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5200" windowHeight="11985" tabRatio="696"/>
  </bookViews>
  <sheets>
    <sheet name="ref" sheetId="22" r:id="rId1"/>
    <sheet name="Gráficos" sheetId="10" r:id="rId2"/>
    <sheet name="Tab Apêndice" sheetId="19" r:id="rId3"/>
    <sheet name="." sheetId="21" r:id="rId4"/>
    <sheet name="sub_peso" sheetId="1" r:id="rId5"/>
    <sheet name="sub_var" sheetId="2" r:id="rId6"/>
    <sheet name="AISM" sheetId="3" r:id="rId7"/>
    <sheet name="DNDS" sheetId="8" r:id="rId8"/>
    <sheet name="CNCM" sheetId="5" r:id="rId9"/>
    <sheet name="_" sheetId="27" r:id="rId10"/>
    <sheet name="12peso" sheetId="23" r:id="rId11"/>
    <sheet name="12var" sheetId="24" r:id="rId12"/>
    <sheet name="12pxv" sheetId="25" r:id="rId13"/>
    <sheet name="seriesBCB" sheetId="7" r:id="rId14"/>
    <sheet name="99_06_11" sheetId="28" r:id="rId1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A72" i="8" l="1"/>
  <c r="FZ72" i="8"/>
  <c r="FY72" i="8"/>
  <c r="FX72" i="8"/>
  <c r="FW72" i="8"/>
  <c r="FV72" i="8"/>
  <c r="FU72" i="8"/>
  <c r="FT72" i="8"/>
  <c r="FS72" i="8"/>
  <c r="FR72" i="8"/>
  <c r="FQ72" i="8"/>
  <c r="FP72" i="8"/>
  <c r="FO72" i="8"/>
  <c r="FN72" i="8"/>
  <c r="FM72" i="8"/>
  <c r="FL72" i="8"/>
  <c r="FK72" i="8"/>
  <c r="FJ72" i="8"/>
  <c r="FI72" i="8"/>
  <c r="FH72" i="8"/>
  <c r="FG72" i="8"/>
  <c r="FF72" i="8"/>
  <c r="FE72" i="8"/>
  <c r="FD72" i="8"/>
  <c r="FC72" i="8"/>
  <c r="FB72" i="8"/>
  <c r="FA72" i="8"/>
  <c r="EZ72" i="8"/>
  <c r="EY72" i="8"/>
  <c r="EX72" i="8"/>
  <c r="EW72" i="8"/>
  <c r="EV72" i="8"/>
  <c r="EU72" i="8"/>
  <c r="ET72" i="8"/>
  <c r="ES72" i="8"/>
  <c r="ER72" i="8"/>
  <c r="EQ72" i="8"/>
  <c r="EP72" i="8"/>
  <c r="EO72" i="8"/>
  <c r="EN72" i="8"/>
  <c r="EM72" i="8"/>
  <c r="EL72" i="8"/>
  <c r="EK72" i="8"/>
  <c r="EJ72" i="8"/>
  <c r="EI72" i="8"/>
  <c r="EH72" i="8"/>
  <c r="EG72" i="8"/>
  <c r="EF72" i="8"/>
  <c r="EE72" i="8"/>
  <c r="ED72" i="8"/>
  <c r="EC72" i="8"/>
  <c r="EB72" i="8"/>
  <c r="EA72" i="8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H72" i="8"/>
  <c r="DG72" i="8"/>
  <c r="DF72" i="8"/>
  <c r="DE72" i="8"/>
  <c r="DD72" i="8"/>
  <c r="DC72" i="8"/>
  <c r="DB72" i="8"/>
  <c r="DA72" i="8"/>
  <c r="CZ72" i="8"/>
  <c r="CY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EZ71" i="8"/>
  <c r="EY71" i="8"/>
  <c r="EX71" i="8"/>
  <c r="EW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GA70" i="8"/>
  <c r="FZ70" i="8"/>
  <c r="FY70" i="8"/>
  <c r="FX70" i="8"/>
  <c r="FW70" i="8"/>
  <c r="FV70" i="8"/>
  <c r="FU70" i="8"/>
  <c r="FT70" i="8"/>
  <c r="FS70" i="8"/>
  <c r="FR70" i="8"/>
  <c r="FZ56" i="8" s="1"/>
  <c r="FO19" i="10" s="1"/>
  <c r="FQ70" i="8"/>
  <c r="FP70" i="8"/>
  <c r="FO70" i="8"/>
  <c r="FN70" i="8"/>
  <c r="FM70" i="8"/>
  <c r="FL70" i="8"/>
  <c r="FK70" i="8"/>
  <c r="FJ70" i="8"/>
  <c r="FI70" i="8"/>
  <c r="FH70" i="8"/>
  <c r="FG70" i="8"/>
  <c r="FF70" i="8"/>
  <c r="FE70" i="8"/>
  <c r="FD70" i="8"/>
  <c r="FC70" i="8"/>
  <c r="FB70" i="8"/>
  <c r="FA70" i="8"/>
  <c r="EZ70" i="8"/>
  <c r="EY70" i="8"/>
  <c r="EX70" i="8"/>
  <c r="EW70" i="8"/>
  <c r="EV70" i="8"/>
  <c r="EU70" i="8"/>
  <c r="ET70" i="8"/>
  <c r="ES70" i="8"/>
  <c r="ER70" i="8"/>
  <c r="EQ70" i="8"/>
  <c r="EP70" i="8"/>
  <c r="EO70" i="8"/>
  <c r="EN70" i="8"/>
  <c r="EM70" i="8"/>
  <c r="EL70" i="8"/>
  <c r="EK70" i="8"/>
  <c r="EJ70" i="8"/>
  <c r="EI70" i="8"/>
  <c r="EH70" i="8"/>
  <c r="EG70" i="8"/>
  <c r="EF70" i="8"/>
  <c r="EE70" i="8"/>
  <c r="ED70" i="8"/>
  <c r="EC70" i="8"/>
  <c r="EB70" i="8"/>
  <c r="EA70" i="8"/>
  <c r="DZ70" i="8"/>
  <c r="DY70" i="8"/>
  <c r="DX70" i="8"/>
  <c r="DW70" i="8"/>
  <c r="DV70" i="8"/>
  <c r="DU70" i="8"/>
  <c r="DT70" i="8"/>
  <c r="DS70" i="8"/>
  <c r="DR70" i="8"/>
  <c r="DQ70" i="8"/>
  <c r="DP70" i="8"/>
  <c r="DO70" i="8"/>
  <c r="DN70" i="8"/>
  <c r="DM70" i="8"/>
  <c r="DL70" i="8"/>
  <c r="DK70" i="8"/>
  <c r="DJ70" i="8"/>
  <c r="DI70" i="8"/>
  <c r="DH70" i="8"/>
  <c r="DG70" i="8"/>
  <c r="DF70" i="8"/>
  <c r="DE70" i="8"/>
  <c r="DD70" i="8"/>
  <c r="DC70" i="8"/>
  <c r="DB70" i="8"/>
  <c r="DA70" i="8"/>
  <c r="CZ70" i="8"/>
  <c r="CY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GA69" i="8"/>
  <c r="FZ69" i="8"/>
  <c r="FY69" i="8"/>
  <c r="FX69" i="8"/>
  <c r="FW69" i="8"/>
  <c r="FV69" i="8"/>
  <c r="FU69" i="8"/>
  <c r="FT69" i="8"/>
  <c r="FS69" i="8"/>
  <c r="GA55" i="8" s="1"/>
  <c r="FR69" i="8"/>
  <c r="FQ69" i="8"/>
  <c r="FP69" i="8"/>
  <c r="FO69" i="8"/>
  <c r="FN69" i="8"/>
  <c r="FM69" i="8"/>
  <c r="FL69" i="8"/>
  <c r="FK69" i="8"/>
  <c r="FJ69" i="8"/>
  <c r="FI69" i="8"/>
  <c r="FH69" i="8"/>
  <c r="FG69" i="8"/>
  <c r="FF69" i="8"/>
  <c r="FE69" i="8"/>
  <c r="FD69" i="8"/>
  <c r="FC69" i="8"/>
  <c r="FB69" i="8"/>
  <c r="FA69" i="8"/>
  <c r="EZ69" i="8"/>
  <c r="EY69" i="8"/>
  <c r="EX69" i="8"/>
  <c r="EW69" i="8"/>
  <c r="EV69" i="8"/>
  <c r="EU69" i="8"/>
  <c r="ET69" i="8"/>
  <c r="ES69" i="8"/>
  <c r="ER69" i="8"/>
  <c r="EQ69" i="8"/>
  <c r="EP69" i="8"/>
  <c r="EO69" i="8"/>
  <c r="EN69" i="8"/>
  <c r="EM69" i="8"/>
  <c r="EL69" i="8"/>
  <c r="EK69" i="8"/>
  <c r="EJ69" i="8"/>
  <c r="EI69" i="8"/>
  <c r="EH69" i="8"/>
  <c r="EG69" i="8"/>
  <c r="EF69" i="8"/>
  <c r="EE69" i="8"/>
  <c r="ED69" i="8"/>
  <c r="EC69" i="8"/>
  <c r="EB69" i="8"/>
  <c r="EA69" i="8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DI69" i="8"/>
  <c r="DH69" i="8"/>
  <c r="DG69" i="8"/>
  <c r="DF69" i="8"/>
  <c r="DE69" i="8"/>
  <c r="DD69" i="8"/>
  <c r="DC69" i="8"/>
  <c r="DB69" i="8"/>
  <c r="DA69" i="8"/>
  <c r="CZ69" i="8"/>
  <c r="CY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X55" i="8" s="1"/>
  <c r="CL69" i="8"/>
  <c r="CK69" i="8"/>
  <c r="CJ69" i="8"/>
  <c r="CI69" i="8"/>
  <c r="CT55" i="8" s="1"/>
  <c r="CH69" i="8"/>
  <c r="CG69" i="8"/>
  <c r="CF69" i="8"/>
  <c r="CE69" i="8"/>
  <c r="CN55" i="8" s="1"/>
  <c r="CD69" i="8"/>
  <c r="CC69" i="8"/>
  <c r="CB69" i="8"/>
  <c r="CA69" i="8"/>
  <c r="CJ55" i="8" s="1"/>
  <c r="BZ69" i="8"/>
  <c r="BY69" i="8"/>
  <c r="BX69" i="8"/>
  <c r="BW69" i="8"/>
  <c r="CF55" i="8" s="1"/>
  <c r="BV69" i="8"/>
  <c r="BU69" i="8"/>
  <c r="BT69" i="8"/>
  <c r="BS69" i="8"/>
  <c r="CB55" i="8" s="1"/>
  <c r="BR69" i="8"/>
  <c r="BQ69" i="8"/>
  <c r="BP69" i="8"/>
  <c r="BO69" i="8"/>
  <c r="BX55" i="8" s="1"/>
  <c r="BN69" i="8"/>
  <c r="BM69" i="8"/>
  <c r="BL69" i="8"/>
  <c r="BK69" i="8"/>
  <c r="BT55" i="8" s="1"/>
  <c r="BJ69" i="8"/>
  <c r="BI69" i="8"/>
  <c r="BH69" i="8"/>
  <c r="BG69" i="8"/>
  <c r="BP55" i="8" s="1"/>
  <c r="BF69" i="8"/>
  <c r="BE69" i="8"/>
  <c r="BD69" i="8"/>
  <c r="BC69" i="8"/>
  <c r="BL55" i="8" s="1"/>
  <c r="BB69" i="8"/>
  <c r="BA69" i="8"/>
  <c r="AZ69" i="8"/>
  <c r="AY69" i="8"/>
  <c r="BH55" i="8" s="1"/>
  <c r="AX69" i="8"/>
  <c r="AW69" i="8"/>
  <c r="AV69" i="8"/>
  <c r="AU69" i="8"/>
  <c r="BD55" i="8" s="1"/>
  <c r="AT69" i="8"/>
  <c r="AS69" i="8"/>
  <c r="AR69" i="8"/>
  <c r="AQ69" i="8"/>
  <c r="AZ55" i="8" s="1"/>
  <c r="AP69" i="8"/>
  <c r="AO69" i="8"/>
  <c r="AN69" i="8"/>
  <c r="AM69" i="8"/>
  <c r="AV55" i="8" s="1"/>
  <c r="AL69" i="8"/>
  <c r="AK69" i="8"/>
  <c r="AJ69" i="8"/>
  <c r="AI69" i="8"/>
  <c r="AR55" i="8" s="1"/>
  <c r="AH69" i="8"/>
  <c r="AG69" i="8"/>
  <c r="AF69" i="8"/>
  <c r="AE69" i="8"/>
  <c r="AN55" i="8" s="1"/>
  <c r="AD69" i="8"/>
  <c r="AC69" i="8"/>
  <c r="AB69" i="8"/>
  <c r="AA69" i="8"/>
  <c r="AJ55" i="8" s="1"/>
  <c r="Z69" i="8"/>
  <c r="Y69" i="8"/>
  <c r="X69" i="8"/>
  <c r="W69" i="8"/>
  <c r="AF55" i="8" s="1"/>
  <c r="V69" i="8"/>
  <c r="U69" i="8"/>
  <c r="T69" i="8"/>
  <c r="S69" i="8"/>
  <c r="AB55" i="8" s="1"/>
  <c r="R69" i="8"/>
  <c r="Q69" i="8"/>
  <c r="P69" i="8"/>
  <c r="O69" i="8"/>
  <c r="X55" i="8" s="1"/>
  <c r="N69" i="8"/>
  <c r="M69" i="8"/>
  <c r="L69" i="8"/>
  <c r="K69" i="8"/>
  <c r="T55" i="8" s="1"/>
  <c r="J69" i="8"/>
  <c r="I69" i="8"/>
  <c r="H69" i="8"/>
  <c r="G69" i="8"/>
  <c r="P55" i="8" s="1"/>
  <c r="F69" i="8"/>
  <c r="E69" i="8"/>
  <c r="D69" i="8"/>
  <c r="C69" i="8"/>
  <c r="N55" i="8" s="1"/>
  <c r="GA66" i="8"/>
  <c r="FZ66" i="8"/>
  <c r="FY66" i="8"/>
  <c r="FX66" i="8"/>
  <c r="FW66" i="8"/>
  <c r="FV66" i="8"/>
  <c r="FU66" i="8"/>
  <c r="FT66" i="8"/>
  <c r="FS66" i="8"/>
  <c r="FR66" i="8"/>
  <c r="FQ66" i="8"/>
  <c r="FP66" i="8"/>
  <c r="FO66" i="8"/>
  <c r="FN66" i="8"/>
  <c r="FM66" i="8"/>
  <c r="FL66" i="8"/>
  <c r="FK66" i="8"/>
  <c r="FJ66" i="8"/>
  <c r="FI66" i="8"/>
  <c r="FH66" i="8"/>
  <c r="FG66" i="8"/>
  <c r="FF66" i="8"/>
  <c r="FE66" i="8"/>
  <c r="FD66" i="8"/>
  <c r="FC66" i="8"/>
  <c r="FB66" i="8"/>
  <c r="FA66" i="8"/>
  <c r="EZ66" i="8"/>
  <c r="EY66" i="8"/>
  <c r="EX66" i="8"/>
  <c r="EW66" i="8"/>
  <c r="EV66" i="8"/>
  <c r="EU66" i="8"/>
  <c r="ET66" i="8"/>
  <c r="ES66" i="8"/>
  <c r="ER66" i="8"/>
  <c r="EQ66" i="8"/>
  <c r="EP66" i="8"/>
  <c r="EO66" i="8"/>
  <c r="EN66" i="8"/>
  <c r="EM66" i="8"/>
  <c r="EL66" i="8"/>
  <c r="EK66" i="8"/>
  <c r="EJ66" i="8"/>
  <c r="EI66" i="8"/>
  <c r="EH66" i="8"/>
  <c r="EG66" i="8"/>
  <c r="EF66" i="8"/>
  <c r="EE66" i="8"/>
  <c r="ED66" i="8"/>
  <c r="EC66" i="8"/>
  <c r="EB66" i="8"/>
  <c r="EA66" i="8"/>
  <c r="DZ66" i="8"/>
  <c r="DY66" i="8"/>
  <c r="DX66" i="8"/>
  <c r="DW66" i="8"/>
  <c r="DV66" i="8"/>
  <c r="DU66" i="8"/>
  <c r="DT66" i="8"/>
  <c r="DS66" i="8"/>
  <c r="DR66" i="8"/>
  <c r="DQ66" i="8"/>
  <c r="DP66" i="8"/>
  <c r="DO66" i="8"/>
  <c r="DN66" i="8"/>
  <c r="DM66" i="8"/>
  <c r="DL66" i="8"/>
  <c r="DK66" i="8"/>
  <c r="DJ66" i="8"/>
  <c r="DI66" i="8"/>
  <c r="DH66" i="8"/>
  <c r="DG66" i="8"/>
  <c r="DF66" i="8"/>
  <c r="DE66" i="8"/>
  <c r="DD66" i="8"/>
  <c r="DC66" i="8"/>
  <c r="DB66" i="8"/>
  <c r="DA66" i="8"/>
  <c r="CZ66" i="8"/>
  <c r="CY66" i="8"/>
  <c r="CX66" i="8"/>
  <c r="CW66" i="8"/>
  <c r="CV66" i="8"/>
  <c r="CU66" i="8"/>
  <c r="CT66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FA65" i="8"/>
  <c r="EZ65" i="8"/>
  <c r="EY65" i="8"/>
  <c r="EX65" i="8"/>
  <c r="EW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GA64" i="8"/>
  <c r="FZ64" i="8"/>
  <c r="FY64" i="8"/>
  <c r="FX64" i="8"/>
  <c r="FW64" i="8"/>
  <c r="FV64" i="8"/>
  <c r="FU64" i="8"/>
  <c r="FT64" i="8"/>
  <c r="FS64" i="8"/>
  <c r="FR64" i="8"/>
  <c r="FQ64" i="8"/>
  <c r="FP64" i="8"/>
  <c r="FO64" i="8"/>
  <c r="FN64" i="8"/>
  <c r="FM64" i="8"/>
  <c r="FL64" i="8"/>
  <c r="FK64" i="8"/>
  <c r="FJ64" i="8"/>
  <c r="FI64" i="8"/>
  <c r="FH64" i="8"/>
  <c r="FG64" i="8"/>
  <c r="FF64" i="8"/>
  <c r="FE64" i="8"/>
  <c r="FD64" i="8"/>
  <c r="FC64" i="8"/>
  <c r="FB64" i="8"/>
  <c r="FA64" i="8"/>
  <c r="EZ64" i="8"/>
  <c r="EY64" i="8"/>
  <c r="EX64" i="8"/>
  <c r="EW64" i="8"/>
  <c r="EV64" i="8"/>
  <c r="EU64" i="8"/>
  <c r="ET64" i="8"/>
  <c r="ES64" i="8"/>
  <c r="ER64" i="8"/>
  <c r="EQ64" i="8"/>
  <c r="EP64" i="8"/>
  <c r="EO64" i="8"/>
  <c r="EN64" i="8"/>
  <c r="EM64" i="8"/>
  <c r="EL64" i="8"/>
  <c r="EK64" i="8"/>
  <c r="EJ64" i="8"/>
  <c r="EI64" i="8"/>
  <c r="EH64" i="8"/>
  <c r="EG64" i="8"/>
  <c r="EF64" i="8"/>
  <c r="EE64" i="8"/>
  <c r="ED64" i="8"/>
  <c r="EC64" i="8"/>
  <c r="EB64" i="8"/>
  <c r="EA64" i="8"/>
  <c r="DZ64" i="8"/>
  <c r="DY64" i="8"/>
  <c r="DX64" i="8"/>
  <c r="DW64" i="8"/>
  <c r="DV64" i="8"/>
  <c r="DU64" i="8"/>
  <c r="DT64" i="8"/>
  <c r="DS64" i="8"/>
  <c r="DR64" i="8"/>
  <c r="DQ64" i="8"/>
  <c r="DP64" i="8"/>
  <c r="DO64" i="8"/>
  <c r="DN64" i="8"/>
  <c r="DM64" i="8"/>
  <c r="DL64" i="8"/>
  <c r="DK64" i="8"/>
  <c r="DJ64" i="8"/>
  <c r="DI64" i="8"/>
  <c r="DH64" i="8"/>
  <c r="DG64" i="8"/>
  <c r="DF64" i="8"/>
  <c r="DE64" i="8"/>
  <c r="DD64" i="8"/>
  <c r="DC64" i="8"/>
  <c r="DB64" i="8"/>
  <c r="DA64" i="8"/>
  <c r="CZ64" i="8"/>
  <c r="CY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GA63" i="8"/>
  <c r="FZ63" i="8"/>
  <c r="FY63" i="8"/>
  <c r="FX63" i="8"/>
  <c r="FW63" i="8"/>
  <c r="FV63" i="8"/>
  <c r="FU63" i="8"/>
  <c r="FT63" i="8"/>
  <c r="FS63" i="8"/>
  <c r="FR63" i="8"/>
  <c r="FQ63" i="8"/>
  <c r="FP63" i="8"/>
  <c r="FO63" i="8"/>
  <c r="FN63" i="8"/>
  <c r="FM63" i="8"/>
  <c r="FL63" i="8"/>
  <c r="FK63" i="8"/>
  <c r="FJ63" i="8"/>
  <c r="FI63" i="8"/>
  <c r="FH63" i="8"/>
  <c r="FG63" i="8"/>
  <c r="FF63" i="8"/>
  <c r="FE63" i="8"/>
  <c r="FD63" i="8"/>
  <c r="FC63" i="8"/>
  <c r="FB63" i="8"/>
  <c r="FA63" i="8"/>
  <c r="EZ63" i="8"/>
  <c r="EY63" i="8"/>
  <c r="EX63" i="8"/>
  <c r="EW63" i="8"/>
  <c r="EV63" i="8"/>
  <c r="EU63" i="8"/>
  <c r="ET63" i="8"/>
  <c r="ES63" i="8"/>
  <c r="ER63" i="8"/>
  <c r="EQ63" i="8"/>
  <c r="EP63" i="8"/>
  <c r="EO63" i="8"/>
  <c r="EN63" i="8"/>
  <c r="EM63" i="8"/>
  <c r="EL63" i="8"/>
  <c r="EK63" i="8"/>
  <c r="EJ63" i="8"/>
  <c r="EI63" i="8"/>
  <c r="EH63" i="8"/>
  <c r="EG63" i="8"/>
  <c r="EF63" i="8"/>
  <c r="EE63" i="8"/>
  <c r="ED63" i="8"/>
  <c r="EC63" i="8"/>
  <c r="EB63" i="8"/>
  <c r="EA63" i="8"/>
  <c r="DZ63" i="8"/>
  <c r="DY63" i="8"/>
  <c r="DX63" i="8"/>
  <c r="DW63" i="8"/>
  <c r="DV63" i="8"/>
  <c r="DU63" i="8"/>
  <c r="DT63" i="8"/>
  <c r="DS63" i="8"/>
  <c r="DR63" i="8"/>
  <c r="DQ63" i="8"/>
  <c r="DP63" i="8"/>
  <c r="DO63" i="8"/>
  <c r="DN63" i="8"/>
  <c r="DM63" i="8"/>
  <c r="DL63" i="8"/>
  <c r="DK63" i="8"/>
  <c r="DJ63" i="8"/>
  <c r="DI63" i="8"/>
  <c r="DH63" i="8"/>
  <c r="DG63" i="8"/>
  <c r="DF63" i="8"/>
  <c r="DE63" i="8"/>
  <c r="DD63" i="8"/>
  <c r="DC63" i="8"/>
  <c r="DB63" i="8"/>
  <c r="DA63" i="8"/>
  <c r="CZ63" i="8"/>
  <c r="CY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X49" i="8" s="1"/>
  <c r="CL63" i="8"/>
  <c r="CK63" i="8"/>
  <c r="CJ63" i="8"/>
  <c r="CI63" i="8"/>
  <c r="CT49" i="8" s="1"/>
  <c r="CH63" i="8"/>
  <c r="CG63" i="8"/>
  <c r="CF63" i="8"/>
  <c r="CE63" i="8"/>
  <c r="CP49" i="8" s="1"/>
  <c r="CD63" i="8"/>
  <c r="CC63" i="8"/>
  <c r="CB63" i="8"/>
  <c r="CA63" i="8"/>
  <c r="CL49" i="8" s="1"/>
  <c r="BZ63" i="8"/>
  <c r="BY63" i="8"/>
  <c r="BX63" i="8"/>
  <c r="BW63" i="8"/>
  <c r="CH49" i="8" s="1"/>
  <c r="BV63" i="8"/>
  <c r="BU63" i="8"/>
  <c r="BT63" i="8"/>
  <c r="BS63" i="8"/>
  <c r="CD49" i="8" s="1"/>
  <c r="BR63" i="8"/>
  <c r="BQ63" i="8"/>
  <c r="BP63" i="8"/>
  <c r="BO63" i="8"/>
  <c r="BZ49" i="8" s="1"/>
  <c r="BN63" i="8"/>
  <c r="BM63" i="8"/>
  <c r="BL63" i="8"/>
  <c r="BK63" i="8"/>
  <c r="BV49" i="8" s="1"/>
  <c r="BJ63" i="8"/>
  <c r="BI63" i="8"/>
  <c r="BH63" i="8"/>
  <c r="BG63" i="8"/>
  <c r="BR49" i="8" s="1"/>
  <c r="BF63" i="8"/>
  <c r="BE63" i="8"/>
  <c r="BD63" i="8"/>
  <c r="BC63" i="8"/>
  <c r="BN49" i="8" s="1"/>
  <c r="BB63" i="8"/>
  <c r="BA63" i="8"/>
  <c r="AZ63" i="8"/>
  <c r="AY63" i="8"/>
  <c r="BJ49" i="8" s="1"/>
  <c r="AX63" i="8"/>
  <c r="AW63" i="8"/>
  <c r="AV63" i="8"/>
  <c r="AU63" i="8"/>
  <c r="BF49" i="8" s="1"/>
  <c r="AT63" i="8"/>
  <c r="AS63" i="8"/>
  <c r="AR63" i="8"/>
  <c r="AQ63" i="8"/>
  <c r="BB49" i="8" s="1"/>
  <c r="AP63" i="8"/>
  <c r="AO63" i="8"/>
  <c r="AN63" i="8"/>
  <c r="AM63" i="8"/>
  <c r="AX49" i="8" s="1"/>
  <c r="AL63" i="8"/>
  <c r="AK63" i="8"/>
  <c r="AJ63" i="8"/>
  <c r="AI63" i="8"/>
  <c r="AT49" i="8" s="1"/>
  <c r="AH63" i="8"/>
  <c r="AG63" i="8"/>
  <c r="AF63" i="8"/>
  <c r="AE63" i="8"/>
  <c r="AP49" i="8" s="1"/>
  <c r="AD63" i="8"/>
  <c r="AC63" i="8"/>
  <c r="AB63" i="8"/>
  <c r="AA63" i="8"/>
  <c r="AL49" i="8" s="1"/>
  <c r="Z63" i="8"/>
  <c r="Y63" i="8"/>
  <c r="X63" i="8"/>
  <c r="W63" i="8"/>
  <c r="AH49" i="8" s="1"/>
  <c r="V63" i="8"/>
  <c r="U63" i="8"/>
  <c r="T63" i="8"/>
  <c r="S63" i="8"/>
  <c r="AD49" i="8" s="1"/>
  <c r="R63" i="8"/>
  <c r="Q63" i="8"/>
  <c r="P63" i="8"/>
  <c r="O63" i="8"/>
  <c r="Z49" i="8" s="1"/>
  <c r="N63" i="8"/>
  <c r="M63" i="8"/>
  <c r="L63" i="8"/>
  <c r="K63" i="8"/>
  <c r="V49" i="8" s="1"/>
  <c r="J63" i="8"/>
  <c r="I63" i="8"/>
  <c r="H63" i="8"/>
  <c r="G63" i="8"/>
  <c r="R49" i="8" s="1"/>
  <c r="F63" i="8"/>
  <c r="E63" i="8"/>
  <c r="D63" i="8"/>
  <c r="C63" i="8"/>
  <c r="N49" i="8" s="1"/>
  <c r="DP58" i="8"/>
  <c r="BD58" i="8"/>
  <c r="FF57" i="8"/>
  <c r="CT57" i="8"/>
  <c r="AH57" i="8"/>
  <c r="FS56" i="8"/>
  <c r="FC56" i="8"/>
  <c r="EM56" i="8"/>
  <c r="DW56" i="8"/>
  <c r="DG56" i="8"/>
  <c r="CQ56" i="8"/>
  <c r="CA56" i="8"/>
  <c r="BK56" i="8"/>
  <c r="AU56" i="8"/>
  <c r="AE56" i="8"/>
  <c r="O56" i="8"/>
  <c r="FM55" i="8"/>
  <c r="EW55" i="8"/>
  <c r="EG55" i="8"/>
  <c r="DQ55" i="8"/>
  <c r="DA55" i="8"/>
  <c r="CS55" i="8"/>
  <c r="CO55" i="8"/>
  <c r="CK55" i="8"/>
  <c r="CG55" i="8"/>
  <c r="CC55" i="8"/>
  <c r="BY55" i="8"/>
  <c r="BU55" i="8"/>
  <c r="BQ55" i="8"/>
  <c r="BM55" i="8"/>
  <c r="BI55" i="8"/>
  <c r="BE55" i="8"/>
  <c r="BA55" i="8"/>
  <c r="AW55" i="8"/>
  <c r="AS55" i="8"/>
  <c r="AO55" i="8"/>
  <c r="AK55" i="8"/>
  <c r="AG55" i="8"/>
  <c r="AC55" i="8"/>
  <c r="Y55" i="8"/>
  <c r="U55" i="8"/>
  <c r="Q55" i="8"/>
  <c r="DP52" i="8"/>
  <c r="BD52" i="8"/>
  <c r="FF51" i="8"/>
  <c r="CT51" i="8"/>
  <c r="AH51" i="8"/>
  <c r="FQ50" i="8"/>
  <c r="FA50" i="8"/>
  <c r="EK50" i="8"/>
  <c r="DU50" i="8"/>
  <c r="DE50" i="8"/>
  <c r="CO50" i="8"/>
  <c r="BY50" i="8"/>
  <c r="BI50" i="8"/>
  <c r="AS50" i="8"/>
  <c r="AC50" i="8"/>
  <c r="GA49" i="8"/>
  <c r="FK49" i="8"/>
  <c r="EU49" i="8"/>
  <c r="EE49" i="8"/>
  <c r="DP49" i="8"/>
  <c r="DH49" i="8"/>
  <c r="CZ49" i="8"/>
  <c r="CU49" i="8"/>
  <c r="CQ49" i="8"/>
  <c r="CM49" i="8"/>
  <c r="CI49" i="8"/>
  <c r="CE49" i="8"/>
  <c r="CA49" i="8"/>
  <c r="BW49" i="8"/>
  <c r="BS49" i="8"/>
  <c r="BO49" i="8"/>
  <c r="BK49" i="8"/>
  <c r="BG49" i="8"/>
  <c r="BC49" i="8"/>
  <c r="AY49" i="8"/>
  <c r="AU49" i="8"/>
  <c r="AQ49" i="8"/>
  <c r="AM49" i="8"/>
  <c r="AI49" i="8"/>
  <c r="AE49" i="8"/>
  <c r="AA49" i="8"/>
  <c r="W49" i="8"/>
  <c r="S49" i="8"/>
  <c r="O49" i="8"/>
  <c r="EU31" i="8"/>
  <c r="ET31" i="8"/>
  <c r="ES31" i="8"/>
  <c r="ES17" i="8" s="1"/>
  <c r="ES18" i="8" s="1"/>
  <c r="ER31" i="8"/>
  <c r="ER17" i="8" s="1"/>
  <c r="ER18" i="8" s="1"/>
  <c r="EQ31" i="8"/>
  <c r="EP31" i="8"/>
  <c r="EO31" i="8"/>
  <c r="EO17" i="8" s="1"/>
  <c r="EO18" i="8" s="1"/>
  <c r="EN31" i="8"/>
  <c r="EN17" i="8" s="1"/>
  <c r="EN18" i="8" s="1"/>
  <c r="EM31" i="8"/>
  <c r="EL31" i="8"/>
  <c r="EK31" i="8"/>
  <c r="EK17" i="8" s="1"/>
  <c r="EK18" i="8" s="1"/>
  <c r="EJ31" i="8"/>
  <c r="EJ17" i="8" s="1"/>
  <c r="EJ18" i="8" s="1"/>
  <c r="EI31" i="8"/>
  <c r="EH31" i="8"/>
  <c r="EG31" i="8"/>
  <c r="EG17" i="8" s="1"/>
  <c r="EG18" i="8" s="1"/>
  <c r="EF31" i="8"/>
  <c r="EF17" i="8" s="1"/>
  <c r="EF18" i="8" s="1"/>
  <c r="EE31" i="8"/>
  <c r="ED31" i="8"/>
  <c r="EC31" i="8"/>
  <c r="EC17" i="8" s="1"/>
  <c r="EC18" i="8" s="1"/>
  <c r="EB31" i="8"/>
  <c r="EB17" i="8" s="1"/>
  <c r="EB18" i="8" s="1"/>
  <c r="EA31" i="8"/>
  <c r="DZ31" i="8"/>
  <c r="DY31" i="8"/>
  <c r="DY17" i="8" s="1"/>
  <c r="DY18" i="8" s="1"/>
  <c r="DX31" i="8"/>
  <c r="DX17" i="8" s="1"/>
  <c r="DX18" i="8" s="1"/>
  <c r="DW31" i="8"/>
  <c r="DV31" i="8"/>
  <c r="DU31" i="8"/>
  <c r="DU17" i="8" s="1"/>
  <c r="DU18" i="8" s="1"/>
  <c r="DT31" i="8"/>
  <c r="DT17" i="8" s="1"/>
  <c r="DT18" i="8" s="1"/>
  <c r="DS31" i="8"/>
  <c r="DR31" i="8"/>
  <c r="DQ31" i="8"/>
  <c r="DQ17" i="8" s="1"/>
  <c r="DQ18" i="8" s="1"/>
  <c r="DP31" i="8"/>
  <c r="DP17" i="8" s="1"/>
  <c r="DP18" i="8" s="1"/>
  <c r="DO31" i="8"/>
  <c r="DN31" i="8"/>
  <c r="DM31" i="8"/>
  <c r="DM17" i="8" s="1"/>
  <c r="DM18" i="8" s="1"/>
  <c r="DL31" i="8"/>
  <c r="DL17" i="8" s="1"/>
  <c r="DL18" i="8" s="1"/>
  <c r="DK31" i="8"/>
  <c r="DJ31" i="8"/>
  <c r="DI31" i="8"/>
  <c r="DI17" i="8" s="1"/>
  <c r="DI18" i="8" s="1"/>
  <c r="DH31" i="8"/>
  <c r="DH17" i="8" s="1"/>
  <c r="DH18" i="8" s="1"/>
  <c r="DG31" i="8"/>
  <c r="DF31" i="8"/>
  <c r="DE31" i="8"/>
  <c r="DE17" i="8" s="1"/>
  <c r="DE18" i="8" s="1"/>
  <c r="DD31" i="8"/>
  <c r="DD17" i="8" s="1"/>
  <c r="DD18" i="8" s="1"/>
  <c r="DC31" i="8"/>
  <c r="DB31" i="8"/>
  <c r="DA31" i="8"/>
  <c r="DA17" i="8" s="1"/>
  <c r="DA18" i="8" s="1"/>
  <c r="CZ31" i="8"/>
  <c r="CZ17" i="8" s="1"/>
  <c r="CZ18" i="8" s="1"/>
  <c r="CY31" i="8"/>
  <c r="CX31" i="8"/>
  <c r="CW31" i="8"/>
  <c r="CW17" i="8" s="1"/>
  <c r="CW18" i="8" s="1"/>
  <c r="CV31" i="8"/>
  <c r="CV17" i="8" s="1"/>
  <c r="CV18" i="8" s="1"/>
  <c r="CU31" i="8"/>
  <c r="CT31" i="8"/>
  <c r="CS31" i="8"/>
  <c r="CS17" i="8" s="1"/>
  <c r="CS18" i="8" s="1"/>
  <c r="CR31" i="8"/>
  <c r="CR17" i="8" s="1"/>
  <c r="CR18" i="8" s="1"/>
  <c r="CQ31" i="8"/>
  <c r="CP31" i="8"/>
  <c r="CO31" i="8"/>
  <c r="CO17" i="8" s="1"/>
  <c r="CO18" i="8" s="1"/>
  <c r="CN31" i="8"/>
  <c r="CN17" i="8" s="1"/>
  <c r="CN18" i="8" s="1"/>
  <c r="CM31" i="8"/>
  <c r="CL31" i="8"/>
  <c r="CK31" i="8"/>
  <c r="CK17" i="8" s="1"/>
  <c r="CK18" i="8" s="1"/>
  <c r="CJ31" i="8"/>
  <c r="CJ17" i="8" s="1"/>
  <c r="CJ18" i="8" s="1"/>
  <c r="CI31" i="8"/>
  <c r="CH31" i="8"/>
  <c r="CG31" i="8"/>
  <c r="CG17" i="8" s="1"/>
  <c r="CG18" i="8" s="1"/>
  <c r="CF31" i="8"/>
  <c r="CF17" i="8" s="1"/>
  <c r="CF18" i="8" s="1"/>
  <c r="CE31" i="8"/>
  <c r="CD31" i="8"/>
  <c r="CC31" i="8"/>
  <c r="CC17" i="8" s="1"/>
  <c r="CC18" i="8" s="1"/>
  <c r="CB31" i="8"/>
  <c r="CB17" i="8" s="1"/>
  <c r="CB18" i="8" s="1"/>
  <c r="CA31" i="8"/>
  <c r="BZ31" i="8"/>
  <c r="BY31" i="8"/>
  <c r="BY17" i="8" s="1"/>
  <c r="BY18" i="8" s="1"/>
  <c r="BX31" i="8"/>
  <c r="BX17" i="8" s="1"/>
  <c r="BX18" i="8" s="1"/>
  <c r="BW31" i="8"/>
  <c r="BV31" i="8"/>
  <c r="BU31" i="8"/>
  <c r="BU17" i="8" s="1"/>
  <c r="BU18" i="8" s="1"/>
  <c r="BT31" i="8"/>
  <c r="BT17" i="8" s="1"/>
  <c r="BT18" i="8" s="1"/>
  <c r="BS31" i="8"/>
  <c r="BR31" i="8"/>
  <c r="BQ31" i="8"/>
  <c r="BQ17" i="8" s="1"/>
  <c r="BQ18" i="8" s="1"/>
  <c r="BP31" i="8"/>
  <c r="BP17" i="8" s="1"/>
  <c r="BP18" i="8" s="1"/>
  <c r="BO31" i="8"/>
  <c r="BN31" i="8"/>
  <c r="BM31" i="8"/>
  <c r="BM17" i="8" s="1"/>
  <c r="BM18" i="8" s="1"/>
  <c r="BL31" i="8"/>
  <c r="BL17" i="8" s="1"/>
  <c r="BL18" i="8" s="1"/>
  <c r="BK31" i="8"/>
  <c r="BJ31" i="8"/>
  <c r="BI31" i="8"/>
  <c r="BI17" i="8" s="1"/>
  <c r="BI18" i="8" s="1"/>
  <c r="BH31" i="8"/>
  <c r="BH17" i="8" s="1"/>
  <c r="BH18" i="8" s="1"/>
  <c r="BG31" i="8"/>
  <c r="BF31" i="8"/>
  <c r="BE31" i="8"/>
  <c r="BE17" i="8" s="1"/>
  <c r="BE18" i="8" s="1"/>
  <c r="BD31" i="8"/>
  <c r="BD17" i="8" s="1"/>
  <c r="BD18" i="8" s="1"/>
  <c r="BC31" i="8"/>
  <c r="BB31" i="8"/>
  <c r="BA31" i="8"/>
  <c r="BA17" i="8" s="1"/>
  <c r="BA18" i="8" s="1"/>
  <c r="AZ31" i="8"/>
  <c r="AZ17" i="8" s="1"/>
  <c r="AZ18" i="8" s="1"/>
  <c r="AY31" i="8"/>
  <c r="AX31" i="8"/>
  <c r="AW31" i="8"/>
  <c r="AW17" i="8" s="1"/>
  <c r="AW18" i="8" s="1"/>
  <c r="AV31" i="8"/>
  <c r="AV17" i="8" s="1"/>
  <c r="AV18" i="8" s="1"/>
  <c r="AU31" i="8"/>
  <c r="AT31" i="8"/>
  <c r="AS31" i="8"/>
  <c r="AS17" i="8" s="1"/>
  <c r="AS18" i="8" s="1"/>
  <c r="AR31" i="8"/>
  <c r="AR17" i="8" s="1"/>
  <c r="AR18" i="8" s="1"/>
  <c r="AQ31" i="8"/>
  <c r="AP31" i="8"/>
  <c r="AO31" i="8"/>
  <c r="AO17" i="8" s="1"/>
  <c r="AO18" i="8" s="1"/>
  <c r="AN31" i="8"/>
  <c r="AN17" i="8" s="1"/>
  <c r="AN18" i="8" s="1"/>
  <c r="AM31" i="8"/>
  <c r="AL31" i="8"/>
  <c r="AK31" i="8"/>
  <c r="AK17" i="8" s="1"/>
  <c r="AK18" i="8" s="1"/>
  <c r="AJ31" i="8"/>
  <c r="AJ17" i="8" s="1"/>
  <c r="AJ18" i="8" s="1"/>
  <c r="AI31" i="8"/>
  <c r="AH31" i="8"/>
  <c r="AG31" i="8"/>
  <c r="AG17" i="8" s="1"/>
  <c r="AG18" i="8" s="1"/>
  <c r="AF31" i="8"/>
  <c r="AF17" i="8" s="1"/>
  <c r="AF18" i="8" s="1"/>
  <c r="AE31" i="8"/>
  <c r="AD31" i="8"/>
  <c r="AC31" i="8"/>
  <c r="AC17" i="8" s="1"/>
  <c r="AC18" i="8" s="1"/>
  <c r="AB31" i="8"/>
  <c r="AB17" i="8" s="1"/>
  <c r="AB18" i="8" s="1"/>
  <c r="AA31" i="8"/>
  <c r="Z31" i="8"/>
  <c r="Y31" i="8"/>
  <c r="Y17" i="8" s="1"/>
  <c r="Y18" i="8" s="1"/>
  <c r="X31" i="8"/>
  <c r="X17" i="8" s="1"/>
  <c r="X18" i="8" s="1"/>
  <c r="W31" i="8"/>
  <c r="V31" i="8"/>
  <c r="U31" i="8"/>
  <c r="U17" i="8" s="1"/>
  <c r="U18" i="8" s="1"/>
  <c r="T31" i="8"/>
  <c r="T17" i="8" s="1"/>
  <c r="T18" i="8" s="1"/>
  <c r="S31" i="8"/>
  <c r="R31" i="8"/>
  <c r="Q31" i="8"/>
  <c r="Q17" i="8" s="1"/>
  <c r="Q18" i="8" s="1"/>
  <c r="P31" i="8"/>
  <c r="P17" i="8" s="1"/>
  <c r="P18" i="8" s="1"/>
  <c r="O31" i="8"/>
  <c r="N31" i="8"/>
  <c r="M31" i="8"/>
  <c r="M17" i="8" s="1"/>
  <c r="M18" i="8" s="1"/>
  <c r="L31" i="8"/>
  <c r="L17" i="8" s="1"/>
  <c r="L18" i="8" s="1"/>
  <c r="K31" i="8"/>
  <c r="J31" i="8"/>
  <c r="I31" i="8"/>
  <c r="I17" i="8" s="1"/>
  <c r="I18" i="8" s="1"/>
  <c r="H31" i="8"/>
  <c r="H17" i="8" s="1"/>
  <c r="H18" i="8" s="1"/>
  <c r="G31" i="8"/>
  <c r="F31" i="8"/>
  <c r="E31" i="8"/>
  <c r="E17" i="8" s="1"/>
  <c r="E18" i="8" s="1"/>
  <c r="D31" i="8"/>
  <c r="D17" i="8" s="1"/>
  <c r="D18" i="8" s="1"/>
  <c r="C31" i="8"/>
  <c r="GA30" i="8"/>
  <c r="FZ30" i="8"/>
  <c r="FY30" i="8"/>
  <c r="FX30" i="8"/>
  <c r="FW30" i="8"/>
  <c r="FV30" i="8"/>
  <c r="FU30" i="8"/>
  <c r="FT30" i="8"/>
  <c r="FS30" i="8"/>
  <c r="FR30" i="8"/>
  <c r="FQ30" i="8"/>
  <c r="FP30" i="8"/>
  <c r="FO30" i="8"/>
  <c r="FN30" i="8"/>
  <c r="FM30" i="8"/>
  <c r="FL30" i="8"/>
  <c r="FK30" i="8"/>
  <c r="FJ30" i="8"/>
  <c r="FI30" i="8"/>
  <c r="FH30" i="8"/>
  <c r="FG30" i="8"/>
  <c r="FF30" i="8"/>
  <c r="FE30" i="8"/>
  <c r="FD30" i="8"/>
  <c r="FC30" i="8"/>
  <c r="FB30" i="8"/>
  <c r="FA30" i="8"/>
  <c r="EZ30" i="8"/>
  <c r="EY30" i="8"/>
  <c r="EX30" i="8"/>
  <c r="EW30" i="8"/>
  <c r="EV30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Y29" i="8"/>
  <c r="EX29" i="8"/>
  <c r="EW29" i="8"/>
  <c r="EV29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GA27" i="8"/>
  <c r="FZ27" i="8"/>
  <c r="FY27" i="8"/>
  <c r="FX27" i="8"/>
  <c r="FW27" i="8"/>
  <c r="FV27" i="8"/>
  <c r="FU27" i="8"/>
  <c r="FT27" i="8"/>
  <c r="FS27" i="8"/>
  <c r="FR27" i="8"/>
  <c r="FQ27" i="8"/>
  <c r="FP27" i="8"/>
  <c r="FO27" i="8"/>
  <c r="FN27" i="8"/>
  <c r="FM27" i="8"/>
  <c r="FL27" i="8"/>
  <c r="FK27" i="8"/>
  <c r="FJ27" i="8"/>
  <c r="FI27" i="8"/>
  <c r="FH27" i="8"/>
  <c r="FG27" i="8"/>
  <c r="FF27" i="8"/>
  <c r="FE27" i="8"/>
  <c r="FD27" i="8"/>
  <c r="FC27" i="8"/>
  <c r="FB27" i="8"/>
  <c r="FA27" i="8"/>
  <c r="EZ27" i="8"/>
  <c r="EY27" i="8"/>
  <c r="EX27" i="8"/>
  <c r="EW27" i="8"/>
  <c r="EV27" i="8"/>
  <c r="GA26" i="8"/>
  <c r="GA31" i="8" s="1"/>
  <c r="FZ26" i="8"/>
  <c r="FZ31" i="8" s="1"/>
  <c r="FY26" i="8"/>
  <c r="FY31" i="8" s="1"/>
  <c r="FX26" i="8"/>
  <c r="FX31" i="8" s="1"/>
  <c r="FW26" i="8"/>
  <c r="FW31" i="8" s="1"/>
  <c r="FV26" i="8"/>
  <c r="FV31" i="8" s="1"/>
  <c r="FU26" i="8"/>
  <c r="FU31" i="8" s="1"/>
  <c r="FT26" i="8"/>
  <c r="FT31" i="8" s="1"/>
  <c r="FS26" i="8"/>
  <c r="FS31" i="8" s="1"/>
  <c r="FR26" i="8"/>
  <c r="FR31" i="8" s="1"/>
  <c r="FQ26" i="8"/>
  <c r="FQ31" i="8" s="1"/>
  <c r="FP26" i="8"/>
  <c r="FP31" i="8" s="1"/>
  <c r="FO26" i="8"/>
  <c r="FO31" i="8" s="1"/>
  <c r="FN26" i="8"/>
  <c r="FN31" i="8" s="1"/>
  <c r="FM26" i="8"/>
  <c r="FM31" i="8" s="1"/>
  <c r="FL26" i="8"/>
  <c r="FL31" i="8" s="1"/>
  <c r="FK26" i="8"/>
  <c r="FK31" i="8" s="1"/>
  <c r="FJ26" i="8"/>
  <c r="FJ31" i="8" s="1"/>
  <c r="FI26" i="8"/>
  <c r="FI31" i="8" s="1"/>
  <c r="FH26" i="8"/>
  <c r="FH31" i="8" s="1"/>
  <c r="FG26" i="8"/>
  <c r="FG31" i="8" s="1"/>
  <c r="FF26" i="8"/>
  <c r="FF31" i="8" s="1"/>
  <c r="FE26" i="8"/>
  <c r="FE31" i="8" s="1"/>
  <c r="FD26" i="8"/>
  <c r="FD31" i="8" s="1"/>
  <c r="FC26" i="8"/>
  <c r="FC31" i="8" s="1"/>
  <c r="FB26" i="8"/>
  <c r="FB31" i="8" s="1"/>
  <c r="FA26" i="8"/>
  <c r="FA31" i="8" s="1"/>
  <c r="EZ26" i="8"/>
  <c r="EZ31" i="8" s="1"/>
  <c r="EY26" i="8"/>
  <c r="EY31" i="8" s="1"/>
  <c r="EX26" i="8"/>
  <c r="EX31" i="8" s="1"/>
  <c r="EW26" i="8"/>
  <c r="EW31" i="8" s="1"/>
  <c r="EV26" i="8"/>
  <c r="EV31" i="8" s="1"/>
  <c r="EU17" i="8"/>
  <c r="EU18" i="8" s="1"/>
  <c r="ET17" i="8"/>
  <c r="ET18" i="8" s="1"/>
  <c r="EQ17" i="8"/>
  <c r="EQ18" i="8" s="1"/>
  <c r="EP17" i="8"/>
  <c r="EP18" i="8" s="1"/>
  <c r="EM17" i="8"/>
  <c r="EM18" i="8" s="1"/>
  <c r="EL17" i="8"/>
  <c r="EL18" i="8" s="1"/>
  <c r="EI17" i="8"/>
  <c r="EI18" i="8" s="1"/>
  <c r="EH17" i="8"/>
  <c r="EH18" i="8" s="1"/>
  <c r="EE17" i="8"/>
  <c r="EE18" i="8" s="1"/>
  <c r="ED17" i="8"/>
  <c r="ED18" i="8" s="1"/>
  <c r="EA17" i="8"/>
  <c r="EA18" i="8" s="1"/>
  <c r="DZ17" i="8"/>
  <c r="DZ18" i="8" s="1"/>
  <c r="DW17" i="8"/>
  <c r="DW18" i="8" s="1"/>
  <c r="DV17" i="8"/>
  <c r="DV18" i="8" s="1"/>
  <c r="DS17" i="8"/>
  <c r="DS18" i="8" s="1"/>
  <c r="DR17" i="8"/>
  <c r="DR18" i="8" s="1"/>
  <c r="DO17" i="8"/>
  <c r="DO18" i="8" s="1"/>
  <c r="DN17" i="8"/>
  <c r="DN18" i="8" s="1"/>
  <c r="DK17" i="8"/>
  <c r="DK18" i="8" s="1"/>
  <c r="DJ17" i="8"/>
  <c r="DJ18" i="8" s="1"/>
  <c r="DG17" i="8"/>
  <c r="DG18" i="8" s="1"/>
  <c r="DF17" i="8"/>
  <c r="DF18" i="8" s="1"/>
  <c r="DC17" i="8"/>
  <c r="DC18" i="8" s="1"/>
  <c r="DB17" i="8"/>
  <c r="DB18" i="8" s="1"/>
  <c r="CY17" i="8"/>
  <c r="CY18" i="8" s="1"/>
  <c r="CX17" i="8"/>
  <c r="CX18" i="8" s="1"/>
  <c r="CU17" i="8"/>
  <c r="CU18" i="8" s="1"/>
  <c r="CT17" i="8"/>
  <c r="CT18" i="8" s="1"/>
  <c r="CQ17" i="8"/>
  <c r="CQ18" i="8" s="1"/>
  <c r="CP17" i="8"/>
  <c r="CP18" i="8" s="1"/>
  <c r="CM17" i="8"/>
  <c r="CM18" i="8" s="1"/>
  <c r="CL17" i="8"/>
  <c r="CL18" i="8" s="1"/>
  <c r="CI17" i="8"/>
  <c r="CI18" i="8" s="1"/>
  <c r="CH17" i="8"/>
  <c r="CH18" i="8" s="1"/>
  <c r="CE17" i="8"/>
  <c r="CE18" i="8" s="1"/>
  <c r="CD17" i="8"/>
  <c r="CD18" i="8" s="1"/>
  <c r="CA17" i="8"/>
  <c r="CA18" i="8" s="1"/>
  <c r="BZ17" i="8"/>
  <c r="BZ18" i="8" s="1"/>
  <c r="BW17" i="8"/>
  <c r="BW18" i="8" s="1"/>
  <c r="BV17" i="8"/>
  <c r="BV18" i="8" s="1"/>
  <c r="BS17" i="8"/>
  <c r="BS18" i="8" s="1"/>
  <c r="BR17" i="8"/>
  <c r="BR18" i="8" s="1"/>
  <c r="BO17" i="8"/>
  <c r="BO18" i="8" s="1"/>
  <c r="BN17" i="8"/>
  <c r="BN18" i="8" s="1"/>
  <c r="BK17" i="8"/>
  <c r="BK18" i="8" s="1"/>
  <c r="BJ17" i="8"/>
  <c r="BJ18" i="8" s="1"/>
  <c r="BG17" i="8"/>
  <c r="BG18" i="8" s="1"/>
  <c r="BF17" i="8"/>
  <c r="BF18" i="8" s="1"/>
  <c r="BC17" i="8"/>
  <c r="BC18" i="8" s="1"/>
  <c r="BB17" i="8"/>
  <c r="BB18" i="8" s="1"/>
  <c r="AY17" i="8"/>
  <c r="AY18" i="8" s="1"/>
  <c r="AX17" i="8"/>
  <c r="AX18" i="8" s="1"/>
  <c r="AU17" i="8"/>
  <c r="AU18" i="8" s="1"/>
  <c r="AT17" i="8"/>
  <c r="AT18" i="8" s="1"/>
  <c r="AQ17" i="8"/>
  <c r="AQ18" i="8" s="1"/>
  <c r="AP17" i="8"/>
  <c r="AP18" i="8" s="1"/>
  <c r="AM17" i="8"/>
  <c r="AM18" i="8" s="1"/>
  <c r="AL17" i="8"/>
  <c r="AL18" i="8" s="1"/>
  <c r="AI17" i="8"/>
  <c r="AI18" i="8" s="1"/>
  <c r="AH17" i="8"/>
  <c r="AH18" i="8" s="1"/>
  <c r="AE17" i="8"/>
  <c r="AE18" i="8" s="1"/>
  <c r="AD17" i="8"/>
  <c r="AD18" i="8" s="1"/>
  <c r="AA17" i="8"/>
  <c r="AA18" i="8" s="1"/>
  <c r="Z17" i="8"/>
  <c r="Z18" i="8" s="1"/>
  <c r="W17" i="8"/>
  <c r="W18" i="8" s="1"/>
  <c r="V17" i="8"/>
  <c r="V18" i="8" s="1"/>
  <c r="S17" i="8"/>
  <c r="S18" i="8" s="1"/>
  <c r="R17" i="8"/>
  <c r="R18" i="8" s="1"/>
  <c r="O17" i="8"/>
  <c r="O18" i="8" s="1"/>
  <c r="N17" i="8"/>
  <c r="N18" i="8" s="1"/>
  <c r="K17" i="8"/>
  <c r="K18" i="8" s="1"/>
  <c r="J17" i="8"/>
  <c r="J18" i="8" s="1"/>
  <c r="G17" i="8"/>
  <c r="G18" i="8" s="1"/>
  <c r="F17" i="8"/>
  <c r="F18" i="8" s="1"/>
  <c r="C17" i="8"/>
  <c r="C18" i="8" s="1"/>
  <c r="GA16" i="8"/>
  <c r="FZ16" i="8"/>
  <c r="FY16" i="8"/>
  <c r="FX16" i="8"/>
  <c r="FW16" i="8"/>
  <c r="FV16" i="8"/>
  <c r="FU16" i="8"/>
  <c r="FT16" i="8"/>
  <c r="FS16" i="8"/>
  <c r="FR16" i="8"/>
  <c r="FQ16" i="8"/>
  <c r="FP16" i="8"/>
  <c r="FO16" i="8"/>
  <c r="FN16" i="8"/>
  <c r="FM16" i="8"/>
  <c r="FL16" i="8"/>
  <c r="FK16" i="8"/>
  <c r="FJ16" i="8"/>
  <c r="FI16" i="8"/>
  <c r="FH16" i="8"/>
  <c r="FG16" i="8"/>
  <c r="FF16" i="8"/>
  <c r="FE16" i="8"/>
  <c r="FD16" i="8"/>
  <c r="FC16" i="8"/>
  <c r="FB16" i="8"/>
  <c r="FA16" i="8"/>
  <c r="EZ16" i="8"/>
  <c r="EY16" i="8"/>
  <c r="EX16" i="8"/>
  <c r="EW16" i="8"/>
  <c r="EV16" i="8"/>
  <c r="GA15" i="8"/>
  <c r="FZ15" i="8"/>
  <c r="FY15" i="8"/>
  <c r="FX15" i="8"/>
  <c r="FW15" i="8"/>
  <c r="FV15" i="8"/>
  <c r="FU15" i="8"/>
  <c r="FT15" i="8"/>
  <c r="FS15" i="8"/>
  <c r="FR15" i="8"/>
  <c r="FQ15" i="8"/>
  <c r="FP15" i="8"/>
  <c r="FO15" i="8"/>
  <c r="FN15" i="8"/>
  <c r="FM15" i="8"/>
  <c r="FL15" i="8"/>
  <c r="FK15" i="8"/>
  <c r="FJ15" i="8"/>
  <c r="FI15" i="8"/>
  <c r="FH15" i="8"/>
  <c r="FG15" i="8"/>
  <c r="FF15" i="8"/>
  <c r="FE15" i="8"/>
  <c r="FD15" i="8"/>
  <c r="FC15" i="8"/>
  <c r="FB15" i="8"/>
  <c r="FA15" i="8"/>
  <c r="EZ15" i="8"/>
  <c r="EY15" i="8"/>
  <c r="EX15" i="8"/>
  <c r="EW15" i="8"/>
  <c r="EV15" i="8"/>
  <c r="GA14" i="8"/>
  <c r="FZ14" i="8"/>
  <c r="FY14" i="8"/>
  <c r="FX14" i="8"/>
  <c r="FW14" i="8"/>
  <c r="FV14" i="8"/>
  <c r="FU14" i="8"/>
  <c r="FT14" i="8"/>
  <c r="FS14" i="8"/>
  <c r="FR14" i="8"/>
  <c r="FQ14" i="8"/>
  <c r="FP14" i="8"/>
  <c r="FO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L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V12" i="8"/>
  <c r="GA4" i="5"/>
  <c r="FZ4" i="5"/>
  <c r="FY4" i="5"/>
  <c r="FX4" i="5"/>
  <c r="FW4" i="5"/>
  <c r="FV4" i="5"/>
  <c r="FU4" i="5"/>
  <c r="FT4" i="5"/>
  <c r="FS4" i="5"/>
  <c r="FR4" i="5"/>
  <c r="FQ4" i="5"/>
  <c r="FP4" i="5"/>
  <c r="FO4" i="5"/>
  <c r="FN4" i="5"/>
  <c r="FM4" i="5"/>
  <c r="FL4" i="5"/>
  <c r="FK4" i="5"/>
  <c r="FJ4" i="5"/>
  <c r="FI4" i="5"/>
  <c r="FH4" i="5"/>
  <c r="FG4" i="5"/>
  <c r="FF4" i="5"/>
  <c r="FE4" i="5"/>
  <c r="FD4" i="5"/>
  <c r="FC4" i="5"/>
  <c r="FB4" i="5"/>
  <c r="FA4" i="5"/>
  <c r="EZ4" i="5"/>
  <c r="EY4" i="5"/>
  <c r="EX4" i="5"/>
  <c r="EW4" i="5"/>
  <c r="EV4" i="5"/>
  <c r="GB3" i="5"/>
  <c r="GA3" i="5"/>
  <c r="FZ3" i="5"/>
  <c r="FY3" i="5"/>
  <c r="FX3" i="5"/>
  <c r="FW3" i="5"/>
  <c r="FV3" i="5"/>
  <c r="FU3" i="5"/>
  <c r="FT3" i="5"/>
  <c r="FS3" i="5"/>
  <c r="FR3" i="5"/>
  <c r="FQ3" i="5"/>
  <c r="FP3" i="5"/>
  <c r="FO3" i="5"/>
  <c r="FN3" i="5"/>
  <c r="FM3" i="5"/>
  <c r="FL3" i="5"/>
  <c r="FK3" i="5"/>
  <c r="FJ3" i="5"/>
  <c r="FI3" i="5"/>
  <c r="FH3" i="5"/>
  <c r="FG3" i="5"/>
  <c r="FF3" i="5"/>
  <c r="FE3" i="5"/>
  <c r="FD3" i="5"/>
  <c r="FC3" i="5"/>
  <c r="FB3" i="5"/>
  <c r="FA3" i="5"/>
  <c r="EZ3" i="5"/>
  <c r="EY3" i="5"/>
  <c r="EX3" i="5"/>
  <c r="EW3" i="5"/>
  <c r="EV3" i="5"/>
  <c r="GA15" i="5"/>
  <c r="FZ15" i="5"/>
  <c r="FY15" i="5"/>
  <c r="FX15" i="5"/>
  <c r="FW15" i="5"/>
  <c r="FV15" i="5"/>
  <c r="FU15" i="5"/>
  <c r="FT15" i="5"/>
  <c r="FS15" i="5"/>
  <c r="FR15" i="5"/>
  <c r="FQ15" i="5"/>
  <c r="FP15" i="5"/>
  <c r="FO15" i="5"/>
  <c r="FN15" i="5"/>
  <c r="FM15" i="5"/>
  <c r="FL15" i="5"/>
  <c r="FK15" i="5"/>
  <c r="FJ15" i="5"/>
  <c r="FI15" i="5"/>
  <c r="FH15" i="5"/>
  <c r="FG15" i="5"/>
  <c r="FF15" i="5"/>
  <c r="FE15" i="5"/>
  <c r="FD15" i="5"/>
  <c r="FC15" i="5"/>
  <c r="FB15" i="5"/>
  <c r="FA15" i="5"/>
  <c r="EZ15" i="5"/>
  <c r="EY15" i="5"/>
  <c r="EX15" i="5"/>
  <c r="EW15" i="5"/>
  <c r="EV15" i="5"/>
  <c r="GA14" i="5"/>
  <c r="FZ14" i="5"/>
  <c r="FY14" i="5"/>
  <c r="FX14" i="5"/>
  <c r="FX64" i="5" s="1"/>
  <c r="FW14" i="5"/>
  <c r="FV14" i="5"/>
  <c r="FU14" i="5"/>
  <c r="FT14" i="5"/>
  <c r="FT64" i="5" s="1"/>
  <c r="FS14" i="5"/>
  <c r="FR14" i="5"/>
  <c r="FQ14" i="5"/>
  <c r="FP14" i="5"/>
  <c r="FP64" i="5" s="1"/>
  <c r="FO14" i="5"/>
  <c r="FN14" i="5"/>
  <c r="FM14" i="5"/>
  <c r="FL14" i="5"/>
  <c r="FL64" i="5" s="1"/>
  <c r="FU51" i="5" s="1"/>
  <c r="FK14" i="5"/>
  <c r="FJ14" i="5"/>
  <c r="FI14" i="5"/>
  <c r="FH14" i="5"/>
  <c r="FH64" i="5" s="1"/>
  <c r="FG14" i="5"/>
  <c r="FF14" i="5"/>
  <c r="FE14" i="5"/>
  <c r="FD14" i="5"/>
  <c r="FD64" i="5" s="1"/>
  <c r="FC14" i="5"/>
  <c r="FB14" i="5"/>
  <c r="FA14" i="5"/>
  <c r="EZ14" i="5"/>
  <c r="EZ64" i="5" s="1"/>
  <c r="EY14" i="5"/>
  <c r="EX14" i="5"/>
  <c r="EW14" i="5"/>
  <c r="EV14" i="5"/>
  <c r="EV64" i="5" s="1"/>
  <c r="GA13" i="5"/>
  <c r="FZ13" i="5"/>
  <c r="FY13" i="5"/>
  <c r="FX13" i="5"/>
  <c r="FX63" i="5" s="1"/>
  <c r="FW13" i="5"/>
  <c r="FV13" i="5"/>
  <c r="FU13" i="5"/>
  <c r="FT13" i="5"/>
  <c r="FT63" i="5" s="1"/>
  <c r="FS13" i="5"/>
  <c r="FR13" i="5"/>
  <c r="FQ13" i="5"/>
  <c r="FP13" i="5"/>
  <c r="FP63" i="5" s="1"/>
  <c r="FO13" i="5"/>
  <c r="FN13" i="5"/>
  <c r="FM13" i="5"/>
  <c r="FL13" i="5"/>
  <c r="FL63" i="5" s="1"/>
  <c r="FW50" i="5" s="1"/>
  <c r="FK13" i="5"/>
  <c r="FJ13" i="5"/>
  <c r="FI13" i="5"/>
  <c r="FH13" i="5"/>
  <c r="FH63" i="5" s="1"/>
  <c r="FG13" i="5"/>
  <c r="FF13" i="5"/>
  <c r="FE13" i="5"/>
  <c r="FD13" i="5"/>
  <c r="FD63" i="5" s="1"/>
  <c r="FC13" i="5"/>
  <c r="FB13" i="5"/>
  <c r="FA13" i="5"/>
  <c r="EZ13" i="5"/>
  <c r="EZ63" i="5" s="1"/>
  <c r="EY13" i="5"/>
  <c r="EX13" i="5"/>
  <c r="EW13" i="5"/>
  <c r="EV13" i="5"/>
  <c r="EV63" i="5" s="1"/>
  <c r="GA12" i="5"/>
  <c r="GA16" i="5" s="1"/>
  <c r="GA17" i="5" s="1"/>
  <c r="FZ12" i="5"/>
  <c r="FZ16" i="5" s="1"/>
  <c r="FZ17" i="5" s="1"/>
  <c r="FY12" i="5"/>
  <c r="FY16" i="5" s="1"/>
  <c r="FY17" i="5" s="1"/>
  <c r="FX12" i="5"/>
  <c r="FX62" i="5" s="1"/>
  <c r="FW12" i="5"/>
  <c r="FW16" i="5" s="1"/>
  <c r="FW17" i="5" s="1"/>
  <c r="FV12" i="5"/>
  <c r="FV16" i="5" s="1"/>
  <c r="FV17" i="5" s="1"/>
  <c r="FU12" i="5"/>
  <c r="FU16" i="5" s="1"/>
  <c r="FU17" i="5" s="1"/>
  <c r="FT12" i="5"/>
  <c r="FT62" i="5" s="1"/>
  <c r="FS12" i="5"/>
  <c r="FS16" i="5" s="1"/>
  <c r="FS17" i="5" s="1"/>
  <c r="FR12" i="5"/>
  <c r="FR16" i="5" s="1"/>
  <c r="FR17" i="5" s="1"/>
  <c r="FQ12" i="5"/>
  <c r="FQ16" i="5" s="1"/>
  <c r="FQ17" i="5" s="1"/>
  <c r="FP12" i="5"/>
  <c r="FP62" i="5" s="1"/>
  <c r="GA49" i="5" s="1"/>
  <c r="FO12" i="5"/>
  <c r="FO16" i="5" s="1"/>
  <c r="FO17" i="5" s="1"/>
  <c r="FN12" i="5"/>
  <c r="FN16" i="5" s="1"/>
  <c r="FN17" i="5" s="1"/>
  <c r="FM12" i="5"/>
  <c r="FM16" i="5" s="1"/>
  <c r="FM17" i="5" s="1"/>
  <c r="FL12" i="5"/>
  <c r="FL62" i="5" s="1"/>
  <c r="FW49" i="5" s="1"/>
  <c r="FK12" i="5"/>
  <c r="FK16" i="5" s="1"/>
  <c r="FK17" i="5" s="1"/>
  <c r="FJ12" i="5"/>
  <c r="FJ16" i="5" s="1"/>
  <c r="FJ17" i="5" s="1"/>
  <c r="FI12" i="5"/>
  <c r="FI16" i="5" s="1"/>
  <c r="FI17" i="5" s="1"/>
  <c r="FH12" i="5"/>
  <c r="FH62" i="5" s="1"/>
  <c r="FS49" i="5" s="1"/>
  <c r="FG12" i="5"/>
  <c r="FG16" i="5" s="1"/>
  <c r="FG17" i="5" s="1"/>
  <c r="FF12" i="5"/>
  <c r="FF16" i="5" s="1"/>
  <c r="FF17" i="5" s="1"/>
  <c r="FE12" i="5"/>
  <c r="FE16" i="5" s="1"/>
  <c r="FE17" i="5" s="1"/>
  <c r="FD12" i="5"/>
  <c r="FD62" i="5" s="1"/>
  <c r="FO49" i="5" s="1"/>
  <c r="FC12" i="5"/>
  <c r="FC16" i="5" s="1"/>
  <c r="FC17" i="5" s="1"/>
  <c r="FB12" i="5"/>
  <c r="FB16" i="5" s="1"/>
  <c r="FB17" i="5" s="1"/>
  <c r="FA12" i="5"/>
  <c r="FA16" i="5" s="1"/>
  <c r="FA17" i="5" s="1"/>
  <c r="EZ12" i="5"/>
  <c r="EZ62" i="5" s="1"/>
  <c r="FK49" i="5" s="1"/>
  <c r="EY12" i="5"/>
  <c r="EY16" i="5" s="1"/>
  <c r="EY17" i="5" s="1"/>
  <c r="EX12" i="5"/>
  <c r="EX16" i="5" s="1"/>
  <c r="EX17" i="5" s="1"/>
  <c r="EW12" i="5"/>
  <c r="EW16" i="5" s="1"/>
  <c r="EW17" i="5" s="1"/>
  <c r="EV12" i="5"/>
  <c r="EV62" i="5" s="1"/>
  <c r="EU51" i="5"/>
  <c r="EU50" i="5"/>
  <c r="EU49" i="5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L4" i="8"/>
  <c r="FK4" i="8"/>
  <c r="FJ4" i="8"/>
  <c r="FI4" i="8"/>
  <c r="FH4" i="8"/>
  <c r="FG4" i="8"/>
  <c r="FF4" i="8"/>
  <c r="FE4" i="8"/>
  <c r="FD4" i="8"/>
  <c r="FC4" i="8"/>
  <c r="FB4" i="8"/>
  <c r="FA4" i="8"/>
  <c r="EZ4" i="8"/>
  <c r="EY4" i="8"/>
  <c r="EX4" i="8"/>
  <c r="EW4" i="8"/>
  <c r="EV4" i="8"/>
  <c r="GA3" i="8"/>
  <c r="FZ3" i="8"/>
  <c r="FY3" i="8"/>
  <c r="FX3" i="8"/>
  <c r="FW3" i="8"/>
  <c r="FV3" i="8"/>
  <c r="FU3" i="8"/>
  <c r="FT3" i="8"/>
  <c r="FS3" i="8"/>
  <c r="FR3" i="8"/>
  <c r="FQ3" i="8"/>
  <c r="FP3" i="8"/>
  <c r="FO3" i="8"/>
  <c r="FN3" i="8"/>
  <c r="FM3" i="8"/>
  <c r="FL3" i="8"/>
  <c r="FK3" i="8"/>
  <c r="FJ3" i="8"/>
  <c r="FI3" i="8"/>
  <c r="FH3" i="8"/>
  <c r="FG3" i="8"/>
  <c r="FF3" i="8"/>
  <c r="FE3" i="8"/>
  <c r="FD3" i="8"/>
  <c r="FC3" i="8"/>
  <c r="FB3" i="8"/>
  <c r="FA3" i="8"/>
  <c r="EZ3" i="8"/>
  <c r="EY3" i="8"/>
  <c r="EX3" i="8"/>
  <c r="EW3" i="8"/>
  <c r="EV3" i="8"/>
  <c r="M69" i="5"/>
  <c r="L69" i="5"/>
  <c r="K69" i="5"/>
  <c r="J69" i="5"/>
  <c r="I69" i="5"/>
  <c r="H69" i="5"/>
  <c r="G69" i="5"/>
  <c r="F69" i="5"/>
  <c r="O56" i="5" s="1"/>
  <c r="E69" i="5"/>
  <c r="D69" i="5"/>
  <c r="C69" i="5"/>
  <c r="M68" i="5"/>
  <c r="L68" i="5"/>
  <c r="K68" i="5"/>
  <c r="J68" i="5"/>
  <c r="I68" i="5"/>
  <c r="H68" i="5"/>
  <c r="G68" i="5"/>
  <c r="F68" i="5"/>
  <c r="E68" i="5"/>
  <c r="D68" i="5"/>
  <c r="C68" i="5"/>
  <c r="M67" i="5"/>
  <c r="L67" i="5"/>
  <c r="K67" i="5"/>
  <c r="J67" i="5"/>
  <c r="I67" i="5"/>
  <c r="H67" i="5"/>
  <c r="G67" i="5"/>
  <c r="F67" i="5"/>
  <c r="E67" i="5"/>
  <c r="D67" i="5"/>
  <c r="N54" i="5" s="1"/>
  <c r="C67" i="5"/>
  <c r="M64" i="5"/>
  <c r="L64" i="5"/>
  <c r="K64" i="5"/>
  <c r="J64" i="5"/>
  <c r="I64" i="5"/>
  <c r="H64" i="5"/>
  <c r="G64" i="5"/>
  <c r="F64" i="5"/>
  <c r="E64" i="5"/>
  <c r="D64" i="5"/>
  <c r="C64" i="5"/>
  <c r="M63" i="5"/>
  <c r="L63" i="5"/>
  <c r="K63" i="5"/>
  <c r="J63" i="5"/>
  <c r="S50" i="5" s="1"/>
  <c r="I63" i="5"/>
  <c r="H63" i="5"/>
  <c r="G63" i="5"/>
  <c r="F63" i="5"/>
  <c r="E63" i="5"/>
  <c r="D63" i="5"/>
  <c r="C63" i="5"/>
  <c r="N50" i="5" s="1"/>
  <c r="M62" i="5"/>
  <c r="W49" i="5" s="1"/>
  <c r="L62" i="5"/>
  <c r="K62" i="5"/>
  <c r="J62" i="5"/>
  <c r="I62" i="5"/>
  <c r="S49" i="5" s="1"/>
  <c r="H62" i="5"/>
  <c r="G62" i="5"/>
  <c r="F62" i="5"/>
  <c r="E62" i="5"/>
  <c r="D62" i="5"/>
  <c r="C62" i="5"/>
  <c r="GA69" i="5"/>
  <c r="FZ69" i="5"/>
  <c r="FY69" i="5"/>
  <c r="FX69" i="5"/>
  <c r="FW69" i="5"/>
  <c r="FV69" i="5"/>
  <c r="FU69" i="5"/>
  <c r="FT69" i="5"/>
  <c r="FS69" i="5"/>
  <c r="FR69" i="5"/>
  <c r="FQ69" i="5"/>
  <c r="FP69" i="5"/>
  <c r="FO69" i="5"/>
  <c r="FN69" i="5"/>
  <c r="FM69" i="5"/>
  <c r="FL69" i="5"/>
  <c r="FK69" i="5"/>
  <c r="FJ69" i="5"/>
  <c r="FI69" i="5"/>
  <c r="FH69" i="5"/>
  <c r="FG69" i="5"/>
  <c r="FF69" i="5"/>
  <c r="FE69" i="5"/>
  <c r="FD69" i="5"/>
  <c r="FC69" i="5"/>
  <c r="FB69" i="5"/>
  <c r="FA69" i="5"/>
  <c r="EZ69" i="5"/>
  <c r="EY69" i="5"/>
  <c r="EX69" i="5"/>
  <c r="EW69" i="5"/>
  <c r="EV69" i="5"/>
  <c r="EU69" i="5"/>
  <c r="ET69" i="5"/>
  <c r="ES69" i="5"/>
  <c r="ER69" i="5"/>
  <c r="EQ69" i="5"/>
  <c r="EP69" i="5"/>
  <c r="EO69" i="5"/>
  <c r="EN69" i="5"/>
  <c r="EM69" i="5"/>
  <c r="EL69" i="5"/>
  <c r="EK69" i="5"/>
  <c r="EJ69" i="5"/>
  <c r="EI69" i="5"/>
  <c r="EH69" i="5"/>
  <c r="EG69" i="5"/>
  <c r="EF69" i="5"/>
  <c r="EE69" i="5"/>
  <c r="ED69" i="5"/>
  <c r="EC69" i="5"/>
  <c r="EB69" i="5"/>
  <c r="EA69" i="5"/>
  <c r="DZ69" i="5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DI69" i="5"/>
  <c r="DH69" i="5"/>
  <c r="DG69" i="5"/>
  <c r="DF69" i="5"/>
  <c r="DE69" i="5"/>
  <c r="DD69" i="5"/>
  <c r="DC69" i="5"/>
  <c r="DB69" i="5"/>
  <c r="DA69" i="5"/>
  <c r="CZ69" i="5"/>
  <c r="CY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E69" i="5"/>
  <c r="CD69" i="5"/>
  <c r="CC69" i="5"/>
  <c r="CB69" i="5"/>
  <c r="CA69" i="5"/>
  <c r="BZ69" i="5"/>
  <c r="BY69" i="5"/>
  <c r="BX69" i="5"/>
  <c r="BW69" i="5"/>
  <c r="BV69" i="5"/>
  <c r="BU69" i="5"/>
  <c r="BT69" i="5"/>
  <c r="BS69" i="5"/>
  <c r="BR69" i="5"/>
  <c r="BQ69" i="5"/>
  <c r="BP69" i="5"/>
  <c r="BO69" i="5"/>
  <c r="BN69" i="5"/>
  <c r="BM69" i="5"/>
  <c r="BL69" i="5"/>
  <c r="BK69" i="5"/>
  <c r="BJ69" i="5"/>
  <c r="BI69" i="5"/>
  <c r="BH69" i="5"/>
  <c r="BG69" i="5"/>
  <c r="BF69" i="5"/>
  <c r="BE69" i="5"/>
  <c r="BD69" i="5"/>
  <c r="BC69" i="5"/>
  <c r="BB69" i="5"/>
  <c r="BA69" i="5"/>
  <c r="AZ69" i="5"/>
  <c r="AY69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GA68" i="5"/>
  <c r="FZ68" i="5"/>
  <c r="FY68" i="5"/>
  <c r="FX68" i="5"/>
  <c r="FW68" i="5"/>
  <c r="FV68" i="5"/>
  <c r="FU68" i="5"/>
  <c r="FT68" i="5"/>
  <c r="FS68" i="5"/>
  <c r="FR68" i="5"/>
  <c r="FQ68" i="5"/>
  <c r="FP68" i="5"/>
  <c r="FO68" i="5"/>
  <c r="FN68" i="5"/>
  <c r="FM68" i="5"/>
  <c r="FL68" i="5"/>
  <c r="FK68" i="5"/>
  <c r="FJ68" i="5"/>
  <c r="FI68" i="5"/>
  <c r="FH68" i="5"/>
  <c r="FG68" i="5"/>
  <c r="FF68" i="5"/>
  <c r="FE68" i="5"/>
  <c r="FD68" i="5"/>
  <c r="FC68" i="5"/>
  <c r="FB68" i="5"/>
  <c r="FA68" i="5"/>
  <c r="EZ68" i="5"/>
  <c r="EY68" i="5"/>
  <c r="EX68" i="5"/>
  <c r="EW68" i="5"/>
  <c r="EV68" i="5"/>
  <c r="EU68" i="5"/>
  <c r="ET68" i="5"/>
  <c r="ES68" i="5"/>
  <c r="ER68" i="5"/>
  <c r="EQ68" i="5"/>
  <c r="EP68" i="5"/>
  <c r="EO68" i="5"/>
  <c r="EN68" i="5"/>
  <c r="EM68" i="5"/>
  <c r="EL68" i="5"/>
  <c r="EK68" i="5"/>
  <c r="EJ68" i="5"/>
  <c r="EI68" i="5"/>
  <c r="EH68" i="5"/>
  <c r="EG68" i="5"/>
  <c r="EF68" i="5"/>
  <c r="EE68" i="5"/>
  <c r="ED68" i="5"/>
  <c r="EC68" i="5"/>
  <c r="EB68" i="5"/>
  <c r="EA68" i="5"/>
  <c r="DZ68" i="5"/>
  <c r="DY68" i="5"/>
  <c r="DX68" i="5"/>
  <c r="DW68" i="5"/>
  <c r="DV68" i="5"/>
  <c r="DU68" i="5"/>
  <c r="DT68" i="5"/>
  <c r="DS68" i="5"/>
  <c r="DR68" i="5"/>
  <c r="DQ68" i="5"/>
  <c r="DP68" i="5"/>
  <c r="DO68" i="5"/>
  <c r="DN68" i="5"/>
  <c r="DM68" i="5"/>
  <c r="DL68" i="5"/>
  <c r="DK68" i="5"/>
  <c r="DJ68" i="5"/>
  <c r="DI68" i="5"/>
  <c r="DH68" i="5"/>
  <c r="DG68" i="5"/>
  <c r="DF68" i="5"/>
  <c r="DE68" i="5"/>
  <c r="DD68" i="5"/>
  <c r="DC68" i="5"/>
  <c r="DB68" i="5"/>
  <c r="DA68" i="5"/>
  <c r="CZ68" i="5"/>
  <c r="CY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J68" i="5"/>
  <c r="CI68" i="5"/>
  <c r="CH68" i="5"/>
  <c r="CG68" i="5"/>
  <c r="CF68" i="5"/>
  <c r="CE68" i="5"/>
  <c r="CD68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Q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D68" i="5"/>
  <c r="BC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GA67" i="5"/>
  <c r="FZ67" i="5"/>
  <c r="FY67" i="5"/>
  <c r="FX67" i="5"/>
  <c r="FW67" i="5"/>
  <c r="FV67" i="5"/>
  <c r="FU67" i="5"/>
  <c r="FT67" i="5"/>
  <c r="FS67" i="5"/>
  <c r="FR67" i="5"/>
  <c r="FQ67" i="5"/>
  <c r="FP67" i="5"/>
  <c r="FO67" i="5"/>
  <c r="FN67" i="5"/>
  <c r="FM67" i="5"/>
  <c r="FL67" i="5"/>
  <c r="FK67" i="5"/>
  <c r="FJ67" i="5"/>
  <c r="FI67" i="5"/>
  <c r="FH67" i="5"/>
  <c r="FG67" i="5"/>
  <c r="FF67" i="5"/>
  <c r="FE67" i="5"/>
  <c r="FD67" i="5"/>
  <c r="FC67" i="5"/>
  <c r="FB67" i="5"/>
  <c r="FA67" i="5"/>
  <c r="EZ67" i="5"/>
  <c r="EY67" i="5"/>
  <c r="EX67" i="5"/>
  <c r="EW67" i="5"/>
  <c r="EV67" i="5"/>
  <c r="EU67" i="5"/>
  <c r="ET67" i="5"/>
  <c r="ES67" i="5"/>
  <c r="ER67" i="5"/>
  <c r="EQ67" i="5"/>
  <c r="EP67" i="5"/>
  <c r="EO67" i="5"/>
  <c r="EN67" i="5"/>
  <c r="EM67" i="5"/>
  <c r="EL67" i="5"/>
  <c r="EK67" i="5"/>
  <c r="EJ67" i="5"/>
  <c r="EI67" i="5"/>
  <c r="EH67" i="5"/>
  <c r="EG67" i="5"/>
  <c r="EF67" i="5"/>
  <c r="EE67" i="5"/>
  <c r="ED67" i="5"/>
  <c r="EC67" i="5"/>
  <c r="EB67" i="5"/>
  <c r="EA67" i="5"/>
  <c r="DZ67" i="5"/>
  <c r="DY67" i="5"/>
  <c r="DX67" i="5"/>
  <c r="DW67" i="5"/>
  <c r="DV67" i="5"/>
  <c r="DU67" i="5"/>
  <c r="DT67" i="5"/>
  <c r="DS67" i="5"/>
  <c r="DR67" i="5"/>
  <c r="DQ67" i="5"/>
  <c r="DP67" i="5"/>
  <c r="DO67" i="5"/>
  <c r="DN67" i="5"/>
  <c r="DM67" i="5"/>
  <c r="DL67" i="5"/>
  <c r="DK67" i="5"/>
  <c r="DJ67" i="5"/>
  <c r="DI67" i="5"/>
  <c r="DH67" i="5"/>
  <c r="DG67" i="5"/>
  <c r="DF67" i="5"/>
  <c r="DE67" i="5"/>
  <c r="DD67" i="5"/>
  <c r="DC67" i="5"/>
  <c r="DB67" i="5"/>
  <c r="DA67" i="5"/>
  <c r="CZ67" i="5"/>
  <c r="CY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K67" i="5"/>
  <c r="CJ67" i="5"/>
  <c r="CI67" i="5"/>
  <c r="CH67" i="5"/>
  <c r="CG67" i="5"/>
  <c r="CF67" i="5"/>
  <c r="CE67" i="5"/>
  <c r="CD67" i="5"/>
  <c r="CC67" i="5"/>
  <c r="CB67" i="5"/>
  <c r="CA67" i="5"/>
  <c r="BZ67" i="5"/>
  <c r="BY67" i="5"/>
  <c r="BX67" i="5"/>
  <c r="BW67" i="5"/>
  <c r="BV67" i="5"/>
  <c r="BU67" i="5"/>
  <c r="BT67" i="5"/>
  <c r="BS67" i="5"/>
  <c r="BR67" i="5"/>
  <c r="BQ67" i="5"/>
  <c r="BP67" i="5"/>
  <c r="BO67" i="5"/>
  <c r="BN67" i="5"/>
  <c r="BM67" i="5"/>
  <c r="BL67" i="5"/>
  <c r="BK67" i="5"/>
  <c r="BJ67" i="5"/>
  <c r="BI67" i="5"/>
  <c r="BH67" i="5"/>
  <c r="BG67" i="5"/>
  <c r="BF67" i="5"/>
  <c r="BE67" i="5"/>
  <c r="BD67" i="5"/>
  <c r="BC67" i="5"/>
  <c r="BB67" i="5"/>
  <c r="BA67" i="5"/>
  <c r="AZ67" i="5"/>
  <c r="AY67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GA64" i="5"/>
  <c r="FZ64" i="5"/>
  <c r="FY64" i="5"/>
  <c r="FW64" i="5"/>
  <c r="FV64" i="5"/>
  <c r="FU64" i="5"/>
  <c r="FS64" i="5"/>
  <c r="FR64" i="5"/>
  <c r="FQ64" i="5"/>
  <c r="FO64" i="5"/>
  <c r="FN64" i="5"/>
  <c r="FM64" i="5"/>
  <c r="FK64" i="5"/>
  <c r="FJ64" i="5"/>
  <c r="FI64" i="5"/>
  <c r="FG64" i="5"/>
  <c r="FF64" i="5"/>
  <c r="FE64" i="5"/>
  <c r="FC64" i="5"/>
  <c r="FB64" i="5"/>
  <c r="FA64" i="5"/>
  <c r="EY64" i="5"/>
  <c r="EX64" i="5"/>
  <c r="EW64" i="5"/>
  <c r="EU64" i="5"/>
  <c r="ET64" i="5"/>
  <c r="ES64" i="5"/>
  <c r="ER64" i="5"/>
  <c r="EQ64" i="5"/>
  <c r="EP64" i="5"/>
  <c r="EO64" i="5"/>
  <c r="EN64" i="5"/>
  <c r="EM64" i="5"/>
  <c r="EL64" i="5"/>
  <c r="EK64" i="5"/>
  <c r="EJ64" i="5"/>
  <c r="EI64" i="5"/>
  <c r="EH64" i="5"/>
  <c r="EG64" i="5"/>
  <c r="EF64" i="5"/>
  <c r="EE64" i="5"/>
  <c r="ED64" i="5"/>
  <c r="EC64" i="5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N64" i="5"/>
  <c r="DM64" i="5"/>
  <c r="DL64" i="5"/>
  <c r="DK64" i="5"/>
  <c r="DJ64" i="5"/>
  <c r="DI64" i="5"/>
  <c r="DH64" i="5"/>
  <c r="DG64" i="5"/>
  <c r="DF64" i="5"/>
  <c r="DE64" i="5"/>
  <c r="DD64" i="5"/>
  <c r="DC64" i="5"/>
  <c r="DB64" i="5"/>
  <c r="DA64" i="5"/>
  <c r="CZ64" i="5"/>
  <c r="CY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J64" i="5"/>
  <c r="CI64" i="5"/>
  <c r="CH64" i="5"/>
  <c r="CG64" i="5"/>
  <c r="CF64" i="5"/>
  <c r="CE64" i="5"/>
  <c r="CD64" i="5"/>
  <c r="CC64" i="5"/>
  <c r="CB64" i="5"/>
  <c r="CA64" i="5"/>
  <c r="BZ64" i="5"/>
  <c r="BY64" i="5"/>
  <c r="BX64" i="5"/>
  <c r="BW64" i="5"/>
  <c r="BV64" i="5"/>
  <c r="BU64" i="5"/>
  <c r="BT64" i="5"/>
  <c r="BS64" i="5"/>
  <c r="BR64" i="5"/>
  <c r="BQ64" i="5"/>
  <c r="BP64" i="5"/>
  <c r="BO64" i="5"/>
  <c r="BN64" i="5"/>
  <c r="BM64" i="5"/>
  <c r="BL64" i="5"/>
  <c r="BK64" i="5"/>
  <c r="BJ64" i="5"/>
  <c r="BI64" i="5"/>
  <c r="BH64" i="5"/>
  <c r="BG64" i="5"/>
  <c r="BF64" i="5"/>
  <c r="BE64" i="5"/>
  <c r="BD64" i="5"/>
  <c r="BC64" i="5"/>
  <c r="BB64" i="5"/>
  <c r="BA64" i="5"/>
  <c r="AZ64" i="5"/>
  <c r="AY64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GA63" i="5"/>
  <c r="FZ63" i="5"/>
  <c r="FY63" i="5"/>
  <c r="FW63" i="5"/>
  <c r="FV63" i="5"/>
  <c r="FU63" i="5"/>
  <c r="FS63" i="5"/>
  <c r="FR63" i="5"/>
  <c r="FQ63" i="5"/>
  <c r="FO63" i="5"/>
  <c r="FN63" i="5"/>
  <c r="FM63" i="5"/>
  <c r="FK63" i="5"/>
  <c r="FJ63" i="5"/>
  <c r="FI63" i="5"/>
  <c r="FG63" i="5"/>
  <c r="FF63" i="5"/>
  <c r="FE63" i="5"/>
  <c r="FC63" i="5"/>
  <c r="FB63" i="5"/>
  <c r="FA63" i="5"/>
  <c r="EY63" i="5"/>
  <c r="EX63" i="5"/>
  <c r="EW63" i="5"/>
  <c r="EU63" i="5"/>
  <c r="ET63" i="5"/>
  <c r="ES63" i="5"/>
  <c r="ER63" i="5"/>
  <c r="EQ63" i="5"/>
  <c r="EP63" i="5"/>
  <c r="EO63" i="5"/>
  <c r="EN63" i="5"/>
  <c r="EM63" i="5"/>
  <c r="EL63" i="5"/>
  <c r="EK63" i="5"/>
  <c r="EJ63" i="5"/>
  <c r="EI63" i="5"/>
  <c r="EH63" i="5"/>
  <c r="EG63" i="5"/>
  <c r="EF63" i="5"/>
  <c r="EE63" i="5"/>
  <c r="ED63" i="5"/>
  <c r="EC63" i="5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DN63" i="5"/>
  <c r="DM63" i="5"/>
  <c r="DL63" i="5"/>
  <c r="DK63" i="5"/>
  <c r="DJ63" i="5"/>
  <c r="DI63" i="5"/>
  <c r="DH63" i="5"/>
  <c r="DG63" i="5"/>
  <c r="DF63" i="5"/>
  <c r="DE63" i="5"/>
  <c r="DD63" i="5"/>
  <c r="DC63" i="5"/>
  <c r="DB63" i="5"/>
  <c r="DA63" i="5"/>
  <c r="CZ63" i="5"/>
  <c r="CY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J63" i="5"/>
  <c r="CI63" i="5"/>
  <c r="CH63" i="5"/>
  <c r="CG63" i="5"/>
  <c r="CF63" i="5"/>
  <c r="CE63" i="5"/>
  <c r="CD63" i="5"/>
  <c r="CC63" i="5"/>
  <c r="CB63" i="5"/>
  <c r="CA63" i="5"/>
  <c r="BZ63" i="5"/>
  <c r="BY63" i="5"/>
  <c r="BX63" i="5"/>
  <c r="BW63" i="5"/>
  <c r="BV63" i="5"/>
  <c r="BU63" i="5"/>
  <c r="BT63" i="5"/>
  <c r="BS63" i="5"/>
  <c r="BR63" i="5"/>
  <c r="BQ63" i="5"/>
  <c r="BP63" i="5"/>
  <c r="BO63" i="5"/>
  <c r="BN63" i="5"/>
  <c r="BM63" i="5"/>
  <c r="BL63" i="5"/>
  <c r="BK63" i="5"/>
  <c r="BJ63" i="5"/>
  <c r="BI63" i="5"/>
  <c r="BH63" i="5"/>
  <c r="BG63" i="5"/>
  <c r="BF63" i="5"/>
  <c r="BE63" i="5"/>
  <c r="BD63" i="5"/>
  <c r="BC63" i="5"/>
  <c r="BB63" i="5"/>
  <c r="BA63" i="5"/>
  <c r="AZ63" i="5"/>
  <c r="AY63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GA62" i="5"/>
  <c r="FZ62" i="5"/>
  <c r="FY62" i="5"/>
  <c r="FW62" i="5"/>
  <c r="FV62" i="5"/>
  <c r="FU62" i="5"/>
  <c r="FS62" i="5"/>
  <c r="FR62" i="5"/>
  <c r="FQ62" i="5"/>
  <c r="FO62" i="5"/>
  <c r="FN62" i="5"/>
  <c r="FM62" i="5"/>
  <c r="FK62" i="5"/>
  <c r="FJ62" i="5"/>
  <c r="FI62" i="5"/>
  <c r="FG62" i="5"/>
  <c r="FF62" i="5"/>
  <c r="FE62" i="5"/>
  <c r="FC62" i="5"/>
  <c r="FB62" i="5"/>
  <c r="FA62" i="5"/>
  <c r="EY62" i="5"/>
  <c r="EX62" i="5"/>
  <c r="EW62" i="5"/>
  <c r="EU62" i="5"/>
  <c r="ET62" i="5"/>
  <c r="ES62" i="5"/>
  <c r="ER62" i="5"/>
  <c r="EQ62" i="5"/>
  <c r="EP62" i="5"/>
  <c r="EO62" i="5"/>
  <c r="EN62" i="5"/>
  <c r="EM62" i="5"/>
  <c r="EL62" i="5"/>
  <c r="ET49" i="5" s="1"/>
  <c r="EK62" i="5"/>
  <c r="EJ62" i="5"/>
  <c r="EI62" i="5"/>
  <c r="EH62" i="5"/>
  <c r="EP49" i="5" s="1"/>
  <c r="EG62" i="5"/>
  <c r="EF62" i="5"/>
  <c r="EE62" i="5"/>
  <c r="ED62" i="5"/>
  <c r="EL49" i="5" s="1"/>
  <c r="EC62" i="5"/>
  <c r="EB62" i="5"/>
  <c r="EA62" i="5"/>
  <c r="DZ62" i="5"/>
  <c r="EH49" i="5" s="1"/>
  <c r="DY62" i="5"/>
  <c r="DX62" i="5"/>
  <c r="DW62" i="5"/>
  <c r="DV62" i="5"/>
  <c r="ED49" i="5" s="1"/>
  <c r="DU62" i="5"/>
  <c r="DT62" i="5"/>
  <c r="DS62" i="5"/>
  <c r="DR62" i="5"/>
  <c r="DZ49" i="5" s="1"/>
  <c r="DQ62" i="5"/>
  <c r="DP62" i="5"/>
  <c r="DO62" i="5"/>
  <c r="DN62" i="5"/>
  <c r="DV49" i="5" s="1"/>
  <c r="DM62" i="5"/>
  <c r="DL62" i="5"/>
  <c r="DK62" i="5"/>
  <c r="DJ62" i="5"/>
  <c r="DR49" i="5" s="1"/>
  <c r="DI62" i="5"/>
  <c r="DH62" i="5"/>
  <c r="DG62" i="5"/>
  <c r="DF62" i="5"/>
  <c r="DN49" i="5" s="1"/>
  <c r="DE62" i="5"/>
  <c r="DD62" i="5"/>
  <c r="DC62" i="5"/>
  <c r="DB62" i="5"/>
  <c r="DJ49" i="5" s="1"/>
  <c r="DA62" i="5"/>
  <c r="CZ62" i="5"/>
  <c r="CY62" i="5"/>
  <c r="CX62" i="5"/>
  <c r="DF49" i="5" s="1"/>
  <c r="CW62" i="5"/>
  <c r="CV62" i="5"/>
  <c r="CU62" i="5"/>
  <c r="CT62" i="5"/>
  <c r="DB49" i="5" s="1"/>
  <c r="CS62" i="5"/>
  <c r="CR62" i="5"/>
  <c r="CQ62" i="5"/>
  <c r="CP62" i="5"/>
  <c r="CX49" i="5" s="1"/>
  <c r="CO62" i="5"/>
  <c r="CN62" i="5"/>
  <c r="CM62" i="5"/>
  <c r="CL62" i="5"/>
  <c r="CT49" i="5" s="1"/>
  <c r="CK62" i="5"/>
  <c r="CJ62" i="5"/>
  <c r="CI62" i="5"/>
  <c r="CH62" i="5"/>
  <c r="CP49" i="5" s="1"/>
  <c r="CG62" i="5"/>
  <c r="CF62" i="5"/>
  <c r="CE62" i="5"/>
  <c r="CD62" i="5"/>
  <c r="CL49" i="5" s="1"/>
  <c r="CC62" i="5"/>
  <c r="CB62" i="5"/>
  <c r="CA62" i="5"/>
  <c r="BZ62" i="5"/>
  <c r="CH49" i="5" s="1"/>
  <c r="BY62" i="5"/>
  <c r="BX62" i="5"/>
  <c r="BW62" i="5"/>
  <c r="BV62" i="5"/>
  <c r="CD49" i="5" s="1"/>
  <c r="BU62" i="5"/>
  <c r="BT62" i="5"/>
  <c r="BS62" i="5"/>
  <c r="BR62" i="5"/>
  <c r="BZ49" i="5" s="1"/>
  <c r="BQ62" i="5"/>
  <c r="BP62" i="5"/>
  <c r="BO62" i="5"/>
  <c r="BN62" i="5"/>
  <c r="BV49" i="5" s="1"/>
  <c r="BM62" i="5"/>
  <c r="BL62" i="5"/>
  <c r="BK62" i="5"/>
  <c r="BJ62" i="5"/>
  <c r="BR49" i="5" s="1"/>
  <c r="BI62" i="5"/>
  <c r="BH62" i="5"/>
  <c r="BG62" i="5"/>
  <c r="BF62" i="5"/>
  <c r="BN49" i="5" s="1"/>
  <c r="BE62" i="5"/>
  <c r="BD62" i="5"/>
  <c r="BC62" i="5"/>
  <c r="BB62" i="5"/>
  <c r="BJ49" i="5" s="1"/>
  <c r="BA62" i="5"/>
  <c r="AZ62" i="5"/>
  <c r="AY62" i="5"/>
  <c r="AX62" i="5"/>
  <c r="BF49" i="5" s="1"/>
  <c r="AW62" i="5"/>
  <c r="AV62" i="5"/>
  <c r="AU62" i="5"/>
  <c r="AT62" i="5"/>
  <c r="BB49" i="5" s="1"/>
  <c r="AS62" i="5"/>
  <c r="AR62" i="5"/>
  <c r="AQ62" i="5"/>
  <c r="AP62" i="5"/>
  <c r="AX49" i="5" s="1"/>
  <c r="AO62" i="5"/>
  <c r="AN62" i="5"/>
  <c r="AM62" i="5"/>
  <c r="AL62" i="5"/>
  <c r="AT49" i="5" s="1"/>
  <c r="AK62" i="5"/>
  <c r="AJ62" i="5"/>
  <c r="AI62" i="5"/>
  <c r="AH62" i="5"/>
  <c r="AP49" i="5" s="1"/>
  <c r="AG62" i="5"/>
  <c r="AF62" i="5"/>
  <c r="AE62" i="5"/>
  <c r="AD62" i="5"/>
  <c r="AL49" i="5" s="1"/>
  <c r="AC62" i="5"/>
  <c r="AB62" i="5"/>
  <c r="AA62" i="5"/>
  <c r="Z62" i="5"/>
  <c r="AH49" i="5" s="1"/>
  <c r="Y62" i="5"/>
  <c r="X62" i="5"/>
  <c r="W62" i="5"/>
  <c r="V62" i="5"/>
  <c r="AD49" i="5" s="1"/>
  <c r="U62" i="5"/>
  <c r="T62" i="5"/>
  <c r="S62" i="5"/>
  <c r="R62" i="5"/>
  <c r="Z49" i="5" s="1"/>
  <c r="Q62" i="5"/>
  <c r="P62" i="5"/>
  <c r="O62" i="5"/>
  <c r="N62" i="5"/>
  <c r="N56" i="5"/>
  <c r="FG54" i="5"/>
  <c r="CU54" i="5"/>
  <c r="AI54" i="5"/>
  <c r="O54" i="5"/>
  <c r="DI51" i="5"/>
  <c r="CK51" i="5"/>
  <c r="BU51" i="5"/>
  <c r="BE51" i="5"/>
  <c r="AO51" i="5"/>
  <c r="Y51" i="5"/>
  <c r="EQ50" i="5"/>
  <c r="EA50" i="5"/>
  <c r="DK50" i="5"/>
  <c r="CU50" i="5"/>
  <c r="CE50" i="5"/>
  <c r="BO50" i="5"/>
  <c r="AY50" i="5"/>
  <c r="AI50" i="5"/>
  <c r="O50" i="5"/>
  <c r="EQ49" i="5"/>
  <c r="EM49" i="5"/>
  <c r="EI49" i="5"/>
  <c r="EE49" i="5"/>
  <c r="EA49" i="5"/>
  <c r="DW49" i="5"/>
  <c r="DS49" i="5"/>
  <c r="DO49" i="5"/>
  <c r="DK49" i="5"/>
  <c r="DG49" i="5"/>
  <c r="DC49" i="5"/>
  <c r="CY49" i="5"/>
  <c r="CU49" i="5"/>
  <c r="CQ49" i="5"/>
  <c r="CM49" i="5"/>
  <c r="CI49" i="5"/>
  <c r="CE49" i="5"/>
  <c r="CA49" i="5"/>
  <c r="BW49" i="5"/>
  <c r="BS49" i="5"/>
  <c r="BO49" i="5"/>
  <c r="BK49" i="5"/>
  <c r="BG49" i="5"/>
  <c r="BC49" i="5"/>
  <c r="AY49" i="5"/>
  <c r="AU49" i="5"/>
  <c r="AQ49" i="5"/>
  <c r="AM49" i="5"/>
  <c r="AI49" i="5"/>
  <c r="AE49" i="5"/>
  <c r="AA49" i="5"/>
  <c r="O4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FC29" i="5"/>
  <c r="FB29" i="5"/>
  <c r="FA29" i="5"/>
  <c r="EZ29" i="5"/>
  <c r="EY29" i="5"/>
  <c r="EX29" i="5"/>
  <c r="EW29" i="5"/>
  <c r="EV29" i="5"/>
  <c r="GA28" i="5"/>
  <c r="GA30" i="5" s="1"/>
  <c r="FZ28" i="5"/>
  <c r="FZ30" i="5" s="1"/>
  <c r="FY28" i="5"/>
  <c r="FY30" i="5" s="1"/>
  <c r="FX28" i="5"/>
  <c r="FX30" i="5" s="1"/>
  <c r="FW28" i="5"/>
  <c r="FW30" i="5" s="1"/>
  <c r="FV28" i="5"/>
  <c r="FV30" i="5" s="1"/>
  <c r="FU28" i="5"/>
  <c r="FU30" i="5" s="1"/>
  <c r="FT28" i="5"/>
  <c r="FT30" i="5" s="1"/>
  <c r="FS28" i="5"/>
  <c r="FS30" i="5" s="1"/>
  <c r="FR28" i="5"/>
  <c r="FR30" i="5" s="1"/>
  <c r="FQ28" i="5"/>
  <c r="FQ30" i="5" s="1"/>
  <c r="FP28" i="5"/>
  <c r="FP30" i="5" s="1"/>
  <c r="FO28" i="5"/>
  <c r="FO30" i="5" s="1"/>
  <c r="FN28" i="5"/>
  <c r="FN30" i="5" s="1"/>
  <c r="FM28" i="5"/>
  <c r="FM30" i="5" s="1"/>
  <c r="FL28" i="5"/>
  <c r="FL30" i="5" s="1"/>
  <c r="FK28" i="5"/>
  <c r="FK30" i="5" s="1"/>
  <c r="FJ28" i="5"/>
  <c r="FJ30" i="5" s="1"/>
  <c r="FI28" i="5"/>
  <c r="FI30" i="5" s="1"/>
  <c r="FH28" i="5"/>
  <c r="FH30" i="5" s="1"/>
  <c r="FG28" i="5"/>
  <c r="FG30" i="5" s="1"/>
  <c r="FF28" i="5"/>
  <c r="FF30" i="5" s="1"/>
  <c r="FE28" i="5"/>
  <c r="FE30" i="5" s="1"/>
  <c r="FD28" i="5"/>
  <c r="FD30" i="5" s="1"/>
  <c r="FC28" i="5"/>
  <c r="FC30" i="5" s="1"/>
  <c r="FB28" i="5"/>
  <c r="FB30" i="5" s="1"/>
  <c r="FA28" i="5"/>
  <c r="FA30" i="5" s="1"/>
  <c r="EZ28" i="5"/>
  <c r="EZ30" i="5" s="1"/>
  <c r="EY28" i="5"/>
  <c r="EY30" i="5" s="1"/>
  <c r="EX28" i="5"/>
  <c r="EX30" i="5" s="1"/>
  <c r="EW28" i="5"/>
  <c r="EW30" i="5" s="1"/>
  <c r="EV28" i="5"/>
  <c r="EV30" i="5" s="1"/>
  <c r="GA27" i="5"/>
  <c r="FZ27" i="5"/>
  <c r="FY27" i="5"/>
  <c r="FX27" i="5"/>
  <c r="FW27" i="5"/>
  <c r="FV27" i="5"/>
  <c r="FU27" i="5"/>
  <c r="FT27" i="5"/>
  <c r="FS27" i="5"/>
  <c r="FR27" i="5"/>
  <c r="FQ27" i="5"/>
  <c r="FP27" i="5"/>
  <c r="FO27" i="5"/>
  <c r="FN27" i="5"/>
  <c r="FM27" i="5"/>
  <c r="FL27" i="5"/>
  <c r="FK27" i="5"/>
  <c r="FJ27" i="5"/>
  <c r="FI27" i="5"/>
  <c r="FH27" i="5"/>
  <c r="FG27" i="5"/>
  <c r="FF27" i="5"/>
  <c r="FE27" i="5"/>
  <c r="FD27" i="5"/>
  <c r="FC27" i="5"/>
  <c r="FB27" i="5"/>
  <c r="FA27" i="5"/>
  <c r="EZ27" i="5"/>
  <c r="EY27" i="5"/>
  <c r="EX27" i="5"/>
  <c r="EW27" i="5"/>
  <c r="EV27" i="5"/>
  <c r="GA26" i="5"/>
  <c r="FZ26" i="5"/>
  <c r="FY26" i="5"/>
  <c r="FX26" i="5"/>
  <c r="FW26" i="5"/>
  <c r="FV26" i="5"/>
  <c r="FU26" i="5"/>
  <c r="FT26" i="5"/>
  <c r="FS26" i="5"/>
  <c r="FR26" i="5"/>
  <c r="FQ26" i="5"/>
  <c r="FP26" i="5"/>
  <c r="FO26" i="5"/>
  <c r="FN26" i="5"/>
  <c r="FM26" i="5"/>
  <c r="FL26" i="5"/>
  <c r="FK26" i="5"/>
  <c r="FJ26" i="5"/>
  <c r="FI26" i="5"/>
  <c r="FH26" i="5"/>
  <c r="FG26" i="5"/>
  <c r="FF26" i="5"/>
  <c r="FE26" i="5"/>
  <c r="FD26" i="5"/>
  <c r="FC26" i="5"/>
  <c r="FB26" i="5"/>
  <c r="FA26" i="5"/>
  <c r="EZ26" i="5"/>
  <c r="EY26" i="5"/>
  <c r="EX26" i="5"/>
  <c r="EW26" i="5"/>
  <c r="EV26" i="5"/>
  <c r="EU30" i="3"/>
  <c r="ET30" i="3"/>
  <c r="ES30" i="3"/>
  <c r="ES16" i="3" s="1"/>
  <c r="ES17" i="3" s="1"/>
  <c r="ER30" i="3"/>
  <c r="ER16" i="3" s="1"/>
  <c r="ER17" i="3" s="1"/>
  <c r="EQ30" i="3"/>
  <c r="EP30" i="3"/>
  <c r="EO30" i="3"/>
  <c r="EO16" i="3" s="1"/>
  <c r="EO17" i="3" s="1"/>
  <c r="EN30" i="3"/>
  <c r="EN16" i="3" s="1"/>
  <c r="EN17" i="3" s="1"/>
  <c r="EM30" i="3"/>
  <c r="EL30" i="3"/>
  <c r="EK30" i="3"/>
  <c r="EK16" i="3" s="1"/>
  <c r="EK17" i="3" s="1"/>
  <c r="EJ30" i="3"/>
  <c r="EJ16" i="3" s="1"/>
  <c r="EJ17" i="3" s="1"/>
  <c r="EI30" i="3"/>
  <c r="EH30" i="3"/>
  <c r="EG30" i="3"/>
  <c r="EG16" i="3" s="1"/>
  <c r="EG17" i="3" s="1"/>
  <c r="EF30" i="3"/>
  <c r="EF16" i="3" s="1"/>
  <c r="EF17" i="3" s="1"/>
  <c r="EE30" i="3"/>
  <c r="ED30" i="3"/>
  <c r="EC30" i="3"/>
  <c r="EC16" i="3" s="1"/>
  <c r="EC17" i="3" s="1"/>
  <c r="EB30" i="3"/>
  <c r="EB16" i="3" s="1"/>
  <c r="EB17" i="3" s="1"/>
  <c r="EA30" i="3"/>
  <c r="DZ30" i="3"/>
  <c r="DY30" i="3"/>
  <c r="DY16" i="3" s="1"/>
  <c r="DY17" i="3" s="1"/>
  <c r="DX30" i="3"/>
  <c r="DX16" i="3" s="1"/>
  <c r="DX17" i="3" s="1"/>
  <c r="DW30" i="3"/>
  <c r="DV30" i="3"/>
  <c r="DU30" i="3"/>
  <c r="DU16" i="3" s="1"/>
  <c r="DU17" i="3" s="1"/>
  <c r="DT30" i="3"/>
  <c r="DT16" i="3" s="1"/>
  <c r="DT17" i="3" s="1"/>
  <c r="DS30" i="3"/>
  <c r="DR30" i="3"/>
  <c r="DQ30" i="3"/>
  <c r="DQ16" i="3" s="1"/>
  <c r="DQ17" i="3" s="1"/>
  <c r="DP30" i="3"/>
  <c r="DP16" i="3" s="1"/>
  <c r="DP17" i="3" s="1"/>
  <c r="DO30" i="3"/>
  <c r="DN30" i="3"/>
  <c r="DM30" i="3"/>
  <c r="DM16" i="3" s="1"/>
  <c r="DM17" i="3" s="1"/>
  <c r="DL30" i="3"/>
  <c r="DL16" i="3" s="1"/>
  <c r="DL17" i="3" s="1"/>
  <c r="DK30" i="3"/>
  <c r="DJ30" i="3"/>
  <c r="DI30" i="3"/>
  <c r="DI16" i="3" s="1"/>
  <c r="DI17" i="3" s="1"/>
  <c r="DH30" i="3"/>
  <c r="DH16" i="3" s="1"/>
  <c r="DH17" i="3" s="1"/>
  <c r="DG30" i="3"/>
  <c r="DF30" i="3"/>
  <c r="DE30" i="3"/>
  <c r="DE16" i="3" s="1"/>
  <c r="DE17" i="3" s="1"/>
  <c r="DD30" i="3"/>
  <c r="DD16" i="3" s="1"/>
  <c r="DD17" i="3" s="1"/>
  <c r="DC30" i="3"/>
  <c r="DB30" i="3"/>
  <c r="DA30" i="3"/>
  <c r="DA16" i="3" s="1"/>
  <c r="DA17" i="3" s="1"/>
  <c r="CZ30" i="3"/>
  <c r="CZ16" i="3" s="1"/>
  <c r="CZ17" i="3" s="1"/>
  <c r="CY30" i="3"/>
  <c r="CX30" i="3"/>
  <c r="CW30" i="3"/>
  <c r="CW16" i="3" s="1"/>
  <c r="CW17" i="3" s="1"/>
  <c r="CV30" i="3"/>
  <c r="CV16" i="3" s="1"/>
  <c r="CV17" i="3" s="1"/>
  <c r="CU30" i="3"/>
  <c r="CT30" i="3"/>
  <c r="CS30" i="3"/>
  <c r="CS16" i="3" s="1"/>
  <c r="CS17" i="3" s="1"/>
  <c r="CR30" i="3"/>
  <c r="CR16" i="3" s="1"/>
  <c r="CR17" i="3" s="1"/>
  <c r="CQ30" i="3"/>
  <c r="CP30" i="3"/>
  <c r="CO30" i="3"/>
  <c r="CO16" i="3" s="1"/>
  <c r="CO17" i="3" s="1"/>
  <c r="CN30" i="3"/>
  <c r="CN16" i="3" s="1"/>
  <c r="CN17" i="3" s="1"/>
  <c r="CM30" i="3"/>
  <c r="CL30" i="3"/>
  <c r="CK30" i="3"/>
  <c r="CK16" i="3" s="1"/>
  <c r="CK17" i="3" s="1"/>
  <c r="CJ30" i="3"/>
  <c r="CJ16" i="3" s="1"/>
  <c r="CJ17" i="3" s="1"/>
  <c r="CI30" i="3"/>
  <c r="CH30" i="3"/>
  <c r="CG30" i="3"/>
  <c r="CG16" i="3" s="1"/>
  <c r="CG17" i="3" s="1"/>
  <c r="CF30" i="3"/>
  <c r="CF16" i="3" s="1"/>
  <c r="CF17" i="3" s="1"/>
  <c r="CE30" i="3"/>
  <c r="CD30" i="3"/>
  <c r="CC30" i="3"/>
  <c r="CC16" i="3" s="1"/>
  <c r="CC17" i="3" s="1"/>
  <c r="CB30" i="3"/>
  <c r="CB16" i="3" s="1"/>
  <c r="CB17" i="3" s="1"/>
  <c r="CA30" i="3"/>
  <c r="BZ30" i="3"/>
  <c r="BY30" i="3"/>
  <c r="BY16" i="3" s="1"/>
  <c r="BY17" i="3" s="1"/>
  <c r="BX30" i="3"/>
  <c r="BX16" i="3" s="1"/>
  <c r="BX17" i="3" s="1"/>
  <c r="BW30" i="3"/>
  <c r="BV30" i="3"/>
  <c r="BU30" i="3"/>
  <c r="BU16" i="3" s="1"/>
  <c r="BU17" i="3" s="1"/>
  <c r="BT30" i="3"/>
  <c r="BT16" i="3" s="1"/>
  <c r="BT17" i="3" s="1"/>
  <c r="BS30" i="3"/>
  <c r="BR30" i="3"/>
  <c r="BQ30" i="3"/>
  <c r="BQ16" i="3" s="1"/>
  <c r="BQ17" i="3" s="1"/>
  <c r="BP30" i="3"/>
  <c r="BP16" i="3" s="1"/>
  <c r="BP17" i="3" s="1"/>
  <c r="BO30" i="3"/>
  <c r="BN30" i="3"/>
  <c r="BM30" i="3"/>
  <c r="BM16" i="3" s="1"/>
  <c r="BM17" i="3" s="1"/>
  <c r="BL30" i="3"/>
  <c r="BL16" i="3" s="1"/>
  <c r="BL17" i="3" s="1"/>
  <c r="BK30" i="3"/>
  <c r="BJ30" i="3"/>
  <c r="BI30" i="3"/>
  <c r="BI16" i="3" s="1"/>
  <c r="BI17" i="3" s="1"/>
  <c r="BH30" i="3"/>
  <c r="BH16" i="3" s="1"/>
  <c r="BH17" i="3" s="1"/>
  <c r="BG30" i="3"/>
  <c r="BF30" i="3"/>
  <c r="BE30" i="3"/>
  <c r="BE16" i="3" s="1"/>
  <c r="BE17" i="3" s="1"/>
  <c r="BD30" i="3"/>
  <c r="BD16" i="3" s="1"/>
  <c r="BD17" i="3" s="1"/>
  <c r="BC30" i="3"/>
  <c r="BB30" i="3"/>
  <c r="BA30" i="3"/>
  <c r="BA16" i="3" s="1"/>
  <c r="BA17" i="3" s="1"/>
  <c r="AZ30" i="3"/>
  <c r="AZ16" i="3" s="1"/>
  <c r="AZ17" i="3" s="1"/>
  <c r="AY30" i="3"/>
  <c r="AX30" i="3"/>
  <c r="AW30" i="3"/>
  <c r="AW16" i="3" s="1"/>
  <c r="AW17" i="3" s="1"/>
  <c r="AV30" i="3"/>
  <c r="AV16" i="3" s="1"/>
  <c r="AV17" i="3" s="1"/>
  <c r="AU30" i="3"/>
  <c r="AT30" i="3"/>
  <c r="AS30" i="3"/>
  <c r="AS16" i="3" s="1"/>
  <c r="AS17" i="3" s="1"/>
  <c r="AR30" i="3"/>
  <c r="AR16" i="3" s="1"/>
  <c r="AR17" i="3" s="1"/>
  <c r="AQ30" i="3"/>
  <c r="AP30" i="3"/>
  <c r="AO30" i="3"/>
  <c r="AO16" i="3" s="1"/>
  <c r="AO17" i="3" s="1"/>
  <c r="AN30" i="3"/>
  <c r="AN16" i="3" s="1"/>
  <c r="AN17" i="3" s="1"/>
  <c r="AM30" i="3"/>
  <c r="AL30" i="3"/>
  <c r="AK30" i="3"/>
  <c r="AK16" i="3" s="1"/>
  <c r="AK17" i="3" s="1"/>
  <c r="AJ30" i="3"/>
  <c r="AJ16" i="3" s="1"/>
  <c r="AJ17" i="3" s="1"/>
  <c r="AI30" i="3"/>
  <c r="AH30" i="3"/>
  <c r="AG30" i="3"/>
  <c r="AG16" i="3" s="1"/>
  <c r="AG17" i="3" s="1"/>
  <c r="AF30" i="3"/>
  <c r="AF16" i="3" s="1"/>
  <c r="AF17" i="3" s="1"/>
  <c r="AE30" i="3"/>
  <c r="AD30" i="3"/>
  <c r="AC30" i="3"/>
  <c r="AC16" i="3" s="1"/>
  <c r="AC17" i="3" s="1"/>
  <c r="AB30" i="3"/>
  <c r="AB16" i="3" s="1"/>
  <c r="AB17" i="3" s="1"/>
  <c r="AA30" i="3"/>
  <c r="Z30" i="3"/>
  <c r="Y30" i="3"/>
  <c r="Y16" i="3" s="1"/>
  <c r="Y17" i="3" s="1"/>
  <c r="X30" i="3"/>
  <c r="X16" i="3" s="1"/>
  <c r="X17" i="3" s="1"/>
  <c r="W30" i="3"/>
  <c r="V30" i="3"/>
  <c r="U30" i="3"/>
  <c r="U16" i="3" s="1"/>
  <c r="U17" i="3" s="1"/>
  <c r="T30" i="3"/>
  <c r="T16" i="3" s="1"/>
  <c r="T17" i="3" s="1"/>
  <c r="S30" i="3"/>
  <c r="R30" i="3"/>
  <c r="Q30" i="3"/>
  <c r="Q16" i="3" s="1"/>
  <c r="Q17" i="3" s="1"/>
  <c r="P30" i="3"/>
  <c r="P16" i="3" s="1"/>
  <c r="P17" i="3" s="1"/>
  <c r="O30" i="3"/>
  <c r="N30" i="3"/>
  <c r="M30" i="3"/>
  <c r="M16" i="3" s="1"/>
  <c r="M17" i="3" s="1"/>
  <c r="L30" i="3"/>
  <c r="L16" i="3" s="1"/>
  <c r="L17" i="3" s="1"/>
  <c r="K30" i="3"/>
  <c r="J30" i="3"/>
  <c r="I30" i="3"/>
  <c r="I16" i="3" s="1"/>
  <c r="I17" i="3" s="1"/>
  <c r="H30" i="3"/>
  <c r="H16" i="3" s="1"/>
  <c r="H17" i="3" s="1"/>
  <c r="G30" i="3"/>
  <c r="F30" i="3"/>
  <c r="E30" i="3"/>
  <c r="E16" i="3" s="1"/>
  <c r="E17" i="3" s="1"/>
  <c r="D30" i="3"/>
  <c r="D16" i="3" s="1"/>
  <c r="D17" i="3" s="1"/>
  <c r="C30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FE29" i="3"/>
  <c r="FD29" i="3"/>
  <c r="FC29" i="3"/>
  <c r="FB29" i="3"/>
  <c r="FA29" i="3"/>
  <c r="EZ29" i="3"/>
  <c r="EY29" i="3"/>
  <c r="EX29" i="3"/>
  <c r="EW29" i="3"/>
  <c r="EV29" i="3"/>
  <c r="GA28" i="3"/>
  <c r="FZ28" i="3"/>
  <c r="FY28" i="3"/>
  <c r="FX28" i="3"/>
  <c r="FW28" i="3"/>
  <c r="FV28" i="3"/>
  <c r="FU28" i="3"/>
  <c r="FT28" i="3"/>
  <c r="FS28" i="3"/>
  <c r="FR28" i="3"/>
  <c r="FQ28" i="3"/>
  <c r="FP28" i="3"/>
  <c r="FO28" i="3"/>
  <c r="FN28" i="3"/>
  <c r="FM28" i="3"/>
  <c r="FL28" i="3"/>
  <c r="FK28" i="3"/>
  <c r="FJ28" i="3"/>
  <c r="FI28" i="3"/>
  <c r="FH28" i="3"/>
  <c r="FG28" i="3"/>
  <c r="FF28" i="3"/>
  <c r="FE28" i="3"/>
  <c r="FD28" i="3"/>
  <c r="FC28" i="3"/>
  <c r="FB28" i="3"/>
  <c r="FA28" i="3"/>
  <c r="EZ28" i="3"/>
  <c r="EY28" i="3"/>
  <c r="EX28" i="3"/>
  <c r="EW28" i="3"/>
  <c r="EV28" i="3"/>
  <c r="GA27" i="3"/>
  <c r="FZ27" i="3"/>
  <c r="FY27" i="3"/>
  <c r="FX27" i="3"/>
  <c r="FW27" i="3"/>
  <c r="FV27" i="3"/>
  <c r="FU27" i="3"/>
  <c r="FT27" i="3"/>
  <c r="FS27" i="3"/>
  <c r="FR27" i="3"/>
  <c r="FQ27" i="3"/>
  <c r="FP27" i="3"/>
  <c r="FO27" i="3"/>
  <c r="FN27" i="3"/>
  <c r="FM27" i="3"/>
  <c r="FL27" i="3"/>
  <c r="FK27" i="3"/>
  <c r="FJ27" i="3"/>
  <c r="FI27" i="3"/>
  <c r="FH27" i="3"/>
  <c r="FG27" i="3"/>
  <c r="FF27" i="3"/>
  <c r="FE27" i="3"/>
  <c r="FD27" i="3"/>
  <c r="FC27" i="3"/>
  <c r="FB27" i="3"/>
  <c r="FA27" i="3"/>
  <c r="EZ27" i="3"/>
  <c r="EY27" i="3"/>
  <c r="EX27" i="3"/>
  <c r="EW27" i="3"/>
  <c r="EV27" i="3"/>
  <c r="GA26" i="3"/>
  <c r="GA30" i="3" s="1"/>
  <c r="FZ26" i="3"/>
  <c r="FZ30" i="3" s="1"/>
  <c r="FY26" i="3"/>
  <c r="FY30" i="3" s="1"/>
  <c r="FX26" i="3"/>
  <c r="FX30" i="3" s="1"/>
  <c r="FW26" i="3"/>
  <c r="FW30" i="3" s="1"/>
  <c r="FV26" i="3"/>
  <c r="FV30" i="3" s="1"/>
  <c r="FU26" i="3"/>
  <c r="FU30" i="3" s="1"/>
  <c r="FT26" i="3"/>
  <c r="FT30" i="3" s="1"/>
  <c r="FS26" i="3"/>
  <c r="FS30" i="3" s="1"/>
  <c r="FR26" i="3"/>
  <c r="FR30" i="3" s="1"/>
  <c r="FQ26" i="3"/>
  <c r="FQ30" i="3" s="1"/>
  <c r="FP26" i="3"/>
  <c r="FP30" i="3" s="1"/>
  <c r="FO26" i="3"/>
  <c r="FO30" i="3" s="1"/>
  <c r="FN26" i="3"/>
  <c r="FN30" i="3" s="1"/>
  <c r="FM26" i="3"/>
  <c r="FM30" i="3" s="1"/>
  <c r="FL26" i="3"/>
  <c r="FL30" i="3" s="1"/>
  <c r="FK26" i="3"/>
  <c r="FK30" i="3" s="1"/>
  <c r="FJ26" i="3"/>
  <c r="FJ30" i="3" s="1"/>
  <c r="FI26" i="3"/>
  <c r="FI30" i="3" s="1"/>
  <c r="FH26" i="3"/>
  <c r="FH30" i="3" s="1"/>
  <c r="FG26" i="3"/>
  <c r="FG30" i="3" s="1"/>
  <c r="FF26" i="3"/>
  <c r="FF30" i="3" s="1"/>
  <c r="FE26" i="3"/>
  <c r="FE30" i="3" s="1"/>
  <c r="FD26" i="3"/>
  <c r="FD30" i="3" s="1"/>
  <c r="FC26" i="3"/>
  <c r="FC30" i="3" s="1"/>
  <c r="FB26" i="3"/>
  <c r="FB30" i="3" s="1"/>
  <c r="FA26" i="3"/>
  <c r="FA30" i="3" s="1"/>
  <c r="EZ26" i="3"/>
  <c r="EZ30" i="3" s="1"/>
  <c r="EY26" i="3"/>
  <c r="EY30" i="3" s="1"/>
  <c r="EX26" i="3"/>
  <c r="EX30" i="3" s="1"/>
  <c r="EW26" i="3"/>
  <c r="EW30" i="3" s="1"/>
  <c r="EV26" i="3"/>
  <c r="EV30" i="3" s="1"/>
  <c r="EU16" i="3"/>
  <c r="EU17" i="3" s="1"/>
  <c r="ET16" i="3"/>
  <c r="ET17" i="3" s="1"/>
  <c r="EQ16" i="3"/>
  <c r="EQ17" i="3" s="1"/>
  <c r="EP16" i="3"/>
  <c r="EP17" i="3" s="1"/>
  <c r="EM16" i="3"/>
  <c r="EM17" i="3" s="1"/>
  <c r="EL16" i="3"/>
  <c r="EL17" i="3" s="1"/>
  <c r="EI16" i="3"/>
  <c r="EI17" i="3" s="1"/>
  <c r="EH16" i="3"/>
  <c r="EH17" i="3" s="1"/>
  <c r="EE16" i="3"/>
  <c r="EE17" i="3" s="1"/>
  <c r="ED16" i="3"/>
  <c r="ED17" i="3" s="1"/>
  <c r="EA16" i="3"/>
  <c r="EA17" i="3" s="1"/>
  <c r="DZ16" i="3"/>
  <c r="DZ17" i="3" s="1"/>
  <c r="DW16" i="3"/>
  <c r="DW17" i="3" s="1"/>
  <c r="DV16" i="3"/>
  <c r="DV17" i="3" s="1"/>
  <c r="DS16" i="3"/>
  <c r="DS17" i="3" s="1"/>
  <c r="DR16" i="3"/>
  <c r="DR17" i="3" s="1"/>
  <c r="DO16" i="3"/>
  <c r="DO17" i="3" s="1"/>
  <c r="DN16" i="3"/>
  <c r="DN17" i="3" s="1"/>
  <c r="DK16" i="3"/>
  <c r="DK17" i="3" s="1"/>
  <c r="DJ16" i="3"/>
  <c r="DJ17" i="3" s="1"/>
  <c r="DG16" i="3"/>
  <c r="DG17" i="3" s="1"/>
  <c r="DF16" i="3"/>
  <c r="DF17" i="3" s="1"/>
  <c r="DC16" i="3"/>
  <c r="DC17" i="3" s="1"/>
  <c r="DB16" i="3"/>
  <c r="DB17" i="3" s="1"/>
  <c r="CY16" i="3"/>
  <c r="CY17" i="3" s="1"/>
  <c r="CX16" i="3"/>
  <c r="CX17" i="3" s="1"/>
  <c r="CU16" i="3"/>
  <c r="CU17" i="3" s="1"/>
  <c r="CT16" i="3"/>
  <c r="CT17" i="3" s="1"/>
  <c r="CQ16" i="3"/>
  <c r="CQ17" i="3" s="1"/>
  <c r="CP16" i="3"/>
  <c r="CP17" i="3" s="1"/>
  <c r="CM16" i="3"/>
  <c r="CM17" i="3" s="1"/>
  <c r="CL16" i="3"/>
  <c r="CL17" i="3" s="1"/>
  <c r="CI16" i="3"/>
  <c r="CI17" i="3" s="1"/>
  <c r="CH16" i="3"/>
  <c r="CH17" i="3" s="1"/>
  <c r="CE16" i="3"/>
  <c r="CE17" i="3" s="1"/>
  <c r="CD16" i="3"/>
  <c r="CD17" i="3" s="1"/>
  <c r="CA16" i="3"/>
  <c r="CA17" i="3" s="1"/>
  <c r="BZ16" i="3"/>
  <c r="BZ17" i="3" s="1"/>
  <c r="BW16" i="3"/>
  <c r="BW17" i="3" s="1"/>
  <c r="BV16" i="3"/>
  <c r="BV17" i="3" s="1"/>
  <c r="BS16" i="3"/>
  <c r="BS17" i="3" s="1"/>
  <c r="BR16" i="3"/>
  <c r="BR17" i="3" s="1"/>
  <c r="BO16" i="3"/>
  <c r="BO17" i="3" s="1"/>
  <c r="BN16" i="3"/>
  <c r="BN17" i="3" s="1"/>
  <c r="BK16" i="3"/>
  <c r="BK17" i="3" s="1"/>
  <c r="BJ16" i="3"/>
  <c r="BJ17" i="3" s="1"/>
  <c r="BG16" i="3"/>
  <c r="BG17" i="3" s="1"/>
  <c r="BF16" i="3"/>
  <c r="BF17" i="3" s="1"/>
  <c r="BC16" i="3"/>
  <c r="BC17" i="3" s="1"/>
  <c r="BB16" i="3"/>
  <c r="BB17" i="3" s="1"/>
  <c r="AY16" i="3"/>
  <c r="AY17" i="3" s="1"/>
  <c r="AX16" i="3"/>
  <c r="AX17" i="3" s="1"/>
  <c r="AU16" i="3"/>
  <c r="AU17" i="3" s="1"/>
  <c r="AT16" i="3"/>
  <c r="AT17" i="3" s="1"/>
  <c r="AQ16" i="3"/>
  <c r="AQ17" i="3" s="1"/>
  <c r="AP16" i="3"/>
  <c r="AP17" i="3" s="1"/>
  <c r="AM16" i="3"/>
  <c r="AM17" i="3" s="1"/>
  <c r="AL16" i="3"/>
  <c r="AL17" i="3" s="1"/>
  <c r="AI16" i="3"/>
  <c r="AI17" i="3" s="1"/>
  <c r="AH16" i="3"/>
  <c r="AH17" i="3" s="1"/>
  <c r="AE16" i="3"/>
  <c r="AE17" i="3" s="1"/>
  <c r="AD16" i="3"/>
  <c r="AD17" i="3" s="1"/>
  <c r="AA16" i="3"/>
  <c r="AA17" i="3" s="1"/>
  <c r="Z16" i="3"/>
  <c r="Z17" i="3" s="1"/>
  <c r="W16" i="3"/>
  <c r="W17" i="3" s="1"/>
  <c r="V16" i="3"/>
  <c r="V17" i="3" s="1"/>
  <c r="S16" i="3"/>
  <c r="S17" i="3" s="1"/>
  <c r="R16" i="3"/>
  <c r="R17" i="3" s="1"/>
  <c r="O16" i="3"/>
  <c r="O17" i="3" s="1"/>
  <c r="N16" i="3"/>
  <c r="N17" i="3" s="1"/>
  <c r="K16" i="3"/>
  <c r="K17" i="3" s="1"/>
  <c r="J16" i="3"/>
  <c r="J17" i="3" s="1"/>
  <c r="G16" i="3"/>
  <c r="G17" i="3" s="1"/>
  <c r="F16" i="3"/>
  <c r="F17" i="3" s="1"/>
  <c r="C16" i="3"/>
  <c r="C17" i="3" s="1"/>
  <c r="GB15" i="3"/>
  <c r="GA15" i="3"/>
  <c r="FZ15" i="3"/>
  <c r="FY15" i="3"/>
  <c r="FX15" i="3"/>
  <c r="FW15" i="3"/>
  <c r="FV15" i="3"/>
  <c r="FU15" i="3"/>
  <c r="FT15" i="3"/>
  <c r="FS15" i="3"/>
  <c r="FR15" i="3"/>
  <c r="FQ15" i="3"/>
  <c r="FP15" i="3"/>
  <c r="FO15" i="3"/>
  <c r="FN15" i="3"/>
  <c r="FM15" i="3"/>
  <c r="FL15" i="3"/>
  <c r="FK15" i="3"/>
  <c r="FJ15" i="3"/>
  <c r="FI15" i="3"/>
  <c r="FH15" i="3"/>
  <c r="FG15" i="3"/>
  <c r="FF15" i="3"/>
  <c r="FE15" i="3"/>
  <c r="FD15" i="3"/>
  <c r="FC15" i="3"/>
  <c r="FB15" i="3"/>
  <c r="FA15" i="3"/>
  <c r="EZ15" i="3"/>
  <c r="EY15" i="3"/>
  <c r="EX15" i="3"/>
  <c r="EW15" i="3"/>
  <c r="GB14" i="3"/>
  <c r="GA14" i="3"/>
  <c r="FZ14" i="3"/>
  <c r="FY14" i="3"/>
  <c r="FX14" i="3"/>
  <c r="FW14" i="3"/>
  <c r="FV14" i="3"/>
  <c r="FU14" i="3"/>
  <c r="FT14" i="3"/>
  <c r="FS14" i="3"/>
  <c r="FR14" i="3"/>
  <c r="FQ14" i="3"/>
  <c r="FP14" i="3"/>
  <c r="FO14" i="3"/>
  <c r="FN14" i="3"/>
  <c r="FM14" i="3"/>
  <c r="FL14" i="3"/>
  <c r="FK14" i="3"/>
  <c r="FJ14" i="3"/>
  <c r="FI14" i="3"/>
  <c r="FH14" i="3"/>
  <c r="FG14" i="3"/>
  <c r="FF14" i="3"/>
  <c r="FE14" i="3"/>
  <c r="FD14" i="3"/>
  <c r="FC14" i="3"/>
  <c r="FB14" i="3"/>
  <c r="FA14" i="3"/>
  <c r="EZ14" i="3"/>
  <c r="EY14" i="3"/>
  <c r="EX14" i="3"/>
  <c r="EW14" i="3"/>
  <c r="GB13" i="3"/>
  <c r="GA13" i="3"/>
  <c r="FZ13" i="3"/>
  <c r="FY13" i="3"/>
  <c r="FX13" i="3"/>
  <c r="FW13" i="3"/>
  <c r="FV13" i="3"/>
  <c r="FU13" i="3"/>
  <c r="FT13" i="3"/>
  <c r="FS13" i="3"/>
  <c r="FR13" i="3"/>
  <c r="FQ13" i="3"/>
  <c r="FP13" i="3"/>
  <c r="FO13" i="3"/>
  <c r="FN13" i="3"/>
  <c r="FM13" i="3"/>
  <c r="FL13" i="3"/>
  <c r="FK13" i="3"/>
  <c r="FJ13" i="3"/>
  <c r="FI13" i="3"/>
  <c r="FH13" i="3"/>
  <c r="FG13" i="3"/>
  <c r="FF13" i="3"/>
  <c r="FE13" i="3"/>
  <c r="FD13" i="3"/>
  <c r="FC13" i="3"/>
  <c r="FB13" i="3"/>
  <c r="FA13" i="3"/>
  <c r="EZ13" i="3"/>
  <c r="EY13" i="3"/>
  <c r="EX13" i="3"/>
  <c r="EW13" i="3"/>
  <c r="GB12" i="3"/>
  <c r="GA12" i="3"/>
  <c r="FZ12" i="3"/>
  <c r="FY12" i="3"/>
  <c r="FX12" i="3"/>
  <c r="FW12" i="3"/>
  <c r="FV12" i="3"/>
  <c r="FU12" i="3"/>
  <c r="FT12" i="3"/>
  <c r="FS12" i="3"/>
  <c r="FR12" i="3"/>
  <c r="FQ12" i="3"/>
  <c r="FP12" i="3"/>
  <c r="FO12" i="3"/>
  <c r="FN12" i="3"/>
  <c r="FM12" i="3"/>
  <c r="FL12" i="3"/>
  <c r="FK12" i="3"/>
  <c r="FJ12" i="3"/>
  <c r="FI12" i="3"/>
  <c r="FH12" i="3"/>
  <c r="FG12" i="3"/>
  <c r="FF12" i="3"/>
  <c r="FE12" i="3"/>
  <c r="FD12" i="3"/>
  <c r="FC12" i="3"/>
  <c r="FB12" i="3"/>
  <c r="FA12" i="3"/>
  <c r="EZ12" i="3"/>
  <c r="EY12" i="3"/>
  <c r="EX12" i="3"/>
  <c r="EW12" i="3"/>
  <c r="EV15" i="3"/>
  <c r="EV14" i="3"/>
  <c r="EV13" i="3"/>
  <c r="EV12" i="3"/>
  <c r="FS3" i="3"/>
  <c r="FR3" i="3"/>
  <c r="FQ3" i="3"/>
  <c r="FP3" i="3"/>
  <c r="FO3" i="3"/>
  <c r="FN3" i="3"/>
  <c r="FM3" i="3"/>
  <c r="FL3" i="3"/>
  <c r="FK3" i="3"/>
  <c r="FJ3" i="3"/>
  <c r="FI3" i="3"/>
  <c r="FH3" i="3"/>
  <c r="FG3" i="3"/>
  <c r="FF3" i="3"/>
  <c r="FE3" i="3"/>
  <c r="FD3" i="3"/>
  <c r="FC3" i="3"/>
  <c r="FB3" i="3"/>
  <c r="FA3" i="3"/>
  <c r="EZ3" i="3"/>
  <c r="EY3" i="3"/>
  <c r="EX3" i="3"/>
  <c r="EW3" i="3"/>
  <c r="EV3" i="3"/>
  <c r="FP16" i="10"/>
  <c r="GB317" i="2"/>
  <c r="GA317" i="2"/>
  <c r="FZ317" i="2"/>
  <c r="FY317" i="2"/>
  <c r="FX317" i="2"/>
  <c r="FW317" i="2"/>
  <c r="FV317" i="2"/>
  <c r="FU317" i="2"/>
  <c r="FT317" i="2"/>
  <c r="FS317" i="2"/>
  <c r="FR317" i="2"/>
  <c r="FQ31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9" i="1"/>
  <c r="ET319" i="1"/>
  <c r="ES319" i="1"/>
  <c r="ER319" i="1"/>
  <c r="EQ319" i="1"/>
  <c r="EP319" i="1"/>
  <c r="EO319" i="1"/>
  <c r="EN319" i="1"/>
  <c r="EM319" i="1"/>
  <c r="EL319" i="1"/>
  <c r="EK319" i="1"/>
  <c r="EJ319" i="1"/>
  <c r="EI319" i="1"/>
  <c r="EH319" i="1"/>
  <c r="EG319" i="1"/>
  <c r="EF319" i="1"/>
  <c r="EE319" i="1"/>
  <c r="ED319" i="1"/>
  <c r="EC319" i="1"/>
  <c r="EB319" i="1"/>
  <c r="EA319" i="1"/>
  <c r="DZ319" i="1"/>
  <c r="DY319" i="1"/>
  <c r="DX319" i="1"/>
  <c r="DW319" i="1"/>
  <c r="DV319" i="1"/>
  <c r="DU319" i="1"/>
  <c r="DT319" i="1"/>
  <c r="DS319" i="1"/>
  <c r="DR319" i="1"/>
  <c r="DQ319" i="1"/>
  <c r="DP319" i="1"/>
  <c r="DO319" i="1"/>
  <c r="DN319" i="1"/>
  <c r="DM319" i="1"/>
  <c r="DL319" i="1"/>
  <c r="DK319" i="1"/>
  <c r="DJ319" i="1"/>
  <c r="DI319" i="1"/>
  <c r="DH319" i="1"/>
  <c r="DG319" i="1"/>
  <c r="DF319" i="1"/>
  <c r="DE319" i="1"/>
  <c r="DD319" i="1"/>
  <c r="DC319" i="1"/>
  <c r="DB319" i="1"/>
  <c r="DA319" i="1"/>
  <c r="CZ319" i="1"/>
  <c r="CY319" i="1"/>
  <c r="CX319" i="1"/>
  <c r="CW319" i="1"/>
  <c r="CV319" i="1"/>
  <c r="CU319" i="1"/>
  <c r="CT319" i="1"/>
  <c r="CS319" i="1"/>
  <c r="CR319" i="1"/>
  <c r="CQ319" i="1"/>
  <c r="CP319" i="1"/>
  <c r="CO319" i="1"/>
  <c r="CN319" i="1"/>
  <c r="CM319" i="1"/>
  <c r="CL319" i="1"/>
  <c r="CK319" i="1"/>
  <c r="CJ319" i="1"/>
  <c r="CI319" i="1"/>
  <c r="CH319" i="1"/>
  <c r="CG319" i="1"/>
  <c r="CF319" i="1"/>
  <c r="CE319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GB318" i="1"/>
  <c r="GA318" i="1"/>
  <c r="FZ318" i="1"/>
  <c r="FY318" i="1"/>
  <c r="FX318" i="1"/>
  <c r="FW318" i="1"/>
  <c r="FV318" i="1"/>
  <c r="FU318" i="1"/>
  <c r="FT318" i="1"/>
  <c r="FS318" i="1"/>
  <c r="FR318" i="1"/>
  <c r="FQ318" i="1"/>
  <c r="FP318" i="1"/>
  <c r="FO318" i="1"/>
  <c r="FN318" i="1"/>
  <c r="FM318" i="1"/>
  <c r="FL318" i="1"/>
  <c r="FK318" i="1"/>
  <c r="FJ318" i="1"/>
  <c r="FI318" i="1"/>
  <c r="FH318" i="1"/>
  <c r="FG318" i="1"/>
  <c r="FF318" i="1"/>
  <c r="FE318" i="1"/>
  <c r="FD318" i="1"/>
  <c r="FC318" i="1"/>
  <c r="FB318" i="1"/>
  <c r="FA318" i="1"/>
  <c r="EZ318" i="1"/>
  <c r="EY318" i="1"/>
  <c r="EX318" i="1"/>
  <c r="EW318" i="1"/>
  <c r="GB317" i="1"/>
  <c r="GB319" i="1" s="1"/>
  <c r="GA317" i="1"/>
  <c r="GA319" i="1" s="1"/>
  <c r="FZ317" i="1"/>
  <c r="FZ319" i="1" s="1"/>
  <c r="FY317" i="1"/>
  <c r="FY319" i="1" s="1"/>
  <c r="FX317" i="1"/>
  <c r="FX319" i="1" s="1"/>
  <c r="FW317" i="1"/>
  <c r="FW319" i="1" s="1"/>
  <c r="FV317" i="1"/>
  <c r="FV319" i="1" s="1"/>
  <c r="FU317" i="1"/>
  <c r="FU319" i="1" s="1"/>
  <c r="FT317" i="1"/>
  <c r="FT319" i="1" s="1"/>
  <c r="FS317" i="1"/>
  <c r="FS319" i="1" s="1"/>
  <c r="FR317" i="1"/>
  <c r="FR319" i="1" s="1"/>
  <c r="FQ317" i="1"/>
  <c r="FQ319" i="1" s="1"/>
  <c r="FP317" i="1"/>
  <c r="FP319" i="1" s="1"/>
  <c r="FO317" i="1"/>
  <c r="FO319" i="1" s="1"/>
  <c r="FN317" i="1"/>
  <c r="FN319" i="1" s="1"/>
  <c r="FM317" i="1"/>
  <c r="FM319" i="1" s="1"/>
  <c r="FL317" i="1"/>
  <c r="FL319" i="1" s="1"/>
  <c r="FK317" i="1"/>
  <c r="FK319" i="1" s="1"/>
  <c r="FJ317" i="1"/>
  <c r="FJ319" i="1" s="1"/>
  <c r="FI317" i="1"/>
  <c r="FI319" i="1" s="1"/>
  <c r="FH317" i="1"/>
  <c r="FH319" i="1" s="1"/>
  <c r="FG317" i="1"/>
  <c r="FG319" i="1" s="1"/>
  <c r="FF317" i="1"/>
  <c r="FF319" i="1" s="1"/>
  <c r="FE317" i="1"/>
  <c r="FE319" i="1" s="1"/>
  <c r="FD317" i="1"/>
  <c r="FD319" i="1" s="1"/>
  <c r="FC317" i="1"/>
  <c r="FC319" i="1" s="1"/>
  <c r="FB317" i="1"/>
  <c r="FB319" i="1" s="1"/>
  <c r="FA317" i="1"/>
  <c r="FA319" i="1" s="1"/>
  <c r="EZ317" i="1"/>
  <c r="EZ319" i="1" s="1"/>
  <c r="EY317" i="1"/>
  <c r="EY319" i="1" s="1"/>
  <c r="EX317" i="1"/>
  <c r="EX319" i="1" s="1"/>
  <c r="EW317" i="1"/>
  <c r="EW319" i="1" s="1"/>
  <c r="EV319" i="1"/>
  <c r="EV318" i="1"/>
  <c r="EV317" i="1"/>
  <c r="GA315" i="2"/>
  <c r="FZ315" i="2"/>
  <c r="FY315" i="2"/>
  <c r="FX315" i="2"/>
  <c r="FW315" i="2"/>
  <c r="FV315" i="2"/>
  <c r="FU315" i="2"/>
  <c r="FT315" i="2"/>
  <c r="FS315" i="2"/>
  <c r="FR315" i="2"/>
  <c r="FQ315" i="2"/>
  <c r="FP315" i="2"/>
  <c r="FO315" i="2"/>
  <c r="FN315" i="2"/>
  <c r="FM315" i="2"/>
  <c r="FL315" i="2"/>
  <c r="FK315" i="2"/>
  <c r="FJ315" i="2"/>
  <c r="FI315" i="2"/>
  <c r="FH315" i="2"/>
  <c r="FG315" i="2"/>
  <c r="FF315" i="2"/>
  <c r="FE315" i="2"/>
  <c r="FD315" i="2"/>
  <c r="FC315" i="2"/>
  <c r="FB315" i="2"/>
  <c r="FA315" i="2"/>
  <c r="EZ315" i="2"/>
  <c r="EY315" i="2"/>
  <c r="EX315" i="2"/>
  <c r="EW315" i="2"/>
  <c r="EV315" i="2"/>
  <c r="GA314" i="2"/>
  <c r="FZ314" i="2"/>
  <c r="FY314" i="2"/>
  <c r="FX314" i="2"/>
  <c r="FW314" i="2"/>
  <c r="FV314" i="2"/>
  <c r="FU314" i="2"/>
  <c r="FT314" i="2"/>
  <c r="FS314" i="2"/>
  <c r="FR314" i="2"/>
  <c r="FQ314" i="2"/>
  <c r="FP314" i="2"/>
  <c r="FO314" i="2"/>
  <c r="FN314" i="2"/>
  <c r="FM314" i="2"/>
  <c r="FL314" i="2"/>
  <c r="FK314" i="2"/>
  <c r="FJ314" i="2"/>
  <c r="FI314" i="2"/>
  <c r="FH314" i="2"/>
  <c r="FG314" i="2"/>
  <c r="FF314" i="2"/>
  <c r="FE314" i="2"/>
  <c r="FD314" i="2"/>
  <c r="FC314" i="2"/>
  <c r="FB314" i="2"/>
  <c r="FA314" i="2"/>
  <c r="EZ314" i="2"/>
  <c r="EY314" i="2"/>
  <c r="EX314" i="2"/>
  <c r="EW314" i="2"/>
  <c r="EV314" i="2"/>
  <c r="GA313" i="2"/>
  <c r="FZ313" i="2"/>
  <c r="FY313" i="2"/>
  <c r="FX313" i="2"/>
  <c r="FW313" i="2"/>
  <c r="FV313" i="2"/>
  <c r="FU313" i="2"/>
  <c r="FT313" i="2"/>
  <c r="FS313" i="2"/>
  <c r="FR313" i="2"/>
  <c r="FQ313" i="2"/>
  <c r="FP313" i="2"/>
  <c r="FO313" i="2"/>
  <c r="FN313" i="2"/>
  <c r="FM313" i="2"/>
  <c r="FL313" i="2"/>
  <c r="FK313" i="2"/>
  <c r="FJ313" i="2"/>
  <c r="FI313" i="2"/>
  <c r="FH313" i="2"/>
  <c r="FG313" i="2"/>
  <c r="FF313" i="2"/>
  <c r="FE313" i="2"/>
  <c r="FD313" i="2"/>
  <c r="FC313" i="2"/>
  <c r="FB313" i="2"/>
  <c r="FA313" i="2"/>
  <c r="EZ313" i="2"/>
  <c r="EY313" i="2"/>
  <c r="EX313" i="2"/>
  <c r="EW313" i="2"/>
  <c r="EV313" i="2"/>
  <c r="GA312" i="2"/>
  <c r="FZ312" i="2"/>
  <c r="FY312" i="2"/>
  <c r="FX312" i="2"/>
  <c r="FW312" i="2"/>
  <c r="FV312" i="2"/>
  <c r="FU312" i="2"/>
  <c r="FT312" i="2"/>
  <c r="FS312" i="2"/>
  <c r="FR312" i="2"/>
  <c r="FQ312" i="2"/>
  <c r="FP312" i="2"/>
  <c r="FO312" i="2"/>
  <c r="FN312" i="2"/>
  <c r="FM312" i="2"/>
  <c r="FL312" i="2"/>
  <c r="FK312" i="2"/>
  <c r="FJ312" i="2"/>
  <c r="FI312" i="2"/>
  <c r="FH312" i="2"/>
  <c r="FG312" i="2"/>
  <c r="FF312" i="2"/>
  <c r="FE312" i="2"/>
  <c r="FD312" i="2"/>
  <c r="FC312" i="2"/>
  <c r="FB312" i="2"/>
  <c r="FA312" i="2"/>
  <c r="EZ312" i="2"/>
  <c r="EY312" i="2"/>
  <c r="EX312" i="2"/>
  <c r="EW312" i="2"/>
  <c r="EV312" i="2"/>
  <c r="GA311" i="2"/>
  <c r="FZ311" i="2"/>
  <c r="FY311" i="2"/>
  <c r="FX311" i="2"/>
  <c r="FW311" i="2"/>
  <c r="FV311" i="2"/>
  <c r="FU311" i="2"/>
  <c r="FT311" i="2"/>
  <c r="FS311" i="2"/>
  <c r="FR311" i="2"/>
  <c r="FQ311" i="2"/>
  <c r="FP311" i="2"/>
  <c r="FO311" i="2"/>
  <c r="FN311" i="2"/>
  <c r="FM311" i="2"/>
  <c r="FL311" i="2"/>
  <c r="FK311" i="2"/>
  <c r="FJ311" i="2"/>
  <c r="FI311" i="2"/>
  <c r="FH311" i="2"/>
  <c r="FG311" i="2"/>
  <c r="FF311" i="2"/>
  <c r="FE311" i="2"/>
  <c r="FD311" i="2"/>
  <c r="FC311" i="2"/>
  <c r="FB311" i="2"/>
  <c r="FA311" i="2"/>
  <c r="EZ311" i="2"/>
  <c r="EY311" i="2"/>
  <c r="EX311" i="2"/>
  <c r="EW311" i="2"/>
  <c r="EV311" i="2"/>
  <c r="GA310" i="2"/>
  <c r="FZ310" i="2"/>
  <c r="FY310" i="2"/>
  <c r="FX310" i="2"/>
  <c r="FW310" i="2"/>
  <c r="FV310" i="2"/>
  <c r="FU310" i="2"/>
  <c r="FT310" i="2"/>
  <c r="FS310" i="2"/>
  <c r="FR310" i="2"/>
  <c r="FQ310" i="2"/>
  <c r="FP310" i="2"/>
  <c r="FO310" i="2"/>
  <c r="FN310" i="2"/>
  <c r="FM310" i="2"/>
  <c r="FL310" i="2"/>
  <c r="FK310" i="2"/>
  <c r="FJ310" i="2"/>
  <c r="FI310" i="2"/>
  <c r="FH310" i="2"/>
  <c r="FG310" i="2"/>
  <c r="FF310" i="2"/>
  <c r="FE310" i="2"/>
  <c r="FD310" i="2"/>
  <c r="FC310" i="2"/>
  <c r="FB310" i="2"/>
  <c r="FA310" i="2"/>
  <c r="EZ310" i="2"/>
  <c r="EY310" i="2"/>
  <c r="EX310" i="2"/>
  <c r="EW310" i="2"/>
  <c r="EV310" i="2"/>
  <c r="GA309" i="2"/>
  <c r="FZ309" i="2"/>
  <c r="FY309" i="2"/>
  <c r="FX309" i="2"/>
  <c r="FW309" i="2"/>
  <c r="FV309" i="2"/>
  <c r="FU309" i="2"/>
  <c r="FT309" i="2"/>
  <c r="FS309" i="2"/>
  <c r="FR309" i="2"/>
  <c r="FQ309" i="2"/>
  <c r="FP309" i="2"/>
  <c r="FO309" i="2"/>
  <c r="FN309" i="2"/>
  <c r="FM309" i="2"/>
  <c r="FL309" i="2"/>
  <c r="FK309" i="2"/>
  <c r="FJ309" i="2"/>
  <c r="FI309" i="2"/>
  <c r="FH309" i="2"/>
  <c r="FG309" i="2"/>
  <c r="FF309" i="2"/>
  <c r="FE309" i="2"/>
  <c r="FD309" i="2"/>
  <c r="FC309" i="2"/>
  <c r="FB309" i="2"/>
  <c r="FA309" i="2"/>
  <c r="EZ309" i="2"/>
  <c r="EY309" i="2"/>
  <c r="EX309" i="2"/>
  <c r="EW309" i="2"/>
  <c r="EV309" i="2"/>
  <c r="GA308" i="2"/>
  <c r="FZ308" i="2"/>
  <c r="FY308" i="2"/>
  <c r="FX308" i="2"/>
  <c r="FW308" i="2"/>
  <c r="FV308" i="2"/>
  <c r="FU308" i="2"/>
  <c r="FT308" i="2"/>
  <c r="FS308" i="2"/>
  <c r="FR308" i="2"/>
  <c r="FQ308" i="2"/>
  <c r="FP308" i="2"/>
  <c r="FO308" i="2"/>
  <c r="FN308" i="2"/>
  <c r="FM308" i="2"/>
  <c r="FL308" i="2"/>
  <c r="FK308" i="2"/>
  <c r="FJ308" i="2"/>
  <c r="FI308" i="2"/>
  <c r="FH308" i="2"/>
  <c r="FG308" i="2"/>
  <c r="FF308" i="2"/>
  <c r="FE308" i="2"/>
  <c r="FD308" i="2"/>
  <c r="FC308" i="2"/>
  <c r="FB308" i="2"/>
  <c r="FA308" i="2"/>
  <c r="EZ308" i="2"/>
  <c r="EY308" i="2"/>
  <c r="EX308" i="2"/>
  <c r="EW308" i="2"/>
  <c r="EV308" i="2"/>
  <c r="GA307" i="2"/>
  <c r="FZ307" i="2"/>
  <c r="FY307" i="2"/>
  <c r="FX307" i="2"/>
  <c r="FW307" i="2"/>
  <c r="FV307" i="2"/>
  <c r="FU307" i="2"/>
  <c r="FT307" i="2"/>
  <c r="FS307" i="2"/>
  <c r="FR307" i="2"/>
  <c r="FQ30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GA306" i="2"/>
  <c r="FZ306" i="2"/>
  <c r="FY306" i="2"/>
  <c r="FX306" i="2"/>
  <c r="FW306" i="2"/>
  <c r="FV306" i="2"/>
  <c r="FU306" i="2"/>
  <c r="FT306" i="2"/>
  <c r="FS306" i="2"/>
  <c r="FR306" i="2"/>
  <c r="FQ306" i="2"/>
  <c r="FP306" i="2"/>
  <c r="FO306" i="2"/>
  <c r="FN306" i="2"/>
  <c r="FM306" i="2"/>
  <c r="FL306" i="2"/>
  <c r="FK306" i="2"/>
  <c r="FJ306" i="2"/>
  <c r="FI306" i="2"/>
  <c r="FH306" i="2"/>
  <c r="FG306" i="2"/>
  <c r="FF306" i="2"/>
  <c r="FE306" i="2"/>
  <c r="FD306" i="2"/>
  <c r="FC306" i="2"/>
  <c r="FB306" i="2"/>
  <c r="FA306" i="2"/>
  <c r="EZ306" i="2"/>
  <c r="EY306" i="2"/>
  <c r="EX306" i="2"/>
  <c r="EW306" i="2"/>
  <c r="EV306" i="2"/>
  <c r="GA305" i="2"/>
  <c r="FZ305" i="2"/>
  <c r="FY305" i="2"/>
  <c r="FX305" i="2"/>
  <c r="FW305" i="2"/>
  <c r="FV305" i="2"/>
  <c r="FU305" i="2"/>
  <c r="FT305" i="2"/>
  <c r="FS305" i="2"/>
  <c r="FR305" i="2"/>
  <c r="FQ305" i="2"/>
  <c r="FP305" i="2"/>
  <c r="FO305" i="2"/>
  <c r="FN305" i="2"/>
  <c r="FM305" i="2"/>
  <c r="FL305" i="2"/>
  <c r="FK305" i="2"/>
  <c r="FJ305" i="2"/>
  <c r="FI305" i="2"/>
  <c r="FH305" i="2"/>
  <c r="FG305" i="2"/>
  <c r="FF305" i="2"/>
  <c r="FE305" i="2"/>
  <c r="FD305" i="2"/>
  <c r="FC305" i="2"/>
  <c r="FB305" i="2"/>
  <c r="FA305" i="2"/>
  <c r="EZ305" i="2"/>
  <c r="EY305" i="2"/>
  <c r="EX305" i="2"/>
  <c r="EW305" i="2"/>
  <c r="EV305" i="2"/>
  <c r="GA304" i="2"/>
  <c r="FZ304" i="2"/>
  <c r="FY304" i="2"/>
  <c r="FX304" i="2"/>
  <c r="FW304" i="2"/>
  <c r="FV304" i="2"/>
  <c r="FU304" i="2"/>
  <c r="FT304" i="2"/>
  <c r="FS304" i="2"/>
  <c r="FR304" i="2"/>
  <c r="FQ304" i="2"/>
  <c r="FP304" i="2"/>
  <c r="FO304" i="2"/>
  <c r="FN304" i="2"/>
  <c r="FM304" i="2"/>
  <c r="FL304" i="2"/>
  <c r="FK304" i="2"/>
  <c r="FJ304" i="2"/>
  <c r="FI304" i="2"/>
  <c r="FH304" i="2"/>
  <c r="FG304" i="2"/>
  <c r="FF304" i="2"/>
  <c r="FE304" i="2"/>
  <c r="FD304" i="2"/>
  <c r="FC304" i="2"/>
  <c r="FB304" i="2"/>
  <c r="FA304" i="2"/>
  <c r="EZ304" i="2"/>
  <c r="EY304" i="2"/>
  <c r="EX304" i="2"/>
  <c r="EW304" i="2"/>
  <c r="EV304" i="2"/>
  <c r="GA303" i="2"/>
  <c r="FZ303" i="2"/>
  <c r="FY303" i="2"/>
  <c r="FX303" i="2"/>
  <c r="FW303" i="2"/>
  <c r="FV303" i="2"/>
  <c r="FU303" i="2"/>
  <c r="FT303" i="2"/>
  <c r="FS303" i="2"/>
  <c r="FR303" i="2"/>
  <c r="FQ303" i="2"/>
  <c r="FP303" i="2"/>
  <c r="FO303" i="2"/>
  <c r="FN303" i="2"/>
  <c r="FM303" i="2"/>
  <c r="FL303" i="2"/>
  <c r="FK303" i="2"/>
  <c r="FJ303" i="2"/>
  <c r="FI303" i="2"/>
  <c r="FH303" i="2"/>
  <c r="FG303" i="2"/>
  <c r="FF303" i="2"/>
  <c r="FE303" i="2"/>
  <c r="FD303" i="2"/>
  <c r="FC303" i="2"/>
  <c r="FB303" i="2"/>
  <c r="FA303" i="2"/>
  <c r="EZ303" i="2"/>
  <c r="EY303" i="2"/>
  <c r="EX303" i="2"/>
  <c r="EW303" i="2"/>
  <c r="EV303" i="2"/>
  <c r="GA302" i="2"/>
  <c r="FZ302" i="2"/>
  <c r="FY302" i="2"/>
  <c r="FX302" i="2"/>
  <c r="FW302" i="2"/>
  <c r="FV302" i="2"/>
  <c r="FU302" i="2"/>
  <c r="FT302" i="2"/>
  <c r="FS302" i="2"/>
  <c r="FR302" i="2"/>
  <c r="FQ302" i="2"/>
  <c r="FP302" i="2"/>
  <c r="FO302" i="2"/>
  <c r="FN302" i="2"/>
  <c r="FM302" i="2"/>
  <c r="FL302" i="2"/>
  <c r="FK302" i="2"/>
  <c r="FJ302" i="2"/>
  <c r="FI302" i="2"/>
  <c r="FH302" i="2"/>
  <c r="FG302" i="2"/>
  <c r="FF302" i="2"/>
  <c r="FE302" i="2"/>
  <c r="FD302" i="2"/>
  <c r="FC302" i="2"/>
  <c r="FB302" i="2"/>
  <c r="FA302" i="2"/>
  <c r="EZ302" i="2"/>
  <c r="EY302" i="2"/>
  <c r="EX302" i="2"/>
  <c r="EW302" i="2"/>
  <c r="EV302" i="2"/>
  <c r="GA301" i="2"/>
  <c r="FZ301" i="2"/>
  <c r="FY301" i="2"/>
  <c r="FX301" i="2"/>
  <c r="FW301" i="2"/>
  <c r="FV301" i="2"/>
  <c r="FU301" i="2"/>
  <c r="FT301" i="2"/>
  <c r="FS301" i="2"/>
  <c r="FR301" i="2"/>
  <c r="FQ301" i="2"/>
  <c r="FP301" i="2"/>
  <c r="FO301" i="2"/>
  <c r="FN301" i="2"/>
  <c r="FM301" i="2"/>
  <c r="FL301" i="2"/>
  <c r="FK301" i="2"/>
  <c r="FJ301" i="2"/>
  <c r="FI301" i="2"/>
  <c r="FH301" i="2"/>
  <c r="FG301" i="2"/>
  <c r="FF301" i="2"/>
  <c r="FE301" i="2"/>
  <c r="FD301" i="2"/>
  <c r="FC301" i="2"/>
  <c r="FB301" i="2"/>
  <c r="FA301" i="2"/>
  <c r="EZ301" i="2"/>
  <c r="EY301" i="2"/>
  <c r="EX301" i="2"/>
  <c r="EW301" i="2"/>
  <c r="EV301" i="2"/>
  <c r="GA300" i="2"/>
  <c r="FZ300" i="2"/>
  <c r="FY300" i="2"/>
  <c r="FX300" i="2"/>
  <c r="FW300" i="2"/>
  <c r="FV300" i="2"/>
  <c r="FU300" i="2"/>
  <c r="FT300" i="2"/>
  <c r="FS300" i="2"/>
  <c r="FR300" i="2"/>
  <c r="FQ300" i="2"/>
  <c r="FP300" i="2"/>
  <c r="FO300" i="2"/>
  <c r="FN300" i="2"/>
  <c r="FM300" i="2"/>
  <c r="FL300" i="2"/>
  <c r="FK300" i="2"/>
  <c r="FJ300" i="2"/>
  <c r="FI300" i="2"/>
  <c r="FH300" i="2"/>
  <c r="FG300" i="2"/>
  <c r="FF300" i="2"/>
  <c r="FE300" i="2"/>
  <c r="FD300" i="2"/>
  <c r="FC300" i="2"/>
  <c r="FB300" i="2"/>
  <c r="FA300" i="2"/>
  <c r="EZ300" i="2"/>
  <c r="EY300" i="2"/>
  <c r="EX300" i="2"/>
  <c r="EW300" i="2"/>
  <c r="EV300" i="2"/>
  <c r="GA299" i="2"/>
  <c r="FZ299" i="2"/>
  <c r="FY299" i="2"/>
  <c r="FX299" i="2"/>
  <c r="FW299" i="2"/>
  <c r="FV299" i="2"/>
  <c r="FU299" i="2"/>
  <c r="FT299" i="2"/>
  <c r="FS299" i="2"/>
  <c r="FR299" i="2"/>
  <c r="FQ299" i="2"/>
  <c r="FP299" i="2"/>
  <c r="FO299" i="2"/>
  <c r="FN299" i="2"/>
  <c r="FM299" i="2"/>
  <c r="FL299" i="2"/>
  <c r="FK299" i="2"/>
  <c r="FJ299" i="2"/>
  <c r="FI299" i="2"/>
  <c r="FH299" i="2"/>
  <c r="FG299" i="2"/>
  <c r="FF299" i="2"/>
  <c r="FE299" i="2"/>
  <c r="FD299" i="2"/>
  <c r="FC299" i="2"/>
  <c r="FB299" i="2"/>
  <c r="FA299" i="2"/>
  <c r="EZ299" i="2"/>
  <c r="EY299" i="2"/>
  <c r="EX299" i="2"/>
  <c r="EW299" i="2"/>
  <c r="EV299" i="2"/>
  <c r="GA298" i="2"/>
  <c r="FZ298" i="2"/>
  <c r="FY298" i="2"/>
  <c r="FX298" i="2"/>
  <c r="FW298" i="2"/>
  <c r="FV298" i="2"/>
  <c r="FU298" i="2"/>
  <c r="FT298" i="2"/>
  <c r="FS298" i="2"/>
  <c r="FR298" i="2"/>
  <c r="FQ298" i="2"/>
  <c r="FP298" i="2"/>
  <c r="FO298" i="2"/>
  <c r="FN298" i="2"/>
  <c r="FM298" i="2"/>
  <c r="FL298" i="2"/>
  <c r="FK298" i="2"/>
  <c r="FJ298" i="2"/>
  <c r="FI298" i="2"/>
  <c r="FH298" i="2"/>
  <c r="FG298" i="2"/>
  <c r="FF298" i="2"/>
  <c r="FE298" i="2"/>
  <c r="FD298" i="2"/>
  <c r="FC298" i="2"/>
  <c r="FB298" i="2"/>
  <c r="FA298" i="2"/>
  <c r="EZ298" i="2"/>
  <c r="EY298" i="2"/>
  <c r="EX298" i="2"/>
  <c r="EW298" i="2"/>
  <c r="EV298" i="2"/>
  <c r="GA297" i="2"/>
  <c r="FZ297" i="2"/>
  <c r="FY297" i="2"/>
  <c r="FX297" i="2"/>
  <c r="FW297" i="2"/>
  <c r="FV297" i="2"/>
  <c r="FU297" i="2"/>
  <c r="FT297" i="2"/>
  <c r="FS297" i="2"/>
  <c r="FR297" i="2"/>
  <c r="FQ29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GA296" i="2"/>
  <c r="FZ296" i="2"/>
  <c r="FY296" i="2"/>
  <c r="FX296" i="2"/>
  <c r="FW296" i="2"/>
  <c r="FV296" i="2"/>
  <c r="FU296" i="2"/>
  <c r="FT296" i="2"/>
  <c r="FS296" i="2"/>
  <c r="FR296" i="2"/>
  <c r="FQ296" i="2"/>
  <c r="FP296" i="2"/>
  <c r="FO296" i="2"/>
  <c r="FN296" i="2"/>
  <c r="FM296" i="2"/>
  <c r="FL296" i="2"/>
  <c r="FK296" i="2"/>
  <c r="FJ296" i="2"/>
  <c r="FI296" i="2"/>
  <c r="FH296" i="2"/>
  <c r="FG296" i="2"/>
  <c r="FF296" i="2"/>
  <c r="FE296" i="2"/>
  <c r="FD296" i="2"/>
  <c r="FC296" i="2"/>
  <c r="FB296" i="2"/>
  <c r="FA296" i="2"/>
  <c r="EZ296" i="2"/>
  <c r="EY296" i="2"/>
  <c r="EX296" i="2"/>
  <c r="EW296" i="2"/>
  <c r="EV296" i="2"/>
  <c r="GA295" i="2"/>
  <c r="FZ295" i="2"/>
  <c r="FY295" i="2"/>
  <c r="FX295" i="2"/>
  <c r="FW295" i="2"/>
  <c r="FV295" i="2"/>
  <c r="FU295" i="2"/>
  <c r="FT295" i="2"/>
  <c r="FS295" i="2"/>
  <c r="FR295" i="2"/>
  <c r="FQ295" i="2"/>
  <c r="FP295" i="2"/>
  <c r="FO295" i="2"/>
  <c r="FN295" i="2"/>
  <c r="FM295" i="2"/>
  <c r="FL295" i="2"/>
  <c r="FK295" i="2"/>
  <c r="FJ295" i="2"/>
  <c r="FI295" i="2"/>
  <c r="FH295" i="2"/>
  <c r="FG295" i="2"/>
  <c r="FF295" i="2"/>
  <c r="FE295" i="2"/>
  <c r="FD295" i="2"/>
  <c r="FC295" i="2"/>
  <c r="FB295" i="2"/>
  <c r="FA295" i="2"/>
  <c r="EZ295" i="2"/>
  <c r="EY295" i="2"/>
  <c r="EX295" i="2"/>
  <c r="EW295" i="2"/>
  <c r="EV295" i="2"/>
  <c r="GA294" i="2"/>
  <c r="FZ294" i="2"/>
  <c r="FY294" i="2"/>
  <c r="FX294" i="2"/>
  <c r="FW294" i="2"/>
  <c r="FV294" i="2"/>
  <c r="FU294" i="2"/>
  <c r="FT294" i="2"/>
  <c r="FS294" i="2"/>
  <c r="FR294" i="2"/>
  <c r="FQ294" i="2"/>
  <c r="FP294" i="2"/>
  <c r="FO294" i="2"/>
  <c r="FN294" i="2"/>
  <c r="FM294" i="2"/>
  <c r="FL294" i="2"/>
  <c r="FK294" i="2"/>
  <c r="FJ294" i="2"/>
  <c r="FI294" i="2"/>
  <c r="FH294" i="2"/>
  <c r="FG294" i="2"/>
  <c r="FF294" i="2"/>
  <c r="FE294" i="2"/>
  <c r="FD294" i="2"/>
  <c r="FC294" i="2"/>
  <c r="FB294" i="2"/>
  <c r="FA294" i="2"/>
  <c r="EZ294" i="2"/>
  <c r="EY294" i="2"/>
  <c r="EX294" i="2"/>
  <c r="EW294" i="2"/>
  <c r="EV294" i="2"/>
  <c r="GA293" i="2"/>
  <c r="FZ293" i="2"/>
  <c r="FY293" i="2"/>
  <c r="FX293" i="2"/>
  <c r="FW293" i="2"/>
  <c r="FV293" i="2"/>
  <c r="FU293" i="2"/>
  <c r="FT293" i="2"/>
  <c r="FS293" i="2"/>
  <c r="FR293" i="2"/>
  <c r="FQ293" i="2"/>
  <c r="FP293" i="2"/>
  <c r="FO293" i="2"/>
  <c r="FN293" i="2"/>
  <c r="FM293" i="2"/>
  <c r="FL293" i="2"/>
  <c r="FK293" i="2"/>
  <c r="FJ293" i="2"/>
  <c r="FI293" i="2"/>
  <c r="FH293" i="2"/>
  <c r="FG293" i="2"/>
  <c r="FF293" i="2"/>
  <c r="FE293" i="2"/>
  <c r="FD293" i="2"/>
  <c r="FC293" i="2"/>
  <c r="FB293" i="2"/>
  <c r="FA293" i="2"/>
  <c r="EZ293" i="2"/>
  <c r="EY293" i="2"/>
  <c r="EX293" i="2"/>
  <c r="EW293" i="2"/>
  <c r="EV293" i="2"/>
  <c r="GA292" i="2"/>
  <c r="FZ292" i="2"/>
  <c r="FY292" i="2"/>
  <c r="FX292" i="2"/>
  <c r="FW292" i="2"/>
  <c r="FV292" i="2"/>
  <c r="FU292" i="2"/>
  <c r="FT292" i="2"/>
  <c r="FS292" i="2"/>
  <c r="FR292" i="2"/>
  <c r="FQ292" i="2"/>
  <c r="FP292" i="2"/>
  <c r="FO292" i="2"/>
  <c r="FN292" i="2"/>
  <c r="FM292" i="2"/>
  <c r="FL292" i="2"/>
  <c r="FK292" i="2"/>
  <c r="FJ292" i="2"/>
  <c r="FI292" i="2"/>
  <c r="FH292" i="2"/>
  <c r="FG292" i="2"/>
  <c r="FF292" i="2"/>
  <c r="FE292" i="2"/>
  <c r="FD292" i="2"/>
  <c r="FC292" i="2"/>
  <c r="FB292" i="2"/>
  <c r="FA292" i="2"/>
  <c r="EZ292" i="2"/>
  <c r="EY292" i="2"/>
  <c r="EX292" i="2"/>
  <c r="EW292" i="2"/>
  <c r="EV292" i="2"/>
  <c r="GA291" i="2"/>
  <c r="FZ291" i="2"/>
  <c r="FY291" i="2"/>
  <c r="FX291" i="2"/>
  <c r="FW291" i="2"/>
  <c r="FV291" i="2"/>
  <c r="FU291" i="2"/>
  <c r="FT291" i="2"/>
  <c r="FS291" i="2"/>
  <c r="FR291" i="2"/>
  <c r="FQ291" i="2"/>
  <c r="FP291" i="2"/>
  <c r="FO291" i="2"/>
  <c r="FN291" i="2"/>
  <c r="FM291" i="2"/>
  <c r="FL291" i="2"/>
  <c r="FK291" i="2"/>
  <c r="FJ291" i="2"/>
  <c r="FI291" i="2"/>
  <c r="FH291" i="2"/>
  <c r="FG291" i="2"/>
  <c r="FF291" i="2"/>
  <c r="FE291" i="2"/>
  <c r="FD291" i="2"/>
  <c r="FC291" i="2"/>
  <c r="FB291" i="2"/>
  <c r="FA291" i="2"/>
  <c r="EZ291" i="2"/>
  <c r="EY291" i="2"/>
  <c r="EX291" i="2"/>
  <c r="EW291" i="2"/>
  <c r="EV291" i="2"/>
  <c r="GA290" i="2"/>
  <c r="FZ290" i="2"/>
  <c r="FY290" i="2"/>
  <c r="FX290" i="2"/>
  <c r="FW290" i="2"/>
  <c r="FV290" i="2"/>
  <c r="FU290" i="2"/>
  <c r="FT290" i="2"/>
  <c r="FS290" i="2"/>
  <c r="FR290" i="2"/>
  <c r="FQ290" i="2"/>
  <c r="FP290" i="2"/>
  <c r="FO290" i="2"/>
  <c r="FN290" i="2"/>
  <c r="FM290" i="2"/>
  <c r="FL290" i="2"/>
  <c r="FK290" i="2"/>
  <c r="FJ290" i="2"/>
  <c r="FI290" i="2"/>
  <c r="FH290" i="2"/>
  <c r="FG290" i="2"/>
  <c r="FF290" i="2"/>
  <c r="FE290" i="2"/>
  <c r="FD290" i="2"/>
  <c r="FC290" i="2"/>
  <c r="FB290" i="2"/>
  <c r="FA290" i="2"/>
  <c r="EZ290" i="2"/>
  <c r="EY290" i="2"/>
  <c r="EX290" i="2"/>
  <c r="EW290" i="2"/>
  <c r="EV290" i="2"/>
  <c r="GA289" i="2"/>
  <c r="FZ289" i="2"/>
  <c r="FY289" i="2"/>
  <c r="FX289" i="2"/>
  <c r="FW289" i="2"/>
  <c r="FV289" i="2"/>
  <c r="FU289" i="2"/>
  <c r="FT289" i="2"/>
  <c r="FS289" i="2"/>
  <c r="FR289" i="2"/>
  <c r="FQ289" i="2"/>
  <c r="FP289" i="2"/>
  <c r="FO289" i="2"/>
  <c r="FN289" i="2"/>
  <c r="FM289" i="2"/>
  <c r="FL289" i="2"/>
  <c r="FK289" i="2"/>
  <c r="FJ289" i="2"/>
  <c r="FI289" i="2"/>
  <c r="FH289" i="2"/>
  <c r="FG289" i="2"/>
  <c r="FF289" i="2"/>
  <c r="FE289" i="2"/>
  <c r="FD289" i="2"/>
  <c r="FC289" i="2"/>
  <c r="FB289" i="2"/>
  <c r="FA289" i="2"/>
  <c r="EZ289" i="2"/>
  <c r="EY289" i="2"/>
  <c r="EX289" i="2"/>
  <c r="EW289" i="2"/>
  <c r="EV289" i="2"/>
  <c r="GA288" i="2"/>
  <c r="FZ288" i="2"/>
  <c r="FY288" i="2"/>
  <c r="FX288" i="2"/>
  <c r="FW288" i="2"/>
  <c r="FV288" i="2"/>
  <c r="FU288" i="2"/>
  <c r="FT288" i="2"/>
  <c r="FS288" i="2"/>
  <c r="FR288" i="2"/>
  <c r="FQ288" i="2"/>
  <c r="FP288" i="2"/>
  <c r="FO288" i="2"/>
  <c r="FN288" i="2"/>
  <c r="FM288" i="2"/>
  <c r="FL288" i="2"/>
  <c r="FK288" i="2"/>
  <c r="FJ288" i="2"/>
  <c r="FI288" i="2"/>
  <c r="FH288" i="2"/>
  <c r="FG288" i="2"/>
  <c r="FF288" i="2"/>
  <c r="FE288" i="2"/>
  <c r="FD288" i="2"/>
  <c r="FC288" i="2"/>
  <c r="FB288" i="2"/>
  <c r="FA288" i="2"/>
  <c r="EZ288" i="2"/>
  <c r="EY288" i="2"/>
  <c r="EX288" i="2"/>
  <c r="EW288" i="2"/>
  <c r="EV288" i="2"/>
  <c r="GA287" i="2"/>
  <c r="FZ287" i="2"/>
  <c r="FY287" i="2"/>
  <c r="FX287" i="2"/>
  <c r="FW287" i="2"/>
  <c r="FV287" i="2"/>
  <c r="FU287" i="2"/>
  <c r="FT287" i="2"/>
  <c r="FS287" i="2"/>
  <c r="FR287" i="2"/>
  <c r="FQ28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GA286" i="2"/>
  <c r="FZ286" i="2"/>
  <c r="FY286" i="2"/>
  <c r="FX286" i="2"/>
  <c r="FW286" i="2"/>
  <c r="FV286" i="2"/>
  <c r="FU286" i="2"/>
  <c r="FT286" i="2"/>
  <c r="FS286" i="2"/>
  <c r="FR286" i="2"/>
  <c r="FQ286" i="2"/>
  <c r="FP286" i="2"/>
  <c r="FO286" i="2"/>
  <c r="FN286" i="2"/>
  <c r="FM286" i="2"/>
  <c r="FL286" i="2"/>
  <c r="FK286" i="2"/>
  <c r="FJ286" i="2"/>
  <c r="FI286" i="2"/>
  <c r="FH286" i="2"/>
  <c r="FG286" i="2"/>
  <c r="FF286" i="2"/>
  <c r="FE286" i="2"/>
  <c r="FD286" i="2"/>
  <c r="FC286" i="2"/>
  <c r="FB286" i="2"/>
  <c r="FA286" i="2"/>
  <c r="EZ286" i="2"/>
  <c r="EY286" i="2"/>
  <c r="EX286" i="2"/>
  <c r="EW286" i="2"/>
  <c r="EV286" i="2"/>
  <c r="GA285" i="2"/>
  <c r="FZ285" i="2"/>
  <c r="FY285" i="2"/>
  <c r="FX285" i="2"/>
  <c r="FW285" i="2"/>
  <c r="FV285" i="2"/>
  <c r="FU285" i="2"/>
  <c r="FT285" i="2"/>
  <c r="FS285" i="2"/>
  <c r="FR285" i="2"/>
  <c r="FQ285" i="2"/>
  <c r="FP285" i="2"/>
  <c r="FO285" i="2"/>
  <c r="FN285" i="2"/>
  <c r="FM285" i="2"/>
  <c r="FL285" i="2"/>
  <c r="FK285" i="2"/>
  <c r="FJ285" i="2"/>
  <c r="FI285" i="2"/>
  <c r="FH285" i="2"/>
  <c r="FG285" i="2"/>
  <c r="FF285" i="2"/>
  <c r="FE285" i="2"/>
  <c r="FD285" i="2"/>
  <c r="FC285" i="2"/>
  <c r="FB285" i="2"/>
  <c r="FA285" i="2"/>
  <c r="EZ285" i="2"/>
  <c r="EY285" i="2"/>
  <c r="EX285" i="2"/>
  <c r="EW285" i="2"/>
  <c r="EV285" i="2"/>
  <c r="GA284" i="2"/>
  <c r="FZ284" i="2"/>
  <c r="FY284" i="2"/>
  <c r="FX284" i="2"/>
  <c r="FW284" i="2"/>
  <c r="FV284" i="2"/>
  <c r="FU284" i="2"/>
  <c r="FT284" i="2"/>
  <c r="FS284" i="2"/>
  <c r="FR284" i="2"/>
  <c r="FQ284" i="2"/>
  <c r="FP284" i="2"/>
  <c r="FO284" i="2"/>
  <c r="FN284" i="2"/>
  <c r="FM284" i="2"/>
  <c r="FL284" i="2"/>
  <c r="FK284" i="2"/>
  <c r="FJ284" i="2"/>
  <c r="FI284" i="2"/>
  <c r="FH284" i="2"/>
  <c r="FG284" i="2"/>
  <c r="FF284" i="2"/>
  <c r="FE284" i="2"/>
  <c r="FD284" i="2"/>
  <c r="FC284" i="2"/>
  <c r="FB284" i="2"/>
  <c r="FA284" i="2"/>
  <c r="EZ284" i="2"/>
  <c r="EY284" i="2"/>
  <c r="EX284" i="2"/>
  <c r="EW284" i="2"/>
  <c r="EV284" i="2"/>
  <c r="GA283" i="2"/>
  <c r="FZ283" i="2"/>
  <c r="FY283" i="2"/>
  <c r="FX283" i="2"/>
  <c r="FW283" i="2"/>
  <c r="FV283" i="2"/>
  <c r="FU283" i="2"/>
  <c r="FT283" i="2"/>
  <c r="FS283" i="2"/>
  <c r="FR283" i="2"/>
  <c r="FQ283" i="2"/>
  <c r="FP283" i="2"/>
  <c r="FO283" i="2"/>
  <c r="FN283" i="2"/>
  <c r="FM283" i="2"/>
  <c r="FL283" i="2"/>
  <c r="FK283" i="2"/>
  <c r="FJ283" i="2"/>
  <c r="FI283" i="2"/>
  <c r="FH283" i="2"/>
  <c r="FG283" i="2"/>
  <c r="FF283" i="2"/>
  <c r="FE283" i="2"/>
  <c r="FD283" i="2"/>
  <c r="FC283" i="2"/>
  <c r="FB283" i="2"/>
  <c r="FA283" i="2"/>
  <c r="EZ283" i="2"/>
  <c r="EY283" i="2"/>
  <c r="EX283" i="2"/>
  <c r="EW283" i="2"/>
  <c r="EV283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GA281" i="2"/>
  <c r="FZ281" i="2"/>
  <c r="FY281" i="2"/>
  <c r="FX281" i="2"/>
  <c r="FW281" i="2"/>
  <c r="FV281" i="2"/>
  <c r="FU281" i="2"/>
  <c r="FT281" i="2"/>
  <c r="FS281" i="2"/>
  <c r="FR281" i="2"/>
  <c r="FQ281" i="2"/>
  <c r="FP281" i="2"/>
  <c r="FO281" i="2"/>
  <c r="FN281" i="2"/>
  <c r="FM281" i="2"/>
  <c r="FL281" i="2"/>
  <c r="FK281" i="2"/>
  <c r="FJ281" i="2"/>
  <c r="FI281" i="2"/>
  <c r="FH281" i="2"/>
  <c r="FG281" i="2"/>
  <c r="FF281" i="2"/>
  <c r="FE281" i="2"/>
  <c r="FD281" i="2"/>
  <c r="FC281" i="2"/>
  <c r="FB281" i="2"/>
  <c r="FA281" i="2"/>
  <c r="EZ281" i="2"/>
  <c r="EY281" i="2"/>
  <c r="EX281" i="2"/>
  <c r="EW281" i="2"/>
  <c r="EV281" i="2"/>
  <c r="GA280" i="2"/>
  <c r="FZ280" i="2"/>
  <c r="FY280" i="2"/>
  <c r="FX280" i="2"/>
  <c r="FW280" i="2"/>
  <c r="FV280" i="2"/>
  <c r="FU280" i="2"/>
  <c r="FT280" i="2"/>
  <c r="FS280" i="2"/>
  <c r="FR280" i="2"/>
  <c r="FQ280" i="2"/>
  <c r="FP280" i="2"/>
  <c r="FO280" i="2"/>
  <c r="FN280" i="2"/>
  <c r="FM280" i="2"/>
  <c r="FL280" i="2"/>
  <c r="FK280" i="2"/>
  <c r="FJ280" i="2"/>
  <c r="FI280" i="2"/>
  <c r="FH280" i="2"/>
  <c r="FG280" i="2"/>
  <c r="FF280" i="2"/>
  <c r="FE280" i="2"/>
  <c r="FD280" i="2"/>
  <c r="FC280" i="2"/>
  <c r="FB280" i="2"/>
  <c r="FA280" i="2"/>
  <c r="EZ280" i="2"/>
  <c r="EY280" i="2"/>
  <c r="EX280" i="2"/>
  <c r="EW280" i="2"/>
  <c r="EV280" i="2"/>
  <c r="GA279" i="2"/>
  <c r="FZ279" i="2"/>
  <c r="FY279" i="2"/>
  <c r="FX279" i="2"/>
  <c r="FW279" i="2"/>
  <c r="FV279" i="2"/>
  <c r="FU279" i="2"/>
  <c r="FT279" i="2"/>
  <c r="FS279" i="2"/>
  <c r="FR279" i="2"/>
  <c r="FQ279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GA278" i="2"/>
  <c r="FZ278" i="2"/>
  <c r="FY278" i="2"/>
  <c r="FX278" i="2"/>
  <c r="FW278" i="2"/>
  <c r="FV278" i="2"/>
  <c r="FU278" i="2"/>
  <c r="FT278" i="2"/>
  <c r="FS278" i="2"/>
  <c r="FR278" i="2"/>
  <c r="FQ278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GA277" i="2"/>
  <c r="FZ277" i="2"/>
  <c r="FY277" i="2"/>
  <c r="FX277" i="2"/>
  <c r="FW277" i="2"/>
  <c r="FV277" i="2"/>
  <c r="FU277" i="2"/>
  <c r="FT277" i="2"/>
  <c r="FS277" i="2"/>
  <c r="FR277" i="2"/>
  <c r="FQ277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GA276" i="2"/>
  <c r="FZ276" i="2"/>
  <c r="FY276" i="2"/>
  <c r="FX276" i="2"/>
  <c r="FW276" i="2"/>
  <c r="FV276" i="2"/>
  <c r="FU276" i="2"/>
  <c r="FT276" i="2"/>
  <c r="FS276" i="2"/>
  <c r="FR276" i="2"/>
  <c r="FQ276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GA275" i="2"/>
  <c r="FZ275" i="2"/>
  <c r="FY275" i="2"/>
  <c r="FX275" i="2"/>
  <c r="FW275" i="2"/>
  <c r="FV275" i="2"/>
  <c r="FU275" i="2"/>
  <c r="FT275" i="2"/>
  <c r="FS275" i="2"/>
  <c r="FR275" i="2"/>
  <c r="FQ275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GA274" i="2"/>
  <c r="FZ274" i="2"/>
  <c r="FY274" i="2"/>
  <c r="FX274" i="2"/>
  <c r="FW274" i="2"/>
  <c r="FV274" i="2"/>
  <c r="FU274" i="2"/>
  <c r="FT274" i="2"/>
  <c r="FS274" i="2"/>
  <c r="FR274" i="2"/>
  <c r="FQ274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GA273" i="2"/>
  <c r="FZ273" i="2"/>
  <c r="FY273" i="2"/>
  <c r="FX273" i="2"/>
  <c r="FW273" i="2"/>
  <c r="FV273" i="2"/>
  <c r="FU273" i="2"/>
  <c r="FT273" i="2"/>
  <c r="FS273" i="2"/>
  <c r="FR273" i="2"/>
  <c r="FQ273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GA272" i="2"/>
  <c r="FZ272" i="2"/>
  <c r="FY272" i="2"/>
  <c r="FX272" i="2"/>
  <c r="FW272" i="2"/>
  <c r="FV272" i="2"/>
  <c r="FU272" i="2"/>
  <c r="FT272" i="2"/>
  <c r="FS272" i="2"/>
  <c r="FR272" i="2"/>
  <c r="FQ272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GA271" i="2"/>
  <c r="FZ271" i="2"/>
  <c r="FY271" i="2"/>
  <c r="FX271" i="2"/>
  <c r="FW271" i="2"/>
  <c r="FV271" i="2"/>
  <c r="FU271" i="2"/>
  <c r="FT271" i="2"/>
  <c r="FS271" i="2"/>
  <c r="FR271" i="2"/>
  <c r="FQ271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GA270" i="2"/>
  <c r="FZ270" i="2"/>
  <c r="FY270" i="2"/>
  <c r="FX270" i="2"/>
  <c r="FW270" i="2"/>
  <c r="FV270" i="2"/>
  <c r="FU270" i="2"/>
  <c r="FT270" i="2"/>
  <c r="FS270" i="2"/>
  <c r="FR270" i="2"/>
  <c r="FQ270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GA269" i="2"/>
  <c r="FZ269" i="2"/>
  <c r="FY269" i="2"/>
  <c r="FX269" i="2"/>
  <c r="FW269" i="2"/>
  <c r="FV269" i="2"/>
  <c r="FU269" i="2"/>
  <c r="FT269" i="2"/>
  <c r="FS269" i="2"/>
  <c r="FR269" i="2"/>
  <c r="FQ269" i="2"/>
  <c r="FP269" i="2"/>
  <c r="FO269" i="2"/>
  <c r="FN269" i="2"/>
  <c r="FM269" i="2"/>
  <c r="FL269" i="2"/>
  <c r="FK269" i="2"/>
  <c r="FJ269" i="2"/>
  <c r="FI269" i="2"/>
  <c r="FH269" i="2"/>
  <c r="FG269" i="2"/>
  <c r="FF269" i="2"/>
  <c r="FE269" i="2"/>
  <c r="FD269" i="2"/>
  <c r="FC269" i="2"/>
  <c r="FB269" i="2"/>
  <c r="FA269" i="2"/>
  <c r="EZ269" i="2"/>
  <c r="EY269" i="2"/>
  <c r="EX269" i="2"/>
  <c r="EW269" i="2"/>
  <c r="EV269" i="2"/>
  <c r="GA268" i="2"/>
  <c r="FZ268" i="2"/>
  <c r="FY268" i="2"/>
  <c r="FX268" i="2"/>
  <c r="FW268" i="2"/>
  <c r="FV268" i="2"/>
  <c r="FU268" i="2"/>
  <c r="FT268" i="2"/>
  <c r="FS268" i="2"/>
  <c r="FR268" i="2"/>
  <c r="FQ268" i="2"/>
  <c r="FP268" i="2"/>
  <c r="FO268" i="2"/>
  <c r="FN268" i="2"/>
  <c r="FM268" i="2"/>
  <c r="FL268" i="2"/>
  <c r="FK268" i="2"/>
  <c r="FJ268" i="2"/>
  <c r="FI268" i="2"/>
  <c r="FH268" i="2"/>
  <c r="FG268" i="2"/>
  <c r="FF268" i="2"/>
  <c r="FE268" i="2"/>
  <c r="FD268" i="2"/>
  <c r="FC268" i="2"/>
  <c r="FB268" i="2"/>
  <c r="FA268" i="2"/>
  <c r="EZ268" i="2"/>
  <c r="EY268" i="2"/>
  <c r="EX268" i="2"/>
  <c r="EW268" i="2"/>
  <c r="EV268" i="2"/>
  <c r="GA267" i="2"/>
  <c r="FZ267" i="2"/>
  <c r="FY267" i="2"/>
  <c r="FX267" i="2"/>
  <c r="FW267" i="2"/>
  <c r="FV267" i="2"/>
  <c r="FU267" i="2"/>
  <c r="FT267" i="2"/>
  <c r="FS267" i="2"/>
  <c r="FR267" i="2"/>
  <c r="FQ267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GA266" i="2"/>
  <c r="FZ266" i="2"/>
  <c r="FY266" i="2"/>
  <c r="FX266" i="2"/>
  <c r="FW266" i="2"/>
  <c r="FV266" i="2"/>
  <c r="FU266" i="2"/>
  <c r="FT266" i="2"/>
  <c r="FS266" i="2"/>
  <c r="FR266" i="2"/>
  <c r="FQ266" i="2"/>
  <c r="FP266" i="2"/>
  <c r="FO266" i="2"/>
  <c r="FN266" i="2"/>
  <c r="FM266" i="2"/>
  <c r="FL266" i="2"/>
  <c r="FK266" i="2"/>
  <c r="FJ266" i="2"/>
  <c r="FI266" i="2"/>
  <c r="FH266" i="2"/>
  <c r="FG266" i="2"/>
  <c r="FF266" i="2"/>
  <c r="FE266" i="2"/>
  <c r="FD266" i="2"/>
  <c r="FC266" i="2"/>
  <c r="FB266" i="2"/>
  <c r="FA266" i="2"/>
  <c r="EZ266" i="2"/>
  <c r="EY266" i="2"/>
  <c r="EX266" i="2"/>
  <c r="EW266" i="2"/>
  <c r="EV266" i="2"/>
  <c r="GA265" i="2"/>
  <c r="FZ265" i="2"/>
  <c r="FY265" i="2"/>
  <c r="FX265" i="2"/>
  <c r="FW265" i="2"/>
  <c r="FV265" i="2"/>
  <c r="FU265" i="2"/>
  <c r="FT265" i="2"/>
  <c r="FS265" i="2"/>
  <c r="FR265" i="2"/>
  <c r="FQ265" i="2"/>
  <c r="FP265" i="2"/>
  <c r="FO265" i="2"/>
  <c r="FN265" i="2"/>
  <c r="FM265" i="2"/>
  <c r="FL265" i="2"/>
  <c r="FK265" i="2"/>
  <c r="FJ265" i="2"/>
  <c r="FI265" i="2"/>
  <c r="FH265" i="2"/>
  <c r="FG265" i="2"/>
  <c r="FF265" i="2"/>
  <c r="FE265" i="2"/>
  <c r="FD265" i="2"/>
  <c r="FC265" i="2"/>
  <c r="FB265" i="2"/>
  <c r="FA265" i="2"/>
  <c r="EZ265" i="2"/>
  <c r="EY265" i="2"/>
  <c r="EX265" i="2"/>
  <c r="EW265" i="2"/>
  <c r="EV265" i="2"/>
  <c r="GA264" i="2"/>
  <c r="FZ264" i="2"/>
  <c r="FY264" i="2"/>
  <c r="FX264" i="2"/>
  <c r="FW264" i="2"/>
  <c r="FV264" i="2"/>
  <c r="FU264" i="2"/>
  <c r="FT264" i="2"/>
  <c r="FS264" i="2"/>
  <c r="FR264" i="2"/>
  <c r="FQ264" i="2"/>
  <c r="FP264" i="2"/>
  <c r="FO264" i="2"/>
  <c r="FN264" i="2"/>
  <c r="FM264" i="2"/>
  <c r="FL264" i="2"/>
  <c r="FK264" i="2"/>
  <c r="FJ264" i="2"/>
  <c r="FI264" i="2"/>
  <c r="FH264" i="2"/>
  <c r="FG264" i="2"/>
  <c r="FF264" i="2"/>
  <c r="FE264" i="2"/>
  <c r="FD264" i="2"/>
  <c r="FC264" i="2"/>
  <c r="FB264" i="2"/>
  <c r="FA264" i="2"/>
  <c r="EZ264" i="2"/>
  <c r="EY264" i="2"/>
  <c r="EX264" i="2"/>
  <c r="EW264" i="2"/>
  <c r="EV264" i="2"/>
  <c r="GA263" i="2"/>
  <c r="FZ263" i="2"/>
  <c r="FY263" i="2"/>
  <c r="FX263" i="2"/>
  <c r="FW263" i="2"/>
  <c r="FV263" i="2"/>
  <c r="FU263" i="2"/>
  <c r="FT263" i="2"/>
  <c r="FS263" i="2"/>
  <c r="FR263" i="2"/>
  <c r="FQ263" i="2"/>
  <c r="FP263" i="2"/>
  <c r="FO263" i="2"/>
  <c r="FN263" i="2"/>
  <c r="FM263" i="2"/>
  <c r="FL263" i="2"/>
  <c r="FK263" i="2"/>
  <c r="FJ263" i="2"/>
  <c r="FI263" i="2"/>
  <c r="FH263" i="2"/>
  <c r="FG263" i="2"/>
  <c r="FF263" i="2"/>
  <c r="FE263" i="2"/>
  <c r="FD263" i="2"/>
  <c r="FC263" i="2"/>
  <c r="FB263" i="2"/>
  <c r="FA263" i="2"/>
  <c r="EZ263" i="2"/>
  <c r="EY263" i="2"/>
  <c r="EX263" i="2"/>
  <c r="EW263" i="2"/>
  <c r="EV263" i="2"/>
  <c r="GA262" i="2"/>
  <c r="FZ262" i="2"/>
  <c r="FY262" i="2"/>
  <c r="FX262" i="2"/>
  <c r="FW262" i="2"/>
  <c r="FV262" i="2"/>
  <c r="FU262" i="2"/>
  <c r="FT262" i="2"/>
  <c r="FS262" i="2"/>
  <c r="FR262" i="2"/>
  <c r="FQ262" i="2"/>
  <c r="FP262" i="2"/>
  <c r="FO262" i="2"/>
  <c r="FN262" i="2"/>
  <c r="FM262" i="2"/>
  <c r="FL262" i="2"/>
  <c r="FK262" i="2"/>
  <c r="FJ262" i="2"/>
  <c r="FI262" i="2"/>
  <c r="FH262" i="2"/>
  <c r="FG262" i="2"/>
  <c r="FF262" i="2"/>
  <c r="FE262" i="2"/>
  <c r="FD262" i="2"/>
  <c r="FC262" i="2"/>
  <c r="FB262" i="2"/>
  <c r="FA262" i="2"/>
  <c r="EZ262" i="2"/>
  <c r="EY262" i="2"/>
  <c r="EX262" i="2"/>
  <c r="EW262" i="2"/>
  <c r="EV262" i="2"/>
  <c r="GA261" i="2"/>
  <c r="FZ261" i="2"/>
  <c r="FY261" i="2"/>
  <c r="FX261" i="2"/>
  <c r="FW261" i="2"/>
  <c r="FV261" i="2"/>
  <c r="FU261" i="2"/>
  <c r="FT261" i="2"/>
  <c r="FS261" i="2"/>
  <c r="FR261" i="2"/>
  <c r="FQ261" i="2"/>
  <c r="FP261" i="2"/>
  <c r="FO261" i="2"/>
  <c r="FN261" i="2"/>
  <c r="FM261" i="2"/>
  <c r="FL261" i="2"/>
  <c r="FK261" i="2"/>
  <c r="FJ261" i="2"/>
  <c r="FI261" i="2"/>
  <c r="FH261" i="2"/>
  <c r="FG261" i="2"/>
  <c r="FF261" i="2"/>
  <c r="FE261" i="2"/>
  <c r="FD261" i="2"/>
  <c r="FC261" i="2"/>
  <c r="FB261" i="2"/>
  <c r="FA261" i="2"/>
  <c r="EZ261" i="2"/>
  <c r="EY261" i="2"/>
  <c r="EX261" i="2"/>
  <c r="EW261" i="2"/>
  <c r="EV261" i="2"/>
  <c r="GA260" i="2"/>
  <c r="FZ260" i="2"/>
  <c r="FY260" i="2"/>
  <c r="FX260" i="2"/>
  <c r="FW260" i="2"/>
  <c r="FV260" i="2"/>
  <c r="FU260" i="2"/>
  <c r="FT260" i="2"/>
  <c r="FS260" i="2"/>
  <c r="FR260" i="2"/>
  <c r="FQ260" i="2"/>
  <c r="FP260" i="2"/>
  <c r="FO260" i="2"/>
  <c r="FN260" i="2"/>
  <c r="FM260" i="2"/>
  <c r="FL260" i="2"/>
  <c r="FK260" i="2"/>
  <c r="FJ260" i="2"/>
  <c r="FI260" i="2"/>
  <c r="FH260" i="2"/>
  <c r="FG260" i="2"/>
  <c r="FF260" i="2"/>
  <c r="FE260" i="2"/>
  <c r="FD260" i="2"/>
  <c r="FC260" i="2"/>
  <c r="FB260" i="2"/>
  <c r="FA260" i="2"/>
  <c r="EZ260" i="2"/>
  <c r="EY260" i="2"/>
  <c r="EX260" i="2"/>
  <c r="EW260" i="2"/>
  <c r="EV260" i="2"/>
  <c r="GA259" i="2"/>
  <c r="FZ259" i="2"/>
  <c r="FY259" i="2"/>
  <c r="FX259" i="2"/>
  <c r="FW259" i="2"/>
  <c r="FV259" i="2"/>
  <c r="FU259" i="2"/>
  <c r="FT259" i="2"/>
  <c r="FS259" i="2"/>
  <c r="FR259" i="2"/>
  <c r="FQ259" i="2"/>
  <c r="FP259" i="2"/>
  <c r="FO259" i="2"/>
  <c r="FN259" i="2"/>
  <c r="FM259" i="2"/>
  <c r="FL259" i="2"/>
  <c r="FK259" i="2"/>
  <c r="FJ259" i="2"/>
  <c r="FI259" i="2"/>
  <c r="FH259" i="2"/>
  <c r="FG259" i="2"/>
  <c r="FF259" i="2"/>
  <c r="FE259" i="2"/>
  <c r="FD259" i="2"/>
  <c r="FC259" i="2"/>
  <c r="FB259" i="2"/>
  <c r="FA259" i="2"/>
  <c r="EZ259" i="2"/>
  <c r="EY259" i="2"/>
  <c r="EX259" i="2"/>
  <c r="EW259" i="2"/>
  <c r="EV259" i="2"/>
  <c r="GA258" i="2"/>
  <c r="FZ258" i="2"/>
  <c r="FY258" i="2"/>
  <c r="FX258" i="2"/>
  <c r="FW258" i="2"/>
  <c r="FV258" i="2"/>
  <c r="FU258" i="2"/>
  <c r="FT258" i="2"/>
  <c r="FS258" i="2"/>
  <c r="FR258" i="2"/>
  <c r="FQ258" i="2"/>
  <c r="FP258" i="2"/>
  <c r="FO258" i="2"/>
  <c r="FN258" i="2"/>
  <c r="FM258" i="2"/>
  <c r="FL258" i="2"/>
  <c r="FK258" i="2"/>
  <c r="FJ258" i="2"/>
  <c r="FI258" i="2"/>
  <c r="FH258" i="2"/>
  <c r="FG258" i="2"/>
  <c r="FF258" i="2"/>
  <c r="FE258" i="2"/>
  <c r="FD258" i="2"/>
  <c r="FC258" i="2"/>
  <c r="FB258" i="2"/>
  <c r="FA258" i="2"/>
  <c r="EZ258" i="2"/>
  <c r="EY258" i="2"/>
  <c r="EX258" i="2"/>
  <c r="EW258" i="2"/>
  <c r="EV258" i="2"/>
  <c r="GA257" i="2"/>
  <c r="FZ257" i="2"/>
  <c r="FY257" i="2"/>
  <c r="FX257" i="2"/>
  <c r="FW257" i="2"/>
  <c r="FV257" i="2"/>
  <c r="FU257" i="2"/>
  <c r="FT257" i="2"/>
  <c r="FS257" i="2"/>
  <c r="FR257" i="2"/>
  <c r="FQ25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GA256" i="2"/>
  <c r="FZ256" i="2"/>
  <c r="FY256" i="2"/>
  <c r="FX256" i="2"/>
  <c r="FW256" i="2"/>
  <c r="FV256" i="2"/>
  <c r="FU256" i="2"/>
  <c r="FT256" i="2"/>
  <c r="FS256" i="2"/>
  <c r="FR256" i="2"/>
  <c r="FQ256" i="2"/>
  <c r="FP256" i="2"/>
  <c r="FO256" i="2"/>
  <c r="FN256" i="2"/>
  <c r="FM256" i="2"/>
  <c r="FL256" i="2"/>
  <c r="FK256" i="2"/>
  <c r="FJ256" i="2"/>
  <c r="FI256" i="2"/>
  <c r="FH256" i="2"/>
  <c r="FG256" i="2"/>
  <c r="FF256" i="2"/>
  <c r="FE256" i="2"/>
  <c r="FD256" i="2"/>
  <c r="FC256" i="2"/>
  <c r="FB256" i="2"/>
  <c r="FA256" i="2"/>
  <c r="EZ256" i="2"/>
  <c r="EY256" i="2"/>
  <c r="EX256" i="2"/>
  <c r="EW256" i="2"/>
  <c r="EV256" i="2"/>
  <c r="GA255" i="2"/>
  <c r="FZ255" i="2"/>
  <c r="FY255" i="2"/>
  <c r="FX255" i="2"/>
  <c r="FW255" i="2"/>
  <c r="FV255" i="2"/>
  <c r="FU255" i="2"/>
  <c r="FT255" i="2"/>
  <c r="FS255" i="2"/>
  <c r="FR255" i="2"/>
  <c r="FQ255" i="2"/>
  <c r="FP255" i="2"/>
  <c r="FO255" i="2"/>
  <c r="FN255" i="2"/>
  <c r="FM255" i="2"/>
  <c r="FL255" i="2"/>
  <c r="FK255" i="2"/>
  <c r="FJ255" i="2"/>
  <c r="FI255" i="2"/>
  <c r="FH255" i="2"/>
  <c r="FG255" i="2"/>
  <c r="FF255" i="2"/>
  <c r="FE255" i="2"/>
  <c r="FD255" i="2"/>
  <c r="FC255" i="2"/>
  <c r="FB255" i="2"/>
  <c r="FA255" i="2"/>
  <c r="EZ255" i="2"/>
  <c r="EY255" i="2"/>
  <c r="EX255" i="2"/>
  <c r="EW255" i="2"/>
  <c r="EV255" i="2"/>
  <c r="GA254" i="2"/>
  <c r="FZ254" i="2"/>
  <c r="FY254" i="2"/>
  <c r="FX254" i="2"/>
  <c r="FW254" i="2"/>
  <c r="FV254" i="2"/>
  <c r="FU254" i="2"/>
  <c r="FT254" i="2"/>
  <c r="FS254" i="2"/>
  <c r="FR254" i="2"/>
  <c r="FQ254" i="2"/>
  <c r="FP254" i="2"/>
  <c r="FO254" i="2"/>
  <c r="FN254" i="2"/>
  <c r="FM254" i="2"/>
  <c r="FL254" i="2"/>
  <c r="FK254" i="2"/>
  <c r="FJ254" i="2"/>
  <c r="FI254" i="2"/>
  <c r="FH254" i="2"/>
  <c r="FG254" i="2"/>
  <c r="FF254" i="2"/>
  <c r="FE254" i="2"/>
  <c r="FD254" i="2"/>
  <c r="FC254" i="2"/>
  <c r="FB254" i="2"/>
  <c r="FA254" i="2"/>
  <c r="EZ254" i="2"/>
  <c r="EY254" i="2"/>
  <c r="EX254" i="2"/>
  <c r="EW254" i="2"/>
  <c r="EV254" i="2"/>
  <c r="GA253" i="2"/>
  <c r="FZ253" i="2"/>
  <c r="FY253" i="2"/>
  <c r="FX253" i="2"/>
  <c r="FW253" i="2"/>
  <c r="FV253" i="2"/>
  <c r="FU253" i="2"/>
  <c r="FT253" i="2"/>
  <c r="FS253" i="2"/>
  <c r="FR253" i="2"/>
  <c r="FQ253" i="2"/>
  <c r="FP253" i="2"/>
  <c r="FO253" i="2"/>
  <c r="FN253" i="2"/>
  <c r="FM253" i="2"/>
  <c r="FL253" i="2"/>
  <c r="FK253" i="2"/>
  <c r="FJ253" i="2"/>
  <c r="FI253" i="2"/>
  <c r="FH253" i="2"/>
  <c r="FG253" i="2"/>
  <c r="FF253" i="2"/>
  <c r="FE253" i="2"/>
  <c r="FD253" i="2"/>
  <c r="FC253" i="2"/>
  <c r="FB253" i="2"/>
  <c r="FA253" i="2"/>
  <c r="EZ253" i="2"/>
  <c r="EY253" i="2"/>
  <c r="EX253" i="2"/>
  <c r="EW253" i="2"/>
  <c r="EV253" i="2"/>
  <c r="GA252" i="2"/>
  <c r="FZ252" i="2"/>
  <c r="FY252" i="2"/>
  <c r="FX252" i="2"/>
  <c r="FW252" i="2"/>
  <c r="FV252" i="2"/>
  <c r="FU252" i="2"/>
  <c r="FT252" i="2"/>
  <c r="FS252" i="2"/>
  <c r="FR252" i="2"/>
  <c r="FQ252" i="2"/>
  <c r="FP252" i="2"/>
  <c r="FO252" i="2"/>
  <c r="FN252" i="2"/>
  <c r="FM252" i="2"/>
  <c r="FL252" i="2"/>
  <c r="FK252" i="2"/>
  <c r="FJ252" i="2"/>
  <c r="FI252" i="2"/>
  <c r="FH252" i="2"/>
  <c r="FG252" i="2"/>
  <c r="FF252" i="2"/>
  <c r="FE252" i="2"/>
  <c r="FD252" i="2"/>
  <c r="FC252" i="2"/>
  <c r="FB252" i="2"/>
  <c r="FA252" i="2"/>
  <c r="EZ252" i="2"/>
  <c r="EY252" i="2"/>
  <c r="EX252" i="2"/>
  <c r="EW252" i="2"/>
  <c r="EV252" i="2"/>
  <c r="GA251" i="2"/>
  <c r="FZ251" i="2"/>
  <c r="FY251" i="2"/>
  <c r="FX251" i="2"/>
  <c r="FW251" i="2"/>
  <c r="FV251" i="2"/>
  <c r="FU251" i="2"/>
  <c r="FT251" i="2"/>
  <c r="FS251" i="2"/>
  <c r="FR251" i="2"/>
  <c r="FQ251" i="2"/>
  <c r="FP251" i="2"/>
  <c r="FO251" i="2"/>
  <c r="FN251" i="2"/>
  <c r="FM251" i="2"/>
  <c r="FL251" i="2"/>
  <c r="FK251" i="2"/>
  <c r="FJ251" i="2"/>
  <c r="FI251" i="2"/>
  <c r="FH251" i="2"/>
  <c r="FG251" i="2"/>
  <c r="FF251" i="2"/>
  <c r="FE251" i="2"/>
  <c r="FD251" i="2"/>
  <c r="FC251" i="2"/>
  <c r="FB251" i="2"/>
  <c r="FA251" i="2"/>
  <c r="EZ251" i="2"/>
  <c r="EY251" i="2"/>
  <c r="EX251" i="2"/>
  <c r="EW251" i="2"/>
  <c r="EV251" i="2"/>
  <c r="GA250" i="2"/>
  <c r="FZ250" i="2"/>
  <c r="FY250" i="2"/>
  <c r="FX250" i="2"/>
  <c r="FW250" i="2"/>
  <c r="FV250" i="2"/>
  <c r="FU250" i="2"/>
  <c r="FT250" i="2"/>
  <c r="FS250" i="2"/>
  <c r="FR250" i="2"/>
  <c r="FQ250" i="2"/>
  <c r="FP250" i="2"/>
  <c r="FO250" i="2"/>
  <c r="FN250" i="2"/>
  <c r="FM250" i="2"/>
  <c r="FL250" i="2"/>
  <c r="FK250" i="2"/>
  <c r="FJ250" i="2"/>
  <c r="FI250" i="2"/>
  <c r="FH250" i="2"/>
  <c r="FG250" i="2"/>
  <c r="FF250" i="2"/>
  <c r="FE250" i="2"/>
  <c r="FD250" i="2"/>
  <c r="FC250" i="2"/>
  <c r="FB250" i="2"/>
  <c r="FA250" i="2"/>
  <c r="EZ250" i="2"/>
  <c r="EY250" i="2"/>
  <c r="EX250" i="2"/>
  <c r="EW250" i="2"/>
  <c r="EV250" i="2"/>
  <c r="GA249" i="2"/>
  <c r="FZ249" i="2"/>
  <c r="FY249" i="2"/>
  <c r="FX249" i="2"/>
  <c r="FW249" i="2"/>
  <c r="FV249" i="2"/>
  <c r="FU249" i="2"/>
  <c r="FT249" i="2"/>
  <c r="FS249" i="2"/>
  <c r="FR249" i="2"/>
  <c r="FQ249" i="2"/>
  <c r="FP249" i="2"/>
  <c r="FO249" i="2"/>
  <c r="FN249" i="2"/>
  <c r="FM249" i="2"/>
  <c r="FL249" i="2"/>
  <c r="FK249" i="2"/>
  <c r="FJ249" i="2"/>
  <c r="FI249" i="2"/>
  <c r="FH249" i="2"/>
  <c r="FG249" i="2"/>
  <c r="FF249" i="2"/>
  <c r="FE249" i="2"/>
  <c r="FD249" i="2"/>
  <c r="FC249" i="2"/>
  <c r="FB249" i="2"/>
  <c r="FA249" i="2"/>
  <c r="EZ249" i="2"/>
  <c r="EY249" i="2"/>
  <c r="EX249" i="2"/>
  <c r="EW249" i="2"/>
  <c r="EV249" i="2"/>
  <c r="GA248" i="2"/>
  <c r="FZ248" i="2"/>
  <c r="FY248" i="2"/>
  <c r="FX248" i="2"/>
  <c r="FW248" i="2"/>
  <c r="FV248" i="2"/>
  <c r="FU248" i="2"/>
  <c r="FT248" i="2"/>
  <c r="FS248" i="2"/>
  <c r="FR248" i="2"/>
  <c r="FQ248" i="2"/>
  <c r="FP248" i="2"/>
  <c r="FO248" i="2"/>
  <c r="FN248" i="2"/>
  <c r="FM248" i="2"/>
  <c r="FL248" i="2"/>
  <c r="FK248" i="2"/>
  <c r="FJ248" i="2"/>
  <c r="FI248" i="2"/>
  <c r="FH248" i="2"/>
  <c r="FG248" i="2"/>
  <c r="FF248" i="2"/>
  <c r="FE248" i="2"/>
  <c r="FD248" i="2"/>
  <c r="FC248" i="2"/>
  <c r="FB248" i="2"/>
  <c r="FA248" i="2"/>
  <c r="EZ248" i="2"/>
  <c r="EY248" i="2"/>
  <c r="EX248" i="2"/>
  <c r="EW248" i="2"/>
  <c r="EV248" i="2"/>
  <c r="GA247" i="2"/>
  <c r="FZ247" i="2"/>
  <c r="FY247" i="2"/>
  <c r="FX247" i="2"/>
  <c r="FW247" i="2"/>
  <c r="FV247" i="2"/>
  <c r="FU247" i="2"/>
  <c r="FT247" i="2"/>
  <c r="FS247" i="2"/>
  <c r="FR247" i="2"/>
  <c r="FQ24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GA246" i="2"/>
  <c r="FZ246" i="2"/>
  <c r="FY246" i="2"/>
  <c r="FX246" i="2"/>
  <c r="FW246" i="2"/>
  <c r="FV246" i="2"/>
  <c r="FU246" i="2"/>
  <c r="FT246" i="2"/>
  <c r="FS246" i="2"/>
  <c r="FR246" i="2"/>
  <c r="FQ246" i="2"/>
  <c r="FP246" i="2"/>
  <c r="FO246" i="2"/>
  <c r="FN246" i="2"/>
  <c r="FM246" i="2"/>
  <c r="FL246" i="2"/>
  <c r="FK246" i="2"/>
  <c r="FJ246" i="2"/>
  <c r="FI246" i="2"/>
  <c r="FH246" i="2"/>
  <c r="FG246" i="2"/>
  <c r="FF246" i="2"/>
  <c r="FE246" i="2"/>
  <c r="FD246" i="2"/>
  <c r="FC246" i="2"/>
  <c r="FB246" i="2"/>
  <c r="FA246" i="2"/>
  <c r="EZ246" i="2"/>
  <c r="EY246" i="2"/>
  <c r="EX246" i="2"/>
  <c r="EW246" i="2"/>
  <c r="EV246" i="2"/>
  <c r="GA245" i="2"/>
  <c r="FZ245" i="2"/>
  <c r="FY245" i="2"/>
  <c r="FX245" i="2"/>
  <c r="FW245" i="2"/>
  <c r="FV245" i="2"/>
  <c r="FU245" i="2"/>
  <c r="FT245" i="2"/>
  <c r="FS245" i="2"/>
  <c r="FR245" i="2"/>
  <c r="FQ245" i="2"/>
  <c r="FP245" i="2"/>
  <c r="FO245" i="2"/>
  <c r="FN245" i="2"/>
  <c r="FM245" i="2"/>
  <c r="FL245" i="2"/>
  <c r="FK245" i="2"/>
  <c r="FJ245" i="2"/>
  <c r="FI245" i="2"/>
  <c r="FH245" i="2"/>
  <c r="FG245" i="2"/>
  <c r="FF245" i="2"/>
  <c r="FE245" i="2"/>
  <c r="FD245" i="2"/>
  <c r="FC245" i="2"/>
  <c r="FB245" i="2"/>
  <c r="FA245" i="2"/>
  <c r="EZ245" i="2"/>
  <c r="EY245" i="2"/>
  <c r="EX245" i="2"/>
  <c r="EW245" i="2"/>
  <c r="EV245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GA243" i="2"/>
  <c r="FZ243" i="2"/>
  <c r="FY243" i="2"/>
  <c r="FX243" i="2"/>
  <c r="FW243" i="2"/>
  <c r="FV243" i="2"/>
  <c r="FU243" i="2"/>
  <c r="FT243" i="2"/>
  <c r="FS243" i="2"/>
  <c r="FR243" i="2"/>
  <c r="FQ243" i="2"/>
  <c r="FP243" i="2"/>
  <c r="FO243" i="2"/>
  <c r="FN243" i="2"/>
  <c r="FM243" i="2"/>
  <c r="FL243" i="2"/>
  <c r="FK243" i="2"/>
  <c r="FJ243" i="2"/>
  <c r="FI243" i="2"/>
  <c r="FH243" i="2"/>
  <c r="FG243" i="2"/>
  <c r="FF243" i="2"/>
  <c r="FE243" i="2"/>
  <c r="FD243" i="2"/>
  <c r="FC243" i="2"/>
  <c r="FB243" i="2"/>
  <c r="FA243" i="2"/>
  <c r="EZ243" i="2"/>
  <c r="EY243" i="2"/>
  <c r="EX243" i="2"/>
  <c r="EW243" i="2"/>
  <c r="EV243" i="2"/>
  <c r="GA242" i="2"/>
  <c r="FZ242" i="2"/>
  <c r="FY242" i="2"/>
  <c r="FX242" i="2"/>
  <c r="FW242" i="2"/>
  <c r="FV242" i="2"/>
  <c r="FU242" i="2"/>
  <c r="FT242" i="2"/>
  <c r="FS242" i="2"/>
  <c r="FR242" i="2"/>
  <c r="FQ242" i="2"/>
  <c r="FP242" i="2"/>
  <c r="FO242" i="2"/>
  <c r="FN242" i="2"/>
  <c r="FM242" i="2"/>
  <c r="FL242" i="2"/>
  <c r="FK242" i="2"/>
  <c r="FJ242" i="2"/>
  <c r="FI242" i="2"/>
  <c r="FH242" i="2"/>
  <c r="FG242" i="2"/>
  <c r="FF242" i="2"/>
  <c r="FE242" i="2"/>
  <c r="FD242" i="2"/>
  <c r="FC242" i="2"/>
  <c r="FB242" i="2"/>
  <c r="FA242" i="2"/>
  <c r="EZ242" i="2"/>
  <c r="EY242" i="2"/>
  <c r="EX242" i="2"/>
  <c r="EW242" i="2"/>
  <c r="EV242" i="2"/>
  <c r="GA241" i="2"/>
  <c r="FZ241" i="2"/>
  <c r="FY241" i="2"/>
  <c r="FX241" i="2"/>
  <c r="FW241" i="2"/>
  <c r="FV241" i="2"/>
  <c r="FU241" i="2"/>
  <c r="FT241" i="2"/>
  <c r="FS241" i="2"/>
  <c r="FR241" i="2"/>
  <c r="FQ241" i="2"/>
  <c r="FP241" i="2"/>
  <c r="FO241" i="2"/>
  <c r="FN241" i="2"/>
  <c r="FM241" i="2"/>
  <c r="FL241" i="2"/>
  <c r="FK241" i="2"/>
  <c r="FJ241" i="2"/>
  <c r="FI241" i="2"/>
  <c r="FH241" i="2"/>
  <c r="FG241" i="2"/>
  <c r="FF241" i="2"/>
  <c r="FE241" i="2"/>
  <c r="FD241" i="2"/>
  <c r="FC241" i="2"/>
  <c r="FB241" i="2"/>
  <c r="FA241" i="2"/>
  <c r="EZ241" i="2"/>
  <c r="EY241" i="2"/>
  <c r="EX241" i="2"/>
  <c r="EW241" i="2"/>
  <c r="EV241" i="2"/>
  <c r="GA240" i="2"/>
  <c r="FZ240" i="2"/>
  <c r="FY240" i="2"/>
  <c r="FX240" i="2"/>
  <c r="FW240" i="2"/>
  <c r="FV240" i="2"/>
  <c r="FU240" i="2"/>
  <c r="FT240" i="2"/>
  <c r="FS240" i="2"/>
  <c r="FR240" i="2"/>
  <c r="FQ240" i="2"/>
  <c r="FP240" i="2"/>
  <c r="FO240" i="2"/>
  <c r="FN240" i="2"/>
  <c r="FM240" i="2"/>
  <c r="FL240" i="2"/>
  <c r="FK240" i="2"/>
  <c r="FJ240" i="2"/>
  <c r="FI240" i="2"/>
  <c r="FH240" i="2"/>
  <c r="FG240" i="2"/>
  <c r="FF240" i="2"/>
  <c r="FE240" i="2"/>
  <c r="FD240" i="2"/>
  <c r="FC240" i="2"/>
  <c r="FB240" i="2"/>
  <c r="FA240" i="2"/>
  <c r="EZ240" i="2"/>
  <c r="EY240" i="2"/>
  <c r="EX240" i="2"/>
  <c r="EW240" i="2"/>
  <c r="EV240" i="2"/>
  <c r="GA239" i="2"/>
  <c r="FZ239" i="2"/>
  <c r="FY239" i="2"/>
  <c r="FX239" i="2"/>
  <c r="FW239" i="2"/>
  <c r="FV239" i="2"/>
  <c r="FU239" i="2"/>
  <c r="FT239" i="2"/>
  <c r="FS239" i="2"/>
  <c r="FR239" i="2"/>
  <c r="FQ239" i="2"/>
  <c r="FP239" i="2"/>
  <c r="FO239" i="2"/>
  <c r="FN239" i="2"/>
  <c r="FM239" i="2"/>
  <c r="FL239" i="2"/>
  <c r="FK239" i="2"/>
  <c r="FJ239" i="2"/>
  <c r="FI239" i="2"/>
  <c r="FH239" i="2"/>
  <c r="FG239" i="2"/>
  <c r="FF239" i="2"/>
  <c r="FE239" i="2"/>
  <c r="FD239" i="2"/>
  <c r="FC239" i="2"/>
  <c r="FB239" i="2"/>
  <c r="FA239" i="2"/>
  <c r="EZ239" i="2"/>
  <c r="EY239" i="2"/>
  <c r="EX239" i="2"/>
  <c r="EW239" i="2"/>
  <c r="EV239" i="2"/>
  <c r="GA238" i="2"/>
  <c r="FZ238" i="2"/>
  <c r="FY238" i="2"/>
  <c r="FX238" i="2"/>
  <c r="FW238" i="2"/>
  <c r="FV238" i="2"/>
  <c r="FU238" i="2"/>
  <c r="FT238" i="2"/>
  <c r="FS238" i="2"/>
  <c r="FR238" i="2"/>
  <c r="FQ238" i="2"/>
  <c r="FP238" i="2"/>
  <c r="FO238" i="2"/>
  <c r="FN238" i="2"/>
  <c r="FM238" i="2"/>
  <c r="FL238" i="2"/>
  <c r="FK238" i="2"/>
  <c r="FJ238" i="2"/>
  <c r="FI238" i="2"/>
  <c r="FH238" i="2"/>
  <c r="FG238" i="2"/>
  <c r="FF238" i="2"/>
  <c r="FE238" i="2"/>
  <c r="FD238" i="2"/>
  <c r="FC238" i="2"/>
  <c r="FB238" i="2"/>
  <c r="FA238" i="2"/>
  <c r="EZ238" i="2"/>
  <c r="EY238" i="2"/>
  <c r="EX238" i="2"/>
  <c r="EW238" i="2"/>
  <c r="EV238" i="2"/>
  <c r="GA237" i="2"/>
  <c r="FZ237" i="2"/>
  <c r="FY237" i="2"/>
  <c r="FX237" i="2"/>
  <c r="FW237" i="2"/>
  <c r="FV237" i="2"/>
  <c r="FU237" i="2"/>
  <c r="FT237" i="2"/>
  <c r="FS237" i="2"/>
  <c r="FR237" i="2"/>
  <c r="FQ23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GA236" i="2"/>
  <c r="FZ236" i="2"/>
  <c r="FY236" i="2"/>
  <c r="FX236" i="2"/>
  <c r="FW236" i="2"/>
  <c r="FV236" i="2"/>
  <c r="FU236" i="2"/>
  <c r="FT236" i="2"/>
  <c r="FS236" i="2"/>
  <c r="FR236" i="2"/>
  <c r="FQ236" i="2"/>
  <c r="FP236" i="2"/>
  <c r="FO236" i="2"/>
  <c r="FN236" i="2"/>
  <c r="FM236" i="2"/>
  <c r="FL236" i="2"/>
  <c r="FK236" i="2"/>
  <c r="FJ236" i="2"/>
  <c r="FI236" i="2"/>
  <c r="FH236" i="2"/>
  <c r="FG236" i="2"/>
  <c r="FF236" i="2"/>
  <c r="FE236" i="2"/>
  <c r="FD236" i="2"/>
  <c r="FC236" i="2"/>
  <c r="FB236" i="2"/>
  <c r="FA236" i="2"/>
  <c r="EZ236" i="2"/>
  <c r="EY236" i="2"/>
  <c r="EX236" i="2"/>
  <c r="EW236" i="2"/>
  <c r="EV236" i="2"/>
  <c r="GA235" i="2"/>
  <c r="FZ235" i="2"/>
  <c r="FY235" i="2"/>
  <c r="FX235" i="2"/>
  <c r="FW235" i="2"/>
  <c r="FV235" i="2"/>
  <c r="FU235" i="2"/>
  <c r="FT235" i="2"/>
  <c r="FS235" i="2"/>
  <c r="FR235" i="2"/>
  <c r="FQ235" i="2"/>
  <c r="FP235" i="2"/>
  <c r="FO235" i="2"/>
  <c r="FN235" i="2"/>
  <c r="FM235" i="2"/>
  <c r="FL235" i="2"/>
  <c r="FK235" i="2"/>
  <c r="FJ235" i="2"/>
  <c r="FI235" i="2"/>
  <c r="FH235" i="2"/>
  <c r="FG235" i="2"/>
  <c r="FF235" i="2"/>
  <c r="FE235" i="2"/>
  <c r="FD235" i="2"/>
  <c r="FC235" i="2"/>
  <c r="FB235" i="2"/>
  <c r="FA235" i="2"/>
  <c r="EZ235" i="2"/>
  <c r="EY235" i="2"/>
  <c r="EX235" i="2"/>
  <c r="EW235" i="2"/>
  <c r="EV235" i="2"/>
  <c r="GA234" i="2"/>
  <c r="FZ234" i="2"/>
  <c r="FY234" i="2"/>
  <c r="FX234" i="2"/>
  <c r="FW234" i="2"/>
  <c r="FV234" i="2"/>
  <c r="FU234" i="2"/>
  <c r="FT234" i="2"/>
  <c r="FS234" i="2"/>
  <c r="FR234" i="2"/>
  <c r="FQ234" i="2"/>
  <c r="FP234" i="2"/>
  <c r="FO234" i="2"/>
  <c r="FN234" i="2"/>
  <c r="FM234" i="2"/>
  <c r="FL234" i="2"/>
  <c r="FK234" i="2"/>
  <c r="FJ234" i="2"/>
  <c r="FI234" i="2"/>
  <c r="FH234" i="2"/>
  <c r="FG234" i="2"/>
  <c r="FF234" i="2"/>
  <c r="FE234" i="2"/>
  <c r="FD234" i="2"/>
  <c r="FC234" i="2"/>
  <c r="FB234" i="2"/>
  <c r="FA234" i="2"/>
  <c r="EZ234" i="2"/>
  <c r="EY234" i="2"/>
  <c r="EX234" i="2"/>
  <c r="EW234" i="2"/>
  <c r="EV234" i="2"/>
  <c r="GA233" i="2"/>
  <c r="FZ233" i="2"/>
  <c r="FY233" i="2"/>
  <c r="FX233" i="2"/>
  <c r="FW233" i="2"/>
  <c r="FV233" i="2"/>
  <c r="FU233" i="2"/>
  <c r="FT233" i="2"/>
  <c r="FS233" i="2"/>
  <c r="FR233" i="2"/>
  <c r="FQ233" i="2"/>
  <c r="FP233" i="2"/>
  <c r="FO233" i="2"/>
  <c r="FN233" i="2"/>
  <c r="FM233" i="2"/>
  <c r="FL233" i="2"/>
  <c r="FK233" i="2"/>
  <c r="FJ233" i="2"/>
  <c r="FI233" i="2"/>
  <c r="FH233" i="2"/>
  <c r="FG233" i="2"/>
  <c r="FF233" i="2"/>
  <c r="FE233" i="2"/>
  <c r="FD233" i="2"/>
  <c r="FC233" i="2"/>
  <c r="FB233" i="2"/>
  <c r="FA233" i="2"/>
  <c r="EZ233" i="2"/>
  <c r="EY233" i="2"/>
  <c r="EX233" i="2"/>
  <c r="EW233" i="2"/>
  <c r="EV233" i="2"/>
  <c r="GA232" i="2"/>
  <c r="FZ232" i="2"/>
  <c r="FY232" i="2"/>
  <c r="FX232" i="2"/>
  <c r="FW232" i="2"/>
  <c r="FV232" i="2"/>
  <c r="FU232" i="2"/>
  <c r="FT232" i="2"/>
  <c r="FS232" i="2"/>
  <c r="FR232" i="2"/>
  <c r="FQ232" i="2"/>
  <c r="FP232" i="2"/>
  <c r="FO232" i="2"/>
  <c r="FN232" i="2"/>
  <c r="FM232" i="2"/>
  <c r="FL232" i="2"/>
  <c r="FK232" i="2"/>
  <c r="FJ232" i="2"/>
  <c r="FI232" i="2"/>
  <c r="FH232" i="2"/>
  <c r="FG232" i="2"/>
  <c r="FF232" i="2"/>
  <c r="FE232" i="2"/>
  <c r="FD232" i="2"/>
  <c r="FC232" i="2"/>
  <c r="FB232" i="2"/>
  <c r="FA232" i="2"/>
  <c r="EZ232" i="2"/>
  <c r="EY232" i="2"/>
  <c r="EX232" i="2"/>
  <c r="EW232" i="2"/>
  <c r="EV232" i="2"/>
  <c r="GA231" i="2"/>
  <c r="FZ231" i="2"/>
  <c r="FY231" i="2"/>
  <c r="FX231" i="2"/>
  <c r="FW231" i="2"/>
  <c r="FV231" i="2"/>
  <c r="FU231" i="2"/>
  <c r="FT231" i="2"/>
  <c r="FS231" i="2"/>
  <c r="FR231" i="2"/>
  <c r="FQ231" i="2"/>
  <c r="FP231" i="2"/>
  <c r="FO231" i="2"/>
  <c r="FN231" i="2"/>
  <c r="FM231" i="2"/>
  <c r="FL231" i="2"/>
  <c r="FK231" i="2"/>
  <c r="FJ231" i="2"/>
  <c r="FI231" i="2"/>
  <c r="FH231" i="2"/>
  <c r="FG231" i="2"/>
  <c r="FF231" i="2"/>
  <c r="FE231" i="2"/>
  <c r="FD231" i="2"/>
  <c r="FC231" i="2"/>
  <c r="FB231" i="2"/>
  <c r="FA231" i="2"/>
  <c r="EZ231" i="2"/>
  <c r="EY231" i="2"/>
  <c r="EX231" i="2"/>
  <c r="EW231" i="2"/>
  <c r="EV231" i="2"/>
  <c r="GA230" i="2"/>
  <c r="FZ230" i="2"/>
  <c r="FY230" i="2"/>
  <c r="FX230" i="2"/>
  <c r="FW230" i="2"/>
  <c r="FV230" i="2"/>
  <c r="FU230" i="2"/>
  <c r="FT230" i="2"/>
  <c r="FS230" i="2"/>
  <c r="FR230" i="2"/>
  <c r="FQ230" i="2"/>
  <c r="FP230" i="2"/>
  <c r="FO230" i="2"/>
  <c r="FN230" i="2"/>
  <c r="FM230" i="2"/>
  <c r="FL230" i="2"/>
  <c r="FK230" i="2"/>
  <c r="FJ230" i="2"/>
  <c r="FI230" i="2"/>
  <c r="FH230" i="2"/>
  <c r="FG230" i="2"/>
  <c r="FF230" i="2"/>
  <c r="FE230" i="2"/>
  <c r="FD230" i="2"/>
  <c r="FC230" i="2"/>
  <c r="FB230" i="2"/>
  <c r="FA230" i="2"/>
  <c r="EZ230" i="2"/>
  <c r="EY230" i="2"/>
  <c r="EX230" i="2"/>
  <c r="EW230" i="2"/>
  <c r="EV230" i="2"/>
  <c r="GA229" i="2"/>
  <c r="FZ229" i="2"/>
  <c r="FY229" i="2"/>
  <c r="FX229" i="2"/>
  <c r="FW229" i="2"/>
  <c r="FV229" i="2"/>
  <c r="FU229" i="2"/>
  <c r="FT229" i="2"/>
  <c r="FS229" i="2"/>
  <c r="FR229" i="2"/>
  <c r="FQ229" i="2"/>
  <c r="FP229" i="2"/>
  <c r="FO229" i="2"/>
  <c r="FN229" i="2"/>
  <c r="FM229" i="2"/>
  <c r="FL229" i="2"/>
  <c r="FK229" i="2"/>
  <c r="FJ229" i="2"/>
  <c r="FI229" i="2"/>
  <c r="FH229" i="2"/>
  <c r="FG229" i="2"/>
  <c r="FF229" i="2"/>
  <c r="FE229" i="2"/>
  <c r="FD229" i="2"/>
  <c r="FC229" i="2"/>
  <c r="FB229" i="2"/>
  <c r="FA229" i="2"/>
  <c r="EZ229" i="2"/>
  <c r="EY229" i="2"/>
  <c r="EX229" i="2"/>
  <c r="EW229" i="2"/>
  <c r="EV229" i="2"/>
  <c r="GA228" i="2"/>
  <c r="FZ228" i="2"/>
  <c r="FY228" i="2"/>
  <c r="FX228" i="2"/>
  <c r="FW228" i="2"/>
  <c r="FV228" i="2"/>
  <c r="FU228" i="2"/>
  <c r="FT228" i="2"/>
  <c r="FS228" i="2"/>
  <c r="FR228" i="2"/>
  <c r="FQ228" i="2"/>
  <c r="FP228" i="2"/>
  <c r="FO228" i="2"/>
  <c r="FN228" i="2"/>
  <c r="FM228" i="2"/>
  <c r="FL228" i="2"/>
  <c r="FK228" i="2"/>
  <c r="FJ228" i="2"/>
  <c r="FI228" i="2"/>
  <c r="FH228" i="2"/>
  <c r="FG228" i="2"/>
  <c r="FF228" i="2"/>
  <c r="FE228" i="2"/>
  <c r="FD228" i="2"/>
  <c r="FC228" i="2"/>
  <c r="FB228" i="2"/>
  <c r="FA228" i="2"/>
  <c r="EZ228" i="2"/>
  <c r="EY228" i="2"/>
  <c r="EX228" i="2"/>
  <c r="EW228" i="2"/>
  <c r="EV228" i="2"/>
  <c r="GA227" i="2"/>
  <c r="FZ227" i="2"/>
  <c r="FY227" i="2"/>
  <c r="FX227" i="2"/>
  <c r="FW227" i="2"/>
  <c r="FV227" i="2"/>
  <c r="FU227" i="2"/>
  <c r="FT227" i="2"/>
  <c r="FS227" i="2"/>
  <c r="FR227" i="2"/>
  <c r="FQ22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GA226" i="2"/>
  <c r="FZ226" i="2"/>
  <c r="FY226" i="2"/>
  <c r="FX226" i="2"/>
  <c r="FW226" i="2"/>
  <c r="FV226" i="2"/>
  <c r="FU226" i="2"/>
  <c r="FT226" i="2"/>
  <c r="FS226" i="2"/>
  <c r="FR226" i="2"/>
  <c r="FQ226" i="2"/>
  <c r="FP226" i="2"/>
  <c r="FO226" i="2"/>
  <c r="FN226" i="2"/>
  <c r="FM226" i="2"/>
  <c r="FL226" i="2"/>
  <c r="FK226" i="2"/>
  <c r="FJ226" i="2"/>
  <c r="FI226" i="2"/>
  <c r="FH226" i="2"/>
  <c r="FG226" i="2"/>
  <c r="FF226" i="2"/>
  <c r="FE226" i="2"/>
  <c r="FD226" i="2"/>
  <c r="FC226" i="2"/>
  <c r="FB226" i="2"/>
  <c r="FA226" i="2"/>
  <c r="EZ226" i="2"/>
  <c r="EY226" i="2"/>
  <c r="EX226" i="2"/>
  <c r="EW226" i="2"/>
  <c r="EV226" i="2"/>
  <c r="GA225" i="2"/>
  <c r="FZ225" i="2"/>
  <c r="FY225" i="2"/>
  <c r="FX225" i="2"/>
  <c r="FW225" i="2"/>
  <c r="FV225" i="2"/>
  <c r="FU225" i="2"/>
  <c r="FT225" i="2"/>
  <c r="FS225" i="2"/>
  <c r="FR225" i="2"/>
  <c r="FQ225" i="2"/>
  <c r="FP225" i="2"/>
  <c r="FO225" i="2"/>
  <c r="FN225" i="2"/>
  <c r="FM225" i="2"/>
  <c r="FL225" i="2"/>
  <c r="FK225" i="2"/>
  <c r="FJ225" i="2"/>
  <c r="FI225" i="2"/>
  <c r="FH225" i="2"/>
  <c r="FG225" i="2"/>
  <c r="FF225" i="2"/>
  <c r="FE225" i="2"/>
  <c r="FD225" i="2"/>
  <c r="FC225" i="2"/>
  <c r="FB225" i="2"/>
  <c r="FA225" i="2"/>
  <c r="EZ225" i="2"/>
  <c r="EY225" i="2"/>
  <c r="EX225" i="2"/>
  <c r="EW225" i="2"/>
  <c r="EV225" i="2"/>
  <c r="GA224" i="2"/>
  <c r="FZ224" i="2"/>
  <c r="FY224" i="2"/>
  <c r="FX224" i="2"/>
  <c r="FW224" i="2"/>
  <c r="FV224" i="2"/>
  <c r="FU224" i="2"/>
  <c r="FT224" i="2"/>
  <c r="FS224" i="2"/>
  <c r="FR224" i="2"/>
  <c r="FQ224" i="2"/>
  <c r="FP224" i="2"/>
  <c r="FO224" i="2"/>
  <c r="FN224" i="2"/>
  <c r="FM224" i="2"/>
  <c r="FL224" i="2"/>
  <c r="FK224" i="2"/>
  <c r="FJ224" i="2"/>
  <c r="FI224" i="2"/>
  <c r="FH224" i="2"/>
  <c r="FG224" i="2"/>
  <c r="FF224" i="2"/>
  <c r="FE224" i="2"/>
  <c r="FD224" i="2"/>
  <c r="FC224" i="2"/>
  <c r="FB224" i="2"/>
  <c r="FA224" i="2"/>
  <c r="EZ224" i="2"/>
  <c r="EY224" i="2"/>
  <c r="EX224" i="2"/>
  <c r="EW224" i="2"/>
  <c r="EV224" i="2"/>
  <c r="GA223" i="2"/>
  <c r="FZ223" i="2"/>
  <c r="FY223" i="2"/>
  <c r="FX223" i="2"/>
  <c r="FW223" i="2"/>
  <c r="FV223" i="2"/>
  <c r="FU223" i="2"/>
  <c r="FT223" i="2"/>
  <c r="FS223" i="2"/>
  <c r="FR223" i="2"/>
  <c r="FQ223" i="2"/>
  <c r="FP223" i="2"/>
  <c r="FO223" i="2"/>
  <c r="FN223" i="2"/>
  <c r="FM223" i="2"/>
  <c r="FL223" i="2"/>
  <c r="FK223" i="2"/>
  <c r="FJ223" i="2"/>
  <c r="FI223" i="2"/>
  <c r="FH223" i="2"/>
  <c r="FG223" i="2"/>
  <c r="FF223" i="2"/>
  <c r="FE223" i="2"/>
  <c r="FD223" i="2"/>
  <c r="FC223" i="2"/>
  <c r="FB223" i="2"/>
  <c r="FA223" i="2"/>
  <c r="EZ223" i="2"/>
  <c r="EY223" i="2"/>
  <c r="EX223" i="2"/>
  <c r="EW223" i="2"/>
  <c r="EV223" i="2"/>
  <c r="GA222" i="2"/>
  <c r="FZ222" i="2"/>
  <c r="FY222" i="2"/>
  <c r="FX222" i="2"/>
  <c r="FW222" i="2"/>
  <c r="FV222" i="2"/>
  <c r="FU222" i="2"/>
  <c r="FT222" i="2"/>
  <c r="FS222" i="2"/>
  <c r="FR222" i="2"/>
  <c r="FQ222" i="2"/>
  <c r="FP222" i="2"/>
  <c r="FO222" i="2"/>
  <c r="FN222" i="2"/>
  <c r="FM222" i="2"/>
  <c r="FL222" i="2"/>
  <c r="FK222" i="2"/>
  <c r="FJ222" i="2"/>
  <c r="FI222" i="2"/>
  <c r="FH222" i="2"/>
  <c r="FG222" i="2"/>
  <c r="FF222" i="2"/>
  <c r="FE222" i="2"/>
  <c r="FD222" i="2"/>
  <c r="FC222" i="2"/>
  <c r="FB222" i="2"/>
  <c r="FA222" i="2"/>
  <c r="EZ222" i="2"/>
  <c r="EY222" i="2"/>
  <c r="EX222" i="2"/>
  <c r="EW222" i="2"/>
  <c r="EV222" i="2"/>
  <c r="GA221" i="2"/>
  <c r="FZ221" i="2"/>
  <c r="FY221" i="2"/>
  <c r="FX221" i="2"/>
  <c r="FW221" i="2"/>
  <c r="FV221" i="2"/>
  <c r="FU221" i="2"/>
  <c r="FT221" i="2"/>
  <c r="FS221" i="2"/>
  <c r="FR221" i="2"/>
  <c r="FQ221" i="2"/>
  <c r="FP221" i="2"/>
  <c r="FO221" i="2"/>
  <c r="FN221" i="2"/>
  <c r="FM221" i="2"/>
  <c r="FL221" i="2"/>
  <c r="FK221" i="2"/>
  <c r="FJ221" i="2"/>
  <c r="FI221" i="2"/>
  <c r="FH221" i="2"/>
  <c r="FG221" i="2"/>
  <c r="FF221" i="2"/>
  <c r="FE221" i="2"/>
  <c r="FD221" i="2"/>
  <c r="FC221" i="2"/>
  <c r="FB221" i="2"/>
  <c r="FA221" i="2"/>
  <c r="EZ221" i="2"/>
  <c r="EY221" i="2"/>
  <c r="EX221" i="2"/>
  <c r="EW221" i="2"/>
  <c r="EV221" i="2"/>
  <c r="GA220" i="2"/>
  <c r="FZ220" i="2"/>
  <c r="FY220" i="2"/>
  <c r="FX220" i="2"/>
  <c r="FW220" i="2"/>
  <c r="FV220" i="2"/>
  <c r="FU220" i="2"/>
  <c r="FT220" i="2"/>
  <c r="FS220" i="2"/>
  <c r="FR220" i="2"/>
  <c r="FQ220" i="2"/>
  <c r="FP220" i="2"/>
  <c r="FO220" i="2"/>
  <c r="FN220" i="2"/>
  <c r="FM220" i="2"/>
  <c r="FL220" i="2"/>
  <c r="FK220" i="2"/>
  <c r="FJ220" i="2"/>
  <c r="FI220" i="2"/>
  <c r="FH220" i="2"/>
  <c r="FG220" i="2"/>
  <c r="FF220" i="2"/>
  <c r="FE220" i="2"/>
  <c r="FD220" i="2"/>
  <c r="FC220" i="2"/>
  <c r="FB220" i="2"/>
  <c r="FA220" i="2"/>
  <c r="EZ220" i="2"/>
  <c r="EY220" i="2"/>
  <c r="EX220" i="2"/>
  <c r="EW220" i="2"/>
  <c r="EV220" i="2"/>
  <c r="GA219" i="2"/>
  <c r="FZ219" i="2"/>
  <c r="FY219" i="2"/>
  <c r="FX219" i="2"/>
  <c r="FW219" i="2"/>
  <c r="FV219" i="2"/>
  <c r="FU219" i="2"/>
  <c r="FT219" i="2"/>
  <c r="FS219" i="2"/>
  <c r="FR219" i="2"/>
  <c r="FQ219" i="2"/>
  <c r="FP219" i="2"/>
  <c r="FO219" i="2"/>
  <c r="FN219" i="2"/>
  <c r="FM219" i="2"/>
  <c r="FL219" i="2"/>
  <c r="FK219" i="2"/>
  <c r="FJ219" i="2"/>
  <c r="FI219" i="2"/>
  <c r="FH219" i="2"/>
  <c r="FG219" i="2"/>
  <c r="FF219" i="2"/>
  <c r="FE219" i="2"/>
  <c r="FD219" i="2"/>
  <c r="FC219" i="2"/>
  <c r="FB219" i="2"/>
  <c r="FA219" i="2"/>
  <c r="EZ219" i="2"/>
  <c r="EY219" i="2"/>
  <c r="EX219" i="2"/>
  <c r="EW219" i="2"/>
  <c r="EV219" i="2"/>
  <c r="GA218" i="2"/>
  <c r="FZ218" i="2"/>
  <c r="FY218" i="2"/>
  <c r="FX218" i="2"/>
  <c r="FW218" i="2"/>
  <c r="FV218" i="2"/>
  <c r="FU218" i="2"/>
  <c r="FT218" i="2"/>
  <c r="FS218" i="2"/>
  <c r="FR218" i="2"/>
  <c r="FQ218" i="2"/>
  <c r="FP218" i="2"/>
  <c r="FO218" i="2"/>
  <c r="FN218" i="2"/>
  <c r="FM218" i="2"/>
  <c r="FL218" i="2"/>
  <c r="FK218" i="2"/>
  <c r="FJ218" i="2"/>
  <c r="FI218" i="2"/>
  <c r="FH218" i="2"/>
  <c r="FG218" i="2"/>
  <c r="FF218" i="2"/>
  <c r="FE218" i="2"/>
  <c r="FD218" i="2"/>
  <c r="FC218" i="2"/>
  <c r="FB218" i="2"/>
  <c r="FA218" i="2"/>
  <c r="EZ218" i="2"/>
  <c r="EY218" i="2"/>
  <c r="EX218" i="2"/>
  <c r="EW218" i="2"/>
  <c r="EV218" i="2"/>
  <c r="GA217" i="2"/>
  <c r="FZ217" i="2"/>
  <c r="FY217" i="2"/>
  <c r="FX217" i="2"/>
  <c r="FW217" i="2"/>
  <c r="FV217" i="2"/>
  <c r="FU217" i="2"/>
  <c r="FT217" i="2"/>
  <c r="FS217" i="2"/>
  <c r="FR217" i="2"/>
  <c r="FQ21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GA216" i="2"/>
  <c r="FZ216" i="2"/>
  <c r="FY216" i="2"/>
  <c r="FX216" i="2"/>
  <c r="FW216" i="2"/>
  <c r="FV216" i="2"/>
  <c r="FU216" i="2"/>
  <c r="FT216" i="2"/>
  <c r="FS216" i="2"/>
  <c r="FR216" i="2"/>
  <c r="FQ216" i="2"/>
  <c r="FP216" i="2"/>
  <c r="FO216" i="2"/>
  <c r="FN216" i="2"/>
  <c r="FM216" i="2"/>
  <c r="FL216" i="2"/>
  <c r="FK216" i="2"/>
  <c r="FJ216" i="2"/>
  <c r="FI216" i="2"/>
  <c r="FH216" i="2"/>
  <c r="FG216" i="2"/>
  <c r="FF216" i="2"/>
  <c r="FE216" i="2"/>
  <c r="FD216" i="2"/>
  <c r="FC216" i="2"/>
  <c r="FB216" i="2"/>
  <c r="FA216" i="2"/>
  <c r="EZ216" i="2"/>
  <c r="EY216" i="2"/>
  <c r="EX216" i="2"/>
  <c r="EW216" i="2"/>
  <c r="EV216" i="2"/>
  <c r="GA215" i="2"/>
  <c r="FZ215" i="2"/>
  <c r="FY215" i="2"/>
  <c r="FX215" i="2"/>
  <c r="FW215" i="2"/>
  <c r="FV215" i="2"/>
  <c r="FU215" i="2"/>
  <c r="FT215" i="2"/>
  <c r="FS215" i="2"/>
  <c r="FR215" i="2"/>
  <c r="FQ215" i="2"/>
  <c r="FP215" i="2"/>
  <c r="FO215" i="2"/>
  <c r="FN215" i="2"/>
  <c r="FM215" i="2"/>
  <c r="FL215" i="2"/>
  <c r="FK215" i="2"/>
  <c r="FJ215" i="2"/>
  <c r="FI215" i="2"/>
  <c r="FH215" i="2"/>
  <c r="FG215" i="2"/>
  <c r="FF215" i="2"/>
  <c r="FE215" i="2"/>
  <c r="FD215" i="2"/>
  <c r="FC215" i="2"/>
  <c r="FB215" i="2"/>
  <c r="FA215" i="2"/>
  <c r="EZ215" i="2"/>
  <c r="EY215" i="2"/>
  <c r="EX215" i="2"/>
  <c r="EW215" i="2"/>
  <c r="EV215" i="2"/>
  <c r="GA214" i="2"/>
  <c r="FZ214" i="2"/>
  <c r="FY214" i="2"/>
  <c r="FX214" i="2"/>
  <c r="FW214" i="2"/>
  <c r="FV214" i="2"/>
  <c r="FU214" i="2"/>
  <c r="FT214" i="2"/>
  <c r="FS214" i="2"/>
  <c r="FR214" i="2"/>
  <c r="FQ214" i="2"/>
  <c r="FP214" i="2"/>
  <c r="FO214" i="2"/>
  <c r="FN214" i="2"/>
  <c r="FM214" i="2"/>
  <c r="FL214" i="2"/>
  <c r="FK214" i="2"/>
  <c r="FJ214" i="2"/>
  <c r="FI214" i="2"/>
  <c r="FH214" i="2"/>
  <c r="FG214" i="2"/>
  <c r="FF214" i="2"/>
  <c r="FE214" i="2"/>
  <c r="FD214" i="2"/>
  <c r="FC214" i="2"/>
  <c r="FB214" i="2"/>
  <c r="FA214" i="2"/>
  <c r="EZ214" i="2"/>
  <c r="EY214" i="2"/>
  <c r="EX214" i="2"/>
  <c r="EW214" i="2"/>
  <c r="EV214" i="2"/>
  <c r="GA213" i="2"/>
  <c r="FZ213" i="2"/>
  <c r="FY213" i="2"/>
  <c r="FX213" i="2"/>
  <c r="FW213" i="2"/>
  <c r="FV213" i="2"/>
  <c r="FU213" i="2"/>
  <c r="FT213" i="2"/>
  <c r="FS213" i="2"/>
  <c r="FR213" i="2"/>
  <c r="FQ213" i="2"/>
  <c r="FP213" i="2"/>
  <c r="FO213" i="2"/>
  <c r="FN213" i="2"/>
  <c r="FM213" i="2"/>
  <c r="FL213" i="2"/>
  <c r="FK213" i="2"/>
  <c r="FJ213" i="2"/>
  <c r="FI213" i="2"/>
  <c r="FH213" i="2"/>
  <c r="FG213" i="2"/>
  <c r="FF213" i="2"/>
  <c r="FE213" i="2"/>
  <c r="FD213" i="2"/>
  <c r="FC213" i="2"/>
  <c r="FB213" i="2"/>
  <c r="FA213" i="2"/>
  <c r="EZ213" i="2"/>
  <c r="EY213" i="2"/>
  <c r="EX213" i="2"/>
  <c r="EW213" i="2"/>
  <c r="EV213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GA211" i="2"/>
  <c r="FZ211" i="2"/>
  <c r="FY211" i="2"/>
  <c r="FX211" i="2"/>
  <c r="FW211" i="2"/>
  <c r="FV211" i="2"/>
  <c r="FU211" i="2"/>
  <c r="FT211" i="2"/>
  <c r="FS211" i="2"/>
  <c r="FR211" i="2"/>
  <c r="FQ211" i="2"/>
  <c r="FP211" i="2"/>
  <c r="FO211" i="2"/>
  <c r="FN211" i="2"/>
  <c r="FM211" i="2"/>
  <c r="FL211" i="2"/>
  <c r="FK211" i="2"/>
  <c r="FJ211" i="2"/>
  <c r="FI211" i="2"/>
  <c r="FH211" i="2"/>
  <c r="FG211" i="2"/>
  <c r="FF211" i="2"/>
  <c r="FE211" i="2"/>
  <c r="FD211" i="2"/>
  <c r="FC211" i="2"/>
  <c r="FB211" i="2"/>
  <c r="FA211" i="2"/>
  <c r="EZ211" i="2"/>
  <c r="EY211" i="2"/>
  <c r="EX211" i="2"/>
  <c r="EW211" i="2"/>
  <c r="EV211" i="2"/>
  <c r="GA210" i="2"/>
  <c r="FZ210" i="2"/>
  <c r="FY210" i="2"/>
  <c r="FX210" i="2"/>
  <c r="FW210" i="2"/>
  <c r="FV210" i="2"/>
  <c r="FU210" i="2"/>
  <c r="FT210" i="2"/>
  <c r="FS210" i="2"/>
  <c r="FR210" i="2"/>
  <c r="FQ210" i="2"/>
  <c r="FP210" i="2"/>
  <c r="FO210" i="2"/>
  <c r="FN210" i="2"/>
  <c r="FM210" i="2"/>
  <c r="FL210" i="2"/>
  <c r="FK210" i="2"/>
  <c r="FJ210" i="2"/>
  <c r="FI210" i="2"/>
  <c r="FH210" i="2"/>
  <c r="FG210" i="2"/>
  <c r="FF210" i="2"/>
  <c r="FE210" i="2"/>
  <c r="FD210" i="2"/>
  <c r="FC210" i="2"/>
  <c r="FB210" i="2"/>
  <c r="FA210" i="2"/>
  <c r="EZ210" i="2"/>
  <c r="EY210" i="2"/>
  <c r="EX210" i="2"/>
  <c r="EW210" i="2"/>
  <c r="EV210" i="2"/>
  <c r="GA209" i="2"/>
  <c r="FZ209" i="2"/>
  <c r="FY209" i="2"/>
  <c r="FX209" i="2"/>
  <c r="FW209" i="2"/>
  <c r="FV209" i="2"/>
  <c r="FU209" i="2"/>
  <c r="FT209" i="2"/>
  <c r="FS209" i="2"/>
  <c r="FR209" i="2"/>
  <c r="FQ209" i="2"/>
  <c r="FP209" i="2"/>
  <c r="FO209" i="2"/>
  <c r="FN209" i="2"/>
  <c r="FM209" i="2"/>
  <c r="FL209" i="2"/>
  <c r="FK209" i="2"/>
  <c r="FJ209" i="2"/>
  <c r="FI209" i="2"/>
  <c r="FH209" i="2"/>
  <c r="FG209" i="2"/>
  <c r="FF209" i="2"/>
  <c r="FE209" i="2"/>
  <c r="FD209" i="2"/>
  <c r="FC209" i="2"/>
  <c r="FB209" i="2"/>
  <c r="FA209" i="2"/>
  <c r="EZ209" i="2"/>
  <c r="EY209" i="2"/>
  <c r="EX209" i="2"/>
  <c r="EW209" i="2"/>
  <c r="EV209" i="2"/>
  <c r="GA208" i="2"/>
  <c r="FZ208" i="2"/>
  <c r="FY208" i="2"/>
  <c r="FX208" i="2"/>
  <c r="FW208" i="2"/>
  <c r="FV208" i="2"/>
  <c r="FU208" i="2"/>
  <c r="FT208" i="2"/>
  <c r="FS208" i="2"/>
  <c r="FR208" i="2"/>
  <c r="FQ208" i="2"/>
  <c r="FP208" i="2"/>
  <c r="FO208" i="2"/>
  <c r="FN208" i="2"/>
  <c r="FM208" i="2"/>
  <c r="FL208" i="2"/>
  <c r="FK208" i="2"/>
  <c r="FJ208" i="2"/>
  <c r="FI208" i="2"/>
  <c r="FH208" i="2"/>
  <c r="FG208" i="2"/>
  <c r="FF208" i="2"/>
  <c r="FE208" i="2"/>
  <c r="FD208" i="2"/>
  <c r="FC208" i="2"/>
  <c r="FB208" i="2"/>
  <c r="FA208" i="2"/>
  <c r="EZ208" i="2"/>
  <c r="EY208" i="2"/>
  <c r="EX208" i="2"/>
  <c r="EW208" i="2"/>
  <c r="EV208" i="2"/>
  <c r="GA207" i="2"/>
  <c r="FZ207" i="2"/>
  <c r="FY207" i="2"/>
  <c r="FX207" i="2"/>
  <c r="FW207" i="2"/>
  <c r="FV207" i="2"/>
  <c r="FU207" i="2"/>
  <c r="FT207" i="2"/>
  <c r="FS207" i="2"/>
  <c r="FR207" i="2"/>
  <c r="FQ20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GA206" i="2"/>
  <c r="FZ206" i="2"/>
  <c r="FY206" i="2"/>
  <c r="FX206" i="2"/>
  <c r="FW206" i="2"/>
  <c r="FV206" i="2"/>
  <c r="FU206" i="2"/>
  <c r="FT206" i="2"/>
  <c r="FS206" i="2"/>
  <c r="FR206" i="2"/>
  <c r="FQ206" i="2"/>
  <c r="FP206" i="2"/>
  <c r="FO206" i="2"/>
  <c r="FN206" i="2"/>
  <c r="FM206" i="2"/>
  <c r="FL206" i="2"/>
  <c r="FK206" i="2"/>
  <c r="FJ206" i="2"/>
  <c r="FI206" i="2"/>
  <c r="FH206" i="2"/>
  <c r="FG206" i="2"/>
  <c r="FF206" i="2"/>
  <c r="FE206" i="2"/>
  <c r="FD206" i="2"/>
  <c r="FC206" i="2"/>
  <c r="FB206" i="2"/>
  <c r="FA206" i="2"/>
  <c r="EZ206" i="2"/>
  <c r="EY206" i="2"/>
  <c r="EX206" i="2"/>
  <c r="EW206" i="2"/>
  <c r="EV206" i="2"/>
  <c r="GA205" i="2"/>
  <c r="FZ205" i="2"/>
  <c r="FY205" i="2"/>
  <c r="FX205" i="2"/>
  <c r="FW205" i="2"/>
  <c r="FV205" i="2"/>
  <c r="FU205" i="2"/>
  <c r="FT205" i="2"/>
  <c r="FS205" i="2"/>
  <c r="FR205" i="2"/>
  <c r="FQ205" i="2"/>
  <c r="FP205" i="2"/>
  <c r="FO205" i="2"/>
  <c r="FN205" i="2"/>
  <c r="FM205" i="2"/>
  <c r="FL205" i="2"/>
  <c r="FK205" i="2"/>
  <c r="FJ205" i="2"/>
  <c r="FI205" i="2"/>
  <c r="FH205" i="2"/>
  <c r="FG205" i="2"/>
  <c r="FF205" i="2"/>
  <c r="FE205" i="2"/>
  <c r="FD205" i="2"/>
  <c r="FC205" i="2"/>
  <c r="FB205" i="2"/>
  <c r="FA205" i="2"/>
  <c r="EZ205" i="2"/>
  <c r="EY205" i="2"/>
  <c r="EX205" i="2"/>
  <c r="EW205" i="2"/>
  <c r="EV205" i="2"/>
  <c r="GA204" i="2"/>
  <c r="FZ204" i="2"/>
  <c r="FY204" i="2"/>
  <c r="FX204" i="2"/>
  <c r="FW204" i="2"/>
  <c r="FV204" i="2"/>
  <c r="FU204" i="2"/>
  <c r="FT204" i="2"/>
  <c r="FS204" i="2"/>
  <c r="FR204" i="2"/>
  <c r="FQ204" i="2"/>
  <c r="FP204" i="2"/>
  <c r="FO204" i="2"/>
  <c r="FN204" i="2"/>
  <c r="FM204" i="2"/>
  <c r="FL204" i="2"/>
  <c r="FK204" i="2"/>
  <c r="FJ204" i="2"/>
  <c r="FI204" i="2"/>
  <c r="FH204" i="2"/>
  <c r="FG204" i="2"/>
  <c r="FF204" i="2"/>
  <c r="FE204" i="2"/>
  <c r="FD204" i="2"/>
  <c r="FC204" i="2"/>
  <c r="FB204" i="2"/>
  <c r="FA204" i="2"/>
  <c r="EZ204" i="2"/>
  <c r="EY204" i="2"/>
  <c r="EX204" i="2"/>
  <c r="EW204" i="2"/>
  <c r="EV204" i="2"/>
  <c r="GA203" i="2"/>
  <c r="FZ203" i="2"/>
  <c r="FY203" i="2"/>
  <c r="FX203" i="2"/>
  <c r="FW203" i="2"/>
  <c r="FV203" i="2"/>
  <c r="FU203" i="2"/>
  <c r="FT203" i="2"/>
  <c r="FS203" i="2"/>
  <c r="FR203" i="2"/>
  <c r="FQ203" i="2"/>
  <c r="FP203" i="2"/>
  <c r="FO203" i="2"/>
  <c r="FN203" i="2"/>
  <c r="FM203" i="2"/>
  <c r="FL203" i="2"/>
  <c r="FK203" i="2"/>
  <c r="FJ203" i="2"/>
  <c r="FI203" i="2"/>
  <c r="FH203" i="2"/>
  <c r="FG203" i="2"/>
  <c r="FF203" i="2"/>
  <c r="FE203" i="2"/>
  <c r="FD203" i="2"/>
  <c r="FC203" i="2"/>
  <c r="FB203" i="2"/>
  <c r="FA203" i="2"/>
  <c r="EZ203" i="2"/>
  <c r="EY203" i="2"/>
  <c r="EX203" i="2"/>
  <c r="EW203" i="2"/>
  <c r="EV203" i="2"/>
  <c r="GA202" i="2"/>
  <c r="FZ202" i="2"/>
  <c r="FY202" i="2"/>
  <c r="FX202" i="2"/>
  <c r="FW202" i="2"/>
  <c r="FV202" i="2"/>
  <c r="FU202" i="2"/>
  <c r="FT202" i="2"/>
  <c r="FS202" i="2"/>
  <c r="FR202" i="2"/>
  <c r="FQ202" i="2"/>
  <c r="FP202" i="2"/>
  <c r="FO202" i="2"/>
  <c r="FN202" i="2"/>
  <c r="FM202" i="2"/>
  <c r="FL202" i="2"/>
  <c r="FK202" i="2"/>
  <c r="FJ202" i="2"/>
  <c r="FI202" i="2"/>
  <c r="FH202" i="2"/>
  <c r="FG202" i="2"/>
  <c r="FF202" i="2"/>
  <c r="FE202" i="2"/>
  <c r="FD202" i="2"/>
  <c r="FC202" i="2"/>
  <c r="FB202" i="2"/>
  <c r="FA202" i="2"/>
  <c r="EZ202" i="2"/>
  <c r="EY202" i="2"/>
  <c r="EX202" i="2"/>
  <c r="EW202" i="2"/>
  <c r="EV202" i="2"/>
  <c r="GA201" i="2"/>
  <c r="FZ201" i="2"/>
  <c r="FY201" i="2"/>
  <c r="FX201" i="2"/>
  <c r="FW201" i="2"/>
  <c r="FV201" i="2"/>
  <c r="FU201" i="2"/>
  <c r="FT201" i="2"/>
  <c r="FS201" i="2"/>
  <c r="FR201" i="2"/>
  <c r="FQ201" i="2"/>
  <c r="FP201" i="2"/>
  <c r="FO201" i="2"/>
  <c r="FN201" i="2"/>
  <c r="FM201" i="2"/>
  <c r="FL201" i="2"/>
  <c r="FK201" i="2"/>
  <c r="FJ201" i="2"/>
  <c r="FI201" i="2"/>
  <c r="FH201" i="2"/>
  <c r="FG201" i="2"/>
  <c r="FF201" i="2"/>
  <c r="FE201" i="2"/>
  <c r="FD201" i="2"/>
  <c r="FC201" i="2"/>
  <c r="FB201" i="2"/>
  <c r="FA201" i="2"/>
  <c r="EZ201" i="2"/>
  <c r="EY201" i="2"/>
  <c r="EX201" i="2"/>
  <c r="EW201" i="2"/>
  <c r="EV201" i="2"/>
  <c r="GA200" i="2"/>
  <c r="FZ200" i="2"/>
  <c r="FY200" i="2"/>
  <c r="FX200" i="2"/>
  <c r="FW200" i="2"/>
  <c r="FV200" i="2"/>
  <c r="FU200" i="2"/>
  <c r="FT200" i="2"/>
  <c r="FS200" i="2"/>
  <c r="FR200" i="2"/>
  <c r="FQ200" i="2"/>
  <c r="FP200" i="2"/>
  <c r="FO200" i="2"/>
  <c r="FN200" i="2"/>
  <c r="FM200" i="2"/>
  <c r="FL200" i="2"/>
  <c r="FK200" i="2"/>
  <c r="FJ200" i="2"/>
  <c r="FI200" i="2"/>
  <c r="FH200" i="2"/>
  <c r="FG200" i="2"/>
  <c r="FF200" i="2"/>
  <c r="FE200" i="2"/>
  <c r="FD200" i="2"/>
  <c r="FC200" i="2"/>
  <c r="FB200" i="2"/>
  <c r="FA200" i="2"/>
  <c r="EZ200" i="2"/>
  <c r="EY200" i="2"/>
  <c r="EX200" i="2"/>
  <c r="EW200" i="2"/>
  <c r="EV200" i="2"/>
  <c r="GA199" i="2"/>
  <c r="FZ199" i="2"/>
  <c r="FY199" i="2"/>
  <c r="FX199" i="2"/>
  <c r="FW199" i="2"/>
  <c r="FV199" i="2"/>
  <c r="FU199" i="2"/>
  <c r="FT199" i="2"/>
  <c r="FS199" i="2"/>
  <c r="FR199" i="2"/>
  <c r="FQ199" i="2"/>
  <c r="FP199" i="2"/>
  <c r="FO199" i="2"/>
  <c r="FN199" i="2"/>
  <c r="FM199" i="2"/>
  <c r="FL199" i="2"/>
  <c r="FK199" i="2"/>
  <c r="FJ199" i="2"/>
  <c r="FI199" i="2"/>
  <c r="FH199" i="2"/>
  <c r="FG199" i="2"/>
  <c r="FF199" i="2"/>
  <c r="FE199" i="2"/>
  <c r="FD199" i="2"/>
  <c r="FC199" i="2"/>
  <c r="FB199" i="2"/>
  <c r="FA199" i="2"/>
  <c r="EZ199" i="2"/>
  <c r="EY199" i="2"/>
  <c r="EX199" i="2"/>
  <c r="EW199" i="2"/>
  <c r="EV199" i="2"/>
  <c r="GA198" i="2"/>
  <c r="FZ198" i="2"/>
  <c r="FY198" i="2"/>
  <c r="FX198" i="2"/>
  <c r="FW198" i="2"/>
  <c r="FV198" i="2"/>
  <c r="FU198" i="2"/>
  <c r="FT198" i="2"/>
  <c r="FS198" i="2"/>
  <c r="FR198" i="2"/>
  <c r="FQ198" i="2"/>
  <c r="FP198" i="2"/>
  <c r="FO198" i="2"/>
  <c r="FN198" i="2"/>
  <c r="FM198" i="2"/>
  <c r="FL198" i="2"/>
  <c r="FK198" i="2"/>
  <c r="FJ198" i="2"/>
  <c r="FI198" i="2"/>
  <c r="FH198" i="2"/>
  <c r="FG198" i="2"/>
  <c r="FF198" i="2"/>
  <c r="FE198" i="2"/>
  <c r="FD198" i="2"/>
  <c r="FC198" i="2"/>
  <c r="FB198" i="2"/>
  <c r="FA198" i="2"/>
  <c r="EZ198" i="2"/>
  <c r="EY198" i="2"/>
  <c r="EX198" i="2"/>
  <c r="EW198" i="2"/>
  <c r="EV198" i="2"/>
  <c r="GA197" i="2"/>
  <c r="FZ197" i="2"/>
  <c r="FY197" i="2"/>
  <c r="FX197" i="2"/>
  <c r="FW197" i="2"/>
  <c r="FV197" i="2"/>
  <c r="FU197" i="2"/>
  <c r="FT197" i="2"/>
  <c r="FS197" i="2"/>
  <c r="FR197" i="2"/>
  <c r="FQ19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GA196" i="2"/>
  <c r="FZ196" i="2"/>
  <c r="FY196" i="2"/>
  <c r="FX196" i="2"/>
  <c r="FW196" i="2"/>
  <c r="FV196" i="2"/>
  <c r="FU196" i="2"/>
  <c r="FT196" i="2"/>
  <c r="FS196" i="2"/>
  <c r="FR196" i="2"/>
  <c r="FQ196" i="2"/>
  <c r="FP196" i="2"/>
  <c r="FO196" i="2"/>
  <c r="FN196" i="2"/>
  <c r="FM196" i="2"/>
  <c r="FL196" i="2"/>
  <c r="FK196" i="2"/>
  <c r="FJ196" i="2"/>
  <c r="FI196" i="2"/>
  <c r="FH196" i="2"/>
  <c r="FG196" i="2"/>
  <c r="FF196" i="2"/>
  <c r="FE196" i="2"/>
  <c r="FD196" i="2"/>
  <c r="FC196" i="2"/>
  <c r="FB196" i="2"/>
  <c r="FA196" i="2"/>
  <c r="EZ196" i="2"/>
  <c r="EY196" i="2"/>
  <c r="EX196" i="2"/>
  <c r="EW196" i="2"/>
  <c r="EV196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FO195" i="2"/>
  <c r="FN195" i="2"/>
  <c r="FM195" i="2"/>
  <c r="FL195" i="2"/>
  <c r="FK195" i="2"/>
  <c r="FJ195" i="2"/>
  <c r="FI195" i="2"/>
  <c r="FH195" i="2"/>
  <c r="FG195" i="2"/>
  <c r="FF195" i="2"/>
  <c r="FE195" i="2"/>
  <c r="FD195" i="2"/>
  <c r="FC195" i="2"/>
  <c r="FB195" i="2"/>
  <c r="FA195" i="2"/>
  <c r="EZ195" i="2"/>
  <c r="EY195" i="2"/>
  <c r="EX195" i="2"/>
  <c r="EW195" i="2"/>
  <c r="EV195" i="2"/>
  <c r="GA194" i="2"/>
  <c r="FZ194" i="2"/>
  <c r="FY194" i="2"/>
  <c r="FX194" i="2"/>
  <c r="FW194" i="2"/>
  <c r="FV194" i="2"/>
  <c r="FU194" i="2"/>
  <c r="FT194" i="2"/>
  <c r="FS194" i="2"/>
  <c r="FR194" i="2"/>
  <c r="FQ194" i="2"/>
  <c r="FP194" i="2"/>
  <c r="FO194" i="2"/>
  <c r="FN194" i="2"/>
  <c r="FM194" i="2"/>
  <c r="FL194" i="2"/>
  <c r="FK194" i="2"/>
  <c r="FJ194" i="2"/>
  <c r="FI194" i="2"/>
  <c r="FH194" i="2"/>
  <c r="FG194" i="2"/>
  <c r="FF194" i="2"/>
  <c r="FE194" i="2"/>
  <c r="FD194" i="2"/>
  <c r="FC194" i="2"/>
  <c r="FB194" i="2"/>
  <c r="FA194" i="2"/>
  <c r="EZ194" i="2"/>
  <c r="EY194" i="2"/>
  <c r="EX194" i="2"/>
  <c r="EW194" i="2"/>
  <c r="EV194" i="2"/>
  <c r="GA193" i="2"/>
  <c r="FZ193" i="2"/>
  <c r="FY193" i="2"/>
  <c r="FX193" i="2"/>
  <c r="FW193" i="2"/>
  <c r="FV193" i="2"/>
  <c r="FU193" i="2"/>
  <c r="FT193" i="2"/>
  <c r="FS193" i="2"/>
  <c r="FR193" i="2"/>
  <c r="FQ193" i="2"/>
  <c r="FP193" i="2"/>
  <c r="FO193" i="2"/>
  <c r="FN193" i="2"/>
  <c r="FM193" i="2"/>
  <c r="FL193" i="2"/>
  <c r="FK193" i="2"/>
  <c r="FJ193" i="2"/>
  <c r="FI193" i="2"/>
  <c r="FH193" i="2"/>
  <c r="FG193" i="2"/>
  <c r="FF193" i="2"/>
  <c r="FE193" i="2"/>
  <c r="FD193" i="2"/>
  <c r="FC193" i="2"/>
  <c r="FB193" i="2"/>
  <c r="FA193" i="2"/>
  <c r="EZ193" i="2"/>
  <c r="EY193" i="2"/>
  <c r="EX193" i="2"/>
  <c r="EW193" i="2"/>
  <c r="EV193" i="2"/>
  <c r="GA192" i="2"/>
  <c r="FZ192" i="2"/>
  <c r="FY192" i="2"/>
  <c r="FX192" i="2"/>
  <c r="FW192" i="2"/>
  <c r="FV192" i="2"/>
  <c r="FU192" i="2"/>
  <c r="FT192" i="2"/>
  <c r="FS192" i="2"/>
  <c r="FR192" i="2"/>
  <c r="FQ192" i="2"/>
  <c r="FP192" i="2"/>
  <c r="FO192" i="2"/>
  <c r="FN192" i="2"/>
  <c r="FM192" i="2"/>
  <c r="FL192" i="2"/>
  <c r="FK192" i="2"/>
  <c r="FJ192" i="2"/>
  <c r="FI192" i="2"/>
  <c r="FH192" i="2"/>
  <c r="FG192" i="2"/>
  <c r="FF192" i="2"/>
  <c r="FE192" i="2"/>
  <c r="FD192" i="2"/>
  <c r="FC192" i="2"/>
  <c r="FB192" i="2"/>
  <c r="FA192" i="2"/>
  <c r="EZ192" i="2"/>
  <c r="EY192" i="2"/>
  <c r="EX192" i="2"/>
  <c r="EW192" i="2"/>
  <c r="EV192" i="2"/>
  <c r="GA191" i="2"/>
  <c r="FZ191" i="2"/>
  <c r="FY191" i="2"/>
  <c r="FX191" i="2"/>
  <c r="FW191" i="2"/>
  <c r="FV191" i="2"/>
  <c r="FU191" i="2"/>
  <c r="FT191" i="2"/>
  <c r="FS191" i="2"/>
  <c r="FR191" i="2"/>
  <c r="FQ191" i="2"/>
  <c r="FP191" i="2"/>
  <c r="FO191" i="2"/>
  <c r="FN191" i="2"/>
  <c r="FM191" i="2"/>
  <c r="FL191" i="2"/>
  <c r="FK191" i="2"/>
  <c r="FJ191" i="2"/>
  <c r="FI191" i="2"/>
  <c r="FH191" i="2"/>
  <c r="FG191" i="2"/>
  <c r="FF191" i="2"/>
  <c r="FE191" i="2"/>
  <c r="FD191" i="2"/>
  <c r="FC191" i="2"/>
  <c r="FB191" i="2"/>
  <c r="FA191" i="2"/>
  <c r="EZ191" i="2"/>
  <c r="EY191" i="2"/>
  <c r="EX191" i="2"/>
  <c r="EW191" i="2"/>
  <c r="EV191" i="2"/>
  <c r="GA190" i="2"/>
  <c r="FZ190" i="2"/>
  <c r="FY190" i="2"/>
  <c r="FX190" i="2"/>
  <c r="FW190" i="2"/>
  <c r="FV190" i="2"/>
  <c r="FU190" i="2"/>
  <c r="FT190" i="2"/>
  <c r="FS190" i="2"/>
  <c r="FR190" i="2"/>
  <c r="FQ190" i="2"/>
  <c r="FP190" i="2"/>
  <c r="FO190" i="2"/>
  <c r="FN190" i="2"/>
  <c r="FM190" i="2"/>
  <c r="FL190" i="2"/>
  <c r="FK190" i="2"/>
  <c r="FJ190" i="2"/>
  <c r="FI190" i="2"/>
  <c r="FH190" i="2"/>
  <c r="FG190" i="2"/>
  <c r="FF190" i="2"/>
  <c r="FE190" i="2"/>
  <c r="FD190" i="2"/>
  <c r="FC190" i="2"/>
  <c r="FB190" i="2"/>
  <c r="FA190" i="2"/>
  <c r="EZ190" i="2"/>
  <c r="EY190" i="2"/>
  <c r="EX190" i="2"/>
  <c r="EW190" i="2"/>
  <c r="EV190" i="2"/>
  <c r="GA189" i="2"/>
  <c r="FZ189" i="2"/>
  <c r="FY189" i="2"/>
  <c r="FX189" i="2"/>
  <c r="FW189" i="2"/>
  <c r="FV189" i="2"/>
  <c r="FU189" i="2"/>
  <c r="FT189" i="2"/>
  <c r="FS189" i="2"/>
  <c r="FR189" i="2"/>
  <c r="FQ189" i="2"/>
  <c r="FP189" i="2"/>
  <c r="FO189" i="2"/>
  <c r="FN189" i="2"/>
  <c r="FM189" i="2"/>
  <c r="FL189" i="2"/>
  <c r="FK189" i="2"/>
  <c r="FJ189" i="2"/>
  <c r="FI189" i="2"/>
  <c r="FH189" i="2"/>
  <c r="FG189" i="2"/>
  <c r="FF189" i="2"/>
  <c r="FE189" i="2"/>
  <c r="FD189" i="2"/>
  <c r="FC189" i="2"/>
  <c r="FB189" i="2"/>
  <c r="FA189" i="2"/>
  <c r="EZ189" i="2"/>
  <c r="EY189" i="2"/>
  <c r="EX189" i="2"/>
  <c r="EW189" i="2"/>
  <c r="EV189" i="2"/>
  <c r="GA188" i="2"/>
  <c r="FZ188" i="2"/>
  <c r="FY188" i="2"/>
  <c r="FX188" i="2"/>
  <c r="FW188" i="2"/>
  <c r="FV188" i="2"/>
  <c r="FU188" i="2"/>
  <c r="FT188" i="2"/>
  <c r="FS188" i="2"/>
  <c r="FR188" i="2"/>
  <c r="FQ188" i="2"/>
  <c r="FP188" i="2"/>
  <c r="FO188" i="2"/>
  <c r="FN188" i="2"/>
  <c r="FM188" i="2"/>
  <c r="FL188" i="2"/>
  <c r="FK188" i="2"/>
  <c r="FJ188" i="2"/>
  <c r="FI188" i="2"/>
  <c r="FH188" i="2"/>
  <c r="FG188" i="2"/>
  <c r="FF188" i="2"/>
  <c r="FE188" i="2"/>
  <c r="FD188" i="2"/>
  <c r="FC188" i="2"/>
  <c r="FB188" i="2"/>
  <c r="FA188" i="2"/>
  <c r="EZ188" i="2"/>
  <c r="EY188" i="2"/>
  <c r="EX188" i="2"/>
  <c r="EW188" i="2"/>
  <c r="EV188" i="2"/>
  <c r="GA187" i="2"/>
  <c r="FZ187" i="2"/>
  <c r="FY187" i="2"/>
  <c r="FX187" i="2"/>
  <c r="FW187" i="2"/>
  <c r="FV187" i="2"/>
  <c r="FU187" i="2"/>
  <c r="FT187" i="2"/>
  <c r="FS187" i="2"/>
  <c r="FR187" i="2"/>
  <c r="FQ18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GA186" i="2"/>
  <c r="FZ186" i="2"/>
  <c r="FY186" i="2"/>
  <c r="FX186" i="2"/>
  <c r="FW186" i="2"/>
  <c r="FV186" i="2"/>
  <c r="FU186" i="2"/>
  <c r="FT186" i="2"/>
  <c r="FS186" i="2"/>
  <c r="FR186" i="2"/>
  <c r="FQ186" i="2"/>
  <c r="FP186" i="2"/>
  <c r="FO186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B186" i="2"/>
  <c r="FA186" i="2"/>
  <c r="EZ186" i="2"/>
  <c r="EY186" i="2"/>
  <c r="EX186" i="2"/>
  <c r="EW186" i="2"/>
  <c r="EV186" i="2"/>
  <c r="GA185" i="2"/>
  <c r="FZ185" i="2"/>
  <c r="FY185" i="2"/>
  <c r="FX185" i="2"/>
  <c r="FW185" i="2"/>
  <c r="FV185" i="2"/>
  <c r="FU185" i="2"/>
  <c r="FT185" i="2"/>
  <c r="FS185" i="2"/>
  <c r="FR185" i="2"/>
  <c r="FQ185" i="2"/>
  <c r="FP185" i="2"/>
  <c r="FO185" i="2"/>
  <c r="FN185" i="2"/>
  <c r="FM185" i="2"/>
  <c r="FL185" i="2"/>
  <c r="FK185" i="2"/>
  <c r="FJ185" i="2"/>
  <c r="FI185" i="2"/>
  <c r="FH185" i="2"/>
  <c r="FG185" i="2"/>
  <c r="FF185" i="2"/>
  <c r="FE185" i="2"/>
  <c r="FD185" i="2"/>
  <c r="FC185" i="2"/>
  <c r="FB185" i="2"/>
  <c r="FA185" i="2"/>
  <c r="EZ185" i="2"/>
  <c r="EY185" i="2"/>
  <c r="EX185" i="2"/>
  <c r="EW185" i="2"/>
  <c r="EV185" i="2"/>
  <c r="GA184" i="2"/>
  <c r="FZ184" i="2"/>
  <c r="FY184" i="2"/>
  <c r="FX184" i="2"/>
  <c r="FW184" i="2"/>
  <c r="FV184" i="2"/>
  <c r="FU184" i="2"/>
  <c r="FT184" i="2"/>
  <c r="FS184" i="2"/>
  <c r="FR184" i="2"/>
  <c r="FQ184" i="2"/>
  <c r="FP184" i="2"/>
  <c r="FO184" i="2"/>
  <c r="FN184" i="2"/>
  <c r="FM184" i="2"/>
  <c r="FL184" i="2"/>
  <c r="FK184" i="2"/>
  <c r="FJ184" i="2"/>
  <c r="FI184" i="2"/>
  <c r="FH184" i="2"/>
  <c r="FG184" i="2"/>
  <c r="FF184" i="2"/>
  <c r="FE184" i="2"/>
  <c r="FD184" i="2"/>
  <c r="FC184" i="2"/>
  <c r="FB184" i="2"/>
  <c r="FA184" i="2"/>
  <c r="EZ184" i="2"/>
  <c r="EY184" i="2"/>
  <c r="EX184" i="2"/>
  <c r="EW184" i="2"/>
  <c r="EV184" i="2"/>
  <c r="GA183" i="2"/>
  <c r="FZ183" i="2"/>
  <c r="FY183" i="2"/>
  <c r="FX183" i="2"/>
  <c r="FW183" i="2"/>
  <c r="FV183" i="2"/>
  <c r="FU183" i="2"/>
  <c r="FT183" i="2"/>
  <c r="FS183" i="2"/>
  <c r="FR183" i="2"/>
  <c r="FQ183" i="2"/>
  <c r="FP183" i="2"/>
  <c r="FO183" i="2"/>
  <c r="FN183" i="2"/>
  <c r="FM183" i="2"/>
  <c r="FL183" i="2"/>
  <c r="FK183" i="2"/>
  <c r="FJ183" i="2"/>
  <c r="FI183" i="2"/>
  <c r="FH183" i="2"/>
  <c r="FG183" i="2"/>
  <c r="FF183" i="2"/>
  <c r="FE183" i="2"/>
  <c r="FD183" i="2"/>
  <c r="FC183" i="2"/>
  <c r="FB183" i="2"/>
  <c r="FA183" i="2"/>
  <c r="EZ183" i="2"/>
  <c r="EY183" i="2"/>
  <c r="EX183" i="2"/>
  <c r="EW183" i="2"/>
  <c r="EV183" i="2"/>
  <c r="GA182" i="2"/>
  <c r="FZ182" i="2"/>
  <c r="FY182" i="2"/>
  <c r="FX182" i="2"/>
  <c r="FW182" i="2"/>
  <c r="FV182" i="2"/>
  <c r="FU182" i="2"/>
  <c r="FT182" i="2"/>
  <c r="FS182" i="2"/>
  <c r="FR182" i="2"/>
  <c r="FQ182" i="2"/>
  <c r="FP182" i="2"/>
  <c r="FO182" i="2"/>
  <c r="FN182" i="2"/>
  <c r="FM182" i="2"/>
  <c r="FL182" i="2"/>
  <c r="FK182" i="2"/>
  <c r="FJ182" i="2"/>
  <c r="FI182" i="2"/>
  <c r="FH182" i="2"/>
  <c r="FG182" i="2"/>
  <c r="FF182" i="2"/>
  <c r="FE182" i="2"/>
  <c r="FD182" i="2"/>
  <c r="FC182" i="2"/>
  <c r="FB182" i="2"/>
  <c r="FA182" i="2"/>
  <c r="EZ182" i="2"/>
  <c r="EY182" i="2"/>
  <c r="EX182" i="2"/>
  <c r="EW182" i="2"/>
  <c r="EV182" i="2"/>
  <c r="GA181" i="2"/>
  <c r="FZ181" i="2"/>
  <c r="FY181" i="2"/>
  <c r="FX181" i="2"/>
  <c r="FW181" i="2"/>
  <c r="FV181" i="2"/>
  <c r="FU181" i="2"/>
  <c r="FT181" i="2"/>
  <c r="FS181" i="2"/>
  <c r="FR181" i="2"/>
  <c r="FQ181" i="2"/>
  <c r="FP181" i="2"/>
  <c r="FO181" i="2"/>
  <c r="FN181" i="2"/>
  <c r="FM181" i="2"/>
  <c r="FL181" i="2"/>
  <c r="FK181" i="2"/>
  <c r="FJ181" i="2"/>
  <c r="FI181" i="2"/>
  <c r="FH181" i="2"/>
  <c r="FG181" i="2"/>
  <c r="FF181" i="2"/>
  <c r="FE181" i="2"/>
  <c r="FD181" i="2"/>
  <c r="FC181" i="2"/>
  <c r="FB181" i="2"/>
  <c r="FA181" i="2"/>
  <c r="EZ181" i="2"/>
  <c r="EY181" i="2"/>
  <c r="EX181" i="2"/>
  <c r="EW181" i="2"/>
  <c r="EV181" i="2"/>
  <c r="GA180" i="2"/>
  <c r="FZ180" i="2"/>
  <c r="FY180" i="2"/>
  <c r="FX180" i="2"/>
  <c r="FW180" i="2"/>
  <c r="FV180" i="2"/>
  <c r="FU180" i="2"/>
  <c r="FT180" i="2"/>
  <c r="FS180" i="2"/>
  <c r="FR180" i="2"/>
  <c r="FQ180" i="2"/>
  <c r="FP180" i="2"/>
  <c r="FO180" i="2"/>
  <c r="FN180" i="2"/>
  <c r="FM180" i="2"/>
  <c r="FL180" i="2"/>
  <c r="FK180" i="2"/>
  <c r="FJ180" i="2"/>
  <c r="FI180" i="2"/>
  <c r="FH180" i="2"/>
  <c r="FG180" i="2"/>
  <c r="FF180" i="2"/>
  <c r="FE180" i="2"/>
  <c r="FD180" i="2"/>
  <c r="FC180" i="2"/>
  <c r="FB180" i="2"/>
  <c r="FA180" i="2"/>
  <c r="EZ180" i="2"/>
  <c r="EY180" i="2"/>
  <c r="EX180" i="2"/>
  <c r="EW180" i="2"/>
  <c r="EV180" i="2"/>
  <c r="GA179" i="2"/>
  <c r="FZ179" i="2"/>
  <c r="FY179" i="2"/>
  <c r="FX179" i="2"/>
  <c r="FW179" i="2"/>
  <c r="FV179" i="2"/>
  <c r="FU179" i="2"/>
  <c r="FT179" i="2"/>
  <c r="FS179" i="2"/>
  <c r="FR179" i="2"/>
  <c r="FQ179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GA178" i="2"/>
  <c r="FZ178" i="2"/>
  <c r="FY178" i="2"/>
  <c r="FX178" i="2"/>
  <c r="FW178" i="2"/>
  <c r="FV178" i="2"/>
  <c r="FU178" i="2"/>
  <c r="FT178" i="2"/>
  <c r="FS178" i="2"/>
  <c r="FR178" i="2"/>
  <c r="FQ178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GA177" i="2"/>
  <c r="FZ177" i="2"/>
  <c r="FY177" i="2"/>
  <c r="FX177" i="2"/>
  <c r="FW177" i="2"/>
  <c r="FV177" i="2"/>
  <c r="FU177" i="2"/>
  <c r="FT177" i="2"/>
  <c r="FS177" i="2"/>
  <c r="FR177" i="2"/>
  <c r="FQ177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GA176" i="2"/>
  <c r="FZ176" i="2"/>
  <c r="FY176" i="2"/>
  <c r="FX176" i="2"/>
  <c r="FW176" i="2"/>
  <c r="FV176" i="2"/>
  <c r="FU176" i="2"/>
  <c r="FT176" i="2"/>
  <c r="FS176" i="2"/>
  <c r="FR176" i="2"/>
  <c r="FQ176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GA175" i="2"/>
  <c r="FZ175" i="2"/>
  <c r="FY175" i="2"/>
  <c r="FX175" i="2"/>
  <c r="FW175" i="2"/>
  <c r="FV175" i="2"/>
  <c r="FU175" i="2"/>
  <c r="FT175" i="2"/>
  <c r="FS175" i="2"/>
  <c r="FR175" i="2"/>
  <c r="FQ175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GA174" i="2"/>
  <c r="FZ174" i="2"/>
  <c r="FY174" i="2"/>
  <c r="FX174" i="2"/>
  <c r="FW174" i="2"/>
  <c r="FV174" i="2"/>
  <c r="FU174" i="2"/>
  <c r="FT174" i="2"/>
  <c r="FS174" i="2"/>
  <c r="FR174" i="2"/>
  <c r="FQ174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GA173" i="2"/>
  <c r="FZ173" i="2"/>
  <c r="FY173" i="2"/>
  <c r="FX173" i="2"/>
  <c r="FW173" i="2"/>
  <c r="FV173" i="2"/>
  <c r="FU173" i="2"/>
  <c r="FT173" i="2"/>
  <c r="FS173" i="2"/>
  <c r="FR173" i="2"/>
  <c r="FQ173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GA172" i="2"/>
  <c r="FZ172" i="2"/>
  <c r="FY172" i="2"/>
  <c r="FX172" i="2"/>
  <c r="FW172" i="2"/>
  <c r="FV172" i="2"/>
  <c r="FU172" i="2"/>
  <c r="FT172" i="2"/>
  <c r="FS172" i="2"/>
  <c r="FR172" i="2"/>
  <c r="FQ172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GA171" i="2"/>
  <c r="FZ171" i="2"/>
  <c r="FY171" i="2"/>
  <c r="FX171" i="2"/>
  <c r="FW171" i="2"/>
  <c r="FV171" i="2"/>
  <c r="FU171" i="2"/>
  <c r="FT171" i="2"/>
  <c r="FS171" i="2"/>
  <c r="FR171" i="2"/>
  <c r="FQ171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GA170" i="2"/>
  <c r="FZ170" i="2"/>
  <c r="FY170" i="2"/>
  <c r="FX170" i="2"/>
  <c r="FW170" i="2"/>
  <c r="FV170" i="2"/>
  <c r="FU170" i="2"/>
  <c r="FT170" i="2"/>
  <c r="FS170" i="2"/>
  <c r="FR170" i="2"/>
  <c r="FQ170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GA169" i="2"/>
  <c r="FZ169" i="2"/>
  <c r="FY169" i="2"/>
  <c r="FX169" i="2"/>
  <c r="FW169" i="2"/>
  <c r="FV169" i="2"/>
  <c r="FU169" i="2"/>
  <c r="FT169" i="2"/>
  <c r="FS169" i="2"/>
  <c r="FR169" i="2"/>
  <c r="FQ169" i="2"/>
  <c r="FP169" i="2"/>
  <c r="FO169" i="2"/>
  <c r="FN169" i="2"/>
  <c r="FM169" i="2"/>
  <c r="FL169" i="2"/>
  <c r="FK169" i="2"/>
  <c r="FJ169" i="2"/>
  <c r="FI169" i="2"/>
  <c r="FH169" i="2"/>
  <c r="FG169" i="2"/>
  <c r="FF169" i="2"/>
  <c r="FE169" i="2"/>
  <c r="FD169" i="2"/>
  <c r="FC169" i="2"/>
  <c r="FB169" i="2"/>
  <c r="FA169" i="2"/>
  <c r="EZ169" i="2"/>
  <c r="EY169" i="2"/>
  <c r="EX169" i="2"/>
  <c r="EW169" i="2"/>
  <c r="EV169" i="2"/>
  <c r="GA168" i="2"/>
  <c r="FZ168" i="2"/>
  <c r="FY168" i="2"/>
  <c r="FX168" i="2"/>
  <c r="FW168" i="2"/>
  <c r="FV168" i="2"/>
  <c r="FU168" i="2"/>
  <c r="FT168" i="2"/>
  <c r="FS168" i="2"/>
  <c r="FR168" i="2"/>
  <c r="FQ168" i="2"/>
  <c r="FP168" i="2"/>
  <c r="FO168" i="2"/>
  <c r="FN168" i="2"/>
  <c r="FM168" i="2"/>
  <c r="FL168" i="2"/>
  <c r="FK168" i="2"/>
  <c r="FJ168" i="2"/>
  <c r="FI168" i="2"/>
  <c r="FH168" i="2"/>
  <c r="FG168" i="2"/>
  <c r="FF168" i="2"/>
  <c r="FE168" i="2"/>
  <c r="FD168" i="2"/>
  <c r="FC168" i="2"/>
  <c r="FB168" i="2"/>
  <c r="FA168" i="2"/>
  <c r="EZ168" i="2"/>
  <c r="EY168" i="2"/>
  <c r="EX168" i="2"/>
  <c r="EW168" i="2"/>
  <c r="EV168" i="2"/>
  <c r="GA167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GA166" i="2"/>
  <c r="FZ166" i="2"/>
  <c r="FY166" i="2"/>
  <c r="FX166" i="2"/>
  <c r="FW166" i="2"/>
  <c r="FV166" i="2"/>
  <c r="FU166" i="2"/>
  <c r="FT166" i="2"/>
  <c r="FS166" i="2"/>
  <c r="FR166" i="2"/>
  <c r="FQ166" i="2"/>
  <c r="FP166" i="2"/>
  <c r="FO166" i="2"/>
  <c r="FN166" i="2"/>
  <c r="FM166" i="2"/>
  <c r="FL166" i="2"/>
  <c r="FK166" i="2"/>
  <c r="FJ166" i="2"/>
  <c r="FI166" i="2"/>
  <c r="FH166" i="2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GA165" i="2"/>
  <c r="FZ165" i="2"/>
  <c r="FY165" i="2"/>
  <c r="FX165" i="2"/>
  <c r="FW165" i="2"/>
  <c r="FV165" i="2"/>
  <c r="FU165" i="2"/>
  <c r="FT165" i="2"/>
  <c r="FS165" i="2"/>
  <c r="FR165" i="2"/>
  <c r="FQ165" i="2"/>
  <c r="FP165" i="2"/>
  <c r="FO165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B165" i="2"/>
  <c r="FA165" i="2"/>
  <c r="EZ165" i="2"/>
  <c r="EY165" i="2"/>
  <c r="EX165" i="2"/>
  <c r="EW165" i="2"/>
  <c r="EV165" i="2"/>
  <c r="GA164" i="2"/>
  <c r="FZ164" i="2"/>
  <c r="FY164" i="2"/>
  <c r="FX164" i="2"/>
  <c r="FW164" i="2"/>
  <c r="FV164" i="2"/>
  <c r="FU164" i="2"/>
  <c r="FT164" i="2"/>
  <c r="FS164" i="2"/>
  <c r="FR164" i="2"/>
  <c r="FQ164" i="2"/>
  <c r="FP164" i="2"/>
  <c r="FO164" i="2"/>
  <c r="FN164" i="2"/>
  <c r="FM164" i="2"/>
  <c r="FL164" i="2"/>
  <c r="FK164" i="2"/>
  <c r="FJ164" i="2"/>
  <c r="FI164" i="2"/>
  <c r="FH164" i="2"/>
  <c r="FG164" i="2"/>
  <c r="FF164" i="2"/>
  <c r="FE164" i="2"/>
  <c r="FD164" i="2"/>
  <c r="FC164" i="2"/>
  <c r="FB164" i="2"/>
  <c r="FA164" i="2"/>
  <c r="EZ164" i="2"/>
  <c r="EY164" i="2"/>
  <c r="EX164" i="2"/>
  <c r="EW164" i="2"/>
  <c r="EV164" i="2"/>
  <c r="GA163" i="2"/>
  <c r="FZ163" i="2"/>
  <c r="FY163" i="2"/>
  <c r="FX163" i="2"/>
  <c r="FW163" i="2"/>
  <c r="FV163" i="2"/>
  <c r="FU163" i="2"/>
  <c r="FT163" i="2"/>
  <c r="FS163" i="2"/>
  <c r="FR163" i="2"/>
  <c r="FQ163" i="2"/>
  <c r="FP163" i="2"/>
  <c r="FO163" i="2"/>
  <c r="FN163" i="2"/>
  <c r="FM163" i="2"/>
  <c r="FL163" i="2"/>
  <c r="FK163" i="2"/>
  <c r="FJ163" i="2"/>
  <c r="FI163" i="2"/>
  <c r="FH163" i="2"/>
  <c r="FG163" i="2"/>
  <c r="FF163" i="2"/>
  <c r="FE163" i="2"/>
  <c r="FD163" i="2"/>
  <c r="FC163" i="2"/>
  <c r="FB163" i="2"/>
  <c r="FA163" i="2"/>
  <c r="EZ163" i="2"/>
  <c r="EY163" i="2"/>
  <c r="EX163" i="2"/>
  <c r="EW163" i="2"/>
  <c r="EV163" i="2"/>
  <c r="GA162" i="2"/>
  <c r="FZ162" i="2"/>
  <c r="FY162" i="2"/>
  <c r="FX162" i="2"/>
  <c r="FW162" i="2"/>
  <c r="FV162" i="2"/>
  <c r="FU162" i="2"/>
  <c r="FT162" i="2"/>
  <c r="FS162" i="2"/>
  <c r="FR162" i="2"/>
  <c r="FQ162" i="2"/>
  <c r="FP162" i="2"/>
  <c r="FO162" i="2"/>
  <c r="FN162" i="2"/>
  <c r="FM162" i="2"/>
  <c r="FL162" i="2"/>
  <c r="FK162" i="2"/>
  <c r="FJ162" i="2"/>
  <c r="FI162" i="2"/>
  <c r="FH162" i="2"/>
  <c r="FG162" i="2"/>
  <c r="FF162" i="2"/>
  <c r="FE162" i="2"/>
  <c r="FD162" i="2"/>
  <c r="FC162" i="2"/>
  <c r="FB162" i="2"/>
  <c r="FA162" i="2"/>
  <c r="EZ162" i="2"/>
  <c r="EY162" i="2"/>
  <c r="EX162" i="2"/>
  <c r="EW162" i="2"/>
  <c r="EV162" i="2"/>
  <c r="GA161" i="2"/>
  <c r="FZ161" i="2"/>
  <c r="FY161" i="2"/>
  <c r="FX161" i="2"/>
  <c r="FW161" i="2"/>
  <c r="FV161" i="2"/>
  <c r="FU161" i="2"/>
  <c r="FT161" i="2"/>
  <c r="FS161" i="2"/>
  <c r="FR161" i="2"/>
  <c r="FQ161" i="2"/>
  <c r="FP161" i="2"/>
  <c r="FO161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B161" i="2"/>
  <c r="FA161" i="2"/>
  <c r="EZ161" i="2"/>
  <c r="EY161" i="2"/>
  <c r="EX161" i="2"/>
  <c r="EW161" i="2"/>
  <c r="EV161" i="2"/>
  <c r="GA160" i="2"/>
  <c r="FZ160" i="2"/>
  <c r="FY160" i="2"/>
  <c r="FX160" i="2"/>
  <c r="FW160" i="2"/>
  <c r="FV160" i="2"/>
  <c r="FU160" i="2"/>
  <c r="FT160" i="2"/>
  <c r="FS160" i="2"/>
  <c r="FR160" i="2"/>
  <c r="FQ160" i="2"/>
  <c r="FP160" i="2"/>
  <c r="FO160" i="2"/>
  <c r="FN160" i="2"/>
  <c r="FM160" i="2"/>
  <c r="FL160" i="2"/>
  <c r="FK160" i="2"/>
  <c r="FJ160" i="2"/>
  <c r="FI160" i="2"/>
  <c r="FH160" i="2"/>
  <c r="FG160" i="2"/>
  <c r="FF160" i="2"/>
  <c r="FE160" i="2"/>
  <c r="FD160" i="2"/>
  <c r="FC160" i="2"/>
  <c r="FB160" i="2"/>
  <c r="FA160" i="2"/>
  <c r="EZ160" i="2"/>
  <c r="EY160" i="2"/>
  <c r="EX160" i="2"/>
  <c r="EW160" i="2"/>
  <c r="EV160" i="2"/>
  <c r="GA159" i="2"/>
  <c r="FZ159" i="2"/>
  <c r="FY159" i="2"/>
  <c r="FX159" i="2"/>
  <c r="FW159" i="2"/>
  <c r="FV159" i="2"/>
  <c r="FU159" i="2"/>
  <c r="FT159" i="2"/>
  <c r="FS159" i="2"/>
  <c r="FR159" i="2"/>
  <c r="FQ159" i="2"/>
  <c r="FP159" i="2"/>
  <c r="FO159" i="2"/>
  <c r="FN159" i="2"/>
  <c r="FM159" i="2"/>
  <c r="FL159" i="2"/>
  <c r="FK159" i="2"/>
  <c r="FJ159" i="2"/>
  <c r="FI159" i="2"/>
  <c r="FH159" i="2"/>
  <c r="FG159" i="2"/>
  <c r="FF159" i="2"/>
  <c r="FE159" i="2"/>
  <c r="FD159" i="2"/>
  <c r="FC159" i="2"/>
  <c r="FB159" i="2"/>
  <c r="FA159" i="2"/>
  <c r="EZ159" i="2"/>
  <c r="EY159" i="2"/>
  <c r="EX159" i="2"/>
  <c r="EW159" i="2"/>
  <c r="EV159" i="2"/>
  <c r="GA158" i="2"/>
  <c r="FZ158" i="2"/>
  <c r="FY158" i="2"/>
  <c r="FX158" i="2"/>
  <c r="FW158" i="2"/>
  <c r="FV158" i="2"/>
  <c r="FU158" i="2"/>
  <c r="FT158" i="2"/>
  <c r="FS158" i="2"/>
  <c r="FR158" i="2"/>
  <c r="FQ158" i="2"/>
  <c r="FP158" i="2"/>
  <c r="FO158" i="2"/>
  <c r="FN158" i="2"/>
  <c r="FM158" i="2"/>
  <c r="FL158" i="2"/>
  <c r="FK158" i="2"/>
  <c r="FJ158" i="2"/>
  <c r="FI158" i="2"/>
  <c r="FH158" i="2"/>
  <c r="FG158" i="2"/>
  <c r="FF158" i="2"/>
  <c r="FE158" i="2"/>
  <c r="FD158" i="2"/>
  <c r="FC158" i="2"/>
  <c r="FB158" i="2"/>
  <c r="FA158" i="2"/>
  <c r="EZ158" i="2"/>
  <c r="EY158" i="2"/>
  <c r="EX158" i="2"/>
  <c r="EW158" i="2"/>
  <c r="EV158" i="2"/>
  <c r="GA157" i="2"/>
  <c r="FZ157" i="2"/>
  <c r="FY157" i="2"/>
  <c r="FX157" i="2"/>
  <c r="FW157" i="2"/>
  <c r="FV157" i="2"/>
  <c r="FU157" i="2"/>
  <c r="FT157" i="2"/>
  <c r="FS157" i="2"/>
  <c r="FR157" i="2"/>
  <c r="FQ15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GA156" i="2"/>
  <c r="FZ156" i="2"/>
  <c r="FY156" i="2"/>
  <c r="FX156" i="2"/>
  <c r="FW156" i="2"/>
  <c r="FV156" i="2"/>
  <c r="FU156" i="2"/>
  <c r="FT156" i="2"/>
  <c r="FS156" i="2"/>
  <c r="FR156" i="2"/>
  <c r="FQ156" i="2"/>
  <c r="FP156" i="2"/>
  <c r="FO156" i="2"/>
  <c r="FN156" i="2"/>
  <c r="FM156" i="2"/>
  <c r="FL156" i="2"/>
  <c r="FK156" i="2"/>
  <c r="FJ156" i="2"/>
  <c r="FI156" i="2"/>
  <c r="FH156" i="2"/>
  <c r="FG156" i="2"/>
  <c r="FF156" i="2"/>
  <c r="FE156" i="2"/>
  <c r="FD156" i="2"/>
  <c r="FC156" i="2"/>
  <c r="FB156" i="2"/>
  <c r="FA156" i="2"/>
  <c r="EZ156" i="2"/>
  <c r="EY156" i="2"/>
  <c r="EX156" i="2"/>
  <c r="EW156" i="2"/>
  <c r="EV156" i="2"/>
  <c r="GA155" i="2"/>
  <c r="FZ155" i="2"/>
  <c r="FY155" i="2"/>
  <c r="FX155" i="2"/>
  <c r="FW155" i="2"/>
  <c r="FV155" i="2"/>
  <c r="FU155" i="2"/>
  <c r="FT155" i="2"/>
  <c r="FS155" i="2"/>
  <c r="FR155" i="2"/>
  <c r="FQ155" i="2"/>
  <c r="FP155" i="2"/>
  <c r="FO155" i="2"/>
  <c r="FN155" i="2"/>
  <c r="FM155" i="2"/>
  <c r="FL155" i="2"/>
  <c r="FK155" i="2"/>
  <c r="FJ155" i="2"/>
  <c r="FI155" i="2"/>
  <c r="FH155" i="2"/>
  <c r="FG155" i="2"/>
  <c r="FF155" i="2"/>
  <c r="FE155" i="2"/>
  <c r="FD155" i="2"/>
  <c r="FC155" i="2"/>
  <c r="FB155" i="2"/>
  <c r="FA155" i="2"/>
  <c r="EZ155" i="2"/>
  <c r="EY155" i="2"/>
  <c r="EX155" i="2"/>
  <c r="EW155" i="2"/>
  <c r="EV155" i="2"/>
  <c r="GA154" i="2"/>
  <c r="FZ154" i="2"/>
  <c r="FY154" i="2"/>
  <c r="FX154" i="2"/>
  <c r="FW154" i="2"/>
  <c r="FV154" i="2"/>
  <c r="FU154" i="2"/>
  <c r="FT154" i="2"/>
  <c r="FS154" i="2"/>
  <c r="FR154" i="2"/>
  <c r="FQ154" i="2"/>
  <c r="FP154" i="2"/>
  <c r="FO154" i="2"/>
  <c r="FN154" i="2"/>
  <c r="FM154" i="2"/>
  <c r="FL154" i="2"/>
  <c r="FK154" i="2"/>
  <c r="FJ154" i="2"/>
  <c r="FI154" i="2"/>
  <c r="FH154" i="2"/>
  <c r="FG154" i="2"/>
  <c r="FF154" i="2"/>
  <c r="FE154" i="2"/>
  <c r="FD154" i="2"/>
  <c r="FC154" i="2"/>
  <c r="FB154" i="2"/>
  <c r="FA154" i="2"/>
  <c r="EZ154" i="2"/>
  <c r="EY154" i="2"/>
  <c r="EX154" i="2"/>
  <c r="EW154" i="2"/>
  <c r="EV154" i="2"/>
  <c r="GA153" i="2"/>
  <c r="FZ153" i="2"/>
  <c r="FY153" i="2"/>
  <c r="FX153" i="2"/>
  <c r="FW153" i="2"/>
  <c r="FV153" i="2"/>
  <c r="FU153" i="2"/>
  <c r="FT153" i="2"/>
  <c r="FS153" i="2"/>
  <c r="FR153" i="2"/>
  <c r="FQ153" i="2"/>
  <c r="FP153" i="2"/>
  <c r="FO153" i="2"/>
  <c r="FN153" i="2"/>
  <c r="FM153" i="2"/>
  <c r="FL153" i="2"/>
  <c r="FK153" i="2"/>
  <c r="FJ153" i="2"/>
  <c r="FI153" i="2"/>
  <c r="FH153" i="2"/>
  <c r="FG153" i="2"/>
  <c r="FF153" i="2"/>
  <c r="FE153" i="2"/>
  <c r="FD153" i="2"/>
  <c r="FC153" i="2"/>
  <c r="FB153" i="2"/>
  <c r="FA153" i="2"/>
  <c r="EZ153" i="2"/>
  <c r="EY153" i="2"/>
  <c r="EX153" i="2"/>
  <c r="EW153" i="2"/>
  <c r="EV153" i="2"/>
  <c r="GA152" i="2"/>
  <c r="FZ152" i="2"/>
  <c r="FY152" i="2"/>
  <c r="FX152" i="2"/>
  <c r="FW152" i="2"/>
  <c r="FV152" i="2"/>
  <c r="FU152" i="2"/>
  <c r="FT152" i="2"/>
  <c r="FS152" i="2"/>
  <c r="FR152" i="2"/>
  <c r="FQ152" i="2"/>
  <c r="FP152" i="2"/>
  <c r="FO152" i="2"/>
  <c r="FN152" i="2"/>
  <c r="FM152" i="2"/>
  <c r="FL152" i="2"/>
  <c r="FK152" i="2"/>
  <c r="FJ152" i="2"/>
  <c r="FI152" i="2"/>
  <c r="FH152" i="2"/>
  <c r="FG152" i="2"/>
  <c r="FF152" i="2"/>
  <c r="FE152" i="2"/>
  <c r="FD152" i="2"/>
  <c r="FC152" i="2"/>
  <c r="FB152" i="2"/>
  <c r="FA152" i="2"/>
  <c r="EZ152" i="2"/>
  <c r="EY152" i="2"/>
  <c r="EX152" i="2"/>
  <c r="EW152" i="2"/>
  <c r="EV152" i="2"/>
  <c r="GA151" i="2"/>
  <c r="FZ151" i="2"/>
  <c r="FY151" i="2"/>
  <c r="FX151" i="2"/>
  <c r="FW151" i="2"/>
  <c r="FV151" i="2"/>
  <c r="FU151" i="2"/>
  <c r="FT151" i="2"/>
  <c r="FS151" i="2"/>
  <c r="FR151" i="2"/>
  <c r="FQ151" i="2"/>
  <c r="FP151" i="2"/>
  <c r="FO151" i="2"/>
  <c r="FN151" i="2"/>
  <c r="FM151" i="2"/>
  <c r="FL151" i="2"/>
  <c r="FK151" i="2"/>
  <c r="FJ151" i="2"/>
  <c r="FI151" i="2"/>
  <c r="FH151" i="2"/>
  <c r="FG151" i="2"/>
  <c r="FF151" i="2"/>
  <c r="FE151" i="2"/>
  <c r="FD151" i="2"/>
  <c r="FC151" i="2"/>
  <c r="FB151" i="2"/>
  <c r="FA151" i="2"/>
  <c r="EZ151" i="2"/>
  <c r="EY151" i="2"/>
  <c r="EX151" i="2"/>
  <c r="EW151" i="2"/>
  <c r="EV151" i="2"/>
  <c r="GA150" i="2"/>
  <c r="FZ150" i="2"/>
  <c r="FY150" i="2"/>
  <c r="FX150" i="2"/>
  <c r="FW150" i="2"/>
  <c r="FV150" i="2"/>
  <c r="FU150" i="2"/>
  <c r="FT150" i="2"/>
  <c r="FS150" i="2"/>
  <c r="FR150" i="2"/>
  <c r="FQ150" i="2"/>
  <c r="FP150" i="2"/>
  <c r="FO150" i="2"/>
  <c r="FN150" i="2"/>
  <c r="FM150" i="2"/>
  <c r="FL150" i="2"/>
  <c r="FK150" i="2"/>
  <c r="FJ150" i="2"/>
  <c r="FI150" i="2"/>
  <c r="FH150" i="2"/>
  <c r="FG150" i="2"/>
  <c r="FF150" i="2"/>
  <c r="FE150" i="2"/>
  <c r="FD150" i="2"/>
  <c r="FC150" i="2"/>
  <c r="FB150" i="2"/>
  <c r="FA150" i="2"/>
  <c r="EZ150" i="2"/>
  <c r="EY150" i="2"/>
  <c r="EX150" i="2"/>
  <c r="EW150" i="2"/>
  <c r="EV150" i="2"/>
  <c r="GA149" i="2"/>
  <c r="FZ149" i="2"/>
  <c r="FY149" i="2"/>
  <c r="FX149" i="2"/>
  <c r="FW149" i="2"/>
  <c r="FV149" i="2"/>
  <c r="FU149" i="2"/>
  <c r="FT149" i="2"/>
  <c r="FS149" i="2"/>
  <c r="FR149" i="2"/>
  <c r="FQ149" i="2"/>
  <c r="FP149" i="2"/>
  <c r="FO149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B149" i="2"/>
  <c r="FA149" i="2"/>
  <c r="EZ149" i="2"/>
  <c r="EY149" i="2"/>
  <c r="EX149" i="2"/>
  <c r="EW149" i="2"/>
  <c r="EV149" i="2"/>
  <c r="GA148" i="2"/>
  <c r="FZ148" i="2"/>
  <c r="FY148" i="2"/>
  <c r="FX148" i="2"/>
  <c r="FW148" i="2"/>
  <c r="FV148" i="2"/>
  <c r="FU148" i="2"/>
  <c r="FT148" i="2"/>
  <c r="FS148" i="2"/>
  <c r="FR148" i="2"/>
  <c r="FQ148" i="2"/>
  <c r="FP148" i="2"/>
  <c r="FO148" i="2"/>
  <c r="FN148" i="2"/>
  <c r="FM148" i="2"/>
  <c r="FL148" i="2"/>
  <c r="FK148" i="2"/>
  <c r="FJ148" i="2"/>
  <c r="FI148" i="2"/>
  <c r="FH148" i="2"/>
  <c r="FG148" i="2"/>
  <c r="FF148" i="2"/>
  <c r="FE148" i="2"/>
  <c r="FD148" i="2"/>
  <c r="FC148" i="2"/>
  <c r="FB148" i="2"/>
  <c r="FA148" i="2"/>
  <c r="EZ148" i="2"/>
  <c r="EY148" i="2"/>
  <c r="EX148" i="2"/>
  <c r="EW148" i="2"/>
  <c r="EV148" i="2"/>
  <c r="GA147" i="2"/>
  <c r="FZ147" i="2"/>
  <c r="FY147" i="2"/>
  <c r="FX147" i="2"/>
  <c r="FW147" i="2"/>
  <c r="FV147" i="2"/>
  <c r="FU147" i="2"/>
  <c r="FT147" i="2"/>
  <c r="FS147" i="2"/>
  <c r="FR147" i="2"/>
  <c r="FQ14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GA146" i="2"/>
  <c r="FZ146" i="2"/>
  <c r="FY146" i="2"/>
  <c r="FX146" i="2"/>
  <c r="FW146" i="2"/>
  <c r="FV146" i="2"/>
  <c r="FU146" i="2"/>
  <c r="FT146" i="2"/>
  <c r="FS146" i="2"/>
  <c r="FR146" i="2"/>
  <c r="FQ146" i="2"/>
  <c r="FP146" i="2"/>
  <c r="FO146" i="2"/>
  <c r="FN146" i="2"/>
  <c r="FM146" i="2"/>
  <c r="FL146" i="2"/>
  <c r="FK146" i="2"/>
  <c r="FJ146" i="2"/>
  <c r="FI146" i="2"/>
  <c r="FH146" i="2"/>
  <c r="FG146" i="2"/>
  <c r="FF146" i="2"/>
  <c r="FE146" i="2"/>
  <c r="FD146" i="2"/>
  <c r="FC146" i="2"/>
  <c r="FB146" i="2"/>
  <c r="FA146" i="2"/>
  <c r="EZ146" i="2"/>
  <c r="EY146" i="2"/>
  <c r="EX146" i="2"/>
  <c r="EW146" i="2"/>
  <c r="EV146" i="2"/>
  <c r="GA145" i="2"/>
  <c r="FZ145" i="2"/>
  <c r="FY145" i="2"/>
  <c r="FX145" i="2"/>
  <c r="FW145" i="2"/>
  <c r="FV145" i="2"/>
  <c r="FU145" i="2"/>
  <c r="FT145" i="2"/>
  <c r="FS145" i="2"/>
  <c r="FR145" i="2"/>
  <c r="FQ145" i="2"/>
  <c r="FP145" i="2"/>
  <c r="FO145" i="2"/>
  <c r="FN145" i="2"/>
  <c r="FM145" i="2"/>
  <c r="FL145" i="2"/>
  <c r="FK145" i="2"/>
  <c r="FJ145" i="2"/>
  <c r="FI145" i="2"/>
  <c r="FH145" i="2"/>
  <c r="FG145" i="2"/>
  <c r="FF145" i="2"/>
  <c r="FE145" i="2"/>
  <c r="FD145" i="2"/>
  <c r="FC145" i="2"/>
  <c r="FB145" i="2"/>
  <c r="FA145" i="2"/>
  <c r="EZ145" i="2"/>
  <c r="EY145" i="2"/>
  <c r="EX145" i="2"/>
  <c r="EW145" i="2"/>
  <c r="EV145" i="2"/>
  <c r="GA144" i="2"/>
  <c r="FZ144" i="2"/>
  <c r="FY144" i="2"/>
  <c r="FX144" i="2"/>
  <c r="FW144" i="2"/>
  <c r="FV144" i="2"/>
  <c r="FU144" i="2"/>
  <c r="FT144" i="2"/>
  <c r="FS144" i="2"/>
  <c r="FR144" i="2"/>
  <c r="FQ144" i="2"/>
  <c r="FP144" i="2"/>
  <c r="FO144" i="2"/>
  <c r="FN144" i="2"/>
  <c r="FM144" i="2"/>
  <c r="FL144" i="2"/>
  <c r="FK144" i="2"/>
  <c r="FJ144" i="2"/>
  <c r="FI144" i="2"/>
  <c r="FH144" i="2"/>
  <c r="FG144" i="2"/>
  <c r="FF144" i="2"/>
  <c r="FE144" i="2"/>
  <c r="FD144" i="2"/>
  <c r="FC144" i="2"/>
  <c r="FB144" i="2"/>
  <c r="FA144" i="2"/>
  <c r="EZ144" i="2"/>
  <c r="EY144" i="2"/>
  <c r="EX144" i="2"/>
  <c r="EW144" i="2"/>
  <c r="EV144" i="2"/>
  <c r="GA143" i="2"/>
  <c r="FZ143" i="2"/>
  <c r="FY143" i="2"/>
  <c r="FX143" i="2"/>
  <c r="FW143" i="2"/>
  <c r="FV143" i="2"/>
  <c r="FU143" i="2"/>
  <c r="FT143" i="2"/>
  <c r="FS143" i="2"/>
  <c r="FR143" i="2"/>
  <c r="FQ143" i="2"/>
  <c r="FP143" i="2"/>
  <c r="FO143" i="2"/>
  <c r="FN143" i="2"/>
  <c r="FM143" i="2"/>
  <c r="FL143" i="2"/>
  <c r="FK143" i="2"/>
  <c r="FJ143" i="2"/>
  <c r="FI143" i="2"/>
  <c r="FH143" i="2"/>
  <c r="FG143" i="2"/>
  <c r="FF143" i="2"/>
  <c r="FE143" i="2"/>
  <c r="FD143" i="2"/>
  <c r="FC143" i="2"/>
  <c r="FB143" i="2"/>
  <c r="FA143" i="2"/>
  <c r="EZ143" i="2"/>
  <c r="EY143" i="2"/>
  <c r="EX143" i="2"/>
  <c r="EW143" i="2"/>
  <c r="EV143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GA141" i="2"/>
  <c r="FZ141" i="2"/>
  <c r="FY141" i="2"/>
  <c r="FX141" i="2"/>
  <c r="FW141" i="2"/>
  <c r="FV141" i="2"/>
  <c r="FU141" i="2"/>
  <c r="FT141" i="2"/>
  <c r="FS141" i="2"/>
  <c r="FR141" i="2"/>
  <c r="FQ141" i="2"/>
  <c r="FP141" i="2"/>
  <c r="FO141" i="2"/>
  <c r="FN141" i="2"/>
  <c r="FM141" i="2"/>
  <c r="FL141" i="2"/>
  <c r="FK141" i="2"/>
  <c r="FJ141" i="2"/>
  <c r="FI141" i="2"/>
  <c r="FH141" i="2"/>
  <c r="FG141" i="2"/>
  <c r="FF141" i="2"/>
  <c r="FE141" i="2"/>
  <c r="FD141" i="2"/>
  <c r="FC141" i="2"/>
  <c r="FB141" i="2"/>
  <c r="FA141" i="2"/>
  <c r="EZ141" i="2"/>
  <c r="EY141" i="2"/>
  <c r="EX141" i="2"/>
  <c r="EW141" i="2"/>
  <c r="EV141" i="2"/>
  <c r="GA140" i="2"/>
  <c r="FZ140" i="2"/>
  <c r="FY140" i="2"/>
  <c r="FX140" i="2"/>
  <c r="FW140" i="2"/>
  <c r="FV140" i="2"/>
  <c r="FU140" i="2"/>
  <c r="FT140" i="2"/>
  <c r="FS140" i="2"/>
  <c r="FR140" i="2"/>
  <c r="FQ140" i="2"/>
  <c r="FP140" i="2"/>
  <c r="FO140" i="2"/>
  <c r="FN140" i="2"/>
  <c r="FM140" i="2"/>
  <c r="FL140" i="2"/>
  <c r="FK140" i="2"/>
  <c r="FJ140" i="2"/>
  <c r="FI140" i="2"/>
  <c r="FH140" i="2"/>
  <c r="FG140" i="2"/>
  <c r="FF140" i="2"/>
  <c r="FE140" i="2"/>
  <c r="FD140" i="2"/>
  <c r="FC140" i="2"/>
  <c r="FB140" i="2"/>
  <c r="FA140" i="2"/>
  <c r="EZ140" i="2"/>
  <c r="EY140" i="2"/>
  <c r="EX140" i="2"/>
  <c r="EW140" i="2"/>
  <c r="EV140" i="2"/>
  <c r="GA139" i="2"/>
  <c r="FZ139" i="2"/>
  <c r="FY139" i="2"/>
  <c r="FX139" i="2"/>
  <c r="FW139" i="2"/>
  <c r="FV139" i="2"/>
  <c r="FU139" i="2"/>
  <c r="FT139" i="2"/>
  <c r="FS139" i="2"/>
  <c r="FR139" i="2"/>
  <c r="FQ139" i="2"/>
  <c r="FP139" i="2"/>
  <c r="FO139" i="2"/>
  <c r="FN139" i="2"/>
  <c r="FM139" i="2"/>
  <c r="FL139" i="2"/>
  <c r="FK139" i="2"/>
  <c r="FJ139" i="2"/>
  <c r="FI139" i="2"/>
  <c r="FH139" i="2"/>
  <c r="FG139" i="2"/>
  <c r="FF139" i="2"/>
  <c r="FE139" i="2"/>
  <c r="FD139" i="2"/>
  <c r="FC139" i="2"/>
  <c r="FB139" i="2"/>
  <c r="FA139" i="2"/>
  <c r="EZ139" i="2"/>
  <c r="EY139" i="2"/>
  <c r="EX139" i="2"/>
  <c r="EW139" i="2"/>
  <c r="EV139" i="2"/>
  <c r="GA138" i="2"/>
  <c r="FZ138" i="2"/>
  <c r="FY138" i="2"/>
  <c r="FX138" i="2"/>
  <c r="FW138" i="2"/>
  <c r="FV138" i="2"/>
  <c r="FU138" i="2"/>
  <c r="FT138" i="2"/>
  <c r="FS138" i="2"/>
  <c r="FR138" i="2"/>
  <c r="FQ138" i="2"/>
  <c r="FP138" i="2"/>
  <c r="FO138" i="2"/>
  <c r="FN138" i="2"/>
  <c r="FM138" i="2"/>
  <c r="FL138" i="2"/>
  <c r="FK138" i="2"/>
  <c r="FJ138" i="2"/>
  <c r="FI138" i="2"/>
  <c r="FH138" i="2"/>
  <c r="FG138" i="2"/>
  <c r="FF138" i="2"/>
  <c r="FE138" i="2"/>
  <c r="FD138" i="2"/>
  <c r="FC138" i="2"/>
  <c r="FB138" i="2"/>
  <c r="FA138" i="2"/>
  <c r="EZ138" i="2"/>
  <c r="EY138" i="2"/>
  <c r="EX138" i="2"/>
  <c r="EW138" i="2"/>
  <c r="EV138" i="2"/>
  <c r="GA137" i="2"/>
  <c r="FZ137" i="2"/>
  <c r="FY137" i="2"/>
  <c r="FX137" i="2"/>
  <c r="FW137" i="2"/>
  <c r="FV137" i="2"/>
  <c r="FU137" i="2"/>
  <c r="FT137" i="2"/>
  <c r="FS137" i="2"/>
  <c r="FR137" i="2"/>
  <c r="FQ13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GA136" i="2"/>
  <c r="FZ136" i="2"/>
  <c r="FY136" i="2"/>
  <c r="FX136" i="2"/>
  <c r="FW136" i="2"/>
  <c r="FV136" i="2"/>
  <c r="FU136" i="2"/>
  <c r="FT136" i="2"/>
  <c r="FS136" i="2"/>
  <c r="FR136" i="2"/>
  <c r="FQ136" i="2"/>
  <c r="FP136" i="2"/>
  <c r="FO136" i="2"/>
  <c r="FN136" i="2"/>
  <c r="FM136" i="2"/>
  <c r="FL136" i="2"/>
  <c r="FK136" i="2"/>
  <c r="FJ136" i="2"/>
  <c r="FI136" i="2"/>
  <c r="FH136" i="2"/>
  <c r="FG136" i="2"/>
  <c r="FF136" i="2"/>
  <c r="FE136" i="2"/>
  <c r="FD136" i="2"/>
  <c r="FC136" i="2"/>
  <c r="FB136" i="2"/>
  <c r="FA136" i="2"/>
  <c r="EZ136" i="2"/>
  <c r="EY136" i="2"/>
  <c r="EX136" i="2"/>
  <c r="EW136" i="2"/>
  <c r="EV136" i="2"/>
  <c r="GA135" i="2"/>
  <c r="FZ135" i="2"/>
  <c r="FY135" i="2"/>
  <c r="FX135" i="2"/>
  <c r="FW135" i="2"/>
  <c r="FV135" i="2"/>
  <c r="FU135" i="2"/>
  <c r="FT135" i="2"/>
  <c r="FS135" i="2"/>
  <c r="FR135" i="2"/>
  <c r="FQ135" i="2"/>
  <c r="FP135" i="2"/>
  <c r="FO135" i="2"/>
  <c r="FN135" i="2"/>
  <c r="FM135" i="2"/>
  <c r="FL135" i="2"/>
  <c r="FK135" i="2"/>
  <c r="FJ135" i="2"/>
  <c r="FI135" i="2"/>
  <c r="FH135" i="2"/>
  <c r="FG135" i="2"/>
  <c r="FF135" i="2"/>
  <c r="FE135" i="2"/>
  <c r="FD135" i="2"/>
  <c r="FC135" i="2"/>
  <c r="FB135" i="2"/>
  <c r="FA135" i="2"/>
  <c r="EZ135" i="2"/>
  <c r="EY135" i="2"/>
  <c r="EX135" i="2"/>
  <c r="EW135" i="2"/>
  <c r="EV135" i="2"/>
  <c r="GA134" i="2"/>
  <c r="FZ134" i="2"/>
  <c r="FY134" i="2"/>
  <c r="FX134" i="2"/>
  <c r="FW134" i="2"/>
  <c r="FV134" i="2"/>
  <c r="FU134" i="2"/>
  <c r="FT134" i="2"/>
  <c r="FS134" i="2"/>
  <c r="FR134" i="2"/>
  <c r="FQ134" i="2"/>
  <c r="FP134" i="2"/>
  <c r="FO134" i="2"/>
  <c r="FN134" i="2"/>
  <c r="FM134" i="2"/>
  <c r="FL134" i="2"/>
  <c r="FK134" i="2"/>
  <c r="FJ134" i="2"/>
  <c r="FI134" i="2"/>
  <c r="FH134" i="2"/>
  <c r="FG134" i="2"/>
  <c r="FF134" i="2"/>
  <c r="FE134" i="2"/>
  <c r="FD134" i="2"/>
  <c r="FC134" i="2"/>
  <c r="FB134" i="2"/>
  <c r="FA134" i="2"/>
  <c r="EZ134" i="2"/>
  <c r="EY134" i="2"/>
  <c r="EX134" i="2"/>
  <c r="EW134" i="2"/>
  <c r="EV134" i="2"/>
  <c r="GA133" i="2"/>
  <c r="FZ133" i="2"/>
  <c r="FY133" i="2"/>
  <c r="FX133" i="2"/>
  <c r="FW133" i="2"/>
  <c r="FV133" i="2"/>
  <c r="FU133" i="2"/>
  <c r="FT133" i="2"/>
  <c r="FS133" i="2"/>
  <c r="FR133" i="2"/>
  <c r="FQ133" i="2"/>
  <c r="FP133" i="2"/>
  <c r="FO133" i="2"/>
  <c r="FN133" i="2"/>
  <c r="FM133" i="2"/>
  <c r="FL133" i="2"/>
  <c r="FK133" i="2"/>
  <c r="FJ133" i="2"/>
  <c r="FI133" i="2"/>
  <c r="FH133" i="2"/>
  <c r="FG133" i="2"/>
  <c r="FF133" i="2"/>
  <c r="FE133" i="2"/>
  <c r="FD133" i="2"/>
  <c r="FC133" i="2"/>
  <c r="FB133" i="2"/>
  <c r="FA133" i="2"/>
  <c r="EZ133" i="2"/>
  <c r="EY133" i="2"/>
  <c r="EX133" i="2"/>
  <c r="EW133" i="2"/>
  <c r="EV133" i="2"/>
  <c r="GA132" i="2"/>
  <c r="FZ132" i="2"/>
  <c r="FY132" i="2"/>
  <c r="FX132" i="2"/>
  <c r="FW132" i="2"/>
  <c r="FV132" i="2"/>
  <c r="FU132" i="2"/>
  <c r="FT132" i="2"/>
  <c r="FS132" i="2"/>
  <c r="FR132" i="2"/>
  <c r="FQ132" i="2"/>
  <c r="FP132" i="2"/>
  <c r="FO132" i="2"/>
  <c r="FN132" i="2"/>
  <c r="FM132" i="2"/>
  <c r="FL132" i="2"/>
  <c r="FK132" i="2"/>
  <c r="FJ132" i="2"/>
  <c r="FI132" i="2"/>
  <c r="FH132" i="2"/>
  <c r="FG132" i="2"/>
  <c r="FF132" i="2"/>
  <c r="FE132" i="2"/>
  <c r="FD132" i="2"/>
  <c r="FC132" i="2"/>
  <c r="FB132" i="2"/>
  <c r="FA132" i="2"/>
  <c r="EZ132" i="2"/>
  <c r="EY132" i="2"/>
  <c r="EX132" i="2"/>
  <c r="EW132" i="2"/>
  <c r="EV132" i="2"/>
  <c r="GA131" i="2"/>
  <c r="FZ131" i="2"/>
  <c r="FY131" i="2"/>
  <c r="FX131" i="2"/>
  <c r="FW131" i="2"/>
  <c r="FV131" i="2"/>
  <c r="FU131" i="2"/>
  <c r="FT131" i="2"/>
  <c r="FS131" i="2"/>
  <c r="FR131" i="2"/>
  <c r="FQ131" i="2"/>
  <c r="FP131" i="2"/>
  <c r="FO131" i="2"/>
  <c r="FN131" i="2"/>
  <c r="FM131" i="2"/>
  <c r="FL131" i="2"/>
  <c r="FK131" i="2"/>
  <c r="FJ131" i="2"/>
  <c r="FI131" i="2"/>
  <c r="FH131" i="2"/>
  <c r="FG131" i="2"/>
  <c r="FF131" i="2"/>
  <c r="FE131" i="2"/>
  <c r="FD131" i="2"/>
  <c r="FC131" i="2"/>
  <c r="FB131" i="2"/>
  <c r="FA131" i="2"/>
  <c r="EZ131" i="2"/>
  <c r="EY131" i="2"/>
  <c r="EX131" i="2"/>
  <c r="EW131" i="2"/>
  <c r="EV131" i="2"/>
  <c r="GA130" i="2"/>
  <c r="FZ130" i="2"/>
  <c r="FY130" i="2"/>
  <c r="FX130" i="2"/>
  <c r="FW130" i="2"/>
  <c r="FV130" i="2"/>
  <c r="FU130" i="2"/>
  <c r="FT130" i="2"/>
  <c r="FS130" i="2"/>
  <c r="FR130" i="2"/>
  <c r="FQ130" i="2"/>
  <c r="FP130" i="2"/>
  <c r="FO130" i="2"/>
  <c r="FN130" i="2"/>
  <c r="FM130" i="2"/>
  <c r="FL130" i="2"/>
  <c r="FK130" i="2"/>
  <c r="FJ130" i="2"/>
  <c r="FI130" i="2"/>
  <c r="FH130" i="2"/>
  <c r="FG130" i="2"/>
  <c r="FF130" i="2"/>
  <c r="FE130" i="2"/>
  <c r="FD130" i="2"/>
  <c r="FC130" i="2"/>
  <c r="FB130" i="2"/>
  <c r="FA130" i="2"/>
  <c r="EZ130" i="2"/>
  <c r="EY130" i="2"/>
  <c r="EX130" i="2"/>
  <c r="EW130" i="2"/>
  <c r="EV130" i="2"/>
  <c r="GA129" i="2"/>
  <c r="FZ129" i="2"/>
  <c r="FY129" i="2"/>
  <c r="FX129" i="2"/>
  <c r="FW129" i="2"/>
  <c r="FV129" i="2"/>
  <c r="FU129" i="2"/>
  <c r="FT129" i="2"/>
  <c r="FS129" i="2"/>
  <c r="FR129" i="2"/>
  <c r="FQ129" i="2"/>
  <c r="FP129" i="2"/>
  <c r="FO129" i="2"/>
  <c r="FN129" i="2"/>
  <c r="FM129" i="2"/>
  <c r="FL129" i="2"/>
  <c r="FK129" i="2"/>
  <c r="FJ129" i="2"/>
  <c r="FI129" i="2"/>
  <c r="FH129" i="2"/>
  <c r="FG129" i="2"/>
  <c r="FF129" i="2"/>
  <c r="FE129" i="2"/>
  <c r="FD129" i="2"/>
  <c r="FC129" i="2"/>
  <c r="FB129" i="2"/>
  <c r="FA129" i="2"/>
  <c r="EZ129" i="2"/>
  <c r="EY129" i="2"/>
  <c r="EX129" i="2"/>
  <c r="EW129" i="2"/>
  <c r="EV129" i="2"/>
  <c r="GA128" i="2"/>
  <c r="FZ128" i="2"/>
  <c r="FY128" i="2"/>
  <c r="FX128" i="2"/>
  <c r="FW128" i="2"/>
  <c r="FV128" i="2"/>
  <c r="FU128" i="2"/>
  <c r="FT128" i="2"/>
  <c r="FS128" i="2"/>
  <c r="FR128" i="2"/>
  <c r="FQ128" i="2"/>
  <c r="FP128" i="2"/>
  <c r="FO128" i="2"/>
  <c r="FN128" i="2"/>
  <c r="FM128" i="2"/>
  <c r="FL128" i="2"/>
  <c r="FK128" i="2"/>
  <c r="FJ128" i="2"/>
  <c r="FI128" i="2"/>
  <c r="FH128" i="2"/>
  <c r="FG128" i="2"/>
  <c r="FF128" i="2"/>
  <c r="FE128" i="2"/>
  <c r="FD128" i="2"/>
  <c r="FC128" i="2"/>
  <c r="FB128" i="2"/>
  <c r="FA128" i="2"/>
  <c r="EZ128" i="2"/>
  <c r="EY128" i="2"/>
  <c r="EX128" i="2"/>
  <c r="EW128" i="2"/>
  <c r="EV128" i="2"/>
  <c r="GA127" i="2"/>
  <c r="FZ127" i="2"/>
  <c r="FY127" i="2"/>
  <c r="FX127" i="2"/>
  <c r="FW127" i="2"/>
  <c r="FV127" i="2"/>
  <c r="FU127" i="2"/>
  <c r="FT127" i="2"/>
  <c r="FS127" i="2"/>
  <c r="FR127" i="2"/>
  <c r="FQ12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GA126" i="2"/>
  <c r="FZ126" i="2"/>
  <c r="FY126" i="2"/>
  <c r="FX126" i="2"/>
  <c r="FW126" i="2"/>
  <c r="FV126" i="2"/>
  <c r="FU126" i="2"/>
  <c r="FT126" i="2"/>
  <c r="FS126" i="2"/>
  <c r="FR126" i="2"/>
  <c r="FQ126" i="2"/>
  <c r="FP126" i="2"/>
  <c r="FO126" i="2"/>
  <c r="FN126" i="2"/>
  <c r="FM126" i="2"/>
  <c r="FL126" i="2"/>
  <c r="FK126" i="2"/>
  <c r="FJ126" i="2"/>
  <c r="FI126" i="2"/>
  <c r="FH126" i="2"/>
  <c r="FG126" i="2"/>
  <c r="FF126" i="2"/>
  <c r="FE126" i="2"/>
  <c r="FD126" i="2"/>
  <c r="FC126" i="2"/>
  <c r="FB126" i="2"/>
  <c r="FA126" i="2"/>
  <c r="EZ126" i="2"/>
  <c r="EY126" i="2"/>
  <c r="EX126" i="2"/>
  <c r="EW126" i="2"/>
  <c r="EV126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Y125" i="2"/>
  <c r="EX125" i="2"/>
  <c r="EW125" i="2"/>
  <c r="EV125" i="2"/>
  <c r="GA124" i="2"/>
  <c r="FZ124" i="2"/>
  <c r="FY124" i="2"/>
  <c r="FX124" i="2"/>
  <c r="FW124" i="2"/>
  <c r="FV124" i="2"/>
  <c r="FU124" i="2"/>
  <c r="FT124" i="2"/>
  <c r="FS124" i="2"/>
  <c r="FR124" i="2"/>
  <c r="FQ124" i="2"/>
  <c r="FP124" i="2"/>
  <c r="FO124" i="2"/>
  <c r="FN124" i="2"/>
  <c r="FM124" i="2"/>
  <c r="FL124" i="2"/>
  <c r="FK124" i="2"/>
  <c r="FJ124" i="2"/>
  <c r="FI124" i="2"/>
  <c r="FH124" i="2"/>
  <c r="FG124" i="2"/>
  <c r="FF124" i="2"/>
  <c r="FE124" i="2"/>
  <c r="FD124" i="2"/>
  <c r="FC124" i="2"/>
  <c r="FB124" i="2"/>
  <c r="FA124" i="2"/>
  <c r="EZ124" i="2"/>
  <c r="EY124" i="2"/>
  <c r="EX124" i="2"/>
  <c r="EW124" i="2"/>
  <c r="EV124" i="2"/>
  <c r="GA123" i="2"/>
  <c r="FZ123" i="2"/>
  <c r="FY123" i="2"/>
  <c r="FX123" i="2"/>
  <c r="FW123" i="2"/>
  <c r="FV123" i="2"/>
  <c r="FU123" i="2"/>
  <c r="FT123" i="2"/>
  <c r="FS123" i="2"/>
  <c r="FR123" i="2"/>
  <c r="FQ123" i="2"/>
  <c r="FP123" i="2"/>
  <c r="FO123" i="2"/>
  <c r="FN123" i="2"/>
  <c r="FM123" i="2"/>
  <c r="FL123" i="2"/>
  <c r="FK123" i="2"/>
  <c r="FJ123" i="2"/>
  <c r="FI123" i="2"/>
  <c r="FH123" i="2"/>
  <c r="FG123" i="2"/>
  <c r="FF123" i="2"/>
  <c r="FE123" i="2"/>
  <c r="FD123" i="2"/>
  <c r="FC123" i="2"/>
  <c r="FB123" i="2"/>
  <c r="FA123" i="2"/>
  <c r="EZ123" i="2"/>
  <c r="EY123" i="2"/>
  <c r="EX123" i="2"/>
  <c r="EW123" i="2"/>
  <c r="EV123" i="2"/>
  <c r="GA122" i="2"/>
  <c r="FZ122" i="2"/>
  <c r="FY122" i="2"/>
  <c r="FX122" i="2"/>
  <c r="FW122" i="2"/>
  <c r="FV122" i="2"/>
  <c r="FU122" i="2"/>
  <c r="FT122" i="2"/>
  <c r="FS122" i="2"/>
  <c r="FR122" i="2"/>
  <c r="FQ122" i="2"/>
  <c r="FP122" i="2"/>
  <c r="FO122" i="2"/>
  <c r="FN122" i="2"/>
  <c r="FM122" i="2"/>
  <c r="FL122" i="2"/>
  <c r="FK122" i="2"/>
  <c r="FJ122" i="2"/>
  <c r="FI122" i="2"/>
  <c r="FH122" i="2"/>
  <c r="FG122" i="2"/>
  <c r="FF122" i="2"/>
  <c r="FE122" i="2"/>
  <c r="FD122" i="2"/>
  <c r="FC122" i="2"/>
  <c r="FB122" i="2"/>
  <c r="FA122" i="2"/>
  <c r="EZ122" i="2"/>
  <c r="EY122" i="2"/>
  <c r="EX122" i="2"/>
  <c r="EW122" i="2"/>
  <c r="EV122" i="2"/>
  <c r="GA121" i="2"/>
  <c r="FZ121" i="2"/>
  <c r="FY121" i="2"/>
  <c r="FX121" i="2"/>
  <c r="FW121" i="2"/>
  <c r="FV121" i="2"/>
  <c r="FU121" i="2"/>
  <c r="FT121" i="2"/>
  <c r="FS121" i="2"/>
  <c r="FR121" i="2"/>
  <c r="FQ121" i="2"/>
  <c r="FP121" i="2"/>
  <c r="FO121" i="2"/>
  <c r="FN121" i="2"/>
  <c r="FM121" i="2"/>
  <c r="FL121" i="2"/>
  <c r="FK121" i="2"/>
  <c r="FJ121" i="2"/>
  <c r="FI121" i="2"/>
  <c r="FH121" i="2"/>
  <c r="FG121" i="2"/>
  <c r="FF121" i="2"/>
  <c r="FE121" i="2"/>
  <c r="FD121" i="2"/>
  <c r="FC121" i="2"/>
  <c r="FB121" i="2"/>
  <c r="FA121" i="2"/>
  <c r="EZ121" i="2"/>
  <c r="EY121" i="2"/>
  <c r="EX121" i="2"/>
  <c r="EW121" i="2"/>
  <c r="EV121" i="2"/>
  <c r="GA120" i="2"/>
  <c r="FZ120" i="2"/>
  <c r="FY120" i="2"/>
  <c r="FX120" i="2"/>
  <c r="FW120" i="2"/>
  <c r="FV120" i="2"/>
  <c r="FU120" i="2"/>
  <c r="FT120" i="2"/>
  <c r="FS120" i="2"/>
  <c r="FR120" i="2"/>
  <c r="FQ120" i="2"/>
  <c r="FP120" i="2"/>
  <c r="FO120" i="2"/>
  <c r="FN120" i="2"/>
  <c r="FM120" i="2"/>
  <c r="FL120" i="2"/>
  <c r="FK120" i="2"/>
  <c r="FJ120" i="2"/>
  <c r="FI120" i="2"/>
  <c r="FH120" i="2"/>
  <c r="FG120" i="2"/>
  <c r="FF120" i="2"/>
  <c r="FE120" i="2"/>
  <c r="FD120" i="2"/>
  <c r="FC120" i="2"/>
  <c r="FB120" i="2"/>
  <c r="FA120" i="2"/>
  <c r="EZ120" i="2"/>
  <c r="EY120" i="2"/>
  <c r="EX120" i="2"/>
  <c r="EW120" i="2"/>
  <c r="EV120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Y119" i="2"/>
  <c r="EX119" i="2"/>
  <c r="EW119" i="2"/>
  <c r="EV119" i="2"/>
  <c r="GA118" i="2"/>
  <c r="FZ118" i="2"/>
  <c r="FY118" i="2"/>
  <c r="FX118" i="2"/>
  <c r="FW118" i="2"/>
  <c r="FV118" i="2"/>
  <c r="FU118" i="2"/>
  <c r="FT118" i="2"/>
  <c r="FS118" i="2"/>
  <c r="FR118" i="2"/>
  <c r="FQ118" i="2"/>
  <c r="FP118" i="2"/>
  <c r="FO118" i="2"/>
  <c r="FN118" i="2"/>
  <c r="FM118" i="2"/>
  <c r="FL118" i="2"/>
  <c r="FK118" i="2"/>
  <c r="FJ118" i="2"/>
  <c r="FI118" i="2"/>
  <c r="FH118" i="2"/>
  <c r="FG118" i="2"/>
  <c r="FF118" i="2"/>
  <c r="FE118" i="2"/>
  <c r="FD118" i="2"/>
  <c r="FC118" i="2"/>
  <c r="FB118" i="2"/>
  <c r="FA118" i="2"/>
  <c r="EZ118" i="2"/>
  <c r="EY118" i="2"/>
  <c r="EX118" i="2"/>
  <c r="EW118" i="2"/>
  <c r="EV118" i="2"/>
  <c r="GA117" i="2"/>
  <c r="FZ117" i="2"/>
  <c r="FY117" i="2"/>
  <c r="FX117" i="2"/>
  <c r="FW117" i="2"/>
  <c r="FV117" i="2"/>
  <c r="FU117" i="2"/>
  <c r="FT117" i="2"/>
  <c r="FS117" i="2"/>
  <c r="FR117" i="2"/>
  <c r="FQ11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GA116" i="2"/>
  <c r="FZ116" i="2"/>
  <c r="FY116" i="2"/>
  <c r="FX116" i="2"/>
  <c r="FW116" i="2"/>
  <c r="FV116" i="2"/>
  <c r="FU116" i="2"/>
  <c r="FT116" i="2"/>
  <c r="FS116" i="2"/>
  <c r="FR116" i="2"/>
  <c r="FQ116" i="2"/>
  <c r="FP116" i="2"/>
  <c r="FO116" i="2"/>
  <c r="FN116" i="2"/>
  <c r="FM116" i="2"/>
  <c r="FL116" i="2"/>
  <c r="FK116" i="2"/>
  <c r="FJ116" i="2"/>
  <c r="FI116" i="2"/>
  <c r="FH116" i="2"/>
  <c r="FG116" i="2"/>
  <c r="FF116" i="2"/>
  <c r="FE116" i="2"/>
  <c r="FD116" i="2"/>
  <c r="FC116" i="2"/>
  <c r="FB116" i="2"/>
  <c r="FA116" i="2"/>
  <c r="EZ116" i="2"/>
  <c r="EY116" i="2"/>
  <c r="EX116" i="2"/>
  <c r="EW116" i="2"/>
  <c r="EV116" i="2"/>
  <c r="GA115" i="2"/>
  <c r="FZ115" i="2"/>
  <c r="FY115" i="2"/>
  <c r="FX115" i="2"/>
  <c r="FW115" i="2"/>
  <c r="FV115" i="2"/>
  <c r="FU115" i="2"/>
  <c r="FT115" i="2"/>
  <c r="FS115" i="2"/>
  <c r="FR115" i="2"/>
  <c r="FQ115" i="2"/>
  <c r="FP115" i="2"/>
  <c r="FO115" i="2"/>
  <c r="FN115" i="2"/>
  <c r="FM115" i="2"/>
  <c r="FL115" i="2"/>
  <c r="FK115" i="2"/>
  <c r="FJ115" i="2"/>
  <c r="FI115" i="2"/>
  <c r="FH115" i="2"/>
  <c r="FG115" i="2"/>
  <c r="FF115" i="2"/>
  <c r="FE115" i="2"/>
  <c r="FD115" i="2"/>
  <c r="FC115" i="2"/>
  <c r="FB115" i="2"/>
  <c r="FA115" i="2"/>
  <c r="EZ115" i="2"/>
  <c r="EY115" i="2"/>
  <c r="EX115" i="2"/>
  <c r="EW115" i="2"/>
  <c r="EV115" i="2"/>
  <c r="GA114" i="2"/>
  <c r="FZ114" i="2"/>
  <c r="FY114" i="2"/>
  <c r="FX114" i="2"/>
  <c r="FW114" i="2"/>
  <c r="FV114" i="2"/>
  <c r="FU114" i="2"/>
  <c r="FT114" i="2"/>
  <c r="FS114" i="2"/>
  <c r="FR114" i="2"/>
  <c r="FQ114" i="2"/>
  <c r="FP114" i="2"/>
  <c r="FO114" i="2"/>
  <c r="FN114" i="2"/>
  <c r="FM114" i="2"/>
  <c r="FL114" i="2"/>
  <c r="FK114" i="2"/>
  <c r="FJ114" i="2"/>
  <c r="FI114" i="2"/>
  <c r="FH114" i="2"/>
  <c r="FG114" i="2"/>
  <c r="FF114" i="2"/>
  <c r="FE114" i="2"/>
  <c r="FD114" i="2"/>
  <c r="FC114" i="2"/>
  <c r="FB114" i="2"/>
  <c r="FA114" i="2"/>
  <c r="EZ114" i="2"/>
  <c r="EY114" i="2"/>
  <c r="EX114" i="2"/>
  <c r="EW114" i="2"/>
  <c r="EV114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GA112" i="2"/>
  <c r="FZ112" i="2"/>
  <c r="FY112" i="2"/>
  <c r="FX112" i="2"/>
  <c r="FW112" i="2"/>
  <c r="FV112" i="2"/>
  <c r="FU112" i="2"/>
  <c r="FT112" i="2"/>
  <c r="FS112" i="2"/>
  <c r="FR112" i="2"/>
  <c r="FQ112" i="2"/>
  <c r="FP112" i="2"/>
  <c r="FO112" i="2"/>
  <c r="FN112" i="2"/>
  <c r="FM112" i="2"/>
  <c r="FL112" i="2"/>
  <c r="FK112" i="2"/>
  <c r="FJ112" i="2"/>
  <c r="FI112" i="2"/>
  <c r="FH112" i="2"/>
  <c r="FG112" i="2"/>
  <c r="FF112" i="2"/>
  <c r="FE112" i="2"/>
  <c r="FD112" i="2"/>
  <c r="FC112" i="2"/>
  <c r="FB112" i="2"/>
  <c r="FA112" i="2"/>
  <c r="EZ112" i="2"/>
  <c r="EY112" i="2"/>
  <c r="EX112" i="2"/>
  <c r="EW112" i="2"/>
  <c r="EV112" i="2"/>
  <c r="GA111" i="2"/>
  <c r="FZ111" i="2"/>
  <c r="FY111" i="2"/>
  <c r="FX111" i="2"/>
  <c r="FW111" i="2"/>
  <c r="FV111" i="2"/>
  <c r="FU111" i="2"/>
  <c r="FT111" i="2"/>
  <c r="FS111" i="2"/>
  <c r="FR111" i="2"/>
  <c r="FQ111" i="2"/>
  <c r="FP111" i="2"/>
  <c r="FO111" i="2"/>
  <c r="FN111" i="2"/>
  <c r="FM111" i="2"/>
  <c r="FL111" i="2"/>
  <c r="FK111" i="2"/>
  <c r="FJ111" i="2"/>
  <c r="FI111" i="2"/>
  <c r="FH111" i="2"/>
  <c r="FG111" i="2"/>
  <c r="FF111" i="2"/>
  <c r="FE111" i="2"/>
  <c r="FD111" i="2"/>
  <c r="FC111" i="2"/>
  <c r="FB111" i="2"/>
  <c r="FA111" i="2"/>
  <c r="EZ111" i="2"/>
  <c r="EY111" i="2"/>
  <c r="EX111" i="2"/>
  <c r="EW111" i="2"/>
  <c r="EV111" i="2"/>
  <c r="GA110" i="2"/>
  <c r="FZ110" i="2"/>
  <c r="FY110" i="2"/>
  <c r="FX110" i="2"/>
  <c r="FW110" i="2"/>
  <c r="FV110" i="2"/>
  <c r="FU110" i="2"/>
  <c r="FT110" i="2"/>
  <c r="FS110" i="2"/>
  <c r="FR110" i="2"/>
  <c r="FQ110" i="2"/>
  <c r="FP110" i="2"/>
  <c r="FO110" i="2"/>
  <c r="FN110" i="2"/>
  <c r="FM110" i="2"/>
  <c r="FL110" i="2"/>
  <c r="FK110" i="2"/>
  <c r="FJ110" i="2"/>
  <c r="FI110" i="2"/>
  <c r="FH110" i="2"/>
  <c r="FG110" i="2"/>
  <c r="FF110" i="2"/>
  <c r="FE110" i="2"/>
  <c r="FD110" i="2"/>
  <c r="FC110" i="2"/>
  <c r="FB110" i="2"/>
  <c r="FA110" i="2"/>
  <c r="EZ110" i="2"/>
  <c r="EY110" i="2"/>
  <c r="EX110" i="2"/>
  <c r="EW110" i="2"/>
  <c r="EV110" i="2"/>
  <c r="GA109" i="2"/>
  <c r="FZ109" i="2"/>
  <c r="FY109" i="2"/>
  <c r="FX109" i="2"/>
  <c r="FW109" i="2"/>
  <c r="FV109" i="2"/>
  <c r="FU109" i="2"/>
  <c r="FT109" i="2"/>
  <c r="FS109" i="2"/>
  <c r="FR109" i="2"/>
  <c r="FQ109" i="2"/>
  <c r="FP109" i="2"/>
  <c r="FO109" i="2"/>
  <c r="FN109" i="2"/>
  <c r="FM109" i="2"/>
  <c r="FL109" i="2"/>
  <c r="FK109" i="2"/>
  <c r="FJ109" i="2"/>
  <c r="FI109" i="2"/>
  <c r="FH109" i="2"/>
  <c r="FG109" i="2"/>
  <c r="FF109" i="2"/>
  <c r="FE109" i="2"/>
  <c r="FD109" i="2"/>
  <c r="FC109" i="2"/>
  <c r="FB109" i="2"/>
  <c r="FA109" i="2"/>
  <c r="EZ109" i="2"/>
  <c r="EY109" i="2"/>
  <c r="EX109" i="2"/>
  <c r="EW109" i="2"/>
  <c r="EV109" i="2"/>
  <c r="GA108" i="2"/>
  <c r="FZ108" i="2"/>
  <c r="FY108" i="2"/>
  <c r="FX108" i="2"/>
  <c r="FW108" i="2"/>
  <c r="FV108" i="2"/>
  <c r="FU108" i="2"/>
  <c r="FT108" i="2"/>
  <c r="FS108" i="2"/>
  <c r="FR108" i="2"/>
  <c r="FQ108" i="2"/>
  <c r="FP108" i="2"/>
  <c r="FO108" i="2"/>
  <c r="FN108" i="2"/>
  <c r="FM108" i="2"/>
  <c r="FL108" i="2"/>
  <c r="FK108" i="2"/>
  <c r="FJ108" i="2"/>
  <c r="FI108" i="2"/>
  <c r="FH108" i="2"/>
  <c r="FG108" i="2"/>
  <c r="FF108" i="2"/>
  <c r="FE108" i="2"/>
  <c r="FD108" i="2"/>
  <c r="FC108" i="2"/>
  <c r="FB108" i="2"/>
  <c r="FA108" i="2"/>
  <c r="EZ108" i="2"/>
  <c r="EY108" i="2"/>
  <c r="EX108" i="2"/>
  <c r="EW108" i="2"/>
  <c r="EV108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GA106" i="2"/>
  <c r="FZ106" i="2"/>
  <c r="FY106" i="2"/>
  <c r="FX106" i="2"/>
  <c r="FW106" i="2"/>
  <c r="FV106" i="2"/>
  <c r="FU106" i="2"/>
  <c r="FT106" i="2"/>
  <c r="FS106" i="2"/>
  <c r="FR106" i="2"/>
  <c r="FQ106" i="2"/>
  <c r="FP106" i="2"/>
  <c r="FO106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B106" i="2"/>
  <c r="FA106" i="2"/>
  <c r="EZ106" i="2"/>
  <c r="EY106" i="2"/>
  <c r="EX106" i="2"/>
  <c r="EW106" i="2"/>
  <c r="EV106" i="2"/>
  <c r="GA105" i="2"/>
  <c r="FZ105" i="2"/>
  <c r="FY105" i="2"/>
  <c r="FX105" i="2"/>
  <c r="FW105" i="2"/>
  <c r="FV105" i="2"/>
  <c r="FU105" i="2"/>
  <c r="FT105" i="2"/>
  <c r="FS105" i="2"/>
  <c r="FR105" i="2"/>
  <c r="FQ105" i="2"/>
  <c r="FP105" i="2"/>
  <c r="FO105" i="2"/>
  <c r="FN105" i="2"/>
  <c r="FM105" i="2"/>
  <c r="FL105" i="2"/>
  <c r="FK105" i="2"/>
  <c r="FJ105" i="2"/>
  <c r="FI105" i="2"/>
  <c r="FH105" i="2"/>
  <c r="FG105" i="2"/>
  <c r="FF105" i="2"/>
  <c r="FE105" i="2"/>
  <c r="FD105" i="2"/>
  <c r="FC105" i="2"/>
  <c r="FB105" i="2"/>
  <c r="FA105" i="2"/>
  <c r="EZ105" i="2"/>
  <c r="EY105" i="2"/>
  <c r="EX105" i="2"/>
  <c r="EW105" i="2"/>
  <c r="EV105" i="2"/>
  <c r="GA104" i="2"/>
  <c r="FZ104" i="2"/>
  <c r="FY104" i="2"/>
  <c r="FX104" i="2"/>
  <c r="FW104" i="2"/>
  <c r="FV104" i="2"/>
  <c r="FU104" i="2"/>
  <c r="FT104" i="2"/>
  <c r="FS104" i="2"/>
  <c r="FR104" i="2"/>
  <c r="FQ104" i="2"/>
  <c r="FP104" i="2"/>
  <c r="FO104" i="2"/>
  <c r="FN104" i="2"/>
  <c r="FM104" i="2"/>
  <c r="FL104" i="2"/>
  <c r="FK104" i="2"/>
  <c r="FJ104" i="2"/>
  <c r="FI104" i="2"/>
  <c r="FH104" i="2"/>
  <c r="FG104" i="2"/>
  <c r="FF104" i="2"/>
  <c r="FE104" i="2"/>
  <c r="FD104" i="2"/>
  <c r="FC104" i="2"/>
  <c r="FB104" i="2"/>
  <c r="FA104" i="2"/>
  <c r="EZ104" i="2"/>
  <c r="EY104" i="2"/>
  <c r="EX104" i="2"/>
  <c r="EW104" i="2"/>
  <c r="EV104" i="2"/>
  <c r="GA103" i="2"/>
  <c r="FZ103" i="2"/>
  <c r="FY103" i="2"/>
  <c r="FX103" i="2"/>
  <c r="FW103" i="2"/>
  <c r="FV103" i="2"/>
  <c r="FU103" i="2"/>
  <c r="FT103" i="2"/>
  <c r="FS103" i="2"/>
  <c r="FR103" i="2"/>
  <c r="FQ103" i="2"/>
  <c r="FP103" i="2"/>
  <c r="FO103" i="2"/>
  <c r="FN103" i="2"/>
  <c r="FM103" i="2"/>
  <c r="FL103" i="2"/>
  <c r="FK103" i="2"/>
  <c r="FJ103" i="2"/>
  <c r="FI103" i="2"/>
  <c r="FH103" i="2"/>
  <c r="FG103" i="2"/>
  <c r="FF103" i="2"/>
  <c r="FE103" i="2"/>
  <c r="FD103" i="2"/>
  <c r="FC103" i="2"/>
  <c r="FB103" i="2"/>
  <c r="FA103" i="2"/>
  <c r="EZ103" i="2"/>
  <c r="EY103" i="2"/>
  <c r="EX103" i="2"/>
  <c r="EW103" i="2"/>
  <c r="EV103" i="2"/>
  <c r="GA102" i="2"/>
  <c r="FZ102" i="2"/>
  <c r="FY102" i="2"/>
  <c r="FX102" i="2"/>
  <c r="FW102" i="2"/>
  <c r="FV102" i="2"/>
  <c r="FU102" i="2"/>
  <c r="FT102" i="2"/>
  <c r="FS102" i="2"/>
  <c r="FR102" i="2"/>
  <c r="FQ102" i="2"/>
  <c r="FP102" i="2"/>
  <c r="FO102" i="2"/>
  <c r="FN102" i="2"/>
  <c r="FM102" i="2"/>
  <c r="FL102" i="2"/>
  <c r="FK102" i="2"/>
  <c r="FJ102" i="2"/>
  <c r="FI102" i="2"/>
  <c r="FH102" i="2"/>
  <c r="FG102" i="2"/>
  <c r="FF102" i="2"/>
  <c r="FE102" i="2"/>
  <c r="FD102" i="2"/>
  <c r="FC102" i="2"/>
  <c r="FB102" i="2"/>
  <c r="FA102" i="2"/>
  <c r="EZ102" i="2"/>
  <c r="EY102" i="2"/>
  <c r="EX102" i="2"/>
  <c r="EW102" i="2"/>
  <c r="EV102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Y101" i="2"/>
  <c r="EX101" i="2"/>
  <c r="EW101" i="2"/>
  <c r="EV101" i="2"/>
  <c r="GA100" i="2"/>
  <c r="FZ100" i="2"/>
  <c r="FY100" i="2"/>
  <c r="FX100" i="2"/>
  <c r="FW100" i="2"/>
  <c r="FV100" i="2"/>
  <c r="FU100" i="2"/>
  <c r="FT100" i="2"/>
  <c r="FS100" i="2"/>
  <c r="FR100" i="2"/>
  <c r="FQ100" i="2"/>
  <c r="FP100" i="2"/>
  <c r="FO100" i="2"/>
  <c r="FN100" i="2"/>
  <c r="FM100" i="2"/>
  <c r="FL100" i="2"/>
  <c r="FK100" i="2"/>
  <c r="FJ100" i="2"/>
  <c r="FI100" i="2"/>
  <c r="FH100" i="2"/>
  <c r="FG100" i="2"/>
  <c r="FF100" i="2"/>
  <c r="FE100" i="2"/>
  <c r="FD100" i="2"/>
  <c r="FC100" i="2"/>
  <c r="FB100" i="2"/>
  <c r="FA100" i="2"/>
  <c r="EZ100" i="2"/>
  <c r="EY100" i="2"/>
  <c r="EX100" i="2"/>
  <c r="EW100" i="2"/>
  <c r="EV100" i="2"/>
  <c r="GA99" i="2"/>
  <c r="FZ99" i="2"/>
  <c r="FY99" i="2"/>
  <c r="FX99" i="2"/>
  <c r="FW99" i="2"/>
  <c r="FV99" i="2"/>
  <c r="FU99" i="2"/>
  <c r="FT99" i="2"/>
  <c r="FS99" i="2"/>
  <c r="FR99" i="2"/>
  <c r="FQ99" i="2"/>
  <c r="FP99" i="2"/>
  <c r="FO99" i="2"/>
  <c r="FN99" i="2"/>
  <c r="FM99" i="2"/>
  <c r="FL99" i="2"/>
  <c r="FK99" i="2"/>
  <c r="FJ99" i="2"/>
  <c r="FI99" i="2"/>
  <c r="FH99" i="2"/>
  <c r="FG99" i="2"/>
  <c r="FF99" i="2"/>
  <c r="FE99" i="2"/>
  <c r="FD99" i="2"/>
  <c r="FC99" i="2"/>
  <c r="FB99" i="2"/>
  <c r="FA99" i="2"/>
  <c r="EZ99" i="2"/>
  <c r="EY99" i="2"/>
  <c r="EX99" i="2"/>
  <c r="EW99" i="2"/>
  <c r="EV99" i="2"/>
  <c r="GA98" i="2"/>
  <c r="FZ98" i="2"/>
  <c r="FY98" i="2"/>
  <c r="FX98" i="2"/>
  <c r="FW98" i="2"/>
  <c r="FV98" i="2"/>
  <c r="FU98" i="2"/>
  <c r="FT98" i="2"/>
  <c r="FS98" i="2"/>
  <c r="FR98" i="2"/>
  <c r="FQ98" i="2"/>
  <c r="FP98" i="2"/>
  <c r="FO98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B98" i="2"/>
  <c r="FA98" i="2"/>
  <c r="EZ98" i="2"/>
  <c r="EY98" i="2"/>
  <c r="EX98" i="2"/>
  <c r="EW98" i="2"/>
  <c r="EV98" i="2"/>
  <c r="GA97" i="2"/>
  <c r="FZ97" i="2"/>
  <c r="FY97" i="2"/>
  <c r="FX97" i="2"/>
  <c r="FW97" i="2"/>
  <c r="FV97" i="2"/>
  <c r="FU97" i="2"/>
  <c r="FT97" i="2"/>
  <c r="FS97" i="2"/>
  <c r="FR97" i="2"/>
  <c r="FQ9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GA96" i="2"/>
  <c r="FZ96" i="2"/>
  <c r="FY96" i="2"/>
  <c r="FX96" i="2"/>
  <c r="FW96" i="2"/>
  <c r="FV96" i="2"/>
  <c r="FU96" i="2"/>
  <c r="FT96" i="2"/>
  <c r="FS96" i="2"/>
  <c r="FR96" i="2"/>
  <c r="FQ96" i="2"/>
  <c r="FP96" i="2"/>
  <c r="FO96" i="2"/>
  <c r="FN96" i="2"/>
  <c r="FM96" i="2"/>
  <c r="FL96" i="2"/>
  <c r="FK96" i="2"/>
  <c r="FJ96" i="2"/>
  <c r="FI96" i="2"/>
  <c r="FH96" i="2"/>
  <c r="FG96" i="2"/>
  <c r="FF96" i="2"/>
  <c r="FE96" i="2"/>
  <c r="FD96" i="2"/>
  <c r="FC96" i="2"/>
  <c r="FB96" i="2"/>
  <c r="FA96" i="2"/>
  <c r="EZ96" i="2"/>
  <c r="EY96" i="2"/>
  <c r="EX96" i="2"/>
  <c r="EW96" i="2"/>
  <c r="EV96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Y95" i="2"/>
  <c r="EX95" i="2"/>
  <c r="EW95" i="2"/>
  <c r="EV95" i="2"/>
  <c r="GA94" i="2"/>
  <c r="FZ94" i="2"/>
  <c r="FY94" i="2"/>
  <c r="FX94" i="2"/>
  <c r="FW94" i="2"/>
  <c r="FV94" i="2"/>
  <c r="FU94" i="2"/>
  <c r="FT94" i="2"/>
  <c r="FS94" i="2"/>
  <c r="FR94" i="2"/>
  <c r="FQ94" i="2"/>
  <c r="FP94" i="2"/>
  <c r="FO94" i="2"/>
  <c r="FN94" i="2"/>
  <c r="FM94" i="2"/>
  <c r="FL94" i="2"/>
  <c r="FK94" i="2"/>
  <c r="FJ94" i="2"/>
  <c r="FI94" i="2"/>
  <c r="FH94" i="2"/>
  <c r="FG94" i="2"/>
  <c r="FF94" i="2"/>
  <c r="FE94" i="2"/>
  <c r="FD94" i="2"/>
  <c r="FC94" i="2"/>
  <c r="FB94" i="2"/>
  <c r="FA94" i="2"/>
  <c r="EZ94" i="2"/>
  <c r="EY94" i="2"/>
  <c r="EX94" i="2"/>
  <c r="EW94" i="2"/>
  <c r="EV94" i="2"/>
  <c r="GA93" i="2"/>
  <c r="FZ93" i="2"/>
  <c r="FY93" i="2"/>
  <c r="FX93" i="2"/>
  <c r="FW93" i="2"/>
  <c r="FV93" i="2"/>
  <c r="FU93" i="2"/>
  <c r="FT93" i="2"/>
  <c r="FS93" i="2"/>
  <c r="FR93" i="2"/>
  <c r="FQ93" i="2"/>
  <c r="FP93" i="2"/>
  <c r="FO93" i="2"/>
  <c r="FN93" i="2"/>
  <c r="FM93" i="2"/>
  <c r="FL93" i="2"/>
  <c r="FK93" i="2"/>
  <c r="FJ93" i="2"/>
  <c r="FI93" i="2"/>
  <c r="FH93" i="2"/>
  <c r="FG93" i="2"/>
  <c r="FF93" i="2"/>
  <c r="FE93" i="2"/>
  <c r="FD93" i="2"/>
  <c r="FC93" i="2"/>
  <c r="FB93" i="2"/>
  <c r="FA93" i="2"/>
  <c r="EZ93" i="2"/>
  <c r="EY93" i="2"/>
  <c r="EX93" i="2"/>
  <c r="EW93" i="2"/>
  <c r="EV93" i="2"/>
  <c r="GA92" i="2"/>
  <c r="FZ92" i="2"/>
  <c r="FY92" i="2"/>
  <c r="FX92" i="2"/>
  <c r="FW92" i="2"/>
  <c r="FV92" i="2"/>
  <c r="FU92" i="2"/>
  <c r="FT92" i="2"/>
  <c r="FS92" i="2"/>
  <c r="FR92" i="2"/>
  <c r="FQ92" i="2"/>
  <c r="FP92" i="2"/>
  <c r="FO92" i="2"/>
  <c r="FN92" i="2"/>
  <c r="FM92" i="2"/>
  <c r="FL92" i="2"/>
  <c r="FK92" i="2"/>
  <c r="FJ92" i="2"/>
  <c r="FI92" i="2"/>
  <c r="FH92" i="2"/>
  <c r="FG92" i="2"/>
  <c r="FF92" i="2"/>
  <c r="FE92" i="2"/>
  <c r="FD92" i="2"/>
  <c r="FC92" i="2"/>
  <c r="FB92" i="2"/>
  <c r="FA92" i="2"/>
  <c r="EZ92" i="2"/>
  <c r="EY92" i="2"/>
  <c r="EX92" i="2"/>
  <c r="EW92" i="2"/>
  <c r="EV92" i="2"/>
  <c r="GA91" i="2"/>
  <c r="FZ91" i="2"/>
  <c r="FY91" i="2"/>
  <c r="FX91" i="2"/>
  <c r="FW91" i="2"/>
  <c r="FV91" i="2"/>
  <c r="FU91" i="2"/>
  <c r="FT91" i="2"/>
  <c r="FS91" i="2"/>
  <c r="FR91" i="2"/>
  <c r="FQ91" i="2"/>
  <c r="FP91" i="2"/>
  <c r="FO91" i="2"/>
  <c r="FN91" i="2"/>
  <c r="FM91" i="2"/>
  <c r="FL91" i="2"/>
  <c r="FK91" i="2"/>
  <c r="FJ91" i="2"/>
  <c r="FI91" i="2"/>
  <c r="FH91" i="2"/>
  <c r="FG91" i="2"/>
  <c r="FF91" i="2"/>
  <c r="FE91" i="2"/>
  <c r="FD91" i="2"/>
  <c r="FC91" i="2"/>
  <c r="FB91" i="2"/>
  <c r="FA91" i="2"/>
  <c r="EZ91" i="2"/>
  <c r="EY91" i="2"/>
  <c r="EX91" i="2"/>
  <c r="EW91" i="2"/>
  <c r="EV91" i="2"/>
  <c r="GA90" i="2"/>
  <c r="FZ90" i="2"/>
  <c r="FY90" i="2"/>
  <c r="FX90" i="2"/>
  <c r="FW90" i="2"/>
  <c r="FV90" i="2"/>
  <c r="FU90" i="2"/>
  <c r="FT90" i="2"/>
  <c r="FS90" i="2"/>
  <c r="FR90" i="2"/>
  <c r="FQ90" i="2"/>
  <c r="FP90" i="2"/>
  <c r="FO90" i="2"/>
  <c r="FN90" i="2"/>
  <c r="FM90" i="2"/>
  <c r="FL90" i="2"/>
  <c r="FK90" i="2"/>
  <c r="FJ90" i="2"/>
  <c r="FI90" i="2"/>
  <c r="FH90" i="2"/>
  <c r="FG90" i="2"/>
  <c r="FF90" i="2"/>
  <c r="FE90" i="2"/>
  <c r="FD90" i="2"/>
  <c r="FC90" i="2"/>
  <c r="FB90" i="2"/>
  <c r="FA90" i="2"/>
  <c r="EZ90" i="2"/>
  <c r="EY90" i="2"/>
  <c r="EX90" i="2"/>
  <c r="EW90" i="2"/>
  <c r="EV90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Y89" i="2"/>
  <c r="EX89" i="2"/>
  <c r="EW89" i="2"/>
  <c r="EV89" i="2"/>
  <c r="GA88" i="2"/>
  <c r="FZ88" i="2"/>
  <c r="FY88" i="2"/>
  <c r="FX88" i="2"/>
  <c r="FW88" i="2"/>
  <c r="FV88" i="2"/>
  <c r="FU88" i="2"/>
  <c r="FT88" i="2"/>
  <c r="FS88" i="2"/>
  <c r="FR88" i="2"/>
  <c r="FQ88" i="2"/>
  <c r="FP88" i="2"/>
  <c r="FO88" i="2"/>
  <c r="FN88" i="2"/>
  <c r="FM88" i="2"/>
  <c r="FL88" i="2"/>
  <c r="FK88" i="2"/>
  <c r="FJ88" i="2"/>
  <c r="FI88" i="2"/>
  <c r="FH88" i="2"/>
  <c r="FG88" i="2"/>
  <c r="FF88" i="2"/>
  <c r="FE88" i="2"/>
  <c r="FD88" i="2"/>
  <c r="FC88" i="2"/>
  <c r="FB88" i="2"/>
  <c r="FA88" i="2"/>
  <c r="EZ88" i="2"/>
  <c r="EY88" i="2"/>
  <c r="EX88" i="2"/>
  <c r="EW88" i="2"/>
  <c r="EV88" i="2"/>
  <c r="GA87" i="2"/>
  <c r="FZ87" i="2"/>
  <c r="FY87" i="2"/>
  <c r="FX87" i="2"/>
  <c r="FW87" i="2"/>
  <c r="FV87" i="2"/>
  <c r="FU87" i="2"/>
  <c r="FT87" i="2"/>
  <c r="FS87" i="2"/>
  <c r="FR87" i="2"/>
  <c r="FQ8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GA86" i="2"/>
  <c r="FZ86" i="2"/>
  <c r="FY86" i="2"/>
  <c r="FX86" i="2"/>
  <c r="FW86" i="2"/>
  <c r="FV86" i="2"/>
  <c r="FU86" i="2"/>
  <c r="FT86" i="2"/>
  <c r="FS86" i="2"/>
  <c r="FR86" i="2"/>
  <c r="FQ86" i="2"/>
  <c r="FP86" i="2"/>
  <c r="FO86" i="2"/>
  <c r="FN86" i="2"/>
  <c r="FM86" i="2"/>
  <c r="FL86" i="2"/>
  <c r="FK86" i="2"/>
  <c r="FJ86" i="2"/>
  <c r="FI86" i="2"/>
  <c r="FH86" i="2"/>
  <c r="FG86" i="2"/>
  <c r="FF86" i="2"/>
  <c r="FE86" i="2"/>
  <c r="FD86" i="2"/>
  <c r="FC86" i="2"/>
  <c r="FB86" i="2"/>
  <c r="FA86" i="2"/>
  <c r="EZ86" i="2"/>
  <c r="EY86" i="2"/>
  <c r="EX86" i="2"/>
  <c r="EW86" i="2"/>
  <c r="EV86" i="2"/>
  <c r="GA85" i="2"/>
  <c r="FZ85" i="2"/>
  <c r="FY85" i="2"/>
  <c r="FX85" i="2"/>
  <c r="FW85" i="2"/>
  <c r="FV85" i="2"/>
  <c r="FU85" i="2"/>
  <c r="FT85" i="2"/>
  <c r="FS85" i="2"/>
  <c r="FR85" i="2"/>
  <c r="FQ85" i="2"/>
  <c r="FP85" i="2"/>
  <c r="FO85" i="2"/>
  <c r="FN85" i="2"/>
  <c r="FM85" i="2"/>
  <c r="FL85" i="2"/>
  <c r="FK85" i="2"/>
  <c r="FJ85" i="2"/>
  <c r="FI85" i="2"/>
  <c r="FH85" i="2"/>
  <c r="FG85" i="2"/>
  <c r="FF85" i="2"/>
  <c r="FE85" i="2"/>
  <c r="FD85" i="2"/>
  <c r="FC85" i="2"/>
  <c r="FB85" i="2"/>
  <c r="FA85" i="2"/>
  <c r="EZ85" i="2"/>
  <c r="EY85" i="2"/>
  <c r="EX85" i="2"/>
  <c r="EW85" i="2"/>
  <c r="EV85" i="2"/>
  <c r="GA84" i="2"/>
  <c r="FZ84" i="2"/>
  <c r="FY84" i="2"/>
  <c r="FX84" i="2"/>
  <c r="FW84" i="2"/>
  <c r="FV84" i="2"/>
  <c r="FU84" i="2"/>
  <c r="FT84" i="2"/>
  <c r="FS84" i="2"/>
  <c r="FR84" i="2"/>
  <c r="FQ84" i="2"/>
  <c r="FP84" i="2"/>
  <c r="FO84" i="2"/>
  <c r="FN84" i="2"/>
  <c r="FM84" i="2"/>
  <c r="FL84" i="2"/>
  <c r="FK84" i="2"/>
  <c r="FJ84" i="2"/>
  <c r="FI84" i="2"/>
  <c r="FH84" i="2"/>
  <c r="FG84" i="2"/>
  <c r="FF84" i="2"/>
  <c r="FE84" i="2"/>
  <c r="FD84" i="2"/>
  <c r="FC84" i="2"/>
  <c r="FB84" i="2"/>
  <c r="FA84" i="2"/>
  <c r="EZ84" i="2"/>
  <c r="EY84" i="2"/>
  <c r="EX84" i="2"/>
  <c r="EW84" i="2"/>
  <c r="EV84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Y83" i="2"/>
  <c r="EX83" i="2"/>
  <c r="EW83" i="2"/>
  <c r="EV83" i="2"/>
  <c r="GA82" i="2"/>
  <c r="FZ82" i="2"/>
  <c r="FY82" i="2"/>
  <c r="FX82" i="2"/>
  <c r="FW82" i="2"/>
  <c r="FV82" i="2"/>
  <c r="FU82" i="2"/>
  <c r="FT82" i="2"/>
  <c r="FS82" i="2"/>
  <c r="FR82" i="2"/>
  <c r="FQ82" i="2"/>
  <c r="FP82" i="2"/>
  <c r="FO82" i="2"/>
  <c r="FN82" i="2"/>
  <c r="FM82" i="2"/>
  <c r="FL82" i="2"/>
  <c r="FK82" i="2"/>
  <c r="FJ82" i="2"/>
  <c r="FI82" i="2"/>
  <c r="FH82" i="2"/>
  <c r="FG82" i="2"/>
  <c r="FF82" i="2"/>
  <c r="FE82" i="2"/>
  <c r="FD82" i="2"/>
  <c r="FC82" i="2"/>
  <c r="FB82" i="2"/>
  <c r="FA82" i="2"/>
  <c r="EZ82" i="2"/>
  <c r="EY82" i="2"/>
  <c r="EX82" i="2"/>
  <c r="EW82" i="2"/>
  <c r="EV82" i="2"/>
  <c r="GA81" i="2"/>
  <c r="FZ81" i="2"/>
  <c r="FY81" i="2"/>
  <c r="FX81" i="2"/>
  <c r="FW81" i="2"/>
  <c r="FV81" i="2"/>
  <c r="FU81" i="2"/>
  <c r="FT81" i="2"/>
  <c r="FS81" i="2"/>
  <c r="FR81" i="2"/>
  <c r="FQ81" i="2"/>
  <c r="FP81" i="2"/>
  <c r="FO81" i="2"/>
  <c r="FN81" i="2"/>
  <c r="FM81" i="2"/>
  <c r="FL81" i="2"/>
  <c r="FK81" i="2"/>
  <c r="FJ81" i="2"/>
  <c r="FI81" i="2"/>
  <c r="FH81" i="2"/>
  <c r="FG81" i="2"/>
  <c r="FF81" i="2"/>
  <c r="FE81" i="2"/>
  <c r="FD81" i="2"/>
  <c r="FC81" i="2"/>
  <c r="FB81" i="2"/>
  <c r="FA81" i="2"/>
  <c r="EZ81" i="2"/>
  <c r="EY81" i="2"/>
  <c r="EX81" i="2"/>
  <c r="EW81" i="2"/>
  <c r="EV81" i="2"/>
  <c r="GA80" i="2"/>
  <c r="FZ80" i="2"/>
  <c r="FY80" i="2"/>
  <c r="FX80" i="2"/>
  <c r="FW80" i="2"/>
  <c r="FV80" i="2"/>
  <c r="FU80" i="2"/>
  <c r="FT80" i="2"/>
  <c r="FS80" i="2"/>
  <c r="FR80" i="2"/>
  <c r="FQ80" i="2"/>
  <c r="FP80" i="2"/>
  <c r="FO80" i="2"/>
  <c r="FN80" i="2"/>
  <c r="FM80" i="2"/>
  <c r="FL80" i="2"/>
  <c r="FK80" i="2"/>
  <c r="FJ80" i="2"/>
  <c r="FI80" i="2"/>
  <c r="FH80" i="2"/>
  <c r="FG80" i="2"/>
  <c r="FF80" i="2"/>
  <c r="FE80" i="2"/>
  <c r="FD80" i="2"/>
  <c r="FC80" i="2"/>
  <c r="FB80" i="2"/>
  <c r="FA80" i="2"/>
  <c r="EZ80" i="2"/>
  <c r="EY80" i="2"/>
  <c r="EX80" i="2"/>
  <c r="EW80" i="2"/>
  <c r="EV80" i="2"/>
  <c r="GA79" i="2"/>
  <c r="FZ79" i="2"/>
  <c r="FY79" i="2"/>
  <c r="FX79" i="2"/>
  <c r="FW79" i="2"/>
  <c r="FV79" i="2"/>
  <c r="FU79" i="2"/>
  <c r="FT79" i="2"/>
  <c r="FS79" i="2"/>
  <c r="FR79" i="2"/>
  <c r="FQ79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GA78" i="2"/>
  <c r="FZ78" i="2"/>
  <c r="FY78" i="2"/>
  <c r="FX78" i="2"/>
  <c r="FW78" i="2"/>
  <c r="FV78" i="2"/>
  <c r="FU78" i="2"/>
  <c r="FT78" i="2"/>
  <c r="FS78" i="2"/>
  <c r="FR78" i="2"/>
  <c r="FQ78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GA76" i="2"/>
  <c r="FZ76" i="2"/>
  <c r="FY76" i="2"/>
  <c r="FX76" i="2"/>
  <c r="FW76" i="2"/>
  <c r="FV76" i="2"/>
  <c r="FU76" i="2"/>
  <c r="FT76" i="2"/>
  <c r="FS76" i="2"/>
  <c r="FR76" i="2"/>
  <c r="FQ76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GA75" i="2"/>
  <c r="FZ75" i="2"/>
  <c r="FY75" i="2"/>
  <c r="FX75" i="2"/>
  <c r="FW75" i="2"/>
  <c r="FV75" i="2"/>
  <c r="FU75" i="2"/>
  <c r="FT75" i="2"/>
  <c r="FS75" i="2"/>
  <c r="FR75" i="2"/>
  <c r="FQ75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GA74" i="2"/>
  <c r="FZ74" i="2"/>
  <c r="FY74" i="2"/>
  <c r="FX74" i="2"/>
  <c r="FW74" i="2"/>
  <c r="FV74" i="2"/>
  <c r="FU74" i="2"/>
  <c r="FT74" i="2"/>
  <c r="FS74" i="2"/>
  <c r="FR74" i="2"/>
  <c r="FQ74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GA73" i="2"/>
  <c r="FZ73" i="2"/>
  <c r="FY73" i="2"/>
  <c r="FX73" i="2"/>
  <c r="FW73" i="2"/>
  <c r="FV73" i="2"/>
  <c r="FU73" i="2"/>
  <c r="FT73" i="2"/>
  <c r="FS73" i="2"/>
  <c r="FR73" i="2"/>
  <c r="FQ73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GA70" i="2"/>
  <c r="FZ70" i="2"/>
  <c r="FY70" i="2"/>
  <c r="FX70" i="2"/>
  <c r="FW70" i="2"/>
  <c r="FV70" i="2"/>
  <c r="FU70" i="2"/>
  <c r="FT70" i="2"/>
  <c r="FS70" i="2"/>
  <c r="FR70" i="2"/>
  <c r="FQ70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GA69" i="2"/>
  <c r="FZ69" i="2"/>
  <c r="FY69" i="2"/>
  <c r="FX69" i="2"/>
  <c r="FW69" i="2"/>
  <c r="FV69" i="2"/>
  <c r="FU69" i="2"/>
  <c r="FT69" i="2"/>
  <c r="FS69" i="2"/>
  <c r="FR69" i="2"/>
  <c r="FQ69" i="2"/>
  <c r="FP69" i="2"/>
  <c r="FO69" i="2"/>
  <c r="FN69" i="2"/>
  <c r="FM69" i="2"/>
  <c r="FL69" i="2"/>
  <c r="FK69" i="2"/>
  <c r="FJ69" i="2"/>
  <c r="FI69" i="2"/>
  <c r="FH69" i="2"/>
  <c r="FG69" i="2"/>
  <c r="FF69" i="2"/>
  <c r="FE69" i="2"/>
  <c r="FD69" i="2"/>
  <c r="FC69" i="2"/>
  <c r="FB69" i="2"/>
  <c r="FA69" i="2"/>
  <c r="EZ69" i="2"/>
  <c r="EY69" i="2"/>
  <c r="EX69" i="2"/>
  <c r="EW69" i="2"/>
  <c r="EV69" i="2"/>
  <c r="GA68" i="2"/>
  <c r="FZ68" i="2"/>
  <c r="FY68" i="2"/>
  <c r="FX68" i="2"/>
  <c r="FW68" i="2"/>
  <c r="FV68" i="2"/>
  <c r="FU68" i="2"/>
  <c r="FT68" i="2"/>
  <c r="FS68" i="2"/>
  <c r="FR68" i="2"/>
  <c r="FQ68" i="2"/>
  <c r="FP68" i="2"/>
  <c r="FO68" i="2"/>
  <c r="FN68" i="2"/>
  <c r="FM68" i="2"/>
  <c r="FL68" i="2"/>
  <c r="FK68" i="2"/>
  <c r="FJ68" i="2"/>
  <c r="FI68" i="2"/>
  <c r="FH68" i="2"/>
  <c r="FG68" i="2"/>
  <c r="FF68" i="2"/>
  <c r="FE68" i="2"/>
  <c r="FD68" i="2"/>
  <c r="FC68" i="2"/>
  <c r="FB68" i="2"/>
  <c r="FA68" i="2"/>
  <c r="EZ68" i="2"/>
  <c r="EY68" i="2"/>
  <c r="EX68" i="2"/>
  <c r="EW68" i="2"/>
  <c r="EV68" i="2"/>
  <c r="GA67" i="2"/>
  <c r="FZ67" i="2"/>
  <c r="FY67" i="2"/>
  <c r="FX67" i="2"/>
  <c r="FW67" i="2"/>
  <c r="FV67" i="2"/>
  <c r="FU67" i="2"/>
  <c r="FT67" i="2"/>
  <c r="FS67" i="2"/>
  <c r="FR67" i="2"/>
  <c r="FQ67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GA66" i="2"/>
  <c r="FZ66" i="2"/>
  <c r="FY66" i="2"/>
  <c r="FX66" i="2"/>
  <c r="FW66" i="2"/>
  <c r="FV66" i="2"/>
  <c r="FU66" i="2"/>
  <c r="FT66" i="2"/>
  <c r="FS66" i="2"/>
  <c r="FR66" i="2"/>
  <c r="FQ66" i="2"/>
  <c r="FP66" i="2"/>
  <c r="FO66" i="2"/>
  <c r="FN66" i="2"/>
  <c r="FM66" i="2"/>
  <c r="FL66" i="2"/>
  <c r="FK66" i="2"/>
  <c r="FJ66" i="2"/>
  <c r="FI66" i="2"/>
  <c r="FH66" i="2"/>
  <c r="FG66" i="2"/>
  <c r="FF66" i="2"/>
  <c r="FE66" i="2"/>
  <c r="FD66" i="2"/>
  <c r="FC66" i="2"/>
  <c r="FB66" i="2"/>
  <c r="FA66" i="2"/>
  <c r="EZ66" i="2"/>
  <c r="EY66" i="2"/>
  <c r="EX66" i="2"/>
  <c r="EW66" i="2"/>
  <c r="EV66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Y65" i="2"/>
  <c r="EX65" i="2"/>
  <c r="EW65" i="2"/>
  <c r="EV65" i="2"/>
  <c r="GA64" i="2"/>
  <c r="FZ64" i="2"/>
  <c r="FY64" i="2"/>
  <c r="FX64" i="2"/>
  <c r="FW64" i="2"/>
  <c r="FV64" i="2"/>
  <c r="FU64" i="2"/>
  <c r="FT64" i="2"/>
  <c r="FS64" i="2"/>
  <c r="FR64" i="2"/>
  <c r="FQ64" i="2"/>
  <c r="FP64" i="2"/>
  <c r="FO64" i="2"/>
  <c r="FN64" i="2"/>
  <c r="FM64" i="2"/>
  <c r="FL64" i="2"/>
  <c r="FK64" i="2"/>
  <c r="FJ64" i="2"/>
  <c r="FI64" i="2"/>
  <c r="FH64" i="2"/>
  <c r="FG64" i="2"/>
  <c r="FF64" i="2"/>
  <c r="FE64" i="2"/>
  <c r="FD64" i="2"/>
  <c r="FC64" i="2"/>
  <c r="FB64" i="2"/>
  <c r="FA64" i="2"/>
  <c r="EZ64" i="2"/>
  <c r="EY64" i="2"/>
  <c r="EX64" i="2"/>
  <c r="EW64" i="2"/>
  <c r="EV64" i="2"/>
  <c r="GA63" i="2"/>
  <c r="FZ63" i="2"/>
  <c r="FY63" i="2"/>
  <c r="FX63" i="2"/>
  <c r="FW63" i="2"/>
  <c r="FV63" i="2"/>
  <c r="FU63" i="2"/>
  <c r="FT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GA62" i="2"/>
  <c r="FZ62" i="2"/>
  <c r="FY62" i="2"/>
  <c r="FX62" i="2"/>
  <c r="FW62" i="2"/>
  <c r="FV62" i="2"/>
  <c r="FU62" i="2"/>
  <c r="FT62" i="2"/>
  <c r="FS62" i="2"/>
  <c r="FR62" i="2"/>
  <c r="FQ62" i="2"/>
  <c r="FP62" i="2"/>
  <c r="FO62" i="2"/>
  <c r="FN62" i="2"/>
  <c r="FM62" i="2"/>
  <c r="FL62" i="2"/>
  <c r="FK62" i="2"/>
  <c r="FJ62" i="2"/>
  <c r="FI62" i="2"/>
  <c r="FH62" i="2"/>
  <c r="FG62" i="2"/>
  <c r="FF62" i="2"/>
  <c r="FE62" i="2"/>
  <c r="FD62" i="2"/>
  <c r="FC62" i="2"/>
  <c r="FB62" i="2"/>
  <c r="FA62" i="2"/>
  <c r="EZ62" i="2"/>
  <c r="EY62" i="2"/>
  <c r="EX62" i="2"/>
  <c r="EW62" i="2"/>
  <c r="EV62" i="2"/>
  <c r="GA61" i="2"/>
  <c r="FZ61" i="2"/>
  <c r="FY61" i="2"/>
  <c r="FX61" i="2"/>
  <c r="FW61" i="2"/>
  <c r="FV61" i="2"/>
  <c r="FU61" i="2"/>
  <c r="FT61" i="2"/>
  <c r="FS61" i="2"/>
  <c r="FR61" i="2"/>
  <c r="FQ61" i="2"/>
  <c r="FP61" i="2"/>
  <c r="FO61" i="2"/>
  <c r="FN61" i="2"/>
  <c r="FM61" i="2"/>
  <c r="FL61" i="2"/>
  <c r="FK61" i="2"/>
  <c r="FJ61" i="2"/>
  <c r="FI61" i="2"/>
  <c r="FH61" i="2"/>
  <c r="FG61" i="2"/>
  <c r="FF61" i="2"/>
  <c r="FE61" i="2"/>
  <c r="FD61" i="2"/>
  <c r="FC61" i="2"/>
  <c r="FB61" i="2"/>
  <c r="FA61" i="2"/>
  <c r="EZ61" i="2"/>
  <c r="EY61" i="2"/>
  <c r="EX61" i="2"/>
  <c r="EW61" i="2"/>
  <c r="EV61" i="2"/>
  <c r="GA60" i="2"/>
  <c r="FZ60" i="2"/>
  <c r="FY60" i="2"/>
  <c r="FX60" i="2"/>
  <c r="FW60" i="2"/>
  <c r="FV60" i="2"/>
  <c r="FU60" i="2"/>
  <c r="FT60" i="2"/>
  <c r="FS60" i="2"/>
  <c r="FR60" i="2"/>
  <c r="FQ60" i="2"/>
  <c r="FP60" i="2"/>
  <c r="FO60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B60" i="2"/>
  <c r="FA60" i="2"/>
  <c r="EZ60" i="2"/>
  <c r="EY60" i="2"/>
  <c r="EX60" i="2"/>
  <c r="EW60" i="2"/>
  <c r="EV60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Y59" i="2"/>
  <c r="EX59" i="2"/>
  <c r="EW59" i="2"/>
  <c r="EV59" i="2"/>
  <c r="GA58" i="2"/>
  <c r="FZ58" i="2"/>
  <c r="FY58" i="2"/>
  <c r="FX58" i="2"/>
  <c r="FW58" i="2"/>
  <c r="FV58" i="2"/>
  <c r="FU58" i="2"/>
  <c r="FT58" i="2"/>
  <c r="FS58" i="2"/>
  <c r="FR58" i="2"/>
  <c r="FQ58" i="2"/>
  <c r="FP58" i="2"/>
  <c r="FO58" i="2"/>
  <c r="FN58" i="2"/>
  <c r="FM58" i="2"/>
  <c r="FL58" i="2"/>
  <c r="FK58" i="2"/>
  <c r="FJ58" i="2"/>
  <c r="FI58" i="2"/>
  <c r="FH58" i="2"/>
  <c r="FG58" i="2"/>
  <c r="FF58" i="2"/>
  <c r="FE58" i="2"/>
  <c r="FD58" i="2"/>
  <c r="FC58" i="2"/>
  <c r="FB58" i="2"/>
  <c r="FA58" i="2"/>
  <c r="EZ58" i="2"/>
  <c r="EY58" i="2"/>
  <c r="EX58" i="2"/>
  <c r="EW58" i="2"/>
  <c r="EV58" i="2"/>
  <c r="GA57" i="2"/>
  <c r="FZ57" i="2"/>
  <c r="FY57" i="2"/>
  <c r="FX57" i="2"/>
  <c r="FW57" i="2"/>
  <c r="FV57" i="2"/>
  <c r="FU57" i="2"/>
  <c r="FT57" i="2"/>
  <c r="FS57" i="2"/>
  <c r="FR57" i="2"/>
  <c r="FQ5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GA56" i="2"/>
  <c r="FZ56" i="2"/>
  <c r="FY56" i="2"/>
  <c r="FX56" i="2"/>
  <c r="FW56" i="2"/>
  <c r="FV56" i="2"/>
  <c r="FU56" i="2"/>
  <c r="FT56" i="2"/>
  <c r="FS56" i="2"/>
  <c r="FR56" i="2"/>
  <c r="FQ56" i="2"/>
  <c r="FP56" i="2"/>
  <c r="FO56" i="2"/>
  <c r="FN56" i="2"/>
  <c r="FM56" i="2"/>
  <c r="FL56" i="2"/>
  <c r="FK56" i="2"/>
  <c r="FJ56" i="2"/>
  <c r="FI56" i="2"/>
  <c r="FH56" i="2"/>
  <c r="FG56" i="2"/>
  <c r="FF56" i="2"/>
  <c r="FE56" i="2"/>
  <c r="FD56" i="2"/>
  <c r="FC56" i="2"/>
  <c r="FB56" i="2"/>
  <c r="FA56" i="2"/>
  <c r="EZ56" i="2"/>
  <c r="EY56" i="2"/>
  <c r="EX56" i="2"/>
  <c r="EW56" i="2"/>
  <c r="EV56" i="2"/>
  <c r="GA55" i="2"/>
  <c r="FZ55" i="2"/>
  <c r="FY55" i="2"/>
  <c r="FX55" i="2"/>
  <c r="FW55" i="2"/>
  <c r="FV55" i="2"/>
  <c r="FU55" i="2"/>
  <c r="FT55" i="2"/>
  <c r="FS55" i="2"/>
  <c r="FR55" i="2"/>
  <c r="FQ55" i="2"/>
  <c r="FP55" i="2"/>
  <c r="FO55" i="2"/>
  <c r="FN55" i="2"/>
  <c r="FM55" i="2"/>
  <c r="FL55" i="2"/>
  <c r="FK55" i="2"/>
  <c r="FJ55" i="2"/>
  <c r="FI55" i="2"/>
  <c r="FH55" i="2"/>
  <c r="FG55" i="2"/>
  <c r="FF55" i="2"/>
  <c r="FE55" i="2"/>
  <c r="FD55" i="2"/>
  <c r="FC55" i="2"/>
  <c r="FB55" i="2"/>
  <c r="FA55" i="2"/>
  <c r="EZ55" i="2"/>
  <c r="EY55" i="2"/>
  <c r="EX55" i="2"/>
  <c r="EW55" i="2"/>
  <c r="EV55" i="2"/>
  <c r="GA54" i="2"/>
  <c r="FZ54" i="2"/>
  <c r="FY54" i="2"/>
  <c r="FX54" i="2"/>
  <c r="FW54" i="2"/>
  <c r="FV54" i="2"/>
  <c r="FU54" i="2"/>
  <c r="FT54" i="2"/>
  <c r="FS54" i="2"/>
  <c r="FR54" i="2"/>
  <c r="FQ54" i="2"/>
  <c r="FP54" i="2"/>
  <c r="FO54" i="2"/>
  <c r="FN54" i="2"/>
  <c r="FM54" i="2"/>
  <c r="FL54" i="2"/>
  <c r="FK54" i="2"/>
  <c r="FJ54" i="2"/>
  <c r="FI54" i="2"/>
  <c r="FH54" i="2"/>
  <c r="FG54" i="2"/>
  <c r="FF54" i="2"/>
  <c r="FE54" i="2"/>
  <c r="FD54" i="2"/>
  <c r="FC54" i="2"/>
  <c r="FB54" i="2"/>
  <c r="FA54" i="2"/>
  <c r="EZ54" i="2"/>
  <c r="EY54" i="2"/>
  <c r="EX54" i="2"/>
  <c r="EW54" i="2"/>
  <c r="EV54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Y53" i="2"/>
  <c r="EX53" i="2"/>
  <c r="EW53" i="2"/>
  <c r="EV53" i="2"/>
  <c r="GA52" i="2"/>
  <c r="FZ52" i="2"/>
  <c r="FY52" i="2"/>
  <c r="FX52" i="2"/>
  <c r="FW52" i="2"/>
  <c r="FV52" i="2"/>
  <c r="FU52" i="2"/>
  <c r="FT52" i="2"/>
  <c r="FS52" i="2"/>
  <c r="FR52" i="2"/>
  <c r="FQ52" i="2"/>
  <c r="FP52" i="2"/>
  <c r="FO52" i="2"/>
  <c r="FN52" i="2"/>
  <c r="FM52" i="2"/>
  <c r="FL52" i="2"/>
  <c r="FK52" i="2"/>
  <c r="FJ52" i="2"/>
  <c r="FI52" i="2"/>
  <c r="FH52" i="2"/>
  <c r="FG52" i="2"/>
  <c r="FF52" i="2"/>
  <c r="FE52" i="2"/>
  <c r="FD52" i="2"/>
  <c r="FC52" i="2"/>
  <c r="FB52" i="2"/>
  <c r="FA52" i="2"/>
  <c r="EZ52" i="2"/>
  <c r="EY52" i="2"/>
  <c r="EX52" i="2"/>
  <c r="EW52" i="2"/>
  <c r="EV52" i="2"/>
  <c r="GA51" i="2"/>
  <c r="FZ51" i="2"/>
  <c r="FY51" i="2"/>
  <c r="FX51" i="2"/>
  <c r="FW51" i="2"/>
  <c r="FV51" i="2"/>
  <c r="FU51" i="2"/>
  <c r="FT51" i="2"/>
  <c r="FS51" i="2"/>
  <c r="FR51" i="2"/>
  <c r="FQ51" i="2"/>
  <c r="FP51" i="2"/>
  <c r="FO51" i="2"/>
  <c r="FN51" i="2"/>
  <c r="FM51" i="2"/>
  <c r="FL51" i="2"/>
  <c r="FK51" i="2"/>
  <c r="FJ51" i="2"/>
  <c r="FI51" i="2"/>
  <c r="FH51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GA50" i="2"/>
  <c r="FZ50" i="2"/>
  <c r="FY50" i="2"/>
  <c r="FX50" i="2"/>
  <c r="FW50" i="2"/>
  <c r="FV50" i="2"/>
  <c r="FU50" i="2"/>
  <c r="FT50" i="2"/>
  <c r="FS50" i="2"/>
  <c r="FR50" i="2"/>
  <c r="FQ50" i="2"/>
  <c r="FP50" i="2"/>
  <c r="FO50" i="2"/>
  <c r="FN50" i="2"/>
  <c r="FM50" i="2"/>
  <c r="FL50" i="2"/>
  <c r="FK50" i="2"/>
  <c r="FJ50" i="2"/>
  <c r="FI50" i="2"/>
  <c r="FH50" i="2"/>
  <c r="FG50" i="2"/>
  <c r="FF50" i="2"/>
  <c r="FE50" i="2"/>
  <c r="FD50" i="2"/>
  <c r="FC50" i="2"/>
  <c r="FB50" i="2"/>
  <c r="FA50" i="2"/>
  <c r="EZ50" i="2"/>
  <c r="EY50" i="2"/>
  <c r="EX50" i="2"/>
  <c r="EW50" i="2"/>
  <c r="EV50" i="2"/>
  <c r="GA49" i="2"/>
  <c r="FZ49" i="2"/>
  <c r="FY49" i="2"/>
  <c r="FX49" i="2"/>
  <c r="FW49" i="2"/>
  <c r="FV49" i="2"/>
  <c r="FU49" i="2"/>
  <c r="FT49" i="2"/>
  <c r="FS49" i="2"/>
  <c r="FR49" i="2"/>
  <c r="FQ49" i="2"/>
  <c r="FP49" i="2"/>
  <c r="FO49" i="2"/>
  <c r="FN49" i="2"/>
  <c r="FM49" i="2"/>
  <c r="FL49" i="2"/>
  <c r="FK49" i="2"/>
  <c r="FJ49" i="2"/>
  <c r="FI49" i="2"/>
  <c r="FH49" i="2"/>
  <c r="FG49" i="2"/>
  <c r="FF49" i="2"/>
  <c r="FE49" i="2"/>
  <c r="FD49" i="2"/>
  <c r="FC49" i="2"/>
  <c r="FB49" i="2"/>
  <c r="FA49" i="2"/>
  <c r="EZ49" i="2"/>
  <c r="EY49" i="2"/>
  <c r="EX49" i="2"/>
  <c r="EW49" i="2"/>
  <c r="EV49" i="2"/>
  <c r="GA48" i="2"/>
  <c r="FZ48" i="2"/>
  <c r="FY48" i="2"/>
  <c r="FX48" i="2"/>
  <c r="FW48" i="2"/>
  <c r="FV48" i="2"/>
  <c r="FU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GA46" i="2"/>
  <c r="FZ46" i="2"/>
  <c r="FY46" i="2"/>
  <c r="FX46" i="2"/>
  <c r="FW46" i="2"/>
  <c r="FV46" i="2"/>
  <c r="FU46" i="2"/>
  <c r="FT46" i="2"/>
  <c r="FS46" i="2"/>
  <c r="FR46" i="2"/>
  <c r="FQ46" i="2"/>
  <c r="FP46" i="2"/>
  <c r="FO46" i="2"/>
  <c r="FN46" i="2"/>
  <c r="FM46" i="2"/>
  <c r="FL46" i="2"/>
  <c r="FK46" i="2"/>
  <c r="FJ46" i="2"/>
  <c r="FI46" i="2"/>
  <c r="FH46" i="2"/>
  <c r="FG46" i="2"/>
  <c r="FF46" i="2"/>
  <c r="FE46" i="2"/>
  <c r="FD46" i="2"/>
  <c r="FC46" i="2"/>
  <c r="FB46" i="2"/>
  <c r="FA46" i="2"/>
  <c r="EZ46" i="2"/>
  <c r="EY46" i="2"/>
  <c r="EX46" i="2"/>
  <c r="EW46" i="2"/>
  <c r="EV46" i="2"/>
  <c r="GA45" i="2"/>
  <c r="FZ45" i="2"/>
  <c r="FY45" i="2"/>
  <c r="FX45" i="2"/>
  <c r="FW45" i="2"/>
  <c r="FV45" i="2"/>
  <c r="FU45" i="2"/>
  <c r="FT45" i="2"/>
  <c r="FS45" i="2"/>
  <c r="FR45" i="2"/>
  <c r="FQ45" i="2"/>
  <c r="FP45" i="2"/>
  <c r="FO45" i="2"/>
  <c r="FN45" i="2"/>
  <c r="FM45" i="2"/>
  <c r="FL45" i="2"/>
  <c r="FK45" i="2"/>
  <c r="FJ45" i="2"/>
  <c r="FI45" i="2"/>
  <c r="FH45" i="2"/>
  <c r="FG45" i="2"/>
  <c r="FF45" i="2"/>
  <c r="FE45" i="2"/>
  <c r="FD45" i="2"/>
  <c r="FC45" i="2"/>
  <c r="FB45" i="2"/>
  <c r="FA45" i="2"/>
  <c r="EZ45" i="2"/>
  <c r="EY45" i="2"/>
  <c r="EX45" i="2"/>
  <c r="EW45" i="2"/>
  <c r="EV45" i="2"/>
  <c r="GA44" i="2"/>
  <c r="FZ44" i="2"/>
  <c r="FY44" i="2"/>
  <c r="FX44" i="2"/>
  <c r="FW44" i="2"/>
  <c r="FV44" i="2"/>
  <c r="FU44" i="2"/>
  <c r="FT44" i="2"/>
  <c r="FS44" i="2"/>
  <c r="FR44" i="2"/>
  <c r="FQ44" i="2"/>
  <c r="FP44" i="2"/>
  <c r="FO44" i="2"/>
  <c r="FN44" i="2"/>
  <c r="FM44" i="2"/>
  <c r="FL44" i="2"/>
  <c r="FK44" i="2"/>
  <c r="FJ44" i="2"/>
  <c r="FI44" i="2"/>
  <c r="FH44" i="2"/>
  <c r="FG44" i="2"/>
  <c r="FF44" i="2"/>
  <c r="FE44" i="2"/>
  <c r="FD44" i="2"/>
  <c r="FC44" i="2"/>
  <c r="FB44" i="2"/>
  <c r="FA44" i="2"/>
  <c r="EZ44" i="2"/>
  <c r="EY44" i="2"/>
  <c r="EX44" i="2"/>
  <c r="EW44" i="2"/>
  <c r="EV44" i="2"/>
  <c r="GA43" i="2"/>
  <c r="FZ43" i="2"/>
  <c r="FY43" i="2"/>
  <c r="FX43" i="2"/>
  <c r="FW43" i="2"/>
  <c r="FV43" i="2"/>
  <c r="FU43" i="2"/>
  <c r="FT43" i="2"/>
  <c r="FS43" i="2"/>
  <c r="FR43" i="2"/>
  <c r="FQ43" i="2"/>
  <c r="FP43" i="2"/>
  <c r="FO43" i="2"/>
  <c r="FN43" i="2"/>
  <c r="FM43" i="2"/>
  <c r="FL43" i="2"/>
  <c r="FK43" i="2"/>
  <c r="FJ43" i="2"/>
  <c r="FI43" i="2"/>
  <c r="FH43" i="2"/>
  <c r="FG43" i="2"/>
  <c r="FF43" i="2"/>
  <c r="FE43" i="2"/>
  <c r="FD43" i="2"/>
  <c r="FC43" i="2"/>
  <c r="FB43" i="2"/>
  <c r="FA43" i="2"/>
  <c r="EZ43" i="2"/>
  <c r="EY43" i="2"/>
  <c r="EX43" i="2"/>
  <c r="EW43" i="2"/>
  <c r="EV43" i="2"/>
  <c r="GA42" i="2"/>
  <c r="FZ42" i="2"/>
  <c r="FY42" i="2"/>
  <c r="FX42" i="2"/>
  <c r="FW42" i="2"/>
  <c r="FV42" i="2"/>
  <c r="FU42" i="2"/>
  <c r="FT42" i="2"/>
  <c r="FS42" i="2"/>
  <c r="FR42" i="2"/>
  <c r="FQ42" i="2"/>
  <c r="FP42" i="2"/>
  <c r="FO42" i="2"/>
  <c r="FN42" i="2"/>
  <c r="FM42" i="2"/>
  <c r="FL42" i="2"/>
  <c r="FK42" i="2"/>
  <c r="FJ42" i="2"/>
  <c r="FI42" i="2"/>
  <c r="FH42" i="2"/>
  <c r="FG42" i="2"/>
  <c r="FF42" i="2"/>
  <c r="FE42" i="2"/>
  <c r="FD42" i="2"/>
  <c r="FC42" i="2"/>
  <c r="FB42" i="2"/>
  <c r="FA42" i="2"/>
  <c r="EZ42" i="2"/>
  <c r="EY42" i="2"/>
  <c r="EX42" i="2"/>
  <c r="EW42" i="2"/>
  <c r="EV42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Y41" i="2"/>
  <c r="EX41" i="2"/>
  <c r="EW41" i="2"/>
  <c r="EV41" i="2"/>
  <c r="GA40" i="2"/>
  <c r="FZ40" i="2"/>
  <c r="FY40" i="2"/>
  <c r="FX40" i="2"/>
  <c r="FW40" i="2"/>
  <c r="FV40" i="2"/>
  <c r="FU40" i="2"/>
  <c r="FT40" i="2"/>
  <c r="FS40" i="2"/>
  <c r="FR40" i="2"/>
  <c r="FQ40" i="2"/>
  <c r="FP40" i="2"/>
  <c r="FO40" i="2"/>
  <c r="FN40" i="2"/>
  <c r="FM40" i="2"/>
  <c r="FL40" i="2"/>
  <c r="FK40" i="2"/>
  <c r="FJ40" i="2"/>
  <c r="FI40" i="2"/>
  <c r="FH40" i="2"/>
  <c r="FG40" i="2"/>
  <c r="FF40" i="2"/>
  <c r="FE40" i="2"/>
  <c r="FD40" i="2"/>
  <c r="FC40" i="2"/>
  <c r="FB40" i="2"/>
  <c r="FA40" i="2"/>
  <c r="EZ40" i="2"/>
  <c r="EY40" i="2"/>
  <c r="EX40" i="2"/>
  <c r="EW40" i="2"/>
  <c r="EV40" i="2"/>
  <c r="GA39" i="2"/>
  <c r="FZ39" i="2"/>
  <c r="FY39" i="2"/>
  <c r="FX39" i="2"/>
  <c r="FW39" i="2"/>
  <c r="FV39" i="2"/>
  <c r="FU39" i="2"/>
  <c r="FT39" i="2"/>
  <c r="FS39" i="2"/>
  <c r="FR39" i="2"/>
  <c r="FQ39" i="2"/>
  <c r="FP39" i="2"/>
  <c r="FO39" i="2"/>
  <c r="FN39" i="2"/>
  <c r="FM39" i="2"/>
  <c r="FL39" i="2"/>
  <c r="FK39" i="2"/>
  <c r="FJ39" i="2"/>
  <c r="FI39" i="2"/>
  <c r="FH39" i="2"/>
  <c r="FG39" i="2"/>
  <c r="FF39" i="2"/>
  <c r="FE39" i="2"/>
  <c r="FD39" i="2"/>
  <c r="FC39" i="2"/>
  <c r="FB39" i="2"/>
  <c r="FA39" i="2"/>
  <c r="EZ39" i="2"/>
  <c r="EY39" i="2"/>
  <c r="EX39" i="2"/>
  <c r="EW39" i="2"/>
  <c r="EV39" i="2"/>
  <c r="GA38" i="2"/>
  <c r="FZ38" i="2"/>
  <c r="FY38" i="2"/>
  <c r="FX38" i="2"/>
  <c r="FW38" i="2"/>
  <c r="FV38" i="2"/>
  <c r="FU38" i="2"/>
  <c r="FT38" i="2"/>
  <c r="FS38" i="2"/>
  <c r="FR38" i="2"/>
  <c r="FQ38" i="2"/>
  <c r="FP38" i="2"/>
  <c r="FO38" i="2"/>
  <c r="FN38" i="2"/>
  <c r="FM38" i="2"/>
  <c r="FL38" i="2"/>
  <c r="FK38" i="2"/>
  <c r="FJ38" i="2"/>
  <c r="FI38" i="2"/>
  <c r="FH38" i="2"/>
  <c r="FG38" i="2"/>
  <c r="FF38" i="2"/>
  <c r="FE38" i="2"/>
  <c r="FD38" i="2"/>
  <c r="FC38" i="2"/>
  <c r="FB38" i="2"/>
  <c r="FA38" i="2"/>
  <c r="EZ38" i="2"/>
  <c r="EY38" i="2"/>
  <c r="EX38" i="2"/>
  <c r="EW38" i="2"/>
  <c r="EV38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FM36" i="2"/>
  <c r="FL36" i="2"/>
  <c r="FK36" i="2"/>
  <c r="FJ36" i="2"/>
  <c r="FI36" i="2"/>
  <c r="FH36" i="2"/>
  <c r="FG36" i="2"/>
  <c r="FF36" i="2"/>
  <c r="FE36" i="2"/>
  <c r="FD36" i="2"/>
  <c r="FC36" i="2"/>
  <c r="FB36" i="2"/>
  <c r="FA36" i="2"/>
  <c r="EZ36" i="2"/>
  <c r="EY36" i="2"/>
  <c r="EX36" i="2"/>
  <c r="EW36" i="2"/>
  <c r="EV36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Y35" i="2"/>
  <c r="EX35" i="2"/>
  <c r="EW35" i="2"/>
  <c r="EV35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FM34" i="2"/>
  <c r="FL34" i="2"/>
  <c r="FK34" i="2"/>
  <c r="FJ34" i="2"/>
  <c r="FI34" i="2"/>
  <c r="FH34" i="2"/>
  <c r="FG34" i="2"/>
  <c r="FF34" i="2"/>
  <c r="FE34" i="2"/>
  <c r="FD34" i="2"/>
  <c r="FC34" i="2"/>
  <c r="FB34" i="2"/>
  <c r="FA34" i="2"/>
  <c r="EZ34" i="2"/>
  <c r="EY34" i="2"/>
  <c r="EX34" i="2"/>
  <c r="EW34" i="2"/>
  <c r="EV34" i="2"/>
  <c r="GA33" i="2"/>
  <c r="FZ33" i="2"/>
  <c r="FY33" i="2"/>
  <c r="FX33" i="2"/>
  <c r="FW33" i="2"/>
  <c r="FV33" i="2"/>
  <c r="FU33" i="2"/>
  <c r="FT33" i="2"/>
  <c r="FS33" i="2"/>
  <c r="FR33" i="2"/>
  <c r="FQ33" i="2"/>
  <c r="FP33" i="2"/>
  <c r="FO33" i="2"/>
  <c r="FN33" i="2"/>
  <c r="FM33" i="2"/>
  <c r="FL33" i="2"/>
  <c r="FK33" i="2"/>
  <c r="FJ33" i="2"/>
  <c r="FI33" i="2"/>
  <c r="FH33" i="2"/>
  <c r="FG33" i="2"/>
  <c r="FF33" i="2"/>
  <c r="FE33" i="2"/>
  <c r="FD33" i="2"/>
  <c r="FC33" i="2"/>
  <c r="FB33" i="2"/>
  <c r="FA33" i="2"/>
  <c r="EZ33" i="2"/>
  <c r="EY33" i="2"/>
  <c r="EX33" i="2"/>
  <c r="EW33" i="2"/>
  <c r="EV33" i="2"/>
  <c r="GA32" i="2"/>
  <c r="FZ32" i="2"/>
  <c r="FY32" i="2"/>
  <c r="FX32" i="2"/>
  <c r="FW32" i="2"/>
  <c r="FV32" i="2"/>
  <c r="FU32" i="2"/>
  <c r="FT32" i="2"/>
  <c r="FS32" i="2"/>
  <c r="FR32" i="2"/>
  <c r="FQ32" i="2"/>
  <c r="FP32" i="2"/>
  <c r="FO32" i="2"/>
  <c r="FN32" i="2"/>
  <c r="FM32" i="2"/>
  <c r="FL32" i="2"/>
  <c r="FK32" i="2"/>
  <c r="FJ32" i="2"/>
  <c r="FI32" i="2"/>
  <c r="FH32" i="2"/>
  <c r="FG32" i="2"/>
  <c r="FF32" i="2"/>
  <c r="FE32" i="2"/>
  <c r="FD32" i="2"/>
  <c r="FC32" i="2"/>
  <c r="FB32" i="2"/>
  <c r="FA32" i="2"/>
  <c r="EZ32" i="2"/>
  <c r="EY32" i="2"/>
  <c r="EX32" i="2"/>
  <c r="EW32" i="2"/>
  <c r="EV32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FM31" i="2"/>
  <c r="FL31" i="2"/>
  <c r="FK31" i="2"/>
  <c r="FJ31" i="2"/>
  <c r="FI31" i="2"/>
  <c r="FH31" i="2"/>
  <c r="FG31" i="2"/>
  <c r="FF31" i="2"/>
  <c r="FE31" i="2"/>
  <c r="FD31" i="2"/>
  <c r="FC31" i="2"/>
  <c r="FB31" i="2"/>
  <c r="FA31" i="2"/>
  <c r="EZ31" i="2"/>
  <c r="EY31" i="2"/>
  <c r="EX31" i="2"/>
  <c r="EW31" i="2"/>
  <c r="EV31" i="2"/>
  <c r="GA30" i="2"/>
  <c r="FZ30" i="2"/>
  <c r="FY30" i="2"/>
  <c r="FX30" i="2"/>
  <c r="FW30" i="2"/>
  <c r="FV30" i="2"/>
  <c r="FU30" i="2"/>
  <c r="FT30" i="2"/>
  <c r="FS30" i="2"/>
  <c r="FR30" i="2"/>
  <c r="FQ30" i="2"/>
  <c r="FP30" i="2"/>
  <c r="FO30" i="2"/>
  <c r="FN30" i="2"/>
  <c r="FM30" i="2"/>
  <c r="FL30" i="2"/>
  <c r="FK30" i="2"/>
  <c r="FJ30" i="2"/>
  <c r="FI30" i="2"/>
  <c r="FH30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GA28" i="2"/>
  <c r="FZ28" i="2"/>
  <c r="FY28" i="2"/>
  <c r="FX28" i="2"/>
  <c r="FW28" i="2"/>
  <c r="FV28" i="2"/>
  <c r="FU28" i="2"/>
  <c r="FT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GA26" i="2"/>
  <c r="FZ26" i="2"/>
  <c r="FY26" i="2"/>
  <c r="FX26" i="2"/>
  <c r="FW26" i="2"/>
  <c r="FV26" i="2"/>
  <c r="FU26" i="2"/>
  <c r="FT26" i="2"/>
  <c r="FS26" i="2"/>
  <c r="FR26" i="2"/>
  <c r="FQ26" i="2"/>
  <c r="FP26" i="2"/>
  <c r="FO26" i="2"/>
  <c r="FN26" i="2"/>
  <c r="FM26" i="2"/>
  <c r="FL26" i="2"/>
  <c r="FK26" i="2"/>
  <c r="FJ26" i="2"/>
  <c r="FI26" i="2"/>
  <c r="FH26" i="2"/>
  <c r="FG26" i="2"/>
  <c r="FF26" i="2"/>
  <c r="FE26" i="2"/>
  <c r="FD26" i="2"/>
  <c r="FC26" i="2"/>
  <c r="FB26" i="2"/>
  <c r="FA26" i="2"/>
  <c r="EZ26" i="2"/>
  <c r="EY26" i="2"/>
  <c r="EX26" i="2"/>
  <c r="EW26" i="2"/>
  <c r="EV26" i="2"/>
  <c r="GA25" i="2"/>
  <c r="FZ25" i="2"/>
  <c r="FY25" i="2"/>
  <c r="FX25" i="2"/>
  <c r="FW25" i="2"/>
  <c r="FV25" i="2"/>
  <c r="FU25" i="2"/>
  <c r="FT25" i="2"/>
  <c r="FS25" i="2"/>
  <c r="FR25" i="2"/>
  <c r="FQ25" i="2"/>
  <c r="FP25" i="2"/>
  <c r="FO25" i="2"/>
  <c r="FN25" i="2"/>
  <c r="FM25" i="2"/>
  <c r="FL25" i="2"/>
  <c r="FK25" i="2"/>
  <c r="FJ25" i="2"/>
  <c r="FI25" i="2"/>
  <c r="FH25" i="2"/>
  <c r="FG25" i="2"/>
  <c r="FF25" i="2"/>
  <c r="FE25" i="2"/>
  <c r="FD25" i="2"/>
  <c r="FC25" i="2"/>
  <c r="FB25" i="2"/>
  <c r="FA25" i="2"/>
  <c r="EZ25" i="2"/>
  <c r="EY25" i="2"/>
  <c r="EX25" i="2"/>
  <c r="EW25" i="2"/>
  <c r="EV25" i="2"/>
  <c r="GA24" i="2"/>
  <c r="FZ24" i="2"/>
  <c r="FY24" i="2"/>
  <c r="FX24" i="2"/>
  <c r="FW24" i="2"/>
  <c r="FV24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GA21" i="2"/>
  <c r="FZ21" i="2"/>
  <c r="FY21" i="2"/>
  <c r="FX21" i="2"/>
  <c r="FW21" i="2"/>
  <c r="FV21" i="2"/>
  <c r="FU21" i="2"/>
  <c r="FT21" i="2"/>
  <c r="FS21" i="2"/>
  <c r="FR21" i="2"/>
  <c r="FQ21" i="2"/>
  <c r="FP21" i="2"/>
  <c r="FO21" i="2"/>
  <c r="FN21" i="2"/>
  <c r="FM21" i="2"/>
  <c r="FL21" i="2"/>
  <c r="FK21" i="2"/>
  <c r="FJ21" i="2"/>
  <c r="FI21" i="2"/>
  <c r="FH21" i="2"/>
  <c r="FG21" i="2"/>
  <c r="FF21" i="2"/>
  <c r="FE21" i="2"/>
  <c r="FD21" i="2"/>
  <c r="FC21" i="2"/>
  <c r="FB21" i="2"/>
  <c r="FA21" i="2"/>
  <c r="EZ21" i="2"/>
  <c r="EY21" i="2"/>
  <c r="EX21" i="2"/>
  <c r="EW21" i="2"/>
  <c r="EV21" i="2"/>
  <c r="GA20" i="2"/>
  <c r="FZ20" i="2"/>
  <c r="FY20" i="2"/>
  <c r="FX20" i="2"/>
  <c r="FW20" i="2"/>
  <c r="FV20" i="2"/>
  <c r="FU20" i="2"/>
  <c r="FT20" i="2"/>
  <c r="FS20" i="2"/>
  <c r="FR20" i="2"/>
  <c r="FQ20" i="2"/>
  <c r="FP20" i="2"/>
  <c r="FO20" i="2"/>
  <c r="FN20" i="2"/>
  <c r="FM20" i="2"/>
  <c r="FL20" i="2"/>
  <c r="FK20" i="2"/>
  <c r="FJ20" i="2"/>
  <c r="FI20" i="2"/>
  <c r="FH20" i="2"/>
  <c r="FG20" i="2"/>
  <c r="FF20" i="2"/>
  <c r="FE20" i="2"/>
  <c r="FD20" i="2"/>
  <c r="FC20" i="2"/>
  <c r="FB20" i="2"/>
  <c r="FA20" i="2"/>
  <c r="EZ20" i="2"/>
  <c r="EY20" i="2"/>
  <c r="EX20" i="2"/>
  <c r="EW20" i="2"/>
  <c r="EV20" i="2"/>
  <c r="GA19" i="2"/>
  <c r="FZ19" i="2"/>
  <c r="FY19" i="2"/>
  <c r="FX19" i="2"/>
  <c r="FW19" i="2"/>
  <c r="FV19" i="2"/>
  <c r="FU19" i="2"/>
  <c r="FT19" i="2"/>
  <c r="FS19" i="2"/>
  <c r="FR19" i="2"/>
  <c r="FQ19" i="2"/>
  <c r="FP19" i="2"/>
  <c r="FO19" i="2"/>
  <c r="FN19" i="2"/>
  <c r="FM19" i="2"/>
  <c r="FL19" i="2"/>
  <c r="FK19" i="2"/>
  <c r="FJ19" i="2"/>
  <c r="FI19" i="2"/>
  <c r="FH19" i="2"/>
  <c r="FG19" i="2"/>
  <c r="FF19" i="2"/>
  <c r="FE19" i="2"/>
  <c r="FD19" i="2"/>
  <c r="FC19" i="2"/>
  <c r="FB19" i="2"/>
  <c r="FA19" i="2"/>
  <c r="EZ19" i="2"/>
  <c r="EY19" i="2"/>
  <c r="EX19" i="2"/>
  <c r="EW19" i="2"/>
  <c r="EV19" i="2"/>
  <c r="GA18" i="2"/>
  <c r="FZ18" i="2"/>
  <c r="FY18" i="2"/>
  <c r="FX18" i="2"/>
  <c r="FW18" i="2"/>
  <c r="FV18" i="2"/>
  <c r="FU18" i="2"/>
  <c r="FT18" i="2"/>
  <c r="FS18" i="2"/>
  <c r="FR18" i="2"/>
  <c r="FQ18" i="2"/>
  <c r="FP18" i="2"/>
  <c r="FO18" i="2"/>
  <c r="FN18" i="2"/>
  <c r="FM18" i="2"/>
  <c r="FL18" i="2"/>
  <c r="FK18" i="2"/>
  <c r="FJ18" i="2"/>
  <c r="FI18" i="2"/>
  <c r="FH18" i="2"/>
  <c r="FG18" i="2"/>
  <c r="FF18" i="2"/>
  <c r="FE18" i="2"/>
  <c r="FD18" i="2"/>
  <c r="FC18" i="2"/>
  <c r="FB18" i="2"/>
  <c r="FA18" i="2"/>
  <c r="EZ18" i="2"/>
  <c r="EY18" i="2"/>
  <c r="EX18" i="2"/>
  <c r="EW18" i="2"/>
  <c r="EV18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FM16" i="2"/>
  <c r="FL16" i="2"/>
  <c r="FK16" i="2"/>
  <c r="FJ16" i="2"/>
  <c r="FI16" i="2"/>
  <c r="FH16" i="2"/>
  <c r="FG16" i="2"/>
  <c r="FF16" i="2"/>
  <c r="FE16" i="2"/>
  <c r="FD16" i="2"/>
  <c r="FC16" i="2"/>
  <c r="FB16" i="2"/>
  <c r="FA16" i="2"/>
  <c r="EZ16" i="2"/>
  <c r="EY16" i="2"/>
  <c r="EX16" i="2"/>
  <c r="EW16" i="2"/>
  <c r="EV16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GA14" i="2"/>
  <c r="FZ14" i="2"/>
  <c r="FY14" i="2"/>
  <c r="FX14" i="2"/>
  <c r="FW14" i="2"/>
  <c r="FV14" i="2"/>
  <c r="FU14" i="2"/>
  <c r="FT14" i="2"/>
  <c r="FS14" i="2"/>
  <c r="FR14" i="2"/>
  <c r="FQ14" i="2"/>
  <c r="FP14" i="2"/>
  <c r="FO14" i="2"/>
  <c r="FN14" i="2"/>
  <c r="FM14" i="2"/>
  <c r="FL14" i="2"/>
  <c r="FK14" i="2"/>
  <c r="FJ14" i="2"/>
  <c r="FI14" i="2"/>
  <c r="FH14" i="2"/>
  <c r="FG14" i="2"/>
  <c r="FF14" i="2"/>
  <c r="FE14" i="2"/>
  <c r="FD14" i="2"/>
  <c r="FC14" i="2"/>
  <c r="FB14" i="2"/>
  <c r="FA14" i="2"/>
  <c r="EZ14" i="2"/>
  <c r="EY14" i="2"/>
  <c r="EX14" i="2"/>
  <c r="EW14" i="2"/>
  <c r="EV14" i="2"/>
  <c r="GA13" i="2"/>
  <c r="FZ13" i="2"/>
  <c r="FY13" i="2"/>
  <c r="FX13" i="2"/>
  <c r="FW13" i="2"/>
  <c r="FV13" i="2"/>
  <c r="FU13" i="2"/>
  <c r="FT13" i="2"/>
  <c r="FS13" i="2"/>
  <c r="FR13" i="2"/>
  <c r="FQ13" i="2"/>
  <c r="FP13" i="2"/>
  <c r="FO13" i="2"/>
  <c r="FN13" i="2"/>
  <c r="FM13" i="2"/>
  <c r="FL13" i="2"/>
  <c r="FK13" i="2"/>
  <c r="FJ13" i="2"/>
  <c r="FI13" i="2"/>
  <c r="FH13" i="2"/>
  <c r="FG13" i="2"/>
  <c r="FF13" i="2"/>
  <c r="FE13" i="2"/>
  <c r="FD13" i="2"/>
  <c r="FC13" i="2"/>
  <c r="FB13" i="2"/>
  <c r="FA13" i="2"/>
  <c r="EZ13" i="2"/>
  <c r="EY13" i="2"/>
  <c r="EX13" i="2"/>
  <c r="EW13" i="2"/>
  <c r="EV13" i="2"/>
  <c r="GA12" i="2"/>
  <c r="FZ12" i="2"/>
  <c r="FY12" i="2"/>
  <c r="FX12" i="2"/>
  <c r="FW12" i="2"/>
  <c r="FV12" i="2"/>
  <c r="FU12" i="2"/>
  <c r="FT12" i="2"/>
  <c r="FS12" i="2"/>
  <c r="FR12" i="2"/>
  <c r="FQ12" i="2"/>
  <c r="FP12" i="2"/>
  <c r="FO12" i="2"/>
  <c r="FN12" i="2"/>
  <c r="FM12" i="2"/>
  <c r="FL12" i="2"/>
  <c r="FK12" i="2"/>
  <c r="FJ12" i="2"/>
  <c r="FI12" i="2"/>
  <c r="FH12" i="2"/>
  <c r="FG12" i="2"/>
  <c r="FF12" i="2"/>
  <c r="FE12" i="2"/>
  <c r="FD12" i="2"/>
  <c r="FC12" i="2"/>
  <c r="FB12" i="2"/>
  <c r="FA12" i="2"/>
  <c r="EZ12" i="2"/>
  <c r="EY12" i="2"/>
  <c r="EX12" i="2"/>
  <c r="EW12" i="2"/>
  <c r="EV12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FA11" i="2"/>
  <c r="EZ11" i="2"/>
  <c r="EY11" i="2"/>
  <c r="EX11" i="2"/>
  <c r="EW11" i="2"/>
  <c r="EV11" i="2"/>
  <c r="GA10" i="2"/>
  <c r="FZ10" i="2"/>
  <c r="FY10" i="2"/>
  <c r="FX10" i="2"/>
  <c r="FW10" i="2"/>
  <c r="FV10" i="2"/>
  <c r="FU10" i="2"/>
  <c r="FT10" i="2"/>
  <c r="FS10" i="2"/>
  <c r="FR10" i="2"/>
  <c r="FQ10" i="2"/>
  <c r="FP10" i="2"/>
  <c r="FO10" i="2"/>
  <c r="FN10" i="2"/>
  <c r="FM10" i="2"/>
  <c r="FL10" i="2"/>
  <c r="FK10" i="2"/>
  <c r="FJ10" i="2"/>
  <c r="FI10" i="2"/>
  <c r="FH10" i="2"/>
  <c r="FG10" i="2"/>
  <c r="FF10" i="2"/>
  <c r="FE10" i="2"/>
  <c r="FD10" i="2"/>
  <c r="FC10" i="2"/>
  <c r="FB10" i="2"/>
  <c r="FA10" i="2"/>
  <c r="EZ10" i="2"/>
  <c r="EY10" i="2"/>
  <c r="EX10" i="2"/>
  <c r="EW10" i="2"/>
  <c r="EV10" i="2"/>
  <c r="GA9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GA8" i="2"/>
  <c r="FZ8" i="2"/>
  <c r="FY8" i="2"/>
  <c r="FX8" i="2"/>
  <c r="FW8" i="2"/>
  <c r="FV8" i="2"/>
  <c r="FU8" i="2"/>
  <c r="FT8" i="2"/>
  <c r="FS8" i="2"/>
  <c r="FR8" i="2"/>
  <c r="FQ8" i="2"/>
  <c r="FP8" i="2"/>
  <c r="FO8" i="2"/>
  <c r="FN8" i="2"/>
  <c r="FM8" i="2"/>
  <c r="FL8" i="2"/>
  <c r="FK8" i="2"/>
  <c r="FJ8" i="2"/>
  <c r="FI8" i="2"/>
  <c r="FH8" i="2"/>
  <c r="FG8" i="2"/>
  <c r="FF8" i="2"/>
  <c r="FE8" i="2"/>
  <c r="FD8" i="2"/>
  <c r="FC8" i="2"/>
  <c r="FB8" i="2"/>
  <c r="FA8" i="2"/>
  <c r="EZ8" i="2"/>
  <c r="EY8" i="2"/>
  <c r="EX8" i="2"/>
  <c r="EW8" i="2"/>
  <c r="EV8" i="2"/>
  <c r="GA7" i="2"/>
  <c r="FZ7" i="2"/>
  <c r="FY7" i="2"/>
  <c r="FX7" i="2"/>
  <c r="FW7" i="2"/>
  <c r="FV7" i="2"/>
  <c r="FU7" i="2"/>
  <c r="FT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GA6" i="2"/>
  <c r="FZ6" i="2"/>
  <c r="FY6" i="2"/>
  <c r="FX6" i="2"/>
  <c r="FW6" i="2"/>
  <c r="FV6" i="2"/>
  <c r="FU6" i="2"/>
  <c r="FT6" i="2"/>
  <c r="FS6" i="2"/>
  <c r="FR6" i="2"/>
  <c r="FQ6" i="2"/>
  <c r="FP6" i="2"/>
  <c r="FO6" i="2"/>
  <c r="FN6" i="2"/>
  <c r="FM6" i="2"/>
  <c r="FL6" i="2"/>
  <c r="FK6" i="2"/>
  <c r="FJ6" i="2"/>
  <c r="FI6" i="2"/>
  <c r="FH6" i="2"/>
  <c r="FG6" i="2"/>
  <c r="FF6" i="2"/>
  <c r="FE6" i="2"/>
  <c r="FD6" i="2"/>
  <c r="FC6" i="2"/>
  <c r="FB6" i="2"/>
  <c r="FA6" i="2"/>
  <c r="EZ6" i="2"/>
  <c r="EY6" i="2"/>
  <c r="EX6" i="2"/>
  <c r="EW6" i="2"/>
  <c r="EV6" i="2"/>
  <c r="GA5" i="2"/>
  <c r="FZ5" i="2"/>
  <c r="FY5" i="2"/>
  <c r="FX5" i="2"/>
  <c r="FW5" i="2"/>
  <c r="FV5" i="2"/>
  <c r="FU5" i="2"/>
  <c r="FT5" i="2"/>
  <c r="FS5" i="2"/>
  <c r="FR5" i="2"/>
  <c r="FQ5" i="2"/>
  <c r="FP5" i="2"/>
  <c r="FO5" i="2"/>
  <c r="FN5" i="2"/>
  <c r="FM5" i="2"/>
  <c r="FL5" i="2"/>
  <c r="FK5" i="2"/>
  <c r="FJ5" i="2"/>
  <c r="FI5" i="2"/>
  <c r="FH5" i="2"/>
  <c r="FG5" i="2"/>
  <c r="FF5" i="2"/>
  <c r="FE5" i="2"/>
  <c r="FD5" i="2"/>
  <c r="FC5" i="2"/>
  <c r="FB5" i="2"/>
  <c r="FA5" i="2"/>
  <c r="EZ5" i="2"/>
  <c r="EY5" i="2"/>
  <c r="EX5" i="2"/>
  <c r="EW5" i="2"/>
  <c r="EV5" i="2"/>
  <c r="GA4" i="2"/>
  <c r="FZ4" i="2"/>
  <c r="FY4" i="2"/>
  <c r="FX4" i="2"/>
  <c r="FW4" i="2"/>
  <c r="FV4" i="2"/>
  <c r="FU4" i="2"/>
  <c r="FT4" i="2"/>
  <c r="FS4" i="2"/>
  <c r="FR4" i="2"/>
  <c r="FQ4" i="2"/>
  <c r="FP4" i="2"/>
  <c r="FO4" i="2"/>
  <c r="FN4" i="2"/>
  <c r="FM4" i="2"/>
  <c r="FL4" i="2"/>
  <c r="FK4" i="2"/>
  <c r="FJ4" i="2"/>
  <c r="FI4" i="2"/>
  <c r="FH4" i="2"/>
  <c r="FG4" i="2"/>
  <c r="FF4" i="2"/>
  <c r="FE4" i="2"/>
  <c r="FD4" i="2"/>
  <c r="FC4" i="2"/>
  <c r="FB4" i="2"/>
  <c r="FA4" i="2"/>
  <c r="EZ4" i="2"/>
  <c r="EY4" i="2"/>
  <c r="EX4" i="2"/>
  <c r="EW4" i="2"/>
  <c r="EV4" i="2"/>
  <c r="GA3" i="2"/>
  <c r="FZ3" i="2"/>
  <c r="FY3" i="2"/>
  <c r="FX3" i="2"/>
  <c r="FW3" i="2"/>
  <c r="FV3" i="2"/>
  <c r="FU3" i="2"/>
  <c r="FT3" i="2"/>
  <c r="FS3" i="2"/>
  <c r="FR3" i="2"/>
  <c r="FQ3" i="2"/>
  <c r="FP3" i="2"/>
  <c r="FO3" i="2"/>
  <c r="FN3" i="2"/>
  <c r="FM3" i="2"/>
  <c r="FL3" i="2"/>
  <c r="FK3" i="2"/>
  <c r="FJ3" i="2"/>
  <c r="FI3" i="2"/>
  <c r="FH3" i="2"/>
  <c r="FG3" i="2"/>
  <c r="FF3" i="2"/>
  <c r="FE3" i="2"/>
  <c r="FD3" i="2"/>
  <c r="FC3" i="2"/>
  <c r="FB3" i="2"/>
  <c r="FA3" i="2"/>
  <c r="EZ3" i="2"/>
  <c r="EY3" i="2"/>
  <c r="EX3" i="2"/>
  <c r="EW3" i="2"/>
  <c r="EV3" i="2"/>
  <c r="GB315" i="2"/>
  <c r="GB314" i="2"/>
  <c r="GB313" i="2"/>
  <c r="GB312" i="2"/>
  <c r="GB311" i="2"/>
  <c r="GB310" i="2"/>
  <c r="GB309" i="2"/>
  <c r="GB308" i="2"/>
  <c r="GB307" i="2"/>
  <c r="GB306" i="2"/>
  <c r="GB305" i="2"/>
  <c r="GB304" i="2"/>
  <c r="GB303" i="2"/>
  <c r="GB302" i="2"/>
  <c r="GB301" i="2"/>
  <c r="GB300" i="2"/>
  <c r="GB299" i="2"/>
  <c r="GB298" i="2"/>
  <c r="GB297" i="2"/>
  <c r="GB296" i="2"/>
  <c r="GB295" i="2"/>
  <c r="GB294" i="2"/>
  <c r="GB293" i="2"/>
  <c r="GB292" i="2"/>
  <c r="GB291" i="2"/>
  <c r="GB290" i="2"/>
  <c r="GB289" i="2"/>
  <c r="GB288" i="2"/>
  <c r="GB287" i="2"/>
  <c r="GB286" i="2"/>
  <c r="GB285" i="2"/>
  <c r="GB284" i="2"/>
  <c r="GB283" i="2"/>
  <c r="GB282" i="2"/>
  <c r="GB281" i="2"/>
  <c r="GB280" i="2"/>
  <c r="GB279" i="2"/>
  <c r="GB278" i="2"/>
  <c r="GB277" i="2"/>
  <c r="GB276" i="2"/>
  <c r="GB275" i="2"/>
  <c r="GB274" i="2"/>
  <c r="GB273" i="2"/>
  <c r="GB272" i="2"/>
  <c r="GB271" i="2"/>
  <c r="GB270" i="2"/>
  <c r="GB269" i="2"/>
  <c r="GB268" i="2"/>
  <c r="GB267" i="2"/>
  <c r="GB266" i="2"/>
  <c r="GB265" i="2"/>
  <c r="GB264" i="2"/>
  <c r="GB263" i="2"/>
  <c r="GB262" i="2"/>
  <c r="GB261" i="2"/>
  <c r="GB260" i="2"/>
  <c r="GB259" i="2"/>
  <c r="GB258" i="2"/>
  <c r="GB257" i="2"/>
  <c r="GB256" i="2"/>
  <c r="GB255" i="2"/>
  <c r="GB254" i="2"/>
  <c r="GB253" i="2"/>
  <c r="GB252" i="2"/>
  <c r="GB251" i="2"/>
  <c r="GB250" i="2"/>
  <c r="GB249" i="2"/>
  <c r="GB248" i="2"/>
  <c r="GB247" i="2"/>
  <c r="GB246" i="2"/>
  <c r="GB245" i="2"/>
  <c r="GB244" i="2"/>
  <c r="GB243" i="2"/>
  <c r="GB242" i="2"/>
  <c r="GB241" i="2"/>
  <c r="GB240" i="2"/>
  <c r="GB239" i="2"/>
  <c r="GB238" i="2"/>
  <c r="GB237" i="2"/>
  <c r="GB236" i="2"/>
  <c r="GB235" i="2"/>
  <c r="GB234" i="2"/>
  <c r="GB233" i="2"/>
  <c r="GB232" i="2"/>
  <c r="GB231" i="2"/>
  <c r="GB230" i="2"/>
  <c r="GB229" i="2"/>
  <c r="GB228" i="2"/>
  <c r="GB227" i="2"/>
  <c r="GB226" i="2"/>
  <c r="GB225" i="2"/>
  <c r="GB224" i="2"/>
  <c r="GB223" i="2"/>
  <c r="GB222" i="2"/>
  <c r="GB221" i="2"/>
  <c r="GB220" i="2"/>
  <c r="GB219" i="2"/>
  <c r="GB218" i="2"/>
  <c r="GB217" i="2"/>
  <c r="GB216" i="2"/>
  <c r="GB215" i="2"/>
  <c r="GB214" i="2"/>
  <c r="GB213" i="2"/>
  <c r="GB212" i="2"/>
  <c r="GB211" i="2"/>
  <c r="GB210" i="2"/>
  <c r="GB209" i="2"/>
  <c r="GB208" i="2"/>
  <c r="GB207" i="2"/>
  <c r="GB206" i="2"/>
  <c r="GB205" i="2"/>
  <c r="GB204" i="2"/>
  <c r="GB203" i="2"/>
  <c r="GB202" i="2"/>
  <c r="GB201" i="2"/>
  <c r="GB200" i="2"/>
  <c r="GB199" i="2"/>
  <c r="GB198" i="2"/>
  <c r="GB197" i="2"/>
  <c r="GB196" i="2"/>
  <c r="GB195" i="2"/>
  <c r="GB194" i="2"/>
  <c r="GB193" i="2"/>
  <c r="GB192" i="2"/>
  <c r="GB191" i="2"/>
  <c r="GB190" i="2"/>
  <c r="GB189" i="2"/>
  <c r="GB188" i="2"/>
  <c r="GB187" i="2"/>
  <c r="GB186" i="2"/>
  <c r="GB185" i="2"/>
  <c r="GB184" i="2"/>
  <c r="GB183" i="2"/>
  <c r="GB182" i="2"/>
  <c r="GB181" i="2"/>
  <c r="GB180" i="2"/>
  <c r="GB179" i="2"/>
  <c r="GB178" i="2"/>
  <c r="GB177" i="2"/>
  <c r="GB176" i="2"/>
  <c r="GB175" i="2"/>
  <c r="GB174" i="2"/>
  <c r="GB173" i="2"/>
  <c r="GB172" i="2"/>
  <c r="GB171" i="2"/>
  <c r="GB170" i="2"/>
  <c r="GB169" i="2"/>
  <c r="GB168" i="2"/>
  <c r="GB167" i="2"/>
  <c r="GB166" i="2"/>
  <c r="GB165" i="2"/>
  <c r="GB164" i="2"/>
  <c r="GB163" i="2"/>
  <c r="GB162" i="2"/>
  <c r="GB161" i="2"/>
  <c r="GB160" i="2"/>
  <c r="GB159" i="2"/>
  <c r="GB158" i="2"/>
  <c r="GB157" i="2"/>
  <c r="GB156" i="2"/>
  <c r="GB155" i="2"/>
  <c r="GB154" i="2"/>
  <c r="GB153" i="2"/>
  <c r="GB152" i="2"/>
  <c r="GB151" i="2"/>
  <c r="GB150" i="2"/>
  <c r="GB149" i="2"/>
  <c r="GB148" i="2"/>
  <c r="GB147" i="2"/>
  <c r="GB146" i="2"/>
  <c r="GB145" i="2"/>
  <c r="GB144" i="2"/>
  <c r="GB143" i="2"/>
  <c r="GB142" i="2"/>
  <c r="GB141" i="2"/>
  <c r="GB140" i="2"/>
  <c r="GB139" i="2"/>
  <c r="GB138" i="2"/>
  <c r="GB137" i="2"/>
  <c r="GB136" i="2"/>
  <c r="GB135" i="2"/>
  <c r="GB134" i="2"/>
  <c r="GB133" i="2"/>
  <c r="GB132" i="2"/>
  <c r="GB131" i="2"/>
  <c r="GB130" i="2"/>
  <c r="GB129" i="2"/>
  <c r="GB128" i="2"/>
  <c r="GB127" i="2"/>
  <c r="GB126" i="2"/>
  <c r="GB125" i="2"/>
  <c r="GB124" i="2"/>
  <c r="GB123" i="2"/>
  <c r="GB122" i="2"/>
  <c r="GB121" i="2"/>
  <c r="GB120" i="2"/>
  <c r="GB119" i="2"/>
  <c r="GB118" i="2"/>
  <c r="GB117" i="2"/>
  <c r="GB116" i="2"/>
  <c r="GB115" i="2"/>
  <c r="GB114" i="2"/>
  <c r="GB113" i="2"/>
  <c r="GB112" i="2"/>
  <c r="GB111" i="2"/>
  <c r="GB110" i="2"/>
  <c r="GB109" i="2"/>
  <c r="GB108" i="2"/>
  <c r="GB107" i="2"/>
  <c r="GB106" i="2"/>
  <c r="GB105" i="2"/>
  <c r="GB104" i="2"/>
  <c r="GB103" i="2"/>
  <c r="GB102" i="2"/>
  <c r="GB101" i="2"/>
  <c r="GB100" i="2"/>
  <c r="GB99" i="2"/>
  <c r="GB98" i="2"/>
  <c r="GB97" i="2"/>
  <c r="GB96" i="2"/>
  <c r="GB95" i="2"/>
  <c r="GB94" i="2"/>
  <c r="GB93" i="2"/>
  <c r="GB92" i="2"/>
  <c r="GB91" i="2"/>
  <c r="GB90" i="2"/>
  <c r="GB89" i="2"/>
  <c r="GB88" i="2"/>
  <c r="GB87" i="2"/>
  <c r="GB86" i="2"/>
  <c r="GB85" i="2"/>
  <c r="GB84" i="2"/>
  <c r="GB83" i="2"/>
  <c r="GB82" i="2"/>
  <c r="GB81" i="2"/>
  <c r="GB80" i="2"/>
  <c r="GB79" i="2"/>
  <c r="GB78" i="2"/>
  <c r="GB77" i="2"/>
  <c r="GB76" i="2"/>
  <c r="GB75" i="2"/>
  <c r="GB74" i="2"/>
  <c r="GB73" i="2"/>
  <c r="GB72" i="2"/>
  <c r="GB71" i="2"/>
  <c r="GB70" i="2"/>
  <c r="GB69" i="2"/>
  <c r="GB68" i="2"/>
  <c r="GB67" i="2"/>
  <c r="GB66" i="2"/>
  <c r="GB65" i="2"/>
  <c r="GB64" i="2"/>
  <c r="GB63" i="2"/>
  <c r="GB62" i="2"/>
  <c r="GB61" i="2"/>
  <c r="GB60" i="2"/>
  <c r="GB59" i="2"/>
  <c r="GB58" i="2"/>
  <c r="GB57" i="2"/>
  <c r="GB56" i="2"/>
  <c r="GB55" i="2"/>
  <c r="GB54" i="2"/>
  <c r="GB53" i="2"/>
  <c r="GB52" i="2"/>
  <c r="GB51" i="2"/>
  <c r="GB50" i="2"/>
  <c r="GB49" i="2"/>
  <c r="GB48" i="2"/>
  <c r="GB47" i="2"/>
  <c r="GB46" i="2"/>
  <c r="GB45" i="2"/>
  <c r="GB44" i="2"/>
  <c r="GB43" i="2"/>
  <c r="GB42" i="2"/>
  <c r="GB41" i="2"/>
  <c r="GB40" i="2"/>
  <c r="GB39" i="2"/>
  <c r="GB38" i="2"/>
  <c r="GB37" i="2"/>
  <c r="GB36" i="2"/>
  <c r="GB35" i="2"/>
  <c r="GB34" i="2"/>
  <c r="GB33" i="2"/>
  <c r="GB32" i="2"/>
  <c r="GB31" i="2"/>
  <c r="GB30" i="2"/>
  <c r="GB29" i="2"/>
  <c r="GB28" i="2"/>
  <c r="GB27" i="2"/>
  <c r="GB26" i="2"/>
  <c r="GB25" i="2"/>
  <c r="GB24" i="2"/>
  <c r="GB23" i="2"/>
  <c r="GB22" i="2"/>
  <c r="GB21" i="2"/>
  <c r="GB20" i="2"/>
  <c r="GB19" i="2"/>
  <c r="GB18" i="2"/>
  <c r="GB17" i="2"/>
  <c r="GB16" i="2"/>
  <c r="GB15" i="2"/>
  <c r="GB14" i="2"/>
  <c r="GB13" i="2"/>
  <c r="GB12" i="2"/>
  <c r="GB11" i="2"/>
  <c r="GB10" i="2"/>
  <c r="GB9" i="2"/>
  <c r="GB8" i="2"/>
  <c r="GB7" i="2"/>
  <c r="GB6" i="2"/>
  <c r="GB5" i="2"/>
  <c r="GB4" i="2"/>
  <c r="GB3" i="2"/>
  <c r="GA315" i="1"/>
  <c r="FZ315" i="1"/>
  <c r="FY315" i="1"/>
  <c r="FX315" i="1"/>
  <c r="FW315" i="1"/>
  <c r="FV315" i="1"/>
  <c r="FU315" i="1"/>
  <c r="FT315" i="1"/>
  <c r="FS315" i="1"/>
  <c r="FR315" i="1"/>
  <c r="FQ315" i="1"/>
  <c r="FP315" i="1"/>
  <c r="FO315" i="1"/>
  <c r="FN315" i="1"/>
  <c r="FM315" i="1"/>
  <c r="FL315" i="1"/>
  <c r="FK315" i="1"/>
  <c r="FJ315" i="1"/>
  <c r="FI315" i="1"/>
  <c r="FH315" i="1"/>
  <c r="FG315" i="1"/>
  <c r="FF315" i="1"/>
  <c r="FE315" i="1"/>
  <c r="FD315" i="1"/>
  <c r="FC315" i="1"/>
  <c r="FB315" i="1"/>
  <c r="FA315" i="1"/>
  <c r="EZ315" i="1"/>
  <c r="EY315" i="1"/>
  <c r="EX315" i="1"/>
  <c r="EW315" i="1"/>
  <c r="EV315" i="1"/>
  <c r="GA314" i="1"/>
  <c r="FZ314" i="1"/>
  <c r="FY314" i="1"/>
  <c r="FX314" i="1"/>
  <c r="FW314" i="1"/>
  <c r="FV314" i="1"/>
  <c r="FU314" i="1"/>
  <c r="FT314" i="1"/>
  <c r="FS314" i="1"/>
  <c r="FR314" i="1"/>
  <c r="FQ314" i="1"/>
  <c r="FP314" i="1"/>
  <c r="FO314" i="1"/>
  <c r="FN314" i="1"/>
  <c r="FM314" i="1"/>
  <c r="FL314" i="1"/>
  <c r="FK314" i="1"/>
  <c r="FJ314" i="1"/>
  <c r="FI314" i="1"/>
  <c r="FH314" i="1"/>
  <c r="FG314" i="1"/>
  <c r="FF314" i="1"/>
  <c r="FE314" i="1"/>
  <c r="FD314" i="1"/>
  <c r="FC314" i="1"/>
  <c r="FB314" i="1"/>
  <c r="FA314" i="1"/>
  <c r="EZ314" i="1"/>
  <c r="EY314" i="1"/>
  <c r="EX314" i="1"/>
  <c r="EW314" i="1"/>
  <c r="EV314" i="1"/>
  <c r="GA313" i="1"/>
  <c r="FZ313" i="1"/>
  <c r="FY313" i="1"/>
  <c r="FX313" i="1"/>
  <c r="FW313" i="1"/>
  <c r="FV313" i="1"/>
  <c r="FU313" i="1"/>
  <c r="FT313" i="1"/>
  <c r="FS313" i="1"/>
  <c r="FR313" i="1"/>
  <c r="FQ313" i="1"/>
  <c r="FP313" i="1"/>
  <c r="FO313" i="1"/>
  <c r="FN313" i="1"/>
  <c r="FM313" i="1"/>
  <c r="FL313" i="1"/>
  <c r="FK313" i="1"/>
  <c r="FJ313" i="1"/>
  <c r="FI313" i="1"/>
  <c r="FH313" i="1"/>
  <c r="FG313" i="1"/>
  <c r="FF313" i="1"/>
  <c r="FE313" i="1"/>
  <c r="FD313" i="1"/>
  <c r="FC313" i="1"/>
  <c r="FB313" i="1"/>
  <c r="FA313" i="1"/>
  <c r="EZ313" i="1"/>
  <c r="EY313" i="1"/>
  <c r="EX313" i="1"/>
  <c r="EW313" i="1"/>
  <c r="EV313" i="1"/>
  <c r="GA312" i="1"/>
  <c r="FZ312" i="1"/>
  <c r="FY312" i="1"/>
  <c r="FX312" i="1"/>
  <c r="FW312" i="1"/>
  <c r="FV312" i="1"/>
  <c r="FU312" i="1"/>
  <c r="FT312" i="1"/>
  <c r="FS312" i="1"/>
  <c r="FR312" i="1"/>
  <c r="FQ312" i="1"/>
  <c r="FP312" i="1"/>
  <c r="FO312" i="1"/>
  <c r="FN312" i="1"/>
  <c r="FM312" i="1"/>
  <c r="FL312" i="1"/>
  <c r="FK312" i="1"/>
  <c r="FJ312" i="1"/>
  <c r="FI312" i="1"/>
  <c r="FH312" i="1"/>
  <c r="FG312" i="1"/>
  <c r="FF312" i="1"/>
  <c r="FE312" i="1"/>
  <c r="FD312" i="1"/>
  <c r="FC312" i="1"/>
  <c r="FB312" i="1"/>
  <c r="FA312" i="1"/>
  <c r="EZ312" i="1"/>
  <c r="EY312" i="1"/>
  <c r="EX312" i="1"/>
  <c r="EW312" i="1"/>
  <c r="EV312" i="1"/>
  <c r="GA311" i="1"/>
  <c r="FZ311" i="1"/>
  <c r="FY311" i="1"/>
  <c r="FX311" i="1"/>
  <c r="FW311" i="1"/>
  <c r="FV311" i="1"/>
  <c r="FU311" i="1"/>
  <c r="FT311" i="1"/>
  <c r="FS311" i="1"/>
  <c r="FR311" i="1"/>
  <c r="FQ311" i="1"/>
  <c r="FP311" i="1"/>
  <c r="FO311" i="1"/>
  <c r="FN311" i="1"/>
  <c r="FM311" i="1"/>
  <c r="FL311" i="1"/>
  <c r="FK311" i="1"/>
  <c r="FJ311" i="1"/>
  <c r="FI311" i="1"/>
  <c r="FH311" i="1"/>
  <c r="FG311" i="1"/>
  <c r="FF311" i="1"/>
  <c r="FE311" i="1"/>
  <c r="FD311" i="1"/>
  <c r="FC311" i="1"/>
  <c r="FB311" i="1"/>
  <c r="FA311" i="1"/>
  <c r="EZ311" i="1"/>
  <c r="EY311" i="1"/>
  <c r="EX311" i="1"/>
  <c r="EW311" i="1"/>
  <c r="EV311" i="1"/>
  <c r="GA310" i="1"/>
  <c r="FZ310" i="1"/>
  <c r="FY310" i="1"/>
  <c r="FX310" i="1"/>
  <c r="FW310" i="1"/>
  <c r="FV310" i="1"/>
  <c r="FU310" i="1"/>
  <c r="FT310" i="1"/>
  <c r="FS310" i="1"/>
  <c r="FR310" i="1"/>
  <c r="FQ310" i="1"/>
  <c r="FP310" i="1"/>
  <c r="FO310" i="1"/>
  <c r="FN310" i="1"/>
  <c r="FM310" i="1"/>
  <c r="FL310" i="1"/>
  <c r="FK310" i="1"/>
  <c r="FJ310" i="1"/>
  <c r="FI310" i="1"/>
  <c r="FH310" i="1"/>
  <c r="FG310" i="1"/>
  <c r="FF310" i="1"/>
  <c r="FE310" i="1"/>
  <c r="FD310" i="1"/>
  <c r="FC310" i="1"/>
  <c r="FB310" i="1"/>
  <c r="FA310" i="1"/>
  <c r="EZ310" i="1"/>
  <c r="EY310" i="1"/>
  <c r="EX310" i="1"/>
  <c r="EW310" i="1"/>
  <c r="EV310" i="1"/>
  <c r="GA309" i="1"/>
  <c r="FZ309" i="1"/>
  <c r="FY309" i="1"/>
  <c r="FX309" i="1"/>
  <c r="FW309" i="1"/>
  <c r="FV309" i="1"/>
  <c r="FU309" i="1"/>
  <c r="FT309" i="1"/>
  <c r="FS309" i="1"/>
  <c r="FR309" i="1"/>
  <c r="FQ309" i="1"/>
  <c r="FP309" i="1"/>
  <c r="FO309" i="1"/>
  <c r="FN309" i="1"/>
  <c r="FM309" i="1"/>
  <c r="FL309" i="1"/>
  <c r="FK309" i="1"/>
  <c r="FJ309" i="1"/>
  <c r="FI309" i="1"/>
  <c r="FH309" i="1"/>
  <c r="FG309" i="1"/>
  <c r="FF309" i="1"/>
  <c r="FE309" i="1"/>
  <c r="FD309" i="1"/>
  <c r="FC309" i="1"/>
  <c r="FB309" i="1"/>
  <c r="FA309" i="1"/>
  <c r="EZ309" i="1"/>
  <c r="EY309" i="1"/>
  <c r="EX309" i="1"/>
  <c r="EW309" i="1"/>
  <c r="EV309" i="1"/>
  <c r="GA308" i="1"/>
  <c r="FZ308" i="1"/>
  <c r="FY308" i="1"/>
  <c r="FX308" i="1"/>
  <c r="FW308" i="1"/>
  <c r="FV308" i="1"/>
  <c r="FU308" i="1"/>
  <c r="FT308" i="1"/>
  <c r="FS308" i="1"/>
  <c r="FR308" i="1"/>
  <c r="FQ308" i="1"/>
  <c r="FP308" i="1"/>
  <c r="FO308" i="1"/>
  <c r="FN308" i="1"/>
  <c r="FM308" i="1"/>
  <c r="FL308" i="1"/>
  <c r="FK308" i="1"/>
  <c r="FJ308" i="1"/>
  <c r="FI308" i="1"/>
  <c r="FH308" i="1"/>
  <c r="FG308" i="1"/>
  <c r="FF308" i="1"/>
  <c r="FE308" i="1"/>
  <c r="FD308" i="1"/>
  <c r="FC308" i="1"/>
  <c r="FB308" i="1"/>
  <c r="FA308" i="1"/>
  <c r="EZ308" i="1"/>
  <c r="EY308" i="1"/>
  <c r="EX308" i="1"/>
  <c r="EW308" i="1"/>
  <c r="EV308" i="1"/>
  <c r="GA307" i="1"/>
  <c r="FZ307" i="1"/>
  <c r="FY307" i="1"/>
  <c r="FX307" i="1"/>
  <c r="FW307" i="1"/>
  <c r="FV307" i="1"/>
  <c r="FU307" i="1"/>
  <c r="FT307" i="1"/>
  <c r="FS307" i="1"/>
  <c r="FR307" i="1"/>
  <c r="FQ307" i="1"/>
  <c r="FP307" i="1"/>
  <c r="FO307" i="1"/>
  <c r="FN307" i="1"/>
  <c r="FM307" i="1"/>
  <c r="FL307" i="1"/>
  <c r="FK307" i="1"/>
  <c r="FJ307" i="1"/>
  <c r="FI307" i="1"/>
  <c r="FH307" i="1"/>
  <c r="FG307" i="1"/>
  <c r="FF307" i="1"/>
  <c r="FE307" i="1"/>
  <c r="FD307" i="1"/>
  <c r="FC307" i="1"/>
  <c r="FB307" i="1"/>
  <c r="FA307" i="1"/>
  <c r="EZ307" i="1"/>
  <c r="EY307" i="1"/>
  <c r="EX307" i="1"/>
  <c r="EW307" i="1"/>
  <c r="EV307" i="1"/>
  <c r="GA306" i="1"/>
  <c r="FZ306" i="1"/>
  <c r="FY306" i="1"/>
  <c r="FX306" i="1"/>
  <c r="FW306" i="1"/>
  <c r="FV306" i="1"/>
  <c r="FU306" i="1"/>
  <c r="FT306" i="1"/>
  <c r="FS306" i="1"/>
  <c r="FR306" i="1"/>
  <c r="FQ306" i="1"/>
  <c r="FP306" i="1"/>
  <c r="FO306" i="1"/>
  <c r="FN306" i="1"/>
  <c r="FM306" i="1"/>
  <c r="FL306" i="1"/>
  <c r="FK306" i="1"/>
  <c r="FJ306" i="1"/>
  <c r="FI306" i="1"/>
  <c r="FH306" i="1"/>
  <c r="FG306" i="1"/>
  <c r="FF306" i="1"/>
  <c r="FE306" i="1"/>
  <c r="FD306" i="1"/>
  <c r="FC306" i="1"/>
  <c r="FB306" i="1"/>
  <c r="FA306" i="1"/>
  <c r="EZ306" i="1"/>
  <c r="EY306" i="1"/>
  <c r="EX306" i="1"/>
  <c r="EW306" i="1"/>
  <c r="EV306" i="1"/>
  <c r="GA305" i="1"/>
  <c r="FZ305" i="1"/>
  <c r="FY305" i="1"/>
  <c r="FX305" i="1"/>
  <c r="FW305" i="1"/>
  <c r="FV305" i="1"/>
  <c r="FU305" i="1"/>
  <c r="FT305" i="1"/>
  <c r="FS305" i="1"/>
  <c r="FR305" i="1"/>
  <c r="FQ305" i="1"/>
  <c r="FP305" i="1"/>
  <c r="FO305" i="1"/>
  <c r="FN305" i="1"/>
  <c r="FM305" i="1"/>
  <c r="FL305" i="1"/>
  <c r="FK305" i="1"/>
  <c r="FJ305" i="1"/>
  <c r="FI305" i="1"/>
  <c r="FH305" i="1"/>
  <c r="FG305" i="1"/>
  <c r="FF305" i="1"/>
  <c r="FE305" i="1"/>
  <c r="FD305" i="1"/>
  <c r="FC305" i="1"/>
  <c r="FB305" i="1"/>
  <c r="FA305" i="1"/>
  <c r="EZ305" i="1"/>
  <c r="EY305" i="1"/>
  <c r="EX305" i="1"/>
  <c r="EW305" i="1"/>
  <c r="EV305" i="1"/>
  <c r="GA304" i="1"/>
  <c r="FZ304" i="1"/>
  <c r="FY304" i="1"/>
  <c r="FX304" i="1"/>
  <c r="FW304" i="1"/>
  <c r="FV304" i="1"/>
  <c r="FU304" i="1"/>
  <c r="FT304" i="1"/>
  <c r="FS304" i="1"/>
  <c r="FR304" i="1"/>
  <c r="FQ304" i="1"/>
  <c r="FP304" i="1"/>
  <c r="FO304" i="1"/>
  <c r="FN304" i="1"/>
  <c r="FM304" i="1"/>
  <c r="FL304" i="1"/>
  <c r="FK304" i="1"/>
  <c r="FJ304" i="1"/>
  <c r="FI304" i="1"/>
  <c r="FH304" i="1"/>
  <c r="FG304" i="1"/>
  <c r="FF304" i="1"/>
  <c r="FE304" i="1"/>
  <c r="FD304" i="1"/>
  <c r="FC304" i="1"/>
  <c r="FB304" i="1"/>
  <c r="FA304" i="1"/>
  <c r="EZ304" i="1"/>
  <c r="EY304" i="1"/>
  <c r="EX304" i="1"/>
  <c r="EW304" i="1"/>
  <c r="EV304" i="1"/>
  <c r="GA303" i="1"/>
  <c r="FZ303" i="1"/>
  <c r="FY303" i="1"/>
  <c r="FX303" i="1"/>
  <c r="FW303" i="1"/>
  <c r="FV303" i="1"/>
  <c r="FU303" i="1"/>
  <c r="FT303" i="1"/>
  <c r="FS303" i="1"/>
  <c r="FR303" i="1"/>
  <c r="FQ303" i="1"/>
  <c r="FP303" i="1"/>
  <c r="FO303" i="1"/>
  <c r="FN303" i="1"/>
  <c r="FM303" i="1"/>
  <c r="FL303" i="1"/>
  <c r="FK303" i="1"/>
  <c r="FJ303" i="1"/>
  <c r="FI303" i="1"/>
  <c r="FH303" i="1"/>
  <c r="FG303" i="1"/>
  <c r="FF303" i="1"/>
  <c r="FE303" i="1"/>
  <c r="FD303" i="1"/>
  <c r="FC303" i="1"/>
  <c r="FB303" i="1"/>
  <c r="FA303" i="1"/>
  <c r="EZ303" i="1"/>
  <c r="EY303" i="1"/>
  <c r="EX303" i="1"/>
  <c r="EW303" i="1"/>
  <c r="EV303" i="1"/>
  <c r="GA302" i="1"/>
  <c r="FZ302" i="1"/>
  <c r="FY302" i="1"/>
  <c r="FX302" i="1"/>
  <c r="FW302" i="1"/>
  <c r="FV302" i="1"/>
  <c r="FU302" i="1"/>
  <c r="FT302" i="1"/>
  <c r="FS302" i="1"/>
  <c r="FR302" i="1"/>
  <c r="FQ302" i="1"/>
  <c r="FP302" i="1"/>
  <c r="FO302" i="1"/>
  <c r="FN302" i="1"/>
  <c r="FM302" i="1"/>
  <c r="FL302" i="1"/>
  <c r="FK302" i="1"/>
  <c r="FJ302" i="1"/>
  <c r="FI302" i="1"/>
  <c r="FH302" i="1"/>
  <c r="FG302" i="1"/>
  <c r="FF302" i="1"/>
  <c r="FE302" i="1"/>
  <c r="FD302" i="1"/>
  <c r="FC302" i="1"/>
  <c r="FB302" i="1"/>
  <c r="FA302" i="1"/>
  <c r="EZ302" i="1"/>
  <c r="EY302" i="1"/>
  <c r="EX302" i="1"/>
  <c r="EW302" i="1"/>
  <c r="EV302" i="1"/>
  <c r="GA301" i="1"/>
  <c r="FZ301" i="1"/>
  <c r="FY301" i="1"/>
  <c r="FX301" i="1"/>
  <c r="FW301" i="1"/>
  <c r="FV301" i="1"/>
  <c r="FU301" i="1"/>
  <c r="FT301" i="1"/>
  <c r="FS301" i="1"/>
  <c r="FR301" i="1"/>
  <c r="FQ301" i="1"/>
  <c r="FP301" i="1"/>
  <c r="FO301" i="1"/>
  <c r="FN301" i="1"/>
  <c r="FM301" i="1"/>
  <c r="FL301" i="1"/>
  <c r="FK301" i="1"/>
  <c r="FJ301" i="1"/>
  <c r="FI301" i="1"/>
  <c r="FH301" i="1"/>
  <c r="FG301" i="1"/>
  <c r="FF301" i="1"/>
  <c r="FE301" i="1"/>
  <c r="FD301" i="1"/>
  <c r="FC301" i="1"/>
  <c r="FB301" i="1"/>
  <c r="FA301" i="1"/>
  <c r="EZ301" i="1"/>
  <c r="EY301" i="1"/>
  <c r="EX301" i="1"/>
  <c r="EW301" i="1"/>
  <c r="EV301" i="1"/>
  <c r="GA300" i="1"/>
  <c r="FZ300" i="1"/>
  <c r="FY300" i="1"/>
  <c r="FX300" i="1"/>
  <c r="FW300" i="1"/>
  <c r="FV300" i="1"/>
  <c r="FU300" i="1"/>
  <c r="FT300" i="1"/>
  <c r="FS300" i="1"/>
  <c r="FR300" i="1"/>
  <c r="FQ300" i="1"/>
  <c r="FP300" i="1"/>
  <c r="FO300" i="1"/>
  <c r="FN300" i="1"/>
  <c r="FM300" i="1"/>
  <c r="FL300" i="1"/>
  <c r="FK300" i="1"/>
  <c r="FJ300" i="1"/>
  <c r="FI300" i="1"/>
  <c r="FH300" i="1"/>
  <c r="FG300" i="1"/>
  <c r="FF300" i="1"/>
  <c r="FE300" i="1"/>
  <c r="FD300" i="1"/>
  <c r="FC300" i="1"/>
  <c r="FB300" i="1"/>
  <c r="FA300" i="1"/>
  <c r="EZ300" i="1"/>
  <c r="EY300" i="1"/>
  <c r="EX300" i="1"/>
  <c r="EW300" i="1"/>
  <c r="EV300" i="1"/>
  <c r="GA299" i="1"/>
  <c r="FZ299" i="1"/>
  <c r="FY299" i="1"/>
  <c r="FX299" i="1"/>
  <c r="FW299" i="1"/>
  <c r="FV299" i="1"/>
  <c r="FU299" i="1"/>
  <c r="FT299" i="1"/>
  <c r="FS299" i="1"/>
  <c r="FR299" i="1"/>
  <c r="FQ299" i="1"/>
  <c r="FP299" i="1"/>
  <c r="FO299" i="1"/>
  <c r="FN299" i="1"/>
  <c r="FM299" i="1"/>
  <c r="FL299" i="1"/>
  <c r="FK299" i="1"/>
  <c r="FJ299" i="1"/>
  <c r="FI299" i="1"/>
  <c r="FH299" i="1"/>
  <c r="FG299" i="1"/>
  <c r="FF299" i="1"/>
  <c r="FE299" i="1"/>
  <c r="FD299" i="1"/>
  <c r="FC299" i="1"/>
  <c r="FB299" i="1"/>
  <c r="FA299" i="1"/>
  <c r="EZ299" i="1"/>
  <c r="EY299" i="1"/>
  <c r="EX299" i="1"/>
  <c r="EW299" i="1"/>
  <c r="EV299" i="1"/>
  <c r="GA298" i="1"/>
  <c r="FZ298" i="1"/>
  <c r="FY298" i="1"/>
  <c r="FX298" i="1"/>
  <c r="FW298" i="1"/>
  <c r="FV298" i="1"/>
  <c r="FU298" i="1"/>
  <c r="FT298" i="1"/>
  <c r="FS298" i="1"/>
  <c r="FR298" i="1"/>
  <c r="FQ298" i="1"/>
  <c r="FP298" i="1"/>
  <c r="FO298" i="1"/>
  <c r="FN298" i="1"/>
  <c r="FM298" i="1"/>
  <c r="FL298" i="1"/>
  <c r="FK298" i="1"/>
  <c r="FJ298" i="1"/>
  <c r="FI298" i="1"/>
  <c r="FH298" i="1"/>
  <c r="FG298" i="1"/>
  <c r="FF298" i="1"/>
  <c r="FE298" i="1"/>
  <c r="FD298" i="1"/>
  <c r="FC298" i="1"/>
  <c r="FB298" i="1"/>
  <c r="FA298" i="1"/>
  <c r="EZ298" i="1"/>
  <c r="EY298" i="1"/>
  <c r="EX298" i="1"/>
  <c r="EW298" i="1"/>
  <c r="EV298" i="1"/>
  <c r="GA297" i="1"/>
  <c r="FZ297" i="1"/>
  <c r="FY297" i="1"/>
  <c r="FX297" i="1"/>
  <c r="FW297" i="1"/>
  <c r="FV297" i="1"/>
  <c r="FU297" i="1"/>
  <c r="FT297" i="1"/>
  <c r="FS297" i="1"/>
  <c r="FR297" i="1"/>
  <c r="FQ297" i="1"/>
  <c r="FP297" i="1"/>
  <c r="FO297" i="1"/>
  <c r="FN297" i="1"/>
  <c r="FM297" i="1"/>
  <c r="FL297" i="1"/>
  <c r="FK297" i="1"/>
  <c r="FJ297" i="1"/>
  <c r="FI297" i="1"/>
  <c r="FH297" i="1"/>
  <c r="FG297" i="1"/>
  <c r="FF297" i="1"/>
  <c r="FE297" i="1"/>
  <c r="FD297" i="1"/>
  <c r="FC297" i="1"/>
  <c r="FB297" i="1"/>
  <c r="FA297" i="1"/>
  <c r="EZ297" i="1"/>
  <c r="EY297" i="1"/>
  <c r="EX297" i="1"/>
  <c r="EW297" i="1"/>
  <c r="EV297" i="1"/>
  <c r="GA296" i="1"/>
  <c r="FZ296" i="1"/>
  <c r="FY296" i="1"/>
  <c r="FX296" i="1"/>
  <c r="FW296" i="1"/>
  <c r="FV296" i="1"/>
  <c r="FU296" i="1"/>
  <c r="FT296" i="1"/>
  <c r="FS296" i="1"/>
  <c r="FR296" i="1"/>
  <c r="FQ296" i="1"/>
  <c r="FP296" i="1"/>
  <c r="FO296" i="1"/>
  <c r="FN296" i="1"/>
  <c r="FM296" i="1"/>
  <c r="FL296" i="1"/>
  <c r="FK296" i="1"/>
  <c r="FJ296" i="1"/>
  <c r="FI296" i="1"/>
  <c r="FH296" i="1"/>
  <c r="FG296" i="1"/>
  <c r="FF296" i="1"/>
  <c r="FE296" i="1"/>
  <c r="FD296" i="1"/>
  <c r="FC296" i="1"/>
  <c r="FB296" i="1"/>
  <c r="FA296" i="1"/>
  <c r="EZ296" i="1"/>
  <c r="EY296" i="1"/>
  <c r="EX296" i="1"/>
  <c r="EW296" i="1"/>
  <c r="EV296" i="1"/>
  <c r="GA295" i="1"/>
  <c r="FZ295" i="1"/>
  <c r="FY295" i="1"/>
  <c r="FX295" i="1"/>
  <c r="FW295" i="1"/>
  <c r="FV295" i="1"/>
  <c r="FU295" i="1"/>
  <c r="FT295" i="1"/>
  <c r="FS295" i="1"/>
  <c r="FR295" i="1"/>
  <c r="FQ295" i="1"/>
  <c r="FP295" i="1"/>
  <c r="FO295" i="1"/>
  <c r="FN295" i="1"/>
  <c r="FM295" i="1"/>
  <c r="FL295" i="1"/>
  <c r="FK295" i="1"/>
  <c r="FJ295" i="1"/>
  <c r="FI295" i="1"/>
  <c r="FH295" i="1"/>
  <c r="FG295" i="1"/>
  <c r="FF295" i="1"/>
  <c r="FE295" i="1"/>
  <c r="FD295" i="1"/>
  <c r="FC295" i="1"/>
  <c r="FB295" i="1"/>
  <c r="FA295" i="1"/>
  <c r="EZ295" i="1"/>
  <c r="EY295" i="1"/>
  <c r="EX295" i="1"/>
  <c r="EW295" i="1"/>
  <c r="EV295" i="1"/>
  <c r="GA294" i="1"/>
  <c r="FZ294" i="1"/>
  <c r="FY294" i="1"/>
  <c r="FX294" i="1"/>
  <c r="FW294" i="1"/>
  <c r="FV294" i="1"/>
  <c r="FU294" i="1"/>
  <c r="FT294" i="1"/>
  <c r="FS294" i="1"/>
  <c r="FR294" i="1"/>
  <c r="FQ294" i="1"/>
  <c r="FP294" i="1"/>
  <c r="FO294" i="1"/>
  <c r="FN294" i="1"/>
  <c r="FM294" i="1"/>
  <c r="FL294" i="1"/>
  <c r="FK294" i="1"/>
  <c r="FJ294" i="1"/>
  <c r="FI294" i="1"/>
  <c r="FH294" i="1"/>
  <c r="FG294" i="1"/>
  <c r="FF294" i="1"/>
  <c r="FE294" i="1"/>
  <c r="FD294" i="1"/>
  <c r="FC294" i="1"/>
  <c r="FB294" i="1"/>
  <c r="FA294" i="1"/>
  <c r="EZ294" i="1"/>
  <c r="EY294" i="1"/>
  <c r="EX294" i="1"/>
  <c r="EW294" i="1"/>
  <c r="EV294" i="1"/>
  <c r="GA293" i="1"/>
  <c r="FZ293" i="1"/>
  <c r="FY293" i="1"/>
  <c r="FX293" i="1"/>
  <c r="FW293" i="1"/>
  <c r="FV293" i="1"/>
  <c r="FU293" i="1"/>
  <c r="FT293" i="1"/>
  <c r="FS293" i="1"/>
  <c r="FR293" i="1"/>
  <c r="FQ293" i="1"/>
  <c r="FP293" i="1"/>
  <c r="FO293" i="1"/>
  <c r="FN293" i="1"/>
  <c r="FM293" i="1"/>
  <c r="FL293" i="1"/>
  <c r="FK293" i="1"/>
  <c r="FJ293" i="1"/>
  <c r="FI293" i="1"/>
  <c r="FH293" i="1"/>
  <c r="FG293" i="1"/>
  <c r="FF293" i="1"/>
  <c r="FE293" i="1"/>
  <c r="FD293" i="1"/>
  <c r="FC293" i="1"/>
  <c r="FB293" i="1"/>
  <c r="FA293" i="1"/>
  <c r="EZ293" i="1"/>
  <c r="EY293" i="1"/>
  <c r="EX293" i="1"/>
  <c r="EW293" i="1"/>
  <c r="EV293" i="1"/>
  <c r="GA292" i="1"/>
  <c r="FZ292" i="1"/>
  <c r="FY292" i="1"/>
  <c r="FX292" i="1"/>
  <c r="FW292" i="1"/>
  <c r="FV292" i="1"/>
  <c r="FU292" i="1"/>
  <c r="FT292" i="1"/>
  <c r="FS292" i="1"/>
  <c r="FR292" i="1"/>
  <c r="FQ292" i="1"/>
  <c r="FP292" i="1"/>
  <c r="FO292" i="1"/>
  <c r="FN292" i="1"/>
  <c r="FM292" i="1"/>
  <c r="FL292" i="1"/>
  <c r="FK292" i="1"/>
  <c r="FJ292" i="1"/>
  <c r="FI292" i="1"/>
  <c r="FH292" i="1"/>
  <c r="FG292" i="1"/>
  <c r="FF292" i="1"/>
  <c r="FE292" i="1"/>
  <c r="FD292" i="1"/>
  <c r="FC292" i="1"/>
  <c r="FB292" i="1"/>
  <c r="FA292" i="1"/>
  <c r="EZ292" i="1"/>
  <c r="EY292" i="1"/>
  <c r="EX292" i="1"/>
  <c r="EW292" i="1"/>
  <c r="EV292" i="1"/>
  <c r="GA291" i="1"/>
  <c r="FZ291" i="1"/>
  <c r="FY291" i="1"/>
  <c r="FX291" i="1"/>
  <c r="FW291" i="1"/>
  <c r="FV291" i="1"/>
  <c r="FU291" i="1"/>
  <c r="FT291" i="1"/>
  <c r="FS291" i="1"/>
  <c r="FR291" i="1"/>
  <c r="FQ291" i="1"/>
  <c r="FP291" i="1"/>
  <c r="FO291" i="1"/>
  <c r="FN291" i="1"/>
  <c r="FM291" i="1"/>
  <c r="FL291" i="1"/>
  <c r="FK291" i="1"/>
  <c r="FJ291" i="1"/>
  <c r="FI291" i="1"/>
  <c r="FH291" i="1"/>
  <c r="FG291" i="1"/>
  <c r="FF291" i="1"/>
  <c r="FE291" i="1"/>
  <c r="FD291" i="1"/>
  <c r="FC291" i="1"/>
  <c r="FB291" i="1"/>
  <c r="FA291" i="1"/>
  <c r="EZ291" i="1"/>
  <c r="EY291" i="1"/>
  <c r="EX291" i="1"/>
  <c r="EW291" i="1"/>
  <c r="EV291" i="1"/>
  <c r="GA290" i="1"/>
  <c r="FZ290" i="1"/>
  <c r="FY290" i="1"/>
  <c r="FX290" i="1"/>
  <c r="FW290" i="1"/>
  <c r="FV290" i="1"/>
  <c r="FU290" i="1"/>
  <c r="FT290" i="1"/>
  <c r="FS290" i="1"/>
  <c r="FR290" i="1"/>
  <c r="FQ290" i="1"/>
  <c r="FP290" i="1"/>
  <c r="FO290" i="1"/>
  <c r="FN290" i="1"/>
  <c r="FM290" i="1"/>
  <c r="FL290" i="1"/>
  <c r="FK290" i="1"/>
  <c r="FJ290" i="1"/>
  <c r="FI290" i="1"/>
  <c r="FH290" i="1"/>
  <c r="FG290" i="1"/>
  <c r="FF290" i="1"/>
  <c r="FE290" i="1"/>
  <c r="FD290" i="1"/>
  <c r="FC290" i="1"/>
  <c r="FB290" i="1"/>
  <c r="FA290" i="1"/>
  <c r="EZ290" i="1"/>
  <c r="EY290" i="1"/>
  <c r="EX290" i="1"/>
  <c r="EW290" i="1"/>
  <c r="EV290" i="1"/>
  <c r="GA289" i="1"/>
  <c r="FZ289" i="1"/>
  <c r="FY289" i="1"/>
  <c r="FX289" i="1"/>
  <c r="FW289" i="1"/>
  <c r="FV289" i="1"/>
  <c r="FU289" i="1"/>
  <c r="FT289" i="1"/>
  <c r="FS289" i="1"/>
  <c r="FR289" i="1"/>
  <c r="FQ289" i="1"/>
  <c r="FP289" i="1"/>
  <c r="FO289" i="1"/>
  <c r="FN289" i="1"/>
  <c r="FM289" i="1"/>
  <c r="FL289" i="1"/>
  <c r="FK289" i="1"/>
  <c r="FJ289" i="1"/>
  <c r="FI289" i="1"/>
  <c r="FH289" i="1"/>
  <c r="FG289" i="1"/>
  <c r="FF289" i="1"/>
  <c r="FE289" i="1"/>
  <c r="FD289" i="1"/>
  <c r="FC289" i="1"/>
  <c r="FB289" i="1"/>
  <c r="FA289" i="1"/>
  <c r="EZ289" i="1"/>
  <c r="EY289" i="1"/>
  <c r="EX289" i="1"/>
  <c r="EW289" i="1"/>
  <c r="EV289" i="1"/>
  <c r="GA288" i="1"/>
  <c r="FZ288" i="1"/>
  <c r="FY288" i="1"/>
  <c r="FX288" i="1"/>
  <c r="FW288" i="1"/>
  <c r="FV288" i="1"/>
  <c r="FU288" i="1"/>
  <c r="FT288" i="1"/>
  <c r="FS288" i="1"/>
  <c r="FR288" i="1"/>
  <c r="FQ288" i="1"/>
  <c r="FP288" i="1"/>
  <c r="FO288" i="1"/>
  <c r="FN288" i="1"/>
  <c r="FM288" i="1"/>
  <c r="FL288" i="1"/>
  <c r="FK288" i="1"/>
  <c r="FJ288" i="1"/>
  <c r="FI288" i="1"/>
  <c r="FH288" i="1"/>
  <c r="FG288" i="1"/>
  <c r="FF288" i="1"/>
  <c r="FE288" i="1"/>
  <c r="FD288" i="1"/>
  <c r="FC288" i="1"/>
  <c r="FB288" i="1"/>
  <c r="FA288" i="1"/>
  <c r="EZ288" i="1"/>
  <c r="EY288" i="1"/>
  <c r="EX288" i="1"/>
  <c r="EW288" i="1"/>
  <c r="EV288" i="1"/>
  <c r="GA287" i="1"/>
  <c r="FZ287" i="1"/>
  <c r="FY287" i="1"/>
  <c r="FX287" i="1"/>
  <c r="FW287" i="1"/>
  <c r="FV287" i="1"/>
  <c r="FU287" i="1"/>
  <c r="FT287" i="1"/>
  <c r="FS287" i="1"/>
  <c r="FR287" i="1"/>
  <c r="FQ287" i="1"/>
  <c r="FP287" i="1"/>
  <c r="FO287" i="1"/>
  <c r="FN287" i="1"/>
  <c r="FM287" i="1"/>
  <c r="FL287" i="1"/>
  <c r="FK287" i="1"/>
  <c r="FJ287" i="1"/>
  <c r="FI287" i="1"/>
  <c r="FH287" i="1"/>
  <c r="FG287" i="1"/>
  <c r="FF287" i="1"/>
  <c r="FE287" i="1"/>
  <c r="FD287" i="1"/>
  <c r="FC287" i="1"/>
  <c r="FB287" i="1"/>
  <c r="FA287" i="1"/>
  <c r="EZ287" i="1"/>
  <c r="EY287" i="1"/>
  <c r="EX287" i="1"/>
  <c r="EW287" i="1"/>
  <c r="EV287" i="1"/>
  <c r="GA286" i="1"/>
  <c r="FZ286" i="1"/>
  <c r="FY286" i="1"/>
  <c r="FX286" i="1"/>
  <c r="FW286" i="1"/>
  <c r="FV286" i="1"/>
  <c r="FU286" i="1"/>
  <c r="FT286" i="1"/>
  <c r="FS286" i="1"/>
  <c r="FR286" i="1"/>
  <c r="FQ286" i="1"/>
  <c r="FP286" i="1"/>
  <c r="FO286" i="1"/>
  <c r="FN286" i="1"/>
  <c r="FM286" i="1"/>
  <c r="FL286" i="1"/>
  <c r="FK286" i="1"/>
  <c r="FJ286" i="1"/>
  <c r="FI286" i="1"/>
  <c r="FH286" i="1"/>
  <c r="FG286" i="1"/>
  <c r="FF286" i="1"/>
  <c r="FE286" i="1"/>
  <c r="FD286" i="1"/>
  <c r="FC286" i="1"/>
  <c r="FB286" i="1"/>
  <c r="FA286" i="1"/>
  <c r="EZ286" i="1"/>
  <c r="EY286" i="1"/>
  <c r="EX286" i="1"/>
  <c r="EW286" i="1"/>
  <c r="EV286" i="1"/>
  <c r="GA285" i="1"/>
  <c r="FZ285" i="1"/>
  <c r="FY285" i="1"/>
  <c r="FX285" i="1"/>
  <c r="FW285" i="1"/>
  <c r="FV285" i="1"/>
  <c r="FU285" i="1"/>
  <c r="FT285" i="1"/>
  <c r="FS285" i="1"/>
  <c r="FR285" i="1"/>
  <c r="FQ285" i="1"/>
  <c r="FP285" i="1"/>
  <c r="FO285" i="1"/>
  <c r="FN285" i="1"/>
  <c r="FM285" i="1"/>
  <c r="FL285" i="1"/>
  <c r="FK285" i="1"/>
  <c r="FJ285" i="1"/>
  <c r="FI285" i="1"/>
  <c r="FH285" i="1"/>
  <c r="FG285" i="1"/>
  <c r="FF285" i="1"/>
  <c r="FE285" i="1"/>
  <c r="FD285" i="1"/>
  <c r="FC285" i="1"/>
  <c r="FB285" i="1"/>
  <c r="FA285" i="1"/>
  <c r="EZ285" i="1"/>
  <c r="EY285" i="1"/>
  <c r="EX285" i="1"/>
  <c r="EW285" i="1"/>
  <c r="EV285" i="1"/>
  <c r="GA284" i="1"/>
  <c r="FZ284" i="1"/>
  <c r="FY284" i="1"/>
  <c r="FX284" i="1"/>
  <c r="FW284" i="1"/>
  <c r="FV284" i="1"/>
  <c r="FU284" i="1"/>
  <c r="FT284" i="1"/>
  <c r="FS284" i="1"/>
  <c r="FR284" i="1"/>
  <c r="FQ284" i="1"/>
  <c r="FP284" i="1"/>
  <c r="FO284" i="1"/>
  <c r="FN284" i="1"/>
  <c r="FM284" i="1"/>
  <c r="FL284" i="1"/>
  <c r="FK284" i="1"/>
  <c r="FJ284" i="1"/>
  <c r="FI284" i="1"/>
  <c r="FH284" i="1"/>
  <c r="FG284" i="1"/>
  <c r="FF284" i="1"/>
  <c r="FE284" i="1"/>
  <c r="FD284" i="1"/>
  <c r="FC284" i="1"/>
  <c r="FB284" i="1"/>
  <c r="FA284" i="1"/>
  <c r="EZ284" i="1"/>
  <c r="EY284" i="1"/>
  <c r="EX284" i="1"/>
  <c r="EW284" i="1"/>
  <c r="EV284" i="1"/>
  <c r="GA283" i="1"/>
  <c r="FZ283" i="1"/>
  <c r="FY283" i="1"/>
  <c r="FX283" i="1"/>
  <c r="FW283" i="1"/>
  <c r="FV283" i="1"/>
  <c r="FU283" i="1"/>
  <c r="FT283" i="1"/>
  <c r="FS283" i="1"/>
  <c r="FR283" i="1"/>
  <c r="FQ283" i="1"/>
  <c r="FP283" i="1"/>
  <c r="FO283" i="1"/>
  <c r="FN283" i="1"/>
  <c r="FM283" i="1"/>
  <c r="FL283" i="1"/>
  <c r="FK283" i="1"/>
  <c r="FJ283" i="1"/>
  <c r="FI283" i="1"/>
  <c r="FH283" i="1"/>
  <c r="FG283" i="1"/>
  <c r="FF283" i="1"/>
  <c r="FE283" i="1"/>
  <c r="FD283" i="1"/>
  <c r="FC283" i="1"/>
  <c r="FB283" i="1"/>
  <c r="FA283" i="1"/>
  <c r="EZ283" i="1"/>
  <c r="EY283" i="1"/>
  <c r="EX283" i="1"/>
  <c r="EW283" i="1"/>
  <c r="EV283" i="1"/>
  <c r="GA282" i="1"/>
  <c r="FZ282" i="1"/>
  <c r="FY282" i="1"/>
  <c r="FX282" i="1"/>
  <c r="FW282" i="1"/>
  <c r="FV282" i="1"/>
  <c r="FU282" i="1"/>
  <c r="FT282" i="1"/>
  <c r="FS282" i="1"/>
  <c r="FR282" i="1"/>
  <c r="FQ282" i="1"/>
  <c r="FP282" i="1"/>
  <c r="FO282" i="1"/>
  <c r="FN282" i="1"/>
  <c r="FM282" i="1"/>
  <c r="FL282" i="1"/>
  <c r="FK282" i="1"/>
  <c r="FJ282" i="1"/>
  <c r="FI282" i="1"/>
  <c r="FH282" i="1"/>
  <c r="FG282" i="1"/>
  <c r="FF282" i="1"/>
  <c r="FE282" i="1"/>
  <c r="FD282" i="1"/>
  <c r="FC282" i="1"/>
  <c r="FB282" i="1"/>
  <c r="FA282" i="1"/>
  <c r="EZ282" i="1"/>
  <c r="EY282" i="1"/>
  <c r="EX282" i="1"/>
  <c r="EW282" i="1"/>
  <c r="EV282" i="1"/>
  <c r="GA281" i="1"/>
  <c r="FZ281" i="1"/>
  <c r="FY281" i="1"/>
  <c r="FX281" i="1"/>
  <c r="FW281" i="1"/>
  <c r="FV281" i="1"/>
  <c r="FU281" i="1"/>
  <c r="FT281" i="1"/>
  <c r="FS281" i="1"/>
  <c r="FR281" i="1"/>
  <c r="FQ281" i="1"/>
  <c r="FP281" i="1"/>
  <c r="FO281" i="1"/>
  <c r="FN281" i="1"/>
  <c r="FM281" i="1"/>
  <c r="FL281" i="1"/>
  <c r="FK281" i="1"/>
  <c r="FJ281" i="1"/>
  <c r="FI281" i="1"/>
  <c r="FH281" i="1"/>
  <c r="FG281" i="1"/>
  <c r="FF281" i="1"/>
  <c r="FE281" i="1"/>
  <c r="FD281" i="1"/>
  <c r="FC281" i="1"/>
  <c r="FB281" i="1"/>
  <c r="FA281" i="1"/>
  <c r="EZ281" i="1"/>
  <c r="EY281" i="1"/>
  <c r="EX281" i="1"/>
  <c r="EW281" i="1"/>
  <c r="EV281" i="1"/>
  <c r="GA280" i="1"/>
  <c r="FZ280" i="1"/>
  <c r="FY280" i="1"/>
  <c r="FX280" i="1"/>
  <c r="FW280" i="1"/>
  <c r="FV280" i="1"/>
  <c r="FU280" i="1"/>
  <c r="FT280" i="1"/>
  <c r="FS280" i="1"/>
  <c r="FR280" i="1"/>
  <c r="FQ280" i="1"/>
  <c r="FP280" i="1"/>
  <c r="FO280" i="1"/>
  <c r="FN280" i="1"/>
  <c r="FM280" i="1"/>
  <c r="FL280" i="1"/>
  <c r="FK280" i="1"/>
  <c r="FJ280" i="1"/>
  <c r="FI280" i="1"/>
  <c r="FH280" i="1"/>
  <c r="FG280" i="1"/>
  <c r="FF280" i="1"/>
  <c r="FE280" i="1"/>
  <c r="FD280" i="1"/>
  <c r="FC280" i="1"/>
  <c r="FB280" i="1"/>
  <c r="FA280" i="1"/>
  <c r="EZ280" i="1"/>
  <c r="EY280" i="1"/>
  <c r="EX280" i="1"/>
  <c r="EW280" i="1"/>
  <c r="EV280" i="1"/>
  <c r="GA279" i="1"/>
  <c r="FZ279" i="1"/>
  <c r="FY279" i="1"/>
  <c r="FX279" i="1"/>
  <c r="FW279" i="1"/>
  <c r="FV279" i="1"/>
  <c r="FU279" i="1"/>
  <c r="FT279" i="1"/>
  <c r="FS279" i="1"/>
  <c r="FR279" i="1"/>
  <c r="FQ279" i="1"/>
  <c r="FP279" i="1"/>
  <c r="FO279" i="1"/>
  <c r="FN279" i="1"/>
  <c r="FM279" i="1"/>
  <c r="FL279" i="1"/>
  <c r="FK279" i="1"/>
  <c r="FJ279" i="1"/>
  <c r="FI279" i="1"/>
  <c r="FH279" i="1"/>
  <c r="FG279" i="1"/>
  <c r="FF279" i="1"/>
  <c r="FE279" i="1"/>
  <c r="FD279" i="1"/>
  <c r="FC279" i="1"/>
  <c r="FB279" i="1"/>
  <c r="FA279" i="1"/>
  <c r="EZ279" i="1"/>
  <c r="EY279" i="1"/>
  <c r="EX279" i="1"/>
  <c r="EW279" i="1"/>
  <c r="EV279" i="1"/>
  <c r="GA278" i="1"/>
  <c r="FZ278" i="1"/>
  <c r="FY278" i="1"/>
  <c r="FX278" i="1"/>
  <c r="FW278" i="1"/>
  <c r="FV278" i="1"/>
  <c r="FU278" i="1"/>
  <c r="FT278" i="1"/>
  <c r="FS278" i="1"/>
  <c r="FR278" i="1"/>
  <c r="FQ278" i="1"/>
  <c r="FP278" i="1"/>
  <c r="FO278" i="1"/>
  <c r="FN278" i="1"/>
  <c r="FM278" i="1"/>
  <c r="FL278" i="1"/>
  <c r="FK278" i="1"/>
  <c r="FJ278" i="1"/>
  <c r="FI278" i="1"/>
  <c r="FH278" i="1"/>
  <c r="FG278" i="1"/>
  <c r="FF278" i="1"/>
  <c r="FE278" i="1"/>
  <c r="FD278" i="1"/>
  <c r="FC278" i="1"/>
  <c r="FB278" i="1"/>
  <c r="FA278" i="1"/>
  <c r="EZ278" i="1"/>
  <c r="EY278" i="1"/>
  <c r="EX278" i="1"/>
  <c r="EW278" i="1"/>
  <c r="EV278" i="1"/>
  <c r="GA277" i="1"/>
  <c r="FZ277" i="1"/>
  <c r="FY277" i="1"/>
  <c r="FX277" i="1"/>
  <c r="FW277" i="1"/>
  <c r="FV277" i="1"/>
  <c r="FU277" i="1"/>
  <c r="FT277" i="1"/>
  <c r="FS277" i="1"/>
  <c r="FR277" i="1"/>
  <c r="FQ277" i="1"/>
  <c r="FP277" i="1"/>
  <c r="FO277" i="1"/>
  <c r="FN277" i="1"/>
  <c r="FM277" i="1"/>
  <c r="FL277" i="1"/>
  <c r="FK277" i="1"/>
  <c r="FJ277" i="1"/>
  <c r="FI277" i="1"/>
  <c r="FH277" i="1"/>
  <c r="FG277" i="1"/>
  <c r="FF277" i="1"/>
  <c r="FE277" i="1"/>
  <c r="FD277" i="1"/>
  <c r="FC277" i="1"/>
  <c r="FB277" i="1"/>
  <c r="FA277" i="1"/>
  <c r="EZ277" i="1"/>
  <c r="EY277" i="1"/>
  <c r="EX277" i="1"/>
  <c r="EW277" i="1"/>
  <c r="EV277" i="1"/>
  <c r="GA276" i="1"/>
  <c r="FZ276" i="1"/>
  <c r="FY276" i="1"/>
  <c r="FX276" i="1"/>
  <c r="FW276" i="1"/>
  <c r="FV276" i="1"/>
  <c r="FU276" i="1"/>
  <c r="FT276" i="1"/>
  <c r="FS276" i="1"/>
  <c r="FR276" i="1"/>
  <c r="FQ276" i="1"/>
  <c r="FP276" i="1"/>
  <c r="FO276" i="1"/>
  <c r="FN276" i="1"/>
  <c r="FM276" i="1"/>
  <c r="FL276" i="1"/>
  <c r="FK276" i="1"/>
  <c r="FJ276" i="1"/>
  <c r="FI276" i="1"/>
  <c r="FH276" i="1"/>
  <c r="FG276" i="1"/>
  <c r="FF276" i="1"/>
  <c r="FE276" i="1"/>
  <c r="FD276" i="1"/>
  <c r="FC276" i="1"/>
  <c r="FB276" i="1"/>
  <c r="FA276" i="1"/>
  <c r="EZ276" i="1"/>
  <c r="EY276" i="1"/>
  <c r="EX276" i="1"/>
  <c r="EW276" i="1"/>
  <c r="EV276" i="1"/>
  <c r="GA275" i="1"/>
  <c r="FZ275" i="1"/>
  <c r="FY275" i="1"/>
  <c r="FX275" i="1"/>
  <c r="FW275" i="1"/>
  <c r="FV275" i="1"/>
  <c r="FU275" i="1"/>
  <c r="FT275" i="1"/>
  <c r="FS275" i="1"/>
  <c r="FR275" i="1"/>
  <c r="FQ275" i="1"/>
  <c r="FP275" i="1"/>
  <c r="FO275" i="1"/>
  <c r="FN275" i="1"/>
  <c r="FM275" i="1"/>
  <c r="FL275" i="1"/>
  <c r="FK275" i="1"/>
  <c r="FJ275" i="1"/>
  <c r="FI275" i="1"/>
  <c r="FH275" i="1"/>
  <c r="FG275" i="1"/>
  <c r="FF275" i="1"/>
  <c r="FE275" i="1"/>
  <c r="FD275" i="1"/>
  <c r="FC275" i="1"/>
  <c r="FB275" i="1"/>
  <c r="FA275" i="1"/>
  <c r="EZ275" i="1"/>
  <c r="EY275" i="1"/>
  <c r="EX275" i="1"/>
  <c r="EW275" i="1"/>
  <c r="EV275" i="1"/>
  <c r="GA274" i="1"/>
  <c r="FZ274" i="1"/>
  <c r="FY274" i="1"/>
  <c r="FX274" i="1"/>
  <c r="FW274" i="1"/>
  <c r="FV274" i="1"/>
  <c r="FU274" i="1"/>
  <c r="FT274" i="1"/>
  <c r="FS274" i="1"/>
  <c r="FR274" i="1"/>
  <c r="FQ274" i="1"/>
  <c r="FP274" i="1"/>
  <c r="FO274" i="1"/>
  <c r="FN274" i="1"/>
  <c r="FM274" i="1"/>
  <c r="FL274" i="1"/>
  <c r="FK274" i="1"/>
  <c r="FJ274" i="1"/>
  <c r="FI274" i="1"/>
  <c r="FH274" i="1"/>
  <c r="FG274" i="1"/>
  <c r="FF274" i="1"/>
  <c r="FE274" i="1"/>
  <c r="FD274" i="1"/>
  <c r="FC274" i="1"/>
  <c r="FB274" i="1"/>
  <c r="FA274" i="1"/>
  <c r="EZ274" i="1"/>
  <c r="EY274" i="1"/>
  <c r="EX274" i="1"/>
  <c r="EW274" i="1"/>
  <c r="EV274" i="1"/>
  <c r="GA273" i="1"/>
  <c r="FZ273" i="1"/>
  <c r="FY273" i="1"/>
  <c r="FX273" i="1"/>
  <c r="FW273" i="1"/>
  <c r="FV273" i="1"/>
  <c r="FU273" i="1"/>
  <c r="FT273" i="1"/>
  <c r="FS273" i="1"/>
  <c r="FR273" i="1"/>
  <c r="FQ273" i="1"/>
  <c r="FP273" i="1"/>
  <c r="FO273" i="1"/>
  <c r="FN273" i="1"/>
  <c r="FM273" i="1"/>
  <c r="FL273" i="1"/>
  <c r="FK273" i="1"/>
  <c r="FJ273" i="1"/>
  <c r="FI273" i="1"/>
  <c r="FH273" i="1"/>
  <c r="FG273" i="1"/>
  <c r="FF273" i="1"/>
  <c r="FE273" i="1"/>
  <c r="FD273" i="1"/>
  <c r="FC273" i="1"/>
  <c r="FB273" i="1"/>
  <c r="FA273" i="1"/>
  <c r="EZ273" i="1"/>
  <c r="EY273" i="1"/>
  <c r="EX273" i="1"/>
  <c r="EW273" i="1"/>
  <c r="EV273" i="1"/>
  <c r="GA272" i="1"/>
  <c r="FZ272" i="1"/>
  <c r="FY272" i="1"/>
  <c r="FX272" i="1"/>
  <c r="FW272" i="1"/>
  <c r="FV272" i="1"/>
  <c r="FU272" i="1"/>
  <c r="FT272" i="1"/>
  <c r="FS272" i="1"/>
  <c r="FR272" i="1"/>
  <c r="FQ272" i="1"/>
  <c r="FP272" i="1"/>
  <c r="FO272" i="1"/>
  <c r="FN272" i="1"/>
  <c r="FM272" i="1"/>
  <c r="FL272" i="1"/>
  <c r="FK272" i="1"/>
  <c r="FJ272" i="1"/>
  <c r="FI272" i="1"/>
  <c r="FH272" i="1"/>
  <c r="FG272" i="1"/>
  <c r="FF272" i="1"/>
  <c r="FE272" i="1"/>
  <c r="FD272" i="1"/>
  <c r="FC272" i="1"/>
  <c r="FB272" i="1"/>
  <c r="FA272" i="1"/>
  <c r="EZ272" i="1"/>
  <c r="EY272" i="1"/>
  <c r="EX272" i="1"/>
  <c r="EW272" i="1"/>
  <c r="EV272" i="1"/>
  <c r="GA271" i="1"/>
  <c r="FZ271" i="1"/>
  <c r="FY271" i="1"/>
  <c r="FX271" i="1"/>
  <c r="FW271" i="1"/>
  <c r="FV271" i="1"/>
  <c r="FU271" i="1"/>
  <c r="FT271" i="1"/>
  <c r="FS271" i="1"/>
  <c r="FR271" i="1"/>
  <c r="FQ271" i="1"/>
  <c r="FP271" i="1"/>
  <c r="FO271" i="1"/>
  <c r="FN271" i="1"/>
  <c r="FM271" i="1"/>
  <c r="FL271" i="1"/>
  <c r="FK271" i="1"/>
  <c r="FJ271" i="1"/>
  <c r="FI271" i="1"/>
  <c r="FH271" i="1"/>
  <c r="FG271" i="1"/>
  <c r="FF271" i="1"/>
  <c r="FE271" i="1"/>
  <c r="FD271" i="1"/>
  <c r="FC271" i="1"/>
  <c r="FB271" i="1"/>
  <c r="FA271" i="1"/>
  <c r="EZ271" i="1"/>
  <c r="EY271" i="1"/>
  <c r="EX271" i="1"/>
  <c r="EW271" i="1"/>
  <c r="EV271" i="1"/>
  <c r="GA270" i="1"/>
  <c r="FZ270" i="1"/>
  <c r="FY270" i="1"/>
  <c r="FX270" i="1"/>
  <c r="FW270" i="1"/>
  <c r="FV270" i="1"/>
  <c r="FU270" i="1"/>
  <c r="FT270" i="1"/>
  <c r="FS270" i="1"/>
  <c r="FR270" i="1"/>
  <c r="FQ270" i="1"/>
  <c r="FP270" i="1"/>
  <c r="FO270" i="1"/>
  <c r="FN270" i="1"/>
  <c r="FM270" i="1"/>
  <c r="FL270" i="1"/>
  <c r="FK270" i="1"/>
  <c r="FJ270" i="1"/>
  <c r="FI270" i="1"/>
  <c r="FH270" i="1"/>
  <c r="FG270" i="1"/>
  <c r="FF270" i="1"/>
  <c r="FE270" i="1"/>
  <c r="FD270" i="1"/>
  <c r="FC270" i="1"/>
  <c r="FB270" i="1"/>
  <c r="FA270" i="1"/>
  <c r="EZ270" i="1"/>
  <c r="EY270" i="1"/>
  <c r="EX270" i="1"/>
  <c r="EW270" i="1"/>
  <c r="EV270" i="1"/>
  <c r="GA269" i="1"/>
  <c r="FZ269" i="1"/>
  <c r="FY269" i="1"/>
  <c r="FX269" i="1"/>
  <c r="FW269" i="1"/>
  <c r="FV269" i="1"/>
  <c r="FU269" i="1"/>
  <c r="FT269" i="1"/>
  <c r="FS269" i="1"/>
  <c r="FR269" i="1"/>
  <c r="FQ269" i="1"/>
  <c r="FP269" i="1"/>
  <c r="FO269" i="1"/>
  <c r="FN269" i="1"/>
  <c r="FM269" i="1"/>
  <c r="FL269" i="1"/>
  <c r="FK269" i="1"/>
  <c r="FJ269" i="1"/>
  <c r="FI269" i="1"/>
  <c r="FH269" i="1"/>
  <c r="FG269" i="1"/>
  <c r="FF269" i="1"/>
  <c r="FE269" i="1"/>
  <c r="FD269" i="1"/>
  <c r="FC269" i="1"/>
  <c r="FB269" i="1"/>
  <c r="FA269" i="1"/>
  <c r="EZ269" i="1"/>
  <c r="EY269" i="1"/>
  <c r="EX269" i="1"/>
  <c r="EW269" i="1"/>
  <c r="EV269" i="1"/>
  <c r="GA268" i="1"/>
  <c r="FZ268" i="1"/>
  <c r="FY268" i="1"/>
  <c r="FX268" i="1"/>
  <c r="FW268" i="1"/>
  <c r="FV268" i="1"/>
  <c r="FU268" i="1"/>
  <c r="FT268" i="1"/>
  <c r="FS268" i="1"/>
  <c r="FR268" i="1"/>
  <c r="FQ268" i="1"/>
  <c r="FP268" i="1"/>
  <c r="FO268" i="1"/>
  <c r="FN268" i="1"/>
  <c r="FM268" i="1"/>
  <c r="FL268" i="1"/>
  <c r="FK268" i="1"/>
  <c r="FJ268" i="1"/>
  <c r="FI268" i="1"/>
  <c r="FH268" i="1"/>
  <c r="FG268" i="1"/>
  <c r="FF268" i="1"/>
  <c r="FE268" i="1"/>
  <c r="FD268" i="1"/>
  <c r="FC268" i="1"/>
  <c r="FB268" i="1"/>
  <c r="FA268" i="1"/>
  <c r="EZ268" i="1"/>
  <c r="EY268" i="1"/>
  <c r="EX268" i="1"/>
  <c r="EW268" i="1"/>
  <c r="EV268" i="1"/>
  <c r="GA267" i="1"/>
  <c r="FZ267" i="1"/>
  <c r="FY267" i="1"/>
  <c r="FX267" i="1"/>
  <c r="FW267" i="1"/>
  <c r="FV267" i="1"/>
  <c r="FU267" i="1"/>
  <c r="FT267" i="1"/>
  <c r="FS267" i="1"/>
  <c r="FR267" i="1"/>
  <c r="FQ267" i="1"/>
  <c r="FP267" i="1"/>
  <c r="FO267" i="1"/>
  <c r="FN267" i="1"/>
  <c r="FM267" i="1"/>
  <c r="FL267" i="1"/>
  <c r="FK267" i="1"/>
  <c r="FJ267" i="1"/>
  <c r="FI267" i="1"/>
  <c r="FH267" i="1"/>
  <c r="FG267" i="1"/>
  <c r="FF267" i="1"/>
  <c r="FE267" i="1"/>
  <c r="FD267" i="1"/>
  <c r="FC267" i="1"/>
  <c r="FB267" i="1"/>
  <c r="FA267" i="1"/>
  <c r="EZ267" i="1"/>
  <c r="EY267" i="1"/>
  <c r="EX267" i="1"/>
  <c r="EW267" i="1"/>
  <c r="EV267" i="1"/>
  <c r="GA266" i="1"/>
  <c r="FZ266" i="1"/>
  <c r="FY266" i="1"/>
  <c r="FX266" i="1"/>
  <c r="FW266" i="1"/>
  <c r="FV266" i="1"/>
  <c r="FU266" i="1"/>
  <c r="FT266" i="1"/>
  <c r="FS266" i="1"/>
  <c r="FR266" i="1"/>
  <c r="FQ266" i="1"/>
  <c r="FP266" i="1"/>
  <c r="FO266" i="1"/>
  <c r="FN266" i="1"/>
  <c r="FM266" i="1"/>
  <c r="FL266" i="1"/>
  <c r="FK266" i="1"/>
  <c r="FJ266" i="1"/>
  <c r="FI266" i="1"/>
  <c r="FH266" i="1"/>
  <c r="FG266" i="1"/>
  <c r="FF266" i="1"/>
  <c r="FE266" i="1"/>
  <c r="FD266" i="1"/>
  <c r="FC266" i="1"/>
  <c r="FB266" i="1"/>
  <c r="FA266" i="1"/>
  <c r="EZ266" i="1"/>
  <c r="EY266" i="1"/>
  <c r="EX266" i="1"/>
  <c r="EW266" i="1"/>
  <c r="EV266" i="1"/>
  <c r="GA265" i="1"/>
  <c r="FZ265" i="1"/>
  <c r="FY265" i="1"/>
  <c r="FX265" i="1"/>
  <c r="FW265" i="1"/>
  <c r="FV265" i="1"/>
  <c r="FU265" i="1"/>
  <c r="FT265" i="1"/>
  <c r="FS265" i="1"/>
  <c r="FR265" i="1"/>
  <c r="FQ265" i="1"/>
  <c r="FP265" i="1"/>
  <c r="FO265" i="1"/>
  <c r="FN265" i="1"/>
  <c r="FM265" i="1"/>
  <c r="FL265" i="1"/>
  <c r="FK265" i="1"/>
  <c r="FJ265" i="1"/>
  <c r="FI265" i="1"/>
  <c r="FH265" i="1"/>
  <c r="FG265" i="1"/>
  <c r="FF265" i="1"/>
  <c r="FE265" i="1"/>
  <c r="FD265" i="1"/>
  <c r="FC265" i="1"/>
  <c r="FB265" i="1"/>
  <c r="FA265" i="1"/>
  <c r="EZ265" i="1"/>
  <c r="EY265" i="1"/>
  <c r="EX265" i="1"/>
  <c r="EW265" i="1"/>
  <c r="EV265" i="1"/>
  <c r="GA264" i="1"/>
  <c r="FZ264" i="1"/>
  <c r="FY264" i="1"/>
  <c r="FX264" i="1"/>
  <c r="FW264" i="1"/>
  <c r="FV264" i="1"/>
  <c r="FU264" i="1"/>
  <c r="FT264" i="1"/>
  <c r="FS264" i="1"/>
  <c r="FR264" i="1"/>
  <c r="FQ264" i="1"/>
  <c r="FP264" i="1"/>
  <c r="FO264" i="1"/>
  <c r="FN264" i="1"/>
  <c r="FM264" i="1"/>
  <c r="FL264" i="1"/>
  <c r="FK264" i="1"/>
  <c r="FJ264" i="1"/>
  <c r="FI264" i="1"/>
  <c r="FH264" i="1"/>
  <c r="FG264" i="1"/>
  <c r="FF264" i="1"/>
  <c r="FE264" i="1"/>
  <c r="FD264" i="1"/>
  <c r="FC264" i="1"/>
  <c r="FB264" i="1"/>
  <c r="FA264" i="1"/>
  <c r="EZ264" i="1"/>
  <c r="EY264" i="1"/>
  <c r="EX264" i="1"/>
  <c r="EW264" i="1"/>
  <c r="EV264" i="1"/>
  <c r="GA263" i="1"/>
  <c r="FZ263" i="1"/>
  <c r="FY263" i="1"/>
  <c r="FX263" i="1"/>
  <c r="FW263" i="1"/>
  <c r="FV263" i="1"/>
  <c r="FU263" i="1"/>
  <c r="FT263" i="1"/>
  <c r="FS263" i="1"/>
  <c r="FR263" i="1"/>
  <c r="FQ263" i="1"/>
  <c r="FP263" i="1"/>
  <c r="FO263" i="1"/>
  <c r="FN263" i="1"/>
  <c r="FM263" i="1"/>
  <c r="FL263" i="1"/>
  <c r="FK263" i="1"/>
  <c r="FJ263" i="1"/>
  <c r="FI263" i="1"/>
  <c r="FH263" i="1"/>
  <c r="FG263" i="1"/>
  <c r="FF263" i="1"/>
  <c r="FE263" i="1"/>
  <c r="FD263" i="1"/>
  <c r="FC263" i="1"/>
  <c r="FB263" i="1"/>
  <c r="FA263" i="1"/>
  <c r="EZ263" i="1"/>
  <c r="EY263" i="1"/>
  <c r="EX263" i="1"/>
  <c r="EW263" i="1"/>
  <c r="EV263" i="1"/>
  <c r="GA262" i="1"/>
  <c r="FZ262" i="1"/>
  <c r="FY262" i="1"/>
  <c r="FX262" i="1"/>
  <c r="FW262" i="1"/>
  <c r="FV262" i="1"/>
  <c r="FU262" i="1"/>
  <c r="FT262" i="1"/>
  <c r="FS262" i="1"/>
  <c r="FR262" i="1"/>
  <c r="FQ262" i="1"/>
  <c r="FP262" i="1"/>
  <c r="FO262" i="1"/>
  <c r="FN262" i="1"/>
  <c r="FM262" i="1"/>
  <c r="FL262" i="1"/>
  <c r="FK262" i="1"/>
  <c r="FJ262" i="1"/>
  <c r="FI262" i="1"/>
  <c r="FH262" i="1"/>
  <c r="FG262" i="1"/>
  <c r="FF262" i="1"/>
  <c r="FE262" i="1"/>
  <c r="FD262" i="1"/>
  <c r="FC262" i="1"/>
  <c r="FB262" i="1"/>
  <c r="FA262" i="1"/>
  <c r="EZ262" i="1"/>
  <c r="EY262" i="1"/>
  <c r="EX262" i="1"/>
  <c r="EW262" i="1"/>
  <c r="EV262" i="1"/>
  <c r="GA261" i="1"/>
  <c r="FZ261" i="1"/>
  <c r="FY261" i="1"/>
  <c r="FX261" i="1"/>
  <c r="FW261" i="1"/>
  <c r="FV261" i="1"/>
  <c r="FU261" i="1"/>
  <c r="FT261" i="1"/>
  <c r="FS261" i="1"/>
  <c r="FR261" i="1"/>
  <c r="FQ261" i="1"/>
  <c r="FP261" i="1"/>
  <c r="FO261" i="1"/>
  <c r="FN261" i="1"/>
  <c r="FM261" i="1"/>
  <c r="FL261" i="1"/>
  <c r="FK261" i="1"/>
  <c r="FJ261" i="1"/>
  <c r="FI261" i="1"/>
  <c r="FH261" i="1"/>
  <c r="FG261" i="1"/>
  <c r="FF261" i="1"/>
  <c r="FE261" i="1"/>
  <c r="FD261" i="1"/>
  <c r="FC261" i="1"/>
  <c r="FB261" i="1"/>
  <c r="FA261" i="1"/>
  <c r="EZ261" i="1"/>
  <c r="EY261" i="1"/>
  <c r="EX261" i="1"/>
  <c r="EW261" i="1"/>
  <c r="EV261" i="1"/>
  <c r="GA260" i="1"/>
  <c r="FZ260" i="1"/>
  <c r="FY260" i="1"/>
  <c r="FX260" i="1"/>
  <c r="FW260" i="1"/>
  <c r="FV260" i="1"/>
  <c r="FU260" i="1"/>
  <c r="FT260" i="1"/>
  <c r="FS260" i="1"/>
  <c r="FR260" i="1"/>
  <c r="FQ260" i="1"/>
  <c r="FP260" i="1"/>
  <c r="FO260" i="1"/>
  <c r="FN260" i="1"/>
  <c r="FM260" i="1"/>
  <c r="FL260" i="1"/>
  <c r="FK260" i="1"/>
  <c r="FJ260" i="1"/>
  <c r="FI260" i="1"/>
  <c r="FH260" i="1"/>
  <c r="FG260" i="1"/>
  <c r="FF260" i="1"/>
  <c r="FE260" i="1"/>
  <c r="FD260" i="1"/>
  <c r="FC260" i="1"/>
  <c r="FB260" i="1"/>
  <c r="FA260" i="1"/>
  <c r="EZ260" i="1"/>
  <c r="EY260" i="1"/>
  <c r="EX260" i="1"/>
  <c r="EW260" i="1"/>
  <c r="EV260" i="1"/>
  <c r="GA259" i="1"/>
  <c r="FZ259" i="1"/>
  <c r="FY259" i="1"/>
  <c r="FX259" i="1"/>
  <c r="FW259" i="1"/>
  <c r="FV259" i="1"/>
  <c r="FU259" i="1"/>
  <c r="FT259" i="1"/>
  <c r="FS259" i="1"/>
  <c r="FR259" i="1"/>
  <c r="FQ259" i="1"/>
  <c r="FP259" i="1"/>
  <c r="FO259" i="1"/>
  <c r="FN259" i="1"/>
  <c r="FM259" i="1"/>
  <c r="FL259" i="1"/>
  <c r="FK259" i="1"/>
  <c r="FJ259" i="1"/>
  <c r="FI259" i="1"/>
  <c r="FH259" i="1"/>
  <c r="FG259" i="1"/>
  <c r="FF259" i="1"/>
  <c r="FE259" i="1"/>
  <c r="FD259" i="1"/>
  <c r="FC259" i="1"/>
  <c r="FB259" i="1"/>
  <c r="FA259" i="1"/>
  <c r="EZ259" i="1"/>
  <c r="EY259" i="1"/>
  <c r="EX259" i="1"/>
  <c r="EW259" i="1"/>
  <c r="EV259" i="1"/>
  <c r="GA258" i="1"/>
  <c r="FZ258" i="1"/>
  <c r="FY258" i="1"/>
  <c r="FX258" i="1"/>
  <c r="FW258" i="1"/>
  <c r="FV258" i="1"/>
  <c r="FU258" i="1"/>
  <c r="FT258" i="1"/>
  <c r="FS258" i="1"/>
  <c r="FR258" i="1"/>
  <c r="FQ258" i="1"/>
  <c r="FP258" i="1"/>
  <c r="FO258" i="1"/>
  <c r="FN258" i="1"/>
  <c r="FM258" i="1"/>
  <c r="FL258" i="1"/>
  <c r="FK258" i="1"/>
  <c r="FJ258" i="1"/>
  <c r="FI258" i="1"/>
  <c r="FH258" i="1"/>
  <c r="FG258" i="1"/>
  <c r="FF258" i="1"/>
  <c r="FE258" i="1"/>
  <c r="FD258" i="1"/>
  <c r="FC258" i="1"/>
  <c r="FB258" i="1"/>
  <c r="FA258" i="1"/>
  <c r="EZ258" i="1"/>
  <c r="EY258" i="1"/>
  <c r="EX258" i="1"/>
  <c r="EW258" i="1"/>
  <c r="EV258" i="1"/>
  <c r="GA257" i="1"/>
  <c r="FZ257" i="1"/>
  <c r="FY257" i="1"/>
  <c r="FX257" i="1"/>
  <c r="FW257" i="1"/>
  <c r="FV257" i="1"/>
  <c r="FU257" i="1"/>
  <c r="FT257" i="1"/>
  <c r="FS257" i="1"/>
  <c r="FR257" i="1"/>
  <c r="FQ257" i="1"/>
  <c r="FP257" i="1"/>
  <c r="FO257" i="1"/>
  <c r="FN257" i="1"/>
  <c r="FM257" i="1"/>
  <c r="FL257" i="1"/>
  <c r="FK257" i="1"/>
  <c r="FJ257" i="1"/>
  <c r="FI257" i="1"/>
  <c r="FH257" i="1"/>
  <c r="FG257" i="1"/>
  <c r="FF257" i="1"/>
  <c r="FE257" i="1"/>
  <c r="FD257" i="1"/>
  <c r="FC257" i="1"/>
  <c r="FB257" i="1"/>
  <c r="FA257" i="1"/>
  <c r="EZ257" i="1"/>
  <c r="EY257" i="1"/>
  <c r="EX257" i="1"/>
  <c r="EW257" i="1"/>
  <c r="EV257" i="1"/>
  <c r="GA256" i="1"/>
  <c r="FZ256" i="1"/>
  <c r="FY256" i="1"/>
  <c r="FX256" i="1"/>
  <c r="FW256" i="1"/>
  <c r="FV256" i="1"/>
  <c r="FU256" i="1"/>
  <c r="FT256" i="1"/>
  <c r="FS256" i="1"/>
  <c r="FR256" i="1"/>
  <c r="FQ256" i="1"/>
  <c r="FP256" i="1"/>
  <c r="FO256" i="1"/>
  <c r="FN256" i="1"/>
  <c r="FM256" i="1"/>
  <c r="FL256" i="1"/>
  <c r="FK256" i="1"/>
  <c r="FJ256" i="1"/>
  <c r="FI256" i="1"/>
  <c r="FH256" i="1"/>
  <c r="FG256" i="1"/>
  <c r="FF256" i="1"/>
  <c r="FE256" i="1"/>
  <c r="FD256" i="1"/>
  <c r="FC256" i="1"/>
  <c r="FB256" i="1"/>
  <c r="FA256" i="1"/>
  <c r="EZ256" i="1"/>
  <c r="EY256" i="1"/>
  <c r="EX256" i="1"/>
  <c r="EW256" i="1"/>
  <c r="EV256" i="1"/>
  <c r="GA255" i="1"/>
  <c r="FZ255" i="1"/>
  <c r="FY255" i="1"/>
  <c r="FX255" i="1"/>
  <c r="FW255" i="1"/>
  <c r="FV255" i="1"/>
  <c r="FU255" i="1"/>
  <c r="FT255" i="1"/>
  <c r="FS255" i="1"/>
  <c r="FR255" i="1"/>
  <c r="FQ255" i="1"/>
  <c r="FP255" i="1"/>
  <c r="FO255" i="1"/>
  <c r="FN255" i="1"/>
  <c r="FM255" i="1"/>
  <c r="FL255" i="1"/>
  <c r="FK255" i="1"/>
  <c r="FJ255" i="1"/>
  <c r="FI255" i="1"/>
  <c r="FH255" i="1"/>
  <c r="FG255" i="1"/>
  <c r="FF255" i="1"/>
  <c r="FE255" i="1"/>
  <c r="FD255" i="1"/>
  <c r="FC255" i="1"/>
  <c r="FB255" i="1"/>
  <c r="FA255" i="1"/>
  <c r="EZ255" i="1"/>
  <c r="EY255" i="1"/>
  <c r="EX255" i="1"/>
  <c r="EW255" i="1"/>
  <c r="EV255" i="1"/>
  <c r="GA254" i="1"/>
  <c r="FZ254" i="1"/>
  <c r="FY254" i="1"/>
  <c r="FX254" i="1"/>
  <c r="FW254" i="1"/>
  <c r="FV254" i="1"/>
  <c r="FU254" i="1"/>
  <c r="FT254" i="1"/>
  <c r="FS254" i="1"/>
  <c r="FR254" i="1"/>
  <c r="FQ254" i="1"/>
  <c r="FP254" i="1"/>
  <c r="FO254" i="1"/>
  <c r="FN254" i="1"/>
  <c r="FM254" i="1"/>
  <c r="FL254" i="1"/>
  <c r="FK254" i="1"/>
  <c r="FJ254" i="1"/>
  <c r="FI254" i="1"/>
  <c r="FH254" i="1"/>
  <c r="FG254" i="1"/>
  <c r="FF254" i="1"/>
  <c r="FE254" i="1"/>
  <c r="FD254" i="1"/>
  <c r="FC254" i="1"/>
  <c r="FB254" i="1"/>
  <c r="FA254" i="1"/>
  <c r="EZ254" i="1"/>
  <c r="EY254" i="1"/>
  <c r="EX254" i="1"/>
  <c r="EW254" i="1"/>
  <c r="EV254" i="1"/>
  <c r="GA253" i="1"/>
  <c r="FZ253" i="1"/>
  <c r="FY253" i="1"/>
  <c r="FX253" i="1"/>
  <c r="FW253" i="1"/>
  <c r="FV253" i="1"/>
  <c r="FU253" i="1"/>
  <c r="FT253" i="1"/>
  <c r="FS253" i="1"/>
  <c r="FR253" i="1"/>
  <c r="FQ253" i="1"/>
  <c r="FP253" i="1"/>
  <c r="FO253" i="1"/>
  <c r="FN253" i="1"/>
  <c r="FM253" i="1"/>
  <c r="FL253" i="1"/>
  <c r="FK253" i="1"/>
  <c r="FJ253" i="1"/>
  <c r="FI253" i="1"/>
  <c r="FH253" i="1"/>
  <c r="FG253" i="1"/>
  <c r="FF253" i="1"/>
  <c r="FE253" i="1"/>
  <c r="FD253" i="1"/>
  <c r="FC253" i="1"/>
  <c r="FB253" i="1"/>
  <c r="FA253" i="1"/>
  <c r="EZ253" i="1"/>
  <c r="EY253" i="1"/>
  <c r="EX253" i="1"/>
  <c r="EW253" i="1"/>
  <c r="EV253" i="1"/>
  <c r="GA252" i="1"/>
  <c r="FZ252" i="1"/>
  <c r="FY252" i="1"/>
  <c r="FX252" i="1"/>
  <c r="FW252" i="1"/>
  <c r="FV252" i="1"/>
  <c r="FU252" i="1"/>
  <c r="FT252" i="1"/>
  <c r="FS252" i="1"/>
  <c r="FR252" i="1"/>
  <c r="FQ252" i="1"/>
  <c r="FP252" i="1"/>
  <c r="FO252" i="1"/>
  <c r="FN252" i="1"/>
  <c r="FM252" i="1"/>
  <c r="FL252" i="1"/>
  <c r="FK252" i="1"/>
  <c r="FJ252" i="1"/>
  <c r="FI252" i="1"/>
  <c r="FH252" i="1"/>
  <c r="FG252" i="1"/>
  <c r="FF252" i="1"/>
  <c r="FE252" i="1"/>
  <c r="FD252" i="1"/>
  <c r="FC252" i="1"/>
  <c r="FB252" i="1"/>
  <c r="FA252" i="1"/>
  <c r="EZ252" i="1"/>
  <c r="EY252" i="1"/>
  <c r="EX252" i="1"/>
  <c r="EW252" i="1"/>
  <c r="EV252" i="1"/>
  <c r="GA251" i="1"/>
  <c r="FZ251" i="1"/>
  <c r="FY251" i="1"/>
  <c r="FX251" i="1"/>
  <c r="FW251" i="1"/>
  <c r="FV251" i="1"/>
  <c r="FU251" i="1"/>
  <c r="FT251" i="1"/>
  <c r="FS251" i="1"/>
  <c r="FR251" i="1"/>
  <c r="FQ251" i="1"/>
  <c r="FP251" i="1"/>
  <c r="FO251" i="1"/>
  <c r="FN251" i="1"/>
  <c r="FM251" i="1"/>
  <c r="FL251" i="1"/>
  <c r="FK251" i="1"/>
  <c r="FJ251" i="1"/>
  <c r="FI251" i="1"/>
  <c r="FH251" i="1"/>
  <c r="FG251" i="1"/>
  <c r="FF251" i="1"/>
  <c r="FE251" i="1"/>
  <c r="FD251" i="1"/>
  <c r="FC251" i="1"/>
  <c r="FB251" i="1"/>
  <c r="FA251" i="1"/>
  <c r="EZ251" i="1"/>
  <c r="EY251" i="1"/>
  <c r="EX251" i="1"/>
  <c r="EW251" i="1"/>
  <c r="EV251" i="1"/>
  <c r="GA250" i="1"/>
  <c r="FZ250" i="1"/>
  <c r="FY250" i="1"/>
  <c r="FX250" i="1"/>
  <c r="FW250" i="1"/>
  <c r="FV250" i="1"/>
  <c r="FU250" i="1"/>
  <c r="FT250" i="1"/>
  <c r="FS250" i="1"/>
  <c r="FR250" i="1"/>
  <c r="FQ250" i="1"/>
  <c r="FP250" i="1"/>
  <c r="FO250" i="1"/>
  <c r="FN250" i="1"/>
  <c r="FM250" i="1"/>
  <c r="FL250" i="1"/>
  <c r="FK250" i="1"/>
  <c r="FJ250" i="1"/>
  <c r="FI250" i="1"/>
  <c r="FH250" i="1"/>
  <c r="FG250" i="1"/>
  <c r="FF250" i="1"/>
  <c r="FE250" i="1"/>
  <c r="FD250" i="1"/>
  <c r="FC250" i="1"/>
  <c r="FB250" i="1"/>
  <c r="FA250" i="1"/>
  <c r="EZ250" i="1"/>
  <c r="EY250" i="1"/>
  <c r="EX250" i="1"/>
  <c r="EW250" i="1"/>
  <c r="EV250" i="1"/>
  <c r="GA249" i="1"/>
  <c r="FZ249" i="1"/>
  <c r="FY249" i="1"/>
  <c r="FX249" i="1"/>
  <c r="FW249" i="1"/>
  <c r="FV249" i="1"/>
  <c r="FU249" i="1"/>
  <c r="FT249" i="1"/>
  <c r="FS249" i="1"/>
  <c r="FR249" i="1"/>
  <c r="FQ249" i="1"/>
  <c r="FP249" i="1"/>
  <c r="FO249" i="1"/>
  <c r="FN249" i="1"/>
  <c r="FM249" i="1"/>
  <c r="FL249" i="1"/>
  <c r="FK249" i="1"/>
  <c r="FJ249" i="1"/>
  <c r="FI249" i="1"/>
  <c r="FH249" i="1"/>
  <c r="FG249" i="1"/>
  <c r="FF249" i="1"/>
  <c r="FE249" i="1"/>
  <c r="FD249" i="1"/>
  <c r="FC249" i="1"/>
  <c r="FB249" i="1"/>
  <c r="FA249" i="1"/>
  <c r="EZ249" i="1"/>
  <c r="EY249" i="1"/>
  <c r="EX249" i="1"/>
  <c r="EW249" i="1"/>
  <c r="EV249" i="1"/>
  <c r="GA248" i="1"/>
  <c r="FZ248" i="1"/>
  <c r="FY248" i="1"/>
  <c r="FX248" i="1"/>
  <c r="FW248" i="1"/>
  <c r="FV248" i="1"/>
  <c r="FU248" i="1"/>
  <c r="FT248" i="1"/>
  <c r="FS248" i="1"/>
  <c r="FR248" i="1"/>
  <c r="FQ248" i="1"/>
  <c r="FP248" i="1"/>
  <c r="FO248" i="1"/>
  <c r="FN248" i="1"/>
  <c r="FM248" i="1"/>
  <c r="FL248" i="1"/>
  <c r="FK248" i="1"/>
  <c r="FJ248" i="1"/>
  <c r="FI248" i="1"/>
  <c r="FH248" i="1"/>
  <c r="FG248" i="1"/>
  <c r="FF248" i="1"/>
  <c r="FE248" i="1"/>
  <c r="FD248" i="1"/>
  <c r="FC248" i="1"/>
  <c r="FB248" i="1"/>
  <c r="FA248" i="1"/>
  <c r="EZ248" i="1"/>
  <c r="EY248" i="1"/>
  <c r="EX248" i="1"/>
  <c r="EW248" i="1"/>
  <c r="EV248" i="1"/>
  <c r="GA247" i="1"/>
  <c r="FZ247" i="1"/>
  <c r="FY247" i="1"/>
  <c r="FX247" i="1"/>
  <c r="FW247" i="1"/>
  <c r="FV247" i="1"/>
  <c r="FU247" i="1"/>
  <c r="FT247" i="1"/>
  <c r="FS247" i="1"/>
  <c r="FR247" i="1"/>
  <c r="FQ247" i="1"/>
  <c r="FP247" i="1"/>
  <c r="FO247" i="1"/>
  <c r="FN247" i="1"/>
  <c r="FM247" i="1"/>
  <c r="FL247" i="1"/>
  <c r="FK247" i="1"/>
  <c r="FJ247" i="1"/>
  <c r="FI247" i="1"/>
  <c r="FH247" i="1"/>
  <c r="FG247" i="1"/>
  <c r="FF247" i="1"/>
  <c r="FE247" i="1"/>
  <c r="FD247" i="1"/>
  <c r="FC247" i="1"/>
  <c r="FB247" i="1"/>
  <c r="FA247" i="1"/>
  <c r="EZ247" i="1"/>
  <c r="EY247" i="1"/>
  <c r="EX247" i="1"/>
  <c r="EW247" i="1"/>
  <c r="EV247" i="1"/>
  <c r="GA246" i="1"/>
  <c r="FZ246" i="1"/>
  <c r="FY246" i="1"/>
  <c r="FX246" i="1"/>
  <c r="FW246" i="1"/>
  <c r="FV246" i="1"/>
  <c r="FU246" i="1"/>
  <c r="FT246" i="1"/>
  <c r="FS246" i="1"/>
  <c r="FR246" i="1"/>
  <c r="FQ246" i="1"/>
  <c r="FP246" i="1"/>
  <c r="FO246" i="1"/>
  <c r="FN246" i="1"/>
  <c r="FM246" i="1"/>
  <c r="FL246" i="1"/>
  <c r="FK246" i="1"/>
  <c r="FJ246" i="1"/>
  <c r="FI246" i="1"/>
  <c r="FH246" i="1"/>
  <c r="FG246" i="1"/>
  <c r="FF246" i="1"/>
  <c r="FE246" i="1"/>
  <c r="FD246" i="1"/>
  <c r="FC246" i="1"/>
  <c r="FB246" i="1"/>
  <c r="FA246" i="1"/>
  <c r="EZ246" i="1"/>
  <c r="EY246" i="1"/>
  <c r="EX246" i="1"/>
  <c r="EW246" i="1"/>
  <c r="EV246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GA244" i="1"/>
  <c r="FZ244" i="1"/>
  <c r="FY244" i="1"/>
  <c r="FX244" i="1"/>
  <c r="FW244" i="1"/>
  <c r="FV244" i="1"/>
  <c r="FU244" i="1"/>
  <c r="FT244" i="1"/>
  <c r="FS244" i="1"/>
  <c r="FR244" i="1"/>
  <c r="FQ244" i="1"/>
  <c r="FP244" i="1"/>
  <c r="FO244" i="1"/>
  <c r="FN244" i="1"/>
  <c r="FM244" i="1"/>
  <c r="FL244" i="1"/>
  <c r="FK244" i="1"/>
  <c r="FJ244" i="1"/>
  <c r="FI244" i="1"/>
  <c r="FH244" i="1"/>
  <c r="FG244" i="1"/>
  <c r="FF244" i="1"/>
  <c r="FE244" i="1"/>
  <c r="FD244" i="1"/>
  <c r="FC244" i="1"/>
  <c r="FB244" i="1"/>
  <c r="FA244" i="1"/>
  <c r="EZ244" i="1"/>
  <c r="EY244" i="1"/>
  <c r="EX244" i="1"/>
  <c r="EW244" i="1"/>
  <c r="EV244" i="1"/>
  <c r="GA243" i="1"/>
  <c r="FZ243" i="1"/>
  <c r="FY243" i="1"/>
  <c r="FX243" i="1"/>
  <c r="FW243" i="1"/>
  <c r="FV243" i="1"/>
  <c r="FU243" i="1"/>
  <c r="FT243" i="1"/>
  <c r="FS243" i="1"/>
  <c r="FR243" i="1"/>
  <c r="FQ243" i="1"/>
  <c r="FP243" i="1"/>
  <c r="FO243" i="1"/>
  <c r="FN243" i="1"/>
  <c r="FM243" i="1"/>
  <c r="FL243" i="1"/>
  <c r="FK243" i="1"/>
  <c r="FJ243" i="1"/>
  <c r="FI243" i="1"/>
  <c r="FH243" i="1"/>
  <c r="FG243" i="1"/>
  <c r="FF243" i="1"/>
  <c r="FE243" i="1"/>
  <c r="FD243" i="1"/>
  <c r="FC243" i="1"/>
  <c r="FB243" i="1"/>
  <c r="FA243" i="1"/>
  <c r="EZ243" i="1"/>
  <c r="EY243" i="1"/>
  <c r="EX243" i="1"/>
  <c r="EW243" i="1"/>
  <c r="EV243" i="1"/>
  <c r="GA242" i="1"/>
  <c r="FZ242" i="1"/>
  <c r="FY242" i="1"/>
  <c r="FX242" i="1"/>
  <c r="FW242" i="1"/>
  <c r="FV242" i="1"/>
  <c r="FU242" i="1"/>
  <c r="FT242" i="1"/>
  <c r="FS242" i="1"/>
  <c r="FR242" i="1"/>
  <c r="FQ242" i="1"/>
  <c r="FP242" i="1"/>
  <c r="FO242" i="1"/>
  <c r="FN242" i="1"/>
  <c r="FM242" i="1"/>
  <c r="FL242" i="1"/>
  <c r="FK242" i="1"/>
  <c r="FJ242" i="1"/>
  <c r="FI242" i="1"/>
  <c r="FH242" i="1"/>
  <c r="FG242" i="1"/>
  <c r="FF242" i="1"/>
  <c r="FE242" i="1"/>
  <c r="FD242" i="1"/>
  <c r="FC242" i="1"/>
  <c r="FB242" i="1"/>
  <c r="FA242" i="1"/>
  <c r="EZ242" i="1"/>
  <c r="EY242" i="1"/>
  <c r="EX242" i="1"/>
  <c r="EW242" i="1"/>
  <c r="EV242" i="1"/>
  <c r="GA241" i="1"/>
  <c r="FZ241" i="1"/>
  <c r="FY241" i="1"/>
  <c r="FX241" i="1"/>
  <c r="FW241" i="1"/>
  <c r="FV241" i="1"/>
  <c r="FU241" i="1"/>
  <c r="FT241" i="1"/>
  <c r="FS241" i="1"/>
  <c r="FR241" i="1"/>
  <c r="FQ241" i="1"/>
  <c r="FP241" i="1"/>
  <c r="FO241" i="1"/>
  <c r="FN241" i="1"/>
  <c r="FM241" i="1"/>
  <c r="FL241" i="1"/>
  <c r="FK241" i="1"/>
  <c r="FJ241" i="1"/>
  <c r="FI241" i="1"/>
  <c r="FH241" i="1"/>
  <c r="FG241" i="1"/>
  <c r="FF241" i="1"/>
  <c r="FE241" i="1"/>
  <c r="FD241" i="1"/>
  <c r="FC241" i="1"/>
  <c r="FB241" i="1"/>
  <c r="FA241" i="1"/>
  <c r="EZ241" i="1"/>
  <c r="EY241" i="1"/>
  <c r="EX241" i="1"/>
  <c r="EW241" i="1"/>
  <c r="EV241" i="1"/>
  <c r="GA240" i="1"/>
  <c r="FZ240" i="1"/>
  <c r="FY240" i="1"/>
  <c r="FX240" i="1"/>
  <c r="FW240" i="1"/>
  <c r="FV240" i="1"/>
  <c r="FU240" i="1"/>
  <c r="FT240" i="1"/>
  <c r="FS240" i="1"/>
  <c r="FR240" i="1"/>
  <c r="FQ240" i="1"/>
  <c r="FP240" i="1"/>
  <c r="FO240" i="1"/>
  <c r="FN240" i="1"/>
  <c r="FM240" i="1"/>
  <c r="FL240" i="1"/>
  <c r="FK240" i="1"/>
  <c r="FJ240" i="1"/>
  <c r="FI240" i="1"/>
  <c r="FH240" i="1"/>
  <c r="FG240" i="1"/>
  <c r="FF240" i="1"/>
  <c r="FE240" i="1"/>
  <c r="FD240" i="1"/>
  <c r="FC240" i="1"/>
  <c r="FB240" i="1"/>
  <c r="FA240" i="1"/>
  <c r="EZ240" i="1"/>
  <c r="EY240" i="1"/>
  <c r="EX240" i="1"/>
  <c r="EW240" i="1"/>
  <c r="EV240" i="1"/>
  <c r="GA239" i="1"/>
  <c r="FZ239" i="1"/>
  <c r="FY239" i="1"/>
  <c r="FX239" i="1"/>
  <c r="FW239" i="1"/>
  <c r="FV239" i="1"/>
  <c r="FU239" i="1"/>
  <c r="FT239" i="1"/>
  <c r="FS239" i="1"/>
  <c r="FR239" i="1"/>
  <c r="FQ239" i="1"/>
  <c r="FP239" i="1"/>
  <c r="FO239" i="1"/>
  <c r="FN239" i="1"/>
  <c r="FM239" i="1"/>
  <c r="FL239" i="1"/>
  <c r="FK239" i="1"/>
  <c r="FJ239" i="1"/>
  <c r="FI239" i="1"/>
  <c r="FH239" i="1"/>
  <c r="FG239" i="1"/>
  <c r="FF239" i="1"/>
  <c r="FE239" i="1"/>
  <c r="FD239" i="1"/>
  <c r="FC239" i="1"/>
  <c r="FB239" i="1"/>
  <c r="FA239" i="1"/>
  <c r="EZ239" i="1"/>
  <c r="EY239" i="1"/>
  <c r="EX239" i="1"/>
  <c r="EW239" i="1"/>
  <c r="EV239" i="1"/>
  <c r="GA238" i="1"/>
  <c r="FZ238" i="1"/>
  <c r="FY238" i="1"/>
  <c r="FX238" i="1"/>
  <c r="FW238" i="1"/>
  <c r="FV238" i="1"/>
  <c r="FU238" i="1"/>
  <c r="FT238" i="1"/>
  <c r="FS238" i="1"/>
  <c r="FR238" i="1"/>
  <c r="FQ238" i="1"/>
  <c r="FP238" i="1"/>
  <c r="FO238" i="1"/>
  <c r="FN238" i="1"/>
  <c r="FM238" i="1"/>
  <c r="FL238" i="1"/>
  <c r="FK238" i="1"/>
  <c r="FJ238" i="1"/>
  <c r="FI238" i="1"/>
  <c r="FH238" i="1"/>
  <c r="FG238" i="1"/>
  <c r="FF238" i="1"/>
  <c r="FE238" i="1"/>
  <c r="FD238" i="1"/>
  <c r="FC238" i="1"/>
  <c r="FB238" i="1"/>
  <c r="FA238" i="1"/>
  <c r="EZ238" i="1"/>
  <c r="EY238" i="1"/>
  <c r="EX238" i="1"/>
  <c r="EW238" i="1"/>
  <c r="EV238" i="1"/>
  <c r="GA237" i="1"/>
  <c r="FZ237" i="1"/>
  <c r="FY237" i="1"/>
  <c r="FX237" i="1"/>
  <c r="FW237" i="1"/>
  <c r="FV237" i="1"/>
  <c r="FU237" i="1"/>
  <c r="FT237" i="1"/>
  <c r="FS237" i="1"/>
  <c r="FR237" i="1"/>
  <c r="FQ237" i="1"/>
  <c r="FP237" i="1"/>
  <c r="FO237" i="1"/>
  <c r="FN237" i="1"/>
  <c r="FM237" i="1"/>
  <c r="FL237" i="1"/>
  <c r="FK237" i="1"/>
  <c r="FJ237" i="1"/>
  <c r="FI237" i="1"/>
  <c r="FH237" i="1"/>
  <c r="FG237" i="1"/>
  <c r="FF237" i="1"/>
  <c r="FE237" i="1"/>
  <c r="FD237" i="1"/>
  <c r="FC237" i="1"/>
  <c r="FB237" i="1"/>
  <c r="FA237" i="1"/>
  <c r="EZ237" i="1"/>
  <c r="EY237" i="1"/>
  <c r="EX237" i="1"/>
  <c r="EW237" i="1"/>
  <c r="EV237" i="1"/>
  <c r="GA236" i="1"/>
  <c r="FZ236" i="1"/>
  <c r="FY236" i="1"/>
  <c r="FX236" i="1"/>
  <c r="FW236" i="1"/>
  <c r="FV236" i="1"/>
  <c r="FU236" i="1"/>
  <c r="FT236" i="1"/>
  <c r="FS236" i="1"/>
  <c r="FR236" i="1"/>
  <c r="FQ236" i="1"/>
  <c r="FP236" i="1"/>
  <c r="FO236" i="1"/>
  <c r="FN236" i="1"/>
  <c r="FM236" i="1"/>
  <c r="FL236" i="1"/>
  <c r="FK236" i="1"/>
  <c r="FJ236" i="1"/>
  <c r="FI236" i="1"/>
  <c r="FH236" i="1"/>
  <c r="FG236" i="1"/>
  <c r="FF236" i="1"/>
  <c r="FE236" i="1"/>
  <c r="FD236" i="1"/>
  <c r="FC236" i="1"/>
  <c r="FB236" i="1"/>
  <c r="FA236" i="1"/>
  <c r="EZ236" i="1"/>
  <c r="EY236" i="1"/>
  <c r="EX236" i="1"/>
  <c r="EW236" i="1"/>
  <c r="EV236" i="1"/>
  <c r="GA235" i="1"/>
  <c r="FZ235" i="1"/>
  <c r="FY235" i="1"/>
  <c r="FX235" i="1"/>
  <c r="FW235" i="1"/>
  <c r="FV235" i="1"/>
  <c r="FU235" i="1"/>
  <c r="FT235" i="1"/>
  <c r="FS235" i="1"/>
  <c r="FR235" i="1"/>
  <c r="FQ235" i="1"/>
  <c r="FP235" i="1"/>
  <c r="FO235" i="1"/>
  <c r="FN235" i="1"/>
  <c r="FM235" i="1"/>
  <c r="FL235" i="1"/>
  <c r="FK235" i="1"/>
  <c r="FJ235" i="1"/>
  <c r="FI235" i="1"/>
  <c r="FH235" i="1"/>
  <c r="FG235" i="1"/>
  <c r="FF235" i="1"/>
  <c r="FE235" i="1"/>
  <c r="FD235" i="1"/>
  <c r="FC235" i="1"/>
  <c r="FB235" i="1"/>
  <c r="FA235" i="1"/>
  <c r="EZ235" i="1"/>
  <c r="EY235" i="1"/>
  <c r="EX235" i="1"/>
  <c r="EW235" i="1"/>
  <c r="EV235" i="1"/>
  <c r="GA234" i="1"/>
  <c r="FZ234" i="1"/>
  <c r="FY234" i="1"/>
  <c r="FX234" i="1"/>
  <c r="FW234" i="1"/>
  <c r="FV234" i="1"/>
  <c r="FU234" i="1"/>
  <c r="FT234" i="1"/>
  <c r="FS234" i="1"/>
  <c r="FR234" i="1"/>
  <c r="FQ234" i="1"/>
  <c r="FP234" i="1"/>
  <c r="FO234" i="1"/>
  <c r="FN234" i="1"/>
  <c r="FM234" i="1"/>
  <c r="FL234" i="1"/>
  <c r="FK234" i="1"/>
  <c r="FJ234" i="1"/>
  <c r="FI234" i="1"/>
  <c r="FH234" i="1"/>
  <c r="FG234" i="1"/>
  <c r="FF234" i="1"/>
  <c r="FE234" i="1"/>
  <c r="FD234" i="1"/>
  <c r="FC234" i="1"/>
  <c r="FB234" i="1"/>
  <c r="FA234" i="1"/>
  <c r="EZ234" i="1"/>
  <c r="EY234" i="1"/>
  <c r="EX234" i="1"/>
  <c r="EW234" i="1"/>
  <c r="EV234" i="1"/>
  <c r="GA233" i="1"/>
  <c r="FZ233" i="1"/>
  <c r="FY233" i="1"/>
  <c r="FX233" i="1"/>
  <c r="FW233" i="1"/>
  <c r="FV233" i="1"/>
  <c r="FU233" i="1"/>
  <c r="FT233" i="1"/>
  <c r="FS233" i="1"/>
  <c r="FR233" i="1"/>
  <c r="FQ233" i="1"/>
  <c r="FP233" i="1"/>
  <c r="FO233" i="1"/>
  <c r="FN233" i="1"/>
  <c r="FM233" i="1"/>
  <c r="FL233" i="1"/>
  <c r="FK233" i="1"/>
  <c r="FJ233" i="1"/>
  <c r="FI233" i="1"/>
  <c r="FH233" i="1"/>
  <c r="FG233" i="1"/>
  <c r="FF233" i="1"/>
  <c r="FE233" i="1"/>
  <c r="FD233" i="1"/>
  <c r="FC233" i="1"/>
  <c r="FB233" i="1"/>
  <c r="FA233" i="1"/>
  <c r="EZ233" i="1"/>
  <c r="EY233" i="1"/>
  <c r="EX233" i="1"/>
  <c r="EW233" i="1"/>
  <c r="EV233" i="1"/>
  <c r="GA232" i="1"/>
  <c r="FZ232" i="1"/>
  <c r="FY232" i="1"/>
  <c r="FX232" i="1"/>
  <c r="FW232" i="1"/>
  <c r="FV232" i="1"/>
  <c r="FU232" i="1"/>
  <c r="FT232" i="1"/>
  <c r="FS232" i="1"/>
  <c r="FR232" i="1"/>
  <c r="FQ232" i="1"/>
  <c r="FP232" i="1"/>
  <c r="FO232" i="1"/>
  <c r="FN232" i="1"/>
  <c r="FM232" i="1"/>
  <c r="FL232" i="1"/>
  <c r="FK232" i="1"/>
  <c r="FJ232" i="1"/>
  <c r="FI232" i="1"/>
  <c r="FH232" i="1"/>
  <c r="FG232" i="1"/>
  <c r="FF232" i="1"/>
  <c r="FE232" i="1"/>
  <c r="FD232" i="1"/>
  <c r="FC232" i="1"/>
  <c r="FB232" i="1"/>
  <c r="FA232" i="1"/>
  <c r="EZ232" i="1"/>
  <c r="EY232" i="1"/>
  <c r="EX232" i="1"/>
  <c r="EW232" i="1"/>
  <c r="EV232" i="1"/>
  <c r="GA231" i="1"/>
  <c r="FZ231" i="1"/>
  <c r="FY231" i="1"/>
  <c r="FX231" i="1"/>
  <c r="FW231" i="1"/>
  <c r="FV231" i="1"/>
  <c r="FU231" i="1"/>
  <c r="FT231" i="1"/>
  <c r="FS231" i="1"/>
  <c r="FR231" i="1"/>
  <c r="FQ231" i="1"/>
  <c r="FP231" i="1"/>
  <c r="FO231" i="1"/>
  <c r="FN231" i="1"/>
  <c r="FM231" i="1"/>
  <c r="FL231" i="1"/>
  <c r="FK231" i="1"/>
  <c r="FJ231" i="1"/>
  <c r="FI231" i="1"/>
  <c r="FH231" i="1"/>
  <c r="FG231" i="1"/>
  <c r="FF231" i="1"/>
  <c r="FE231" i="1"/>
  <c r="FD231" i="1"/>
  <c r="FC231" i="1"/>
  <c r="FB231" i="1"/>
  <c r="FA231" i="1"/>
  <c r="EZ231" i="1"/>
  <c r="EY231" i="1"/>
  <c r="EX231" i="1"/>
  <c r="EW231" i="1"/>
  <c r="EV231" i="1"/>
  <c r="GA230" i="1"/>
  <c r="FZ230" i="1"/>
  <c r="FY230" i="1"/>
  <c r="FX230" i="1"/>
  <c r="FW230" i="1"/>
  <c r="FV230" i="1"/>
  <c r="FU230" i="1"/>
  <c r="FT230" i="1"/>
  <c r="FS230" i="1"/>
  <c r="FR230" i="1"/>
  <c r="FQ230" i="1"/>
  <c r="FP230" i="1"/>
  <c r="FO230" i="1"/>
  <c r="FN230" i="1"/>
  <c r="FM230" i="1"/>
  <c r="FL230" i="1"/>
  <c r="FK230" i="1"/>
  <c r="FJ230" i="1"/>
  <c r="FI230" i="1"/>
  <c r="FH230" i="1"/>
  <c r="FG230" i="1"/>
  <c r="FF230" i="1"/>
  <c r="FE230" i="1"/>
  <c r="FD230" i="1"/>
  <c r="FC230" i="1"/>
  <c r="FB230" i="1"/>
  <c r="FA230" i="1"/>
  <c r="EZ230" i="1"/>
  <c r="EY230" i="1"/>
  <c r="EX230" i="1"/>
  <c r="EW230" i="1"/>
  <c r="EV230" i="1"/>
  <c r="GA229" i="1"/>
  <c r="FZ229" i="1"/>
  <c r="FY229" i="1"/>
  <c r="FX229" i="1"/>
  <c r="FW229" i="1"/>
  <c r="FV229" i="1"/>
  <c r="FU229" i="1"/>
  <c r="FT229" i="1"/>
  <c r="FS229" i="1"/>
  <c r="FR229" i="1"/>
  <c r="FQ229" i="1"/>
  <c r="FP229" i="1"/>
  <c r="FO229" i="1"/>
  <c r="FN229" i="1"/>
  <c r="FM229" i="1"/>
  <c r="FL229" i="1"/>
  <c r="FK229" i="1"/>
  <c r="FJ229" i="1"/>
  <c r="FI229" i="1"/>
  <c r="FH229" i="1"/>
  <c r="FG229" i="1"/>
  <c r="FF229" i="1"/>
  <c r="FE229" i="1"/>
  <c r="FD229" i="1"/>
  <c r="FC229" i="1"/>
  <c r="FB229" i="1"/>
  <c r="FA229" i="1"/>
  <c r="EZ229" i="1"/>
  <c r="EY229" i="1"/>
  <c r="EX229" i="1"/>
  <c r="EW229" i="1"/>
  <c r="EV229" i="1"/>
  <c r="GA228" i="1"/>
  <c r="FZ228" i="1"/>
  <c r="FY228" i="1"/>
  <c r="FX228" i="1"/>
  <c r="FW228" i="1"/>
  <c r="FV228" i="1"/>
  <c r="FU228" i="1"/>
  <c r="FT228" i="1"/>
  <c r="FS228" i="1"/>
  <c r="FR228" i="1"/>
  <c r="FQ228" i="1"/>
  <c r="FP228" i="1"/>
  <c r="FO228" i="1"/>
  <c r="FN228" i="1"/>
  <c r="FM228" i="1"/>
  <c r="FL228" i="1"/>
  <c r="FK228" i="1"/>
  <c r="FJ228" i="1"/>
  <c r="FI228" i="1"/>
  <c r="FH228" i="1"/>
  <c r="FG228" i="1"/>
  <c r="FF228" i="1"/>
  <c r="FE228" i="1"/>
  <c r="FD228" i="1"/>
  <c r="FC228" i="1"/>
  <c r="FB228" i="1"/>
  <c r="FA228" i="1"/>
  <c r="EZ228" i="1"/>
  <c r="EY228" i="1"/>
  <c r="EX228" i="1"/>
  <c r="EW228" i="1"/>
  <c r="EV228" i="1"/>
  <c r="GA227" i="1"/>
  <c r="FZ227" i="1"/>
  <c r="FY227" i="1"/>
  <c r="FX227" i="1"/>
  <c r="FW227" i="1"/>
  <c r="FV227" i="1"/>
  <c r="FU227" i="1"/>
  <c r="FT227" i="1"/>
  <c r="FS227" i="1"/>
  <c r="FR227" i="1"/>
  <c r="FQ227" i="1"/>
  <c r="FP227" i="1"/>
  <c r="FO227" i="1"/>
  <c r="FN227" i="1"/>
  <c r="FM227" i="1"/>
  <c r="FL227" i="1"/>
  <c r="FK227" i="1"/>
  <c r="FJ227" i="1"/>
  <c r="FI227" i="1"/>
  <c r="FH227" i="1"/>
  <c r="FG227" i="1"/>
  <c r="FF227" i="1"/>
  <c r="FE227" i="1"/>
  <c r="FD227" i="1"/>
  <c r="FC227" i="1"/>
  <c r="FB227" i="1"/>
  <c r="FA227" i="1"/>
  <c r="EZ227" i="1"/>
  <c r="EY227" i="1"/>
  <c r="EX227" i="1"/>
  <c r="EW227" i="1"/>
  <c r="EV227" i="1"/>
  <c r="GA226" i="1"/>
  <c r="FZ226" i="1"/>
  <c r="FY226" i="1"/>
  <c r="FX226" i="1"/>
  <c r="FW226" i="1"/>
  <c r="FV226" i="1"/>
  <c r="FU226" i="1"/>
  <c r="FT226" i="1"/>
  <c r="FS226" i="1"/>
  <c r="FR226" i="1"/>
  <c r="FQ226" i="1"/>
  <c r="FP226" i="1"/>
  <c r="FO226" i="1"/>
  <c r="FN226" i="1"/>
  <c r="FM226" i="1"/>
  <c r="FL226" i="1"/>
  <c r="FK226" i="1"/>
  <c r="FJ226" i="1"/>
  <c r="FI226" i="1"/>
  <c r="FH226" i="1"/>
  <c r="FG226" i="1"/>
  <c r="FF226" i="1"/>
  <c r="FE226" i="1"/>
  <c r="FD226" i="1"/>
  <c r="FC226" i="1"/>
  <c r="FB226" i="1"/>
  <c r="FA226" i="1"/>
  <c r="EZ226" i="1"/>
  <c r="EY226" i="1"/>
  <c r="EX226" i="1"/>
  <c r="EW226" i="1"/>
  <c r="EV226" i="1"/>
  <c r="GA225" i="1"/>
  <c r="FZ225" i="1"/>
  <c r="FY225" i="1"/>
  <c r="FX225" i="1"/>
  <c r="FW225" i="1"/>
  <c r="FV225" i="1"/>
  <c r="FU225" i="1"/>
  <c r="FT225" i="1"/>
  <c r="FS225" i="1"/>
  <c r="FR225" i="1"/>
  <c r="FQ225" i="1"/>
  <c r="FP225" i="1"/>
  <c r="FO225" i="1"/>
  <c r="FN225" i="1"/>
  <c r="FM225" i="1"/>
  <c r="FL225" i="1"/>
  <c r="FK225" i="1"/>
  <c r="FJ225" i="1"/>
  <c r="FI225" i="1"/>
  <c r="FH225" i="1"/>
  <c r="FG225" i="1"/>
  <c r="FF225" i="1"/>
  <c r="FE225" i="1"/>
  <c r="FD225" i="1"/>
  <c r="FC225" i="1"/>
  <c r="FB225" i="1"/>
  <c r="FA225" i="1"/>
  <c r="EZ225" i="1"/>
  <c r="EY225" i="1"/>
  <c r="EX225" i="1"/>
  <c r="EW225" i="1"/>
  <c r="EV225" i="1"/>
  <c r="GA224" i="1"/>
  <c r="FZ224" i="1"/>
  <c r="FY224" i="1"/>
  <c r="FX224" i="1"/>
  <c r="FW224" i="1"/>
  <c r="FV224" i="1"/>
  <c r="FU224" i="1"/>
  <c r="FT224" i="1"/>
  <c r="FS224" i="1"/>
  <c r="FR224" i="1"/>
  <c r="FQ224" i="1"/>
  <c r="FP224" i="1"/>
  <c r="FO224" i="1"/>
  <c r="FN224" i="1"/>
  <c r="FM224" i="1"/>
  <c r="FL224" i="1"/>
  <c r="FK224" i="1"/>
  <c r="FJ224" i="1"/>
  <c r="FI224" i="1"/>
  <c r="FH224" i="1"/>
  <c r="FG224" i="1"/>
  <c r="FF224" i="1"/>
  <c r="FE224" i="1"/>
  <c r="FD224" i="1"/>
  <c r="FC224" i="1"/>
  <c r="FB224" i="1"/>
  <c r="FA224" i="1"/>
  <c r="EZ224" i="1"/>
  <c r="EY224" i="1"/>
  <c r="EX224" i="1"/>
  <c r="EW224" i="1"/>
  <c r="EV224" i="1"/>
  <c r="GA223" i="1"/>
  <c r="FZ223" i="1"/>
  <c r="FY223" i="1"/>
  <c r="FX223" i="1"/>
  <c r="FW223" i="1"/>
  <c r="FV223" i="1"/>
  <c r="FU223" i="1"/>
  <c r="FT223" i="1"/>
  <c r="FS223" i="1"/>
  <c r="FR223" i="1"/>
  <c r="FQ223" i="1"/>
  <c r="FP223" i="1"/>
  <c r="FO223" i="1"/>
  <c r="FN223" i="1"/>
  <c r="FM223" i="1"/>
  <c r="FL223" i="1"/>
  <c r="FK223" i="1"/>
  <c r="FJ223" i="1"/>
  <c r="FI223" i="1"/>
  <c r="FH223" i="1"/>
  <c r="FG223" i="1"/>
  <c r="FF223" i="1"/>
  <c r="FE223" i="1"/>
  <c r="FD223" i="1"/>
  <c r="FC223" i="1"/>
  <c r="FB223" i="1"/>
  <c r="FA223" i="1"/>
  <c r="EZ223" i="1"/>
  <c r="EY223" i="1"/>
  <c r="EX223" i="1"/>
  <c r="EW223" i="1"/>
  <c r="EV223" i="1"/>
  <c r="GA222" i="1"/>
  <c r="FZ222" i="1"/>
  <c r="FY222" i="1"/>
  <c r="FX222" i="1"/>
  <c r="FW222" i="1"/>
  <c r="FV222" i="1"/>
  <c r="FU222" i="1"/>
  <c r="FT222" i="1"/>
  <c r="FS222" i="1"/>
  <c r="FR222" i="1"/>
  <c r="FQ222" i="1"/>
  <c r="FP222" i="1"/>
  <c r="FO222" i="1"/>
  <c r="FN222" i="1"/>
  <c r="FM222" i="1"/>
  <c r="FL222" i="1"/>
  <c r="FK222" i="1"/>
  <c r="FJ222" i="1"/>
  <c r="FI222" i="1"/>
  <c r="FH222" i="1"/>
  <c r="FG222" i="1"/>
  <c r="FF222" i="1"/>
  <c r="FE222" i="1"/>
  <c r="FD222" i="1"/>
  <c r="FC222" i="1"/>
  <c r="FB222" i="1"/>
  <c r="FA222" i="1"/>
  <c r="EZ222" i="1"/>
  <c r="EY222" i="1"/>
  <c r="EX222" i="1"/>
  <c r="EW222" i="1"/>
  <c r="EV222" i="1"/>
  <c r="GA221" i="1"/>
  <c r="FZ221" i="1"/>
  <c r="FY221" i="1"/>
  <c r="FX221" i="1"/>
  <c r="FW221" i="1"/>
  <c r="FV221" i="1"/>
  <c r="FU221" i="1"/>
  <c r="FT221" i="1"/>
  <c r="FS221" i="1"/>
  <c r="FR221" i="1"/>
  <c r="FQ221" i="1"/>
  <c r="FP221" i="1"/>
  <c r="FO221" i="1"/>
  <c r="FN221" i="1"/>
  <c r="FM221" i="1"/>
  <c r="FL221" i="1"/>
  <c r="FK221" i="1"/>
  <c r="FJ221" i="1"/>
  <c r="FI221" i="1"/>
  <c r="FH221" i="1"/>
  <c r="FG221" i="1"/>
  <c r="FF221" i="1"/>
  <c r="FE221" i="1"/>
  <c r="FD221" i="1"/>
  <c r="FC221" i="1"/>
  <c r="FB221" i="1"/>
  <c r="FA221" i="1"/>
  <c r="EZ221" i="1"/>
  <c r="EY221" i="1"/>
  <c r="EX221" i="1"/>
  <c r="EW221" i="1"/>
  <c r="EV221" i="1"/>
  <c r="GA220" i="1"/>
  <c r="FZ220" i="1"/>
  <c r="FY220" i="1"/>
  <c r="FX220" i="1"/>
  <c r="FW220" i="1"/>
  <c r="FV220" i="1"/>
  <c r="FU220" i="1"/>
  <c r="FT220" i="1"/>
  <c r="FS220" i="1"/>
  <c r="FR220" i="1"/>
  <c r="FQ220" i="1"/>
  <c r="FP220" i="1"/>
  <c r="FO220" i="1"/>
  <c r="FN220" i="1"/>
  <c r="FM220" i="1"/>
  <c r="FL220" i="1"/>
  <c r="FK220" i="1"/>
  <c r="FJ220" i="1"/>
  <c r="FI220" i="1"/>
  <c r="FH220" i="1"/>
  <c r="FG220" i="1"/>
  <c r="FF220" i="1"/>
  <c r="FE220" i="1"/>
  <c r="FD220" i="1"/>
  <c r="FC220" i="1"/>
  <c r="FB220" i="1"/>
  <c r="FA220" i="1"/>
  <c r="EZ220" i="1"/>
  <c r="EY220" i="1"/>
  <c r="EX220" i="1"/>
  <c r="EW220" i="1"/>
  <c r="EV220" i="1"/>
  <c r="GA219" i="1"/>
  <c r="FZ219" i="1"/>
  <c r="FY219" i="1"/>
  <c r="FX219" i="1"/>
  <c r="FW219" i="1"/>
  <c r="FV219" i="1"/>
  <c r="FU219" i="1"/>
  <c r="FT219" i="1"/>
  <c r="FS219" i="1"/>
  <c r="FR219" i="1"/>
  <c r="FQ219" i="1"/>
  <c r="FP219" i="1"/>
  <c r="FO219" i="1"/>
  <c r="FN219" i="1"/>
  <c r="FM219" i="1"/>
  <c r="FL219" i="1"/>
  <c r="FK219" i="1"/>
  <c r="FJ219" i="1"/>
  <c r="FI219" i="1"/>
  <c r="FH219" i="1"/>
  <c r="FG219" i="1"/>
  <c r="FF219" i="1"/>
  <c r="FE219" i="1"/>
  <c r="FD219" i="1"/>
  <c r="FC219" i="1"/>
  <c r="FB219" i="1"/>
  <c r="FA219" i="1"/>
  <c r="EZ219" i="1"/>
  <c r="EY219" i="1"/>
  <c r="EX219" i="1"/>
  <c r="EW219" i="1"/>
  <c r="EV219" i="1"/>
  <c r="GA218" i="1"/>
  <c r="FZ218" i="1"/>
  <c r="FY218" i="1"/>
  <c r="FX218" i="1"/>
  <c r="FW218" i="1"/>
  <c r="FV218" i="1"/>
  <c r="FU218" i="1"/>
  <c r="FT218" i="1"/>
  <c r="FS218" i="1"/>
  <c r="FR218" i="1"/>
  <c r="FQ218" i="1"/>
  <c r="FP218" i="1"/>
  <c r="FO218" i="1"/>
  <c r="FN218" i="1"/>
  <c r="FM218" i="1"/>
  <c r="FL218" i="1"/>
  <c r="FK218" i="1"/>
  <c r="FJ218" i="1"/>
  <c r="FI218" i="1"/>
  <c r="FH218" i="1"/>
  <c r="FG218" i="1"/>
  <c r="FF218" i="1"/>
  <c r="FE218" i="1"/>
  <c r="FD218" i="1"/>
  <c r="FC218" i="1"/>
  <c r="FB218" i="1"/>
  <c r="FA218" i="1"/>
  <c r="EZ218" i="1"/>
  <c r="EY218" i="1"/>
  <c r="EX218" i="1"/>
  <c r="EW218" i="1"/>
  <c r="EV218" i="1"/>
  <c r="GA217" i="1"/>
  <c r="FZ217" i="1"/>
  <c r="FY217" i="1"/>
  <c r="FX217" i="1"/>
  <c r="FW217" i="1"/>
  <c r="FV217" i="1"/>
  <c r="FU217" i="1"/>
  <c r="FT217" i="1"/>
  <c r="FS217" i="1"/>
  <c r="FR217" i="1"/>
  <c r="FQ217" i="1"/>
  <c r="FP217" i="1"/>
  <c r="FO217" i="1"/>
  <c r="FN217" i="1"/>
  <c r="FM217" i="1"/>
  <c r="FL217" i="1"/>
  <c r="FK217" i="1"/>
  <c r="FJ217" i="1"/>
  <c r="FI217" i="1"/>
  <c r="FH217" i="1"/>
  <c r="FG217" i="1"/>
  <c r="FF217" i="1"/>
  <c r="FE217" i="1"/>
  <c r="FD217" i="1"/>
  <c r="FC217" i="1"/>
  <c r="FB217" i="1"/>
  <c r="FA217" i="1"/>
  <c r="EZ217" i="1"/>
  <c r="EY217" i="1"/>
  <c r="EX217" i="1"/>
  <c r="EW217" i="1"/>
  <c r="EV217" i="1"/>
  <c r="GA216" i="1"/>
  <c r="FZ216" i="1"/>
  <c r="FY216" i="1"/>
  <c r="FX216" i="1"/>
  <c r="FW216" i="1"/>
  <c r="FV216" i="1"/>
  <c r="FU216" i="1"/>
  <c r="FT216" i="1"/>
  <c r="FS216" i="1"/>
  <c r="FR216" i="1"/>
  <c r="FQ216" i="1"/>
  <c r="FP216" i="1"/>
  <c r="FO216" i="1"/>
  <c r="FN216" i="1"/>
  <c r="FM216" i="1"/>
  <c r="FL216" i="1"/>
  <c r="FK216" i="1"/>
  <c r="FJ216" i="1"/>
  <c r="FI216" i="1"/>
  <c r="FH216" i="1"/>
  <c r="FG216" i="1"/>
  <c r="FF216" i="1"/>
  <c r="FE216" i="1"/>
  <c r="FD216" i="1"/>
  <c r="FC216" i="1"/>
  <c r="FB216" i="1"/>
  <c r="FA216" i="1"/>
  <c r="EZ216" i="1"/>
  <c r="EY216" i="1"/>
  <c r="EX216" i="1"/>
  <c r="EW216" i="1"/>
  <c r="EV216" i="1"/>
  <c r="GA215" i="1"/>
  <c r="FZ215" i="1"/>
  <c r="FY215" i="1"/>
  <c r="FX215" i="1"/>
  <c r="FW215" i="1"/>
  <c r="FV215" i="1"/>
  <c r="FU215" i="1"/>
  <c r="FT215" i="1"/>
  <c r="FS215" i="1"/>
  <c r="FR215" i="1"/>
  <c r="FQ215" i="1"/>
  <c r="FP215" i="1"/>
  <c r="FO215" i="1"/>
  <c r="FN215" i="1"/>
  <c r="FM215" i="1"/>
  <c r="FL215" i="1"/>
  <c r="FK215" i="1"/>
  <c r="FJ215" i="1"/>
  <c r="FI215" i="1"/>
  <c r="FH215" i="1"/>
  <c r="FG215" i="1"/>
  <c r="FF215" i="1"/>
  <c r="FE215" i="1"/>
  <c r="FD215" i="1"/>
  <c r="FC215" i="1"/>
  <c r="FB215" i="1"/>
  <c r="FA215" i="1"/>
  <c r="EZ215" i="1"/>
  <c r="EY215" i="1"/>
  <c r="EX215" i="1"/>
  <c r="EW215" i="1"/>
  <c r="EV215" i="1"/>
  <c r="GA214" i="1"/>
  <c r="FZ214" i="1"/>
  <c r="FY214" i="1"/>
  <c r="FX214" i="1"/>
  <c r="FW214" i="1"/>
  <c r="FV214" i="1"/>
  <c r="FU214" i="1"/>
  <c r="FT214" i="1"/>
  <c r="FS214" i="1"/>
  <c r="FR214" i="1"/>
  <c r="FQ214" i="1"/>
  <c r="FP214" i="1"/>
  <c r="FO214" i="1"/>
  <c r="FN214" i="1"/>
  <c r="FM214" i="1"/>
  <c r="FL214" i="1"/>
  <c r="FK214" i="1"/>
  <c r="FJ214" i="1"/>
  <c r="FI214" i="1"/>
  <c r="FH214" i="1"/>
  <c r="FG214" i="1"/>
  <c r="FF214" i="1"/>
  <c r="FE214" i="1"/>
  <c r="FD214" i="1"/>
  <c r="FC214" i="1"/>
  <c r="FB214" i="1"/>
  <c r="FA214" i="1"/>
  <c r="EZ214" i="1"/>
  <c r="EY214" i="1"/>
  <c r="EX214" i="1"/>
  <c r="EW214" i="1"/>
  <c r="EV214" i="1"/>
  <c r="GA213" i="1"/>
  <c r="FZ213" i="1"/>
  <c r="FY213" i="1"/>
  <c r="FX213" i="1"/>
  <c r="FW213" i="1"/>
  <c r="FV213" i="1"/>
  <c r="FU213" i="1"/>
  <c r="FT213" i="1"/>
  <c r="FS213" i="1"/>
  <c r="FR213" i="1"/>
  <c r="FQ213" i="1"/>
  <c r="FP213" i="1"/>
  <c r="FO213" i="1"/>
  <c r="FN213" i="1"/>
  <c r="FM213" i="1"/>
  <c r="FL213" i="1"/>
  <c r="FK213" i="1"/>
  <c r="FJ213" i="1"/>
  <c r="FI213" i="1"/>
  <c r="FH213" i="1"/>
  <c r="FG213" i="1"/>
  <c r="FF213" i="1"/>
  <c r="FE213" i="1"/>
  <c r="FD213" i="1"/>
  <c r="FC213" i="1"/>
  <c r="FB213" i="1"/>
  <c r="FA213" i="1"/>
  <c r="EZ213" i="1"/>
  <c r="EY213" i="1"/>
  <c r="EX213" i="1"/>
  <c r="EW213" i="1"/>
  <c r="EV213" i="1"/>
  <c r="GA212" i="1"/>
  <c r="FZ212" i="1"/>
  <c r="FY212" i="1"/>
  <c r="FX212" i="1"/>
  <c r="FW212" i="1"/>
  <c r="FV212" i="1"/>
  <c r="FU212" i="1"/>
  <c r="FT212" i="1"/>
  <c r="FS212" i="1"/>
  <c r="FR212" i="1"/>
  <c r="FQ212" i="1"/>
  <c r="FP212" i="1"/>
  <c r="FO212" i="1"/>
  <c r="FN212" i="1"/>
  <c r="FM212" i="1"/>
  <c r="FL212" i="1"/>
  <c r="FK212" i="1"/>
  <c r="FJ212" i="1"/>
  <c r="FI212" i="1"/>
  <c r="FH212" i="1"/>
  <c r="FG212" i="1"/>
  <c r="FF212" i="1"/>
  <c r="FE212" i="1"/>
  <c r="FD212" i="1"/>
  <c r="FC212" i="1"/>
  <c r="FB212" i="1"/>
  <c r="FA212" i="1"/>
  <c r="EZ212" i="1"/>
  <c r="EY212" i="1"/>
  <c r="EX212" i="1"/>
  <c r="EW212" i="1"/>
  <c r="EV212" i="1"/>
  <c r="GA211" i="1"/>
  <c r="FZ211" i="1"/>
  <c r="FY211" i="1"/>
  <c r="FX211" i="1"/>
  <c r="FW211" i="1"/>
  <c r="FV211" i="1"/>
  <c r="FU211" i="1"/>
  <c r="FT211" i="1"/>
  <c r="FS211" i="1"/>
  <c r="FR211" i="1"/>
  <c r="FQ211" i="1"/>
  <c r="FP211" i="1"/>
  <c r="FO211" i="1"/>
  <c r="FN211" i="1"/>
  <c r="FM211" i="1"/>
  <c r="FL211" i="1"/>
  <c r="FK211" i="1"/>
  <c r="FJ211" i="1"/>
  <c r="FI211" i="1"/>
  <c r="FH211" i="1"/>
  <c r="FG211" i="1"/>
  <c r="FF211" i="1"/>
  <c r="FE211" i="1"/>
  <c r="FD211" i="1"/>
  <c r="FC211" i="1"/>
  <c r="FB211" i="1"/>
  <c r="FA211" i="1"/>
  <c r="EZ211" i="1"/>
  <c r="EY211" i="1"/>
  <c r="EX211" i="1"/>
  <c r="EW211" i="1"/>
  <c r="EV211" i="1"/>
  <c r="GA210" i="1"/>
  <c r="FZ210" i="1"/>
  <c r="FY210" i="1"/>
  <c r="FX210" i="1"/>
  <c r="FW210" i="1"/>
  <c r="FV210" i="1"/>
  <c r="FU210" i="1"/>
  <c r="FT210" i="1"/>
  <c r="FS210" i="1"/>
  <c r="FR210" i="1"/>
  <c r="FQ210" i="1"/>
  <c r="FP210" i="1"/>
  <c r="FO210" i="1"/>
  <c r="FN210" i="1"/>
  <c r="FM210" i="1"/>
  <c r="FL210" i="1"/>
  <c r="FK210" i="1"/>
  <c r="FJ210" i="1"/>
  <c r="FI210" i="1"/>
  <c r="FH210" i="1"/>
  <c r="FG210" i="1"/>
  <c r="FF210" i="1"/>
  <c r="FE210" i="1"/>
  <c r="FD210" i="1"/>
  <c r="FC210" i="1"/>
  <c r="FB210" i="1"/>
  <c r="FA210" i="1"/>
  <c r="EZ210" i="1"/>
  <c r="EY210" i="1"/>
  <c r="EX210" i="1"/>
  <c r="EW210" i="1"/>
  <c r="EV210" i="1"/>
  <c r="GA209" i="1"/>
  <c r="FZ209" i="1"/>
  <c r="FY209" i="1"/>
  <c r="FX209" i="1"/>
  <c r="FW209" i="1"/>
  <c r="FV209" i="1"/>
  <c r="FU209" i="1"/>
  <c r="FT209" i="1"/>
  <c r="FS209" i="1"/>
  <c r="FR209" i="1"/>
  <c r="FQ209" i="1"/>
  <c r="FP209" i="1"/>
  <c r="FO209" i="1"/>
  <c r="FN209" i="1"/>
  <c r="FM209" i="1"/>
  <c r="FL209" i="1"/>
  <c r="FK209" i="1"/>
  <c r="FJ209" i="1"/>
  <c r="FI209" i="1"/>
  <c r="FH209" i="1"/>
  <c r="FG209" i="1"/>
  <c r="FF209" i="1"/>
  <c r="FE209" i="1"/>
  <c r="FD209" i="1"/>
  <c r="FC209" i="1"/>
  <c r="FB209" i="1"/>
  <c r="FA209" i="1"/>
  <c r="EZ209" i="1"/>
  <c r="EY209" i="1"/>
  <c r="EX209" i="1"/>
  <c r="EW209" i="1"/>
  <c r="EV209" i="1"/>
  <c r="GA208" i="1"/>
  <c r="FZ208" i="1"/>
  <c r="FY208" i="1"/>
  <c r="FX208" i="1"/>
  <c r="FW208" i="1"/>
  <c r="FV208" i="1"/>
  <c r="FU208" i="1"/>
  <c r="FT208" i="1"/>
  <c r="FS208" i="1"/>
  <c r="FR208" i="1"/>
  <c r="FQ208" i="1"/>
  <c r="FP208" i="1"/>
  <c r="FO208" i="1"/>
  <c r="FN208" i="1"/>
  <c r="FM208" i="1"/>
  <c r="FL208" i="1"/>
  <c r="FK208" i="1"/>
  <c r="FJ208" i="1"/>
  <c r="FI208" i="1"/>
  <c r="FH208" i="1"/>
  <c r="FG208" i="1"/>
  <c r="FF208" i="1"/>
  <c r="FE208" i="1"/>
  <c r="FD208" i="1"/>
  <c r="FC208" i="1"/>
  <c r="FB208" i="1"/>
  <c r="FA208" i="1"/>
  <c r="EZ208" i="1"/>
  <c r="EY208" i="1"/>
  <c r="EX208" i="1"/>
  <c r="EW208" i="1"/>
  <c r="EV208" i="1"/>
  <c r="GA207" i="1"/>
  <c r="FZ207" i="1"/>
  <c r="FY207" i="1"/>
  <c r="FX207" i="1"/>
  <c r="FW207" i="1"/>
  <c r="FV207" i="1"/>
  <c r="FU207" i="1"/>
  <c r="FT207" i="1"/>
  <c r="FS207" i="1"/>
  <c r="FR207" i="1"/>
  <c r="FQ207" i="1"/>
  <c r="FP207" i="1"/>
  <c r="FO207" i="1"/>
  <c r="FN207" i="1"/>
  <c r="FM207" i="1"/>
  <c r="FL207" i="1"/>
  <c r="FK207" i="1"/>
  <c r="FJ207" i="1"/>
  <c r="FI207" i="1"/>
  <c r="FH207" i="1"/>
  <c r="FG207" i="1"/>
  <c r="FF207" i="1"/>
  <c r="FE207" i="1"/>
  <c r="FD207" i="1"/>
  <c r="FC207" i="1"/>
  <c r="FB207" i="1"/>
  <c r="FA207" i="1"/>
  <c r="EZ207" i="1"/>
  <c r="EY207" i="1"/>
  <c r="EX207" i="1"/>
  <c r="EW207" i="1"/>
  <c r="EV207" i="1"/>
  <c r="GA206" i="1"/>
  <c r="FZ206" i="1"/>
  <c r="FY206" i="1"/>
  <c r="FX206" i="1"/>
  <c r="FW206" i="1"/>
  <c r="FV206" i="1"/>
  <c r="FU206" i="1"/>
  <c r="FT206" i="1"/>
  <c r="FS206" i="1"/>
  <c r="FR206" i="1"/>
  <c r="FQ206" i="1"/>
  <c r="FP206" i="1"/>
  <c r="FO206" i="1"/>
  <c r="FN206" i="1"/>
  <c r="FM206" i="1"/>
  <c r="FL206" i="1"/>
  <c r="FK206" i="1"/>
  <c r="FJ206" i="1"/>
  <c r="FI206" i="1"/>
  <c r="FH206" i="1"/>
  <c r="FG206" i="1"/>
  <c r="FF206" i="1"/>
  <c r="FE206" i="1"/>
  <c r="FD206" i="1"/>
  <c r="FC206" i="1"/>
  <c r="FB206" i="1"/>
  <c r="FA206" i="1"/>
  <c r="EZ206" i="1"/>
  <c r="EY206" i="1"/>
  <c r="EX206" i="1"/>
  <c r="EW206" i="1"/>
  <c r="EV206" i="1"/>
  <c r="GA205" i="1"/>
  <c r="FZ205" i="1"/>
  <c r="FY205" i="1"/>
  <c r="FX205" i="1"/>
  <c r="FW205" i="1"/>
  <c r="FV205" i="1"/>
  <c r="FU205" i="1"/>
  <c r="FT205" i="1"/>
  <c r="FS205" i="1"/>
  <c r="FR205" i="1"/>
  <c r="FQ205" i="1"/>
  <c r="FP205" i="1"/>
  <c r="FO205" i="1"/>
  <c r="FN205" i="1"/>
  <c r="FM205" i="1"/>
  <c r="FL205" i="1"/>
  <c r="FK205" i="1"/>
  <c r="FJ205" i="1"/>
  <c r="FI205" i="1"/>
  <c r="FH205" i="1"/>
  <c r="FG205" i="1"/>
  <c r="FF205" i="1"/>
  <c r="FE205" i="1"/>
  <c r="FD205" i="1"/>
  <c r="FC205" i="1"/>
  <c r="FB205" i="1"/>
  <c r="FA205" i="1"/>
  <c r="EZ205" i="1"/>
  <c r="EY205" i="1"/>
  <c r="EX205" i="1"/>
  <c r="EW205" i="1"/>
  <c r="EV205" i="1"/>
  <c r="GA204" i="1"/>
  <c r="FZ204" i="1"/>
  <c r="FY204" i="1"/>
  <c r="FX204" i="1"/>
  <c r="FW204" i="1"/>
  <c r="FV204" i="1"/>
  <c r="FU204" i="1"/>
  <c r="FT204" i="1"/>
  <c r="FS204" i="1"/>
  <c r="FR204" i="1"/>
  <c r="FQ204" i="1"/>
  <c r="FP204" i="1"/>
  <c r="FO204" i="1"/>
  <c r="FN204" i="1"/>
  <c r="FM204" i="1"/>
  <c r="FL204" i="1"/>
  <c r="FK204" i="1"/>
  <c r="FJ204" i="1"/>
  <c r="FI204" i="1"/>
  <c r="FH204" i="1"/>
  <c r="FG204" i="1"/>
  <c r="FF204" i="1"/>
  <c r="FE204" i="1"/>
  <c r="FD204" i="1"/>
  <c r="FC204" i="1"/>
  <c r="FB204" i="1"/>
  <c r="FA204" i="1"/>
  <c r="EZ204" i="1"/>
  <c r="EY204" i="1"/>
  <c r="EX204" i="1"/>
  <c r="EW204" i="1"/>
  <c r="EV204" i="1"/>
  <c r="GA203" i="1"/>
  <c r="FZ203" i="1"/>
  <c r="FY203" i="1"/>
  <c r="FX203" i="1"/>
  <c r="FW203" i="1"/>
  <c r="FV203" i="1"/>
  <c r="FU203" i="1"/>
  <c r="FT203" i="1"/>
  <c r="FS203" i="1"/>
  <c r="FR203" i="1"/>
  <c r="FQ203" i="1"/>
  <c r="FP203" i="1"/>
  <c r="FO203" i="1"/>
  <c r="FN203" i="1"/>
  <c r="FM203" i="1"/>
  <c r="FL203" i="1"/>
  <c r="FK203" i="1"/>
  <c r="FJ203" i="1"/>
  <c r="FI203" i="1"/>
  <c r="FH203" i="1"/>
  <c r="FG203" i="1"/>
  <c r="FF203" i="1"/>
  <c r="FE203" i="1"/>
  <c r="FD203" i="1"/>
  <c r="FC203" i="1"/>
  <c r="FB203" i="1"/>
  <c r="FA203" i="1"/>
  <c r="EZ203" i="1"/>
  <c r="EY203" i="1"/>
  <c r="EX203" i="1"/>
  <c r="EW203" i="1"/>
  <c r="EV203" i="1"/>
  <c r="GA202" i="1"/>
  <c r="FZ202" i="1"/>
  <c r="FY202" i="1"/>
  <c r="FX202" i="1"/>
  <c r="FW202" i="1"/>
  <c r="FV202" i="1"/>
  <c r="FU202" i="1"/>
  <c r="FT202" i="1"/>
  <c r="FS202" i="1"/>
  <c r="FR202" i="1"/>
  <c r="FQ202" i="1"/>
  <c r="FP202" i="1"/>
  <c r="FO202" i="1"/>
  <c r="FN202" i="1"/>
  <c r="FM202" i="1"/>
  <c r="FL202" i="1"/>
  <c r="FK202" i="1"/>
  <c r="FJ202" i="1"/>
  <c r="FI202" i="1"/>
  <c r="FH202" i="1"/>
  <c r="FG202" i="1"/>
  <c r="FF202" i="1"/>
  <c r="FE202" i="1"/>
  <c r="FD202" i="1"/>
  <c r="FC202" i="1"/>
  <c r="FB202" i="1"/>
  <c r="FA202" i="1"/>
  <c r="EZ202" i="1"/>
  <c r="EY202" i="1"/>
  <c r="EX202" i="1"/>
  <c r="EW202" i="1"/>
  <c r="EV202" i="1"/>
  <c r="GA201" i="1"/>
  <c r="FZ201" i="1"/>
  <c r="FY201" i="1"/>
  <c r="FX201" i="1"/>
  <c r="FW201" i="1"/>
  <c r="FV201" i="1"/>
  <c r="FU201" i="1"/>
  <c r="FT201" i="1"/>
  <c r="FS201" i="1"/>
  <c r="FR201" i="1"/>
  <c r="FQ201" i="1"/>
  <c r="FP201" i="1"/>
  <c r="FO201" i="1"/>
  <c r="FN201" i="1"/>
  <c r="FM201" i="1"/>
  <c r="FL201" i="1"/>
  <c r="FK201" i="1"/>
  <c r="FJ201" i="1"/>
  <c r="FI201" i="1"/>
  <c r="FH201" i="1"/>
  <c r="FG201" i="1"/>
  <c r="FF201" i="1"/>
  <c r="FE201" i="1"/>
  <c r="FD201" i="1"/>
  <c r="FC201" i="1"/>
  <c r="FB201" i="1"/>
  <c r="FA201" i="1"/>
  <c r="EZ201" i="1"/>
  <c r="EY201" i="1"/>
  <c r="EX201" i="1"/>
  <c r="EW201" i="1"/>
  <c r="EV201" i="1"/>
  <c r="GA200" i="1"/>
  <c r="FZ200" i="1"/>
  <c r="FY200" i="1"/>
  <c r="FX200" i="1"/>
  <c r="FW200" i="1"/>
  <c r="FV200" i="1"/>
  <c r="FU200" i="1"/>
  <c r="FT200" i="1"/>
  <c r="FS200" i="1"/>
  <c r="FR200" i="1"/>
  <c r="FQ200" i="1"/>
  <c r="FP200" i="1"/>
  <c r="FO200" i="1"/>
  <c r="FN200" i="1"/>
  <c r="FM200" i="1"/>
  <c r="FL200" i="1"/>
  <c r="FK200" i="1"/>
  <c r="FJ200" i="1"/>
  <c r="FI200" i="1"/>
  <c r="FH200" i="1"/>
  <c r="FG200" i="1"/>
  <c r="FF200" i="1"/>
  <c r="FE200" i="1"/>
  <c r="FD200" i="1"/>
  <c r="FC200" i="1"/>
  <c r="FB200" i="1"/>
  <c r="FA200" i="1"/>
  <c r="EZ200" i="1"/>
  <c r="EY200" i="1"/>
  <c r="EX200" i="1"/>
  <c r="EW200" i="1"/>
  <c r="EV200" i="1"/>
  <c r="GA199" i="1"/>
  <c r="FZ199" i="1"/>
  <c r="FY199" i="1"/>
  <c r="FX199" i="1"/>
  <c r="FW199" i="1"/>
  <c r="FV199" i="1"/>
  <c r="FU199" i="1"/>
  <c r="FT199" i="1"/>
  <c r="FS199" i="1"/>
  <c r="FR199" i="1"/>
  <c r="FQ199" i="1"/>
  <c r="FP199" i="1"/>
  <c r="FO199" i="1"/>
  <c r="FN199" i="1"/>
  <c r="FM199" i="1"/>
  <c r="FL199" i="1"/>
  <c r="FK199" i="1"/>
  <c r="FJ199" i="1"/>
  <c r="FI199" i="1"/>
  <c r="FH199" i="1"/>
  <c r="FG199" i="1"/>
  <c r="FF199" i="1"/>
  <c r="FE199" i="1"/>
  <c r="FD199" i="1"/>
  <c r="FC199" i="1"/>
  <c r="FB199" i="1"/>
  <c r="FA199" i="1"/>
  <c r="EZ199" i="1"/>
  <c r="EY199" i="1"/>
  <c r="EX199" i="1"/>
  <c r="EW199" i="1"/>
  <c r="EV199" i="1"/>
  <c r="GA198" i="1"/>
  <c r="FZ198" i="1"/>
  <c r="FY198" i="1"/>
  <c r="FX198" i="1"/>
  <c r="FW198" i="1"/>
  <c r="FV198" i="1"/>
  <c r="FU198" i="1"/>
  <c r="FT198" i="1"/>
  <c r="FS198" i="1"/>
  <c r="FR198" i="1"/>
  <c r="FQ198" i="1"/>
  <c r="FP198" i="1"/>
  <c r="FO198" i="1"/>
  <c r="FN198" i="1"/>
  <c r="FM198" i="1"/>
  <c r="FL198" i="1"/>
  <c r="FK198" i="1"/>
  <c r="FJ198" i="1"/>
  <c r="FI198" i="1"/>
  <c r="FH198" i="1"/>
  <c r="FG198" i="1"/>
  <c r="FF198" i="1"/>
  <c r="FE198" i="1"/>
  <c r="FD198" i="1"/>
  <c r="FC198" i="1"/>
  <c r="FB198" i="1"/>
  <c r="FA198" i="1"/>
  <c r="EZ198" i="1"/>
  <c r="EY198" i="1"/>
  <c r="EX198" i="1"/>
  <c r="EW198" i="1"/>
  <c r="EV198" i="1"/>
  <c r="GA197" i="1"/>
  <c r="FZ197" i="1"/>
  <c r="FY197" i="1"/>
  <c r="FX197" i="1"/>
  <c r="FW197" i="1"/>
  <c r="FV197" i="1"/>
  <c r="FU197" i="1"/>
  <c r="FT197" i="1"/>
  <c r="FS197" i="1"/>
  <c r="FR197" i="1"/>
  <c r="FQ197" i="1"/>
  <c r="FP197" i="1"/>
  <c r="FO197" i="1"/>
  <c r="FN197" i="1"/>
  <c r="FM197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W197" i="1"/>
  <c r="EV197" i="1"/>
  <c r="GA196" i="1"/>
  <c r="FZ196" i="1"/>
  <c r="FY196" i="1"/>
  <c r="FX196" i="1"/>
  <c r="FW196" i="1"/>
  <c r="FV196" i="1"/>
  <c r="FU196" i="1"/>
  <c r="FT196" i="1"/>
  <c r="FS196" i="1"/>
  <c r="FR196" i="1"/>
  <c r="FQ196" i="1"/>
  <c r="FP196" i="1"/>
  <c r="FO196" i="1"/>
  <c r="FN196" i="1"/>
  <c r="FM196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EX196" i="1"/>
  <c r="EW196" i="1"/>
  <c r="EV196" i="1"/>
  <c r="GA195" i="1"/>
  <c r="FZ195" i="1"/>
  <c r="FY195" i="1"/>
  <c r="FX195" i="1"/>
  <c r="FW195" i="1"/>
  <c r="FV195" i="1"/>
  <c r="FU195" i="1"/>
  <c r="FT195" i="1"/>
  <c r="FS195" i="1"/>
  <c r="FR195" i="1"/>
  <c r="FQ195" i="1"/>
  <c r="FP195" i="1"/>
  <c r="FO195" i="1"/>
  <c r="FN195" i="1"/>
  <c r="FM195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EX195" i="1"/>
  <c r="EW195" i="1"/>
  <c r="EV195" i="1"/>
  <c r="GA194" i="1"/>
  <c r="FZ194" i="1"/>
  <c r="FY194" i="1"/>
  <c r="FX194" i="1"/>
  <c r="FW194" i="1"/>
  <c r="FV194" i="1"/>
  <c r="FU194" i="1"/>
  <c r="FT194" i="1"/>
  <c r="FS194" i="1"/>
  <c r="FR194" i="1"/>
  <c r="FQ194" i="1"/>
  <c r="FP194" i="1"/>
  <c r="FO194" i="1"/>
  <c r="FN194" i="1"/>
  <c r="FM194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EV194" i="1"/>
  <c r="GA193" i="1"/>
  <c r="FZ193" i="1"/>
  <c r="FY193" i="1"/>
  <c r="FX193" i="1"/>
  <c r="FW193" i="1"/>
  <c r="FV193" i="1"/>
  <c r="FU193" i="1"/>
  <c r="FT193" i="1"/>
  <c r="FS193" i="1"/>
  <c r="FR193" i="1"/>
  <c r="FQ193" i="1"/>
  <c r="FP193" i="1"/>
  <c r="FO193" i="1"/>
  <c r="FN193" i="1"/>
  <c r="FM193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EX193" i="1"/>
  <c r="EW193" i="1"/>
  <c r="EV193" i="1"/>
  <c r="GA192" i="1"/>
  <c r="FZ192" i="1"/>
  <c r="FY192" i="1"/>
  <c r="FX192" i="1"/>
  <c r="FW192" i="1"/>
  <c r="FV192" i="1"/>
  <c r="FU192" i="1"/>
  <c r="FT192" i="1"/>
  <c r="FS192" i="1"/>
  <c r="FR192" i="1"/>
  <c r="FQ192" i="1"/>
  <c r="FP192" i="1"/>
  <c r="FO192" i="1"/>
  <c r="FN192" i="1"/>
  <c r="FM192" i="1"/>
  <c r="FL192" i="1"/>
  <c r="FK192" i="1"/>
  <c r="FJ192" i="1"/>
  <c r="FI192" i="1"/>
  <c r="FH192" i="1"/>
  <c r="FG192" i="1"/>
  <c r="FF192" i="1"/>
  <c r="FE192" i="1"/>
  <c r="FD192" i="1"/>
  <c r="FC192" i="1"/>
  <c r="FB192" i="1"/>
  <c r="FA192" i="1"/>
  <c r="EZ192" i="1"/>
  <c r="EY192" i="1"/>
  <c r="EX192" i="1"/>
  <c r="EW192" i="1"/>
  <c r="EV192" i="1"/>
  <c r="GA191" i="1"/>
  <c r="FZ191" i="1"/>
  <c r="FY191" i="1"/>
  <c r="FX191" i="1"/>
  <c r="FW191" i="1"/>
  <c r="FV191" i="1"/>
  <c r="FU191" i="1"/>
  <c r="FT191" i="1"/>
  <c r="FS191" i="1"/>
  <c r="FR191" i="1"/>
  <c r="FQ191" i="1"/>
  <c r="FP191" i="1"/>
  <c r="FO191" i="1"/>
  <c r="FN191" i="1"/>
  <c r="FM191" i="1"/>
  <c r="FL191" i="1"/>
  <c r="FK191" i="1"/>
  <c r="FJ191" i="1"/>
  <c r="FI191" i="1"/>
  <c r="FH191" i="1"/>
  <c r="FG191" i="1"/>
  <c r="FF191" i="1"/>
  <c r="FE191" i="1"/>
  <c r="FD191" i="1"/>
  <c r="FC191" i="1"/>
  <c r="FB191" i="1"/>
  <c r="FA191" i="1"/>
  <c r="EZ191" i="1"/>
  <c r="EY191" i="1"/>
  <c r="EX191" i="1"/>
  <c r="EW191" i="1"/>
  <c r="EV191" i="1"/>
  <c r="GA190" i="1"/>
  <c r="FZ190" i="1"/>
  <c r="FY190" i="1"/>
  <c r="FX190" i="1"/>
  <c r="FW190" i="1"/>
  <c r="FV190" i="1"/>
  <c r="FU190" i="1"/>
  <c r="FT190" i="1"/>
  <c r="FS190" i="1"/>
  <c r="FR190" i="1"/>
  <c r="FQ190" i="1"/>
  <c r="FP190" i="1"/>
  <c r="FO190" i="1"/>
  <c r="FN190" i="1"/>
  <c r="FM190" i="1"/>
  <c r="FL190" i="1"/>
  <c r="FK190" i="1"/>
  <c r="FJ190" i="1"/>
  <c r="FI190" i="1"/>
  <c r="FH190" i="1"/>
  <c r="FG190" i="1"/>
  <c r="FF190" i="1"/>
  <c r="FE190" i="1"/>
  <c r="FD190" i="1"/>
  <c r="FC190" i="1"/>
  <c r="FB190" i="1"/>
  <c r="FA190" i="1"/>
  <c r="EZ190" i="1"/>
  <c r="EY190" i="1"/>
  <c r="EX190" i="1"/>
  <c r="EW190" i="1"/>
  <c r="EV190" i="1"/>
  <c r="GA189" i="1"/>
  <c r="FZ189" i="1"/>
  <c r="FY189" i="1"/>
  <c r="FX189" i="1"/>
  <c r="FW189" i="1"/>
  <c r="FV189" i="1"/>
  <c r="FU189" i="1"/>
  <c r="FT189" i="1"/>
  <c r="FS189" i="1"/>
  <c r="FR189" i="1"/>
  <c r="FQ189" i="1"/>
  <c r="FP189" i="1"/>
  <c r="FO189" i="1"/>
  <c r="FN189" i="1"/>
  <c r="FM189" i="1"/>
  <c r="FL189" i="1"/>
  <c r="FK189" i="1"/>
  <c r="FJ189" i="1"/>
  <c r="FI189" i="1"/>
  <c r="FH189" i="1"/>
  <c r="FG189" i="1"/>
  <c r="FF189" i="1"/>
  <c r="FE189" i="1"/>
  <c r="FD189" i="1"/>
  <c r="FC189" i="1"/>
  <c r="FB189" i="1"/>
  <c r="FA189" i="1"/>
  <c r="EZ189" i="1"/>
  <c r="EY189" i="1"/>
  <c r="EX189" i="1"/>
  <c r="EW189" i="1"/>
  <c r="EV189" i="1"/>
  <c r="GA188" i="1"/>
  <c r="FZ188" i="1"/>
  <c r="FY188" i="1"/>
  <c r="FX188" i="1"/>
  <c r="FW188" i="1"/>
  <c r="FV188" i="1"/>
  <c r="FU188" i="1"/>
  <c r="FT188" i="1"/>
  <c r="FS188" i="1"/>
  <c r="FR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Y188" i="1"/>
  <c r="EX188" i="1"/>
  <c r="EW188" i="1"/>
  <c r="EV188" i="1"/>
  <c r="GA187" i="1"/>
  <c r="FZ187" i="1"/>
  <c r="FY187" i="1"/>
  <c r="FX187" i="1"/>
  <c r="FW187" i="1"/>
  <c r="FV187" i="1"/>
  <c r="FU187" i="1"/>
  <c r="FT187" i="1"/>
  <c r="FS187" i="1"/>
  <c r="FR187" i="1"/>
  <c r="FQ187" i="1"/>
  <c r="FP187" i="1"/>
  <c r="FO187" i="1"/>
  <c r="FN187" i="1"/>
  <c r="FM187" i="1"/>
  <c r="FL187" i="1"/>
  <c r="FK187" i="1"/>
  <c r="FJ187" i="1"/>
  <c r="FI187" i="1"/>
  <c r="FH187" i="1"/>
  <c r="FG187" i="1"/>
  <c r="FF187" i="1"/>
  <c r="FE187" i="1"/>
  <c r="FD187" i="1"/>
  <c r="FC187" i="1"/>
  <c r="FB187" i="1"/>
  <c r="FA187" i="1"/>
  <c r="EZ187" i="1"/>
  <c r="EY187" i="1"/>
  <c r="EX187" i="1"/>
  <c r="EW187" i="1"/>
  <c r="EV187" i="1"/>
  <c r="GA186" i="1"/>
  <c r="FZ186" i="1"/>
  <c r="FY186" i="1"/>
  <c r="FX186" i="1"/>
  <c r="FW186" i="1"/>
  <c r="FV186" i="1"/>
  <c r="FU186" i="1"/>
  <c r="FT186" i="1"/>
  <c r="FS186" i="1"/>
  <c r="FR186" i="1"/>
  <c r="FQ186" i="1"/>
  <c r="FP186" i="1"/>
  <c r="FO186" i="1"/>
  <c r="FN186" i="1"/>
  <c r="FM186" i="1"/>
  <c r="FL186" i="1"/>
  <c r="FK186" i="1"/>
  <c r="FJ186" i="1"/>
  <c r="FI186" i="1"/>
  <c r="FH186" i="1"/>
  <c r="FG186" i="1"/>
  <c r="FF186" i="1"/>
  <c r="FE186" i="1"/>
  <c r="FD186" i="1"/>
  <c r="FC186" i="1"/>
  <c r="FB186" i="1"/>
  <c r="FA186" i="1"/>
  <c r="EZ186" i="1"/>
  <c r="EY186" i="1"/>
  <c r="EX186" i="1"/>
  <c r="EW186" i="1"/>
  <c r="EV186" i="1"/>
  <c r="GA185" i="1"/>
  <c r="FZ185" i="1"/>
  <c r="FY185" i="1"/>
  <c r="FX185" i="1"/>
  <c r="FW185" i="1"/>
  <c r="FV185" i="1"/>
  <c r="FU185" i="1"/>
  <c r="FT185" i="1"/>
  <c r="FS185" i="1"/>
  <c r="FR185" i="1"/>
  <c r="FQ185" i="1"/>
  <c r="FP185" i="1"/>
  <c r="FO185" i="1"/>
  <c r="FN185" i="1"/>
  <c r="FM185" i="1"/>
  <c r="FL185" i="1"/>
  <c r="FK185" i="1"/>
  <c r="FJ185" i="1"/>
  <c r="FI185" i="1"/>
  <c r="FH185" i="1"/>
  <c r="FG185" i="1"/>
  <c r="FF185" i="1"/>
  <c r="FE185" i="1"/>
  <c r="FD185" i="1"/>
  <c r="FC185" i="1"/>
  <c r="FB185" i="1"/>
  <c r="FA185" i="1"/>
  <c r="EZ185" i="1"/>
  <c r="EY185" i="1"/>
  <c r="EX185" i="1"/>
  <c r="EW185" i="1"/>
  <c r="EV185" i="1"/>
  <c r="GA184" i="1"/>
  <c r="FZ184" i="1"/>
  <c r="FY184" i="1"/>
  <c r="FX184" i="1"/>
  <c r="FW184" i="1"/>
  <c r="FV184" i="1"/>
  <c r="FU184" i="1"/>
  <c r="FT184" i="1"/>
  <c r="FS184" i="1"/>
  <c r="FR184" i="1"/>
  <c r="FQ184" i="1"/>
  <c r="FP184" i="1"/>
  <c r="FO184" i="1"/>
  <c r="FN184" i="1"/>
  <c r="FM184" i="1"/>
  <c r="FL184" i="1"/>
  <c r="FK184" i="1"/>
  <c r="FJ184" i="1"/>
  <c r="FI184" i="1"/>
  <c r="FH184" i="1"/>
  <c r="FG184" i="1"/>
  <c r="FF184" i="1"/>
  <c r="FE184" i="1"/>
  <c r="FD184" i="1"/>
  <c r="FC184" i="1"/>
  <c r="FB184" i="1"/>
  <c r="FA184" i="1"/>
  <c r="EZ184" i="1"/>
  <c r="EY184" i="1"/>
  <c r="EX184" i="1"/>
  <c r="EW184" i="1"/>
  <c r="EV184" i="1"/>
  <c r="GA183" i="1"/>
  <c r="FZ183" i="1"/>
  <c r="FY183" i="1"/>
  <c r="FX183" i="1"/>
  <c r="FW183" i="1"/>
  <c r="FV183" i="1"/>
  <c r="FU183" i="1"/>
  <c r="FT183" i="1"/>
  <c r="FS183" i="1"/>
  <c r="FR183" i="1"/>
  <c r="FQ183" i="1"/>
  <c r="FP183" i="1"/>
  <c r="FO183" i="1"/>
  <c r="FN183" i="1"/>
  <c r="FM183" i="1"/>
  <c r="FL183" i="1"/>
  <c r="FK183" i="1"/>
  <c r="FJ183" i="1"/>
  <c r="FI183" i="1"/>
  <c r="FH183" i="1"/>
  <c r="FG183" i="1"/>
  <c r="FF183" i="1"/>
  <c r="FE183" i="1"/>
  <c r="FD183" i="1"/>
  <c r="FC183" i="1"/>
  <c r="FB183" i="1"/>
  <c r="FA183" i="1"/>
  <c r="EZ183" i="1"/>
  <c r="EY183" i="1"/>
  <c r="EX183" i="1"/>
  <c r="EW183" i="1"/>
  <c r="EV183" i="1"/>
  <c r="GA182" i="1"/>
  <c r="FZ182" i="1"/>
  <c r="FY182" i="1"/>
  <c r="FX182" i="1"/>
  <c r="FW182" i="1"/>
  <c r="FV182" i="1"/>
  <c r="FU182" i="1"/>
  <c r="FT182" i="1"/>
  <c r="FS182" i="1"/>
  <c r="FR182" i="1"/>
  <c r="FQ182" i="1"/>
  <c r="FP182" i="1"/>
  <c r="FO182" i="1"/>
  <c r="FN182" i="1"/>
  <c r="FM182" i="1"/>
  <c r="FL182" i="1"/>
  <c r="FK182" i="1"/>
  <c r="FJ182" i="1"/>
  <c r="FI182" i="1"/>
  <c r="FH182" i="1"/>
  <c r="FG182" i="1"/>
  <c r="FF182" i="1"/>
  <c r="FE182" i="1"/>
  <c r="FD182" i="1"/>
  <c r="FC182" i="1"/>
  <c r="FB182" i="1"/>
  <c r="FA182" i="1"/>
  <c r="EZ182" i="1"/>
  <c r="EY182" i="1"/>
  <c r="EX182" i="1"/>
  <c r="EW182" i="1"/>
  <c r="EV182" i="1"/>
  <c r="GA181" i="1"/>
  <c r="FZ181" i="1"/>
  <c r="FY181" i="1"/>
  <c r="FX181" i="1"/>
  <c r="FW181" i="1"/>
  <c r="FV181" i="1"/>
  <c r="FU181" i="1"/>
  <c r="FT181" i="1"/>
  <c r="FS181" i="1"/>
  <c r="FR181" i="1"/>
  <c r="FQ181" i="1"/>
  <c r="FP181" i="1"/>
  <c r="FO181" i="1"/>
  <c r="FN181" i="1"/>
  <c r="FM181" i="1"/>
  <c r="FL181" i="1"/>
  <c r="FK181" i="1"/>
  <c r="FJ181" i="1"/>
  <c r="FI181" i="1"/>
  <c r="FH181" i="1"/>
  <c r="FG181" i="1"/>
  <c r="FF181" i="1"/>
  <c r="FE181" i="1"/>
  <c r="FD181" i="1"/>
  <c r="FC181" i="1"/>
  <c r="FB181" i="1"/>
  <c r="FA181" i="1"/>
  <c r="EZ181" i="1"/>
  <c r="EY181" i="1"/>
  <c r="EX181" i="1"/>
  <c r="EW181" i="1"/>
  <c r="EV181" i="1"/>
  <c r="GA180" i="1"/>
  <c r="FZ180" i="1"/>
  <c r="FY180" i="1"/>
  <c r="FX180" i="1"/>
  <c r="FW180" i="1"/>
  <c r="FV180" i="1"/>
  <c r="FU180" i="1"/>
  <c r="FT180" i="1"/>
  <c r="FS180" i="1"/>
  <c r="FR180" i="1"/>
  <c r="FQ180" i="1"/>
  <c r="FP180" i="1"/>
  <c r="FO180" i="1"/>
  <c r="FN180" i="1"/>
  <c r="FM180" i="1"/>
  <c r="FL180" i="1"/>
  <c r="FK180" i="1"/>
  <c r="FJ180" i="1"/>
  <c r="FI180" i="1"/>
  <c r="FH180" i="1"/>
  <c r="FG180" i="1"/>
  <c r="FF180" i="1"/>
  <c r="FE180" i="1"/>
  <c r="FD180" i="1"/>
  <c r="FC180" i="1"/>
  <c r="FB180" i="1"/>
  <c r="FA180" i="1"/>
  <c r="EZ180" i="1"/>
  <c r="EY180" i="1"/>
  <c r="EX180" i="1"/>
  <c r="EW180" i="1"/>
  <c r="EV180" i="1"/>
  <c r="GA179" i="1"/>
  <c r="FZ179" i="1"/>
  <c r="FY179" i="1"/>
  <c r="FX179" i="1"/>
  <c r="FW179" i="1"/>
  <c r="FV179" i="1"/>
  <c r="FU179" i="1"/>
  <c r="FT179" i="1"/>
  <c r="FS179" i="1"/>
  <c r="FR179" i="1"/>
  <c r="FQ179" i="1"/>
  <c r="FP179" i="1"/>
  <c r="FO179" i="1"/>
  <c r="FN179" i="1"/>
  <c r="FM179" i="1"/>
  <c r="FL179" i="1"/>
  <c r="FK179" i="1"/>
  <c r="FJ179" i="1"/>
  <c r="FI179" i="1"/>
  <c r="FH179" i="1"/>
  <c r="FG179" i="1"/>
  <c r="FF179" i="1"/>
  <c r="FE179" i="1"/>
  <c r="FD179" i="1"/>
  <c r="FC179" i="1"/>
  <c r="FB179" i="1"/>
  <c r="FA179" i="1"/>
  <c r="EZ179" i="1"/>
  <c r="EY179" i="1"/>
  <c r="EX179" i="1"/>
  <c r="EW179" i="1"/>
  <c r="EV179" i="1"/>
  <c r="GA178" i="1"/>
  <c r="FZ178" i="1"/>
  <c r="FY178" i="1"/>
  <c r="FX178" i="1"/>
  <c r="FW178" i="1"/>
  <c r="FV178" i="1"/>
  <c r="FU178" i="1"/>
  <c r="FT178" i="1"/>
  <c r="FS178" i="1"/>
  <c r="FR178" i="1"/>
  <c r="FQ178" i="1"/>
  <c r="FP178" i="1"/>
  <c r="FO178" i="1"/>
  <c r="FN178" i="1"/>
  <c r="FM178" i="1"/>
  <c r="FL178" i="1"/>
  <c r="FK178" i="1"/>
  <c r="FJ178" i="1"/>
  <c r="FI178" i="1"/>
  <c r="FH178" i="1"/>
  <c r="FG178" i="1"/>
  <c r="FF178" i="1"/>
  <c r="FE178" i="1"/>
  <c r="FD178" i="1"/>
  <c r="FC178" i="1"/>
  <c r="FB178" i="1"/>
  <c r="FA178" i="1"/>
  <c r="EZ178" i="1"/>
  <c r="EY178" i="1"/>
  <c r="EX178" i="1"/>
  <c r="EW178" i="1"/>
  <c r="EV178" i="1"/>
  <c r="GA177" i="1"/>
  <c r="FZ177" i="1"/>
  <c r="FY177" i="1"/>
  <c r="FX177" i="1"/>
  <c r="FW177" i="1"/>
  <c r="FV177" i="1"/>
  <c r="FU177" i="1"/>
  <c r="FT177" i="1"/>
  <c r="FS177" i="1"/>
  <c r="FR177" i="1"/>
  <c r="FQ177" i="1"/>
  <c r="FP177" i="1"/>
  <c r="FO177" i="1"/>
  <c r="FN177" i="1"/>
  <c r="FM177" i="1"/>
  <c r="FL177" i="1"/>
  <c r="FK177" i="1"/>
  <c r="FJ177" i="1"/>
  <c r="FI177" i="1"/>
  <c r="FH177" i="1"/>
  <c r="FG177" i="1"/>
  <c r="FF177" i="1"/>
  <c r="FE177" i="1"/>
  <c r="FD177" i="1"/>
  <c r="FC177" i="1"/>
  <c r="FB177" i="1"/>
  <c r="FA177" i="1"/>
  <c r="EZ177" i="1"/>
  <c r="EY177" i="1"/>
  <c r="EX177" i="1"/>
  <c r="EW177" i="1"/>
  <c r="EV177" i="1"/>
  <c r="GA176" i="1"/>
  <c r="FZ176" i="1"/>
  <c r="FY176" i="1"/>
  <c r="FX176" i="1"/>
  <c r="FW176" i="1"/>
  <c r="FV176" i="1"/>
  <c r="FU176" i="1"/>
  <c r="FT176" i="1"/>
  <c r="FS176" i="1"/>
  <c r="FR176" i="1"/>
  <c r="FQ176" i="1"/>
  <c r="FP176" i="1"/>
  <c r="FO176" i="1"/>
  <c r="FN176" i="1"/>
  <c r="FM176" i="1"/>
  <c r="FL176" i="1"/>
  <c r="FK176" i="1"/>
  <c r="FJ176" i="1"/>
  <c r="FI176" i="1"/>
  <c r="FH176" i="1"/>
  <c r="FG176" i="1"/>
  <c r="FF176" i="1"/>
  <c r="FE176" i="1"/>
  <c r="FD176" i="1"/>
  <c r="FC176" i="1"/>
  <c r="FB176" i="1"/>
  <c r="FA176" i="1"/>
  <c r="EZ176" i="1"/>
  <c r="EY176" i="1"/>
  <c r="EX176" i="1"/>
  <c r="EW176" i="1"/>
  <c r="EV176" i="1"/>
  <c r="GA175" i="1"/>
  <c r="FZ175" i="1"/>
  <c r="FY175" i="1"/>
  <c r="FX175" i="1"/>
  <c r="FW175" i="1"/>
  <c r="FV175" i="1"/>
  <c r="FU175" i="1"/>
  <c r="FT175" i="1"/>
  <c r="FS175" i="1"/>
  <c r="FR175" i="1"/>
  <c r="FQ175" i="1"/>
  <c r="FP175" i="1"/>
  <c r="FO175" i="1"/>
  <c r="FN175" i="1"/>
  <c r="FM175" i="1"/>
  <c r="FL175" i="1"/>
  <c r="FK175" i="1"/>
  <c r="FJ175" i="1"/>
  <c r="FI175" i="1"/>
  <c r="FH175" i="1"/>
  <c r="FG175" i="1"/>
  <c r="FF175" i="1"/>
  <c r="FE175" i="1"/>
  <c r="FD175" i="1"/>
  <c r="FC175" i="1"/>
  <c r="FB175" i="1"/>
  <c r="FA175" i="1"/>
  <c r="EZ175" i="1"/>
  <c r="EY175" i="1"/>
  <c r="EX175" i="1"/>
  <c r="EW175" i="1"/>
  <c r="EV175" i="1"/>
  <c r="GA174" i="1"/>
  <c r="FZ174" i="1"/>
  <c r="FY174" i="1"/>
  <c r="FX174" i="1"/>
  <c r="FW174" i="1"/>
  <c r="FV174" i="1"/>
  <c r="FU174" i="1"/>
  <c r="FT174" i="1"/>
  <c r="FS174" i="1"/>
  <c r="FR174" i="1"/>
  <c r="FQ174" i="1"/>
  <c r="FP174" i="1"/>
  <c r="FO174" i="1"/>
  <c r="FN174" i="1"/>
  <c r="FM174" i="1"/>
  <c r="FL174" i="1"/>
  <c r="FK174" i="1"/>
  <c r="FJ174" i="1"/>
  <c r="FI174" i="1"/>
  <c r="FH174" i="1"/>
  <c r="FG174" i="1"/>
  <c r="FF174" i="1"/>
  <c r="FE174" i="1"/>
  <c r="FD174" i="1"/>
  <c r="FC174" i="1"/>
  <c r="FB174" i="1"/>
  <c r="FA174" i="1"/>
  <c r="EZ174" i="1"/>
  <c r="EY174" i="1"/>
  <c r="EX174" i="1"/>
  <c r="EW174" i="1"/>
  <c r="EV174" i="1"/>
  <c r="GA173" i="1"/>
  <c r="FZ173" i="1"/>
  <c r="FY173" i="1"/>
  <c r="FX173" i="1"/>
  <c r="FW173" i="1"/>
  <c r="FV173" i="1"/>
  <c r="FU173" i="1"/>
  <c r="FT173" i="1"/>
  <c r="FS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GA172" i="1"/>
  <c r="FZ172" i="1"/>
  <c r="FY172" i="1"/>
  <c r="FX172" i="1"/>
  <c r="FW172" i="1"/>
  <c r="FV172" i="1"/>
  <c r="FU172" i="1"/>
  <c r="FT172" i="1"/>
  <c r="FS172" i="1"/>
  <c r="FR172" i="1"/>
  <c r="FQ172" i="1"/>
  <c r="FP172" i="1"/>
  <c r="FO172" i="1"/>
  <c r="FN172" i="1"/>
  <c r="FM172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EX172" i="1"/>
  <c r="EW172" i="1"/>
  <c r="EV172" i="1"/>
  <c r="GA171" i="1"/>
  <c r="FZ171" i="1"/>
  <c r="FY171" i="1"/>
  <c r="FX171" i="1"/>
  <c r="FW171" i="1"/>
  <c r="FV171" i="1"/>
  <c r="FU171" i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GA170" i="1"/>
  <c r="FZ170" i="1"/>
  <c r="FY170" i="1"/>
  <c r="FX170" i="1"/>
  <c r="FW170" i="1"/>
  <c r="FV170" i="1"/>
  <c r="FU170" i="1"/>
  <c r="FT170" i="1"/>
  <c r="FS170" i="1"/>
  <c r="FR170" i="1"/>
  <c r="FQ170" i="1"/>
  <c r="FP170" i="1"/>
  <c r="FO170" i="1"/>
  <c r="FN170" i="1"/>
  <c r="FM170" i="1"/>
  <c r="FL170" i="1"/>
  <c r="FK170" i="1"/>
  <c r="FJ170" i="1"/>
  <c r="FI170" i="1"/>
  <c r="FH170" i="1"/>
  <c r="FG170" i="1"/>
  <c r="FF170" i="1"/>
  <c r="FE170" i="1"/>
  <c r="FD170" i="1"/>
  <c r="FC170" i="1"/>
  <c r="FB170" i="1"/>
  <c r="FA170" i="1"/>
  <c r="EZ170" i="1"/>
  <c r="EY170" i="1"/>
  <c r="EX170" i="1"/>
  <c r="EW170" i="1"/>
  <c r="EV170" i="1"/>
  <c r="GA169" i="1"/>
  <c r="FZ169" i="1"/>
  <c r="FY169" i="1"/>
  <c r="FX169" i="1"/>
  <c r="FW169" i="1"/>
  <c r="FV169" i="1"/>
  <c r="FU169" i="1"/>
  <c r="FT169" i="1"/>
  <c r="FS169" i="1"/>
  <c r="FR169" i="1"/>
  <c r="FQ169" i="1"/>
  <c r="FP169" i="1"/>
  <c r="FO169" i="1"/>
  <c r="FN169" i="1"/>
  <c r="FM169" i="1"/>
  <c r="FL169" i="1"/>
  <c r="FK169" i="1"/>
  <c r="FJ169" i="1"/>
  <c r="FI169" i="1"/>
  <c r="FH169" i="1"/>
  <c r="FG169" i="1"/>
  <c r="FF169" i="1"/>
  <c r="FE169" i="1"/>
  <c r="FD169" i="1"/>
  <c r="FC169" i="1"/>
  <c r="FB169" i="1"/>
  <c r="FA169" i="1"/>
  <c r="EZ169" i="1"/>
  <c r="EY169" i="1"/>
  <c r="EX169" i="1"/>
  <c r="EW169" i="1"/>
  <c r="EV169" i="1"/>
  <c r="GA168" i="1"/>
  <c r="FZ168" i="1"/>
  <c r="FY168" i="1"/>
  <c r="FX168" i="1"/>
  <c r="FW168" i="1"/>
  <c r="FV168" i="1"/>
  <c r="FU168" i="1"/>
  <c r="FT168" i="1"/>
  <c r="FS168" i="1"/>
  <c r="FR168" i="1"/>
  <c r="FQ168" i="1"/>
  <c r="FP168" i="1"/>
  <c r="FO168" i="1"/>
  <c r="FN168" i="1"/>
  <c r="FM168" i="1"/>
  <c r="FL168" i="1"/>
  <c r="FK168" i="1"/>
  <c r="FJ168" i="1"/>
  <c r="FI168" i="1"/>
  <c r="FH168" i="1"/>
  <c r="FG168" i="1"/>
  <c r="FF168" i="1"/>
  <c r="FE168" i="1"/>
  <c r="FD168" i="1"/>
  <c r="FC168" i="1"/>
  <c r="FB168" i="1"/>
  <c r="FA168" i="1"/>
  <c r="EZ168" i="1"/>
  <c r="EY168" i="1"/>
  <c r="EX168" i="1"/>
  <c r="EW168" i="1"/>
  <c r="EV168" i="1"/>
  <c r="GA167" i="1"/>
  <c r="FZ167" i="1"/>
  <c r="FY167" i="1"/>
  <c r="FX167" i="1"/>
  <c r="FW167" i="1"/>
  <c r="FV167" i="1"/>
  <c r="FU167" i="1"/>
  <c r="FT167" i="1"/>
  <c r="FS167" i="1"/>
  <c r="FR167" i="1"/>
  <c r="FQ167" i="1"/>
  <c r="FP167" i="1"/>
  <c r="FO167" i="1"/>
  <c r="FN167" i="1"/>
  <c r="FM167" i="1"/>
  <c r="FL167" i="1"/>
  <c r="FK167" i="1"/>
  <c r="FJ167" i="1"/>
  <c r="FI167" i="1"/>
  <c r="FH167" i="1"/>
  <c r="FG167" i="1"/>
  <c r="FF167" i="1"/>
  <c r="FE167" i="1"/>
  <c r="FD167" i="1"/>
  <c r="FC167" i="1"/>
  <c r="FB167" i="1"/>
  <c r="FA167" i="1"/>
  <c r="EZ167" i="1"/>
  <c r="EY167" i="1"/>
  <c r="EX167" i="1"/>
  <c r="EW167" i="1"/>
  <c r="EV167" i="1"/>
  <c r="GA166" i="1"/>
  <c r="FZ166" i="1"/>
  <c r="FY166" i="1"/>
  <c r="FX166" i="1"/>
  <c r="FW166" i="1"/>
  <c r="FV166" i="1"/>
  <c r="FU166" i="1"/>
  <c r="FT166" i="1"/>
  <c r="FS166" i="1"/>
  <c r="FR166" i="1"/>
  <c r="FQ166" i="1"/>
  <c r="FP166" i="1"/>
  <c r="FO166" i="1"/>
  <c r="FN166" i="1"/>
  <c r="FM166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EV166" i="1"/>
  <c r="GA165" i="1"/>
  <c r="FZ165" i="1"/>
  <c r="FY165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EV165" i="1"/>
  <c r="GA164" i="1"/>
  <c r="FZ164" i="1"/>
  <c r="FY164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GA163" i="1"/>
  <c r="FZ163" i="1"/>
  <c r="FY163" i="1"/>
  <c r="FX163" i="1"/>
  <c r="FW163" i="1"/>
  <c r="FV163" i="1"/>
  <c r="FU163" i="1"/>
  <c r="FT163" i="1"/>
  <c r="FS163" i="1"/>
  <c r="FR163" i="1"/>
  <c r="FQ163" i="1"/>
  <c r="FP163" i="1"/>
  <c r="FO163" i="1"/>
  <c r="FN163" i="1"/>
  <c r="FM163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EX163" i="1"/>
  <c r="EW163" i="1"/>
  <c r="EV163" i="1"/>
  <c r="GA162" i="1"/>
  <c r="FZ162" i="1"/>
  <c r="FY162" i="1"/>
  <c r="FX162" i="1"/>
  <c r="FW162" i="1"/>
  <c r="FV162" i="1"/>
  <c r="FU162" i="1"/>
  <c r="FT162" i="1"/>
  <c r="FS162" i="1"/>
  <c r="FR162" i="1"/>
  <c r="FQ162" i="1"/>
  <c r="FP162" i="1"/>
  <c r="FO162" i="1"/>
  <c r="FN162" i="1"/>
  <c r="FM162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EV162" i="1"/>
  <c r="GA161" i="1"/>
  <c r="FZ161" i="1"/>
  <c r="FY161" i="1"/>
  <c r="FX161" i="1"/>
  <c r="FW161" i="1"/>
  <c r="FV161" i="1"/>
  <c r="FU161" i="1"/>
  <c r="FT161" i="1"/>
  <c r="FS161" i="1"/>
  <c r="FR161" i="1"/>
  <c r="FQ161" i="1"/>
  <c r="FP161" i="1"/>
  <c r="FO161" i="1"/>
  <c r="FN161" i="1"/>
  <c r="FM161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EV161" i="1"/>
  <c r="GA160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FM160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EV160" i="1"/>
  <c r="GA159" i="1"/>
  <c r="FZ159" i="1"/>
  <c r="FY159" i="1"/>
  <c r="FX159" i="1"/>
  <c r="FW159" i="1"/>
  <c r="FV159" i="1"/>
  <c r="FU159" i="1"/>
  <c r="FT159" i="1"/>
  <c r="FS159" i="1"/>
  <c r="FR159" i="1"/>
  <c r="FQ159" i="1"/>
  <c r="FP159" i="1"/>
  <c r="FO159" i="1"/>
  <c r="FN159" i="1"/>
  <c r="FM159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EV159" i="1"/>
  <c r="GA158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GA157" i="1"/>
  <c r="FZ157" i="1"/>
  <c r="FY157" i="1"/>
  <c r="FX157" i="1"/>
  <c r="FW157" i="1"/>
  <c r="FV157" i="1"/>
  <c r="FU157" i="1"/>
  <c r="FT157" i="1"/>
  <c r="FS157" i="1"/>
  <c r="FR157" i="1"/>
  <c r="FQ157" i="1"/>
  <c r="FP157" i="1"/>
  <c r="FO157" i="1"/>
  <c r="FN157" i="1"/>
  <c r="FM157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EV157" i="1"/>
  <c r="GA156" i="1"/>
  <c r="FZ156" i="1"/>
  <c r="FY156" i="1"/>
  <c r="FX156" i="1"/>
  <c r="FW156" i="1"/>
  <c r="FV156" i="1"/>
  <c r="FU156" i="1"/>
  <c r="FT156" i="1"/>
  <c r="FS156" i="1"/>
  <c r="FR156" i="1"/>
  <c r="FQ156" i="1"/>
  <c r="FP156" i="1"/>
  <c r="FO156" i="1"/>
  <c r="FN156" i="1"/>
  <c r="FM156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EX156" i="1"/>
  <c r="EW156" i="1"/>
  <c r="EV156" i="1"/>
  <c r="GA155" i="1"/>
  <c r="FZ155" i="1"/>
  <c r="FY155" i="1"/>
  <c r="FX155" i="1"/>
  <c r="FW155" i="1"/>
  <c r="FV155" i="1"/>
  <c r="FU155" i="1"/>
  <c r="FT155" i="1"/>
  <c r="FS155" i="1"/>
  <c r="FR155" i="1"/>
  <c r="FQ155" i="1"/>
  <c r="FP155" i="1"/>
  <c r="FO155" i="1"/>
  <c r="FN155" i="1"/>
  <c r="FM155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EX155" i="1"/>
  <c r="EW155" i="1"/>
  <c r="EV155" i="1"/>
  <c r="GA154" i="1"/>
  <c r="FZ154" i="1"/>
  <c r="FY154" i="1"/>
  <c r="FX154" i="1"/>
  <c r="FW154" i="1"/>
  <c r="FV154" i="1"/>
  <c r="FU154" i="1"/>
  <c r="FT154" i="1"/>
  <c r="FS154" i="1"/>
  <c r="FR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GA153" i="1"/>
  <c r="FZ153" i="1"/>
  <c r="FY153" i="1"/>
  <c r="FX153" i="1"/>
  <c r="FW153" i="1"/>
  <c r="FV153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GA152" i="1"/>
  <c r="FZ152" i="1"/>
  <c r="FY152" i="1"/>
  <c r="FX152" i="1"/>
  <c r="FW152" i="1"/>
  <c r="FV152" i="1"/>
  <c r="FU152" i="1"/>
  <c r="FT152" i="1"/>
  <c r="FS152" i="1"/>
  <c r="FR152" i="1"/>
  <c r="FQ152" i="1"/>
  <c r="FP152" i="1"/>
  <c r="FO152" i="1"/>
  <c r="FN152" i="1"/>
  <c r="FM152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EV152" i="1"/>
  <c r="GA151" i="1"/>
  <c r="FZ151" i="1"/>
  <c r="FY151" i="1"/>
  <c r="FX151" i="1"/>
  <c r="FW151" i="1"/>
  <c r="FV151" i="1"/>
  <c r="FU151" i="1"/>
  <c r="FT151" i="1"/>
  <c r="FS151" i="1"/>
  <c r="FR151" i="1"/>
  <c r="FQ151" i="1"/>
  <c r="FP151" i="1"/>
  <c r="FO151" i="1"/>
  <c r="FN151" i="1"/>
  <c r="FM151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EV151" i="1"/>
  <c r="GA150" i="1"/>
  <c r="FZ150" i="1"/>
  <c r="FY150" i="1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GA149" i="1"/>
  <c r="FZ149" i="1"/>
  <c r="FY149" i="1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GA148" i="1"/>
  <c r="FZ148" i="1"/>
  <c r="FY148" i="1"/>
  <c r="FX148" i="1"/>
  <c r="FW148" i="1"/>
  <c r="FV148" i="1"/>
  <c r="FU148" i="1"/>
  <c r="FT148" i="1"/>
  <c r="FS148" i="1"/>
  <c r="FR148" i="1"/>
  <c r="FQ148" i="1"/>
  <c r="FP148" i="1"/>
  <c r="FO148" i="1"/>
  <c r="FN148" i="1"/>
  <c r="FM148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EV148" i="1"/>
  <c r="GA147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EV147" i="1"/>
  <c r="GA146" i="1"/>
  <c r="FZ146" i="1"/>
  <c r="FY146" i="1"/>
  <c r="FX146" i="1"/>
  <c r="FW146" i="1"/>
  <c r="FV146" i="1"/>
  <c r="FU146" i="1"/>
  <c r="FT146" i="1"/>
  <c r="FS146" i="1"/>
  <c r="FR146" i="1"/>
  <c r="FQ146" i="1"/>
  <c r="FP146" i="1"/>
  <c r="FO146" i="1"/>
  <c r="FN146" i="1"/>
  <c r="FM146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EX146" i="1"/>
  <c r="EW146" i="1"/>
  <c r="EV146" i="1"/>
  <c r="GA145" i="1"/>
  <c r="FZ145" i="1"/>
  <c r="FY145" i="1"/>
  <c r="FX145" i="1"/>
  <c r="FW145" i="1"/>
  <c r="FV145" i="1"/>
  <c r="FU145" i="1"/>
  <c r="FT145" i="1"/>
  <c r="FS145" i="1"/>
  <c r="FR145" i="1"/>
  <c r="FQ145" i="1"/>
  <c r="FP145" i="1"/>
  <c r="FO145" i="1"/>
  <c r="FN145" i="1"/>
  <c r="FM145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EX145" i="1"/>
  <c r="EW145" i="1"/>
  <c r="EV145" i="1"/>
  <c r="GA144" i="1"/>
  <c r="FZ144" i="1"/>
  <c r="FY144" i="1"/>
  <c r="FX144" i="1"/>
  <c r="FW144" i="1"/>
  <c r="FV144" i="1"/>
  <c r="FU144" i="1"/>
  <c r="FT144" i="1"/>
  <c r="FS144" i="1"/>
  <c r="FR144" i="1"/>
  <c r="FQ144" i="1"/>
  <c r="FP144" i="1"/>
  <c r="FO144" i="1"/>
  <c r="FN144" i="1"/>
  <c r="FM144" i="1"/>
  <c r="FL144" i="1"/>
  <c r="FK144" i="1"/>
  <c r="FJ144" i="1"/>
  <c r="FI144" i="1"/>
  <c r="FH144" i="1"/>
  <c r="FG144" i="1"/>
  <c r="FF144" i="1"/>
  <c r="FE144" i="1"/>
  <c r="FD144" i="1"/>
  <c r="FC144" i="1"/>
  <c r="FB144" i="1"/>
  <c r="FA144" i="1"/>
  <c r="EZ144" i="1"/>
  <c r="EY144" i="1"/>
  <c r="EX144" i="1"/>
  <c r="EW144" i="1"/>
  <c r="EV144" i="1"/>
  <c r="GA143" i="1"/>
  <c r="FZ143" i="1"/>
  <c r="FY143" i="1"/>
  <c r="FX143" i="1"/>
  <c r="FW143" i="1"/>
  <c r="FV143" i="1"/>
  <c r="FU143" i="1"/>
  <c r="FT143" i="1"/>
  <c r="FS143" i="1"/>
  <c r="FR143" i="1"/>
  <c r="FQ143" i="1"/>
  <c r="FP143" i="1"/>
  <c r="FO143" i="1"/>
  <c r="FN143" i="1"/>
  <c r="FM143" i="1"/>
  <c r="FL143" i="1"/>
  <c r="FK143" i="1"/>
  <c r="FJ143" i="1"/>
  <c r="FI143" i="1"/>
  <c r="FH143" i="1"/>
  <c r="FG143" i="1"/>
  <c r="FF143" i="1"/>
  <c r="FE143" i="1"/>
  <c r="FD143" i="1"/>
  <c r="FC143" i="1"/>
  <c r="FB143" i="1"/>
  <c r="FA143" i="1"/>
  <c r="EZ143" i="1"/>
  <c r="EY143" i="1"/>
  <c r="EX143" i="1"/>
  <c r="EW143" i="1"/>
  <c r="EV143" i="1"/>
  <c r="GA142" i="1"/>
  <c r="FZ142" i="1"/>
  <c r="FY142" i="1"/>
  <c r="FX142" i="1"/>
  <c r="FW142" i="1"/>
  <c r="FV142" i="1"/>
  <c r="FU142" i="1"/>
  <c r="FT142" i="1"/>
  <c r="FS142" i="1"/>
  <c r="FR142" i="1"/>
  <c r="FQ142" i="1"/>
  <c r="FP142" i="1"/>
  <c r="FO142" i="1"/>
  <c r="FN142" i="1"/>
  <c r="FM142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EX142" i="1"/>
  <c r="EW142" i="1"/>
  <c r="EV142" i="1"/>
  <c r="GA141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GA140" i="1"/>
  <c r="FZ140" i="1"/>
  <c r="FY140" i="1"/>
  <c r="FX140" i="1"/>
  <c r="FW140" i="1"/>
  <c r="FV140" i="1"/>
  <c r="FU140" i="1"/>
  <c r="FT140" i="1"/>
  <c r="FS140" i="1"/>
  <c r="FR140" i="1"/>
  <c r="FQ140" i="1"/>
  <c r="FP140" i="1"/>
  <c r="FO140" i="1"/>
  <c r="FN140" i="1"/>
  <c r="FM140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EX140" i="1"/>
  <c r="EW140" i="1"/>
  <c r="EV140" i="1"/>
  <c r="GA139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EX139" i="1"/>
  <c r="EW139" i="1"/>
  <c r="EV139" i="1"/>
  <c r="GA138" i="1"/>
  <c r="FZ138" i="1"/>
  <c r="FY138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EX138" i="1"/>
  <c r="EW138" i="1"/>
  <c r="EV138" i="1"/>
  <c r="GA137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GA136" i="1"/>
  <c r="FZ136" i="1"/>
  <c r="FY136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EX136" i="1"/>
  <c r="EW136" i="1"/>
  <c r="EV136" i="1"/>
  <c r="GA135" i="1"/>
  <c r="FZ135" i="1"/>
  <c r="FY135" i="1"/>
  <c r="FX135" i="1"/>
  <c r="FW135" i="1"/>
  <c r="FV135" i="1"/>
  <c r="FU135" i="1"/>
  <c r="FT135" i="1"/>
  <c r="FS135" i="1"/>
  <c r="FR135" i="1"/>
  <c r="FQ135" i="1"/>
  <c r="FP135" i="1"/>
  <c r="FO135" i="1"/>
  <c r="FN135" i="1"/>
  <c r="FM135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EX135" i="1"/>
  <c r="EW135" i="1"/>
  <c r="EV135" i="1"/>
  <c r="GA134" i="1"/>
  <c r="FZ134" i="1"/>
  <c r="FY134" i="1"/>
  <c r="FX134" i="1"/>
  <c r="FW134" i="1"/>
  <c r="FV134" i="1"/>
  <c r="FU134" i="1"/>
  <c r="FT134" i="1"/>
  <c r="FS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GA133" i="1"/>
  <c r="FZ133" i="1"/>
  <c r="FY133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GA132" i="1"/>
  <c r="FZ132" i="1"/>
  <c r="FY132" i="1"/>
  <c r="FX132" i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GA131" i="1"/>
  <c r="FZ131" i="1"/>
  <c r="FY131" i="1"/>
  <c r="FX131" i="1"/>
  <c r="FW131" i="1"/>
  <c r="FV131" i="1"/>
  <c r="FU131" i="1"/>
  <c r="FT131" i="1"/>
  <c r="FS131" i="1"/>
  <c r="FR131" i="1"/>
  <c r="FQ131" i="1"/>
  <c r="FP131" i="1"/>
  <c r="FO131" i="1"/>
  <c r="FN131" i="1"/>
  <c r="FM131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EX131" i="1"/>
  <c r="EW131" i="1"/>
  <c r="EV131" i="1"/>
  <c r="GA130" i="1"/>
  <c r="FZ130" i="1"/>
  <c r="FY130" i="1"/>
  <c r="FX130" i="1"/>
  <c r="FW130" i="1"/>
  <c r="FV130" i="1"/>
  <c r="FU130" i="1"/>
  <c r="FT130" i="1"/>
  <c r="FS130" i="1"/>
  <c r="FR130" i="1"/>
  <c r="FQ130" i="1"/>
  <c r="FP130" i="1"/>
  <c r="FO130" i="1"/>
  <c r="FN130" i="1"/>
  <c r="FM130" i="1"/>
  <c r="FL130" i="1"/>
  <c r="FK130" i="1"/>
  <c r="FJ130" i="1"/>
  <c r="FI130" i="1"/>
  <c r="FH130" i="1"/>
  <c r="FG130" i="1"/>
  <c r="FF130" i="1"/>
  <c r="FE130" i="1"/>
  <c r="FD130" i="1"/>
  <c r="FC130" i="1"/>
  <c r="FB130" i="1"/>
  <c r="FA130" i="1"/>
  <c r="EZ130" i="1"/>
  <c r="EY130" i="1"/>
  <c r="EX130" i="1"/>
  <c r="EW130" i="1"/>
  <c r="EV130" i="1"/>
  <c r="GA129" i="1"/>
  <c r="FZ129" i="1"/>
  <c r="FY129" i="1"/>
  <c r="FX129" i="1"/>
  <c r="FW129" i="1"/>
  <c r="FV129" i="1"/>
  <c r="FU129" i="1"/>
  <c r="FT129" i="1"/>
  <c r="FS129" i="1"/>
  <c r="FR129" i="1"/>
  <c r="FQ129" i="1"/>
  <c r="FP129" i="1"/>
  <c r="FO129" i="1"/>
  <c r="FN129" i="1"/>
  <c r="FM129" i="1"/>
  <c r="FL129" i="1"/>
  <c r="FK129" i="1"/>
  <c r="FJ129" i="1"/>
  <c r="FI129" i="1"/>
  <c r="FH129" i="1"/>
  <c r="FG129" i="1"/>
  <c r="FF129" i="1"/>
  <c r="FE129" i="1"/>
  <c r="FD129" i="1"/>
  <c r="FC129" i="1"/>
  <c r="FB129" i="1"/>
  <c r="FA129" i="1"/>
  <c r="EZ129" i="1"/>
  <c r="EY129" i="1"/>
  <c r="EX129" i="1"/>
  <c r="EW129" i="1"/>
  <c r="EV129" i="1"/>
  <c r="GA128" i="1"/>
  <c r="FZ128" i="1"/>
  <c r="FY128" i="1"/>
  <c r="FX128" i="1"/>
  <c r="FW128" i="1"/>
  <c r="FV128" i="1"/>
  <c r="FU128" i="1"/>
  <c r="FT128" i="1"/>
  <c r="FS128" i="1"/>
  <c r="FR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EX128" i="1"/>
  <c r="EW128" i="1"/>
  <c r="EV128" i="1"/>
  <c r="GA127" i="1"/>
  <c r="FZ127" i="1"/>
  <c r="FY127" i="1"/>
  <c r="FX127" i="1"/>
  <c r="FW127" i="1"/>
  <c r="FV127" i="1"/>
  <c r="FU127" i="1"/>
  <c r="FT127" i="1"/>
  <c r="FS127" i="1"/>
  <c r="FR127" i="1"/>
  <c r="FQ127" i="1"/>
  <c r="FP127" i="1"/>
  <c r="FO127" i="1"/>
  <c r="FN127" i="1"/>
  <c r="FM127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EX127" i="1"/>
  <c r="EW127" i="1"/>
  <c r="EV127" i="1"/>
  <c r="GA126" i="1"/>
  <c r="FZ126" i="1"/>
  <c r="FY126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GA125" i="1"/>
  <c r="FZ125" i="1"/>
  <c r="FY125" i="1"/>
  <c r="FX125" i="1"/>
  <c r="FW125" i="1"/>
  <c r="FV125" i="1"/>
  <c r="FU125" i="1"/>
  <c r="FT125" i="1"/>
  <c r="FS125" i="1"/>
  <c r="FR125" i="1"/>
  <c r="FQ125" i="1"/>
  <c r="FP125" i="1"/>
  <c r="FO125" i="1"/>
  <c r="FN125" i="1"/>
  <c r="FM125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EX125" i="1"/>
  <c r="EW125" i="1"/>
  <c r="EV125" i="1"/>
  <c r="GA124" i="1"/>
  <c r="FZ124" i="1"/>
  <c r="FY124" i="1"/>
  <c r="FX124" i="1"/>
  <c r="FW124" i="1"/>
  <c r="FV124" i="1"/>
  <c r="FU124" i="1"/>
  <c r="FT124" i="1"/>
  <c r="FS124" i="1"/>
  <c r="FR124" i="1"/>
  <c r="FQ124" i="1"/>
  <c r="FP124" i="1"/>
  <c r="FO124" i="1"/>
  <c r="FN124" i="1"/>
  <c r="FM124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EX124" i="1"/>
  <c r="EW124" i="1"/>
  <c r="EV124" i="1"/>
  <c r="GA123" i="1"/>
  <c r="FZ123" i="1"/>
  <c r="FY123" i="1"/>
  <c r="FX123" i="1"/>
  <c r="FW123" i="1"/>
  <c r="FV123" i="1"/>
  <c r="FU123" i="1"/>
  <c r="FT123" i="1"/>
  <c r="FS123" i="1"/>
  <c r="FR123" i="1"/>
  <c r="FQ123" i="1"/>
  <c r="FP123" i="1"/>
  <c r="FO123" i="1"/>
  <c r="FN123" i="1"/>
  <c r="FM123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EX123" i="1"/>
  <c r="EW123" i="1"/>
  <c r="EV123" i="1"/>
  <c r="GA122" i="1"/>
  <c r="FZ122" i="1"/>
  <c r="FY122" i="1"/>
  <c r="FX122" i="1"/>
  <c r="FW122" i="1"/>
  <c r="FV122" i="1"/>
  <c r="FU122" i="1"/>
  <c r="FT122" i="1"/>
  <c r="FS122" i="1"/>
  <c r="FR122" i="1"/>
  <c r="FQ122" i="1"/>
  <c r="FP122" i="1"/>
  <c r="FO122" i="1"/>
  <c r="FN122" i="1"/>
  <c r="FM122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EX122" i="1"/>
  <c r="EW122" i="1"/>
  <c r="EV122" i="1"/>
  <c r="GA121" i="1"/>
  <c r="FZ121" i="1"/>
  <c r="FY121" i="1"/>
  <c r="FX121" i="1"/>
  <c r="FW121" i="1"/>
  <c r="FV121" i="1"/>
  <c r="FU121" i="1"/>
  <c r="FT121" i="1"/>
  <c r="FS121" i="1"/>
  <c r="FR121" i="1"/>
  <c r="FQ121" i="1"/>
  <c r="FP121" i="1"/>
  <c r="FO121" i="1"/>
  <c r="FN121" i="1"/>
  <c r="FM121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EX121" i="1"/>
  <c r="EW121" i="1"/>
  <c r="EV121" i="1"/>
  <c r="GA120" i="1"/>
  <c r="FZ120" i="1"/>
  <c r="FY120" i="1"/>
  <c r="FX120" i="1"/>
  <c r="FW120" i="1"/>
  <c r="FV120" i="1"/>
  <c r="FU120" i="1"/>
  <c r="FT120" i="1"/>
  <c r="FS120" i="1"/>
  <c r="FR120" i="1"/>
  <c r="FQ120" i="1"/>
  <c r="FP120" i="1"/>
  <c r="FO120" i="1"/>
  <c r="FN120" i="1"/>
  <c r="FM120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GA119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GA118" i="1"/>
  <c r="FZ118" i="1"/>
  <c r="FY118" i="1"/>
  <c r="FX118" i="1"/>
  <c r="FW118" i="1"/>
  <c r="FV118" i="1"/>
  <c r="FU118" i="1"/>
  <c r="FT118" i="1"/>
  <c r="FS118" i="1"/>
  <c r="FR118" i="1"/>
  <c r="FQ118" i="1"/>
  <c r="FP118" i="1"/>
  <c r="FO118" i="1"/>
  <c r="FN118" i="1"/>
  <c r="FM118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EX118" i="1"/>
  <c r="EW118" i="1"/>
  <c r="EV118" i="1"/>
  <c r="GA117" i="1"/>
  <c r="FZ117" i="1"/>
  <c r="FY117" i="1"/>
  <c r="FX117" i="1"/>
  <c r="FW117" i="1"/>
  <c r="FV117" i="1"/>
  <c r="FU117" i="1"/>
  <c r="FT117" i="1"/>
  <c r="FS117" i="1"/>
  <c r="FR117" i="1"/>
  <c r="FQ117" i="1"/>
  <c r="FP117" i="1"/>
  <c r="FO117" i="1"/>
  <c r="FN117" i="1"/>
  <c r="FM117" i="1"/>
  <c r="FL117" i="1"/>
  <c r="FK117" i="1"/>
  <c r="FJ117" i="1"/>
  <c r="FI117" i="1"/>
  <c r="FH117" i="1"/>
  <c r="FG117" i="1"/>
  <c r="FF117" i="1"/>
  <c r="FE117" i="1"/>
  <c r="FD117" i="1"/>
  <c r="FC117" i="1"/>
  <c r="FB117" i="1"/>
  <c r="FA117" i="1"/>
  <c r="EZ117" i="1"/>
  <c r="EY117" i="1"/>
  <c r="EX117" i="1"/>
  <c r="EW117" i="1"/>
  <c r="EV117" i="1"/>
  <c r="GA116" i="1"/>
  <c r="FZ116" i="1"/>
  <c r="FY116" i="1"/>
  <c r="FX116" i="1"/>
  <c r="FW116" i="1"/>
  <c r="FV116" i="1"/>
  <c r="FU116" i="1"/>
  <c r="FT116" i="1"/>
  <c r="FS116" i="1"/>
  <c r="FR116" i="1"/>
  <c r="FQ116" i="1"/>
  <c r="FP116" i="1"/>
  <c r="FO116" i="1"/>
  <c r="FN116" i="1"/>
  <c r="FM116" i="1"/>
  <c r="FL116" i="1"/>
  <c r="FK116" i="1"/>
  <c r="FJ116" i="1"/>
  <c r="FI116" i="1"/>
  <c r="FH116" i="1"/>
  <c r="FG116" i="1"/>
  <c r="FF116" i="1"/>
  <c r="FE116" i="1"/>
  <c r="FD116" i="1"/>
  <c r="FC116" i="1"/>
  <c r="FB116" i="1"/>
  <c r="FA116" i="1"/>
  <c r="EZ116" i="1"/>
  <c r="EY116" i="1"/>
  <c r="EX116" i="1"/>
  <c r="EW116" i="1"/>
  <c r="EV116" i="1"/>
  <c r="GA115" i="1"/>
  <c r="FZ115" i="1"/>
  <c r="FY115" i="1"/>
  <c r="FX115" i="1"/>
  <c r="FW115" i="1"/>
  <c r="FV115" i="1"/>
  <c r="FU115" i="1"/>
  <c r="FT115" i="1"/>
  <c r="FS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GA114" i="1"/>
  <c r="FZ114" i="1"/>
  <c r="FY114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GA100" i="1"/>
  <c r="FZ100" i="1"/>
  <c r="FY100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EX100" i="1"/>
  <c r="EW100" i="1"/>
  <c r="EV100" i="1"/>
  <c r="GA99" i="1"/>
  <c r="FZ99" i="1"/>
  <c r="FY99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GA98" i="1"/>
  <c r="FZ98" i="1"/>
  <c r="FY98" i="1"/>
  <c r="FX98" i="1"/>
  <c r="FW98" i="1"/>
  <c r="FV98" i="1"/>
  <c r="FU98" i="1"/>
  <c r="FT98" i="1"/>
  <c r="FS98" i="1"/>
  <c r="FR98" i="1"/>
  <c r="FQ98" i="1"/>
  <c r="FP98" i="1"/>
  <c r="FO98" i="1"/>
  <c r="FN98" i="1"/>
  <c r="FM98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EX98" i="1"/>
  <c r="EW98" i="1"/>
  <c r="EV98" i="1"/>
  <c r="GA97" i="1"/>
  <c r="FZ97" i="1"/>
  <c r="FY97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EX97" i="1"/>
  <c r="EW97" i="1"/>
  <c r="EV97" i="1"/>
  <c r="GA96" i="1"/>
  <c r="FZ96" i="1"/>
  <c r="FY96" i="1"/>
  <c r="FX96" i="1"/>
  <c r="FW96" i="1"/>
  <c r="FV96" i="1"/>
  <c r="FU96" i="1"/>
  <c r="FT96" i="1"/>
  <c r="FS96" i="1"/>
  <c r="FR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GA95" i="1"/>
  <c r="FZ95" i="1"/>
  <c r="FY95" i="1"/>
  <c r="FX95" i="1"/>
  <c r="FW95" i="1"/>
  <c r="FV95" i="1"/>
  <c r="FU95" i="1"/>
  <c r="FT95" i="1"/>
  <c r="FS95" i="1"/>
  <c r="FR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GA94" i="1"/>
  <c r="FZ94" i="1"/>
  <c r="FY94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GA93" i="1"/>
  <c r="FZ93" i="1"/>
  <c r="FY93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GA92" i="1"/>
  <c r="FZ92" i="1"/>
  <c r="FY92" i="1"/>
  <c r="FX92" i="1"/>
  <c r="FW92" i="1"/>
  <c r="FV92" i="1"/>
  <c r="FU92" i="1"/>
  <c r="FT92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GA91" i="1"/>
  <c r="FZ91" i="1"/>
  <c r="FY91" i="1"/>
  <c r="FX91" i="1"/>
  <c r="FW91" i="1"/>
  <c r="FV91" i="1"/>
  <c r="FU91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GA90" i="1"/>
  <c r="FZ90" i="1"/>
  <c r="FY90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GA89" i="1"/>
  <c r="FZ89" i="1"/>
  <c r="FY89" i="1"/>
  <c r="FX89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GA88" i="1"/>
  <c r="FZ88" i="1"/>
  <c r="FY88" i="1"/>
  <c r="FX88" i="1"/>
  <c r="FW88" i="1"/>
  <c r="FV88" i="1"/>
  <c r="FU88" i="1"/>
  <c r="FT88" i="1"/>
  <c r="FS88" i="1"/>
  <c r="FR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GA87" i="1"/>
  <c r="FZ87" i="1"/>
  <c r="FY87" i="1"/>
  <c r="FX87" i="1"/>
  <c r="FW87" i="1"/>
  <c r="FV87" i="1"/>
  <c r="FU87" i="1"/>
  <c r="FT87" i="1"/>
  <c r="FS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GA86" i="1"/>
  <c r="FZ86" i="1"/>
  <c r="FY86" i="1"/>
  <c r="FX86" i="1"/>
  <c r="FW86" i="1"/>
  <c r="FV86" i="1"/>
  <c r="FU86" i="1"/>
  <c r="FT86" i="1"/>
  <c r="FS86" i="1"/>
  <c r="FR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GA85" i="1"/>
  <c r="FZ85" i="1"/>
  <c r="FY85" i="1"/>
  <c r="FX85" i="1"/>
  <c r="FW85" i="1"/>
  <c r="FV85" i="1"/>
  <c r="FU85" i="1"/>
  <c r="FT85" i="1"/>
  <c r="FS85" i="1"/>
  <c r="FR85" i="1"/>
  <c r="FQ85" i="1"/>
  <c r="FP85" i="1"/>
  <c r="FO85" i="1"/>
  <c r="FN85" i="1"/>
  <c r="FM85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EX85" i="1"/>
  <c r="EW85" i="1"/>
  <c r="EV85" i="1"/>
  <c r="GA84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GA83" i="1"/>
  <c r="FZ83" i="1"/>
  <c r="FY83" i="1"/>
  <c r="FX83" i="1"/>
  <c r="FW83" i="1"/>
  <c r="FV83" i="1"/>
  <c r="FU83" i="1"/>
  <c r="FT83" i="1"/>
  <c r="FS83" i="1"/>
  <c r="FR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GA82" i="1"/>
  <c r="FZ82" i="1"/>
  <c r="FY82" i="1"/>
  <c r="FX82" i="1"/>
  <c r="FW82" i="1"/>
  <c r="FV82" i="1"/>
  <c r="FU82" i="1"/>
  <c r="FT82" i="1"/>
  <c r="FS82" i="1"/>
  <c r="FR82" i="1"/>
  <c r="FQ82" i="1"/>
  <c r="FP82" i="1"/>
  <c r="FO82" i="1"/>
  <c r="FN82" i="1"/>
  <c r="FM82" i="1"/>
  <c r="FL82" i="1"/>
  <c r="FK82" i="1"/>
  <c r="FJ82" i="1"/>
  <c r="FI82" i="1"/>
  <c r="FH82" i="1"/>
  <c r="FG82" i="1"/>
  <c r="FF82" i="1"/>
  <c r="FE82" i="1"/>
  <c r="FD82" i="1"/>
  <c r="FC82" i="1"/>
  <c r="FB82" i="1"/>
  <c r="FA82" i="1"/>
  <c r="EZ82" i="1"/>
  <c r="EY82" i="1"/>
  <c r="EX82" i="1"/>
  <c r="EW82" i="1"/>
  <c r="EV82" i="1"/>
  <c r="GA81" i="1"/>
  <c r="FZ81" i="1"/>
  <c r="FY81" i="1"/>
  <c r="FX81" i="1"/>
  <c r="FW81" i="1"/>
  <c r="FV81" i="1"/>
  <c r="FU81" i="1"/>
  <c r="FT81" i="1"/>
  <c r="FS81" i="1"/>
  <c r="FR81" i="1"/>
  <c r="FQ81" i="1"/>
  <c r="FP81" i="1"/>
  <c r="FO81" i="1"/>
  <c r="FN81" i="1"/>
  <c r="FM81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EX81" i="1"/>
  <c r="EW81" i="1"/>
  <c r="EV81" i="1"/>
  <c r="GA80" i="1"/>
  <c r="FZ80" i="1"/>
  <c r="FY80" i="1"/>
  <c r="FX80" i="1"/>
  <c r="FW80" i="1"/>
  <c r="FV80" i="1"/>
  <c r="FU80" i="1"/>
  <c r="FT80" i="1"/>
  <c r="FS80" i="1"/>
  <c r="FR80" i="1"/>
  <c r="FQ80" i="1"/>
  <c r="FP80" i="1"/>
  <c r="FO80" i="1"/>
  <c r="FN80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GA79" i="1"/>
  <c r="FZ79" i="1"/>
  <c r="FY79" i="1"/>
  <c r="FX79" i="1"/>
  <c r="FW79" i="1"/>
  <c r="FV79" i="1"/>
  <c r="FU79" i="1"/>
  <c r="FT79" i="1"/>
  <c r="FS79" i="1"/>
  <c r="FR79" i="1"/>
  <c r="FQ79" i="1"/>
  <c r="FP79" i="1"/>
  <c r="FO79" i="1"/>
  <c r="FN79" i="1"/>
  <c r="FM79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EX79" i="1"/>
  <c r="EW79" i="1"/>
  <c r="EV79" i="1"/>
  <c r="GA78" i="1"/>
  <c r="FZ78" i="1"/>
  <c r="FY78" i="1"/>
  <c r="FX78" i="1"/>
  <c r="FW78" i="1"/>
  <c r="FV78" i="1"/>
  <c r="FU78" i="1"/>
  <c r="FT78" i="1"/>
  <c r="FS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GA77" i="1"/>
  <c r="FZ77" i="1"/>
  <c r="FY77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GA76" i="1"/>
  <c r="FZ76" i="1"/>
  <c r="FY76" i="1"/>
  <c r="FX76" i="1"/>
  <c r="FW76" i="1"/>
  <c r="FV76" i="1"/>
  <c r="FU76" i="1"/>
  <c r="FT76" i="1"/>
  <c r="FS76" i="1"/>
  <c r="FR76" i="1"/>
  <c r="FQ76" i="1"/>
  <c r="FP76" i="1"/>
  <c r="FO76" i="1"/>
  <c r="FN76" i="1"/>
  <c r="FM76" i="1"/>
  <c r="FL76" i="1"/>
  <c r="FK76" i="1"/>
  <c r="FJ76" i="1"/>
  <c r="FI76" i="1"/>
  <c r="FH76" i="1"/>
  <c r="FG76" i="1"/>
  <c r="FF76" i="1"/>
  <c r="FE76" i="1"/>
  <c r="FD76" i="1"/>
  <c r="FC76" i="1"/>
  <c r="FB76" i="1"/>
  <c r="FA76" i="1"/>
  <c r="EZ76" i="1"/>
  <c r="EY76" i="1"/>
  <c r="EX76" i="1"/>
  <c r="EW76" i="1"/>
  <c r="EV76" i="1"/>
  <c r="GA75" i="1"/>
  <c r="FZ75" i="1"/>
  <c r="FY75" i="1"/>
  <c r="FX75" i="1"/>
  <c r="FW75" i="1"/>
  <c r="FV75" i="1"/>
  <c r="FU75" i="1"/>
  <c r="FT75" i="1"/>
  <c r="FS75" i="1"/>
  <c r="FR75" i="1"/>
  <c r="FQ75" i="1"/>
  <c r="FP75" i="1"/>
  <c r="FO75" i="1"/>
  <c r="FN75" i="1"/>
  <c r="FM75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EW75" i="1"/>
  <c r="EV75" i="1"/>
  <c r="GA74" i="1"/>
  <c r="FZ74" i="1"/>
  <c r="FY74" i="1"/>
  <c r="FX74" i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GA73" i="1"/>
  <c r="FZ73" i="1"/>
  <c r="FY73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GA72" i="1"/>
  <c r="FZ72" i="1"/>
  <c r="FY72" i="1"/>
  <c r="FX72" i="1"/>
  <c r="FW72" i="1"/>
  <c r="FV72" i="1"/>
  <c r="FU72" i="1"/>
  <c r="FT72" i="1"/>
  <c r="FS72" i="1"/>
  <c r="FR72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GA71" i="1"/>
  <c r="FZ71" i="1"/>
  <c r="FY71" i="1"/>
  <c r="FX71" i="1"/>
  <c r="FW71" i="1"/>
  <c r="FV71" i="1"/>
  <c r="FU71" i="1"/>
  <c r="FT71" i="1"/>
  <c r="FS71" i="1"/>
  <c r="FR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GA70" i="1"/>
  <c r="FZ70" i="1"/>
  <c r="FY70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GA69" i="1"/>
  <c r="FZ69" i="1"/>
  <c r="FY69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GA68" i="1"/>
  <c r="FZ68" i="1"/>
  <c r="FY68" i="1"/>
  <c r="FX68" i="1"/>
  <c r="FW68" i="1"/>
  <c r="FV68" i="1"/>
  <c r="FU68" i="1"/>
  <c r="FT68" i="1"/>
  <c r="FS68" i="1"/>
  <c r="FR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GA67" i="1"/>
  <c r="FZ67" i="1"/>
  <c r="FY67" i="1"/>
  <c r="FX67" i="1"/>
  <c r="FW67" i="1"/>
  <c r="FV67" i="1"/>
  <c r="FU67" i="1"/>
  <c r="FT67" i="1"/>
  <c r="FS67" i="1"/>
  <c r="FR67" i="1"/>
  <c r="FQ67" i="1"/>
  <c r="FP67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GA65" i="1"/>
  <c r="FZ65" i="1"/>
  <c r="FY65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GA64" i="1"/>
  <c r="FZ64" i="1"/>
  <c r="FY64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GA63" i="1"/>
  <c r="FZ63" i="1"/>
  <c r="FY63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GA61" i="1"/>
  <c r="FZ61" i="1"/>
  <c r="FY61" i="1"/>
  <c r="FX61" i="1"/>
  <c r="FW61" i="1"/>
  <c r="FV61" i="1"/>
  <c r="FU61" i="1"/>
  <c r="FT61" i="1"/>
  <c r="FS61" i="1"/>
  <c r="FR61" i="1"/>
  <c r="FQ61" i="1"/>
  <c r="FP61" i="1"/>
  <c r="FO61" i="1"/>
  <c r="FN61" i="1"/>
  <c r="FM61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GA54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GA51" i="1"/>
  <c r="FZ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GA49" i="1"/>
  <c r="FZ49" i="1"/>
  <c r="FY49" i="1"/>
  <c r="FX49" i="1"/>
  <c r="FW49" i="1"/>
  <c r="FV49" i="1"/>
  <c r="FU49" i="1"/>
  <c r="FT49" i="1"/>
  <c r="FS49" i="1"/>
  <c r="FR49" i="1"/>
  <c r="FQ49" i="1"/>
  <c r="FP49" i="1"/>
  <c r="FO49" i="1"/>
  <c r="FN49" i="1"/>
  <c r="FM49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GA48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GA47" i="1"/>
  <c r="FZ47" i="1"/>
  <c r="FY47" i="1"/>
  <c r="FX47" i="1"/>
  <c r="FW47" i="1"/>
  <c r="FV47" i="1"/>
  <c r="FU47" i="1"/>
  <c r="FT47" i="1"/>
  <c r="FS47" i="1"/>
  <c r="FR47" i="1"/>
  <c r="FQ47" i="1"/>
  <c r="FP47" i="1"/>
  <c r="FO47" i="1"/>
  <c r="FN47" i="1"/>
  <c r="FM47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EX47" i="1"/>
  <c r="EW47" i="1"/>
  <c r="EV47" i="1"/>
  <c r="GA46" i="1"/>
  <c r="FZ46" i="1"/>
  <c r="FY46" i="1"/>
  <c r="FX46" i="1"/>
  <c r="FW46" i="1"/>
  <c r="FV46" i="1"/>
  <c r="FU46" i="1"/>
  <c r="FT46" i="1"/>
  <c r="FS46" i="1"/>
  <c r="FR46" i="1"/>
  <c r="FQ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GA45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GA43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GA42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GA41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GA40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GA38" i="1"/>
  <c r="FZ38" i="1"/>
  <c r="FY38" i="1"/>
  <c r="FX38" i="1"/>
  <c r="FW38" i="1"/>
  <c r="FV38" i="1"/>
  <c r="FU38" i="1"/>
  <c r="FT38" i="1"/>
  <c r="FS38" i="1"/>
  <c r="FR38" i="1"/>
  <c r="FQ38" i="1"/>
  <c r="FP38" i="1"/>
  <c r="FO38" i="1"/>
  <c r="FN38" i="1"/>
  <c r="FM38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GA35" i="1"/>
  <c r="FZ35" i="1"/>
  <c r="FY35" i="1"/>
  <c r="FX35" i="1"/>
  <c r="FW35" i="1"/>
  <c r="FV35" i="1"/>
  <c r="FU35" i="1"/>
  <c r="FT35" i="1"/>
  <c r="FS35" i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GA33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GA26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GA24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GA23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L22" i="1"/>
  <c r="FK22" i="1"/>
  <c r="FJ22" i="1"/>
  <c r="FI22" i="1"/>
  <c r="FH22" i="1"/>
  <c r="FG22" i="1"/>
  <c r="FF22" i="1"/>
  <c r="FE22" i="1"/>
  <c r="FD22" i="1"/>
  <c r="FC22" i="1"/>
  <c r="FB22" i="1"/>
  <c r="FA22" i="1"/>
  <c r="EZ22" i="1"/>
  <c r="EY22" i="1"/>
  <c r="EX22" i="1"/>
  <c r="EW22" i="1"/>
  <c r="EV22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GA20" i="1"/>
  <c r="FZ20" i="1"/>
  <c r="FY20" i="1"/>
  <c r="FX20" i="1"/>
  <c r="FW20" i="1"/>
  <c r="FV20" i="1"/>
  <c r="FU20" i="1"/>
  <c r="FT20" i="1"/>
  <c r="FS20" i="1"/>
  <c r="FR20" i="1"/>
  <c r="FQ20" i="1"/>
  <c r="FP20" i="1"/>
  <c r="FO20" i="1"/>
  <c r="FN20" i="1"/>
  <c r="FM20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GA19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EX19" i="1"/>
  <c r="EW19" i="1"/>
  <c r="EV19" i="1"/>
  <c r="GA18" i="1"/>
  <c r="FZ18" i="1"/>
  <c r="FY18" i="1"/>
  <c r="FX18" i="1"/>
  <c r="FW18" i="1"/>
  <c r="FV18" i="1"/>
  <c r="FU18" i="1"/>
  <c r="FT18" i="1"/>
  <c r="FS18" i="1"/>
  <c r="FR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GA17" i="1"/>
  <c r="FZ17" i="1"/>
  <c r="FY17" i="1"/>
  <c r="FX17" i="1"/>
  <c r="FW17" i="1"/>
  <c r="FV17" i="1"/>
  <c r="FU17" i="1"/>
  <c r="FT17" i="1"/>
  <c r="FS17" i="1"/>
  <c r="FR17" i="1"/>
  <c r="FQ17" i="1"/>
  <c r="FP17" i="1"/>
  <c r="FO17" i="1"/>
  <c r="FN17" i="1"/>
  <c r="FM17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GA15" i="1"/>
  <c r="FZ15" i="1"/>
  <c r="FY15" i="1"/>
  <c r="FX15" i="1"/>
  <c r="FW15" i="1"/>
  <c r="FV15" i="1"/>
  <c r="FU15" i="1"/>
  <c r="FT15" i="1"/>
  <c r="FS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GA14" i="1"/>
  <c r="FZ14" i="1"/>
  <c r="FY14" i="1"/>
  <c r="FX14" i="1"/>
  <c r="FW14" i="1"/>
  <c r="FV14" i="1"/>
  <c r="FU14" i="1"/>
  <c r="FT14" i="1"/>
  <c r="FS14" i="1"/>
  <c r="FR14" i="1"/>
  <c r="FQ14" i="1"/>
  <c r="FP14" i="1"/>
  <c r="FO14" i="1"/>
  <c r="FN14" i="1"/>
  <c r="FM14" i="1"/>
  <c r="FL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GA13" i="1"/>
  <c r="FZ13" i="1"/>
  <c r="FY13" i="1"/>
  <c r="FX13" i="1"/>
  <c r="FW13" i="1"/>
  <c r="FV13" i="1"/>
  <c r="FU13" i="1"/>
  <c r="FT13" i="1"/>
  <c r="FS13" i="1"/>
  <c r="FR13" i="1"/>
  <c r="FQ13" i="1"/>
  <c r="FP13" i="1"/>
  <c r="FO13" i="1"/>
  <c r="FN13" i="1"/>
  <c r="FM13" i="1"/>
  <c r="FL13" i="1"/>
  <c r="FK13" i="1"/>
  <c r="FJ13" i="1"/>
  <c r="FI13" i="1"/>
  <c r="FH13" i="1"/>
  <c r="FG13" i="1"/>
  <c r="FF13" i="1"/>
  <c r="FE13" i="1"/>
  <c r="FD13" i="1"/>
  <c r="FC13" i="1"/>
  <c r="FB13" i="1"/>
  <c r="FA13" i="1"/>
  <c r="EZ13" i="1"/>
  <c r="EY13" i="1"/>
  <c r="EX13" i="1"/>
  <c r="EW13" i="1"/>
  <c r="EV13" i="1"/>
  <c r="GA12" i="1"/>
  <c r="FZ12" i="1"/>
  <c r="FY12" i="1"/>
  <c r="FX12" i="1"/>
  <c r="FW12" i="1"/>
  <c r="FV12" i="1"/>
  <c r="FU12" i="1"/>
  <c r="FT12" i="1"/>
  <c r="FS12" i="1"/>
  <c r="FR12" i="1"/>
  <c r="FQ12" i="1"/>
  <c r="FP12" i="1"/>
  <c r="FO12" i="1"/>
  <c r="FN12" i="1"/>
  <c r="FM12" i="1"/>
  <c r="FL12" i="1"/>
  <c r="FK12" i="1"/>
  <c r="FJ12" i="1"/>
  <c r="FI12" i="1"/>
  <c r="FH12" i="1"/>
  <c r="FG12" i="1"/>
  <c r="FF12" i="1"/>
  <c r="FE12" i="1"/>
  <c r="FD12" i="1"/>
  <c r="FC12" i="1"/>
  <c r="FB12" i="1"/>
  <c r="FA12" i="1"/>
  <c r="EZ12" i="1"/>
  <c r="EY12" i="1"/>
  <c r="EX12" i="1"/>
  <c r="EW12" i="1"/>
  <c r="EV12" i="1"/>
  <c r="GA11" i="1"/>
  <c r="FZ11" i="1"/>
  <c r="FY11" i="1"/>
  <c r="FX11" i="1"/>
  <c r="FW11" i="1"/>
  <c r="FV11" i="1"/>
  <c r="FU11" i="1"/>
  <c r="FT11" i="1"/>
  <c r="FS11" i="1"/>
  <c r="FR11" i="1"/>
  <c r="FQ11" i="1"/>
  <c r="FP11" i="1"/>
  <c r="FO11" i="1"/>
  <c r="FN11" i="1"/>
  <c r="FM11" i="1"/>
  <c r="FL11" i="1"/>
  <c r="FK11" i="1"/>
  <c r="FJ11" i="1"/>
  <c r="FI11" i="1"/>
  <c r="FH11" i="1"/>
  <c r="FG11" i="1"/>
  <c r="FF11" i="1"/>
  <c r="FE11" i="1"/>
  <c r="FD11" i="1"/>
  <c r="FC11" i="1"/>
  <c r="FB11" i="1"/>
  <c r="FA11" i="1"/>
  <c r="EZ11" i="1"/>
  <c r="EY11" i="1"/>
  <c r="EX11" i="1"/>
  <c r="EW11" i="1"/>
  <c r="EV11" i="1"/>
  <c r="GA10" i="1"/>
  <c r="FZ10" i="1"/>
  <c r="FY10" i="1"/>
  <c r="FX10" i="1"/>
  <c r="FW10" i="1"/>
  <c r="FV10" i="1"/>
  <c r="FU10" i="1"/>
  <c r="FT10" i="1"/>
  <c r="FS10" i="1"/>
  <c r="FR10" i="1"/>
  <c r="FQ10" i="1"/>
  <c r="FP10" i="1"/>
  <c r="FO10" i="1"/>
  <c r="FN10" i="1"/>
  <c r="FM10" i="1"/>
  <c r="FL10" i="1"/>
  <c r="FK10" i="1"/>
  <c r="FJ10" i="1"/>
  <c r="FI10" i="1"/>
  <c r="FH10" i="1"/>
  <c r="FG10" i="1"/>
  <c r="FF10" i="1"/>
  <c r="FE10" i="1"/>
  <c r="FD10" i="1"/>
  <c r="FC10" i="1"/>
  <c r="FB10" i="1"/>
  <c r="FA10" i="1"/>
  <c r="EZ10" i="1"/>
  <c r="EY10" i="1"/>
  <c r="EX10" i="1"/>
  <c r="EW10" i="1"/>
  <c r="EV10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FM9" i="1"/>
  <c r="FL9" i="1"/>
  <c r="FK9" i="1"/>
  <c r="FJ9" i="1"/>
  <c r="FI9" i="1"/>
  <c r="FH9" i="1"/>
  <c r="FG9" i="1"/>
  <c r="FF9" i="1"/>
  <c r="FE9" i="1"/>
  <c r="FD9" i="1"/>
  <c r="FC9" i="1"/>
  <c r="FB9" i="1"/>
  <c r="FA9" i="1"/>
  <c r="EZ9" i="1"/>
  <c r="EY9" i="1"/>
  <c r="EX9" i="1"/>
  <c r="EW9" i="1"/>
  <c r="EV9" i="1"/>
  <c r="GA8" i="1"/>
  <c r="FZ8" i="1"/>
  <c r="FY8" i="1"/>
  <c r="FX8" i="1"/>
  <c r="FW8" i="1"/>
  <c r="FV8" i="1"/>
  <c r="FU8" i="1"/>
  <c r="FT8" i="1"/>
  <c r="FS8" i="1"/>
  <c r="FR8" i="1"/>
  <c r="FQ8" i="1"/>
  <c r="FP8" i="1"/>
  <c r="FO8" i="1"/>
  <c r="FN8" i="1"/>
  <c r="FM8" i="1"/>
  <c r="FL8" i="1"/>
  <c r="FK8" i="1"/>
  <c r="FJ8" i="1"/>
  <c r="FI8" i="1"/>
  <c r="FH8" i="1"/>
  <c r="FG8" i="1"/>
  <c r="FF8" i="1"/>
  <c r="FE8" i="1"/>
  <c r="FD8" i="1"/>
  <c r="FC8" i="1"/>
  <c r="FB8" i="1"/>
  <c r="FA8" i="1"/>
  <c r="EZ8" i="1"/>
  <c r="EY8" i="1"/>
  <c r="EX8" i="1"/>
  <c r="EW8" i="1"/>
  <c r="EV8" i="1"/>
  <c r="GA7" i="1"/>
  <c r="FZ7" i="1"/>
  <c r="FY7" i="1"/>
  <c r="FX7" i="1"/>
  <c r="FW7" i="1"/>
  <c r="FV7" i="1"/>
  <c r="FU7" i="1"/>
  <c r="FT7" i="1"/>
  <c r="FS7" i="1"/>
  <c r="FR7" i="1"/>
  <c r="FQ7" i="1"/>
  <c r="FP7" i="1"/>
  <c r="FO7" i="1"/>
  <c r="FN7" i="1"/>
  <c r="FM7" i="1"/>
  <c r="FL7" i="1"/>
  <c r="FK7" i="1"/>
  <c r="FJ7" i="1"/>
  <c r="FI7" i="1"/>
  <c r="FH7" i="1"/>
  <c r="FG7" i="1"/>
  <c r="FF7" i="1"/>
  <c r="FE7" i="1"/>
  <c r="FD7" i="1"/>
  <c r="FC7" i="1"/>
  <c r="FB7" i="1"/>
  <c r="FA7" i="1"/>
  <c r="EZ7" i="1"/>
  <c r="EY7" i="1"/>
  <c r="EX7" i="1"/>
  <c r="EW7" i="1"/>
  <c r="EV7" i="1"/>
  <c r="GA6" i="1"/>
  <c r="FZ6" i="1"/>
  <c r="FY6" i="1"/>
  <c r="FX6" i="1"/>
  <c r="FW6" i="1"/>
  <c r="FV6" i="1"/>
  <c r="FU6" i="1"/>
  <c r="FT6" i="1"/>
  <c r="FS6" i="1"/>
  <c r="FR6" i="1"/>
  <c r="FQ6" i="1"/>
  <c r="FP6" i="1"/>
  <c r="FO6" i="1"/>
  <c r="FN6" i="1"/>
  <c r="FM6" i="1"/>
  <c r="FL6" i="1"/>
  <c r="FK6" i="1"/>
  <c r="FJ6" i="1"/>
  <c r="FI6" i="1"/>
  <c r="FH6" i="1"/>
  <c r="FG6" i="1"/>
  <c r="FF6" i="1"/>
  <c r="FE6" i="1"/>
  <c r="FD6" i="1"/>
  <c r="FC6" i="1"/>
  <c r="FB6" i="1"/>
  <c r="FA6" i="1"/>
  <c r="EZ6" i="1"/>
  <c r="EY6" i="1"/>
  <c r="EX6" i="1"/>
  <c r="EW6" i="1"/>
  <c r="EV6" i="1"/>
  <c r="GA5" i="1"/>
  <c r="FZ5" i="1"/>
  <c r="FY5" i="1"/>
  <c r="FX5" i="1"/>
  <c r="FW5" i="1"/>
  <c r="FV5" i="1"/>
  <c r="FU5" i="1"/>
  <c r="FT5" i="1"/>
  <c r="FS5" i="1"/>
  <c r="FR5" i="1"/>
  <c r="FQ5" i="1"/>
  <c r="FP5" i="1"/>
  <c r="FO5" i="1"/>
  <c r="FN5" i="1"/>
  <c r="FM5" i="1"/>
  <c r="FL5" i="1"/>
  <c r="FK5" i="1"/>
  <c r="FJ5" i="1"/>
  <c r="FI5" i="1"/>
  <c r="FH5" i="1"/>
  <c r="FG5" i="1"/>
  <c r="FF5" i="1"/>
  <c r="FE5" i="1"/>
  <c r="FD5" i="1"/>
  <c r="FC5" i="1"/>
  <c r="FB5" i="1"/>
  <c r="FA5" i="1"/>
  <c r="EZ5" i="1"/>
  <c r="EY5" i="1"/>
  <c r="EX5" i="1"/>
  <c r="EW5" i="1"/>
  <c r="EV5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GB315" i="1"/>
  <c r="GB314" i="1"/>
  <c r="GB313" i="1"/>
  <c r="GB312" i="1"/>
  <c r="GB311" i="1"/>
  <c r="GB310" i="1"/>
  <c r="GB309" i="1"/>
  <c r="GB308" i="1"/>
  <c r="GB307" i="1"/>
  <c r="GB306" i="1"/>
  <c r="GB305" i="1"/>
  <c r="GB304" i="1"/>
  <c r="GB303" i="1"/>
  <c r="GB302" i="1"/>
  <c r="GB301" i="1"/>
  <c r="GB300" i="1"/>
  <c r="GB299" i="1"/>
  <c r="GB298" i="1"/>
  <c r="GB297" i="1"/>
  <c r="GB296" i="1"/>
  <c r="GB295" i="1"/>
  <c r="GB294" i="1"/>
  <c r="GB293" i="1"/>
  <c r="GB292" i="1"/>
  <c r="GB291" i="1"/>
  <c r="GB290" i="1"/>
  <c r="GB289" i="1"/>
  <c r="GB288" i="1"/>
  <c r="GB287" i="1"/>
  <c r="GB286" i="1"/>
  <c r="GB285" i="1"/>
  <c r="GB284" i="1"/>
  <c r="GB283" i="1"/>
  <c r="GB282" i="1"/>
  <c r="GB281" i="1"/>
  <c r="GB280" i="1"/>
  <c r="GB279" i="1"/>
  <c r="GB278" i="1"/>
  <c r="GB277" i="1"/>
  <c r="GB276" i="1"/>
  <c r="GB275" i="1"/>
  <c r="GB274" i="1"/>
  <c r="GB273" i="1"/>
  <c r="GB272" i="1"/>
  <c r="GB271" i="1"/>
  <c r="GB270" i="1"/>
  <c r="GB269" i="1"/>
  <c r="GB268" i="1"/>
  <c r="GB267" i="1"/>
  <c r="GB266" i="1"/>
  <c r="GB265" i="1"/>
  <c r="GB264" i="1"/>
  <c r="GB263" i="1"/>
  <c r="GB262" i="1"/>
  <c r="GB261" i="1"/>
  <c r="GB260" i="1"/>
  <c r="GB259" i="1"/>
  <c r="GB258" i="1"/>
  <c r="GB257" i="1"/>
  <c r="GB256" i="1"/>
  <c r="GB255" i="1"/>
  <c r="GB254" i="1"/>
  <c r="GB253" i="1"/>
  <c r="GB252" i="1"/>
  <c r="GB251" i="1"/>
  <c r="GB250" i="1"/>
  <c r="GB249" i="1"/>
  <c r="GB248" i="1"/>
  <c r="GB247" i="1"/>
  <c r="GB246" i="1"/>
  <c r="GB245" i="1"/>
  <c r="GB244" i="1"/>
  <c r="GB243" i="1"/>
  <c r="GB242" i="1"/>
  <c r="GB241" i="1"/>
  <c r="GB240" i="1"/>
  <c r="GB239" i="1"/>
  <c r="GB238" i="1"/>
  <c r="GB237" i="1"/>
  <c r="GB236" i="1"/>
  <c r="GB235" i="1"/>
  <c r="GB234" i="1"/>
  <c r="GB233" i="1"/>
  <c r="GB232" i="1"/>
  <c r="GB231" i="1"/>
  <c r="GB230" i="1"/>
  <c r="GB229" i="1"/>
  <c r="GB228" i="1"/>
  <c r="GB227" i="1"/>
  <c r="GB226" i="1"/>
  <c r="GB225" i="1"/>
  <c r="GB224" i="1"/>
  <c r="GB223" i="1"/>
  <c r="GB222" i="1"/>
  <c r="GB221" i="1"/>
  <c r="GB220" i="1"/>
  <c r="GB219" i="1"/>
  <c r="GB218" i="1"/>
  <c r="GB217" i="1"/>
  <c r="GB216" i="1"/>
  <c r="GB215" i="1"/>
  <c r="GB214" i="1"/>
  <c r="GB213" i="1"/>
  <c r="GB212" i="1"/>
  <c r="GB211" i="1"/>
  <c r="GB210" i="1"/>
  <c r="GB209" i="1"/>
  <c r="GB208" i="1"/>
  <c r="GB207" i="1"/>
  <c r="GB206" i="1"/>
  <c r="GB205" i="1"/>
  <c r="GB204" i="1"/>
  <c r="GB203" i="1"/>
  <c r="GB202" i="1"/>
  <c r="GB201" i="1"/>
  <c r="GB200" i="1"/>
  <c r="GB199" i="1"/>
  <c r="GB198" i="1"/>
  <c r="GB197" i="1"/>
  <c r="GB196" i="1"/>
  <c r="GB195" i="1"/>
  <c r="GB194" i="1"/>
  <c r="GB193" i="1"/>
  <c r="GB192" i="1"/>
  <c r="GB191" i="1"/>
  <c r="GB190" i="1"/>
  <c r="GB189" i="1"/>
  <c r="GB188" i="1"/>
  <c r="GB187" i="1"/>
  <c r="GB186" i="1"/>
  <c r="GB185" i="1"/>
  <c r="GB184" i="1"/>
  <c r="GB183" i="1"/>
  <c r="GB182" i="1"/>
  <c r="GB181" i="1"/>
  <c r="GB180" i="1"/>
  <c r="GB179" i="1"/>
  <c r="GB178" i="1"/>
  <c r="GB177" i="1"/>
  <c r="GB176" i="1"/>
  <c r="GB175" i="1"/>
  <c r="GB174" i="1"/>
  <c r="GB173" i="1"/>
  <c r="GB172" i="1"/>
  <c r="GB171" i="1"/>
  <c r="GB170" i="1"/>
  <c r="GB169" i="1"/>
  <c r="GB168" i="1"/>
  <c r="GB167" i="1"/>
  <c r="GB166" i="1"/>
  <c r="GB165" i="1"/>
  <c r="GB164" i="1"/>
  <c r="GB163" i="1"/>
  <c r="GB162" i="1"/>
  <c r="GB161" i="1"/>
  <c r="GB160" i="1"/>
  <c r="GB159" i="1"/>
  <c r="GB158" i="1"/>
  <c r="GB157" i="1"/>
  <c r="GB156" i="1"/>
  <c r="GB155" i="1"/>
  <c r="GB154" i="1"/>
  <c r="GB153" i="1"/>
  <c r="GB152" i="1"/>
  <c r="GB151" i="1"/>
  <c r="GB150" i="1"/>
  <c r="GB149" i="1"/>
  <c r="GB148" i="1"/>
  <c r="GB147" i="1"/>
  <c r="GB146" i="1"/>
  <c r="GB145" i="1"/>
  <c r="GB144" i="1"/>
  <c r="GB143" i="1"/>
  <c r="GB142" i="1"/>
  <c r="GB141" i="1"/>
  <c r="GB140" i="1"/>
  <c r="GB139" i="1"/>
  <c r="GB138" i="1"/>
  <c r="GB137" i="1"/>
  <c r="GB136" i="1"/>
  <c r="GB135" i="1"/>
  <c r="GB134" i="1"/>
  <c r="GB133" i="1"/>
  <c r="GB132" i="1"/>
  <c r="GB131" i="1"/>
  <c r="GB130" i="1"/>
  <c r="GB129" i="1"/>
  <c r="GB128" i="1"/>
  <c r="GB127" i="1"/>
  <c r="GB126" i="1"/>
  <c r="GB125" i="1"/>
  <c r="GB124" i="1"/>
  <c r="GB123" i="1"/>
  <c r="GB122" i="1"/>
  <c r="GB121" i="1"/>
  <c r="GB120" i="1"/>
  <c r="GB119" i="1"/>
  <c r="GB118" i="1"/>
  <c r="GB117" i="1"/>
  <c r="GB116" i="1"/>
  <c r="GB115" i="1"/>
  <c r="GB114" i="1"/>
  <c r="GB113" i="1"/>
  <c r="GB112" i="1"/>
  <c r="GB111" i="1"/>
  <c r="GB110" i="1"/>
  <c r="GB109" i="1"/>
  <c r="GB108" i="1"/>
  <c r="GB107" i="1"/>
  <c r="GB106" i="1"/>
  <c r="GB105" i="1"/>
  <c r="GB104" i="1"/>
  <c r="GB103" i="1"/>
  <c r="GB102" i="1"/>
  <c r="GB101" i="1"/>
  <c r="GB100" i="1"/>
  <c r="GB99" i="1"/>
  <c r="GB98" i="1"/>
  <c r="GB97" i="1"/>
  <c r="GB96" i="1"/>
  <c r="GB95" i="1"/>
  <c r="GB94" i="1"/>
  <c r="GB93" i="1"/>
  <c r="GB92" i="1"/>
  <c r="GB91" i="1"/>
  <c r="GB90" i="1"/>
  <c r="GB89" i="1"/>
  <c r="GB88" i="1"/>
  <c r="GB87" i="1"/>
  <c r="GB86" i="1"/>
  <c r="GB85" i="1"/>
  <c r="GB84" i="1"/>
  <c r="GB83" i="1"/>
  <c r="GB82" i="1"/>
  <c r="GB81" i="1"/>
  <c r="GB80" i="1"/>
  <c r="GB79" i="1"/>
  <c r="GB78" i="1"/>
  <c r="GB77" i="1"/>
  <c r="GB76" i="1"/>
  <c r="GB75" i="1"/>
  <c r="GB74" i="1"/>
  <c r="GB73" i="1"/>
  <c r="GB72" i="1"/>
  <c r="GB71" i="1"/>
  <c r="GB70" i="1"/>
  <c r="GB69" i="1"/>
  <c r="GB68" i="1"/>
  <c r="GB67" i="1"/>
  <c r="GB66" i="1"/>
  <c r="GB65" i="1"/>
  <c r="GB64" i="1"/>
  <c r="GB63" i="1"/>
  <c r="GB62" i="1"/>
  <c r="GB61" i="1"/>
  <c r="GB60" i="1"/>
  <c r="GB59" i="1"/>
  <c r="GB58" i="1"/>
  <c r="GB57" i="1"/>
  <c r="GB56" i="1"/>
  <c r="GB55" i="1"/>
  <c r="GB54" i="1"/>
  <c r="GB53" i="1"/>
  <c r="GB52" i="1"/>
  <c r="GB51" i="1"/>
  <c r="GB50" i="1"/>
  <c r="GB49" i="1"/>
  <c r="GB48" i="1"/>
  <c r="GB47" i="1"/>
  <c r="GB46" i="1"/>
  <c r="GB45" i="1"/>
  <c r="GB44" i="1"/>
  <c r="GB43" i="1"/>
  <c r="GB42" i="1"/>
  <c r="GB41" i="1"/>
  <c r="GB40" i="1"/>
  <c r="GB39" i="1"/>
  <c r="GB38" i="1"/>
  <c r="GB37" i="1"/>
  <c r="GB36" i="1"/>
  <c r="GB35" i="1"/>
  <c r="GB34" i="1"/>
  <c r="GB33" i="1"/>
  <c r="GB32" i="1"/>
  <c r="GB31" i="1"/>
  <c r="GB30" i="1"/>
  <c r="GB29" i="1"/>
  <c r="GB28" i="1"/>
  <c r="GB27" i="1"/>
  <c r="GB26" i="1"/>
  <c r="GB25" i="1"/>
  <c r="GB24" i="1"/>
  <c r="GB23" i="1"/>
  <c r="GB22" i="1"/>
  <c r="GB21" i="1"/>
  <c r="GB20" i="1"/>
  <c r="GB19" i="1"/>
  <c r="GB18" i="1"/>
  <c r="GB17" i="1"/>
  <c r="GB16" i="1"/>
  <c r="GB15" i="1"/>
  <c r="GB14" i="1"/>
  <c r="GB13" i="1"/>
  <c r="GB12" i="1"/>
  <c r="GB11" i="1"/>
  <c r="GB10" i="1"/>
  <c r="GB9" i="1"/>
  <c r="GB8" i="1"/>
  <c r="GB7" i="1"/>
  <c r="GB6" i="1"/>
  <c r="GB5" i="1"/>
  <c r="GB4" i="1"/>
  <c r="GB3" i="1"/>
  <c r="G492" i="25"/>
  <c r="F492" i="25"/>
  <c r="E492" i="25"/>
  <c r="C492" i="25"/>
  <c r="B492" i="25"/>
  <c r="A492" i="25"/>
  <c r="G491" i="25"/>
  <c r="F491" i="25"/>
  <c r="E491" i="25"/>
  <c r="C491" i="25"/>
  <c r="B491" i="25"/>
  <c r="A491" i="25"/>
  <c r="G490" i="25"/>
  <c r="F490" i="25"/>
  <c r="E490" i="25"/>
  <c r="C490" i="25"/>
  <c r="B490" i="25"/>
  <c r="A490" i="25"/>
  <c r="G489" i="25"/>
  <c r="F489" i="25"/>
  <c r="E489" i="25"/>
  <c r="C489" i="25"/>
  <c r="B489" i="25"/>
  <c r="A489" i="25"/>
  <c r="G488" i="25"/>
  <c r="F488" i="25"/>
  <c r="E488" i="25"/>
  <c r="C488" i="25"/>
  <c r="B488" i="25"/>
  <c r="A488" i="25"/>
  <c r="G487" i="25"/>
  <c r="F487" i="25"/>
  <c r="E487" i="25"/>
  <c r="C487" i="25"/>
  <c r="B487" i="25"/>
  <c r="A487" i="25"/>
  <c r="G486" i="25"/>
  <c r="F486" i="25"/>
  <c r="E486" i="25"/>
  <c r="C486" i="25"/>
  <c r="B486" i="25"/>
  <c r="A486" i="25"/>
  <c r="G485" i="25"/>
  <c r="F485" i="25"/>
  <c r="E485" i="25"/>
  <c r="C485" i="25"/>
  <c r="B485" i="25"/>
  <c r="A485" i="25"/>
  <c r="G484" i="25"/>
  <c r="F484" i="25"/>
  <c r="E484" i="25"/>
  <c r="C484" i="25"/>
  <c r="B484" i="25"/>
  <c r="A484" i="25"/>
  <c r="G483" i="25"/>
  <c r="F483" i="25"/>
  <c r="E483" i="25"/>
  <c r="C483" i="25"/>
  <c r="B483" i="25"/>
  <c r="A483" i="25"/>
  <c r="G482" i="25"/>
  <c r="F482" i="25"/>
  <c r="E482" i="25"/>
  <c r="C482" i="25"/>
  <c r="B482" i="25"/>
  <c r="A482" i="25"/>
  <c r="G481" i="25"/>
  <c r="F481" i="25"/>
  <c r="E481" i="25"/>
  <c r="C481" i="25"/>
  <c r="B481" i="25"/>
  <c r="A481" i="25"/>
  <c r="G480" i="25"/>
  <c r="F480" i="25"/>
  <c r="E480" i="25"/>
  <c r="C480" i="25"/>
  <c r="B480" i="25"/>
  <c r="A480" i="25"/>
  <c r="G479" i="25"/>
  <c r="F479" i="25"/>
  <c r="E479" i="25"/>
  <c r="C479" i="25"/>
  <c r="B479" i="25"/>
  <c r="A479" i="25"/>
  <c r="G478" i="25"/>
  <c r="F478" i="25"/>
  <c r="E478" i="25"/>
  <c r="C478" i="25"/>
  <c r="B478" i="25"/>
  <c r="A478" i="25"/>
  <c r="G477" i="25"/>
  <c r="F477" i="25"/>
  <c r="E477" i="25"/>
  <c r="C477" i="25"/>
  <c r="B477" i="25"/>
  <c r="A477" i="25"/>
  <c r="G476" i="25"/>
  <c r="F476" i="25"/>
  <c r="E476" i="25"/>
  <c r="C476" i="25"/>
  <c r="B476" i="25"/>
  <c r="A476" i="25"/>
  <c r="G475" i="25"/>
  <c r="F475" i="25"/>
  <c r="E475" i="25"/>
  <c r="C475" i="25"/>
  <c r="B475" i="25"/>
  <c r="A475" i="25"/>
  <c r="G474" i="25"/>
  <c r="F474" i="25"/>
  <c r="E474" i="25"/>
  <c r="C474" i="25"/>
  <c r="B474" i="25"/>
  <c r="A474" i="25"/>
  <c r="G473" i="25"/>
  <c r="F473" i="25"/>
  <c r="E473" i="25"/>
  <c r="C473" i="25"/>
  <c r="B473" i="25"/>
  <c r="A473" i="25"/>
  <c r="G472" i="25"/>
  <c r="F472" i="25"/>
  <c r="E472" i="25"/>
  <c r="C472" i="25"/>
  <c r="B472" i="25"/>
  <c r="A472" i="25"/>
  <c r="G471" i="25"/>
  <c r="F471" i="25"/>
  <c r="E471" i="25"/>
  <c r="C471" i="25"/>
  <c r="B471" i="25"/>
  <c r="A471" i="25"/>
  <c r="G470" i="25"/>
  <c r="F470" i="25"/>
  <c r="E470" i="25"/>
  <c r="C470" i="25"/>
  <c r="B470" i="25"/>
  <c r="A470" i="25"/>
  <c r="G469" i="25"/>
  <c r="F469" i="25"/>
  <c r="E469" i="25"/>
  <c r="C469" i="25"/>
  <c r="B469" i="25"/>
  <c r="A469" i="25"/>
  <c r="G468" i="25"/>
  <c r="F468" i="25"/>
  <c r="E468" i="25"/>
  <c r="C468" i="25"/>
  <c r="B468" i="25"/>
  <c r="A468" i="25"/>
  <c r="G467" i="25"/>
  <c r="F467" i="25"/>
  <c r="E467" i="25"/>
  <c r="C467" i="25"/>
  <c r="B467" i="25"/>
  <c r="A467" i="25"/>
  <c r="G466" i="25"/>
  <c r="F466" i="25"/>
  <c r="E466" i="25"/>
  <c r="C466" i="25"/>
  <c r="B466" i="25"/>
  <c r="A466" i="25"/>
  <c r="G465" i="25"/>
  <c r="F465" i="25"/>
  <c r="E465" i="25"/>
  <c r="C465" i="25"/>
  <c r="B465" i="25"/>
  <c r="A465" i="25"/>
  <c r="G464" i="25"/>
  <c r="F464" i="25"/>
  <c r="E464" i="25"/>
  <c r="C464" i="25"/>
  <c r="B464" i="25"/>
  <c r="A464" i="25"/>
  <c r="G463" i="25"/>
  <c r="F463" i="25"/>
  <c r="E463" i="25"/>
  <c r="C463" i="25"/>
  <c r="B463" i="25"/>
  <c r="A463" i="25"/>
  <c r="G462" i="25"/>
  <c r="F462" i="25"/>
  <c r="E462" i="25"/>
  <c r="C462" i="25"/>
  <c r="B462" i="25"/>
  <c r="A462" i="25"/>
  <c r="G461" i="25"/>
  <c r="F461" i="25"/>
  <c r="E461" i="25"/>
  <c r="C461" i="25"/>
  <c r="B461" i="25"/>
  <c r="A461" i="25"/>
  <c r="G460" i="25"/>
  <c r="F460" i="25"/>
  <c r="E460" i="25"/>
  <c r="C460" i="25"/>
  <c r="B460" i="25"/>
  <c r="A460" i="25"/>
  <c r="G459" i="25"/>
  <c r="F459" i="25"/>
  <c r="E459" i="25"/>
  <c r="C459" i="25"/>
  <c r="B459" i="25"/>
  <c r="A459" i="25"/>
  <c r="G458" i="25"/>
  <c r="F458" i="25"/>
  <c r="E458" i="25"/>
  <c r="C458" i="25"/>
  <c r="B458" i="25"/>
  <c r="A458" i="25"/>
  <c r="G457" i="25"/>
  <c r="F457" i="25"/>
  <c r="E457" i="25"/>
  <c r="C457" i="25"/>
  <c r="B457" i="25"/>
  <c r="A457" i="25"/>
  <c r="G456" i="25"/>
  <c r="F456" i="25"/>
  <c r="E456" i="25"/>
  <c r="C456" i="25"/>
  <c r="B456" i="25"/>
  <c r="A456" i="25"/>
  <c r="G455" i="25"/>
  <c r="F455" i="25"/>
  <c r="E455" i="25"/>
  <c r="C455" i="25"/>
  <c r="B455" i="25"/>
  <c r="A455" i="25"/>
  <c r="G454" i="25"/>
  <c r="F454" i="25"/>
  <c r="E454" i="25"/>
  <c r="C454" i="25"/>
  <c r="B454" i="25"/>
  <c r="A454" i="25"/>
  <c r="G453" i="25"/>
  <c r="F453" i="25"/>
  <c r="E453" i="25"/>
  <c r="C453" i="25"/>
  <c r="B453" i="25"/>
  <c r="A453" i="25"/>
  <c r="G452" i="25"/>
  <c r="F452" i="25"/>
  <c r="E452" i="25"/>
  <c r="C452" i="25"/>
  <c r="B452" i="25"/>
  <c r="A452" i="25"/>
  <c r="G451" i="25"/>
  <c r="F451" i="25"/>
  <c r="E451" i="25"/>
  <c r="C451" i="25"/>
  <c r="B451" i="25"/>
  <c r="A451" i="25"/>
  <c r="G450" i="25"/>
  <c r="F450" i="25"/>
  <c r="E450" i="25"/>
  <c r="C450" i="25"/>
  <c r="B450" i="25"/>
  <c r="A450" i="25"/>
  <c r="G449" i="25"/>
  <c r="F449" i="25"/>
  <c r="E449" i="25"/>
  <c r="C449" i="25"/>
  <c r="B449" i="25"/>
  <c r="A449" i="25"/>
  <c r="G448" i="25"/>
  <c r="F448" i="25"/>
  <c r="E448" i="25"/>
  <c r="C448" i="25"/>
  <c r="B448" i="25"/>
  <c r="A448" i="25"/>
  <c r="G447" i="25"/>
  <c r="F447" i="25"/>
  <c r="E447" i="25"/>
  <c r="C447" i="25"/>
  <c r="B447" i="25"/>
  <c r="A447" i="25"/>
  <c r="G446" i="25"/>
  <c r="F446" i="25"/>
  <c r="E446" i="25"/>
  <c r="C446" i="25"/>
  <c r="B446" i="25"/>
  <c r="A446" i="25"/>
  <c r="G445" i="25"/>
  <c r="F445" i="25"/>
  <c r="E445" i="25"/>
  <c r="C445" i="25"/>
  <c r="B445" i="25"/>
  <c r="A445" i="25"/>
  <c r="G444" i="25"/>
  <c r="F444" i="25"/>
  <c r="E444" i="25"/>
  <c r="C444" i="25"/>
  <c r="B444" i="25"/>
  <c r="A444" i="25"/>
  <c r="G443" i="25"/>
  <c r="F443" i="25"/>
  <c r="E443" i="25"/>
  <c r="C443" i="25"/>
  <c r="B443" i="25"/>
  <c r="A443" i="25"/>
  <c r="G442" i="25"/>
  <c r="F442" i="25"/>
  <c r="E442" i="25"/>
  <c r="C442" i="25"/>
  <c r="B442" i="25"/>
  <c r="A442" i="25"/>
  <c r="G441" i="25"/>
  <c r="F441" i="25"/>
  <c r="E441" i="25"/>
  <c r="C441" i="25"/>
  <c r="B441" i="25"/>
  <c r="A441" i="25"/>
  <c r="G440" i="25"/>
  <c r="F440" i="25"/>
  <c r="E440" i="25"/>
  <c r="C440" i="25"/>
  <c r="B440" i="25"/>
  <c r="A440" i="25"/>
  <c r="G439" i="25"/>
  <c r="F439" i="25"/>
  <c r="E439" i="25"/>
  <c r="C439" i="25"/>
  <c r="B439" i="25"/>
  <c r="A439" i="25"/>
  <c r="G438" i="25"/>
  <c r="F438" i="25"/>
  <c r="E438" i="25"/>
  <c r="C438" i="25"/>
  <c r="B438" i="25"/>
  <c r="A438" i="25"/>
  <c r="G437" i="25"/>
  <c r="F437" i="25"/>
  <c r="E437" i="25"/>
  <c r="C437" i="25"/>
  <c r="B437" i="25"/>
  <c r="A437" i="25"/>
  <c r="G436" i="25"/>
  <c r="F436" i="25"/>
  <c r="E436" i="25"/>
  <c r="C436" i="25"/>
  <c r="B436" i="25"/>
  <c r="A436" i="25"/>
  <c r="G435" i="25"/>
  <c r="F435" i="25"/>
  <c r="E435" i="25"/>
  <c r="C435" i="25"/>
  <c r="B435" i="25"/>
  <c r="A435" i="25"/>
  <c r="G434" i="25"/>
  <c r="F434" i="25"/>
  <c r="E434" i="25"/>
  <c r="C434" i="25"/>
  <c r="B434" i="25"/>
  <c r="A434" i="25"/>
  <c r="G433" i="25"/>
  <c r="F433" i="25"/>
  <c r="E433" i="25"/>
  <c r="C433" i="25"/>
  <c r="B433" i="25"/>
  <c r="A433" i="25"/>
  <c r="G432" i="25"/>
  <c r="F432" i="25"/>
  <c r="E432" i="25"/>
  <c r="C432" i="25"/>
  <c r="B432" i="25"/>
  <c r="A432" i="25"/>
  <c r="G431" i="25"/>
  <c r="F431" i="25"/>
  <c r="E431" i="25"/>
  <c r="C431" i="25"/>
  <c r="B431" i="25"/>
  <c r="A431" i="25"/>
  <c r="G430" i="25"/>
  <c r="F430" i="25"/>
  <c r="E430" i="25"/>
  <c r="C430" i="25"/>
  <c r="B430" i="25"/>
  <c r="A430" i="25"/>
  <c r="G429" i="25"/>
  <c r="F429" i="25"/>
  <c r="E429" i="25"/>
  <c r="C429" i="25"/>
  <c r="B429" i="25"/>
  <c r="A429" i="25"/>
  <c r="G428" i="25"/>
  <c r="F428" i="25"/>
  <c r="E428" i="25"/>
  <c r="C428" i="25"/>
  <c r="B428" i="25"/>
  <c r="A428" i="25"/>
  <c r="G427" i="25"/>
  <c r="F427" i="25"/>
  <c r="E427" i="25"/>
  <c r="C427" i="25"/>
  <c r="B427" i="25"/>
  <c r="A427" i="25"/>
  <c r="G426" i="25"/>
  <c r="F426" i="25"/>
  <c r="E426" i="25"/>
  <c r="C426" i="25"/>
  <c r="B426" i="25"/>
  <c r="A426" i="25"/>
  <c r="G425" i="25"/>
  <c r="F425" i="25"/>
  <c r="E425" i="25"/>
  <c r="C425" i="25"/>
  <c r="B425" i="25"/>
  <c r="A425" i="25"/>
  <c r="G424" i="25"/>
  <c r="F424" i="25"/>
  <c r="E424" i="25"/>
  <c r="C424" i="25"/>
  <c r="B424" i="25"/>
  <c r="A424" i="25"/>
  <c r="G423" i="25"/>
  <c r="F423" i="25"/>
  <c r="E423" i="25"/>
  <c r="C423" i="25"/>
  <c r="B423" i="25"/>
  <c r="A423" i="25"/>
  <c r="G422" i="25"/>
  <c r="F422" i="25"/>
  <c r="E422" i="25"/>
  <c r="C422" i="25"/>
  <c r="B422" i="25"/>
  <c r="A422" i="25"/>
  <c r="G421" i="25"/>
  <c r="F421" i="25"/>
  <c r="E421" i="25"/>
  <c r="C421" i="25"/>
  <c r="B421" i="25"/>
  <c r="A421" i="25"/>
  <c r="G420" i="25"/>
  <c r="F420" i="25"/>
  <c r="E420" i="25"/>
  <c r="C420" i="25"/>
  <c r="B420" i="25"/>
  <c r="A420" i="25"/>
  <c r="G419" i="25"/>
  <c r="F419" i="25"/>
  <c r="E419" i="25"/>
  <c r="C419" i="25"/>
  <c r="B419" i="25"/>
  <c r="A419" i="25"/>
  <c r="G418" i="25"/>
  <c r="F418" i="25"/>
  <c r="E418" i="25"/>
  <c r="C418" i="25"/>
  <c r="B418" i="25"/>
  <c r="A418" i="25"/>
  <c r="G417" i="25"/>
  <c r="F417" i="25"/>
  <c r="E417" i="25"/>
  <c r="C417" i="25"/>
  <c r="B417" i="25"/>
  <c r="A417" i="25"/>
  <c r="G416" i="25"/>
  <c r="F416" i="25"/>
  <c r="E416" i="25"/>
  <c r="C416" i="25"/>
  <c r="B416" i="25"/>
  <c r="A416" i="25"/>
  <c r="G415" i="25"/>
  <c r="F415" i="25"/>
  <c r="E415" i="25"/>
  <c r="C415" i="25"/>
  <c r="B415" i="25"/>
  <c r="A415" i="25"/>
  <c r="G414" i="25"/>
  <c r="F414" i="25"/>
  <c r="E414" i="25"/>
  <c r="C414" i="25"/>
  <c r="B414" i="25"/>
  <c r="A414" i="25"/>
  <c r="G413" i="25"/>
  <c r="F413" i="25"/>
  <c r="E413" i="25"/>
  <c r="C413" i="25"/>
  <c r="B413" i="25"/>
  <c r="A413" i="25"/>
  <c r="G412" i="25"/>
  <c r="F412" i="25"/>
  <c r="E412" i="25"/>
  <c r="C412" i="25"/>
  <c r="B412" i="25"/>
  <c r="A412" i="25"/>
  <c r="G411" i="25"/>
  <c r="F411" i="25"/>
  <c r="E411" i="25"/>
  <c r="C411" i="25"/>
  <c r="B411" i="25"/>
  <c r="A411" i="25"/>
  <c r="G410" i="25"/>
  <c r="F410" i="25"/>
  <c r="E410" i="25"/>
  <c r="C410" i="25"/>
  <c r="B410" i="25"/>
  <c r="A410" i="25"/>
  <c r="G409" i="25"/>
  <c r="F409" i="25"/>
  <c r="E409" i="25"/>
  <c r="C409" i="25"/>
  <c r="B409" i="25"/>
  <c r="A409" i="25"/>
  <c r="G408" i="25"/>
  <c r="F408" i="25"/>
  <c r="E408" i="25"/>
  <c r="C408" i="25"/>
  <c r="B408" i="25"/>
  <c r="A408" i="25"/>
  <c r="G407" i="25"/>
  <c r="F407" i="25"/>
  <c r="E407" i="25"/>
  <c r="C407" i="25"/>
  <c r="B407" i="25"/>
  <c r="A407" i="25"/>
  <c r="G406" i="25"/>
  <c r="F406" i="25"/>
  <c r="E406" i="25"/>
  <c r="C406" i="25"/>
  <c r="B406" i="25"/>
  <c r="A406" i="25"/>
  <c r="G405" i="25"/>
  <c r="F405" i="25"/>
  <c r="E405" i="25"/>
  <c r="C405" i="25"/>
  <c r="B405" i="25"/>
  <c r="A405" i="25"/>
  <c r="G404" i="25"/>
  <c r="F404" i="25"/>
  <c r="E404" i="25"/>
  <c r="C404" i="25"/>
  <c r="B404" i="25"/>
  <c r="A404" i="25"/>
  <c r="G403" i="25"/>
  <c r="F403" i="25"/>
  <c r="E403" i="25"/>
  <c r="C403" i="25"/>
  <c r="B403" i="25"/>
  <c r="A403" i="25"/>
  <c r="G402" i="25"/>
  <c r="F402" i="25"/>
  <c r="E402" i="25"/>
  <c r="C402" i="25"/>
  <c r="B402" i="25"/>
  <c r="A402" i="25"/>
  <c r="G401" i="25"/>
  <c r="F401" i="25"/>
  <c r="E401" i="25"/>
  <c r="C401" i="25"/>
  <c r="B401" i="25"/>
  <c r="A401" i="25"/>
  <c r="G400" i="25"/>
  <c r="F400" i="25"/>
  <c r="E400" i="25"/>
  <c r="C400" i="25"/>
  <c r="B400" i="25"/>
  <c r="A400" i="25"/>
  <c r="G399" i="25"/>
  <c r="F399" i="25"/>
  <c r="E399" i="25"/>
  <c r="C399" i="25"/>
  <c r="B399" i="25"/>
  <c r="A399" i="25"/>
  <c r="G398" i="25"/>
  <c r="F398" i="25"/>
  <c r="E398" i="25"/>
  <c r="C398" i="25"/>
  <c r="B398" i="25"/>
  <c r="A398" i="25"/>
  <c r="G397" i="25"/>
  <c r="F397" i="25"/>
  <c r="E397" i="25"/>
  <c r="C397" i="25"/>
  <c r="B397" i="25"/>
  <c r="A397" i="25"/>
  <c r="G396" i="25"/>
  <c r="F396" i="25"/>
  <c r="E396" i="25"/>
  <c r="C396" i="25"/>
  <c r="B396" i="25"/>
  <c r="A396" i="25"/>
  <c r="G395" i="25"/>
  <c r="F395" i="25"/>
  <c r="E395" i="25"/>
  <c r="C395" i="25"/>
  <c r="B395" i="25"/>
  <c r="A395" i="25"/>
  <c r="G394" i="25"/>
  <c r="F394" i="25"/>
  <c r="E394" i="25"/>
  <c r="C394" i="25"/>
  <c r="B394" i="25"/>
  <c r="A394" i="25"/>
  <c r="G393" i="25"/>
  <c r="F393" i="25"/>
  <c r="E393" i="25"/>
  <c r="C393" i="25"/>
  <c r="B393" i="25"/>
  <c r="A393" i="25"/>
  <c r="G392" i="25"/>
  <c r="F392" i="25"/>
  <c r="E392" i="25"/>
  <c r="C392" i="25"/>
  <c r="B392" i="25"/>
  <c r="A392" i="25"/>
  <c r="G391" i="25"/>
  <c r="F391" i="25"/>
  <c r="E391" i="25"/>
  <c r="C391" i="25"/>
  <c r="B391" i="25"/>
  <c r="A391" i="25"/>
  <c r="G390" i="25"/>
  <c r="F390" i="25"/>
  <c r="E390" i="25"/>
  <c r="C390" i="25"/>
  <c r="B390" i="25"/>
  <c r="A390" i="25"/>
  <c r="G389" i="25"/>
  <c r="F389" i="25"/>
  <c r="E389" i="25"/>
  <c r="C389" i="25"/>
  <c r="B389" i="25"/>
  <c r="A389" i="25"/>
  <c r="G388" i="25"/>
  <c r="F388" i="25"/>
  <c r="E388" i="25"/>
  <c r="C388" i="25"/>
  <c r="B388" i="25"/>
  <c r="A388" i="25"/>
  <c r="G387" i="25"/>
  <c r="F387" i="25"/>
  <c r="E387" i="25"/>
  <c r="C387" i="25"/>
  <c r="B387" i="25"/>
  <c r="A387" i="25"/>
  <c r="G386" i="25"/>
  <c r="F386" i="25"/>
  <c r="E386" i="25"/>
  <c r="C386" i="25"/>
  <c r="B386" i="25"/>
  <c r="A386" i="25"/>
  <c r="G385" i="25"/>
  <c r="F385" i="25"/>
  <c r="E385" i="25"/>
  <c r="C385" i="25"/>
  <c r="B385" i="25"/>
  <c r="A385" i="25"/>
  <c r="G384" i="25"/>
  <c r="F384" i="25"/>
  <c r="E384" i="25"/>
  <c r="C384" i="25"/>
  <c r="B384" i="25"/>
  <c r="A384" i="25"/>
  <c r="G383" i="25"/>
  <c r="F383" i="25"/>
  <c r="E383" i="25"/>
  <c r="C383" i="25"/>
  <c r="B383" i="25"/>
  <c r="A383" i="25"/>
  <c r="G382" i="25"/>
  <c r="F382" i="25"/>
  <c r="E382" i="25"/>
  <c r="C382" i="25"/>
  <c r="B382" i="25"/>
  <c r="A382" i="25"/>
  <c r="G381" i="25"/>
  <c r="F381" i="25"/>
  <c r="E381" i="25"/>
  <c r="C381" i="25"/>
  <c r="B381" i="25"/>
  <c r="A381" i="25"/>
  <c r="G380" i="25"/>
  <c r="F380" i="25"/>
  <c r="E380" i="25"/>
  <c r="C380" i="25"/>
  <c r="B380" i="25"/>
  <c r="A380" i="25"/>
  <c r="G379" i="25"/>
  <c r="F379" i="25"/>
  <c r="E379" i="25"/>
  <c r="C379" i="25"/>
  <c r="B379" i="25"/>
  <c r="A379" i="25"/>
  <c r="G378" i="25"/>
  <c r="F378" i="25"/>
  <c r="E378" i="25"/>
  <c r="C378" i="25"/>
  <c r="B378" i="25"/>
  <c r="A378" i="25"/>
  <c r="G377" i="25"/>
  <c r="F377" i="25"/>
  <c r="E377" i="25"/>
  <c r="C377" i="25"/>
  <c r="B377" i="25"/>
  <c r="A377" i="25"/>
  <c r="G376" i="25"/>
  <c r="F376" i="25"/>
  <c r="E376" i="25"/>
  <c r="C376" i="25"/>
  <c r="B376" i="25"/>
  <c r="A376" i="25"/>
  <c r="G375" i="25"/>
  <c r="F375" i="25"/>
  <c r="E375" i="25"/>
  <c r="C375" i="25"/>
  <c r="B375" i="25"/>
  <c r="A375" i="25"/>
  <c r="G374" i="25"/>
  <c r="F374" i="25"/>
  <c r="E374" i="25"/>
  <c r="C374" i="25"/>
  <c r="B374" i="25"/>
  <c r="A374" i="25"/>
  <c r="G373" i="25"/>
  <c r="F373" i="25"/>
  <c r="E373" i="25"/>
  <c r="C373" i="25"/>
  <c r="B373" i="25"/>
  <c r="A373" i="25"/>
  <c r="G372" i="25"/>
  <c r="F372" i="25"/>
  <c r="E372" i="25"/>
  <c r="C372" i="25"/>
  <c r="B372" i="25"/>
  <c r="A372" i="25"/>
  <c r="G371" i="25"/>
  <c r="F371" i="25"/>
  <c r="E371" i="25"/>
  <c r="C371" i="25"/>
  <c r="B371" i="25"/>
  <c r="A371" i="25"/>
  <c r="G370" i="25"/>
  <c r="F370" i="25"/>
  <c r="E370" i="25"/>
  <c r="C370" i="25"/>
  <c r="B370" i="25"/>
  <c r="A370" i="25"/>
  <c r="G369" i="25"/>
  <c r="F369" i="25"/>
  <c r="E369" i="25"/>
  <c r="C369" i="25"/>
  <c r="B369" i="25"/>
  <c r="A369" i="25"/>
  <c r="G368" i="25"/>
  <c r="F368" i="25"/>
  <c r="E368" i="25"/>
  <c r="C368" i="25"/>
  <c r="B368" i="25"/>
  <c r="A368" i="25"/>
  <c r="G367" i="25"/>
  <c r="F367" i="25"/>
  <c r="E367" i="25"/>
  <c r="C367" i="25"/>
  <c r="B367" i="25"/>
  <c r="A367" i="25"/>
  <c r="G366" i="25"/>
  <c r="F366" i="25"/>
  <c r="E366" i="25"/>
  <c r="C366" i="25"/>
  <c r="B366" i="25"/>
  <c r="A366" i="25"/>
  <c r="G365" i="25"/>
  <c r="F365" i="25"/>
  <c r="E365" i="25"/>
  <c r="C365" i="25"/>
  <c r="B365" i="25"/>
  <c r="A365" i="25"/>
  <c r="G364" i="25"/>
  <c r="F364" i="25"/>
  <c r="E364" i="25"/>
  <c r="C364" i="25"/>
  <c r="B364" i="25"/>
  <c r="A364" i="25"/>
  <c r="G363" i="25"/>
  <c r="F363" i="25"/>
  <c r="E363" i="25"/>
  <c r="C363" i="25"/>
  <c r="B363" i="25"/>
  <c r="A363" i="25"/>
  <c r="G362" i="25"/>
  <c r="F362" i="25"/>
  <c r="E362" i="25"/>
  <c r="C362" i="25"/>
  <c r="B362" i="25"/>
  <c r="A362" i="25"/>
  <c r="G361" i="25"/>
  <c r="F361" i="25"/>
  <c r="E361" i="25"/>
  <c r="C361" i="25"/>
  <c r="B361" i="25"/>
  <c r="A361" i="25"/>
  <c r="G360" i="25"/>
  <c r="F360" i="25"/>
  <c r="E360" i="25"/>
  <c r="C360" i="25"/>
  <c r="B360" i="25"/>
  <c r="A360" i="25"/>
  <c r="G359" i="25"/>
  <c r="F359" i="25"/>
  <c r="E359" i="25"/>
  <c r="C359" i="25"/>
  <c r="B359" i="25"/>
  <c r="A359" i="25"/>
  <c r="G358" i="25"/>
  <c r="F358" i="25"/>
  <c r="E358" i="25"/>
  <c r="C358" i="25"/>
  <c r="B358" i="25"/>
  <c r="A358" i="25"/>
  <c r="G357" i="25"/>
  <c r="F357" i="25"/>
  <c r="E357" i="25"/>
  <c r="C357" i="25"/>
  <c r="B357" i="25"/>
  <c r="A357" i="25"/>
  <c r="G356" i="25"/>
  <c r="F356" i="25"/>
  <c r="E356" i="25"/>
  <c r="C356" i="25"/>
  <c r="B356" i="25"/>
  <c r="A356" i="25"/>
  <c r="G355" i="25"/>
  <c r="F355" i="25"/>
  <c r="E355" i="25"/>
  <c r="C355" i="25"/>
  <c r="B355" i="25"/>
  <c r="A355" i="25"/>
  <c r="G354" i="25"/>
  <c r="F354" i="25"/>
  <c r="E354" i="25"/>
  <c r="C354" i="25"/>
  <c r="B354" i="25"/>
  <c r="A354" i="25"/>
  <c r="G353" i="25"/>
  <c r="F353" i="25"/>
  <c r="E353" i="25"/>
  <c r="C353" i="25"/>
  <c r="B353" i="25"/>
  <c r="A353" i="25"/>
  <c r="G352" i="25"/>
  <c r="F352" i="25"/>
  <c r="E352" i="25"/>
  <c r="C352" i="25"/>
  <c r="B352" i="25"/>
  <c r="A352" i="25"/>
  <c r="G351" i="25"/>
  <c r="F351" i="25"/>
  <c r="E351" i="25"/>
  <c r="C351" i="25"/>
  <c r="B351" i="25"/>
  <c r="A351" i="25"/>
  <c r="G350" i="25"/>
  <c r="F350" i="25"/>
  <c r="E350" i="25"/>
  <c r="C350" i="25"/>
  <c r="B350" i="25"/>
  <c r="A350" i="25"/>
  <c r="G349" i="25"/>
  <c r="F349" i="25"/>
  <c r="E349" i="25"/>
  <c r="C349" i="25"/>
  <c r="B349" i="25"/>
  <c r="A349" i="25"/>
  <c r="G348" i="25"/>
  <c r="F348" i="25"/>
  <c r="E348" i="25"/>
  <c r="C348" i="25"/>
  <c r="B348" i="25"/>
  <c r="A348" i="25"/>
  <c r="G347" i="25"/>
  <c r="F347" i="25"/>
  <c r="E347" i="25"/>
  <c r="C347" i="25"/>
  <c r="B347" i="25"/>
  <c r="A347" i="25"/>
  <c r="G346" i="25"/>
  <c r="F346" i="25"/>
  <c r="E346" i="25"/>
  <c r="C346" i="25"/>
  <c r="B346" i="25"/>
  <c r="A346" i="25"/>
  <c r="G345" i="25"/>
  <c r="F345" i="25"/>
  <c r="E345" i="25"/>
  <c r="C345" i="25"/>
  <c r="B345" i="25"/>
  <c r="A345" i="25"/>
  <c r="G344" i="25"/>
  <c r="F344" i="25"/>
  <c r="E344" i="25"/>
  <c r="C344" i="25"/>
  <c r="B344" i="25"/>
  <c r="A344" i="25"/>
  <c r="G343" i="25"/>
  <c r="F343" i="25"/>
  <c r="E343" i="25"/>
  <c r="C343" i="25"/>
  <c r="B343" i="25"/>
  <c r="A343" i="25"/>
  <c r="G342" i="25"/>
  <c r="F342" i="25"/>
  <c r="E342" i="25"/>
  <c r="C342" i="25"/>
  <c r="B342" i="25"/>
  <c r="A342" i="25"/>
  <c r="G341" i="25"/>
  <c r="F341" i="25"/>
  <c r="E341" i="25"/>
  <c r="C341" i="25"/>
  <c r="B341" i="25"/>
  <c r="A341" i="25"/>
  <c r="G340" i="25"/>
  <c r="F340" i="25"/>
  <c r="E340" i="25"/>
  <c r="C340" i="25"/>
  <c r="B340" i="25"/>
  <c r="A340" i="25"/>
  <c r="G339" i="25"/>
  <c r="F339" i="25"/>
  <c r="E339" i="25"/>
  <c r="C339" i="25"/>
  <c r="B339" i="25"/>
  <c r="A339" i="25"/>
  <c r="G338" i="25"/>
  <c r="F338" i="25"/>
  <c r="E338" i="25"/>
  <c r="C338" i="25"/>
  <c r="B338" i="25"/>
  <c r="A338" i="25"/>
  <c r="G337" i="25"/>
  <c r="F337" i="25"/>
  <c r="E337" i="25"/>
  <c r="C337" i="25"/>
  <c r="B337" i="25"/>
  <c r="A337" i="25"/>
  <c r="G336" i="25"/>
  <c r="F336" i="25"/>
  <c r="E336" i="25"/>
  <c r="C336" i="25"/>
  <c r="B336" i="25"/>
  <c r="A336" i="25"/>
  <c r="G335" i="25"/>
  <c r="F335" i="25"/>
  <c r="E335" i="25"/>
  <c r="C335" i="25"/>
  <c r="B335" i="25"/>
  <c r="A335" i="25"/>
  <c r="G334" i="25"/>
  <c r="F334" i="25"/>
  <c r="E334" i="25"/>
  <c r="C334" i="25"/>
  <c r="B334" i="25"/>
  <c r="A334" i="25"/>
  <c r="G333" i="25"/>
  <c r="F333" i="25"/>
  <c r="E333" i="25"/>
  <c r="C333" i="25"/>
  <c r="B333" i="25"/>
  <c r="A333" i="25"/>
  <c r="G332" i="25"/>
  <c r="F332" i="25"/>
  <c r="E332" i="25"/>
  <c r="C332" i="25"/>
  <c r="B332" i="25"/>
  <c r="A332" i="25"/>
  <c r="G331" i="25"/>
  <c r="F331" i="25"/>
  <c r="E331" i="25"/>
  <c r="C331" i="25"/>
  <c r="B331" i="25"/>
  <c r="A331" i="25"/>
  <c r="G330" i="25"/>
  <c r="F330" i="25"/>
  <c r="E330" i="25"/>
  <c r="C330" i="25"/>
  <c r="B330" i="25"/>
  <c r="A330" i="25"/>
  <c r="G329" i="25"/>
  <c r="F329" i="25"/>
  <c r="E329" i="25"/>
  <c r="C329" i="25"/>
  <c r="B329" i="25"/>
  <c r="A329" i="25"/>
  <c r="G328" i="25"/>
  <c r="F328" i="25"/>
  <c r="E328" i="25"/>
  <c r="C328" i="25"/>
  <c r="B328" i="25"/>
  <c r="A328" i="25"/>
  <c r="G327" i="25"/>
  <c r="F327" i="25"/>
  <c r="E327" i="25"/>
  <c r="C327" i="25"/>
  <c r="B327" i="25"/>
  <c r="A327" i="25"/>
  <c r="G326" i="25"/>
  <c r="F326" i="25"/>
  <c r="E326" i="25"/>
  <c r="C326" i="25"/>
  <c r="B326" i="25"/>
  <c r="A326" i="25"/>
  <c r="G325" i="25"/>
  <c r="F325" i="25"/>
  <c r="E325" i="25"/>
  <c r="C325" i="25"/>
  <c r="B325" i="25"/>
  <c r="A325" i="25"/>
  <c r="G324" i="25"/>
  <c r="F324" i="25"/>
  <c r="E324" i="25"/>
  <c r="C324" i="25"/>
  <c r="B324" i="25"/>
  <c r="A324" i="25"/>
  <c r="G323" i="25"/>
  <c r="F323" i="25"/>
  <c r="E323" i="25"/>
  <c r="C323" i="25"/>
  <c r="B323" i="25"/>
  <c r="A323" i="25"/>
  <c r="G322" i="25"/>
  <c r="F322" i="25"/>
  <c r="E322" i="25"/>
  <c r="C322" i="25"/>
  <c r="B322" i="25"/>
  <c r="A322" i="25"/>
  <c r="G321" i="25"/>
  <c r="F321" i="25"/>
  <c r="E321" i="25"/>
  <c r="C321" i="25"/>
  <c r="B321" i="25"/>
  <c r="A321" i="25"/>
  <c r="G320" i="25"/>
  <c r="F320" i="25"/>
  <c r="E320" i="25"/>
  <c r="C320" i="25"/>
  <c r="B320" i="25"/>
  <c r="A320" i="25"/>
  <c r="G319" i="25"/>
  <c r="F319" i="25"/>
  <c r="E319" i="25"/>
  <c r="C319" i="25"/>
  <c r="B319" i="25"/>
  <c r="A319" i="25"/>
  <c r="G318" i="25"/>
  <c r="F318" i="25"/>
  <c r="E318" i="25"/>
  <c r="C318" i="25"/>
  <c r="B318" i="25"/>
  <c r="A318" i="25"/>
  <c r="G317" i="25"/>
  <c r="F317" i="25"/>
  <c r="E317" i="25"/>
  <c r="C317" i="25"/>
  <c r="B317" i="25"/>
  <c r="A317" i="25"/>
  <c r="G316" i="25"/>
  <c r="F316" i="25"/>
  <c r="E316" i="25"/>
  <c r="C316" i="25"/>
  <c r="B316" i="25"/>
  <c r="A316" i="25"/>
  <c r="G315" i="25"/>
  <c r="F315" i="25"/>
  <c r="E315" i="25"/>
  <c r="C315" i="25"/>
  <c r="B315" i="25"/>
  <c r="A315" i="25"/>
  <c r="G314" i="25"/>
  <c r="F314" i="25"/>
  <c r="E314" i="25"/>
  <c r="C314" i="25"/>
  <c r="B314" i="25"/>
  <c r="A314" i="25"/>
  <c r="G313" i="25"/>
  <c r="F313" i="25"/>
  <c r="E313" i="25"/>
  <c r="C313" i="25"/>
  <c r="B313" i="25"/>
  <c r="A313" i="25"/>
  <c r="G312" i="25"/>
  <c r="F312" i="25"/>
  <c r="E312" i="25"/>
  <c r="C312" i="25"/>
  <c r="B312" i="25"/>
  <c r="A312" i="25"/>
  <c r="G311" i="25"/>
  <c r="F311" i="25"/>
  <c r="E311" i="25"/>
  <c r="C311" i="25"/>
  <c r="B311" i="25"/>
  <c r="A311" i="25"/>
  <c r="G310" i="25"/>
  <c r="F310" i="25"/>
  <c r="E310" i="25"/>
  <c r="C310" i="25"/>
  <c r="B310" i="25"/>
  <c r="A310" i="25"/>
  <c r="G309" i="25"/>
  <c r="F309" i="25"/>
  <c r="E309" i="25"/>
  <c r="C309" i="25"/>
  <c r="B309" i="25"/>
  <c r="A309" i="25"/>
  <c r="G308" i="25"/>
  <c r="F308" i="25"/>
  <c r="E308" i="25"/>
  <c r="C308" i="25"/>
  <c r="B308" i="25"/>
  <c r="A308" i="25"/>
  <c r="G307" i="25"/>
  <c r="F307" i="25"/>
  <c r="E307" i="25"/>
  <c r="C307" i="25"/>
  <c r="B307" i="25"/>
  <c r="A307" i="25"/>
  <c r="G306" i="25"/>
  <c r="F306" i="25"/>
  <c r="E306" i="25"/>
  <c r="C306" i="25"/>
  <c r="B306" i="25"/>
  <c r="A306" i="25"/>
  <c r="G305" i="25"/>
  <c r="F305" i="25"/>
  <c r="E305" i="25"/>
  <c r="C305" i="25"/>
  <c r="B305" i="25"/>
  <c r="A305" i="25"/>
  <c r="G304" i="25"/>
  <c r="F304" i="25"/>
  <c r="E304" i="25"/>
  <c r="C304" i="25"/>
  <c r="B304" i="25"/>
  <c r="A304" i="25"/>
  <c r="G303" i="25"/>
  <c r="F303" i="25"/>
  <c r="E303" i="25"/>
  <c r="C303" i="25"/>
  <c r="B303" i="25"/>
  <c r="A303" i="25"/>
  <c r="G302" i="25"/>
  <c r="F302" i="25"/>
  <c r="E302" i="25"/>
  <c r="C302" i="25"/>
  <c r="B302" i="25"/>
  <c r="A302" i="25"/>
  <c r="G301" i="25"/>
  <c r="F301" i="25"/>
  <c r="E301" i="25"/>
  <c r="C301" i="25"/>
  <c r="B301" i="25"/>
  <c r="A301" i="25"/>
  <c r="G300" i="25"/>
  <c r="F300" i="25"/>
  <c r="E300" i="25"/>
  <c r="C300" i="25"/>
  <c r="B300" i="25"/>
  <c r="A300" i="25"/>
  <c r="G299" i="25"/>
  <c r="F299" i="25"/>
  <c r="E299" i="25"/>
  <c r="C299" i="25"/>
  <c r="B299" i="25"/>
  <c r="A299" i="25"/>
  <c r="G298" i="25"/>
  <c r="F298" i="25"/>
  <c r="E298" i="25"/>
  <c r="C298" i="25"/>
  <c r="B298" i="25"/>
  <c r="A298" i="25"/>
  <c r="G297" i="25"/>
  <c r="F297" i="25"/>
  <c r="E297" i="25"/>
  <c r="C297" i="25"/>
  <c r="B297" i="25"/>
  <c r="A297" i="25"/>
  <c r="G296" i="25"/>
  <c r="F296" i="25"/>
  <c r="E296" i="25"/>
  <c r="C296" i="25"/>
  <c r="B296" i="25"/>
  <c r="A296" i="25"/>
  <c r="G295" i="25"/>
  <c r="F295" i="25"/>
  <c r="E295" i="25"/>
  <c r="C295" i="25"/>
  <c r="B295" i="25"/>
  <c r="A295" i="25"/>
  <c r="G294" i="25"/>
  <c r="F294" i="25"/>
  <c r="E294" i="25"/>
  <c r="C294" i="25"/>
  <c r="B294" i="25"/>
  <c r="A294" i="25"/>
  <c r="G293" i="25"/>
  <c r="F293" i="25"/>
  <c r="E293" i="25"/>
  <c r="C293" i="25"/>
  <c r="B293" i="25"/>
  <c r="A293" i="25"/>
  <c r="G292" i="25"/>
  <c r="F292" i="25"/>
  <c r="E292" i="25"/>
  <c r="C292" i="25"/>
  <c r="B292" i="25"/>
  <c r="A292" i="25"/>
  <c r="G291" i="25"/>
  <c r="F291" i="25"/>
  <c r="E291" i="25"/>
  <c r="C291" i="25"/>
  <c r="B291" i="25"/>
  <c r="A291" i="25"/>
  <c r="G290" i="25"/>
  <c r="F290" i="25"/>
  <c r="E290" i="25"/>
  <c r="C290" i="25"/>
  <c r="B290" i="25"/>
  <c r="A290" i="25"/>
  <c r="G289" i="25"/>
  <c r="F289" i="25"/>
  <c r="E289" i="25"/>
  <c r="C289" i="25"/>
  <c r="B289" i="25"/>
  <c r="A289" i="25"/>
  <c r="G288" i="25"/>
  <c r="F288" i="25"/>
  <c r="E288" i="25"/>
  <c r="C288" i="25"/>
  <c r="B288" i="25"/>
  <c r="A288" i="25"/>
  <c r="G287" i="25"/>
  <c r="F287" i="25"/>
  <c r="E287" i="25"/>
  <c r="C287" i="25"/>
  <c r="B287" i="25"/>
  <c r="A287" i="25"/>
  <c r="G286" i="25"/>
  <c r="F286" i="25"/>
  <c r="E286" i="25"/>
  <c r="C286" i="25"/>
  <c r="B286" i="25"/>
  <c r="A286" i="25"/>
  <c r="G285" i="25"/>
  <c r="F285" i="25"/>
  <c r="E285" i="25"/>
  <c r="C285" i="25"/>
  <c r="B285" i="25"/>
  <c r="A285" i="25"/>
  <c r="G284" i="25"/>
  <c r="F284" i="25"/>
  <c r="E284" i="25"/>
  <c r="C284" i="25"/>
  <c r="B284" i="25"/>
  <c r="A284" i="25"/>
  <c r="G283" i="25"/>
  <c r="F283" i="25"/>
  <c r="E283" i="25"/>
  <c r="C283" i="25"/>
  <c r="B283" i="25"/>
  <c r="A283" i="25"/>
  <c r="G282" i="25"/>
  <c r="F282" i="25"/>
  <c r="E282" i="25"/>
  <c r="C282" i="25"/>
  <c r="B282" i="25"/>
  <c r="A282" i="25"/>
  <c r="G281" i="25"/>
  <c r="F281" i="25"/>
  <c r="E281" i="25"/>
  <c r="C281" i="25"/>
  <c r="B281" i="25"/>
  <c r="A281" i="25"/>
  <c r="G280" i="25"/>
  <c r="F280" i="25"/>
  <c r="E280" i="25"/>
  <c r="C280" i="25"/>
  <c r="B280" i="25"/>
  <c r="A280" i="25"/>
  <c r="G279" i="25"/>
  <c r="F279" i="25"/>
  <c r="E279" i="25"/>
  <c r="C279" i="25"/>
  <c r="B279" i="25"/>
  <c r="A279" i="25"/>
  <c r="G278" i="25"/>
  <c r="F278" i="25"/>
  <c r="E278" i="25"/>
  <c r="C278" i="25"/>
  <c r="B278" i="25"/>
  <c r="A278" i="25"/>
  <c r="G277" i="25"/>
  <c r="F277" i="25"/>
  <c r="E277" i="25"/>
  <c r="C277" i="25"/>
  <c r="B277" i="25"/>
  <c r="A277" i="25"/>
  <c r="G276" i="25"/>
  <c r="F276" i="25"/>
  <c r="E276" i="25"/>
  <c r="C276" i="25"/>
  <c r="B276" i="25"/>
  <c r="A276" i="25"/>
  <c r="G275" i="25"/>
  <c r="F275" i="25"/>
  <c r="E275" i="25"/>
  <c r="C275" i="25"/>
  <c r="B275" i="25"/>
  <c r="A275" i="25"/>
  <c r="G274" i="25"/>
  <c r="F274" i="25"/>
  <c r="E274" i="25"/>
  <c r="C274" i="25"/>
  <c r="B274" i="25"/>
  <c r="A274" i="25"/>
  <c r="G273" i="25"/>
  <c r="F273" i="25"/>
  <c r="E273" i="25"/>
  <c r="C273" i="25"/>
  <c r="B273" i="25"/>
  <c r="A273" i="25"/>
  <c r="G272" i="25"/>
  <c r="F272" i="25"/>
  <c r="E272" i="25"/>
  <c r="C272" i="25"/>
  <c r="B272" i="25"/>
  <c r="A272" i="25"/>
  <c r="G271" i="25"/>
  <c r="F271" i="25"/>
  <c r="E271" i="25"/>
  <c r="C271" i="25"/>
  <c r="B271" i="25"/>
  <c r="A271" i="25"/>
  <c r="G270" i="25"/>
  <c r="F270" i="25"/>
  <c r="E270" i="25"/>
  <c r="C270" i="25"/>
  <c r="B270" i="25"/>
  <c r="A270" i="25"/>
  <c r="G269" i="25"/>
  <c r="F269" i="25"/>
  <c r="E269" i="25"/>
  <c r="C269" i="25"/>
  <c r="B269" i="25"/>
  <c r="A269" i="25"/>
  <c r="G268" i="25"/>
  <c r="F268" i="25"/>
  <c r="E268" i="25"/>
  <c r="C268" i="25"/>
  <c r="B268" i="25"/>
  <c r="A268" i="25"/>
  <c r="G267" i="25"/>
  <c r="F267" i="25"/>
  <c r="E267" i="25"/>
  <c r="C267" i="25"/>
  <c r="B267" i="25"/>
  <c r="A267" i="25"/>
  <c r="G266" i="25"/>
  <c r="F266" i="25"/>
  <c r="E266" i="25"/>
  <c r="C266" i="25"/>
  <c r="B266" i="25"/>
  <c r="A266" i="25"/>
  <c r="G265" i="25"/>
  <c r="F265" i="25"/>
  <c r="E265" i="25"/>
  <c r="C265" i="25"/>
  <c r="B265" i="25"/>
  <c r="A265" i="25"/>
  <c r="G264" i="25"/>
  <c r="F264" i="25"/>
  <c r="E264" i="25"/>
  <c r="C264" i="25"/>
  <c r="B264" i="25"/>
  <c r="A264" i="25"/>
  <c r="G263" i="25"/>
  <c r="F263" i="25"/>
  <c r="E263" i="25"/>
  <c r="C263" i="25"/>
  <c r="B263" i="25"/>
  <c r="A263" i="25"/>
  <c r="G262" i="25"/>
  <c r="F262" i="25"/>
  <c r="E262" i="25"/>
  <c r="C262" i="25"/>
  <c r="B262" i="25"/>
  <c r="A262" i="25"/>
  <c r="G261" i="25"/>
  <c r="F261" i="25"/>
  <c r="E261" i="25"/>
  <c r="C261" i="25"/>
  <c r="B261" i="25"/>
  <c r="A261" i="25"/>
  <c r="G260" i="25"/>
  <c r="F260" i="25"/>
  <c r="E260" i="25"/>
  <c r="C260" i="25"/>
  <c r="B260" i="25"/>
  <c r="A260" i="25"/>
  <c r="G259" i="25"/>
  <c r="F259" i="25"/>
  <c r="E259" i="25"/>
  <c r="C259" i="25"/>
  <c r="B259" i="25"/>
  <c r="A259" i="25"/>
  <c r="G258" i="25"/>
  <c r="F258" i="25"/>
  <c r="E258" i="25"/>
  <c r="C258" i="25"/>
  <c r="B258" i="25"/>
  <c r="A258" i="25"/>
  <c r="G257" i="25"/>
  <c r="F257" i="25"/>
  <c r="E257" i="25"/>
  <c r="C257" i="25"/>
  <c r="B257" i="25"/>
  <c r="A257" i="25"/>
  <c r="G256" i="25"/>
  <c r="F256" i="25"/>
  <c r="E256" i="25"/>
  <c r="C256" i="25"/>
  <c r="B256" i="25"/>
  <c r="A256" i="25"/>
  <c r="G255" i="25"/>
  <c r="F255" i="25"/>
  <c r="E255" i="25"/>
  <c r="C255" i="25"/>
  <c r="B255" i="25"/>
  <c r="A255" i="25"/>
  <c r="G254" i="25"/>
  <c r="F254" i="25"/>
  <c r="E254" i="25"/>
  <c r="C254" i="25"/>
  <c r="B254" i="25"/>
  <c r="A254" i="25"/>
  <c r="G253" i="25"/>
  <c r="F253" i="25"/>
  <c r="E253" i="25"/>
  <c r="C253" i="25"/>
  <c r="B253" i="25"/>
  <c r="A253" i="25"/>
  <c r="G252" i="25"/>
  <c r="F252" i="25"/>
  <c r="E252" i="25"/>
  <c r="C252" i="25"/>
  <c r="B252" i="25"/>
  <c r="A252" i="25"/>
  <c r="G251" i="25"/>
  <c r="F251" i="25"/>
  <c r="E251" i="25"/>
  <c r="C251" i="25"/>
  <c r="B251" i="25"/>
  <c r="A251" i="25"/>
  <c r="G250" i="25"/>
  <c r="F250" i="25"/>
  <c r="E250" i="25"/>
  <c r="C250" i="25"/>
  <c r="B250" i="25"/>
  <c r="A250" i="25"/>
  <c r="G249" i="25"/>
  <c r="F249" i="25"/>
  <c r="E249" i="25"/>
  <c r="C249" i="25"/>
  <c r="B249" i="25"/>
  <c r="A249" i="25"/>
  <c r="G248" i="25"/>
  <c r="F248" i="25"/>
  <c r="E248" i="25"/>
  <c r="C248" i="25"/>
  <c r="B248" i="25"/>
  <c r="A248" i="25"/>
  <c r="G247" i="25"/>
  <c r="F247" i="25"/>
  <c r="E247" i="25"/>
  <c r="C247" i="25"/>
  <c r="B247" i="25"/>
  <c r="A247" i="25"/>
  <c r="G246" i="25"/>
  <c r="F246" i="25"/>
  <c r="E246" i="25"/>
  <c r="C246" i="25"/>
  <c r="B246" i="25"/>
  <c r="A246" i="25"/>
  <c r="G245" i="25"/>
  <c r="F245" i="25"/>
  <c r="E245" i="25"/>
  <c r="C245" i="25"/>
  <c r="B245" i="25"/>
  <c r="A245" i="25"/>
  <c r="G244" i="25"/>
  <c r="F244" i="25"/>
  <c r="E244" i="25"/>
  <c r="C244" i="25"/>
  <c r="B244" i="25"/>
  <c r="A244" i="25"/>
  <c r="G243" i="25"/>
  <c r="F243" i="25"/>
  <c r="E243" i="25"/>
  <c r="C243" i="25"/>
  <c r="B243" i="25"/>
  <c r="A243" i="25"/>
  <c r="G242" i="25"/>
  <c r="F242" i="25"/>
  <c r="E242" i="25"/>
  <c r="C242" i="25"/>
  <c r="B242" i="25"/>
  <c r="A242" i="25"/>
  <c r="G241" i="25"/>
  <c r="F241" i="25"/>
  <c r="E241" i="25"/>
  <c r="C241" i="25"/>
  <c r="B241" i="25"/>
  <c r="A241" i="25"/>
  <c r="G240" i="25"/>
  <c r="F240" i="25"/>
  <c r="E240" i="25"/>
  <c r="C240" i="25"/>
  <c r="B240" i="25"/>
  <c r="A240" i="25"/>
  <c r="G239" i="25"/>
  <c r="F239" i="25"/>
  <c r="E239" i="25"/>
  <c r="C239" i="25"/>
  <c r="B239" i="25"/>
  <c r="A239" i="25"/>
  <c r="G238" i="25"/>
  <c r="F238" i="25"/>
  <c r="E238" i="25"/>
  <c r="C238" i="25"/>
  <c r="B238" i="25"/>
  <c r="A238" i="25"/>
  <c r="G237" i="25"/>
  <c r="F237" i="25"/>
  <c r="E237" i="25"/>
  <c r="C237" i="25"/>
  <c r="B237" i="25"/>
  <c r="A237" i="25"/>
  <c r="G236" i="25"/>
  <c r="F236" i="25"/>
  <c r="E236" i="25"/>
  <c r="C236" i="25"/>
  <c r="B236" i="25"/>
  <c r="A236" i="25"/>
  <c r="G235" i="25"/>
  <c r="F235" i="25"/>
  <c r="E235" i="25"/>
  <c r="C235" i="25"/>
  <c r="B235" i="25"/>
  <c r="A235" i="25"/>
  <c r="G234" i="25"/>
  <c r="F234" i="25"/>
  <c r="E234" i="25"/>
  <c r="C234" i="25"/>
  <c r="B234" i="25"/>
  <c r="A234" i="25"/>
  <c r="G233" i="25"/>
  <c r="F233" i="25"/>
  <c r="E233" i="25"/>
  <c r="C233" i="25"/>
  <c r="B233" i="25"/>
  <c r="A233" i="25"/>
  <c r="G232" i="25"/>
  <c r="F232" i="25"/>
  <c r="E232" i="25"/>
  <c r="C232" i="25"/>
  <c r="B232" i="25"/>
  <c r="A232" i="25"/>
  <c r="G231" i="25"/>
  <c r="F231" i="25"/>
  <c r="E231" i="25"/>
  <c r="C231" i="25"/>
  <c r="B231" i="25"/>
  <c r="A231" i="25"/>
  <c r="G230" i="25"/>
  <c r="F230" i="25"/>
  <c r="E230" i="25"/>
  <c r="C230" i="25"/>
  <c r="B230" i="25"/>
  <c r="A230" i="25"/>
  <c r="G229" i="25"/>
  <c r="F229" i="25"/>
  <c r="E229" i="25"/>
  <c r="C229" i="25"/>
  <c r="B229" i="25"/>
  <c r="A229" i="25"/>
  <c r="G228" i="25"/>
  <c r="F228" i="25"/>
  <c r="E228" i="25"/>
  <c r="C228" i="25"/>
  <c r="B228" i="25"/>
  <c r="A228" i="25"/>
  <c r="G227" i="25"/>
  <c r="F227" i="25"/>
  <c r="E227" i="25"/>
  <c r="C227" i="25"/>
  <c r="B227" i="25"/>
  <c r="A227" i="25"/>
  <c r="G226" i="25"/>
  <c r="F226" i="25"/>
  <c r="E226" i="25"/>
  <c r="C226" i="25"/>
  <c r="B226" i="25"/>
  <c r="A226" i="25"/>
  <c r="G225" i="25"/>
  <c r="F225" i="25"/>
  <c r="E225" i="25"/>
  <c r="C225" i="25"/>
  <c r="B225" i="25"/>
  <c r="A225" i="25"/>
  <c r="G224" i="25"/>
  <c r="F224" i="25"/>
  <c r="E224" i="25"/>
  <c r="C224" i="25"/>
  <c r="B224" i="25"/>
  <c r="A224" i="25"/>
  <c r="G223" i="25"/>
  <c r="F223" i="25"/>
  <c r="E223" i="25"/>
  <c r="C223" i="25"/>
  <c r="B223" i="25"/>
  <c r="A223" i="25"/>
  <c r="G222" i="25"/>
  <c r="F222" i="25"/>
  <c r="E222" i="25"/>
  <c r="C222" i="25"/>
  <c r="B222" i="25"/>
  <c r="A222" i="25"/>
  <c r="G221" i="25"/>
  <c r="F221" i="25"/>
  <c r="E221" i="25"/>
  <c r="C221" i="25"/>
  <c r="B221" i="25"/>
  <c r="A221" i="25"/>
  <c r="G220" i="25"/>
  <c r="F220" i="25"/>
  <c r="E220" i="25"/>
  <c r="C220" i="25"/>
  <c r="B220" i="25"/>
  <c r="A220" i="25"/>
  <c r="G219" i="25"/>
  <c r="F219" i="25"/>
  <c r="E219" i="25"/>
  <c r="C219" i="25"/>
  <c r="B219" i="25"/>
  <c r="A219" i="25"/>
  <c r="G218" i="25"/>
  <c r="F218" i="25"/>
  <c r="E218" i="25"/>
  <c r="C218" i="25"/>
  <c r="B218" i="25"/>
  <c r="A218" i="25"/>
  <c r="G217" i="25"/>
  <c r="F217" i="25"/>
  <c r="E217" i="25"/>
  <c r="C217" i="25"/>
  <c r="B217" i="25"/>
  <c r="A217" i="25"/>
  <c r="G216" i="25"/>
  <c r="F216" i="25"/>
  <c r="E216" i="25"/>
  <c r="C216" i="25"/>
  <c r="B216" i="25"/>
  <c r="A216" i="25"/>
  <c r="G215" i="25"/>
  <c r="F215" i="25"/>
  <c r="E215" i="25"/>
  <c r="C215" i="25"/>
  <c r="B215" i="25"/>
  <c r="A215" i="25"/>
  <c r="G214" i="25"/>
  <c r="F214" i="25"/>
  <c r="E214" i="25"/>
  <c r="C214" i="25"/>
  <c r="B214" i="25"/>
  <c r="A214" i="25"/>
  <c r="G213" i="25"/>
  <c r="F213" i="25"/>
  <c r="E213" i="25"/>
  <c r="C213" i="25"/>
  <c r="B213" i="25"/>
  <c r="A213" i="25"/>
  <c r="G212" i="25"/>
  <c r="F212" i="25"/>
  <c r="E212" i="25"/>
  <c r="C212" i="25"/>
  <c r="B212" i="25"/>
  <c r="A212" i="25"/>
  <c r="G211" i="25"/>
  <c r="F211" i="25"/>
  <c r="E211" i="25"/>
  <c r="C211" i="25"/>
  <c r="B211" i="25"/>
  <c r="A211" i="25"/>
  <c r="G210" i="25"/>
  <c r="F210" i="25"/>
  <c r="E210" i="25"/>
  <c r="C210" i="25"/>
  <c r="B210" i="25"/>
  <c r="A210" i="25"/>
  <c r="G209" i="25"/>
  <c r="F209" i="25"/>
  <c r="E209" i="25"/>
  <c r="C209" i="25"/>
  <c r="B209" i="25"/>
  <c r="A209" i="25"/>
  <c r="G208" i="25"/>
  <c r="F208" i="25"/>
  <c r="E208" i="25"/>
  <c r="C208" i="25"/>
  <c r="B208" i="25"/>
  <c r="A208" i="25"/>
  <c r="G207" i="25"/>
  <c r="F207" i="25"/>
  <c r="E207" i="25"/>
  <c r="C207" i="25"/>
  <c r="B207" i="25"/>
  <c r="A207" i="25"/>
  <c r="G206" i="25"/>
  <c r="F206" i="25"/>
  <c r="E206" i="25"/>
  <c r="C206" i="25"/>
  <c r="B206" i="25"/>
  <c r="A206" i="25"/>
  <c r="G205" i="25"/>
  <c r="F205" i="25"/>
  <c r="E205" i="25"/>
  <c r="C205" i="25"/>
  <c r="B205" i="25"/>
  <c r="A205" i="25"/>
  <c r="G204" i="25"/>
  <c r="F204" i="25"/>
  <c r="E204" i="25"/>
  <c r="C204" i="25"/>
  <c r="B204" i="25"/>
  <c r="A204" i="25"/>
  <c r="G203" i="25"/>
  <c r="F203" i="25"/>
  <c r="E203" i="25"/>
  <c r="C203" i="25"/>
  <c r="B203" i="25"/>
  <c r="A203" i="25"/>
  <c r="G202" i="25"/>
  <c r="F202" i="25"/>
  <c r="E202" i="25"/>
  <c r="C202" i="25"/>
  <c r="B202" i="25"/>
  <c r="A202" i="25"/>
  <c r="G201" i="25"/>
  <c r="F201" i="25"/>
  <c r="E201" i="25"/>
  <c r="C201" i="25"/>
  <c r="B201" i="25"/>
  <c r="A201" i="25"/>
  <c r="G200" i="25"/>
  <c r="F200" i="25"/>
  <c r="E200" i="25"/>
  <c r="C200" i="25"/>
  <c r="B200" i="25"/>
  <c r="A200" i="25"/>
  <c r="G199" i="25"/>
  <c r="F199" i="25"/>
  <c r="E199" i="25"/>
  <c r="C199" i="25"/>
  <c r="B199" i="25"/>
  <c r="A199" i="25"/>
  <c r="G198" i="25"/>
  <c r="F198" i="25"/>
  <c r="E198" i="25"/>
  <c r="C198" i="25"/>
  <c r="B198" i="25"/>
  <c r="A198" i="25"/>
  <c r="G197" i="25"/>
  <c r="F197" i="25"/>
  <c r="E197" i="25"/>
  <c r="C197" i="25"/>
  <c r="B197" i="25"/>
  <c r="A197" i="25"/>
  <c r="G196" i="25"/>
  <c r="F196" i="25"/>
  <c r="E196" i="25"/>
  <c r="C196" i="25"/>
  <c r="B196" i="25"/>
  <c r="A196" i="25"/>
  <c r="G195" i="25"/>
  <c r="F195" i="25"/>
  <c r="E195" i="25"/>
  <c r="C195" i="25"/>
  <c r="B195" i="25"/>
  <c r="A195" i="25"/>
  <c r="G194" i="25"/>
  <c r="F194" i="25"/>
  <c r="E194" i="25"/>
  <c r="C194" i="25"/>
  <c r="B194" i="25"/>
  <c r="A194" i="25"/>
  <c r="G193" i="25"/>
  <c r="F193" i="25"/>
  <c r="E193" i="25"/>
  <c r="C193" i="25"/>
  <c r="B193" i="25"/>
  <c r="A193" i="25"/>
  <c r="G192" i="25"/>
  <c r="F192" i="25"/>
  <c r="E192" i="25"/>
  <c r="C192" i="25"/>
  <c r="B192" i="25"/>
  <c r="A192" i="25"/>
  <c r="G191" i="25"/>
  <c r="F191" i="25"/>
  <c r="E191" i="25"/>
  <c r="C191" i="25"/>
  <c r="B191" i="25"/>
  <c r="A191" i="25"/>
  <c r="G190" i="25"/>
  <c r="F190" i="25"/>
  <c r="E190" i="25"/>
  <c r="C190" i="25"/>
  <c r="B190" i="25"/>
  <c r="A190" i="25"/>
  <c r="G189" i="25"/>
  <c r="F189" i="25"/>
  <c r="E189" i="25"/>
  <c r="C189" i="25"/>
  <c r="B189" i="25"/>
  <c r="A189" i="25"/>
  <c r="G188" i="25"/>
  <c r="F188" i="25"/>
  <c r="E188" i="25"/>
  <c r="C188" i="25"/>
  <c r="B188" i="25"/>
  <c r="A188" i="25"/>
  <c r="G187" i="25"/>
  <c r="F187" i="25"/>
  <c r="E187" i="25"/>
  <c r="C187" i="25"/>
  <c r="B187" i="25"/>
  <c r="A187" i="25"/>
  <c r="G186" i="25"/>
  <c r="F186" i="25"/>
  <c r="E186" i="25"/>
  <c r="C186" i="25"/>
  <c r="B186" i="25"/>
  <c r="A186" i="25"/>
  <c r="G185" i="25"/>
  <c r="F185" i="25"/>
  <c r="E185" i="25"/>
  <c r="C185" i="25"/>
  <c r="B185" i="25"/>
  <c r="A185" i="25"/>
  <c r="G184" i="25"/>
  <c r="F184" i="25"/>
  <c r="E184" i="25"/>
  <c r="C184" i="25"/>
  <c r="B184" i="25"/>
  <c r="A184" i="25"/>
  <c r="G183" i="25"/>
  <c r="F183" i="25"/>
  <c r="E183" i="25"/>
  <c r="C183" i="25"/>
  <c r="B183" i="25"/>
  <c r="A183" i="25"/>
  <c r="G182" i="25"/>
  <c r="F182" i="25"/>
  <c r="E182" i="25"/>
  <c r="C182" i="25"/>
  <c r="B182" i="25"/>
  <c r="A182" i="25"/>
  <c r="G181" i="25"/>
  <c r="F181" i="25"/>
  <c r="E181" i="25"/>
  <c r="C181" i="25"/>
  <c r="B181" i="25"/>
  <c r="A181" i="25"/>
  <c r="G180" i="25"/>
  <c r="F180" i="25"/>
  <c r="E180" i="25"/>
  <c r="C180" i="25"/>
  <c r="B180" i="25"/>
  <c r="A180" i="25"/>
  <c r="G179" i="25"/>
  <c r="F179" i="25"/>
  <c r="E179" i="25"/>
  <c r="C179" i="25"/>
  <c r="B179" i="25"/>
  <c r="A179" i="25"/>
  <c r="G178" i="25"/>
  <c r="F178" i="25"/>
  <c r="E178" i="25"/>
  <c r="C178" i="25"/>
  <c r="B178" i="25"/>
  <c r="A178" i="25"/>
  <c r="G177" i="25"/>
  <c r="F177" i="25"/>
  <c r="E177" i="25"/>
  <c r="C177" i="25"/>
  <c r="B177" i="25"/>
  <c r="A177" i="25"/>
  <c r="G176" i="25"/>
  <c r="F176" i="25"/>
  <c r="E176" i="25"/>
  <c r="C176" i="25"/>
  <c r="B176" i="25"/>
  <c r="A176" i="25"/>
  <c r="G175" i="25"/>
  <c r="F175" i="25"/>
  <c r="E175" i="25"/>
  <c r="C175" i="25"/>
  <c r="B175" i="25"/>
  <c r="A175" i="25"/>
  <c r="G174" i="25"/>
  <c r="F174" i="25"/>
  <c r="E174" i="25"/>
  <c r="C174" i="25"/>
  <c r="B174" i="25"/>
  <c r="A174" i="25"/>
  <c r="G173" i="25"/>
  <c r="F173" i="25"/>
  <c r="E173" i="25"/>
  <c r="C173" i="25"/>
  <c r="B173" i="25"/>
  <c r="A173" i="25"/>
  <c r="G172" i="25"/>
  <c r="F172" i="25"/>
  <c r="E172" i="25"/>
  <c r="C172" i="25"/>
  <c r="B172" i="25"/>
  <c r="A172" i="25"/>
  <c r="G171" i="25"/>
  <c r="F171" i="25"/>
  <c r="E171" i="25"/>
  <c r="C171" i="25"/>
  <c r="B171" i="25"/>
  <c r="A171" i="25"/>
  <c r="G170" i="25"/>
  <c r="F170" i="25"/>
  <c r="E170" i="25"/>
  <c r="C170" i="25"/>
  <c r="B170" i="25"/>
  <c r="A170" i="25"/>
  <c r="G169" i="25"/>
  <c r="F169" i="25"/>
  <c r="E169" i="25"/>
  <c r="C169" i="25"/>
  <c r="B169" i="25"/>
  <c r="A169" i="25"/>
  <c r="G168" i="25"/>
  <c r="F168" i="25"/>
  <c r="E168" i="25"/>
  <c r="C168" i="25"/>
  <c r="B168" i="25"/>
  <c r="A168" i="25"/>
  <c r="G167" i="25"/>
  <c r="F167" i="25"/>
  <c r="E167" i="25"/>
  <c r="C167" i="25"/>
  <c r="B167" i="25"/>
  <c r="A167" i="25"/>
  <c r="G166" i="25"/>
  <c r="F166" i="25"/>
  <c r="E166" i="25"/>
  <c r="C166" i="25"/>
  <c r="B166" i="25"/>
  <c r="A166" i="25"/>
  <c r="G165" i="25"/>
  <c r="F165" i="25"/>
  <c r="E165" i="25"/>
  <c r="C165" i="25"/>
  <c r="B165" i="25"/>
  <c r="A165" i="25"/>
  <c r="G164" i="25"/>
  <c r="F164" i="25"/>
  <c r="E164" i="25"/>
  <c r="C164" i="25"/>
  <c r="B164" i="25"/>
  <c r="A164" i="25"/>
  <c r="G163" i="25"/>
  <c r="F163" i="25"/>
  <c r="E163" i="25"/>
  <c r="C163" i="25"/>
  <c r="B163" i="25"/>
  <c r="A163" i="25"/>
  <c r="G162" i="25"/>
  <c r="F162" i="25"/>
  <c r="E162" i="25"/>
  <c r="C162" i="25"/>
  <c r="B162" i="25"/>
  <c r="A162" i="25"/>
  <c r="G161" i="25"/>
  <c r="F161" i="25"/>
  <c r="E161" i="25"/>
  <c r="C161" i="25"/>
  <c r="B161" i="25"/>
  <c r="A161" i="25"/>
  <c r="G160" i="25"/>
  <c r="F160" i="25"/>
  <c r="E160" i="25"/>
  <c r="C160" i="25"/>
  <c r="B160" i="25"/>
  <c r="A160" i="25"/>
  <c r="G159" i="25"/>
  <c r="F159" i="25"/>
  <c r="E159" i="25"/>
  <c r="C159" i="25"/>
  <c r="B159" i="25"/>
  <c r="A159" i="25"/>
  <c r="G158" i="25"/>
  <c r="F158" i="25"/>
  <c r="E158" i="25"/>
  <c r="C158" i="25"/>
  <c r="B158" i="25"/>
  <c r="A158" i="25"/>
  <c r="G157" i="25"/>
  <c r="F157" i="25"/>
  <c r="E157" i="25"/>
  <c r="C157" i="25"/>
  <c r="B157" i="25"/>
  <c r="A157" i="25"/>
  <c r="G156" i="25"/>
  <c r="F156" i="25"/>
  <c r="E156" i="25"/>
  <c r="C156" i="25"/>
  <c r="B156" i="25"/>
  <c r="A156" i="25"/>
  <c r="G155" i="25"/>
  <c r="F155" i="25"/>
  <c r="E155" i="25"/>
  <c r="C155" i="25"/>
  <c r="B155" i="25"/>
  <c r="A155" i="25"/>
  <c r="G154" i="25"/>
  <c r="F154" i="25"/>
  <c r="E154" i="25"/>
  <c r="C154" i="25"/>
  <c r="B154" i="25"/>
  <c r="A154" i="25"/>
  <c r="G153" i="25"/>
  <c r="F153" i="25"/>
  <c r="E153" i="25"/>
  <c r="C153" i="25"/>
  <c r="B153" i="25"/>
  <c r="A153" i="25"/>
  <c r="G152" i="25"/>
  <c r="F152" i="25"/>
  <c r="E152" i="25"/>
  <c r="C152" i="25"/>
  <c r="B152" i="25"/>
  <c r="A152" i="25"/>
  <c r="G151" i="25"/>
  <c r="F151" i="25"/>
  <c r="E151" i="25"/>
  <c r="C151" i="25"/>
  <c r="B151" i="25"/>
  <c r="A151" i="25"/>
  <c r="G150" i="25"/>
  <c r="F150" i="25"/>
  <c r="E150" i="25"/>
  <c r="C150" i="25"/>
  <c r="B150" i="25"/>
  <c r="A150" i="25"/>
  <c r="G149" i="25"/>
  <c r="F149" i="25"/>
  <c r="E149" i="25"/>
  <c r="C149" i="25"/>
  <c r="B149" i="25"/>
  <c r="A149" i="25"/>
  <c r="G148" i="25"/>
  <c r="F148" i="25"/>
  <c r="E148" i="25"/>
  <c r="C148" i="25"/>
  <c r="B148" i="25"/>
  <c r="A148" i="25"/>
  <c r="G147" i="25"/>
  <c r="F147" i="25"/>
  <c r="E147" i="25"/>
  <c r="C147" i="25"/>
  <c r="B147" i="25"/>
  <c r="A147" i="25"/>
  <c r="G146" i="25"/>
  <c r="F146" i="25"/>
  <c r="E146" i="25"/>
  <c r="C146" i="25"/>
  <c r="B146" i="25"/>
  <c r="A146" i="25"/>
  <c r="G145" i="25"/>
  <c r="F145" i="25"/>
  <c r="E145" i="25"/>
  <c r="C145" i="25"/>
  <c r="B145" i="25"/>
  <c r="A145" i="25"/>
  <c r="G144" i="25"/>
  <c r="F144" i="25"/>
  <c r="E144" i="25"/>
  <c r="C144" i="25"/>
  <c r="B144" i="25"/>
  <c r="A144" i="25"/>
  <c r="G143" i="25"/>
  <c r="F143" i="25"/>
  <c r="E143" i="25"/>
  <c r="C143" i="25"/>
  <c r="B143" i="25"/>
  <c r="A143" i="25"/>
  <c r="G142" i="25"/>
  <c r="F142" i="25"/>
  <c r="E142" i="25"/>
  <c r="C142" i="25"/>
  <c r="B142" i="25"/>
  <c r="A142" i="25"/>
  <c r="G141" i="25"/>
  <c r="F141" i="25"/>
  <c r="E141" i="25"/>
  <c r="C141" i="25"/>
  <c r="B141" i="25"/>
  <c r="A141" i="25"/>
  <c r="G140" i="25"/>
  <c r="F140" i="25"/>
  <c r="E140" i="25"/>
  <c r="C140" i="25"/>
  <c r="B140" i="25"/>
  <c r="A140" i="25"/>
  <c r="G139" i="25"/>
  <c r="F139" i="25"/>
  <c r="E139" i="25"/>
  <c r="C139" i="25"/>
  <c r="B139" i="25"/>
  <c r="A139" i="25"/>
  <c r="G138" i="25"/>
  <c r="F138" i="25"/>
  <c r="E138" i="25"/>
  <c r="C138" i="25"/>
  <c r="B138" i="25"/>
  <c r="A138" i="25"/>
  <c r="G137" i="25"/>
  <c r="F137" i="25"/>
  <c r="E137" i="25"/>
  <c r="C137" i="25"/>
  <c r="B137" i="25"/>
  <c r="A137" i="25"/>
  <c r="G136" i="25"/>
  <c r="F136" i="25"/>
  <c r="E136" i="25"/>
  <c r="C136" i="25"/>
  <c r="B136" i="25"/>
  <c r="A136" i="25"/>
  <c r="G135" i="25"/>
  <c r="F135" i="25"/>
  <c r="E135" i="25"/>
  <c r="C135" i="25"/>
  <c r="B135" i="25"/>
  <c r="A135" i="25"/>
  <c r="G134" i="25"/>
  <c r="F134" i="25"/>
  <c r="E134" i="25"/>
  <c r="C134" i="25"/>
  <c r="B134" i="25"/>
  <c r="A134" i="25"/>
  <c r="G133" i="25"/>
  <c r="F133" i="25"/>
  <c r="E133" i="25"/>
  <c r="C133" i="25"/>
  <c r="B133" i="25"/>
  <c r="A133" i="25"/>
  <c r="G132" i="25"/>
  <c r="F132" i="25"/>
  <c r="E132" i="25"/>
  <c r="C132" i="25"/>
  <c r="B132" i="25"/>
  <c r="A132" i="25"/>
  <c r="G131" i="25"/>
  <c r="F131" i="25"/>
  <c r="E131" i="25"/>
  <c r="C131" i="25"/>
  <c r="B131" i="25"/>
  <c r="A131" i="25"/>
  <c r="G130" i="25"/>
  <c r="F130" i="25"/>
  <c r="E130" i="25"/>
  <c r="C130" i="25"/>
  <c r="B130" i="25"/>
  <c r="A130" i="25"/>
  <c r="G129" i="25"/>
  <c r="F129" i="25"/>
  <c r="E129" i="25"/>
  <c r="C129" i="25"/>
  <c r="B129" i="25"/>
  <c r="A129" i="25"/>
  <c r="G128" i="25"/>
  <c r="F128" i="25"/>
  <c r="E128" i="25"/>
  <c r="C128" i="25"/>
  <c r="B128" i="25"/>
  <c r="A128" i="25"/>
  <c r="G127" i="25"/>
  <c r="F127" i="25"/>
  <c r="E127" i="25"/>
  <c r="C127" i="25"/>
  <c r="B127" i="25"/>
  <c r="A127" i="25"/>
  <c r="G126" i="25"/>
  <c r="F126" i="25"/>
  <c r="E126" i="25"/>
  <c r="C126" i="25"/>
  <c r="B126" i="25"/>
  <c r="A126" i="25"/>
  <c r="G125" i="25"/>
  <c r="F125" i="25"/>
  <c r="E125" i="25"/>
  <c r="C125" i="25"/>
  <c r="B125" i="25"/>
  <c r="A125" i="25"/>
  <c r="G124" i="25"/>
  <c r="F124" i="25"/>
  <c r="E124" i="25"/>
  <c r="C124" i="25"/>
  <c r="B124" i="25"/>
  <c r="A124" i="25"/>
  <c r="G123" i="25"/>
  <c r="F123" i="25"/>
  <c r="E123" i="25"/>
  <c r="C123" i="25"/>
  <c r="B123" i="25"/>
  <c r="A123" i="25"/>
  <c r="G122" i="25"/>
  <c r="F122" i="25"/>
  <c r="E122" i="25"/>
  <c r="C122" i="25"/>
  <c r="B122" i="25"/>
  <c r="A122" i="25"/>
  <c r="G121" i="25"/>
  <c r="F121" i="25"/>
  <c r="E121" i="25"/>
  <c r="C121" i="25"/>
  <c r="B121" i="25"/>
  <c r="A121" i="25"/>
  <c r="G120" i="25"/>
  <c r="F120" i="25"/>
  <c r="E120" i="25"/>
  <c r="C120" i="25"/>
  <c r="B120" i="25"/>
  <c r="A120" i="25"/>
  <c r="G119" i="25"/>
  <c r="F119" i="25"/>
  <c r="E119" i="25"/>
  <c r="C119" i="25"/>
  <c r="B119" i="25"/>
  <c r="A119" i="25"/>
  <c r="G118" i="25"/>
  <c r="F118" i="25"/>
  <c r="E118" i="25"/>
  <c r="C118" i="25"/>
  <c r="B118" i="25"/>
  <c r="A118" i="25"/>
  <c r="G117" i="25"/>
  <c r="F117" i="25"/>
  <c r="E117" i="25"/>
  <c r="C117" i="25"/>
  <c r="B117" i="25"/>
  <c r="A117" i="25"/>
  <c r="G116" i="25"/>
  <c r="F116" i="25"/>
  <c r="E116" i="25"/>
  <c r="C116" i="25"/>
  <c r="B116" i="25"/>
  <c r="A116" i="25"/>
  <c r="G115" i="25"/>
  <c r="F115" i="25"/>
  <c r="E115" i="25"/>
  <c r="C115" i="25"/>
  <c r="B115" i="25"/>
  <c r="A115" i="25"/>
  <c r="G114" i="25"/>
  <c r="F114" i="25"/>
  <c r="E114" i="25"/>
  <c r="C114" i="25"/>
  <c r="B114" i="25"/>
  <c r="A114" i="25"/>
  <c r="G113" i="25"/>
  <c r="F113" i="25"/>
  <c r="E113" i="25"/>
  <c r="C113" i="25"/>
  <c r="B113" i="25"/>
  <c r="A113" i="25"/>
  <c r="G112" i="25"/>
  <c r="F112" i="25"/>
  <c r="E112" i="25"/>
  <c r="C112" i="25"/>
  <c r="B112" i="25"/>
  <c r="A112" i="25"/>
  <c r="G111" i="25"/>
  <c r="F111" i="25"/>
  <c r="E111" i="25"/>
  <c r="C111" i="25"/>
  <c r="B111" i="25"/>
  <c r="A111" i="25"/>
  <c r="G110" i="25"/>
  <c r="F110" i="25"/>
  <c r="E110" i="25"/>
  <c r="C110" i="25"/>
  <c r="B110" i="25"/>
  <c r="A110" i="25"/>
  <c r="G109" i="25"/>
  <c r="F109" i="25"/>
  <c r="E109" i="25"/>
  <c r="C109" i="25"/>
  <c r="B109" i="25"/>
  <c r="A109" i="25"/>
  <c r="G108" i="25"/>
  <c r="F108" i="25"/>
  <c r="E108" i="25"/>
  <c r="C108" i="25"/>
  <c r="B108" i="25"/>
  <c r="A108" i="25"/>
  <c r="G107" i="25"/>
  <c r="F107" i="25"/>
  <c r="E107" i="25"/>
  <c r="C107" i="25"/>
  <c r="B107" i="25"/>
  <c r="A107" i="25"/>
  <c r="G106" i="25"/>
  <c r="F106" i="25"/>
  <c r="E106" i="25"/>
  <c r="C106" i="25"/>
  <c r="B106" i="25"/>
  <c r="A106" i="25"/>
  <c r="G105" i="25"/>
  <c r="F105" i="25"/>
  <c r="E105" i="25"/>
  <c r="C105" i="25"/>
  <c r="B105" i="25"/>
  <c r="A105" i="25"/>
  <c r="G104" i="25"/>
  <c r="F104" i="25"/>
  <c r="E104" i="25"/>
  <c r="C104" i="25"/>
  <c r="B104" i="25"/>
  <c r="A104" i="25"/>
  <c r="G103" i="25"/>
  <c r="F103" i="25"/>
  <c r="E103" i="25"/>
  <c r="C103" i="25"/>
  <c r="B103" i="25"/>
  <c r="A103" i="25"/>
  <c r="G102" i="25"/>
  <c r="F102" i="25"/>
  <c r="E102" i="25"/>
  <c r="C102" i="25"/>
  <c r="B102" i="25"/>
  <c r="A102" i="25"/>
  <c r="G101" i="25"/>
  <c r="F101" i="25"/>
  <c r="E101" i="25"/>
  <c r="C101" i="25"/>
  <c r="B101" i="25"/>
  <c r="A101" i="25"/>
  <c r="G100" i="25"/>
  <c r="F100" i="25"/>
  <c r="E100" i="25"/>
  <c r="C100" i="25"/>
  <c r="B100" i="25"/>
  <c r="A100" i="25"/>
  <c r="G99" i="25"/>
  <c r="F99" i="25"/>
  <c r="E99" i="25"/>
  <c r="C99" i="25"/>
  <c r="B99" i="25"/>
  <c r="A99" i="25"/>
  <c r="G98" i="25"/>
  <c r="F98" i="25"/>
  <c r="E98" i="25"/>
  <c r="C98" i="25"/>
  <c r="B98" i="25"/>
  <c r="A98" i="25"/>
  <c r="G97" i="25"/>
  <c r="F97" i="25"/>
  <c r="E97" i="25"/>
  <c r="C97" i="25"/>
  <c r="B97" i="25"/>
  <c r="A97" i="25"/>
  <c r="G96" i="25"/>
  <c r="F96" i="25"/>
  <c r="E96" i="25"/>
  <c r="C96" i="25"/>
  <c r="B96" i="25"/>
  <c r="A96" i="25"/>
  <c r="G95" i="25"/>
  <c r="F95" i="25"/>
  <c r="E95" i="25"/>
  <c r="C95" i="25"/>
  <c r="B95" i="25"/>
  <c r="A95" i="25"/>
  <c r="G94" i="25"/>
  <c r="F94" i="25"/>
  <c r="E94" i="25"/>
  <c r="C94" i="25"/>
  <c r="B94" i="25"/>
  <c r="A94" i="25"/>
  <c r="G93" i="25"/>
  <c r="F93" i="25"/>
  <c r="E93" i="25"/>
  <c r="C93" i="25"/>
  <c r="B93" i="25"/>
  <c r="A93" i="25"/>
  <c r="G92" i="25"/>
  <c r="F92" i="25"/>
  <c r="E92" i="25"/>
  <c r="C92" i="25"/>
  <c r="B92" i="25"/>
  <c r="A92" i="25"/>
  <c r="G91" i="25"/>
  <c r="F91" i="25"/>
  <c r="E91" i="25"/>
  <c r="C91" i="25"/>
  <c r="B91" i="25"/>
  <c r="A91" i="25"/>
  <c r="G90" i="25"/>
  <c r="F90" i="25"/>
  <c r="E90" i="25"/>
  <c r="C90" i="25"/>
  <c r="B90" i="25"/>
  <c r="A90" i="25"/>
  <c r="G89" i="25"/>
  <c r="F89" i="25"/>
  <c r="E89" i="25"/>
  <c r="C89" i="25"/>
  <c r="B89" i="25"/>
  <c r="A89" i="25"/>
  <c r="G88" i="25"/>
  <c r="F88" i="25"/>
  <c r="E88" i="25"/>
  <c r="C88" i="25"/>
  <c r="B88" i="25"/>
  <c r="A88" i="25"/>
  <c r="G87" i="25"/>
  <c r="F87" i="25"/>
  <c r="E87" i="25"/>
  <c r="C87" i="25"/>
  <c r="B87" i="25"/>
  <c r="A87" i="25"/>
  <c r="G86" i="25"/>
  <c r="F86" i="25"/>
  <c r="E86" i="25"/>
  <c r="C86" i="25"/>
  <c r="B86" i="25"/>
  <c r="A86" i="25"/>
  <c r="G85" i="25"/>
  <c r="F85" i="25"/>
  <c r="E85" i="25"/>
  <c r="C85" i="25"/>
  <c r="B85" i="25"/>
  <c r="A85" i="25"/>
  <c r="G84" i="25"/>
  <c r="F84" i="25"/>
  <c r="E84" i="25"/>
  <c r="C84" i="25"/>
  <c r="B84" i="25"/>
  <c r="A84" i="25"/>
  <c r="G83" i="25"/>
  <c r="F83" i="25"/>
  <c r="E83" i="25"/>
  <c r="C83" i="25"/>
  <c r="B83" i="25"/>
  <c r="A83" i="25"/>
  <c r="G82" i="25"/>
  <c r="F82" i="25"/>
  <c r="E82" i="25"/>
  <c r="C82" i="25"/>
  <c r="B82" i="25"/>
  <c r="A82" i="25"/>
  <c r="G81" i="25"/>
  <c r="F81" i="25"/>
  <c r="E81" i="25"/>
  <c r="C81" i="25"/>
  <c r="B81" i="25"/>
  <c r="A81" i="25"/>
  <c r="G80" i="25"/>
  <c r="F80" i="25"/>
  <c r="E80" i="25"/>
  <c r="C80" i="25"/>
  <c r="B80" i="25"/>
  <c r="A80" i="25"/>
  <c r="G79" i="25"/>
  <c r="F79" i="25"/>
  <c r="E79" i="25"/>
  <c r="C79" i="25"/>
  <c r="B79" i="25"/>
  <c r="A79" i="25"/>
  <c r="G78" i="25"/>
  <c r="F78" i="25"/>
  <c r="E78" i="25"/>
  <c r="C78" i="25"/>
  <c r="B78" i="25"/>
  <c r="A78" i="25"/>
  <c r="G77" i="25"/>
  <c r="F77" i="25"/>
  <c r="E77" i="25"/>
  <c r="C77" i="25"/>
  <c r="B77" i="25"/>
  <c r="A77" i="25"/>
  <c r="G76" i="25"/>
  <c r="F76" i="25"/>
  <c r="E76" i="25"/>
  <c r="C76" i="25"/>
  <c r="B76" i="25"/>
  <c r="A76" i="25"/>
  <c r="G75" i="25"/>
  <c r="F75" i="25"/>
  <c r="E75" i="25"/>
  <c r="C75" i="25"/>
  <c r="B75" i="25"/>
  <c r="A75" i="25"/>
  <c r="G74" i="25"/>
  <c r="F74" i="25"/>
  <c r="E74" i="25"/>
  <c r="C74" i="25"/>
  <c r="B74" i="25"/>
  <c r="A74" i="25"/>
  <c r="G73" i="25"/>
  <c r="F73" i="25"/>
  <c r="E73" i="25"/>
  <c r="C73" i="25"/>
  <c r="B73" i="25"/>
  <c r="A73" i="25"/>
  <c r="G72" i="25"/>
  <c r="F72" i="25"/>
  <c r="E72" i="25"/>
  <c r="C72" i="25"/>
  <c r="B72" i="25"/>
  <c r="A72" i="25"/>
  <c r="G71" i="25"/>
  <c r="F71" i="25"/>
  <c r="E71" i="25"/>
  <c r="C71" i="25"/>
  <c r="B71" i="25"/>
  <c r="A71" i="25"/>
  <c r="G70" i="25"/>
  <c r="F70" i="25"/>
  <c r="E70" i="25"/>
  <c r="C70" i="25"/>
  <c r="B70" i="25"/>
  <c r="A70" i="25"/>
  <c r="G69" i="25"/>
  <c r="F69" i="25"/>
  <c r="E69" i="25"/>
  <c r="C69" i="25"/>
  <c r="B69" i="25"/>
  <c r="A69" i="25"/>
  <c r="G68" i="25"/>
  <c r="F68" i="25"/>
  <c r="E68" i="25"/>
  <c r="C68" i="25"/>
  <c r="B68" i="25"/>
  <c r="A68" i="25"/>
  <c r="G67" i="25"/>
  <c r="F67" i="25"/>
  <c r="E67" i="25"/>
  <c r="C67" i="25"/>
  <c r="B67" i="25"/>
  <c r="A67" i="25"/>
  <c r="G66" i="25"/>
  <c r="F66" i="25"/>
  <c r="E66" i="25"/>
  <c r="C66" i="25"/>
  <c r="B66" i="25"/>
  <c r="A66" i="25"/>
  <c r="G65" i="25"/>
  <c r="F65" i="25"/>
  <c r="E65" i="25"/>
  <c r="C65" i="25"/>
  <c r="B65" i="25"/>
  <c r="A65" i="25"/>
  <c r="G64" i="25"/>
  <c r="F64" i="25"/>
  <c r="E64" i="25"/>
  <c r="C64" i="25"/>
  <c r="B64" i="25"/>
  <c r="A64" i="25"/>
  <c r="G63" i="25"/>
  <c r="F63" i="25"/>
  <c r="E63" i="25"/>
  <c r="C63" i="25"/>
  <c r="B63" i="25"/>
  <c r="A63" i="25"/>
  <c r="G62" i="25"/>
  <c r="F62" i="25"/>
  <c r="E62" i="25"/>
  <c r="C62" i="25"/>
  <c r="B62" i="25"/>
  <c r="A62" i="25"/>
  <c r="G61" i="25"/>
  <c r="F61" i="25"/>
  <c r="E61" i="25"/>
  <c r="C61" i="25"/>
  <c r="B61" i="25"/>
  <c r="A61" i="25"/>
  <c r="G60" i="25"/>
  <c r="F60" i="25"/>
  <c r="E60" i="25"/>
  <c r="C60" i="25"/>
  <c r="B60" i="25"/>
  <c r="A60" i="25"/>
  <c r="G59" i="25"/>
  <c r="F59" i="25"/>
  <c r="E59" i="25"/>
  <c r="C59" i="25"/>
  <c r="B59" i="25"/>
  <c r="A59" i="25"/>
  <c r="G58" i="25"/>
  <c r="F58" i="25"/>
  <c r="E58" i="25"/>
  <c r="C58" i="25"/>
  <c r="B58" i="25"/>
  <c r="A58" i="25"/>
  <c r="G57" i="25"/>
  <c r="F57" i="25"/>
  <c r="E57" i="25"/>
  <c r="C57" i="25"/>
  <c r="B57" i="25"/>
  <c r="A57" i="25"/>
  <c r="G56" i="25"/>
  <c r="F56" i="25"/>
  <c r="E56" i="25"/>
  <c r="C56" i="25"/>
  <c r="B56" i="25"/>
  <c r="A56" i="25"/>
  <c r="G55" i="25"/>
  <c r="F55" i="25"/>
  <c r="E55" i="25"/>
  <c r="C55" i="25"/>
  <c r="B55" i="25"/>
  <c r="A55" i="25"/>
  <c r="G54" i="25"/>
  <c r="F54" i="25"/>
  <c r="E54" i="25"/>
  <c r="C54" i="25"/>
  <c r="B54" i="25"/>
  <c r="A54" i="25"/>
  <c r="G53" i="25"/>
  <c r="F53" i="25"/>
  <c r="E53" i="25"/>
  <c r="C53" i="25"/>
  <c r="B53" i="25"/>
  <c r="A53" i="25"/>
  <c r="G52" i="25"/>
  <c r="F52" i="25"/>
  <c r="E52" i="25"/>
  <c r="C52" i="25"/>
  <c r="B52" i="25"/>
  <c r="A52" i="25"/>
  <c r="G51" i="25"/>
  <c r="F51" i="25"/>
  <c r="E51" i="25"/>
  <c r="C51" i="25"/>
  <c r="B51" i="25"/>
  <c r="A51" i="25"/>
  <c r="G50" i="25"/>
  <c r="F50" i="25"/>
  <c r="E50" i="25"/>
  <c r="C50" i="25"/>
  <c r="B50" i="25"/>
  <c r="A50" i="25"/>
  <c r="G49" i="25"/>
  <c r="F49" i="25"/>
  <c r="E49" i="25"/>
  <c r="C49" i="25"/>
  <c r="B49" i="25"/>
  <c r="A49" i="25"/>
  <c r="G48" i="25"/>
  <c r="F48" i="25"/>
  <c r="E48" i="25"/>
  <c r="C48" i="25"/>
  <c r="B48" i="25"/>
  <c r="A48" i="25"/>
  <c r="G47" i="25"/>
  <c r="F47" i="25"/>
  <c r="E47" i="25"/>
  <c r="C47" i="25"/>
  <c r="B47" i="25"/>
  <c r="A47" i="25"/>
  <c r="G46" i="25"/>
  <c r="F46" i="25"/>
  <c r="E46" i="25"/>
  <c r="C46" i="25"/>
  <c r="B46" i="25"/>
  <c r="A46" i="25"/>
  <c r="G45" i="25"/>
  <c r="F45" i="25"/>
  <c r="E45" i="25"/>
  <c r="C45" i="25"/>
  <c r="B45" i="25"/>
  <c r="A45" i="25"/>
  <c r="G44" i="25"/>
  <c r="F44" i="25"/>
  <c r="E44" i="25"/>
  <c r="C44" i="25"/>
  <c r="B44" i="25"/>
  <c r="A44" i="25"/>
  <c r="G43" i="25"/>
  <c r="F43" i="25"/>
  <c r="E43" i="25"/>
  <c r="C43" i="25"/>
  <c r="B43" i="25"/>
  <c r="A43" i="25"/>
  <c r="G42" i="25"/>
  <c r="F42" i="25"/>
  <c r="E42" i="25"/>
  <c r="C42" i="25"/>
  <c r="B42" i="25"/>
  <c r="A42" i="25"/>
  <c r="G41" i="25"/>
  <c r="F41" i="25"/>
  <c r="E41" i="25"/>
  <c r="C41" i="25"/>
  <c r="B41" i="25"/>
  <c r="A41" i="25"/>
  <c r="G40" i="25"/>
  <c r="F40" i="25"/>
  <c r="E40" i="25"/>
  <c r="C40" i="25"/>
  <c r="B40" i="25"/>
  <c r="A40" i="25"/>
  <c r="G39" i="25"/>
  <c r="F39" i="25"/>
  <c r="E39" i="25"/>
  <c r="C39" i="25"/>
  <c r="B39" i="25"/>
  <c r="A39" i="25"/>
  <c r="G492" i="24"/>
  <c r="F492" i="24"/>
  <c r="E492" i="24"/>
  <c r="C492" i="24"/>
  <c r="B492" i="24"/>
  <c r="A492" i="24"/>
  <c r="G491" i="24"/>
  <c r="F491" i="24"/>
  <c r="E491" i="24"/>
  <c r="C491" i="24"/>
  <c r="B491" i="24"/>
  <c r="A491" i="24"/>
  <c r="G490" i="24"/>
  <c r="F490" i="24"/>
  <c r="E490" i="24"/>
  <c r="C490" i="24"/>
  <c r="B490" i="24"/>
  <c r="A490" i="24"/>
  <c r="G489" i="24"/>
  <c r="F489" i="24"/>
  <c r="E489" i="24"/>
  <c r="C489" i="24"/>
  <c r="B489" i="24"/>
  <c r="A489" i="24"/>
  <c r="G488" i="24"/>
  <c r="F488" i="24"/>
  <c r="E488" i="24"/>
  <c r="C488" i="24"/>
  <c r="B488" i="24"/>
  <c r="A488" i="24"/>
  <c r="G487" i="24"/>
  <c r="F487" i="24"/>
  <c r="E487" i="24"/>
  <c r="C487" i="24"/>
  <c r="B487" i="24"/>
  <c r="A487" i="24"/>
  <c r="G486" i="24"/>
  <c r="F486" i="24"/>
  <c r="E486" i="24"/>
  <c r="C486" i="24"/>
  <c r="B486" i="24"/>
  <c r="A486" i="24"/>
  <c r="G485" i="24"/>
  <c r="F485" i="24"/>
  <c r="E485" i="24"/>
  <c r="C485" i="24"/>
  <c r="B485" i="24"/>
  <c r="A485" i="24"/>
  <c r="G484" i="24"/>
  <c r="F484" i="24"/>
  <c r="E484" i="24"/>
  <c r="C484" i="24"/>
  <c r="B484" i="24"/>
  <c r="A484" i="24"/>
  <c r="G483" i="24"/>
  <c r="F483" i="24"/>
  <c r="E483" i="24"/>
  <c r="C483" i="24"/>
  <c r="B483" i="24"/>
  <c r="A483" i="24"/>
  <c r="G482" i="24"/>
  <c r="F482" i="24"/>
  <c r="E482" i="24"/>
  <c r="C482" i="24"/>
  <c r="B482" i="24"/>
  <c r="A482" i="24"/>
  <c r="G481" i="24"/>
  <c r="F481" i="24"/>
  <c r="E481" i="24"/>
  <c r="C481" i="24"/>
  <c r="B481" i="24"/>
  <c r="A481" i="24"/>
  <c r="G480" i="24"/>
  <c r="F480" i="24"/>
  <c r="E480" i="24"/>
  <c r="C480" i="24"/>
  <c r="B480" i="24"/>
  <c r="A480" i="24"/>
  <c r="G479" i="24"/>
  <c r="F479" i="24"/>
  <c r="E479" i="24"/>
  <c r="C479" i="24"/>
  <c r="B479" i="24"/>
  <c r="A479" i="24"/>
  <c r="G478" i="24"/>
  <c r="F478" i="24"/>
  <c r="E478" i="24"/>
  <c r="C478" i="24"/>
  <c r="B478" i="24"/>
  <c r="A478" i="24"/>
  <c r="G477" i="24"/>
  <c r="F477" i="24"/>
  <c r="E477" i="24"/>
  <c r="C477" i="24"/>
  <c r="B477" i="24"/>
  <c r="A477" i="24"/>
  <c r="G476" i="24"/>
  <c r="F476" i="24"/>
  <c r="E476" i="24"/>
  <c r="C476" i="24"/>
  <c r="B476" i="24"/>
  <c r="A476" i="24"/>
  <c r="G475" i="24"/>
  <c r="F475" i="24"/>
  <c r="E475" i="24"/>
  <c r="C475" i="24"/>
  <c r="B475" i="24"/>
  <c r="A475" i="24"/>
  <c r="G474" i="24"/>
  <c r="F474" i="24"/>
  <c r="E474" i="24"/>
  <c r="C474" i="24"/>
  <c r="B474" i="24"/>
  <c r="A474" i="24"/>
  <c r="G473" i="24"/>
  <c r="F473" i="24"/>
  <c r="E473" i="24"/>
  <c r="C473" i="24"/>
  <c r="B473" i="24"/>
  <c r="A473" i="24"/>
  <c r="G472" i="24"/>
  <c r="F472" i="24"/>
  <c r="E472" i="24"/>
  <c r="C472" i="24"/>
  <c r="B472" i="24"/>
  <c r="A472" i="24"/>
  <c r="G471" i="24"/>
  <c r="F471" i="24"/>
  <c r="E471" i="24"/>
  <c r="C471" i="24"/>
  <c r="B471" i="24"/>
  <c r="A471" i="24"/>
  <c r="G470" i="24"/>
  <c r="F470" i="24"/>
  <c r="E470" i="24"/>
  <c r="C470" i="24"/>
  <c r="B470" i="24"/>
  <c r="A470" i="24"/>
  <c r="G469" i="24"/>
  <c r="F469" i="24"/>
  <c r="E469" i="24"/>
  <c r="C469" i="24"/>
  <c r="B469" i="24"/>
  <c r="A469" i="24"/>
  <c r="G468" i="24"/>
  <c r="F468" i="24"/>
  <c r="E468" i="24"/>
  <c r="C468" i="24"/>
  <c r="B468" i="24"/>
  <c r="A468" i="24"/>
  <c r="G467" i="24"/>
  <c r="F467" i="24"/>
  <c r="E467" i="24"/>
  <c r="C467" i="24"/>
  <c r="B467" i="24"/>
  <c r="A467" i="24"/>
  <c r="G466" i="24"/>
  <c r="F466" i="24"/>
  <c r="E466" i="24"/>
  <c r="C466" i="24"/>
  <c r="B466" i="24"/>
  <c r="A466" i="24"/>
  <c r="G465" i="24"/>
  <c r="F465" i="24"/>
  <c r="E465" i="24"/>
  <c r="C465" i="24"/>
  <c r="B465" i="24"/>
  <c r="A465" i="24"/>
  <c r="G464" i="24"/>
  <c r="F464" i="24"/>
  <c r="E464" i="24"/>
  <c r="C464" i="24"/>
  <c r="B464" i="24"/>
  <c r="A464" i="24"/>
  <c r="G463" i="24"/>
  <c r="F463" i="24"/>
  <c r="E463" i="24"/>
  <c r="C463" i="24"/>
  <c r="B463" i="24"/>
  <c r="A463" i="24"/>
  <c r="G462" i="24"/>
  <c r="F462" i="24"/>
  <c r="E462" i="24"/>
  <c r="C462" i="24"/>
  <c r="B462" i="24"/>
  <c r="A462" i="24"/>
  <c r="G461" i="24"/>
  <c r="F461" i="24"/>
  <c r="E461" i="24"/>
  <c r="C461" i="24"/>
  <c r="B461" i="24"/>
  <c r="A461" i="24"/>
  <c r="G460" i="24"/>
  <c r="F460" i="24"/>
  <c r="E460" i="24"/>
  <c r="C460" i="24"/>
  <c r="B460" i="24"/>
  <c r="A460" i="24"/>
  <c r="G459" i="24"/>
  <c r="F459" i="24"/>
  <c r="E459" i="24"/>
  <c r="C459" i="24"/>
  <c r="B459" i="24"/>
  <c r="A459" i="24"/>
  <c r="G458" i="24"/>
  <c r="F458" i="24"/>
  <c r="E458" i="24"/>
  <c r="C458" i="24"/>
  <c r="B458" i="24"/>
  <c r="A458" i="24"/>
  <c r="G457" i="24"/>
  <c r="F457" i="24"/>
  <c r="E457" i="24"/>
  <c r="C457" i="24"/>
  <c r="B457" i="24"/>
  <c r="A457" i="24"/>
  <c r="G456" i="24"/>
  <c r="F456" i="24"/>
  <c r="E456" i="24"/>
  <c r="C456" i="24"/>
  <c r="B456" i="24"/>
  <c r="A456" i="24"/>
  <c r="G455" i="24"/>
  <c r="F455" i="24"/>
  <c r="E455" i="24"/>
  <c r="C455" i="24"/>
  <c r="B455" i="24"/>
  <c r="A455" i="24"/>
  <c r="G454" i="24"/>
  <c r="F454" i="24"/>
  <c r="E454" i="24"/>
  <c r="C454" i="24"/>
  <c r="B454" i="24"/>
  <c r="A454" i="24"/>
  <c r="G453" i="24"/>
  <c r="F453" i="24"/>
  <c r="E453" i="24"/>
  <c r="C453" i="24"/>
  <c r="B453" i="24"/>
  <c r="A453" i="24"/>
  <c r="G452" i="24"/>
  <c r="F452" i="24"/>
  <c r="E452" i="24"/>
  <c r="C452" i="24"/>
  <c r="B452" i="24"/>
  <c r="A452" i="24"/>
  <c r="G451" i="24"/>
  <c r="F451" i="24"/>
  <c r="E451" i="24"/>
  <c r="C451" i="24"/>
  <c r="B451" i="24"/>
  <c r="A451" i="24"/>
  <c r="G450" i="24"/>
  <c r="F450" i="24"/>
  <c r="E450" i="24"/>
  <c r="C450" i="24"/>
  <c r="B450" i="24"/>
  <c r="A450" i="24"/>
  <c r="G449" i="24"/>
  <c r="F449" i="24"/>
  <c r="E449" i="24"/>
  <c r="C449" i="24"/>
  <c r="B449" i="24"/>
  <c r="A449" i="24"/>
  <c r="G448" i="24"/>
  <c r="F448" i="24"/>
  <c r="E448" i="24"/>
  <c r="C448" i="24"/>
  <c r="B448" i="24"/>
  <c r="A448" i="24"/>
  <c r="G447" i="24"/>
  <c r="F447" i="24"/>
  <c r="E447" i="24"/>
  <c r="C447" i="24"/>
  <c r="B447" i="24"/>
  <c r="A447" i="24"/>
  <c r="G446" i="24"/>
  <c r="F446" i="24"/>
  <c r="E446" i="24"/>
  <c r="C446" i="24"/>
  <c r="B446" i="24"/>
  <c r="A446" i="24"/>
  <c r="G445" i="24"/>
  <c r="F445" i="24"/>
  <c r="E445" i="24"/>
  <c r="C445" i="24"/>
  <c r="B445" i="24"/>
  <c r="A445" i="24"/>
  <c r="G444" i="24"/>
  <c r="F444" i="24"/>
  <c r="E444" i="24"/>
  <c r="C444" i="24"/>
  <c r="B444" i="24"/>
  <c r="A444" i="24"/>
  <c r="G443" i="24"/>
  <c r="F443" i="24"/>
  <c r="E443" i="24"/>
  <c r="C443" i="24"/>
  <c r="B443" i="24"/>
  <c r="A443" i="24"/>
  <c r="G442" i="24"/>
  <c r="F442" i="24"/>
  <c r="E442" i="24"/>
  <c r="C442" i="24"/>
  <c r="B442" i="24"/>
  <c r="A442" i="24"/>
  <c r="G441" i="24"/>
  <c r="F441" i="24"/>
  <c r="E441" i="24"/>
  <c r="C441" i="24"/>
  <c r="B441" i="24"/>
  <c r="A441" i="24"/>
  <c r="G440" i="24"/>
  <c r="F440" i="24"/>
  <c r="E440" i="24"/>
  <c r="C440" i="24"/>
  <c r="B440" i="24"/>
  <c r="A440" i="24"/>
  <c r="G439" i="24"/>
  <c r="F439" i="24"/>
  <c r="E439" i="24"/>
  <c r="C439" i="24"/>
  <c r="B439" i="24"/>
  <c r="A439" i="24"/>
  <c r="G438" i="24"/>
  <c r="F438" i="24"/>
  <c r="E438" i="24"/>
  <c r="C438" i="24"/>
  <c r="B438" i="24"/>
  <c r="A438" i="24"/>
  <c r="G437" i="24"/>
  <c r="F437" i="24"/>
  <c r="E437" i="24"/>
  <c r="C437" i="24"/>
  <c r="B437" i="24"/>
  <c r="A437" i="24"/>
  <c r="G436" i="24"/>
  <c r="F436" i="24"/>
  <c r="E436" i="24"/>
  <c r="C436" i="24"/>
  <c r="B436" i="24"/>
  <c r="A436" i="24"/>
  <c r="G435" i="24"/>
  <c r="F435" i="24"/>
  <c r="E435" i="24"/>
  <c r="C435" i="24"/>
  <c r="B435" i="24"/>
  <c r="A435" i="24"/>
  <c r="G434" i="24"/>
  <c r="F434" i="24"/>
  <c r="E434" i="24"/>
  <c r="C434" i="24"/>
  <c r="B434" i="24"/>
  <c r="A434" i="24"/>
  <c r="G433" i="24"/>
  <c r="F433" i="24"/>
  <c r="E433" i="24"/>
  <c r="C433" i="24"/>
  <c r="B433" i="24"/>
  <c r="A433" i="24"/>
  <c r="G432" i="24"/>
  <c r="F432" i="24"/>
  <c r="E432" i="24"/>
  <c r="C432" i="24"/>
  <c r="B432" i="24"/>
  <c r="A432" i="24"/>
  <c r="G431" i="24"/>
  <c r="F431" i="24"/>
  <c r="E431" i="24"/>
  <c r="C431" i="24"/>
  <c r="B431" i="24"/>
  <c r="A431" i="24"/>
  <c r="G430" i="24"/>
  <c r="F430" i="24"/>
  <c r="E430" i="24"/>
  <c r="C430" i="24"/>
  <c r="B430" i="24"/>
  <c r="A430" i="24"/>
  <c r="G429" i="24"/>
  <c r="F429" i="24"/>
  <c r="E429" i="24"/>
  <c r="C429" i="24"/>
  <c r="B429" i="24"/>
  <c r="A429" i="24"/>
  <c r="G428" i="24"/>
  <c r="F428" i="24"/>
  <c r="E428" i="24"/>
  <c r="C428" i="24"/>
  <c r="B428" i="24"/>
  <c r="A428" i="24"/>
  <c r="G427" i="24"/>
  <c r="F427" i="24"/>
  <c r="E427" i="24"/>
  <c r="C427" i="24"/>
  <c r="B427" i="24"/>
  <c r="A427" i="24"/>
  <c r="G426" i="24"/>
  <c r="F426" i="24"/>
  <c r="E426" i="24"/>
  <c r="C426" i="24"/>
  <c r="B426" i="24"/>
  <c r="A426" i="24"/>
  <c r="G425" i="24"/>
  <c r="F425" i="24"/>
  <c r="E425" i="24"/>
  <c r="C425" i="24"/>
  <c r="B425" i="24"/>
  <c r="A425" i="24"/>
  <c r="G424" i="24"/>
  <c r="F424" i="24"/>
  <c r="E424" i="24"/>
  <c r="C424" i="24"/>
  <c r="B424" i="24"/>
  <c r="A424" i="24"/>
  <c r="G423" i="24"/>
  <c r="F423" i="24"/>
  <c r="E423" i="24"/>
  <c r="C423" i="24"/>
  <c r="B423" i="24"/>
  <c r="A423" i="24"/>
  <c r="G422" i="24"/>
  <c r="F422" i="24"/>
  <c r="E422" i="24"/>
  <c r="C422" i="24"/>
  <c r="B422" i="24"/>
  <c r="A422" i="24"/>
  <c r="G421" i="24"/>
  <c r="F421" i="24"/>
  <c r="E421" i="24"/>
  <c r="C421" i="24"/>
  <c r="B421" i="24"/>
  <c r="A421" i="24"/>
  <c r="G420" i="24"/>
  <c r="F420" i="24"/>
  <c r="E420" i="24"/>
  <c r="C420" i="24"/>
  <c r="B420" i="24"/>
  <c r="A420" i="24"/>
  <c r="G419" i="24"/>
  <c r="F419" i="24"/>
  <c r="E419" i="24"/>
  <c r="C419" i="24"/>
  <c r="B419" i="24"/>
  <c r="A419" i="24"/>
  <c r="G418" i="24"/>
  <c r="F418" i="24"/>
  <c r="E418" i="24"/>
  <c r="C418" i="24"/>
  <c r="B418" i="24"/>
  <c r="A418" i="24"/>
  <c r="G417" i="24"/>
  <c r="F417" i="24"/>
  <c r="E417" i="24"/>
  <c r="C417" i="24"/>
  <c r="B417" i="24"/>
  <c r="A417" i="24"/>
  <c r="G416" i="24"/>
  <c r="F416" i="24"/>
  <c r="E416" i="24"/>
  <c r="C416" i="24"/>
  <c r="B416" i="24"/>
  <c r="A416" i="24"/>
  <c r="G415" i="24"/>
  <c r="F415" i="24"/>
  <c r="E415" i="24"/>
  <c r="C415" i="24"/>
  <c r="B415" i="24"/>
  <c r="A415" i="24"/>
  <c r="G414" i="24"/>
  <c r="F414" i="24"/>
  <c r="E414" i="24"/>
  <c r="C414" i="24"/>
  <c r="B414" i="24"/>
  <c r="A414" i="24"/>
  <c r="G413" i="24"/>
  <c r="F413" i="24"/>
  <c r="E413" i="24"/>
  <c r="C413" i="24"/>
  <c r="B413" i="24"/>
  <c r="A413" i="24"/>
  <c r="G412" i="24"/>
  <c r="F412" i="24"/>
  <c r="E412" i="24"/>
  <c r="C412" i="24"/>
  <c r="B412" i="24"/>
  <c r="A412" i="24"/>
  <c r="G411" i="24"/>
  <c r="F411" i="24"/>
  <c r="E411" i="24"/>
  <c r="C411" i="24"/>
  <c r="B411" i="24"/>
  <c r="A411" i="24"/>
  <c r="G410" i="24"/>
  <c r="F410" i="24"/>
  <c r="E410" i="24"/>
  <c r="C410" i="24"/>
  <c r="B410" i="24"/>
  <c r="A410" i="24"/>
  <c r="G409" i="24"/>
  <c r="F409" i="24"/>
  <c r="E409" i="24"/>
  <c r="C409" i="24"/>
  <c r="B409" i="24"/>
  <c r="A409" i="24"/>
  <c r="G408" i="24"/>
  <c r="F408" i="24"/>
  <c r="E408" i="24"/>
  <c r="C408" i="24"/>
  <c r="B408" i="24"/>
  <c r="A408" i="24"/>
  <c r="G407" i="24"/>
  <c r="F407" i="24"/>
  <c r="E407" i="24"/>
  <c r="C407" i="24"/>
  <c r="B407" i="24"/>
  <c r="A407" i="24"/>
  <c r="G406" i="24"/>
  <c r="F406" i="24"/>
  <c r="E406" i="24"/>
  <c r="C406" i="24"/>
  <c r="B406" i="24"/>
  <c r="A406" i="24"/>
  <c r="G405" i="24"/>
  <c r="F405" i="24"/>
  <c r="E405" i="24"/>
  <c r="C405" i="24"/>
  <c r="B405" i="24"/>
  <c r="A405" i="24"/>
  <c r="G404" i="24"/>
  <c r="F404" i="24"/>
  <c r="E404" i="24"/>
  <c r="C404" i="24"/>
  <c r="B404" i="24"/>
  <c r="A404" i="24"/>
  <c r="G403" i="24"/>
  <c r="F403" i="24"/>
  <c r="E403" i="24"/>
  <c r="C403" i="24"/>
  <c r="B403" i="24"/>
  <c r="A403" i="24"/>
  <c r="G402" i="24"/>
  <c r="F402" i="24"/>
  <c r="E402" i="24"/>
  <c r="C402" i="24"/>
  <c r="B402" i="24"/>
  <c r="A402" i="24"/>
  <c r="G401" i="24"/>
  <c r="F401" i="24"/>
  <c r="E401" i="24"/>
  <c r="C401" i="24"/>
  <c r="B401" i="24"/>
  <c r="A401" i="24"/>
  <c r="G400" i="24"/>
  <c r="F400" i="24"/>
  <c r="E400" i="24"/>
  <c r="C400" i="24"/>
  <c r="B400" i="24"/>
  <c r="A400" i="24"/>
  <c r="G399" i="24"/>
  <c r="F399" i="24"/>
  <c r="E399" i="24"/>
  <c r="C399" i="24"/>
  <c r="B399" i="24"/>
  <c r="A399" i="24"/>
  <c r="G398" i="24"/>
  <c r="F398" i="24"/>
  <c r="E398" i="24"/>
  <c r="C398" i="24"/>
  <c r="B398" i="24"/>
  <c r="A398" i="24"/>
  <c r="G397" i="24"/>
  <c r="F397" i="24"/>
  <c r="E397" i="24"/>
  <c r="C397" i="24"/>
  <c r="B397" i="24"/>
  <c r="A397" i="24"/>
  <c r="G396" i="24"/>
  <c r="F396" i="24"/>
  <c r="E396" i="24"/>
  <c r="C396" i="24"/>
  <c r="B396" i="24"/>
  <c r="A396" i="24"/>
  <c r="G395" i="24"/>
  <c r="F395" i="24"/>
  <c r="E395" i="24"/>
  <c r="C395" i="24"/>
  <c r="B395" i="24"/>
  <c r="A395" i="24"/>
  <c r="G394" i="24"/>
  <c r="F394" i="24"/>
  <c r="E394" i="24"/>
  <c r="C394" i="24"/>
  <c r="B394" i="24"/>
  <c r="A394" i="24"/>
  <c r="G393" i="24"/>
  <c r="F393" i="24"/>
  <c r="E393" i="24"/>
  <c r="C393" i="24"/>
  <c r="B393" i="24"/>
  <c r="A393" i="24"/>
  <c r="G392" i="24"/>
  <c r="F392" i="24"/>
  <c r="E392" i="24"/>
  <c r="C392" i="24"/>
  <c r="B392" i="24"/>
  <c r="A392" i="24"/>
  <c r="G391" i="24"/>
  <c r="F391" i="24"/>
  <c r="E391" i="24"/>
  <c r="C391" i="24"/>
  <c r="B391" i="24"/>
  <c r="A391" i="24"/>
  <c r="G390" i="24"/>
  <c r="F390" i="24"/>
  <c r="E390" i="24"/>
  <c r="C390" i="24"/>
  <c r="B390" i="24"/>
  <c r="A390" i="24"/>
  <c r="G389" i="24"/>
  <c r="F389" i="24"/>
  <c r="E389" i="24"/>
  <c r="C389" i="24"/>
  <c r="B389" i="24"/>
  <c r="A389" i="24"/>
  <c r="G388" i="24"/>
  <c r="F388" i="24"/>
  <c r="E388" i="24"/>
  <c r="C388" i="24"/>
  <c r="B388" i="24"/>
  <c r="A388" i="24"/>
  <c r="G387" i="24"/>
  <c r="F387" i="24"/>
  <c r="E387" i="24"/>
  <c r="C387" i="24"/>
  <c r="B387" i="24"/>
  <c r="A387" i="24"/>
  <c r="G386" i="24"/>
  <c r="F386" i="24"/>
  <c r="E386" i="24"/>
  <c r="C386" i="24"/>
  <c r="B386" i="24"/>
  <c r="A386" i="24"/>
  <c r="G385" i="24"/>
  <c r="F385" i="24"/>
  <c r="E385" i="24"/>
  <c r="C385" i="24"/>
  <c r="B385" i="24"/>
  <c r="A385" i="24"/>
  <c r="G384" i="24"/>
  <c r="F384" i="24"/>
  <c r="E384" i="24"/>
  <c r="C384" i="24"/>
  <c r="B384" i="24"/>
  <c r="A384" i="24"/>
  <c r="G383" i="24"/>
  <c r="F383" i="24"/>
  <c r="E383" i="24"/>
  <c r="C383" i="24"/>
  <c r="B383" i="24"/>
  <c r="A383" i="24"/>
  <c r="G382" i="24"/>
  <c r="F382" i="24"/>
  <c r="E382" i="24"/>
  <c r="C382" i="24"/>
  <c r="B382" i="24"/>
  <c r="A382" i="24"/>
  <c r="G381" i="24"/>
  <c r="F381" i="24"/>
  <c r="E381" i="24"/>
  <c r="C381" i="24"/>
  <c r="B381" i="24"/>
  <c r="A381" i="24"/>
  <c r="G380" i="24"/>
  <c r="F380" i="24"/>
  <c r="E380" i="24"/>
  <c r="C380" i="24"/>
  <c r="B380" i="24"/>
  <c r="A380" i="24"/>
  <c r="G379" i="24"/>
  <c r="F379" i="24"/>
  <c r="E379" i="24"/>
  <c r="C379" i="24"/>
  <c r="B379" i="24"/>
  <c r="A379" i="24"/>
  <c r="G378" i="24"/>
  <c r="F378" i="24"/>
  <c r="E378" i="24"/>
  <c r="C378" i="24"/>
  <c r="B378" i="24"/>
  <c r="A378" i="24"/>
  <c r="G377" i="24"/>
  <c r="F377" i="24"/>
  <c r="E377" i="24"/>
  <c r="C377" i="24"/>
  <c r="B377" i="24"/>
  <c r="A377" i="24"/>
  <c r="G376" i="24"/>
  <c r="F376" i="24"/>
  <c r="E376" i="24"/>
  <c r="C376" i="24"/>
  <c r="B376" i="24"/>
  <c r="A376" i="24"/>
  <c r="G375" i="24"/>
  <c r="F375" i="24"/>
  <c r="E375" i="24"/>
  <c r="C375" i="24"/>
  <c r="B375" i="24"/>
  <c r="A375" i="24"/>
  <c r="G374" i="24"/>
  <c r="F374" i="24"/>
  <c r="E374" i="24"/>
  <c r="C374" i="24"/>
  <c r="B374" i="24"/>
  <c r="A374" i="24"/>
  <c r="G373" i="24"/>
  <c r="F373" i="24"/>
  <c r="E373" i="24"/>
  <c r="C373" i="24"/>
  <c r="B373" i="24"/>
  <c r="A373" i="24"/>
  <c r="G372" i="24"/>
  <c r="F372" i="24"/>
  <c r="E372" i="24"/>
  <c r="C372" i="24"/>
  <c r="B372" i="24"/>
  <c r="A372" i="24"/>
  <c r="G371" i="24"/>
  <c r="F371" i="24"/>
  <c r="E371" i="24"/>
  <c r="C371" i="24"/>
  <c r="B371" i="24"/>
  <c r="A371" i="24"/>
  <c r="G370" i="24"/>
  <c r="F370" i="24"/>
  <c r="E370" i="24"/>
  <c r="C370" i="24"/>
  <c r="B370" i="24"/>
  <c r="A370" i="24"/>
  <c r="G369" i="24"/>
  <c r="F369" i="24"/>
  <c r="E369" i="24"/>
  <c r="C369" i="24"/>
  <c r="B369" i="24"/>
  <c r="A369" i="24"/>
  <c r="G368" i="24"/>
  <c r="F368" i="24"/>
  <c r="E368" i="24"/>
  <c r="C368" i="24"/>
  <c r="B368" i="24"/>
  <c r="A368" i="24"/>
  <c r="G367" i="24"/>
  <c r="F367" i="24"/>
  <c r="E367" i="24"/>
  <c r="C367" i="24"/>
  <c r="B367" i="24"/>
  <c r="A367" i="24"/>
  <c r="G366" i="24"/>
  <c r="F366" i="24"/>
  <c r="E366" i="24"/>
  <c r="C366" i="24"/>
  <c r="B366" i="24"/>
  <c r="A366" i="24"/>
  <c r="G365" i="24"/>
  <c r="F365" i="24"/>
  <c r="E365" i="24"/>
  <c r="C365" i="24"/>
  <c r="B365" i="24"/>
  <c r="A365" i="24"/>
  <c r="G364" i="24"/>
  <c r="F364" i="24"/>
  <c r="E364" i="24"/>
  <c r="C364" i="24"/>
  <c r="B364" i="24"/>
  <c r="A364" i="24"/>
  <c r="G363" i="24"/>
  <c r="F363" i="24"/>
  <c r="E363" i="24"/>
  <c r="C363" i="24"/>
  <c r="B363" i="24"/>
  <c r="A363" i="24"/>
  <c r="G362" i="24"/>
  <c r="F362" i="24"/>
  <c r="E362" i="24"/>
  <c r="C362" i="24"/>
  <c r="B362" i="24"/>
  <c r="A362" i="24"/>
  <c r="G361" i="24"/>
  <c r="F361" i="24"/>
  <c r="E361" i="24"/>
  <c r="C361" i="24"/>
  <c r="B361" i="24"/>
  <c r="A361" i="24"/>
  <c r="G360" i="24"/>
  <c r="F360" i="24"/>
  <c r="E360" i="24"/>
  <c r="C360" i="24"/>
  <c r="B360" i="24"/>
  <c r="A360" i="24"/>
  <c r="G359" i="24"/>
  <c r="F359" i="24"/>
  <c r="E359" i="24"/>
  <c r="C359" i="24"/>
  <c r="B359" i="24"/>
  <c r="A359" i="24"/>
  <c r="G358" i="24"/>
  <c r="F358" i="24"/>
  <c r="E358" i="24"/>
  <c r="C358" i="24"/>
  <c r="B358" i="24"/>
  <c r="A358" i="24"/>
  <c r="G357" i="24"/>
  <c r="F357" i="24"/>
  <c r="E357" i="24"/>
  <c r="C357" i="24"/>
  <c r="B357" i="24"/>
  <c r="A357" i="24"/>
  <c r="G356" i="24"/>
  <c r="F356" i="24"/>
  <c r="E356" i="24"/>
  <c r="C356" i="24"/>
  <c r="B356" i="24"/>
  <c r="A356" i="24"/>
  <c r="G355" i="24"/>
  <c r="F355" i="24"/>
  <c r="E355" i="24"/>
  <c r="C355" i="24"/>
  <c r="B355" i="24"/>
  <c r="A355" i="24"/>
  <c r="G354" i="24"/>
  <c r="F354" i="24"/>
  <c r="E354" i="24"/>
  <c r="C354" i="24"/>
  <c r="B354" i="24"/>
  <c r="A354" i="24"/>
  <c r="G353" i="24"/>
  <c r="F353" i="24"/>
  <c r="E353" i="24"/>
  <c r="C353" i="24"/>
  <c r="B353" i="24"/>
  <c r="A353" i="24"/>
  <c r="G352" i="24"/>
  <c r="F352" i="24"/>
  <c r="E352" i="24"/>
  <c r="C352" i="24"/>
  <c r="B352" i="24"/>
  <c r="A352" i="24"/>
  <c r="G351" i="24"/>
  <c r="F351" i="24"/>
  <c r="E351" i="24"/>
  <c r="C351" i="24"/>
  <c r="B351" i="24"/>
  <c r="A351" i="24"/>
  <c r="G350" i="24"/>
  <c r="F350" i="24"/>
  <c r="E350" i="24"/>
  <c r="C350" i="24"/>
  <c r="B350" i="24"/>
  <c r="A350" i="24"/>
  <c r="G349" i="24"/>
  <c r="F349" i="24"/>
  <c r="E349" i="24"/>
  <c r="C349" i="24"/>
  <c r="B349" i="24"/>
  <c r="A349" i="24"/>
  <c r="G348" i="24"/>
  <c r="F348" i="24"/>
  <c r="E348" i="24"/>
  <c r="C348" i="24"/>
  <c r="B348" i="24"/>
  <c r="A348" i="24"/>
  <c r="G347" i="24"/>
  <c r="F347" i="24"/>
  <c r="E347" i="24"/>
  <c r="C347" i="24"/>
  <c r="B347" i="24"/>
  <c r="A347" i="24"/>
  <c r="G346" i="24"/>
  <c r="F346" i="24"/>
  <c r="E346" i="24"/>
  <c r="C346" i="24"/>
  <c r="B346" i="24"/>
  <c r="A346" i="24"/>
  <c r="G345" i="24"/>
  <c r="F345" i="24"/>
  <c r="E345" i="24"/>
  <c r="C345" i="24"/>
  <c r="B345" i="24"/>
  <c r="A345" i="24"/>
  <c r="G344" i="24"/>
  <c r="F344" i="24"/>
  <c r="E344" i="24"/>
  <c r="C344" i="24"/>
  <c r="B344" i="24"/>
  <c r="A344" i="24"/>
  <c r="G343" i="24"/>
  <c r="F343" i="24"/>
  <c r="E343" i="24"/>
  <c r="C343" i="24"/>
  <c r="B343" i="24"/>
  <c r="A343" i="24"/>
  <c r="G342" i="24"/>
  <c r="F342" i="24"/>
  <c r="E342" i="24"/>
  <c r="C342" i="24"/>
  <c r="B342" i="24"/>
  <c r="A342" i="24"/>
  <c r="G341" i="24"/>
  <c r="F341" i="24"/>
  <c r="E341" i="24"/>
  <c r="C341" i="24"/>
  <c r="B341" i="24"/>
  <c r="A341" i="24"/>
  <c r="G340" i="24"/>
  <c r="F340" i="24"/>
  <c r="E340" i="24"/>
  <c r="C340" i="24"/>
  <c r="B340" i="24"/>
  <c r="A340" i="24"/>
  <c r="G339" i="24"/>
  <c r="F339" i="24"/>
  <c r="E339" i="24"/>
  <c r="C339" i="24"/>
  <c r="B339" i="24"/>
  <c r="A339" i="24"/>
  <c r="G338" i="24"/>
  <c r="F338" i="24"/>
  <c r="E338" i="24"/>
  <c r="C338" i="24"/>
  <c r="B338" i="24"/>
  <c r="A338" i="24"/>
  <c r="G337" i="24"/>
  <c r="F337" i="24"/>
  <c r="E337" i="24"/>
  <c r="C337" i="24"/>
  <c r="B337" i="24"/>
  <c r="A337" i="24"/>
  <c r="G336" i="24"/>
  <c r="F336" i="24"/>
  <c r="E336" i="24"/>
  <c r="C336" i="24"/>
  <c r="B336" i="24"/>
  <c r="A336" i="24"/>
  <c r="G335" i="24"/>
  <c r="F335" i="24"/>
  <c r="E335" i="24"/>
  <c r="C335" i="24"/>
  <c r="B335" i="24"/>
  <c r="A335" i="24"/>
  <c r="G334" i="24"/>
  <c r="F334" i="24"/>
  <c r="E334" i="24"/>
  <c r="C334" i="24"/>
  <c r="B334" i="24"/>
  <c r="A334" i="24"/>
  <c r="G333" i="24"/>
  <c r="F333" i="24"/>
  <c r="E333" i="24"/>
  <c r="C333" i="24"/>
  <c r="B333" i="24"/>
  <c r="A333" i="24"/>
  <c r="G332" i="24"/>
  <c r="F332" i="24"/>
  <c r="E332" i="24"/>
  <c r="C332" i="24"/>
  <c r="B332" i="24"/>
  <c r="A332" i="24"/>
  <c r="G331" i="24"/>
  <c r="F331" i="24"/>
  <c r="E331" i="24"/>
  <c r="C331" i="24"/>
  <c r="B331" i="24"/>
  <c r="A331" i="24"/>
  <c r="G330" i="24"/>
  <c r="F330" i="24"/>
  <c r="E330" i="24"/>
  <c r="C330" i="24"/>
  <c r="B330" i="24"/>
  <c r="A330" i="24"/>
  <c r="G329" i="24"/>
  <c r="F329" i="24"/>
  <c r="E329" i="24"/>
  <c r="C329" i="24"/>
  <c r="B329" i="24"/>
  <c r="A329" i="24"/>
  <c r="G328" i="24"/>
  <c r="F328" i="24"/>
  <c r="E328" i="24"/>
  <c r="C328" i="24"/>
  <c r="B328" i="24"/>
  <c r="A328" i="24"/>
  <c r="G327" i="24"/>
  <c r="F327" i="24"/>
  <c r="E327" i="24"/>
  <c r="C327" i="24"/>
  <c r="B327" i="24"/>
  <c r="A327" i="24"/>
  <c r="G326" i="24"/>
  <c r="F326" i="24"/>
  <c r="E326" i="24"/>
  <c r="C326" i="24"/>
  <c r="B326" i="24"/>
  <c r="A326" i="24"/>
  <c r="G325" i="24"/>
  <c r="F325" i="24"/>
  <c r="E325" i="24"/>
  <c r="C325" i="24"/>
  <c r="B325" i="24"/>
  <c r="A325" i="24"/>
  <c r="G324" i="24"/>
  <c r="F324" i="24"/>
  <c r="E324" i="24"/>
  <c r="C324" i="24"/>
  <c r="B324" i="24"/>
  <c r="A324" i="24"/>
  <c r="G323" i="24"/>
  <c r="F323" i="24"/>
  <c r="E323" i="24"/>
  <c r="C323" i="24"/>
  <c r="B323" i="24"/>
  <c r="A323" i="24"/>
  <c r="G322" i="24"/>
  <c r="F322" i="24"/>
  <c r="E322" i="24"/>
  <c r="C322" i="24"/>
  <c r="B322" i="24"/>
  <c r="A322" i="24"/>
  <c r="G321" i="24"/>
  <c r="F321" i="24"/>
  <c r="E321" i="24"/>
  <c r="C321" i="24"/>
  <c r="B321" i="24"/>
  <c r="A321" i="24"/>
  <c r="G320" i="24"/>
  <c r="F320" i="24"/>
  <c r="E320" i="24"/>
  <c r="C320" i="24"/>
  <c r="B320" i="24"/>
  <c r="A320" i="24"/>
  <c r="G319" i="24"/>
  <c r="F319" i="24"/>
  <c r="E319" i="24"/>
  <c r="C319" i="24"/>
  <c r="B319" i="24"/>
  <c r="A319" i="24"/>
  <c r="G318" i="24"/>
  <c r="F318" i="24"/>
  <c r="E318" i="24"/>
  <c r="C318" i="24"/>
  <c r="B318" i="24"/>
  <c r="A318" i="24"/>
  <c r="G317" i="24"/>
  <c r="F317" i="24"/>
  <c r="E317" i="24"/>
  <c r="C317" i="24"/>
  <c r="B317" i="24"/>
  <c r="A317" i="24"/>
  <c r="G316" i="24"/>
  <c r="F316" i="24"/>
  <c r="E316" i="24"/>
  <c r="C316" i="24"/>
  <c r="B316" i="24"/>
  <c r="A316" i="24"/>
  <c r="G315" i="24"/>
  <c r="F315" i="24"/>
  <c r="E315" i="24"/>
  <c r="C315" i="24"/>
  <c r="B315" i="24"/>
  <c r="A315" i="24"/>
  <c r="G314" i="24"/>
  <c r="F314" i="24"/>
  <c r="E314" i="24"/>
  <c r="C314" i="24"/>
  <c r="B314" i="24"/>
  <c r="A314" i="24"/>
  <c r="G313" i="24"/>
  <c r="F313" i="24"/>
  <c r="E313" i="24"/>
  <c r="C313" i="24"/>
  <c r="B313" i="24"/>
  <c r="A313" i="24"/>
  <c r="G312" i="24"/>
  <c r="F312" i="24"/>
  <c r="E312" i="24"/>
  <c r="C312" i="24"/>
  <c r="B312" i="24"/>
  <c r="A312" i="24"/>
  <c r="G311" i="24"/>
  <c r="F311" i="24"/>
  <c r="E311" i="24"/>
  <c r="C311" i="24"/>
  <c r="B311" i="24"/>
  <c r="A311" i="24"/>
  <c r="G310" i="24"/>
  <c r="F310" i="24"/>
  <c r="E310" i="24"/>
  <c r="C310" i="24"/>
  <c r="B310" i="24"/>
  <c r="A310" i="24"/>
  <c r="G309" i="24"/>
  <c r="F309" i="24"/>
  <c r="E309" i="24"/>
  <c r="C309" i="24"/>
  <c r="B309" i="24"/>
  <c r="A309" i="24"/>
  <c r="G308" i="24"/>
  <c r="F308" i="24"/>
  <c r="E308" i="24"/>
  <c r="C308" i="24"/>
  <c r="B308" i="24"/>
  <c r="A308" i="24"/>
  <c r="G307" i="24"/>
  <c r="F307" i="24"/>
  <c r="E307" i="24"/>
  <c r="C307" i="24"/>
  <c r="B307" i="24"/>
  <c r="A307" i="24"/>
  <c r="G306" i="24"/>
  <c r="F306" i="24"/>
  <c r="E306" i="24"/>
  <c r="C306" i="24"/>
  <c r="B306" i="24"/>
  <c r="A306" i="24"/>
  <c r="G305" i="24"/>
  <c r="F305" i="24"/>
  <c r="E305" i="24"/>
  <c r="C305" i="24"/>
  <c r="B305" i="24"/>
  <c r="A305" i="24"/>
  <c r="G304" i="24"/>
  <c r="F304" i="24"/>
  <c r="E304" i="24"/>
  <c r="C304" i="24"/>
  <c r="B304" i="24"/>
  <c r="A304" i="24"/>
  <c r="G303" i="24"/>
  <c r="F303" i="24"/>
  <c r="E303" i="24"/>
  <c r="C303" i="24"/>
  <c r="B303" i="24"/>
  <c r="A303" i="24"/>
  <c r="G302" i="24"/>
  <c r="F302" i="24"/>
  <c r="E302" i="24"/>
  <c r="C302" i="24"/>
  <c r="B302" i="24"/>
  <c r="A302" i="24"/>
  <c r="G301" i="24"/>
  <c r="F301" i="24"/>
  <c r="E301" i="24"/>
  <c r="C301" i="24"/>
  <c r="B301" i="24"/>
  <c r="A301" i="24"/>
  <c r="G300" i="24"/>
  <c r="F300" i="24"/>
  <c r="E300" i="24"/>
  <c r="C300" i="24"/>
  <c r="B300" i="24"/>
  <c r="A300" i="24"/>
  <c r="G299" i="24"/>
  <c r="F299" i="24"/>
  <c r="E299" i="24"/>
  <c r="C299" i="24"/>
  <c r="B299" i="24"/>
  <c r="A299" i="24"/>
  <c r="G298" i="24"/>
  <c r="F298" i="24"/>
  <c r="E298" i="24"/>
  <c r="C298" i="24"/>
  <c r="B298" i="24"/>
  <c r="A298" i="24"/>
  <c r="G297" i="24"/>
  <c r="F297" i="24"/>
  <c r="E297" i="24"/>
  <c r="C297" i="24"/>
  <c r="B297" i="24"/>
  <c r="A297" i="24"/>
  <c r="G296" i="24"/>
  <c r="F296" i="24"/>
  <c r="E296" i="24"/>
  <c r="C296" i="24"/>
  <c r="B296" i="24"/>
  <c r="A296" i="24"/>
  <c r="G295" i="24"/>
  <c r="F295" i="24"/>
  <c r="E295" i="24"/>
  <c r="C295" i="24"/>
  <c r="B295" i="24"/>
  <c r="A295" i="24"/>
  <c r="G294" i="24"/>
  <c r="F294" i="24"/>
  <c r="E294" i="24"/>
  <c r="C294" i="24"/>
  <c r="B294" i="24"/>
  <c r="A294" i="24"/>
  <c r="G293" i="24"/>
  <c r="F293" i="24"/>
  <c r="E293" i="24"/>
  <c r="C293" i="24"/>
  <c r="B293" i="24"/>
  <c r="A293" i="24"/>
  <c r="G292" i="24"/>
  <c r="F292" i="24"/>
  <c r="E292" i="24"/>
  <c r="C292" i="24"/>
  <c r="B292" i="24"/>
  <c r="A292" i="24"/>
  <c r="G291" i="24"/>
  <c r="F291" i="24"/>
  <c r="E291" i="24"/>
  <c r="C291" i="24"/>
  <c r="B291" i="24"/>
  <c r="A291" i="24"/>
  <c r="G290" i="24"/>
  <c r="F290" i="24"/>
  <c r="E290" i="24"/>
  <c r="C290" i="24"/>
  <c r="B290" i="24"/>
  <c r="A290" i="24"/>
  <c r="G289" i="24"/>
  <c r="F289" i="24"/>
  <c r="E289" i="24"/>
  <c r="C289" i="24"/>
  <c r="B289" i="24"/>
  <c r="A289" i="24"/>
  <c r="G288" i="24"/>
  <c r="F288" i="24"/>
  <c r="E288" i="24"/>
  <c r="C288" i="24"/>
  <c r="B288" i="24"/>
  <c r="A288" i="24"/>
  <c r="G287" i="24"/>
  <c r="F287" i="24"/>
  <c r="E287" i="24"/>
  <c r="C287" i="24"/>
  <c r="B287" i="24"/>
  <c r="A287" i="24"/>
  <c r="G286" i="24"/>
  <c r="F286" i="24"/>
  <c r="E286" i="24"/>
  <c r="C286" i="24"/>
  <c r="B286" i="24"/>
  <c r="A286" i="24"/>
  <c r="G285" i="24"/>
  <c r="F285" i="24"/>
  <c r="E285" i="24"/>
  <c r="C285" i="24"/>
  <c r="B285" i="24"/>
  <c r="A285" i="24"/>
  <c r="G284" i="24"/>
  <c r="F284" i="24"/>
  <c r="E284" i="24"/>
  <c r="C284" i="24"/>
  <c r="B284" i="24"/>
  <c r="A284" i="24"/>
  <c r="G283" i="24"/>
  <c r="F283" i="24"/>
  <c r="E283" i="24"/>
  <c r="C283" i="24"/>
  <c r="B283" i="24"/>
  <c r="A283" i="24"/>
  <c r="G282" i="24"/>
  <c r="F282" i="24"/>
  <c r="E282" i="24"/>
  <c r="C282" i="24"/>
  <c r="B282" i="24"/>
  <c r="A282" i="24"/>
  <c r="G281" i="24"/>
  <c r="F281" i="24"/>
  <c r="E281" i="24"/>
  <c r="C281" i="24"/>
  <c r="B281" i="24"/>
  <c r="A281" i="24"/>
  <c r="G280" i="24"/>
  <c r="F280" i="24"/>
  <c r="E280" i="24"/>
  <c r="C280" i="24"/>
  <c r="B280" i="24"/>
  <c r="A280" i="24"/>
  <c r="G279" i="24"/>
  <c r="F279" i="24"/>
  <c r="E279" i="24"/>
  <c r="C279" i="24"/>
  <c r="B279" i="24"/>
  <c r="A279" i="24"/>
  <c r="G278" i="24"/>
  <c r="F278" i="24"/>
  <c r="E278" i="24"/>
  <c r="C278" i="24"/>
  <c r="B278" i="24"/>
  <c r="A278" i="24"/>
  <c r="G277" i="24"/>
  <c r="F277" i="24"/>
  <c r="E277" i="24"/>
  <c r="C277" i="24"/>
  <c r="B277" i="24"/>
  <c r="A277" i="24"/>
  <c r="G276" i="24"/>
  <c r="F276" i="24"/>
  <c r="E276" i="24"/>
  <c r="C276" i="24"/>
  <c r="B276" i="24"/>
  <c r="A276" i="24"/>
  <c r="G275" i="24"/>
  <c r="F275" i="24"/>
  <c r="E275" i="24"/>
  <c r="C275" i="24"/>
  <c r="B275" i="24"/>
  <c r="A275" i="24"/>
  <c r="G274" i="24"/>
  <c r="F274" i="24"/>
  <c r="E274" i="24"/>
  <c r="C274" i="24"/>
  <c r="B274" i="24"/>
  <c r="A274" i="24"/>
  <c r="G273" i="24"/>
  <c r="F273" i="24"/>
  <c r="E273" i="24"/>
  <c r="C273" i="24"/>
  <c r="B273" i="24"/>
  <c r="A273" i="24"/>
  <c r="G272" i="24"/>
  <c r="F272" i="24"/>
  <c r="E272" i="24"/>
  <c r="C272" i="24"/>
  <c r="B272" i="24"/>
  <c r="A272" i="24"/>
  <c r="G271" i="24"/>
  <c r="F271" i="24"/>
  <c r="E271" i="24"/>
  <c r="C271" i="24"/>
  <c r="B271" i="24"/>
  <c r="A271" i="24"/>
  <c r="G270" i="24"/>
  <c r="F270" i="24"/>
  <c r="E270" i="24"/>
  <c r="C270" i="24"/>
  <c r="B270" i="24"/>
  <c r="A270" i="24"/>
  <c r="G269" i="24"/>
  <c r="F269" i="24"/>
  <c r="E269" i="24"/>
  <c r="C269" i="24"/>
  <c r="B269" i="24"/>
  <c r="A269" i="24"/>
  <c r="G268" i="24"/>
  <c r="F268" i="24"/>
  <c r="E268" i="24"/>
  <c r="C268" i="24"/>
  <c r="B268" i="24"/>
  <c r="A268" i="24"/>
  <c r="G267" i="24"/>
  <c r="F267" i="24"/>
  <c r="E267" i="24"/>
  <c r="C267" i="24"/>
  <c r="B267" i="24"/>
  <c r="A267" i="24"/>
  <c r="G266" i="24"/>
  <c r="F266" i="24"/>
  <c r="E266" i="24"/>
  <c r="C266" i="24"/>
  <c r="B266" i="24"/>
  <c r="A266" i="24"/>
  <c r="G265" i="24"/>
  <c r="F265" i="24"/>
  <c r="E265" i="24"/>
  <c r="C265" i="24"/>
  <c r="B265" i="24"/>
  <c r="A265" i="24"/>
  <c r="G264" i="24"/>
  <c r="F264" i="24"/>
  <c r="E264" i="24"/>
  <c r="C264" i="24"/>
  <c r="B264" i="24"/>
  <c r="A264" i="24"/>
  <c r="G263" i="24"/>
  <c r="F263" i="24"/>
  <c r="E263" i="24"/>
  <c r="C263" i="24"/>
  <c r="B263" i="24"/>
  <c r="A263" i="24"/>
  <c r="G262" i="24"/>
  <c r="F262" i="24"/>
  <c r="E262" i="24"/>
  <c r="C262" i="24"/>
  <c r="B262" i="24"/>
  <c r="A262" i="24"/>
  <c r="G261" i="24"/>
  <c r="F261" i="24"/>
  <c r="E261" i="24"/>
  <c r="C261" i="24"/>
  <c r="B261" i="24"/>
  <c r="A261" i="24"/>
  <c r="G260" i="24"/>
  <c r="F260" i="24"/>
  <c r="E260" i="24"/>
  <c r="C260" i="24"/>
  <c r="B260" i="24"/>
  <c r="A260" i="24"/>
  <c r="G259" i="24"/>
  <c r="F259" i="24"/>
  <c r="E259" i="24"/>
  <c r="C259" i="24"/>
  <c r="B259" i="24"/>
  <c r="A259" i="24"/>
  <c r="G258" i="24"/>
  <c r="F258" i="24"/>
  <c r="E258" i="24"/>
  <c r="C258" i="24"/>
  <c r="B258" i="24"/>
  <c r="A258" i="24"/>
  <c r="G257" i="24"/>
  <c r="F257" i="24"/>
  <c r="E257" i="24"/>
  <c r="C257" i="24"/>
  <c r="B257" i="24"/>
  <c r="A257" i="24"/>
  <c r="G256" i="24"/>
  <c r="F256" i="24"/>
  <c r="E256" i="24"/>
  <c r="C256" i="24"/>
  <c r="B256" i="24"/>
  <c r="A256" i="24"/>
  <c r="G255" i="24"/>
  <c r="F255" i="24"/>
  <c r="E255" i="24"/>
  <c r="C255" i="24"/>
  <c r="B255" i="24"/>
  <c r="A255" i="24"/>
  <c r="G254" i="24"/>
  <c r="F254" i="24"/>
  <c r="E254" i="24"/>
  <c r="C254" i="24"/>
  <c r="B254" i="24"/>
  <c r="A254" i="24"/>
  <c r="G253" i="24"/>
  <c r="F253" i="24"/>
  <c r="E253" i="24"/>
  <c r="C253" i="24"/>
  <c r="B253" i="24"/>
  <c r="A253" i="24"/>
  <c r="G252" i="24"/>
  <c r="F252" i="24"/>
  <c r="E252" i="24"/>
  <c r="C252" i="24"/>
  <c r="B252" i="24"/>
  <c r="A252" i="24"/>
  <c r="G251" i="24"/>
  <c r="F251" i="24"/>
  <c r="E251" i="24"/>
  <c r="C251" i="24"/>
  <c r="B251" i="24"/>
  <c r="A251" i="24"/>
  <c r="G250" i="24"/>
  <c r="F250" i="24"/>
  <c r="E250" i="24"/>
  <c r="C250" i="24"/>
  <c r="B250" i="24"/>
  <c r="A250" i="24"/>
  <c r="G249" i="24"/>
  <c r="F249" i="24"/>
  <c r="E249" i="24"/>
  <c r="C249" i="24"/>
  <c r="B249" i="24"/>
  <c r="A249" i="24"/>
  <c r="G248" i="24"/>
  <c r="F248" i="24"/>
  <c r="E248" i="24"/>
  <c r="C248" i="24"/>
  <c r="B248" i="24"/>
  <c r="A248" i="24"/>
  <c r="G247" i="24"/>
  <c r="F247" i="24"/>
  <c r="E247" i="24"/>
  <c r="C247" i="24"/>
  <c r="B247" i="24"/>
  <c r="A247" i="24"/>
  <c r="G246" i="24"/>
  <c r="F246" i="24"/>
  <c r="E246" i="24"/>
  <c r="C246" i="24"/>
  <c r="B246" i="24"/>
  <c r="A246" i="24"/>
  <c r="G245" i="24"/>
  <c r="F245" i="24"/>
  <c r="E245" i="24"/>
  <c r="C245" i="24"/>
  <c r="B245" i="24"/>
  <c r="A245" i="24"/>
  <c r="G244" i="24"/>
  <c r="F244" i="24"/>
  <c r="E244" i="24"/>
  <c r="C244" i="24"/>
  <c r="B244" i="24"/>
  <c r="A244" i="24"/>
  <c r="G243" i="24"/>
  <c r="F243" i="24"/>
  <c r="E243" i="24"/>
  <c r="C243" i="24"/>
  <c r="B243" i="24"/>
  <c r="A243" i="24"/>
  <c r="G242" i="24"/>
  <c r="F242" i="24"/>
  <c r="E242" i="24"/>
  <c r="C242" i="24"/>
  <c r="B242" i="24"/>
  <c r="A242" i="24"/>
  <c r="G241" i="24"/>
  <c r="F241" i="24"/>
  <c r="E241" i="24"/>
  <c r="C241" i="24"/>
  <c r="B241" i="24"/>
  <c r="A241" i="24"/>
  <c r="G240" i="24"/>
  <c r="F240" i="24"/>
  <c r="E240" i="24"/>
  <c r="C240" i="24"/>
  <c r="B240" i="24"/>
  <c r="A240" i="24"/>
  <c r="G239" i="24"/>
  <c r="F239" i="24"/>
  <c r="E239" i="24"/>
  <c r="C239" i="24"/>
  <c r="B239" i="24"/>
  <c r="A239" i="24"/>
  <c r="G238" i="24"/>
  <c r="F238" i="24"/>
  <c r="E238" i="24"/>
  <c r="C238" i="24"/>
  <c r="B238" i="24"/>
  <c r="A238" i="24"/>
  <c r="G237" i="24"/>
  <c r="F237" i="24"/>
  <c r="E237" i="24"/>
  <c r="C237" i="24"/>
  <c r="B237" i="24"/>
  <c r="A237" i="24"/>
  <c r="G236" i="24"/>
  <c r="F236" i="24"/>
  <c r="E236" i="24"/>
  <c r="C236" i="24"/>
  <c r="B236" i="24"/>
  <c r="A236" i="24"/>
  <c r="G235" i="24"/>
  <c r="F235" i="24"/>
  <c r="E235" i="24"/>
  <c r="C235" i="24"/>
  <c r="B235" i="24"/>
  <c r="A235" i="24"/>
  <c r="G234" i="24"/>
  <c r="F234" i="24"/>
  <c r="E234" i="24"/>
  <c r="C234" i="24"/>
  <c r="B234" i="24"/>
  <c r="A234" i="24"/>
  <c r="G233" i="24"/>
  <c r="F233" i="24"/>
  <c r="E233" i="24"/>
  <c r="C233" i="24"/>
  <c r="B233" i="24"/>
  <c r="A233" i="24"/>
  <c r="G232" i="24"/>
  <c r="F232" i="24"/>
  <c r="E232" i="24"/>
  <c r="C232" i="24"/>
  <c r="B232" i="24"/>
  <c r="A232" i="24"/>
  <c r="G231" i="24"/>
  <c r="F231" i="24"/>
  <c r="E231" i="24"/>
  <c r="C231" i="24"/>
  <c r="B231" i="24"/>
  <c r="A231" i="24"/>
  <c r="G230" i="24"/>
  <c r="F230" i="24"/>
  <c r="E230" i="24"/>
  <c r="C230" i="24"/>
  <c r="B230" i="24"/>
  <c r="A230" i="24"/>
  <c r="G229" i="24"/>
  <c r="F229" i="24"/>
  <c r="E229" i="24"/>
  <c r="C229" i="24"/>
  <c r="B229" i="24"/>
  <c r="A229" i="24"/>
  <c r="G228" i="24"/>
  <c r="F228" i="24"/>
  <c r="E228" i="24"/>
  <c r="C228" i="24"/>
  <c r="B228" i="24"/>
  <c r="A228" i="24"/>
  <c r="G227" i="24"/>
  <c r="F227" i="24"/>
  <c r="E227" i="24"/>
  <c r="C227" i="24"/>
  <c r="B227" i="24"/>
  <c r="A227" i="24"/>
  <c r="G226" i="24"/>
  <c r="F226" i="24"/>
  <c r="E226" i="24"/>
  <c r="C226" i="24"/>
  <c r="B226" i="24"/>
  <c r="A226" i="24"/>
  <c r="G225" i="24"/>
  <c r="F225" i="24"/>
  <c r="E225" i="24"/>
  <c r="C225" i="24"/>
  <c r="B225" i="24"/>
  <c r="A225" i="24"/>
  <c r="G224" i="24"/>
  <c r="F224" i="24"/>
  <c r="E224" i="24"/>
  <c r="C224" i="24"/>
  <c r="B224" i="24"/>
  <c r="A224" i="24"/>
  <c r="G223" i="24"/>
  <c r="F223" i="24"/>
  <c r="E223" i="24"/>
  <c r="C223" i="24"/>
  <c r="B223" i="24"/>
  <c r="A223" i="24"/>
  <c r="G222" i="24"/>
  <c r="F222" i="24"/>
  <c r="E222" i="24"/>
  <c r="C222" i="24"/>
  <c r="B222" i="24"/>
  <c r="A222" i="24"/>
  <c r="G221" i="24"/>
  <c r="F221" i="24"/>
  <c r="E221" i="24"/>
  <c r="C221" i="24"/>
  <c r="B221" i="24"/>
  <c r="A221" i="24"/>
  <c r="G220" i="24"/>
  <c r="F220" i="24"/>
  <c r="E220" i="24"/>
  <c r="C220" i="24"/>
  <c r="B220" i="24"/>
  <c r="A220" i="24"/>
  <c r="G219" i="24"/>
  <c r="F219" i="24"/>
  <c r="E219" i="24"/>
  <c r="C219" i="24"/>
  <c r="B219" i="24"/>
  <c r="A219" i="24"/>
  <c r="G218" i="24"/>
  <c r="F218" i="24"/>
  <c r="E218" i="24"/>
  <c r="C218" i="24"/>
  <c r="B218" i="24"/>
  <c r="A218" i="24"/>
  <c r="G217" i="24"/>
  <c r="F217" i="24"/>
  <c r="E217" i="24"/>
  <c r="C217" i="24"/>
  <c r="B217" i="24"/>
  <c r="A217" i="24"/>
  <c r="G216" i="24"/>
  <c r="F216" i="24"/>
  <c r="E216" i="24"/>
  <c r="C216" i="24"/>
  <c r="B216" i="24"/>
  <c r="A216" i="24"/>
  <c r="G215" i="24"/>
  <c r="F215" i="24"/>
  <c r="E215" i="24"/>
  <c r="C215" i="24"/>
  <c r="B215" i="24"/>
  <c r="A215" i="24"/>
  <c r="G214" i="24"/>
  <c r="F214" i="24"/>
  <c r="E214" i="24"/>
  <c r="C214" i="24"/>
  <c r="B214" i="24"/>
  <c r="A214" i="24"/>
  <c r="G213" i="24"/>
  <c r="F213" i="24"/>
  <c r="E213" i="24"/>
  <c r="C213" i="24"/>
  <c r="B213" i="24"/>
  <c r="A213" i="24"/>
  <c r="G212" i="24"/>
  <c r="F212" i="24"/>
  <c r="E212" i="24"/>
  <c r="C212" i="24"/>
  <c r="B212" i="24"/>
  <c r="A212" i="24"/>
  <c r="G211" i="24"/>
  <c r="F211" i="24"/>
  <c r="E211" i="24"/>
  <c r="C211" i="24"/>
  <c r="B211" i="24"/>
  <c r="A211" i="24"/>
  <c r="G210" i="24"/>
  <c r="F210" i="24"/>
  <c r="E210" i="24"/>
  <c r="C210" i="24"/>
  <c r="B210" i="24"/>
  <c r="A210" i="24"/>
  <c r="G209" i="24"/>
  <c r="F209" i="24"/>
  <c r="E209" i="24"/>
  <c r="C209" i="24"/>
  <c r="B209" i="24"/>
  <c r="A209" i="24"/>
  <c r="G208" i="24"/>
  <c r="F208" i="24"/>
  <c r="E208" i="24"/>
  <c r="C208" i="24"/>
  <c r="B208" i="24"/>
  <c r="A208" i="24"/>
  <c r="G207" i="24"/>
  <c r="F207" i="24"/>
  <c r="E207" i="24"/>
  <c r="C207" i="24"/>
  <c r="B207" i="24"/>
  <c r="A207" i="24"/>
  <c r="G206" i="24"/>
  <c r="F206" i="24"/>
  <c r="E206" i="24"/>
  <c r="C206" i="24"/>
  <c r="B206" i="24"/>
  <c r="A206" i="24"/>
  <c r="G205" i="24"/>
  <c r="F205" i="24"/>
  <c r="E205" i="24"/>
  <c r="C205" i="24"/>
  <c r="B205" i="24"/>
  <c r="A205" i="24"/>
  <c r="G204" i="24"/>
  <c r="F204" i="24"/>
  <c r="E204" i="24"/>
  <c r="C204" i="24"/>
  <c r="B204" i="24"/>
  <c r="A204" i="24"/>
  <c r="G203" i="24"/>
  <c r="F203" i="24"/>
  <c r="E203" i="24"/>
  <c r="C203" i="24"/>
  <c r="B203" i="24"/>
  <c r="A203" i="24"/>
  <c r="G202" i="24"/>
  <c r="F202" i="24"/>
  <c r="E202" i="24"/>
  <c r="C202" i="24"/>
  <c r="B202" i="24"/>
  <c r="A202" i="24"/>
  <c r="G201" i="24"/>
  <c r="F201" i="24"/>
  <c r="E201" i="24"/>
  <c r="C201" i="24"/>
  <c r="B201" i="24"/>
  <c r="A201" i="24"/>
  <c r="G200" i="24"/>
  <c r="F200" i="24"/>
  <c r="E200" i="24"/>
  <c r="C200" i="24"/>
  <c r="B200" i="24"/>
  <c r="A200" i="24"/>
  <c r="G199" i="24"/>
  <c r="F199" i="24"/>
  <c r="E199" i="24"/>
  <c r="C199" i="24"/>
  <c r="B199" i="24"/>
  <c r="A199" i="24"/>
  <c r="G198" i="24"/>
  <c r="F198" i="24"/>
  <c r="E198" i="24"/>
  <c r="C198" i="24"/>
  <c r="B198" i="24"/>
  <c r="A198" i="24"/>
  <c r="G197" i="24"/>
  <c r="F197" i="24"/>
  <c r="E197" i="24"/>
  <c r="C197" i="24"/>
  <c r="B197" i="24"/>
  <c r="A197" i="24"/>
  <c r="G196" i="24"/>
  <c r="F196" i="24"/>
  <c r="E196" i="24"/>
  <c r="C196" i="24"/>
  <c r="B196" i="24"/>
  <c r="A196" i="24"/>
  <c r="G195" i="24"/>
  <c r="F195" i="24"/>
  <c r="E195" i="24"/>
  <c r="C195" i="24"/>
  <c r="B195" i="24"/>
  <c r="A195" i="24"/>
  <c r="G194" i="24"/>
  <c r="F194" i="24"/>
  <c r="E194" i="24"/>
  <c r="C194" i="24"/>
  <c r="B194" i="24"/>
  <c r="A194" i="24"/>
  <c r="G193" i="24"/>
  <c r="F193" i="24"/>
  <c r="E193" i="24"/>
  <c r="C193" i="24"/>
  <c r="B193" i="24"/>
  <c r="A193" i="24"/>
  <c r="G192" i="24"/>
  <c r="F192" i="24"/>
  <c r="E192" i="24"/>
  <c r="C192" i="24"/>
  <c r="B192" i="24"/>
  <c r="A192" i="24"/>
  <c r="G191" i="24"/>
  <c r="F191" i="24"/>
  <c r="E191" i="24"/>
  <c r="C191" i="24"/>
  <c r="B191" i="24"/>
  <c r="A191" i="24"/>
  <c r="G190" i="24"/>
  <c r="F190" i="24"/>
  <c r="E190" i="24"/>
  <c r="C190" i="24"/>
  <c r="B190" i="24"/>
  <c r="A190" i="24"/>
  <c r="G189" i="24"/>
  <c r="F189" i="24"/>
  <c r="E189" i="24"/>
  <c r="C189" i="24"/>
  <c r="B189" i="24"/>
  <c r="A189" i="24"/>
  <c r="G188" i="24"/>
  <c r="F188" i="24"/>
  <c r="E188" i="24"/>
  <c r="C188" i="24"/>
  <c r="B188" i="24"/>
  <c r="A188" i="24"/>
  <c r="G187" i="24"/>
  <c r="F187" i="24"/>
  <c r="E187" i="24"/>
  <c r="C187" i="24"/>
  <c r="B187" i="24"/>
  <c r="A187" i="24"/>
  <c r="G186" i="24"/>
  <c r="F186" i="24"/>
  <c r="E186" i="24"/>
  <c r="C186" i="24"/>
  <c r="B186" i="24"/>
  <c r="A186" i="24"/>
  <c r="G185" i="24"/>
  <c r="F185" i="24"/>
  <c r="E185" i="24"/>
  <c r="C185" i="24"/>
  <c r="B185" i="24"/>
  <c r="A185" i="24"/>
  <c r="G184" i="24"/>
  <c r="F184" i="24"/>
  <c r="E184" i="24"/>
  <c r="C184" i="24"/>
  <c r="B184" i="24"/>
  <c r="A184" i="24"/>
  <c r="G183" i="24"/>
  <c r="F183" i="24"/>
  <c r="E183" i="24"/>
  <c r="C183" i="24"/>
  <c r="B183" i="24"/>
  <c r="A183" i="24"/>
  <c r="G182" i="24"/>
  <c r="F182" i="24"/>
  <c r="E182" i="24"/>
  <c r="C182" i="24"/>
  <c r="B182" i="24"/>
  <c r="A182" i="24"/>
  <c r="G181" i="24"/>
  <c r="F181" i="24"/>
  <c r="E181" i="24"/>
  <c r="C181" i="24"/>
  <c r="B181" i="24"/>
  <c r="A181" i="24"/>
  <c r="G180" i="24"/>
  <c r="F180" i="24"/>
  <c r="E180" i="24"/>
  <c r="C180" i="24"/>
  <c r="B180" i="24"/>
  <c r="A180" i="24"/>
  <c r="G179" i="24"/>
  <c r="F179" i="24"/>
  <c r="E179" i="24"/>
  <c r="C179" i="24"/>
  <c r="B179" i="24"/>
  <c r="A179" i="24"/>
  <c r="G178" i="24"/>
  <c r="F178" i="24"/>
  <c r="E178" i="24"/>
  <c r="C178" i="24"/>
  <c r="B178" i="24"/>
  <c r="A178" i="24"/>
  <c r="G177" i="24"/>
  <c r="F177" i="24"/>
  <c r="E177" i="24"/>
  <c r="C177" i="24"/>
  <c r="B177" i="24"/>
  <c r="A177" i="24"/>
  <c r="G176" i="24"/>
  <c r="F176" i="24"/>
  <c r="E176" i="24"/>
  <c r="C176" i="24"/>
  <c r="B176" i="24"/>
  <c r="A176" i="24"/>
  <c r="G175" i="24"/>
  <c r="F175" i="24"/>
  <c r="E175" i="24"/>
  <c r="C175" i="24"/>
  <c r="B175" i="24"/>
  <c r="A175" i="24"/>
  <c r="G174" i="24"/>
  <c r="F174" i="24"/>
  <c r="E174" i="24"/>
  <c r="C174" i="24"/>
  <c r="B174" i="24"/>
  <c r="A174" i="24"/>
  <c r="G173" i="24"/>
  <c r="F173" i="24"/>
  <c r="E173" i="24"/>
  <c r="C173" i="24"/>
  <c r="B173" i="24"/>
  <c r="A173" i="24"/>
  <c r="G172" i="24"/>
  <c r="F172" i="24"/>
  <c r="E172" i="24"/>
  <c r="C172" i="24"/>
  <c r="B172" i="24"/>
  <c r="A172" i="24"/>
  <c r="G171" i="24"/>
  <c r="F171" i="24"/>
  <c r="E171" i="24"/>
  <c r="C171" i="24"/>
  <c r="B171" i="24"/>
  <c r="A171" i="24"/>
  <c r="G170" i="24"/>
  <c r="F170" i="24"/>
  <c r="E170" i="24"/>
  <c r="C170" i="24"/>
  <c r="B170" i="24"/>
  <c r="A170" i="24"/>
  <c r="G169" i="24"/>
  <c r="F169" i="24"/>
  <c r="E169" i="24"/>
  <c r="C169" i="24"/>
  <c r="B169" i="24"/>
  <c r="A169" i="24"/>
  <c r="G168" i="24"/>
  <c r="F168" i="24"/>
  <c r="E168" i="24"/>
  <c r="C168" i="24"/>
  <c r="B168" i="24"/>
  <c r="A168" i="24"/>
  <c r="G167" i="24"/>
  <c r="F167" i="24"/>
  <c r="E167" i="24"/>
  <c r="C167" i="24"/>
  <c r="B167" i="24"/>
  <c r="A167" i="24"/>
  <c r="G166" i="24"/>
  <c r="F166" i="24"/>
  <c r="E166" i="24"/>
  <c r="C166" i="24"/>
  <c r="B166" i="24"/>
  <c r="A166" i="24"/>
  <c r="G165" i="24"/>
  <c r="F165" i="24"/>
  <c r="E165" i="24"/>
  <c r="C165" i="24"/>
  <c r="B165" i="24"/>
  <c r="A165" i="24"/>
  <c r="G164" i="24"/>
  <c r="F164" i="24"/>
  <c r="E164" i="24"/>
  <c r="C164" i="24"/>
  <c r="B164" i="24"/>
  <c r="A164" i="24"/>
  <c r="G163" i="24"/>
  <c r="F163" i="24"/>
  <c r="E163" i="24"/>
  <c r="C163" i="24"/>
  <c r="B163" i="24"/>
  <c r="A163" i="24"/>
  <c r="G162" i="24"/>
  <c r="F162" i="24"/>
  <c r="E162" i="24"/>
  <c r="C162" i="24"/>
  <c r="B162" i="24"/>
  <c r="A162" i="24"/>
  <c r="G161" i="24"/>
  <c r="F161" i="24"/>
  <c r="E161" i="24"/>
  <c r="C161" i="24"/>
  <c r="B161" i="24"/>
  <c r="A161" i="24"/>
  <c r="G160" i="24"/>
  <c r="F160" i="24"/>
  <c r="E160" i="24"/>
  <c r="C160" i="24"/>
  <c r="B160" i="24"/>
  <c r="A160" i="24"/>
  <c r="G159" i="24"/>
  <c r="F159" i="24"/>
  <c r="E159" i="24"/>
  <c r="C159" i="24"/>
  <c r="B159" i="24"/>
  <c r="A159" i="24"/>
  <c r="G158" i="24"/>
  <c r="F158" i="24"/>
  <c r="E158" i="24"/>
  <c r="C158" i="24"/>
  <c r="B158" i="24"/>
  <c r="A158" i="24"/>
  <c r="G157" i="24"/>
  <c r="F157" i="24"/>
  <c r="E157" i="24"/>
  <c r="C157" i="24"/>
  <c r="B157" i="24"/>
  <c r="A157" i="24"/>
  <c r="G156" i="24"/>
  <c r="F156" i="24"/>
  <c r="E156" i="24"/>
  <c r="C156" i="24"/>
  <c r="B156" i="24"/>
  <c r="A156" i="24"/>
  <c r="G155" i="24"/>
  <c r="F155" i="24"/>
  <c r="E155" i="24"/>
  <c r="C155" i="24"/>
  <c r="B155" i="24"/>
  <c r="A155" i="24"/>
  <c r="G154" i="24"/>
  <c r="F154" i="24"/>
  <c r="E154" i="24"/>
  <c r="C154" i="24"/>
  <c r="B154" i="24"/>
  <c r="A154" i="24"/>
  <c r="G153" i="24"/>
  <c r="F153" i="24"/>
  <c r="E153" i="24"/>
  <c r="C153" i="24"/>
  <c r="B153" i="24"/>
  <c r="A153" i="24"/>
  <c r="G152" i="24"/>
  <c r="F152" i="24"/>
  <c r="E152" i="24"/>
  <c r="C152" i="24"/>
  <c r="B152" i="24"/>
  <c r="A152" i="24"/>
  <c r="G151" i="24"/>
  <c r="F151" i="24"/>
  <c r="E151" i="24"/>
  <c r="C151" i="24"/>
  <c r="B151" i="24"/>
  <c r="A151" i="24"/>
  <c r="G150" i="24"/>
  <c r="F150" i="24"/>
  <c r="E150" i="24"/>
  <c r="C150" i="24"/>
  <c r="B150" i="24"/>
  <c r="A150" i="24"/>
  <c r="G149" i="24"/>
  <c r="F149" i="24"/>
  <c r="E149" i="24"/>
  <c r="C149" i="24"/>
  <c r="B149" i="24"/>
  <c r="A149" i="24"/>
  <c r="G148" i="24"/>
  <c r="F148" i="24"/>
  <c r="E148" i="24"/>
  <c r="C148" i="24"/>
  <c r="B148" i="24"/>
  <c r="A148" i="24"/>
  <c r="G147" i="24"/>
  <c r="F147" i="24"/>
  <c r="E147" i="24"/>
  <c r="C147" i="24"/>
  <c r="B147" i="24"/>
  <c r="A147" i="24"/>
  <c r="G146" i="24"/>
  <c r="F146" i="24"/>
  <c r="E146" i="24"/>
  <c r="C146" i="24"/>
  <c r="B146" i="24"/>
  <c r="A146" i="24"/>
  <c r="G145" i="24"/>
  <c r="F145" i="24"/>
  <c r="E145" i="24"/>
  <c r="C145" i="24"/>
  <c r="B145" i="24"/>
  <c r="A145" i="24"/>
  <c r="G144" i="24"/>
  <c r="F144" i="24"/>
  <c r="E144" i="24"/>
  <c r="C144" i="24"/>
  <c r="B144" i="24"/>
  <c r="A144" i="24"/>
  <c r="G143" i="24"/>
  <c r="F143" i="24"/>
  <c r="E143" i="24"/>
  <c r="C143" i="24"/>
  <c r="B143" i="24"/>
  <c r="A143" i="24"/>
  <c r="G142" i="24"/>
  <c r="F142" i="24"/>
  <c r="E142" i="24"/>
  <c r="C142" i="24"/>
  <c r="B142" i="24"/>
  <c r="A142" i="24"/>
  <c r="G141" i="24"/>
  <c r="F141" i="24"/>
  <c r="E141" i="24"/>
  <c r="C141" i="24"/>
  <c r="B141" i="24"/>
  <c r="A141" i="24"/>
  <c r="G140" i="24"/>
  <c r="F140" i="24"/>
  <c r="E140" i="24"/>
  <c r="C140" i="24"/>
  <c r="B140" i="24"/>
  <c r="A140" i="24"/>
  <c r="G139" i="24"/>
  <c r="F139" i="24"/>
  <c r="E139" i="24"/>
  <c r="C139" i="24"/>
  <c r="B139" i="24"/>
  <c r="A139" i="24"/>
  <c r="G138" i="24"/>
  <c r="F138" i="24"/>
  <c r="E138" i="24"/>
  <c r="C138" i="24"/>
  <c r="B138" i="24"/>
  <c r="A138" i="24"/>
  <c r="G137" i="24"/>
  <c r="F137" i="24"/>
  <c r="E137" i="24"/>
  <c r="C137" i="24"/>
  <c r="B137" i="24"/>
  <c r="A137" i="24"/>
  <c r="G136" i="24"/>
  <c r="F136" i="24"/>
  <c r="E136" i="24"/>
  <c r="C136" i="24"/>
  <c r="B136" i="24"/>
  <c r="A136" i="24"/>
  <c r="G135" i="24"/>
  <c r="F135" i="24"/>
  <c r="E135" i="24"/>
  <c r="C135" i="24"/>
  <c r="B135" i="24"/>
  <c r="A135" i="24"/>
  <c r="G134" i="24"/>
  <c r="F134" i="24"/>
  <c r="E134" i="24"/>
  <c r="C134" i="24"/>
  <c r="B134" i="24"/>
  <c r="A134" i="24"/>
  <c r="G133" i="24"/>
  <c r="F133" i="24"/>
  <c r="E133" i="24"/>
  <c r="C133" i="24"/>
  <c r="B133" i="24"/>
  <c r="A133" i="24"/>
  <c r="G132" i="24"/>
  <c r="F132" i="24"/>
  <c r="E132" i="24"/>
  <c r="C132" i="24"/>
  <c r="B132" i="24"/>
  <c r="A132" i="24"/>
  <c r="G131" i="24"/>
  <c r="F131" i="24"/>
  <c r="E131" i="24"/>
  <c r="C131" i="24"/>
  <c r="B131" i="24"/>
  <c r="A131" i="24"/>
  <c r="G130" i="24"/>
  <c r="F130" i="24"/>
  <c r="E130" i="24"/>
  <c r="C130" i="24"/>
  <c r="B130" i="24"/>
  <c r="A130" i="24"/>
  <c r="G129" i="24"/>
  <c r="F129" i="24"/>
  <c r="E129" i="24"/>
  <c r="C129" i="24"/>
  <c r="B129" i="24"/>
  <c r="A129" i="24"/>
  <c r="G128" i="24"/>
  <c r="F128" i="24"/>
  <c r="E128" i="24"/>
  <c r="C128" i="24"/>
  <c r="B128" i="24"/>
  <c r="A128" i="24"/>
  <c r="G127" i="24"/>
  <c r="F127" i="24"/>
  <c r="E127" i="24"/>
  <c r="C127" i="24"/>
  <c r="B127" i="24"/>
  <c r="A127" i="24"/>
  <c r="G126" i="24"/>
  <c r="F126" i="24"/>
  <c r="E126" i="24"/>
  <c r="C126" i="24"/>
  <c r="B126" i="24"/>
  <c r="A126" i="24"/>
  <c r="G125" i="24"/>
  <c r="F125" i="24"/>
  <c r="E125" i="24"/>
  <c r="C125" i="24"/>
  <c r="B125" i="24"/>
  <c r="A125" i="24"/>
  <c r="G124" i="24"/>
  <c r="F124" i="24"/>
  <c r="E124" i="24"/>
  <c r="C124" i="24"/>
  <c r="B124" i="24"/>
  <c r="A124" i="24"/>
  <c r="G123" i="24"/>
  <c r="F123" i="24"/>
  <c r="E123" i="24"/>
  <c r="C123" i="24"/>
  <c r="B123" i="24"/>
  <c r="A123" i="24"/>
  <c r="G122" i="24"/>
  <c r="F122" i="24"/>
  <c r="E122" i="24"/>
  <c r="C122" i="24"/>
  <c r="B122" i="24"/>
  <c r="A122" i="24"/>
  <c r="G121" i="24"/>
  <c r="F121" i="24"/>
  <c r="E121" i="24"/>
  <c r="C121" i="24"/>
  <c r="B121" i="24"/>
  <c r="A121" i="24"/>
  <c r="G120" i="24"/>
  <c r="F120" i="24"/>
  <c r="E120" i="24"/>
  <c r="C120" i="24"/>
  <c r="B120" i="24"/>
  <c r="A120" i="24"/>
  <c r="G119" i="24"/>
  <c r="F119" i="24"/>
  <c r="E119" i="24"/>
  <c r="C119" i="24"/>
  <c r="B119" i="24"/>
  <c r="A119" i="24"/>
  <c r="G118" i="24"/>
  <c r="F118" i="24"/>
  <c r="E118" i="24"/>
  <c r="C118" i="24"/>
  <c r="B118" i="24"/>
  <c r="A118" i="24"/>
  <c r="G117" i="24"/>
  <c r="F117" i="24"/>
  <c r="E117" i="24"/>
  <c r="C117" i="24"/>
  <c r="B117" i="24"/>
  <c r="A117" i="24"/>
  <c r="G116" i="24"/>
  <c r="F116" i="24"/>
  <c r="E116" i="24"/>
  <c r="C116" i="24"/>
  <c r="B116" i="24"/>
  <c r="A116" i="24"/>
  <c r="G115" i="24"/>
  <c r="F115" i="24"/>
  <c r="E115" i="24"/>
  <c r="C115" i="24"/>
  <c r="B115" i="24"/>
  <c r="A115" i="24"/>
  <c r="G114" i="24"/>
  <c r="F114" i="24"/>
  <c r="E114" i="24"/>
  <c r="C114" i="24"/>
  <c r="B114" i="24"/>
  <c r="A114" i="24"/>
  <c r="G113" i="24"/>
  <c r="F113" i="24"/>
  <c r="E113" i="24"/>
  <c r="C113" i="24"/>
  <c r="B113" i="24"/>
  <c r="A113" i="24"/>
  <c r="G112" i="24"/>
  <c r="F112" i="24"/>
  <c r="E112" i="24"/>
  <c r="C112" i="24"/>
  <c r="B112" i="24"/>
  <c r="A112" i="24"/>
  <c r="G111" i="24"/>
  <c r="F111" i="24"/>
  <c r="E111" i="24"/>
  <c r="C111" i="24"/>
  <c r="B111" i="24"/>
  <c r="A111" i="24"/>
  <c r="G110" i="24"/>
  <c r="F110" i="24"/>
  <c r="E110" i="24"/>
  <c r="C110" i="24"/>
  <c r="B110" i="24"/>
  <c r="A110" i="24"/>
  <c r="G109" i="24"/>
  <c r="F109" i="24"/>
  <c r="E109" i="24"/>
  <c r="C109" i="24"/>
  <c r="B109" i="24"/>
  <c r="A109" i="24"/>
  <c r="G108" i="24"/>
  <c r="F108" i="24"/>
  <c r="E108" i="24"/>
  <c r="C108" i="24"/>
  <c r="B108" i="24"/>
  <c r="A108" i="24"/>
  <c r="G107" i="24"/>
  <c r="F107" i="24"/>
  <c r="E107" i="24"/>
  <c r="C107" i="24"/>
  <c r="B107" i="24"/>
  <c r="A107" i="24"/>
  <c r="G106" i="24"/>
  <c r="F106" i="24"/>
  <c r="E106" i="24"/>
  <c r="C106" i="24"/>
  <c r="B106" i="24"/>
  <c r="A106" i="24"/>
  <c r="G105" i="24"/>
  <c r="F105" i="24"/>
  <c r="E105" i="24"/>
  <c r="C105" i="24"/>
  <c r="B105" i="24"/>
  <c r="A105" i="24"/>
  <c r="G104" i="24"/>
  <c r="F104" i="24"/>
  <c r="E104" i="24"/>
  <c r="C104" i="24"/>
  <c r="B104" i="24"/>
  <c r="A104" i="24"/>
  <c r="G103" i="24"/>
  <c r="F103" i="24"/>
  <c r="E103" i="24"/>
  <c r="C103" i="24"/>
  <c r="B103" i="24"/>
  <c r="A103" i="24"/>
  <c r="G102" i="24"/>
  <c r="F102" i="24"/>
  <c r="E102" i="24"/>
  <c r="C102" i="24"/>
  <c r="B102" i="24"/>
  <c r="A102" i="24"/>
  <c r="G101" i="24"/>
  <c r="F101" i="24"/>
  <c r="E101" i="24"/>
  <c r="C101" i="24"/>
  <c r="B101" i="24"/>
  <c r="A101" i="24"/>
  <c r="G100" i="24"/>
  <c r="F100" i="24"/>
  <c r="E100" i="24"/>
  <c r="C100" i="24"/>
  <c r="B100" i="24"/>
  <c r="A100" i="24"/>
  <c r="G99" i="24"/>
  <c r="F99" i="24"/>
  <c r="E99" i="24"/>
  <c r="C99" i="24"/>
  <c r="B99" i="24"/>
  <c r="A99" i="24"/>
  <c r="G98" i="24"/>
  <c r="F98" i="24"/>
  <c r="E98" i="24"/>
  <c r="C98" i="24"/>
  <c r="B98" i="24"/>
  <c r="A98" i="24"/>
  <c r="G97" i="24"/>
  <c r="F97" i="24"/>
  <c r="E97" i="24"/>
  <c r="C97" i="24"/>
  <c r="B97" i="24"/>
  <c r="A97" i="24"/>
  <c r="G96" i="24"/>
  <c r="F96" i="24"/>
  <c r="E96" i="24"/>
  <c r="C96" i="24"/>
  <c r="B96" i="24"/>
  <c r="A96" i="24"/>
  <c r="G95" i="24"/>
  <c r="F95" i="24"/>
  <c r="E95" i="24"/>
  <c r="C95" i="24"/>
  <c r="B95" i="24"/>
  <c r="A95" i="24"/>
  <c r="G94" i="24"/>
  <c r="F94" i="24"/>
  <c r="E94" i="24"/>
  <c r="C94" i="24"/>
  <c r="B94" i="24"/>
  <c r="A94" i="24"/>
  <c r="G93" i="24"/>
  <c r="F93" i="24"/>
  <c r="E93" i="24"/>
  <c r="C93" i="24"/>
  <c r="B93" i="24"/>
  <c r="A93" i="24"/>
  <c r="G92" i="24"/>
  <c r="F92" i="24"/>
  <c r="E92" i="24"/>
  <c r="C92" i="24"/>
  <c r="B92" i="24"/>
  <c r="A92" i="24"/>
  <c r="G91" i="24"/>
  <c r="F91" i="24"/>
  <c r="E91" i="24"/>
  <c r="C91" i="24"/>
  <c r="B91" i="24"/>
  <c r="A91" i="24"/>
  <c r="G90" i="24"/>
  <c r="F90" i="24"/>
  <c r="E90" i="24"/>
  <c r="C90" i="24"/>
  <c r="B90" i="24"/>
  <c r="A90" i="24"/>
  <c r="G89" i="24"/>
  <c r="F89" i="24"/>
  <c r="E89" i="24"/>
  <c r="C89" i="24"/>
  <c r="B89" i="24"/>
  <c r="A89" i="24"/>
  <c r="G88" i="24"/>
  <c r="F88" i="24"/>
  <c r="E88" i="24"/>
  <c r="C88" i="24"/>
  <c r="B88" i="24"/>
  <c r="A88" i="24"/>
  <c r="G87" i="24"/>
  <c r="F87" i="24"/>
  <c r="E87" i="24"/>
  <c r="C87" i="24"/>
  <c r="B87" i="24"/>
  <c r="A87" i="24"/>
  <c r="G86" i="24"/>
  <c r="F86" i="24"/>
  <c r="E86" i="24"/>
  <c r="C86" i="24"/>
  <c r="B86" i="24"/>
  <c r="A86" i="24"/>
  <c r="G85" i="24"/>
  <c r="F85" i="24"/>
  <c r="E85" i="24"/>
  <c r="C85" i="24"/>
  <c r="B85" i="24"/>
  <c r="A85" i="24"/>
  <c r="G84" i="24"/>
  <c r="F84" i="24"/>
  <c r="E84" i="24"/>
  <c r="C84" i="24"/>
  <c r="B84" i="24"/>
  <c r="A84" i="24"/>
  <c r="G83" i="24"/>
  <c r="F83" i="24"/>
  <c r="E83" i="24"/>
  <c r="C83" i="24"/>
  <c r="B83" i="24"/>
  <c r="A83" i="24"/>
  <c r="G82" i="24"/>
  <c r="F82" i="24"/>
  <c r="E82" i="24"/>
  <c r="C82" i="24"/>
  <c r="B82" i="24"/>
  <c r="A82" i="24"/>
  <c r="G81" i="24"/>
  <c r="F81" i="24"/>
  <c r="E81" i="24"/>
  <c r="C81" i="24"/>
  <c r="B81" i="24"/>
  <c r="A81" i="24"/>
  <c r="G80" i="24"/>
  <c r="F80" i="24"/>
  <c r="E80" i="24"/>
  <c r="C80" i="24"/>
  <c r="B80" i="24"/>
  <c r="A80" i="24"/>
  <c r="G79" i="24"/>
  <c r="F79" i="24"/>
  <c r="E79" i="24"/>
  <c r="C79" i="24"/>
  <c r="B79" i="24"/>
  <c r="A79" i="24"/>
  <c r="G78" i="24"/>
  <c r="F78" i="24"/>
  <c r="E78" i="24"/>
  <c r="C78" i="24"/>
  <c r="B78" i="24"/>
  <c r="A78" i="24"/>
  <c r="G77" i="24"/>
  <c r="F77" i="24"/>
  <c r="E77" i="24"/>
  <c r="C77" i="24"/>
  <c r="B77" i="24"/>
  <c r="A77" i="24"/>
  <c r="G76" i="24"/>
  <c r="F76" i="24"/>
  <c r="E76" i="24"/>
  <c r="C76" i="24"/>
  <c r="B76" i="24"/>
  <c r="A76" i="24"/>
  <c r="G75" i="24"/>
  <c r="F75" i="24"/>
  <c r="E75" i="24"/>
  <c r="C75" i="24"/>
  <c r="B75" i="24"/>
  <c r="A75" i="24"/>
  <c r="G74" i="24"/>
  <c r="F74" i="24"/>
  <c r="E74" i="24"/>
  <c r="C74" i="24"/>
  <c r="B74" i="24"/>
  <c r="A74" i="24"/>
  <c r="G73" i="24"/>
  <c r="F73" i="24"/>
  <c r="E73" i="24"/>
  <c r="C73" i="24"/>
  <c r="B73" i="24"/>
  <c r="A73" i="24"/>
  <c r="G72" i="24"/>
  <c r="F72" i="24"/>
  <c r="E72" i="24"/>
  <c r="C72" i="24"/>
  <c r="B72" i="24"/>
  <c r="A72" i="24"/>
  <c r="G71" i="24"/>
  <c r="F71" i="24"/>
  <c r="E71" i="24"/>
  <c r="C71" i="24"/>
  <c r="B71" i="24"/>
  <c r="A71" i="24"/>
  <c r="G70" i="24"/>
  <c r="F70" i="24"/>
  <c r="E70" i="24"/>
  <c r="C70" i="24"/>
  <c r="B70" i="24"/>
  <c r="A70" i="24"/>
  <c r="G69" i="24"/>
  <c r="F69" i="24"/>
  <c r="E69" i="24"/>
  <c r="C69" i="24"/>
  <c r="B69" i="24"/>
  <c r="A69" i="24"/>
  <c r="G68" i="24"/>
  <c r="F68" i="24"/>
  <c r="E68" i="24"/>
  <c r="C68" i="24"/>
  <c r="B68" i="24"/>
  <c r="A68" i="24"/>
  <c r="G67" i="24"/>
  <c r="F67" i="24"/>
  <c r="E67" i="24"/>
  <c r="C67" i="24"/>
  <c r="B67" i="24"/>
  <c r="A67" i="24"/>
  <c r="G66" i="24"/>
  <c r="F66" i="24"/>
  <c r="E66" i="24"/>
  <c r="C66" i="24"/>
  <c r="B66" i="24"/>
  <c r="A66" i="24"/>
  <c r="G65" i="24"/>
  <c r="F65" i="24"/>
  <c r="E65" i="24"/>
  <c r="C65" i="24"/>
  <c r="B65" i="24"/>
  <c r="A65" i="24"/>
  <c r="G64" i="24"/>
  <c r="F64" i="24"/>
  <c r="E64" i="24"/>
  <c r="C64" i="24"/>
  <c r="B64" i="24"/>
  <c r="A64" i="24"/>
  <c r="G63" i="24"/>
  <c r="F63" i="24"/>
  <c r="E63" i="24"/>
  <c r="C63" i="24"/>
  <c r="B63" i="24"/>
  <c r="A63" i="24"/>
  <c r="G62" i="24"/>
  <c r="F62" i="24"/>
  <c r="E62" i="24"/>
  <c r="C62" i="24"/>
  <c r="B62" i="24"/>
  <c r="A62" i="24"/>
  <c r="G61" i="24"/>
  <c r="F61" i="24"/>
  <c r="E61" i="24"/>
  <c r="C61" i="24"/>
  <c r="B61" i="24"/>
  <c r="A61" i="24"/>
  <c r="G60" i="24"/>
  <c r="F60" i="24"/>
  <c r="E60" i="24"/>
  <c r="C60" i="24"/>
  <c r="B60" i="24"/>
  <c r="A60" i="24"/>
  <c r="G59" i="24"/>
  <c r="F59" i="24"/>
  <c r="E59" i="24"/>
  <c r="C59" i="24"/>
  <c r="B59" i="24"/>
  <c r="A59" i="24"/>
  <c r="G58" i="24"/>
  <c r="F58" i="24"/>
  <c r="E58" i="24"/>
  <c r="C58" i="24"/>
  <c r="B58" i="24"/>
  <c r="A58" i="24"/>
  <c r="G57" i="24"/>
  <c r="F57" i="24"/>
  <c r="E57" i="24"/>
  <c r="C57" i="24"/>
  <c r="B57" i="24"/>
  <c r="A57" i="24"/>
  <c r="G56" i="24"/>
  <c r="F56" i="24"/>
  <c r="E56" i="24"/>
  <c r="C56" i="24"/>
  <c r="B56" i="24"/>
  <c r="A56" i="24"/>
  <c r="G55" i="24"/>
  <c r="F55" i="24"/>
  <c r="E55" i="24"/>
  <c r="C55" i="24"/>
  <c r="B55" i="24"/>
  <c r="A55" i="24"/>
  <c r="G54" i="24"/>
  <c r="F54" i="24"/>
  <c r="E54" i="24"/>
  <c r="C54" i="24"/>
  <c r="B54" i="24"/>
  <c r="A54" i="24"/>
  <c r="G53" i="24"/>
  <c r="F53" i="24"/>
  <c r="E53" i="24"/>
  <c r="C53" i="24"/>
  <c r="B53" i="24"/>
  <c r="A53" i="24"/>
  <c r="G52" i="24"/>
  <c r="F52" i="24"/>
  <c r="E52" i="24"/>
  <c r="C52" i="24"/>
  <c r="B52" i="24"/>
  <c r="A52" i="24"/>
  <c r="G51" i="24"/>
  <c r="F51" i="24"/>
  <c r="E51" i="24"/>
  <c r="C51" i="24"/>
  <c r="B51" i="24"/>
  <c r="A51" i="24"/>
  <c r="G50" i="24"/>
  <c r="F50" i="24"/>
  <c r="E50" i="24"/>
  <c r="C50" i="24"/>
  <c r="B50" i="24"/>
  <c r="A50" i="24"/>
  <c r="G49" i="24"/>
  <c r="F49" i="24"/>
  <c r="E49" i="24"/>
  <c r="C49" i="24"/>
  <c r="B49" i="24"/>
  <c r="A49" i="24"/>
  <c r="G48" i="24"/>
  <c r="F48" i="24"/>
  <c r="E48" i="24"/>
  <c r="C48" i="24"/>
  <c r="B48" i="24"/>
  <c r="A48" i="24"/>
  <c r="G47" i="24"/>
  <c r="F47" i="24"/>
  <c r="E47" i="24"/>
  <c r="C47" i="24"/>
  <c r="B47" i="24"/>
  <c r="A47" i="24"/>
  <c r="G46" i="24"/>
  <c r="F46" i="24"/>
  <c r="E46" i="24"/>
  <c r="C46" i="24"/>
  <c r="B46" i="24"/>
  <c r="A46" i="24"/>
  <c r="G45" i="24"/>
  <c r="F45" i="24"/>
  <c r="E45" i="24"/>
  <c r="C45" i="24"/>
  <c r="B45" i="24"/>
  <c r="A45" i="24"/>
  <c r="G44" i="24"/>
  <c r="F44" i="24"/>
  <c r="E44" i="24"/>
  <c r="C44" i="24"/>
  <c r="B44" i="24"/>
  <c r="A44" i="24"/>
  <c r="G43" i="24"/>
  <c r="F43" i="24"/>
  <c r="E43" i="24"/>
  <c r="C43" i="24"/>
  <c r="B43" i="24"/>
  <c r="A43" i="24"/>
  <c r="G42" i="24"/>
  <c r="F42" i="24"/>
  <c r="E42" i="24"/>
  <c r="C42" i="24"/>
  <c r="B42" i="24"/>
  <c r="A42" i="24"/>
  <c r="G41" i="24"/>
  <c r="F41" i="24"/>
  <c r="E41" i="24"/>
  <c r="C41" i="24"/>
  <c r="B41" i="24"/>
  <c r="A41" i="24"/>
  <c r="G40" i="24"/>
  <c r="F40" i="24"/>
  <c r="E40" i="24"/>
  <c r="C40" i="24"/>
  <c r="B40" i="24"/>
  <c r="A40" i="24"/>
  <c r="B39" i="24"/>
  <c r="C39" i="24"/>
  <c r="E39" i="24"/>
  <c r="F39" i="24"/>
  <c r="G39" i="24"/>
  <c r="A39" i="24"/>
  <c r="H10" i="23"/>
  <c r="H20" i="23"/>
  <c r="H30" i="23"/>
  <c r="AN492" i="25"/>
  <c r="AM492" i="25"/>
  <c r="AL492" i="25"/>
  <c r="AK492" i="25"/>
  <c r="AJ492" i="25"/>
  <c r="AI492" i="25"/>
  <c r="AH492" i="25"/>
  <c r="AG492" i="25"/>
  <c r="AF492" i="25"/>
  <c r="AE492" i="25"/>
  <c r="AD492" i="25"/>
  <c r="AC492" i="25"/>
  <c r="AB492" i="25"/>
  <c r="AA492" i="25"/>
  <c r="Z492" i="25"/>
  <c r="Y492" i="25"/>
  <c r="X492" i="25"/>
  <c r="W492" i="25"/>
  <c r="V492" i="25"/>
  <c r="U492" i="25"/>
  <c r="T492" i="25"/>
  <c r="S492" i="25"/>
  <c r="R492" i="25"/>
  <c r="Q492" i="25"/>
  <c r="P492" i="25"/>
  <c r="O492" i="25"/>
  <c r="N492" i="25"/>
  <c r="M492" i="25"/>
  <c r="L492" i="25"/>
  <c r="K492" i="25"/>
  <c r="J492" i="25"/>
  <c r="I492" i="25"/>
  <c r="AN491" i="25"/>
  <c r="AM491" i="25"/>
  <c r="AL491" i="25"/>
  <c r="AK491" i="25"/>
  <c r="AJ491" i="25"/>
  <c r="AI491" i="25"/>
  <c r="AH491" i="25"/>
  <c r="AG491" i="25"/>
  <c r="AF491" i="25"/>
  <c r="AE491" i="25"/>
  <c r="AD491" i="25"/>
  <c r="AC491" i="25"/>
  <c r="AB491" i="25"/>
  <c r="AA491" i="25"/>
  <c r="Z491" i="25"/>
  <c r="Y491" i="25"/>
  <c r="X491" i="25"/>
  <c r="W491" i="25"/>
  <c r="V491" i="25"/>
  <c r="U491" i="25"/>
  <c r="T491" i="25"/>
  <c r="S491" i="25"/>
  <c r="R491" i="25"/>
  <c r="Q491" i="25"/>
  <c r="P491" i="25"/>
  <c r="O491" i="25"/>
  <c r="N491" i="25"/>
  <c r="M491" i="25"/>
  <c r="L491" i="25"/>
  <c r="K491" i="25"/>
  <c r="J491" i="25"/>
  <c r="I491" i="25"/>
  <c r="AN490" i="25"/>
  <c r="AM490" i="25"/>
  <c r="AL490" i="25"/>
  <c r="AK490" i="25"/>
  <c r="AJ490" i="25"/>
  <c r="AI490" i="25"/>
  <c r="AH490" i="25"/>
  <c r="AG490" i="25"/>
  <c r="AF490" i="25"/>
  <c r="AE490" i="25"/>
  <c r="AD490" i="25"/>
  <c r="AC490" i="25"/>
  <c r="AB490" i="25"/>
  <c r="AA490" i="25"/>
  <c r="Z490" i="25"/>
  <c r="Y490" i="25"/>
  <c r="X490" i="25"/>
  <c r="W490" i="25"/>
  <c r="V490" i="25"/>
  <c r="U490" i="25"/>
  <c r="T490" i="25"/>
  <c r="S490" i="25"/>
  <c r="R490" i="25"/>
  <c r="Q490" i="25"/>
  <c r="P490" i="25"/>
  <c r="O490" i="25"/>
  <c r="N490" i="25"/>
  <c r="M490" i="25"/>
  <c r="L490" i="25"/>
  <c r="K490" i="25"/>
  <c r="J490" i="25"/>
  <c r="I490" i="25"/>
  <c r="AN489" i="25"/>
  <c r="AM489" i="25"/>
  <c r="AL489" i="25"/>
  <c r="AK489" i="25"/>
  <c r="AJ489" i="25"/>
  <c r="AI489" i="25"/>
  <c r="AH489" i="25"/>
  <c r="AG489" i="25"/>
  <c r="AF489" i="25"/>
  <c r="AE489" i="25"/>
  <c r="AD489" i="25"/>
  <c r="AC489" i="25"/>
  <c r="AB489" i="25"/>
  <c r="AA489" i="25"/>
  <c r="Z489" i="25"/>
  <c r="Y489" i="25"/>
  <c r="X489" i="25"/>
  <c r="W489" i="25"/>
  <c r="V489" i="25"/>
  <c r="U489" i="25"/>
  <c r="T489" i="25"/>
  <c r="S489" i="25"/>
  <c r="R489" i="25"/>
  <c r="Q489" i="25"/>
  <c r="P489" i="25"/>
  <c r="O489" i="25"/>
  <c r="N489" i="25"/>
  <c r="M489" i="25"/>
  <c r="L489" i="25"/>
  <c r="K489" i="25"/>
  <c r="J489" i="25"/>
  <c r="I489" i="25"/>
  <c r="AN488" i="25"/>
  <c r="AM488" i="25"/>
  <c r="AL488" i="25"/>
  <c r="AK488" i="25"/>
  <c r="AJ488" i="25"/>
  <c r="AI488" i="25"/>
  <c r="AH488" i="25"/>
  <c r="AG488" i="25"/>
  <c r="AF488" i="25"/>
  <c r="AE488" i="25"/>
  <c r="AD488" i="25"/>
  <c r="AC488" i="25"/>
  <c r="AB488" i="25"/>
  <c r="AA488" i="25"/>
  <c r="Z488" i="25"/>
  <c r="Y488" i="25"/>
  <c r="X488" i="25"/>
  <c r="W488" i="25"/>
  <c r="V488" i="25"/>
  <c r="U488" i="25"/>
  <c r="T488" i="25"/>
  <c r="S488" i="25"/>
  <c r="R488" i="25"/>
  <c r="Q488" i="25"/>
  <c r="P488" i="25"/>
  <c r="O488" i="25"/>
  <c r="N488" i="25"/>
  <c r="M488" i="25"/>
  <c r="L488" i="25"/>
  <c r="K488" i="25"/>
  <c r="J488" i="25"/>
  <c r="I488" i="25"/>
  <c r="AN487" i="25"/>
  <c r="AM487" i="25"/>
  <c r="AL487" i="25"/>
  <c r="AK487" i="25"/>
  <c r="AJ487" i="25"/>
  <c r="AI487" i="25"/>
  <c r="AH487" i="25"/>
  <c r="AG487" i="25"/>
  <c r="AF487" i="25"/>
  <c r="AE487" i="25"/>
  <c r="AD487" i="25"/>
  <c r="AC487" i="25"/>
  <c r="AB487" i="25"/>
  <c r="AA487" i="25"/>
  <c r="Z487" i="25"/>
  <c r="Y487" i="25"/>
  <c r="X487" i="25"/>
  <c r="W487" i="25"/>
  <c r="V487" i="25"/>
  <c r="U487" i="25"/>
  <c r="T487" i="25"/>
  <c r="S487" i="25"/>
  <c r="R487" i="25"/>
  <c r="Q487" i="25"/>
  <c r="P487" i="25"/>
  <c r="O487" i="25"/>
  <c r="N487" i="25"/>
  <c r="M487" i="25"/>
  <c r="L487" i="25"/>
  <c r="K487" i="25"/>
  <c r="J487" i="25"/>
  <c r="I487" i="25"/>
  <c r="AN486" i="25"/>
  <c r="AM486" i="25"/>
  <c r="AL486" i="25"/>
  <c r="AK486" i="25"/>
  <c r="AJ486" i="25"/>
  <c r="AI486" i="25"/>
  <c r="AH486" i="25"/>
  <c r="AG486" i="25"/>
  <c r="AF486" i="25"/>
  <c r="AE486" i="25"/>
  <c r="AD486" i="25"/>
  <c r="AC486" i="25"/>
  <c r="AB486" i="25"/>
  <c r="AA486" i="25"/>
  <c r="Z486" i="25"/>
  <c r="Y486" i="25"/>
  <c r="X486" i="25"/>
  <c r="W486" i="25"/>
  <c r="V486" i="25"/>
  <c r="U486" i="25"/>
  <c r="T486" i="25"/>
  <c r="S486" i="25"/>
  <c r="R486" i="25"/>
  <c r="Q486" i="25"/>
  <c r="P486" i="25"/>
  <c r="O486" i="25"/>
  <c r="N486" i="25"/>
  <c r="M486" i="25"/>
  <c r="L486" i="25"/>
  <c r="K486" i="25"/>
  <c r="J486" i="25"/>
  <c r="I486" i="25"/>
  <c r="AN485" i="25"/>
  <c r="AM485" i="25"/>
  <c r="AL485" i="25"/>
  <c r="AK485" i="25"/>
  <c r="AJ485" i="25"/>
  <c r="AI485" i="25"/>
  <c r="AH485" i="25"/>
  <c r="AG485" i="25"/>
  <c r="AF485" i="25"/>
  <c r="AE485" i="25"/>
  <c r="AD485" i="25"/>
  <c r="AC485" i="25"/>
  <c r="AB485" i="25"/>
  <c r="AA485" i="25"/>
  <c r="Z485" i="25"/>
  <c r="Y485" i="25"/>
  <c r="X485" i="25"/>
  <c r="W485" i="25"/>
  <c r="V485" i="25"/>
  <c r="U485" i="25"/>
  <c r="T485" i="25"/>
  <c r="S485" i="25"/>
  <c r="R485" i="25"/>
  <c r="Q485" i="25"/>
  <c r="P485" i="25"/>
  <c r="O485" i="25"/>
  <c r="N485" i="25"/>
  <c r="M485" i="25"/>
  <c r="L485" i="25"/>
  <c r="K485" i="25"/>
  <c r="J485" i="25"/>
  <c r="I485" i="25"/>
  <c r="AN484" i="25"/>
  <c r="AM484" i="25"/>
  <c r="AL484" i="25"/>
  <c r="AK484" i="25"/>
  <c r="AJ484" i="25"/>
  <c r="AI484" i="25"/>
  <c r="AH484" i="25"/>
  <c r="AG484" i="25"/>
  <c r="AF484" i="25"/>
  <c r="AE484" i="25"/>
  <c r="AD484" i="25"/>
  <c r="AC484" i="25"/>
  <c r="AB484" i="25"/>
  <c r="AA484" i="25"/>
  <c r="Z484" i="25"/>
  <c r="Y484" i="25"/>
  <c r="X484" i="25"/>
  <c r="W484" i="25"/>
  <c r="V484" i="25"/>
  <c r="U484" i="25"/>
  <c r="T484" i="25"/>
  <c r="S484" i="25"/>
  <c r="R484" i="25"/>
  <c r="Q484" i="25"/>
  <c r="P484" i="25"/>
  <c r="O484" i="25"/>
  <c r="N484" i="25"/>
  <c r="M484" i="25"/>
  <c r="L484" i="25"/>
  <c r="K484" i="25"/>
  <c r="J484" i="25"/>
  <c r="I484" i="25"/>
  <c r="AN483" i="25"/>
  <c r="AM483" i="25"/>
  <c r="AL483" i="25"/>
  <c r="AK483" i="25"/>
  <c r="AJ483" i="25"/>
  <c r="AI483" i="25"/>
  <c r="AH483" i="25"/>
  <c r="AG483" i="25"/>
  <c r="AF483" i="25"/>
  <c r="AE483" i="25"/>
  <c r="AD483" i="25"/>
  <c r="AC483" i="25"/>
  <c r="AB483" i="25"/>
  <c r="AA483" i="25"/>
  <c r="Z483" i="25"/>
  <c r="Y483" i="25"/>
  <c r="X483" i="25"/>
  <c r="W483" i="25"/>
  <c r="V483" i="25"/>
  <c r="U483" i="25"/>
  <c r="T483" i="25"/>
  <c r="S483" i="25"/>
  <c r="R483" i="25"/>
  <c r="Q483" i="25"/>
  <c r="P483" i="25"/>
  <c r="O483" i="25"/>
  <c r="N483" i="25"/>
  <c r="M483" i="25"/>
  <c r="L483" i="25"/>
  <c r="K483" i="25"/>
  <c r="J483" i="25"/>
  <c r="I483" i="25"/>
  <c r="AN482" i="25"/>
  <c r="AM482" i="25"/>
  <c r="AL482" i="25"/>
  <c r="AK482" i="25"/>
  <c r="AJ482" i="25"/>
  <c r="AI482" i="25"/>
  <c r="AH482" i="25"/>
  <c r="AG482" i="25"/>
  <c r="AF482" i="25"/>
  <c r="AE482" i="25"/>
  <c r="AD482" i="25"/>
  <c r="AC482" i="25"/>
  <c r="AB482" i="25"/>
  <c r="AA482" i="25"/>
  <c r="Z482" i="25"/>
  <c r="Y482" i="25"/>
  <c r="X482" i="25"/>
  <c r="W482" i="25"/>
  <c r="V482" i="25"/>
  <c r="U482" i="25"/>
  <c r="T482" i="25"/>
  <c r="S482" i="25"/>
  <c r="R482" i="25"/>
  <c r="Q482" i="25"/>
  <c r="P482" i="25"/>
  <c r="O482" i="25"/>
  <c r="N482" i="25"/>
  <c r="M482" i="25"/>
  <c r="L482" i="25"/>
  <c r="K482" i="25"/>
  <c r="J482" i="25"/>
  <c r="I482" i="25"/>
  <c r="AN481" i="25"/>
  <c r="AM481" i="25"/>
  <c r="AL481" i="25"/>
  <c r="AK481" i="25"/>
  <c r="AJ481" i="25"/>
  <c r="AI481" i="25"/>
  <c r="AH481" i="25"/>
  <c r="AG481" i="25"/>
  <c r="AF481" i="25"/>
  <c r="AE481" i="25"/>
  <c r="AD481" i="25"/>
  <c r="AC481" i="25"/>
  <c r="AB481" i="25"/>
  <c r="AA481" i="25"/>
  <c r="Z481" i="25"/>
  <c r="Y481" i="25"/>
  <c r="X481" i="25"/>
  <c r="W481" i="25"/>
  <c r="V481" i="25"/>
  <c r="U481" i="25"/>
  <c r="T481" i="25"/>
  <c r="S481" i="25"/>
  <c r="R481" i="25"/>
  <c r="Q481" i="25"/>
  <c r="P481" i="25"/>
  <c r="O481" i="25"/>
  <c r="N481" i="25"/>
  <c r="M481" i="25"/>
  <c r="L481" i="25"/>
  <c r="K481" i="25"/>
  <c r="J481" i="25"/>
  <c r="I481" i="25"/>
  <c r="AN480" i="25"/>
  <c r="AM480" i="25"/>
  <c r="AL480" i="25"/>
  <c r="AK480" i="25"/>
  <c r="AJ480" i="25"/>
  <c r="AI480" i="25"/>
  <c r="AH480" i="25"/>
  <c r="AG480" i="25"/>
  <c r="AF480" i="25"/>
  <c r="AE480" i="25"/>
  <c r="AD480" i="25"/>
  <c r="AC480" i="25"/>
  <c r="AB480" i="25"/>
  <c r="AA480" i="25"/>
  <c r="Z480" i="25"/>
  <c r="Y480" i="25"/>
  <c r="X480" i="25"/>
  <c r="W480" i="25"/>
  <c r="V480" i="25"/>
  <c r="U480" i="25"/>
  <c r="T480" i="25"/>
  <c r="S480" i="25"/>
  <c r="R480" i="25"/>
  <c r="Q480" i="25"/>
  <c r="P480" i="25"/>
  <c r="O480" i="25"/>
  <c r="N480" i="25"/>
  <c r="M480" i="25"/>
  <c r="L480" i="25"/>
  <c r="K480" i="25"/>
  <c r="J480" i="25"/>
  <c r="I480" i="25"/>
  <c r="AN479" i="25"/>
  <c r="AM479" i="25"/>
  <c r="AL479" i="25"/>
  <c r="AK479" i="25"/>
  <c r="AJ479" i="25"/>
  <c r="AI479" i="25"/>
  <c r="AH479" i="25"/>
  <c r="AG479" i="25"/>
  <c r="AF479" i="25"/>
  <c r="AE479" i="25"/>
  <c r="AD479" i="25"/>
  <c r="AC479" i="25"/>
  <c r="AB479" i="25"/>
  <c r="AA479" i="25"/>
  <c r="Z479" i="25"/>
  <c r="Y479" i="25"/>
  <c r="X479" i="25"/>
  <c r="W479" i="25"/>
  <c r="V479" i="25"/>
  <c r="U479" i="25"/>
  <c r="T479" i="25"/>
  <c r="S479" i="25"/>
  <c r="R479" i="25"/>
  <c r="Q479" i="25"/>
  <c r="P479" i="25"/>
  <c r="O479" i="25"/>
  <c r="N479" i="25"/>
  <c r="M479" i="25"/>
  <c r="L479" i="25"/>
  <c r="K479" i="25"/>
  <c r="J479" i="25"/>
  <c r="I479" i="25"/>
  <c r="AN478" i="25"/>
  <c r="AM478" i="25"/>
  <c r="AL478" i="25"/>
  <c r="AK478" i="25"/>
  <c r="AJ478" i="25"/>
  <c r="AI478" i="25"/>
  <c r="AH478" i="25"/>
  <c r="AG478" i="25"/>
  <c r="AF478" i="25"/>
  <c r="AE478" i="25"/>
  <c r="AD478" i="25"/>
  <c r="AC478" i="25"/>
  <c r="AB478" i="25"/>
  <c r="AA478" i="25"/>
  <c r="Z478" i="25"/>
  <c r="Y478" i="25"/>
  <c r="X478" i="25"/>
  <c r="W478" i="25"/>
  <c r="V478" i="25"/>
  <c r="U478" i="25"/>
  <c r="T478" i="25"/>
  <c r="S478" i="25"/>
  <c r="R478" i="25"/>
  <c r="Q478" i="25"/>
  <c r="P478" i="25"/>
  <c r="O478" i="25"/>
  <c r="N478" i="25"/>
  <c r="M478" i="25"/>
  <c r="L478" i="25"/>
  <c r="K478" i="25"/>
  <c r="J478" i="25"/>
  <c r="I478" i="25"/>
  <c r="AN477" i="25"/>
  <c r="AM477" i="25"/>
  <c r="AL477" i="25"/>
  <c r="AK477" i="25"/>
  <c r="AJ477" i="25"/>
  <c r="AI477" i="25"/>
  <c r="AH477" i="25"/>
  <c r="AG477" i="25"/>
  <c r="AF477" i="25"/>
  <c r="AE477" i="25"/>
  <c r="AD477" i="25"/>
  <c r="AC477" i="25"/>
  <c r="AB477" i="25"/>
  <c r="AA477" i="25"/>
  <c r="Z477" i="25"/>
  <c r="Y477" i="25"/>
  <c r="X477" i="25"/>
  <c r="W477" i="25"/>
  <c r="V477" i="25"/>
  <c r="U477" i="25"/>
  <c r="T477" i="25"/>
  <c r="S477" i="25"/>
  <c r="R477" i="25"/>
  <c r="Q477" i="25"/>
  <c r="P477" i="25"/>
  <c r="O477" i="25"/>
  <c r="N477" i="25"/>
  <c r="M477" i="25"/>
  <c r="L477" i="25"/>
  <c r="K477" i="25"/>
  <c r="J477" i="25"/>
  <c r="I477" i="25"/>
  <c r="AN476" i="25"/>
  <c r="AM476" i="25"/>
  <c r="AL476" i="25"/>
  <c r="AK476" i="25"/>
  <c r="AJ476" i="25"/>
  <c r="AI476" i="25"/>
  <c r="AH476" i="25"/>
  <c r="AG476" i="25"/>
  <c r="AF476" i="25"/>
  <c r="AE476" i="25"/>
  <c r="AD476" i="25"/>
  <c r="AC476" i="25"/>
  <c r="AB476" i="25"/>
  <c r="AA476" i="25"/>
  <c r="Z476" i="25"/>
  <c r="Y476" i="25"/>
  <c r="X476" i="25"/>
  <c r="W476" i="25"/>
  <c r="V476" i="25"/>
  <c r="U476" i="25"/>
  <c r="T476" i="25"/>
  <c r="S476" i="25"/>
  <c r="R476" i="25"/>
  <c r="Q476" i="25"/>
  <c r="P476" i="25"/>
  <c r="O476" i="25"/>
  <c r="N476" i="25"/>
  <c r="M476" i="25"/>
  <c r="L476" i="25"/>
  <c r="K476" i="25"/>
  <c r="J476" i="25"/>
  <c r="I476" i="25"/>
  <c r="AN475" i="25"/>
  <c r="AM475" i="25"/>
  <c r="AL475" i="25"/>
  <c r="AK475" i="25"/>
  <c r="AJ475" i="25"/>
  <c r="AI475" i="25"/>
  <c r="AH475" i="25"/>
  <c r="AG475" i="25"/>
  <c r="AF475" i="25"/>
  <c r="AE475" i="25"/>
  <c r="AD475" i="25"/>
  <c r="AC475" i="25"/>
  <c r="AB475" i="25"/>
  <c r="AA475" i="25"/>
  <c r="Z475" i="25"/>
  <c r="Y475" i="25"/>
  <c r="X475" i="25"/>
  <c r="W475" i="25"/>
  <c r="V475" i="25"/>
  <c r="U475" i="25"/>
  <c r="T475" i="25"/>
  <c r="S475" i="25"/>
  <c r="R475" i="25"/>
  <c r="Q475" i="25"/>
  <c r="P475" i="25"/>
  <c r="O475" i="25"/>
  <c r="N475" i="25"/>
  <c r="M475" i="25"/>
  <c r="L475" i="25"/>
  <c r="K475" i="25"/>
  <c r="J475" i="25"/>
  <c r="I475" i="25"/>
  <c r="AN474" i="25"/>
  <c r="AM474" i="25"/>
  <c r="AL474" i="25"/>
  <c r="AK474" i="25"/>
  <c r="AJ474" i="25"/>
  <c r="AI474" i="25"/>
  <c r="AH474" i="25"/>
  <c r="AG474" i="25"/>
  <c r="AF474" i="25"/>
  <c r="AE474" i="25"/>
  <c r="AD474" i="25"/>
  <c r="AC474" i="25"/>
  <c r="AB474" i="25"/>
  <c r="AA474" i="25"/>
  <c r="Z474" i="25"/>
  <c r="Y474" i="25"/>
  <c r="X474" i="25"/>
  <c r="W474" i="25"/>
  <c r="V474" i="25"/>
  <c r="U474" i="25"/>
  <c r="T474" i="25"/>
  <c r="S474" i="25"/>
  <c r="R474" i="25"/>
  <c r="Q474" i="25"/>
  <c r="P474" i="25"/>
  <c r="O474" i="25"/>
  <c r="N474" i="25"/>
  <c r="M474" i="25"/>
  <c r="L474" i="25"/>
  <c r="K474" i="25"/>
  <c r="J474" i="25"/>
  <c r="I474" i="25"/>
  <c r="AN473" i="25"/>
  <c r="AM473" i="25"/>
  <c r="AL473" i="25"/>
  <c r="AK473" i="25"/>
  <c r="AJ473" i="25"/>
  <c r="AI473" i="25"/>
  <c r="AH473" i="25"/>
  <c r="AG473" i="25"/>
  <c r="AF473" i="25"/>
  <c r="AE473" i="25"/>
  <c r="AD473" i="25"/>
  <c r="AC473" i="25"/>
  <c r="AB473" i="25"/>
  <c r="AA473" i="25"/>
  <c r="Z473" i="25"/>
  <c r="Y473" i="25"/>
  <c r="X473" i="25"/>
  <c r="W473" i="25"/>
  <c r="V473" i="25"/>
  <c r="U473" i="25"/>
  <c r="T473" i="25"/>
  <c r="S473" i="25"/>
  <c r="R473" i="25"/>
  <c r="Q473" i="25"/>
  <c r="P473" i="25"/>
  <c r="O473" i="25"/>
  <c r="N473" i="25"/>
  <c r="M473" i="25"/>
  <c r="L473" i="25"/>
  <c r="K473" i="25"/>
  <c r="J473" i="25"/>
  <c r="I473" i="25"/>
  <c r="AN472" i="25"/>
  <c r="AM472" i="25"/>
  <c r="AL472" i="25"/>
  <c r="AK472" i="25"/>
  <c r="AJ472" i="25"/>
  <c r="AI472" i="25"/>
  <c r="AH472" i="25"/>
  <c r="AG472" i="25"/>
  <c r="AF472" i="25"/>
  <c r="AE472" i="25"/>
  <c r="AD472" i="25"/>
  <c r="AC472" i="25"/>
  <c r="AB472" i="25"/>
  <c r="AA472" i="25"/>
  <c r="Z472" i="25"/>
  <c r="Y472" i="25"/>
  <c r="X472" i="25"/>
  <c r="W472" i="25"/>
  <c r="V472" i="25"/>
  <c r="U472" i="25"/>
  <c r="T472" i="25"/>
  <c r="S472" i="25"/>
  <c r="R472" i="25"/>
  <c r="Q472" i="25"/>
  <c r="P472" i="25"/>
  <c r="O472" i="25"/>
  <c r="N472" i="25"/>
  <c r="M472" i="25"/>
  <c r="L472" i="25"/>
  <c r="K472" i="25"/>
  <c r="J472" i="25"/>
  <c r="I472" i="25"/>
  <c r="AN471" i="25"/>
  <c r="AM471" i="25"/>
  <c r="AL471" i="25"/>
  <c r="AK471" i="25"/>
  <c r="AJ471" i="25"/>
  <c r="AI471" i="25"/>
  <c r="AH471" i="25"/>
  <c r="AG471" i="25"/>
  <c r="AF471" i="25"/>
  <c r="AE471" i="25"/>
  <c r="AD471" i="25"/>
  <c r="AC471" i="25"/>
  <c r="AB471" i="25"/>
  <c r="AA471" i="25"/>
  <c r="Z471" i="25"/>
  <c r="Y471" i="25"/>
  <c r="X471" i="25"/>
  <c r="W471" i="25"/>
  <c r="V471" i="25"/>
  <c r="U471" i="25"/>
  <c r="T471" i="25"/>
  <c r="S471" i="25"/>
  <c r="R471" i="25"/>
  <c r="Q471" i="25"/>
  <c r="P471" i="25"/>
  <c r="O471" i="25"/>
  <c r="N471" i="25"/>
  <c r="M471" i="25"/>
  <c r="L471" i="25"/>
  <c r="K471" i="25"/>
  <c r="J471" i="25"/>
  <c r="I471" i="25"/>
  <c r="AN470" i="25"/>
  <c r="AM470" i="25"/>
  <c r="AL470" i="25"/>
  <c r="AK470" i="25"/>
  <c r="AJ470" i="25"/>
  <c r="AI470" i="25"/>
  <c r="AH470" i="25"/>
  <c r="AG470" i="25"/>
  <c r="AF470" i="25"/>
  <c r="AE470" i="25"/>
  <c r="AD470" i="25"/>
  <c r="AC470" i="25"/>
  <c r="AB470" i="25"/>
  <c r="AA470" i="25"/>
  <c r="Z470" i="25"/>
  <c r="Y470" i="25"/>
  <c r="X470" i="25"/>
  <c r="W470" i="25"/>
  <c r="V470" i="25"/>
  <c r="U470" i="25"/>
  <c r="T470" i="25"/>
  <c r="S470" i="25"/>
  <c r="R470" i="25"/>
  <c r="Q470" i="25"/>
  <c r="P470" i="25"/>
  <c r="O470" i="25"/>
  <c r="N470" i="25"/>
  <c r="M470" i="25"/>
  <c r="L470" i="25"/>
  <c r="K470" i="25"/>
  <c r="J470" i="25"/>
  <c r="I470" i="25"/>
  <c r="AN469" i="25"/>
  <c r="AM469" i="25"/>
  <c r="AL469" i="25"/>
  <c r="AK469" i="25"/>
  <c r="AJ469" i="25"/>
  <c r="AI469" i="25"/>
  <c r="AH469" i="25"/>
  <c r="AG469" i="25"/>
  <c r="AF469" i="25"/>
  <c r="AE469" i="25"/>
  <c r="AD469" i="25"/>
  <c r="AC469" i="25"/>
  <c r="AB469" i="25"/>
  <c r="AA469" i="25"/>
  <c r="Z469" i="25"/>
  <c r="Y469" i="25"/>
  <c r="X469" i="25"/>
  <c r="W469" i="25"/>
  <c r="V469" i="25"/>
  <c r="U469" i="25"/>
  <c r="T469" i="25"/>
  <c r="S469" i="25"/>
  <c r="R469" i="25"/>
  <c r="Q469" i="25"/>
  <c r="P469" i="25"/>
  <c r="O469" i="25"/>
  <c r="N469" i="25"/>
  <c r="M469" i="25"/>
  <c r="L469" i="25"/>
  <c r="K469" i="25"/>
  <c r="J469" i="25"/>
  <c r="I469" i="25"/>
  <c r="AN468" i="25"/>
  <c r="AM468" i="25"/>
  <c r="AL468" i="25"/>
  <c r="AK468" i="25"/>
  <c r="AJ468" i="25"/>
  <c r="AI468" i="25"/>
  <c r="AH468" i="25"/>
  <c r="AG468" i="25"/>
  <c r="AF468" i="25"/>
  <c r="AE468" i="25"/>
  <c r="AD468" i="25"/>
  <c r="AC468" i="25"/>
  <c r="AB468" i="25"/>
  <c r="AA468" i="25"/>
  <c r="Z468" i="25"/>
  <c r="Y468" i="25"/>
  <c r="X468" i="25"/>
  <c r="W468" i="25"/>
  <c r="V468" i="25"/>
  <c r="U468" i="25"/>
  <c r="T468" i="25"/>
  <c r="S468" i="25"/>
  <c r="R468" i="25"/>
  <c r="Q468" i="25"/>
  <c r="P468" i="25"/>
  <c r="O468" i="25"/>
  <c r="N468" i="25"/>
  <c r="M468" i="25"/>
  <c r="L468" i="25"/>
  <c r="K468" i="25"/>
  <c r="J468" i="25"/>
  <c r="I468" i="25"/>
  <c r="AN467" i="25"/>
  <c r="AM467" i="25"/>
  <c r="AL467" i="25"/>
  <c r="AK467" i="25"/>
  <c r="AJ467" i="25"/>
  <c r="AI467" i="25"/>
  <c r="AH467" i="25"/>
  <c r="AG467" i="25"/>
  <c r="AF467" i="25"/>
  <c r="AE467" i="25"/>
  <c r="AD467" i="25"/>
  <c r="AC467" i="25"/>
  <c r="AB467" i="25"/>
  <c r="AA467" i="25"/>
  <c r="Z467" i="25"/>
  <c r="Y467" i="25"/>
  <c r="X467" i="25"/>
  <c r="W467" i="25"/>
  <c r="V467" i="25"/>
  <c r="U467" i="25"/>
  <c r="T467" i="25"/>
  <c r="S467" i="25"/>
  <c r="R467" i="25"/>
  <c r="Q467" i="25"/>
  <c r="P467" i="25"/>
  <c r="O467" i="25"/>
  <c r="N467" i="25"/>
  <c r="M467" i="25"/>
  <c r="L467" i="25"/>
  <c r="K467" i="25"/>
  <c r="J467" i="25"/>
  <c r="I467" i="25"/>
  <c r="AN466" i="25"/>
  <c r="AM466" i="25"/>
  <c r="AL466" i="25"/>
  <c r="AK466" i="25"/>
  <c r="AJ466" i="25"/>
  <c r="AI466" i="25"/>
  <c r="AH466" i="25"/>
  <c r="AG466" i="25"/>
  <c r="AF466" i="25"/>
  <c r="AE466" i="25"/>
  <c r="AD466" i="25"/>
  <c r="AC466" i="25"/>
  <c r="AB466" i="25"/>
  <c r="AA466" i="25"/>
  <c r="Z466" i="25"/>
  <c r="Y466" i="25"/>
  <c r="X466" i="25"/>
  <c r="W466" i="25"/>
  <c r="V466" i="25"/>
  <c r="U466" i="25"/>
  <c r="T466" i="25"/>
  <c r="S466" i="25"/>
  <c r="R466" i="25"/>
  <c r="Q466" i="25"/>
  <c r="P466" i="25"/>
  <c r="O466" i="25"/>
  <c r="N466" i="25"/>
  <c r="M466" i="25"/>
  <c r="L466" i="25"/>
  <c r="K466" i="25"/>
  <c r="J466" i="25"/>
  <c r="I466" i="25"/>
  <c r="AN465" i="25"/>
  <c r="AM465" i="25"/>
  <c r="AL465" i="25"/>
  <c r="AK465" i="25"/>
  <c r="AJ465" i="25"/>
  <c r="AI465" i="25"/>
  <c r="AH465" i="25"/>
  <c r="AG465" i="25"/>
  <c r="AF465" i="25"/>
  <c r="AE465" i="25"/>
  <c r="AD465" i="25"/>
  <c r="AC465" i="25"/>
  <c r="AB465" i="25"/>
  <c r="AA465" i="25"/>
  <c r="Z465" i="25"/>
  <c r="Y465" i="25"/>
  <c r="X465" i="25"/>
  <c r="W465" i="25"/>
  <c r="V465" i="25"/>
  <c r="U465" i="25"/>
  <c r="T465" i="25"/>
  <c r="S465" i="25"/>
  <c r="R465" i="25"/>
  <c r="Q465" i="25"/>
  <c r="P465" i="25"/>
  <c r="O465" i="25"/>
  <c r="N465" i="25"/>
  <c r="M465" i="25"/>
  <c r="L465" i="25"/>
  <c r="K465" i="25"/>
  <c r="J465" i="25"/>
  <c r="I465" i="25"/>
  <c r="AN464" i="25"/>
  <c r="AM464" i="25"/>
  <c r="AL464" i="25"/>
  <c r="AK464" i="25"/>
  <c r="AJ464" i="25"/>
  <c r="AI464" i="25"/>
  <c r="AH464" i="25"/>
  <c r="AG464" i="25"/>
  <c r="AF464" i="25"/>
  <c r="AE464" i="25"/>
  <c r="AD464" i="25"/>
  <c r="AC464" i="25"/>
  <c r="AB464" i="25"/>
  <c r="AA464" i="25"/>
  <c r="Z464" i="25"/>
  <c r="Y464" i="25"/>
  <c r="X464" i="25"/>
  <c r="W464" i="25"/>
  <c r="V464" i="25"/>
  <c r="U464" i="25"/>
  <c r="T464" i="25"/>
  <c r="S464" i="25"/>
  <c r="R464" i="25"/>
  <c r="Q464" i="25"/>
  <c r="P464" i="25"/>
  <c r="O464" i="25"/>
  <c r="N464" i="25"/>
  <c r="M464" i="25"/>
  <c r="L464" i="25"/>
  <c r="K464" i="25"/>
  <c r="J464" i="25"/>
  <c r="I464" i="25"/>
  <c r="AN463" i="25"/>
  <c r="AM463" i="25"/>
  <c r="AL463" i="25"/>
  <c r="AK463" i="25"/>
  <c r="AJ463" i="25"/>
  <c r="AI463" i="25"/>
  <c r="AH463" i="25"/>
  <c r="AG463" i="25"/>
  <c r="AF463" i="25"/>
  <c r="AE463" i="25"/>
  <c r="AD463" i="25"/>
  <c r="AC463" i="25"/>
  <c r="AB463" i="25"/>
  <c r="AA463" i="25"/>
  <c r="Z463" i="25"/>
  <c r="Y463" i="25"/>
  <c r="X463" i="25"/>
  <c r="W463" i="25"/>
  <c r="V463" i="25"/>
  <c r="U463" i="25"/>
  <c r="T463" i="25"/>
  <c r="S463" i="25"/>
  <c r="R463" i="25"/>
  <c r="Q463" i="25"/>
  <c r="P463" i="25"/>
  <c r="O463" i="25"/>
  <c r="N463" i="25"/>
  <c r="M463" i="25"/>
  <c r="L463" i="25"/>
  <c r="K463" i="25"/>
  <c r="J463" i="25"/>
  <c r="I463" i="25"/>
  <c r="AN462" i="25"/>
  <c r="AM462" i="25"/>
  <c r="AL462" i="25"/>
  <c r="AK462" i="25"/>
  <c r="AJ462" i="25"/>
  <c r="AI462" i="25"/>
  <c r="AH462" i="25"/>
  <c r="AG462" i="25"/>
  <c r="AF462" i="25"/>
  <c r="AE462" i="25"/>
  <c r="AD462" i="25"/>
  <c r="AC462" i="25"/>
  <c r="AB462" i="25"/>
  <c r="AA462" i="25"/>
  <c r="Z462" i="25"/>
  <c r="Y462" i="25"/>
  <c r="X462" i="25"/>
  <c r="W462" i="25"/>
  <c r="V462" i="25"/>
  <c r="U462" i="25"/>
  <c r="T462" i="25"/>
  <c r="S462" i="25"/>
  <c r="R462" i="25"/>
  <c r="Q462" i="25"/>
  <c r="P462" i="25"/>
  <c r="O462" i="25"/>
  <c r="N462" i="25"/>
  <c r="M462" i="25"/>
  <c r="L462" i="25"/>
  <c r="K462" i="25"/>
  <c r="J462" i="25"/>
  <c r="I462" i="25"/>
  <c r="AN461" i="25"/>
  <c r="AM461" i="25"/>
  <c r="AL461" i="25"/>
  <c r="AK461" i="25"/>
  <c r="AJ461" i="25"/>
  <c r="AI461" i="25"/>
  <c r="AH461" i="25"/>
  <c r="AG461" i="25"/>
  <c r="AF461" i="25"/>
  <c r="AE461" i="25"/>
  <c r="AD461" i="25"/>
  <c r="AC461" i="25"/>
  <c r="AB461" i="25"/>
  <c r="AA461" i="25"/>
  <c r="Z461" i="25"/>
  <c r="Y461" i="25"/>
  <c r="X461" i="25"/>
  <c r="W461" i="25"/>
  <c r="V461" i="25"/>
  <c r="U461" i="25"/>
  <c r="T461" i="25"/>
  <c r="S461" i="25"/>
  <c r="R461" i="25"/>
  <c r="Q461" i="25"/>
  <c r="P461" i="25"/>
  <c r="O461" i="25"/>
  <c r="N461" i="25"/>
  <c r="M461" i="25"/>
  <c r="L461" i="25"/>
  <c r="K461" i="25"/>
  <c r="J461" i="25"/>
  <c r="I461" i="25"/>
  <c r="AN460" i="25"/>
  <c r="AM460" i="25"/>
  <c r="AL460" i="25"/>
  <c r="AK460" i="25"/>
  <c r="AJ460" i="25"/>
  <c r="AI460" i="25"/>
  <c r="AH460" i="25"/>
  <c r="AG460" i="25"/>
  <c r="AF460" i="25"/>
  <c r="AE460" i="25"/>
  <c r="AD460" i="25"/>
  <c r="AC460" i="25"/>
  <c r="AB460" i="25"/>
  <c r="AA460" i="25"/>
  <c r="Z460" i="25"/>
  <c r="Y460" i="25"/>
  <c r="X460" i="25"/>
  <c r="W460" i="25"/>
  <c r="V460" i="25"/>
  <c r="U460" i="25"/>
  <c r="T460" i="25"/>
  <c r="S460" i="25"/>
  <c r="R460" i="25"/>
  <c r="Q460" i="25"/>
  <c r="P460" i="25"/>
  <c r="O460" i="25"/>
  <c r="N460" i="25"/>
  <c r="M460" i="25"/>
  <c r="L460" i="25"/>
  <c r="K460" i="25"/>
  <c r="J460" i="25"/>
  <c r="I460" i="25"/>
  <c r="AN459" i="25"/>
  <c r="AM459" i="25"/>
  <c r="AL459" i="25"/>
  <c r="AK459" i="25"/>
  <c r="AJ459" i="25"/>
  <c r="AI459" i="25"/>
  <c r="AH459" i="25"/>
  <c r="AG459" i="25"/>
  <c r="AF459" i="25"/>
  <c r="AE459" i="25"/>
  <c r="AD459" i="25"/>
  <c r="AC459" i="25"/>
  <c r="AB459" i="25"/>
  <c r="AA459" i="25"/>
  <c r="Z459" i="25"/>
  <c r="Y459" i="25"/>
  <c r="X459" i="25"/>
  <c r="W459" i="25"/>
  <c r="V459" i="25"/>
  <c r="U459" i="25"/>
  <c r="T459" i="25"/>
  <c r="S459" i="25"/>
  <c r="R459" i="25"/>
  <c r="Q459" i="25"/>
  <c r="P459" i="25"/>
  <c r="O459" i="25"/>
  <c r="N459" i="25"/>
  <c r="M459" i="25"/>
  <c r="L459" i="25"/>
  <c r="K459" i="25"/>
  <c r="J459" i="25"/>
  <c r="I459" i="25"/>
  <c r="AN458" i="25"/>
  <c r="AM458" i="25"/>
  <c r="AL458" i="25"/>
  <c r="AK458" i="25"/>
  <c r="AJ458" i="25"/>
  <c r="AI458" i="25"/>
  <c r="AH458" i="25"/>
  <c r="AG458" i="25"/>
  <c r="AF458" i="25"/>
  <c r="AE458" i="25"/>
  <c r="AD458" i="25"/>
  <c r="AC458" i="25"/>
  <c r="AB458" i="25"/>
  <c r="AA458" i="25"/>
  <c r="Z458" i="25"/>
  <c r="Y458" i="25"/>
  <c r="X458" i="25"/>
  <c r="W458" i="25"/>
  <c r="V458" i="25"/>
  <c r="U458" i="25"/>
  <c r="T458" i="25"/>
  <c r="S458" i="25"/>
  <c r="R458" i="25"/>
  <c r="Q458" i="25"/>
  <c r="P458" i="25"/>
  <c r="O458" i="25"/>
  <c r="N458" i="25"/>
  <c r="M458" i="25"/>
  <c r="L458" i="25"/>
  <c r="K458" i="25"/>
  <c r="J458" i="25"/>
  <c r="I458" i="25"/>
  <c r="AN457" i="25"/>
  <c r="AM457" i="25"/>
  <c r="AL457" i="25"/>
  <c r="AK457" i="25"/>
  <c r="AJ457" i="25"/>
  <c r="AI457" i="25"/>
  <c r="AH457" i="25"/>
  <c r="AG457" i="25"/>
  <c r="AF457" i="25"/>
  <c r="AE457" i="25"/>
  <c r="AD457" i="25"/>
  <c r="AC457" i="25"/>
  <c r="AB457" i="25"/>
  <c r="AA457" i="25"/>
  <c r="Z457" i="25"/>
  <c r="Y457" i="25"/>
  <c r="X457" i="25"/>
  <c r="W457" i="25"/>
  <c r="V457" i="25"/>
  <c r="U457" i="25"/>
  <c r="T457" i="25"/>
  <c r="S457" i="25"/>
  <c r="R457" i="25"/>
  <c r="Q457" i="25"/>
  <c r="P457" i="25"/>
  <c r="O457" i="25"/>
  <c r="N457" i="25"/>
  <c r="M457" i="25"/>
  <c r="L457" i="25"/>
  <c r="K457" i="25"/>
  <c r="J457" i="25"/>
  <c r="I457" i="25"/>
  <c r="AN456" i="25"/>
  <c r="AM456" i="25"/>
  <c r="AL456" i="25"/>
  <c r="AK456" i="25"/>
  <c r="AJ456" i="25"/>
  <c r="AI456" i="25"/>
  <c r="AH456" i="25"/>
  <c r="AG456" i="25"/>
  <c r="AF456" i="25"/>
  <c r="AE456" i="25"/>
  <c r="AD456" i="25"/>
  <c r="AC456" i="25"/>
  <c r="AB456" i="25"/>
  <c r="AA456" i="25"/>
  <c r="Z456" i="25"/>
  <c r="Y456" i="25"/>
  <c r="X456" i="25"/>
  <c r="W456" i="25"/>
  <c r="V456" i="25"/>
  <c r="U456" i="25"/>
  <c r="T456" i="25"/>
  <c r="S456" i="25"/>
  <c r="R456" i="25"/>
  <c r="Q456" i="25"/>
  <c r="P456" i="25"/>
  <c r="O456" i="25"/>
  <c r="N456" i="25"/>
  <c r="M456" i="25"/>
  <c r="L456" i="25"/>
  <c r="K456" i="25"/>
  <c r="J456" i="25"/>
  <c r="I456" i="25"/>
  <c r="AN455" i="25"/>
  <c r="AM455" i="25"/>
  <c r="AL455" i="25"/>
  <c r="AK455" i="25"/>
  <c r="AJ455" i="25"/>
  <c r="AI455" i="25"/>
  <c r="AH455" i="25"/>
  <c r="AG455" i="25"/>
  <c r="AF455" i="25"/>
  <c r="AE455" i="25"/>
  <c r="AD455" i="25"/>
  <c r="AC455" i="25"/>
  <c r="AB455" i="25"/>
  <c r="AA455" i="25"/>
  <c r="Z455" i="25"/>
  <c r="Y455" i="25"/>
  <c r="X455" i="25"/>
  <c r="W455" i="25"/>
  <c r="V455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AN454" i="25"/>
  <c r="AM454" i="25"/>
  <c r="AL454" i="25"/>
  <c r="AK454" i="25"/>
  <c r="AJ454" i="25"/>
  <c r="AI454" i="25"/>
  <c r="AH454" i="25"/>
  <c r="AG454" i="25"/>
  <c r="AF454" i="25"/>
  <c r="AE454" i="25"/>
  <c r="AD454" i="25"/>
  <c r="AC454" i="25"/>
  <c r="AB454" i="25"/>
  <c r="AA454" i="25"/>
  <c r="Z454" i="25"/>
  <c r="Y454" i="25"/>
  <c r="X454" i="25"/>
  <c r="W454" i="25"/>
  <c r="V454" i="25"/>
  <c r="U454" i="25"/>
  <c r="T454" i="25"/>
  <c r="S454" i="25"/>
  <c r="R454" i="25"/>
  <c r="Q454" i="25"/>
  <c r="P454" i="25"/>
  <c r="O454" i="25"/>
  <c r="N454" i="25"/>
  <c r="M454" i="25"/>
  <c r="L454" i="25"/>
  <c r="K454" i="25"/>
  <c r="J454" i="25"/>
  <c r="I454" i="25"/>
  <c r="AN453" i="25"/>
  <c r="AM453" i="25"/>
  <c r="AL453" i="25"/>
  <c r="AK453" i="25"/>
  <c r="AJ453" i="25"/>
  <c r="AI453" i="25"/>
  <c r="AH453" i="25"/>
  <c r="AG453" i="25"/>
  <c r="AF453" i="25"/>
  <c r="AE453" i="25"/>
  <c r="AD453" i="25"/>
  <c r="AC453" i="25"/>
  <c r="AB453" i="25"/>
  <c r="AA453" i="25"/>
  <c r="Z453" i="25"/>
  <c r="Y453" i="25"/>
  <c r="X453" i="25"/>
  <c r="W453" i="25"/>
  <c r="V453" i="25"/>
  <c r="U453" i="25"/>
  <c r="T453" i="25"/>
  <c r="S453" i="25"/>
  <c r="R453" i="25"/>
  <c r="Q453" i="25"/>
  <c r="P453" i="25"/>
  <c r="O453" i="25"/>
  <c r="N453" i="25"/>
  <c r="M453" i="25"/>
  <c r="L453" i="25"/>
  <c r="K453" i="25"/>
  <c r="J453" i="25"/>
  <c r="I453" i="25"/>
  <c r="AN452" i="25"/>
  <c r="AM452" i="25"/>
  <c r="AL452" i="25"/>
  <c r="AK452" i="25"/>
  <c r="AJ452" i="25"/>
  <c r="AI452" i="25"/>
  <c r="AH452" i="25"/>
  <c r="AG452" i="25"/>
  <c r="AF452" i="25"/>
  <c r="AE452" i="25"/>
  <c r="AD452" i="25"/>
  <c r="AC452" i="25"/>
  <c r="AB452" i="25"/>
  <c r="AA452" i="25"/>
  <c r="Z452" i="25"/>
  <c r="Y452" i="25"/>
  <c r="X452" i="25"/>
  <c r="W452" i="25"/>
  <c r="V452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AN451" i="25"/>
  <c r="AM451" i="25"/>
  <c r="AL451" i="25"/>
  <c r="AK451" i="25"/>
  <c r="AJ451" i="25"/>
  <c r="AI451" i="25"/>
  <c r="AH451" i="25"/>
  <c r="AG451" i="25"/>
  <c r="AF451" i="25"/>
  <c r="AE451" i="25"/>
  <c r="AD451" i="25"/>
  <c r="AC451" i="25"/>
  <c r="AB451" i="25"/>
  <c r="AA451" i="25"/>
  <c r="Z451" i="25"/>
  <c r="Y451" i="25"/>
  <c r="X451" i="25"/>
  <c r="W451" i="25"/>
  <c r="V451" i="25"/>
  <c r="U451" i="25"/>
  <c r="T451" i="25"/>
  <c r="S451" i="25"/>
  <c r="R451" i="25"/>
  <c r="Q451" i="25"/>
  <c r="P451" i="25"/>
  <c r="O451" i="25"/>
  <c r="N451" i="25"/>
  <c r="M451" i="25"/>
  <c r="L451" i="25"/>
  <c r="K451" i="25"/>
  <c r="J451" i="25"/>
  <c r="I451" i="25"/>
  <c r="AN450" i="25"/>
  <c r="AM450" i="25"/>
  <c r="AL450" i="25"/>
  <c r="AK450" i="25"/>
  <c r="AJ450" i="25"/>
  <c r="AI450" i="25"/>
  <c r="AH450" i="25"/>
  <c r="AG450" i="25"/>
  <c r="AF450" i="25"/>
  <c r="AE450" i="25"/>
  <c r="AD450" i="25"/>
  <c r="AC450" i="25"/>
  <c r="AB450" i="25"/>
  <c r="AA450" i="25"/>
  <c r="Z450" i="25"/>
  <c r="Y450" i="25"/>
  <c r="X450" i="25"/>
  <c r="W450" i="25"/>
  <c r="V450" i="25"/>
  <c r="U450" i="25"/>
  <c r="T450" i="25"/>
  <c r="S450" i="25"/>
  <c r="R450" i="25"/>
  <c r="Q450" i="25"/>
  <c r="P450" i="25"/>
  <c r="O450" i="25"/>
  <c r="N450" i="25"/>
  <c r="M450" i="25"/>
  <c r="L450" i="25"/>
  <c r="K450" i="25"/>
  <c r="J450" i="25"/>
  <c r="I450" i="25"/>
  <c r="AN449" i="25"/>
  <c r="AM449" i="25"/>
  <c r="AL449" i="25"/>
  <c r="AK449" i="25"/>
  <c r="AJ449" i="25"/>
  <c r="AI449" i="25"/>
  <c r="AH449" i="25"/>
  <c r="AG449" i="25"/>
  <c r="AF449" i="25"/>
  <c r="AE449" i="25"/>
  <c r="AD449" i="25"/>
  <c r="AC449" i="25"/>
  <c r="AB449" i="25"/>
  <c r="AA449" i="25"/>
  <c r="Z449" i="25"/>
  <c r="Y449" i="25"/>
  <c r="X449" i="25"/>
  <c r="W449" i="25"/>
  <c r="V449" i="25"/>
  <c r="U449" i="25"/>
  <c r="T449" i="25"/>
  <c r="S449" i="25"/>
  <c r="R449" i="25"/>
  <c r="Q449" i="25"/>
  <c r="P449" i="25"/>
  <c r="O449" i="25"/>
  <c r="N449" i="25"/>
  <c r="M449" i="25"/>
  <c r="L449" i="25"/>
  <c r="K449" i="25"/>
  <c r="J449" i="25"/>
  <c r="I449" i="25"/>
  <c r="AN448" i="25"/>
  <c r="AM448" i="25"/>
  <c r="AL448" i="25"/>
  <c r="AK448" i="25"/>
  <c r="AJ448" i="25"/>
  <c r="AI448" i="25"/>
  <c r="AH448" i="25"/>
  <c r="AG448" i="25"/>
  <c r="AF448" i="25"/>
  <c r="AE448" i="25"/>
  <c r="AD448" i="25"/>
  <c r="AC448" i="25"/>
  <c r="AB448" i="25"/>
  <c r="AA448" i="25"/>
  <c r="Z448" i="25"/>
  <c r="Y448" i="25"/>
  <c r="X448" i="25"/>
  <c r="W448" i="25"/>
  <c r="V448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AN447" i="25"/>
  <c r="AM447" i="25"/>
  <c r="AL447" i="25"/>
  <c r="AK447" i="25"/>
  <c r="AJ447" i="25"/>
  <c r="AI447" i="25"/>
  <c r="AH447" i="25"/>
  <c r="AG447" i="25"/>
  <c r="AF447" i="25"/>
  <c r="AE447" i="25"/>
  <c r="AD447" i="25"/>
  <c r="AC447" i="25"/>
  <c r="AB447" i="25"/>
  <c r="AA447" i="25"/>
  <c r="Z447" i="25"/>
  <c r="Y447" i="25"/>
  <c r="X447" i="25"/>
  <c r="W447" i="25"/>
  <c r="V447" i="25"/>
  <c r="U447" i="25"/>
  <c r="T447" i="25"/>
  <c r="S447" i="25"/>
  <c r="R447" i="25"/>
  <c r="Q447" i="25"/>
  <c r="P447" i="25"/>
  <c r="O447" i="25"/>
  <c r="N447" i="25"/>
  <c r="M447" i="25"/>
  <c r="L447" i="25"/>
  <c r="K447" i="25"/>
  <c r="J447" i="25"/>
  <c r="I447" i="25"/>
  <c r="AN446" i="25"/>
  <c r="AM446" i="25"/>
  <c r="AL446" i="25"/>
  <c r="AK446" i="25"/>
  <c r="AJ446" i="25"/>
  <c r="AI446" i="25"/>
  <c r="AH446" i="25"/>
  <c r="AG446" i="25"/>
  <c r="AF446" i="25"/>
  <c r="AE446" i="25"/>
  <c r="AD446" i="25"/>
  <c r="AC446" i="25"/>
  <c r="AB446" i="25"/>
  <c r="AA446" i="25"/>
  <c r="Z446" i="25"/>
  <c r="Y446" i="25"/>
  <c r="X446" i="25"/>
  <c r="W446" i="25"/>
  <c r="V446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AN445" i="25"/>
  <c r="AM445" i="25"/>
  <c r="AL445" i="25"/>
  <c r="AK445" i="25"/>
  <c r="AJ445" i="25"/>
  <c r="AI445" i="25"/>
  <c r="AH445" i="25"/>
  <c r="AG445" i="25"/>
  <c r="AF445" i="25"/>
  <c r="AE445" i="25"/>
  <c r="AD445" i="25"/>
  <c r="AC445" i="25"/>
  <c r="AB445" i="25"/>
  <c r="AA445" i="25"/>
  <c r="Z445" i="25"/>
  <c r="Y445" i="25"/>
  <c r="X445" i="25"/>
  <c r="W445" i="25"/>
  <c r="V445" i="25"/>
  <c r="U445" i="25"/>
  <c r="T445" i="25"/>
  <c r="S445" i="25"/>
  <c r="R445" i="25"/>
  <c r="Q445" i="25"/>
  <c r="P445" i="25"/>
  <c r="O445" i="25"/>
  <c r="N445" i="25"/>
  <c r="M445" i="25"/>
  <c r="L445" i="25"/>
  <c r="K445" i="25"/>
  <c r="J445" i="25"/>
  <c r="I445" i="25"/>
  <c r="AN444" i="25"/>
  <c r="AM444" i="25"/>
  <c r="AL444" i="25"/>
  <c r="AK444" i="25"/>
  <c r="AJ444" i="25"/>
  <c r="AI444" i="25"/>
  <c r="AH444" i="25"/>
  <c r="AG444" i="25"/>
  <c r="AF444" i="25"/>
  <c r="AE444" i="25"/>
  <c r="AD444" i="25"/>
  <c r="AC444" i="25"/>
  <c r="AB444" i="25"/>
  <c r="AA444" i="25"/>
  <c r="Z444" i="25"/>
  <c r="Y444" i="25"/>
  <c r="X444" i="25"/>
  <c r="W444" i="25"/>
  <c r="V444" i="25"/>
  <c r="U444" i="25"/>
  <c r="T444" i="25"/>
  <c r="S444" i="25"/>
  <c r="R444" i="25"/>
  <c r="Q444" i="25"/>
  <c r="P444" i="25"/>
  <c r="O444" i="25"/>
  <c r="N444" i="25"/>
  <c r="M444" i="25"/>
  <c r="L444" i="25"/>
  <c r="K444" i="25"/>
  <c r="J444" i="25"/>
  <c r="I444" i="25"/>
  <c r="AN443" i="25"/>
  <c r="AM443" i="25"/>
  <c r="AL443" i="25"/>
  <c r="AK443" i="25"/>
  <c r="AJ443" i="25"/>
  <c r="AI443" i="25"/>
  <c r="AH443" i="25"/>
  <c r="AG443" i="25"/>
  <c r="AF443" i="25"/>
  <c r="AE443" i="25"/>
  <c r="AD443" i="25"/>
  <c r="AC443" i="25"/>
  <c r="AB443" i="25"/>
  <c r="AA443" i="25"/>
  <c r="Z443" i="25"/>
  <c r="Y443" i="25"/>
  <c r="X443" i="25"/>
  <c r="W443" i="25"/>
  <c r="V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AN442" i="25"/>
  <c r="AM442" i="25"/>
  <c r="AL442" i="25"/>
  <c r="AK442" i="25"/>
  <c r="AJ442" i="25"/>
  <c r="AI442" i="25"/>
  <c r="AH442" i="25"/>
  <c r="AG442" i="25"/>
  <c r="AF442" i="25"/>
  <c r="AE442" i="25"/>
  <c r="AD442" i="25"/>
  <c r="AC442" i="25"/>
  <c r="AB442" i="25"/>
  <c r="AA442" i="25"/>
  <c r="Z442" i="25"/>
  <c r="Y442" i="25"/>
  <c r="X442" i="25"/>
  <c r="W442" i="25"/>
  <c r="V442" i="25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AN441" i="25"/>
  <c r="AM441" i="25"/>
  <c r="AL441" i="25"/>
  <c r="AK441" i="25"/>
  <c r="AJ441" i="25"/>
  <c r="AI441" i="25"/>
  <c r="AH441" i="25"/>
  <c r="AG441" i="25"/>
  <c r="AF441" i="25"/>
  <c r="AE441" i="25"/>
  <c r="AD441" i="25"/>
  <c r="AC441" i="25"/>
  <c r="AB441" i="25"/>
  <c r="AA441" i="25"/>
  <c r="Z441" i="25"/>
  <c r="Y441" i="25"/>
  <c r="X441" i="25"/>
  <c r="W441" i="25"/>
  <c r="V441" i="25"/>
  <c r="U441" i="25"/>
  <c r="T441" i="25"/>
  <c r="S441" i="25"/>
  <c r="R441" i="25"/>
  <c r="Q441" i="25"/>
  <c r="P441" i="25"/>
  <c r="O441" i="25"/>
  <c r="N441" i="25"/>
  <c r="M441" i="25"/>
  <c r="L441" i="25"/>
  <c r="K441" i="25"/>
  <c r="J441" i="25"/>
  <c r="I441" i="25"/>
  <c r="AN440" i="25"/>
  <c r="AM440" i="25"/>
  <c r="AL440" i="25"/>
  <c r="AK440" i="25"/>
  <c r="AJ440" i="25"/>
  <c r="AI440" i="25"/>
  <c r="AH440" i="25"/>
  <c r="AG440" i="25"/>
  <c r="AF440" i="25"/>
  <c r="AE440" i="25"/>
  <c r="AD440" i="25"/>
  <c r="AC440" i="25"/>
  <c r="AB440" i="25"/>
  <c r="AA440" i="25"/>
  <c r="Z440" i="25"/>
  <c r="Y440" i="25"/>
  <c r="X440" i="25"/>
  <c r="W440" i="25"/>
  <c r="V440" i="25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AN439" i="25"/>
  <c r="AM439" i="25"/>
  <c r="AL439" i="25"/>
  <c r="AK439" i="25"/>
  <c r="AJ439" i="25"/>
  <c r="AI439" i="25"/>
  <c r="AH439" i="25"/>
  <c r="AG439" i="25"/>
  <c r="AF439" i="25"/>
  <c r="AE439" i="25"/>
  <c r="AD439" i="25"/>
  <c r="AC439" i="25"/>
  <c r="AB439" i="25"/>
  <c r="AA439" i="25"/>
  <c r="Z439" i="25"/>
  <c r="Y439" i="25"/>
  <c r="X439" i="25"/>
  <c r="W439" i="25"/>
  <c r="V439" i="25"/>
  <c r="U439" i="25"/>
  <c r="T439" i="25"/>
  <c r="S439" i="25"/>
  <c r="R439" i="25"/>
  <c r="Q439" i="25"/>
  <c r="P439" i="25"/>
  <c r="O439" i="25"/>
  <c r="N439" i="25"/>
  <c r="M439" i="25"/>
  <c r="L439" i="25"/>
  <c r="K439" i="25"/>
  <c r="J439" i="25"/>
  <c r="I439" i="25"/>
  <c r="AN438" i="25"/>
  <c r="AM438" i="25"/>
  <c r="AL438" i="25"/>
  <c r="AK438" i="25"/>
  <c r="AJ438" i="25"/>
  <c r="AI438" i="25"/>
  <c r="AH438" i="25"/>
  <c r="AG438" i="25"/>
  <c r="AF438" i="25"/>
  <c r="AE438" i="25"/>
  <c r="AD438" i="25"/>
  <c r="AC438" i="25"/>
  <c r="AB438" i="25"/>
  <c r="AA438" i="25"/>
  <c r="Z438" i="25"/>
  <c r="Y438" i="25"/>
  <c r="X438" i="25"/>
  <c r="W438" i="25"/>
  <c r="V438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AN437" i="25"/>
  <c r="AM437" i="25"/>
  <c r="AL437" i="25"/>
  <c r="AK437" i="25"/>
  <c r="AJ437" i="25"/>
  <c r="AI437" i="25"/>
  <c r="AH437" i="25"/>
  <c r="AG437" i="25"/>
  <c r="AF437" i="25"/>
  <c r="AE437" i="25"/>
  <c r="AD437" i="25"/>
  <c r="AC437" i="25"/>
  <c r="AB437" i="25"/>
  <c r="AA437" i="25"/>
  <c r="Z437" i="25"/>
  <c r="Y437" i="25"/>
  <c r="X437" i="25"/>
  <c r="W437" i="25"/>
  <c r="V437" i="25"/>
  <c r="U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AN436" i="25"/>
  <c r="AM436" i="25"/>
  <c r="AL436" i="25"/>
  <c r="AK436" i="25"/>
  <c r="AJ436" i="25"/>
  <c r="AI436" i="25"/>
  <c r="AH436" i="25"/>
  <c r="AG436" i="25"/>
  <c r="AF436" i="25"/>
  <c r="AE436" i="25"/>
  <c r="AD436" i="25"/>
  <c r="AC436" i="25"/>
  <c r="AB436" i="25"/>
  <c r="AA436" i="25"/>
  <c r="Z436" i="25"/>
  <c r="Y436" i="25"/>
  <c r="X436" i="25"/>
  <c r="W436" i="25"/>
  <c r="V436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AN435" i="25"/>
  <c r="AM435" i="25"/>
  <c r="AL435" i="25"/>
  <c r="AK435" i="25"/>
  <c r="AJ435" i="25"/>
  <c r="AI435" i="25"/>
  <c r="AH435" i="25"/>
  <c r="AG435" i="25"/>
  <c r="AF435" i="25"/>
  <c r="AE435" i="25"/>
  <c r="AD435" i="25"/>
  <c r="AC435" i="25"/>
  <c r="AB435" i="25"/>
  <c r="AA435" i="25"/>
  <c r="Z435" i="25"/>
  <c r="Y435" i="25"/>
  <c r="X435" i="25"/>
  <c r="W435" i="25"/>
  <c r="V435" i="25"/>
  <c r="U435" i="25"/>
  <c r="T435" i="25"/>
  <c r="S435" i="25"/>
  <c r="R435" i="25"/>
  <c r="Q435" i="25"/>
  <c r="P435" i="25"/>
  <c r="O435" i="25"/>
  <c r="N435" i="25"/>
  <c r="M435" i="25"/>
  <c r="L435" i="25"/>
  <c r="K435" i="25"/>
  <c r="J435" i="25"/>
  <c r="I435" i="25"/>
  <c r="AN434" i="25"/>
  <c r="AM434" i="25"/>
  <c r="AL434" i="25"/>
  <c r="AK434" i="25"/>
  <c r="AJ434" i="25"/>
  <c r="AI434" i="25"/>
  <c r="AH434" i="25"/>
  <c r="AG434" i="25"/>
  <c r="AF434" i="25"/>
  <c r="AE434" i="25"/>
  <c r="AD434" i="25"/>
  <c r="AC434" i="25"/>
  <c r="AB434" i="25"/>
  <c r="AA434" i="25"/>
  <c r="Z434" i="25"/>
  <c r="Y434" i="25"/>
  <c r="X434" i="25"/>
  <c r="W434" i="25"/>
  <c r="V434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AN433" i="25"/>
  <c r="AM433" i="25"/>
  <c r="AL433" i="25"/>
  <c r="AK433" i="25"/>
  <c r="AJ433" i="25"/>
  <c r="AI433" i="25"/>
  <c r="AH433" i="25"/>
  <c r="AG433" i="25"/>
  <c r="AF433" i="25"/>
  <c r="AE433" i="25"/>
  <c r="AD433" i="25"/>
  <c r="AC433" i="25"/>
  <c r="AB433" i="25"/>
  <c r="AA433" i="25"/>
  <c r="Z433" i="25"/>
  <c r="Y433" i="25"/>
  <c r="X433" i="25"/>
  <c r="W433" i="25"/>
  <c r="V433" i="25"/>
  <c r="U433" i="25"/>
  <c r="T433" i="25"/>
  <c r="S433" i="25"/>
  <c r="R433" i="25"/>
  <c r="Q433" i="25"/>
  <c r="P433" i="25"/>
  <c r="O433" i="25"/>
  <c r="N433" i="25"/>
  <c r="M433" i="25"/>
  <c r="L433" i="25"/>
  <c r="K433" i="25"/>
  <c r="J433" i="25"/>
  <c r="I433" i="25"/>
  <c r="AN432" i="25"/>
  <c r="AM432" i="25"/>
  <c r="AL432" i="25"/>
  <c r="AK432" i="25"/>
  <c r="AJ432" i="25"/>
  <c r="AI432" i="25"/>
  <c r="AH432" i="25"/>
  <c r="AG432" i="25"/>
  <c r="AF432" i="25"/>
  <c r="AE432" i="25"/>
  <c r="AD432" i="25"/>
  <c r="AC432" i="25"/>
  <c r="AB432" i="25"/>
  <c r="AA432" i="25"/>
  <c r="Z432" i="25"/>
  <c r="Y432" i="25"/>
  <c r="X432" i="25"/>
  <c r="W432" i="25"/>
  <c r="V432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AN431" i="25"/>
  <c r="AM431" i="25"/>
  <c r="AL431" i="25"/>
  <c r="AK431" i="25"/>
  <c r="AJ431" i="25"/>
  <c r="AI431" i="25"/>
  <c r="AH431" i="25"/>
  <c r="AG431" i="25"/>
  <c r="AF431" i="25"/>
  <c r="AE431" i="25"/>
  <c r="AD431" i="25"/>
  <c r="AC431" i="25"/>
  <c r="AB431" i="25"/>
  <c r="AA431" i="25"/>
  <c r="Z431" i="25"/>
  <c r="Y431" i="25"/>
  <c r="X431" i="25"/>
  <c r="W431" i="25"/>
  <c r="V431" i="25"/>
  <c r="U431" i="25"/>
  <c r="T431" i="25"/>
  <c r="S431" i="25"/>
  <c r="R431" i="25"/>
  <c r="Q431" i="25"/>
  <c r="P431" i="25"/>
  <c r="O431" i="25"/>
  <c r="N431" i="25"/>
  <c r="M431" i="25"/>
  <c r="L431" i="25"/>
  <c r="K431" i="25"/>
  <c r="J431" i="25"/>
  <c r="I431" i="25"/>
  <c r="AN430" i="25"/>
  <c r="AM430" i="25"/>
  <c r="AL430" i="25"/>
  <c r="AK430" i="25"/>
  <c r="AJ430" i="25"/>
  <c r="AI430" i="25"/>
  <c r="AH430" i="25"/>
  <c r="AG430" i="25"/>
  <c r="AF430" i="25"/>
  <c r="AE430" i="25"/>
  <c r="AD430" i="25"/>
  <c r="AC430" i="25"/>
  <c r="AB430" i="25"/>
  <c r="AA430" i="25"/>
  <c r="Z430" i="25"/>
  <c r="Y430" i="25"/>
  <c r="X430" i="25"/>
  <c r="W430" i="25"/>
  <c r="V430" i="25"/>
  <c r="U430" i="25"/>
  <c r="T430" i="25"/>
  <c r="S430" i="25"/>
  <c r="R430" i="25"/>
  <c r="Q430" i="25"/>
  <c r="P430" i="25"/>
  <c r="O430" i="25"/>
  <c r="N430" i="25"/>
  <c r="M430" i="25"/>
  <c r="L430" i="25"/>
  <c r="K430" i="25"/>
  <c r="J430" i="25"/>
  <c r="I430" i="25"/>
  <c r="AN429" i="25"/>
  <c r="AM429" i="25"/>
  <c r="AL429" i="25"/>
  <c r="AK429" i="25"/>
  <c r="AJ429" i="25"/>
  <c r="AI429" i="25"/>
  <c r="AH429" i="25"/>
  <c r="AG429" i="25"/>
  <c r="AF429" i="25"/>
  <c r="AE429" i="25"/>
  <c r="AD429" i="25"/>
  <c r="AC429" i="25"/>
  <c r="AB429" i="25"/>
  <c r="AA429" i="25"/>
  <c r="Z429" i="25"/>
  <c r="Y429" i="25"/>
  <c r="X429" i="25"/>
  <c r="W429" i="25"/>
  <c r="V429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AN428" i="25"/>
  <c r="AM428" i="25"/>
  <c r="AL428" i="25"/>
  <c r="AK428" i="25"/>
  <c r="AJ428" i="25"/>
  <c r="AI428" i="25"/>
  <c r="AH428" i="25"/>
  <c r="AG428" i="25"/>
  <c r="AF428" i="25"/>
  <c r="AE428" i="25"/>
  <c r="AD428" i="25"/>
  <c r="AC428" i="25"/>
  <c r="AB428" i="25"/>
  <c r="AA428" i="25"/>
  <c r="Z428" i="25"/>
  <c r="Y428" i="25"/>
  <c r="X428" i="25"/>
  <c r="W428" i="25"/>
  <c r="V428" i="25"/>
  <c r="U428" i="25"/>
  <c r="T428" i="25"/>
  <c r="S428" i="25"/>
  <c r="R428" i="25"/>
  <c r="Q428" i="25"/>
  <c r="P428" i="25"/>
  <c r="O428" i="25"/>
  <c r="N428" i="25"/>
  <c r="M428" i="25"/>
  <c r="L428" i="25"/>
  <c r="K428" i="25"/>
  <c r="J428" i="25"/>
  <c r="I428" i="25"/>
  <c r="AN427" i="25"/>
  <c r="AM427" i="25"/>
  <c r="AL427" i="25"/>
  <c r="AK427" i="25"/>
  <c r="AJ427" i="25"/>
  <c r="AI427" i="25"/>
  <c r="AH427" i="25"/>
  <c r="AG427" i="25"/>
  <c r="AF427" i="25"/>
  <c r="AE427" i="25"/>
  <c r="AD427" i="25"/>
  <c r="AC427" i="25"/>
  <c r="AB427" i="25"/>
  <c r="AA427" i="25"/>
  <c r="Z427" i="25"/>
  <c r="Y427" i="25"/>
  <c r="X427" i="25"/>
  <c r="W427" i="25"/>
  <c r="V427" i="25"/>
  <c r="U427" i="25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AN426" i="25"/>
  <c r="AM426" i="25"/>
  <c r="AL426" i="25"/>
  <c r="AK426" i="25"/>
  <c r="AJ426" i="25"/>
  <c r="AI426" i="25"/>
  <c r="AH426" i="25"/>
  <c r="AG426" i="25"/>
  <c r="AF426" i="25"/>
  <c r="AE426" i="25"/>
  <c r="AD426" i="25"/>
  <c r="AC426" i="25"/>
  <c r="AB426" i="25"/>
  <c r="AA426" i="25"/>
  <c r="Z426" i="25"/>
  <c r="Y426" i="25"/>
  <c r="X426" i="25"/>
  <c r="W426" i="25"/>
  <c r="V426" i="25"/>
  <c r="U426" i="25"/>
  <c r="T426" i="25"/>
  <c r="S426" i="25"/>
  <c r="R426" i="25"/>
  <c r="Q426" i="25"/>
  <c r="P426" i="25"/>
  <c r="O426" i="25"/>
  <c r="N426" i="25"/>
  <c r="M426" i="25"/>
  <c r="L426" i="25"/>
  <c r="K426" i="25"/>
  <c r="J426" i="25"/>
  <c r="I426" i="25"/>
  <c r="AN425" i="25"/>
  <c r="AM425" i="25"/>
  <c r="AL425" i="25"/>
  <c r="AK425" i="25"/>
  <c r="AJ425" i="25"/>
  <c r="AI425" i="25"/>
  <c r="AH425" i="25"/>
  <c r="AG425" i="25"/>
  <c r="AF425" i="25"/>
  <c r="AE425" i="25"/>
  <c r="AD425" i="25"/>
  <c r="AC425" i="25"/>
  <c r="AB425" i="25"/>
  <c r="AA425" i="25"/>
  <c r="Z425" i="25"/>
  <c r="Y425" i="25"/>
  <c r="X425" i="25"/>
  <c r="W425" i="25"/>
  <c r="V425" i="25"/>
  <c r="U425" i="25"/>
  <c r="T425" i="25"/>
  <c r="S425" i="25"/>
  <c r="R425" i="25"/>
  <c r="Q425" i="25"/>
  <c r="P425" i="25"/>
  <c r="O425" i="25"/>
  <c r="N425" i="25"/>
  <c r="M425" i="25"/>
  <c r="L425" i="25"/>
  <c r="K425" i="25"/>
  <c r="J425" i="25"/>
  <c r="I425" i="25"/>
  <c r="AN424" i="25"/>
  <c r="AM424" i="25"/>
  <c r="AL424" i="25"/>
  <c r="AK424" i="25"/>
  <c r="AJ424" i="25"/>
  <c r="AI424" i="25"/>
  <c r="AH424" i="25"/>
  <c r="AG424" i="25"/>
  <c r="AF424" i="25"/>
  <c r="AE424" i="25"/>
  <c r="AD424" i="25"/>
  <c r="AC424" i="25"/>
  <c r="AB424" i="25"/>
  <c r="AA424" i="25"/>
  <c r="Z424" i="25"/>
  <c r="Y424" i="25"/>
  <c r="X424" i="25"/>
  <c r="W424" i="25"/>
  <c r="V424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AN423" i="25"/>
  <c r="AM423" i="25"/>
  <c r="AL423" i="25"/>
  <c r="AK423" i="25"/>
  <c r="AJ423" i="25"/>
  <c r="AI423" i="25"/>
  <c r="AH423" i="25"/>
  <c r="AG423" i="25"/>
  <c r="AF423" i="25"/>
  <c r="AE423" i="25"/>
  <c r="AD423" i="25"/>
  <c r="AC423" i="25"/>
  <c r="AB423" i="25"/>
  <c r="AA423" i="25"/>
  <c r="Z423" i="25"/>
  <c r="Y423" i="25"/>
  <c r="X423" i="25"/>
  <c r="W423" i="25"/>
  <c r="V423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AN422" i="25"/>
  <c r="AM422" i="25"/>
  <c r="AL422" i="25"/>
  <c r="AK422" i="25"/>
  <c r="AJ422" i="25"/>
  <c r="AI422" i="25"/>
  <c r="AH422" i="25"/>
  <c r="AG422" i="25"/>
  <c r="AF422" i="25"/>
  <c r="AE422" i="25"/>
  <c r="AD422" i="25"/>
  <c r="AC422" i="25"/>
  <c r="AB422" i="25"/>
  <c r="AA422" i="25"/>
  <c r="Z422" i="25"/>
  <c r="Y422" i="25"/>
  <c r="X422" i="25"/>
  <c r="W422" i="25"/>
  <c r="V422" i="25"/>
  <c r="U422" i="25"/>
  <c r="T422" i="25"/>
  <c r="S422" i="25"/>
  <c r="R422" i="25"/>
  <c r="Q422" i="25"/>
  <c r="P422" i="25"/>
  <c r="O422" i="25"/>
  <c r="N422" i="25"/>
  <c r="M422" i="25"/>
  <c r="L422" i="25"/>
  <c r="K422" i="25"/>
  <c r="J422" i="25"/>
  <c r="I422" i="25"/>
  <c r="AN421" i="25"/>
  <c r="AM421" i="25"/>
  <c r="AL421" i="25"/>
  <c r="AK421" i="25"/>
  <c r="AJ421" i="25"/>
  <c r="AI421" i="25"/>
  <c r="AH421" i="25"/>
  <c r="AG421" i="25"/>
  <c r="AF421" i="25"/>
  <c r="AE421" i="25"/>
  <c r="AD421" i="25"/>
  <c r="AC421" i="25"/>
  <c r="AB421" i="25"/>
  <c r="AA421" i="25"/>
  <c r="Z421" i="25"/>
  <c r="Y421" i="25"/>
  <c r="X421" i="25"/>
  <c r="W421" i="25"/>
  <c r="V421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AN420" i="25"/>
  <c r="AM420" i="25"/>
  <c r="AL420" i="25"/>
  <c r="AK420" i="25"/>
  <c r="AJ420" i="25"/>
  <c r="AI420" i="25"/>
  <c r="AH420" i="25"/>
  <c r="AG420" i="25"/>
  <c r="AF420" i="25"/>
  <c r="AE420" i="25"/>
  <c r="AD420" i="25"/>
  <c r="AC420" i="25"/>
  <c r="AB420" i="25"/>
  <c r="AA420" i="25"/>
  <c r="Z420" i="25"/>
  <c r="Y420" i="25"/>
  <c r="X420" i="25"/>
  <c r="W420" i="25"/>
  <c r="V420" i="25"/>
  <c r="U420" i="25"/>
  <c r="T420" i="25"/>
  <c r="S420" i="25"/>
  <c r="R420" i="25"/>
  <c r="Q420" i="25"/>
  <c r="P420" i="25"/>
  <c r="O420" i="25"/>
  <c r="N420" i="25"/>
  <c r="M420" i="25"/>
  <c r="L420" i="25"/>
  <c r="K420" i="25"/>
  <c r="J420" i="25"/>
  <c r="I420" i="25"/>
  <c r="AN419" i="25"/>
  <c r="AM419" i="25"/>
  <c r="AL419" i="25"/>
  <c r="AK419" i="25"/>
  <c r="AJ419" i="25"/>
  <c r="AI419" i="25"/>
  <c r="AH419" i="25"/>
  <c r="AG419" i="25"/>
  <c r="AF419" i="25"/>
  <c r="AE419" i="25"/>
  <c r="AD419" i="25"/>
  <c r="AC419" i="25"/>
  <c r="AB419" i="25"/>
  <c r="AA419" i="25"/>
  <c r="Z419" i="25"/>
  <c r="Y419" i="25"/>
  <c r="X419" i="25"/>
  <c r="W419" i="25"/>
  <c r="V419" i="25"/>
  <c r="U419" i="25"/>
  <c r="T419" i="25"/>
  <c r="S419" i="25"/>
  <c r="R419" i="25"/>
  <c r="Q419" i="25"/>
  <c r="P419" i="25"/>
  <c r="O419" i="25"/>
  <c r="N419" i="25"/>
  <c r="M419" i="25"/>
  <c r="L419" i="25"/>
  <c r="K419" i="25"/>
  <c r="J419" i="25"/>
  <c r="I419" i="25"/>
  <c r="AN418" i="25"/>
  <c r="AM418" i="25"/>
  <c r="AL418" i="25"/>
  <c r="AK418" i="25"/>
  <c r="AJ418" i="25"/>
  <c r="AI418" i="25"/>
  <c r="AH418" i="25"/>
  <c r="AG418" i="25"/>
  <c r="AF418" i="25"/>
  <c r="AE418" i="25"/>
  <c r="AD418" i="25"/>
  <c r="AC418" i="25"/>
  <c r="AB418" i="25"/>
  <c r="AA418" i="25"/>
  <c r="Z418" i="25"/>
  <c r="Y418" i="25"/>
  <c r="X418" i="25"/>
  <c r="W418" i="25"/>
  <c r="V418" i="25"/>
  <c r="U418" i="25"/>
  <c r="T418" i="25"/>
  <c r="S418" i="25"/>
  <c r="R418" i="25"/>
  <c r="Q418" i="25"/>
  <c r="P418" i="25"/>
  <c r="O418" i="25"/>
  <c r="N418" i="25"/>
  <c r="M418" i="25"/>
  <c r="L418" i="25"/>
  <c r="K418" i="25"/>
  <c r="J418" i="25"/>
  <c r="I418" i="25"/>
  <c r="AN417" i="25"/>
  <c r="AM417" i="25"/>
  <c r="AL417" i="25"/>
  <c r="AK417" i="25"/>
  <c r="AJ417" i="25"/>
  <c r="AI417" i="25"/>
  <c r="AH417" i="25"/>
  <c r="AG417" i="25"/>
  <c r="AF417" i="25"/>
  <c r="AE417" i="25"/>
  <c r="AD417" i="25"/>
  <c r="AC417" i="25"/>
  <c r="AB417" i="25"/>
  <c r="AA417" i="25"/>
  <c r="Z417" i="25"/>
  <c r="Y417" i="25"/>
  <c r="X417" i="25"/>
  <c r="W417" i="25"/>
  <c r="V417" i="25"/>
  <c r="U417" i="25"/>
  <c r="T417" i="25"/>
  <c r="S417" i="25"/>
  <c r="R417" i="25"/>
  <c r="Q417" i="25"/>
  <c r="P417" i="25"/>
  <c r="O417" i="25"/>
  <c r="N417" i="25"/>
  <c r="M417" i="25"/>
  <c r="L417" i="25"/>
  <c r="K417" i="25"/>
  <c r="J417" i="25"/>
  <c r="I417" i="25"/>
  <c r="AN416" i="25"/>
  <c r="AM416" i="25"/>
  <c r="AL416" i="25"/>
  <c r="AK416" i="25"/>
  <c r="AJ416" i="25"/>
  <c r="AI416" i="25"/>
  <c r="AH416" i="25"/>
  <c r="AG416" i="25"/>
  <c r="AF416" i="25"/>
  <c r="AE416" i="25"/>
  <c r="AD416" i="25"/>
  <c r="AC416" i="25"/>
  <c r="AB416" i="25"/>
  <c r="AA416" i="25"/>
  <c r="Z416" i="25"/>
  <c r="Y416" i="25"/>
  <c r="X416" i="25"/>
  <c r="W416" i="25"/>
  <c r="V416" i="25"/>
  <c r="U416" i="25"/>
  <c r="T416" i="25"/>
  <c r="S416" i="25"/>
  <c r="R416" i="25"/>
  <c r="Q416" i="25"/>
  <c r="P416" i="25"/>
  <c r="O416" i="25"/>
  <c r="N416" i="25"/>
  <c r="M416" i="25"/>
  <c r="L416" i="25"/>
  <c r="K416" i="25"/>
  <c r="J416" i="25"/>
  <c r="I416" i="25"/>
  <c r="AN415" i="25"/>
  <c r="AM415" i="25"/>
  <c r="AL415" i="25"/>
  <c r="AK415" i="25"/>
  <c r="AJ415" i="25"/>
  <c r="AI415" i="25"/>
  <c r="AH415" i="25"/>
  <c r="AG415" i="25"/>
  <c r="AF415" i="25"/>
  <c r="AE415" i="25"/>
  <c r="AD415" i="25"/>
  <c r="AC415" i="25"/>
  <c r="AB415" i="25"/>
  <c r="AA415" i="25"/>
  <c r="Z415" i="25"/>
  <c r="Y415" i="25"/>
  <c r="X415" i="25"/>
  <c r="W415" i="25"/>
  <c r="V415" i="25"/>
  <c r="U415" i="25"/>
  <c r="T415" i="25"/>
  <c r="S415" i="25"/>
  <c r="R415" i="25"/>
  <c r="Q415" i="25"/>
  <c r="P415" i="25"/>
  <c r="O415" i="25"/>
  <c r="N415" i="25"/>
  <c r="M415" i="25"/>
  <c r="L415" i="25"/>
  <c r="K415" i="25"/>
  <c r="J415" i="25"/>
  <c r="I415" i="25"/>
  <c r="AN414" i="25"/>
  <c r="AM414" i="25"/>
  <c r="AL414" i="25"/>
  <c r="AK414" i="25"/>
  <c r="AJ414" i="25"/>
  <c r="AI414" i="25"/>
  <c r="AH414" i="25"/>
  <c r="AG414" i="25"/>
  <c r="AF414" i="25"/>
  <c r="AE414" i="25"/>
  <c r="AD414" i="25"/>
  <c r="AC414" i="25"/>
  <c r="AB414" i="25"/>
  <c r="AA414" i="25"/>
  <c r="Z414" i="25"/>
  <c r="Y414" i="25"/>
  <c r="X414" i="25"/>
  <c r="W414" i="25"/>
  <c r="V414" i="25"/>
  <c r="U414" i="25"/>
  <c r="T414" i="25"/>
  <c r="S414" i="25"/>
  <c r="R414" i="25"/>
  <c r="Q414" i="25"/>
  <c r="P414" i="25"/>
  <c r="O414" i="25"/>
  <c r="N414" i="25"/>
  <c r="M414" i="25"/>
  <c r="L414" i="25"/>
  <c r="K414" i="25"/>
  <c r="J414" i="25"/>
  <c r="I414" i="25"/>
  <c r="AN413" i="25"/>
  <c r="AM413" i="25"/>
  <c r="AL413" i="25"/>
  <c r="AK413" i="25"/>
  <c r="AJ413" i="25"/>
  <c r="AI413" i="25"/>
  <c r="AH413" i="25"/>
  <c r="AG413" i="25"/>
  <c r="AF413" i="25"/>
  <c r="AE413" i="25"/>
  <c r="AD413" i="25"/>
  <c r="AC413" i="25"/>
  <c r="AB413" i="25"/>
  <c r="AA413" i="25"/>
  <c r="Z413" i="25"/>
  <c r="Y413" i="25"/>
  <c r="X413" i="25"/>
  <c r="W413" i="25"/>
  <c r="V413" i="25"/>
  <c r="U413" i="25"/>
  <c r="T413" i="25"/>
  <c r="S413" i="25"/>
  <c r="R413" i="25"/>
  <c r="Q413" i="25"/>
  <c r="P413" i="25"/>
  <c r="O413" i="25"/>
  <c r="N413" i="25"/>
  <c r="M413" i="25"/>
  <c r="L413" i="25"/>
  <c r="K413" i="25"/>
  <c r="J413" i="25"/>
  <c r="I413" i="25"/>
  <c r="AN412" i="25"/>
  <c r="AM412" i="25"/>
  <c r="AL412" i="25"/>
  <c r="AK412" i="25"/>
  <c r="AJ412" i="25"/>
  <c r="AI412" i="25"/>
  <c r="AH412" i="25"/>
  <c r="AG412" i="25"/>
  <c r="AF412" i="25"/>
  <c r="AE412" i="25"/>
  <c r="AD412" i="25"/>
  <c r="AC412" i="25"/>
  <c r="AB412" i="25"/>
  <c r="AA412" i="25"/>
  <c r="Z412" i="25"/>
  <c r="Y412" i="25"/>
  <c r="X412" i="25"/>
  <c r="W412" i="25"/>
  <c r="V412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AN411" i="25"/>
  <c r="AM411" i="25"/>
  <c r="AL411" i="25"/>
  <c r="AK411" i="25"/>
  <c r="AJ411" i="25"/>
  <c r="AI411" i="25"/>
  <c r="AH411" i="25"/>
  <c r="AG411" i="25"/>
  <c r="AF411" i="25"/>
  <c r="AE411" i="25"/>
  <c r="AD411" i="25"/>
  <c r="AC411" i="25"/>
  <c r="AB411" i="25"/>
  <c r="AA411" i="25"/>
  <c r="Z411" i="25"/>
  <c r="Y411" i="25"/>
  <c r="X411" i="25"/>
  <c r="W411" i="25"/>
  <c r="V411" i="25"/>
  <c r="U411" i="25"/>
  <c r="T411" i="25"/>
  <c r="S411" i="25"/>
  <c r="R411" i="25"/>
  <c r="Q411" i="25"/>
  <c r="P411" i="25"/>
  <c r="O411" i="25"/>
  <c r="N411" i="25"/>
  <c r="M411" i="25"/>
  <c r="L411" i="25"/>
  <c r="K411" i="25"/>
  <c r="J411" i="25"/>
  <c r="I411" i="25"/>
  <c r="AN410" i="25"/>
  <c r="AM410" i="25"/>
  <c r="AL410" i="25"/>
  <c r="AK410" i="25"/>
  <c r="AJ410" i="25"/>
  <c r="AI410" i="25"/>
  <c r="AH410" i="25"/>
  <c r="AG410" i="25"/>
  <c r="AF410" i="25"/>
  <c r="AE410" i="25"/>
  <c r="AD410" i="25"/>
  <c r="AC410" i="25"/>
  <c r="AB410" i="25"/>
  <c r="AA410" i="25"/>
  <c r="Z410" i="25"/>
  <c r="Y410" i="25"/>
  <c r="X410" i="25"/>
  <c r="W410" i="25"/>
  <c r="V410" i="25"/>
  <c r="U410" i="25"/>
  <c r="T410" i="25"/>
  <c r="S410" i="25"/>
  <c r="R410" i="25"/>
  <c r="Q410" i="25"/>
  <c r="P410" i="25"/>
  <c r="O410" i="25"/>
  <c r="N410" i="25"/>
  <c r="M410" i="25"/>
  <c r="L410" i="25"/>
  <c r="K410" i="25"/>
  <c r="J410" i="25"/>
  <c r="I410" i="25"/>
  <c r="AN409" i="25"/>
  <c r="AM409" i="25"/>
  <c r="AL409" i="25"/>
  <c r="AK409" i="25"/>
  <c r="AJ409" i="25"/>
  <c r="AI409" i="25"/>
  <c r="AH409" i="25"/>
  <c r="AG409" i="25"/>
  <c r="AF409" i="25"/>
  <c r="AE409" i="25"/>
  <c r="AD409" i="25"/>
  <c r="AC409" i="25"/>
  <c r="AB409" i="25"/>
  <c r="AA409" i="25"/>
  <c r="Z409" i="25"/>
  <c r="Y409" i="25"/>
  <c r="X409" i="25"/>
  <c r="W409" i="25"/>
  <c r="V409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AN408" i="25"/>
  <c r="AM408" i="25"/>
  <c r="AL408" i="25"/>
  <c r="AK408" i="25"/>
  <c r="AJ408" i="25"/>
  <c r="AI408" i="25"/>
  <c r="AH408" i="25"/>
  <c r="AG408" i="25"/>
  <c r="AF408" i="25"/>
  <c r="AE408" i="25"/>
  <c r="AD408" i="25"/>
  <c r="AC408" i="25"/>
  <c r="AB408" i="25"/>
  <c r="AA408" i="25"/>
  <c r="Z408" i="25"/>
  <c r="Y408" i="25"/>
  <c r="X408" i="25"/>
  <c r="W408" i="25"/>
  <c r="V408" i="25"/>
  <c r="U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AN407" i="25"/>
  <c r="AM407" i="25"/>
  <c r="AL407" i="25"/>
  <c r="AK407" i="25"/>
  <c r="AJ407" i="25"/>
  <c r="AI407" i="25"/>
  <c r="AH407" i="25"/>
  <c r="AG407" i="25"/>
  <c r="AF407" i="25"/>
  <c r="AE407" i="25"/>
  <c r="AD407" i="25"/>
  <c r="AC407" i="25"/>
  <c r="AB407" i="25"/>
  <c r="AA407" i="25"/>
  <c r="Z407" i="25"/>
  <c r="Y407" i="25"/>
  <c r="X407" i="25"/>
  <c r="W407" i="25"/>
  <c r="V407" i="25"/>
  <c r="U407" i="25"/>
  <c r="T407" i="25"/>
  <c r="S407" i="25"/>
  <c r="R407" i="25"/>
  <c r="Q407" i="25"/>
  <c r="P407" i="25"/>
  <c r="O407" i="25"/>
  <c r="N407" i="25"/>
  <c r="M407" i="25"/>
  <c r="L407" i="25"/>
  <c r="K407" i="25"/>
  <c r="J407" i="25"/>
  <c r="I407" i="25"/>
  <c r="AN406" i="25"/>
  <c r="AM406" i="25"/>
  <c r="AL406" i="25"/>
  <c r="AK406" i="25"/>
  <c r="AJ406" i="25"/>
  <c r="AI406" i="25"/>
  <c r="AH406" i="25"/>
  <c r="AG406" i="25"/>
  <c r="AF406" i="25"/>
  <c r="AE406" i="25"/>
  <c r="AD406" i="25"/>
  <c r="AC406" i="25"/>
  <c r="AB406" i="25"/>
  <c r="AA406" i="25"/>
  <c r="Z406" i="25"/>
  <c r="Y406" i="25"/>
  <c r="X406" i="25"/>
  <c r="W406" i="25"/>
  <c r="V406" i="25"/>
  <c r="U406" i="25"/>
  <c r="T406" i="25"/>
  <c r="S406" i="25"/>
  <c r="R406" i="25"/>
  <c r="Q406" i="25"/>
  <c r="P406" i="25"/>
  <c r="O406" i="25"/>
  <c r="N406" i="25"/>
  <c r="M406" i="25"/>
  <c r="L406" i="25"/>
  <c r="K406" i="25"/>
  <c r="J406" i="25"/>
  <c r="I406" i="25"/>
  <c r="AN405" i="25"/>
  <c r="AM405" i="25"/>
  <c r="AL405" i="25"/>
  <c r="AK405" i="25"/>
  <c r="AJ405" i="25"/>
  <c r="AI405" i="25"/>
  <c r="AH405" i="25"/>
  <c r="AG405" i="25"/>
  <c r="AF405" i="25"/>
  <c r="AE405" i="25"/>
  <c r="AD405" i="25"/>
  <c r="AC405" i="25"/>
  <c r="AB405" i="25"/>
  <c r="AA405" i="25"/>
  <c r="Z405" i="25"/>
  <c r="Y405" i="25"/>
  <c r="X405" i="25"/>
  <c r="W405" i="25"/>
  <c r="V405" i="25"/>
  <c r="U405" i="25"/>
  <c r="T405" i="25"/>
  <c r="S405" i="25"/>
  <c r="R405" i="25"/>
  <c r="Q405" i="25"/>
  <c r="P405" i="25"/>
  <c r="O405" i="25"/>
  <c r="N405" i="25"/>
  <c r="M405" i="25"/>
  <c r="L405" i="25"/>
  <c r="K405" i="25"/>
  <c r="J405" i="25"/>
  <c r="I405" i="25"/>
  <c r="AN404" i="25"/>
  <c r="AM404" i="25"/>
  <c r="AL404" i="25"/>
  <c r="AK404" i="25"/>
  <c r="AJ404" i="25"/>
  <c r="AI404" i="25"/>
  <c r="AH404" i="25"/>
  <c r="AG404" i="25"/>
  <c r="AF404" i="25"/>
  <c r="AE404" i="25"/>
  <c r="AD404" i="25"/>
  <c r="AC404" i="25"/>
  <c r="AB404" i="25"/>
  <c r="AA404" i="25"/>
  <c r="Z404" i="25"/>
  <c r="Y404" i="25"/>
  <c r="X404" i="25"/>
  <c r="W404" i="25"/>
  <c r="V404" i="25"/>
  <c r="U404" i="25"/>
  <c r="T404" i="25"/>
  <c r="S404" i="25"/>
  <c r="R404" i="25"/>
  <c r="Q404" i="25"/>
  <c r="P404" i="25"/>
  <c r="O404" i="25"/>
  <c r="N404" i="25"/>
  <c r="M404" i="25"/>
  <c r="L404" i="25"/>
  <c r="K404" i="25"/>
  <c r="J404" i="25"/>
  <c r="I404" i="25"/>
  <c r="AN403" i="25"/>
  <c r="AM403" i="25"/>
  <c r="AL403" i="25"/>
  <c r="AK403" i="25"/>
  <c r="AJ403" i="25"/>
  <c r="AI403" i="25"/>
  <c r="AH403" i="25"/>
  <c r="AG403" i="25"/>
  <c r="AF403" i="25"/>
  <c r="AE403" i="25"/>
  <c r="AD403" i="25"/>
  <c r="AC403" i="25"/>
  <c r="AB403" i="25"/>
  <c r="AA403" i="25"/>
  <c r="Z403" i="25"/>
  <c r="Y403" i="25"/>
  <c r="X403" i="25"/>
  <c r="W403" i="25"/>
  <c r="V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AN402" i="25"/>
  <c r="AM402" i="25"/>
  <c r="AL402" i="25"/>
  <c r="AK402" i="25"/>
  <c r="AJ402" i="25"/>
  <c r="AI402" i="25"/>
  <c r="AH402" i="25"/>
  <c r="AG402" i="25"/>
  <c r="AF402" i="25"/>
  <c r="AE402" i="25"/>
  <c r="AD402" i="25"/>
  <c r="AC402" i="25"/>
  <c r="AB402" i="25"/>
  <c r="AA402" i="25"/>
  <c r="Z402" i="25"/>
  <c r="Y402" i="25"/>
  <c r="X402" i="25"/>
  <c r="W402" i="25"/>
  <c r="V402" i="25"/>
  <c r="U402" i="25"/>
  <c r="T402" i="25"/>
  <c r="S402" i="25"/>
  <c r="R402" i="25"/>
  <c r="Q402" i="25"/>
  <c r="P402" i="25"/>
  <c r="O402" i="25"/>
  <c r="N402" i="25"/>
  <c r="M402" i="25"/>
  <c r="L402" i="25"/>
  <c r="K402" i="25"/>
  <c r="J402" i="25"/>
  <c r="I402" i="25"/>
  <c r="AN401" i="25"/>
  <c r="AM401" i="25"/>
  <c r="AL401" i="25"/>
  <c r="AK401" i="25"/>
  <c r="AJ401" i="25"/>
  <c r="AI401" i="25"/>
  <c r="AH401" i="25"/>
  <c r="AG401" i="25"/>
  <c r="AF401" i="25"/>
  <c r="AE401" i="25"/>
  <c r="AD401" i="25"/>
  <c r="AC401" i="25"/>
  <c r="AB401" i="25"/>
  <c r="AA401" i="25"/>
  <c r="Z401" i="25"/>
  <c r="Y401" i="25"/>
  <c r="X401" i="25"/>
  <c r="W401" i="25"/>
  <c r="V401" i="25"/>
  <c r="U401" i="25"/>
  <c r="T401" i="25"/>
  <c r="S401" i="25"/>
  <c r="R401" i="25"/>
  <c r="Q401" i="25"/>
  <c r="P401" i="25"/>
  <c r="O401" i="25"/>
  <c r="N401" i="25"/>
  <c r="M401" i="25"/>
  <c r="L401" i="25"/>
  <c r="K401" i="25"/>
  <c r="J401" i="25"/>
  <c r="I401" i="25"/>
  <c r="AN400" i="25"/>
  <c r="AM400" i="25"/>
  <c r="AL400" i="25"/>
  <c r="AK400" i="25"/>
  <c r="AJ400" i="25"/>
  <c r="AI400" i="25"/>
  <c r="AH400" i="25"/>
  <c r="AG400" i="25"/>
  <c r="AF400" i="25"/>
  <c r="AE400" i="25"/>
  <c r="AD400" i="25"/>
  <c r="AC400" i="25"/>
  <c r="AB400" i="25"/>
  <c r="AA400" i="25"/>
  <c r="Z400" i="25"/>
  <c r="Y400" i="25"/>
  <c r="X400" i="25"/>
  <c r="W400" i="25"/>
  <c r="V400" i="25"/>
  <c r="U400" i="25"/>
  <c r="T400" i="25"/>
  <c r="S400" i="25"/>
  <c r="R400" i="25"/>
  <c r="Q400" i="25"/>
  <c r="P400" i="25"/>
  <c r="O400" i="25"/>
  <c r="N400" i="25"/>
  <c r="M400" i="25"/>
  <c r="L400" i="25"/>
  <c r="K400" i="25"/>
  <c r="J400" i="25"/>
  <c r="I400" i="25"/>
  <c r="AN399" i="25"/>
  <c r="AM399" i="25"/>
  <c r="AL399" i="25"/>
  <c r="AK399" i="25"/>
  <c r="AJ399" i="25"/>
  <c r="AI399" i="25"/>
  <c r="AH399" i="25"/>
  <c r="AG399" i="25"/>
  <c r="AF399" i="25"/>
  <c r="AE399" i="25"/>
  <c r="AD399" i="25"/>
  <c r="AC399" i="25"/>
  <c r="AB399" i="25"/>
  <c r="AA399" i="25"/>
  <c r="Z399" i="25"/>
  <c r="Y399" i="25"/>
  <c r="X399" i="25"/>
  <c r="W399" i="25"/>
  <c r="V399" i="25"/>
  <c r="U399" i="25"/>
  <c r="T399" i="25"/>
  <c r="S399" i="25"/>
  <c r="R399" i="25"/>
  <c r="Q399" i="25"/>
  <c r="P399" i="25"/>
  <c r="O399" i="25"/>
  <c r="N399" i="25"/>
  <c r="M399" i="25"/>
  <c r="L399" i="25"/>
  <c r="K399" i="25"/>
  <c r="J399" i="25"/>
  <c r="I399" i="25"/>
  <c r="AN398" i="25"/>
  <c r="AM398" i="25"/>
  <c r="AL398" i="25"/>
  <c r="AK398" i="25"/>
  <c r="AJ398" i="25"/>
  <c r="AI398" i="25"/>
  <c r="AH398" i="25"/>
  <c r="AG398" i="25"/>
  <c r="AF398" i="25"/>
  <c r="AE398" i="25"/>
  <c r="AD398" i="25"/>
  <c r="AC398" i="25"/>
  <c r="AB398" i="25"/>
  <c r="AA398" i="25"/>
  <c r="Z398" i="25"/>
  <c r="Y398" i="25"/>
  <c r="X398" i="25"/>
  <c r="W398" i="25"/>
  <c r="V398" i="25"/>
  <c r="U398" i="25"/>
  <c r="T398" i="25"/>
  <c r="S398" i="25"/>
  <c r="R398" i="25"/>
  <c r="Q398" i="25"/>
  <c r="P398" i="25"/>
  <c r="O398" i="25"/>
  <c r="N398" i="25"/>
  <c r="M398" i="25"/>
  <c r="L398" i="25"/>
  <c r="K398" i="25"/>
  <c r="J398" i="25"/>
  <c r="I398" i="25"/>
  <c r="AN397" i="25"/>
  <c r="AM397" i="25"/>
  <c r="AL397" i="25"/>
  <c r="AK397" i="25"/>
  <c r="AJ397" i="25"/>
  <c r="AI397" i="25"/>
  <c r="AH397" i="25"/>
  <c r="AG397" i="25"/>
  <c r="AF397" i="25"/>
  <c r="AE397" i="25"/>
  <c r="AD397" i="25"/>
  <c r="AC397" i="25"/>
  <c r="AB397" i="25"/>
  <c r="AA397" i="25"/>
  <c r="Z397" i="25"/>
  <c r="Y397" i="25"/>
  <c r="X397" i="25"/>
  <c r="W397" i="25"/>
  <c r="V397" i="25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AN396" i="25"/>
  <c r="AM396" i="25"/>
  <c r="AL396" i="25"/>
  <c r="AK396" i="25"/>
  <c r="AJ396" i="25"/>
  <c r="AI396" i="25"/>
  <c r="AH396" i="25"/>
  <c r="AG396" i="25"/>
  <c r="AF396" i="25"/>
  <c r="AE396" i="25"/>
  <c r="AD396" i="25"/>
  <c r="AC396" i="25"/>
  <c r="AB396" i="25"/>
  <c r="AA396" i="25"/>
  <c r="Z396" i="25"/>
  <c r="Y396" i="25"/>
  <c r="X396" i="25"/>
  <c r="W396" i="25"/>
  <c r="V396" i="25"/>
  <c r="U396" i="25"/>
  <c r="T396" i="25"/>
  <c r="S396" i="25"/>
  <c r="R396" i="25"/>
  <c r="Q396" i="25"/>
  <c r="P396" i="25"/>
  <c r="O396" i="25"/>
  <c r="N396" i="25"/>
  <c r="M396" i="25"/>
  <c r="L396" i="25"/>
  <c r="K396" i="25"/>
  <c r="J396" i="25"/>
  <c r="I396" i="25"/>
  <c r="AN395" i="25"/>
  <c r="AM395" i="25"/>
  <c r="AL395" i="25"/>
  <c r="AK395" i="25"/>
  <c r="AJ395" i="25"/>
  <c r="AI395" i="25"/>
  <c r="AH395" i="25"/>
  <c r="AG395" i="25"/>
  <c r="AF395" i="25"/>
  <c r="AE395" i="25"/>
  <c r="AD395" i="25"/>
  <c r="AC395" i="25"/>
  <c r="AB395" i="25"/>
  <c r="AA395" i="25"/>
  <c r="Z395" i="25"/>
  <c r="Y395" i="25"/>
  <c r="X395" i="25"/>
  <c r="W395" i="25"/>
  <c r="V395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AN394" i="25"/>
  <c r="AM394" i="25"/>
  <c r="AL394" i="25"/>
  <c r="AK394" i="25"/>
  <c r="AJ394" i="25"/>
  <c r="AI394" i="25"/>
  <c r="AH394" i="25"/>
  <c r="AG394" i="25"/>
  <c r="AF394" i="25"/>
  <c r="AE394" i="25"/>
  <c r="AD394" i="25"/>
  <c r="AC394" i="25"/>
  <c r="AB394" i="25"/>
  <c r="AA394" i="25"/>
  <c r="Z394" i="25"/>
  <c r="Y394" i="25"/>
  <c r="X394" i="25"/>
  <c r="W394" i="25"/>
  <c r="V394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AN393" i="25"/>
  <c r="AM393" i="25"/>
  <c r="AL393" i="25"/>
  <c r="AK393" i="25"/>
  <c r="AJ393" i="25"/>
  <c r="AI393" i="25"/>
  <c r="AH393" i="25"/>
  <c r="AG393" i="25"/>
  <c r="AF393" i="25"/>
  <c r="AE393" i="25"/>
  <c r="AD393" i="25"/>
  <c r="AC393" i="25"/>
  <c r="AB393" i="25"/>
  <c r="AA393" i="25"/>
  <c r="Z393" i="25"/>
  <c r="Y393" i="25"/>
  <c r="X393" i="25"/>
  <c r="W393" i="25"/>
  <c r="V393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AN392" i="25"/>
  <c r="AM392" i="25"/>
  <c r="AL392" i="25"/>
  <c r="AK392" i="25"/>
  <c r="AJ392" i="25"/>
  <c r="AI392" i="25"/>
  <c r="AH392" i="25"/>
  <c r="AG392" i="25"/>
  <c r="AF392" i="25"/>
  <c r="AE392" i="25"/>
  <c r="AD392" i="25"/>
  <c r="AC392" i="25"/>
  <c r="AB392" i="25"/>
  <c r="AA392" i="25"/>
  <c r="Z392" i="25"/>
  <c r="Y392" i="25"/>
  <c r="X392" i="25"/>
  <c r="W392" i="25"/>
  <c r="V392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AN391" i="25"/>
  <c r="AM391" i="25"/>
  <c r="AL391" i="25"/>
  <c r="AK391" i="25"/>
  <c r="AJ391" i="25"/>
  <c r="AI391" i="25"/>
  <c r="AH391" i="25"/>
  <c r="AG391" i="25"/>
  <c r="AF391" i="25"/>
  <c r="AE391" i="25"/>
  <c r="AD391" i="25"/>
  <c r="AC391" i="25"/>
  <c r="AB391" i="25"/>
  <c r="AA391" i="25"/>
  <c r="Z391" i="25"/>
  <c r="Y391" i="25"/>
  <c r="X391" i="25"/>
  <c r="W391" i="25"/>
  <c r="V391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AN390" i="25"/>
  <c r="AM390" i="25"/>
  <c r="AL390" i="25"/>
  <c r="AK390" i="25"/>
  <c r="AJ390" i="25"/>
  <c r="AI390" i="25"/>
  <c r="AH390" i="25"/>
  <c r="AG390" i="25"/>
  <c r="AF390" i="25"/>
  <c r="AE390" i="25"/>
  <c r="AD390" i="25"/>
  <c r="AC390" i="25"/>
  <c r="AB390" i="25"/>
  <c r="AA390" i="25"/>
  <c r="Z390" i="25"/>
  <c r="Y390" i="25"/>
  <c r="X390" i="25"/>
  <c r="W390" i="25"/>
  <c r="V390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AN389" i="25"/>
  <c r="AM389" i="25"/>
  <c r="AL389" i="25"/>
  <c r="AK389" i="25"/>
  <c r="AJ389" i="25"/>
  <c r="AI389" i="25"/>
  <c r="AH389" i="25"/>
  <c r="AG389" i="25"/>
  <c r="AF389" i="25"/>
  <c r="AE389" i="25"/>
  <c r="AD389" i="25"/>
  <c r="AC389" i="25"/>
  <c r="AB389" i="25"/>
  <c r="AA389" i="25"/>
  <c r="Z389" i="25"/>
  <c r="Y389" i="25"/>
  <c r="X389" i="25"/>
  <c r="W389" i="25"/>
  <c r="V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AN388" i="25"/>
  <c r="AM388" i="25"/>
  <c r="AL388" i="25"/>
  <c r="AK388" i="25"/>
  <c r="AJ388" i="25"/>
  <c r="AI388" i="25"/>
  <c r="AH388" i="25"/>
  <c r="AG388" i="25"/>
  <c r="AF388" i="25"/>
  <c r="AE388" i="25"/>
  <c r="AD388" i="25"/>
  <c r="AC388" i="25"/>
  <c r="AB388" i="25"/>
  <c r="AA388" i="25"/>
  <c r="Z388" i="25"/>
  <c r="Y388" i="25"/>
  <c r="X388" i="25"/>
  <c r="W388" i="25"/>
  <c r="V388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AN387" i="25"/>
  <c r="AM387" i="25"/>
  <c r="AL387" i="25"/>
  <c r="AK387" i="25"/>
  <c r="AJ387" i="25"/>
  <c r="AI387" i="25"/>
  <c r="AH387" i="25"/>
  <c r="AG387" i="25"/>
  <c r="AF387" i="25"/>
  <c r="AE387" i="25"/>
  <c r="AD387" i="25"/>
  <c r="AC387" i="25"/>
  <c r="AB387" i="25"/>
  <c r="AA387" i="25"/>
  <c r="Z387" i="25"/>
  <c r="Y387" i="25"/>
  <c r="X387" i="25"/>
  <c r="W387" i="25"/>
  <c r="V387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AN386" i="25"/>
  <c r="AM386" i="25"/>
  <c r="AL386" i="25"/>
  <c r="AK386" i="25"/>
  <c r="AJ386" i="25"/>
  <c r="AI386" i="25"/>
  <c r="AH386" i="25"/>
  <c r="AG386" i="25"/>
  <c r="AF386" i="25"/>
  <c r="AE386" i="25"/>
  <c r="AD386" i="25"/>
  <c r="AC386" i="25"/>
  <c r="AB386" i="25"/>
  <c r="AA386" i="25"/>
  <c r="Z386" i="25"/>
  <c r="Y386" i="25"/>
  <c r="X386" i="25"/>
  <c r="W386" i="25"/>
  <c r="V386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AN385" i="25"/>
  <c r="AM385" i="25"/>
  <c r="AL385" i="25"/>
  <c r="AK385" i="25"/>
  <c r="AJ385" i="25"/>
  <c r="AI385" i="25"/>
  <c r="AH385" i="25"/>
  <c r="AG385" i="25"/>
  <c r="AF385" i="25"/>
  <c r="AE385" i="25"/>
  <c r="AD385" i="25"/>
  <c r="AC385" i="25"/>
  <c r="AB385" i="25"/>
  <c r="AA385" i="25"/>
  <c r="Z385" i="25"/>
  <c r="Y385" i="25"/>
  <c r="X385" i="25"/>
  <c r="W385" i="25"/>
  <c r="V385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AN384" i="25"/>
  <c r="AM384" i="25"/>
  <c r="AL384" i="25"/>
  <c r="AK384" i="25"/>
  <c r="AJ384" i="25"/>
  <c r="AI384" i="25"/>
  <c r="AH384" i="25"/>
  <c r="AG384" i="25"/>
  <c r="AF384" i="25"/>
  <c r="AE384" i="25"/>
  <c r="AD384" i="25"/>
  <c r="AC384" i="25"/>
  <c r="AB384" i="25"/>
  <c r="AA384" i="25"/>
  <c r="Z384" i="25"/>
  <c r="Y384" i="25"/>
  <c r="X384" i="25"/>
  <c r="W384" i="25"/>
  <c r="V384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AN383" i="25"/>
  <c r="AM383" i="25"/>
  <c r="AL383" i="25"/>
  <c r="AK383" i="25"/>
  <c r="AJ383" i="25"/>
  <c r="AI383" i="25"/>
  <c r="AH383" i="25"/>
  <c r="AG383" i="25"/>
  <c r="AF383" i="25"/>
  <c r="AE383" i="25"/>
  <c r="AD383" i="25"/>
  <c r="AC383" i="25"/>
  <c r="AB383" i="25"/>
  <c r="AA383" i="25"/>
  <c r="Z383" i="25"/>
  <c r="Y383" i="25"/>
  <c r="X383" i="25"/>
  <c r="W383" i="25"/>
  <c r="V383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AN382" i="25"/>
  <c r="AM382" i="25"/>
  <c r="AL382" i="25"/>
  <c r="AK382" i="25"/>
  <c r="AJ382" i="25"/>
  <c r="AI382" i="25"/>
  <c r="AH382" i="25"/>
  <c r="AG382" i="25"/>
  <c r="AF382" i="25"/>
  <c r="AE382" i="25"/>
  <c r="AD382" i="25"/>
  <c r="AC382" i="25"/>
  <c r="AB382" i="25"/>
  <c r="AA382" i="25"/>
  <c r="Z382" i="25"/>
  <c r="Y382" i="25"/>
  <c r="X382" i="25"/>
  <c r="W382" i="25"/>
  <c r="V382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AN381" i="25"/>
  <c r="AM381" i="25"/>
  <c r="AL381" i="25"/>
  <c r="AK381" i="25"/>
  <c r="AJ381" i="25"/>
  <c r="AI381" i="25"/>
  <c r="AH381" i="25"/>
  <c r="AG381" i="25"/>
  <c r="AF381" i="25"/>
  <c r="AE381" i="25"/>
  <c r="AD381" i="25"/>
  <c r="AC381" i="25"/>
  <c r="AB381" i="25"/>
  <c r="AA381" i="25"/>
  <c r="Z381" i="25"/>
  <c r="Y381" i="25"/>
  <c r="X381" i="25"/>
  <c r="W381" i="25"/>
  <c r="V381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AN380" i="25"/>
  <c r="AM380" i="25"/>
  <c r="AL380" i="25"/>
  <c r="AK380" i="25"/>
  <c r="AJ380" i="25"/>
  <c r="AI380" i="25"/>
  <c r="AH380" i="25"/>
  <c r="AG380" i="25"/>
  <c r="AF380" i="25"/>
  <c r="AE380" i="25"/>
  <c r="AD380" i="25"/>
  <c r="AC380" i="25"/>
  <c r="AB380" i="25"/>
  <c r="AA380" i="25"/>
  <c r="Z380" i="25"/>
  <c r="Y380" i="25"/>
  <c r="X380" i="25"/>
  <c r="W380" i="25"/>
  <c r="V380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AN379" i="25"/>
  <c r="AM379" i="25"/>
  <c r="AL379" i="25"/>
  <c r="AK379" i="25"/>
  <c r="AJ379" i="25"/>
  <c r="AI379" i="25"/>
  <c r="AH379" i="25"/>
  <c r="AG379" i="25"/>
  <c r="AF379" i="25"/>
  <c r="AE379" i="25"/>
  <c r="AD379" i="25"/>
  <c r="AC379" i="25"/>
  <c r="AB379" i="25"/>
  <c r="AA379" i="25"/>
  <c r="Z379" i="25"/>
  <c r="Y379" i="25"/>
  <c r="X379" i="25"/>
  <c r="W379" i="25"/>
  <c r="V379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AN378" i="25"/>
  <c r="AM378" i="25"/>
  <c r="AL378" i="25"/>
  <c r="AK378" i="25"/>
  <c r="AJ378" i="25"/>
  <c r="AI378" i="25"/>
  <c r="AH378" i="25"/>
  <c r="AG378" i="25"/>
  <c r="AF378" i="25"/>
  <c r="AE378" i="25"/>
  <c r="AD378" i="25"/>
  <c r="AC378" i="25"/>
  <c r="AB378" i="25"/>
  <c r="AA378" i="25"/>
  <c r="Z378" i="25"/>
  <c r="Y378" i="25"/>
  <c r="X378" i="25"/>
  <c r="W378" i="25"/>
  <c r="V378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AN377" i="25"/>
  <c r="AM377" i="25"/>
  <c r="AL377" i="25"/>
  <c r="AK377" i="25"/>
  <c r="AJ377" i="25"/>
  <c r="AI377" i="25"/>
  <c r="AH377" i="25"/>
  <c r="AG377" i="25"/>
  <c r="AF377" i="25"/>
  <c r="AE377" i="25"/>
  <c r="AD377" i="25"/>
  <c r="AC377" i="25"/>
  <c r="AB377" i="25"/>
  <c r="AA377" i="25"/>
  <c r="Z377" i="25"/>
  <c r="Y377" i="25"/>
  <c r="X377" i="25"/>
  <c r="W377" i="25"/>
  <c r="V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AN376" i="25"/>
  <c r="AM376" i="25"/>
  <c r="AL376" i="25"/>
  <c r="AK376" i="25"/>
  <c r="AJ376" i="25"/>
  <c r="AI376" i="25"/>
  <c r="AH376" i="25"/>
  <c r="AG376" i="25"/>
  <c r="AF376" i="25"/>
  <c r="AE376" i="25"/>
  <c r="AD376" i="25"/>
  <c r="AC376" i="25"/>
  <c r="AB376" i="25"/>
  <c r="AA376" i="25"/>
  <c r="Z376" i="25"/>
  <c r="Y376" i="25"/>
  <c r="X376" i="25"/>
  <c r="W376" i="25"/>
  <c r="V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AN375" i="25"/>
  <c r="AM375" i="25"/>
  <c r="AL375" i="25"/>
  <c r="AK375" i="25"/>
  <c r="AJ375" i="25"/>
  <c r="AI375" i="25"/>
  <c r="AH375" i="25"/>
  <c r="AG375" i="25"/>
  <c r="AF375" i="25"/>
  <c r="AE375" i="25"/>
  <c r="AD375" i="25"/>
  <c r="AC375" i="25"/>
  <c r="AB375" i="25"/>
  <c r="AA375" i="25"/>
  <c r="Z375" i="25"/>
  <c r="Y375" i="25"/>
  <c r="X375" i="25"/>
  <c r="W375" i="25"/>
  <c r="V375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AN374" i="25"/>
  <c r="AM374" i="25"/>
  <c r="AL374" i="25"/>
  <c r="AK374" i="25"/>
  <c r="AJ374" i="25"/>
  <c r="AI374" i="25"/>
  <c r="AH374" i="25"/>
  <c r="AG374" i="25"/>
  <c r="AF374" i="25"/>
  <c r="AE374" i="25"/>
  <c r="AD374" i="25"/>
  <c r="AC374" i="25"/>
  <c r="AB374" i="25"/>
  <c r="AA374" i="25"/>
  <c r="Z374" i="25"/>
  <c r="Y374" i="25"/>
  <c r="X374" i="25"/>
  <c r="W374" i="25"/>
  <c r="V374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AN373" i="25"/>
  <c r="AM373" i="25"/>
  <c r="AL373" i="25"/>
  <c r="AK373" i="25"/>
  <c r="AJ373" i="25"/>
  <c r="AI373" i="25"/>
  <c r="AH373" i="25"/>
  <c r="AG373" i="25"/>
  <c r="AF373" i="25"/>
  <c r="AE373" i="25"/>
  <c r="AD373" i="25"/>
  <c r="AC373" i="25"/>
  <c r="AB373" i="25"/>
  <c r="AA373" i="25"/>
  <c r="Z373" i="25"/>
  <c r="Y373" i="25"/>
  <c r="X373" i="25"/>
  <c r="W373" i="25"/>
  <c r="V373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AN372" i="25"/>
  <c r="AM372" i="25"/>
  <c r="AL372" i="25"/>
  <c r="AK372" i="25"/>
  <c r="AJ372" i="25"/>
  <c r="AI372" i="25"/>
  <c r="AH372" i="25"/>
  <c r="AG372" i="25"/>
  <c r="AF372" i="25"/>
  <c r="AE372" i="25"/>
  <c r="AD372" i="25"/>
  <c r="AC372" i="25"/>
  <c r="AB372" i="25"/>
  <c r="AA372" i="25"/>
  <c r="Z372" i="25"/>
  <c r="Y372" i="25"/>
  <c r="X372" i="25"/>
  <c r="W372" i="25"/>
  <c r="V372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AN371" i="25"/>
  <c r="AM371" i="25"/>
  <c r="AL371" i="25"/>
  <c r="AK371" i="25"/>
  <c r="AJ371" i="25"/>
  <c r="AI371" i="25"/>
  <c r="AH371" i="25"/>
  <c r="AG371" i="25"/>
  <c r="AF371" i="25"/>
  <c r="AE371" i="25"/>
  <c r="AD371" i="25"/>
  <c r="AC371" i="25"/>
  <c r="AB371" i="25"/>
  <c r="AA371" i="25"/>
  <c r="Z371" i="25"/>
  <c r="Y371" i="25"/>
  <c r="X371" i="25"/>
  <c r="W371" i="25"/>
  <c r="V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AN370" i="25"/>
  <c r="AM370" i="25"/>
  <c r="AL370" i="25"/>
  <c r="AK370" i="25"/>
  <c r="AJ370" i="25"/>
  <c r="AI370" i="25"/>
  <c r="AH370" i="25"/>
  <c r="AG370" i="25"/>
  <c r="AF370" i="25"/>
  <c r="AE370" i="25"/>
  <c r="AD370" i="25"/>
  <c r="AC370" i="25"/>
  <c r="AB370" i="25"/>
  <c r="AA370" i="25"/>
  <c r="Z370" i="25"/>
  <c r="Y370" i="25"/>
  <c r="X370" i="25"/>
  <c r="W370" i="25"/>
  <c r="V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AN369" i="25"/>
  <c r="AM369" i="25"/>
  <c r="AL369" i="25"/>
  <c r="AK369" i="25"/>
  <c r="AJ369" i="25"/>
  <c r="AI369" i="25"/>
  <c r="AH369" i="25"/>
  <c r="AG369" i="25"/>
  <c r="AF369" i="25"/>
  <c r="AE369" i="25"/>
  <c r="AD369" i="25"/>
  <c r="AC369" i="25"/>
  <c r="AB369" i="25"/>
  <c r="AA369" i="25"/>
  <c r="Z369" i="25"/>
  <c r="Y369" i="25"/>
  <c r="X369" i="25"/>
  <c r="W369" i="25"/>
  <c r="V369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AN368" i="25"/>
  <c r="AM368" i="25"/>
  <c r="AL368" i="25"/>
  <c r="AK368" i="25"/>
  <c r="AJ368" i="25"/>
  <c r="AI368" i="25"/>
  <c r="AH368" i="25"/>
  <c r="AG368" i="25"/>
  <c r="AF368" i="25"/>
  <c r="AE368" i="25"/>
  <c r="AD368" i="25"/>
  <c r="AC368" i="25"/>
  <c r="AB368" i="25"/>
  <c r="AA368" i="25"/>
  <c r="Z368" i="25"/>
  <c r="Y368" i="25"/>
  <c r="X368" i="25"/>
  <c r="W368" i="25"/>
  <c r="V368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AN367" i="25"/>
  <c r="AM367" i="25"/>
  <c r="AL367" i="25"/>
  <c r="AK367" i="25"/>
  <c r="AJ367" i="25"/>
  <c r="AI367" i="25"/>
  <c r="AH367" i="25"/>
  <c r="AG367" i="25"/>
  <c r="AF367" i="25"/>
  <c r="AE367" i="25"/>
  <c r="AD367" i="25"/>
  <c r="AC367" i="25"/>
  <c r="AB367" i="25"/>
  <c r="AA367" i="25"/>
  <c r="Z367" i="25"/>
  <c r="Y367" i="25"/>
  <c r="X367" i="25"/>
  <c r="W367" i="25"/>
  <c r="V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AN366" i="25"/>
  <c r="AM366" i="25"/>
  <c r="AL366" i="25"/>
  <c r="AK366" i="25"/>
  <c r="AJ366" i="25"/>
  <c r="AI366" i="25"/>
  <c r="AH366" i="25"/>
  <c r="AG366" i="25"/>
  <c r="AF366" i="25"/>
  <c r="AE366" i="25"/>
  <c r="AD366" i="25"/>
  <c r="AC366" i="25"/>
  <c r="AB366" i="25"/>
  <c r="AA366" i="25"/>
  <c r="Z366" i="25"/>
  <c r="Y366" i="25"/>
  <c r="X366" i="25"/>
  <c r="W366" i="25"/>
  <c r="V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AN365" i="25"/>
  <c r="AM365" i="25"/>
  <c r="AL365" i="25"/>
  <c r="AK365" i="25"/>
  <c r="AJ365" i="25"/>
  <c r="AI365" i="25"/>
  <c r="AH365" i="25"/>
  <c r="AG365" i="25"/>
  <c r="AF365" i="25"/>
  <c r="AE365" i="25"/>
  <c r="AD365" i="25"/>
  <c r="AC365" i="25"/>
  <c r="AB365" i="25"/>
  <c r="AA365" i="25"/>
  <c r="Z365" i="25"/>
  <c r="Y365" i="25"/>
  <c r="X365" i="25"/>
  <c r="W365" i="25"/>
  <c r="V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AN364" i="25"/>
  <c r="AM364" i="25"/>
  <c r="AL364" i="25"/>
  <c r="AK364" i="25"/>
  <c r="AJ364" i="25"/>
  <c r="AI364" i="25"/>
  <c r="AH364" i="25"/>
  <c r="AG364" i="25"/>
  <c r="AF364" i="25"/>
  <c r="AE364" i="25"/>
  <c r="AD364" i="25"/>
  <c r="AC364" i="25"/>
  <c r="AB364" i="25"/>
  <c r="AA364" i="25"/>
  <c r="Z364" i="25"/>
  <c r="Y364" i="25"/>
  <c r="X364" i="25"/>
  <c r="W364" i="25"/>
  <c r="V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AN363" i="25"/>
  <c r="AM363" i="25"/>
  <c r="AL363" i="25"/>
  <c r="AK363" i="25"/>
  <c r="AJ363" i="25"/>
  <c r="AI363" i="25"/>
  <c r="AH363" i="25"/>
  <c r="AG363" i="25"/>
  <c r="AF363" i="25"/>
  <c r="AE363" i="25"/>
  <c r="AD363" i="25"/>
  <c r="AC363" i="25"/>
  <c r="AB363" i="25"/>
  <c r="AA363" i="25"/>
  <c r="Z363" i="25"/>
  <c r="Y363" i="25"/>
  <c r="X363" i="25"/>
  <c r="W363" i="25"/>
  <c r="V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AN362" i="25"/>
  <c r="AM362" i="25"/>
  <c r="AL362" i="25"/>
  <c r="AK362" i="25"/>
  <c r="AJ362" i="25"/>
  <c r="AI362" i="25"/>
  <c r="AH362" i="25"/>
  <c r="AG362" i="25"/>
  <c r="AF362" i="25"/>
  <c r="AE362" i="25"/>
  <c r="AD362" i="25"/>
  <c r="AC362" i="25"/>
  <c r="AB362" i="25"/>
  <c r="AA362" i="25"/>
  <c r="Z362" i="25"/>
  <c r="Y362" i="25"/>
  <c r="X362" i="25"/>
  <c r="W362" i="25"/>
  <c r="V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AN361" i="25"/>
  <c r="AM361" i="25"/>
  <c r="AL361" i="25"/>
  <c r="AK361" i="25"/>
  <c r="AJ361" i="25"/>
  <c r="AI361" i="25"/>
  <c r="AH361" i="25"/>
  <c r="AG361" i="25"/>
  <c r="AF361" i="25"/>
  <c r="AE361" i="25"/>
  <c r="AD361" i="25"/>
  <c r="AC361" i="25"/>
  <c r="AB361" i="25"/>
  <c r="AA361" i="25"/>
  <c r="Z361" i="25"/>
  <c r="Y361" i="25"/>
  <c r="X361" i="25"/>
  <c r="W361" i="25"/>
  <c r="V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AN360" i="25"/>
  <c r="AM360" i="25"/>
  <c r="AL360" i="25"/>
  <c r="AK360" i="25"/>
  <c r="AJ360" i="25"/>
  <c r="AI360" i="25"/>
  <c r="AH360" i="25"/>
  <c r="AG360" i="25"/>
  <c r="AF360" i="25"/>
  <c r="AE360" i="25"/>
  <c r="AD360" i="25"/>
  <c r="AC360" i="25"/>
  <c r="AB360" i="25"/>
  <c r="AA360" i="25"/>
  <c r="Z360" i="25"/>
  <c r="Y360" i="25"/>
  <c r="X360" i="25"/>
  <c r="W360" i="25"/>
  <c r="V360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AN359" i="25"/>
  <c r="AM359" i="25"/>
  <c r="AL359" i="25"/>
  <c r="AK359" i="25"/>
  <c r="AJ359" i="25"/>
  <c r="AI359" i="25"/>
  <c r="AH359" i="25"/>
  <c r="AG359" i="25"/>
  <c r="AF359" i="25"/>
  <c r="AE359" i="25"/>
  <c r="AD359" i="25"/>
  <c r="AC359" i="25"/>
  <c r="AB359" i="25"/>
  <c r="AA359" i="25"/>
  <c r="Z359" i="25"/>
  <c r="Y359" i="25"/>
  <c r="X359" i="25"/>
  <c r="W359" i="25"/>
  <c r="V359" i="25"/>
  <c r="U359" i="25"/>
  <c r="T359" i="25"/>
  <c r="S359" i="25"/>
  <c r="R359" i="25"/>
  <c r="Q359" i="25"/>
  <c r="P359" i="25"/>
  <c r="O359" i="25"/>
  <c r="N359" i="25"/>
  <c r="M359" i="25"/>
  <c r="L359" i="25"/>
  <c r="K359" i="25"/>
  <c r="J359" i="25"/>
  <c r="I359" i="25"/>
  <c r="AN358" i="25"/>
  <c r="AM358" i="25"/>
  <c r="AL358" i="25"/>
  <c r="AK358" i="25"/>
  <c r="AJ358" i="25"/>
  <c r="AI358" i="25"/>
  <c r="AH358" i="25"/>
  <c r="AG358" i="25"/>
  <c r="AF358" i="25"/>
  <c r="AE358" i="25"/>
  <c r="AD358" i="25"/>
  <c r="AC358" i="25"/>
  <c r="AB358" i="25"/>
  <c r="AA358" i="25"/>
  <c r="Z358" i="25"/>
  <c r="Y358" i="25"/>
  <c r="X358" i="25"/>
  <c r="W358" i="25"/>
  <c r="V358" i="25"/>
  <c r="U358" i="25"/>
  <c r="T358" i="25"/>
  <c r="S358" i="25"/>
  <c r="R358" i="25"/>
  <c r="Q358" i="25"/>
  <c r="P358" i="25"/>
  <c r="O358" i="25"/>
  <c r="N358" i="25"/>
  <c r="M358" i="25"/>
  <c r="L358" i="25"/>
  <c r="K358" i="25"/>
  <c r="J358" i="25"/>
  <c r="I358" i="25"/>
  <c r="AN357" i="25"/>
  <c r="AM357" i="25"/>
  <c r="AL357" i="25"/>
  <c r="AK357" i="25"/>
  <c r="AJ357" i="25"/>
  <c r="AI357" i="25"/>
  <c r="AH357" i="25"/>
  <c r="AG357" i="25"/>
  <c r="AF357" i="25"/>
  <c r="AE357" i="25"/>
  <c r="AD357" i="25"/>
  <c r="AC357" i="25"/>
  <c r="AB357" i="25"/>
  <c r="AA357" i="25"/>
  <c r="Z357" i="25"/>
  <c r="Y357" i="25"/>
  <c r="X357" i="25"/>
  <c r="W357" i="25"/>
  <c r="V357" i="25"/>
  <c r="U357" i="25"/>
  <c r="T357" i="25"/>
  <c r="S357" i="25"/>
  <c r="R357" i="25"/>
  <c r="Q357" i="25"/>
  <c r="P357" i="25"/>
  <c r="O357" i="25"/>
  <c r="N357" i="25"/>
  <c r="M357" i="25"/>
  <c r="L357" i="25"/>
  <c r="K357" i="25"/>
  <c r="J357" i="25"/>
  <c r="I357" i="25"/>
  <c r="AN356" i="25"/>
  <c r="AM356" i="25"/>
  <c r="AL356" i="25"/>
  <c r="AK356" i="25"/>
  <c r="AJ356" i="25"/>
  <c r="AI356" i="25"/>
  <c r="AH356" i="25"/>
  <c r="AG356" i="25"/>
  <c r="AF356" i="25"/>
  <c r="AE356" i="25"/>
  <c r="AD356" i="25"/>
  <c r="AC356" i="25"/>
  <c r="AB356" i="25"/>
  <c r="AA356" i="25"/>
  <c r="Z356" i="25"/>
  <c r="Y356" i="25"/>
  <c r="X356" i="25"/>
  <c r="W356" i="25"/>
  <c r="V356" i="25"/>
  <c r="U356" i="25"/>
  <c r="T356" i="25"/>
  <c r="S356" i="25"/>
  <c r="R356" i="25"/>
  <c r="Q356" i="25"/>
  <c r="P356" i="25"/>
  <c r="O356" i="25"/>
  <c r="N356" i="25"/>
  <c r="M356" i="25"/>
  <c r="L356" i="25"/>
  <c r="K356" i="25"/>
  <c r="J356" i="25"/>
  <c r="I356" i="25"/>
  <c r="AN355" i="25"/>
  <c r="AM355" i="25"/>
  <c r="AL355" i="25"/>
  <c r="AK355" i="25"/>
  <c r="AJ355" i="25"/>
  <c r="AI355" i="25"/>
  <c r="AH355" i="25"/>
  <c r="AG355" i="25"/>
  <c r="AF355" i="25"/>
  <c r="AE355" i="25"/>
  <c r="AD355" i="25"/>
  <c r="AC355" i="25"/>
  <c r="AB355" i="25"/>
  <c r="AA355" i="25"/>
  <c r="Z355" i="25"/>
  <c r="Y355" i="25"/>
  <c r="X355" i="25"/>
  <c r="W355" i="25"/>
  <c r="V355" i="25"/>
  <c r="U355" i="25"/>
  <c r="T355" i="25"/>
  <c r="S355" i="25"/>
  <c r="R355" i="25"/>
  <c r="Q355" i="25"/>
  <c r="P355" i="25"/>
  <c r="O355" i="25"/>
  <c r="N355" i="25"/>
  <c r="M355" i="25"/>
  <c r="L355" i="25"/>
  <c r="K355" i="25"/>
  <c r="J355" i="25"/>
  <c r="I355" i="25"/>
  <c r="AN354" i="25"/>
  <c r="AM354" i="25"/>
  <c r="AL354" i="25"/>
  <c r="AK354" i="25"/>
  <c r="AJ354" i="25"/>
  <c r="AI354" i="25"/>
  <c r="AH354" i="25"/>
  <c r="AG354" i="25"/>
  <c r="AF354" i="25"/>
  <c r="AE354" i="25"/>
  <c r="AD354" i="25"/>
  <c r="AC354" i="25"/>
  <c r="AB354" i="25"/>
  <c r="AA354" i="25"/>
  <c r="Z354" i="25"/>
  <c r="Y354" i="25"/>
  <c r="X354" i="25"/>
  <c r="W354" i="25"/>
  <c r="V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AN353" i="25"/>
  <c r="AM353" i="25"/>
  <c r="AL353" i="25"/>
  <c r="AK353" i="25"/>
  <c r="AJ353" i="25"/>
  <c r="AI353" i="25"/>
  <c r="AH353" i="25"/>
  <c r="AG353" i="25"/>
  <c r="AF353" i="25"/>
  <c r="AE353" i="25"/>
  <c r="AD353" i="25"/>
  <c r="AC353" i="25"/>
  <c r="AB353" i="25"/>
  <c r="AA353" i="25"/>
  <c r="Z353" i="25"/>
  <c r="Y353" i="25"/>
  <c r="X353" i="25"/>
  <c r="W353" i="25"/>
  <c r="V353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AN352" i="25"/>
  <c r="AM352" i="25"/>
  <c r="AL352" i="25"/>
  <c r="AK352" i="25"/>
  <c r="AJ352" i="25"/>
  <c r="AI352" i="25"/>
  <c r="AH352" i="25"/>
  <c r="AG352" i="25"/>
  <c r="AF352" i="25"/>
  <c r="AE352" i="25"/>
  <c r="AD352" i="25"/>
  <c r="AC352" i="25"/>
  <c r="AB352" i="25"/>
  <c r="AA352" i="25"/>
  <c r="Z352" i="25"/>
  <c r="Y352" i="25"/>
  <c r="X352" i="25"/>
  <c r="W352" i="25"/>
  <c r="V352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AN351" i="25"/>
  <c r="AM351" i="25"/>
  <c r="AL351" i="25"/>
  <c r="AK351" i="25"/>
  <c r="AJ351" i="25"/>
  <c r="AI351" i="25"/>
  <c r="AH351" i="25"/>
  <c r="AG351" i="25"/>
  <c r="AF351" i="25"/>
  <c r="AE351" i="25"/>
  <c r="AD351" i="25"/>
  <c r="AC351" i="25"/>
  <c r="AB351" i="25"/>
  <c r="AA351" i="25"/>
  <c r="Z351" i="25"/>
  <c r="Y351" i="25"/>
  <c r="X351" i="25"/>
  <c r="W351" i="25"/>
  <c r="V351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AN350" i="25"/>
  <c r="AM350" i="25"/>
  <c r="AL350" i="25"/>
  <c r="AK350" i="25"/>
  <c r="AJ350" i="25"/>
  <c r="AI350" i="25"/>
  <c r="AH350" i="25"/>
  <c r="AG350" i="25"/>
  <c r="AF350" i="25"/>
  <c r="AE350" i="25"/>
  <c r="AD350" i="25"/>
  <c r="AC350" i="25"/>
  <c r="AB350" i="25"/>
  <c r="AA350" i="25"/>
  <c r="Z350" i="25"/>
  <c r="Y350" i="25"/>
  <c r="X350" i="25"/>
  <c r="W350" i="25"/>
  <c r="V350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AN349" i="25"/>
  <c r="AM349" i="25"/>
  <c r="AL349" i="25"/>
  <c r="AK349" i="25"/>
  <c r="AJ349" i="25"/>
  <c r="AI349" i="25"/>
  <c r="AH349" i="25"/>
  <c r="AG349" i="25"/>
  <c r="AF349" i="25"/>
  <c r="AE349" i="25"/>
  <c r="AD349" i="25"/>
  <c r="AC349" i="25"/>
  <c r="AB349" i="25"/>
  <c r="AA349" i="25"/>
  <c r="Z349" i="25"/>
  <c r="Y349" i="25"/>
  <c r="X349" i="25"/>
  <c r="W349" i="25"/>
  <c r="V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AN348" i="25"/>
  <c r="AM348" i="25"/>
  <c r="AL348" i="25"/>
  <c r="AK348" i="25"/>
  <c r="AJ348" i="25"/>
  <c r="AI348" i="25"/>
  <c r="AH348" i="25"/>
  <c r="AG348" i="25"/>
  <c r="AF348" i="25"/>
  <c r="AE348" i="25"/>
  <c r="AD348" i="25"/>
  <c r="AC348" i="25"/>
  <c r="AB348" i="25"/>
  <c r="AA348" i="25"/>
  <c r="Z348" i="25"/>
  <c r="Y348" i="25"/>
  <c r="X348" i="25"/>
  <c r="W348" i="25"/>
  <c r="V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AN347" i="25"/>
  <c r="AM347" i="25"/>
  <c r="AL347" i="25"/>
  <c r="AK347" i="25"/>
  <c r="AJ347" i="25"/>
  <c r="AI347" i="25"/>
  <c r="AH347" i="25"/>
  <c r="AG347" i="25"/>
  <c r="AF347" i="25"/>
  <c r="AE347" i="25"/>
  <c r="AD347" i="25"/>
  <c r="AC347" i="25"/>
  <c r="AB347" i="25"/>
  <c r="AA347" i="25"/>
  <c r="Z347" i="25"/>
  <c r="Y347" i="25"/>
  <c r="X347" i="25"/>
  <c r="W347" i="25"/>
  <c r="V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AN346" i="25"/>
  <c r="AM346" i="25"/>
  <c r="AL346" i="25"/>
  <c r="AK346" i="25"/>
  <c r="AJ346" i="25"/>
  <c r="AI346" i="25"/>
  <c r="AH346" i="25"/>
  <c r="AG346" i="25"/>
  <c r="AF346" i="25"/>
  <c r="AE346" i="25"/>
  <c r="AD346" i="25"/>
  <c r="AC346" i="25"/>
  <c r="AB346" i="25"/>
  <c r="AA346" i="25"/>
  <c r="Z346" i="25"/>
  <c r="Y346" i="25"/>
  <c r="X346" i="25"/>
  <c r="W346" i="25"/>
  <c r="V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AN345" i="25"/>
  <c r="AM345" i="25"/>
  <c r="AL345" i="25"/>
  <c r="AK345" i="25"/>
  <c r="AJ345" i="25"/>
  <c r="AI345" i="25"/>
  <c r="AH345" i="25"/>
  <c r="AG345" i="25"/>
  <c r="AF345" i="25"/>
  <c r="AE345" i="25"/>
  <c r="AD345" i="25"/>
  <c r="AC345" i="25"/>
  <c r="AB345" i="25"/>
  <c r="AA345" i="25"/>
  <c r="Z345" i="25"/>
  <c r="Y345" i="25"/>
  <c r="X345" i="25"/>
  <c r="W345" i="25"/>
  <c r="V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AN344" i="25"/>
  <c r="AM344" i="25"/>
  <c r="AL344" i="25"/>
  <c r="AK344" i="25"/>
  <c r="AJ344" i="25"/>
  <c r="AI344" i="25"/>
  <c r="AH344" i="25"/>
  <c r="AG344" i="25"/>
  <c r="AF344" i="25"/>
  <c r="AE344" i="25"/>
  <c r="AD344" i="25"/>
  <c r="AC344" i="25"/>
  <c r="AB344" i="25"/>
  <c r="AA344" i="25"/>
  <c r="Z344" i="25"/>
  <c r="Y344" i="25"/>
  <c r="X344" i="25"/>
  <c r="W344" i="25"/>
  <c r="V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AN343" i="25"/>
  <c r="AM343" i="25"/>
  <c r="AL343" i="25"/>
  <c r="AK343" i="25"/>
  <c r="AJ343" i="25"/>
  <c r="AI343" i="25"/>
  <c r="AH343" i="25"/>
  <c r="AG343" i="25"/>
  <c r="AF343" i="25"/>
  <c r="AE343" i="25"/>
  <c r="AD343" i="25"/>
  <c r="AC343" i="25"/>
  <c r="AB343" i="25"/>
  <c r="AA343" i="25"/>
  <c r="Z343" i="25"/>
  <c r="Y343" i="25"/>
  <c r="X343" i="25"/>
  <c r="W343" i="25"/>
  <c r="V343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AN342" i="25"/>
  <c r="AM342" i="25"/>
  <c r="AL342" i="25"/>
  <c r="AK342" i="25"/>
  <c r="AJ342" i="25"/>
  <c r="AI342" i="25"/>
  <c r="AH342" i="25"/>
  <c r="AG342" i="25"/>
  <c r="AF342" i="25"/>
  <c r="AE342" i="25"/>
  <c r="AD342" i="25"/>
  <c r="AC342" i="25"/>
  <c r="AB342" i="25"/>
  <c r="AA342" i="25"/>
  <c r="Z342" i="25"/>
  <c r="Y342" i="25"/>
  <c r="X342" i="25"/>
  <c r="W342" i="25"/>
  <c r="V342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AN341" i="25"/>
  <c r="AM341" i="25"/>
  <c r="AL341" i="25"/>
  <c r="AK341" i="25"/>
  <c r="AJ341" i="25"/>
  <c r="AI341" i="25"/>
  <c r="AH341" i="25"/>
  <c r="AG341" i="25"/>
  <c r="AF341" i="25"/>
  <c r="AE341" i="25"/>
  <c r="AD341" i="25"/>
  <c r="AC341" i="25"/>
  <c r="AB341" i="25"/>
  <c r="AA341" i="25"/>
  <c r="Z341" i="25"/>
  <c r="Y341" i="25"/>
  <c r="X341" i="25"/>
  <c r="W341" i="25"/>
  <c r="V341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AN340" i="25"/>
  <c r="AM340" i="25"/>
  <c r="AL340" i="25"/>
  <c r="AK340" i="25"/>
  <c r="AJ340" i="25"/>
  <c r="AI340" i="25"/>
  <c r="AH340" i="25"/>
  <c r="AG340" i="25"/>
  <c r="AF340" i="25"/>
  <c r="AE340" i="25"/>
  <c r="AD340" i="25"/>
  <c r="AC340" i="25"/>
  <c r="AB340" i="25"/>
  <c r="AA340" i="25"/>
  <c r="Z340" i="25"/>
  <c r="Y340" i="25"/>
  <c r="X340" i="25"/>
  <c r="W340" i="25"/>
  <c r="V340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AN339" i="25"/>
  <c r="AM339" i="25"/>
  <c r="AL339" i="25"/>
  <c r="AK339" i="25"/>
  <c r="AJ339" i="25"/>
  <c r="AI339" i="25"/>
  <c r="AH339" i="25"/>
  <c r="AG339" i="25"/>
  <c r="AF339" i="25"/>
  <c r="AE339" i="25"/>
  <c r="AD339" i="25"/>
  <c r="AC339" i="25"/>
  <c r="AB339" i="25"/>
  <c r="AA339" i="25"/>
  <c r="Z339" i="25"/>
  <c r="Y339" i="25"/>
  <c r="X339" i="25"/>
  <c r="W339" i="25"/>
  <c r="V339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AN338" i="25"/>
  <c r="AM338" i="25"/>
  <c r="AL338" i="25"/>
  <c r="AK338" i="25"/>
  <c r="AJ338" i="25"/>
  <c r="AI338" i="25"/>
  <c r="AH338" i="25"/>
  <c r="AG338" i="25"/>
  <c r="AF338" i="25"/>
  <c r="AE338" i="25"/>
  <c r="AD338" i="25"/>
  <c r="AC338" i="25"/>
  <c r="AB338" i="25"/>
  <c r="AA338" i="25"/>
  <c r="Z338" i="25"/>
  <c r="Y338" i="25"/>
  <c r="X338" i="25"/>
  <c r="W338" i="25"/>
  <c r="V338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AN337" i="25"/>
  <c r="AM337" i="25"/>
  <c r="AL337" i="25"/>
  <c r="AK337" i="25"/>
  <c r="AJ337" i="25"/>
  <c r="AI337" i="25"/>
  <c r="AH337" i="25"/>
  <c r="AG337" i="25"/>
  <c r="AF337" i="25"/>
  <c r="AE337" i="25"/>
  <c r="AD337" i="25"/>
  <c r="AC337" i="25"/>
  <c r="AB337" i="25"/>
  <c r="AA337" i="25"/>
  <c r="Z337" i="25"/>
  <c r="Y337" i="25"/>
  <c r="X337" i="25"/>
  <c r="W337" i="25"/>
  <c r="V337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AN336" i="25"/>
  <c r="AM336" i="25"/>
  <c r="AL336" i="25"/>
  <c r="AK336" i="25"/>
  <c r="AJ336" i="25"/>
  <c r="AI336" i="25"/>
  <c r="AH336" i="25"/>
  <c r="AG336" i="25"/>
  <c r="AF336" i="25"/>
  <c r="AE336" i="25"/>
  <c r="AD336" i="25"/>
  <c r="AC336" i="25"/>
  <c r="AB336" i="25"/>
  <c r="AA336" i="25"/>
  <c r="Z336" i="25"/>
  <c r="Y336" i="25"/>
  <c r="X336" i="25"/>
  <c r="W336" i="25"/>
  <c r="V336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AN335" i="25"/>
  <c r="AM335" i="25"/>
  <c r="AL335" i="25"/>
  <c r="AK335" i="25"/>
  <c r="AJ335" i="25"/>
  <c r="AI335" i="25"/>
  <c r="AH335" i="25"/>
  <c r="AG335" i="25"/>
  <c r="AF335" i="25"/>
  <c r="AE335" i="25"/>
  <c r="AD335" i="25"/>
  <c r="AC335" i="25"/>
  <c r="AB335" i="25"/>
  <c r="AA335" i="25"/>
  <c r="Z335" i="25"/>
  <c r="Y335" i="25"/>
  <c r="X335" i="25"/>
  <c r="W335" i="25"/>
  <c r="V335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AN334" i="25"/>
  <c r="AM334" i="25"/>
  <c r="AL334" i="25"/>
  <c r="AK334" i="25"/>
  <c r="AJ334" i="25"/>
  <c r="AI334" i="25"/>
  <c r="AH334" i="25"/>
  <c r="AG334" i="25"/>
  <c r="AF334" i="25"/>
  <c r="AE334" i="25"/>
  <c r="AD334" i="25"/>
  <c r="AC334" i="25"/>
  <c r="AB334" i="25"/>
  <c r="AA334" i="25"/>
  <c r="Z334" i="25"/>
  <c r="Y334" i="25"/>
  <c r="X334" i="25"/>
  <c r="W334" i="25"/>
  <c r="V334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AN333" i="25"/>
  <c r="AM333" i="25"/>
  <c r="AL333" i="25"/>
  <c r="AK333" i="25"/>
  <c r="AJ333" i="25"/>
  <c r="AI333" i="25"/>
  <c r="AH333" i="25"/>
  <c r="AG333" i="25"/>
  <c r="AF333" i="25"/>
  <c r="AE333" i="25"/>
  <c r="AD333" i="25"/>
  <c r="AC333" i="25"/>
  <c r="AB333" i="25"/>
  <c r="AA333" i="25"/>
  <c r="Z333" i="25"/>
  <c r="Y333" i="25"/>
  <c r="X333" i="25"/>
  <c r="W333" i="25"/>
  <c r="V333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AN332" i="25"/>
  <c r="AM332" i="25"/>
  <c r="AL332" i="25"/>
  <c r="AK332" i="25"/>
  <c r="AJ332" i="25"/>
  <c r="AI332" i="25"/>
  <c r="AH332" i="25"/>
  <c r="AG332" i="25"/>
  <c r="AF332" i="25"/>
  <c r="AE332" i="25"/>
  <c r="AD332" i="25"/>
  <c r="AC332" i="25"/>
  <c r="AB332" i="25"/>
  <c r="AA332" i="25"/>
  <c r="Z332" i="25"/>
  <c r="Y332" i="25"/>
  <c r="X332" i="25"/>
  <c r="W332" i="25"/>
  <c r="V332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AN331" i="25"/>
  <c r="AM331" i="25"/>
  <c r="AL331" i="25"/>
  <c r="AK331" i="25"/>
  <c r="AJ331" i="25"/>
  <c r="AI331" i="25"/>
  <c r="AH331" i="25"/>
  <c r="AG331" i="25"/>
  <c r="AF331" i="25"/>
  <c r="AE331" i="25"/>
  <c r="AD331" i="25"/>
  <c r="AC331" i="25"/>
  <c r="AB331" i="25"/>
  <c r="AA331" i="25"/>
  <c r="Z331" i="25"/>
  <c r="Y331" i="25"/>
  <c r="X331" i="25"/>
  <c r="W331" i="25"/>
  <c r="V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AN330" i="25"/>
  <c r="AM330" i="25"/>
  <c r="AL330" i="25"/>
  <c r="AK330" i="25"/>
  <c r="AJ330" i="25"/>
  <c r="AI330" i="25"/>
  <c r="AH330" i="25"/>
  <c r="AG330" i="25"/>
  <c r="AF330" i="25"/>
  <c r="AE330" i="25"/>
  <c r="AD330" i="25"/>
  <c r="AC330" i="25"/>
  <c r="AB330" i="25"/>
  <c r="AA330" i="25"/>
  <c r="Z330" i="25"/>
  <c r="Y330" i="25"/>
  <c r="X330" i="25"/>
  <c r="W330" i="25"/>
  <c r="V330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AN329" i="25"/>
  <c r="AM329" i="25"/>
  <c r="AL329" i="25"/>
  <c r="AK329" i="25"/>
  <c r="AJ329" i="25"/>
  <c r="AI329" i="25"/>
  <c r="AH329" i="25"/>
  <c r="AG329" i="25"/>
  <c r="AF329" i="25"/>
  <c r="AE329" i="25"/>
  <c r="AD329" i="25"/>
  <c r="AC329" i="25"/>
  <c r="AB329" i="25"/>
  <c r="AA329" i="25"/>
  <c r="Z329" i="25"/>
  <c r="Y329" i="25"/>
  <c r="X329" i="25"/>
  <c r="W329" i="25"/>
  <c r="V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AN328" i="25"/>
  <c r="AM328" i="25"/>
  <c r="AL328" i="25"/>
  <c r="AK328" i="25"/>
  <c r="AJ328" i="25"/>
  <c r="AI328" i="25"/>
  <c r="AH328" i="25"/>
  <c r="AG328" i="25"/>
  <c r="AF328" i="25"/>
  <c r="AE328" i="25"/>
  <c r="AD328" i="25"/>
  <c r="AC328" i="25"/>
  <c r="AB328" i="25"/>
  <c r="AA328" i="25"/>
  <c r="Z328" i="25"/>
  <c r="Y328" i="25"/>
  <c r="X328" i="25"/>
  <c r="W328" i="25"/>
  <c r="V328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AN327" i="25"/>
  <c r="AM327" i="25"/>
  <c r="AL327" i="25"/>
  <c r="AK327" i="25"/>
  <c r="AJ327" i="25"/>
  <c r="AI327" i="25"/>
  <c r="AH327" i="25"/>
  <c r="AG327" i="25"/>
  <c r="AF327" i="25"/>
  <c r="AE327" i="25"/>
  <c r="AD327" i="25"/>
  <c r="AC327" i="25"/>
  <c r="AB327" i="25"/>
  <c r="AA327" i="25"/>
  <c r="Z327" i="25"/>
  <c r="Y327" i="25"/>
  <c r="X327" i="25"/>
  <c r="W327" i="25"/>
  <c r="V327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AN326" i="25"/>
  <c r="AM326" i="25"/>
  <c r="AL326" i="25"/>
  <c r="AK326" i="25"/>
  <c r="AJ326" i="25"/>
  <c r="AI326" i="25"/>
  <c r="AH326" i="25"/>
  <c r="AG326" i="25"/>
  <c r="AF326" i="25"/>
  <c r="AE326" i="25"/>
  <c r="AD326" i="25"/>
  <c r="AC326" i="25"/>
  <c r="AB326" i="25"/>
  <c r="AA326" i="25"/>
  <c r="Z326" i="25"/>
  <c r="Y326" i="25"/>
  <c r="X326" i="25"/>
  <c r="W326" i="25"/>
  <c r="V326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AN325" i="25"/>
  <c r="AM325" i="25"/>
  <c r="AL325" i="25"/>
  <c r="AK325" i="25"/>
  <c r="AJ325" i="25"/>
  <c r="AI325" i="25"/>
  <c r="AH325" i="25"/>
  <c r="AG325" i="25"/>
  <c r="AF325" i="25"/>
  <c r="AE325" i="25"/>
  <c r="AD325" i="25"/>
  <c r="AC325" i="25"/>
  <c r="AB325" i="25"/>
  <c r="AA325" i="25"/>
  <c r="Z325" i="25"/>
  <c r="Y325" i="25"/>
  <c r="X325" i="25"/>
  <c r="W325" i="25"/>
  <c r="V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AN324" i="25"/>
  <c r="AM324" i="25"/>
  <c r="AL324" i="25"/>
  <c r="AK324" i="25"/>
  <c r="AJ324" i="25"/>
  <c r="AI324" i="25"/>
  <c r="AH324" i="25"/>
  <c r="AG324" i="25"/>
  <c r="AF324" i="25"/>
  <c r="AE324" i="25"/>
  <c r="AD324" i="25"/>
  <c r="AC324" i="25"/>
  <c r="AB324" i="25"/>
  <c r="AA324" i="25"/>
  <c r="Z324" i="25"/>
  <c r="Y324" i="25"/>
  <c r="X324" i="25"/>
  <c r="W324" i="25"/>
  <c r="V324" i="25"/>
  <c r="U324" i="25"/>
  <c r="T324" i="25"/>
  <c r="S324" i="25"/>
  <c r="R324" i="25"/>
  <c r="Q324" i="25"/>
  <c r="P324" i="25"/>
  <c r="O324" i="25"/>
  <c r="N324" i="25"/>
  <c r="M324" i="25"/>
  <c r="L324" i="25"/>
  <c r="K324" i="25"/>
  <c r="J324" i="25"/>
  <c r="I324" i="25"/>
  <c r="AN323" i="25"/>
  <c r="AM323" i="25"/>
  <c r="AL323" i="25"/>
  <c r="AK323" i="25"/>
  <c r="AJ323" i="25"/>
  <c r="AI323" i="25"/>
  <c r="AH323" i="25"/>
  <c r="AG323" i="25"/>
  <c r="AF323" i="25"/>
  <c r="AE323" i="25"/>
  <c r="AD323" i="25"/>
  <c r="AC323" i="25"/>
  <c r="AB323" i="25"/>
  <c r="AA323" i="25"/>
  <c r="Z323" i="25"/>
  <c r="Y323" i="25"/>
  <c r="X323" i="25"/>
  <c r="W323" i="25"/>
  <c r="V323" i="25"/>
  <c r="U323" i="25"/>
  <c r="T323" i="25"/>
  <c r="S323" i="25"/>
  <c r="R323" i="25"/>
  <c r="Q323" i="25"/>
  <c r="P323" i="25"/>
  <c r="O323" i="25"/>
  <c r="N323" i="25"/>
  <c r="M323" i="25"/>
  <c r="L323" i="25"/>
  <c r="K323" i="25"/>
  <c r="J323" i="25"/>
  <c r="I323" i="25"/>
  <c r="AN322" i="25"/>
  <c r="AM322" i="25"/>
  <c r="AL322" i="25"/>
  <c r="AK322" i="25"/>
  <c r="AJ322" i="25"/>
  <c r="AI322" i="25"/>
  <c r="AH322" i="25"/>
  <c r="AG322" i="25"/>
  <c r="AF322" i="25"/>
  <c r="AE322" i="25"/>
  <c r="AD322" i="25"/>
  <c r="AC322" i="25"/>
  <c r="AB322" i="25"/>
  <c r="AA322" i="25"/>
  <c r="Z322" i="25"/>
  <c r="Y322" i="25"/>
  <c r="X322" i="25"/>
  <c r="W322" i="25"/>
  <c r="V322" i="25"/>
  <c r="U322" i="25"/>
  <c r="T322" i="25"/>
  <c r="S322" i="25"/>
  <c r="R322" i="25"/>
  <c r="Q322" i="25"/>
  <c r="P322" i="25"/>
  <c r="O322" i="25"/>
  <c r="N322" i="25"/>
  <c r="M322" i="25"/>
  <c r="L322" i="25"/>
  <c r="K322" i="25"/>
  <c r="J322" i="25"/>
  <c r="I322" i="25"/>
  <c r="AN321" i="25"/>
  <c r="AM321" i="25"/>
  <c r="AL321" i="25"/>
  <c r="AK321" i="25"/>
  <c r="AJ321" i="25"/>
  <c r="AI321" i="25"/>
  <c r="AH321" i="25"/>
  <c r="AG321" i="25"/>
  <c r="AF321" i="25"/>
  <c r="AE321" i="25"/>
  <c r="AD321" i="25"/>
  <c r="AC321" i="25"/>
  <c r="AB321" i="25"/>
  <c r="AA321" i="25"/>
  <c r="Z321" i="25"/>
  <c r="Y321" i="25"/>
  <c r="X321" i="25"/>
  <c r="W321" i="25"/>
  <c r="V321" i="25"/>
  <c r="U321" i="25"/>
  <c r="T321" i="25"/>
  <c r="S321" i="25"/>
  <c r="R321" i="25"/>
  <c r="Q321" i="25"/>
  <c r="P321" i="25"/>
  <c r="O321" i="25"/>
  <c r="N321" i="25"/>
  <c r="M321" i="25"/>
  <c r="L321" i="25"/>
  <c r="K321" i="25"/>
  <c r="J321" i="25"/>
  <c r="I321" i="25"/>
  <c r="AN320" i="25"/>
  <c r="AM320" i="25"/>
  <c r="AL320" i="25"/>
  <c r="AK320" i="25"/>
  <c r="AJ320" i="25"/>
  <c r="AI320" i="25"/>
  <c r="AH320" i="25"/>
  <c r="AG320" i="25"/>
  <c r="AF320" i="25"/>
  <c r="AE320" i="25"/>
  <c r="AD320" i="25"/>
  <c r="AC320" i="25"/>
  <c r="AB320" i="25"/>
  <c r="AA320" i="25"/>
  <c r="Z320" i="25"/>
  <c r="Y320" i="25"/>
  <c r="X320" i="25"/>
  <c r="W320" i="25"/>
  <c r="V320" i="25"/>
  <c r="U320" i="25"/>
  <c r="T320" i="25"/>
  <c r="S320" i="25"/>
  <c r="R320" i="25"/>
  <c r="Q320" i="25"/>
  <c r="P320" i="25"/>
  <c r="O320" i="25"/>
  <c r="N320" i="25"/>
  <c r="M320" i="25"/>
  <c r="L320" i="25"/>
  <c r="K320" i="25"/>
  <c r="J320" i="25"/>
  <c r="I320" i="25"/>
  <c r="AN319" i="25"/>
  <c r="AM319" i="25"/>
  <c r="AL319" i="25"/>
  <c r="AK319" i="25"/>
  <c r="AJ319" i="25"/>
  <c r="AI319" i="25"/>
  <c r="AH319" i="25"/>
  <c r="AG319" i="25"/>
  <c r="AF319" i="25"/>
  <c r="AE319" i="25"/>
  <c r="AD319" i="25"/>
  <c r="AC319" i="25"/>
  <c r="AB319" i="25"/>
  <c r="AA319" i="25"/>
  <c r="Z319" i="25"/>
  <c r="Y319" i="25"/>
  <c r="X319" i="25"/>
  <c r="W319" i="25"/>
  <c r="V319" i="25"/>
  <c r="U319" i="25"/>
  <c r="T319" i="25"/>
  <c r="S319" i="25"/>
  <c r="R319" i="25"/>
  <c r="Q319" i="25"/>
  <c r="P319" i="25"/>
  <c r="O319" i="25"/>
  <c r="N319" i="25"/>
  <c r="M319" i="25"/>
  <c r="L319" i="25"/>
  <c r="K319" i="25"/>
  <c r="J319" i="25"/>
  <c r="I319" i="25"/>
  <c r="AN318" i="25"/>
  <c r="AM318" i="25"/>
  <c r="AL318" i="25"/>
  <c r="AK318" i="25"/>
  <c r="AJ318" i="25"/>
  <c r="AI318" i="25"/>
  <c r="AH318" i="25"/>
  <c r="AG318" i="25"/>
  <c r="AF318" i="25"/>
  <c r="AE318" i="25"/>
  <c r="AD318" i="25"/>
  <c r="AC318" i="25"/>
  <c r="AB318" i="25"/>
  <c r="AA318" i="25"/>
  <c r="Z318" i="25"/>
  <c r="Y318" i="25"/>
  <c r="X318" i="25"/>
  <c r="W318" i="25"/>
  <c r="V318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AN317" i="25"/>
  <c r="AM317" i="25"/>
  <c r="AL317" i="25"/>
  <c r="AK317" i="25"/>
  <c r="AJ317" i="25"/>
  <c r="AI317" i="25"/>
  <c r="AH317" i="25"/>
  <c r="AG317" i="25"/>
  <c r="AF317" i="25"/>
  <c r="AE317" i="25"/>
  <c r="AD317" i="25"/>
  <c r="AC317" i="25"/>
  <c r="AB317" i="25"/>
  <c r="AA317" i="25"/>
  <c r="Z317" i="25"/>
  <c r="Y317" i="25"/>
  <c r="X317" i="25"/>
  <c r="W317" i="25"/>
  <c r="V317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AN316" i="25"/>
  <c r="AM316" i="25"/>
  <c r="AL316" i="25"/>
  <c r="AK316" i="25"/>
  <c r="AJ316" i="25"/>
  <c r="AI316" i="25"/>
  <c r="AH316" i="25"/>
  <c r="AG316" i="25"/>
  <c r="AF316" i="25"/>
  <c r="AE316" i="25"/>
  <c r="AD316" i="25"/>
  <c r="AC316" i="25"/>
  <c r="AB316" i="25"/>
  <c r="AA316" i="25"/>
  <c r="Z316" i="25"/>
  <c r="Y316" i="25"/>
  <c r="X316" i="25"/>
  <c r="W316" i="25"/>
  <c r="V316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AN315" i="25"/>
  <c r="AM315" i="25"/>
  <c r="AL315" i="25"/>
  <c r="AK315" i="25"/>
  <c r="AJ315" i="25"/>
  <c r="AI315" i="25"/>
  <c r="AH315" i="25"/>
  <c r="AG315" i="25"/>
  <c r="AF315" i="25"/>
  <c r="AE315" i="25"/>
  <c r="AD315" i="25"/>
  <c r="AC315" i="25"/>
  <c r="AB315" i="25"/>
  <c r="AA315" i="25"/>
  <c r="Z315" i="25"/>
  <c r="Y315" i="25"/>
  <c r="X315" i="25"/>
  <c r="W315" i="25"/>
  <c r="V315" i="25"/>
  <c r="U315" i="25"/>
  <c r="T315" i="25"/>
  <c r="S315" i="25"/>
  <c r="R315" i="25"/>
  <c r="Q315" i="25"/>
  <c r="P315" i="25"/>
  <c r="O315" i="25"/>
  <c r="N315" i="25"/>
  <c r="M315" i="25"/>
  <c r="L315" i="25"/>
  <c r="K315" i="25"/>
  <c r="J315" i="25"/>
  <c r="I315" i="25"/>
  <c r="AN314" i="25"/>
  <c r="AM314" i="25"/>
  <c r="AL314" i="25"/>
  <c r="AK314" i="25"/>
  <c r="AJ314" i="25"/>
  <c r="AI314" i="25"/>
  <c r="AH314" i="25"/>
  <c r="AG314" i="25"/>
  <c r="AF314" i="25"/>
  <c r="AE314" i="25"/>
  <c r="AD314" i="25"/>
  <c r="AC314" i="25"/>
  <c r="AB314" i="25"/>
  <c r="AA314" i="25"/>
  <c r="Z314" i="25"/>
  <c r="Y314" i="25"/>
  <c r="X314" i="25"/>
  <c r="W314" i="25"/>
  <c r="V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AN313" i="25"/>
  <c r="AM313" i="25"/>
  <c r="AL313" i="25"/>
  <c r="AK313" i="25"/>
  <c r="AJ313" i="25"/>
  <c r="AI313" i="25"/>
  <c r="AH313" i="25"/>
  <c r="AG313" i="25"/>
  <c r="AF313" i="25"/>
  <c r="AE313" i="25"/>
  <c r="AD313" i="25"/>
  <c r="AC313" i="25"/>
  <c r="AB313" i="25"/>
  <c r="AA313" i="25"/>
  <c r="Z313" i="25"/>
  <c r="Y313" i="25"/>
  <c r="X313" i="25"/>
  <c r="W313" i="25"/>
  <c r="V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AN312" i="25"/>
  <c r="AM312" i="25"/>
  <c r="AL312" i="25"/>
  <c r="AK312" i="25"/>
  <c r="AJ312" i="25"/>
  <c r="AI312" i="25"/>
  <c r="AH312" i="25"/>
  <c r="AG312" i="25"/>
  <c r="AF312" i="25"/>
  <c r="AE312" i="25"/>
  <c r="AD312" i="25"/>
  <c r="AC312" i="25"/>
  <c r="AB312" i="25"/>
  <c r="AA312" i="25"/>
  <c r="Z312" i="25"/>
  <c r="Y312" i="25"/>
  <c r="X312" i="25"/>
  <c r="W312" i="25"/>
  <c r="V312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AN311" i="25"/>
  <c r="AM311" i="25"/>
  <c r="AL311" i="25"/>
  <c r="AK311" i="25"/>
  <c r="AJ311" i="25"/>
  <c r="AI311" i="25"/>
  <c r="AH311" i="25"/>
  <c r="AG311" i="25"/>
  <c r="AF311" i="25"/>
  <c r="AE311" i="25"/>
  <c r="AD311" i="25"/>
  <c r="AC311" i="25"/>
  <c r="AB311" i="25"/>
  <c r="AA311" i="25"/>
  <c r="Z311" i="25"/>
  <c r="Y311" i="25"/>
  <c r="X311" i="25"/>
  <c r="W311" i="25"/>
  <c r="V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AN310" i="25"/>
  <c r="AM310" i="25"/>
  <c r="AL310" i="25"/>
  <c r="AK310" i="25"/>
  <c r="AJ310" i="25"/>
  <c r="AI310" i="25"/>
  <c r="AH310" i="25"/>
  <c r="AG310" i="25"/>
  <c r="AF310" i="25"/>
  <c r="AE310" i="25"/>
  <c r="AD310" i="25"/>
  <c r="AC310" i="25"/>
  <c r="AB310" i="25"/>
  <c r="AA310" i="25"/>
  <c r="Z310" i="25"/>
  <c r="Y310" i="25"/>
  <c r="X310" i="25"/>
  <c r="W310" i="25"/>
  <c r="V310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AN309" i="25"/>
  <c r="AM309" i="25"/>
  <c r="AL309" i="25"/>
  <c r="AK309" i="25"/>
  <c r="AJ309" i="25"/>
  <c r="AI309" i="25"/>
  <c r="AH309" i="25"/>
  <c r="AG309" i="25"/>
  <c r="AF309" i="25"/>
  <c r="AE309" i="25"/>
  <c r="AD309" i="25"/>
  <c r="AC309" i="25"/>
  <c r="AB309" i="25"/>
  <c r="AA309" i="25"/>
  <c r="Z309" i="25"/>
  <c r="Y309" i="25"/>
  <c r="X309" i="25"/>
  <c r="W309" i="25"/>
  <c r="V309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AN308" i="25"/>
  <c r="AM308" i="25"/>
  <c r="AL308" i="25"/>
  <c r="AK308" i="25"/>
  <c r="AJ308" i="25"/>
  <c r="AI308" i="25"/>
  <c r="AH308" i="25"/>
  <c r="AG308" i="25"/>
  <c r="AF308" i="25"/>
  <c r="AE308" i="25"/>
  <c r="AD308" i="25"/>
  <c r="AC308" i="25"/>
  <c r="AB308" i="25"/>
  <c r="AA308" i="25"/>
  <c r="Z308" i="25"/>
  <c r="Y308" i="25"/>
  <c r="X308" i="25"/>
  <c r="W308" i="25"/>
  <c r="V308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AN307" i="25"/>
  <c r="AM307" i="25"/>
  <c r="AL307" i="25"/>
  <c r="AK307" i="25"/>
  <c r="AJ307" i="25"/>
  <c r="AI307" i="25"/>
  <c r="AH307" i="25"/>
  <c r="AG307" i="25"/>
  <c r="AF307" i="25"/>
  <c r="AE307" i="25"/>
  <c r="AD307" i="25"/>
  <c r="AC307" i="25"/>
  <c r="AB307" i="25"/>
  <c r="AA307" i="25"/>
  <c r="Z307" i="25"/>
  <c r="Y307" i="25"/>
  <c r="X307" i="25"/>
  <c r="W307" i="25"/>
  <c r="V307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AN306" i="25"/>
  <c r="AM306" i="25"/>
  <c r="AL306" i="25"/>
  <c r="AK306" i="25"/>
  <c r="AJ306" i="25"/>
  <c r="AI306" i="25"/>
  <c r="AH306" i="25"/>
  <c r="AG306" i="25"/>
  <c r="AF306" i="25"/>
  <c r="AE306" i="25"/>
  <c r="AD306" i="25"/>
  <c r="AC306" i="25"/>
  <c r="AB306" i="25"/>
  <c r="AA306" i="25"/>
  <c r="Z306" i="25"/>
  <c r="Y306" i="25"/>
  <c r="X306" i="25"/>
  <c r="W306" i="25"/>
  <c r="V306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AN305" i="25"/>
  <c r="AM305" i="25"/>
  <c r="AL305" i="25"/>
  <c r="AK305" i="25"/>
  <c r="AJ305" i="25"/>
  <c r="AI305" i="25"/>
  <c r="AH305" i="25"/>
  <c r="AG305" i="25"/>
  <c r="AF305" i="25"/>
  <c r="AE305" i="25"/>
  <c r="AD305" i="25"/>
  <c r="AC305" i="25"/>
  <c r="AB305" i="25"/>
  <c r="AA305" i="25"/>
  <c r="Z305" i="25"/>
  <c r="Y305" i="25"/>
  <c r="X305" i="25"/>
  <c r="W305" i="25"/>
  <c r="V305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AN304" i="25"/>
  <c r="AM304" i="25"/>
  <c r="AL304" i="25"/>
  <c r="AK304" i="25"/>
  <c r="AJ304" i="25"/>
  <c r="AI304" i="25"/>
  <c r="AH304" i="25"/>
  <c r="AG304" i="25"/>
  <c r="AF304" i="25"/>
  <c r="AE304" i="25"/>
  <c r="AD304" i="25"/>
  <c r="AC304" i="25"/>
  <c r="AB304" i="25"/>
  <c r="AA304" i="25"/>
  <c r="Z304" i="25"/>
  <c r="Y304" i="25"/>
  <c r="X304" i="25"/>
  <c r="W304" i="25"/>
  <c r="V304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AN303" i="25"/>
  <c r="AM303" i="25"/>
  <c r="AL303" i="25"/>
  <c r="AK303" i="25"/>
  <c r="AJ303" i="25"/>
  <c r="AI303" i="25"/>
  <c r="AH303" i="25"/>
  <c r="AG303" i="25"/>
  <c r="AF303" i="25"/>
  <c r="AE303" i="25"/>
  <c r="AD303" i="25"/>
  <c r="AC303" i="25"/>
  <c r="AB303" i="25"/>
  <c r="AA303" i="25"/>
  <c r="Z303" i="25"/>
  <c r="Y303" i="25"/>
  <c r="X303" i="25"/>
  <c r="W303" i="25"/>
  <c r="V303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AN302" i="25"/>
  <c r="AM302" i="25"/>
  <c r="AL302" i="25"/>
  <c r="AK302" i="25"/>
  <c r="AJ302" i="25"/>
  <c r="AI302" i="25"/>
  <c r="AH302" i="25"/>
  <c r="AG302" i="25"/>
  <c r="AF302" i="25"/>
  <c r="AE302" i="25"/>
  <c r="AD302" i="25"/>
  <c r="AC302" i="25"/>
  <c r="AB302" i="25"/>
  <c r="AA302" i="25"/>
  <c r="Z302" i="25"/>
  <c r="Y302" i="25"/>
  <c r="X302" i="25"/>
  <c r="W302" i="25"/>
  <c r="V302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AN301" i="25"/>
  <c r="AM301" i="25"/>
  <c r="AL301" i="25"/>
  <c r="AK301" i="25"/>
  <c r="AJ301" i="25"/>
  <c r="AI301" i="25"/>
  <c r="AH301" i="25"/>
  <c r="AG301" i="25"/>
  <c r="AF301" i="25"/>
  <c r="AE301" i="25"/>
  <c r="AD301" i="25"/>
  <c r="AC301" i="25"/>
  <c r="AB301" i="25"/>
  <c r="AA301" i="25"/>
  <c r="Z301" i="25"/>
  <c r="Y301" i="25"/>
  <c r="X301" i="25"/>
  <c r="W301" i="25"/>
  <c r="V301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AN300" i="25"/>
  <c r="AM300" i="25"/>
  <c r="AL300" i="25"/>
  <c r="AK300" i="25"/>
  <c r="AJ300" i="25"/>
  <c r="AI300" i="25"/>
  <c r="AH300" i="25"/>
  <c r="AG300" i="25"/>
  <c r="AF300" i="25"/>
  <c r="AE300" i="25"/>
  <c r="AD300" i="25"/>
  <c r="AC300" i="25"/>
  <c r="AB300" i="25"/>
  <c r="AA300" i="25"/>
  <c r="Z300" i="25"/>
  <c r="Y300" i="25"/>
  <c r="X300" i="25"/>
  <c r="W300" i="25"/>
  <c r="V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AN299" i="25"/>
  <c r="AM299" i="25"/>
  <c r="AL299" i="25"/>
  <c r="AK299" i="25"/>
  <c r="AJ299" i="25"/>
  <c r="AI299" i="25"/>
  <c r="AH299" i="25"/>
  <c r="AG299" i="25"/>
  <c r="AF299" i="25"/>
  <c r="AE299" i="25"/>
  <c r="AD299" i="25"/>
  <c r="AC299" i="25"/>
  <c r="AB299" i="25"/>
  <c r="AA299" i="25"/>
  <c r="Z299" i="25"/>
  <c r="Y299" i="25"/>
  <c r="X299" i="25"/>
  <c r="W299" i="25"/>
  <c r="V299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AN298" i="25"/>
  <c r="AM298" i="25"/>
  <c r="AL298" i="25"/>
  <c r="AK298" i="25"/>
  <c r="AJ298" i="25"/>
  <c r="AI298" i="25"/>
  <c r="AH298" i="25"/>
  <c r="AG298" i="25"/>
  <c r="AF298" i="25"/>
  <c r="AE298" i="25"/>
  <c r="AD298" i="25"/>
  <c r="AC298" i="25"/>
  <c r="AB298" i="25"/>
  <c r="AA298" i="25"/>
  <c r="Z298" i="25"/>
  <c r="Y298" i="25"/>
  <c r="X298" i="25"/>
  <c r="W298" i="25"/>
  <c r="V298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AN297" i="25"/>
  <c r="AM297" i="25"/>
  <c r="AL297" i="25"/>
  <c r="AK297" i="25"/>
  <c r="AJ297" i="25"/>
  <c r="AI297" i="25"/>
  <c r="AH297" i="25"/>
  <c r="AG297" i="25"/>
  <c r="AF297" i="25"/>
  <c r="AE297" i="25"/>
  <c r="AD297" i="25"/>
  <c r="AC297" i="25"/>
  <c r="AB297" i="25"/>
  <c r="AA297" i="25"/>
  <c r="Z297" i="25"/>
  <c r="Y297" i="25"/>
  <c r="X297" i="25"/>
  <c r="W297" i="25"/>
  <c r="V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AN296" i="25"/>
  <c r="AM296" i="25"/>
  <c r="AL296" i="25"/>
  <c r="AK296" i="25"/>
  <c r="AJ296" i="25"/>
  <c r="AI296" i="25"/>
  <c r="AH296" i="25"/>
  <c r="AG296" i="25"/>
  <c r="AF296" i="25"/>
  <c r="AE296" i="25"/>
  <c r="AD296" i="25"/>
  <c r="AC296" i="25"/>
  <c r="AB296" i="25"/>
  <c r="AA296" i="25"/>
  <c r="Z296" i="25"/>
  <c r="Y296" i="25"/>
  <c r="X296" i="25"/>
  <c r="W296" i="25"/>
  <c r="V296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AN295" i="25"/>
  <c r="AM295" i="25"/>
  <c r="AL295" i="25"/>
  <c r="AK295" i="25"/>
  <c r="AJ295" i="25"/>
  <c r="AI295" i="25"/>
  <c r="AH295" i="25"/>
  <c r="AG295" i="25"/>
  <c r="AF295" i="25"/>
  <c r="AE295" i="25"/>
  <c r="AD295" i="25"/>
  <c r="AC295" i="25"/>
  <c r="AB295" i="25"/>
  <c r="AA295" i="25"/>
  <c r="Z295" i="25"/>
  <c r="Y295" i="25"/>
  <c r="X295" i="25"/>
  <c r="W295" i="25"/>
  <c r="V295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AN294" i="25"/>
  <c r="AM294" i="25"/>
  <c r="AL294" i="25"/>
  <c r="AK294" i="25"/>
  <c r="AJ294" i="25"/>
  <c r="AI294" i="25"/>
  <c r="AH294" i="25"/>
  <c r="AG294" i="25"/>
  <c r="AF294" i="25"/>
  <c r="AE294" i="25"/>
  <c r="AD294" i="25"/>
  <c r="AC294" i="25"/>
  <c r="AB294" i="25"/>
  <c r="AA294" i="25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AN293" i="25"/>
  <c r="AM293" i="25"/>
  <c r="AL293" i="25"/>
  <c r="AK293" i="25"/>
  <c r="AJ293" i="25"/>
  <c r="AI293" i="25"/>
  <c r="AH293" i="25"/>
  <c r="AG293" i="25"/>
  <c r="AF293" i="25"/>
  <c r="AE293" i="25"/>
  <c r="AD293" i="25"/>
  <c r="AC293" i="25"/>
  <c r="AB293" i="25"/>
  <c r="AA293" i="25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AN292" i="25"/>
  <c r="AM292" i="25"/>
  <c r="AL292" i="25"/>
  <c r="AK292" i="25"/>
  <c r="AJ292" i="25"/>
  <c r="AI292" i="25"/>
  <c r="AH292" i="25"/>
  <c r="AG292" i="25"/>
  <c r="AF292" i="25"/>
  <c r="AE292" i="25"/>
  <c r="AD292" i="25"/>
  <c r="AC292" i="25"/>
  <c r="AB292" i="25"/>
  <c r="AA292" i="25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AN291" i="25"/>
  <c r="AM291" i="25"/>
  <c r="AL291" i="25"/>
  <c r="AK291" i="25"/>
  <c r="AJ291" i="25"/>
  <c r="AI291" i="25"/>
  <c r="AH291" i="25"/>
  <c r="AG291" i="25"/>
  <c r="AF291" i="25"/>
  <c r="AE291" i="25"/>
  <c r="AD291" i="25"/>
  <c r="AC291" i="25"/>
  <c r="AB291" i="25"/>
  <c r="AA291" i="25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AN290" i="25"/>
  <c r="AM290" i="25"/>
  <c r="AL290" i="25"/>
  <c r="AK290" i="25"/>
  <c r="AJ290" i="25"/>
  <c r="AI290" i="25"/>
  <c r="AH290" i="25"/>
  <c r="AG290" i="25"/>
  <c r="AF290" i="25"/>
  <c r="AE290" i="25"/>
  <c r="AD290" i="25"/>
  <c r="AC290" i="25"/>
  <c r="AB290" i="25"/>
  <c r="AA290" i="25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AN289" i="25"/>
  <c r="AM289" i="25"/>
  <c r="AL289" i="25"/>
  <c r="AK289" i="25"/>
  <c r="AJ289" i="25"/>
  <c r="AI289" i="25"/>
  <c r="AH289" i="25"/>
  <c r="AG289" i="25"/>
  <c r="AF289" i="25"/>
  <c r="AE289" i="25"/>
  <c r="AD289" i="25"/>
  <c r="AC289" i="25"/>
  <c r="AB289" i="25"/>
  <c r="AA289" i="25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AN288" i="25"/>
  <c r="AM288" i="25"/>
  <c r="AL288" i="25"/>
  <c r="AK288" i="25"/>
  <c r="AJ288" i="25"/>
  <c r="AI288" i="25"/>
  <c r="AH288" i="25"/>
  <c r="AG288" i="25"/>
  <c r="AF288" i="25"/>
  <c r="AE288" i="25"/>
  <c r="AD288" i="25"/>
  <c r="AC288" i="25"/>
  <c r="AB288" i="25"/>
  <c r="AA288" i="25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AN287" i="25"/>
  <c r="AM287" i="25"/>
  <c r="AL287" i="25"/>
  <c r="AK287" i="25"/>
  <c r="AJ287" i="25"/>
  <c r="AI287" i="25"/>
  <c r="AH287" i="25"/>
  <c r="AG287" i="25"/>
  <c r="AF287" i="25"/>
  <c r="AE287" i="25"/>
  <c r="AD287" i="25"/>
  <c r="AC287" i="25"/>
  <c r="AB287" i="25"/>
  <c r="AA287" i="25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AN286" i="25"/>
  <c r="AM286" i="25"/>
  <c r="AL286" i="25"/>
  <c r="AK286" i="25"/>
  <c r="AJ286" i="25"/>
  <c r="AI286" i="25"/>
  <c r="AH286" i="25"/>
  <c r="AG286" i="25"/>
  <c r="AF286" i="25"/>
  <c r="AE286" i="25"/>
  <c r="AD286" i="25"/>
  <c r="AC286" i="25"/>
  <c r="AB286" i="25"/>
  <c r="AA286" i="25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AN285" i="25"/>
  <c r="AM285" i="25"/>
  <c r="AL285" i="25"/>
  <c r="AK285" i="25"/>
  <c r="AJ285" i="25"/>
  <c r="AI285" i="25"/>
  <c r="AH285" i="25"/>
  <c r="AG285" i="25"/>
  <c r="AF285" i="25"/>
  <c r="AE285" i="25"/>
  <c r="AD285" i="25"/>
  <c r="AC285" i="25"/>
  <c r="AB285" i="25"/>
  <c r="AA285" i="25"/>
  <c r="Z285" i="25"/>
  <c r="Y285" i="25"/>
  <c r="X285" i="25"/>
  <c r="W285" i="25"/>
  <c r="V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AN284" i="25"/>
  <c r="AM284" i="25"/>
  <c r="AL284" i="25"/>
  <c r="AK284" i="25"/>
  <c r="AJ284" i="25"/>
  <c r="AI284" i="25"/>
  <c r="AH284" i="25"/>
  <c r="AG284" i="25"/>
  <c r="AF284" i="25"/>
  <c r="AE284" i="25"/>
  <c r="AD284" i="25"/>
  <c r="AC284" i="25"/>
  <c r="AB284" i="25"/>
  <c r="AA284" i="25"/>
  <c r="Z284" i="25"/>
  <c r="Y284" i="25"/>
  <c r="X284" i="25"/>
  <c r="W284" i="25"/>
  <c r="V284" i="25"/>
  <c r="U284" i="25"/>
  <c r="T284" i="25"/>
  <c r="S284" i="25"/>
  <c r="R284" i="25"/>
  <c r="Q284" i="25"/>
  <c r="P284" i="25"/>
  <c r="O284" i="25"/>
  <c r="N284" i="25"/>
  <c r="M284" i="25"/>
  <c r="L284" i="25"/>
  <c r="K284" i="25"/>
  <c r="J284" i="25"/>
  <c r="I284" i="25"/>
  <c r="AN283" i="25"/>
  <c r="AM283" i="25"/>
  <c r="AL283" i="25"/>
  <c r="AK283" i="25"/>
  <c r="AJ283" i="25"/>
  <c r="AI283" i="25"/>
  <c r="AH283" i="25"/>
  <c r="AG283" i="25"/>
  <c r="AF283" i="25"/>
  <c r="AE283" i="25"/>
  <c r="AD283" i="25"/>
  <c r="AC283" i="25"/>
  <c r="AB283" i="25"/>
  <c r="AA283" i="25"/>
  <c r="Z283" i="25"/>
  <c r="Y283" i="25"/>
  <c r="X283" i="25"/>
  <c r="W283" i="25"/>
  <c r="V283" i="25"/>
  <c r="U283" i="25"/>
  <c r="T283" i="25"/>
  <c r="S283" i="25"/>
  <c r="R283" i="25"/>
  <c r="Q283" i="25"/>
  <c r="P283" i="25"/>
  <c r="O283" i="25"/>
  <c r="N283" i="25"/>
  <c r="M283" i="25"/>
  <c r="L283" i="25"/>
  <c r="K283" i="25"/>
  <c r="J283" i="25"/>
  <c r="I283" i="25"/>
  <c r="AN282" i="25"/>
  <c r="AM282" i="25"/>
  <c r="AL282" i="25"/>
  <c r="AK282" i="25"/>
  <c r="AJ282" i="25"/>
  <c r="AI282" i="25"/>
  <c r="AH282" i="25"/>
  <c r="AG282" i="25"/>
  <c r="AF282" i="25"/>
  <c r="AE282" i="25"/>
  <c r="AD282" i="25"/>
  <c r="AC282" i="25"/>
  <c r="AB282" i="25"/>
  <c r="AA282" i="25"/>
  <c r="Z282" i="25"/>
  <c r="Y282" i="25"/>
  <c r="X282" i="25"/>
  <c r="W282" i="25"/>
  <c r="V282" i="25"/>
  <c r="U282" i="25"/>
  <c r="T282" i="25"/>
  <c r="S282" i="25"/>
  <c r="R282" i="25"/>
  <c r="Q282" i="25"/>
  <c r="P282" i="25"/>
  <c r="O282" i="25"/>
  <c r="N282" i="25"/>
  <c r="M282" i="25"/>
  <c r="L282" i="25"/>
  <c r="K282" i="25"/>
  <c r="J282" i="25"/>
  <c r="I282" i="25"/>
  <c r="AN281" i="25"/>
  <c r="AM281" i="25"/>
  <c r="AL281" i="25"/>
  <c r="AK281" i="25"/>
  <c r="AJ281" i="25"/>
  <c r="AI281" i="25"/>
  <c r="AH281" i="25"/>
  <c r="AG281" i="25"/>
  <c r="AF281" i="25"/>
  <c r="AE281" i="25"/>
  <c r="AD281" i="25"/>
  <c r="AC281" i="25"/>
  <c r="AB281" i="25"/>
  <c r="AA281" i="25"/>
  <c r="Z281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AN280" i="25"/>
  <c r="AM280" i="25"/>
  <c r="AL280" i="25"/>
  <c r="AK280" i="25"/>
  <c r="AJ280" i="25"/>
  <c r="AI280" i="25"/>
  <c r="AH280" i="25"/>
  <c r="AG280" i="25"/>
  <c r="AF280" i="25"/>
  <c r="AE280" i="25"/>
  <c r="AD280" i="25"/>
  <c r="AC280" i="25"/>
  <c r="AB280" i="25"/>
  <c r="AA280" i="25"/>
  <c r="Z280" i="25"/>
  <c r="Y280" i="25"/>
  <c r="X280" i="25"/>
  <c r="W280" i="25"/>
  <c r="V280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AN279" i="25"/>
  <c r="AM279" i="25"/>
  <c r="AL279" i="25"/>
  <c r="AK279" i="25"/>
  <c r="AJ279" i="25"/>
  <c r="AI279" i="25"/>
  <c r="AH279" i="25"/>
  <c r="AG279" i="25"/>
  <c r="AF279" i="25"/>
  <c r="AE279" i="25"/>
  <c r="AD279" i="25"/>
  <c r="AC279" i="25"/>
  <c r="AB279" i="25"/>
  <c r="AA279" i="25"/>
  <c r="Z279" i="25"/>
  <c r="Y279" i="25"/>
  <c r="X279" i="25"/>
  <c r="W279" i="25"/>
  <c r="V279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AN278" i="25"/>
  <c r="AM278" i="25"/>
  <c r="AL278" i="25"/>
  <c r="AK278" i="25"/>
  <c r="AJ278" i="25"/>
  <c r="AI278" i="25"/>
  <c r="AH278" i="25"/>
  <c r="AG278" i="25"/>
  <c r="AF278" i="25"/>
  <c r="AE278" i="25"/>
  <c r="AD278" i="25"/>
  <c r="AC278" i="25"/>
  <c r="AB278" i="25"/>
  <c r="AA278" i="25"/>
  <c r="Z278" i="25"/>
  <c r="Y278" i="25"/>
  <c r="X278" i="25"/>
  <c r="W278" i="25"/>
  <c r="V278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AN277" i="25"/>
  <c r="AM277" i="25"/>
  <c r="AL277" i="25"/>
  <c r="AK277" i="25"/>
  <c r="AJ277" i="25"/>
  <c r="AI277" i="25"/>
  <c r="AH277" i="25"/>
  <c r="AG277" i="25"/>
  <c r="AF277" i="25"/>
  <c r="AE277" i="25"/>
  <c r="AD277" i="25"/>
  <c r="AC277" i="25"/>
  <c r="AB277" i="25"/>
  <c r="AA277" i="25"/>
  <c r="Z277" i="25"/>
  <c r="Y277" i="25"/>
  <c r="X277" i="25"/>
  <c r="W277" i="25"/>
  <c r="V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AN276" i="25"/>
  <c r="AM276" i="25"/>
  <c r="AL276" i="25"/>
  <c r="AK276" i="25"/>
  <c r="AJ276" i="25"/>
  <c r="AI276" i="25"/>
  <c r="AH276" i="25"/>
  <c r="AG276" i="25"/>
  <c r="AF276" i="25"/>
  <c r="AE276" i="25"/>
  <c r="AD276" i="25"/>
  <c r="AC276" i="25"/>
  <c r="AB276" i="25"/>
  <c r="AA276" i="25"/>
  <c r="Z276" i="25"/>
  <c r="Y276" i="25"/>
  <c r="X276" i="25"/>
  <c r="W276" i="25"/>
  <c r="V276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AN275" i="25"/>
  <c r="AM275" i="25"/>
  <c r="AL275" i="25"/>
  <c r="AK275" i="25"/>
  <c r="AJ275" i="25"/>
  <c r="AI275" i="25"/>
  <c r="AH275" i="25"/>
  <c r="AG275" i="25"/>
  <c r="AF275" i="25"/>
  <c r="AE275" i="25"/>
  <c r="AD275" i="25"/>
  <c r="AC275" i="25"/>
  <c r="AB275" i="25"/>
  <c r="AA275" i="25"/>
  <c r="Z275" i="25"/>
  <c r="Y275" i="25"/>
  <c r="X275" i="25"/>
  <c r="W275" i="25"/>
  <c r="V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AN274" i="25"/>
  <c r="AM274" i="25"/>
  <c r="AL274" i="25"/>
  <c r="AK274" i="25"/>
  <c r="AJ274" i="25"/>
  <c r="AI274" i="25"/>
  <c r="AH274" i="25"/>
  <c r="AG274" i="25"/>
  <c r="AF274" i="25"/>
  <c r="AE274" i="25"/>
  <c r="AD274" i="25"/>
  <c r="AC274" i="25"/>
  <c r="AB274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AN273" i="25"/>
  <c r="AM273" i="25"/>
  <c r="AL273" i="25"/>
  <c r="AK273" i="25"/>
  <c r="AJ273" i="25"/>
  <c r="AI273" i="25"/>
  <c r="AH273" i="25"/>
  <c r="AG273" i="25"/>
  <c r="AF273" i="25"/>
  <c r="AE273" i="25"/>
  <c r="AD273" i="25"/>
  <c r="AC273" i="25"/>
  <c r="AB273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AN272" i="25"/>
  <c r="AM272" i="25"/>
  <c r="AL272" i="25"/>
  <c r="AK272" i="25"/>
  <c r="AJ272" i="25"/>
  <c r="AI272" i="25"/>
  <c r="AH272" i="25"/>
  <c r="AG272" i="25"/>
  <c r="AF272" i="25"/>
  <c r="AE272" i="25"/>
  <c r="AD272" i="25"/>
  <c r="AC272" i="25"/>
  <c r="AB272" i="25"/>
  <c r="AA272" i="25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AN271" i="25"/>
  <c r="AM271" i="25"/>
  <c r="AL271" i="25"/>
  <c r="AK271" i="25"/>
  <c r="AJ271" i="25"/>
  <c r="AI271" i="25"/>
  <c r="AH271" i="25"/>
  <c r="AG271" i="25"/>
  <c r="AF271" i="25"/>
  <c r="AE271" i="25"/>
  <c r="AD271" i="25"/>
  <c r="AC271" i="25"/>
  <c r="AB271" i="25"/>
  <c r="AA271" i="25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AN270" i="25"/>
  <c r="AM270" i="25"/>
  <c r="AL270" i="25"/>
  <c r="AK270" i="25"/>
  <c r="AJ270" i="25"/>
  <c r="AI270" i="25"/>
  <c r="AH270" i="25"/>
  <c r="AG270" i="25"/>
  <c r="AF270" i="25"/>
  <c r="AE270" i="25"/>
  <c r="AD270" i="25"/>
  <c r="AC270" i="25"/>
  <c r="AB270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AN269" i="25"/>
  <c r="AM269" i="25"/>
  <c r="AL269" i="25"/>
  <c r="AK269" i="25"/>
  <c r="AJ269" i="25"/>
  <c r="AI269" i="25"/>
  <c r="AH269" i="25"/>
  <c r="AG269" i="25"/>
  <c r="AF269" i="25"/>
  <c r="AE269" i="25"/>
  <c r="AD269" i="25"/>
  <c r="AC269" i="25"/>
  <c r="AB269" i="25"/>
  <c r="AA269" i="25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AN268" i="25"/>
  <c r="AM268" i="25"/>
  <c r="AL268" i="25"/>
  <c r="AK268" i="25"/>
  <c r="AJ268" i="25"/>
  <c r="AI268" i="25"/>
  <c r="AH268" i="25"/>
  <c r="AG268" i="25"/>
  <c r="AF268" i="25"/>
  <c r="AE268" i="25"/>
  <c r="AD268" i="25"/>
  <c r="AC268" i="25"/>
  <c r="AB268" i="25"/>
  <c r="AA268" i="25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AN267" i="25"/>
  <c r="AM267" i="25"/>
  <c r="AL267" i="25"/>
  <c r="AK267" i="25"/>
  <c r="AJ267" i="25"/>
  <c r="AI267" i="25"/>
  <c r="AH267" i="25"/>
  <c r="AG267" i="25"/>
  <c r="AF267" i="25"/>
  <c r="AE267" i="25"/>
  <c r="AD267" i="25"/>
  <c r="AC267" i="25"/>
  <c r="AB267" i="25"/>
  <c r="AA267" i="25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AN266" i="25"/>
  <c r="AM266" i="25"/>
  <c r="AL266" i="25"/>
  <c r="AK266" i="25"/>
  <c r="AJ266" i="25"/>
  <c r="AI266" i="25"/>
  <c r="AH266" i="25"/>
  <c r="AG266" i="25"/>
  <c r="AF266" i="25"/>
  <c r="AE266" i="25"/>
  <c r="AD266" i="25"/>
  <c r="AC266" i="25"/>
  <c r="AB266" i="25"/>
  <c r="AA266" i="25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AN265" i="25"/>
  <c r="AM265" i="25"/>
  <c r="AL265" i="25"/>
  <c r="AK265" i="25"/>
  <c r="AJ265" i="25"/>
  <c r="AI265" i="25"/>
  <c r="AH265" i="25"/>
  <c r="AG265" i="25"/>
  <c r="AF265" i="25"/>
  <c r="AE265" i="25"/>
  <c r="AD265" i="25"/>
  <c r="AC265" i="25"/>
  <c r="AB265" i="25"/>
  <c r="AA265" i="25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AN264" i="25"/>
  <c r="AM264" i="25"/>
  <c r="AL264" i="25"/>
  <c r="AK264" i="25"/>
  <c r="AJ264" i="25"/>
  <c r="AI264" i="25"/>
  <c r="AH264" i="25"/>
  <c r="AG264" i="25"/>
  <c r="AF264" i="25"/>
  <c r="AE264" i="25"/>
  <c r="AD264" i="25"/>
  <c r="AC264" i="25"/>
  <c r="AB264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AN263" i="25"/>
  <c r="AM263" i="25"/>
  <c r="AL263" i="25"/>
  <c r="AK263" i="25"/>
  <c r="AJ263" i="25"/>
  <c r="AI263" i="25"/>
  <c r="AH263" i="25"/>
  <c r="AG263" i="25"/>
  <c r="AF263" i="25"/>
  <c r="AE263" i="25"/>
  <c r="AD263" i="25"/>
  <c r="AC263" i="25"/>
  <c r="AB263" i="25"/>
  <c r="AA263" i="25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AN262" i="25"/>
  <c r="AM262" i="25"/>
  <c r="AL262" i="25"/>
  <c r="AK262" i="25"/>
  <c r="AJ262" i="25"/>
  <c r="AI262" i="25"/>
  <c r="AH262" i="25"/>
  <c r="AG262" i="25"/>
  <c r="AF262" i="25"/>
  <c r="AE262" i="25"/>
  <c r="AD262" i="25"/>
  <c r="AC262" i="25"/>
  <c r="AB262" i="25"/>
  <c r="AA262" i="25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AN261" i="25"/>
  <c r="AM261" i="25"/>
  <c r="AL261" i="25"/>
  <c r="AK261" i="25"/>
  <c r="AJ261" i="25"/>
  <c r="AI261" i="25"/>
  <c r="AH261" i="25"/>
  <c r="AG261" i="25"/>
  <c r="AF261" i="25"/>
  <c r="AE261" i="25"/>
  <c r="AD261" i="25"/>
  <c r="AC261" i="25"/>
  <c r="AB261" i="25"/>
  <c r="AA261" i="25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AN260" i="25"/>
  <c r="AM260" i="25"/>
  <c r="AL260" i="25"/>
  <c r="AK260" i="25"/>
  <c r="AJ260" i="25"/>
  <c r="AI260" i="25"/>
  <c r="AH260" i="25"/>
  <c r="AG260" i="25"/>
  <c r="AF260" i="25"/>
  <c r="AE260" i="25"/>
  <c r="AD260" i="25"/>
  <c r="AC260" i="25"/>
  <c r="AB260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AN259" i="25"/>
  <c r="AM259" i="25"/>
  <c r="AL259" i="25"/>
  <c r="AK259" i="25"/>
  <c r="AJ259" i="25"/>
  <c r="AI259" i="25"/>
  <c r="AH259" i="25"/>
  <c r="AG259" i="25"/>
  <c r="AF259" i="25"/>
  <c r="AE259" i="25"/>
  <c r="AD259" i="25"/>
  <c r="AC259" i="25"/>
  <c r="AB259" i="25"/>
  <c r="AA259" i="25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AN258" i="25"/>
  <c r="AM258" i="25"/>
  <c r="AL258" i="25"/>
  <c r="AK258" i="25"/>
  <c r="AJ258" i="25"/>
  <c r="AI258" i="25"/>
  <c r="AH258" i="25"/>
  <c r="AG258" i="25"/>
  <c r="AF258" i="25"/>
  <c r="AE258" i="25"/>
  <c r="AD258" i="25"/>
  <c r="AC258" i="25"/>
  <c r="AB258" i="25"/>
  <c r="AA258" i="25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AN257" i="25"/>
  <c r="AM257" i="25"/>
  <c r="AL257" i="25"/>
  <c r="AK257" i="25"/>
  <c r="AJ257" i="25"/>
  <c r="AI257" i="25"/>
  <c r="AH257" i="25"/>
  <c r="AG257" i="25"/>
  <c r="AF257" i="25"/>
  <c r="AE257" i="25"/>
  <c r="AD257" i="25"/>
  <c r="AC257" i="25"/>
  <c r="AB257" i="25"/>
  <c r="AA257" i="25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AN256" i="25"/>
  <c r="AM256" i="25"/>
  <c r="AL256" i="25"/>
  <c r="AK256" i="25"/>
  <c r="AJ256" i="25"/>
  <c r="AI256" i="25"/>
  <c r="AH256" i="25"/>
  <c r="AG256" i="25"/>
  <c r="AF256" i="25"/>
  <c r="AE256" i="25"/>
  <c r="AD256" i="25"/>
  <c r="AC256" i="25"/>
  <c r="AB256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AN255" i="25"/>
  <c r="AM255" i="25"/>
  <c r="AL255" i="25"/>
  <c r="AK255" i="25"/>
  <c r="AJ255" i="25"/>
  <c r="AI255" i="25"/>
  <c r="AH255" i="25"/>
  <c r="AG255" i="25"/>
  <c r="AF255" i="25"/>
  <c r="AE255" i="25"/>
  <c r="AD255" i="25"/>
  <c r="AC255" i="25"/>
  <c r="AB255" i="25"/>
  <c r="AA255" i="25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AN254" i="25"/>
  <c r="AM254" i="25"/>
  <c r="AL254" i="25"/>
  <c r="AK254" i="25"/>
  <c r="AJ254" i="25"/>
  <c r="AI254" i="25"/>
  <c r="AH254" i="25"/>
  <c r="AG254" i="25"/>
  <c r="AF254" i="25"/>
  <c r="AE254" i="25"/>
  <c r="AD254" i="25"/>
  <c r="AC254" i="25"/>
  <c r="AB254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AN253" i="25"/>
  <c r="AM253" i="25"/>
  <c r="AL253" i="25"/>
  <c r="AK253" i="25"/>
  <c r="AJ253" i="25"/>
  <c r="AI253" i="25"/>
  <c r="AH253" i="25"/>
  <c r="AG253" i="25"/>
  <c r="AF253" i="25"/>
  <c r="AE253" i="25"/>
  <c r="AD253" i="25"/>
  <c r="AC253" i="25"/>
  <c r="AB253" i="25"/>
  <c r="AA253" i="25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AN252" i="25"/>
  <c r="AM252" i="25"/>
  <c r="AL252" i="25"/>
  <c r="AK252" i="25"/>
  <c r="AJ252" i="25"/>
  <c r="AI252" i="25"/>
  <c r="AH252" i="25"/>
  <c r="AG252" i="25"/>
  <c r="AF252" i="25"/>
  <c r="AE252" i="25"/>
  <c r="AD252" i="25"/>
  <c r="AC252" i="25"/>
  <c r="AB252" i="25"/>
  <c r="AA252" i="25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AN251" i="25"/>
  <c r="AM251" i="25"/>
  <c r="AL251" i="25"/>
  <c r="AK251" i="25"/>
  <c r="AJ251" i="25"/>
  <c r="AI251" i="25"/>
  <c r="AH251" i="25"/>
  <c r="AG251" i="25"/>
  <c r="AF251" i="25"/>
  <c r="AE251" i="25"/>
  <c r="AD251" i="25"/>
  <c r="AC251" i="25"/>
  <c r="AB251" i="25"/>
  <c r="AA251" i="25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AN250" i="25"/>
  <c r="AM250" i="25"/>
  <c r="AL250" i="25"/>
  <c r="AK250" i="25"/>
  <c r="AJ250" i="25"/>
  <c r="AI250" i="25"/>
  <c r="AH250" i="25"/>
  <c r="AG250" i="25"/>
  <c r="AF250" i="25"/>
  <c r="AE250" i="25"/>
  <c r="AD250" i="25"/>
  <c r="AC250" i="25"/>
  <c r="AB250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AN249" i="25"/>
  <c r="AM249" i="25"/>
  <c r="AL249" i="25"/>
  <c r="AK249" i="25"/>
  <c r="AJ249" i="25"/>
  <c r="AI249" i="25"/>
  <c r="AH249" i="25"/>
  <c r="AG249" i="25"/>
  <c r="AF249" i="25"/>
  <c r="AE249" i="25"/>
  <c r="AD249" i="25"/>
  <c r="AC249" i="25"/>
  <c r="AB249" i="25"/>
  <c r="AA249" i="25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AN248" i="25"/>
  <c r="AM248" i="25"/>
  <c r="AL248" i="25"/>
  <c r="AK248" i="25"/>
  <c r="AJ248" i="25"/>
  <c r="AI248" i="25"/>
  <c r="AH248" i="25"/>
  <c r="AG248" i="25"/>
  <c r="AF248" i="25"/>
  <c r="AE248" i="25"/>
  <c r="AD248" i="25"/>
  <c r="AC248" i="25"/>
  <c r="AB248" i="25"/>
  <c r="AA248" i="25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AN247" i="25"/>
  <c r="AM247" i="25"/>
  <c r="AL247" i="25"/>
  <c r="AK247" i="25"/>
  <c r="AJ247" i="25"/>
  <c r="AI247" i="25"/>
  <c r="AH247" i="25"/>
  <c r="AG247" i="25"/>
  <c r="AF247" i="25"/>
  <c r="AE247" i="25"/>
  <c r="AD247" i="25"/>
  <c r="AC247" i="25"/>
  <c r="AB247" i="25"/>
  <c r="AA247" i="25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AN246" i="25"/>
  <c r="AM246" i="25"/>
  <c r="AL246" i="25"/>
  <c r="AK246" i="25"/>
  <c r="AJ246" i="25"/>
  <c r="AI246" i="25"/>
  <c r="AH246" i="25"/>
  <c r="AG246" i="25"/>
  <c r="AF246" i="25"/>
  <c r="AE246" i="25"/>
  <c r="AD246" i="25"/>
  <c r="AC246" i="25"/>
  <c r="AB246" i="25"/>
  <c r="AA246" i="25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AN244" i="25"/>
  <c r="AM244" i="25"/>
  <c r="AL244" i="25"/>
  <c r="AK244" i="25"/>
  <c r="AJ244" i="25"/>
  <c r="AI244" i="25"/>
  <c r="AH244" i="25"/>
  <c r="AG244" i="25"/>
  <c r="AF244" i="25"/>
  <c r="AE244" i="25"/>
  <c r="AD244" i="25"/>
  <c r="AC244" i="25"/>
  <c r="AB244" i="25"/>
  <c r="AA244" i="25"/>
  <c r="Z244" i="25"/>
  <c r="Y244" i="25"/>
  <c r="X244" i="25"/>
  <c r="W244" i="25"/>
  <c r="V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AN243" i="25"/>
  <c r="AM243" i="25"/>
  <c r="AL243" i="25"/>
  <c r="AK243" i="25"/>
  <c r="AJ243" i="25"/>
  <c r="AI243" i="25"/>
  <c r="AH243" i="25"/>
  <c r="AG243" i="25"/>
  <c r="AF243" i="25"/>
  <c r="AE243" i="25"/>
  <c r="AD243" i="25"/>
  <c r="AC243" i="25"/>
  <c r="AB243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AN242" i="25"/>
  <c r="AM242" i="25"/>
  <c r="AL242" i="25"/>
  <c r="AK242" i="25"/>
  <c r="AJ242" i="25"/>
  <c r="AI242" i="25"/>
  <c r="AH242" i="25"/>
  <c r="AG242" i="25"/>
  <c r="AF242" i="25"/>
  <c r="AE242" i="25"/>
  <c r="AD242" i="25"/>
  <c r="AC242" i="25"/>
  <c r="AB242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AN241" i="25"/>
  <c r="AM241" i="25"/>
  <c r="AL241" i="25"/>
  <c r="AK241" i="25"/>
  <c r="AJ241" i="25"/>
  <c r="AI241" i="25"/>
  <c r="AH241" i="25"/>
  <c r="AG241" i="25"/>
  <c r="AF241" i="25"/>
  <c r="AE241" i="25"/>
  <c r="AD241" i="25"/>
  <c r="AC241" i="25"/>
  <c r="AB241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AN240" i="25"/>
  <c r="AM240" i="25"/>
  <c r="AL240" i="25"/>
  <c r="AK240" i="25"/>
  <c r="AJ240" i="25"/>
  <c r="AI240" i="25"/>
  <c r="AH240" i="25"/>
  <c r="AG240" i="25"/>
  <c r="AF240" i="25"/>
  <c r="AE240" i="25"/>
  <c r="AD240" i="25"/>
  <c r="AC240" i="25"/>
  <c r="AB240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AN239" i="25"/>
  <c r="AM239" i="25"/>
  <c r="AL239" i="25"/>
  <c r="AK239" i="25"/>
  <c r="AJ239" i="25"/>
  <c r="AI239" i="25"/>
  <c r="AH239" i="25"/>
  <c r="AG239" i="25"/>
  <c r="AF239" i="25"/>
  <c r="AE239" i="25"/>
  <c r="AD239" i="25"/>
  <c r="AC239" i="25"/>
  <c r="AB239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AN238" i="25"/>
  <c r="AM238" i="25"/>
  <c r="AL238" i="25"/>
  <c r="AK238" i="25"/>
  <c r="AJ238" i="25"/>
  <c r="AI238" i="25"/>
  <c r="AH238" i="25"/>
  <c r="AG238" i="25"/>
  <c r="AF238" i="25"/>
  <c r="AE238" i="25"/>
  <c r="AD238" i="25"/>
  <c r="AC238" i="25"/>
  <c r="AB238" i="25"/>
  <c r="AA238" i="25"/>
  <c r="Z238" i="25"/>
  <c r="Y238" i="25"/>
  <c r="X238" i="25"/>
  <c r="W238" i="25"/>
  <c r="V238" i="25"/>
  <c r="U238" i="25"/>
  <c r="T238" i="25"/>
  <c r="S238" i="25"/>
  <c r="R238" i="25"/>
  <c r="Q238" i="25"/>
  <c r="P238" i="25"/>
  <c r="O238" i="25"/>
  <c r="N238" i="25"/>
  <c r="M238" i="25"/>
  <c r="L238" i="25"/>
  <c r="K238" i="25"/>
  <c r="J238" i="25"/>
  <c r="I238" i="25"/>
  <c r="AN237" i="25"/>
  <c r="AM237" i="25"/>
  <c r="AL237" i="25"/>
  <c r="AK237" i="25"/>
  <c r="AJ237" i="25"/>
  <c r="AI237" i="25"/>
  <c r="AH237" i="25"/>
  <c r="AG237" i="25"/>
  <c r="AF237" i="25"/>
  <c r="AE237" i="25"/>
  <c r="AD237" i="25"/>
  <c r="AC237" i="25"/>
  <c r="AB237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AN236" i="25"/>
  <c r="AM236" i="25"/>
  <c r="AL236" i="25"/>
  <c r="AK236" i="25"/>
  <c r="AJ236" i="25"/>
  <c r="AI236" i="25"/>
  <c r="AH236" i="25"/>
  <c r="AG236" i="25"/>
  <c r="AF236" i="25"/>
  <c r="AE236" i="25"/>
  <c r="AD236" i="25"/>
  <c r="AC236" i="25"/>
  <c r="AB236" i="25"/>
  <c r="AA236" i="25"/>
  <c r="Z236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AN235" i="25"/>
  <c r="AM235" i="25"/>
  <c r="AL235" i="25"/>
  <c r="AK235" i="25"/>
  <c r="AJ235" i="25"/>
  <c r="AI235" i="25"/>
  <c r="AH235" i="25"/>
  <c r="AG235" i="25"/>
  <c r="AF235" i="25"/>
  <c r="AE235" i="25"/>
  <c r="AD235" i="25"/>
  <c r="AC235" i="25"/>
  <c r="AB235" i="25"/>
  <c r="AA235" i="25"/>
  <c r="Z235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AN234" i="25"/>
  <c r="AM234" i="25"/>
  <c r="AL234" i="25"/>
  <c r="AK234" i="25"/>
  <c r="AJ234" i="25"/>
  <c r="AI234" i="25"/>
  <c r="AH234" i="25"/>
  <c r="AG234" i="25"/>
  <c r="AF234" i="25"/>
  <c r="AE234" i="25"/>
  <c r="AD234" i="25"/>
  <c r="AC234" i="25"/>
  <c r="AB234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AN233" i="25"/>
  <c r="AM233" i="25"/>
  <c r="AL233" i="25"/>
  <c r="AK233" i="25"/>
  <c r="AJ233" i="25"/>
  <c r="AI233" i="25"/>
  <c r="AH233" i="25"/>
  <c r="AG233" i="25"/>
  <c r="AF233" i="25"/>
  <c r="AE233" i="25"/>
  <c r="AD233" i="25"/>
  <c r="AC233" i="25"/>
  <c r="AB233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AN232" i="25"/>
  <c r="AM232" i="25"/>
  <c r="AL232" i="25"/>
  <c r="AK232" i="25"/>
  <c r="AJ232" i="25"/>
  <c r="AI232" i="25"/>
  <c r="AH232" i="25"/>
  <c r="AG232" i="25"/>
  <c r="AF232" i="25"/>
  <c r="AE232" i="25"/>
  <c r="AD232" i="25"/>
  <c r="AC232" i="25"/>
  <c r="AB232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AN231" i="25"/>
  <c r="AM231" i="25"/>
  <c r="AL231" i="25"/>
  <c r="AK231" i="25"/>
  <c r="AJ231" i="25"/>
  <c r="AI231" i="25"/>
  <c r="AH231" i="25"/>
  <c r="AG231" i="25"/>
  <c r="AF231" i="25"/>
  <c r="AE231" i="25"/>
  <c r="AD231" i="25"/>
  <c r="AC231" i="25"/>
  <c r="AB231" i="25"/>
  <c r="AA231" i="25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AN230" i="25"/>
  <c r="AM230" i="25"/>
  <c r="AL230" i="25"/>
  <c r="AK230" i="25"/>
  <c r="AJ230" i="25"/>
  <c r="AI230" i="25"/>
  <c r="AH230" i="25"/>
  <c r="AG230" i="25"/>
  <c r="AF230" i="25"/>
  <c r="AE230" i="25"/>
  <c r="AD230" i="25"/>
  <c r="AC230" i="25"/>
  <c r="AB230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M230" i="25"/>
  <c r="L230" i="25"/>
  <c r="K230" i="25"/>
  <c r="J230" i="25"/>
  <c r="I230" i="25"/>
  <c r="AN229" i="25"/>
  <c r="AM229" i="25"/>
  <c r="AL229" i="25"/>
  <c r="AK229" i="25"/>
  <c r="AJ229" i="25"/>
  <c r="AI229" i="25"/>
  <c r="AH229" i="25"/>
  <c r="AG229" i="25"/>
  <c r="AF229" i="25"/>
  <c r="AE229" i="25"/>
  <c r="AD229" i="25"/>
  <c r="AC229" i="25"/>
  <c r="AB229" i="25"/>
  <c r="AA229" i="25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M229" i="25"/>
  <c r="L229" i="25"/>
  <c r="K229" i="25"/>
  <c r="J229" i="25"/>
  <c r="I229" i="25"/>
  <c r="AN228" i="25"/>
  <c r="AM228" i="25"/>
  <c r="AL228" i="25"/>
  <c r="AK228" i="25"/>
  <c r="AJ228" i="25"/>
  <c r="AI228" i="25"/>
  <c r="AH228" i="25"/>
  <c r="AG228" i="25"/>
  <c r="AF228" i="25"/>
  <c r="AE228" i="25"/>
  <c r="AD228" i="25"/>
  <c r="AC228" i="25"/>
  <c r="AB228" i="25"/>
  <c r="AA228" i="25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M228" i="25"/>
  <c r="L228" i="25"/>
  <c r="K228" i="25"/>
  <c r="J228" i="25"/>
  <c r="I228" i="25"/>
  <c r="AN227" i="25"/>
  <c r="AM227" i="25"/>
  <c r="AL227" i="25"/>
  <c r="AK227" i="25"/>
  <c r="AJ227" i="25"/>
  <c r="AI227" i="25"/>
  <c r="AH227" i="25"/>
  <c r="AG227" i="25"/>
  <c r="AF227" i="25"/>
  <c r="AE227" i="25"/>
  <c r="AD227" i="25"/>
  <c r="AC227" i="25"/>
  <c r="AB227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M227" i="25"/>
  <c r="L227" i="25"/>
  <c r="K227" i="25"/>
  <c r="J227" i="25"/>
  <c r="I227" i="25"/>
  <c r="AN226" i="25"/>
  <c r="AM226" i="25"/>
  <c r="AL226" i="25"/>
  <c r="AK226" i="25"/>
  <c r="AJ226" i="25"/>
  <c r="AI226" i="25"/>
  <c r="AH226" i="25"/>
  <c r="AG226" i="25"/>
  <c r="AF226" i="25"/>
  <c r="AE226" i="25"/>
  <c r="AD226" i="25"/>
  <c r="AC226" i="25"/>
  <c r="AB226" i="25"/>
  <c r="AA226" i="25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M226" i="25"/>
  <c r="L226" i="25"/>
  <c r="K226" i="25"/>
  <c r="J226" i="25"/>
  <c r="I226" i="25"/>
  <c r="AN225" i="25"/>
  <c r="AM225" i="25"/>
  <c r="AL225" i="25"/>
  <c r="AK225" i="25"/>
  <c r="AJ225" i="25"/>
  <c r="AI225" i="25"/>
  <c r="AH225" i="25"/>
  <c r="AG225" i="25"/>
  <c r="AF225" i="25"/>
  <c r="AE225" i="25"/>
  <c r="AD225" i="25"/>
  <c r="AC225" i="25"/>
  <c r="AB225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M225" i="25"/>
  <c r="L225" i="25"/>
  <c r="K225" i="25"/>
  <c r="J225" i="25"/>
  <c r="I225" i="25"/>
  <c r="AN224" i="25"/>
  <c r="AM224" i="25"/>
  <c r="AL224" i="25"/>
  <c r="AK224" i="25"/>
  <c r="AJ224" i="25"/>
  <c r="AI224" i="25"/>
  <c r="AH224" i="25"/>
  <c r="AG224" i="25"/>
  <c r="AF224" i="25"/>
  <c r="AE224" i="25"/>
  <c r="AD224" i="25"/>
  <c r="AC224" i="25"/>
  <c r="AB224" i="25"/>
  <c r="AA224" i="25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M224" i="25"/>
  <c r="L224" i="25"/>
  <c r="K224" i="25"/>
  <c r="J224" i="25"/>
  <c r="I224" i="25"/>
  <c r="AN223" i="25"/>
  <c r="AM223" i="25"/>
  <c r="AL223" i="25"/>
  <c r="AK223" i="25"/>
  <c r="AJ223" i="25"/>
  <c r="AI223" i="25"/>
  <c r="AH223" i="25"/>
  <c r="AG223" i="25"/>
  <c r="AF223" i="25"/>
  <c r="AE223" i="25"/>
  <c r="AD223" i="25"/>
  <c r="AC223" i="25"/>
  <c r="AB223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M223" i="25"/>
  <c r="L223" i="25"/>
  <c r="K223" i="25"/>
  <c r="J223" i="25"/>
  <c r="I223" i="25"/>
  <c r="AN222" i="25"/>
  <c r="AM222" i="25"/>
  <c r="AL222" i="25"/>
  <c r="AK222" i="25"/>
  <c r="AJ222" i="25"/>
  <c r="AI222" i="25"/>
  <c r="AH222" i="25"/>
  <c r="AG222" i="25"/>
  <c r="AF222" i="25"/>
  <c r="AE222" i="25"/>
  <c r="AD222" i="25"/>
  <c r="AC222" i="25"/>
  <c r="AB222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M222" i="25"/>
  <c r="L222" i="25"/>
  <c r="K222" i="25"/>
  <c r="J222" i="25"/>
  <c r="I222" i="25"/>
  <c r="AN221" i="25"/>
  <c r="AM221" i="25"/>
  <c r="AL221" i="25"/>
  <c r="AK221" i="25"/>
  <c r="AJ221" i="25"/>
  <c r="AI221" i="25"/>
  <c r="AH221" i="25"/>
  <c r="AG221" i="25"/>
  <c r="AF221" i="25"/>
  <c r="AE221" i="25"/>
  <c r="AD221" i="25"/>
  <c r="AC221" i="25"/>
  <c r="AB221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M221" i="25"/>
  <c r="L221" i="25"/>
  <c r="K221" i="25"/>
  <c r="J221" i="25"/>
  <c r="I221" i="25"/>
  <c r="AN220" i="25"/>
  <c r="AM220" i="25"/>
  <c r="AL220" i="25"/>
  <c r="AK220" i="25"/>
  <c r="AJ220" i="25"/>
  <c r="AI220" i="25"/>
  <c r="AH220" i="25"/>
  <c r="AG220" i="25"/>
  <c r="AF220" i="25"/>
  <c r="AE220" i="25"/>
  <c r="AD220" i="25"/>
  <c r="AC220" i="25"/>
  <c r="AB220" i="25"/>
  <c r="AA220" i="25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M220" i="25"/>
  <c r="L220" i="25"/>
  <c r="K220" i="25"/>
  <c r="J220" i="25"/>
  <c r="I220" i="25"/>
  <c r="AN219" i="25"/>
  <c r="AM219" i="25"/>
  <c r="AL219" i="25"/>
  <c r="AK219" i="25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AN218" i="25"/>
  <c r="AM218" i="25"/>
  <c r="AL218" i="25"/>
  <c r="AK218" i="25"/>
  <c r="AJ218" i="25"/>
  <c r="AI218" i="25"/>
  <c r="AH218" i="25"/>
  <c r="AG218" i="25"/>
  <c r="AF218" i="25"/>
  <c r="AE218" i="25"/>
  <c r="AD218" i="25"/>
  <c r="AC218" i="25"/>
  <c r="AB218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M218" i="25"/>
  <c r="L218" i="25"/>
  <c r="K218" i="25"/>
  <c r="J218" i="25"/>
  <c r="I218" i="25"/>
  <c r="AN217" i="25"/>
  <c r="AM217" i="25"/>
  <c r="AL217" i="25"/>
  <c r="AK217" i="25"/>
  <c r="AJ217" i="25"/>
  <c r="AI217" i="25"/>
  <c r="AH217" i="25"/>
  <c r="AG217" i="25"/>
  <c r="AF217" i="25"/>
  <c r="AE217" i="25"/>
  <c r="AD217" i="25"/>
  <c r="AC217" i="25"/>
  <c r="AB217" i="25"/>
  <c r="AA217" i="25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M217" i="25"/>
  <c r="L217" i="25"/>
  <c r="K217" i="25"/>
  <c r="J217" i="25"/>
  <c r="I217" i="25"/>
  <c r="AN216" i="25"/>
  <c r="AM216" i="25"/>
  <c r="AL216" i="25"/>
  <c r="AK216" i="25"/>
  <c r="AJ216" i="25"/>
  <c r="AI216" i="25"/>
  <c r="AH216" i="25"/>
  <c r="AG216" i="25"/>
  <c r="AF216" i="25"/>
  <c r="AE216" i="25"/>
  <c r="AD216" i="25"/>
  <c r="AC216" i="25"/>
  <c r="AB216" i="25"/>
  <c r="AA216" i="25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M216" i="25"/>
  <c r="L216" i="25"/>
  <c r="K216" i="25"/>
  <c r="J216" i="25"/>
  <c r="I216" i="25"/>
  <c r="AN215" i="25"/>
  <c r="AM215" i="25"/>
  <c r="AL215" i="25"/>
  <c r="AK215" i="25"/>
  <c r="AJ215" i="25"/>
  <c r="AI215" i="25"/>
  <c r="AH215" i="25"/>
  <c r="AG215" i="25"/>
  <c r="AF215" i="25"/>
  <c r="AE215" i="25"/>
  <c r="AD215" i="25"/>
  <c r="AC215" i="25"/>
  <c r="AB215" i="25"/>
  <c r="AA215" i="25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M215" i="25"/>
  <c r="L215" i="25"/>
  <c r="K215" i="25"/>
  <c r="J215" i="25"/>
  <c r="I215" i="25"/>
  <c r="AN214" i="25"/>
  <c r="AM214" i="25"/>
  <c r="AL214" i="25"/>
  <c r="AK214" i="25"/>
  <c r="AJ214" i="25"/>
  <c r="AI214" i="25"/>
  <c r="AH214" i="25"/>
  <c r="AG214" i="25"/>
  <c r="AF214" i="25"/>
  <c r="AE214" i="25"/>
  <c r="AD214" i="25"/>
  <c r="AC214" i="25"/>
  <c r="AB214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M214" i="25"/>
  <c r="L214" i="25"/>
  <c r="K214" i="25"/>
  <c r="J214" i="25"/>
  <c r="I214" i="25"/>
  <c r="AN213" i="25"/>
  <c r="AM213" i="25"/>
  <c r="AL213" i="25"/>
  <c r="AK213" i="25"/>
  <c r="AJ213" i="25"/>
  <c r="AI213" i="25"/>
  <c r="AH213" i="25"/>
  <c r="AG213" i="25"/>
  <c r="AF213" i="25"/>
  <c r="AE213" i="25"/>
  <c r="AD213" i="25"/>
  <c r="AC213" i="25"/>
  <c r="AB213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M213" i="25"/>
  <c r="L213" i="25"/>
  <c r="K213" i="25"/>
  <c r="J213" i="25"/>
  <c r="I213" i="25"/>
  <c r="AN212" i="25"/>
  <c r="AM212" i="25"/>
  <c r="AL212" i="25"/>
  <c r="AK212" i="25"/>
  <c r="AJ212" i="25"/>
  <c r="AI212" i="25"/>
  <c r="AH212" i="25"/>
  <c r="AG212" i="25"/>
  <c r="AF212" i="25"/>
  <c r="AE212" i="25"/>
  <c r="AD212" i="25"/>
  <c r="AC212" i="25"/>
  <c r="AB212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M212" i="25"/>
  <c r="L212" i="25"/>
  <c r="K212" i="25"/>
  <c r="J212" i="25"/>
  <c r="I212" i="25"/>
  <c r="AN211" i="25"/>
  <c r="AM211" i="25"/>
  <c r="AL211" i="25"/>
  <c r="AK211" i="25"/>
  <c r="AJ211" i="25"/>
  <c r="AI211" i="25"/>
  <c r="AH211" i="25"/>
  <c r="AG211" i="25"/>
  <c r="AF211" i="25"/>
  <c r="AE211" i="25"/>
  <c r="AD211" i="25"/>
  <c r="AC211" i="25"/>
  <c r="AB211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M211" i="25"/>
  <c r="L211" i="25"/>
  <c r="K211" i="25"/>
  <c r="J211" i="25"/>
  <c r="I211" i="25"/>
  <c r="AN210" i="25"/>
  <c r="AM210" i="25"/>
  <c r="AL210" i="25"/>
  <c r="AK210" i="25"/>
  <c r="AJ210" i="25"/>
  <c r="AI210" i="25"/>
  <c r="AH210" i="25"/>
  <c r="AG210" i="25"/>
  <c r="AF210" i="25"/>
  <c r="AE210" i="25"/>
  <c r="AD210" i="25"/>
  <c r="AC210" i="25"/>
  <c r="AB210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AN209" i="25"/>
  <c r="AM209" i="25"/>
  <c r="AL209" i="25"/>
  <c r="AK209" i="25"/>
  <c r="AJ209" i="25"/>
  <c r="AI209" i="25"/>
  <c r="AH209" i="25"/>
  <c r="AG209" i="25"/>
  <c r="AF209" i="25"/>
  <c r="AE209" i="25"/>
  <c r="AD209" i="25"/>
  <c r="AC209" i="25"/>
  <c r="AB209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AN208" i="25"/>
  <c r="AM208" i="25"/>
  <c r="AL208" i="25"/>
  <c r="AK208" i="25"/>
  <c r="AJ208" i="25"/>
  <c r="AI208" i="25"/>
  <c r="AH208" i="25"/>
  <c r="AG208" i="25"/>
  <c r="AF208" i="25"/>
  <c r="AE208" i="25"/>
  <c r="AD208" i="25"/>
  <c r="AC208" i="25"/>
  <c r="AB208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AN207" i="25"/>
  <c r="AM207" i="25"/>
  <c r="AL207" i="25"/>
  <c r="AK207" i="25"/>
  <c r="AJ207" i="25"/>
  <c r="AI207" i="25"/>
  <c r="AH207" i="25"/>
  <c r="AG207" i="25"/>
  <c r="AF207" i="25"/>
  <c r="AE207" i="25"/>
  <c r="AD207" i="25"/>
  <c r="AC207" i="25"/>
  <c r="AB207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AN206" i="25"/>
  <c r="AM206" i="25"/>
  <c r="AL206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AN205" i="25"/>
  <c r="AM205" i="25"/>
  <c r="AL205" i="25"/>
  <c r="AK205" i="25"/>
  <c r="AJ205" i="25"/>
  <c r="AI205" i="25"/>
  <c r="AH205" i="25"/>
  <c r="AG205" i="25"/>
  <c r="AF205" i="25"/>
  <c r="AE205" i="25"/>
  <c r="AD205" i="25"/>
  <c r="AC205" i="25"/>
  <c r="AB205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AN204" i="25"/>
  <c r="AM204" i="25"/>
  <c r="AL204" i="25"/>
  <c r="AK204" i="25"/>
  <c r="AJ204" i="25"/>
  <c r="AI204" i="25"/>
  <c r="AH204" i="25"/>
  <c r="AG204" i="25"/>
  <c r="AF204" i="25"/>
  <c r="AE204" i="25"/>
  <c r="AD204" i="25"/>
  <c r="AC204" i="25"/>
  <c r="AB204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AN203" i="25"/>
  <c r="AM203" i="25"/>
  <c r="AL203" i="25"/>
  <c r="AK203" i="25"/>
  <c r="AJ203" i="25"/>
  <c r="AI203" i="25"/>
  <c r="AH203" i="25"/>
  <c r="AG203" i="25"/>
  <c r="AF203" i="25"/>
  <c r="AE203" i="25"/>
  <c r="AD203" i="25"/>
  <c r="AC203" i="25"/>
  <c r="AB203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AN202" i="25"/>
  <c r="AM202" i="25"/>
  <c r="AL202" i="25"/>
  <c r="AK202" i="25"/>
  <c r="AJ202" i="25"/>
  <c r="AI202" i="25"/>
  <c r="AH202" i="25"/>
  <c r="AG202" i="25"/>
  <c r="AF202" i="25"/>
  <c r="AE202" i="25"/>
  <c r="AD202" i="25"/>
  <c r="AC202" i="25"/>
  <c r="AB202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AN201" i="25"/>
  <c r="AM201" i="25"/>
  <c r="AL201" i="25"/>
  <c r="AK201" i="25"/>
  <c r="AJ201" i="25"/>
  <c r="AI201" i="25"/>
  <c r="AH201" i="25"/>
  <c r="AG201" i="25"/>
  <c r="AF201" i="25"/>
  <c r="AE201" i="25"/>
  <c r="AD201" i="25"/>
  <c r="AC201" i="25"/>
  <c r="AB201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AN200" i="25"/>
  <c r="AM200" i="25"/>
  <c r="AL200" i="25"/>
  <c r="AK200" i="25"/>
  <c r="AJ200" i="25"/>
  <c r="AI200" i="25"/>
  <c r="AH200" i="25"/>
  <c r="AG200" i="25"/>
  <c r="AF200" i="25"/>
  <c r="AE200" i="25"/>
  <c r="AD200" i="25"/>
  <c r="AC200" i="25"/>
  <c r="AB200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AN199" i="25"/>
  <c r="AM199" i="25"/>
  <c r="AL199" i="25"/>
  <c r="AK199" i="25"/>
  <c r="AJ199" i="25"/>
  <c r="AI199" i="25"/>
  <c r="AH199" i="25"/>
  <c r="AG199" i="25"/>
  <c r="AF199" i="25"/>
  <c r="AE199" i="25"/>
  <c r="AD199" i="25"/>
  <c r="AC199" i="25"/>
  <c r="AB199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AN198" i="25"/>
  <c r="AM198" i="25"/>
  <c r="AL198" i="25"/>
  <c r="AK198" i="25"/>
  <c r="AJ198" i="25"/>
  <c r="AI198" i="25"/>
  <c r="AH198" i="25"/>
  <c r="AG198" i="25"/>
  <c r="AF198" i="25"/>
  <c r="AE198" i="25"/>
  <c r="AD198" i="25"/>
  <c r="AC198" i="25"/>
  <c r="AB198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AN197" i="25"/>
  <c r="AM197" i="25"/>
  <c r="AL197" i="25"/>
  <c r="AK197" i="25"/>
  <c r="AJ197" i="25"/>
  <c r="AI197" i="25"/>
  <c r="AH197" i="25"/>
  <c r="AG197" i="25"/>
  <c r="AF197" i="25"/>
  <c r="AE197" i="25"/>
  <c r="AD197" i="25"/>
  <c r="AC197" i="25"/>
  <c r="AB197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AN196" i="25"/>
  <c r="AM196" i="25"/>
  <c r="AL196" i="25"/>
  <c r="AK196" i="25"/>
  <c r="AJ196" i="25"/>
  <c r="AI196" i="25"/>
  <c r="AH196" i="25"/>
  <c r="AG196" i="25"/>
  <c r="AF196" i="25"/>
  <c r="AE196" i="25"/>
  <c r="AD196" i="25"/>
  <c r="AC196" i="25"/>
  <c r="AB196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AN195" i="25"/>
  <c r="AM195" i="25"/>
  <c r="AL195" i="25"/>
  <c r="AK195" i="25"/>
  <c r="AJ195" i="25"/>
  <c r="AI195" i="25"/>
  <c r="AH195" i="25"/>
  <c r="AG195" i="25"/>
  <c r="AF195" i="25"/>
  <c r="AE195" i="25"/>
  <c r="AD195" i="25"/>
  <c r="AC195" i="25"/>
  <c r="AB195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AN194" i="25"/>
  <c r="AM194" i="25"/>
  <c r="AL194" i="25"/>
  <c r="AK194" i="25"/>
  <c r="AJ194" i="25"/>
  <c r="AI194" i="25"/>
  <c r="AH194" i="25"/>
  <c r="AG194" i="25"/>
  <c r="AF194" i="25"/>
  <c r="AE194" i="25"/>
  <c r="AD194" i="25"/>
  <c r="AC194" i="25"/>
  <c r="AB194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AN193" i="25"/>
  <c r="AM193" i="25"/>
  <c r="AL193" i="2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AN192" i="25"/>
  <c r="AM192" i="25"/>
  <c r="AL192" i="25"/>
  <c r="AK192" i="25"/>
  <c r="AJ192" i="25"/>
  <c r="AI192" i="25"/>
  <c r="AH192" i="25"/>
  <c r="AG192" i="25"/>
  <c r="AF192" i="25"/>
  <c r="AE192" i="25"/>
  <c r="AD192" i="25"/>
  <c r="AC192" i="25"/>
  <c r="AB192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AN191" i="25"/>
  <c r="AM191" i="25"/>
  <c r="AL191" i="25"/>
  <c r="AK191" i="25"/>
  <c r="AJ191" i="25"/>
  <c r="AI191" i="25"/>
  <c r="AH191" i="25"/>
  <c r="AG191" i="25"/>
  <c r="AF191" i="25"/>
  <c r="AE191" i="25"/>
  <c r="AD191" i="25"/>
  <c r="AC191" i="25"/>
  <c r="AB191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AN190" i="25"/>
  <c r="AM190" i="25"/>
  <c r="AL190" i="25"/>
  <c r="AK190" i="25"/>
  <c r="AJ190" i="25"/>
  <c r="AI190" i="25"/>
  <c r="AH190" i="25"/>
  <c r="AG190" i="25"/>
  <c r="AF190" i="25"/>
  <c r="AE190" i="25"/>
  <c r="AD190" i="25"/>
  <c r="AC190" i="25"/>
  <c r="AB190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AN189" i="25"/>
  <c r="AM189" i="25"/>
  <c r="AL189" i="25"/>
  <c r="AK189" i="25"/>
  <c r="AJ189" i="25"/>
  <c r="AI189" i="25"/>
  <c r="AH189" i="25"/>
  <c r="AG189" i="25"/>
  <c r="AF189" i="25"/>
  <c r="AE189" i="25"/>
  <c r="AD189" i="25"/>
  <c r="AC189" i="25"/>
  <c r="AB189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AN188" i="25"/>
  <c r="AM188" i="25"/>
  <c r="AL188" i="25"/>
  <c r="AK188" i="25"/>
  <c r="AJ188" i="25"/>
  <c r="AI188" i="25"/>
  <c r="AH188" i="25"/>
  <c r="AG188" i="25"/>
  <c r="AF188" i="25"/>
  <c r="AE188" i="25"/>
  <c r="AD188" i="25"/>
  <c r="AC188" i="25"/>
  <c r="AB188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AN187" i="25"/>
  <c r="AM187" i="25"/>
  <c r="AL187" i="25"/>
  <c r="AK187" i="25"/>
  <c r="AJ187" i="25"/>
  <c r="AI187" i="25"/>
  <c r="AH187" i="25"/>
  <c r="AG187" i="25"/>
  <c r="AF187" i="25"/>
  <c r="AE187" i="25"/>
  <c r="AD187" i="25"/>
  <c r="AC187" i="25"/>
  <c r="AB187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AN186" i="25"/>
  <c r="AM186" i="25"/>
  <c r="AL186" i="25"/>
  <c r="AK186" i="25"/>
  <c r="AJ186" i="25"/>
  <c r="AI186" i="25"/>
  <c r="AH186" i="25"/>
  <c r="AG186" i="25"/>
  <c r="AF186" i="25"/>
  <c r="AE186" i="25"/>
  <c r="AD186" i="25"/>
  <c r="AC186" i="25"/>
  <c r="AB186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AN185" i="25"/>
  <c r="AM185" i="25"/>
  <c r="AL185" i="25"/>
  <c r="AK185" i="25"/>
  <c r="AJ185" i="25"/>
  <c r="AI185" i="25"/>
  <c r="AH185" i="25"/>
  <c r="AG185" i="25"/>
  <c r="AF185" i="25"/>
  <c r="AE185" i="25"/>
  <c r="AD185" i="25"/>
  <c r="AC185" i="25"/>
  <c r="AB185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AN184" i="25"/>
  <c r="AM184" i="25"/>
  <c r="AL184" i="25"/>
  <c r="AK184" i="25"/>
  <c r="AJ184" i="25"/>
  <c r="AI184" i="25"/>
  <c r="AH184" i="25"/>
  <c r="AG184" i="25"/>
  <c r="AF184" i="25"/>
  <c r="AE184" i="25"/>
  <c r="AD184" i="25"/>
  <c r="AC184" i="25"/>
  <c r="AB184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AN183" i="25"/>
  <c r="AM183" i="25"/>
  <c r="AL183" i="25"/>
  <c r="AK183" i="25"/>
  <c r="AJ183" i="25"/>
  <c r="AI183" i="25"/>
  <c r="AH183" i="25"/>
  <c r="AG183" i="25"/>
  <c r="AF183" i="25"/>
  <c r="AE183" i="25"/>
  <c r="AD183" i="25"/>
  <c r="AC183" i="25"/>
  <c r="AB183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AN182" i="25"/>
  <c r="AM182" i="25"/>
  <c r="AL182" i="25"/>
  <c r="AK182" i="25"/>
  <c r="AJ182" i="25"/>
  <c r="AI182" i="25"/>
  <c r="AH182" i="25"/>
  <c r="AG182" i="25"/>
  <c r="AF182" i="25"/>
  <c r="AE182" i="25"/>
  <c r="AD182" i="25"/>
  <c r="AC182" i="25"/>
  <c r="AB182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AN181" i="25"/>
  <c r="AM181" i="25"/>
  <c r="AL181" i="25"/>
  <c r="AK181" i="25"/>
  <c r="AJ181" i="25"/>
  <c r="AI181" i="25"/>
  <c r="AH181" i="25"/>
  <c r="AG181" i="25"/>
  <c r="AF181" i="25"/>
  <c r="AE181" i="25"/>
  <c r="AD181" i="25"/>
  <c r="AC181" i="25"/>
  <c r="AB181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AN180" i="25"/>
  <c r="AM180" i="25"/>
  <c r="AL180" i="25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AN179" i="25"/>
  <c r="AM179" i="25"/>
  <c r="AL179" i="25"/>
  <c r="AK179" i="25"/>
  <c r="AJ179" i="25"/>
  <c r="AI179" i="25"/>
  <c r="AH179" i="25"/>
  <c r="AG179" i="25"/>
  <c r="AF179" i="25"/>
  <c r="AE179" i="25"/>
  <c r="AD179" i="25"/>
  <c r="AC179" i="25"/>
  <c r="AB179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AN178" i="25"/>
  <c r="AM178" i="25"/>
  <c r="AL178" i="25"/>
  <c r="AK178" i="25"/>
  <c r="AJ178" i="25"/>
  <c r="AI178" i="25"/>
  <c r="AH178" i="25"/>
  <c r="AG178" i="25"/>
  <c r="AF178" i="25"/>
  <c r="AE178" i="25"/>
  <c r="AD178" i="25"/>
  <c r="AC178" i="25"/>
  <c r="AB178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AN177" i="25"/>
  <c r="AM177" i="25"/>
  <c r="AL177" i="25"/>
  <c r="AK177" i="25"/>
  <c r="AJ177" i="25"/>
  <c r="AI177" i="25"/>
  <c r="AH177" i="25"/>
  <c r="AG177" i="25"/>
  <c r="AF177" i="25"/>
  <c r="AE177" i="25"/>
  <c r="AD177" i="25"/>
  <c r="AC177" i="25"/>
  <c r="AB177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AN176" i="25"/>
  <c r="AM176" i="25"/>
  <c r="AL176" i="25"/>
  <c r="AK176" i="25"/>
  <c r="AJ176" i="25"/>
  <c r="AI176" i="25"/>
  <c r="AH176" i="25"/>
  <c r="AG176" i="25"/>
  <c r="AF176" i="25"/>
  <c r="AE176" i="25"/>
  <c r="AD176" i="25"/>
  <c r="AC176" i="25"/>
  <c r="AB176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AN175" i="25"/>
  <c r="AM175" i="25"/>
  <c r="AL175" i="25"/>
  <c r="AK175" i="25"/>
  <c r="AJ175" i="25"/>
  <c r="AI175" i="25"/>
  <c r="AH175" i="25"/>
  <c r="AG175" i="25"/>
  <c r="AF175" i="25"/>
  <c r="AE175" i="25"/>
  <c r="AD175" i="25"/>
  <c r="AC175" i="25"/>
  <c r="AB175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AN174" i="25"/>
  <c r="AM174" i="25"/>
  <c r="AL174" i="25"/>
  <c r="AK174" i="25"/>
  <c r="AJ174" i="25"/>
  <c r="AI174" i="25"/>
  <c r="AH174" i="25"/>
  <c r="AG174" i="25"/>
  <c r="AF174" i="25"/>
  <c r="AE174" i="25"/>
  <c r="AD174" i="25"/>
  <c r="AC174" i="25"/>
  <c r="AB174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AN173" i="25"/>
  <c r="AM173" i="25"/>
  <c r="AL173" i="25"/>
  <c r="AK173" i="25"/>
  <c r="AJ173" i="25"/>
  <c r="AI173" i="25"/>
  <c r="AH173" i="25"/>
  <c r="AG173" i="25"/>
  <c r="AF173" i="25"/>
  <c r="AE173" i="25"/>
  <c r="AD173" i="25"/>
  <c r="AC173" i="25"/>
  <c r="AB173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AN172" i="25"/>
  <c r="AM172" i="25"/>
  <c r="AL172" i="25"/>
  <c r="AK172" i="25"/>
  <c r="AJ172" i="25"/>
  <c r="AI172" i="25"/>
  <c r="AH172" i="25"/>
  <c r="AG172" i="25"/>
  <c r="AF172" i="25"/>
  <c r="AE172" i="25"/>
  <c r="AD172" i="25"/>
  <c r="AC172" i="25"/>
  <c r="AB172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AN171" i="25"/>
  <c r="AM171" i="25"/>
  <c r="AL171" i="25"/>
  <c r="AK171" i="25"/>
  <c r="AJ171" i="25"/>
  <c r="AI171" i="25"/>
  <c r="AH171" i="25"/>
  <c r="AG171" i="25"/>
  <c r="AF171" i="25"/>
  <c r="AE171" i="25"/>
  <c r="AD171" i="25"/>
  <c r="AC171" i="25"/>
  <c r="AB171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AN170" i="25"/>
  <c r="AM170" i="25"/>
  <c r="AL170" i="25"/>
  <c r="AK170" i="25"/>
  <c r="AJ170" i="25"/>
  <c r="AI170" i="25"/>
  <c r="AH170" i="25"/>
  <c r="AG170" i="25"/>
  <c r="AF170" i="25"/>
  <c r="AE170" i="25"/>
  <c r="AD170" i="25"/>
  <c r="AC170" i="25"/>
  <c r="AB170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AN169" i="25"/>
  <c r="AM169" i="25"/>
  <c r="AL169" i="25"/>
  <c r="AK169" i="25"/>
  <c r="AJ169" i="25"/>
  <c r="AI169" i="25"/>
  <c r="AH169" i="25"/>
  <c r="AG169" i="25"/>
  <c r="AF169" i="25"/>
  <c r="AE169" i="25"/>
  <c r="AD169" i="25"/>
  <c r="AC169" i="25"/>
  <c r="AB169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AN168" i="25"/>
  <c r="AM168" i="25"/>
  <c r="AL168" i="25"/>
  <c r="AK168" i="25"/>
  <c r="AJ168" i="25"/>
  <c r="AI168" i="25"/>
  <c r="AH168" i="25"/>
  <c r="AG168" i="25"/>
  <c r="AF168" i="25"/>
  <c r="AE168" i="25"/>
  <c r="AD168" i="25"/>
  <c r="AC168" i="25"/>
  <c r="AB168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AN167" i="25"/>
  <c r="AM167" i="25"/>
  <c r="AL167" i="25"/>
  <c r="AK167" i="25"/>
  <c r="AJ167" i="25"/>
  <c r="AI167" i="25"/>
  <c r="AH167" i="25"/>
  <c r="AG167" i="25"/>
  <c r="AF167" i="25"/>
  <c r="AE167" i="25"/>
  <c r="AD167" i="25"/>
  <c r="AC167" i="25"/>
  <c r="AB167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AN166" i="25"/>
  <c r="AM166" i="25"/>
  <c r="AL166" i="25"/>
  <c r="AK166" i="25"/>
  <c r="AJ166" i="25"/>
  <c r="AI166" i="25"/>
  <c r="AH166" i="25"/>
  <c r="AG166" i="25"/>
  <c r="AF166" i="25"/>
  <c r="AE166" i="25"/>
  <c r="AD166" i="25"/>
  <c r="AC166" i="25"/>
  <c r="AB166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AN165" i="25"/>
  <c r="AM165" i="25"/>
  <c r="AL165" i="25"/>
  <c r="AK165" i="25"/>
  <c r="AJ165" i="25"/>
  <c r="AI165" i="25"/>
  <c r="AH165" i="25"/>
  <c r="AG165" i="25"/>
  <c r="AF165" i="25"/>
  <c r="AE165" i="25"/>
  <c r="AD165" i="25"/>
  <c r="AC165" i="25"/>
  <c r="AB165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AN164" i="25"/>
  <c r="AM164" i="25"/>
  <c r="AL164" i="25"/>
  <c r="AK164" i="25"/>
  <c r="AJ164" i="25"/>
  <c r="AI164" i="25"/>
  <c r="AH164" i="25"/>
  <c r="AG164" i="25"/>
  <c r="AF164" i="25"/>
  <c r="AE164" i="25"/>
  <c r="AD164" i="25"/>
  <c r="AC164" i="25"/>
  <c r="AB164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AN163" i="25"/>
  <c r="AM163" i="25"/>
  <c r="AL163" i="25"/>
  <c r="AK163" i="25"/>
  <c r="AJ163" i="25"/>
  <c r="AI163" i="25"/>
  <c r="AH163" i="25"/>
  <c r="AG163" i="25"/>
  <c r="AF163" i="25"/>
  <c r="AE163" i="25"/>
  <c r="AD163" i="25"/>
  <c r="AC163" i="25"/>
  <c r="AB163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AN162" i="25"/>
  <c r="AM162" i="25"/>
  <c r="AL162" i="25"/>
  <c r="AK162" i="25"/>
  <c r="AJ162" i="25"/>
  <c r="AI162" i="25"/>
  <c r="AH162" i="25"/>
  <c r="AG162" i="25"/>
  <c r="AF162" i="25"/>
  <c r="AE162" i="25"/>
  <c r="AD162" i="25"/>
  <c r="AC162" i="25"/>
  <c r="AB162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AN161" i="25"/>
  <c r="AM161" i="25"/>
  <c r="AL161" i="25"/>
  <c r="AK161" i="25"/>
  <c r="AJ161" i="25"/>
  <c r="AI161" i="25"/>
  <c r="AH161" i="25"/>
  <c r="AG161" i="25"/>
  <c r="AF161" i="25"/>
  <c r="AE161" i="25"/>
  <c r="AD161" i="25"/>
  <c r="AC161" i="25"/>
  <c r="AB161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AN160" i="25"/>
  <c r="AM160" i="25"/>
  <c r="AL160" i="25"/>
  <c r="AK160" i="25"/>
  <c r="AJ160" i="25"/>
  <c r="AI160" i="25"/>
  <c r="AH160" i="25"/>
  <c r="AG160" i="25"/>
  <c r="AF160" i="25"/>
  <c r="AE160" i="25"/>
  <c r="AD160" i="25"/>
  <c r="AC160" i="25"/>
  <c r="AB160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AN159" i="25"/>
  <c r="AM159" i="25"/>
  <c r="AL159" i="25"/>
  <c r="AK159" i="25"/>
  <c r="AJ159" i="25"/>
  <c r="AI159" i="25"/>
  <c r="AH159" i="25"/>
  <c r="AG159" i="25"/>
  <c r="AF159" i="25"/>
  <c r="AE159" i="25"/>
  <c r="AD159" i="25"/>
  <c r="AC159" i="25"/>
  <c r="AB159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AN158" i="25"/>
  <c r="AM158" i="25"/>
  <c r="AL158" i="25"/>
  <c r="AK158" i="25"/>
  <c r="AJ158" i="25"/>
  <c r="AI158" i="25"/>
  <c r="AH158" i="25"/>
  <c r="AG158" i="25"/>
  <c r="AF158" i="25"/>
  <c r="AE158" i="25"/>
  <c r="AD158" i="25"/>
  <c r="AC158" i="25"/>
  <c r="AB158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AN157" i="25"/>
  <c r="AM157" i="25"/>
  <c r="AL157" i="25"/>
  <c r="AK157" i="25"/>
  <c r="AJ157" i="25"/>
  <c r="AI157" i="25"/>
  <c r="AH157" i="25"/>
  <c r="AG157" i="25"/>
  <c r="AF157" i="25"/>
  <c r="AE157" i="25"/>
  <c r="AD157" i="25"/>
  <c r="AC157" i="25"/>
  <c r="AB157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AN156" i="25"/>
  <c r="AM156" i="25"/>
  <c r="AL156" i="25"/>
  <c r="AK156" i="25"/>
  <c r="AJ156" i="25"/>
  <c r="AI156" i="25"/>
  <c r="AH156" i="25"/>
  <c r="AG156" i="25"/>
  <c r="AF156" i="25"/>
  <c r="AE156" i="25"/>
  <c r="AD156" i="25"/>
  <c r="AC156" i="25"/>
  <c r="AB156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AN155" i="25"/>
  <c r="AM155" i="25"/>
  <c r="AL155" i="25"/>
  <c r="AK155" i="25"/>
  <c r="AJ155" i="25"/>
  <c r="AI155" i="25"/>
  <c r="AH155" i="25"/>
  <c r="AG155" i="25"/>
  <c r="AF155" i="25"/>
  <c r="AE155" i="25"/>
  <c r="AD155" i="25"/>
  <c r="AC155" i="25"/>
  <c r="AB155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M155" i="25"/>
  <c r="L155" i="25"/>
  <c r="K155" i="25"/>
  <c r="J155" i="25"/>
  <c r="I155" i="25"/>
  <c r="AN154" i="25"/>
  <c r="AM154" i="25"/>
  <c r="AL154" i="25"/>
  <c r="AK154" i="25"/>
  <c r="AJ154" i="25"/>
  <c r="AI154" i="25"/>
  <c r="AH154" i="25"/>
  <c r="AG154" i="25"/>
  <c r="AF154" i="25"/>
  <c r="AE154" i="25"/>
  <c r="AD154" i="25"/>
  <c r="AC154" i="25"/>
  <c r="AB154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AN153" i="25"/>
  <c r="AM153" i="25"/>
  <c r="AL153" i="25"/>
  <c r="AK153" i="25"/>
  <c r="AJ153" i="25"/>
  <c r="AI153" i="25"/>
  <c r="AH153" i="25"/>
  <c r="AG153" i="25"/>
  <c r="AF153" i="25"/>
  <c r="AE153" i="25"/>
  <c r="AD153" i="25"/>
  <c r="AC153" i="25"/>
  <c r="AB153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AN152" i="25"/>
  <c r="AM152" i="25"/>
  <c r="AL152" i="25"/>
  <c r="AK152" i="25"/>
  <c r="AJ152" i="25"/>
  <c r="AI152" i="25"/>
  <c r="AH152" i="25"/>
  <c r="AG152" i="25"/>
  <c r="AF152" i="25"/>
  <c r="AE152" i="25"/>
  <c r="AD152" i="25"/>
  <c r="AC152" i="25"/>
  <c r="AB152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AN151" i="25"/>
  <c r="AM151" i="25"/>
  <c r="AL151" i="25"/>
  <c r="AK151" i="25"/>
  <c r="AJ151" i="25"/>
  <c r="AI151" i="25"/>
  <c r="AH151" i="25"/>
  <c r="AG151" i="25"/>
  <c r="AF151" i="25"/>
  <c r="AE151" i="25"/>
  <c r="AD151" i="25"/>
  <c r="AC151" i="25"/>
  <c r="AB151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AN150" i="25"/>
  <c r="AM150" i="25"/>
  <c r="AL150" i="25"/>
  <c r="AK150" i="25"/>
  <c r="AJ150" i="25"/>
  <c r="AI150" i="25"/>
  <c r="AH150" i="25"/>
  <c r="AG150" i="25"/>
  <c r="AF150" i="25"/>
  <c r="AE150" i="25"/>
  <c r="AD150" i="25"/>
  <c r="AC150" i="25"/>
  <c r="AB150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AN149" i="25"/>
  <c r="AM149" i="25"/>
  <c r="AL149" i="25"/>
  <c r="AK149" i="25"/>
  <c r="AJ149" i="25"/>
  <c r="AI149" i="25"/>
  <c r="AH149" i="25"/>
  <c r="AG149" i="25"/>
  <c r="AF149" i="25"/>
  <c r="AE149" i="25"/>
  <c r="AD149" i="25"/>
  <c r="AC149" i="25"/>
  <c r="AB149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AN148" i="25"/>
  <c r="AM148" i="25"/>
  <c r="AL148" i="25"/>
  <c r="AK148" i="25"/>
  <c r="AJ148" i="25"/>
  <c r="AI148" i="25"/>
  <c r="AH148" i="25"/>
  <c r="AG148" i="25"/>
  <c r="AF148" i="25"/>
  <c r="AE148" i="25"/>
  <c r="AD148" i="25"/>
  <c r="AC148" i="25"/>
  <c r="AB148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AN147" i="25"/>
  <c r="AM147" i="25"/>
  <c r="AL147" i="25"/>
  <c r="AK147" i="25"/>
  <c r="AJ147" i="25"/>
  <c r="AI147" i="25"/>
  <c r="AH147" i="25"/>
  <c r="AG147" i="25"/>
  <c r="AF147" i="25"/>
  <c r="AE147" i="25"/>
  <c r="AD147" i="25"/>
  <c r="AC147" i="25"/>
  <c r="AB147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AN146" i="25"/>
  <c r="AM146" i="25"/>
  <c r="AL146" i="25"/>
  <c r="AK146" i="25"/>
  <c r="AJ146" i="25"/>
  <c r="AI146" i="25"/>
  <c r="AH146" i="25"/>
  <c r="AG146" i="25"/>
  <c r="AF146" i="25"/>
  <c r="AE146" i="25"/>
  <c r="AD146" i="25"/>
  <c r="AC146" i="25"/>
  <c r="AB146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AN145" i="25"/>
  <c r="AM145" i="25"/>
  <c r="AL145" i="25"/>
  <c r="AK145" i="25"/>
  <c r="AJ145" i="25"/>
  <c r="AI145" i="25"/>
  <c r="AH145" i="25"/>
  <c r="AG145" i="25"/>
  <c r="AF145" i="25"/>
  <c r="AE145" i="25"/>
  <c r="AD145" i="25"/>
  <c r="AC145" i="25"/>
  <c r="AB145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AN144" i="25"/>
  <c r="AM144" i="25"/>
  <c r="AL144" i="25"/>
  <c r="AK144" i="25"/>
  <c r="AJ144" i="25"/>
  <c r="AI144" i="25"/>
  <c r="AH144" i="25"/>
  <c r="AG144" i="25"/>
  <c r="AF144" i="25"/>
  <c r="AE144" i="25"/>
  <c r="AD144" i="25"/>
  <c r="AC144" i="25"/>
  <c r="AB144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AN143" i="25"/>
  <c r="AM143" i="25"/>
  <c r="AL143" i="25"/>
  <c r="AK143" i="25"/>
  <c r="AJ143" i="25"/>
  <c r="AI143" i="25"/>
  <c r="AH143" i="25"/>
  <c r="AG143" i="25"/>
  <c r="AF143" i="25"/>
  <c r="AE143" i="25"/>
  <c r="AD143" i="25"/>
  <c r="AC143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AN142" i="25"/>
  <c r="AM142" i="25"/>
  <c r="AL142" i="25"/>
  <c r="AK142" i="25"/>
  <c r="AJ142" i="25"/>
  <c r="AI142" i="25"/>
  <c r="AH142" i="25"/>
  <c r="AG142" i="25"/>
  <c r="AF142" i="25"/>
  <c r="AE142" i="25"/>
  <c r="AD142" i="25"/>
  <c r="AC142" i="25"/>
  <c r="AB142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AN141" i="25"/>
  <c r="AM141" i="25"/>
  <c r="AL141" i="25"/>
  <c r="AK141" i="25"/>
  <c r="AJ141" i="25"/>
  <c r="AI141" i="25"/>
  <c r="AH141" i="25"/>
  <c r="AG141" i="25"/>
  <c r="AF141" i="25"/>
  <c r="AE141" i="25"/>
  <c r="AD141" i="25"/>
  <c r="AC141" i="25"/>
  <c r="AB141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AN140" i="25"/>
  <c r="AM140" i="25"/>
  <c r="AL140" i="25"/>
  <c r="AK140" i="25"/>
  <c r="AJ140" i="25"/>
  <c r="AI140" i="25"/>
  <c r="AH140" i="25"/>
  <c r="AG140" i="25"/>
  <c r="AF140" i="25"/>
  <c r="AE140" i="25"/>
  <c r="AD140" i="25"/>
  <c r="AC140" i="25"/>
  <c r="AB140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AN139" i="25"/>
  <c r="AM139" i="25"/>
  <c r="AL139" i="25"/>
  <c r="AK139" i="25"/>
  <c r="AJ139" i="25"/>
  <c r="AI139" i="25"/>
  <c r="AH139" i="25"/>
  <c r="AG139" i="25"/>
  <c r="AF139" i="25"/>
  <c r="AE139" i="25"/>
  <c r="AD139" i="25"/>
  <c r="AC139" i="25"/>
  <c r="AB139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AN138" i="25"/>
  <c r="AM138" i="25"/>
  <c r="AL138" i="25"/>
  <c r="AK138" i="25"/>
  <c r="AJ138" i="25"/>
  <c r="AI138" i="25"/>
  <c r="AH138" i="25"/>
  <c r="AG138" i="25"/>
  <c r="AF138" i="25"/>
  <c r="AE138" i="25"/>
  <c r="AD138" i="25"/>
  <c r="AC138" i="25"/>
  <c r="AB138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AN137" i="25"/>
  <c r="AM137" i="25"/>
  <c r="AL137" i="25"/>
  <c r="AK137" i="25"/>
  <c r="AJ137" i="25"/>
  <c r="AI137" i="25"/>
  <c r="AH137" i="25"/>
  <c r="AG137" i="25"/>
  <c r="AF137" i="25"/>
  <c r="AE137" i="25"/>
  <c r="AD137" i="25"/>
  <c r="AC137" i="25"/>
  <c r="AB137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AN136" i="25"/>
  <c r="AM136" i="25"/>
  <c r="AL136" i="25"/>
  <c r="AK136" i="25"/>
  <c r="AJ136" i="25"/>
  <c r="AI136" i="25"/>
  <c r="AH136" i="25"/>
  <c r="AG136" i="25"/>
  <c r="AF136" i="25"/>
  <c r="AE136" i="25"/>
  <c r="AD136" i="25"/>
  <c r="AC136" i="25"/>
  <c r="AB136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AN135" i="25"/>
  <c r="AM135" i="25"/>
  <c r="AL135" i="25"/>
  <c r="AK135" i="25"/>
  <c r="AJ135" i="25"/>
  <c r="AI135" i="25"/>
  <c r="AH135" i="25"/>
  <c r="AG135" i="25"/>
  <c r="AF135" i="25"/>
  <c r="AE135" i="25"/>
  <c r="AD135" i="25"/>
  <c r="AC135" i="25"/>
  <c r="AB135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AN134" i="25"/>
  <c r="AM134" i="25"/>
  <c r="AL134" i="25"/>
  <c r="AK134" i="25"/>
  <c r="AJ134" i="25"/>
  <c r="AI134" i="25"/>
  <c r="AH134" i="25"/>
  <c r="AG134" i="25"/>
  <c r="AF134" i="25"/>
  <c r="AE134" i="25"/>
  <c r="AD134" i="25"/>
  <c r="AC134" i="25"/>
  <c r="AB134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AN133" i="25"/>
  <c r="AM133" i="25"/>
  <c r="AL133" i="25"/>
  <c r="AK133" i="25"/>
  <c r="AJ133" i="25"/>
  <c r="AI133" i="25"/>
  <c r="AH133" i="25"/>
  <c r="AG133" i="25"/>
  <c r="AF133" i="25"/>
  <c r="AE133" i="25"/>
  <c r="AD133" i="25"/>
  <c r="AC133" i="25"/>
  <c r="AB133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AN132" i="25"/>
  <c r="AM132" i="25"/>
  <c r="AL132" i="25"/>
  <c r="AK132" i="25"/>
  <c r="AJ132" i="25"/>
  <c r="AI132" i="25"/>
  <c r="AH132" i="25"/>
  <c r="AG132" i="25"/>
  <c r="AF132" i="25"/>
  <c r="AE132" i="25"/>
  <c r="AD132" i="25"/>
  <c r="AC132" i="25"/>
  <c r="AB132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AN131" i="25"/>
  <c r="AM131" i="25"/>
  <c r="AL131" i="25"/>
  <c r="AK131" i="25"/>
  <c r="AJ131" i="25"/>
  <c r="AI131" i="25"/>
  <c r="AH131" i="25"/>
  <c r="AG131" i="25"/>
  <c r="AF131" i="25"/>
  <c r="AE131" i="25"/>
  <c r="AD131" i="25"/>
  <c r="AC131" i="25"/>
  <c r="AB131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AN130" i="25"/>
  <c r="AM130" i="25"/>
  <c r="AL130" i="25"/>
  <c r="AK130" i="25"/>
  <c r="AJ130" i="25"/>
  <c r="AI130" i="25"/>
  <c r="AH130" i="25"/>
  <c r="AG130" i="25"/>
  <c r="AF130" i="25"/>
  <c r="AE130" i="25"/>
  <c r="AD130" i="25"/>
  <c r="AC130" i="25"/>
  <c r="AB130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AN129" i="25"/>
  <c r="AM129" i="25"/>
  <c r="AL129" i="25"/>
  <c r="AK129" i="25"/>
  <c r="AJ129" i="25"/>
  <c r="AI129" i="25"/>
  <c r="AH129" i="25"/>
  <c r="AG129" i="25"/>
  <c r="AF129" i="25"/>
  <c r="AE129" i="25"/>
  <c r="AD129" i="25"/>
  <c r="AC129" i="25"/>
  <c r="AB129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AN128" i="25"/>
  <c r="AM128" i="25"/>
  <c r="AL128" i="25"/>
  <c r="AK128" i="25"/>
  <c r="AJ128" i="25"/>
  <c r="AI128" i="25"/>
  <c r="AH128" i="25"/>
  <c r="AG128" i="25"/>
  <c r="AF128" i="25"/>
  <c r="AE128" i="25"/>
  <c r="AD128" i="25"/>
  <c r="AC128" i="25"/>
  <c r="AB128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AN127" i="25"/>
  <c r="AM127" i="25"/>
  <c r="AL127" i="25"/>
  <c r="AK127" i="25"/>
  <c r="AJ127" i="25"/>
  <c r="AI127" i="25"/>
  <c r="AH127" i="25"/>
  <c r="AG127" i="25"/>
  <c r="AF127" i="25"/>
  <c r="AE127" i="25"/>
  <c r="AD127" i="25"/>
  <c r="AC127" i="25"/>
  <c r="AB127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AN126" i="25"/>
  <c r="AM126" i="25"/>
  <c r="AL126" i="25"/>
  <c r="AK126" i="25"/>
  <c r="AJ126" i="25"/>
  <c r="AI126" i="25"/>
  <c r="AH126" i="25"/>
  <c r="AG126" i="25"/>
  <c r="AF126" i="25"/>
  <c r="AE126" i="25"/>
  <c r="AD126" i="25"/>
  <c r="AC126" i="25"/>
  <c r="AB126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AN125" i="25"/>
  <c r="AM125" i="25"/>
  <c r="AL125" i="25"/>
  <c r="AK125" i="25"/>
  <c r="AJ125" i="25"/>
  <c r="AI125" i="25"/>
  <c r="AH125" i="25"/>
  <c r="AG125" i="25"/>
  <c r="AF125" i="25"/>
  <c r="AE125" i="25"/>
  <c r="AD125" i="25"/>
  <c r="AC125" i="25"/>
  <c r="AB125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AN124" i="25"/>
  <c r="AM124" i="25"/>
  <c r="AL124" i="25"/>
  <c r="AK124" i="25"/>
  <c r="AJ124" i="25"/>
  <c r="AI124" i="25"/>
  <c r="AH124" i="25"/>
  <c r="AG124" i="25"/>
  <c r="AF124" i="25"/>
  <c r="AE124" i="25"/>
  <c r="AD124" i="25"/>
  <c r="AC124" i="25"/>
  <c r="AB124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AN123" i="25"/>
  <c r="AM123" i="25"/>
  <c r="AL123" i="25"/>
  <c r="AK123" i="25"/>
  <c r="AJ123" i="25"/>
  <c r="AI123" i="25"/>
  <c r="AH123" i="25"/>
  <c r="AG123" i="25"/>
  <c r="AF123" i="25"/>
  <c r="AE123" i="25"/>
  <c r="AD123" i="25"/>
  <c r="AC123" i="25"/>
  <c r="AB123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AN122" i="25"/>
  <c r="AM122" i="25"/>
  <c r="AL122" i="25"/>
  <c r="AK122" i="25"/>
  <c r="AJ122" i="25"/>
  <c r="AI122" i="25"/>
  <c r="AH122" i="25"/>
  <c r="AG122" i="25"/>
  <c r="AF122" i="25"/>
  <c r="AE122" i="25"/>
  <c r="AD122" i="25"/>
  <c r="AC122" i="25"/>
  <c r="AB122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AN121" i="25"/>
  <c r="AM121" i="25"/>
  <c r="AL121" i="25"/>
  <c r="AK121" i="25"/>
  <c r="AJ121" i="25"/>
  <c r="AI121" i="25"/>
  <c r="AH121" i="25"/>
  <c r="AG121" i="25"/>
  <c r="AF121" i="25"/>
  <c r="AE121" i="25"/>
  <c r="AD121" i="25"/>
  <c r="AC121" i="25"/>
  <c r="AB121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AN120" i="25"/>
  <c r="AM120" i="25"/>
  <c r="AL120" i="25"/>
  <c r="AK120" i="25"/>
  <c r="AJ120" i="25"/>
  <c r="AI120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AN119" i="25"/>
  <c r="AM119" i="25"/>
  <c r="AL119" i="25"/>
  <c r="AK119" i="25"/>
  <c r="AJ119" i="25"/>
  <c r="AI119" i="25"/>
  <c r="AH119" i="25"/>
  <c r="AG119" i="25"/>
  <c r="AF119" i="25"/>
  <c r="AE119" i="25"/>
  <c r="AD119" i="25"/>
  <c r="AC119" i="25"/>
  <c r="AB119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AN118" i="25"/>
  <c r="AM118" i="25"/>
  <c r="AL118" i="25"/>
  <c r="AK118" i="25"/>
  <c r="AJ118" i="25"/>
  <c r="AI118" i="25"/>
  <c r="AH118" i="25"/>
  <c r="AG118" i="25"/>
  <c r="AF118" i="25"/>
  <c r="AE118" i="25"/>
  <c r="AD118" i="25"/>
  <c r="AC118" i="25"/>
  <c r="AB118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AN117" i="25"/>
  <c r="AM117" i="25"/>
  <c r="AL117" i="25"/>
  <c r="AK117" i="25"/>
  <c r="AJ117" i="25"/>
  <c r="AI117" i="25"/>
  <c r="AH117" i="25"/>
  <c r="AG117" i="25"/>
  <c r="AF117" i="25"/>
  <c r="AE117" i="25"/>
  <c r="AD117" i="25"/>
  <c r="AC117" i="25"/>
  <c r="AB117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AN116" i="25"/>
  <c r="AM116" i="25"/>
  <c r="AL116" i="25"/>
  <c r="AK116" i="25"/>
  <c r="AJ116" i="25"/>
  <c r="AI116" i="25"/>
  <c r="AH116" i="25"/>
  <c r="AG116" i="25"/>
  <c r="AF116" i="25"/>
  <c r="AE116" i="25"/>
  <c r="AD116" i="25"/>
  <c r="AC116" i="25"/>
  <c r="AB116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AN115" i="25"/>
  <c r="AM115" i="25"/>
  <c r="AL115" i="25"/>
  <c r="AK115" i="25"/>
  <c r="AJ115" i="25"/>
  <c r="AI115" i="25"/>
  <c r="AH115" i="25"/>
  <c r="AG115" i="25"/>
  <c r="AF115" i="25"/>
  <c r="AE115" i="25"/>
  <c r="AD115" i="25"/>
  <c r="AC115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AN114" i="25"/>
  <c r="AM114" i="25"/>
  <c r="AL114" i="25"/>
  <c r="AK114" i="25"/>
  <c r="AJ114" i="25"/>
  <c r="AI114" i="25"/>
  <c r="AH114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AN113" i="25"/>
  <c r="AM113" i="25"/>
  <c r="AL113" i="25"/>
  <c r="AK113" i="25"/>
  <c r="AJ113" i="25"/>
  <c r="AI113" i="25"/>
  <c r="AH113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AN112" i="25"/>
  <c r="AM112" i="25"/>
  <c r="AL112" i="25"/>
  <c r="AK112" i="25"/>
  <c r="AJ112" i="25"/>
  <c r="AI112" i="25"/>
  <c r="AH112" i="25"/>
  <c r="AG112" i="25"/>
  <c r="AF112" i="25"/>
  <c r="AE112" i="25"/>
  <c r="AD112" i="25"/>
  <c r="AC112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AN111" i="25"/>
  <c r="AM111" i="25"/>
  <c r="AL111" i="25"/>
  <c r="AK111" i="25"/>
  <c r="AJ111" i="25"/>
  <c r="AI111" i="25"/>
  <c r="AH111" i="25"/>
  <c r="AG111" i="25"/>
  <c r="AF111" i="25"/>
  <c r="AE111" i="25"/>
  <c r="AD111" i="25"/>
  <c r="AC111" i="25"/>
  <c r="AB111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AN110" i="25"/>
  <c r="AM110" i="25"/>
  <c r="AL110" i="25"/>
  <c r="AK110" i="25"/>
  <c r="AJ110" i="25"/>
  <c r="AI110" i="25"/>
  <c r="AH110" i="25"/>
  <c r="AG110" i="25"/>
  <c r="AF110" i="25"/>
  <c r="AE110" i="25"/>
  <c r="AD110" i="25"/>
  <c r="AC110" i="25"/>
  <c r="AB110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AN109" i="25"/>
  <c r="AM109" i="25"/>
  <c r="AL109" i="25"/>
  <c r="AK109" i="25"/>
  <c r="AJ109" i="25"/>
  <c r="AI109" i="25"/>
  <c r="AH109" i="25"/>
  <c r="AG109" i="25"/>
  <c r="AF109" i="25"/>
  <c r="AE109" i="25"/>
  <c r="AD109" i="25"/>
  <c r="AC109" i="25"/>
  <c r="AB109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AN106" i="25"/>
  <c r="AM106" i="25"/>
  <c r="AL106" i="25"/>
  <c r="AK106" i="25"/>
  <c r="AJ106" i="25"/>
  <c r="AI106" i="25"/>
  <c r="AH106" i="25"/>
  <c r="AG106" i="25"/>
  <c r="AF106" i="25"/>
  <c r="AE106" i="25"/>
  <c r="AD106" i="25"/>
  <c r="AC106" i="25"/>
  <c r="AB106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AN105" i="25"/>
  <c r="AM105" i="25"/>
  <c r="AL105" i="25"/>
  <c r="AK105" i="25"/>
  <c r="AJ105" i="25"/>
  <c r="AI105" i="25"/>
  <c r="AH105" i="25"/>
  <c r="AG105" i="25"/>
  <c r="AF105" i="25"/>
  <c r="AE105" i="25"/>
  <c r="AD105" i="25"/>
  <c r="AC105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AN104" i="25"/>
  <c r="AM104" i="25"/>
  <c r="AL104" i="25"/>
  <c r="AK104" i="25"/>
  <c r="AJ104" i="25"/>
  <c r="AI104" i="25"/>
  <c r="AH104" i="25"/>
  <c r="AG104" i="25"/>
  <c r="AF104" i="25"/>
  <c r="AE104" i="25"/>
  <c r="AD104" i="25"/>
  <c r="AC104" i="25"/>
  <c r="AB104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AN103" i="25"/>
  <c r="AM103" i="25"/>
  <c r="AL103" i="25"/>
  <c r="AK103" i="25"/>
  <c r="AJ103" i="25"/>
  <c r="AI103" i="25"/>
  <c r="AH103" i="25"/>
  <c r="AG103" i="25"/>
  <c r="AF103" i="25"/>
  <c r="AE103" i="25"/>
  <c r="AD103" i="25"/>
  <c r="AC103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AN101" i="25"/>
  <c r="AM101" i="25"/>
  <c r="AL101" i="25"/>
  <c r="AK101" i="25"/>
  <c r="AJ101" i="25"/>
  <c r="AI101" i="25"/>
  <c r="AH101" i="25"/>
  <c r="AG101" i="25"/>
  <c r="AF101" i="25"/>
  <c r="AE101" i="25"/>
  <c r="AD101" i="25"/>
  <c r="AC101" i="25"/>
  <c r="AB101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AN100" i="25"/>
  <c r="AM100" i="25"/>
  <c r="AL100" i="25"/>
  <c r="AK100" i="25"/>
  <c r="AJ100" i="25"/>
  <c r="AI100" i="25"/>
  <c r="AH100" i="25"/>
  <c r="AG100" i="25"/>
  <c r="AF100" i="25"/>
  <c r="AE100" i="25"/>
  <c r="AD100" i="25"/>
  <c r="AC100" i="25"/>
  <c r="AB100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AN99" i="25"/>
  <c r="AM99" i="25"/>
  <c r="AL99" i="25"/>
  <c r="AK99" i="25"/>
  <c r="AJ99" i="25"/>
  <c r="AI99" i="25"/>
  <c r="AH99" i="25"/>
  <c r="AG99" i="25"/>
  <c r="AF99" i="25"/>
  <c r="AE99" i="25"/>
  <c r="AD99" i="25"/>
  <c r="AC99" i="25"/>
  <c r="AB99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AN98" i="25"/>
  <c r="AM98" i="25"/>
  <c r="AL98" i="25"/>
  <c r="AK98" i="25"/>
  <c r="AJ98" i="25"/>
  <c r="AI98" i="25"/>
  <c r="AH98" i="25"/>
  <c r="AG98" i="25"/>
  <c r="AF98" i="25"/>
  <c r="AE98" i="25"/>
  <c r="AD98" i="25"/>
  <c r="AC98" i="25"/>
  <c r="AB98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AN97" i="25"/>
  <c r="AM97" i="25"/>
  <c r="AL97" i="25"/>
  <c r="AK97" i="25"/>
  <c r="AJ97" i="25"/>
  <c r="AI97" i="25"/>
  <c r="AH97" i="25"/>
  <c r="AG97" i="25"/>
  <c r="AF97" i="25"/>
  <c r="AE97" i="25"/>
  <c r="AD97" i="25"/>
  <c r="AC97" i="25"/>
  <c r="AB97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AN96" i="25"/>
  <c r="AM96" i="25"/>
  <c r="AL96" i="25"/>
  <c r="AK96" i="25"/>
  <c r="AJ96" i="25"/>
  <c r="AI96" i="25"/>
  <c r="AH96" i="25"/>
  <c r="AG96" i="25"/>
  <c r="AF96" i="25"/>
  <c r="AE96" i="25"/>
  <c r="AD96" i="25"/>
  <c r="AC96" i="25"/>
  <c r="AB96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AN95" i="25"/>
  <c r="AM95" i="25"/>
  <c r="AL95" i="25"/>
  <c r="AK95" i="25"/>
  <c r="AJ95" i="25"/>
  <c r="AI95" i="25"/>
  <c r="AH95" i="25"/>
  <c r="AG95" i="25"/>
  <c r="AF95" i="25"/>
  <c r="AE95" i="25"/>
  <c r="AD95" i="25"/>
  <c r="AC95" i="25"/>
  <c r="AB95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AN94" i="25"/>
  <c r="AM94" i="25"/>
  <c r="AL94" i="25"/>
  <c r="AK94" i="25"/>
  <c r="AJ94" i="25"/>
  <c r="AI94" i="25"/>
  <c r="AH94" i="25"/>
  <c r="AG94" i="25"/>
  <c r="AF94" i="25"/>
  <c r="AE94" i="25"/>
  <c r="AD94" i="25"/>
  <c r="AC94" i="25"/>
  <c r="AB94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AN93" i="25"/>
  <c r="AM93" i="25"/>
  <c r="AL93" i="25"/>
  <c r="AK93" i="25"/>
  <c r="AJ93" i="25"/>
  <c r="AI93" i="25"/>
  <c r="AH93" i="25"/>
  <c r="AG93" i="25"/>
  <c r="AF93" i="25"/>
  <c r="AE93" i="25"/>
  <c r="AD93" i="25"/>
  <c r="AC93" i="25"/>
  <c r="AB93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AN92" i="25"/>
  <c r="AM92" i="25"/>
  <c r="AL92" i="25"/>
  <c r="AK92" i="25"/>
  <c r="AJ92" i="25"/>
  <c r="AI92" i="25"/>
  <c r="AH92" i="25"/>
  <c r="AG92" i="25"/>
  <c r="AF92" i="25"/>
  <c r="AE92" i="25"/>
  <c r="AD92" i="25"/>
  <c r="AC92" i="25"/>
  <c r="AB92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AN91" i="25"/>
  <c r="AM91" i="25"/>
  <c r="AL91" i="25"/>
  <c r="AK91" i="25"/>
  <c r="AJ91" i="25"/>
  <c r="AI91" i="25"/>
  <c r="AH91" i="25"/>
  <c r="AG91" i="25"/>
  <c r="AF91" i="25"/>
  <c r="AE91" i="25"/>
  <c r="AD91" i="25"/>
  <c r="AC91" i="25"/>
  <c r="AB91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AN90" i="25"/>
  <c r="AM90" i="25"/>
  <c r="AL90" i="25"/>
  <c r="AK90" i="25"/>
  <c r="AJ90" i="25"/>
  <c r="AI90" i="25"/>
  <c r="AH90" i="25"/>
  <c r="AG90" i="25"/>
  <c r="AF90" i="25"/>
  <c r="AE90" i="25"/>
  <c r="AD90" i="25"/>
  <c r="AC90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AN89" i="25"/>
  <c r="AM89" i="25"/>
  <c r="AL89" i="25"/>
  <c r="AK89" i="25"/>
  <c r="AJ89" i="25"/>
  <c r="AI89" i="25"/>
  <c r="AH89" i="25"/>
  <c r="AG89" i="25"/>
  <c r="AF89" i="25"/>
  <c r="AE89" i="25"/>
  <c r="AD89" i="25"/>
  <c r="AC89" i="25"/>
  <c r="AB89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AN88" i="25"/>
  <c r="AM88" i="25"/>
  <c r="AL88" i="25"/>
  <c r="AK88" i="25"/>
  <c r="AJ88" i="25"/>
  <c r="AI88" i="25"/>
  <c r="AH88" i="25"/>
  <c r="AG88" i="25"/>
  <c r="AF88" i="25"/>
  <c r="AE88" i="25"/>
  <c r="AD88" i="25"/>
  <c r="AC88" i="25"/>
  <c r="AB88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AN87" i="25"/>
  <c r="AM87" i="25"/>
  <c r="AL87" i="25"/>
  <c r="AK87" i="25"/>
  <c r="AJ87" i="25"/>
  <c r="AI87" i="25"/>
  <c r="AH87" i="25"/>
  <c r="AG87" i="25"/>
  <c r="AF87" i="25"/>
  <c r="AE87" i="25"/>
  <c r="AD87" i="25"/>
  <c r="AC87" i="25"/>
  <c r="AB87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AN86" i="25"/>
  <c r="AM86" i="25"/>
  <c r="AL86" i="25"/>
  <c r="AK86" i="25"/>
  <c r="AJ86" i="25"/>
  <c r="AI86" i="25"/>
  <c r="AH86" i="25"/>
  <c r="AG86" i="25"/>
  <c r="AF86" i="25"/>
  <c r="AE86" i="25"/>
  <c r="AD86" i="25"/>
  <c r="AC86" i="25"/>
  <c r="AB86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AN85" i="25"/>
  <c r="AM85" i="25"/>
  <c r="AL85" i="25"/>
  <c r="AK85" i="25"/>
  <c r="AJ85" i="25"/>
  <c r="AI85" i="25"/>
  <c r="AH85" i="25"/>
  <c r="AG85" i="25"/>
  <c r="AF85" i="25"/>
  <c r="AE85" i="25"/>
  <c r="AD85" i="25"/>
  <c r="AC85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AN84" i="25"/>
  <c r="AM84" i="25"/>
  <c r="AL84" i="25"/>
  <c r="AK84" i="25"/>
  <c r="AJ84" i="25"/>
  <c r="AI84" i="25"/>
  <c r="AH84" i="25"/>
  <c r="AG84" i="25"/>
  <c r="AF84" i="25"/>
  <c r="AE84" i="25"/>
  <c r="AD84" i="25"/>
  <c r="AC84" i="25"/>
  <c r="AB84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AN83" i="25"/>
  <c r="AM83" i="25"/>
  <c r="AL83" i="25"/>
  <c r="AK83" i="25"/>
  <c r="AJ83" i="25"/>
  <c r="AI83" i="25"/>
  <c r="AH83" i="25"/>
  <c r="AG83" i="25"/>
  <c r="AF83" i="25"/>
  <c r="AE83" i="25"/>
  <c r="AD83" i="25"/>
  <c r="AC83" i="25"/>
  <c r="AB83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AN82" i="25"/>
  <c r="AM82" i="25"/>
  <c r="AL82" i="25"/>
  <c r="AK82" i="25"/>
  <c r="AJ82" i="25"/>
  <c r="AI82" i="25"/>
  <c r="AH82" i="25"/>
  <c r="AG82" i="25"/>
  <c r="AF82" i="25"/>
  <c r="AE82" i="25"/>
  <c r="AD82" i="25"/>
  <c r="AC82" i="25"/>
  <c r="AB82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AN81" i="25"/>
  <c r="AM81" i="25"/>
  <c r="AL81" i="25"/>
  <c r="AK81" i="25"/>
  <c r="AJ81" i="25"/>
  <c r="AI81" i="25"/>
  <c r="AH81" i="25"/>
  <c r="AG81" i="25"/>
  <c r="AF81" i="25"/>
  <c r="AE81" i="25"/>
  <c r="AD81" i="25"/>
  <c r="AC81" i="25"/>
  <c r="AB81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AN80" i="25"/>
  <c r="AM80" i="25"/>
  <c r="AL80" i="25"/>
  <c r="AK80" i="25"/>
  <c r="AJ80" i="25"/>
  <c r="AI80" i="25"/>
  <c r="AH80" i="25"/>
  <c r="AG80" i="25"/>
  <c r="AF80" i="25"/>
  <c r="AE80" i="25"/>
  <c r="AD80" i="25"/>
  <c r="AC80" i="25"/>
  <c r="AB80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AN79" i="25"/>
  <c r="AM79" i="25"/>
  <c r="AL79" i="25"/>
  <c r="AK79" i="25"/>
  <c r="AJ79" i="25"/>
  <c r="AI79" i="25"/>
  <c r="AH79" i="25"/>
  <c r="AG79" i="25"/>
  <c r="AF79" i="25"/>
  <c r="AE79" i="25"/>
  <c r="AD79" i="25"/>
  <c r="AC79" i="25"/>
  <c r="AB79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AN78" i="25"/>
  <c r="AM78" i="25"/>
  <c r="AL78" i="25"/>
  <c r="AK78" i="25"/>
  <c r="AJ78" i="25"/>
  <c r="AI78" i="25"/>
  <c r="AH78" i="25"/>
  <c r="AG78" i="25"/>
  <c r="AF78" i="25"/>
  <c r="AE78" i="25"/>
  <c r="AD78" i="25"/>
  <c r="AC78" i="25"/>
  <c r="AB78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AN77" i="25"/>
  <c r="AM77" i="25"/>
  <c r="AL77" i="25"/>
  <c r="AK77" i="25"/>
  <c r="AJ77" i="25"/>
  <c r="AI77" i="25"/>
  <c r="AH77" i="25"/>
  <c r="AG77" i="25"/>
  <c r="AF77" i="25"/>
  <c r="AE77" i="25"/>
  <c r="AD77" i="25"/>
  <c r="AC77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AN76" i="25"/>
  <c r="AM76" i="25"/>
  <c r="AL76" i="25"/>
  <c r="AK76" i="25"/>
  <c r="AJ76" i="25"/>
  <c r="AI76" i="25"/>
  <c r="AH76" i="25"/>
  <c r="AG76" i="25"/>
  <c r="AF76" i="25"/>
  <c r="AE76" i="25"/>
  <c r="AD76" i="25"/>
  <c r="AC76" i="25"/>
  <c r="AB76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AN75" i="25"/>
  <c r="AM75" i="25"/>
  <c r="AL75" i="25"/>
  <c r="AK75" i="25"/>
  <c r="AJ75" i="25"/>
  <c r="AI75" i="25"/>
  <c r="AH75" i="25"/>
  <c r="AG75" i="25"/>
  <c r="AF75" i="25"/>
  <c r="AE75" i="25"/>
  <c r="AD75" i="25"/>
  <c r="AC75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AN74" i="25"/>
  <c r="AM74" i="25"/>
  <c r="AL74" i="25"/>
  <c r="AK74" i="25"/>
  <c r="AJ74" i="25"/>
  <c r="AI74" i="25"/>
  <c r="AH74" i="25"/>
  <c r="AG74" i="25"/>
  <c r="AF74" i="25"/>
  <c r="AE74" i="25"/>
  <c r="AD74" i="25"/>
  <c r="AC74" i="25"/>
  <c r="AB74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AN73" i="25"/>
  <c r="AM73" i="25"/>
  <c r="AL73" i="25"/>
  <c r="AK73" i="25"/>
  <c r="AJ73" i="25"/>
  <c r="AI73" i="25"/>
  <c r="AH73" i="25"/>
  <c r="AG73" i="25"/>
  <c r="AF73" i="25"/>
  <c r="AE73" i="25"/>
  <c r="AD73" i="25"/>
  <c r="AC73" i="25"/>
  <c r="AB73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AN72" i="25"/>
  <c r="AM72" i="25"/>
  <c r="AL72" i="25"/>
  <c r="AK72" i="25"/>
  <c r="AJ72" i="25"/>
  <c r="AI72" i="25"/>
  <c r="AH72" i="25"/>
  <c r="AG72" i="25"/>
  <c r="AF72" i="25"/>
  <c r="AE72" i="25"/>
  <c r="AD72" i="25"/>
  <c r="AC72" i="25"/>
  <c r="AB72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AN71" i="25"/>
  <c r="AM71" i="25"/>
  <c r="AL71" i="25"/>
  <c r="AK71" i="25"/>
  <c r="AJ71" i="25"/>
  <c r="AI71" i="25"/>
  <c r="AH71" i="25"/>
  <c r="AG71" i="25"/>
  <c r="AF71" i="25"/>
  <c r="AE71" i="25"/>
  <c r="AD71" i="25"/>
  <c r="AC71" i="25"/>
  <c r="AB71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AN70" i="25"/>
  <c r="AM70" i="25"/>
  <c r="AL70" i="25"/>
  <c r="AK70" i="25"/>
  <c r="AJ70" i="25"/>
  <c r="AI70" i="25"/>
  <c r="AH70" i="25"/>
  <c r="AG70" i="25"/>
  <c r="AF70" i="25"/>
  <c r="AE70" i="25"/>
  <c r="AD70" i="25"/>
  <c r="AC70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AN69" i="25"/>
  <c r="AM69" i="25"/>
  <c r="AL69" i="25"/>
  <c r="AK69" i="25"/>
  <c r="AJ69" i="25"/>
  <c r="AI69" i="25"/>
  <c r="AH69" i="25"/>
  <c r="AG69" i="25"/>
  <c r="AF69" i="25"/>
  <c r="AE69" i="25"/>
  <c r="AD69" i="25"/>
  <c r="AC69" i="25"/>
  <c r="AB69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AN68" i="25"/>
  <c r="AM68" i="25"/>
  <c r="AL68" i="25"/>
  <c r="AK68" i="25"/>
  <c r="AJ68" i="25"/>
  <c r="AI68" i="25"/>
  <c r="AH68" i="25"/>
  <c r="AG68" i="25"/>
  <c r="AF68" i="25"/>
  <c r="AE68" i="25"/>
  <c r="AD68" i="25"/>
  <c r="AC68" i="25"/>
  <c r="AB68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AN67" i="25"/>
  <c r="AM67" i="25"/>
  <c r="AL67" i="25"/>
  <c r="AK67" i="25"/>
  <c r="AJ67" i="25"/>
  <c r="AI67" i="25"/>
  <c r="AH67" i="25"/>
  <c r="AG67" i="25"/>
  <c r="AF67" i="25"/>
  <c r="AE67" i="25"/>
  <c r="AD67" i="25"/>
  <c r="AC67" i="25"/>
  <c r="AB67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AN66" i="25"/>
  <c r="AM66" i="25"/>
  <c r="AL66" i="25"/>
  <c r="AK66" i="25"/>
  <c r="AJ66" i="25"/>
  <c r="AI66" i="25"/>
  <c r="AH66" i="25"/>
  <c r="AG66" i="25"/>
  <c r="AF66" i="25"/>
  <c r="AE66" i="25"/>
  <c r="AD66" i="25"/>
  <c r="AC66" i="25"/>
  <c r="AB66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AN65" i="25"/>
  <c r="AM65" i="25"/>
  <c r="AL65" i="25"/>
  <c r="AK65" i="25"/>
  <c r="AJ65" i="25"/>
  <c r="AI65" i="25"/>
  <c r="AH65" i="25"/>
  <c r="AG65" i="25"/>
  <c r="AF65" i="25"/>
  <c r="AE65" i="25"/>
  <c r="AD65" i="25"/>
  <c r="AC65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AN64" i="25"/>
  <c r="AM64" i="25"/>
  <c r="AL64" i="25"/>
  <c r="AK64" i="25"/>
  <c r="AJ64" i="25"/>
  <c r="AI64" i="25"/>
  <c r="AH64" i="25"/>
  <c r="AG64" i="25"/>
  <c r="AF64" i="25"/>
  <c r="AE64" i="25"/>
  <c r="AD64" i="25"/>
  <c r="AC64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AN63" i="25"/>
  <c r="AM63" i="25"/>
  <c r="AL63" i="25"/>
  <c r="AK63" i="25"/>
  <c r="AJ63" i="25"/>
  <c r="AI63" i="25"/>
  <c r="AH63" i="25"/>
  <c r="AG63" i="25"/>
  <c r="AF63" i="25"/>
  <c r="AE63" i="25"/>
  <c r="AD63" i="25"/>
  <c r="AC63" i="25"/>
  <c r="AB63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AN61" i="25"/>
  <c r="AM61" i="25"/>
  <c r="AL61" i="25"/>
  <c r="AK61" i="25"/>
  <c r="AJ61" i="25"/>
  <c r="AI61" i="25"/>
  <c r="AH61" i="25"/>
  <c r="AG61" i="25"/>
  <c r="AF61" i="25"/>
  <c r="AE61" i="25"/>
  <c r="AD61" i="25"/>
  <c r="AC61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AN60" i="25"/>
  <c r="AM60" i="25"/>
  <c r="AL60" i="25"/>
  <c r="AK60" i="25"/>
  <c r="AJ60" i="25"/>
  <c r="AI60" i="25"/>
  <c r="AH60" i="25"/>
  <c r="AG60" i="25"/>
  <c r="AF60" i="25"/>
  <c r="AE60" i="25"/>
  <c r="AD60" i="25"/>
  <c r="AC60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AN58" i="25"/>
  <c r="AM58" i="25"/>
  <c r="AL58" i="25"/>
  <c r="AK58" i="25"/>
  <c r="AJ58" i="25"/>
  <c r="AI58" i="25"/>
  <c r="AH58" i="25"/>
  <c r="AG58" i="25"/>
  <c r="AF58" i="25"/>
  <c r="AE58" i="25"/>
  <c r="AD58" i="25"/>
  <c r="AC58" i="25"/>
  <c r="AB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AN56" i="25"/>
  <c r="AM56" i="25"/>
  <c r="AL56" i="25"/>
  <c r="AK56" i="25"/>
  <c r="AJ56" i="25"/>
  <c r="AI56" i="25"/>
  <c r="AH56" i="25"/>
  <c r="AG56" i="25"/>
  <c r="AF56" i="25"/>
  <c r="AE56" i="25"/>
  <c r="AD56" i="25"/>
  <c r="AC56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AN55" i="25"/>
  <c r="AM55" i="25"/>
  <c r="AL55" i="25"/>
  <c r="AK55" i="25"/>
  <c r="AJ55" i="25"/>
  <c r="AI55" i="25"/>
  <c r="AH55" i="25"/>
  <c r="AG55" i="25"/>
  <c r="AF55" i="25"/>
  <c r="AE55" i="25"/>
  <c r="AD55" i="25"/>
  <c r="AC55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AN54" i="25"/>
  <c r="AM54" i="25"/>
  <c r="AL54" i="25"/>
  <c r="AK54" i="25"/>
  <c r="AJ54" i="25"/>
  <c r="AI54" i="25"/>
  <c r="AH54" i="25"/>
  <c r="AG54" i="25"/>
  <c r="AF54" i="25"/>
  <c r="AE54" i="25"/>
  <c r="AD54" i="25"/>
  <c r="AC54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AN53" i="25"/>
  <c r="AM53" i="25"/>
  <c r="AL53" i="25"/>
  <c r="AK53" i="25"/>
  <c r="AJ53" i="25"/>
  <c r="AI53" i="25"/>
  <c r="AH53" i="25"/>
  <c r="AG53" i="25"/>
  <c r="AF53" i="25"/>
  <c r="AE53" i="25"/>
  <c r="AD53" i="25"/>
  <c r="AC53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AN52" i="25"/>
  <c r="AM52" i="25"/>
  <c r="AL52" i="25"/>
  <c r="AK52" i="25"/>
  <c r="AJ52" i="25"/>
  <c r="AI52" i="25"/>
  <c r="AH52" i="25"/>
  <c r="AG52" i="25"/>
  <c r="AF52" i="25"/>
  <c r="AE52" i="25"/>
  <c r="AD52" i="25"/>
  <c r="AC52" i="25"/>
  <c r="AB52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AN51" i="25"/>
  <c r="AM51" i="25"/>
  <c r="AL51" i="25"/>
  <c r="AK51" i="25"/>
  <c r="AJ51" i="25"/>
  <c r="AI51" i="25"/>
  <c r="AH51" i="25"/>
  <c r="AG51" i="25"/>
  <c r="AF51" i="25"/>
  <c r="AE51" i="25"/>
  <c r="AD51" i="25"/>
  <c r="AC51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AN50" i="25"/>
  <c r="AM50" i="25"/>
  <c r="AL50" i="25"/>
  <c r="AK50" i="25"/>
  <c r="AJ50" i="25"/>
  <c r="AI50" i="25"/>
  <c r="AH50" i="25"/>
  <c r="AG50" i="25"/>
  <c r="AF50" i="25"/>
  <c r="AE50" i="25"/>
  <c r="AD50" i="25"/>
  <c r="AC50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AN49" i="25"/>
  <c r="AM49" i="25"/>
  <c r="AL49" i="25"/>
  <c r="AK49" i="25"/>
  <c r="AJ49" i="25"/>
  <c r="AI49" i="25"/>
  <c r="AH49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AN48" i="25"/>
  <c r="AM48" i="25"/>
  <c r="AL48" i="25"/>
  <c r="AK48" i="25"/>
  <c r="AJ48" i="25"/>
  <c r="AI48" i="25"/>
  <c r="AH48" i="25"/>
  <c r="AG48" i="25"/>
  <c r="AF48" i="25"/>
  <c r="AE48" i="25"/>
  <c r="AD48" i="25"/>
  <c r="AC48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AN47" i="25"/>
  <c r="AM47" i="25"/>
  <c r="AL47" i="25"/>
  <c r="AK47" i="25"/>
  <c r="AJ47" i="25"/>
  <c r="AI47" i="25"/>
  <c r="AH47" i="25"/>
  <c r="AG47" i="25"/>
  <c r="AF47" i="25"/>
  <c r="AE47" i="25"/>
  <c r="AD47" i="25"/>
  <c r="AC47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AN46" i="25"/>
  <c r="AM46" i="25"/>
  <c r="AL46" i="25"/>
  <c r="AK46" i="25"/>
  <c r="AJ46" i="25"/>
  <c r="AI46" i="25"/>
  <c r="AH46" i="25"/>
  <c r="AG46" i="25"/>
  <c r="AF46" i="25"/>
  <c r="AE46" i="25"/>
  <c r="AD46" i="25"/>
  <c r="AC46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AN45" i="25"/>
  <c r="AM45" i="25"/>
  <c r="AL45" i="25"/>
  <c r="AK45" i="25"/>
  <c r="AJ45" i="25"/>
  <c r="AI45" i="25"/>
  <c r="AH45" i="25"/>
  <c r="AG45" i="25"/>
  <c r="AF45" i="25"/>
  <c r="AE45" i="25"/>
  <c r="AD45" i="25"/>
  <c r="AC45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AN44" i="25"/>
  <c r="AM44" i="25"/>
  <c r="AL44" i="25"/>
  <c r="AK44" i="25"/>
  <c r="AJ44" i="25"/>
  <c r="AI44" i="25"/>
  <c r="AH44" i="25"/>
  <c r="AG44" i="25"/>
  <c r="AF44" i="25"/>
  <c r="AE44" i="25"/>
  <c r="AD44" i="25"/>
  <c r="AC44" i="25"/>
  <c r="AB44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AN43" i="25"/>
  <c r="AM43" i="25"/>
  <c r="AL43" i="25"/>
  <c r="AK43" i="25"/>
  <c r="AJ43" i="25"/>
  <c r="AI43" i="25"/>
  <c r="AH43" i="25"/>
  <c r="AG43" i="25"/>
  <c r="AF43" i="25"/>
  <c r="AE43" i="25"/>
  <c r="AD43" i="25"/>
  <c r="AC43" i="25"/>
  <c r="AB43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AN42" i="25"/>
  <c r="AM42" i="25"/>
  <c r="AL42" i="25"/>
  <c r="AK42" i="25"/>
  <c r="AJ42" i="25"/>
  <c r="AI42" i="25"/>
  <c r="AH42" i="25"/>
  <c r="AG42" i="25"/>
  <c r="AF42" i="25"/>
  <c r="AE42" i="25"/>
  <c r="AD42" i="25"/>
  <c r="AC42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AN41" i="25"/>
  <c r="AM41" i="25"/>
  <c r="AL41" i="25"/>
  <c r="AK41" i="25"/>
  <c r="AJ41" i="25"/>
  <c r="AI41" i="25"/>
  <c r="AH41" i="25"/>
  <c r="AG41" i="25"/>
  <c r="AF41" i="25"/>
  <c r="AE41" i="25"/>
  <c r="AD41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AN40" i="25"/>
  <c r="AM40" i="25"/>
  <c r="AL40" i="25"/>
  <c r="AK40" i="25"/>
  <c r="AJ40" i="25"/>
  <c r="AI40" i="25"/>
  <c r="AH40" i="25"/>
  <c r="AG40" i="25"/>
  <c r="AF40" i="25"/>
  <c r="AE40" i="25"/>
  <c r="AD40" i="25"/>
  <c r="AC40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AN39" i="25"/>
  <c r="AM39" i="25"/>
  <c r="AL39" i="25"/>
  <c r="AK39" i="25"/>
  <c r="AJ39" i="25"/>
  <c r="AI39" i="25"/>
  <c r="AH39" i="25"/>
  <c r="AG39" i="25"/>
  <c r="AF39" i="25"/>
  <c r="AE39" i="25"/>
  <c r="AD39" i="25"/>
  <c r="AC39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492" i="25"/>
  <c r="H491" i="25"/>
  <c r="H490" i="25"/>
  <c r="H489" i="25"/>
  <c r="H488" i="25"/>
  <c r="H487" i="25"/>
  <c r="H486" i="25"/>
  <c r="H485" i="25"/>
  <c r="H484" i="25"/>
  <c r="H483" i="25"/>
  <c r="H482" i="25"/>
  <c r="H481" i="25"/>
  <c r="H480" i="25"/>
  <c r="H479" i="25"/>
  <c r="H478" i="25"/>
  <c r="H477" i="25"/>
  <c r="H476" i="25"/>
  <c r="H475" i="25"/>
  <c r="H474" i="25"/>
  <c r="H473" i="25"/>
  <c r="H472" i="25"/>
  <c r="H471" i="25"/>
  <c r="H470" i="25"/>
  <c r="H469" i="25"/>
  <c r="H468" i="25"/>
  <c r="H467" i="25"/>
  <c r="H466" i="25"/>
  <c r="H465" i="25"/>
  <c r="H464" i="25"/>
  <c r="H463" i="25"/>
  <c r="H462" i="25"/>
  <c r="H461" i="25"/>
  <c r="H460" i="25"/>
  <c r="H459" i="25"/>
  <c r="H458" i="25"/>
  <c r="H457" i="25"/>
  <c r="H456" i="25"/>
  <c r="H455" i="25"/>
  <c r="H454" i="25"/>
  <c r="H453" i="25"/>
  <c r="H452" i="25"/>
  <c r="H451" i="25"/>
  <c r="H450" i="25"/>
  <c r="H449" i="25"/>
  <c r="H448" i="25"/>
  <c r="H447" i="25"/>
  <c r="H446" i="25"/>
  <c r="H445" i="25"/>
  <c r="H444" i="25"/>
  <c r="H443" i="25"/>
  <c r="H442" i="25"/>
  <c r="H441" i="25"/>
  <c r="H440" i="25"/>
  <c r="H439" i="25"/>
  <c r="H438" i="25"/>
  <c r="H437" i="25"/>
  <c r="H436" i="25"/>
  <c r="H435" i="25"/>
  <c r="H434" i="25"/>
  <c r="H433" i="25"/>
  <c r="H432" i="25"/>
  <c r="H431" i="25"/>
  <c r="H430" i="25"/>
  <c r="H429" i="25"/>
  <c r="H428" i="25"/>
  <c r="H427" i="25"/>
  <c r="H426" i="25"/>
  <c r="H425" i="25"/>
  <c r="H424" i="25"/>
  <c r="H423" i="25"/>
  <c r="H422" i="25"/>
  <c r="H421" i="25"/>
  <c r="H420" i="25"/>
  <c r="H419" i="25"/>
  <c r="H418" i="25"/>
  <c r="H417" i="25"/>
  <c r="H416" i="25"/>
  <c r="H415" i="25"/>
  <c r="H414" i="25"/>
  <c r="H413" i="25"/>
  <c r="H412" i="25"/>
  <c r="H411" i="25"/>
  <c r="H410" i="25"/>
  <c r="H409" i="25"/>
  <c r="H408" i="25"/>
  <c r="H407" i="25"/>
  <c r="H406" i="25"/>
  <c r="H405" i="25"/>
  <c r="H404" i="25"/>
  <c r="H403" i="25"/>
  <c r="H402" i="25"/>
  <c r="H401" i="25"/>
  <c r="H400" i="25"/>
  <c r="H399" i="25"/>
  <c r="H398" i="25"/>
  <c r="H397" i="25"/>
  <c r="H396" i="25"/>
  <c r="H395" i="25"/>
  <c r="H394" i="25"/>
  <c r="H393" i="25"/>
  <c r="H392" i="25"/>
  <c r="H391" i="25"/>
  <c r="H390" i="25"/>
  <c r="H389" i="25"/>
  <c r="H388" i="25"/>
  <c r="H387" i="25"/>
  <c r="H386" i="25"/>
  <c r="H385" i="25"/>
  <c r="H384" i="25"/>
  <c r="H383" i="25"/>
  <c r="H382" i="25"/>
  <c r="H381" i="25"/>
  <c r="H380" i="25"/>
  <c r="H379" i="25"/>
  <c r="H378" i="25"/>
  <c r="H377" i="25"/>
  <c r="H376" i="25"/>
  <c r="H375" i="25"/>
  <c r="H374" i="25"/>
  <c r="H373" i="25"/>
  <c r="H372" i="25"/>
  <c r="H371" i="25"/>
  <c r="H370" i="25"/>
  <c r="H369" i="25"/>
  <c r="H368" i="25"/>
  <c r="H367" i="25"/>
  <c r="H366" i="25"/>
  <c r="H365" i="25"/>
  <c r="H364" i="25"/>
  <c r="H363" i="25"/>
  <c r="H362" i="25"/>
  <c r="H361" i="25"/>
  <c r="H360" i="25"/>
  <c r="H359" i="25"/>
  <c r="H358" i="25"/>
  <c r="H357" i="25"/>
  <c r="H356" i="25"/>
  <c r="H355" i="25"/>
  <c r="H354" i="25"/>
  <c r="H353" i="25"/>
  <c r="H352" i="25"/>
  <c r="H351" i="25"/>
  <c r="H350" i="25"/>
  <c r="H349" i="25"/>
  <c r="H348" i="25"/>
  <c r="H347" i="25"/>
  <c r="H346" i="25"/>
  <c r="H345" i="25"/>
  <c r="H344" i="25"/>
  <c r="H343" i="25"/>
  <c r="H342" i="25"/>
  <c r="H341" i="25"/>
  <c r="H340" i="25"/>
  <c r="H339" i="25"/>
  <c r="H338" i="25"/>
  <c r="H337" i="25"/>
  <c r="H336" i="25"/>
  <c r="H335" i="25"/>
  <c r="H334" i="25"/>
  <c r="H333" i="25"/>
  <c r="H332" i="25"/>
  <c r="H331" i="25"/>
  <c r="H330" i="25"/>
  <c r="H329" i="25"/>
  <c r="H328" i="25"/>
  <c r="H327" i="25"/>
  <c r="H326" i="25"/>
  <c r="H325" i="25"/>
  <c r="H324" i="25"/>
  <c r="H323" i="25"/>
  <c r="H322" i="25"/>
  <c r="H321" i="25"/>
  <c r="H320" i="25"/>
  <c r="H319" i="25"/>
  <c r="H318" i="25"/>
  <c r="H317" i="25"/>
  <c r="H316" i="25"/>
  <c r="H315" i="25"/>
  <c r="H314" i="25"/>
  <c r="H313" i="25"/>
  <c r="H312" i="25"/>
  <c r="H311" i="25"/>
  <c r="H310" i="25"/>
  <c r="H309" i="25"/>
  <c r="H308" i="25"/>
  <c r="H307" i="25"/>
  <c r="H306" i="25"/>
  <c r="H305" i="25"/>
  <c r="H304" i="25"/>
  <c r="H303" i="25"/>
  <c r="H302" i="25"/>
  <c r="H301" i="25"/>
  <c r="H300" i="25"/>
  <c r="H299" i="25"/>
  <c r="H298" i="25"/>
  <c r="H297" i="25"/>
  <c r="H296" i="25"/>
  <c r="H295" i="25"/>
  <c r="H294" i="25"/>
  <c r="H293" i="25"/>
  <c r="H292" i="25"/>
  <c r="H291" i="25"/>
  <c r="H290" i="25"/>
  <c r="H289" i="25"/>
  <c r="H288" i="25"/>
  <c r="H287" i="25"/>
  <c r="H286" i="25"/>
  <c r="H285" i="25"/>
  <c r="H284" i="25"/>
  <c r="H283" i="25"/>
  <c r="H282" i="25"/>
  <c r="H281" i="25"/>
  <c r="H280" i="25"/>
  <c r="H279" i="25"/>
  <c r="H278" i="25"/>
  <c r="H277" i="25"/>
  <c r="H276" i="25"/>
  <c r="H275" i="25"/>
  <c r="H274" i="25"/>
  <c r="H273" i="25"/>
  <c r="H272" i="25"/>
  <c r="H271" i="25"/>
  <c r="H270" i="25"/>
  <c r="H269" i="25"/>
  <c r="H268" i="25"/>
  <c r="H267" i="25"/>
  <c r="H266" i="25"/>
  <c r="H265" i="25"/>
  <c r="H264" i="25"/>
  <c r="H263" i="25"/>
  <c r="H262" i="25"/>
  <c r="H261" i="25"/>
  <c r="H260" i="25"/>
  <c r="H259" i="25"/>
  <c r="H258" i="25"/>
  <c r="H257" i="25"/>
  <c r="H256" i="25"/>
  <c r="H255" i="25"/>
  <c r="H254" i="25"/>
  <c r="H253" i="25"/>
  <c r="H252" i="25"/>
  <c r="H251" i="25"/>
  <c r="H250" i="25"/>
  <c r="H249" i="25"/>
  <c r="H248" i="25"/>
  <c r="H247" i="25"/>
  <c r="H246" i="25"/>
  <c r="H245" i="25"/>
  <c r="H244" i="25"/>
  <c r="H243" i="25"/>
  <c r="H242" i="25"/>
  <c r="H241" i="25"/>
  <c r="H240" i="25"/>
  <c r="H239" i="25"/>
  <c r="H238" i="25"/>
  <c r="H237" i="25"/>
  <c r="H236" i="25"/>
  <c r="H235" i="25"/>
  <c r="H234" i="25"/>
  <c r="H233" i="25"/>
  <c r="H232" i="25"/>
  <c r="H231" i="25"/>
  <c r="H230" i="25"/>
  <c r="H229" i="25"/>
  <c r="H228" i="25"/>
  <c r="H227" i="25"/>
  <c r="H226" i="25"/>
  <c r="H225" i="25"/>
  <c r="H224" i="25"/>
  <c r="H223" i="25"/>
  <c r="H222" i="25"/>
  <c r="H221" i="25"/>
  <c r="H220" i="25"/>
  <c r="H219" i="25"/>
  <c r="H218" i="25"/>
  <c r="H217" i="25"/>
  <c r="H216" i="25"/>
  <c r="H215" i="25"/>
  <c r="H214" i="25"/>
  <c r="H213" i="25"/>
  <c r="H212" i="25"/>
  <c r="H211" i="25"/>
  <c r="H210" i="25"/>
  <c r="H209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H195" i="25"/>
  <c r="H194" i="25"/>
  <c r="H193" i="25"/>
  <c r="H192" i="25"/>
  <c r="H191" i="25"/>
  <c r="H190" i="25"/>
  <c r="H189" i="25"/>
  <c r="H188" i="25"/>
  <c r="H187" i="25"/>
  <c r="H186" i="25"/>
  <c r="H185" i="25"/>
  <c r="H184" i="25"/>
  <c r="H183" i="25"/>
  <c r="H182" i="25"/>
  <c r="H181" i="25"/>
  <c r="H180" i="25"/>
  <c r="H179" i="25"/>
  <c r="H178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GB69" i="8"/>
  <c r="GB70" i="8"/>
  <c r="GB71" i="8"/>
  <c r="GB72" i="8"/>
  <c r="GB4" i="8"/>
  <c r="GB67" i="5"/>
  <c r="GB68" i="5"/>
  <c r="GB69" i="5"/>
  <c r="GB4" i="5"/>
  <c r="GB3" i="3"/>
  <c r="GB3" i="8" s="1"/>
  <c r="GA3" i="3"/>
  <c r="FZ3" i="3"/>
  <c r="FY3" i="3"/>
  <c r="FX3" i="3"/>
  <c r="FW3" i="3"/>
  <c r="FV3" i="3"/>
  <c r="FU3" i="3"/>
  <c r="FT3" i="3"/>
  <c r="H29" i="23"/>
  <c r="AN31" i="23"/>
  <c r="GB29" i="3" s="1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AN29" i="23"/>
  <c r="GB27" i="3" s="1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AN21" i="23"/>
  <c r="GB30" i="8" s="1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AN20" i="23"/>
  <c r="GB29" i="8" s="1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AN17" i="23"/>
  <c r="GB26" i="8" s="1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AN10" i="23"/>
  <c r="GB28" i="5" s="1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AN8" i="23"/>
  <c r="GB26" i="5" s="1"/>
  <c r="AM8" i="23"/>
  <c r="AL8" i="23"/>
  <c r="AK8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CZ55" i="8" l="1"/>
  <c r="CY55" i="8"/>
  <c r="DB55" i="8"/>
  <c r="DD55" i="8"/>
  <c r="DC55" i="8"/>
  <c r="DF55" i="8"/>
  <c r="DH55" i="8"/>
  <c r="DG55" i="8"/>
  <c r="DJ55" i="8"/>
  <c r="DL55" i="8"/>
  <c r="DK55" i="8"/>
  <c r="DN55" i="8"/>
  <c r="DP55" i="8"/>
  <c r="DO55" i="8"/>
  <c r="DR55" i="8"/>
  <c r="DT55" i="8"/>
  <c r="DS55" i="8"/>
  <c r="DV55" i="8"/>
  <c r="DX55" i="8"/>
  <c r="DW55" i="8"/>
  <c r="DZ55" i="8"/>
  <c r="EB55" i="8"/>
  <c r="EA55" i="8"/>
  <c r="ED55" i="8"/>
  <c r="EF55" i="8"/>
  <c r="EE55" i="8"/>
  <c r="EH55" i="8"/>
  <c r="EJ55" i="8"/>
  <c r="EI55" i="8"/>
  <c r="EL55" i="8"/>
  <c r="EN55" i="8"/>
  <c r="EM55" i="8"/>
  <c r="EP55" i="8"/>
  <c r="ER55" i="8"/>
  <c r="EQ55" i="8"/>
  <c r="ET55" i="8"/>
  <c r="EV55" i="8"/>
  <c r="EU55" i="8"/>
  <c r="EX55" i="8"/>
  <c r="EZ55" i="8"/>
  <c r="EY55" i="8"/>
  <c r="FB55" i="8"/>
  <c r="FD55" i="8"/>
  <c r="FC55" i="8"/>
  <c r="FF55" i="8"/>
  <c r="FH55" i="8"/>
  <c r="FG55" i="8"/>
  <c r="FJ55" i="8"/>
  <c r="FL55" i="8"/>
  <c r="FK55" i="8"/>
  <c r="FN55" i="8"/>
  <c r="FP55" i="8"/>
  <c r="FO55" i="8"/>
  <c r="FR55" i="8"/>
  <c r="FT55" i="8"/>
  <c r="FS55" i="8"/>
  <c r="FV55" i="8"/>
  <c r="FK16" i="10" s="1"/>
  <c r="FX55" i="8"/>
  <c r="FM16" i="10" s="1"/>
  <c r="FW55" i="8"/>
  <c r="FL16" i="10" s="1"/>
  <c r="FZ55" i="8"/>
  <c r="FO16" i="10" s="1"/>
  <c r="N56" i="8"/>
  <c r="Q56" i="8"/>
  <c r="P56" i="8"/>
  <c r="R56" i="8"/>
  <c r="U56" i="8"/>
  <c r="T56" i="8"/>
  <c r="V56" i="8"/>
  <c r="Y56" i="8"/>
  <c r="X56" i="8"/>
  <c r="Z56" i="8"/>
  <c r="AC56" i="8"/>
  <c r="AB56" i="8"/>
  <c r="AD56" i="8"/>
  <c r="AG56" i="8"/>
  <c r="AF56" i="8"/>
  <c r="AH56" i="8"/>
  <c r="AK56" i="8"/>
  <c r="AJ56" i="8"/>
  <c r="AL56" i="8"/>
  <c r="AO56" i="8"/>
  <c r="AN56" i="8"/>
  <c r="AP56" i="8"/>
  <c r="AS56" i="8"/>
  <c r="AR56" i="8"/>
  <c r="AT56" i="8"/>
  <c r="AW56" i="8"/>
  <c r="AV56" i="8"/>
  <c r="AX56" i="8"/>
  <c r="BA56" i="8"/>
  <c r="AZ56" i="8"/>
  <c r="BB56" i="8"/>
  <c r="BE56" i="8"/>
  <c r="BD56" i="8"/>
  <c r="BF56" i="8"/>
  <c r="BI56" i="8"/>
  <c r="BH56" i="8"/>
  <c r="BJ56" i="8"/>
  <c r="BM56" i="8"/>
  <c r="BL56" i="8"/>
  <c r="BN56" i="8"/>
  <c r="BQ56" i="8"/>
  <c r="BP56" i="8"/>
  <c r="BR56" i="8"/>
  <c r="BU56" i="8"/>
  <c r="BT56" i="8"/>
  <c r="BV56" i="8"/>
  <c r="BY56" i="8"/>
  <c r="BX56" i="8"/>
  <c r="BZ56" i="8"/>
  <c r="CC56" i="8"/>
  <c r="CB56" i="8"/>
  <c r="CD56" i="8"/>
  <c r="CG56" i="8"/>
  <c r="CF56" i="8"/>
  <c r="CH56" i="8"/>
  <c r="CK56" i="8"/>
  <c r="CJ56" i="8"/>
  <c r="CL56" i="8"/>
  <c r="CO56" i="8"/>
  <c r="CN56" i="8"/>
  <c r="CP56" i="8"/>
  <c r="CS56" i="8"/>
  <c r="CR56" i="8"/>
  <c r="CT56" i="8"/>
  <c r="CW56" i="8"/>
  <c r="CV56" i="8"/>
  <c r="CX56" i="8"/>
  <c r="DA56" i="8"/>
  <c r="CZ56" i="8"/>
  <c r="DB56" i="8"/>
  <c r="DE56" i="8"/>
  <c r="DD56" i="8"/>
  <c r="DF56" i="8"/>
  <c r="DI56" i="8"/>
  <c r="DH56" i="8"/>
  <c r="DJ56" i="8"/>
  <c r="DM56" i="8"/>
  <c r="DL56" i="8"/>
  <c r="DN56" i="8"/>
  <c r="DQ56" i="8"/>
  <c r="DP56" i="8"/>
  <c r="DR56" i="8"/>
  <c r="DU56" i="8"/>
  <c r="DT56" i="8"/>
  <c r="DV56" i="8"/>
  <c r="DY56" i="8"/>
  <c r="DX56" i="8"/>
  <c r="DZ56" i="8"/>
  <c r="EC56" i="8"/>
  <c r="EB56" i="8"/>
  <c r="ED56" i="8"/>
  <c r="EG56" i="8"/>
  <c r="EF56" i="8"/>
  <c r="EH56" i="8"/>
  <c r="EK56" i="8"/>
  <c r="EJ56" i="8"/>
  <c r="EL56" i="8"/>
  <c r="EO56" i="8"/>
  <c r="EN56" i="8"/>
  <c r="EP56" i="8"/>
  <c r="ES56" i="8"/>
  <c r="ER56" i="8"/>
  <c r="ET56" i="8"/>
  <c r="EW56" i="8"/>
  <c r="EV56" i="8"/>
  <c r="EX56" i="8"/>
  <c r="FA56" i="8"/>
  <c r="EZ56" i="8"/>
  <c r="FB56" i="8"/>
  <c r="FE56" i="8"/>
  <c r="FD56" i="8"/>
  <c r="FF56" i="8"/>
  <c r="FI56" i="8"/>
  <c r="FH56" i="8"/>
  <c r="FJ56" i="8"/>
  <c r="FM56" i="8"/>
  <c r="FL56" i="8"/>
  <c r="FN56" i="8"/>
  <c r="FQ56" i="8"/>
  <c r="FP56" i="8"/>
  <c r="FR56" i="8"/>
  <c r="FU56" i="8"/>
  <c r="FJ19" i="10" s="1"/>
  <c r="FT56" i="8"/>
  <c r="FV56" i="8"/>
  <c r="FK19" i="10" s="1"/>
  <c r="FY56" i="8"/>
  <c r="FN19" i="10" s="1"/>
  <c r="FX56" i="8"/>
  <c r="FM19" i="10" s="1"/>
  <c r="O57" i="8"/>
  <c r="P57" i="8"/>
  <c r="N57" i="8"/>
  <c r="T57" i="8"/>
  <c r="S57" i="8"/>
  <c r="Q57" i="8"/>
  <c r="U57" i="8"/>
  <c r="X57" i="8"/>
  <c r="W57" i="8"/>
  <c r="V57" i="8"/>
  <c r="Y57" i="8"/>
  <c r="AB57" i="8"/>
  <c r="AA57" i="8"/>
  <c r="Z57" i="8"/>
  <c r="AC57" i="8"/>
  <c r="AF57" i="8"/>
  <c r="AE57" i="8"/>
  <c r="AD57" i="8"/>
  <c r="AG57" i="8"/>
  <c r="AJ57" i="8"/>
  <c r="AI57" i="8"/>
  <c r="AK57" i="8"/>
  <c r="AN57" i="8"/>
  <c r="AM57" i="8"/>
  <c r="AL57" i="8"/>
  <c r="AO57" i="8"/>
  <c r="AR57" i="8"/>
  <c r="AQ57" i="8"/>
  <c r="AP57" i="8"/>
  <c r="AS57" i="8"/>
  <c r="AV57" i="8"/>
  <c r="AU57" i="8"/>
  <c r="AT57" i="8"/>
  <c r="AW57" i="8"/>
  <c r="AZ57" i="8"/>
  <c r="AY57" i="8"/>
  <c r="BA57" i="8"/>
  <c r="BD57" i="8"/>
  <c r="BC57" i="8"/>
  <c r="BB57" i="8"/>
  <c r="BE57" i="8"/>
  <c r="BH57" i="8"/>
  <c r="BG57" i="8"/>
  <c r="BF57" i="8"/>
  <c r="BI57" i="8"/>
  <c r="BL57" i="8"/>
  <c r="BK57" i="8"/>
  <c r="BJ57" i="8"/>
  <c r="BM57" i="8"/>
  <c r="BP57" i="8"/>
  <c r="BO57" i="8"/>
  <c r="BQ57" i="8"/>
  <c r="BT57" i="8"/>
  <c r="BS57" i="8"/>
  <c r="BR57" i="8"/>
  <c r="BU57" i="8"/>
  <c r="BX57" i="8"/>
  <c r="BW57" i="8"/>
  <c r="BV57" i="8"/>
  <c r="BY57" i="8"/>
  <c r="CB57" i="8"/>
  <c r="CA57" i="8"/>
  <c r="BZ57" i="8"/>
  <c r="CC57" i="8"/>
  <c r="CF57" i="8"/>
  <c r="CE57" i="8"/>
  <c r="CG57" i="8"/>
  <c r="CJ57" i="8"/>
  <c r="CI57" i="8"/>
  <c r="CH57" i="8"/>
  <c r="CK57" i="8"/>
  <c r="CN57" i="8"/>
  <c r="CM57" i="8"/>
  <c r="CL57" i="8"/>
  <c r="CO57" i="8"/>
  <c r="CR57" i="8"/>
  <c r="CQ57" i="8"/>
  <c r="CP57" i="8"/>
  <c r="CS57" i="8"/>
  <c r="CV57" i="8"/>
  <c r="CU57" i="8"/>
  <c r="CW57" i="8"/>
  <c r="CZ57" i="8"/>
  <c r="CY57" i="8"/>
  <c r="CX57" i="8"/>
  <c r="DA57" i="8"/>
  <c r="DD57" i="8"/>
  <c r="DC57" i="8"/>
  <c r="DB57" i="8"/>
  <c r="DE57" i="8"/>
  <c r="DH57" i="8"/>
  <c r="DG57" i="8"/>
  <c r="DF57" i="8"/>
  <c r="DI57" i="8"/>
  <c r="DL57" i="8"/>
  <c r="DK57" i="8"/>
  <c r="DM57" i="8"/>
  <c r="DP57" i="8"/>
  <c r="DO57" i="8"/>
  <c r="DN57" i="8"/>
  <c r="DQ57" i="8"/>
  <c r="DT57" i="8"/>
  <c r="DS57" i="8"/>
  <c r="DR57" i="8"/>
  <c r="DU57" i="8"/>
  <c r="DX57" i="8"/>
  <c r="DW57" i="8"/>
  <c r="DV57" i="8"/>
  <c r="DY57" i="8"/>
  <c r="EB57" i="8"/>
  <c r="EA57" i="8"/>
  <c r="EC57" i="8"/>
  <c r="EF57" i="8"/>
  <c r="EE57" i="8"/>
  <c r="ED57" i="8"/>
  <c r="EG57" i="8"/>
  <c r="EJ57" i="8"/>
  <c r="EI57" i="8"/>
  <c r="EH57" i="8"/>
  <c r="EK57" i="8"/>
  <c r="EN57" i="8"/>
  <c r="EM57" i="8"/>
  <c r="EL57" i="8"/>
  <c r="EO57" i="8"/>
  <c r="ER57" i="8"/>
  <c r="EQ57" i="8"/>
  <c r="ES57" i="8"/>
  <c r="EV57" i="8"/>
  <c r="EU57" i="8"/>
  <c r="ET57" i="8"/>
  <c r="EW57" i="8"/>
  <c r="EZ57" i="8"/>
  <c r="EY57" i="8"/>
  <c r="EX57" i="8"/>
  <c r="FA57" i="8"/>
  <c r="FD57" i="8"/>
  <c r="FC57" i="8"/>
  <c r="FB57" i="8"/>
  <c r="FE57" i="8"/>
  <c r="FH57" i="8"/>
  <c r="FG57" i="8"/>
  <c r="FI57" i="8"/>
  <c r="FL57" i="8"/>
  <c r="FK57" i="8"/>
  <c r="FJ57" i="8"/>
  <c r="FM57" i="8"/>
  <c r="FP57" i="8"/>
  <c r="FO57" i="8"/>
  <c r="FN57" i="8"/>
  <c r="FQ57" i="8"/>
  <c r="FT57" i="8"/>
  <c r="FS57" i="8"/>
  <c r="FR57" i="8"/>
  <c r="FU57" i="8"/>
  <c r="FJ22" i="10" s="1"/>
  <c r="FX57" i="8"/>
  <c r="FM22" i="10" s="1"/>
  <c r="FW57" i="8"/>
  <c r="FL22" i="10" s="1"/>
  <c r="FY57" i="8"/>
  <c r="FN22" i="10" s="1"/>
  <c r="GA57" i="8"/>
  <c r="FP22" i="10" s="1"/>
  <c r="FZ57" i="8"/>
  <c r="FO22" i="10" s="1"/>
  <c r="O58" i="8"/>
  <c r="N58" i="8"/>
  <c r="S58" i="8"/>
  <c r="R58" i="8"/>
  <c r="Q58" i="8"/>
  <c r="P58" i="8"/>
  <c r="W58" i="8"/>
  <c r="V58" i="8"/>
  <c r="U58" i="8"/>
  <c r="T58" i="8"/>
  <c r="AA58" i="8"/>
  <c r="Z58" i="8"/>
  <c r="Y58" i="8"/>
  <c r="AE58" i="8"/>
  <c r="AD58" i="8"/>
  <c r="AC58" i="8"/>
  <c r="AB58" i="8"/>
  <c r="AI58" i="8"/>
  <c r="AH58" i="8"/>
  <c r="AG58" i="8"/>
  <c r="AF58" i="8"/>
  <c r="AM58" i="8"/>
  <c r="AL58" i="8"/>
  <c r="AK58" i="8"/>
  <c r="AJ58" i="8"/>
  <c r="AQ58" i="8"/>
  <c r="AP58" i="8"/>
  <c r="AO58" i="8"/>
  <c r="AU58" i="8"/>
  <c r="AT58" i="8"/>
  <c r="AS58" i="8"/>
  <c r="AR58" i="8"/>
  <c r="AY58" i="8"/>
  <c r="AX58" i="8"/>
  <c r="AW58" i="8"/>
  <c r="AV58" i="8"/>
  <c r="BC58" i="8"/>
  <c r="BB58" i="8"/>
  <c r="BA58" i="8"/>
  <c r="AZ58" i="8"/>
  <c r="BG58" i="8"/>
  <c r="BF58" i="8"/>
  <c r="BE58" i="8"/>
  <c r="BK58" i="8"/>
  <c r="BJ58" i="8"/>
  <c r="BI58" i="8"/>
  <c r="BH58" i="8"/>
  <c r="BO58" i="8"/>
  <c r="BN58" i="8"/>
  <c r="BM58" i="8"/>
  <c r="BL58" i="8"/>
  <c r="BS58" i="8"/>
  <c r="BR58" i="8"/>
  <c r="BQ58" i="8"/>
  <c r="BP58" i="8"/>
  <c r="BW58" i="8"/>
  <c r="BV58" i="8"/>
  <c r="BU58" i="8"/>
  <c r="CA58" i="8"/>
  <c r="BZ58" i="8"/>
  <c r="BY58" i="8"/>
  <c r="BX58" i="8"/>
  <c r="CE58" i="8"/>
  <c r="CD58" i="8"/>
  <c r="CC58" i="8"/>
  <c r="CB58" i="8"/>
  <c r="CI58" i="8"/>
  <c r="CH58" i="8"/>
  <c r="CG58" i="8"/>
  <c r="CF58" i="8"/>
  <c r="CM58" i="8"/>
  <c r="CL58" i="8"/>
  <c r="CK58" i="8"/>
  <c r="CQ58" i="8"/>
  <c r="CP58" i="8"/>
  <c r="CO58" i="8"/>
  <c r="CN58" i="8"/>
  <c r="CU58" i="8"/>
  <c r="CT58" i="8"/>
  <c r="CS58" i="8"/>
  <c r="CR58" i="8"/>
  <c r="CY58" i="8"/>
  <c r="CX58" i="8"/>
  <c r="CW58" i="8"/>
  <c r="CV58" i="8"/>
  <c r="DC58" i="8"/>
  <c r="DB58" i="8"/>
  <c r="DA58" i="8"/>
  <c r="DG58" i="8"/>
  <c r="DF58" i="8"/>
  <c r="DE58" i="8"/>
  <c r="DD58" i="8"/>
  <c r="DK58" i="8"/>
  <c r="DJ58" i="8"/>
  <c r="DI58" i="8"/>
  <c r="DH58" i="8"/>
  <c r="DO58" i="8"/>
  <c r="DN58" i="8"/>
  <c r="DM58" i="8"/>
  <c r="DL58" i="8"/>
  <c r="DS58" i="8"/>
  <c r="DR58" i="8"/>
  <c r="DQ58" i="8"/>
  <c r="DW58" i="8"/>
  <c r="DV58" i="8"/>
  <c r="DU58" i="8"/>
  <c r="DT58" i="8"/>
  <c r="EA58" i="8"/>
  <c r="DZ58" i="8"/>
  <c r="DY58" i="8"/>
  <c r="DX58" i="8"/>
  <c r="EE58" i="8"/>
  <c r="ED58" i="8"/>
  <c r="EC58" i="8"/>
  <c r="EB58" i="8"/>
  <c r="EI58" i="8"/>
  <c r="EH58" i="8"/>
  <c r="EG58" i="8"/>
  <c r="EM58" i="8"/>
  <c r="EL58" i="8"/>
  <c r="EK58" i="8"/>
  <c r="EJ58" i="8"/>
  <c r="EQ58" i="8"/>
  <c r="EP58" i="8"/>
  <c r="EO58" i="8"/>
  <c r="EN58" i="8"/>
  <c r="EU58" i="8"/>
  <c r="ET58" i="8"/>
  <c r="ES58" i="8"/>
  <c r="ER58" i="8"/>
  <c r="EY58" i="8"/>
  <c r="EX58" i="8"/>
  <c r="EW58" i="8"/>
  <c r="FC58" i="8"/>
  <c r="FB58" i="8"/>
  <c r="FA58" i="8"/>
  <c r="EZ58" i="8"/>
  <c r="FG58" i="8"/>
  <c r="FF58" i="8"/>
  <c r="FE58" i="8"/>
  <c r="FD58" i="8"/>
  <c r="FK58" i="8"/>
  <c r="FJ58" i="8"/>
  <c r="FI58" i="8"/>
  <c r="FH58" i="8"/>
  <c r="FO58" i="8"/>
  <c r="FN58" i="8"/>
  <c r="FM58" i="8"/>
  <c r="FS58" i="8"/>
  <c r="FR58" i="8"/>
  <c r="FQ58" i="8"/>
  <c r="FP58" i="8"/>
  <c r="FW58" i="8"/>
  <c r="FL25" i="10" s="1"/>
  <c r="FV58" i="8"/>
  <c r="FK25" i="10" s="1"/>
  <c r="FU58" i="8"/>
  <c r="FJ25" i="10" s="1"/>
  <c r="FT58" i="8"/>
  <c r="GA58" i="8"/>
  <c r="FP25" i="10" s="1"/>
  <c r="FZ58" i="8"/>
  <c r="FO25" i="10" s="1"/>
  <c r="FY58" i="8"/>
  <c r="FN25" i="10" s="1"/>
  <c r="FX58" i="8"/>
  <c r="FM25" i="10" s="1"/>
  <c r="R55" i="8"/>
  <c r="V55" i="8"/>
  <c r="Z55" i="8"/>
  <c r="AD55" i="8"/>
  <c r="AH55" i="8"/>
  <c r="AL55" i="8"/>
  <c r="AP55" i="8"/>
  <c r="AT55" i="8"/>
  <c r="AX55" i="8"/>
  <c r="BB55" i="8"/>
  <c r="BF55" i="8"/>
  <c r="BJ55" i="8"/>
  <c r="BN55" i="8"/>
  <c r="BR55" i="8"/>
  <c r="BV55" i="8"/>
  <c r="BZ55" i="8"/>
  <c r="CD55" i="8"/>
  <c r="CH55" i="8"/>
  <c r="CL55" i="8"/>
  <c r="CP55" i="8"/>
  <c r="CU55" i="8"/>
  <c r="DE55" i="8"/>
  <c r="DU55" i="8"/>
  <c r="EK55" i="8"/>
  <c r="FA55" i="8"/>
  <c r="FQ55" i="8"/>
  <c r="S56" i="8"/>
  <c r="AI56" i="8"/>
  <c r="AY56" i="8"/>
  <c r="BO56" i="8"/>
  <c r="CE56" i="8"/>
  <c r="CU56" i="8"/>
  <c r="DK56" i="8"/>
  <c r="EA56" i="8"/>
  <c r="EQ56" i="8"/>
  <c r="FG56" i="8"/>
  <c r="FW56" i="8"/>
  <c r="FL19" i="10" s="1"/>
  <c r="AX57" i="8"/>
  <c r="DJ57" i="8"/>
  <c r="FV57" i="8"/>
  <c r="FK22" i="10" s="1"/>
  <c r="BT58" i="8"/>
  <c r="EF58" i="8"/>
  <c r="GB56" i="8"/>
  <c r="FQ19" i="10" s="1"/>
  <c r="O55" i="8"/>
  <c r="S55" i="8"/>
  <c r="W55" i="8"/>
  <c r="AA55" i="8"/>
  <c r="AE55" i="8"/>
  <c r="AI55" i="8"/>
  <c r="AM55" i="8"/>
  <c r="AQ55" i="8"/>
  <c r="AU55" i="8"/>
  <c r="AY55" i="8"/>
  <c r="BC55" i="8"/>
  <c r="BG55" i="8"/>
  <c r="BK55" i="8"/>
  <c r="BO55" i="8"/>
  <c r="BS55" i="8"/>
  <c r="BW55" i="8"/>
  <c r="CA55" i="8"/>
  <c r="CE55" i="8"/>
  <c r="CI55" i="8"/>
  <c r="CM55" i="8"/>
  <c r="CQ55" i="8"/>
  <c r="CV55" i="8"/>
  <c r="DI55" i="8"/>
  <c r="DY55" i="8"/>
  <c r="EO55" i="8"/>
  <c r="FE55" i="8"/>
  <c r="FU55" i="8"/>
  <c r="FJ16" i="10" s="1"/>
  <c r="W56" i="8"/>
  <c r="AM56" i="8"/>
  <c r="BC56" i="8"/>
  <c r="BS56" i="8"/>
  <c r="CI56" i="8"/>
  <c r="CY56" i="8"/>
  <c r="DO56" i="8"/>
  <c r="EE56" i="8"/>
  <c r="EU56" i="8"/>
  <c r="FK56" i="8"/>
  <c r="GA56" i="8"/>
  <c r="FP19" i="10" s="1"/>
  <c r="BN57" i="8"/>
  <c r="DZ57" i="8"/>
  <c r="X58" i="8"/>
  <c r="CJ58" i="8"/>
  <c r="EV58" i="8"/>
  <c r="CR55" i="8"/>
  <c r="CW55" i="8"/>
  <c r="DM55" i="8"/>
  <c r="EC55" i="8"/>
  <c r="ES55" i="8"/>
  <c r="FI55" i="8"/>
  <c r="FY55" i="8"/>
  <c r="FN16" i="10" s="1"/>
  <c r="AA56" i="8"/>
  <c r="AQ56" i="8"/>
  <c r="BG56" i="8"/>
  <c r="BW56" i="8"/>
  <c r="CM56" i="8"/>
  <c r="DC56" i="8"/>
  <c r="DS56" i="8"/>
  <c r="EI56" i="8"/>
  <c r="EY56" i="8"/>
  <c r="FO56" i="8"/>
  <c r="R57" i="8"/>
  <c r="CD57" i="8"/>
  <c r="EP57" i="8"/>
  <c r="AN58" i="8"/>
  <c r="CZ58" i="8"/>
  <c r="FL58" i="8"/>
  <c r="DB49" i="8"/>
  <c r="DA49" i="8"/>
  <c r="DF49" i="8"/>
  <c r="DE49" i="8"/>
  <c r="DJ49" i="8"/>
  <c r="DI49" i="8"/>
  <c r="DN49" i="8"/>
  <c r="DM49" i="8"/>
  <c r="DR49" i="8"/>
  <c r="DQ49" i="8"/>
  <c r="DV49" i="8"/>
  <c r="DU49" i="8"/>
  <c r="DT49" i="8"/>
  <c r="DZ49" i="8"/>
  <c r="DY49" i="8"/>
  <c r="DX49" i="8"/>
  <c r="ED49" i="8"/>
  <c r="EC49" i="8"/>
  <c r="EB49" i="8"/>
  <c r="EH49" i="8"/>
  <c r="EG49" i="8"/>
  <c r="EF49" i="8"/>
  <c r="EL49" i="8"/>
  <c r="EK49" i="8"/>
  <c r="EJ49" i="8"/>
  <c r="EP49" i="8"/>
  <c r="EO49" i="8"/>
  <c r="EN49" i="8"/>
  <c r="ET49" i="8"/>
  <c r="ES49" i="8"/>
  <c r="ER49" i="8"/>
  <c r="EX49" i="8"/>
  <c r="EW49" i="8"/>
  <c r="EV49" i="8"/>
  <c r="FB49" i="8"/>
  <c r="FA49" i="8"/>
  <c r="EZ49" i="8"/>
  <c r="FF49" i="8"/>
  <c r="FE49" i="8"/>
  <c r="FD49" i="8"/>
  <c r="FJ49" i="8"/>
  <c r="FI49" i="8"/>
  <c r="FH49" i="8"/>
  <c r="FN49" i="8"/>
  <c r="FM49" i="8"/>
  <c r="FL49" i="8"/>
  <c r="FR49" i="8"/>
  <c r="FQ49" i="8"/>
  <c r="FP49" i="8"/>
  <c r="FV49" i="8"/>
  <c r="FU49" i="8"/>
  <c r="FT49" i="8"/>
  <c r="FZ49" i="8"/>
  <c r="FY49" i="8"/>
  <c r="FX49" i="8"/>
  <c r="P50" i="8"/>
  <c r="O50" i="8"/>
  <c r="N50" i="8"/>
  <c r="T50" i="8"/>
  <c r="S50" i="8"/>
  <c r="R50" i="8"/>
  <c r="X50" i="8"/>
  <c r="W50" i="8"/>
  <c r="V50" i="8"/>
  <c r="AB50" i="8"/>
  <c r="AA50" i="8"/>
  <c r="Z50" i="8"/>
  <c r="AF50" i="8"/>
  <c r="AE50" i="8"/>
  <c r="AD50" i="8"/>
  <c r="AJ50" i="8"/>
  <c r="AI50" i="8"/>
  <c r="AH50" i="8"/>
  <c r="AN50" i="8"/>
  <c r="AM50" i="8"/>
  <c r="AL50" i="8"/>
  <c r="AR50" i="8"/>
  <c r="AQ50" i="8"/>
  <c r="AP50" i="8"/>
  <c r="AV50" i="8"/>
  <c r="AU50" i="8"/>
  <c r="AT50" i="8"/>
  <c r="AZ50" i="8"/>
  <c r="AY50" i="8"/>
  <c r="AX50" i="8"/>
  <c r="BD50" i="8"/>
  <c r="BC50" i="8"/>
  <c r="BB50" i="8"/>
  <c r="BH50" i="8"/>
  <c r="BG50" i="8"/>
  <c r="BF50" i="8"/>
  <c r="BL50" i="8"/>
  <c r="BK50" i="8"/>
  <c r="BJ50" i="8"/>
  <c r="BP50" i="8"/>
  <c r="BO50" i="8"/>
  <c r="BN50" i="8"/>
  <c r="BT50" i="8"/>
  <c r="BS50" i="8"/>
  <c r="BR50" i="8"/>
  <c r="BX50" i="8"/>
  <c r="BW50" i="8"/>
  <c r="BV50" i="8"/>
  <c r="CB50" i="8"/>
  <c r="CA50" i="8"/>
  <c r="BZ50" i="8"/>
  <c r="CF50" i="8"/>
  <c r="CE50" i="8"/>
  <c r="CD50" i="8"/>
  <c r="CJ50" i="8"/>
  <c r="CI50" i="8"/>
  <c r="CH50" i="8"/>
  <c r="CN50" i="8"/>
  <c r="CM50" i="8"/>
  <c r="CL50" i="8"/>
  <c r="CR50" i="8"/>
  <c r="CQ50" i="8"/>
  <c r="CP50" i="8"/>
  <c r="CV50" i="8"/>
  <c r="CU50" i="8"/>
  <c r="CT50" i="8"/>
  <c r="CZ50" i="8"/>
  <c r="CY50" i="8"/>
  <c r="CX50" i="8"/>
  <c r="DD50" i="8"/>
  <c r="DC50" i="8"/>
  <c r="DB50" i="8"/>
  <c r="DH50" i="8"/>
  <c r="DG50" i="8"/>
  <c r="DF50" i="8"/>
  <c r="DL50" i="8"/>
  <c r="DK50" i="8"/>
  <c r="DJ50" i="8"/>
  <c r="DP50" i="8"/>
  <c r="DO50" i="8"/>
  <c r="DN50" i="8"/>
  <c r="DT50" i="8"/>
  <c r="DS50" i="8"/>
  <c r="DR50" i="8"/>
  <c r="DX50" i="8"/>
  <c r="DW50" i="8"/>
  <c r="DV50" i="8"/>
  <c r="EB50" i="8"/>
  <c r="EA50" i="8"/>
  <c r="DZ50" i="8"/>
  <c r="EF50" i="8"/>
  <c r="EE50" i="8"/>
  <c r="ED50" i="8"/>
  <c r="EJ50" i="8"/>
  <c r="EI50" i="8"/>
  <c r="EH50" i="8"/>
  <c r="EN50" i="8"/>
  <c r="EM50" i="8"/>
  <c r="EL50" i="8"/>
  <c r="ER50" i="8"/>
  <c r="EQ50" i="8"/>
  <c r="EP50" i="8"/>
  <c r="EV50" i="8"/>
  <c r="EU50" i="8"/>
  <c r="ET50" i="8"/>
  <c r="EZ50" i="8"/>
  <c r="EY50" i="8"/>
  <c r="EX50" i="8"/>
  <c r="FD50" i="8"/>
  <c r="FC50" i="8"/>
  <c r="FB50" i="8"/>
  <c r="FH50" i="8"/>
  <c r="FG50" i="8"/>
  <c r="FF50" i="8"/>
  <c r="FL50" i="8"/>
  <c r="FK50" i="8"/>
  <c r="FJ50" i="8"/>
  <c r="FP50" i="8"/>
  <c r="FO50" i="8"/>
  <c r="FN50" i="8"/>
  <c r="FT50" i="8"/>
  <c r="FS50" i="8"/>
  <c r="FR50" i="8"/>
  <c r="FX50" i="8"/>
  <c r="FW50" i="8"/>
  <c r="FV50" i="8"/>
  <c r="GA50" i="8"/>
  <c r="FZ50" i="8"/>
  <c r="P51" i="8"/>
  <c r="O51" i="8"/>
  <c r="N51" i="8"/>
  <c r="Q51" i="8"/>
  <c r="T51" i="8"/>
  <c r="S51" i="8"/>
  <c r="U51" i="8"/>
  <c r="X51" i="8"/>
  <c r="W51" i="8"/>
  <c r="V51" i="8"/>
  <c r="Y51" i="8"/>
  <c r="AB51" i="8"/>
  <c r="AA51" i="8"/>
  <c r="Z51" i="8"/>
  <c r="AC51" i="8"/>
  <c r="AF51" i="8"/>
  <c r="AE51" i="8"/>
  <c r="AD51" i="8"/>
  <c r="AG51" i="8"/>
  <c r="AJ51" i="8"/>
  <c r="AI51" i="8"/>
  <c r="AK51" i="8"/>
  <c r="AN51" i="8"/>
  <c r="AM51" i="8"/>
  <c r="AL51" i="8"/>
  <c r="AO51" i="8"/>
  <c r="AR51" i="8"/>
  <c r="AQ51" i="8"/>
  <c r="AP51" i="8"/>
  <c r="AS51" i="8"/>
  <c r="AV51" i="8"/>
  <c r="AU51" i="8"/>
  <c r="AT51" i="8"/>
  <c r="AW51" i="8"/>
  <c r="AZ51" i="8"/>
  <c r="AY51" i="8"/>
  <c r="BA51" i="8"/>
  <c r="BD51" i="8"/>
  <c r="BC51" i="8"/>
  <c r="BB51" i="8"/>
  <c r="BE51" i="8"/>
  <c r="BH51" i="8"/>
  <c r="BG51" i="8"/>
  <c r="BF51" i="8"/>
  <c r="BI51" i="8"/>
  <c r="BL51" i="8"/>
  <c r="BK51" i="8"/>
  <c r="BJ51" i="8"/>
  <c r="BM51" i="8"/>
  <c r="BP51" i="8"/>
  <c r="BO51" i="8"/>
  <c r="BQ51" i="8"/>
  <c r="BT51" i="8"/>
  <c r="BS51" i="8"/>
  <c r="BR51" i="8"/>
  <c r="BU51" i="8"/>
  <c r="BX51" i="8"/>
  <c r="BW51" i="8"/>
  <c r="BV51" i="8"/>
  <c r="BY51" i="8"/>
  <c r="CB51" i="8"/>
  <c r="CA51" i="8"/>
  <c r="BZ51" i="8"/>
  <c r="CC51" i="8"/>
  <c r="CF51" i="8"/>
  <c r="CE51" i="8"/>
  <c r="CG51" i="8"/>
  <c r="CJ51" i="8"/>
  <c r="CI51" i="8"/>
  <c r="CH51" i="8"/>
  <c r="CK51" i="8"/>
  <c r="CN51" i="8"/>
  <c r="CM51" i="8"/>
  <c r="CL51" i="8"/>
  <c r="CO51" i="8"/>
  <c r="CR51" i="8"/>
  <c r="CQ51" i="8"/>
  <c r="CP51" i="8"/>
  <c r="CS51" i="8"/>
  <c r="CV51" i="8"/>
  <c r="CU51" i="8"/>
  <c r="CW51" i="8"/>
  <c r="CZ51" i="8"/>
  <c r="CY51" i="8"/>
  <c r="CX51" i="8"/>
  <c r="DA51" i="8"/>
  <c r="DD51" i="8"/>
  <c r="DC51" i="8"/>
  <c r="DB51" i="8"/>
  <c r="DE51" i="8"/>
  <c r="DH51" i="8"/>
  <c r="DG51" i="8"/>
  <c r="DF51" i="8"/>
  <c r="DI51" i="8"/>
  <c r="DL51" i="8"/>
  <c r="DK51" i="8"/>
  <c r="DM51" i="8"/>
  <c r="DP51" i="8"/>
  <c r="DO51" i="8"/>
  <c r="DN51" i="8"/>
  <c r="DQ51" i="8"/>
  <c r="DT51" i="8"/>
  <c r="DS51" i="8"/>
  <c r="DR51" i="8"/>
  <c r="DU51" i="8"/>
  <c r="DX51" i="8"/>
  <c r="DW51" i="8"/>
  <c r="DV51" i="8"/>
  <c r="DY51" i="8"/>
  <c r="EB51" i="8"/>
  <c r="EA51" i="8"/>
  <c r="EC51" i="8"/>
  <c r="EF51" i="8"/>
  <c r="EE51" i="8"/>
  <c r="ED51" i="8"/>
  <c r="EG51" i="8"/>
  <c r="EJ51" i="8"/>
  <c r="EI51" i="8"/>
  <c r="EH51" i="8"/>
  <c r="EK51" i="8"/>
  <c r="EN51" i="8"/>
  <c r="EM51" i="8"/>
  <c r="EL51" i="8"/>
  <c r="EO51" i="8"/>
  <c r="ER51" i="8"/>
  <c r="EQ51" i="8"/>
  <c r="ES51" i="8"/>
  <c r="EV51" i="8"/>
  <c r="EU51" i="8"/>
  <c r="ET51" i="8"/>
  <c r="EW51" i="8"/>
  <c r="EZ51" i="8"/>
  <c r="EY51" i="8"/>
  <c r="EX51" i="8"/>
  <c r="FA51" i="8"/>
  <c r="FD51" i="8"/>
  <c r="FC51" i="8"/>
  <c r="FB51" i="8"/>
  <c r="FE51" i="8"/>
  <c r="FH51" i="8"/>
  <c r="FG51" i="8"/>
  <c r="FI51" i="8"/>
  <c r="FL51" i="8"/>
  <c r="FK51" i="8"/>
  <c r="FJ51" i="8"/>
  <c r="FM51" i="8"/>
  <c r="FP51" i="8"/>
  <c r="FO51" i="8"/>
  <c r="FN51" i="8"/>
  <c r="FQ51" i="8"/>
  <c r="FT51" i="8"/>
  <c r="FS51" i="8"/>
  <c r="FR51" i="8"/>
  <c r="FU51" i="8"/>
  <c r="FX51" i="8"/>
  <c r="FW51" i="8"/>
  <c r="FY51" i="8"/>
  <c r="GA51" i="8"/>
  <c r="FZ51" i="8"/>
  <c r="O52" i="8"/>
  <c r="N52" i="8"/>
  <c r="S52" i="8"/>
  <c r="R52" i="8"/>
  <c r="Q52" i="8"/>
  <c r="P52" i="8"/>
  <c r="W52" i="8"/>
  <c r="V52" i="8"/>
  <c r="U52" i="8"/>
  <c r="T52" i="8"/>
  <c r="AA52" i="8"/>
  <c r="Z52" i="8"/>
  <c r="Y52" i="8"/>
  <c r="AE52" i="8"/>
  <c r="AD52" i="8"/>
  <c r="AC52" i="8"/>
  <c r="AB52" i="8"/>
  <c r="AI52" i="8"/>
  <c r="AH52" i="8"/>
  <c r="AG52" i="8"/>
  <c r="AF52" i="8"/>
  <c r="AM52" i="8"/>
  <c r="AL52" i="8"/>
  <c r="AK52" i="8"/>
  <c r="AJ52" i="8"/>
  <c r="AQ52" i="8"/>
  <c r="AP52" i="8"/>
  <c r="AO52" i="8"/>
  <c r="AU52" i="8"/>
  <c r="AT52" i="8"/>
  <c r="AS52" i="8"/>
  <c r="AR52" i="8"/>
  <c r="AY52" i="8"/>
  <c r="AX52" i="8"/>
  <c r="AW52" i="8"/>
  <c r="AV52" i="8"/>
  <c r="BC52" i="8"/>
  <c r="BB52" i="8"/>
  <c r="BA52" i="8"/>
  <c r="AZ52" i="8"/>
  <c r="BG52" i="8"/>
  <c r="BF52" i="8"/>
  <c r="BE52" i="8"/>
  <c r="BK52" i="8"/>
  <c r="BJ52" i="8"/>
  <c r="BI52" i="8"/>
  <c r="BH52" i="8"/>
  <c r="BO52" i="8"/>
  <c r="BN52" i="8"/>
  <c r="BM52" i="8"/>
  <c r="BL52" i="8"/>
  <c r="BS52" i="8"/>
  <c r="BR52" i="8"/>
  <c r="BQ52" i="8"/>
  <c r="BP52" i="8"/>
  <c r="BW52" i="8"/>
  <c r="BV52" i="8"/>
  <c r="BU52" i="8"/>
  <c r="CA52" i="8"/>
  <c r="BZ52" i="8"/>
  <c r="BY52" i="8"/>
  <c r="BX52" i="8"/>
  <c r="CE52" i="8"/>
  <c r="CD52" i="8"/>
  <c r="CC52" i="8"/>
  <c r="CB52" i="8"/>
  <c r="CI52" i="8"/>
  <c r="CH52" i="8"/>
  <c r="CG52" i="8"/>
  <c r="CF52" i="8"/>
  <c r="CM52" i="8"/>
  <c r="CL52" i="8"/>
  <c r="CK52" i="8"/>
  <c r="CQ52" i="8"/>
  <c r="CP52" i="8"/>
  <c r="CO52" i="8"/>
  <c r="CN52" i="8"/>
  <c r="CU52" i="8"/>
  <c r="CT52" i="8"/>
  <c r="CS52" i="8"/>
  <c r="CR52" i="8"/>
  <c r="CY52" i="8"/>
  <c r="CX52" i="8"/>
  <c r="CW52" i="8"/>
  <c r="CV52" i="8"/>
  <c r="DC52" i="8"/>
  <c r="DB52" i="8"/>
  <c r="DA52" i="8"/>
  <c r="DG52" i="8"/>
  <c r="DF52" i="8"/>
  <c r="DE52" i="8"/>
  <c r="DD52" i="8"/>
  <c r="DK52" i="8"/>
  <c r="DJ52" i="8"/>
  <c r="DI52" i="8"/>
  <c r="DH52" i="8"/>
  <c r="DO52" i="8"/>
  <c r="DN52" i="8"/>
  <c r="DM52" i="8"/>
  <c r="DL52" i="8"/>
  <c r="DS52" i="8"/>
  <c r="DR52" i="8"/>
  <c r="DQ52" i="8"/>
  <c r="DW52" i="8"/>
  <c r="DV52" i="8"/>
  <c r="DU52" i="8"/>
  <c r="DT52" i="8"/>
  <c r="EA52" i="8"/>
  <c r="DZ52" i="8"/>
  <c r="DY52" i="8"/>
  <c r="DX52" i="8"/>
  <c r="EE52" i="8"/>
  <c r="ED52" i="8"/>
  <c r="EC52" i="8"/>
  <c r="EB52" i="8"/>
  <c r="EI52" i="8"/>
  <c r="EH52" i="8"/>
  <c r="EG52" i="8"/>
  <c r="EM52" i="8"/>
  <c r="EL52" i="8"/>
  <c r="EK52" i="8"/>
  <c r="EJ52" i="8"/>
  <c r="EQ52" i="8"/>
  <c r="EP52" i="8"/>
  <c r="EO52" i="8"/>
  <c r="EN52" i="8"/>
  <c r="EU52" i="8"/>
  <c r="ET52" i="8"/>
  <c r="ES52" i="8"/>
  <c r="ER52" i="8"/>
  <c r="EY52" i="8"/>
  <c r="EX52" i="8"/>
  <c r="EW52" i="8"/>
  <c r="FC52" i="8"/>
  <c r="FB52" i="8"/>
  <c r="FA52" i="8"/>
  <c r="EZ52" i="8"/>
  <c r="FG52" i="8"/>
  <c r="FF52" i="8"/>
  <c r="FE52" i="8"/>
  <c r="FD52" i="8"/>
  <c r="FK52" i="8"/>
  <c r="FJ52" i="8"/>
  <c r="FI52" i="8"/>
  <c r="FH52" i="8"/>
  <c r="FO52" i="8"/>
  <c r="FN52" i="8"/>
  <c r="FM52" i="8"/>
  <c r="FS52" i="8"/>
  <c r="FR52" i="8"/>
  <c r="FQ52" i="8"/>
  <c r="FP52" i="8"/>
  <c r="FW52" i="8"/>
  <c r="FV52" i="8"/>
  <c r="FU52" i="8"/>
  <c r="FT52" i="8"/>
  <c r="GA52" i="8"/>
  <c r="FZ52" i="8"/>
  <c r="FY52" i="8"/>
  <c r="FX52" i="8"/>
  <c r="P49" i="8"/>
  <c r="T49" i="8"/>
  <c r="X49" i="8"/>
  <c r="AB49" i="8"/>
  <c r="AF49" i="8"/>
  <c r="AJ49" i="8"/>
  <c r="AN49" i="8"/>
  <c r="AR49" i="8"/>
  <c r="AV49" i="8"/>
  <c r="AZ49" i="8"/>
  <c r="BD49" i="8"/>
  <c r="BH49" i="8"/>
  <c r="BL49" i="8"/>
  <c r="BP49" i="8"/>
  <c r="BT49" i="8"/>
  <c r="BX49" i="8"/>
  <c r="CB49" i="8"/>
  <c r="CF49" i="8"/>
  <c r="CJ49" i="8"/>
  <c r="CN49" i="8"/>
  <c r="CR49" i="8"/>
  <c r="CV49" i="8"/>
  <c r="DC49" i="8"/>
  <c r="DK49" i="8"/>
  <c r="DS49" i="8"/>
  <c r="EI49" i="8"/>
  <c r="EY49" i="8"/>
  <c r="FO49" i="8"/>
  <c r="Q50" i="8"/>
  <c r="AG50" i="8"/>
  <c r="AW50" i="8"/>
  <c r="BM50" i="8"/>
  <c r="CC50" i="8"/>
  <c r="CS50" i="8"/>
  <c r="DI50" i="8"/>
  <c r="DY50" i="8"/>
  <c r="EO50" i="8"/>
  <c r="FE50" i="8"/>
  <c r="FU50" i="8"/>
  <c r="AX51" i="8"/>
  <c r="DJ51" i="8"/>
  <c r="FV51" i="8"/>
  <c r="BT52" i="8"/>
  <c r="EF52" i="8"/>
  <c r="Q49" i="8"/>
  <c r="U49" i="8"/>
  <c r="Y49" i="8"/>
  <c r="AC49" i="8"/>
  <c r="AG49" i="8"/>
  <c r="AK49" i="8"/>
  <c r="AO49" i="8"/>
  <c r="AS49" i="8"/>
  <c r="AW49" i="8"/>
  <c r="BA49" i="8"/>
  <c r="BE49" i="8"/>
  <c r="BI49" i="8"/>
  <c r="BM49" i="8"/>
  <c r="BQ49" i="8"/>
  <c r="BU49" i="8"/>
  <c r="BY49" i="8"/>
  <c r="CC49" i="8"/>
  <c r="CG49" i="8"/>
  <c r="CK49" i="8"/>
  <c r="CO49" i="8"/>
  <c r="CS49" i="8"/>
  <c r="CW49" i="8"/>
  <c r="DD49" i="8"/>
  <c r="DL49" i="8"/>
  <c r="DW49" i="8"/>
  <c r="EM49" i="8"/>
  <c r="FC49" i="8"/>
  <c r="FS49" i="8"/>
  <c r="U50" i="8"/>
  <c r="AK50" i="8"/>
  <c r="BA50" i="8"/>
  <c r="BQ50" i="8"/>
  <c r="CG50" i="8"/>
  <c r="CW50" i="8"/>
  <c r="DM50" i="8"/>
  <c r="EC50" i="8"/>
  <c r="ES50" i="8"/>
  <c r="FI50" i="8"/>
  <c r="FY50" i="8"/>
  <c r="BN51" i="8"/>
  <c r="DZ51" i="8"/>
  <c r="X52" i="8"/>
  <c r="CJ52" i="8"/>
  <c r="EV52" i="8"/>
  <c r="CY49" i="8"/>
  <c r="DG49" i="8"/>
  <c r="DO49" i="8"/>
  <c r="EA49" i="8"/>
  <c r="EQ49" i="8"/>
  <c r="FG49" i="8"/>
  <c r="FW49" i="8"/>
  <c r="Y50" i="8"/>
  <c r="AO50" i="8"/>
  <c r="BE50" i="8"/>
  <c r="BU50" i="8"/>
  <c r="CK50" i="8"/>
  <c r="DA50" i="8"/>
  <c r="DQ50" i="8"/>
  <c r="EG50" i="8"/>
  <c r="EW50" i="8"/>
  <c r="FM50" i="8"/>
  <c r="R51" i="8"/>
  <c r="CD51" i="8"/>
  <c r="EP51" i="8"/>
  <c r="AN52" i="8"/>
  <c r="CZ52" i="8"/>
  <c r="FL52" i="8"/>
  <c r="EX17" i="8"/>
  <c r="EX18" i="8" s="1"/>
  <c r="FB17" i="8"/>
  <c r="FB18" i="8" s="1"/>
  <c r="FF17" i="8"/>
  <c r="FF18" i="8" s="1"/>
  <c r="FJ17" i="8"/>
  <c r="FJ18" i="8" s="1"/>
  <c r="FN17" i="8"/>
  <c r="FN18" i="8" s="1"/>
  <c r="FR17" i="8"/>
  <c r="FR18" i="8" s="1"/>
  <c r="FV17" i="8"/>
  <c r="FV18" i="8" s="1"/>
  <c r="FZ17" i="8"/>
  <c r="FZ18" i="8" s="1"/>
  <c r="EY17" i="8"/>
  <c r="EY18" i="8" s="1"/>
  <c r="FC17" i="8"/>
  <c r="FC18" i="8" s="1"/>
  <c r="FG17" i="8"/>
  <c r="FG18" i="8" s="1"/>
  <c r="FK17" i="8"/>
  <c r="FK18" i="8" s="1"/>
  <c r="FO17" i="8"/>
  <c r="FO18" i="8" s="1"/>
  <c r="FS17" i="8"/>
  <c r="FS18" i="8" s="1"/>
  <c r="FW17" i="8"/>
  <c r="FW18" i="8" s="1"/>
  <c r="GA17" i="8"/>
  <c r="GA18" i="8" s="1"/>
  <c r="EV17" i="8"/>
  <c r="EV18" i="8" s="1"/>
  <c r="EZ17" i="8"/>
  <c r="EZ18" i="8" s="1"/>
  <c r="FD17" i="8"/>
  <c r="FD18" i="8" s="1"/>
  <c r="FH17" i="8"/>
  <c r="FH18" i="8" s="1"/>
  <c r="FL17" i="8"/>
  <c r="FL18" i="8" s="1"/>
  <c r="FP17" i="8"/>
  <c r="FP18" i="8" s="1"/>
  <c r="FT17" i="8"/>
  <c r="FT18" i="8" s="1"/>
  <c r="FX17" i="8"/>
  <c r="FX18" i="8" s="1"/>
  <c r="EW17" i="8"/>
  <c r="EW18" i="8" s="1"/>
  <c r="FA17" i="8"/>
  <c r="FA18" i="8" s="1"/>
  <c r="FE17" i="8"/>
  <c r="FE18" i="8" s="1"/>
  <c r="FI17" i="8"/>
  <c r="FI18" i="8" s="1"/>
  <c r="FM17" i="8"/>
  <c r="FM18" i="8" s="1"/>
  <c r="FQ17" i="8"/>
  <c r="FQ18" i="8" s="1"/>
  <c r="FU17" i="8"/>
  <c r="FU18" i="8" s="1"/>
  <c r="FY17" i="8"/>
  <c r="FY18" i="8" s="1"/>
  <c r="FC49" i="5"/>
  <c r="EY49" i="5"/>
  <c r="EW49" i="5"/>
  <c r="EV49" i="5"/>
  <c r="FG49" i="5"/>
  <c r="EV50" i="5"/>
  <c r="FG50" i="5"/>
  <c r="EW50" i="5"/>
  <c r="EW51" i="5"/>
  <c r="EV51" i="5"/>
  <c r="EV16" i="5"/>
  <c r="EV17" i="5" s="1"/>
  <c r="EZ16" i="5"/>
  <c r="EZ17" i="5" s="1"/>
  <c r="FD16" i="5"/>
  <c r="FD17" i="5" s="1"/>
  <c r="FH16" i="5"/>
  <c r="FH17" i="5" s="1"/>
  <c r="FL16" i="5"/>
  <c r="FL17" i="5" s="1"/>
  <c r="FP16" i="5"/>
  <c r="FP17" i="5" s="1"/>
  <c r="FT16" i="5"/>
  <c r="FT17" i="5" s="1"/>
  <c r="FX16" i="5"/>
  <c r="FX17" i="5" s="1"/>
  <c r="EX49" i="5"/>
  <c r="FB49" i="5"/>
  <c r="FF49" i="5"/>
  <c r="FJ49" i="5"/>
  <c r="FN49" i="5"/>
  <c r="FR49" i="5"/>
  <c r="FV49" i="5"/>
  <c r="FZ49" i="5"/>
  <c r="V49" i="5"/>
  <c r="Z50" i="5"/>
  <c r="V50" i="5"/>
  <c r="R50" i="5"/>
  <c r="Y50" i="5"/>
  <c r="U50" i="5"/>
  <c r="Q50" i="5"/>
  <c r="X50" i="5"/>
  <c r="T50" i="5"/>
  <c r="AD50" i="5"/>
  <c r="AC50" i="5"/>
  <c r="AB50" i="5"/>
  <c r="AH50" i="5"/>
  <c r="AG50" i="5"/>
  <c r="AF50" i="5"/>
  <c r="AL50" i="5"/>
  <c r="AK50" i="5"/>
  <c r="AJ50" i="5"/>
  <c r="AP50" i="5"/>
  <c r="AO50" i="5"/>
  <c r="AN50" i="5"/>
  <c r="AT50" i="5"/>
  <c r="AS50" i="5"/>
  <c r="AR50" i="5"/>
  <c r="AX50" i="5"/>
  <c r="AW50" i="5"/>
  <c r="AV50" i="5"/>
  <c r="BB50" i="5"/>
  <c r="BA50" i="5"/>
  <c r="AZ50" i="5"/>
  <c r="BF50" i="5"/>
  <c r="BE50" i="5"/>
  <c r="BD50" i="5"/>
  <c r="BJ50" i="5"/>
  <c r="BI50" i="5"/>
  <c r="BH50" i="5"/>
  <c r="BN50" i="5"/>
  <c r="BM50" i="5"/>
  <c r="BL50" i="5"/>
  <c r="BR50" i="5"/>
  <c r="BQ50" i="5"/>
  <c r="BP50" i="5"/>
  <c r="BV50" i="5"/>
  <c r="BU50" i="5"/>
  <c r="BT50" i="5"/>
  <c r="BZ50" i="5"/>
  <c r="BY50" i="5"/>
  <c r="BX50" i="5"/>
  <c r="CD50" i="5"/>
  <c r="CC50" i="5"/>
  <c r="CB50" i="5"/>
  <c r="CH50" i="5"/>
  <c r="CG50" i="5"/>
  <c r="CF50" i="5"/>
  <c r="CL50" i="5"/>
  <c r="CK50" i="5"/>
  <c r="CJ50" i="5"/>
  <c r="CP50" i="5"/>
  <c r="CO50" i="5"/>
  <c r="CN50" i="5"/>
  <c r="CT50" i="5"/>
  <c r="CS50" i="5"/>
  <c r="CR50" i="5"/>
  <c r="CX50" i="5"/>
  <c r="CW50" i="5"/>
  <c r="CV50" i="5"/>
  <c r="DB50" i="5"/>
  <c r="DA50" i="5"/>
  <c r="CZ50" i="5"/>
  <c r="DF50" i="5"/>
  <c r="DE50" i="5"/>
  <c r="DD50" i="5"/>
  <c r="DJ50" i="5"/>
  <c r="DI50" i="5"/>
  <c r="DH50" i="5"/>
  <c r="DN50" i="5"/>
  <c r="DM50" i="5"/>
  <c r="DL50" i="5"/>
  <c r="DR50" i="5"/>
  <c r="DQ50" i="5"/>
  <c r="DP50" i="5"/>
  <c r="DV50" i="5"/>
  <c r="DU50" i="5"/>
  <c r="DT50" i="5"/>
  <c r="DZ50" i="5"/>
  <c r="DY50" i="5"/>
  <c r="DX50" i="5"/>
  <c r="ED50" i="5"/>
  <c r="EC50" i="5"/>
  <c r="EB50" i="5"/>
  <c r="EH50" i="5"/>
  <c r="EG50" i="5"/>
  <c r="EF50" i="5"/>
  <c r="EL50" i="5"/>
  <c r="EK50" i="5"/>
  <c r="EJ50" i="5"/>
  <c r="EP50" i="5"/>
  <c r="EO50" i="5"/>
  <c r="EN50" i="5"/>
  <c r="ET50" i="5"/>
  <c r="ES50" i="5"/>
  <c r="ER50" i="5"/>
  <c r="EX50" i="5"/>
  <c r="FB50" i="5"/>
  <c r="FA50" i="5"/>
  <c r="EZ50" i="5"/>
  <c r="FF50" i="5"/>
  <c r="FE50" i="5"/>
  <c r="FD50" i="5"/>
  <c r="FJ50" i="5"/>
  <c r="FI50" i="5"/>
  <c r="FH50" i="5"/>
  <c r="FN50" i="5"/>
  <c r="FM50" i="5"/>
  <c r="FL50" i="5"/>
  <c r="FR50" i="5"/>
  <c r="FQ50" i="5"/>
  <c r="FP50" i="5"/>
  <c r="FV50" i="5"/>
  <c r="FU50" i="5"/>
  <c r="FT50" i="5"/>
  <c r="FZ50" i="5"/>
  <c r="FY50" i="5"/>
  <c r="FX50" i="5"/>
  <c r="X51" i="5"/>
  <c r="T51" i="5"/>
  <c r="P51" i="5"/>
  <c r="W51" i="5"/>
  <c r="S51" i="5"/>
  <c r="O51" i="5"/>
  <c r="V51" i="5"/>
  <c r="R51" i="5"/>
  <c r="N51" i="5"/>
  <c r="AB51" i="5"/>
  <c r="AA51" i="5"/>
  <c r="Z51" i="5"/>
  <c r="AF51" i="5"/>
  <c r="AE51" i="5"/>
  <c r="AD51" i="5"/>
  <c r="AJ51" i="5"/>
  <c r="AI51" i="5"/>
  <c r="AH51" i="5"/>
  <c r="AN51" i="5"/>
  <c r="AM51" i="5"/>
  <c r="AL51" i="5"/>
  <c r="AR51" i="5"/>
  <c r="AQ51" i="5"/>
  <c r="AP51" i="5"/>
  <c r="AV51" i="5"/>
  <c r="AU51" i="5"/>
  <c r="AT51" i="5"/>
  <c r="AZ51" i="5"/>
  <c r="AY51" i="5"/>
  <c r="AX51" i="5"/>
  <c r="BD51" i="5"/>
  <c r="BC51" i="5"/>
  <c r="BB51" i="5"/>
  <c r="BH51" i="5"/>
  <c r="BG51" i="5"/>
  <c r="BF51" i="5"/>
  <c r="BL51" i="5"/>
  <c r="BK51" i="5"/>
  <c r="BJ51" i="5"/>
  <c r="BP51" i="5"/>
  <c r="BO51" i="5"/>
  <c r="BN51" i="5"/>
  <c r="BT51" i="5"/>
  <c r="BS51" i="5"/>
  <c r="BR51" i="5"/>
  <c r="BX51" i="5"/>
  <c r="BW51" i="5"/>
  <c r="BV51" i="5"/>
  <c r="CB51" i="5"/>
  <c r="CA51" i="5"/>
  <c r="BZ51" i="5"/>
  <c r="CF51" i="5"/>
  <c r="CE51" i="5"/>
  <c r="CD51" i="5"/>
  <c r="CJ51" i="5"/>
  <c r="CI51" i="5"/>
  <c r="CH51" i="5"/>
  <c r="CN51" i="5"/>
  <c r="CM51" i="5"/>
  <c r="CL51" i="5"/>
  <c r="CR51" i="5"/>
  <c r="CQ51" i="5"/>
  <c r="CP51" i="5"/>
  <c r="CV51" i="5"/>
  <c r="CW51" i="5"/>
  <c r="CU51" i="5"/>
  <c r="CT51" i="5"/>
  <c r="CZ51" i="5"/>
  <c r="CY51" i="5"/>
  <c r="DA51" i="5"/>
  <c r="DD51" i="5"/>
  <c r="DC51" i="5"/>
  <c r="DE51" i="5"/>
  <c r="DB51" i="5"/>
  <c r="DH51" i="5"/>
  <c r="DG51" i="5"/>
  <c r="DF51" i="5"/>
  <c r="DL51" i="5"/>
  <c r="DK51" i="5"/>
  <c r="DJ51" i="5"/>
  <c r="DM51" i="5"/>
  <c r="DP51" i="5"/>
  <c r="DO51" i="5"/>
  <c r="DN51" i="5"/>
  <c r="DQ51" i="5"/>
  <c r="DT51" i="5"/>
  <c r="DS51" i="5"/>
  <c r="DR51" i="5"/>
  <c r="DU51" i="5"/>
  <c r="DX51" i="5"/>
  <c r="DW51" i="5"/>
  <c r="DV51" i="5"/>
  <c r="EB51" i="5"/>
  <c r="EA51" i="5"/>
  <c r="DZ51" i="5"/>
  <c r="EC51" i="5"/>
  <c r="EF51" i="5"/>
  <c r="EE51" i="5"/>
  <c r="ED51" i="5"/>
  <c r="EG51" i="5"/>
  <c r="EJ51" i="5"/>
  <c r="EI51" i="5"/>
  <c r="EH51" i="5"/>
  <c r="EK51" i="5"/>
  <c r="EN51" i="5"/>
  <c r="EM51" i="5"/>
  <c r="EL51" i="5"/>
  <c r="ER51" i="5"/>
  <c r="EQ51" i="5"/>
  <c r="EP51" i="5"/>
  <c r="ES51" i="5"/>
  <c r="ET51" i="5"/>
  <c r="EZ51" i="5"/>
  <c r="EY51" i="5"/>
  <c r="EX51" i="5"/>
  <c r="FA51" i="5"/>
  <c r="FD51" i="5"/>
  <c r="FC51" i="5"/>
  <c r="FB51" i="5"/>
  <c r="FH51" i="5"/>
  <c r="FG51" i="5"/>
  <c r="FF51" i="5"/>
  <c r="FI51" i="5"/>
  <c r="FL51" i="5"/>
  <c r="FK51" i="5"/>
  <c r="FJ51" i="5"/>
  <c r="FM51" i="5"/>
  <c r="FP51" i="5"/>
  <c r="FO51" i="5"/>
  <c r="FN51" i="5"/>
  <c r="FQ51" i="5"/>
  <c r="FT51" i="5"/>
  <c r="FS51" i="5"/>
  <c r="FR51" i="5"/>
  <c r="FX51" i="5"/>
  <c r="FW51" i="5"/>
  <c r="FV51" i="5"/>
  <c r="FY51" i="5"/>
  <c r="GA51" i="5"/>
  <c r="FZ51" i="5"/>
  <c r="Z54" i="5"/>
  <c r="V54" i="5"/>
  <c r="R54" i="5"/>
  <c r="Y54" i="5"/>
  <c r="U54" i="5"/>
  <c r="Q54" i="5"/>
  <c r="X54" i="5"/>
  <c r="T54" i="5"/>
  <c r="P54" i="5"/>
  <c r="AA54" i="5"/>
  <c r="W54" i="5"/>
  <c r="AD54" i="5"/>
  <c r="AC54" i="5"/>
  <c r="AB54" i="5"/>
  <c r="AE54" i="5"/>
  <c r="AH54" i="5"/>
  <c r="AG54" i="5"/>
  <c r="AF54" i="5"/>
  <c r="AL54" i="5"/>
  <c r="AK54" i="5"/>
  <c r="AJ54" i="5"/>
  <c r="AM54" i="5"/>
  <c r="AP54" i="5"/>
  <c r="AO54" i="5"/>
  <c r="AN54" i="5"/>
  <c r="AQ54" i="5"/>
  <c r="AT54" i="5"/>
  <c r="AS54" i="5"/>
  <c r="AR54" i="5"/>
  <c r="AU54" i="5"/>
  <c r="AX54" i="5"/>
  <c r="AW54" i="5"/>
  <c r="AV54" i="5"/>
  <c r="BB54" i="5"/>
  <c r="BA54" i="5"/>
  <c r="AZ54" i="5"/>
  <c r="BC54" i="5"/>
  <c r="BF54" i="5"/>
  <c r="BE54" i="5"/>
  <c r="BD54" i="5"/>
  <c r="BG54" i="5"/>
  <c r="BJ54" i="5"/>
  <c r="BI54" i="5"/>
  <c r="BH54" i="5"/>
  <c r="BK54" i="5"/>
  <c r="BN54" i="5"/>
  <c r="BM54" i="5"/>
  <c r="BL54" i="5"/>
  <c r="BR54" i="5"/>
  <c r="BQ54" i="5"/>
  <c r="BP54" i="5"/>
  <c r="BS54" i="5"/>
  <c r="BV54" i="5"/>
  <c r="BU54" i="5"/>
  <c r="BT54" i="5"/>
  <c r="BW54" i="5"/>
  <c r="BZ54" i="5"/>
  <c r="BY54" i="5"/>
  <c r="BX54" i="5"/>
  <c r="CA54" i="5"/>
  <c r="CD54" i="5"/>
  <c r="CC54" i="5"/>
  <c r="CB54" i="5"/>
  <c r="CH54" i="5"/>
  <c r="CG54" i="5"/>
  <c r="CF54" i="5"/>
  <c r="CI54" i="5"/>
  <c r="CL54" i="5"/>
  <c r="CK54" i="5"/>
  <c r="CJ54" i="5"/>
  <c r="CM54" i="5"/>
  <c r="CP54" i="5"/>
  <c r="CO54" i="5"/>
  <c r="CN54" i="5"/>
  <c r="CQ54" i="5"/>
  <c r="CT54" i="5"/>
  <c r="CS54" i="5"/>
  <c r="CR54" i="5"/>
  <c r="CX54" i="5"/>
  <c r="CW54" i="5"/>
  <c r="CV54" i="5"/>
  <c r="CY54" i="5"/>
  <c r="DB54" i="5"/>
  <c r="DA54" i="5"/>
  <c r="CZ54" i="5"/>
  <c r="DC54" i="5"/>
  <c r="DF54" i="5"/>
  <c r="DE54" i="5"/>
  <c r="DD54" i="5"/>
  <c r="DG54" i="5"/>
  <c r="DJ54" i="5"/>
  <c r="DI54" i="5"/>
  <c r="DH54" i="5"/>
  <c r="DN54" i="5"/>
  <c r="DM54" i="5"/>
  <c r="DL54" i="5"/>
  <c r="DO54" i="5"/>
  <c r="DR54" i="5"/>
  <c r="DQ54" i="5"/>
  <c r="DP54" i="5"/>
  <c r="DS54" i="5"/>
  <c r="DV54" i="5"/>
  <c r="DU54" i="5"/>
  <c r="DT54" i="5"/>
  <c r="DW54" i="5"/>
  <c r="DZ54" i="5"/>
  <c r="DY54" i="5"/>
  <c r="DX54" i="5"/>
  <c r="ED54" i="5"/>
  <c r="EC54" i="5"/>
  <c r="EB54" i="5"/>
  <c r="EE54" i="5"/>
  <c r="EH54" i="5"/>
  <c r="EG54" i="5"/>
  <c r="EF54" i="5"/>
  <c r="EI54" i="5"/>
  <c r="EL54" i="5"/>
  <c r="EK54" i="5"/>
  <c r="EJ54" i="5"/>
  <c r="EM54" i="5"/>
  <c r="EP54" i="5"/>
  <c r="EO54" i="5"/>
  <c r="EN54" i="5"/>
  <c r="ET54" i="5"/>
  <c r="ES54" i="5"/>
  <c r="ER54" i="5"/>
  <c r="EU54" i="5"/>
  <c r="EX54" i="5"/>
  <c r="EW54" i="5"/>
  <c r="EV54" i="5"/>
  <c r="EY54" i="5"/>
  <c r="FB54" i="5"/>
  <c r="FA54" i="5"/>
  <c r="EZ54" i="5"/>
  <c r="FC54" i="5"/>
  <c r="FF54" i="5"/>
  <c r="FE54" i="5"/>
  <c r="FD54" i="5"/>
  <c r="FJ54" i="5"/>
  <c r="FI54" i="5"/>
  <c r="FH54" i="5"/>
  <c r="FK54" i="5"/>
  <c r="FN54" i="5"/>
  <c r="FM54" i="5"/>
  <c r="FL54" i="5"/>
  <c r="FO54" i="5"/>
  <c r="FR54" i="5"/>
  <c r="FQ54" i="5"/>
  <c r="FP54" i="5"/>
  <c r="FS54" i="5"/>
  <c r="FV54" i="5"/>
  <c r="FU54" i="5"/>
  <c r="FT54" i="5"/>
  <c r="GA54" i="5"/>
  <c r="FP6" i="10" s="1"/>
  <c r="FZ54" i="5"/>
  <c r="FY54" i="5"/>
  <c r="FX54" i="5"/>
  <c r="FM6" i="10" s="1"/>
  <c r="Y55" i="5"/>
  <c r="U55" i="5"/>
  <c r="Q55" i="5"/>
  <c r="X55" i="5"/>
  <c r="T55" i="5"/>
  <c r="W55" i="5"/>
  <c r="S55" i="5"/>
  <c r="O55" i="5"/>
  <c r="V55" i="5"/>
  <c r="R55" i="5"/>
  <c r="P55" i="5"/>
  <c r="N55" i="5"/>
  <c r="AC55" i="5"/>
  <c r="AB55" i="5"/>
  <c r="AA55" i="5"/>
  <c r="Z55" i="5"/>
  <c r="AG55" i="5"/>
  <c r="AF55" i="5"/>
  <c r="AE55" i="5"/>
  <c r="AD55" i="5"/>
  <c r="AK55" i="5"/>
  <c r="AJ55" i="5"/>
  <c r="AI55" i="5"/>
  <c r="AH55" i="5"/>
  <c r="AO55" i="5"/>
  <c r="AN55" i="5"/>
  <c r="AM55" i="5"/>
  <c r="AL55" i="5"/>
  <c r="AS55" i="5"/>
  <c r="AR55" i="5"/>
  <c r="AQ55" i="5"/>
  <c r="AP55" i="5"/>
  <c r="AW55" i="5"/>
  <c r="AV55" i="5"/>
  <c r="AU55" i="5"/>
  <c r="AT55" i="5"/>
  <c r="BA55" i="5"/>
  <c r="AZ55" i="5"/>
  <c r="AY55" i="5"/>
  <c r="AX55" i="5"/>
  <c r="BE55" i="5"/>
  <c r="BD55" i="5"/>
  <c r="BC55" i="5"/>
  <c r="BB55" i="5"/>
  <c r="BI55" i="5"/>
  <c r="BH55" i="5"/>
  <c r="BG55" i="5"/>
  <c r="BM55" i="5"/>
  <c r="BL55" i="5"/>
  <c r="BK55" i="5"/>
  <c r="BJ55" i="5"/>
  <c r="BQ55" i="5"/>
  <c r="BP55" i="5"/>
  <c r="BO55" i="5"/>
  <c r="BN55" i="5"/>
  <c r="BU55" i="5"/>
  <c r="BT55" i="5"/>
  <c r="BS55" i="5"/>
  <c r="BR55" i="5"/>
  <c r="BY55" i="5"/>
  <c r="BX55" i="5"/>
  <c r="BW55" i="5"/>
  <c r="BV55" i="5"/>
  <c r="CC55" i="5"/>
  <c r="CB55" i="5"/>
  <c r="CA55" i="5"/>
  <c r="BZ55" i="5"/>
  <c r="CG55" i="5"/>
  <c r="CF55" i="5"/>
  <c r="CE55" i="5"/>
  <c r="CD55" i="5"/>
  <c r="CK55" i="5"/>
  <c r="CJ55" i="5"/>
  <c r="CI55" i="5"/>
  <c r="CH55" i="5"/>
  <c r="CO55" i="5"/>
  <c r="CN55" i="5"/>
  <c r="CM55" i="5"/>
  <c r="CL55" i="5"/>
  <c r="CS55" i="5"/>
  <c r="CR55" i="5"/>
  <c r="CQ55" i="5"/>
  <c r="CP55" i="5"/>
  <c r="CW55" i="5"/>
  <c r="CV55" i="5"/>
  <c r="CU55" i="5"/>
  <c r="CT55" i="5"/>
  <c r="DA55" i="5"/>
  <c r="CZ55" i="5"/>
  <c r="CY55" i="5"/>
  <c r="CX55" i="5"/>
  <c r="DE55" i="5"/>
  <c r="DD55" i="5"/>
  <c r="DC55" i="5"/>
  <c r="DB55" i="5"/>
  <c r="DI55" i="5"/>
  <c r="DH55" i="5"/>
  <c r="DG55" i="5"/>
  <c r="DF55" i="5"/>
  <c r="DM55" i="5"/>
  <c r="DL55" i="5"/>
  <c r="DK55" i="5"/>
  <c r="DJ55" i="5"/>
  <c r="DQ55" i="5"/>
  <c r="DP55" i="5"/>
  <c r="DO55" i="5"/>
  <c r="DN55" i="5"/>
  <c r="DU55" i="5"/>
  <c r="DT55" i="5"/>
  <c r="DS55" i="5"/>
  <c r="DY55" i="5"/>
  <c r="DX55" i="5"/>
  <c r="DW55" i="5"/>
  <c r="DV55" i="5"/>
  <c r="EC55" i="5"/>
  <c r="EB55" i="5"/>
  <c r="EA55" i="5"/>
  <c r="DZ55" i="5"/>
  <c r="EG55" i="5"/>
  <c r="EF55" i="5"/>
  <c r="EE55" i="5"/>
  <c r="ED55" i="5"/>
  <c r="EK55" i="5"/>
  <c r="EJ55" i="5"/>
  <c r="EI55" i="5"/>
  <c r="EH55" i="5"/>
  <c r="EO55" i="5"/>
  <c r="EN55" i="5"/>
  <c r="EM55" i="5"/>
  <c r="EL55" i="5"/>
  <c r="ES55" i="5"/>
  <c r="ER55" i="5"/>
  <c r="EQ55" i="5"/>
  <c r="EP55" i="5"/>
  <c r="EW55" i="5"/>
  <c r="EV55" i="5"/>
  <c r="EU55" i="5"/>
  <c r="ET55" i="5"/>
  <c r="FA55" i="5"/>
  <c r="EZ55" i="5"/>
  <c r="EY55" i="5"/>
  <c r="EX55" i="5"/>
  <c r="FE55" i="5"/>
  <c r="FD55" i="5"/>
  <c r="FC55" i="5"/>
  <c r="FB55" i="5"/>
  <c r="FI55" i="5"/>
  <c r="FH55" i="5"/>
  <c r="FG55" i="5"/>
  <c r="FF55" i="5"/>
  <c r="FM55" i="5"/>
  <c r="FL55" i="5"/>
  <c r="FK55" i="5"/>
  <c r="FJ55" i="5"/>
  <c r="FQ55" i="5"/>
  <c r="FP55" i="5"/>
  <c r="FO55" i="5"/>
  <c r="FN55" i="5"/>
  <c r="FU55" i="5"/>
  <c r="FT55" i="5"/>
  <c r="FS55" i="5"/>
  <c r="FR55" i="5"/>
  <c r="FY55" i="5"/>
  <c r="FX55" i="5"/>
  <c r="FM9" i="10" s="1"/>
  <c r="FW55" i="5"/>
  <c r="FL9" i="10" s="1"/>
  <c r="FV55" i="5"/>
  <c r="GA55" i="5"/>
  <c r="FP9" i="10" s="1"/>
  <c r="FZ55" i="5"/>
  <c r="AA56" i="5"/>
  <c r="W56" i="5"/>
  <c r="S56" i="5"/>
  <c r="Z56" i="5"/>
  <c r="V56" i="5"/>
  <c r="R56" i="5"/>
  <c r="Y56" i="5"/>
  <c r="U56" i="5"/>
  <c r="Q56" i="5"/>
  <c r="T56" i="5"/>
  <c r="P56" i="5"/>
  <c r="X56" i="5"/>
  <c r="AE56" i="5"/>
  <c r="AD56" i="5"/>
  <c r="AC56" i="5"/>
  <c r="AB56" i="5"/>
  <c r="AI56" i="5"/>
  <c r="AH56" i="5"/>
  <c r="AG56" i="5"/>
  <c r="AF56" i="5"/>
  <c r="AM56" i="5"/>
  <c r="AL56" i="5"/>
  <c r="AK56" i="5"/>
  <c r="AJ56" i="5"/>
  <c r="AQ56" i="5"/>
  <c r="AP56" i="5"/>
  <c r="AO56" i="5"/>
  <c r="AN56" i="5"/>
  <c r="AU56" i="5"/>
  <c r="AT56" i="5"/>
  <c r="AS56" i="5"/>
  <c r="AR56" i="5"/>
  <c r="AY56" i="5"/>
  <c r="AX56" i="5"/>
  <c r="AW56" i="5"/>
  <c r="AV56" i="5"/>
  <c r="BC56" i="5"/>
  <c r="BB56" i="5"/>
  <c r="BA56" i="5"/>
  <c r="AZ56" i="5"/>
  <c r="BG56" i="5"/>
  <c r="BF56" i="5"/>
  <c r="BE56" i="5"/>
  <c r="BK56" i="5"/>
  <c r="BJ56" i="5"/>
  <c r="BI56" i="5"/>
  <c r="BH56" i="5"/>
  <c r="BO56" i="5"/>
  <c r="BN56" i="5"/>
  <c r="BM56" i="5"/>
  <c r="BL56" i="5"/>
  <c r="BS56" i="5"/>
  <c r="BR56" i="5"/>
  <c r="BQ56" i="5"/>
  <c r="BP56" i="5"/>
  <c r="BW56" i="5"/>
  <c r="BV56" i="5"/>
  <c r="BU56" i="5"/>
  <c r="BT56" i="5"/>
  <c r="CA56" i="5"/>
  <c r="BZ56" i="5"/>
  <c r="BY56" i="5"/>
  <c r="BX56" i="5"/>
  <c r="CE56" i="5"/>
  <c r="CD56" i="5"/>
  <c r="CC56" i="5"/>
  <c r="CB56" i="5"/>
  <c r="CI56" i="5"/>
  <c r="CH56" i="5"/>
  <c r="CG56" i="5"/>
  <c r="CF56" i="5"/>
  <c r="CM56" i="5"/>
  <c r="CL56" i="5"/>
  <c r="CK56" i="5"/>
  <c r="CJ56" i="5"/>
  <c r="CQ56" i="5"/>
  <c r="CP56" i="5"/>
  <c r="CO56" i="5"/>
  <c r="CN56" i="5"/>
  <c r="CU56" i="5"/>
  <c r="CT56" i="5"/>
  <c r="CS56" i="5"/>
  <c r="CR56" i="5"/>
  <c r="CY56" i="5"/>
  <c r="CX56" i="5"/>
  <c r="CW56" i="5"/>
  <c r="CV56" i="5"/>
  <c r="DC56" i="5"/>
  <c r="DB56" i="5"/>
  <c r="DA56" i="5"/>
  <c r="CZ56" i="5"/>
  <c r="DG56" i="5"/>
  <c r="DF56" i="5"/>
  <c r="DE56" i="5"/>
  <c r="DD56" i="5"/>
  <c r="DK56" i="5"/>
  <c r="DJ56" i="5"/>
  <c r="DI56" i="5"/>
  <c r="DH56" i="5"/>
  <c r="DO56" i="5"/>
  <c r="DN56" i="5"/>
  <c r="DM56" i="5"/>
  <c r="DL56" i="5"/>
  <c r="DS56" i="5"/>
  <c r="DR56" i="5"/>
  <c r="DQ56" i="5"/>
  <c r="DW56" i="5"/>
  <c r="DV56" i="5"/>
  <c r="DU56" i="5"/>
  <c r="DT56" i="5"/>
  <c r="EA56" i="5"/>
  <c r="DZ56" i="5"/>
  <c r="DY56" i="5"/>
  <c r="DX56" i="5"/>
  <c r="EE56" i="5"/>
  <c r="ED56" i="5"/>
  <c r="EC56" i="5"/>
  <c r="EB56" i="5"/>
  <c r="EI56" i="5"/>
  <c r="EH56" i="5"/>
  <c r="EG56" i="5"/>
  <c r="EF56" i="5"/>
  <c r="EM56" i="5"/>
  <c r="EL56" i="5"/>
  <c r="EK56" i="5"/>
  <c r="EJ56" i="5"/>
  <c r="EQ56" i="5"/>
  <c r="EP56" i="5"/>
  <c r="EO56" i="5"/>
  <c r="EN56" i="5"/>
  <c r="EU56" i="5"/>
  <c r="ET56" i="5"/>
  <c r="ES56" i="5"/>
  <c r="ER56" i="5"/>
  <c r="EY56" i="5"/>
  <c r="EX56" i="5"/>
  <c r="EW56" i="5"/>
  <c r="EV56" i="5"/>
  <c r="FC56" i="5"/>
  <c r="FB56" i="5"/>
  <c r="FA56" i="5"/>
  <c r="EZ56" i="5"/>
  <c r="FG56" i="5"/>
  <c r="FF56" i="5"/>
  <c r="FE56" i="5"/>
  <c r="FD56" i="5"/>
  <c r="FK56" i="5"/>
  <c r="FJ56" i="5"/>
  <c r="FI56" i="5"/>
  <c r="FH56" i="5"/>
  <c r="FO56" i="5"/>
  <c r="FN56" i="5"/>
  <c r="FM56" i="5"/>
  <c r="FL56" i="5"/>
  <c r="FS56" i="5"/>
  <c r="FR56" i="5"/>
  <c r="FQ56" i="5"/>
  <c r="FP56" i="5"/>
  <c r="FW56" i="5"/>
  <c r="FL12" i="10" s="1"/>
  <c r="FV56" i="5"/>
  <c r="FU56" i="5"/>
  <c r="FT56" i="5"/>
  <c r="GA56" i="5"/>
  <c r="FP12" i="10" s="1"/>
  <c r="FZ56" i="5"/>
  <c r="FY56" i="5"/>
  <c r="FX56" i="5"/>
  <c r="FM12" i="10" s="1"/>
  <c r="P49" i="5"/>
  <c r="T49" i="5"/>
  <c r="X49" i="5"/>
  <c r="AB49" i="5"/>
  <c r="AF49" i="5"/>
  <c r="AJ49" i="5"/>
  <c r="AN49" i="5"/>
  <c r="AR49" i="5"/>
  <c r="AV49" i="5"/>
  <c r="AZ49" i="5"/>
  <c r="BD49" i="5"/>
  <c r="BH49" i="5"/>
  <c r="BL49" i="5"/>
  <c r="BP49" i="5"/>
  <c r="BT49" i="5"/>
  <c r="BX49" i="5"/>
  <c r="CB49" i="5"/>
  <c r="CF49" i="5"/>
  <c r="CJ49" i="5"/>
  <c r="CN49" i="5"/>
  <c r="CR49" i="5"/>
  <c r="CV49" i="5"/>
  <c r="CZ49" i="5"/>
  <c r="DD49" i="5"/>
  <c r="DH49" i="5"/>
  <c r="DL49" i="5"/>
  <c r="DP49" i="5"/>
  <c r="DT49" i="5"/>
  <c r="DX49" i="5"/>
  <c r="EB49" i="5"/>
  <c r="EF49" i="5"/>
  <c r="EJ49" i="5"/>
  <c r="EN49" i="5"/>
  <c r="ER49" i="5"/>
  <c r="EZ49" i="5"/>
  <c r="FD49" i="5"/>
  <c r="FH49" i="5"/>
  <c r="FL49" i="5"/>
  <c r="FP49" i="5"/>
  <c r="FT49" i="5"/>
  <c r="FX49" i="5"/>
  <c r="W50" i="5"/>
  <c r="AM50" i="5"/>
  <c r="BC50" i="5"/>
  <c r="BS50" i="5"/>
  <c r="CI50" i="5"/>
  <c r="CY50" i="5"/>
  <c r="DO50" i="5"/>
  <c r="EE50" i="5"/>
  <c r="FK50" i="5"/>
  <c r="GA50" i="5"/>
  <c r="AC51" i="5"/>
  <c r="AS51" i="5"/>
  <c r="BI51" i="5"/>
  <c r="BY51" i="5"/>
  <c r="CO51" i="5"/>
  <c r="DY51" i="5"/>
  <c r="AY54" i="5"/>
  <c r="DK54" i="5"/>
  <c r="FW54" i="5"/>
  <c r="FL6" i="10" s="1"/>
  <c r="Q49" i="5"/>
  <c r="U49" i="5"/>
  <c r="Y49" i="5"/>
  <c r="AC49" i="5"/>
  <c r="AG49" i="5"/>
  <c r="AK49" i="5"/>
  <c r="AO49" i="5"/>
  <c r="AS49" i="5"/>
  <c r="AW49" i="5"/>
  <c r="BA49" i="5"/>
  <c r="BE49" i="5"/>
  <c r="BI49" i="5"/>
  <c r="BM49" i="5"/>
  <c r="BQ49" i="5"/>
  <c r="BU49" i="5"/>
  <c r="BY49" i="5"/>
  <c r="CC49" i="5"/>
  <c r="CG49" i="5"/>
  <c r="CK49" i="5"/>
  <c r="CO49" i="5"/>
  <c r="CS49" i="5"/>
  <c r="CW49" i="5"/>
  <c r="DA49" i="5"/>
  <c r="DE49" i="5"/>
  <c r="DI49" i="5"/>
  <c r="DM49" i="5"/>
  <c r="DQ49" i="5"/>
  <c r="DU49" i="5"/>
  <c r="DY49" i="5"/>
  <c r="EC49" i="5"/>
  <c r="EG49" i="5"/>
  <c r="EK49" i="5"/>
  <c r="EO49" i="5"/>
  <c r="ES49" i="5"/>
  <c r="FA49" i="5"/>
  <c r="FE49" i="5"/>
  <c r="FI49" i="5"/>
  <c r="FM49" i="5"/>
  <c r="FQ49" i="5"/>
  <c r="FU49" i="5"/>
  <c r="FY49" i="5"/>
  <c r="AA50" i="5"/>
  <c r="AQ50" i="5"/>
  <c r="BG50" i="5"/>
  <c r="BW50" i="5"/>
  <c r="CM50" i="5"/>
  <c r="DC50" i="5"/>
  <c r="DS50" i="5"/>
  <c r="EI50" i="5"/>
  <c r="EY50" i="5"/>
  <c r="FO50" i="5"/>
  <c r="Q51" i="5"/>
  <c r="AG51" i="5"/>
  <c r="AW51" i="5"/>
  <c r="BM51" i="5"/>
  <c r="CC51" i="5"/>
  <c r="CS51" i="5"/>
  <c r="EO51" i="5"/>
  <c r="BO54" i="5"/>
  <c r="EA54" i="5"/>
  <c r="BF55" i="5"/>
  <c r="BD56" i="5"/>
  <c r="N49" i="5"/>
  <c r="R49" i="5"/>
  <c r="P50" i="5"/>
  <c r="AE50" i="5"/>
  <c r="AU50" i="5"/>
  <c r="BK50" i="5"/>
  <c r="CA50" i="5"/>
  <c r="CQ50" i="5"/>
  <c r="DG50" i="5"/>
  <c r="DW50" i="5"/>
  <c r="EM50" i="5"/>
  <c r="FC50" i="5"/>
  <c r="FS50" i="5"/>
  <c r="U51" i="5"/>
  <c r="AK51" i="5"/>
  <c r="BA51" i="5"/>
  <c r="BQ51" i="5"/>
  <c r="CG51" i="5"/>
  <c r="CX51" i="5"/>
  <c r="FE51" i="5"/>
  <c r="S54" i="5"/>
  <c r="CE54" i="5"/>
  <c r="EQ54" i="5"/>
  <c r="DR55" i="5"/>
  <c r="DP56" i="5"/>
  <c r="FJ6" i="10"/>
  <c r="FN6" i="10"/>
  <c r="FJ9" i="10"/>
  <c r="FN9" i="10"/>
  <c r="FJ12" i="10"/>
  <c r="FN12" i="10"/>
  <c r="FK6" i="10"/>
  <c r="FO6" i="10"/>
  <c r="FK9" i="10"/>
  <c r="FO9" i="10"/>
  <c r="FK12" i="10"/>
  <c r="FO12" i="10"/>
  <c r="EY16" i="3"/>
  <c r="EY17" i="3" s="1"/>
  <c r="FC16" i="3"/>
  <c r="FC17" i="3" s="1"/>
  <c r="FG16" i="3"/>
  <c r="FG17" i="3" s="1"/>
  <c r="FK16" i="3"/>
  <c r="FK17" i="3" s="1"/>
  <c r="FO16" i="3"/>
  <c r="FO17" i="3" s="1"/>
  <c r="FS16" i="3"/>
  <c r="FS17" i="3" s="1"/>
  <c r="FW16" i="3"/>
  <c r="FW17" i="3" s="1"/>
  <c r="GA16" i="3"/>
  <c r="GA17" i="3" s="1"/>
  <c r="EZ16" i="3"/>
  <c r="EZ17" i="3" s="1"/>
  <c r="FD16" i="3"/>
  <c r="FD17" i="3" s="1"/>
  <c r="FH16" i="3"/>
  <c r="FH17" i="3" s="1"/>
  <c r="FL16" i="3"/>
  <c r="FL17" i="3" s="1"/>
  <c r="FP16" i="3"/>
  <c r="FP17" i="3" s="1"/>
  <c r="FT16" i="3"/>
  <c r="FT17" i="3" s="1"/>
  <c r="FX16" i="3"/>
  <c r="FX17" i="3" s="1"/>
  <c r="EV16" i="3"/>
  <c r="EV17" i="3" s="1"/>
  <c r="EW16" i="3"/>
  <c r="EW17" i="3" s="1"/>
  <c r="FA16" i="3"/>
  <c r="FA17" i="3" s="1"/>
  <c r="FE16" i="3"/>
  <c r="FE17" i="3" s="1"/>
  <c r="FI16" i="3"/>
  <c r="FI17" i="3" s="1"/>
  <c r="FM16" i="3"/>
  <c r="FM17" i="3" s="1"/>
  <c r="FQ16" i="3"/>
  <c r="FQ17" i="3" s="1"/>
  <c r="FU16" i="3"/>
  <c r="FU17" i="3" s="1"/>
  <c r="FY16" i="3"/>
  <c r="FY17" i="3" s="1"/>
  <c r="EX16" i="3"/>
  <c r="EX17" i="3" s="1"/>
  <c r="FB16" i="3"/>
  <c r="FB17" i="3" s="1"/>
  <c r="FF16" i="3"/>
  <c r="FF17" i="3" s="1"/>
  <c r="FJ16" i="3"/>
  <c r="FJ17" i="3" s="1"/>
  <c r="FN16" i="3"/>
  <c r="FN17" i="3" s="1"/>
  <c r="FR16" i="3"/>
  <c r="FR17" i="3" s="1"/>
  <c r="FV16" i="3"/>
  <c r="FV17" i="3" s="1"/>
  <c r="FZ16" i="3"/>
  <c r="FZ17" i="3" s="1"/>
  <c r="N20" i="25"/>
  <c r="N20" i="24" s="1"/>
  <c r="H18" i="23"/>
  <c r="V17" i="25"/>
  <c r="V17" i="24" s="1"/>
  <c r="H31" i="25"/>
  <c r="AH21" i="25"/>
  <c r="AH21" i="24" s="1"/>
  <c r="AI21" i="25"/>
  <c r="AI21" i="24" s="1"/>
  <c r="S19" i="25"/>
  <c r="S19" i="24" s="1"/>
  <c r="AJ20" i="25"/>
  <c r="AJ20" i="24" s="1"/>
  <c r="T19" i="25"/>
  <c r="T19" i="24" s="1"/>
  <c r="AN20" i="25"/>
  <c r="AN20" i="24" s="1"/>
  <c r="GB15" i="8" s="1"/>
  <c r="GB66" i="8" s="1"/>
  <c r="U17" i="25"/>
  <c r="U17" i="24" s="1"/>
  <c r="H20" i="25"/>
  <c r="H20" i="24" s="1"/>
  <c r="Y8" i="25"/>
  <c r="Y8" i="24" s="1"/>
  <c r="O9" i="23"/>
  <c r="O11" i="23" s="1"/>
  <c r="O12" i="23" s="1"/>
  <c r="S9" i="23"/>
  <c r="W9" i="23"/>
  <c r="W11" i="23" s="1"/>
  <c r="W12" i="23" s="1"/>
  <c r="AA9" i="23"/>
  <c r="AA11" i="23" s="1"/>
  <c r="AA12" i="23" s="1"/>
  <c r="AE9" i="23"/>
  <c r="AE11" i="23" s="1"/>
  <c r="AE12" i="23" s="1"/>
  <c r="O28" i="23"/>
  <c r="O27" i="23" s="1"/>
  <c r="AD28" i="23"/>
  <c r="L9" i="23"/>
  <c r="AF9" i="23"/>
  <c r="R9" i="23"/>
  <c r="Z9" i="23"/>
  <c r="AH9" i="23"/>
  <c r="S28" i="23"/>
  <c r="W28" i="23"/>
  <c r="W27" i="23" s="1"/>
  <c r="AK9" i="23"/>
  <c r="I18" i="23"/>
  <c r="I22" i="23" s="1"/>
  <c r="AM9" i="23"/>
  <c r="AM11" i="23" s="1"/>
  <c r="AM12" i="23" s="1"/>
  <c r="AM28" i="23"/>
  <c r="AA28" i="23"/>
  <c r="AA32" i="23" s="1"/>
  <c r="AE28" i="23"/>
  <c r="AE27" i="23" s="1"/>
  <c r="AI28" i="23"/>
  <c r="N28" i="23"/>
  <c r="I9" i="23"/>
  <c r="Q9" i="23"/>
  <c r="U9" i="23"/>
  <c r="Y9" i="23"/>
  <c r="AG9" i="23"/>
  <c r="I28" i="23"/>
  <c r="I27" i="23" s="1"/>
  <c r="M28" i="23"/>
  <c r="Q28" i="23"/>
  <c r="U28" i="23"/>
  <c r="U32" i="23" s="1"/>
  <c r="Y28" i="23"/>
  <c r="AC28" i="23"/>
  <c r="AG28" i="23"/>
  <c r="AK28" i="23"/>
  <c r="S11" i="23"/>
  <c r="S12" i="23" s="1"/>
  <c r="H22" i="23"/>
  <c r="L18" i="23"/>
  <c r="L22" i="23" s="1"/>
  <c r="P18" i="23"/>
  <c r="P22" i="23" s="1"/>
  <c r="T18" i="23"/>
  <c r="T22" i="23" s="1"/>
  <c r="X18" i="23"/>
  <c r="X22" i="23" s="1"/>
  <c r="AB18" i="23"/>
  <c r="AB22" i="23" s="1"/>
  <c r="AF18" i="23"/>
  <c r="AJ18" i="23"/>
  <c r="AN18" i="23"/>
  <c r="AL28" i="23"/>
  <c r="Z11" i="23"/>
  <c r="Z12" i="23" s="1"/>
  <c r="L28" i="23"/>
  <c r="L27" i="23" s="1"/>
  <c r="P28" i="23"/>
  <c r="P27" i="23" s="1"/>
  <c r="T28" i="23"/>
  <c r="T27" i="23" s="1"/>
  <c r="X28" i="23"/>
  <c r="X27" i="23" s="1"/>
  <c r="AB28" i="23"/>
  <c r="AB27" i="23" s="1"/>
  <c r="AF28" i="23"/>
  <c r="AJ28" i="23"/>
  <c r="AJ33" i="23" s="1"/>
  <c r="AN28" i="23"/>
  <c r="AN33" i="23" s="1"/>
  <c r="K28" i="23"/>
  <c r="GB28" i="8"/>
  <c r="K9" i="23"/>
  <c r="K11" i="23" s="1"/>
  <c r="K12" i="23" s="1"/>
  <c r="AI9" i="23"/>
  <c r="AH11" i="23"/>
  <c r="U18" i="23"/>
  <c r="U22" i="23" s="1"/>
  <c r="J28" i="23"/>
  <c r="J33" i="23" s="1"/>
  <c r="R28" i="23"/>
  <c r="R27" i="23" s="1"/>
  <c r="V28" i="23"/>
  <c r="Z28" i="23"/>
  <c r="AH28" i="23"/>
  <c r="GB28" i="3"/>
  <c r="GB58" i="8"/>
  <c r="FQ25" i="10" s="1"/>
  <c r="GB55" i="8"/>
  <c r="FQ16" i="10" s="1"/>
  <c r="GB57" i="8"/>
  <c r="FQ22" i="10" s="1"/>
  <c r="GB54" i="5"/>
  <c r="FQ6" i="10" s="1"/>
  <c r="GB56" i="5"/>
  <c r="FQ12" i="10" s="1"/>
  <c r="GB55" i="5"/>
  <c r="FQ9" i="10" s="1"/>
  <c r="AL10" i="25"/>
  <c r="AL10" i="24" s="1"/>
  <c r="AH10" i="25"/>
  <c r="AH10" i="24" s="1"/>
  <c r="AD10" i="25"/>
  <c r="AD10" i="24" s="1"/>
  <c r="Z10" i="25"/>
  <c r="Z10" i="24" s="1"/>
  <c r="V10" i="25"/>
  <c r="V10" i="24" s="1"/>
  <c r="R10" i="25"/>
  <c r="R10" i="24" s="1"/>
  <c r="N10" i="25"/>
  <c r="N10" i="24" s="1"/>
  <c r="J10" i="25"/>
  <c r="J10" i="24" s="1"/>
  <c r="AN8" i="25"/>
  <c r="AN8" i="24" s="1"/>
  <c r="GB12" i="5" s="1"/>
  <c r="GB62" i="5" s="1"/>
  <c r="AJ8" i="25"/>
  <c r="AJ8" i="24" s="1"/>
  <c r="AF8" i="25"/>
  <c r="AF8" i="24" s="1"/>
  <c r="AB8" i="25"/>
  <c r="AB8" i="24" s="1"/>
  <c r="X8" i="25"/>
  <c r="X8" i="24" s="1"/>
  <c r="AK10" i="25"/>
  <c r="AK10" i="24" s="1"/>
  <c r="AF10" i="25"/>
  <c r="AF10" i="24" s="1"/>
  <c r="AA10" i="25"/>
  <c r="AA10" i="24" s="1"/>
  <c r="U10" i="25"/>
  <c r="U10" i="24" s="1"/>
  <c r="P10" i="25"/>
  <c r="P10" i="24" s="1"/>
  <c r="K10" i="25"/>
  <c r="K10" i="24" s="1"/>
  <c r="AM8" i="25"/>
  <c r="AM8" i="24" s="1"/>
  <c r="AH8" i="25"/>
  <c r="AH8" i="24" s="1"/>
  <c r="AC8" i="25"/>
  <c r="AC8" i="24" s="1"/>
  <c r="W8" i="25"/>
  <c r="W8" i="24" s="1"/>
  <c r="S8" i="25"/>
  <c r="S8" i="24" s="1"/>
  <c r="O8" i="25"/>
  <c r="O8" i="24" s="1"/>
  <c r="K8" i="25"/>
  <c r="K8" i="24" s="1"/>
  <c r="AJ10" i="25"/>
  <c r="AJ10" i="24" s="1"/>
  <c r="AE10" i="25"/>
  <c r="AE10" i="24" s="1"/>
  <c r="Y10" i="25"/>
  <c r="T10" i="25"/>
  <c r="T10" i="24" s="1"/>
  <c r="O10" i="25"/>
  <c r="O10" i="24" s="1"/>
  <c r="I10" i="25"/>
  <c r="I10" i="24" s="1"/>
  <c r="AL8" i="25"/>
  <c r="AL8" i="24" s="1"/>
  <c r="AG8" i="25"/>
  <c r="AG8" i="24" s="1"/>
  <c r="AA8" i="25"/>
  <c r="AA8" i="24" s="1"/>
  <c r="V8" i="25"/>
  <c r="V8" i="24" s="1"/>
  <c r="R8" i="25"/>
  <c r="R8" i="24" s="1"/>
  <c r="N8" i="25"/>
  <c r="N8" i="24" s="1"/>
  <c r="J8" i="25"/>
  <c r="J8" i="24" s="1"/>
  <c r="AN10" i="25"/>
  <c r="AN10" i="24" s="1"/>
  <c r="AC10" i="25"/>
  <c r="AC10" i="24" s="1"/>
  <c r="S10" i="25"/>
  <c r="S10" i="24" s="1"/>
  <c r="H10" i="25"/>
  <c r="H10" i="24" s="1"/>
  <c r="AE8" i="25"/>
  <c r="AE8" i="24" s="1"/>
  <c r="U8" i="25"/>
  <c r="U8" i="24" s="1"/>
  <c r="M8" i="25"/>
  <c r="M8" i="24" s="1"/>
  <c r="AM10" i="25"/>
  <c r="AM10" i="24" s="1"/>
  <c r="AB10" i="25"/>
  <c r="AB10" i="24" s="1"/>
  <c r="Q10" i="25"/>
  <c r="Q10" i="24" s="1"/>
  <c r="AD8" i="25"/>
  <c r="AD8" i="24" s="1"/>
  <c r="T8" i="25"/>
  <c r="T8" i="24" s="1"/>
  <c r="L8" i="25"/>
  <c r="L8" i="24" s="1"/>
  <c r="AI10" i="25"/>
  <c r="AI10" i="24" s="1"/>
  <c r="X10" i="25"/>
  <c r="X10" i="24" s="1"/>
  <c r="M10" i="25"/>
  <c r="M10" i="24" s="1"/>
  <c r="AK8" i="25"/>
  <c r="AK8" i="24" s="1"/>
  <c r="Z8" i="25"/>
  <c r="Z8" i="24" s="1"/>
  <c r="Q8" i="25"/>
  <c r="Q8" i="24" s="1"/>
  <c r="I8" i="25"/>
  <c r="I8" i="24" s="1"/>
  <c r="AL31" i="25"/>
  <c r="AL31" i="24" s="1"/>
  <c r="AH31" i="25"/>
  <c r="AH31" i="24" s="1"/>
  <c r="AD31" i="25"/>
  <c r="AD31" i="24" s="1"/>
  <c r="Z31" i="25"/>
  <c r="Z31" i="24" s="1"/>
  <c r="V31" i="25"/>
  <c r="V31" i="24" s="1"/>
  <c r="R31" i="25"/>
  <c r="R31" i="24" s="1"/>
  <c r="N31" i="25"/>
  <c r="N31" i="24" s="1"/>
  <c r="J31" i="25"/>
  <c r="J31" i="24" s="1"/>
  <c r="AM30" i="25"/>
  <c r="AM30" i="24" s="1"/>
  <c r="AI30" i="25"/>
  <c r="AI30" i="24" s="1"/>
  <c r="AE30" i="25"/>
  <c r="AE30" i="24" s="1"/>
  <c r="AA30" i="25"/>
  <c r="AA30" i="24" s="1"/>
  <c r="W30" i="25"/>
  <c r="W30" i="24" s="1"/>
  <c r="S30" i="25"/>
  <c r="S30" i="24" s="1"/>
  <c r="O30" i="25"/>
  <c r="O30" i="24" s="1"/>
  <c r="K30" i="25"/>
  <c r="K30" i="24" s="1"/>
  <c r="AN29" i="25"/>
  <c r="AN29" i="24" s="1"/>
  <c r="AJ29" i="25"/>
  <c r="AJ29" i="24" s="1"/>
  <c r="AF29" i="25"/>
  <c r="AF29" i="24" s="1"/>
  <c r="AB29" i="25"/>
  <c r="AB29" i="24" s="1"/>
  <c r="X29" i="25"/>
  <c r="X29" i="24" s="1"/>
  <c r="T29" i="25"/>
  <c r="T29" i="24" s="1"/>
  <c r="P29" i="25"/>
  <c r="P29" i="24" s="1"/>
  <c r="L29" i="25"/>
  <c r="L29" i="24" s="1"/>
  <c r="H29" i="25"/>
  <c r="H29" i="24" s="1"/>
  <c r="AK31" i="25"/>
  <c r="AK31" i="24" s="1"/>
  <c r="AG31" i="25"/>
  <c r="AG31" i="24" s="1"/>
  <c r="AC31" i="25"/>
  <c r="AC31" i="24" s="1"/>
  <c r="Y31" i="25"/>
  <c r="Y31" i="24" s="1"/>
  <c r="U31" i="25"/>
  <c r="U31" i="24" s="1"/>
  <c r="Q31" i="25"/>
  <c r="Q31" i="24" s="1"/>
  <c r="M31" i="25"/>
  <c r="M31" i="24" s="1"/>
  <c r="I31" i="25"/>
  <c r="I31" i="24" s="1"/>
  <c r="AL30" i="25"/>
  <c r="AL30" i="24" s="1"/>
  <c r="AH30" i="25"/>
  <c r="AH30" i="24" s="1"/>
  <c r="AD30" i="25"/>
  <c r="AD30" i="24" s="1"/>
  <c r="Z30" i="25"/>
  <c r="Z30" i="24" s="1"/>
  <c r="V30" i="25"/>
  <c r="V30" i="24" s="1"/>
  <c r="R30" i="25"/>
  <c r="R30" i="24" s="1"/>
  <c r="N30" i="25"/>
  <c r="N30" i="24" s="1"/>
  <c r="J30" i="25"/>
  <c r="J30" i="24" s="1"/>
  <c r="AM29" i="25"/>
  <c r="AM29" i="24" s="1"/>
  <c r="AI29" i="25"/>
  <c r="AI29" i="24" s="1"/>
  <c r="AE29" i="25"/>
  <c r="AE29" i="24" s="1"/>
  <c r="AA29" i="25"/>
  <c r="AA29" i="24" s="1"/>
  <c r="W29" i="25"/>
  <c r="W29" i="24" s="1"/>
  <c r="S29" i="25"/>
  <c r="S29" i="24" s="1"/>
  <c r="O29" i="25"/>
  <c r="O29" i="24" s="1"/>
  <c r="K29" i="25"/>
  <c r="K29" i="24" s="1"/>
  <c r="AN31" i="25"/>
  <c r="AN31" i="24" s="1"/>
  <c r="AF31" i="25"/>
  <c r="AF31" i="24" s="1"/>
  <c r="X31" i="25"/>
  <c r="X31" i="24" s="1"/>
  <c r="P31" i="25"/>
  <c r="P31" i="24" s="1"/>
  <c r="H31" i="24"/>
  <c r="AG30" i="25"/>
  <c r="AG30" i="24" s="1"/>
  <c r="Y30" i="25"/>
  <c r="Y30" i="24" s="1"/>
  <c r="Q30" i="25"/>
  <c r="Q30" i="24" s="1"/>
  <c r="I30" i="25"/>
  <c r="I30" i="24" s="1"/>
  <c r="AH29" i="25"/>
  <c r="Z29" i="25"/>
  <c r="R29" i="25"/>
  <c r="J29" i="25"/>
  <c r="AM31" i="25"/>
  <c r="AM31" i="24" s="1"/>
  <c r="AE31" i="25"/>
  <c r="AE31" i="24" s="1"/>
  <c r="W31" i="25"/>
  <c r="W31" i="24" s="1"/>
  <c r="O31" i="25"/>
  <c r="O31" i="24" s="1"/>
  <c r="AN30" i="25"/>
  <c r="AN30" i="24" s="1"/>
  <c r="AF30" i="25"/>
  <c r="AF30" i="24" s="1"/>
  <c r="X30" i="25"/>
  <c r="X30" i="24" s="1"/>
  <c r="P30" i="25"/>
  <c r="P30" i="24" s="1"/>
  <c r="H30" i="25"/>
  <c r="H30" i="24" s="1"/>
  <c r="AG29" i="25"/>
  <c r="Y29" i="25"/>
  <c r="Q29" i="25"/>
  <c r="I29" i="25"/>
  <c r="AJ31" i="25"/>
  <c r="AJ31" i="24" s="1"/>
  <c r="T31" i="25"/>
  <c r="T31" i="24" s="1"/>
  <c r="AK30" i="25"/>
  <c r="AK30" i="24" s="1"/>
  <c r="U30" i="25"/>
  <c r="U30" i="24" s="1"/>
  <c r="AL29" i="25"/>
  <c r="V29" i="25"/>
  <c r="S31" i="25"/>
  <c r="S31" i="24" s="1"/>
  <c r="AC30" i="25"/>
  <c r="AC30" i="24" s="1"/>
  <c r="L30" i="25"/>
  <c r="L30" i="24" s="1"/>
  <c r="U29" i="25"/>
  <c r="AI31" i="25"/>
  <c r="AI31" i="24" s="1"/>
  <c r="L31" i="25"/>
  <c r="L31" i="24" s="1"/>
  <c r="AB30" i="25"/>
  <c r="AB30" i="24" s="1"/>
  <c r="AK29" i="25"/>
  <c r="N29" i="25"/>
  <c r="AB31" i="25"/>
  <c r="AB31" i="24" s="1"/>
  <c r="T30" i="25"/>
  <c r="T30" i="24" s="1"/>
  <c r="M29" i="25"/>
  <c r="M29" i="24" s="1"/>
  <c r="AA31" i="25"/>
  <c r="AA31" i="24" s="1"/>
  <c r="M30" i="25"/>
  <c r="M30" i="24" s="1"/>
  <c r="K31" i="25"/>
  <c r="AD29" i="25"/>
  <c r="O9" i="25"/>
  <c r="AM9" i="25"/>
  <c r="AM9" i="24" s="1"/>
  <c r="AI8" i="25"/>
  <c r="L10" i="25"/>
  <c r="L10" i="24" s="1"/>
  <c r="AC29" i="25"/>
  <c r="H8" i="25"/>
  <c r="H8" i="24" s="1"/>
  <c r="W10" i="25"/>
  <c r="AJ30" i="25"/>
  <c r="AJ30" i="24" s="1"/>
  <c r="P8" i="25"/>
  <c r="P8" i="24" s="1"/>
  <c r="AG10" i="25"/>
  <c r="AG10" i="24" s="1"/>
  <c r="AN21" i="25"/>
  <c r="AN21" i="24" s="1"/>
  <c r="GB16" i="8" s="1"/>
  <c r="AJ21" i="25"/>
  <c r="AJ21" i="24" s="1"/>
  <c r="AF21" i="25"/>
  <c r="AF21" i="24" s="1"/>
  <c r="AB21" i="25"/>
  <c r="AB21" i="24" s="1"/>
  <c r="X21" i="25"/>
  <c r="X21" i="24" s="1"/>
  <c r="T21" i="25"/>
  <c r="T21" i="24" s="1"/>
  <c r="P21" i="25"/>
  <c r="P21" i="24" s="1"/>
  <c r="L21" i="25"/>
  <c r="L21" i="24" s="1"/>
  <c r="H21" i="25"/>
  <c r="H21" i="24" s="1"/>
  <c r="AK20" i="25"/>
  <c r="AK20" i="24" s="1"/>
  <c r="AG20" i="25"/>
  <c r="AG20" i="24" s="1"/>
  <c r="AC20" i="25"/>
  <c r="AC20" i="24" s="1"/>
  <c r="Y20" i="25"/>
  <c r="Y20" i="24" s="1"/>
  <c r="U20" i="25"/>
  <c r="U20" i="24" s="1"/>
  <c r="Q20" i="25"/>
  <c r="Q20" i="24" s="1"/>
  <c r="M20" i="25"/>
  <c r="M20" i="24" s="1"/>
  <c r="I20" i="25"/>
  <c r="I20" i="24" s="1"/>
  <c r="AL19" i="25"/>
  <c r="AL19" i="24" s="1"/>
  <c r="AH19" i="25"/>
  <c r="AH19" i="24" s="1"/>
  <c r="AM21" i="25"/>
  <c r="AM21" i="24" s="1"/>
  <c r="AL21" i="25"/>
  <c r="AL21" i="24" s="1"/>
  <c r="AG21" i="25"/>
  <c r="AG21" i="24" s="1"/>
  <c r="AA21" i="25"/>
  <c r="AA21" i="24" s="1"/>
  <c r="V21" i="25"/>
  <c r="V21" i="24" s="1"/>
  <c r="Q21" i="25"/>
  <c r="Q21" i="24" s="1"/>
  <c r="K21" i="25"/>
  <c r="K21" i="24" s="1"/>
  <c r="AM20" i="25"/>
  <c r="AM20" i="24" s="1"/>
  <c r="AH20" i="25"/>
  <c r="AH20" i="24" s="1"/>
  <c r="AB20" i="25"/>
  <c r="AB20" i="24" s="1"/>
  <c r="W20" i="25"/>
  <c r="W20" i="24" s="1"/>
  <c r="R20" i="25"/>
  <c r="R20" i="24" s="1"/>
  <c r="L20" i="25"/>
  <c r="L20" i="24" s="1"/>
  <c r="AN19" i="25"/>
  <c r="AN19" i="24" s="1"/>
  <c r="GB14" i="8" s="1"/>
  <c r="GB65" i="8" s="1"/>
  <c r="AI19" i="25"/>
  <c r="AI19" i="24" s="1"/>
  <c r="AD19" i="25"/>
  <c r="AD19" i="24" s="1"/>
  <c r="Z19" i="25"/>
  <c r="Z19" i="24" s="1"/>
  <c r="V19" i="25"/>
  <c r="R19" i="25"/>
  <c r="R19" i="24" s="1"/>
  <c r="N19" i="25"/>
  <c r="N19" i="24" s="1"/>
  <c r="J19" i="25"/>
  <c r="J19" i="24" s="1"/>
  <c r="AN17" i="25"/>
  <c r="AN17" i="24" s="1"/>
  <c r="GB12" i="8" s="1"/>
  <c r="GB63" i="8" s="1"/>
  <c r="AJ17" i="25"/>
  <c r="AJ17" i="24" s="1"/>
  <c r="AF17" i="25"/>
  <c r="AF17" i="24" s="1"/>
  <c r="AB17" i="25"/>
  <c r="AB17" i="24" s="1"/>
  <c r="X17" i="25"/>
  <c r="X17" i="24" s="1"/>
  <c r="T17" i="25"/>
  <c r="T17" i="24" s="1"/>
  <c r="P17" i="25"/>
  <c r="P17" i="24" s="1"/>
  <c r="L17" i="25"/>
  <c r="L17" i="24" s="1"/>
  <c r="H17" i="25"/>
  <c r="H17" i="24" s="1"/>
  <c r="AK21" i="25"/>
  <c r="AK21" i="24" s="1"/>
  <c r="AE21" i="25"/>
  <c r="AE21" i="24" s="1"/>
  <c r="Z21" i="25"/>
  <c r="Z21" i="24" s="1"/>
  <c r="U21" i="25"/>
  <c r="U21" i="24" s="1"/>
  <c r="O21" i="25"/>
  <c r="O21" i="24" s="1"/>
  <c r="J21" i="25"/>
  <c r="J21" i="24" s="1"/>
  <c r="AL20" i="25"/>
  <c r="AL20" i="24" s="1"/>
  <c r="AF20" i="25"/>
  <c r="AF20" i="24" s="1"/>
  <c r="AA20" i="25"/>
  <c r="AA20" i="24" s="1"/>
  <c r="V20" i="25"/>
  <c r="V20" i="24" s="1"/>
  <c r="P20" i="25"/>
  <c r="P20" i="24" s="1"/>
  <c r="K20" i="25"/>
  <c r="K20" i="24" s="1"/>
  <c r="AM19" i="25"/>
  <c r="AM19" i="24" s="1"/>
  <c r="AG19" i="25"/>
  <c r="AG19" i="24" s="1"/>
  <c r="AC19" i="25"/>
  <c r="AC19" i="24" s="1"/>
  <c r="Y19" i="25"/>
  <c r="Y19" i="24" s="1"/>
  <c r="U19" i="25"/>
  <c r="Q19" i="25"/>
  <c r="Q19" i="24" s="1"/>
  <c r="M19" i="25"/>
  <c r="M19" i="24" s="1"/>
  <c r="I19" i="25"/>
  <c r="I19" i="24" s="1"/>
  <c r="AM17" i="25"/>
  <c r="AM17" i="24" s="1"/>
  <c r="AI17" i="25"/>
  <c r="AI17" i="24" s="1"/>
  <c r="AE17" i="25"/>
  <c r="AE17" i="24" s="1"/>
  <c r="AA17" i="25"/>
  <c r="AA17" i="24" s="1"/>
  <c r="W17" i="25"/>
  <c r="W17" i="24" s="1"/>
  <c r="S17" i="25"/>
  <c r="S17" i="24" s="1"/>
  <c r="O17" i="25"/>
  <c r="O17" i="24" s="1"/>
  <c r="K17" i="25"/>
  <c r="AD21" i="25"/>
  <c r="AD21" i="24" s="1"/>
  <c r="S21" i="25"/>
  <c r="S21" i="24" s="1"/>
  <c r="I21" i="25"/>
  <c r="I21" i="24" s="1"/>
  <c r="AE20" i="25"/>
  <c r="AE20" i="24" s="1"/>
  <c r="T20" i="25"/>
  <c r="T20" i="24" s="1"/>
  <c r="J20" i="25"/>
  <c r="J20" i="24" s="1"/>
  <c r="AF19" i="25"/>
  <c r="AF19" i="24" s="1"/>
  <c r="X19" i="25"/>
  <c r="P19" i="25"/>
  <c r="P19" i="24" s="1"/>
  <c r="H19" i="25"/>
  <c r="H19" i="24" s="1"/>
  <c r="AH17" i="25"/>
  <c r="AH17" i="24" s="1"/>
  <c r="Z17" i="25"/>
  <c r="Z17" i="24" s="1"/>
  <c r="R17" i="25"/>
  <c r="R17" i="24" s="1"/>
  <c r="J17" i="25"/>
  <c r="J17" i="24" s="1"/>
  <c r="AC21" i="25"/>
  <c r="AC21" i="24" s="1"/>
  <c r="N21" i="25"/>
  <c r="N21" i="24" s="1"/>
  <c r="AI20" i="25"/>
  <c r="AI20" i="24" s="1"/>
  <c r="S20" i="25"/>
  <c r="S20" i="24" s="1"/>
  <c r="AK19" i="25"/>
  <c r="AK19" i="24" s="1"/>
  <c r="AA19" i="25"/>
  <c r="AA19" i="24" s="1"/>
  <c r="O19" i="25"/>
  <c r="O19" i="24" s="1"/>
  <c r="AL17" i="25"/>
  <c r="AL17" i="24" s="1"/>
  <c r="AC17" i="25"/>
  <c r="AC17" i="24" s="1"/>
  <c r="Q17" i="25"/>
  <c r="Q17" i="24" s="1"/>
  <c r="Y21" i="25"/>
  <c r="Y21" i="24" s="1"/>
  <c r="M21" i="25"/>
  <c r="M21" i="24" s="1"/>
  <c r="AD20" i="25"/>
  <c r="AD20" i="24" s="1"/>
  <c r="O20" i="25"/>
  <c r="O20" i="24" s="1"/>
  <c r="AJ19" i="25"/>
  <c r="AJ19" i="24" s="1"/>
  <c r="W19" i="25"/>
  <c r="W19" i="24" s="1"/>
  <c r="L19" i="25"/>
  <c r="L19" i="24" s="1"/>
  <c r="AK17" i="25"/>
  <c r="AK17" i="24" s="1"/>
  <c r="Y17" i="25"/>
  <c r="Y17" i="24" s="1"/>
  <c r="N17" i="25"/>
  <c r="N17" i="24" s="1"/>
  <c r="H28" i="25"/>
  <c r="AF9" i="25"/>
  <c r="AF9" i="24" s="1"/>
  <c r="AJ18" i="25"/>
  <c r="AJ18" i="24" s="1"/>
  <c r="I17" i="25"/>
  <c r="I17" i="24" s="1"/>
  <c r="AD17" i="25"/>
  <c r="AD17" i="24" s="1"/>
  <c r="AB19" i="25"/>
  <c r="X20" i="25"/>
  <c r="X20" i="24" s="1"/>
  <c r="R21" i="25"/>
  <c r="R21" i="24" s="1"/>
  <c r="M17" i="25"/>
  <c r="M17" i="24" s="1"/>
  <c r="AG17" i="25"/>
  <c r="AG17" i="24" s="1"/>
  <c r="K19" i="25"/>
  <c r="K19" i="24" s="1"/>
  <c r="AE19" i="25"/>
  <c r="AE19" i="24" s="1"/>
  <c r="Z20" i="25"/>
  <c r="Z20" i="24" s="1"/>
  <c r="W21" i="25"/>
  <c r="W21" i="24" s="1"/>
  <c r="H9" i="23"/>
  <c r="H11" i="23" s="1"/>
  <c r="H12" i="23" s="1"/>
  <c r="L11" i="23"/>
  <c r="L12" i="23" s="1"/>
  <c r="X9" i="23"/>
  <c r="X11" i="23" s="1"/>
  <c r="X12" i="23" s="1"/>
  <c r="AN9" i="23"/>
  <c r="GB27" i="5" s="1"/>
  <c r="T9" i="23"/>
  <c r="T11" i="23" s="1"/>
  <c r="T12" i="23" s="1"/>
  <c r="AD27" i="23"/>
  <c r="AD33" i="23"/>
  <c r="AD32" i="23"/>
  <c r="AM33" i="23"/>
  <c r="AM32" i="23"/>
  <c r="AM27" i="23"/>
  <c r="P9" i="23"/>
  <c r="P11" i="23" s="1"/>
  <c r="P12" i="23" s="1"/>
  <c r="AB9" i="23"/>
  <c r="AB11" i="23" s="1"/>
  <c r="AB12" i="23" s="1"/>
  <c r="R11" i="23"/>
  <c r="R12" i="23" s="1"/>
  <c r="J9" i="23"/>
  <c r="J11" i="23" s="1"/>
  <c r="J12" i="23" s="1"/>
  <c r="N9" i="23"/>
  <c r="N11" i="23" s="1"/>
  <c r="N12" i="23" s="1"/>
  <c r="V9" i="23"/>
  <c r="V11" i="23" s="1"/>
  <c r="V12" i="23" s="1"/>
  <c r="AD9" i="23"/>
  <c r="AD11" i="23" s="1"/>
  <c r="AD12" i="23" s="1"/>
  <c r="AL9" i="23"/>
  <c r="AJ9" i="23"/>
  <c r="S33" i="23"/>
  <c r="S32" i="23"/>
  <c r="S27" i="23"/>
  <c r="J18" i="23"/>
  <c r="J22" i="23" s="1"/>
  <c r="N18" i="23"/>
  <c r="N22" i="23" s="1"/>
  <c r="R18" i="23"/>
  <c r="R22" i="23" s="1"/>
  <c r="V18" i="23"/>
  <c r="V22" i="23" s="1"/>
  <c r="Z18" i="23"/>
  <c r="Z22" i="23" s="1"/>
  <c r="AD18" i="23"/>
  <c r="AD22" i="23" s="1"/>
  <c r="AH18" i="23"/>
  <c r="AL18" i="23"/>
  <c r="K33" i="23"/>
  <c r="K32" i="23"/>
  <c r="K27" i="23"/>
  <c r="I11" i="23"/>
  <c r="I12" i="23" s="1"/>
  <c r="Q11" i="23"/>
  <c r="Q12" i="23" s="1"/>
  <c r="U11" i="23"/>
  <c r="U12" i="23" s="1"/>
  <c r="Y11" i="23"/>
  <c r="Y12" i="23" s="1"/>
  <c r="AG11" i="23"/>
  <c r="M9" i="23"/>
  <c r="M11" i="23" s="1"/>
  <c r="M12" i="23" s="1"/>
  <c r="AC9" i="23"/>
  <c r="AC11" i="23" s="1"/>
  <c r="AC12" i="23" s="1"/>
  <c r="V27" i="23"/>
  <c r="V33" i="23"/>
  <c r="V32" i="23"/>
  <c r="M18" i="23"/>
  <c r="M22" i="23" s="1"/>
  <c r="AG18" i="23"/>
  <c r="AE33" i="23"/>
  <c r="AE32" i="23"/>
  <c r="Y18" i="23"/>
  <c r="Y22" i="23" s="1"/>
  <c r="AK18" i="23"/>
  <c r="N27" i="23"/>
  <c r="N33" i="23"/>
  <c r="N32" i="23"/>
  <c r="W33" i="23"/>
  <c r="W32" i="23"/>
  <c r="AI33" i="23"/>
  <c r="AI32" i="23"/>
  <c r="AI27" i="23"/>
  <c r="I32" i="23"/>
  <c r="I33" i="23"/>
  <c r="M32" i="23"/>
  <c r="M27" i="23"/>
  <c r="M33" i="23"/>
  <c r="Q32" i="23"/>
  <c r="Q27" i="23"/>
  <c r="Q33" i="23"/>
  <c r="Y32" i="23"/>
  <c r="Y27" i="23"/>
  <c r="Y33" i="23"/>
  <c r="AC32" i="23"/>
  <c r="AC27" i="23"/>
  <c r="AC33" i="23"/>
  <c r="AG32" i="23"/>
  <c r="AG27" i="23"/>
  <c r="AG33" i="23"/>
  <c r="L33" i="23"/>
  <c r="L32" i="23"/>
  <c r="P33" i="23"/>
  <c r="P32" i="23"/>
  <c r="X33" i="23"/>
  <c r="AB33" i="23"/>
  <c r="AB32" i="23"/>
  <c r="AF33" i="23"/>
  <c r="AF32" i="23"/>
  <c r="Q18" i="23"/>
  <c r="Q22" i="23" s="1"/>
  <c r="AC18" i="23"/>
  <c r="AC22" i="23" s="1"/>
  <c r="O33" i="23"/>
  <c r="O32" i="23"/>
  <c r="AA33" i="23"/>
  <c r="J27" i="23"/>
  <c r="R32" i="23"/>
  <c r="Z27" i="23"/>
  <c r="Z33" i="23"/>
  <c r="Z32" i="23"/>
  <c r="AH33" i="23"/>
  <c r="H28" i="23"/>
  <c r="H27" i="23" s="1"/>
  <c r="K18" i="23"/>
  <c r="K22" i="23" s="1"/>
  <c r="O18" i="23"/>
  <c r="O22" i="23" s="1"/>
  <c r="S18" i="23"/>
  <c r="S22" i="23" s="1"/>
  <c r="W18" i="23"/>
  <c r="W22" i="23" s="1"/>
  <c r="AA18" i="23"/>
  <c r="AA22" i="23" s="1"/>
  <c r="AE18" i="23"/>
  <c r="AE22" i="23" s="1"/>
  <c r="AI18" i="23"/>
  <c r="AM18" i="23"/>
  <c r="T18" i="25" l="1"/>
  <c r="T18" i="24" s="1"/>
  <c r="L9" i="25"/>
  <c r="L9" i="24" s="1"/>
  <c r="AB9" i="25"/>
  <c r="AE9" i="25"/>
  <c r="H9" i="25"/>
  <c r="X28" i="25"/>
  <c r="AA9" i="25"/>
  <c r="AA9" i="24" s="1"/>
  <c r="AN18" i="25"/>
  <c r="AN18" i="24" s="1"/>
  <c r="GB13" i="8" s="1"/>
  <c r="GB64" i="8" s="1"/>
  <c r="AN9" i="25"/>
  <c r="W28" i="25"/>
  <c r="W28" i="24" s="1"/>
  <c r="AJ28" i="25"/>
  <c r="AJ28" i="24" s="1"/>
  <c r="T28" i="25"/>
  <c r="T28" i="24" s="1"/>
  <c r="AH27" i="23"/>
  <c r="AL27" i="23"/>
  <c r="AN32" i="23"/>
  <c r="AK33" i="23"/>
  <c r="U33" i="23"/>
  <c r="AF11" i="23"/>
  <c r="AN28" i="25"/>
  <c r="AN28" i="24" s="1"/>
  <c r="AF28" i="25"/>
  <c r="AF28" i="24" s="1"/>
  <c r="P28" i="25"/>
  <c r="P28" i="24" s="1"/>
  <c r="AM28" i="25"/>
  <c r="AM28" i="24" s="1"/>
  <c r="O9" i="24"/>
  <c r="J32" i="23"/>
  <c r="AA27" i="23"/>
  <c r="AK27" i="23"/>
  <c r="U27" i="23"/>
  <c r="AE9" i="24"/>
  <c r="AH32" i="23"/>
  <c r="X32" i="23"/>
  <c r="AK32" i="23"/>
  <c r="AK11" i="23"/>
  <c r="AK12" i="23" s="1"/>
  <c r="T9" i="25"/>
  <c r="T9" i="24" s="1"/>
  <c r="X28" i="24"/>
  <c r="L28" i="25"/>
  <c r="L28" i="24" s="1"/>
  <c r="AN9" i="24"/>
  <c r="GB13" i="5" s="1"/>
  <c r="GB63" i="5" s="1"/>
  <c r="H9" i="24"/>
  <c r="H28" i="24"/>
  <c r="AB9" i="24"/>
  <c r="AI28" i="25"/>
  <c r="AI28" i="24" s="1"/>
  <c r="K9" i="25"/>
  <c r="K9" i="24" s="1"/>
  <c r="P9" i="25"/>
  <c r="P9" i="24" s="1"/>
  <c r="AE28" i="25"/>
  <c r="AE28" i="24" s="1"/>
  <c r="S9" i="25"/>
  <c r="S9" i="24" s="1"/>
  <c r="AB28" i="25"/>
  <c r="AB28" i="24" s="1"/>
  <c r="P18" i="25"/>
  <c r="P18" i="24" s="1"/>
  <c r="FK21" i="10"/>
  <c r="S28" i="25"/>
  <c r="S28" i="24" s="1"/>
  <c r="GB52" i="8"/>
  <c r="FQ24" i="10" s="1"/>
  <c r="GB49" i="8"/>
  <c r="FQ15" i="10" s="1"/>
  <c r="X18" i="25"/>
  <c r="X18" i="24" s="1"/>
  <c r="X19" i="24"/>
  <c r="K18" i="25"/>
  <c r="K18" i="24" s="1"/>
  <c r="K17" i="24"/>
  <c r="V18" i="25"/>
  <c r="V19" i="24"/>
  <c r="AI9" i="25"/>
  <c r="AI9" i="24" s="1"/>
  <c r="AI8" i="24"/>
  <c r="N28" i="25"/>
  <c r="N28" i="24" s="1"/>
  <c r="N29" i="24"/>
  <c r="Q28" i="25"/>
  <c r="Q28" i="24" s="1"/>
  <c r="Q29" i="24"/>
  <c r="J28" i="25"/>
  <c r="J28" i="24" s="1"/>
  <c r="J29" i="24"/>
  <c r="Y9" i="25"/>
  <c r="Y10" i="24"/>
  <c r="FL24" i="10"/>
  <c r="FO15" i="10"/>
  <c r="FP21" i="10"/>
  <c r="FN15" i="10"/>
  <c r="FO21" i="10"/>
  <c r="FN24" i="10"/>
  <c r="FP15" i="10"/>
  <c r="AC28" i="25"/>
  <c r="AC28" i="24" s="1"/>
  <c r="AC29" i="24"/>
  <c r="AD28" i="25"/>
  <c r="AD28" i="24" s="1"/>
  <c r="AD29" i="24"/>
  <c r="AK28" i="25"/>
  <c r="AK28" i="24" s="1"/>
  <c r="AK29" i="24"/>
  <c r="U28" i="25"/>
  <c r="U28" i="24" s="1"/>
  <c r="U29" i="24"/>
  <c r="V28" i="25"/>
  <c r="V28" i="24" s="1"/>
  <c r="V29" i="24"/>
  <c r="Y28" i="25"/>
  <c r="Y28" i="24" s="1"/>
  <c r="Y29" i="24"/>
  <c r="R28" i="25"/>
  <c r="R28" i="24" s="1"/>
  <c r="R29" i="24"/>
  <c r="FM24" i="10"/>
  <c r="GB51" i="8"/>
  <c r="FQ21" i="10" s="1"/>
  <c r="FK15" i="10"/>
  <c r="FL21" i="10"/>
  <c r="FJ15" i="10"/>
  <c r="AB18" i="25"/>
  <c r="AB18" i="24" s="1"/>
  <c r="AB19" i="24"/>
  <c r="W9" i="25"/>
  <c r="W9" i="24" s="1"/>
  <c r="W10" i="24"/>
  <c r="K28" i="25"/>
  <c r="K28" i="24" s="1"/>
  <c r="K31" i="24"/>
  <c r="AL28" i="25"/>
  <c r="AL28" i="24" s="1"/>
  <c r="AL29" i="24"/>
  <c r="AG28" i="25"/>
  <c r="AG28" i="24" s="1"/>
  <c r="AG29" i="24"/>
  <c r="Z28" i="25"/>
  <c r="Z28" i="24" s="1"/>
  <c r="Z29" i="24"/>
  <c r="FL15" i="10"/>
  <c r="FM21" i="10"/>
  <c r="FO24" i="10"/>
  <c r="FJ21" i="10"/>
  <c r="FM15" i="10"/>
  <c r="FN21" i="10"/>
  <c r="U18" i="25"/>
  <c r="U19" i="24"/>
  <c r="AA28" i="25"/>
  <c r="AA28" i="24" s="1"/>
  <c r="I28" i="25"/>
  <c r="I28" i="24" s="1"/>
  <c r="I29" i="24"/>
  <c r="AH28" i="25"/>
  <c r="AH28" i="24" s="1"/>
  <c r="AH29" i="24"/>
  <c r="FP24" i="10"/>
  <c r="FK24" i="10"/>
  <c r="GB14" i="5"/>
  <c r="GB64" i="5" s="1"/>
  <c r="FK11" i="10"/>
  <c r="FK5" i="10"/>
  <c r="FJ24" i="10"/>
  <c r="FJ11" i="10"/>
  <c r="AJ11" i="23"/>
  <c r="AJ12" i="23" s="1"/>
  <c r="AH22" i="23"/>
  <c r="AL33" i="23"/>
  <c r="T33" i="23"/>
  <c r="AG22" i="23"/>
  <c r="AG12" i="23"/>
  <c r="AK22" i="23"/>
  <c r="AN11" i="23"/>
  <c r="AH12" i="23"/>
  <c r="GB26" i="3"/>
  <c r="GB30" i="3" s="1"/>
  <c r="GB16" i="3" s="1"/>
  <c r="GB17" i="3" s="1"/>
  <c r="AN27" i="23"/>
  <c r="AF22" i="23"/>
  <c r="AL22" i="23"/>
  <c r="AL11" i="23"/>
  <c r="AJ27" i="23"/>
  <c r="AM22" i="23"/>
  <c r="R33" i="23"/>
  <c r="AF12" i="23"/>
  <c r="AF27" i="23"/>
  <c r="AN22" i="23"/>
  <c r="GB27" i="8"/>
  <c r="AI22" i="23"/>
  <c r="AL32" i="23"/>
  <c r="AJ32" i="23"/>
  <c r="T32" i="23"/>
  <c r="AJ22" i="23"/>
  <c r="AI11" i="23"/>
  <c r="K33" i="25"/>
  <c r="K27" i="25"/>
  <c r="K27" i="24" s="1"/>
  <c r="K32" i="25"/>
  <c r="K32" i="24" s="1"/>
  <c r="K33" i="24" s="1"/>
  <c r="AN33" i="25"/>
  <c r="AN32" i="25"/>
  <c r="AN32" i="24" s="1"/>
  <c r="AN33" i="24" s="1"/>
  <c r="AN27" i="25"/>
  <c r="AN27" i="24" s="1"/>
  <c r="AF27" i="25"/>
  <c r="AF27" i="24" s="1"/>
  <c r="H33" i="25"/>
  <c r="H32" i="25"/>
  <c r="H27" i="25"/>
  <c r="H27" i="24" s="1"/>
  <c r="AC18" i="25"/>
  <c r="AH18" i="25"/>
  <c r="L18" i="25"/>
  <c r="AB22" i="25"/>
  <c r="AB22" i="24" s="1"/>
  <c r="O18" i="25"/>
  <c r="AD27" i="25"/>
  <c r="AD27" i="24" s="1"/>
  <c r="M28" i="25"/>
  <c r="M28" i="24" s="1"/>
  <c r="V32" i="25"/>
  <c r="V32" i="24" s="1"/>
  <c r="V33" i="24" s="1"/>
  <c r="AK9" i="25"/>
  <c r="L11" i="25"/>
  <c r="AE11" i="25"/>
  <c r="V9" i="25"/>
  <c r="V9" i="24" s="1"/>
  <c r="AM11" i="25"/>
  <c r="AB11" i="25"/>
  <c r="X33" i="25"/>
  <c r="X32" i="25"/>
  <c r="X32" i="24" s="1"/>
  <c r="X33" i="24" s="1"/>
  <c r="X27" i="25"/>
  <c r="X27" i="24" s="1"/>
  <c r="P33" i="25"/>
  <c r="P32" i="25"/>
  <c r="P32" i="24" s="1"/>
  <c r="P33" i="24" s="1"/>
  <c r="P27" i="25"/>
  <c r="P27" i="24" s="1"/>
  <c r="N18" i="25"/>
  <c r="AL18" i="25"/>
  <c r="AL18" i="24" s="1"/>
  <c r="J18" i="25"/>
  <c r="AF18" i="25"/>
  <c r="H11" i="25"/>
  <c r="AI18" i="25"/>
  <c r="AE18" i="25"/>
  <c r="S18" i="25"/>
  <c r="S18" i="24" s="1"/>
  <c r="AG32" i="25"/>
  <c r="AG32" i="24" s="1"/>
  <c r="AG33" i="24" s="1"/>
  <c r="AG27" i="25"/>
  <c r="AG27" i="24" s="1"/>
  <c r="AG33" i="25"/>
  <c r="O28" i="25"/>
  <c r="O28" i="24" s="1"/>
  <c r="I9" i="25"/>
  <c r="I9" i="24" s="1"/>
  <c r="T11" i="25"/>
  <c r="J9" i="25"/>
  <c r="J9" i="24" s="1"/>
  <c r="AA11" i="25"/>
  <c r="AF11" i="25"/>
  <c r="AG18" i="25"/>
  <c r="AG18" i="24" s="1"/>
  <c r="AD18" i="25"/>
  <c r="AJ33" i="25"/>
  <c r="AJ32" i="25"/>
  <c r="AJ32" i="24" s="1"/>
  <c r="AJ33" i="24" s="1"/>
  <c r="AJ27" i="25"/>
  <c r="Y18" i="25"/>
  <c r="Y18" i="24" s="1"/>
  <c r="R18" i="25"/>
  <c r="R18" i="24" s="1"/>
  <c r="T22" i="25"/>
  <c r="T22" i="24" s="1"/>
  <c r="AJ22" i="25"/>
  <c r="AJ22" i="24" s="1"/>
  <c r="AM33" i="25"/>
  <c r="AM32" i="25"/>
  <c r="AM32" i="24" s="1"/>
  <c r="AM33" i="24" s="1"/>
  <c r="AM27" i="25"/>
  <c r="AM27" i="24" s="1"/>
  <c r="AI27" i="25"/>
  <c r="AI27" i="24" s="1"/>
  <c r="W33" i="25"/>
  <c r="W32" i="25"/>
  <c r="W32" i="24" s="1"/>
  <c r="W33" i="24" s="1"/>
  <c r="W27" i="25"/>
  <c r="W27" i="24" s="1"/>
  <c r="I32" i="25"/>
  <c r="I32" i="24" s="1"/>
  <c r="I33" i="24" s="1"/>
  <c r="AH27" i="25"/>
  <c r="AH27" i="24" s="1"/>
  <c r="Q9" i="25"/>
  <c r="Q9" i="24" s="1"/>
  <c r="AD9" i="25"/>
  <c r="M9" i="25"/>
  <c r="M9" i="24" s="1"/>
  <c r="N9" i="25"/>
  <c r="AG9" i="25"/>
  <c r="AG9" i="24" s="1"/>
  <c r="AC9" i="25"/>
  <c r="AC9" i="24" s="1"/>
  <c r="AJ9" i="25"/>
  <c r="M18" i="25"/>
  <c r="I18" i="25"/>
  <c r="AB27" i="25"/>
  <c r="AB27" i="24" s="1"/>
  <c r="L33" i="25"/>
  <c r="AK18" i="25"/>
  <c r="Q18" i="25"/>
  <c r="Z18" i="25"/>
  <c r="H18" i="25"/>
  <c r="AM18" i="25"/>
  <c r="AA18" i="25"/>
  <c r="AA18" i="24" s="1"/>
  <c r="W18" i="25"/>
  <c r="Z9" i="25"/>
  <c r="Z9" i="24" s="1"/>
  <c r="U9" i="25"/>
  <c r="U9" i="24" s="1"/>
  <c r="R9" i="25"/>
  <c r="R9" i="24" s="1"/>
  <c r="AL9" i="25"/>
  <c r="O11" i="25"/>
  <c r="AH9" i="25"/>
  <c r="X9" i="25"/>
  <c r="AN11" i="25"/>
  <c r="H33" i="23"/>
  <c r="H32" i="23"/>
  <c r="C318" i="1"/>
  <c r="AN22" i="25" l="1"/>
  <c r="AN22" i="24" s="1"/>
  <c r="S32" i="25"/>
  <c r="S32" i="24" s="1"/>
  <c r="S33" i="24" s="1"/>
  <c r="AI33" i="25"/>
  <c r="T27" i="25"/>
  <c r="T27" i="24" s="1"/>
  <c r="AK32" i="25"/>
  <c r="AK32" i="24" s="1"/>
  <c r="AK33" i="24" s="1"/>
  <c r="AF32" i="25"/>
  <c r="AF32" i="24" s="1"/>
  <c r="AF33" i="24" s="1"/>
  <c r="L27" i="25"/>
  <c r="L27" i="24" s="1"/>
  <c r="S27" i="25"/>
  <c r="S27" i="24" s="1"/>
  <c r="T32" i="25"/>
  <c r="T32" i="24" s="1"/>
  <c r="T33" i="24" s="1"/>
  <c r="S11" i="25"/>
  <c r="AF33" i="25"/>
  <c r="L32" i="25"/>
  <c r="L32" i="24" s="1"/>
  <c r="L33" i="24" s="1"/>
  <c r="S33" i="25"/>
  <c r="AI32" i="25"/>
  <c r="AI32" i="24" s="1"/>
  <c r="AI33" i="24" s="1"/>
  <c r="T33" i="25"/>
  <c r="R27" i="25"/>
  <c r="R27" i="24" s="1"/>
  <c r="Q33" i="25"/>
  <c r="AI11" i="25"/>
  <c r="AB33" i="25"/>
  <c r="I33" i="25"/>
  <c r="K11" i="25"/>
  <c r="I27" i="25"/>
  <c r="I27" i="24" s="1"/>
  <c r="K22" i="25"/>
  <c r="K22" i="24" s="1"/>
  <c r="AB32" i="25"/>
  <c r="AB32" i="24" s="1"/>
  <c r="AB33" i="24" s="1"/>
  <c r="AJ27" i="24"/>
  <c r="V11" i="25"/>
  <c r="Y32" i="25"/>
  <c r="Y32" i="24" s="1"/>
  <c r="Y33" i="24" s="1"/>
  <c r="U32" i="25"/>
  <c r="U32" i="24" s="1"/>
  <c r="U33" i="24" s="1"/>
  <c r="AD33" i="25"/>
  <c r="M11" i="25"/>
  <c r="Y33" i="25"/>
  <c r="U33" i="25"/>
  <c r="P22" i="25"/>
  <c r="P22" i="24" s="1"/>
  <c r="Y27" i="25"/>
  <c r="Y27" i="24" s="1"/>
  <c r="U27" i="25"/>
  <c r="U27" i="24" s="1"/>
  <c r="AD32" i="25"/>
  <c r="AD32" i="24" s="1"/>
  <c r="AD33" i="24" s="1"/>
  <c r="FO11" i="10"/>
  <c r="H32" i="24"/>
  <c r="H33" i="24" s="1"/>
  <c r="Y22" i="25"/>
  <c r="Y22" i="24" s="1"/>
  <c r="AG22" i="25"/>
  <c r="AG22" i="24" s="1"/>
  <c r="AH32" i="25"/>
  <c r="AH32" i="24" s="1"/>
  <c r="AH33" i="24" s="1"/>
  <c r="FM11" i="10"/>
  <c r="FP11" i="10"/>
  <c r="AE33" i="25"/>
  <c r="X22" i="25"/>
  <c r="X22" i="24" s="1"/>
  <c r="AH33" i="25"/>
  <c r="R22" i="25"/>
  <c r="R22" i="24" s="1"/>
  <c r="GB51" i="5"/>
  <c r="FQ11" i="10" s="1"/>
  <c r="J33" i="25"/>
  <c r="N32" i="25"/>
  <c r="N32" i="24" s="1"/>
  <c r="N33" i="24" s="1"/>
  <c r="I11" i="25"/>
  <c r="FL11" i="10"/>
  <c r="FN11" i="10"/>
  <c r="J32" i="25"/>
  <c r="J32" i="24" s="1"/>
  <c r="J33" i="24" s="1"/>
  <c r="N33" i="25"/>
  <c r="AE27" i="25"/>
  <c r="AE27" i="24" s="1"/>
  <c r="J27" i="25"/>
  <c r="J27" i="24" s="1"/>
  <c r="N27" i="25"/>
  <c r="N27" i="24" s="1"/>
  <c r="AE32" i="25"/>
  <c r="AE32" i="24" s="1"/>
  <c r="AE33" i="24" s="1"/>
  <c r="AA33" i="25"/>
  <c r="AC32" i="25"/>
  <c r="AC32" i="24" s="1"/>
  <c r="AC33" i="24" s="1"/>
  <c r="AG11" i="25"/>
  <c r="R33" i="25"/>
  <c r="AK27" i="25"/>
  <c r="AK27" i="24" s="1"/>
  <c r="AA27" i="25"/>
  <c r="AA27" i="24" s="1"/>
  <c r="AC33" i="25"/>
  <c r="Z32" i="25"/>
  <c r="Z32" i="24" s="1"/>
  <c r="Z33" i="24" s="1"/>
  <c r="AL27" i="25"/>
  <c r="AL27" i="24" s="1"/>
  <c r="V33" i="25"/>
  <c r="AC27" i="25"/>
  <c r="AC27" i="24" s="1"/>
  <c r="P11" i="25"/>
  <c r="P11" i="24" s="1"/>
  <c r="R32" i="25"/>
  <c r="R32" i="24" s="1"/>
  <c r="R33" i="24" s="1"/>
  <c r="V27" i="25"/>
  <c r="V27" i="24" s="1"/>
  <c r="AK33" i="25"/>
  <c r="AA32" i="25"/>
  <c r="AA32" i="24" s="1"/>
  <c r="AA33" i="24" s="1"/>
  <c r="Q27" i="25"/>
  <c r="Q27" i="24" s="1"/>
  <c r="W11" i="25"/>
  <c r="W12" i="25" s="1"/>
  <c r="W12" i="24" s="1"/>
  <c r="Z33" i="25"/>
  <c r="FJ5" i="10"/>
  <c r="Q32" i="25"/>
  <c r="Q32" i="24" s="1"/>
  <c r="Q33" i="24" s="1"/>
  <c r="Z27" i="25"/>
  <c r="Z27" i="24" s="1"/>
  <c r="AL32" i="25"/>
  <c r="AL32" i="24" s="1"/>
  <c r="AL33" i="24" s="1"/>
  <c r="U11" i="25"/>
  <c r="U12" i="25" s="1"/>
  <c r="U12" i="24" s="1"/>
  <c r="AL33" i="25"/>
  <c r="AL22" i="25"/>
  <c r="AL22" i="24" s="1"/>
  <c r="O12" i="25"/>
  <c r="O12" i="24" s="1"/>
  <c r="O11" i="24"/>
  <c r="AJ11" i="25"/>
  <c r="AJ9" i="24"/>
  <c r="M12" i="25"/>
  <c r="M12" i="24" s="1"/>
  <c r="M11" i="24"/>
  <c r="I12" i="25"/>
  <c r="I12" i="24" s="1"/>
  <c r="I11" i="24"/>
  <c r="AE22" i="25"/>
  <c r="AE22" i="24" s="1"/>
  <c r="AE18" i="24"/>
  <c r="J22" i="25"/>
  <c r="J22" i="24" s="1"/>
  <c r="J18" i="24"/>
  <c r="AM12" i="25"/>
  <c r="AM12" i="24" s="1"/>
  <c r="AM11" i="24"/>
  <c r="AE12" i="25"/>
  <c r="AE12" i="24" s="1"/>
  <c r="AE11" i="24"/>
  <c r="AH22" i="25"/>
  <c r="AH22" i="24" s="1"/>
  <c r="AH18" i="24"/>
  <c r="V22" i="25"/>
  <c r="V22" i="24" s="1"/>
  <c r="V18" i="24"/>
  <c r="AN12" i="25"/>
  <c r="AN11" i="24"/>
  <c r="AL11" i="25"/>
  <c r="AL9" i="24"/>
  <c r="W22" i="25"/>
  <c r="W22" i="24" s="1"/>
  <c r="W18" i="24"/>
  <c r="Z22" i="25"/>
  <c r="Z22" i="24" s="1"/>
  <c r="Z18" i="24"/>
  <c r="M22" i="25"/>
  <c r="M22" i="24" s="1"/>
  <c r="M18" i="24"/>
  <c r="AG12" i="25"/>
  <c r="AG12" i="24" s="1"/>
  <c r="AG11" i="24"/>
  <c r="AD11" i="25"/>
  <c r="AD9" i="24"/>
  <c r="AF12" i="25"/>
  <c r="AF12" i="24" s="1"/>
  <c r="AF11" i="24"/>
  <c r="J11" i="25"/>
  <c r="AI22" i="25"/>
  <c r="AI22" i="24" s="1"/>
  <c r="AI18" i="24"/>
  <c r="AF22" i="25"/>
  <c r="AF22" i="24" s="1"/>
  <c r="AF18" i="24"/>
  <c r="S12" i="25"/>
  <c r="S12" i="24" s="1"/>
  <c r="S11" i="24"/>
  <c r="L12" i="25"/>
  <c r="L12" i="24" s="1"/>
  <c r="L11" i="24"/>
  <c r="AC22" i="25"/>
  <c r="AC22" i="24" s="1"/>
  <c r="AC18" i="24"/>
  <c r="U22" i="25"/>
  <c r="U22" i="24" s="1"/>
  <c r="U18" i="24"/>
  <c r="X11" i="25"/>
  <c r="X9" i="24"/>
  <c r="AM22" i="25"/>
  <c r="AM22" i="24" s="1"/>
  <c r="AM18" i="24"/>
  <c r="Q22" i="25"/>
  <c r="Q22" i="24" s="1"/>
  <c r="Q18" i="24"/>
  <c r="I22" i="25"/>
  <c r="I22" i="24" s="1"/>
  <c r="I18" i="24"/>
  <c r="AC11" i="25"/>
  <c r="N11" i="25"/>
  <c r="N9" i="24"/>
  <c r="T12" i="25"/>
  <c r="T12" i="24" s="1"/>
  <c r="T11" i="24"/>
  <c r="V12" i="25"/>
  <c r="V12" i="24" s="1"/>
  <c r="V11" i="24"/>
  <c r="AK11" i="25"/>
  <c r="AK9" i="24"/>
  <c r="O22" i="25"/>
  <c r="O22" i="24" s="1"/>
  <c r="O18" i="24"/>
  <c r="Y11" i="25"/>
  <c r="Y9" i="24"/>
  <c r="AH11" i="25"/>
  <c r="AH9" i="24"/>
  <c r="R11" i="25"/>
  <c r="Z11" i="25"/>
  <c r="AI12" i="25"/>
  <c r="AI11" i="24"/>
  <c r="AA22" i="25"/>
  <c r="AA22" i="24" s="1"/>
  <c r="AK22" i="25"/>
  <c r="AK22" i="24" s="1"/>
  <c r="AK18" i="24"/>
  <c r="K12" i="25"/>
  <c r="K12" i="24" s="1"/>
  <c r="K11" i="24"/>
  <c r="Q11" i="25"/>
  <c r="AD22" i="25"/>
  <c r="AD22" i="24" s="1"/>
  <c r="AD18" i="24"/>
  <c r="AA12" i="25"/>
  <c r="AA12" i="24" s="1"/>
  <c r="AA11" i="24"/>
  <c r="S22" i="25"/>
  <c r="S22" i="24" s="1"/>
  <c r="N22" i="25"/>
  <c r="N22" i="24" s="1"/>
  <c r="N18" i="24"/>
  <c r="AB12" i="25"/>
  <c r="AB12" i="24" s="1"/>
  <c r="AB11" i="24"/>
  <c r="L22" i="25"/>
  <c r="L22" i="24" s="1"/>
  <c r="L18" i="24"/>
  <c r="H22" i="25"/>
  <c r="H22" i="24" s="1"/>
  <c r="H18" i="24"/>
  <c r="H12" i="25"/>
  <c r="H12" i="24" s="1"/>
  <c r="H11" i="24"/>
  <c r="AN12" i="23"/>
  <c r="GB29" i="5"/>
  <c r="GB30" i="5" s="1"/>
  <c r="GB16" i="5" s="1"/>
  <c r="GB17" i="5" s="1"/>
  <c r="AI12" i="23"/>
  <c r="GB31" i="8"/>
  <c r="GB17" i="8" s="1"/>
  <c r="GB18" i="8" s="1"/>
  <c r="AL12" i="23"/>
  <c r="O33" i="25"/>
  <c r="O32" i="25"/>
  <c r="O32" i="24" s="1"/>
  <c r="O33" i="24" s="1"/>
  <c r="O27" i="25"/>
  <c r="O27" i="24" s="1"/>
  <c r="M32" i="25"/>
  <c r="M32" i="24" s="1"/>
  <c r="M33" i="24" s="1"/>
  <c r="M27" i="25"/>
  <c r="M27" i="24" s="1"/>
  <c r="M33" i="25"/>
  <c r="EU318" i="1"/>
  <c r="ET318" i="1"/>
  <c r="ES318" i="1"/>
  <c r="ER318" i="1"/>
  <c r="EQ318" i="1"/>
  <c r="EP318" i="1"/>
  <c r="EO318" i="1"/>
  <c r="EN318" i="1"/>
  <c r="EM318" i="1"/>
  <c r="EL318" i="1"/>
  <c r="EK318" i="1"/>
  <c r="EJ318" i="1"/>
  <c r="EI318" i="1"/>
  <c r="EH318" i="1"/>
  <c r="EG318" i="1"/>
  <c r="EF318" i="1"/>
  <c r="EE318" i="1"/>
  <c r="ED318" i="1"/>
  <c r="EC318" i="1"/>
  <c r="EB318" i="1"/>
  <c r="EA318" i="1"/>
  <c r="DZ318" i="1"/>
  <c r="DY318" i="1"/>
  <c r="DX318" i="1"/>
  <c r="DW318" i="1"/>
  <c r="DV318" i="1"/>
  <c r="DU318" i="1"/>
  <c r="DT318" i="1"/>
  <c r="DS318" i="1"/>
  <c r="DR318" i="1"/>
  <c r="DQ318" i="1"/>
  <c r="DP318" i="1"/>
  <c r="DO318" i="1"/>
  <c r="DN318" i="1"/>
  <c r="DM318" i="1"/>
  <c r="DL318" i="1"/>
  <c r="DK318" i="1"/>
  <c r="DJ318" i="1"/>
  <c r="DI318" i="1"/>
  <c r="DH318" i="1"/>
  <c r="DG318" i="1"/>
  <c r="DF318" i="1"/>
  <c r="DE318" i="1"/>
  <c r="DD318" i="1"/>
  <c r="DC318" i="1"/>
  <c r="DB318" i="1"/>
  <c r="DA318" i="1"/>
  <c r="CZ318" i="1"/>
  <c r="CY318" i="1"/>
  <c r="CX318" i="1"/>
  <c r="CW318" i="1"/>
  <c r="CV318" i="1"/>
  <c r="CU318" i="1"/>
  <c r="CT318" i="1"/>
  <c r="CS318" i="1"/>
  <c r="CR318" i="1"/>
  <c r="CQ318" i="1"/>
  <c r="CP318" i="1"/>
  <c r="CO318" i="1"/>
  <c r="CN318" i="1"/>
  <c r="CM318" i="1"/>
  <c r="CL318" i="1"/>
  <c r="CK318" i="1"/>
  <c r="CJ318" i="1"/>
  <c r="CI318" i="1"/>
  <c r="CH318" i="1"/>
  <c r="CG318" i="1"/>
  <c r="CF318" i="1"/>
  <c r="CE318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W11" i="24" l="1"/>
  <c r="P12" i="25"/>
  <c r="P12" i="24" s="1"/>
  <c r="AI12" i="24"/>
  <c r="AN12" i="24"/>
  <c r="U11" i="24"/>
  <c r="AH12" i="25"/>
  <c r="AH12" i="24" s="1"/>
  <c r="AH11" i="24"/>
  <c r="Y12" i="25"/>
  <c r="Y12" i="24" s="1"/>
  <c r="Y11" i="24"/>
  <c r="AC12" i="25"/>
  <c r="AC12" i="24" s="1"/>
  <c r="AC11" i="24"/>
  <c r="X12" i="25"/>
  <c r="X12" i="24" s="1"/>
  <c r="X11" i="24"/>
  <c r="GB15" i="5"/>
  <c r="FJ8" i="10"/>
  <c r="Q12" i="25"/>
  <c r="Q12" i="24" s="1"/>
  <c r="Q11" i="24"/>
  <c r="Z12" i="25"/>
  <c r="Z12" i="24" s="1"/>
  <c r="Z11" i="24"/>
  <c r="GB49" i="5"/>
  <c r="FQ5" i="10" s="1"/>
  <c r="FO5" i="10"/>
  <c r="FL5" i="10"/>
  <c r="FN5" i="10"/>
  <c r="FM5" i="10"/>
  <c r="FP5" i="10"/>
  <c r="J12" i="25"/>
  <c r="J12" i="24" s="1"/>
  <c r="J11" i="24"/>
  <c r="AD12" i="25"/>
  <c r="AD12" i="24" s="1"/>
  <c r="AD11" i="24"/>
  <c r="R12" i="25"/>
  <c r="R12" i="24" s="1"/>
  <c r="R11" i="24"/>
  <c r="AK12" i="25"/>
  <c r="AK12" i="24" s="1"/>
  <c r="AK11" i="24"/>
  <c r="N12" i="25"/>
  <c r="N12" i="24" s="1"/>
  <c r="N11" i="24"/>
  <c r="AL12" i="25"/>
  <c r="AL12" i="24" s="1"/>
  <c r="AL11" i="24"/>
  <c r="AJ12" i="25"/>
  <c r="AJ12" i="24" s="1"/>
  <c r="AJ11" i="24"/>
  <c r="FG25" i="10"/>
  <c r="EU25" i="10"/>
  <c r="EA25" i="10"/>
  <c r="DK25" i="10"/>
  <c r="AM25" i="10"/>
  <c r="G25" i="10"/>
  <c r="EQ25" i="10"/>
  <c r="EE25" i="10"/>
  <c r="CY25" i="10"/>
  <c r="BS25" i="10"/>
  <c r="EK22" i="10"/>
  <c r="CM12" i="10"/>
  <c r="DV9" i="10"/>
  <c r="C9" i="10"/>
  <c r="FE6" i="10"/>
  <c r="ER11" i="10"/>
  <c r="EN11" i="10"/>
  <c r="EJ11" i="10"/>
  <c r="EF11" i="10"/>
  <c r="EB11" i="10"/>
  <c r="DX11" i="10"/>
  <c r="DT11" i="10"/>
  <c r="DP11" i="10"/>
  <c r="DL11" i="10"/>
  <c r="DH11" i="10"/>
  <c r="DD11" i="10"/>
  <c r="CZ11" i="10"/>
  <c r="CV11" i="10"/>
  <c r="CR11" i="10"/>
  <c r="CN11" i="10"/>
  <c r="CJ11" i="10"/>
  <c r="CF11" i="10"/>
  <c r="CB11" i="10"/>
  <c r="BX11" i="10"/>
  <c r="BT11" i="10"/>
  <c r="BP11" i="10"/>
  <c r="BL11" i="10"/>
  <c r="BH11" i="10"/>
  <c r="BD11" i="10"/>
  <c r="AZ11" i="10"/>
  <c r="AV11" i="10"/>
  <c r="AR11" i="10"/>
  <c r="AF11" i="10"/>
  <c r="AB11" i="10"/>
  <c r="X11" i="10"/>
  <c r="T11" i="10"/>
  <c r="P11" i="10"/>
  <c r="L11" i="10"/>
  <c r="H11" i="10"/>
  <c r="D11" i="10"/>
  <c r="FK18" i="10" l="1"/>
  <c r="FJ18" i="10"/>
  <c r="GB50" i="8"/>
  <c r="FQ18" i="10" s="1"/>
  <c r="D15" i="10"/>
  <c r="K15" i="10"/>
  <c r="T15" i="10"/>
  <c r="AA15" i="10"/>
  <c r="AJ15" i="10"/>
  <c r="AQ15" i="10"/>
  <c r="AZ15" i="10"/>
  <c r="BG15" i="10"/>
  <c r="BP15" i="10"/>
  <c r="BW15" i="10"/>
  <c r="CB15" i="10"/>
  <c r="CF15" i="10"/>
  <c r="CM15" i="10"/>
  <c r="CV15" i="10"/>
  <c r="DC15" i="10"/>
  <c r="DL15" i="10"/>
  <c r="DS15" i="10"/>
  <c r="EB15" i="10"/>
  <c r="EF15" i="10"/>
  <c r="EG15" i="10"/>
  <c r="EQ15" i="10"/>
  <c r="EV15" i="10"/>
  <c r="C18" i="10"/>
  <c r="J18" i="10"/>
  <c r="N18" i="10"/>
  <c r="O18" i="10"/>
  <c r="Z18" i="10"/>
  <c r="AD18" i="10"/>
  <c r="AH18" i="10"/>
  <c r="AP18" i="10"/>
  <c r="AT18" i="10"/>
  <c r="AX18" i="10"/>
  <c r="BF18" i="10"/>
  <c r="BJ18" i="10"/>
  <c r="BP18" i="10"/>
  <c r="BV18" i="10"/>
  <c r="BZ18" i="10"/>
  <c r="CL18" i="10"/>
  <c r="CP18" i="10"/>
  <c r="CT18" i="10"/>
  <c r="DB18" i="10"/>
  <c r="DF18" i="10"/>
  <c r="DN18" i="10"/>
  <c r="DR18" i="10"/>
  <c r="DS18" i="10"/>
  <c r="EB18" i="10"/>
  <c r="EP18" i="10"/>
  <c r="FB18" i="10"/>
  <c r="FH18" i="10"/>
  <c r="C21" i="10"/>
  <c r="BB24" i="10"/>
  <c r="BU24" i="10"/>
  <c r="CX24" i="10"/>
  <c r="DN24" i="10"/>
  <c r="DR24" i="10"/>
  <c r="DV24" i="10"/>
  <c r="E19" i="10"/>
  <c r="M19" i="10"/>
  <c r="P19" i="10"/>
  <c r="U19" i="10"/>
  <c r="AC19" i="10"/>
  <c r="AG19" i="10"/>
  <c r="AK19" i="10"/>
  <c r="AO19" i="10"/>
  <c r="AS19" i="10"/>
  <c r="BA19" i="10"/>
  <c r="BI19" i="10"/>
  <c r="BM19" i="10"/>
  <c r="BQ19" i="10"/>
  <c r="BU19" i="10"/>
  <c r="BY19" i="10"/>
  <c r="CB19" i="10"/>
  <c r="CG19" i="10"/>
  <c r="CO19" i="10"/>
  <c r="CS19" i="10"/>
  <c r="CW19" i="10"/>
  <c r="DA19" i="10"/>
  <c r="DE19" i="10"/>
  <c r="DI19" i="10"/>
  <c r="DM19" i="10"/>
  <c r="DU19" i="10"/>
  <c r="DY19" i="10"/>
  <c r="EC19" i="10"/>
  <c r="EK19" i="10"/>
  <c r="EN19" i="10"/>
  <c r="ES19" i="10"/>
  <c r="FE19" i="10"/>
  <c r="FI19" i="10"/>
  <c r="F22" i="10"/>
  <c r="M22" i="10"/>
  <c r="R22" i="10"/>
  <c r="Z22" i="10"/>
  <c r="AJ22" i="10"/>
  <c r="AL22" i="10"/>
  <c r="AS22" i="10"/>
  <c r="BF22" i="10"/>
  <c r="BR22" i="10"/>
  <c r="BY22" i="10"/>
  <c r="CD22" i="10"/>
  <c r="CL22" i="10"/>
  <c r="CV22" i="10"/>
  <c r="CX22" i="10"/>
  <c r="DE22" i="10"/>
  <c r="DQ22" i="10"/>
  <c r="ED22" i="10"/>
  <c r="EO22" i="10"/>
  <c r="FH22" i="10"/>
  <c r="F25" i="10"/>
  <c r="J25" i="10"/>
  <c r="V25" i="10"/>
  <c r="Z25" i="10"/>
  <c r="AL25" i="10"/>
  <c r="AP25" i="10"/>
  <c r="BB25" i="10"/>
  <c r="BF25" i="10"/>
  <c r="BR25" i="10"/>
  <c r="BV25" i="10"/>
  <c r="CH25" i="10"/>
  <c r="CL25" i="10"/>
  <c r="CX25" i="10"/>
  <c r="DB25" i="10"/>
  <c r="DN25" i="10"/>
  <c r="DR25" i="10"/>
  <c r="ED25" i="10"/>
  <c r="EH25" i="10"/>
  <c r="ET25" i="10"/>
  <c r="EX25" i="10"/>
  <c r="FD11" i="10"/>
  <c r="FH11" i="10"/>
  <c r="C12" i="10"/>
  <c r="AG6" i="10"/>
  <c r="EV11" i="10"/>
  <c r="EZ11" i="10"/>
  <c r="AN11" i="10"/>
  <c r="AJ11" i="10"/>
  <c r="BN5" i="10"/>
  <c r="EH5" i="10"/>
  <c r="C8" i="10"/>
  <c r="G5" i="10"/>
  <c r="K5" i="10"/>
  <c r="O5" i="10"/>
  <c r="S5" i="10"/>
  <c r="W5" i="10"/>
  <c r="AA5" i="10"/>
  <c r="AE5" i="10"/>
  <c r="EH18" i="10"/>
  <c r="EL18" i="10"/>
  <c r="H19" i="10"/>
  <c r="I19" i="10"/>
  <c r="W8" i="10"/>
  <c r="AM8" i="10"/>
  <c r="CI8" i="10"/>
  <c r="EU8" i="10"/>
  <c r="J5" i="10"/>
  <c r="R5" i="10"/>
  <c r="Z5" i="10"/>
  <c r="AH5" i="10"/>
  <c r="AP5" i="10"/>
  <c r="AX5" i="10"/>
  <c r="BF5" i="10"/>
  <c r="BV5" i="10"/>
  <c r="CD5" i="10"/>
  <c r="CL5" i="10"/>
  <c r="CT5" i="10"/>
  <c r="DB5" i="10"/>
  <c r="DJ5" i="10"/>
  <c r="DR5" i="10"/>
  <c r="EX5" i="10"/>
  <c r="D8" i="10"/>
  <c r="H8" i="10"/>
  <c r="L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CZ8" i="10"/>
  <c r="DD8" i="10"/>
  <c r="DH8" i="10"/>
  <c r="DL8" i="10"/>
  <c r="DP8" i="10"/>
  <c r="DT8" i="10"/>
  <c r="DX8" i="10"/>
  <c r="EB8" i="10"/>
  <c r="EF8" i="10"/>
  <c r="EJ8" i="10"/>
  <c r="EN8" i="10"/>
  <c r="ER8" i="10"/>
  <c r="EV8" i="10"/>
  <c r="EZ8" i="10"/>
  <c r="FD8" i="10"/>
  <c r="FH8" i="10"/>
  <c r="F11" i="10"/>
  <c r="J11" i="10"/>
  <c r="N11" i="10"/>
  <c r="R11" i="10"/>
  <c r="V11" i="10"/>
  <c r="Z11" i="10"/>
  <c r="AD11" i="10"/>
  <c r="AH11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CY5" i="10"/>
  <c r="DC5" i="10"/>
  <c r="DG5" i="10"/>
  <c r="DK5" i="10"/>
  <c r="DO5" i="10"/>
  <c r="DS5" i="10"/>
  <c r="DW5" i="10"/>
  <c r="EA5" i="10"/>
  <c r="EE5" i="10"/>
  <c r="EI5" i="10"/>
  <c r="EM5" i="10"/>
  <c r="EQ5" i="10"/>
  <c r="EU5" i="10"/>
  <c r="EY5" i="10"/>
  <c r="FC5" i="10"/>
  <c r="FG5" i="10"/>
  <c r="E8" i="10"/>
  <c r="I8" i="10"/>
  <c r="M8" i="10"/>
  <c r="Q8" i="10"/>
  <c r="U8" i="10"/>
  <c r="Y8" i="10"/>
  <c r="AC8" i="10"/>
  <c r="AG8" i="10"/>
  <c r="AK8" i="10"/>
  <c r="AO8" i="10"/>
  <c r="AS8" i="10"/>
  <c r="AW8" i="10"/>
  <c r="BA8" i="10"/>
  <c r="BE8" i="10"/>
  <c r="BI8" i="10"/>
  <c r="BM8" i="10"/>
  <c r="BQ8" i="10"/>
  <c r="BU8" i="10"/>
  <c r="BY8" i="10"/>
  <c r="CC8" i="10"/>
  <c r="CG8" i="10"/>
  <c r="CK8" i="10"/>
  <c r="CO8" i="10"/>
  <c r="CS8" i="10"/>
  <c r="CW8" i="10"/>
  <c r="DA8" i="10"/>
  <c r="DE8" i="10"/>
  <c r="DI8" i="10"/>
  <c r="DM8" i="10"/>
  <c r="DQ8" i="10"/>
  <c r="DU8" i="10"/>
  <c r="DY8" i="10"/>
  <c r="EC8" i="10"/>
  <c r="EG8" i="10"/>
  <c r="EK8" i="10"/>
  <c r="EO8" i="10"/>
  <c r="ES8" i="10"/>
  <c r="EW8" i="10"/>
  <c r="FA8" i="10"/>
  <c r="FE8" i="10"/>
  <c r="FI8" i="10"/>
  <c r="G11" i="10"/>
  <c r="K11" i="10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CY11" i="10"/>
  <c r="DC11" i="10"/>
  <c r="DG11" i="10"/>
  <c r="DK11" i="10"/>
  <c r="DO11" i="10"/>
  <c r="DS11" i="10"/>
  <c r="DW11" i="10"/>
  <c r="EA11" i="10"/>
  <c r="EE11" i="10"/>
  <c r="EI11" i="10"/>
  <c r="EM11" i="10"/>
  <c r="EQ11" i="10"/>
  <c r="EU11" i="10"/>
  <c r="EY11" i="10"/>
  <c r="FC11" i="10"/>
  <c r="FG11" i="10"/>
  <c r="C6" i="10"/>
  <c r="I6" i="10"/>
  <c r="M6" i="10"/>
  <c r="Q6" i="10"/>
  <c r="U6" i="10"/>
  <c r="Y6" i="10"/>
  <c r="AC6" i="10"/>
  <c r="AK6" i="10"/>
  <c r="AO6" i="10"/>
  <c r="AS6" i="10"/>
  <c r="AW6" i="10"/>
  <c r="BA6" i="10"/>
  <c r="BE6" i="10"/>
  <c r="BI6" i="10"/>
  <c r="BM6" i="10"/>
  <c r="BQ6" i="10"/>
  <c r="BU6" i="10"/>
  <c r="BY6" i="10"/>
  <c r="CC6" i="10"/>
  <c r="CG6" i="10"/>
  <c r="CK6" i="10"/>
  <c r="CO6" i="10"/>
  <c r="CS6" i="10"/>
  <c r="CW6" i="10"/>
  <c r="DA6" i="10"/>
  <c r="DE6" i="10"/>
  <c r="DI6" i="10"/>
  <c r="DM6" i="10"/>
  <c r="DQ6" i="10"/>
  <c r="DU6" i="10"/>
  <c r="DY6" i="10"/>
  <c r="EC6" i="10"/>
  <c r="EG6" i="10"/>
  <c r="EK6" i="10"/>
  <c r="EO6" i="10"/>
  <c r="ES6" i="10"/>
  <c r="EW6" i="10"/>
  <c r="FA6" i="10"/>
  <c r="FI6" i="10"/>
  <c r="G9" i="10"/>
  <c r="K9" i="10"/>
  <c r="O9" i="10"/>
  <c r="S9" i="10"/>
  <c r="W9" i="10"/>
  <c r="AA9" i="10"/>
  <c r="AE9" i="10"/>
  <c r="AI9" i="10"/>
  <c r="AT9" i="10"/>
  <c r="BJ9" i="10"/>
  <c r="K12" i="10"/>
  <c r="AA12" i="10"/>
  <c r="EI12" i="10"/>
  <c r="EY12" i="10"/>
  <c r="CY8" i="10"/>
  <c r="EG19" i="10"/>
  <c r="EF19" i="10"/>
  <c r="FA19" i="10"/>
  <c r="G8" i="10"/>
  <c r="BC8" i="10"/>
  <c r="BS8" i="10"/>
  <c r="DO8" i="10"/>
  <c r="EE8" i="10"/>
  <c r="AQ12" i="10"/>
  <c r="BG12" i="10"/>
  <c r="DC12" i="10"/>
  <c r="DS12" i="10"/>
  <c r="S25" i="10"/>
  <c r="AY25" i="10"/>
  <c r="CE25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CX11" i="10"/>
  <c r="DB11" i="10"/>
  <c r="DF11" i="10"/>
  <c r="DJ11" i="10"/>
  <c r="DN11" i="10"/>
  <c r="DR11" i="10"/>
  <c r="DV11" i="10"/>
  <c r="DZ11" i="10"/>
  <c r="ED11" i="10"/>
  <c r="EH11" i="10"/>
  <c r="EL11" i="10"/>
  <c r="EP11" i="10"/>
  <c r="ET11" i="10"/>
  <c r="EX11" i="10"/>
  <c r="FB11" i="10"/>
  <c r="FF11" i="10"/>
  <c r="D6" i="10"/>
  <c r="H6" i="10"/>
  <c r="L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CZ6" i="10"/>
  <c r="DD6" i="10"/>
  <c r="N9" i="10"/>
  <c r="AD9" i="10"/>
  <c r="BZ9" i="10"/>
  <c r="CP9" i="10"/>
  <c r="EL9" i="10"/>
  <c r="FB9" i="10"/>
  <c r="W25" i="10"/>
  <c r="BC25" i="10"/>
  <c r="CI25" i="10"/>
  <c r="DO25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Q9" i="10"/>
  <c r="CU9" i="10"/>
  <c r="CY9" i="10"/>
  <c r="DC9" i="10"/>
  <c r="DG9" i="10"/>
  <c r="DK9" i="10"/>
  <c r="DO9" i="10"/>
  <c r="DS9" i="10"/>
  <c r="DW9" i="10"/>
  <c r="EA9" i="10"/>
  <c r="EE9" i="10"/>
  <c r="EI9" i="10"/>
  <c r="EM9" i="10"/>
  <c r="EQ9" i="10"/>
  <c r="EU9" i="10"/>
  <c r="EY9" i="10"/>
  <c r="FC9" i="10"/>
  <c r="FG9" i="10"/>
  <c r="E12" i="10"/>
  <c r="I12" i="10"/>
  <c r="M12" i="10"/>
  <c r="Q12" i="10"/>
  <c r="U12" i="10"/>
  <c r="Y12" i="10"/>
  <c r="AC12" i="10"/>
  <c r="AG12" i="10"/>
  <c r="AK12" i="10"/>
  <c r="AO12" i="10"/>
  <c r="AS12" i="10"/>
  <c r="AW12" i="10"/>
  <c r="BA12" i="10"/>
  <c r="BE12" i="10"/>
  <c r="BI12" i="10"/>
  <c r="BM12" i="10"/>
  <c r="BQ12" i="10"/>
  <c r="BU12" i="10"/>
  <c r="BY12" i="10"/>
  <c r="CC12" i="10"/>
  <c r="CG12" i="10"/>
  <c r="CK12" i="10"/>
  <c r="CO12" i="10"/>
  <c r="CS12" i="10"/>
  <c r="CW12" i="10"/>
  <c r="DA12" i="10"/>
  <c r="DE12" i="10"/>
  <c r="DI12" i="10"/>
  <c r="DM12" i="10"/>
  <c r="DQ12" i="10"/>
  <c r="DU12" i="10"/>
  <c r="DY12" i="10"/>
  <c r="EC12" i="10"/>
  <c r="EG12" i="10"/>
  <c r="EK12" i="10"/>
  <c r="EO12" i="10"/>
  <c r="ES12" i="10"/>
  <c r="EW12" i="10"/>
  <c r="FA12" i="10"/>
  <c r="FE12" i="10"/>
  <c r="FI12" i="10"/>
  <c r="DF9" i="10"/>
  <c r="BW12" i="10"/>
  <c r="BE22" i="10"/>
  <c r="C25" i="10"/>
  <c r="AI25" i="10"/>
  <c r="BO25" i="10"/>
  <c r="CU25" i="10"/>
  <c r="AX22" i="10"/>
  <c r="N25" i="10"/>
  <c r="K25" i="10"/>
  <c r="R25" i="10"/>
  <c r="O25" i="10"/>
  <c r="AD25" i="10"/>
  <c r="AA25" i="10"/>
  <c r="AH25" i="10"/>
  <c r="AE25" i="10"/>
  <c r="AT25" i="10"/>
  <c r="AQ25" i="10"/>
  <c r="AX25" i="10"/>
  <c r="AU25" i="10"/>
  <c r="BJ25" i="10"/>
  <c r="BG25" i="10"/>
  <c r="BN25" i="10"/>
  <c r="BK25" i="10"/>
  <c r="BZ25" i="10"/>
  <c r="BW25" i="10"/>
  <c r="CD25" i="10"/>
  <c r="CA25" i="10"/>
  <c r="CP25" i="10"/>
  <c r="CM25" i="10"/>
  <c r="CT25" i="10"/>
  <c r="CQ25" i="10"/>
  <c r="DF25" i="10"/>
  <c r="DC25" i="10"/>
  <c r="DJ25" i="10"/>
  <c r="DG25" i="10"/>
  <c r="DV25" i="10"/>
  <c r="DS25" i="10"/>
  <c r="DZ25" i="10"/>
  <c r="DW25" i="10"/>
  <c r="EL25" i="10"/>
  <c r="EI25" i="10"/>
  <c r="EP25" i="10"/>
  <c r="EM25" i="10"/>
  <c r="FB25" i="10"/>
  <c r="EY25" i="10"/>
  <c r="FF25" i="10"/>
  <c r="FC25" i="10"/>
  <c r="DH6" i="10"/>
  <c r="DL6" i="10"/>
  <c r="DP6" i="10"/>
  <c r="DT6" i="10"/>
  <c r="DX6" i="10"/>
  <c r="EB6" i="10"/>
  <c r="EF6" i="10"/>
  <c r="EJ6" i="10"/>
  <c r="EN6" i="10"/>
  <c r="ER6" i="10"/>
  <c r="EV6" i="10"/>
  <c r="EZ6" i="10"/>
  <c r="FD6" i="10"/>
  <c r="FH6" i="10"/>
  <c r="D12" i="10"/>
  <c r="H12" i="10"/>
  <c r="L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CZ12" i="10"/>
  <c r="DD12" i="10"/>
  <c r="DH12" i="10"/>
  <c r="DL12" i="10"/>
  <c r="DP12" i="10"/>
  <c r="DT12" i="10"/>
  <c r="DX12" i="10"/>
  <c r="EB12" i="10"/>
  <c r="EF12" i="10"/>
  <c r="EJ12" i="10"/>
  <c r="EN12" i="10"/>
  <c r="ER12" i="10"/>
  <c r="EV12" i="10"/>
  <c r="EZ12" i="10"/>
  <c r="FD12" i="10"/>
  <c r="FH12" i="10"/>
  <c r="CI9" i="10"/>
  <c r="CM9" i="10"/>
  <c r="E5" i="10"/>
  <c r="M5" i="10"/>
  <c r="U5" i="10"/>
  <c r="AC5" i="10"/>
  <c r="AK5" i="10"/>
  <c r="AS5" i="10"/>
  <c r="BA5" i="10"/>
  <c r="BI5" i="10"/>
  <c r="BQ5" i="10"/>
  <c r="BY5" i="10"/>
  <c r="CG5" i="10"/>
  <c r="CO5" i="10"/>
  <c r="CW5" i="10"/>
  <c r="DE5" i="10"/>
  <c r="DM5" i="10"/>
  <c r="DV5" i="10"/>
  <c r="EL5" i="10"/>
  <c r="FB5" i="10"/>
  <c r="K8" i="10"/>
  <c r="AA8" i="10"/>
  <c r="AQ8" i="10"/>
  <c r="BG8" i="10"/>
  <c r="BW8" i="10"/>
  <c r="CM8" i="10"/>
  <c r="DC8" i="10"/>
  <c r="DS8" i="10"/>
  <c r="EI8" i="10"/>
  <c r="EY8" i="10"/>
  <c r="E6" i="10"/>
  <c r="R9" i="10"/>
  <c r="AH9" i="10"/>
  <c r="AX9" i="10"/>
  <c r="BN9" i="10"/>
  <c r="CD9" i="10"/>
  <c r="CT9" i="10"/>
  <c r="DJ9" i="10"/>
  <c r="DZ9" i="10"/>
  <c r="EP9" i="10"/>
  <c r="FF9" i="10"/>
  <c r="O12" i="10"/>
  <c r="AE12" i="10"/>
  <c r="AU12" i="10"/>
  <c r="BK12" i="10"/>
  <c r="CA12" i="10"/>
  <c r="CQ12" i="10"/>
  <c r="DG12" i="10"/>
  <c r="DW12" i="10"/>
  <c r="EM12" i="10"/>
  <c r="FC12" i="10"/>
  <c r="D5" i="10"/>
  <c r="L5" i="10"/>
  <c r="T5" i="10"/>
  <c r="X5" i="10"/>
  <c r="AF5" i="10"/>
  <c r="AN5" i="10"/>
  <c r="AV5" i="10"/>
  <c r="BD5" i="10"/>
  <c r="BL5" i="10"/>
  <c r="BT5" i="10"/>
  <c r="CB5" i="10"/>
  <c r="CJ5" i="10"/>
  <c r="CR5" i="10"/>
  <c r="CZ5" i="10"/>
  <c r="DH5" i="10"/>
  <c r="DP5" i="10"/>
  <c r="DX5" i="10"/>
  <c r="EF5" i="10"/>
  <c r="EN5" i="10"/>
  <c r="EZ5" i="10"/>
  <c r="FH5" i="10"/>
  <c r="F8" i="10"/>
  <c r="N8" i="10"/>
  <c r="V8" i="10"/>
  <c r="AD8" i="10"/>
  <c r="AL8" i="10"/>
  <c r="AT8" i="10"/>
  <c r="BB8" i="10"/>
  <c r="BJ8" i="10"/>
  <c r="BR8" i="10"/>
  <c r="BZ8" i="10"/>
  <c r="CH8" i="10"/>
  <c r="CL8" i="10"/>
  <c r="CT8" i="10"/>
  <c r="DB8" i="10"/>
  <c r="DJ8" i="10"/>
  <c r="DR8" i="10"/>
  <c r="DZ8" i="10"/>
  <c r="ED8" i="10"/>
  <c r="EL8" i="10"/>
  <c r="ET8" i="10"/>
  <c r="FF8" i="10"/>
  <c r="J6" i="10"/>
  <c r="R6" i="10"/>
  <c r="Z6" i="10"/>
  <c r="AH6" i="10"/>
  <c r="AL6" i="10"/>
  <c r="AT6" i="10"/>
  <c r="BB6" i="10"/>
  <c r="BJ6" i="10"/>
  <c r="BR6" i="10"/>
  <c r="BZ6" i="10"/>
  <c r="CH6" i="10"/>
  <c r="CT6" i="10"/>
  <c r="EP6" i="10"/>
  <c r="ET6" i="10"/>
  <c r="EX6" i="10"/>
  <c r="FB6" i="10"/>
  <c r="FF6" i="10"/>
  <c r="D9" i="10"/>
  <c r="H9" i="10"/>
  <c r="L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CZ9" i="10"/>
  <c r="DD9" i="10"/>
  <c r="DH9" i="10"/>
  <c r="DL9" i="10"/>
  <c r="DP9" i="10"/>
  <c r="DT9" i="10"/>
  <c r="DX9" i="10"/>
  <c r="EB9" i="10"/>
  <c r="EF9" i="10"/>
  <c r="EJ9" i="10"/>
  <c r="EN9" i="10"/>
  <c r="ER9" i="10"/>
  <c r="EV9" i="10"/>
  <c r="EZ9" i="10"/>
  <c r="FD9" i="10"/>
  <c r="FH9" i="10"/>
  <c r="F12" i="10"/>
  <c r="J12" i="10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CX12" i="10"/>
  <c r="DB12" i="10"/>
  <c r="DF12" i="10"/>
  <c r="DJ12" i="10"/>
  <c r="DN12" i="10"/>
  <c r="DR12" i="10"/>
  <c r="DV12" i="10"/>
  <c r="DZ12" i="10"/>
  <c r="ED12" i="10"/>
  <c r="EH12" i="10"/>
  <c r="EL12" i="10"/>
  <c r="EP12" i="10"/>
  <c r="ET12" i="10"/>
  <c r="EX12" i="10"/>
  <c r="FB12" i="10"/>
  <c r="FF12" i="10"/>
  <c r="C5" i="10"/>
  <c r="F5" i="10"/>
  <c r="N5" i="10"/>
  <c r="V5" i="10"/>
  <c r="AD5" i="10"/>
  <c r="AL5" i="10"/>
  <c r="AT5" i="10"/>
  <c r="BB5" i="10"/>
  <c r="BJ5" i="10"/>
  <c r="BR5" i="10"/>
  <c r="BZ5" i="10"/>
  <c r="CH5" i="10"/>
  <c r="CP5" i="10"/>
  <c r="CX5" i="10"/>
  <c r="DF5" i="10"/>
  <c r="DN5" i="10"/>
  <c r="DZ5" i="10"/>
  <c r="EP5" i="10"/>
  <c r="FF5" i="10"/>
  <c r="O8" i="10"/>
  <c r="AE8" i="10"/>
  <c r="AU8" i="10"/>
  <c r="BK8" i="10"/>
  <c r="CA8" i="10"/>
  <c r="CQ8" i="10"/>
  <c r="DG8" i="10"/>
  <c r="DW8" i="10"/>
  <c r="EM8" i="10"/>
  <c r="FC8" i="10"/>
  <c r="F9" i="10"/>
  <c r="V9" i="10"/>
  <c r="AL9" i="10"/>
  <c r="BB9" i="10"/>
  <c r="BR9" i="10"/>
  <c r="CH9" i="10"/>
  <c r="CX9" i="10"/>
  <c r="DN9" i="10"/>
  <c r="ED9" i="10"/>
  <c r="ET9" i="10"/>
  <c r="S12" i="10"/>
  <c r="AI12" i="10"/>
  <c r="AY12" i="10"/>
  <c r="BO12" i="10"/>
  <c r="CE12" i="10"/>
  <c r="CU12" i="10"/>
  <c r="DK12" i="10"/>
  <c r="EA12" i="10"/>
  <c r="EQ12" i="10"/>
  <c r="FG12" i="10"/>
  <c r="C11" i="10"/>
  <c r="H5" i="10"/>
  <c r="P5" i="10"/>
  <c r="AB5" i="10"/>
  <c r="AJ5" i="10"/>
  <c r="AR5" i="10"/>
  <c r="AZ5" i="10"/>
  <c r="BH5" i="10"/>
  <c r="BP5" i="10"/>
  <c r="BX5" i="10"/>
  <c r="CF5" i="10"/>
  <c r="CN5" i="10"/>
  <c r="CV5" i="10"/>
  <c r="DD5" i="10"/>
  <c r="DL5" i="10"/>
  <c r="DT5" i="10"/>
  <c r="EB5" i="10"/>
  <c r="EJ5" i="10"/>
  <c r="ER5" i="10"/>
  <c r="EV5" i="10"/>
  <c r="FD5" i="10"/>
  <c r="J8" i="10"/>
  <c r="R8" i="10"/>
  <c r="Z8" i="10"/>
  <c r="AH8" i="10"/>
  <c r="AP8" i="10"/>
  <c r="AX8" i="10"/>
  <c r="BF8" i="10"/>
  <c r="BN8" i="10"/>
  <c r="BV8" i="10"/>
  <c r="CD8" i="10"/>
  <c r="CP8" i="10"/>
  <c r="CX8" i="10"/>
  <c r="DF8" i="10"/>
  <c r="DN8" i="10"/>
  <c r="DV8" i="10"/>
  <c r="EH8" i="10"/>
  <c r="EP8" i="10"/>
  <c r="EX8" i="10"/>
  <c r="FB8" i="10"/>
  <c r="F6" i="10"/>
  <c r="N6" i="10"/>
  <c r="V6" i="10"/>
  <c r="AD6" i="10"/>
  <c r="AP6" i="10"/>
  <c r="AX6" i="10"/>
  <c r="BF6" i="10"/>
  <c r="BN6" i="10"/>
  <c r="BV6" i="10"/>
  <c r="CD6" i="10"/>
  <c r="CL6" i="10"/>
  <c r="CP6" i="10"/>
  <c r="CX6" i="10"/>
  <c r="DB6" i="10"/>
  <c r="DF6" i="10"/>
  <c r="DJ6" i="10"/>
  <c r="DN6" i="10"/>
  <c r="DR6" i="10"/>
  <c r="DV6" i="10"/>
  <c r="DZ6" i="10"/>
  <c r="ED6" i="10"/>
  <c r="EH6" i="10"/>
  <c r="EL6" i="10"/>
  <c r="DU5" i="10"/>
  <c r="DY5" i="10"/>
  <c r="EC5" i="10"/>
  <c r="EG5" i="10"/>
  <c r="EK5" i="10"/>
  <c r="EO5" i="10"/>
  <c r="ES5" i="10"/>
  <c r="EW5" i="10"/>
  <c r="FA5" i="10"/>
  <c r="FE5" i="10"/>
  <c r="FI5" i="10"/>
  <c r="E11" i="10"/>
  <c r="I11" i="10"/>
  <c r="M11" i="10"/>
  <c r="Q11" i="10"/>
  <c r="U11" i="10"/>
  <c r="Y11" i="10"/>
  <c r="AC11" i="10"/>
  <c r="AG11" i="10"/>
  <c r="AK11" i="10"/>
  <c r="AO11" i="10"/>
  <c r="AS11" i="10"/>
  <c r="AW11" i="10"/>
  <c r="BA11" i="10"/>
  <c r="BE11" i="10"/>
  <c r="BI11" i="10"/>
  <c r="BM11" i="10"/>
  <c r="BQ11" i="10"/>
  <c r="BU11" i="10"/>
  <c r="BY11" i="10"/>
  <c r="CC11" i="10"/>
  <c r="CG11" i="10"/>
  <c r="CK11" i="10"/>
  <c r="CO11" i="10"/>
  <c r="CS11" i="10"/>
  <c r="CW11" i="10"/>
  <c r="DA11" i="10"/>
  <c r="DE11" i="10"/>
  <c r="DI11" i="10"/>
  <c r="DM11" i="10"/>
  <c r="DQ11" i="10"/>
  <c r="DU11" i="10"/>
  <c r="DY11" i="10"/>
  <c r="EC11" i="10"/>
  <c r="EG11" i="10"/>
  <c r="EK11" i="10"/>
  <c r="EO11" i="10"/>
  <c r="ES11" i="10"/>
  <c r="EW11" i="10"/>
  <c r="FA11" i="10"/>
  <c r="FE11" i="10"/>
  <c r="FI11" i="10"/>
  <c r="G6" i="10"/>
  <c r="K6" i="10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CY6" i="10"/>
  <c r="DC6" i="10"/>
  <c r="DG6" i="10"/>
  <c r="DK6" i="10"/>
  <c r="DO6" i="10"/>
  <c r="DS6" i="10"/>
  <c r="DW6" i="10"/>
  <c r="EA6" i="10"/>
  <c r="EE6" i="10"/>
  <c r="EI6" i="10"/>
  <c r="EM6" i="10"/>
  <c r="EQ6" i="10"/>
  <c r="EU6" i="10"/>
  <c r="EY6" i="10"/>
  <c r="FC6" i="10"/>
  <c r="FG6" i="10"/>
  <c r="E9" i="10"/>
  <c r="I9" i="10"/>
  <c r="M9" i="10"/>
  <c r="Q9" i="10"/>
  <c r="U9" i="10"/>
  <c r="Y9" i="10"/>
  <c r="AC9" i="10"/>
  <c r="AG9" i="10"/>
  <c r="AK9" i="10"/>
  <c r="AO9" i="10"/>
  <c r="AS9" i="10"/>
  <c r="AW9" i="10"/>
  <c r="BA9" i="10"/>
  <c r="BE9" i="10"/>
  <c r="BI9" i="10"/>
  <c r="BM9" i="10"/>
  <c r="BQ9" i="10"/>
  <c r="BU9" i="10"/>
  <c r="BY9" i="10"/>
  <c r="CC9" i="10"/>
  <c r="CG9" i="10"/>
  <c r="CK9" i="10"/>
  <c r="CO9" i="10"/>
  <c r="CS9" i="10"/>
  <c r="CW9" i="10"/>
  <c r="DA9" i="10"/>
  <c r="DE9" i="10"/>
  <c r="DI9" i="10"/>
  <c r="DM9" i="10"/>
  <c r="DQ9" i="10"/>
  <c r="DU9" i="10"/>
  <c r="DY9" i="10"/>
  <c r="EC9" i="10"/>
  <c r="EG9" i="10"/>
  <c r="EK9" i="10"/>
  <c r="EO9" i="10"/>
  <c r="ES9" i="10"/>
  <c r="EW9" i="10"/>
  <c r="FA9" i="10"/>
  <c r="FE9" i="10"/>
  <c r="FI9" i="10"/>
  <c r="I5" i="10"/>
  <c r="Q5" i="10"/>
  <c r="Y5" i="10"/>
  <c r="AG5" i="10"/>
  <c r="AO5" i="10"/>
  <c r="AW5" i="10"/>
  <c r="BE5" i="10"/>
  <c r="BM5" i="10"/>
  <c r="BU5" i="10"/>
  <c r="CC5" i="10"/>
  <c r="CK5" i="10"/>
  <c r="CS5" i="10"/>
  <c r="DA5" i="10"/>
  <c r="DI5" i="10"/>
  <c r="DQ5" i="10"/>
  <c r="ED5" i="10"/>
  <c r="ET5" i="10"/>
  <c r="S8" i="10"/>
  <c r="AI8" i="10"/>
  <c r="AY8" i="10"/>
  <c r="BO8" i="10"/>
  <c r="CE8" i="10"/>
  <c r="CU8" i="10"/>
  <c r="DK8" i="10"/>
  <c r="EA8" i="10"/>
  <c r="EQ8" i="10"/>
  <c r="FG8" i="10"/>
  <c r="J9" i="10"/>
  <c r="Z9" i="10"/>
  <c r="AP9" i="10"/>
  <c r="BF9" i="10"/>
  <c r="BV9" i="10"/>
  <c r="CL9" i="10"/>
  <c r="DB9" i="10"/>
  <c r="DR9" i="10"/>
  <c r="EH9" i="10"/>
  <c r="EX9" i="10"/>
  <c r="G12" i="10"/>
  <c r="W12" i="10"/>
  <c r="AM12" i="10"/>
  <c r="BC12" i="10"/>
  <c r="BS12" i="10"/>
  <c r="CI12" i="10"/>
  <c r="CY12" i="10"/>
  <c r="DO12" i="10"/>
  <c r="EE12" i="10"/>
  <c r="EU12" i="10"/>
  <c r="G15" i="10"/>
  <c r="H15" i="10"/>
  <c r="O15" i="10"/>
  <c r="P15" i="10"/>
  <c r="W15" i="10"/>
  <c r="X15" i="10"/>
  <c r="AF15" i="10"/>
  <c r="AE15" i="10"/>
  <c r="AM15" i="10"/>
  <c r="AN15" i="10"/>
  <c r="AU15" i="10"/>
  <c r="AV15" i="10"/>
  <c r="BC15" i="10"/>
  <c r="BD15" i="10"/>
  <c r="BL15" i="10"/>
  <c r="BK15" i="10"/>
  <c r="BT15" i="10"/>
  <c r="BS15" i="10"/>
  <c r="CI15" i="10"/>
  <c r="CJ15" i="10"/>
  <c r="CR15" i="10"/>
  <c r="CQ15" i="10"/>
  <c r="CY15" i="10"/>
  <c r="CZ15" i="10"/>
  <c r="DH15" i="10"/>
  <c r="DG15" i="10"/>
  <c r="DO15" i="10"/>
  <c r="DP15" i="10"/>
  <c r="DX15" i="10"/>
  <c r="DW15" i="10"/>
  <c r="FG15" i="10"/>
  <c r="FE15" i="10"/>
  <c r="AJ18" i="10"/>
  <c r="AI18" i="10"/>
  <c r="CD18" i="10"/>
  <c r="CA18" i="10"/>
  <c r="CU18" i="10"/>
  <c r="CV18" i="10"/>
  <c r="EX18" i="10"/>
  <c r="EV18" i="10"/>
  <c r="F24" i="10"/>
  <c r="E24" i="10"/>
  <c r="J24" i="10"/>
  <c r="G24" i="10"/>
  <c r="N24" i="10"/>
  <c r="M24" i="10"/>
  <c r="R24" i="10"/>
  <c r="O24" i="10"/>
  <c r="Q24" i="10"/>
  <c r="V24" i="10"/>
  <c r="U24" i="10"/>
  <c r="Z24" i="10"/>
  <c r="Y24" i="10"/>
  <c r="W24" i="10"/>
  <c r="AD24" i="10"/>
  <c r="AC24" i="10"/>
  <c r="AH24" i="10"/>
  <c r="AG24" i="10"/>
  <c r="AL24" i="10"/>
  <c r="AK24" i="10"/>
  <c r="AP24" i="10"/>
  <c r="AO24" i="10"/>
  <c r="AM24" i="10"/>
  <c r="AT24" i="10"/>
  <c r="AS24" i="10"/>
  <c r="AX24" i="10"/>
  <c r="AU24" i="10"/>
  <c r="AW24" i="10"/>
  <c r="BF24" i="10"/>
  <c r="BE24" i="10"/>
  <c r="BC24" i="10"/>
  <c r="BJ24" i="10"/>
  <c r="BI24" i="10"/>
  <c r="BN24" i="10"/>
  <c r="BM24" i="10"/>
  <c r="BK24" i="10"/>
  <c r="BR24" i="10"/>
  <c r="BQ24" i="10"/>
  <c r="BV24" i="10"/>
  <c r="BS24" i="10"/>
  <c r="BZ24" i="10"/>
  <c r="BY24" i="10"/>
  <c r="CD24" i="10"/>
  <c r="CA24" i="10"/>
  <c r="CC24" i="10"/>
  <c r="CH24" i="10"/>
  <c r="CG24" i="10"/>
  <c r="CL24" i="10"/>
  <c r="CK24" i="10"/>
  <c r="CP24" i="10"/>
  <c r="CO24" i="10"/>
  <c r="CT24" i="10"/>
  <c r="CS24" i="10"/>
  <c r="DB24" i="10"/>
  <c r="DA24" i="10"/>
  <c r="DF24" i="10"/>
  <c r="DE24" i="10"/>
  <c r="DJ24" i="10"/>
  <c r="DI24" i="10"/>
  <c r="DZ24" i="10"/>
  <c r="DY24" i="10"/>
  <c r="ED24" i="10"/>
  <c r="EA24" i="10"/>
  <c r="EC24" i="10"/>
  <c r="EH24" i="10"/>
  <c r="EE24" i="10"/>
  <c r="EG24" i="10"/>
  <c r="EL24" i="10"/>
  <c r="EI24" i="10"/>
  <c r="EK24" i="10"/>
  <c r="EP24" i="10"/>
  <c r="EM24" i="10"/>
  <c r="ET24" i="10"/>
  <c r="EQ24" i="10"/>
  <c r="ES24" i="10"/>
  <c r="EX24" i="10"/>
  <c r="EU24" i="10"/>
  <c r="EW24" i="10"/>
  <c r="FB24" i="10"/>
  <c r="EY24" i="10"/>
  <c r="FA24" i="10"/>
  <c r="FF24" i="10"/>
  <c r="FC24" i="10"/>
  <c r="FE24" i="10"/>
  <c r="FG24" i="10"/>
  <c r="FI24" i="10"/>
  <c r="AV19" i="10"/>
  <c r="AW19" i="10"/>
  <c r="DT18" i="10"/>
  <c r="CA15" i="10"/>
  <c r="I24" i="10"/>
  <c r="CW24" i="10"/>
  <c r="AE24" i="10"/>
  <c r="EO24" i="10"/>
  <c r="BA24" i="10"/>
  <c r="EO15" i="10"/>
  <c r="BO18" i="10"/>
  <c r="EK15" i="10"/>
  <c r="ES15" i="10"/>
  <c r="EW15" i="10"/>
  <c r="FA15" i="10"/>
  <c r="FI15" i="10"/>
  <c r="D18" i="10"/>
  <c r="H18" i="10"/>
  <c r="P18" i="10"/>
  <c r="T18" i="10"/>
  <c r="S18" i="10"/>
  <c r="X18" i="10"/>
  <c r="AE18" i="10"/>
  <c r="AN18" i="10"/>
  <c r="AU18" i="10"/>
  <c r="AZ18" i="10"/>
  <c r="AY18" i="10"/>
  <c r="BD18" i="10"/>
  <c r="BL18" i="10"/>
  <c r="BT18" i="10"/>
  <c r="CF18" i="10"/>
  <c r="CE18" i="10"/>
  <c r="CJ18" i="10"/>
  <c r="CQ18" i="10"/>
  <c r="CZ18" i="10"/>
  <c r="DH18" i="10"/>
  <c r="DL18" i="10"/>
  <c r="DW18" i="10"/>
  <c r="EA18" i="10"/>
  <c r="EI18" i="10"/>
  <c r="EM18" i="10"/>
  <c r="ER18" i="10"/>
  <c r="FC18" i="10"/>
  <c r="D24" i="10"/>
  <c r="C24" i="10"/>
  <c r="H24" i="10"/>
  <c r="L24" i="10"/>
  <c r="K24" i="10"/>
  <c r="P24" i="10"/>
  <c r="T24" i="10"/>
  <c r="S24" i="10"/>
  <c r="X24" i="10"/>
  <c r="AB24" i="10"/>
  <c r="AA24" i="10"/>
  <c r="AF24" i="10"/>
  <c r="AJ24" i="10"/>
  <c r="AI24" i="10"/>
  <c r="AN24" i="10"/>
  <c r="AR24" i="10"/>
  <c r="AQ24" i="10"/>
  <c r="AV24" i="10"/>
  <c r="AZ24" i="10"/>
  <c r="AY24" i="10"/>
  <c r="BD24" i="10"/>
  <c r="BH24" i="10"/>
  <c r="BG24" i="10"/>
  <c r="BL24" i="10"/>
  <c r="BP24" i="10"/>
  <c r="BO24" i="10"/>
  <c r="BT24" i="10"/>
  <c r="BX24" i="10"/>
  <c r="BW24" i="10"/>
  <c r="CB24" i="10"/>
  <c r="CF24" i="10"/>
  <c r="CE24" i="10"/>
  <c r="CJ24" i="10"/>
  <c r="CI24" i="10"/>
  <c r="CN24" i="10"/>
  <c r="CM24" i="10"/>
  <c r="CR24" i="10"/>
  <c r="CQ24" i="10"/>
  <c r="CV24" i="10"/>
  <c r="CU24" i="10"/>
  <c r="CZ24" i="10"/>
  <c r="CY24" i="10"/>
  <c r="DD24" i="10"/>
  <c r="DC24" i="10"/>
  <c r="DH24" i="10"/>
  <c r="DG24" i="10"/>
  <c r="DL24" i="10"/>
  <c r="DK24" i="10"/>
  <c r="DP24" i="10"/>
  <c r="DT24" i="10"/>
  <c r="FB15" i="10"/>
  <c r="DG18" i="10"/>
  <c r="DU24" i="10"/>
  <c r="BT19" i="10"/>
  <c r="DH19" i="10"/>
  <c r="D25" i="10"/>
  <c r="H25" i="10"/>
  <c r="L25" i="10"/>
  <c r="P25" i="10"/>
  <c r="T25" i="10"/>
  <c r="X25" i="10"/>
  <c r="AB25" i="10"/>
  <c r="AF25" i="10"/>
  <c r="AJ25" i="10"/>
  <c r="AN25" i="10"/>
  <c r="AR25" i="10"/>
  <c r="AV25" i="10"/>
  <c r="AZ25" i="10"/>
  <c r="BD25" i="10"/>
  <c r="BH25" i="10"/>
  <c r="BL25" i="10"/>
  <c r="BP25" i="10"/>
  <c r="BT25" i="10"/>
  <c r="BX25" i="10"/>
  <c r="CB25" i="10"/>
  <c r="CF25" i="10"/>
  <c r="CJ25" i="10"/>
  <c r="CN25" i="10"/>
  <c r="CR25" i="10"/>
  <c r="CV25" i="10"/>
  <c r="CZ25" i="10"/>
  <c r="DD25" i="10"/>
  <c r="DH25" i="10"/>
  <c r="DL25" i="10"/>
  <c r="DP25" i="10"/>
  <c r="DT25" i="10"/>
  <c r="DX25" i="10"/>
  <c r="EB25" i="10"/>
  <c r="EF25" i="10"/>
  <c r="EJ25" i="10"/>
  <c r="EN25" i="10"/>
  <c r="ER25" i="10"/>
  <c r="EV25" i="10"/>
  <c r="EZ25" i="10"/>
  <c r="FD25" i="10"/>
  <c r="FH25" i="10"/>
  <c r="E25" i="10"/>
  <c r="I25" i="10"/>
  <c r="M25" i="10"/>
  <c r="Q25" i="10"/>
  <c r="U25" i="10"/>
  <c r="Y25" i="10"/>
  <c r="AC25" i="10"/>
  <c r="AG25" i="10"/>
  <c r="AK25" i="10"/>
  <c r="AO25" i="10"/>
  <c r="AS25" i="10"/>
  <c r="AW25" i="10"/>
  <c r="BA25" i="10"/>
  <c r="BE25" i="10"/>
  <c r="BI25" i="10"/>
  <c r="BM25" i="10"/>
  <c r="BQ25" i="10"/>
  <c r="BU25" i="10"/>
  <c r="BY25" i="10"/>
  <c r="CC25" i="10"/>
  <c r="CG25" i="10"/>
  <c r="CK25" i="10"/>
  <c r="CO25" i="10"/>
  <c r="CS25" i="10"/>
  <c r="CW25" i="10"/>
  <c r="DA25" i="10"/>
  <c r="DE25" i="10"/>
  <c r="DI25" i="10"/>
  <c r="DM25" i="10"/>
  <c r="DQ25" i="10"/>
  <c r="DU25" i="10"/>
  <c r="DY25" i="10"/>
  <c r="EC25" i="10"/>
  <c r="EG25" i="10"/>
  <c r="EK25" i="10"/>
  <c r="EO25" i="10"/>
  <c r="ES25" i="10"/>
  <c r="EW25" i="10"/>
  <c r="FA25" i="10"/>
  <c r="FE25" i="10"/>
  <c r="FI25" i="10"/>
  <c r="DO24" i="10"/>
  <c r="DS24" i="10"/>
  <c r="DW24" i="10"/>
  <c r="L15" i="10"/>
  <c r="AB15" i="10"/>
  <c r="AR15" i="10"/>
  <c r="BH15" i="10"/>
  <c r="BX15" i="10"/>
  <c r="CN15" i="10"/>
  <c r="DD15" i="10"/>
  <c r="DT15" i="10"/>
  <c r="EL15" i="10"/>
  <c r="BK18" i="10"/>
  <c r="FD18" i="10"/>
  <c r="S15" i="10"/>
  <c r="AI15" i="10"/>
  <c r="AY15" i="10"/>
  <c r="BO15" i="10"/>
  <c r="CE15" i="10"/>
  <c r="CU15" i="10"/>
  <c r="DK15" i="10"/>
  <c r="EA15" i="10"/>
  <c r="C15" i="10"/>
  <c r="DX24" i="10"/>
  <c r="EB24" i="10"/>
  <c r="EF24" i="10"/>
  <c r="EJ24" i="10"/>
  <c r="EN24" i="10"/>
  <c r="ER24" i="10"/>
  <c r="EV24" i="10"/>
  <c r="EZ24" i="10"/>
  <c r="FD24" i="10"/>
  <c r="FH24" i="10"/>
  <c r="DM24" i="10"/>
  <c r="DQ24" i="10"/>
  <c r="BE19" i="10"/>
  <c r="BD19" i="10"/>
  <c r="DQ19" i="10"/>
  <c r="DP19" i="10"/>
  <c r="N22" i="10"/>
  <c r="L22" i="10"/>
  <c r="BB22" i="10"/>
  <c r="BA22" i="10"/>
  <c r="AZ22" i="10"/>
  <c r="BV22" i="10"/>
  <c r="BU22" i="10"/>
  <c r="BZ22" i="10"/>
  <c r="BX22" i="10"/>
  <c r="CP22" i="10"/>
  <c r="CO22" i="10"/>
  <c r="CT22" i="10"/>
  <c r="CS22" i="10"/>
  <c r="DB22" i="10"/>
  <c r="DA22" i="10"/>
  <c r="DJ22" i="10"/>
  <c r="DH22" i="10"/>
  <c r="EL22" i="10"/>
  <c r="EJ22" i="10"/>
  <c r="ET22" i="10"/>
  <c r="ES22" i="10"/>
  <c r="ER22" i="10"/>
  <c r="EX22" i="10"/>
  <c r="EV22" i="10"/>
  <c r="FB22" i="10"/>
  <c r="FA22" i="10"/>
  <c r="FF22" i="10"/>
  <c r="FD22" i="10"/>
  <c r="FE22" i="10"/>
  <c r="E15" i="10"/>
  <c r="M15" i="10"/>
  <c r="U15" i="10"/>
  <c r="AC15" i="10"/>
  <c r="AK15" i="10"/>
  <c r="AS15" i="10"/>
  <c r="BA15" i="10"/>
  <c r="BI15" i="10"/>
  <c r="BQ15" i="10"/>
  <c r="BY15" i="10"/>
  <c r="CC15" i="10"/>
  <c r="CK15" i="10"/>
  <c r="CS15" i="10"/>
  <c r="DA15" i="10"/>
  <c r="DI15" i="10"/>
  <c r="DQ15" i="10"/>
  <c r="DY15" i="10"/>
  <c r="EH15" i="10"/>
  <c r="ER15" i="10"/>
  <c r="FC15" i="10"/>
  <c r="K18" i="10"/>
  <c r="V18" i="10"/>
  <c r="AF18" i="10"/>
  <c r="AQ18" i="10"/>
  <c r="AV18" i="10"/>
  <c r="BG18" i="10"/>
  <c r="BR18" i="10"/>
  <c r="CB18" i="10"/>
  <c r="CH18" i="10"/>
  <c r="CR18" i="10"/>
  <c r="DC18" i="10"/>
  <c r="DO18" i="10"/>
  <c r="ED18" i="10"/>
  <c r="EJ18" i="10"/>
  <c r="EY18" i="10"/>
  <c r="AF19" i="10"/>
  <c r="FD19" i="10"/>
  <c r="AK22" i="10"/>
  <c r="CC22" i="10"/>
  <c r="CW22" i="10"/>
  <c r="F15" i="10"/>
  <c r="J15" i="10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CX15" i="10"/>
  <c r="DB15" i="10"/>
  <c r="DF15" i="10"/>
  <c r="DJ15" i="10"/>
  <c r="DN15" i="10"/>
  <c r="DR15" i="10"/>
  <c r="DV15" i="10"/>
  <c r="DZ15" i="10"/>
  <c r="ED15" i="10"/>
  <c r="EI15" i="10"/>
  <c r="EN15" i="10"/>
  <c r="ET15" i="10"/>
  <c r="EY15" i="10"/>
  <c r="FD15" i="10"/>
  <c r="G18" i="10"/>
  <c r="L18" i="10"/>
  <c r="R18" i="10"/>
  <c r="W18" i="10"/>
  <c r="AB18" i="10"/>
  <c r="AM18" i="10"/>
  <c r="AR18" i="10"/>
  <c r="BC18" i="10"/>
  <c r="BH18" i="10"/>
  <c r="BN18" i="10"/>
  <c r="BS18" i="10"/>
  <c r="BX18" i="10"/>
  <c r="CI18" i="10"/>
  <c r="CN18" i="10"/>
  <c r="CY18" i="10"/>
  <c r="DD18" i="10"/>
  <c r="DJ18" i="10"/>
  <c r="DP18" i="10"/>
  <c r="DX18" i="10"/>
  <c r="EE18" i="10"/>
  <c r="ET18" i="10"/>
  <c r="EZ18" i="10"/>
  <c r="FG18" i="10"/>
  <c r="Q19" i="10"/>
  <c r="AN19" i="10"/>
  <c r="CC19" i="10"/>
  <c r="CZ19" i="10"/>
  <c r="EO19" i="10"/>
  <c r="D22" i="10"/>
  <c r="Y22" i="10"/>
  <c r="BP22" i="10"/>
  <c r="CK22" i="10"/>
  <c r="EB22" i="10"/>
  <c r="EW22" i="10"/>
  <c r="Y19" i="10"/>
  <c r="X19" i="10"/>
  <c r="CK19" i="10"/>
  <c r="CJ19" i="10"/>
  <c r="EW19" i="10"/>
  <c r="EV19" i="10"/>
  <c r="J22" i="10"/>
  <c r="I22" i="10"/>
  <c r="V22" i="10"/>
  <c r="U22" i="10"/>
  <c r="T22" i="10"/>
  <c r="AD22" i="10"/>
  <c r="AC22" i="10"/>
  <c r="AH22" i="10"/>
  <c r="AG22" i="10"/>
  <c r="AP22" i="10"/>
  <c r="AO22" i="10"/>
  <c r="AT22" i="10"/>
  <c r="AR22" i="10"/>
  <c r="BJ22" i="10"/>
  <c r="BI22" i="10"/>
  <c r="BN22" i="10"/>
  <c r="BM22" i="10"/>
  <c r="CH22" i="10"/>
  <c r="CG22" i="10"/>
  <c r="CF22" i="10"/>
  <c r="DF22" i="10"/>
  <c r="DD22" i="10"/>
  <c r="DN22" i="10"/>
  <c r="DM22" i="10"/>
  <c r="DL22" i="10"/>
  <c r="DR22" i="10"/>
  <c r="DP22" i="10"/>
  <c r="DV22" i="10"/>
  <c r="DU22" i="10"/>
  <c r="DZ22" i="10"/>
  <c r="DX22" i="10"/>
  <c r="DY22" i="10"/>
  <c r="EH22" i="10"/>
  <c r="EF22" i="10"/>
  <c r="EG22" i="10"/>
  <c r="EP22" i="10"/>
  <c r="EN22" i="10"/>
  <c r="I15" i="10"/>
  <c r="Q15" i="10"/>
  <c r="Y15" i="10"/>
  <c r="AG15" i="10"/>
  <c r="AO15" i="10"/>
  <c r="AW15" i="10"/>
  <c r="BE15" i="10"/>
  <c r="BM15" i="10"/>
  <c r="BU15" i="10"/>
  <c r="CG15" i="10"/>
  <c r="CO15" i="10"/>
  <c r="CW15" i="10"/>
  <c r="DE15" i="10"/>
  <c r="DM15" i="10"/>
  <c r="DU15" i="10"/>
  <c r="EC15" i="10"/>
  <c r="EM15" i="10"/>
  <c r="EX15" i="10"/>
  <c r="FH15" i="10"/>
  <c r="F18" i="10"/>
  <c r="AA18" i="10"/>
  <c r="AL18" i="10"/>
  <c r="BB18" i="10"/>
  <c r="BW18" i="10"/>
  <c r="CM18" i="10"/>
  <c r="CX18" i="10"/>
  <c r="DV18" i="10"/>
  <c r="EQ18" i="10"/>
  <c r="FF18" i="10"/>
  <c r="CR19" i="10"/>
  <c r="Q22" i="10"/>
  <c r="BH22" i="10"/>
  <c r="DT22" i="10"/>
  <c r="FI22" i="10"/>
  <c r="EE15" i="10"/>
  <c r="EJ15" i="10"/>
  <c r="EP15" i="10"/>
  <c r="EU15" i="10"/>
  <c r="EZ15" i="10"/>
  <c r="FF15" i="10"/>
  <c r="DK18" i="10"/>
  <c r="DZ18" i="10"/>
  <c r="EF18" i="10"/>
  <c r="EN18" i="10"/>
  <c r="EU18" i="10"/>
  <c r="BL19" i="10"/>
  <c r="DX19" i="10"/>
  <c r="E22" i="10"/>
  <c r="AB22" i="10"/>
  <c r="AW22" i="10"/>
  <c r="BQ22" i="10"/>
  <c r="CN22" i="10"/>
  <c r="DI22" i="10"/>
  <c r="EC22" i="10"/>
  <c r="EZ22" i="10"/>
  <c r="E18" i="10"/>
  <c r="I18" i="10"/>
  <c r="M18" i="10"/>
  <c r="Q18" i="10"/>
  <c r="U18" i="10"/>
  <c r="Y18" i="10"/>
  <c r="AC18" i="10"/>
  <c r="AG18" i="10"/>
  <c r="AK18" i="10"/>
  <c r="AO18" i="10"/>
  <c r="AS18" i="10"/>
  <c r="AW18" i="10"/>
  <c r="BA18" i="10"/>
  <c r="BE18" i="10"/>
  <c r="BI18" i="10"/>
  <c r="BM18" i="10"/>
  <c r="BQ18" i="10"/>
  <c r="BU18" i="10"/>
  <c r="BY18" i="10"/>
  <c r="CC18" i="10"/>
  <c r="CG18" i="10"/>
  <c r="CK18" i="10"/>
  <c r="CO18" i="10"/>
  <c r="CS18" i="10"/>
  <c r="CW18" i="10"/>
  <c r="DA18" i="10"/>
  <c r="DE18" i="10"/>
  <c r="DI18" i="10"/>
  <c r="DM18" i="10"/>
  <c r="DQ18" i="10"/>
  <c r="DU18" i="10"/>
  <c r="DY18" i="10"/>
  <c r="EC18" i="10"/>
  <c r="EG18" i="10"/>
  <c r="EK18" i="10"/>
  <c r="EO18" i="10"/>
  <c r="ES18" i="10"/>
  <c r="EW18" i="10"/>
  <c r="FA18" i="10"/>
  <c r="FE18" i="10"/>
  <c r="FI18" i="10"/>
  <c r="D19" i="10"/>
  <c r="L19" i="10"/>
  <c r="T19" i="10"/>
  <c r="AB19" i="10"/>
  <c r="AJ19" i="10"/>
  <c r="AR19" i="10"/>
  <c r="AZ19" i="10"/>
  <c r="BH19" i="10"/>
  <c r="BP19" i="10"/>
  <c r="BX19" i="10"/>
  <c r="CF19" i="10"/>
  <c r="CN19" i="10"/>
  <c r="CV19" i="10"/>
  <c r="DD19" i="10"/>
  <c r="DL19" i="10"/>
  <c r="DT19" i="10"/>
  <c r="EB19" i="10"/>
  <c r="EJ19" i="10"/>
  <c r="ER19" i="10"/>
  <c r="EZ19" i="10"/>
  <c r="FH19" i="10"/>
  <c r="H22" i="10"/>
  <c r="P22" i="10"/>
  <c r="X22" i="10"/>
  <c r="AF22" i="10"/>
  <c r="AN22" i="10"/>
  <c r="AV22" i="10"/>
  <c r="BD22" i="10"/>
  <c r="BL22" i="10"/>
  <c r="BT22" i="10"/>
  <c r="CB22" i="10"/>
  <c r="CJ22" i="10"/>
  <c r="CR22" i="10"/>
  <c r="CZ22" i="10"/>
  <c r="C19" i="10"/>
  <c r="G19" i="10"/>
  <c r="F19" i="10"/>
  <c r="K19" i="10"/>
  <c r="J19" i="10"/>
  <c r="O19" i="10"/>
  <c r="N19" i="10"/>
  <c r="S19" i="10"/>
  <c r="R19" i="10"/>
  <c r="W19" i="10"/>
  <c r="V19" i="10"/>
  <c r="AA19" i="10"/>
  <c r="Z19" i="10"/>
  <c r="AE19" i="10"/>
  <c r="AD19" i="10"/>
  <c r="AI19" i="10"/>
  <c r="AH19" i="10"/>
  <c r="AM19" i="10"/>
  <c r="AL19" i="10"/>
  <c r="AQ19" i="10"/>
  <c r="AP19" i="10"/>
  <c r="AU19" i="10"/>
  <c r="AT19" i="10"/>
  <c r="AY19" i="10"/>
  <c r="AX19" i="10"/>
  <c r="BC19" i="10"/>
  <c r="BB19" i="10"/>
  <c r="BG19" i="10"/>
  <c r="BF19" i="10"/>
  <c r="BK19" i="10"/>
  <c r="BJ19" i="10"/>
  <c r="BO19" i="10"/>
  <c r="BN19" i="10"/>
  <c r="BS19" i="10"/>
  <c r="BR19" i="10"/>
  <c r="BW19" i="10"/>
  <c r="BV19" i="10"/>
  <c r="CA19" i="10"/>
  <c r="BZ19" i="10"/>
  <c r="CE19" i="10"/>
  <c r="CD19" i="10"/>
  <c r="CI19" i="10"/>
  <c r="CH19" i="10"/>
  <c r="CM19" i="10"/>
  <c r="CL19" i="10"/>
  <c r="CQ19" i="10"/>
  <c r="CP19" i="10"/>
  <c r="CU19" i="10"/>
  <c r="CT19" i="10"/>
  <c r="CY19" i="10"/>
  <c r="CX19" i="10"/>
  <c r="DC19" i="10"/>
  <c r="DB19" i="10"/>
  <c r="DG19" i="10"/>
  <c r="DF19" i="10"/>
  <c r="DK19" i="10"/>
  <c r="DJ19" i="10"/>
  <c r="DO19" i="10"/>
  <c r="DN19" i="10"/>
  <c r="DS19" i="10"/>
  <c r="DR19" i="10"/>
  <c r="DW19" i="10"/>
  <c r="DV19" i="10"/>
  <c r="EA19" i="10"/>
  <c r="DZ19" i="10"/>
  <c r="EE19" i="10"/>
  <c r="ED19" i="10"/>
  <c r="EI19" i="10"/>
  <c r="EH19" i="10"/>
  <c r="EM19" i="10"/>
  <c r="EL19" i="10"/>
  <c r="EQ19" i="10"/>
  <c r="EP19" i="10"/>
  <c r="EU19" i="10"/>
  <c r="ET19" i="10"/>
  <c r="EY19" i="10"/>
  <c r="EX19" i="10"/>
  <c r="FC19" i="10"/>
  <c r="FB19" i="10"/>
  <c r="FG19" i="10"/>
  <c r="FF19" i="10"/>
  <c r="C22" i="10"/>
  <c r="G22" i="10"/>
  <c r="K22" i="10"/>
  <c r="O22" i="10"/>
  <c r="S22" i="10"/>
  <c r="W22" i="10"/>
  <c r="AA22" i="10"/>
  <c r="AE22" i="10"/>
  <c r="AI22" i="10"/>
  <c r="AM22" i="10"/>
  <c r="AQ22" i="10"/>
  <c r="AU22" i="10"/>
  <c r="AY22" i="10"/>
  <c r="BC22" i="10"/>
  <c r="BG22" i="10"/>
  <c r="BK22" i="10"/>
  <c r="BO22" i="10"/>
  <c r="BS22" i="10"/>
  <c r="BW22" i="10"/>
  <c r="CA22" i="10"/>
  <c r="CE22" i="10"/>
  <c r="CI22" i="10"/>
  <c r="CM22" i="10"/>
  <c r="CQ22" i="10"/>
  <c r="CU22" i="10"/>
  <c r="CY22" i="10"/>
  <c r="DC22" i="10"/>
  <c r="DG22" i="10"/>
  <c r="DK22" i="10"/>
  <c r="DO22" i="10"/>
  <c r="DS22" i="10"/>
  <c r="DW22" i="10"/>
  <c r="EA22" i="10"/>
  <c r="EE22" i="10"/>
  <c r="EI22" i="10"/>
  <c r="EM22" i="10"/>
  <c r="EQ22" i="10"/>
  <c r="EU22" i="10"/>
  <c r="EY22" i="10"/>
  <c r="FC22" i="10"/>
  <c r="FG22" i="10"/>
  <c r="FP18" i="10" l="1"/>
  <c r="FL18" i="10"/>
  <c r="FN8" i="10"/>
  <c r="FO8" i="10"/>
  <c r="FK8" i="10"/>
  <c r="FL8" i="10"/>
  <c r="FM8" i="10"/>
  <c r="FP8" i="10"/>
  <c r="GB50" i="5"/>
  <c r="FQ8" i="10" s="1"/>
  <c r="FN18" i="10"/>
  <c r="FO18" i="10"/>
  <c r="FM18" i="10"/>
  <c r="F16" i="10"/>
  <c r="J16" i="10"/>
  <c r="N16" i="10"/>
  <c r="Q16" i="10"/>
  <c r="V16" i="10"/>
  <c r="Z16" i="10"/>
  <c r="AA16" i="10"/>
  <c r="AG16" i="10"/>
  <c r="AL16" i="10"/>
  <c r="AP16" i="10"/>
  <c r="AT16" i="10"/>
  <c r="AW16" i="10"/>
  <c r="BB16" i="10"/>
  <c r="BF16" i="10"/>
  <c r="BJ16" i="10"/>
  <c r="BM16" i="10"/>
  <c r="BR16" i="10"/>
  <c r="BV16" i="10"/>
  <c r="BZ16" i="10"/>
  <c r="CC16" i="10"/>
  <c r="CH16" i="10"/>
  <c r="CL16" i="10"/>
  <c r="CM16" i="10"/>
  <c r="CS16" i="10"/>
  <c r="CX16" i="10"/>
  <c r="DB16" i="10"/>
  <c r="DF16" i="10"/>
  <c r="DI16" i="10"/>
  <c r="DN16" i="10"/>
  <c r="DV16" i="10"/>
  <c r="DY16" i="10"/>
  <c r="ED16" i="10"/>
  <c r="ET16" i="10"/>
  <c r="EX16" i="10"/>
  <c r="FB16" i="10"/>
  <c r="FF16" i="10"/>
  <c r="K16" i="10"/>
  <c r="S16" i="10"/>
  <c r="AQ16" i="10"/>
  <c r="AU16" i="10"/>
  <c r="AY16" i="10"/>
  <c r="BW16" i="10"/>
  <c r="CE16" i="10"/>
  <c r="CU16" i="10"/>
  <c r="DK16" i="10"/>
  <c r="DO16" i="10"/>
  <c r="DW16" i="10"/>
  <c r="EE16" i="10"/>
  <c r="EU16" i="10"/>
  <c r="EY16" i="10"/>
  <c r="FC16" i="10"/>
  <c r="DC16" i="10"/>
  <c r="DG16" i="10"/>
  <c r="BK16" i="10"/>
  <c r="AI16" i="10"/>
  <c r="H16" i="10"/>
  <c r="T16" i="10"/>
  <c r="AF16" i="10"/>
  <c r="AN16" i="10"/>
  <c r="BD16" i="10"/>
  <c r="CF16" i="10"/>
  <c r="CR16" i="10"/>
  <c r="CV16" i="10"/>
  <c r="CZ16" i="10"/>
  <c r="DT16" i="10"/>
  <c r="EF16" i="10"/>
  <c r="FD16" i="10"/>
  <c r="FG16" i="10"/>
  <c r="DS16" i="10"/>
  <c r="E16" i="10"/>
  <c r="I16" i="10"/>
  <c r="M16" i="10"/>
  <c r="U16" i="10"/>
  <c r="Y16" i="10"/>
  <c r="AC16" i="10"/>
  <c r="AK16" i="10"/>
  <c r="AO16" i="10"/>
  <c r="AS16" i="10"/>
  <c r="BA16" i="10"/>
  <c r="BE16" i="10"/>
  <c r="BI16" i="10"/>
  <c r="BQ16" i="10"/>
  <c r="BU16" i="10"/>
  <c r="BY16" i="10"/>
  <c r="CG16" i="10"/>
  <c r="CK16" i="10"/>
  <c r="CO16" i="10"/>
  <c r="CW16" i="10"/>
  <c r="DA16" i="10"/>
  <c r="DE16" i="10"/>
  <c r="DM16" i="10"/>
  <c r="DQ16" i="10"/>
  <c r="DU16" i="10"/>
  <c r="EC16" i="10"/>
  <c r="ES16" i="10"/>
  <c r="EW16" i="10"/>
  <c r="FA16" i="10"/>
  <c r="FE16" i="10"/>
  <c r="C16" i="10"/>
  <c r="AE16" i="10"/>
  <c r="BG16" i="10"/>
  <c r="BO16" i="10"/>
  <c r="CQ16" i="10"/>
  <c r="EA16" i="10"/>
  <c r="G16" i="10"/>
  <c r="R16" i="10"/>
  <c r="AB16" i="10"/>
  <c r="AH16" i="10"/>
  <c r="AM16" i="10"/>
  <c r="AV16" i="10"/>
  <c r="AX16" i="10"/>
  <c r="AZ16" i="10"/>
  <c r="BC16" i="10"/>
  <c r="BH16" i="10"/>
  <c r="BL16" i="10"/>
  <c r="BN16" i="10"/>
  <c r="BS16" i="10"/>
  <c r="BX16" i="10"/>
  <c r="CA16" i="10"/>
  <c r="CB16" i="10"/>
  <c r="CD16" i="10"/>
  <c r="CI16" i="10"/>
  <c r="CJ16" i="10"/>
  <c r="CN16" i="10"/>
  <c r="CP16" i="10"/>
  <c r="CT16" i="10"/>
  <c r="CY16" i="10"/>
  <c r="DD16" i="10"/>
  <c r="DH16" i="10"/>
  <c r="DJ16" i="10"/>
  <c r="DP16" i="10"/>
  <c r="DR16" i="10"/>
  <c r="DX16" i="10"/>
  <c r="DZ16" i="10"/>
  <c r="EQ16" i="10"/>
  <c r="EV16" i="10"/>
  <c r="EZ16" i="10"/>
  <c r="FH16" i="10"/>
  <c r="FI16" i="10"/>
  <c r="D16" i="10"/>
  <c r="L16" i="10"/>
  <c r="O16" i="10"/>
  <c r="P16" i="10"/>
  <c r="W16" i="10"/>
  <c r="X16" i="10"/>
  <c r="AD16" i="10"/>
  <c r="AR16" i="10"/>
  <c r="DL16" i="10"/>
  <c r="BT16" i="10"/>
  <c r="AJ16" i="10"/>
  <c r="EB16" i="10"/>
  <c r="BP16" i="10"/>
  <c r="EJ16" i="10" l="1"/>
  <c r="EN16" i="10"/>
  <c r="EH16" i="10"/>
  <c r="EK16" i="10"/>
  <c r="EP16" i="10"/>
  <c r="ER16" i="10"/>
  <c r="EG16" i="10"/>
  <c r="EM16" i="10"/>
  <c r="EI16" i="10"/>
  <c r="EL16" i="10"/>
  <c r="EO16" i="10"/>
  <c r="D21" i="10" l="1"/>
  <c r="FH21" i="10"/>
  <c r="EB21" i="10"/>
  <c r="CV21" i="10"/>
  <c r="BP21" i="10"/>
  <c r="AJ21" i="10"/>
  <c r="EN21" i="10"/>
  <c r="EQ21" i="10"/>
  <c r="CR21" i="10"/>
  <c r="CU21" i="10"/>
  <c r="BL21" i="10"/>
  <c r="BO21" i="10"/>
  <c r="AF21" i="10"/>
  <c r="AI21" i="10"/>
  <c r="CD21" i="10"/>
  <c r="DE21" i="10"/>
  <c r="AH21" i="10"/>
  <c r="CC21" i="10"/>
  <c r="EL21" i="10"/>
  <c r="BV21" i="10"/>
  <c r="FB21" i="10"/>
  <c r="FC21" i="10"/>
  <c r="EM21" i="10"/>
  <c r="DV21" i="10"/>
  <c r="DW21" i="10"/>
  <c r="DD21" i="10"/>
  <c r="DG21" i="10"/>
  <c r="CP21" i="10"/>
  <c r="CQ21" i="10"/>
  <c r="CA21" i="10"/>
  <c r="BK21" i="10"/>
  <c r="AR21" i="10"/>
  <c r="AU21" i="10"/>
  <c r="AD21" i="10"/>
  <c r="AE21" i="10"/>
  <c r="O21" i="10"/>
  <c r="ES21" i="10"/>
  <c r="DM21" i="10"/>
  <c r="CG21" i="10"/>
  <c r="BA21" i="10"/>
  <c r="U21" i="10"/>
  <c r="EW21" i="10"/>
  <c r="DQ21" i="10"/>
  <c r="CK21" i="10"/>
  <c r="BE21" i="10"/>
  <c r="Y21" i="10"/>
  <c r="DZ21" i="10"/>
  <c r="K21" i="10"/>
  <c r="EF21" i="10"/>
  <c r="CZ21" i="10"/>
  <c r="BT21" i="10"/>
  <c r="AX21" i="10"/>
  <c r="AC21" i="10"/>
  <c r="H21" i="10"/>
  <c r="EO21" i="10"/>
  <c r="DT21" i="10"/>
  <c r="BX21" i="10"/>
  <c r="AG21" i="10"/>
  <c r="L21" i="10"/>
  <c r="Z21" i="10"/>
  <c r="DF21" i="10"/>
  <c r="BJ21" i="10"/>
  <c r="CL21" i="10"/>
  <c r="DH21" i="10"/>
  <c r="DK21" i="10"/>
  <c r="AV21" i="10"/>
  <c r="AY21" i="10"/>
  <c r="EP21" i="10"/>
  <c r="EK21" i="10"/>
  <c r="BD21" i="10"/>
  <c r="BH21" i="10"/>
  <c r="AP21" i="10"/>
  <c r="N21" i="10"/>
  <c r="EY21" i="10"/>
  <c r="EI21" i="10"/>
  <c r="DS21" i="10"/>
  <c r="DC21" i="10"/>
  <c r="CM21" i="10"/>
  <c r="BW21" i="10"/>
  <c r="BG21" i="10"/>
  <c r="AQ21" i="10"/>
  <c r="AA21" i="10"/>
  <c r="ER21" i="10"/>
  <c r="DL21" i="10"/>
  <c r="CF21" i="10"/>
  <c r="AZ21" i="10"/>
  <c r="T21" i="10"/>
  <c r="DJ21" i="10"/>
  <c r="F21" i="10"/>
  <c r="G21" i="10"/>
  <c r="FA21" i="10"/>
  <c r="DU21" i="10"/>
  <c r="CO21" i="10"/>
  <c r="BN21" i="10"/>
  <c r="AS21" i="10"/>
  <c r="X21" i="10"/>
  <c r="I21" i="10"/>
  <c r="FE21" i="10"/>
  <c r="EJ21" i="10"/>
  <c r="CS21" i="10"/>
  <c r="AW21" i="10"/>
  <c r="AB21" i="10"/>
  <c r="J21" i="10"/>
  <c r="BZ21" i="10"/>
  <c r="AT21" i="10"/>
  <c r="EX21" i="10"/>
  <c r="FD21" i="10"/>
  <c r="FG21" i="10"/>
  <c r="DX21" i="10"/>
  <c r="EA21" i="10"/>
  <c r="CB21" i="10"/>
  <c r="CE21" i="10"/>
  <c r="P21" i="10"/>
  <c r="S21" i="10"/>
  <c r="BY21" i="10"/>
  <c r="M21" i="10"/>
  <c r="DY21" i="10"/>
  <c r="Q21" i="10"/>
  <c r="DR21" i="10"/>
  <c r="ET21" i="10"/>
  <c r="EU21" i="10"/>
  <c r="ED21" i="10"/>
  <c r="EE21" i="10"/>
  <c r="DN21" i="10"/>
  <c r="DO21" i="10"/>
  <c r="CX21" i="10"/>
  <c r="CY21" i="10"/>
  <c r="CH21" i="10"/>
  <c r="CI21" i="10"/>
  <c r="BR21" i="10"/>
  <c r="BS21" i="10"/>
  <c r="BB21" i="10"/>
  <c r="BC21" i="10"/>
  <c r="AL21" i="10"/>
  <c r="AM21" i="10"/>
  <c r="V21" i="10"/>
  <c r="W21" i="10"/>
  <c r="FI21" i="10"/>
  <c r="EC21" i="10"/>
  <c r="CW21" i="10"/>
  <c r="BQ21" i="10"/>
  <c r="AK21" i="10"/>
  <c r="EG21" i="10"/>
  <c r="DA21" i="10"/>
  <c r="BU21" i="10"/>
  <c r="AO21" i="10"/>
  <c r="FF21" i="10"/>
  <c r="CT21" i="10"/>
  <c r="EV21" i="10"/>
  <c r="DP21" i="10"/>
  <c r="CJ21" i="10"/>
  <c r="BI21" i="10"/>
  <c r="AN21" i="10"/>
  <c r="R21" i="10"/>
  <c r="EZ21" i="10"/>
  <c r="DI21" i="10"/>
  <c r="CN21" i="10"/>
  <c r="BM21" i="10"/>
  <c r="BF21" i="10"/>
  <c r="E21" i="10"/>
  <c r="DB21" i="10"/>
  <c r="EH21" i="10"/>
</calcChain>
</file>

<file path=xl/comments1.xml><?xml version="1.0" encoding="utf-8"?>
<comments xmlns="http://schemas.openxmlformats.org/spreadsheetml/2006/main">
  <authors>
    <author>Elisabete</author>
  </authors>
  <commentList>
    <comment ref="B45" authorId="0">
      <text>
        <r>
          <rPr>
            <b/>
            <sz val="9"/>
            <color indexed="81"/>
            <rFont val="Tahoma"/>
            <family val="2"/>
          </rPr>
          <t>Elisabete:</t>
        </r>
        <r>
          <rPr>
            <sz val="9"/>
            <color indexed="81"/>
            <rFont val="Tahoma"/>
            <family val="2"/>
          </rPr>
          <t xml:space="preserve">
nesta série, foi necessário inserir valor zero nos meses de julho pré 2006 porque o peso neste é zero - produto sazonal </t>
        </r>
      </text>
    </comment>
    <comment ref="N45" authorId="0">
      <text>
        <r>
          <rPr>
            <b/>
            <sz val="9"/>
            <color indexed="81"/>
            <rFont val="Tahoma"/>
            <family val="2"/>
          </rPr>
          <t>Elisabete:</t>
        </r>
        <r>
          <rPr>
            <sz val="9"/>
            <color indexed="81"/>
            <rFont val="Tahoma"/>
            <family val="2"/>
          </rPr>
          <t xml:space="preserve">
peso zero neste mês</t>
        </r>
      </text>
    </comment>
    <comment ref="Z45" authorId="0">
      <text>
        <r>
          <rPr>
            <b/>
            <sz val="9"/>
            <color indexed="81"/>
            <rFont val="Tahoma"/>
            <family val="2"/>
          </rPr>
          <t>Elisabete:</t>
        </r>
        <r>
          <rPr>
            <sz val="9"/>
            <color indexed="81"/>
            <rFont val="Tahoma"/>
            <family val="2"/>
          </rPr>
          <t xml:space="preserve">
peso zero neste mês</t>
        </r>
      </text>
    </comment>
    <comment ref="AL45" authorId="0">
      <text>
        <r>
          <rPr>
            <b/>
            <sz val="9"/>
            <color indexed="81"/>
            <rFont val="Tahoma"/>
            <family val="2"/>
          </rPr>
          <t>Elisabete:</t>
        </r>
        <r>
          <rPr>
            <sz val="9"/>
            <color indexed="81"/>
            <rFont val="Tahoma"/>
            <family val="2"/>
          </rPr>
          <t xml:space="preserve">
peso zero neste mês</t>
        </r>
      </text>
    </comment>
    <comment ref="AX45" authorId="0">
      <text>
        <r>
          <rPr>
            <b/>
            <sz val="9"/>
            <color indexed="81"/>
            <rFont val="Tahoma"/>
            <family val="2"/>
          </rPr>
          <t>Elisabete:</t>
        </r>
        <r>
          <rPr>
            <sz val="9"/>
            <color indexed="81"/>
            <rFont val="Tahoma"/>
            <family val="2"/>
          </rPr>
          <t xml:space="preserve">
peso zero neste mês</t>
        </r>
      </text>
    </comment>
    <comment ref="BJ45" authorId="0">
      <text>
        <r>
          <rPr>
            <b/>
            <sz val="9"/>
            <color indexed="81"/>
            <rFont val="Tahoma"/>
            <family val="2"/>
          </rPr>
          <t>Elisabete:</t>
        </r>
        <r>
          <rPr>
            <sz val="9"/>
            <color indexed="81"/>
            <rFont val="Tahoma"/>
            <family val="2"/>
          </rPr>
          <t xml:space="preserve">
peso zero neste mês</t>
        </r>
      </text>
    </comment>
    <comment ref="BV45" authorId="0">
      <text>
        <r>
          <rPr>
            <b/>
            <sz val="9"/>
            <color indexed="81"/>
            <rFont val="Tahoma"/>
            <family val="2"/>
          </rPr>
          <t>Elisabete:</t>
        </r>
        <r>
          <rPr>
            <sz val="9"/>
            <color indexed="81"/>
            <rFont val="Tahoma"/>
            <family val="2"/>
          </rPr>
          <t xml:space="preserve">
peso zero neste mês</t>
        </r>
      </text>
    </comment>
  </commentList>
</comments>
</file>

<file path=xl/comments2.xml><?xml version="1.0" encoding="utf-8"?>
<comments xmlns="http://schemas.openxmlformats.org/spreadsheetml/2006/main">
  <authors>
    <author>TSM</author>
  </authors>
  <commentList>
    <comment ref="B4" authorId="0">
      <text>
        <r>
          <rPr>
            <b/>
            <sz val="9"/>
            <color indexed="81"/>
            <rFont val="Segoe UI"/>
            <family val="2"/>
          </rPr>
          <t>TSM:</t>
        </r>
        <r>
          <rPr>
            <sz val="9"/>
            <color indexed="81"/>
            <rFont val="Segoe UI"/>
            <family val="2"/>
          </rPr>
          <t xml:space="preserve">
Para atualizar, transpor da planilha "seriesBCB"</t>
        </r>
      </text>
    </comment>
  </commentList>
</comments>
</file>

<file path=xl/comments3.xml><?xml version="1.0" encoding="utf-8"?>
<comments xmlns="http://schemas.openxmlformats.org/spreadsheetml/2006/main">
  <authors>
    <author>TSM</author>
  </authors>
  <commentList>
    <comment ref="A38" authorId="0">
      <text>
        <r>
          <rPr>
            <b/>
            <sz val="9"/>
            <color indexed="81"/>
            <rFont val="Segoe UI"/>
            <family val="2"/>
          </rPr>
          <t>TSM:</t>
        </r>
        <r>
          <rPr>
            <sz val="9"/>
            <color indexed="81"/>
            <rFont val="Segoe UI"/>
            <family val="2"/>
          </rPr>
          <t xml:space="preserve">
Para atualizar as cinco séries a seguir, transpor da planilha "seriesBCB"</t>
        </r>
      </text>
    </comment>
  </commentList>
</comments>
</file>

<file path=xl/comments4.xml><?xml version="1.0" encoding="utf-8"?>
<comments xmlns="http://schemas.openxmlformats.org/spreadsheetml/2006/main">
  <authors>
    <author>TSM</author>
  </authors>
  <commentList>
    <comment ref="A38" authorId="0">
      <text>
        <r>
          <rPr>
            <b/>
            <sz val="9"/>
            <color indexed="81"/>
            <rFont val="Segoe UI"/>
            <family val="2"/>
          </rPr>
          <t>TSM:</t>
        </r>
        <r>
          <rPr>
            <sz val="9"/>
            <color indexed="81"/>
            <rFont val="Segoe UI"/>
            <family val="2"/>
          </rPr>
          <t xml:space="preserve">
Para atualizar as quatro séries a seguir, transpor da planilha "seriesBCB"</t>
        </r>
      </text>
    </comment>
  </commentList>
</comments>
</file>

<file path=xl/comments5.xml><?xml version="1.0" encoding="utf-8"?>
<comments xmlns="http://schemas.openxmlformats.org/spreadsheetml/2006/main">
  <authors>
    <author>r1704520</author>
    <author>TSM</author>
  </authors>
  <commentList>
    <comment ref="A7" authorId="0">
      <text>
        <r>
          <rPr>
            <b/>
            <sz val="8"/>
            <color indexed="81"/>
            <rFont val="Tahoma"/>
            <family val="2"/>
          </rPr>
          <t>r1704520:</t>
        </r>
        <r>
          <rPr>
            <sz val="8"/>
            <color indexed="81"/>
            <rFont val="Tahoma"/>
            <family val="2"/>
          </rPr>
          <t xml:space="preserve">
- adota a classificação do BCB para 2012 e aplica retroativamente para os outros anos.
- calcula não-comercializáveis e semi-duráveis como resíduos.</t>
        </r>
      </text>
    </comment>
    <comment ref="A16" authorId="0">
      <text>
        <r>
          <rPr>
            <b/>
            <sz val="8"/>
            <color indexed="81"/>
            <rFont val="Tahoma"/>
            <family val="2"/>
          </rPr>
          <t>r1704520:</t>
        </r>
        <r>
          <rPr>
            <sz val="8"/>
            <color indexed="81"/>
            <rFont val="Tahoma"/>
            <family val="2"/>
          </rPr>
          <t xml:space="preserve">
- adota a classificação do BCB para 2012 e aplica retroativamente para os outros anos.
- calcula não-comercializáveis e semi-duráveis como resíduos.</t>
        </r>
      </text>
    </comment>
    <comment ref="A26" authorId="1">
      <text>
        <r>
          <rPr>
            <b/>
            <sz val="9"/>
            <color indexed="81"/>
            <rFont val="Segoe UI"/>
            <family val="2"/>
          </rPr>
          <t>TSM:</t>
        </r>
        <r>
          <rPr>
            <sz val="9"/>
            <color indexed="81"/>
            <rFont val="Segoe UI"/>
            <family val="2"/>
          </rPr>
          <t xml:space="preserve">
Alimentos calculados por resíduo, para eliminar problema dos itens sazonais pré 2006</t>
        </r>
      </text>
    </comment>
    <comment ref="E37" authorId="1">
      <text>
        <r>
          <rPr>
            <b/>
            <sz val="9"/>
            <color indexed="81"/>
            <rFont val="Segoe UI"/>
            <family val="2"/>
          </rPr>
          <t>TSM:</t>
        </r>
        <r>
          <rPr>
            <sz val="9"/>
            <color indexed="81"/>
            <rFont val="Segoe UI"/>
            <family val="2"/>
          </rPr>
          <t xml:space="preserve">
Código na classificação que unifica as diferentes estruturas de ponderação</t>
        </r>
      </text>
    </comment>
    <comment ref="C271" authorId="0">
      <text>
        <r>
          <rPr>
            <b/>
            <sz val="8"/>
            <color indexed="81"/>
            <rFont val="Tahoma"/>
            <family val="2"/>
          </rPr>
          <t>r1704520:</t>
        </r>
        <r>
          <rPr>
            <sz val="8"/>
            <color indexed="81"/>
            <rFont val="Tahoma"/>
            <family val="2"/>
          </rPr>
          <t xml:space="preserve">
considerada entre os produtos industriais, pelo critério de classificação por resíduo</t>
        </r>
      </text>
    </comment>
  </commentList>
</comments>
</file>

<file path=xl/comments6.xml><?xml version="1.0" encoding="utf-8"?>
<comments xmlns="http://schemas.openxmlformats.org/spreadsheetml/2006/main">
  <authors>
    <author>r1704520</author>
    <author>TSM</author>
  </authors>
  <commentList>
    <comment ref="A7" authorId="0">
      <text>
        <r>
          <rPr>
            <b/>
            <sz val="8"/>
            <color indexed="81"/>
            <rFont val="Tahoma"/>
            <family val="2"/>
          </rPr>
          <t>r1704520:</t>
        </r>
        <r>
          <rPr>
            <sz val="8"/>
            <color indexed="81"/>
            <rFont val="Tahoma"/>
            <family val="2"/>
          </rPr>
          <t xml:space="preserve">
- adota a classificação do BCB para 2012 e aplica retroativamente para os outros anos.
- calcula não-comercializáveis e semi-duráveis como resíduos.</t>
        </r>
      </text>
    </comment>
    <comment ref="A16" authorId="0">
      <text>
        <r>
          <rPr>
            <b/>
            <sz val="8"/>
            <color indexed="81"/>
            <rFont val="Tahoma"/>
            <family val="2"/>
          </rPr>
          <t>r1704520:</t>
        </r>
        <r>
          <rPr>
            <sz val="8"/>
            <color indexed="81"/>
            <rFont val="Tahoma"/>
            <family val="2"/>
          </rPr>
          <t xml:space="preserve">
- adota a classificação do BCB para 2012 e aplica retroativamente para os outros anos.
- calcula não-comercializáveis e semi-duráveis como resíduos.</t>
        </r>
      </text>
    </comment>
    <comment ref="A26" authorId="1">
      <text>
        <r>
          <rPr>
            <b/>
            <sz val="9"/>
            <color indexed="81"/>
            <rFont val="Segoe UI"/>
            <family val="2"/>
          </rPr>
          <t>TSM:</t>
        </r>
        <r>
          <rPr>
            <sz val="9"/>
            <color indexed="81"/>
            <rFont val="Segoe UI"/>
            <family val="2"/>
          </rPr>
          <t xml:space="preserve">
Alimentos calculados por resíduo, para eliminar problema dos itens sazonais pré 2006</t>
        </r>
      </text>
    </comment>
  </commentList>
</comments>
</file>

<file path=xl/comments7.xml><?xml version="1.0" encoding="utf-8"?>
<comments xmlns="http://schemas.openxmlformats.org/spreadsheetml/2006/main">
  <authors>
    <author>r1704520</author>
    <author>TSM</author>
  </authors>
  <commentList>
    <comment ref="A7" authorId="0">
      <text>
        <r>
          <rPr>
            <b/>
            <sz val="8"/>
            <color indexed="81"/>
            <rFont val="Tahoma"/>
            <family val="2"/>
          </rPr>
          <t>r1704520:</t>
        </r>
        <r>
          <rPr>
            <sz val="8"/>
            <color indexed="81"/>
            <rFont val="Tahoma"/>
            <family val="2"/>
          </rPr>
          <t xml:space="preserve">
- adota a classificação do BCB para 2012 e aplica retroativamente para os outros anos.
- calcula não-comercializáveis e semi-duráveis como resíduos.</t>
        </r>
      </text>
    </comment>
    <comment ref="A16" authorId="0">
      <text>
        <r>
          <rPr>
            <b/>
            <sz val="8"/>
            <color indexed="81"/>
            <rFont val="Tahoma"/>
            <family val="2"/>
          </rPr>
          <t>r1704520:</t>
        </r>
        <r>
          <rPr>
            <sz val="8"/>
            <color indexed="81"/>
            <rFont val="Tahoma"/>
            <family val="2"/>
          </rPr>
          <t xml:space="preserve">
- adota a classificação do BCB para 2012 e aplica retroativamente para os outros anos.
- calcula não-comercializáveis e semi-duráveis como resíduos.</t>
        </r>
      </text>
    </comment>
    <comment ref="A26" authorId="1">
      <text>
        <r>
          <rPr>
            <b/>
            <sz val="9"/>
            <color indexed="81"/>
            <rFont val="Segoe UI"/>
            <family val="2"/>
          </rPr>
          <t>TSM:</t>
        </r>
        <r>
          <rPr>
            <sz val="9"/>
            <color indexed="81"/>
            <rFont val="Segoe UI"/>
            <family val="2"/>
          </rPr>
          <t xml:space="preserve">
Alimentos calculados por resíduo, para eliminar problema dos itens sazonais pré 2006</t>
        </r>
      </text>
    </comment>
  </commentList>
</comments>
</file>

<file path=xl/comments8.xml><?xml version="1.0" encoding="utf-8"?>
<comments xmlns="http://schemas.openxmlformats.org/spreadsheetml/2006/main">
  <authors>
    <author>TSM</author>
  </authors>
  <commentList>
    <comment ref="E6" authorId="0">
      <text>
        <r>
          <rPr>
            <b/>
            <sz val="9"/>
            <color indexed="81"/>
            <rFont val="Segoe UI"/>
            <family val="2"/>
          </rPr>
          <t>TSM:</t>
        </r>
        <r>
          <rPr>
            <sz val="9"/>
            <color indexed="81"/>
            <rFont val="Segoe UI"/>
            <family val="2"/>
          </rPr>
          <t xml:space="preserve">
Código na classificação que unifica as diferentes estruturas de ponderação</t>
        </r>
      </text>
    </comment>
    <comment ref="M6" authorId="0">
      <text>
        <r>
          <rPr>
            <b/>
            <sz val="9"/>
            <color indexed="81"/>
            <rFont val="Segoe UI"/>
            <family val="2"/>
          </rPr>
          <t>TSM:</t>
        </r>
        <r>
          <rPr>
            <sz val="9"/>
            <color indexed="81"/>
            <rFont val="Segoe UI"/>
            <family val="2"/>
          </rPr>
          <t xml:space="preserve">
Código na classificação que unifica as diferentes estruturas de ponderação</t>
        </r>
      </text>
    </comment>
  </commentList>
</comments>
</file>

<file path=xl/sharedStrings.xml><?xml version="1.0" encoding="utf-8"?>
<sst xmlns="http://schemas.openxmlformats.org/spreadsheetml/2006/main" count="6475" uniqueCount="1537">
  <si>
    <t>Peso</t>
  </si>
  <si>
    <t>c</t>
  </si>
  <si>
    <t>nd</t>
  </si>
  <si>
    <t xml:space="preserve">Arroz </t>
  </si>
  <si>
    <t>nc</t>
  </si>
  <si>
    <t xml:space="preserve">Feijão-mulatinho </t>
  </si>
  <si>
    <t xml:space="preserve">Feijão-preto </t>
  </si>
  <si>
    <t xml:space="preserve">Feijão-macassar (fradinho) </t>
  </si>
  <si>
    <t xml:space="preserve">Feijão-carioca (rajado) </t>
  </si>
  <si>
    <t xml:space="preserve">Farinha de arroz </t>
  </si>
  <si>
    <t xml:space="preserve">Macarrão </t>
  </si>
  <si>
    <t xml:space="preserve">Fubá de milho </t>
  </si>
  <si>
    <t xml:space="preserve">Farinha de trigo </t>
  </si>
  <si>
    <t xml:space="preserve">Farinha vitaminada </t>
  </si>
  <si>
    <t xml:space="preserve">Farinha de mandioca </t>
  </si>
  <si>
    <t xml:space="preserve">Massa semipreparada </t>
  </si>
  <si>
    <t xml:space="preserve">Batata-inglesa </t>
  </si>
  <si>
    <t xml:space="preserve">Inhame </t>
  </si>
  <si>
    <t xml:space="preserve">Mandioca (aipim) </t>
  </si>
  <si>
    <t xml:space="preserve">Abóbora </t>
  </si>
  <si>
    <t xml:space="preserve">Pimentão </t>
  </si>
  <si>
    <t xml:space="preserve">Quiabo </t>
  </si>
  <si>
    <t xml:space="preserve">Tomate </t>
  </si>
  <si>
    <t xml:space="preserve">Cebola </t>
  </si>
  <si>
    <t xml:space="preserve">Cenoura </t>
  </si>
  <si>
    <t xml:space="preserve">Açúcar refinado </t>
  </si>
  <si>
    <t xml:space="preserve">Açúcar cristal </t>
  </si>
  <si>
    <t xml:space="preserve">Chocolate em barra e bombom </t>
  </si>
  <si>
    <t xml:space="preserve">Sorvete </t>
  </si>
  <si>
    <t xml:space="preserve">Chocolate e achocolatado em pó </t>
  </si>
  <si>
    <t xml:space="preserve">Doce de frutas em pasta </t>
  </si>
  <si>
    <t xml:space="preserve">Alface </t>
  </si>
  <si>
    <t xml:space="preserve">Coentro </t>
  </si>
  <si>
    <t xml:space="preserve">Couve </t>
  </si>
  <si>
    <t xml:space="preserve">Couve-flor </t>
  </si>
  <si>
    <t xml:space="preserve">Repolho </t>
  </si>
  <si>
    <t xml:space="preserve">Cheiro-verde </t>
  </si>
  <si>
    <t xml:space="preserve">Brócolis </t>
  </si>
  <si>
    <t xml:space="preserve">Banana-da-terra </t>
  </si>
  <si>
    <t xml:space="preserve">Abacaxi </t>
  </si>
  <si>
    <t xml:space="preserve">Banana-d'água </t>
  </si>
  <si>
    <t xml:space="preserve">Banana-maçã </t>
  </si>
  <si>
    <t xml:space="preserve">Banana-prata </t>
  </si>
  <si>
    <t xml:space="preserve">Limão </t>
  </si>
  <si>
    <t xml:space="preserve">Maçã </t>
  </si>
  <si>
    <t xml:space="preserve">Mamão </t>
  </si>
  <si>
    <t xml:space="preserve">Manga </t>
  </si>
  <si>
    <t xml:space="preserve">Maracujá </t>
  </si>
  <si>
    <t xml:space="preserve">Melancia </t>
  </si>
  <si>
    <t xml:space="preserve">Pera </t>
  </si>
  <si>
    <t xml:space="preserve">Tangerina </t>
  </si>
  <si>
    <t xml:space="preserve">Uva </t>
  </si>
  <si>
    <t xml:space="preserve">Laranja-pera </t>
  </si>
  <si>
    <t xml:space="preserve">Fígado </t>
  </si>
  <si>
    <t xml:space="preserve">Carne de porco </t>
  </si>
  <si>
    <t xml:space="preserve">Contrafilé </t>
  </si>
  <si>
    <t xml:space="preserve">Filé-mignon </t>
  </si>
  <si>
    <t xml:space="preserve">Chã de dentro </t>
  </si>
  <si>
    <t xml:space="preserve">Alcatra </t>
  </si>
  <si>
    <t xml:space="preserve">Patinho </t>
  </si>
  <si>
    <t xml:space="preserve">Lagarto redondo </t>
  </si>
  <si>
    <t xml:space="preserve">Lagarto comum </t>
  </si>
  <si>
    <t xml:space="preserve">Músculo </t>
  </si>
  <si>
    <t xml:space="preserve">Pá </t>
  </si>
  <si>
    <t xml:space="preserve">Acém </t>
  </si>
  <si>
    <t xml:space="preserve">Peito </t>
  </si>
  <si>
    <t xml:space="preserve">Costela </t>
  </si>
  <si>
    <t xml:space="preserve">Anchova	 </t>
  </si>
  <si>
    <t xml:space="preserve">Corvina </t>
  </si>
  <si>
    <t xml:space="preserve">Sardinha </t>
  </si>
  <si>
    <t xml:space="preserve">Camarão </t>
  </si>
  <si>
    <t xml:space="preserve">Vermelho	 </t>
  </si>
  <si>
    <t xml:space="preserve">Cavala </t>
  </si>
  <si>
    <t xml:space="preserve">Serra	 </t>
  </si>
  <si>
    <t xml:space="preserve">Pescada </t>
  </si>
  <si>
    <t xml:space="preserve">Caranguejo	 </t>
  </si>
  <si>
    <t xml:space="preserve">Dourada </t>
  </si>
  <si>
    <t xml:space="preserve">Presunto </t>
  </si>
  <si>
    <t xml:space="preserve">Salsicha </t>
  </si>
  <si>
    <t xml:space="preserve">Linguiça </t>
  </si>
  <si>
    <t xml:space="preserve">Mortadela </t>
  </si>
  <si>
    <t xml:space="preserve">Carne-seca e de sol </t>
  </si>
  <si>
    <t xml:space="preserve">Hambúrguer </t>
  </si>
  <si>
    <t xml:space="preserve">Frango inteiro </t>
  </si>
  <si>
    <t xml:space="preserve">Frango em pedaços </t>
  </si>
  <si>
    <t xml:space="preserve">Ovo de galinha </t>
  </si>
  <si>
    <t xml:space="preserve">Leite longa vida </t>
  </si>
  <si>
    <t xml:space="preserve">Leite condensado </t>
  </si>
  <si>
    <t xml:space="preserve">Leite em pó </t>
  </si>
  <si>
    <t xml:space="preserve">Queijo </t>
  </si>
  <si>
    <t xml:space="preserve">Creme de leite </t>
  </si>
  <si>
    <t xml:space="preserve">Iogurte e bebidas lácteas </t>
  </si>
  <si>
    <t xml:space="preserve">Manteiga </t>
  </si>
  <si>
    <t xml:space="preserve">Biscoito </t>
  </si>
  <si>
    <t xml:space="preserve">Pão francês </t>
  </si>
  <si>
    <t xml:space="preserve">Pão doce </t>
  </si>
  <si>
    <t xml:space="preserve">Pão de forma </t>
  </si>
  <si>
    <t xml:space="preserve">Bolo </t>
  </si>
  <si>
    <t xml:space="preserve">Pão de queijo </t>
  </si>
  <si>
    <t xml:space="preserve">Óleo de soja </t>
  </si>
  <si>
    <t xml:space="preserve">Azeite de oliva </t>
  </si>
  <si>
    <t xml:space="preserve">Margarina </t>
  </si>
  <si>
    <t xml:space="preserve">Suco de frutas </t>
  </si>
  <si>
    <t xml:space="preserve">Açaí (emulsão)	 </t>
  </si>
  <si>
    <t xml:space="preserve">Café moído </t>
  </si>
  <si>
    <t xml:space="preserve">Café solúvel </t>
  </si>
  <si>
    <t xml:space="preserve">Chá </t>
  </si>
  <si>
    <t xml:space="preserve">Refrigerante e água mineral </t>
  </si>
  <si>
    <t xml:space="preserve">Cerveja </t>
  </si>
  <si>
    <t xml:space="preserve">Outras bebidas alcoólicas </t>
  </si>
  <si>
    <t xml:space="preserve">Ervilha em conserva </t>
  </si>
  <si>
    <t xml:space="preserve">Palmito em conserva </t>
  </si>
  <si>
    <t xml:space="preserve">Sardinha em conserva </t>
  </si>
  <si>
    <t xml:space="preserve">Salsicha em conserva </t>
  </si>
  <si>
    <t xml:space="preserve">Carne em conserva </t>
  </si>
  <si>
    <t xml:space="preserve">Sopa desidratada </t>
  </si>
  <si>
    <t xml:space="preserve">Azeitona </t>
  </si>
  <si>
    <t xml:space="preserve">Milho-verde em conserva </t>
  </si>
  <si>
    <t xml:space="preserve">Atum em conserva </t>
  </si>
  <si>
    <t xml:space="preserve">Leite de coco </t>
  </si>
  <si>
    <t xml:space="preserve">Atomatado </t>
  </si>
  <si>
    <t xml:space="preserve">Alho </t>
  </si>
  <si>
    <t xml:space="preserve">Sal </t>
  </si>
  <si>
    <t xml:space="preserve">Fermento </t>
  </si>
  <si>
    <t xml:space="preserve">Maionese </t>
  </si>
  <si>
    <t xml:space="preserve">Vinagre </t>
  </si>
  <si>
    <t xml:space="preserve">Caldo concentrado </t>
  </si>
  <si>
    <t xml:space="preserve">Tempero misto </t>
  </si>
  <si>
    <t>s</t>
  </si>
  <si>
    <t xml:space="preserve">Refeição </t>
  </si>
  <si>
    <t xml:space="preserve">Lanche </t>
  </si>
  <si>
    <t xml:space="preserve">Café da manhã </t>
  </si>
  <si>
    <t xml:space="preserve">Cafezinho </t>
  </si>
  <si>
    <t xml:space="preserve">Doces </t>
  </si>
  <si>
    <t xml:space="preserve">Aluguel residencial </t>
  </si>
  <si>
    <t xml:space="preserve">Condomínio </t>
  </si>
  <si>
    <t>m</t>
  </si>
  <si>
    <t xml:space="preserve">Taxa de água e esgoto </t>
  </si>
  <si>
    <t xml:space="preserve">Mudança </t>
  </si>
  <si>
    <t xml:space="preserve">Ferragens </t>
  </si>
  <si>
    <t xml:space="preserve">Material de eletricidade </t>
  </si>
  <si>
    <t xml:space="preserve">Material de pintura </t>
  </si>
  <si>
    <t xml:space="preserve">Tinta </t>
  </si>
  <si>
    <t xml:space="preserve">Água sanitária </t>
  </si>
  <si>
    <t xml:space="preserve">Detergente </t>
  </si>
  <si>
    <t xml:space="preserve">Sabão em pó </t>
  </si>
  <si>
    <t xml:space="preserve">Desinfetante </t>
  </si>
  <si>
    <t xml:space="preserve">Inseticida </t>
  </si>
  <si>
    <t xml:space="preserve">Sabão em barra </t>
  </si>
  <si>
    <t xml:space="preserve">Esponja de limpeza </t>
  </si>
  <si>
    <t xml:space="preserve">Amaciante </t>
  </si>
  <si>
    <t xml:space="preserve">Carvão vegetal </t>
  </si>
  <si>
    <t xml:space="preserve">Gás de botijão </t>
  </si>
  <si>
    <t xml:space="preserve">Gás encanado </t>
  </si>
  <si>
    <t xml:space="preserve">Energia elétrica residencial </t>
  </si>
  <si>
    <t>d</t>
  </si>
  <si>
    <t xml:space="preserve">Móvel para sala </t>
  </si>
  <si>
    <t xml:space="preserve">Móvel para quarto </t>
  </si>
  <si>
    <t xml:space="preserve">Móvel para copa e cozinha </t>
  </si>
  <si>
    <t xml:space="preserve">Colchão </t>
  </si>
  <si>
    <t>sd</t>
  </si>
  <si>
    <t xml:space="preserve">Tapete </t>
  </si>
  <si>
    <t xml:space="preserve">Cortina </t>
  </si>
  <si>
    <t xml:space="preserve">Utensílios de metal </t>
  </si>
  <si>
    <t xml:space="preserve">Utensílios de vidro e louça </t>
  </si>
  <si>
    <t xml:space="preserve">Utensílios de plástico </t>
  </si>
  <si>
    <t xml:space="preserve">Flores naturais </t>
  </si>
  <si>
    <t xml:space="preserve">Utensílios diversos </t>
  </si>
  <si>
    <t xml:space="preserve">Roupa de cama </t>
  </si>
  <si>
    <t xml:space="preserve">Roupa de banho </t>
  </si>
  <si>
    <t xml:space="preserve">Refrigerador </t>
  </si>
  <si>
    <t xml:space="preserve">Ar-condicionado </t>
  </si>
  <si>
    <t xml:space="preserve">Máquina de lavar roupa </t>
  </si>
  <si>
    <t xml:space="preserve">Liquidificador </t>
  </si>
  <si>
    <t xml:space="preserve">Ventilador </t>
  </si>
  <si>
    <t xml:space="preserve">Fogão </t>
  </si>
  <si>
    <t xml:space="preserve">Forno de micro-ondas </t>
  </si>
  <si>
    <t xml:space="preserve">Televisor </t>
  </si>
  <si>
    <t xml:space="preserve">Aparelho de som </t>
  </si>
  <si>
    <t xml:space="preserve">Aparelho de DVD </t>
  </si>
  <si>
    <t xml:space="preserve">Microcomputador </t>
  </si>
  <si>
    <t xml:space="preserve">Conserto de refrigerador </t>
  </si>
  <si>
    <t xml:space="preserve">Conserto de aparelho de som </t>
  </si>
  <si>
    <t xml:space="preserve">Conserto de máquina de lavar roupa </t>
  </si>
  <si>
    <t xml:space="preserve">Reforma de estofado </t>
  </si>
  <si>
    <t xml:space="preserve">Calça comprida masculina </t>
  </si>
  <si>
    <t xml:space="preserve">Terno </t>
  </si>
  <si>
    <t xml:space="preserve">Agasalho masculino </t>
  </si>
  <si>
    <t xml:space="preserve">Short e bermuda masculina </t>
  </si>
  <si>
    <t xml:space="preserve">Cueca </t>
  </si>
  <si>
    <t xml:space="preserve">Camisa/camiseta masculina </t>
  </si>
  <si>
    <t xml:space="preserve">Calça comprida feminina </t>
  </si>
  <si>
    <t xml:space="preserve">Agasalho feminino </t>
  </si>
  <si>
    <t xml:space="preserve">Saia </t>
  </si>
  <si>
    <t xml:space="preserve">Vestido </t>
  </si>
  <si>
    <t xml:space="preserve">Blusa </t>
  </si>
  <si>
    <t xml:space="preserve">Lingerie </t>
  </si>
  <si>
    <t xml:space="preserve">Bermuda e short feminino </t>
  </si>
  <si>
    <t xml:space="preserve">Uniforme escolar </t>
  </si>
  <si>
    <t xml:space="preserve">Calça comprida infantil </t>
  </si>
  <si>
    <t xml:space="preserve">Agasalho infantil </t>
  </si>
  <si>
    <t xml:space="preserve">Vestido infantil </t>
  </si>
  <si>
    <t xml:space="preserve">Bermuda e short infantil </t>
  </si>
  <si>
    <t xml:space="preserve">Camisa/camiseta infantil </t>
  </si>
  <si>
    <t xml:space="preserve">Conjunto infantil </t>
  </si>
  <si>
    <t xml:space="preserve">Sapato masculino </t>
  </si>
  <si>
    <t xml:space="preserve">Sapato feminino </t>
  </si>
  <si>
    <t xml:space="preserve">Sapato infantil </t>
  </si>
  <si>
    <t xml:space="preserve">Sandália/chinelo masculino </t>
  </si>
  <si>
    <t xml:space="preserve">Sandália/chinelo feminino </t>
  </si>
  <si>
    <t xml:space="preserve">Sandália/chinelo infantil </t>
  </si>
  <si>
    <t xml:space="preserve">Bolsa </t>
  </si>
  <si>
    <t xml:space="preserve">Tênis </t>
  </si>
  <si>
    <t xml:space="preserve">Bijuteria </t>
  </si>
  <si>
    <t xml:space="preserve">Joia </t>
  </si>
  <si>
    <t xml:space="preserve">Relógio de pulso </t>
  </si>
  <si>
    <t xml:space="preserve">Tecido </t>
  </si>
  <si>
    <t xml:space="preserve">Artigos de armarinho </t>
  </si>
  <si>
    <t xml:space="preserve">Ônibus urbano </t>
  </si>
  <si>
    <t xml:space="preserve">Táxi </t>
  </si>
  <si>
    <t xml:space="preserve">Trem	 </t>
  </si>
  <si>
    <t xml:space="preserve">Ônibus intermunicipal </t>
  </si>
  <si>
    <t xml:space="preserve">Ônibus interestadual </t>
  </si>
  <si>
    <t xml:space="preserve">Passagem aérea </t>
  </si>
  <si>
    <t xml:space="preserve">Metrô </t>
  </si>
  <si>
    <t xml:space="preserve">Transporte hidroviário </t>
  </si>
  <si>
    <t xml:space="preserve">Transporte escolar </t>
  </si>
  <si>
    <t xml:space="preserve">Automóvel novo </t>
  </si>
  <si>
    <t xml:space="preserve">Emplacamento e licença </t>
  </si>
  <si>
    <t xml:space="preserve">Seguro voluntário de veículo </t>
  </si>
  <si>
    <t xml:space="preserve">Óleo lubrificante </t>
  </si>
  <si>
    <t xml:space="preserve">Acessórios e peças </t>
  </si>
  <si>
    <t xml:space="preserve">Pneu </t>
  </si>
  <si>
    <t xml:space="preserve">Conserto de automóvel </t>
  </si>
  <si>
    <t xml:space="preserve">Estacionamento </t>
  </si>
  <si>
    <t xml:space="preserve">Pedágio </t>
  </si>
  <si>
    <t xml:space="preserve">Lubrificação e lavagem </t>
  </si>
  <si>
    <t xml:space="preserve">Automóvel usado </t>
  </si>
  <si>
    <t xml:space="preserve">Pintura de veículo </t>
  </si>
  <si>
    <t xml:space="preserve">Motocicleta </t>
  </si>
  <si>
    <t xml:space="preserve">Gasolina </t>
  </si>
  <si>
    <t xml:space="preserve">Etanol </t>
  </si>
  <si>
    <t xml:space="preserve">Óleo diesel </t>
  </si>
  <si>
    <t xml:space="preserve">Anti-infeccioso e antibiótico </t>
  </si>
  <si>
    <t xml:space="preserve">Análgésico e antitérmico </t>
  </si>
  <si>
    <t xml:space="preserve">Anti-inflamatório e antirreumático </t>
  </si>
  <si>
    <t xml:space="preserve">Antigripal e antitussígeno </t>
  </si>
  <si>
    <t xml:space="preserve">Dermatológico </t>
  </si>
  <si>
    <t xml:space="preserve">Antialérgico e broncodilatador </t>
  </si>
  <si>
    <t xml:space="preserve">Gastroprotetor </t>
  </si>
  <si>
    <t xml:space="preserve">Vitamina e fortificante </t>
  </si>
  <si>
    <t xml:space="preserve">Hormônio </t>
  </si>
  <si>
    <t xml:space="preserve">Psicotrópico e anorexígeno </t>
  </si>
  <si>
    <t xml:space="preserve">Hipotensor e hipocolesterolêmico </t>
  </si>
  <si>
    <t xml:space="preserve">Armação de óculos </t>
  </si>
  <si>
    <t xml:space="preserve">Óculos sem grau </t>
  </si>
  <si>
    <t xml:space="preserve">Lentes de óculos e de contato </t>
  </si>
  <si>
    <t xml:space="preserve">Médico </t>
  </si>
  <si>
    <t xml:space="preserve">Dentista </t>
  </si>
  <si>
    <t>Aparelho ortodôntico</t>
  </si>
  <si>
    <t xml:space="preserve">Artigos ortopédicos </t>
  </si>
  <si>
    <t>Tratamento psicológico e fisioterápico</t>
  </si>
  <si>
    <t xml:space="preserve">Exame de laboratório </t>
  </si>
  <si>
    <t xml:space="preserve">Hospitalização e cirurgia </t>
  </si>
  <si>
    <t xml:space="preserve">Exame de imagem </t>
  </si>
  <si>
    <t xml:space="preserve">Plano de saúde </t>
  </si>
  <si>
    <t xml:space="preserve">Produto para cabelo </t>
  </si>
  <si>
    <t xml:space="preserve">Produto para pele </t>
  </si>
  <si>
    <t xml:space="preserve">Produto para higiene bucal </t>
  </si>
  <si>
    <t xml:space="preserve">Produto para unha </t>
  </si>
  <si>
    <t xml:space="preserve">Perfume </t>
  </si>
  <si>
    <t xml:space="preserve">Desodorante </t>
  </si>
  <si>
    <t xml:space="preserve">Absorvente higiênico </t>
  </si>
  <si>
    <t xml:space="preserve">Sabonete </t>
  </si>
  <si>
    <t xml:space="preserve">Papel higiênico </t>
  </si>
  <si>
    <t xml:space="preserve">Artigos de maquiagem </t>
  </si>
  <si>
    <t xml:space="preserve">Costureira </t>
  </si>
  <si>
    <t>Manicure</t>
  </si>
  <si>
    <t>Cabeleireiro</t>
  </si>
  <si>
    <t xml:space="preserve">Empregado doméstico </t>
  </si>
  <si>
    <t xml:space="preserve">Depilação </t>
  </si>
  <si>
    <t xml:space="preserve">Despachante </t>
  </si>
  <si>
    <t xml:space="preserve">Serviço bancário </t>
  </si>
  <si>
    <t xml:space="preserve">Conselho de classe </t>
  </si>
  <si>
    <t xml:space="preserve">Cinema </t>
  </si>
  <si>
    <t xml:space="preserve">CD e DVD </t>
  </si>
  <si>
    <t xml:space="preserve">Ingresso para jogo </t>
  </si>
  <si>
    <t xml:space="preserve">Clube </t>
  </si>
  <si>
    <t xml:space="preserve">Instrumento musical </t>
  </si>
  <si>
    <t xml:space="preserve">Bicicleta </t>
  </si>
  <si>
    <t xml:space="preserve">Alimento para animais </t>
  </si>
  <si>
    <t xml:space="preserve">Brinquedo </t>
  </si>
  <si>
    <t xml:space="preserve">Locação de DVD </t>
  </si>
  <si>
    <t xml:space="preserve">Boate e danceteria </t>
  </si>
  <si>
    <t xml:space="preserve">Jogos de azar </t>
  </si>
  <si>
    <t xml:space="preserve">Motel </t>
  </si>
  <si>
    <t xml:space="preserve">Hotel </t>
  </si>
  <si>
    <t xml:space="preserve">Excursão </t>
  </si>
  <si>
    <t xml:space="preserve">Cigarro </t>
  </si>
  <si>
    <t xml:space="preserve">Máquina fotográfica </t>
  </si>
  <si>
    <t xml:space="preserve">Revelação e cópia </t>
  </si>
  <si>
    <t>Creche</t>
  </si>
  <si>
    <t xml:space="preserve">Educação infantil </t>
  </si>
  <si>
    <t xml:space="preserve">Ensino fundamental </t>
  </si>
  <si>
    <t xml:space="preserve">Ensino médio </t>
  </si>
  <si>
    <t xml:space="preserve">Ensino superior </t>
  </si>
  <si>
    <t>Cursos diversos</t>
  </si>
  <si>
    <t xml:space="preserve">Jornal diário </t>
  </si>
  <si>
    <t xml:space="preserve">Assinatura de jornal </t>
  </si>
  <si>
    <t>x</t>
  </si>
  <si>
    <t>Revista e livro</t>
  </si>
  <si>
    <t xml:space="preserve">Caderno </t>
  </si>
  <si>
    <t xml:space="preserve">Fotocópia </t>
  </si>
  <si>
    <t xml:space="preserve">Artigos de papelaria </t>
  </si>
  <si>
    <t xml:space="preserve">Correio </t>
  </si>
  <si>
    <t xml:space="preserve">Telefone fixo </t>
  </si>
  <si>
    <t xml:space="preserve">Telefone público </t>
  </si>
  <si>
    <t xml:space="preserve">Telefone celular </t>
  </si>
  <si>
    <t xml:space="preserve">Aparelho telefônico </t>
  </si>
  <si>
    <t>AISM</t>
  </si>
  <si>
    <t>a</t>
  </si>
  <si>
    <t>i</t>
  </si>
  <si>
    <t>Serviços</t>
  </si>
  <si>
    <t>Monitorados</t>
  </si>
  <si>
    <t>IPCA (A + I + S + M)</t>
  </si>
  <si>
    <t>dif IBGE</t>
  </si>
  <si>
    <t>Obs1: Os meses de mudanças nas ponderações e classificações de subitens em decorrência da introdução de novas POFs são jul06 e jan12.</t>
  </si>
  <si>
    <t>Variação % mensal</t>
  </si>
  <si>
    <t>IPCA var % mensal</t>
  </si>
  <si>
    <t>IPCA var % 12 meses</t>
  </si>
  <si>
    <t>Alimentos e bebidas</t>
  </si>
  <si>
    <t>Produtos indutriais</t>
  </si>
  <si>
    <t>CNCM</t>
  </si>
  <si>
    <t>Comercializáveis</t>
  </si>
  <si>
    <t>Não-comercializáveis</t>
  </si>
  <si>
    <t>Livres</t>
  </si>
  <si>
    <t>IPCA (C+ NC + M)</t>
  </si>
  <si>
    <t>Original site BCB</t>
  </si>
  <si>
    <t>CLASSIFICAÇÕES ORIGINAIS DO BCB</t>
  </si>
  <si>
    <t>Data</t>
  </si>
  <si>
    <t>433 - Índice nacional de preços ao consumidor-amplo (IPCA) - Var. % mensal</t>
  </si>
  <si>
    <t>4447 - Índice nacional de preços ao consumidor-Amplo (IPCA) - Comercializáveis - Var. % mensal</t>
  </si>
  <si>
    <t>4448 - Índice de Preços ao Consumidor-Amplo (IPCA) - Não comercializáveis - Var. % mensal</t>
  </si>
  <si>
    <t>4449 - Índice nacional de preços ao consumidor-Amplo (IPCA) - Preços monitorados - Total - Var. % mensal</t>
  </si>
  <si>
    <t>10841 - Índice de Preços ao Consumidor-Amplo (IPCA) - Bens não-duráveis - Var. % mensal</t>
  </si>
  <si>
    <t>10842 - Índice de Preços ao Consumidor-Amplo (IPCA) - Bens semi-duráveis - Var. % mensal</t>
  </si>
  <si>
    <t>10843 - Índice de Preços ao Consumidor-Amplo (IPCA) - Duráveis - Var. % mensal</t>
  </si>
  <si>
    <t>10844 - Índice de Preços ao Consumidor-Amplo (IPCA) - Serviços - Var. % mensal</t>
  </si>
  <si>
    <t>11428 - Índice nacional de preços ao consumidor - Amplo (IPCA) - Itens livres - Var. % mensal</t>
  </si>
  <si>
    <t>13522 - Índice nacional de preços ao consumidor - amplo (IPCA) - em 12 meses - %</t>
  </si>
  <si>
    <t>Fonte</t>
  </si>
  <si>
    <t>IBGE</t>
  </si>
  <si>
    <t>BCB-Depec</t>
  </si>
  <si>
    <t>IPCAm</t>
  </si>
  <si>
    <t>l</t>
  </si>
  <si>
    <t>IPCA12</t>
  </si>
  <si>
    <t>retropolado</t>
  </si>
  <si>
    <t>DNDS</t>
  </si>
  <si>
    <t>Bens não-duráveis</t>
  </si>
  <si>
    <t>Bens semi-duráveis</t>
  </si>
  <si>
    <t>Bens duráveis</t>
  </si>
  <si>
    <t>IPCA (D + ND + SD + M + S)</t>
  </si>
  <si>
    <t>Preços Livres</t>
  </si>
  <si>
    <t>Bens livres</t>
  </si>
  <si>
    <t>Alimentos comercializáveis</t>
  </si>
  <si>
    <t>Carnes (vermelha, frango e industrializadas)</t>
  </si>
  <si>
    <t>1107.Carnes,1109.Carnes e peixes industrializados, 1110009.Frango inteiro, 1110010.Frango em pedaços</t>
  </si>
  <si>
    <t>Arroz, panificados, farinhas e massas</t>
  </si>
  <si>
    <t>1101002. Arroz, 1102.Farinhas, féculas e massas (exceto 1102023.Farinha de mandioca), 1112.Panificados</t>
  </si>
  <si>
    <t>Bebidas, óleos, gorduras e doces</t>
  </si>
  <si>
    <t>1104.Açúcares e derivados (exceto 1104003.Açúcar refinado e 1104004.Açúcar cristal), 1113.Óleos e gorduras, 1114.Bebidas e infusões</t>
  </si>
  <si>
    <t>Leites, açúcar, sal e outros alimentos comercializáveis</t>
  </si>
  <si>
    <t>1104003.Açúcar refinado, 1104004.Açúcar cristal, 1111.Leites e derivados, 1115.Enlatados e conservas, 1116.Sal e condimentos</t>
  </si>
  <si>
    <t>Alimentos não comercializáveis</t>
  </si>
  <si>
    <t>Tubérculos, hortaliças e verduras</t>
  </si>
  <si>
    <t>1103.Tubérculos, raízes e legumes, 1105.Hortaliças e verduras</t>
  </si>
  <si>
    <t>Feijão e farinha de mandioca</t>
  </si>
  <si>
    <t>1101.Cereais (exceto 1101002. Arroz), 1102023.Farinha de mandioca</t>
  </si>
  <si>
    <t>Frutas e outros alimentos não comercializáveis</t>
  </si>
  <si>
    <t>1106.Frutas, 1108.Pescados, 1110044.Ovo de galinha</t>
  </si>
  <si>
    <t>Produtos industriais</t>
  </si>
  <si>
    <t>Industriais duráveis</t>
  </si>
  <si>
    <t>Automóvel e moto</t>
  </si>
  <si>
    <t>5102001.Automóvel novo, 5102020.Automóvel usado, 5102053.Motocicleta</t>
  </si>
  <si>
    <t>Aparelhos eletroeletrônicos duráveis</t>
  </si>
  <si>
    <t>Mobiliário e outros duráveis</t>
  </si>
  <si>
    <t>3101.Mobiliário, 4301.Joias e bijuterias, 6102.Óculos e lentes (exceto 6102003.Óculos sem grau), 7203001.Máquina fotográfica, 9101019.Aparelho telefônico</t>
  </si>
  <si>
    <t>Industriais semiduráveis</t>
  </si>
  <si>
    <t>Roupas e tecidos</t>
  </si>
  <si>
    <t>3103.Cama, mesa e banho, 41.Roupas, 44.Tecidos e armarinho</t>
  </si>
  <si>
    <t>Calçados e acessórios</t>
  </si>
  <si>
    <t xml:space="preserve">42.Calçados e acessórios </t>
  </si>
  <si>
    <t>Autopeças, utensílios domésticos e outros semiduráveis</t>
  </si>
  <si>
    <t>Industriais não duráveis</t>
  </si>
  <si>
    <t>Higiene pessoal e artigos de limpeza</t>
  </si>
  <si>
    <t>2104.Artigos de limpeza e 6301.Higiene pessoal</t>
  </si>
  <si>
    <t>Material de reparos e outros não duráveis</t>
  </si>
  <si>
    <t>Cigarro</t>
  </si>
  <si>
    <t>7202041.Cigarro</t>
  </si>
  <si>
    <t>Serviços livres</t>
  </si>
  <si>
    <t>Alimentação fora do domicílio</t>
  </si>
  <si>
    <t>Refeição</t>
  </si>
  <si>
    <t>1201001.Refeição</t>
  </si>
  <si>
    <t>Lanche e café da manhã</t>
  </si>
  <si>
    <t>1201003.Lanche, 1201005.Café da manhã</t>
  </si>
  <si>
    <t>Bebidas e doces</t>
  </si>
  <si>
    <t>1201.Alimentação fora do domicílio (exceto 1201001.Refeição, 1201003.Lanche e 1201005.Café da manhã)</t>
  </si>
  <si>
    <t>Educação</t>
  </si>
  <si>
    <t>Ensino fundamental e médio</t>
  </si>
  <si>
    <t>8101014.Cursos diversos</t>
  </si>
  <si>
    <t>Creche e educação infantil</t>
  </si>
  <si>
    <t>8101001.Creche, 8101002.Educação infantil</t>
  </si>
  <si>
    <t>Moradia</t>
  </si>
  <si>
    <t>Aluguel residencial</t>
  </si>
  <si>
    <t>2101001.Aluguel residencial</t>
  </si>
  <si>
    <t xml:space="preserve">Condomínio  </t>
  </si>
  <si>
    <t>2101002.Condomínio</t>
  </si>
  <si>
    <t>Mudança</t>
  </si>
  <si>
    <t>2101012.Mudança</t>
  </si>
  <si>
    <t>Serviços Pessoais</t>
  </si>
  <si>
    <t>Empregado doméstico</t>
  </si>
  <si>
    <t>7101010.Empregado doméstico</t>
  </si>
  <si>
    <t>Cabeleireiro, manicure, barbeiro e depilação</t>
  </si>
  <si>
    <t>Serviço bancário, conselho de classe e outros</t>
  </si>
  <si>
    <t>Lazer, turismo e comunicação</t>
  </si>
  <si>
    <t>Lazer (danceteria, cinema, clube e outros)</t>
  </si>
  <si>
    <t>Turismo (avião, hotel e excursões)</t>
  </si>
  <si>
    <t>5101010.Passagem aérea, 7201090.Hotel, 7201095.Excursão</t>
  </si>
  <si>
    <t>Telefone celular</t>
  </si>
  <si>
    <t>9101008.Telefone celular</t>
  </si>
  <si>
    <t>Serviços diversos: saúde, manutenção e transporte</t>
  </si>
  <si>
    <t>Consertos e manutenção de veículos ou artigos de residência</t>
  </si>
  <si>
    <t>3301.Consertos e manutenção, 5102011.Conserto de automóvel, 5102037.Pintura de veículo</t>
  </si>
  <si>
    <t>Serviços automotivos e de transporte</t>
  </si>
  <si>
    <t>Saúde (médico, hospital, dentista, psicólogo)</t>
  </si>
  <si>
    <t>Preços Monitorados ou Administrados</t>
  </si>
  <si>
    <t>Energia</t>
  </si>
  <si>
    <t>Gasolina</t>
  </si>
  <si>
    <t>5104001.Gasolina</t>
  </si>
  <si>
    <t>Energia elétrica residencial</t>
  </si>
  <si>
    <t>2202003.Energia elétrica residencial</t>
  </si>
  <si>
    <t>Gás, diesel e carvão</t>
  </si>
  <si>
    <t>Etanol</t>
  </si>
  <si>
    <t>Saúde</t>
  </si>
  <si>
    <t>Medicamentos</t>
  </si>
  <si>
    <t>6101.Produtos farmacêuticos</t>
  </si>
  <si>
    <t>Plano de saúde</t>
  </si>
  <si>
    <t>6203001.Plano de saúde</t>
  </si>
  <si>
    <t>Transporte público</t>
  </si>
  <si>
    <t>Ônibus urbano</t>
  </si>
  <si>
    <t>5101001.Ônibus urbano</t>
  </si>
  <si>
    <t>Outros meios de transporte públicos</t>
  </si>
  <si>
    <t>Monitorados diversos: telefone, taxas e jogos</t>
  </si>
  <si>
    <t>Telefone fixo e público</t>
  </si>
  <si>
    <t>9101002.Telefone fixo e 9101003.Telefone público</t>
  </si>
  <si>
    <t>Taxa de água e esgoto</t>
  </si>
  <si>
    <t>2101004.Taxa de água e esgoto</t>
  </si>
  <si>
    <t>Taxas sobre veículos, jogos e outros monitorados</t>
  </si>
  <si>
    <t>ACUMULADO 12 MESES</t>
  </si>
  <si>
    <t>original</t>
  </si>
  <si>
    <t>fatores</t>
  </si>
  <si>
    <t>Ensino superior</t>
  </si>
  <si>
    <t>Outros: Internet e TV por assinatura</t>
  </si>
  <si>
    <t>Outros diversos</t>
  </si>
  <si>
    <t>Comercializáveis retroagida</t>
  </si>
  <si>
    <t>Comercializáveis original BCB</t>
  </si>
  <si>
    <t>Monitorados original BCB</t>
  </si>
  <si>
    <t>Bens duráveis original BCB</t>
  </si>
  <si>
    <t>Serviços original BCB</t>
  </si>
  <si>
    <t>Não comercializáveis retroagida</t>
  </si>
  <si>
    <t>Monitorados retroagida</t>
  </si>
  <si>
    <t>Bens duráveis retroagida</t>
  </si>
  <si>
    <t>Serviços retroagida</t>
  </si>
  <si>
    <t>Bens não duráveis retroagida</t>
  </si>
  <si>
    <t>Bens não duráveis original BCB</t>
  </si>
  <si>
    <t>Não comercializáveis original BCB</t>
  </si>
  <si>
    <t>Bens semiduráveis retroagida</t>
  </si>
  <si>
    <t>Bens semiduráveis original BCB</t>
  </si>
  <si>
    <t>Combustíveis e óleo</t>
  </si>
  <si>
    <t>2201003. Carvão vegetal, 5104002. Etanol, 5102007. Óleo lubrificante</t>
  </si>
  <si>
    <t>8101005.Ensino superior</t>
  </si>
  <si>
    <t>8101003.Ensino fundamental, 8101004.Ensino médio</t>
  </si>
  <si>
    <t>5101026.Transporte escolar, 5102005.Seguro voluntário de veículo, 5102013.Estacionamento, 5102019.Lubrificação e lavagem</t>
  </si>
  <si>
    <t>TABELA APÊNDICE</t>
  </si>
  <si>
    <t>3201001.Refrigerador, 3201002.Ar-condicionado, 3201006.Máquina de lavar roupa, 3201021.Fogão, 3201065.Forno de micro-ondas, 3202. TV, som e informática, 7201010.Instrumento musical, 7201019.Bicicleta</t>
  </si>
  <si>
    <t>3102.Utensílios e enfeites (exceto 3102035.Flores naturais, 3201012.Liquidificador, 3201013.Ventilador, 5102009.Acessórios e peças, 5102010.Pneu, 6102003.Óculos sem grau, 6201005.Aparelho ortodôntico, 6201006.Artigos ortopédicos, 7201002.CD e DVD, 7201023.Brinquedos, 7203002.Filme e flash descartável, 8103014.Artigos de papelaria</t>
  </si>
  <si>
    <t>2103.Reparos, 3102035.Flores naturais, 7201020.Alimento para animais, 8102.Leitura, 8103001.Caderno</t>
  </si>
  <si>
    <t>7101005.Manicure, 7101009.Cabeleireiro, 7101014.Depilação</t>
  </si>
  <si>
    <t>7101001.Costureira, 7101036.Despachante, 7101076.Serviço bancário, 7101090.Conselho de classe</t>
  </si>
  <si>
    <t>7201001.Cinema, 7201003.Ingresso para jogo, 7201006.Clube, 7201052.Locação de DVD, 7201054.Boate e danceteria, 7201068.Motel, 7203003.Revelação e cópia, 8103002.Fotocópia</t>
  </si>
  <si>
    <t>9101010.TV a cabo (até dez/2011), 9101018.Acesso à internet (após jul/2006), 9101021.Telefone com internet – pacote (após jan/2012), 9101022.TV por assinatura com internet (após jan/2012)</t>
  </si>
  <si>
    <t>6201002.Médico, 6201003.Dentista, 6201008.Tratamento psicológico e fisioterápico, 6202.Serviços laboratoriais e hospitalares</t>
  </si>
  <si>
    <t>5104003.Óleo diesel, 2201.Combustíveis (domésticos) (exceto 2201003.Carvão vegetal )</t>
  </si>
  <si>
    <t>5101002.Táxi, 5101004.Trem, 5101006.Ônibus intermunicipal, 5101007.Ônibus interestadual, 5101011.Metrô, 5101022.Transporte hidroviário</t>
  </si>
  <si>
    <t>5102004.Emplacamento e licença, 5102015.Pedágio, 7201063.Jogos de azar, 9101001.Correio</t>
  </si>
  <si>
    <t>fatores para acumulação em 12 meses</t>
  </si>
  <si>
    <t>Esses dados são parte do apêndice virtual do texto:</t>
  </si>
  <si>
    <t>RETROCEDIDOS CLASSIFICAÇÃO ATUAL</t>
  </si>
  <si>
    <t>PESO</t>
  </si>
  <si>
    <t>IPCA (C + NC + M)</t>
  </si>
  <si>
    <t>Classificação atual BCB retroativa</t>
  </si>
  <si>
    <t>DNDSM</t>
  </si>
  <si>
    <t xml:space="preserve"> Bens livres - Alimentos</t>
  </si>
  <si>
    <t xml:space="preserve"> Bens livres - Industrializados</t>
  </si>
  <si>
    <t>Classificações</t>
  </si>
  <si>
    <t>CNCA_BCBretro</t>
  </si>
  <si>
    <t>DNDS_BCBretro</t>
  </si>
  <si>
    <t>IPCA</t>
  </si>
  <si>
    <t>Alimentação e Bebidas</t>
  </si>
  <si>
    <t>Alimentação no Domicílio</t>
  </si>
  <si>
    <t>Cereais, leguminosas e oleaginosas</t>
  </si>
  <si>
    <t>Arroz</t>
  </si>
  <si>
    <t>Feijão - mulatinho</t>
  </si>
  <si>
    <t>Feijão - preto</t>
  </si>
  <si>
    <t>Feijão - macassar (fradinho)</t>
  </si>
  <si>
    <t>Feijão - carioca (rajado)</t>
  </si>
  <si>
    <t>Farinhas, féculas e massas</t>
  </si>
  <si>
    <t>Farinha de arroz</t>
  </si>
  <si>
    <t>Macarrão</t>
  </si>
  <si>
    <t>Fubá de milho</t>
  </si>
  <si>
    <t>Amido de milho</t>
  </si>
  <si>
    <t>Flocos de milho</t>
  </si>
  <si>
    <t>Farinha de trigo</t>
  </si>
  <si>
    <t>Farinha vitaminada</t>
  </si>
  <si>
    <t>Farinha de mandioca</t>
  </si>
  <si>
    <t>Massa semipreparada</t>
  </si>
  <si>
    <t>Tubérculos, raízes e legumes</t>
  </si>
  <si>
    <t>Batata-inglesa</t>
  </si>
  <si>
    <t>Inhame</t>
  </si>
  <si>
    <t>Mandioca (aipim)</t>
  </si>
  <si>
    <t>Abóbora</t>
  </si>
  <si>
    <t>Pimentão</t>
  </si>
  <si>
    <t>Quiabo</t>
  </si>
  <si>
    <t>Tomate</t>
  </si>
  <si>
    <t>Cebola</t>
  </si>
  <si>
    <t>Cenoura</t>
  </si>
  <si>
    <t>Mandioquinha (batata-baroa)</t>
  </si>
  <si>
    <t>Açúcares e derivados</t>
  </si>
  <si>
    <t>Açúcar refinado</t>
  </si>
  <si>
    <t>Açúcar cristal</t>
  </si>
  <si>
    <t>Balas</t>
  </si>
  <si>
    <t>Chocolate em barra e bombom</t>
  </si>
  <si>
    <t>Sorvete</t>
  </si>
  <si>
    <t>Chocolate e achocolatado em pó</t>
  </si>
  <si>
    <t>Doce de frutas em pasta</t>
  </si>
  <si>
    <t>Hortaliças e verduras</t>
  </si>
  <si>
    <t>Alface</t>
  </si>
  <si>
    <t>Coentro</t>
  </si>
  <si>
    <t>Couve</t>
  </si>
  <si>
    <t>Couve-flor</t>
  </si>
  <si>
    <t>Repolho</t>
  </si>
  <si>
    <t>Cheiro-verde</t>
  </si>
  <si>
    <t>Agrião</t>
  </si>
  <si>
    <t>Brócolis</t>
  </si>
  <si>
    <t>Frutas</t>
  </si>
  <si>
    <t>Banana-da-terra</t>
  </si>
  <si>
    <t>Abacaxi</t>
  </si>
  <si>
    <t>Abacate</t>
  </si>
  <si>
    <t>Banana - d'agua</t>
  </si>
  <si>
    <t>Banana - maçã</t>
  </si>
  <si>
    <t>Banana - prata</t>
  </si>
  <si>
    <t>Laranja - baía</t>
  </si>
  <si>
    <t>Limão</t>
  </si>
  <si>
    <t>Maçã</t>
  </si>
  <si>
    <t>Mamão</t>
  </si>
  <si>
    <t>Manga</t>
  </si>
  <si>
    <t>Maracujá</t>
  </si>
  <si>
    <t>Melancia</t>
  </si>
  <si>
    <t>Pera</t>
  </si>
  <si>
    <t>Tangerina</t>
  </si>
  <si>
    <t>Uva</t>
  </si>
  <si>
    <t>Laranja - pera</t>
  </si>
  <si>
    <t>Morango</t>
  </si>
  <si>
    <t>Goiaba</t>
  </si>
  <si>
    <t>Carnes</t>
  </si>
  <si>
    <t>Fígado</t>
  </si>
  <si>
    <t>Carne de porco</t>
  </si>
  <si>
    <t>Carne de carneiro</t>
  </si>
  <si>
    <t>Contrafilé</t>
  </si>
  <si>
    <t>Filé-mignon</t>
  </si>
  <si>
    <t>Chã de dentro</t>
  </si>
  <si>
    <t>Alcatra</t>
  </si>
  <si>
    <t>Patinho</t>
  </si>
  <si>
    <t>Lagarto redondo</t>
  </si>
  <si>
    <t>Lagarto comum</t>
  </si>
  <si>
    <t>Músculo</t>
  </si>
  <si>
    <t>Pá</t>
  </si>
  <si>
    <t>Acém</t>
  </si>
  <si>
    <t>Peito</t>
  </si>
  <si>
    <t>Capa de filé</t>
  </si>
  <si>
    <t>Costela</t>
  </si>
  <si>
    <t>Pescados</t>
  </si>
  <si>
    <t>Anchova</t>
  </si>
  <si>
    <t>Peixe - badejo</t>
  </si>
  <si>
    <t>Corvina</t>
  </si>
  <si>
    <t>Cavalinha</t>
  </si>
  <si>
    <t>Peixe</t>
  </si>
  <si>
    <t>Sardinha</t>
  </si>
  <si>
    <t>Camarão</t>
  </si>
  <si>
    <t>Vermelho</t>
  </si>
  <si>
    <t>Cavala</t>
  </si>
  <si>
    <t>Peixe - pacu</t>
  </si>
  <si>
    <t>Peixe - dourado</t>
  </si>
  <si>
    <t>Cação</t>
  </si>
  <si>
    <t>Merluza</t>
  </si>
  <si>
    <t>Serra</t>
  </si>
  <si>
    <t>Pescada</t>
  </si>
  <si>
    <t>Caranguejo</t>
  </si>
  <si>
    <t>Castanha</t>
  </si>
  <si>
    <t>Salmão</t>
  </si>
  <si>
    <t>Tilápia</t>
  </si>
  <si>
    <t>Tucunaré</t>
  </si>
  <si>
    <t>Dourada</t>
  </si>
  <si>
    <t>Peixe - peroá</t>
  </si>
  <si>
    <t>Peixe - pintado</t>
  </si>
  <si>
    <t>Carnes e peixes industrializados</t>
  </si>
  <si>
    <t>Presunto</t>
  </si>
  <si>
    <t>Salsicha</t>
  </si>
  <si>
    <t>Linguiça</t>
  </si>
  <si>
    <t>Mortadela</t>
  </si>
  <si>
    <t>Salame</t>
  </si>
  <si>
    <t>Carne-seca e de sol</t>
  </si>
  <si>
    <t>Carne de porco salgada e defumada</t>
  </si>
  <si>
    <t>Hambúrger</t>
  </si>
  <si>
    <t>Aves e ovos</t>
  </si>
  <si>
    <t>Frango inteiro</t>
  </si>
  <si>
    <t>Frango em pedaços</t>
  </si>
  <si>
    <t>Ovo de galinha</t>
  </si>
  <si>
    <t>Leites e derivados</t>
  </si>
  <si>
    <t>Leite longa vida</t>
  </si>
  <si>
    <t>Leite condensado</t>
  </si>
  <si>
    <t>Leite em pó</t>
  </si>
  <si>
    <t>Queijo</t>
  </si>
  <si>
    <t>Creme de leite</t>
  </si>
  <si>
    <t>Iogurte e bebidas lácteas</t>
  </si>
  <si>
    <t>Manteiga</t>
  </si>
  <si>
    <t>Panificados</t>
  </si>
  <si>
    <t>Biscoito</t>
  </si>
  <si>
    <t>Pão francês</t>
  </si>
  <si>
    <t>Pão doce</t>
  </si>
  <si>
    <t>Pão de forma</t>
  </si>
  <si>
    <t>Bolo</t>
  </si>
  <si>
    <t>Pão de queijo</t>
  </si>
  <si>
    <t>Óleos e gorduras</t>
  </si>
  <si>
    <t>Óleo de soja</t>
  </si>
  <si>
    <t>Azeite de oliva</t>
  </si>
  <si>
    <t>Margarina</t>
  </si>
  <si>
    <t>Bebidas e infusões</t>
  </si>
  <si>
    <t>Suco de frutas</t>
  </si>
  <si>
    <t>Açaí (emulsão)</t>
  </si>
  <si>
    <t>Café moído</t>
  </si>
  <si>
    <t>Café solúvel</t>
  </si>
  <si>
    <t>Chá</t>
  </si>
  <si>
    <t>Refrigerante e água mineral</t>
  </si>
  <si>
    <t>Cerveja</t>
  </si>
  <si>
    <t>Outras bebidas alcoólicas</t>
  </si>
  <si>
    <t>Enlatados e conservas</t>
  </si>
  <si>
    <t>Coco ralado</t>
  </si>
  <si>
    <t>Ervilha em conserva</t>
  </si>
  <si>
    <t>Palmito em conserva</t>
  </si>
  <si>
    <t>Pepino em conserva</t>
  </si>
  <si>
    <t>Sardinha em conserva</t>
  </si>
  <si>
    <t>Salsicha em conserva</t>
  </si>
  <si>
    <t>Carne em conserva</t>
  </si>
  <si>
    <t>Patê</t>
  </si>
  <si>
    <t>Sopa desidratada</t>
  </si>
  <si>
    <t>Azeitona</t>
  </si>
  <si>
    <t>Milho-verde em conserva</t>
  </si>
  <si>
    <t>Atum em conserva</t>
  </si>
  <si>
    <t>Sal e condimentos</t>
  </si>
  <si>
    <t>Leite de coco</t>
  </si>
  <si>
    <t>Atomatado</t>
  </si>
  <si>
    <t>Alho</t>
  </si>
  <si>
    <t>Sal</t>
  </si>
  <si>
    <t>Fermento</t>
  </si>
  <si>
    <t>Maionese</t>
  </si>
  <si>
    <t>Vinagre</t>
  </si>
  <si>
    <t>Caldo concentrado</t>
  </si>
  <si>
    <t>Tempero misto</t>
  </si>
  <si>
    <t>Lanche</t>
  </si>
  <si>
    <t>Café da manhã</t>
  </si>
  <si>
    <t>Cafezinho</t>
  </si>
  <si>
    <t>Doces</t>
  </si>
  <si>
    <t>Habitação</t>
  </si>
  <si>
    <t>Encargos e manutenção</t>
  </si>
  <si>
    <t>Aluguel e taxas</t>
  </si>
  <si>
    <t>Condomínio</t>
  </si>
  <si>
    <t>Reparos</t>
  </si>
  <si>
    <t>Ferragens</t>
  </si>
  <si>
    <t>Material de eletricidade</t>
  </si>
  <si>
    <t>Material de pintura</t>
  </si>
  <si>
    <t>Vidro</t>
  </si>
  <si>
    <t>Tinta</t>
  </si>
  <si>
    <t>Revestimento de piso e parede</t>
  </si>
  <si>
    <t>Cimento</t>
  </si>
  <si>
    <t>Tijolo</t>
  </si>
  <si>
    <t>Material hidráulico</t>
  </si>
  <si>
    <t>Mão-de-obra</t>
  </si>
  <si>
    <t>Areia</t>
  </si>
  <si>
    <t>Telha</t>
  </si>
  <si>
    <t>Artigos de limpeza</t>
  </si>
  <si>
    <t>Água sanitária</t>
  </si>
  <si>
    <t>Detergente</t>
  </si>
  <si>
    <t>Sabão em pó</t>
  </si>
  <si>
    <t>Desinfetante</t>
  </si>
  <si>
    <t>Inseticida</t>
  </si>
  <si>
    <t>Sabão em barra</t>
  </si>
  <si>
    <t>Esponja de limpeza</t>
  </si>
  <si>
    <t>Amaciante</t>
  </si>
  <si>
    <t>Combustíveis e energia</t>
  </si>
  <si>
    <t>Combustíveis (domésticos)</t>
  </si>
  <si>
    <t>Carvão vegetal</t>
  </si>
  <si>
    <t>Gás de botijão</t>
  </si>
  <si>
    <t>Gás encanado</t>
  </si>
  <si>
    <t>Artigos de residência</t>
  </si>
  <si>
    <t>Móveis e utensílios</t>
  </si>
  <si>
    <t>Mobiliário</t>
  </si>
  <si>
    <t>Móvel para sala</t>
  </si>
  <si>
    <t>Móvel para quarto</t>
  </si>
  <si>
    <t>Móvel para copa e cozinha</t>
  </si>
  <si>
    <t>Móvel infantil</t>
  </si>
  <si>
    <t>Colchão</t>
  </si>
  <si>
    <t>Utensílios e enfeites</t>
  </si>
  <si>
    <t>Tapete</t>
  </si>
  <si>
    <t>Cortina</t>
  </si>
  <si>
    <t>Utensílios de metal</t>
  </si>
  <si>
    <t>Utensílios de vidro e louça</t>
  </si>
  <si>
    <t>Utensílios de plástico</t>
  </si>
  <si>
    <t>Flores naturais</t>
  </si>
  <si>
    <t>Utensílios diversos</t>
  </si>
  <si>
    <t>Cama, mesa e banho</t>
  </si>
  <si>
    <t>Roupa de cama</t>
  </si>
  <si>
    <t>Roupa de banho</t>
  </si>
  <si>
    <t>Aparelhos eletroeletrônicos</t>
  </si>
  <si>
    <t>Eletrodomésticos e equipamentos</t>
  </si>
  <si>
    <t>Refrigerador</t>
  </si>
  <si>
    <t>Ar-condicionado</t>
  </si>
  <si>
    <t>Máquina de lavar roupa</t>
  </si>
  <si>
    <t>Liquidificador</t>
  </si>
  <si>
    <t>Ventilador</t>
  </si>
  <si>
    <t>Fogão</t>
  </si>
  <si>
    <t>Chuveiro elétrico</t>
  </si>
  <si>
    <t>Forno de micro-ondas</t>
  </si>
  <si>
    <t>TV, som e informática</t>
  </si>
  <si>
    <t>Televisor</t>
  </si>
  <si>
    <t>Aparelho de som</t>
  </si>
  <si>
    <t>Aparelho de DVD</t>
  </si>
  <si>
    <t>Antena</t>
  </si>
  <si>
    <t>Microcomputador</t>
  </si>
  <si>
    <t>Consertos e manutenção</t>
  </si>
  <si>
    <t>Conserto de refrigerador</t>
  </si>
  <si>
    <t>Conserto de televisor</t>
  </si>
  <si>
    <t>Conserto de aparelho de som</t>
  </si>
  <si>
    <t>Conserto de máquina de lavar roupa</t>
  </si>
  <si>
    <t>Reforma de estofado</t>
  </si>
  <si>
    <t>Manutenção de microcomputador</t>
  </si>
  <si>
    <t>Vestuário</t>
  </si>
  <si>
    <t>Roupas</t>
  </si>
  <si>
    <t>Roupa masculina</t>
  </si>
  <si>
    <t>Calça comprida masculina</t>
  </si>
  <si>
    <t>Terno</t>
  </si>
  <si>
    <t>Agasalho masculino</t>
  </si>
  <si>
    <t>Short e bermuda masculina</t>
  </si>
  <si>
    <t>Cueca</t>
  </si>
  <si>
    <t>Camisa / camiseta masculina</t>
  </si>
  <si>
    <t>Roupa feminina</t>
  </si>
  <si>
    <t>Calça comprida feminina</t>
  </si>
  <si>
    <t>Agasalho feminino</t>
  </si>
  <si>
    <t>Saia</t>
  </si>
  <si>
    <t>Vestido</t>
  </si>
  <si>
    <t>Blusa</t>
  </si>
  <si>
    <t>Lingerie</t>
  </si>
  <si>
    <t>Bermuda e short feminino</t>
  </si>
  <si>
    <t>Roupa infantil</t>
  </si>
  <si>
    <t>Uniforme escolar</t>
  </si>
  <si>
    <t>Calça comprida infantil</t>
  </si>
  <si>
    <t>Agasalho infantil</t>
  </si>
  <si>
    <t>Vestido infantil</t>
  </si>
  <si>
    <t>Bermuda e short infantil</t>
  </si>
  <si>
    <t>Camisa / camiseta infantil</t>
  </si>
  <si>
    <t>Conjunto infantil</t>
  </si>
  <si>
    <t>Sapato masculino</t>
  </si>
  <si>
    <t>Sapato feminino</t>
  </si>
  <si>
    <t>Sapato infantil</t>
  </si>
  <si>
    <t>Sandália / chinelo masculino</t>
  </si>
  <si>
    <t>Sandália / chinelo feminino</t>
  </si>
  <si>
    <t>Sandália / chinelo infantil</t>
  </si>
  <si>
    <t>Bolsa</t>
  </si>
  <si>
    <t>Tênis</t>
  </si>
  <si>
    <t>Joias e bijuterias</t>
  </si>
  <si>
    <t>Bijuteria</t>
  </si>
  <si>
    <t>Joia</t>
  </si>
  <si>
    <t>Relógio de pulso</t>
  </si>
  <si>
    <t>Tecidos e armarinho</t>
  </si>
  <si>
    <t>Tecido</t>
  </si>
  <si>
    <t>Artigos de armarinho</t>
  </si>
  <si>
    <t>Acortinado (mosquiteiro)</t>
  </si>
  <si>
    <t>Transportes</t>
  </si>
  <si>
    <t>Táxi</t>
  </si>
  <si>
    <t>Trem</t>
  </si>
  <si>
    <t>Ônibus intermunicipal</t>
  </si>
  <si>
    <t>Ônibus interestadual</t>
  </si>
  <si>
    <t>Passagem aérea</t>
  </si>
  <si>
    <t>Metrô</t>
  </si>
  <si>
    <t>Transporte hidroviário</t>
  </si>
  <si>
    <t>Transporte escolar</t>
  </si>
  <si>
    <t>Veículo próprio</t>
  </si>
  <si>
    <t>Automóvel novo</t>
  </si>
  <si>
    <t>Emplacamento e licença</t>
  </si>
  <si>
    <t>Seguro voluntário de veículo</t>
  </si>
  <si>
    <t>Multa</t>
  </si>
  <si>
    <t>Óleo lubrificante</t>
  </si>
  <si>
    <t>Acessórios e peças</t>
  </si>
  <si>
    <t>Pneu</t>
  </si>
  <si>
    <t>Conserto de automóvel</t>
  </si>
  <si>
    <t>Estacionamento</t>
  </si>
  <si>
    <t>Pedágio</t>
  </si>
  <si>
    <t>Lubrificação e lavagem</t>
  </si>
  <si>
    <t>Automóvel usado</t>
  </si>
  <si>
    <t>Pintura de veículo</t>
  </si>
  <si>
    <t>Aluguel de veículo</t>
  </si>
  <si>
    <t>Motocicleta</t>
  </si>
  <si>
    <t>Combustíveis (veículos)</t>
  </si>
  <si>
    <t>Óleo diesel</t>
  </si>
  <si>
    <t>Gás veicular</t>
  </si>
  <si>
    <t>Saúde e cuidados pessoais</t>
  </si>
  <si>
    <t>Produtos farmacêuticos e óticos</t>
  </si>
  <si>
    <t>Produtos farmacêuticos</t>
  </si>
  <si>
    <t>Anti-infeccioso e antibiótico</t>
  </si>
  <si>
    <t>Analgésico e antitérmico</t>
  </si>
  <si>
    <t>Anti-inflamatório e antirreumático</t>
  </si>
  <si>
    <t>Antigripal e antitussígeno</t>
  </si>
  <si>
    <t>Dermatológico</t>
  </si>
  <si>
    <t>Antialérgico e broncodilatador</t>
  </si>
  <si>
    <t>Gastroprotetor</t>
  </si>
  <si>
    <t>Vitamina e fortificante</t>
  </si>
  <si>
    <t>Hormônio</t>
  </si>
  <si>
    <t>Psicotrópico e anorexígeno</t>
  </si>
  <si>
    <t>Hipotensor e hipocolesterolêmico</t>
  </si>
  <si>
    <t>Oftalmológico</t>
  </si>
  <si>
    <t>Produtos óticos</t>
  </si>
  <si>
    <t>Armação de óculos</t>
  </si>
  <si>
    <t>Óculos sem grau</t>
  </si>
  <si>
    <t>Lentes de óculos e de contato</t>
  </si>
  <si>
    <t>Serviços de saúde</t>
  </si>
  <si>
    <t>Serviços médicos e dentários</t>
  </si>
  <si>
    <t>Médico</t>
  </si>
  <si>
    <t>Dentista</t>
  </si>
  <si>
    <t>Artigos ortopédicos</t>
  </si>
  <si>
    <t>Fisioterapeuta</t>
  </si>
  <si>
    <t>Psicólogo</t>
  </si>
  <si>
    <t>Serviços laboratoriais e hospitalares</t>
  </si>
  <si>
    <t>Exame de laboratório</t>
  </si>
  <si>
    <t>Hospitalização e cirurgia</t>
  </si>
  <si>
    <t>Exame de imagem</t>
  </si>
  <si>
    <t>Cuidados pessoais</t>
  </si>
  <si>
    <t>Higiene pessoal</t>
  </si>
  <si>
    <t>Produto para cabelo</t>
  </si>
  <si>
    <t>Fralda descartável</t>
  </si>
  <si>
    <t>Produto para barba</t>
  </si>
  <si>
    <t>Produto para pele</t>
  </si>
  <si>
    <t>Produto para higiene bucal</t>
  </si>
  <si>
    <t>Produto para unha</t>
  </si>
  <si>
    <t>Perfume</t>
  </si>
  <si>
    <t>Desodorante</t>
  </si>
  <si>
    <t>Absorvente higiênico</t>
  </si>
  <si>
    <t>Sabonete</t>
  </si>
  <si>
    <t>Papel higiênico</t>
  </si>
  <si>
    <t>Artigos de maquiagem</t>
  </si>
  <si>
    <t>Despesas pessoais</t>
  </si>
  <si>
    <t>Serviços pessoais</t>
  </si>
  <si>
    <t>Costureira</t>
  </si>
  <si>
    <t>Depilação</t>
  </si>
  <si>
    <t>Despachante</t>
  </si>
  <si>
    <t>Serviço bancário</t>
  </si>
  <si>
    <t>Conselho de classe</t>
  </si>
  <si>
    <t>Recreação, fumo e fotografia</t>
  </si>
  <si>
    <t>Recreação</t>
  </si>
  <si>
    <t>Cinema</t>
  </si>
  <si>
    <t>CD e DVD</t>
  </si>
  <si>
    <t>Ingresso para jogo</t>
  </si>
  <si>
    <t>Clube</t>
  </si>
  <si>
    <t>Instrumento musical</t>
  </si>
  <si>
    <t>Tratamento de animais</t>
  </si>
  <si>
    <t>Bicicleta</t>
  </si>
  <si>
    <t>Alimento para animais</t>
  </si>
  <si>
    <t>Brinquedo</t>
  </si>
  <si>
    <t>Locação de DVD</t>
  </si>
  <si>
    <t>Boate e danceteria</t>
  </si>
  <si>
    <t>Jogos de azar</t>
  </si>
  <si>
    <t>Motel</t>
  </si>
  <si>
    <t>Hotel</t>
  </si>
  <si>
    <t>Excursão</t>
  </si>
  <si>
    <t>Fumo</t>
  </si>
  <si>
    <t>Fotografia e filmagem</t>
  </si>
  <si>
    <t>Máquina fotográfica</t>
  </si>
  <si>
    <t>Revelação e cópia</t>
  </si>
  <si>
    <t>Cursos, leitura e papelaria</t>
  </si>
  <si>
    <t>Cursos regulares</t>
  </si>
  <si>
    <t>Educação infantil</t>
  </si>
  <si>
    <t>Ensino fundamental</t>
  </si>
  <si>
    <t>Ensino médio</t>
  </si>
  <si>
    <t>Pós-graduação</t>
  </si>
  <si>
    <t>Leitura</t>
  </si>
  <si>
    <t>Jornal diário</t>
  </si>
  <si>
    <t>Assinatura de jornal</t>
  </si>
  <si>
    <t>Revista</t>
  </si>
  <si>
    <t>Livro</t>
  </si>
  <si>
    <t>Papelaria</t>
  </si>
  <si>
    <t>Caderno</t>
  </si>
  <si>
    <t>Fotocópia</t>
  </si>
  <si>
    <t>Artigos de papelaria</t>
  </si>
  <si>
    <t>Curso preparatório</t>
  </si>
  <si>
    <t>Curso técnico</t>
  </si>
  <si>
    <t>Curso de idioma</t>
  </si>
  <si>
    <t>Curso de informática</t>
  </si>
  <si>
    <t>Atividades físicas</t>
  </si>
  <si>
    <t>Comunicação</t>
  </si>
  <si>
    <t>Correio</t>
  </si>
  <si>
    <t>Telefone fixo</t>
  </si>
  <si>
    <t>Telefone público</t>
  </si>
  <si>
    <t>Acesso à internet</t>
  </si>
  <si>
    <t>Aparelho telefônico</t>
  </si>
  <si>
    <t>Telefone com internet - pacote</t>
  </si>
  <si>
    <t>TV por assinatura com internet</t>
  </si>
  <si>
    <t>VARIAÇÃO PERCENTUAL MENSAL</t>
  </si>
  <si>
    <t>clas_unica</t>
  </si>
  <si>
    <t>100*SOMASE('12pxv'!$G$84:$G$537;$E3;'12pxv'!AP$84:AP$537)/FAVAR_peso!GF3</t>
  </si>
  <si>
    <t>Para atualização das séries:</t>
  </si>
  <si>
    <t xml:space="preserve">http://www.sidra.ibge.gov.br/bda/tabela/listabl.asp?z=t&amp;o=20&amp;i=P&amp;c=1419 </t>
  </si>
  <si>
    <t>Nas variáveis, escolher "IPCA-percentual no mês" e "IPCA-peso no mês"</t>
  </si>
  <si>
    <t>Nas categorias, escolher "Tudo"</t>
  </si>
  <si>
    <t>* os dados por subitem nas planilhas "12peso" e "12var" são obtidos no banco Sidra do IBGE, tabela 1419, em:</t>
  </si>
  <si>
    <t>* as demais células podem ser atualizadas com as fórmulas disponíveis nas planilhas</t>
  </si>
  <si>
    <t>Índice geral</t>
  </si>
  <si>
    <t>Alimentação e bebidas</t>
  </si>
  <si>
    <t>Alimentação no domicílio</t>
  </si>
  <si>
    <t>Feijão - jalo (enxofrão)</t>
  </si>
  <si>
    <t>Feijão - roxo</t>
  </si>
  <si>
    <t>Feijão - carioca (rajado))</t>
  </si>
  <si>
    <t>Milho em grão</t>
  </si>
  <si>
    <t>Milho em espiga</t>
  </si>
  <si>
    <t>Aveia em flocos</t>
  </si>
  <si>
    <t>Flocos de cereais</t>
  </si>
  <si>
    <t>Fécula de mandioca</t>
  </si>
  <si>
    <t>Cremogema</t>
  </si>
  <si>
    <t>Massa para pizza</t>
  </si>
  <si>
    <t>Massa para pastel</t>
  </si>
  <si>
    <t>Massa para lasanha</t>
  </si>
  <si>
    <t>Batata-doce</t>
  </si>
  <si>
    <t>Abobrinha</t>
  </si>
  <si>
    <t>Chuchu</t>
  </si>
  <si>
    <t>Jiló</t>
  </si>
  <si>
    <t>Pepino</t>
  </si>
  <si>
    <t>Vagem</t>
  </si>
  <si>
    <t>Beterraba</t>
  </si>
  <si>
    <t>Batata-baroa</t>
  </si>
  <si>
    <t>Mandioquinha (batata-aipo)</t>
  </si>
  <si>
    <t>Rapadura</t>
  </si>
  <si>
    <t>Balas, chicletes, etc</t>
  </si>
  <si>
    <t>Chocolate em barra</t>
  </si>
  <si>
    <t>Bombom</t>
  </si>
  <si>
    <t>Geléia de frutas</t>
  </si>
  <si>
    <t>Gelatina de frutas em pó</t>
  </si>
  <si>
    <t>Geléia de mocotó</t>
  </si>
  <si>
    <t>Mel de abelha</t>
  </si>
  <si>
    <t>Achocolatado em pó</t>
  </si>
  <si>
    <t>Doce de frutas em calda</t>
  </si>
  <si>
    <t>Pamonha</t>
  </si>
  <si>
    <t>Doce de leite</t>
  </si>
  <si>
    <t>Adoçante artificial</t>
  </si>
  <si>
    <t>Fruta seca</t>
  </si>
  <si>
    <t>Beiju</t>
  </si>
  <si>
    <t>Schimier de frutas</t>
  </si>
  <si>
    <t>Chicória</t>
  </si>
  <si>
    <t>Almeirão</t>
  </si>
  <si>
    <t>Cebolinha</t>
  </si>
  <si>
    <t>Laranja - lima</t>
  </si>
  <si>
    <t>Laranja - seleta</t>
  </si>
  <si>
    <t>Melão</t>
  </si>
  <si>
    <t>Pêssego</t>
  </si>
  <si>
    <t>Acerola</t>
  </si>
  <si>
    <t>Ameixa</t>
  </si>
  <si>
    <t>Cupuaçú</t>
  </si>
  <si>
    <t>Tripa e bucho</t>
  </si>
  <si>
    <t>Cupim</t>
  </si>
  <si>
    <t>Lagarto plano</t>
  </si>
  <si>
    <t>Filé de peixe</t>
  </si>
  <si>
    <t>Pescadinha</t>
  </si>
  <si>
    <t>Tainha</t>
  </si>
  <si>
    <t>Cocoroca</t>
  </si>
  <si>
    <t>Dourado</t>
  </si>
  <si>
    <t>Pargo</t>
  </si>
  <si>
    <t>Pampo</t>
  </si>
  <si>
    <t>Cioba</t>
  </si>
  <si>
    <t>Arraia</t>
  </si>
  <si>
    <t>Xerelete</t>
  </si>
  <si>
    <t>Surubim</t>
  </si>
  <si>
    <t>Albacora</t>
  </si>
  <si>
    <t>Siri</t>
  </si>
  <si>
    <t>Acará</t>
  </si>
  <si>
    <t>Fillhote</t>
  </si>
  <si>
    <t>Bacon</t>
  </si>
  <si>
    <t>Salsicha e salsichão</t>
  </si>
  <si>
    <t>Salame e salaminho</t>
  </si>
  <si>
    <t>Bacalhau</t>
  </si>
  <si>
    <t>Camarão seco salgado</t>
  </si>
  <si>
    <t>Peixe - pirarucu - salgado</t>
  </si>
  <si>
    <t>Carne seca</t>
  </si>
  <si>
    <t>Carne de hambúrguer</t>
  </si>
  <si>
    <t>Frango</t>
  </si>
  <si>
    <t>Peito de frango</t>
  </si>
  <si>
    <t>Coxa de frango</t>
  </si>
  <si>
    <t>Asa de frango</t>
  </si>
  <si>
    <t>Leite pasteurizado</t>
  </si>
  <si>
    <t>Iogurte</t>
  </si>
  <si>
    <t>Queijo cremoso</t>
  </si>
  <si>
    <t>Queijo-de-minas</t>
  </si>
  <si>
    <t>Queijo prato</t>
  </si>
  <si>
    <t>Queijo parmesão</t>
  </si>
  <si>
    <t>Queijo muzzarella</t>
  </si>
  <si>
    <t>Leite fermentado</t>
  </si>
  <si>
    <t>Queijo reino</t>
  </si>
  <si>
    <t>Nata</t>
  </si>
  <si>
    <t>Leite com sabor</t>
  </si>
  <si>
    <t>Pão de milho</t>
  </si>
  <si>
    <t>Massa para pão de queijo</t>
  </si>
  <si>
    <t>Rosca doce</t>
  </si>
  <si>
    <t>Torta doce</t>
  </si>
  <si>
    <t>Margarina vegetal</t>
  </si>
  <si>
    <t>Polpa de açaí</t>
  </si>
  <si>
    <t>Mate</t>
  </si>
  <si>
    <t>Refrigerante</t>
  </si>
  <si>
    <t>Vinho</t>
  </si>
  <si>
    <t>Água mineral</t>
  </si>
  <si>
    <t>Ervilha em lata</t>
  </si>
  <si>
    <t>Feijoada em lata</t>
  </si>
  <si>
    <t>Sopa infantil</t>
  </si>
  <si>
    <t>Sardinha em lata</t>
  </si>
  <si>
    <t>Salsicha em lata</t>
  </si>
  <si>
    <t>Carne de boi em lata</t>
  </si>
  <si>
    <t>Milho-verde em lata</t>
  </si>
  <si>
    <t>Atum em lata</t>
  </si>
  <si>
    <t>Massa de tomate</t>
  </si>
  <si>
    <t>Sal refinado</t>
  </si>
  <si>
    <t>Colorau</t>
  </si>
  <si>
    <t>Caldo de tucupi</t>
  </si>
  <si>
    <t>Cominho</t>
  </si>
  <si>
    <t>Pimenta do reino</t>
  </si>
  <si>
    <t>Alimentos prontos</t>
  </si>
  <si>
    <t>Refeição pronta</t>
  </si>
  <si>
    <t>Lanche para viagem</t>
  </si>
  <si>
    <t>Caldos</t>
  </si>
  <si>
    <t>Chopp</t>
  </si>
  <si>
    <t>Aguardente</t>
  </si>
  <si>
    <t>Imposto predial</t>
  </si>
  <si>
    <t>Compra de água</t>
  </si>
  <si>
    <t>Material de vidro</t>
  </si>
  <si>
    <t>Ferramentas</t>
  </si>
  <si>
    <t>Vassoura</t>
  </si>
  <si>
    <t>Saco para lixo</t>
  </si>
  <si>
    <t>Cera para assoalho</t>
  </si>
  <si>
    <t>Desodorante ambiental</t>
  </si>
  <si>
    <t>Limpador com amoníaco</t>
  </si>
  <si>
    <t>Amaciante, alvejante</t>
  </si>
  <si>
    <t>Polidor de metais</t>
  </si>
  <si>
    <t>Papel toalha</t>
  </si>
  <si>
    <t>Lustra móveis</t>
  </si>
  <si>
    <t>Rede</t>
  </si>
  <si>
    <t>Relógio despertador</t>
  </si>
  <si>
    <t>Utensílios para copa e cozinha de metal</t>
  </si>
  <si>
    <t>Utensílios para copa e cozinha de louça</t>
  </si>
  <si>
    <t>Artigos de plástico</t>
  </si>
  <si>
    <t>Garrafa térmica</t>
  </si>
  <si>
    <t>Copo de vidro</t>
  </si>
  <si>
    <t>Mamadeira</t>
  </si>
  <si>
    <t>Bujão de gás vazio</t>
  </si>
  <si>
    <t>Chupeta e bico</t>
  </si>
  <si>
    <t>Filtro de água</t>
  </si>
  <si>
    <t>Artigos de jardinagem</t>
  </si>
  <si>
    <t>Fósforos</t>
  </si>
  <si>
    <t>Vela para iluminação</t>
  </si>
  <si>
    <t>Espelho</t>
  </si>
  <si>
    <t>Persiana</t>
  </si>
  <si>
    <t>Filtro de papel</t>
  </si>
  <si>
    <t>Guardanapo de papel</t>
  </si>
  <si>
    <t>Papel alumínio</t>
  </si>
  <si>
    <t>Roupa de mesa</t>
  </si>
  <si>
    <t>Condicionador de ar</t>
  </si>
  <si>
    <t>Máquina de costura</t>
  </si>
  <si>
    <t>Ferro elétrico</t>
  </si>
  <si>
    <t>Máquina de secar roupa</t>
  </si>
  <si>
    <t>Lâmpada</t>
  </si>
  <si>
    <t>Pilha</t>
  </si>
  <si>
    <t>Freezer</t>
  </si>
  <si>
    <t>Máquina de lavar louça</t>
  </si>
  <si>
    <t>Batedeira</t>
  </si>
  <si>
    <t>Ozonizador</t>
  </si>
  <si>
    <t>Aspirador de pó</t>
  </si>
  <si>
    <t>Vídeo-cassete</t>
  </si>
  <si>
    <t>Vídeo-game</t>
  </si>
  <si>
    <t>Conserto de refrigerador e freezer</t>
  </si>
  <si>
    <t>Conserto de vídeo-cassete</t>
  </si>
  <si>
    <t>Conserto de máquina de lavar/secar roupa</t>
  </si>
  <si>
    <t>Conserto de condicionador de ar</t>
  </si>
  <si>
    <t>Conserto de bomba d'água</t>
  </si>
  <si>
    <t>Manutenção de caixa d'água, fossa, etc</t>
  </si>
  <si>
    <t>Camisa masculina</t>
  </si>
  <si>
    <t>Camiseta masculina</t>
  </si>
  <si>
    <t>Meia masculina</t>
  </si>
  <si>
    <t>Conjunto esportivo masculino</t>
  </si>
  <si>
    <t>Aluguel de roupa masculina</t>
  </si>
  <si>
    <t>Meia feminina</t>
  </si>
  <si>
    <t>Roupa de dormir feminina</t>
  </si>
  <si>
    <t>Roupa de banho feminina</t>
  </si>
  <si>
    <t>Conjunto esportivo feminino</t>
  </si>
  <si>
    <t>Camiseta feminina</t>
  </si>
  <si>
    <t>Uniforme</t>
  </si>
  <si>
    <t>Camisa infantil</t>
  </si>
  <si>
    <t>Camiseta infantil</t>
  </si>
  <si>
    <t>Meia infantil</t>
  </si>
  <si>
    <t>Lingerie infantil</t>
  </si>
  <si>
    <t>Fralda</t>
  </si>
  <si>
    <t>Conjunto esportivo infantil</t>
  </si>
  <si>
    <t>Cueca infantil</t>
  </si>
  <si>
    <t>Macacão infantil</t>
  </si>
  <si>
    <t>Conjunto de short e camiseta infantil</t>
  </si>
  <si>
    <t>Conjunto de saia e blusa infantil</t>
  </si>
  <si>
    <t>Roupa de banho infantil</t>
  </si>
  <si>
    <t>Bolsa e carteira feminina</t>
  </si>
  <si>
    <t>Bolsa e carteira masculina</t>
  </si>
  <si>
    <t>Ferry-boat</t>
  </si>
  <si>
    <t>Navio</t>
  </si>
  <si>
    <t>Barco</t>
  </si>
  <si>
    <t>Pneu e câmara-de-ar</t>
  </si>
  <si>
    <t>Compra de automóvel usado</t>
  </si>
  <si>
    <t>Camioneta</t>
  </si>
  <si>
    <t>Hepatoprotetor</t>
  </si>
  <si>
    <t>Antimicótico e parasiticida</t>
  </si>
  <si>
    <t>Anticoncepcional e hormônio</t>
  </si>
  <si>
    <t>Material para curativo</t>
  </si>
  <si>
    <t>Antidiabético</t>
  </si>
  <si>
    <t>Óculos e lentes</t>
  </si>
  <si>
    <t>Lente de grau</t>
  </si>
  <si>
    <t>Lente de contato</t>
  </si>
  <si>
    <t>Aparelho dentário</t>
  </si>
  <si>
    <t>Eletrodiagnóstico</t>
  </si>
  <si>
    <t>Radiografia</t>
  </si>
  <si>
    <t>Lâmina de barbear</t>
  </si>
  <si>
    <t>Creme para pele e bronzeador</t>
  </si>
  <si>
    <t>Creme e fio dental</t>
  </si>
  <si>
    <t>Produto para limpeza de pele</t>
  </si>
  <si>
    <t>Tinturaria e lavanderia</t>
  </si>
  <si>
    <t>Manicure e pedicure</t>
  </si>
  <si>
    <t>Barbeiro</t>
  </si>
  <si>
    <t>Massagem e sauna</t>
  </si>
  <si>
    <t>Cartório</t>
  </si>
  <si>
    <t>Serviço funerário</t>
  </si>
  <si>
    <t>Alfaiate</t>
  </si>
  <si>
    <t>Recreação, fumo e filmes</t>
  </si>
  <si>
    <t>Disco</t>
  </si>
  <si>
    <t>Alimento para cães</t>
  </si>
  <si>
    <t>Teatro</t>
  </si>
  <si>
    <t>Aluguel de fita de videocassete</t>
  </si>
  <si>
    <t>Boate, danceteria e discoteca</t>
  </si>
  <si>
    <t>Jogos lotéricos</t>
  </si>
  <si>
    <t>Aluguel de fita de vídeo-game</t>
  </si>
  <si>
    <t>Bicicleta ergométrica</t>
  </si>
  <si>
    <t>Material esportivo</t>
  </si>
  <si>
    <t>Telesena</t>
  </si>
  <si>
    <t>Fita de vídeo gravada</t>
  </si>
  <si>
    <t>Bingo</t>
  </si>
  <si>
    <t>Arma de fogo</t>
  </si>
  <si>
    <t>Alimento para animais (exceto cães)</t>
  </si>
  <si>
    <t>Filme e flash descartável</t>
  </si>
  <si>
    <t>Filmadora</t>
  </si>
  <si>
    <t>Fita de vídeo virgem</t>
  </si>
  <si>
    <t>Cursos</t>
  </si>
  <si>
    <t>Curso pré-escolar</t>
  </si>
  <si>
    <t>Curso primeiro grau</t>
  </si>
  <si>
    <t>Curso segundo grau</t>
  </si>
  <si>
    <t>Curso terceiro grau</t>
  </si>
  <si>
    <t>Livro didático</t>
  </si>
  <si>
    <t>Livro e revista técnica</t>
  </si>
  <si>
    <t>Revista não técnica</t>
  </si>
  <si>
    <t>Livro não didático</t>
  </si>
  <si>
    <t>TV a cabo</t>
  </si>
  <si>
    <t>Estrutura 1999-2006</t>
  </si>
  <si>
    <t>Cereais</t>
  </si>
  <si>
    <t>Feijão-Mulatinho</t>
  </si>
  <si>
    <t>Feijão-Preto</t>
  </si>
  <si>
    <t>Feijão-Macassar (Fradinho)</t>
  </si>
  <si>
    <t>Feijão-Carioca (Rajado)</t>
  </si>
  <si>
    <t>Fava</t>
  </si>
  <si>
    <t>Farinhas</t>
  </si>
  <si>
    <t>Farinha de Arroz</t>
  </si>
  <si>
    <t>Fubá de Milho</t>
  </si>
  <si>
    <t>Farinha de Trigo</t>
  </si>
  <si>
    <t>Farinha Vitaminada</t>
  </si>
  <si>
    <t>Farinha de Mandioca</t>
  </si>
  <si>
    <t>Massa Semipreparada</t>
  </si>
  <si>
    <t>Tubérculos</t>
  </si>
  <si>
    <t>Batata-Inglesa</t>
  </si>
  <si>
    <t>Mandioca (Aipim)</t>
  </si>
  <si>
    <t>Açúcares e Derivados</t>
  </si>
  <si>
    <t>Açúcar Refinado</t>
  </si>
  <si>
    <t>Açúcar Cristal</t>
  </si>
  <si>
    <t>Chocolate em Barra e Bombom</t>
  </si>
  <si>
    <t>Gelatina</t>
  </si>
  <si>
    <t>Chocolate e Achocolatado em Pó</t>
  </si>
  <si>
    <t>Doce de Frutas em Pasta</t>
  </si>
  <si>
    <t>Doce de Leite</t>
  </si>
  <si>
    <t>Hortaliças e Verduras</t>
  </si>
  <si>
    <t>Couve-Flor</t>
  </si>
  <si>
    <t>Cheiro-Verde</t>
  </si>
  <si>
    <t>Banana-da-Terra</t>
  </si>
  <si>
    <t>Banana-D'água</t>
  </si>
  <si>
    <t>Banana-Maçã</t>
  </si>
  <si>
    <t>Banana-Prata</t>
  </si>
  <si>
    <t>Pêra</t>
  </si>
  <si>
    <t>Laranja-Pêra</t>
  </si>
  <si>
    <t xml:space="preserve">Outras Vísceras </t>
  </si>
  <si>
    <t>Carne de Porco</t>
  </si>
  <si>
    <t xml:space="preserve">Filé Mignon </t>
  </si>
  <si>
    <t>Chã-de-Dentro</t>
  </si>
  <si>
    <t xml:space="preserve">Lagarto Redondo </t>
  </si>
  <si>
    <t xml:space="preserve">Lagarto Plano </t>
  </si>
  <si>
    <t>Capa de Filé</t>
  </si>
  <si>
    <t>Peixe-Anchova</t>
  </si>
  <si>
    <t>Peixe-Corvina</t>
  </si>
  <si>
    <t>Peixe-Pescadinha</t>
  </si>
  <si>
    <t>Peixe-Tainha</t>
  </si>
  <si>
    <t>Peixe-Sardinha</t>
  </si>
  <si>
    <t>Peixe-Vermelho</t>
  </si>
  <si>
    <t>Peixe-Cavala</t>
  </si>
  <si>
    <t>Peixe-Linguado</t>
  </si>
  <si>
    <t>Peixe-Cação</t>
  </si>
  <si>
    <t>Peixe-Merluza</t>
  </si>
  <si>
    <t>Peixe-Serra</t>
  </si>
  <si>
    <t>Peixe-Pargo</t>
  </si>
  <si>
    <t>Peixe-Pescada</t>
  </si>
  <si>
    <t>Peixe-Piramutaba</t>
  </si>
  <si>
    <t>Peixe-Acará</t>
  </si>
  <si>
    <t>Peixe-Dourada</t>
  </si>
  <si>
    <t>Carnes e Peixes Industrializado</t>
  </si>
  <si>
    <t>Salsicha e Salsichão</t>
  </si>
  <si>
    <t>Carne-Seca</t>
  </si>
  <si>
    <t>Carne de Hambúrguer</t>
  </si>
  <si>
    <t>Aves e Ovos</t>
  </si>
  <si>
    <t xml:space="preserve">Frango Inteiro </t>
  </si>
  <si>
    <t>Ovo de Galinha</t>
  </si>
  <si>
    <t>Leites e Derivados</t>
  </si>
  <si>
    <t>Leite Pasteurizado</t>
  </si>
  <si>
    <t>Leite Condensado,0231</t>
  </si>
  <si>
    <t>Leite em Pó</t>
  </si>
  <si>
    <t>Creme de Leite</t>
  </si>
  <si>
    <t xml:space="preserve">Leite Fermentado </t>
  </si>
  <si>
    <t>Leite com Sabor</t>
  </si>
  <si>
    <t xml:space="preserve">Pão Francês </t>
  </si>
  <si>
    <t xml:space="preserve">Pão Doce </t>
  </si>
  <si>
    <t>Pão de Forma</t>
  </si>
  <si>
    <t>Pão de Queijo</t>
  </si>
  <si>
    <t>Óleos e Gorduras</t>
  </si>
  <si>
    <t>Óleo de Soja</t>
  </si>
  <si>
    <t>Azeite de Oliva</t>
  </si>
  <si>
    <t xml:space="preserve">Margarina Vegetal </t>
  </si>
  <si>
    <t>Bebidas e Infusões</t>
  </si>
  <si>
    <t>Suco de Frutas</t>
  </si>
  <si>
    <t>Polpa de Açaí</t>
  </si>
  <si>
    <t xml:space="preserve">Café Moído </t>
  </si>
  <si>
    <t xml:space="preserve">Café Solúvel </t>
  </si>
  <si>
    <t xml:space="preserve">Chá  </t>
  </si>
  <si>
    <t xml:space="preserve">Refrigerante e Água Mineral  </t>
  </si>
  <si>
    <t xml:space="preserve">Cerveja,317 </t>
  </si>
  <si>
    <t>Outras Bebidas Alcoólicas</t>
  </si>
  <si>
    <t>Enlatados e Conservas</t>
  </si>
  <si>
    <t>Ervilha em Conserva</t>
  </si>
  <si>
    <t>Feijoada em Conserva</t>
  </si>
  <si>
    <t>Palmito em Conserva</t>
  </si>
  <si>
    <t>Sardinha em Conserva</t>
  </si>
  <si>
    <t>Salsicha em Conserva</t>
  </si>
  <si>
    <t>Carne em Conserva</t>
  </si>
  <si>
    <t xml:space="preserve">Patê  </t>
  </si>
  <si>
    <t xml:space="preserve">Sopa Desidratada </t>
  </si>
  <si>
    <t xml:space="preserve">Azeitona  </t>
  </si>
  <si>
    <t xml:space="preserve">Milho Verde em Verde em Verde </t>
  </si>
  <si>
    <t>Cogumelo em Conserva</t>
  </si>
  <si>
    <t>Atum em Conserva</t>
  </si>
  <si>
    <t>Sal e Condimentos</t>
  </si>
  <si>
    <t>Leite de Coco</t>
  </si>
  <si>
    <t>Massa de Tomate</t>
  </si>
  <si>
    <t xml:space="preserve">Alho  </t>
  </si>
  <si>
    <t xml:space="preserve">Sal Refinado </t>
  </si>
  <si>
    <t xml:space="preserve">Colorau  </t>
  </si>
  <si>
    <t xml:space="preserve">Fermento  </t>
  </si>
  <si>
    <t xml:space="preserve">Maionese  </t>
  </si>
  <si>
    <t xml:space="preserve">Vinagre  </t>
  </si>
  <si>
    <t xml:space="preserve">Caldo Concentrado </t>
  </si>
  <si>
    <t xml:space="preserve">Tempero Misto </t>
  </si>
  <si>
    <t>Molho de Soja</t>
  </si>
  <si>
    <t xml:space="preserve">Alimentação Fora do Domicílio   </t>
  </si>
  <si>
    <t xml:space="preserve">Refeição  </t>
  </si>
  <si>
    <t xml:space="preserve">Lanche  </t>
  </si>
  <si>
    <t>Café da Manhã</t>
  </si>
  <si>
    <t xml:space="preserve">Cafezinho  </t>
  </si>
  <si>
    <t xml:space="preserve">Cerveja  </t>
  </si>
  <si>
    <t xml:space="preserve">Chopp  </t>
  </si>
  <si>
    <t xml:space="preserve">Doces  </t>
  </si>
  <si>
    <t xml:space="preserve">Habitação  </t>
  </si>
  <si>
    <t>Encargos e Manutenção</t>
  </si>
  <si>
    <t>Aluguel e Taxas</t>
  </si>
  <si>
    <t xml:space="preserve">Aluguel Residencial </t>
  </si>
  <si>
    <t>Taxa de Água</t>
  </si>
  <si>
    <t xml:space="preserve">Mudança  </t>
  </si>
  <si>
    <t xml:space="preserve">Reparos  </t>
  </si>
  <si>
    <t xml:space="preserve">Ferragens  </t>
  </si>
  <si>
    <t>Material de Eletricidade</t>
  </si>
  <si>
    <t>Material de Pintura</t>
  </si>
  <si>
    <t xml:space="preserve">Tinta  </t>
  </si>
  <si>
    <t xml:space="preserve">Ferramentas  </t>
  </si>
  <si>
    <t>Azulejo e Piso</t>
  </si>
  <si>
    <t xml:space="preserve">Cimento  </t>
  </si>
  <si>
    <t xml:space="preserve">Tijolo  </t>
  </si>
  <si>
    <t xml:space="preserve">Material Hidráulico </t>
  </si>
  <si>
    <t xml:space="preserve">Mão-de-Obra  </t>
  </si>
  <si>
    <t>Areia, Terra, Barro,</t>
  </si>
  <si>
    <t xml:space="preserve">Pedras  </t>
  </si>
  <si>
    <t>Artigos de Limpeza</t>
  </si>
  <si>
    <t xml:space="preserve">Vassoura  </t>
  </si>
  <si>
    <t xml:space="preserve">Água Sanitária </t>
  </si>
  <si>
    <t xml:space="preserve">Detergente  </t>
  </si>
  <si>
    <t>Sabão em Pó</t>
  </si>
  <si>
    <t xml:space="preserve">Desinfetante  </t>
  </si>
  <si>
    <t xml:space="preserve">Inseticida  </t>
  </si>
  <si>
    <t>Cera para Assoalho</t>
  </si>
  <si>
    <t>Sabão em Barra</t>
  </si>
  <si>
    <t>Esponja de Limpeza</t>
  </si>
  <si>
    <t>Limpador com Amoníaco</t>
  </si>
  <si>
    <t xml:space="preserve">Amaciante, Alvejante </t>
  </si>
  <si>
    <t>Combustíveis e Energia</t>
  </si>
  <si>
    <t xml:space="preserve">Combustíveis (Domésticos) </t>
  </si>
  <si>
    <t xml:space="preserve">Carvão Vegetal </t>
  </si>
  <si>
    <t>Gás de Bujão</t>
  </si>
  <si>
    <t xml:space="preserve">Gás Encanado </t>
  </si>
  <si>
    <t>Energia Elétrica Residencial</t>
  </si>
  <si>
    <t>Artigos de Residência</t>
  </si>
  <si>
    <t>Móveis e Utensílios</t>
  </si>
  <si>
    <t xml:space="preserve">Mobiliário  </t>
  </si>
  <si>
    <t>Móvel para Sala</t>
  </si>
  <si>
    <t>Móvel para Quarto</t>
  </si>
  <si>
    <t>Móvel para Copa</t>
  </si>
  <si>
    <t xml:space="preserve">Colchão  </t>
  </si>
  <si>
    <t>Utensílios e Enfeites</t>
  </si>
  <si>
    <t xml:space="preserve">Tapete  </t>
  </si>
  <si>
    <t xml:space="preserve">Cortina  </t>
  </si>
  <si>
    <t>Utensílios Copa e</t>
  </si>
  <si>
    <t>Utensílios de Plástico</t>
  </si>
  <si>
    <t xml:space="preserve">Flores Naturais </t>
  </si>
  <si>
    <t xml:space="preserve">Utensílios Diversos </t>
  </si>
  <si>
    <t>Roupa de Cama</t>
  </si>
  <si>
    <t>Roupa de Banho</t>
  </si>
  <si>
    <t xml:space="preserve">Aparelhos Eletroeletrônicos </t>
  </si>
  <si>
    <t>Eletrodomésticos e Equipamentos</t>
  </si>
  <si>
    <t xml:space="preserve">Refrigerador  </t>
  </si>
  <si>
    <t>Condicionador de Ar</t>
  </si>
  <si>
    <t>Máquina de Costura</t>
  </si>
  <si>
    <t>Máquina de Lavar</t>
  </si>
  <si>
    <t xml:space="preserve">Liquidificador  </t>
  </si>
  <si>
    <t xml:space="preserve">Ventilador  </t>
  </si>
  <si>
    <t xml:space="preserve">Fogão  </t>
  </si>
  <si>
    <t xml:space="preserve">Lâmpada  </t>
  </si>
  <si>
    <t>Forno de Microondas</t>
  </si>
  <si>
    <t>TV, Som e</t>
  </si>
  <si>
    <t xml:space="preserve">Televisor  </t>
  </si>
  <si>
    <t>Aparelho de Som</t>
  </si>
  <si>
    <t xml:space="preserve">Microcomputador  </t>
  </si>
  <si>
    <t>Consertos e Manutenção</t>
  </si>
  <si>
    <t>Conserto de Geladeira</t>
  </si>
  <si>
    <t>Conserto de Televisão</t>
  </si>
  <si>
    <t>Conserto de Aparelho</t>
  </si>
  <si>
    <t>Conserto de Máquina</t>
  </si>
  <si>
    <t>Reforma de Estofado</t>
  </si>
  <si>
    <t>Conserto de Bomba</t>
  </si>
  <si>
    <t xml:space="preserve">Vestuário  </t>
  </si>
  <si>
    <t xml:space="preserve">Roupas  </t>
  </si>
  <si>
    <t xml:space="preserve">Roupa Masculina </t>
  </si>
  <si>
    <t>Calça Comprida Masculina</t>
  </si>
  <si>
    <t xml:space="preserve">Terno  </t>
  </si>
  <si>
    <t xml:space="preserve">Agasalho Masculino </t>
  </si>
  <si>
    <t xml:space="preserve">Short e Bermuda  </t>
  </si>
  <si>
    <t>Camisa/Camiseta Masculina</t>
  </si>
  <si>
    <t>Roupa Feminina</t>
  </si>
  <si>
    <t>Calça Comprida Feminina</t>
  </si>
  <si>
    <t>Agasalho Feminino</t>
  </si>
  <si>
    <t>Roupa de Banho Feminina</t>
  </si>
  <si>
    <t>Bermuda e Short Feminino</t>
  </si>
  <si>
    <t>Roupa Infantil</t>
  </si>
  <si>
    <t>Calça Comprida Infantil</t>
  </si>
  <si>
    <t>Agasalho Infantil</t>
  </si>
  <si>
    <t>Vestido Infantil</t>
  </si>
  <si>
    <t>Short e Bermuda Infantil</t>
  </si>
  <si>
    <t>Camisa/Camiseta Infantil</t>
  </si>
  <si>
    <t>Conjunto Infantil</t>
  </si>
  <si>
    <t>Calçados e Acessórios</t>
  </si>
  <si>
    <t>Sapato Masculino</t>
  </si>
  <si>
    <t>Sapato Feminino</t>
  </si>
  <si>
    <t>Sapato Infantil</t>
  </si>
  <si>
    <t>Sandália/Chinelo Masculino</t>
  </si>
  <si>
    <t>Sandália/Chinelo Feminino</t>
  </si>
  <si>
    <t>Sandália/Chinelo Infantil</t>
  </si>
  <si>
    <t>Jóias e Bijuterias</t>
  </si>
  <si>
    <t>Jóia</t>
  </si>
  <si>
    <t>Relógio de Pulso</t>
  </si>
  <si>
    <t>Tecidos e Armarinho</t>
  </si>
  <si>
    <t>Artigos de Armarinho</t>
  </si>
  <si>
    <t>Transporte Público</t>
  </si>
  <si>
    <t>Ônibus Urbano</t>
  </si>
  <si>
    <t>Ônibus Intermunicipal</t>
  </si>
  <si>
    <t>Ônibus Interestadual</t>
  </si>
  <si>
    <t>Ferry-Boat</t>
  </si>
  <si>
    <t>Avião</t>
  </si>
  <si>
    <t>Transporte Escolar</t>
  </si>
  <si>
    <t>Veículo Próprio</t>
  </si>
  <si>
    <t>Automóvel Novo</t>
  </si>
  <si>
    <t>Emplacamento e Licença</t>
  </si>
  <si>
    <t>Seguro Voluntário de Veículo</t>
  </si>
  <si>
    <t>Óleo</t>
  </si>
  <si>
    <t>Acessórios e Peças</t>
  </si>
  <si>
    <t>Pneu e Câmara-de-Ar</t>
  </si>
  <si>
    <t>Conserto de Automóvel</t>
  </si>
  <si>
    <t>Lubrificação e Lavagem</t>
  </si>
  <si>
    <t>Automóvel Usado</t>
  </si>
  <si>
    <t>Reboque</t>
  </si>
  <si>
    <t>Pintura de Veículo</t>
  </si>
  <si>
    <t>Aluguel de Veículo</t>
  </si>
  <si>
    <t>Combustíveis (Veículos)</t>
  </si>
  <si>
    <t>Álcool</t>
  </si>
  <si>
    <t>Óleo Diesel</t>
  </si>
  <si>
    <t>Gás Veicular</t>
  </si>
  <si>
    <t>Saúde e Cuidados Pessoais</t>
  </si>
  <si>
    <t>Produtos Farmacêuticos e Óticos</t>
  </si>
  <si>
    <t>Produtos Farmacêuticos</t>
  </si>
  <si>
    <t>Antiinfeccioso e Antibiótico</t>
  </si>
  <si>
    <t>Analgésico e Antitérmico</t>
  </si>
  <si>
    <t>Antiinflamatório e Anti-reumático</t>
  </si>
  <si>
    <t>Antigripal e Antitussígeno</t>
  </si>
  <si>
    <t>Antimicótico e Parasiticida</t>
  </si>
  <si>
    <t>Antialérgico e Broncodilatador</t>
  </si>
  <si>
    <t>Vitamina e Fortificante</t>
  </si>
  <si>
    <t>Psicotrópico e Anorexígeno</t>
  </si>
  <si>
    <t>Hipotensor e Hipocolesterínico</t>
  </si>
  <si>
    <t>Óculos e Lentes</t>
  </si>
  <si>
    <t>Lente de Grau</t>
  </si>
  <si>
    <t>Armação de Óculos</t>
  </si>
  <si>
    <t>Óculos sem Grau</t>
  </si>
  <si>
    <t>Lente de Contato</t>
  </si>
  <si>
    <t>Serviços de Saúde</t>
  </si>
  <si>
    <t>Serviços Médicos e Dentários</t>
  </si>
  <si>
    <t>Aparelho Dentário</t>
  </si>
  <si>
    <t>Artigos Ortopédicos</t>
  </si>
  <si>
    <t>Tratamento Psicológico e Fisioterápico</t>
  </si>
  <si>
    <t>Serviços Laboratoriais e Hospitalares</t>
  </si>
  <si>
    <t>Exame de Laboratório</t>
  </si>
  <si>
    <t>Hospitalização e Cirurgia</t>
  </si>
  <si>
    <t>Asilo</t>
  </si>
  <si>
    <t>Plano de Saúde</t>
  </si>
  <si>
    <t>Cuidados Pessoais</t>
  </si>
  <si>
    <t>Higiene Pessoal</t>
  </si>
  <si>
    <t>Produto para Cabelo</t>
  </si>
  <si>
    <t>Produto para Pele</t>
  </si>
  <si>
    <t>Produto para Higiene Bucal</t>
  </si>
  <si>
    <t>Produto para Unhas</t>
  </si>
  <si>
    <t>Absorvente Higiênico</t>
  </si>
  <si>
    <t>Papel Higiênico</t>
  </si>
  <si>
    <t>Artigo de Maquiagem</t>
  </si>
  <si>
    <t>Despesas Pessoais</t>
  </si>
  <si>
    <t>Manicure e Pedicure</t>
  </si>
  <si>
    <t>Empregado Doméstico</t>
  </si>
  <si>
    <t>Serviço Bancário</t>
  </si>
  <si>
    <t>Conselho de Classe</t>
  </si>
  <si>
    <t>Recreação Fumo e Filmes</t>
  </si>
  <si>
    <t>Ingresso para Jogo</t>
  </si>
  <si>
    <t>Disco Laser</t>
  </si>
  <si>
    <t>Instrumento Musical</t>
  </si>
  <si>
    <t>Compra e Tratamento de Animais</t>
  </si>
  <si>
    <t>Alimento para Animais</t>
  </si>
  <si>
    <t>Brinquedos</t>
  </si>
  <si>
    <t>Aluguel de DVD e Fita</t>
  </si>
  <si>
    <t>Boite, Danceteria e Discoteca</t>
  </si>
  <si>
    <t>Jogos de Azar</t>
  </si>
  <si>
    <t>Material Esportivo</t>
  </si>
  <si>
    <t>Excursões</t>
  </si>
  <si>
    <t>Fotografia e Filmagem</t>
  </si>
  <si>
    <t>Máquina Fotográfica</t>
  </si>
  <si>
    <t>Filme e Flash Descartável</t>
  </si>
  <si>
    <t>Revelação e Cópia</t>
  </si>
  <si>
    <t>Cursos, Leitura e Papelaria</t>
  </si>
  <si>
    <t>Educação Infantil</t>
  </si>
  <si>
    <t>Ensino Fundamental</t>
  </si>
  <si>
    <t>Ensino Médio</t>
  </si>
  <si>
    <t>Ensino Superior</t>
  </si>
  <si>
    <t>Pós-Graduação (Mestrado)</t>
  </si>
  <si>
    <t>Curso Supletivo</t>
  </si>
  <si>
    <t>Jornal Diário</t>
  </si>
  <si>
    <t>Assinatura de Jornal</t>
  </si>
  <si>
    <t>Artigos de Papelaria</t>
  </si>
  <si>
    <t>Cursos Diversos</t>
  </si>
  <si>
    <t>Curso Preparatório</t>
  </si>
  <si>
    <t>Curso Técnico</t>
  </si>
  <si>
    <t>Curso de Idioma</t>
  </si>
  <si>
    <t>Curso de Informática</t>
  </si>
  <si>
    <t>Auto-Escola</t>
  </si>
  <si>
    <t>Ginástica</t>
  </si>
  <si>
    <t>Natação</t>
  </si>
  <si>
    <t>Balé</t>
  </si>
  <si>
    <t>Escolinha de Esporte</t>
  </si>
  <si>
    <t>Telefone Fixo</t>
  </si>
  <si>
    <t>Telefone Público</t>
  </si>
  <si>
    <t>Telefone Celular</t>
  </si>
  <si>
    <t>TV a Cabo</t>
  </si>
  <si>
    <t>Acesso à Internet</t>
  </si>
  <si>
    <t>Aparelho Telefônico</t>
  </si>
  <si>
    <t>Estrutura 2006-2011</t>
  </si>
  <si>
    <t>Cama, Mesa e Banho</t>
  </si>
  <si>
    <t>As séries de peso e variação percentual mensal de preços dos subitens unificadas para o período 1999-2014 estão nas planilhas "sub_peso" e "sub_var"</t>
  </si>
  <si>
    <t>As séries de peso e variação percentual de preços, mensal e acumulada em 12 meses, com as classificações atuais do BCB retropoladas, estão nas planilhas "AISM", "DNDS" e "CNCM"</t>
  </si>
  <si>
    <t>As séries do IBGE devem ser coladas da linha 39 para baixo. Nas séries das classificações CNCM, DNDS e AISM, basta arrastar as fórmulas</t>
  </si>
  <si>
    <t>Esta é uma planilha auxiliar ao cálculo das variações percentuais mensais. Basta arrastar as fórmulas para atualização.</t>
  </si>
  <si>
    <t>CONTRIBUIÇÕES (peso x variação percentual)</t>
  </si>
  <si>
    <t>As fórmulas que ligam as séries originais do IBGE às séries construídas foram apresentadas apenas para o período após 2012, mas são análogas nas estruturas anteriores.</t>
  </si>
  <si>
    <t>Esta planilha apresenta a correspondência dos subitens das estruturas de ponderação 1999-2006 e 2006-2011 com os códicos de subitens da classificação única e a classificação nas categorias CNCM, DNDS e AISM.</t>
  </si>
  <si>
    <t>* os dados na planilha "seriesBCB" devem ser obtidos no site do Banco Central do Brasil, sistema de séries temporais (utilizados apenas para comparação com as séries construídas)</t>
  </si>
  <si>
    <t>Para atualização: após atualizar as planilhas "12peso", "12var" e "12pxv", copiar as fórmulas da última coluna (células com fundo cinza têm valores digitados, células sem preenchimento são fórmulas)</t>
  </si>
  <si>
    <t>Para atualização: após atualizar as planilhas "12peso", "12var" e "12pxv", copiar as fórmulas da última coluna (células com fundo cinza têm valores digitados, células sem preenchimento são fórmulas). A série de variação percentual acumulada em 12 meses é transposta da planilha "seriesBCB"</t>
  </si>
  <si>
    <t>Para atualização: após atualizar as planilhas "12peso", "12var" e "12pxv", copiar as fórmulas da última coluna (células com fundo cinza têm valores digitados, células sem preenchimento são fórmulas). A série de variação percentual acumulada em 12 meses e as séries originais do BCB são transpostas da planilha "seriesBCB"</t>
  </si>
  <si>
    <t>INSERIR NAS LINHAS ABAIXO AS SÉRIES DO SIDRA/IBGE</t>
  </si>
  <si>
    <r>
      <t xml:space="preserve">MARTINEZ, Thiago Sevilhano. </t>
    </r>
    <r>
      <rPr>
        <b/>
        <sz val="11"/>
        <color theme="1"/>
        <rFont val="Calibri"/>
        <family val="2"/>
        <scheme val="minor"/>
      </rPr>
      <t>Compatibilização de mudanças em classificações desagregadas do IPCA (1999-2014)</t>
    </r>
    <r>
      <rPr>
        <sz val="11"/>
        <color theme="1"/>
        <rFont val="Calibri"/>
        <family val="2"/>
        <scheme val="minor"/>
      </rPr>
      <t>. Brasília: Ipea, 2015. (Texto para discussão nº 2056).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</si>
</sst>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0"/>
    <numFmt numFmtId="165" formatCode="0.0"/>
    <numFmt numFmtId="166" formatCode="0.000"/>
  </numFmts>
  <fonts count="51" x14ac:knownFonts="1">
    <font>
      <sz val="11"/>
      <color theme="1"/>
      <name val="Calibri"/>
      <family val="2"/>
      <scheme val="minor"/>
    </font>
    <font>
      <b/>
      <i/>
      <u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17"/>
      <name val="Arial"/>
      <family val="2"/>
    </font>
    <font>
      <i/>
      <u/>
      <sz val="10"/>
      <name val="Arial"/>
      <family val="2"/>
    </font>
    <font>
      <b/>
      <i/>
      <sz val="10"/>
      <name val="Arial"/>
      <family val="2"/>
    </font>
    <font>
      <i/>
      <sz val="10"/>
      <color indexed="10"/>
      <name val="Arial"/>
      <family val="2"/>
    </font>
    <font>
      <b/>
      <sz val="10"/>
      <color indexed="48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rgb="FFFF0000"/>
      <name val="Calibri"/>
      <family val="2"/>
      <scheme val="minor"/>
    </font>
    <font>
      <sz val="11"/>
      <color indexed="53"/>
      <name val="Calibri"/>
      <family val="2"/>
    </font>
    <font>
      <sz val="11"/>
      <color rgb="FFFF000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u/>
      <sz val="11"/>
      <color theme="10"/>
      <name val="Calibri"/>
      <family val="2"/>
      <scheme val="minor"/>
    </font>
    <font>
      <sz val="11"/>
      <color indexed="53"/>
      <name val="Calibri"/>
      <family val="2"/>
      <scheme val="minor"/>
    </font>
    <font>
      <b/>
      <i/>
      <u/>
      <sz val="11"/>
      <name val="Calibri"/>
      <family val="2"/>
      <scheme val="minor"/>
    </font>
    <font>
      <b/>
      <sz val="11"/>
      <color indexed="48"/>
      <name val="Calibri"/>
      <family val="2"/>
      <scheme val="minor"/>
    </font>
    <font>
      <i/>
      <u/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indexed="17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17"/>
      <name val="Calibri"/>
      <family val="2"/>
      <scheme val="minor"/>
    </font>
    <font>
      <sz val="10"/>
      <color rgb="FFFFFF00"/>
      <name val="Arial"/>
      <family val="2"/>
    </font>
    <font>
      <sz val="11"/>
      <color rgb="FFFFFF00"/>
      <name val="Calibri"/>
      <family val="2"/>
      <scheme val="minor"/>
    </font>
    <font>
      <sz val="11"/>
      <color theme="7" tint="0.59999389629810485"/>
      <name val="Calibri"/>
      <family val="2"/>
      <scheme val="minor"/>
    </font>
    <font>
      <sz val="10"/>
      <color theme="7" tint="0.59999389629810485"/>
      <name val="Arial"/>
      <family val="2"/>
    </font>
    <font>
      <sz val="11"/>
      <color rgb="FFFF6600"/>
      <name val="Calibri"/>
      <family val="2"/>
    </font>
    <font>
      <sz val="10"/>
      <color rgb="FFFF6600"/>
      <name val="Arial"/>
      <family val="2"/>
    </font>
    <font>
      <sz val="11"/>
      <color rgb="FFFF6600"/>
      <name val="Calibri"/>
      <family val="2"/>
      <scheme val="minor"/>
    </font>
    <font>
      <sz val="11"/>
      <color rgb="FF7030A0"/>
      <name val="Calibri"/>
      <family val="2"/>
    </font>
    <font>
      <i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00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0" fontId="18" fillId="0" borderId="0"/>
    <xf numFmtId="0" fontId="30" fillId="0" borderId="0" applyNumberFormat="0" applyFill="0" applyBorder="0" applyAlignment="0" applyProtection="0"/>
  </cellStyleXfs>
  <cellXfs count="183">
    <xf numFmtId="0" fontId="0" fillId="0" borderId="0" xfId="0"/>
    <xf numFmtId="0" fontId="1" fillId="0" borderId="0" xfId="0" applyFont="1"/>
    <xf numFmtId="17" fontId="2" fillId="0" borderId="0" xfId="0" applyNumberFormat="1" applyFont="1"/>
    <xf numFmtId="0" fontId="0" fillId="0" borderId="0" xfId="0" applyAlignment="1">
      <alignment horizontal="center"/>
    </xf>
    <xf numFmtId="0" fontId="3" fillId="0" borderId="0" xfId="0" applyFont="1"/>
    <xf numFmtId="17" fontId="2" fillId="2" borderId="0" xfId="0" applyNumberFormat="1" applyFont="1" applyFill="1"/>
    <xf numFmtId="0" fontId="2" fillId="0" borderId="0" xfId="0" applyFont="1" applyFill="1" applyBorder="1"/>
    <xf numFmtId="0" fontId="7" fillId="0" borderId="0" xfId="0" applyFont="1"/>
    <xf numFmtId="0" fontId="8" fillId="0" borderId="0" xfId="0" applyFont="1"/>
    <xf numFmtId="0" fontId="2" fillId="0" borderId="0" xfId="0" applyFont="1"/>
    <xf numFmtId="2" fontId="4" fillId="0" borderId="0" xfId="0" applyNumberFormat="1" applyFont="1"/>
    <xf numFmtId="0" fontId="9" fillId="0" borderId="0" xfId="0" applyFont="1"/>
    <xf numFmtId="2" fontId="3" fillId="0" borderId="0" xfId="0" applyNumberFormat="1" applyFont="1"/>
    <xf numFmtId="2" fontId="10" fillId="0" borderId="0" xfId="0" applyNumberFormat="1" applyFont="1"/>
    <xf numFmtId="164" fontId="3" fillId="0" borderId="0" xfId="0" applyNumberFormat="1" applyFont="1"/>
    <xf numFmtId="0" fontId="11" fillId="0" borderId="0" xfId="0" applyFont="1"/>
    <xf numFmtId="0" fontId="12" fillId="0" borderId="0" xfId="0" applyFont="1"/>
    <xf numFmtId="2" fontId="12" fillId="0" borderId="0" xfId="0" applyNumberFormat="1" applyFont="1"/>
    <xf numFmtId="0" fontId="12" fillId="0" borderId="0" xfId="0" applyFont="1" applyAlignment="1">
      <alignment horizontal="center"/>
    </xf>
    <xf numFmtId="0" fontId="4" fillId="0" borderId="0" xfId="0" applyFont="1"/>
    <xf numFmtId="17" fontId="0" fillId="0" borderId="0" xfId="0" applyNumberFormat="1"/>
    <xf numFmtId="0" fontId="14" fillId="0" borderId="0" xfId="0" applyFont="1"/>
    <xf numFmtId="0" fontId="15" fillId="4" borderId="3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vertical="center"/>
    </xf>
    <xf numFmtId="0" fontId="15" fillId="4" borderId="3" xfId="0" applyFont="1" applyFill="1" applyBorder="1" applyAlignment="1">
      <alignment horizontal="justify" vertical="center"/>
    </xf>
    <xf numFmtId="0" fontId="16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horizontal="justify" vertical="center"/>
    </xf>
    <xf numFmtId="0" fontId="17" fillId="4" borderId="0" xfId="0" applyFont="1" applyFill="1" applyBorder="1" applyAlignment="1">
      <alignment horizontal="center" vertical="center"/>
    </xf>
    <xf numFmtId="0" fontId="16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vertical="center"/>
    </xf>
    <xf numFmtId="0" fontId="17" fillId="4" borderId="0" xfId="0" applyFont="1" applyFill="1" applyBorder="1" applyAlignment="1">
      <alignment horizontal="justify" vertical="center" wrapText="1"/>
    </xf>
    <xf numFmtId="0" fontId="17" fillId="4" borderId="0" xfId="0" applyFont="1" applyFill="1" applyBorder="1" applyAlignment="1">
      <alignment vertical="center" wrapText="1"/>
    </xf>
    <xf numFmtId="0" fontId="17" fillId="4" borderId="4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justify" vertical="center" wrapText="1"/>
    </xf>
    <xf numFmtId="0" fontId="17" fillId="0" borderId="0" xfId="0" applyFont="1" applyBorder="1" applyAlignment="1">
      <alignment vertical="center" wrapText="1"/>
    </xf>
    <xf numFmtId="165" fontId="12" fillId="0" borderId="0" xfId="0" applyNumberFormat="1" applyFont="1"/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9" fillId="0" borderId="0" xfId="0" applyFont="1"/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20" fillId="3" borderId="1" xfId="0" applyFont="1" applyFill="1" applyBorder="1" applyAlignment="1">
      <alignment horizontal="left" vertical="center"/>
    </xf>
    <xf numFmtId="0" fontId="20" fillId="2" borderId="2" xfId="0" applyFont="1" applyFill="1" applyBorder="1" applyAlignment="1">
      <alignment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vertical="center"/>
    </xf>
    <xf numFmtId="0" fontId="15" fillId="4" borderId="2" xfId="0" applyFont="1" applyFill="1" applyBorder="1" applyAlignment="1">
      <alignment horizontal="justify" vertical="center"/>
    </xf>
    <xf numFmtId="0" fontId="20" fillId="4" borderId="0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17" fillId="5" borderId="4" xfId="0" applyFont="1" applyFill="1" applyBorder="1" applyAlignment="1">
      <alignment vertical="center"/>
    </xf>
    <xf numFmtId="0" fontId="0" fillId="0" borderId="0" xfId="0" applyFill="1"/>
    <xf numFmtId="0" fontId="1" fillId="0" borderId="0" xfId="0" applyFont="1" applyFill="1"/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19" fillId="0" borderId="0" xfId="0" applyFont="1" applyFill="1"/>
    <xf numFmtId="0" fontId="19" fillId="0" borderId="0" xfId="0" applyNumberFormat="1" applyFont="1" applyFill="1" applyAlignment="1">
      <alignment horizontal="right"/>
    </xf>
    <xf numFmtId="0" fontId="19" fillId="0" borderId="0" xfId="0" applyFont="1" applyFill="1" applyAlignment="1">
      <alignment horizontal="right"/>
    </xf>
    <xf numFmtId="0" fontId="22" fillId="0" borderId="0" xfId="0" applyFont="1" applyFill="1" applyAlignment="1">
      <alignment horizontal="right"/>
    </xf>
    <xf numFmtId="2" fontId="0" fillId="0" borderId="0" xfId="0" applyNumberFormat="1" applyFill="1"/>
    <xf numFmtId="17" fontId="2" fillId="0" borderId="0" xfId="0" applyNumberFormat="1" applyFont="1" applyFill="1"/>
    <xf numFmtId="0" fontId="19" fillId="0" borderId="0" xfId="0" applyFont="1" applyFill="1" applyAlignment="1">
      <alignment horizontal="center"/>
    </xf>
    <xf numFmtId="0" fontId="0" fillId="0" borderId="0" xfId="0" applyAlignment="1">
      <alignment wrapText="1"/>
    </xf>
    <xf numFmtId="2" fontId="0" fillId="0" borderId="0" xfId="0" applyNumberFormat="1"/>
    <xf numFmtId="0" fontId="2" fillId="7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right"/>
    </xf>
    <xf numFmtId="0" fontId="2" fillId="8" borderId="0" xfId="0" applyFont="1" applyFill="1"/>
    <xf numFmtId="0" fontId="2" fillId="7" borderId="0" xfId="0" applyFont="1" applyFill="1" applyAlignment="1">
      <alignment horizontal="right"/>
    </xf>
    <xf numFmtId="0" fontId="2" fillId="0" borderId="0" xfId="0" applyFont="1" applyAlignment="1">
      <alignment horizontal="right"/>
    </xf>
    <xf numFmtId="0" fontId="0" fillId="7" borderId="0" xfId="0" applyNumberFormat="1" applyFill="1" applyAlignment="1">
      <alignment horizontal="right"/>
    </xf>
    <xf numFmtId="0" fontId="24" fillId="7" borderId="0" xfId="0" applyFont="1" applyFill="1" applyAlignment="1">
      <alignment horizontal="right"/>
    </xf>
    <xf numFmtId="0" fontId="2" fillId="6" borderId="0" xfId="0" applyFont="1" applyFill="1" applyAlignment="1">
      <alignment horizontal="right"/>
    </xf>
    <xf numFmtId="0" fontId="2" fillId="6" borderId="0" xfId="0" applyFont="1" applyFill="1"/>
    <xf numFmtId="0" fontId="0" fillId="7" borderId="0" xfId="0" applyFill="1" applyAlignment="1">
      <alignment horizontal="right"/>
    </xf>
    <xf numFmtId="0" fontId="3" fillId="7" borderId="0" xfId="0" applyFont="1" applyFill="1" applyAlignment="1">
      <alignment horizontal="right"/>
    </xf>
    <xf numFmtId="0" fontId="0" fillId="9" borderId="0" xfId="0" applyFill="1"/>
    <xf numFmtId="0" fontId="0" fillId="0" borderId="0" xfId="0" applyFont="1" applyAlignment="1">
      <alignment horizontal="center"/>
    </xf>
    <xf numFmtId="0" fontId="0" fillId="9" borderId="0" xfId="0" applyFill="1" applyAlignment="1">
      <alignment horizontal="right"/>
    </xf>
    <xf numFmtId="0" fontId="25" fillId="10" borderId="0" xfId="0" applyFont="1" applyFill="1" applyAlignment="1">
      <alignment horizontal="right"/>
    </xf>
    <xf numFmtId="0" fontId="2" fillId="0" borderId="0" xfId="0" applyFont="1" applyFill="1"/>
    <xf numFmtId="0" fontId="3" fillId="0" borderId="0" xfId="0" applyFont="1" applyAlignment="1">
      <alignment horizontal="right"/>
    </xf>
    <xf numFmtId="0" fontId="12" fillId="0" borderId="0" xfId="0" applyFont="1" applyFill="1"/>
    <xf numFmtId="0" fontId="0" fillId="0" borderId="0" xfId="0" applyFont="1"/>
    <xf numFmtId="2" fontId="0" fillId="0" borderId="0" xfId="0" applyNumberFormat="1" applyFont="1"/>
    <xf numFmtId="0" fontId="0" fillId="7" borderId="0" xfId="0" applyNumberFormat="1" applyFont="1" applyFill="1" applyAlignment="1">
      <alignment horizontal="right"/>
    </xf>
    <xf numFmtId="0" fontId="0" fillId="0" borderId="0" xfId="0" applyFont="1" applyAlignment="1">
      <alignment horizontal="right"/>
    </xf>
    <xf numFmtId="0" fontId="31" fillId="7" borderId="0" xfId="0" applyFont="1" applyFill="1" applyAlignment="1">
      <alignment horizontal="right"/>
    </xf>
    <xf numFmtId="0" fontId="0" fillId="7" borderId="0" xfId="0" applyFont="1" applyFill="1" applyAlignment="1">
      <alignment horizontal="right"/>
    </xf>
    <xf numFmtId="0" fontId="0" fillId="9" borderId="0" xfId="0" applyFont="1" applyFill="1"/>
    <xf numFmtId="0" fontId="0" fillId="9" borderId="0" xfId="0" applyFont="1" applyFill="1" applyAlignment="1">
      <alignment horizontal="right"/>
    </xf>
    <xf numFmtId="0" fontId="23" fillId="10" borderId="0" xfId="0" applyFont="1" applyFill="1" applyAlignment="1">
      <alignment horizontal="right"/>
    </xf>
    <xf numFmtId="0" fontId="0" fillId="0" borderId="0" xfId="0" applyFont="1" applyAlignment="1">
      <alignment horizontal="left"/>
    </xf>
    <xf numFmtId="0" fontId="32" fillId="0" borderId="0" xfId="0" applyFont="1"/>
    <xf numFmtId="0" fontId="33" fillId="0" borderId="0" xfId="0" applyFont="1"/>
    <xf numFmtId="0" fontId="34" fillId="0" borderId="0" xfId="0" applyFont="1"/>
    <xf numFmtId="17" fontId="35" fillId="0" borderId="0" xfId="0" applyNumberFormat="1" applyFont="1"/>
    <xf numFmtId="0" fontId="35" fillId="0" borderId="0" xfId="0" applyFont="1"/>
    <xf numFmtId="2" fontId="19" fillId="0" borderId="0" xfId="0" applyNumberFormat="1" applyFont="1"/>
    <xf numFmtId="0" fontId="36" fillId="0" borderId="0" xfId="0" applyFont="1"/>
    <xf numFmtId="0" fontId="37" fillId="0" borderId="0" xfId="0" applyFont="1"/>
    <xf numFmtId="2" fontId="38" fillId="0" borderId="0" xfId="0" applyNumberFormat="1" applyFont="1"/>
    <xf numFmtId="0" fontId="39" fillId="0" borderId="0" xfId="0" applyFont="1"/>
    <xf numFmtId="0" fontId="33" fillId="0" borderId="0" xfId="0" applyFont="1" applyFill="1"/>
    <xf numFmtId="0" fontId="36" fillId="0" borderId="0" xfId="0" applyFont="1" applyFill="1"/>
    <xf numFmtId="0" fontId="37" fillId="0" borderId="0" xfId="0" applyFont="1" applyFill="1"/>
    <xf numFmtId="0" fontId="35" fillId="0" borderId="0" xfId="0" applyFont="1" applyFill="1" applyAlignment="1">
      <alignment horizontal="center"/>
    </xf>
    <xf numFmtId="0" fontId="35" fillId="0" borderId="0" xfId="0" applyFont="1" applyFill="1"/>
    <xf numFmtId="0" fontId="35" fillId="7" borderId="0" xfId="0" applyNumberFormat="1" applyFont="1" applyFill="1" applyAlignment="1">
      <alignment horizontal="right"/>
    </xf>
    <xf numFmtId="0" fontId="35" fillId="8" borderId="0" xfId="0" applyFont="1" applyFill="1" applyAlignment="1">
      <alignment horizontal="right"/>
    </xf>
    <xf numFmtId="0" fontId="35" fillId="8" borderId="0" xfId="0" applyFont="1" applyFill="1"/>
    <xf numFmtId="0" fontId="35" fillId="7" borderId="0" xfId="0" applyFont="1" applyFill="1" applyAlignment="1">
      <alignment horizontal="right"/>
    </xf>
    <xf numFmtId="0" fontId="35" fillId="0" borderId="0" xfId="0" applyFont="1" applyAlignment="1">
      <alignment horizontal="right"/>
    </xf>
    <xf numFmtId="0" fontId="40" fillId="0" borderId="0" xfId="0" applyFont="1"/>
    <xf numFmtId="0" fontId="35" fillId="6" borderId="0" xfId="0" applyFont="1" applyFill="1" applyAlignment="1">
      <alignment horizontal="right"/>
    </xf>
    <xf numFmtId="0" fontId="35" fillId="6" borderId="0" xfId="0" applyFont="1" applyFill="1"/>
    <xf numFmtId="0" fontId="19" fillId="7" borderId="0" xfId="0" applyFont="1" applyFill="1" applyAlignment="1">
      <alignment horizontal="right"/>
    </xf>
    <xf numFmtId="0" fontId="19" fillId="0" borderId="0" xfId="0" applyFont="1" applyAlignment="1">
      <alignment horizontal="right"/>
    </xf>
    <xf numFmtId="0" fontId="35" fillId="0" borderId="0" xfId="0" applyFont="1" applyAlignment="1">
      <alignment horizontal="left"/>
    </xf>
    <xf numFmtId="0" fontId="41" fillId="0" borderId="0" xfId="0" applyFont="1"/>
    <xf numFmtId="2" fontId="35" fillId="0" borderId="0" xfId="0" applyNumberFormat="1" applyFont="1"/>
    <xf numFmtId="0" fontId="0" fillId="0" borderId="0" xfId="0" applyFont="1" applyFill="1"/>
    <xf numFmtId="17" fontId="35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7" fontId="2" fillId="11" borderId="0" xfId="0" applyNumberFormat="1" applyFont="1" applyFill="1"/>
    <xf numFmtId="0" fontId="0" fillId="11" borderId="0" xfId="0" applyFill="1"/>
    <xf numFmtId="166" fontId="0" fillId="11" borderId="0" xfId="0" applyNumberFormat="1" applyFill="1"/>
    <xf numFmtId="0" fontId="19" fillId="11" borderId="0" xfId="0" applyFont="1" applyFill="1"/>
    <xf numFmtId="0" fontId="3" fillId="11" borderId="0" xfId="0" applyFont="1" applyFill="1"/>
    <xf numFmtId="0" fontId="30" fillId="0" borderId="0" xfId="2"/>
    <xf numFmtId="0" fontId="21" fillId="0" borderId="0" xfId="0" applyFont="1"/>
    <xf numFmtId="0" fontId="12" fillId="11" borderId="0" xfId="0" applyFont="1" applyFill="1"/>
    <xf numFmtId="2" fontId="12" fillId="11" borderId="0" xfId="0" applyNumberFormat="1" applyFont="1" applyFill="1"/>
    <xf numFmtId="2" fontId="12" fillId="0" borderId="0" xfId="0" applyNumberFormat="1" applyFont="1" applyFill="1"/>
    <xf numFmtId="2" fontId="4" fillId="0" borderId="0" xfId="0" applyNumberFormat="1" applyFont="1" applyFill="1"/>
    <xf numFmtId="2" fontId="3" fillId="11" borderId="0" xfId="0" applyNumberFormat="1" applyFont="1" applyFill="1"/>
    <xf numFmtId="165" fontId="12" fillId="0" borderId="0" xfId="0" applyNumberFormat="1" applyFont="1" applyFill="1"/>
    <xf numFmtId="2" fontId="3" fillId="0" borderId="0" xfId="0" applyNumberFormat="1" applyFont="1" applyFill="1"/>
    <xf numFmtId="0" fontId="13" fillId="11" borderId="0" xfId="0" applyFont="1" applyFill="1"/>
    <xf numFmtId="1" fontId="2" fillId="8" borderId="0" xfId="0" applyNumberFormat="1" applyFont="1" applyFill="1" applyAlignment="1">
      <alignment horizontal="right"/>
    </xf>
    <xf numFmtId="164" fontId="2" fillId="8" borderId="0" xfId="0" applyNumberFormat="1" applyFont="1" applyFill="1" applyAlignment="1">
      <alignment horizontal="left"/>
    </xf>
    <xf numFmtId="1" fontId="2" fillId="0" borderId="0" xfId="0" applyNumberFormat="1" applyFont="1"/>
    <xf numFmtId="164" fontId="2" fillId="0" borderId="0" xfId="0" applyNumberFormat="1" applyFont="1" applyAlignment="1">
      <alignment horizontal="left"/>
    </xf>
    <xf numFmtId="0" fontId="0" fillId="9" borderId="0" xfId="0" applyNumberFormat="1" applyFill="1" applyAlignment="1">
      <alignment horizontal="right"/>
    </xf>
    <xf numFmtId="0" fontId="14" fillId="9" borderId="0" xfId="0" applyFont="1" applyFill="1"/>
    <xf numFmtId="0" fontId="42" fillId="9" borderId="0" xfId="0" applyFont="1" applyFill="1"/>
    <xf numFmtId="0" fontId="19" fillId="9" borderId="0" xfId="0" applyNumberFormat="1" applyFont="1" applyFill="1" applyAlignment="1">
      <alignment horizontal="right"/>
    </xf>
    <xf numFmtId="0" fontId="3" fillId="9" borderId="0" xfId="0" applyNumberFormat="1" applyFont="1" applyFill="1" applyAlignment="1">
      <alignment horizontal="right"/>
    </xf>
    <xf numFmtId="0" fontId="0" fillId="13" borderId="0" xfId="0" applyNumberFormat="1" applyFill="1" applyAlignment="1">
      <alignment horizontal="right"/>
    </xf>
    <xf numFmtId="0" fontId="3" fillId="13" borderId="0" xfId="0" applyFont="1" applyFill="1"/>
    <xf numFmtId="0" fontId="2" fillId="12" borderId="0" xfId="0" applyFont="1" applyFill="1"/>
    <xf numFmtId="0" fontId="2" fillId="12" borderId="0" xfId="0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0" fillId="13" borderId="0" xfId="0" applyFill="1" applyAlignment="1">
      <alignment horizontal="right"/>
    </xf>
    <xf numFmtId="0" fontId="43" fillId="13" borderId="0" xfId="0" applyNumberFormat="1" applyFont="1" applyFill="1" applyAlignment="1">
      <alignment horizontal="right"/>
    </xf>
    <xf numFmtId="0" fontId="43" fillId="9" borderId="0" xfId="0" applyFont="1" applyFill="1"/>
    <xf numFmtId="0" fontId="43" fillId="9" borderId="0" xfId="0" applyNumberFormat="1" applyFont="1" applyFill="1" applyAlignment="1">
      <alignment horizontal="right"/>
    </xf>
    <xf numFmtId="0" fontId="43" fillId="13" borderId="0" xfId="0" applyFont="1" applyFill="1" applyAlignment="1">
      <alignment horizontal="right"/>
    </xf>
    <xf numFmtId="0" fontId="19" fillId="13" borderId="0" xfId="0" applyFont="1" applyFill="1" applyAlignment="1">
      <alignment horizontal="right"/>
    </xf>
    <xf numFmtId="0" fontId="44" fillId="13" borderId="0" xfId="0" applyFont="1" applyFill="1" applyAlignment="1">
      <alignment horizontal="right"/>
    </xf>
    <xf numFmtId="0" fontId="45" fillId="9" borderId="0" xfId="0" applyFont="1" applyFill="1"/>
    <xf numFmtId="0" fontId="0" fillId="13" borderId="0" xfId="0" applyFill="1"/>
    <xf numFmtId="0" fontId="43" fillId="9" borderId="0" xfId="0" applyFont="1" applyFill="1" applyAlignment="1">
      <alignment horizontal="right"/>
    </xf>
    <xf numFmtId="0" fontId="3" fillId="13" borderId="0" xfId="0" applyFont="1" applyFill="1" applyAlignment="1">
      <alignment horizontal="right"/>
    </xf>
    <xf numFmtId="1" fontId="3" fillId="0" borderId="0" xfId="0" applyNumberFormat="1" applyFont="1"/>
    <xf numFmtId="164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" fontId="19" fillId="0" borderId="0" xfId="0" applyNumberFormat="1" applyFont="1"/>
    <xf numFmtId="0" fontId="46" fillId="7" borderId="0" xfId="0" applyFont="1" applyFill="1" applyAlignment="1">
      <alignment horizontal="right"/>
    </xf>
    <xf numFmtId="0" fontId="47" fillId="7" borderId="0" xfId="0" applyFont="1" applyFill="1" applyAlignment="1">
      <alignment horizontal="right"/>
    </xf>
    <xf numFmtId="0" fontId="3" fillId="0" borderId="0" xfId="0" applyFont="1" applyFill="1" applyAlignment="1">
      <alignment horizontal="left"/>
    </xf>
    <xf numFmtId="0" fontId="48" fillId="7" borderId="0" xfId="0" applyFont="1" applyFill="1" applyAlignment="1">
      <alignment horizontal="right"/>
    </xf>
    <xf numFmtId="1" fontId="3" fillId="0" borderId="0" xfId="0" applyNumberFormat="1" applyFont="1" applyFill="1"/>
    <xf numFmtId="0" fontId="40" fillId="9" borderId="0" xfId="0" applyFont="1" applyFill="1" applyAlignment="1">
      <alignment horizontal="right"/>
    </xf>
    <xf numFmtId="0" fontId="49" fillId="9" borderId="0" xfId="0" applyFont="1" applyFill="1" applyAlignment="1">
      <alignment horizontal="right"/>
    </xf>
    <xf numFmtId="0" fontId="0" fillId="0" borderId="0" xfId="0" applyNumberFormat="1" applyAlignment="1">
      <alignment horizontal="center"/>
    </xf>
    <xf numFmtId="2" fontId="50" fillId="0" borderId="0" xfId="0" applyNumberFormat="1" applyFont="1" applyFill="1"/>
    <xf numFmtId="0" fontId="0" fillId="0" borderId="0" xfId="0" applyAlignment="1">
      <alignment horizontal="center" wrapText="1"/>
    </xf>
    <xf numFmtId="0" fontId="20" fillId="3" borderId="2" xfId="0" applyFont="1" applyFill="1" applyBorder="1" applyAlignment="1">
      <alignment horizontal="left" vertical="center"/>
    </xf>
    <xf numFmtId="0" fontId="0" fillId="0" borderId="0" xfId="0" applyFont="1" applyAlignment="1">
      <alignment horizontal="left" wrapText="1"/>
    </xf>
    <xf numFmtId="0" fontId="21" fillId="0" borderId="2" xfId="0" applyFont="1" applyBorder="1" applyAlignment="1">
      <alignment horizontal="center"/>
    </xf>
  </cellXfs>
  <cellStyles count="3">
    <cellStyle name="Hiperlink" xfId="2" builtinId="8"/>
    <cellStyle name="Normal" xfId="0" builtinId="0"/>
    <cellStyle name="Normal 3" xfId="1"/>
  </cellStyles>
  <dxfs count="54"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52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52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52"/>
        </patternFill>
      </fill>
    </dxf>
    <dxf>
      <fill>
        <patternFill>
          <bgColor indexed="49"/>
        </patternFill>
      </fill>
    </dxf>
    <dxf>
      <fill>
        <patternFill>
          <bgColor indexed="49"/>
        </patternFill>
      </fill>
    </dxf>
    <dxf>
      <fill>
        <patternFill>
          <bgColor indexed="52"/>
        </patternFill>
      </fill>
    </dxf>
    <dxf>
      <fill>
        <patternFill>
          <bgColor indexed="49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  <dxf>
      <fill>
        <patternFill>
          <bgColor indexed="52"/>
        </patternFill>
      </fill>
    </dxf>
  </dxfs>
  <tableStyles count="0" defaultTableStyle="TableStyleMedium2" defaultPivotStyle="PivotStyleLight16"/>
  <colors>
    <mruColors>
      <color rgb="FFFF6600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Gráficos!$B$5</c:f>
              <c:strCache>
                <c:ptCount val="1"/>
                <c:pt idx="0">
                  <c:v>Comercializáveis retroagida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Gráficos!$C$5:$FQ$5</c:f>
              <c:numCache>
                <c:formatCode>0.00</c:formatCode>
                <c:ptCount val="171"/>
                <c:pt idx="0">
                  <c:v>8.7369965116408821</c:v>
                </c:pt>
                <c:pt idx="1">
                  <c:v>10.544755425881625</c:v>
                </c:pt>
                <c:pt idx="2">
                  <c:v>10.478572640893734</c:v>
                </c:pt>
                <c:pt idx="3">
                  <c:v>7.4168012901654423</c:v>
                </c:pt>
                <c:pt idx="4">
                  <c:v>5.6746314845372403</c:v>
                </c:pt>
                <c:pt idx="5">
                  <c:v>4.7646369262941191</c:v>
                </c:pt>
                <c:pt idx="6">
                  <c:v>4.6604127629705339</c:v>
                </c:pt>
                <c:pt idx="7">
                  <c:v>4.4339157879419444</c:v>
                </c:pt>
                <c:pt idx="8">
                  <c:v>5.0644829494638888</c:v>
                </c:pt>
                <c:pt idx="9">
                  <c:v>5.6249485598008242</c:v>
                </c:pt>
                <c:pt idx="10">
                  <c:v>6.2119042311212791</c:v>
                </c:pt>
                <c:pt idx="11">
                  <c:v>6.2670463626762762</c:v>
                </c:pt>
                <c:pt idx="12">
                  <c:v>5.2395534251487685</c:v>
                </c:pt>
                <c:pt idx="13">
                  <c:v>4.1950919711147172</c:v>
                </c:pt>
                <c:pt idx="14">
                  <c:v>4.1926306967454252</c:v>
                </c:pt>
                <c:pt idx="15">
                  <c:v>5.4357397814589037</c:v>
                </c:pt>
                <c:pt idx="16">
                  <c:v>6.7555518758444455</c:v>
                </c:pt>
                <c:pt idx="17">
                  <c:v>7.4803085154502735</c:v>
                </c:pt>
                <c:pt idx="18">
                  <c:v>7.7230195614594876</c:v>
                </c:pt>
                <c:pt idx="19">
                  <c:v>8.00859962854088</c:v>
                </c:pt>
                <c:pt idx="20">
                  <c:v>7.8938848798386418</c:v>
                </c:pt>
                <c:pt idx="21">
                  <c:v>7.3617505667249228</c:v>
                </c:pt>
                <c:pt idx="22">
                  <c:v>6.9139741581151659</c:v>
                </c:pt>
                <c:pt idx="23">
                  <c:v>6.5987435779986336</c:v>
                </c:pt>
                <c:pt idx="24">
                  <c:v>6.2464046120586314</c:v>
                </c:pt>
                <c:pt idx="25">
                  <c:v>6.7743406363243608</c:v>
                </c:pt>
                <c:pt idx="26">
                  <c:v>8.2915013026089603</c:v>
                </c:pt>
                <c:pt idx="27">
                  <c:v>9.8697659338684574</c:v>
                </c:pt>
                <c:pt idx="28">
                  <c:v>13.33050046432145</c:v>
                </c:pt>
                <c:pt idx="29">
                  <c:v>15.732750946946839</c:v>
                </c:pt>
                <c:pt idx="30">
                  <c:v>17.17731850406534</c:v>
                </c:pt>
                <c:pt idx="31">
                  <c:v>18.445464854966808</c:v>
                </c:pt>
                <c:pt idx="32">
                  <c:v>19.618461001266429</c:v>
                </c:pt>
                <c:pt idx="33">
                  <c:v>20.521285825878131</c:v>
                </c:pt>
                <c:pt idx="34">
                  <c:v>21.400285334840241</c:v>
                </c:pt>
                <c:pt idx="35">
                  <c:v>21.184886667480086</c:v>
                </c:pt>
                <c:pt idx="36">
                  <c:v>20.195976460301001</c:v>
                </c:pt>
                <c:pt idx="37">
                  <c:v>18.812543958478134</c:v>
                </c:pt>
                <c:pt idx="38">
                  <c:v>17.64506283173688</c:v>
                </c:pt>
                <c:pt idx="39">
                  <c:v>15.123180137006553</c:v>
                </c:pt>
                <c:pt idx="40">
                  <c:v>10.398152677029039</c:v>
                </c:pt>
                <c:pt idx="41">
                  <c:v>7.7429433722353114</c:v>
                </c:pt>
                <c:pt idx="42">
                  <c:v>6.4071814000205229</c:v>
                </c:pt>
                <c:pt idx="43">
                  <c:v>5.1398624826449746</c:v>
                </c:pt>
                <c:pt idx="44">
                  <c:v>4.3176906961867489</c:v>
                </c:pt>
                <c:pt idx="45">
                  <c:v>3.5970028917694519</c:v>
                </c:pt>
                <c:pt idx="46">
                  <c:v>3.3540191010212217</c:v>
                </c:pt>
                <c:pt idx="47">
                  <c:v>4.4558511059900052</c:v>
                </c:pt>
                <c:pt idx="48">
                  <c:v>5.5389761906498691</c:v>
                </c:pt>
                <c:pt idx="49">
                  <c:v>6.1116287968548066</c:v>
                </c:pt>
                <c:pt idx="50">
                  <c:v>5.8165029372577948</c:v>
                </c:pt>
                <c:pt idx="51">
                  <c:v>5.9616419172471513</c:v>
                </c:pt>
                <c:pt idx="52">
                  <c:v>6.578374690982014</c:v>
                </c:pt>
                <c:pt idx="53">
                  <c:v>6.8181646781184435</c:v>
                </c:pt>
                <c:pt idx="54">
                  <c:v>6.7319671001873749</c:v>
                </c:pt>
                <c:pt idx="55">
                  <c:v>6.7451201604199484</c:v>
                </c:pt>
                <c:pt idx="56">
                  <c:v>6.5966962242155702</c:v>
                </c:pt>
                <c:pt idx="57">
                  <c:v>7.1804062446204409</c:v>
                </c:pt>
                <c:pt idx="58">
                  <c:v>6.9962073497022548</c:v>
                </c:pt>
                <c:pt idx="59">
                  <c:v>5.5101998788167128</c:v>
                </c:pt>
                <c:pt idx="60">
                  <c:v>4.5770645277185329</c:v>
                </c:pt>
                <c:pt idx="61">
                  <c:v>3.7876186115856303</c:v>
                </c:pt>
                <c:pt idx="62">
                  <c:v>3.2979004749839058</c:v>
                </c:pt>
                <c:pt idx="63">
                  <c:v>3.4483241948740861</c:v>
                </c:pt>
                <c:pt idx="64">
                  <c:v>2.8898229713048229</c:v>
                </c:pt>
                <c:pt idx="65">
                  <c:v>2.4913555430013057</c:v>
                </c:pt>
                <c:pt idx="66">
                  <c:v>2.3571274375543627</c:v>
                </c:pt>
                <c:pt idx="67">
                  <c:v>2.2045046258444501</c:v>
                </c:pt>
                <c:pt idx="68">
                  <c:v>2.2424695585015364</c:v>
                </c:pt>
                <c:pt idx="69">
                  <c:v>1.3750344803329595</c:v>
                </c:pt>
                <c:pt idx="70">
                  <c:v>0.83133640306070067</c:v>
                </c:pt>
                <c:pt idx="71">
                  <c:v>0.7288123987286399</c:v>
                </c:pt>
                <c:pt idx="72">
                  <c:v>0.95391347537794324</c:v>
                </c:pt>
                <c:pt idx="73">
                  <c:v>1.0760570855950169</c:v>
                </c:pt>
                <c:pt idx="74">
                  <c:v>1.2468050994653312</c:v>
                </c:pt>
                <c:pt idx="75">
                  <c:v>0.92748940132103552</c:v>
                </c:pt>
                <c:pt idx="76">
                  <c:v>1.206918105129251</c:v>
                </c:pt>
                <c:pt idx="77">
                  <c:v>1.2263597404687854</c:v>
                </c:pt>
                <c:pt idx="78">
                  <c:v>1.121405338974113</c:v>
                </c:pt>
                <c:pt idx="79">
                  <c:v>1.1305274612635419</c:v>
                </c:pt>
                <c:pt idx="80">
                  <c:v>1.080045119622941</c:v>
                </c:pt>
                <c:pt idx="81">
                  <c:v>1.5063999690832608</c:v>
                </c:pt>
                <c:pt idx="82">
                  <c:v>2.119046074883868</c:v>
                </c:pt>
                <c:pt idx="83">
                  <c:v>3.1051353424185191</c:v>
                </c:pt>
                <c:pt idx="84">
                  <c:v>3.9656718794373713</c:v>
                </c:pt>
                <c:pt idx="85">
                  <c:v>4.807383029379575</c:v>
                </c:pt>
                <c:pt idx="86">
                  <c:v>4.9116482322379529</c:v>
                </c:pt>
                <c:pt idx="87">
                  <c:v>4.459614289258762</c:v>
                </c:pt>
                <c:pt idx="88">
                  <c:v>4.1258841645054556</c:v>
                </c:pt>
                <c:pt idx="89">
                  <c:v>4.7336165997481361</c:v>
                </c:pt>
                <c:pt idx="90">
                  <c:v>4.8279659383622553</c:v>
                </c:pt>
                <c:pt idx="91">
                  <c:v>4.9701128505126757</c:v>
                </c:pt>
                <c:pt idx="92">
                  <c:v>5.3080267097054268</c:v>
                </c:pt>
                <c:pt idx="93">
                  <c:v>6.1404777000517052</c:v>
                </c:pt>
                <c:pt idx="94">
                  <c:v>7.0736782962532274</c:v>
                </c:pt>
                <c:pt idx="95">
                  <c:v>7.7478128847797256</c:v>
                </c:pt>
                <c:pt idx="96">
                  <c:v>7.3695554911735961</c:v>
                </c:pt>
                <c:pt idx="97">
                  <c:v>6.7523363613714249</c:v>
                </c:pt>
                <c:pt idx="98">
                  <c:v>6.6982267476358048</c:v>
                </c:pt>
                <c:pt idx="99">
                  <c:v>7.3865267564628523</c:v>
                </c:pt>
                <c:pt idx="100">
                  <c:v>7.8124676580444641</c:v>
                </c:pt>
                <c:pt idx="101">
                  <c:v>6.9416916428826747</c:v>
                </c:pt>
                <c:pt idx="102">
                  <c:v>6.6166289423124747</c:v>
                </c:pt>
                <c:pt idx="103">
                  <c:v>6.5151300566177683</c:v>
                </c:pt>
                <c:pt idx="104">
                  <c:v>6.1091085164680647</c:v>
                </c:pt>
                <c:pt idx="105">
                  <c:v>5.5380379401213986</c:v>
                </c:pt>
                <c:pt idx="106">
                  <c:v>4.9783699041851204</c:v>
                </c:pt>
                <c:pt idx="107">
                  <c:v>4.4644138010183632</c:v>
                </c:pt>
                <c:pt idx="108">
                  <c:v>4.1455657133602219</c:v>
                </c:pt>
                <c:pt idx="109">
                  <c:v>3.6318634180883658</c:v>
                </c:pt>
                <c:pt idx="110">
                  <c:v>3.4125230968188758</c:v>
                </c:pt>
                <c:pt idx="111">
                  <c:v>3.0646210877829372</c:v>
                </c:pt>
                <c:pt idx="112">
                  <c:v>2.6589147686052694</c:v>
                </c:pt>
                <c:pt idx="113">
                  <c:v>2.644489991930099</c:v>
                </c:pt>
                <c:pt idx="114">
                  <c:v>3.3384544673902283</c:v>
                </c:pt>
                <c:pt idx="115">
                  <c:v>3.677329370883875</c:v>
                </c:pt>
                <c:pt idx="116">
                  <c:v>4.0647800743959461</c:v>
                </c:pt>
                <c:pt idx="117">
                  <c:v>4.2050371551908494</c:v>
                </c:pt>
                <c:pt idx="118">
                  <c:v>3.7901883849069229</c:v>
                </c:pt>
                <c:pt idx="119">
                  <c:v>2.9818122752578669</c:v>
                </c:pt>
                <c:pt idx="120">
                  <c:v>2.6036918379956919</c:v>
                </c:pt>
                <c:pt idx="121">
                  <c:v>3.0537818867513389</c:v>
                </c:pt>
                <c:pt idx="122">
                  <c:v>3.9594767451065715</c:v>
                </c:pt>
                <c:pt idx="123">
                  <c:v>4.7177629344199445</c:v>
                </c:pt>
                <c:pt idx="124">
                  <c:v>6.0838333754541285</c:v>
                </c:pt>
                <c:pt idx="125">
                  <c:v>6.9340057138943978</c:v>
                </c:pt>
                <c:pt idx="126">
                  <c:v>6.6676397724528602</c:v>
                </c:pt>
                <c:pt idx="127">
                  <c:v>6.3737658118996343</c:v>
                </c:pt>
                <c:pt idx="128">
                  <c:v>6.1116007619783641</c:v>
                </c:pt>
                <c:pt idx="129">
                  <c:v>6.0941229653552531</c:v>
                </c:pt>
                <c:pt idx="130">
                  <c:v>6.0234167475100797</c:v>
                </c:pt>
                <c:pt idx="131">
                  <c:v>6.3407905877489457</c:v>
                </c:pt>
                <c:pt idx="132">
                  <c:v>6.5218976620973201</c:v>
                </c:pt>
                <c:pt idx="133">
                  <c:v>6.9865577882802121</c:v>
                </c:pt>
                <c:pt idx="134">
                  <c:v>6.599343970668281</c:v>
                </c:pt>
                <c:pt idx="135">
                  <c:v>5.9447361303341939</c:v>
                </c:pt>
                <c:pt idx="136">
                  <c:v>4.9428918519030862</c:v>
                </c:pt>
                <c:pt idx="137">
                  <c:v>4.4848392996328368</c:v>
                </c:pt>
                <c:pt idx="138">
                  <c:v>4.0349099666342259</c:v>
                </c:pt>
                <c:pt idx="139">
                  <c:v>3.8359779961634199</c:v>
                </c:pt>
                <c:pt idx="140">
                  <c:v>3.467569728328157</c:v>
                </c:pt>
                <c:pt idx="141">
                  <c:v>3.4047756775608784</c:v>
                </c:pt>
                <c:pt idx="142">
                  <c:v>3.5358158182818622</c:v>
                </c:pt>
                <c:pt idx="143">
                  <c:v>3.0051228021830356</c:v>
                </c:pt>
                <c:pt idx="144">
                  <c:v>3.1007095741912849</c:v>
                </c:pt>
                <c:pt idx="145">
                  <c:v>2.9844726444114844</c:v>
                </c:pt>
                <c:pt idx="146">
                  <c:v>3.3938843874411484</c:v>
                </c:pt>
                <c:pt idx="147">
                  <c:v>4.0170748510031773</c:v>
                </c:pt>
                <c:pt idx="148">
                  <c:v>4.1258057251086777</c:v>
                </c:pt>
                <c:pt idx="149">
                  <c:v>4.4797842007459732</c:v>
                </c:pt>
                <c:pt idx="150">
                  <c:v>5.5561223072558619</c:v>
                </c:pt>
                <c:pt idx="151">
                  <c:v>6.4479063749501631</c:v>
                </c:pt>
                <c:pt idx="152">
                  <c:v>6.9119612241966388</c:v>
                </c:pt>
                <c:pt idx="153">
                  <c:v>6.5806109680143443</c:v>
                </c:pt>
                <c:pt idx="154">
                  <c:v>6.3134901017112055</c:v>
                </c:pt>
                <c:pt idx="155">
                  <c:v>6.7624053504267811</c:v>
                </c:pt>
                <c:pt idx="156">
                  <c:v>6.8143138484641819</c:v>
                </c:pt>
                <c:pt idx="157">
                  <c:v>6.754228235291837</c:v>
                </c:pt>
                <c:pt idx="158">
                  <c:v>6.4238763662011422</c:v>
                </c:pt>
                <c:pt idx="159">
                  <c:v>6.3861429311068862</c:v>
                </c:pt>
                <c:pt idx="160">
                  <c:v>6.2029202096833158</c:v>
                </c:pt>
                <c:pt idx="161">
                  <c:v>6.008480568350727</c:v>
                </c:pt>
                <c:pt idx="162">
                  <c:v>5.6278449607221503</c:v>
                </c:pt>
                <c:pt idx="163">
                  <c:v>5.2375688933276265</c:v>
                </c:pt>
                <c:pt idx="164">
                  <c:v>5.706565219723525</c:v>
                </c:pt>
                <c:pt idx="165">
                  <c:v>6.1692370942017183</c:v>
                </c:pt>
                <c:pt idx="166">
                  <c:v>6.6841360990700815</c:v>
                </c:pt>
                <c:pt idx="167">
                  <c:v>6.9520749100494106</c:v>
                </c:pt>
                <c:pt idx="168">
                  <c:v>7.1225570406660665</c:v>
                </c:pt>
                <c:pt idx="169">
                  <c:v>6.8294388994213362</c:v>
                </c:pt>
                <c:pt idx="170">
                  <c:v>6.8867808621476234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Gráficos!$B$6</c:f>
              <c:strCache>
                <c:ptCount val="1"/>
                <c:pt idx="0">
                  <c:v>Comercializáveis original BCB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Gráficos!$C$6:$FQ$6</c:f>
              <c:numCache>
                <c:formatCode>0.00</c:formatCode>
                <c:ptCount val="171"/>
                <c:pt idx="0">
                  <c:v>7.4100349917442854</c:v>
                </c:pt>
                <c:pt idx="1">
                  <c:v>8.2344541199703905</c:v>
                </c:pt>
                <c:pt idx="2">
                  <c:v>8.1373731864364363</c:v>
                </c:pt>
                <c:pt idx="3">
                  <c:v>5.6031509850161587</c:v>
                </c:pt>
                <c:pt idx="4">
                  <c:v>4.4640373326295668</c:v>
                </c:pt>
                <c:pt idx="5">
                  <c:v>3.6355330214755677</c:v>
                </c:pt>
                <c:pt idx="6">
                  <c:v>3.43954664470556</c:v>
                </c:pt>
                <c:pt idx="7">
                  <c:v>3.43954664470556</c:v>
                </c:pt>
                <c:pt idx="8">
                  <c:v>4.2075336469839408</c:v>
                </c:pt>
                <c:pt idx="9">
                  <c:v>4.7803886545385144</c:v>
                </c:pt>
                <c:pt idx="10">
                  <c:v>5.2940180106882284</c:v>
                </c:pt>
                <c:pt idx="11">
                  <c:v>4.9590534439974743</c:v>
                </c:pt>
                <c:pt idx="12">
                  <c:v>4.2963939371990945</c:v>
                </c:pt>
                <c:pt idx="13">
                  <c:v>3.8218035601972788</c:v>
                </c:pt>
                <c:pt idx="14">
                  <c:v>3.8632287187250203</c:v>
                </c:pt>
                <c:pt idx="15">
                  <c:v>4.9225277217557206</c:v>
                </c:pt>
                <c:pt idx="16">
                  <c:v>6.276569946256183</c:v>
                </c:pt>
                <c:pt idx="17">
                  <c:v>7.2961113387654875</c:v>
                </c:pt>
                <c:pt idx="18">
                  <c:v>7.6064012498966882</c:v>
                </c:pt>
                <c:pt idx="19">
                  <c:v>7.8751485057656057</c:v>
                </c:pt>
                <c:pt idx="20">
                  <c:v>7.767713839392032</c:v>
                </c:pt>
                <c:pt idx="21">
                  <c:v>7.2428015155222125</c:v>
                </c:pt>
                <c:pt idx="22">
                  <c:v>6.8371045063047031</c:v>
                </c:pt>
                <c:pt idx="23">
                  <c:v>6.7731748536630887</c:v>
                </c:pt>
                <c:pt idx="24">
                  <c:v>6.6459755984020541</c:v>
                </c:pt>
                <c:pt idx="25">
                  <c:v>7.3136389654595346</c:v>
                </c:pt>
                <c:pt idx="26">
                  <c:v>8.5976789171850818</c:v>
                </c:pt>
                <c:pt idx="27">
                  <c:v>9.8338199718694277</c:v>
                </c:pt>
                <c:pt idx="28">
                  <c:v>12.361353804308472</c:v>
                </c:pt>
                <c:pt idx="29">
                  <c:v>14.863709996129714</c:v>
                </c:pt>
                <c:pt idx="30">
                  <c:v>16.188577288518189</c:v>
                </c:pt>
                <c:pt idx="31">
                  <c:v>16.6980239652192</c:v>
                </c:pt>
                <c:pt idx="32">
                  <c:v>18.012636337671537</c:v>
                </c:pt>
                <c:pt idx="33">
                  <c:v>19.191465988432419</c:v>
                </c:pt>
                <c:pt idx="34">
                  <c:v>20.239617183294278</c:v>
                </c:pt>
                <c:pt idx="35">
                  <c:v>20.443596176619838</c:v>
                </c:pt>
                <c:pt idx="36">
                  <c:v>19.641516766637434</c:v>
                </c:pt>
                <c:pt idx="37">
                  <c:v>18.235498546685804</c:v>
                </c:pt>
                <c:pt idx="38">
                  <c:v>17.280201386292827</c:v>
                </c:pt>
                <c:pt idx="39">
                  <c:v>15.397841528458468</c:v>
                </c:pt>
                <c:pt idx="40">
                  <c:v>11.687908990422468</c:v>
                </c:pt>
                <c:pt idx="41">
                  <c:v>8.6924063964694653</c:v>
                </c:pt>
                <c:pt idx="42">
                  <c:v>7.410278335172249</c:v>
                </c:pt>
                <c:pt idx="43">
                  <c:v>6.6323291022653885</c:v>
                </c:pt>
                <c:pt idx="44">
                  <c:v>5.8439394450621629</c:v>
                </c:pt>
                <c:pt idx="45">
                  <c:v>5.2158476275660171</c:v>
                </c:pt>
                <c:pt idx="46">
                  <c:v>5.0073962206762967</c:v>
                </c:pt>
                <c:pt idx="47">
                  <c:v>5.446757711139405</c:v>
                </c:pt>
                <c:pt idx="48">
                  <c:v>6.0903691000107063</c:v>
                </c:pt>
                <c:pt idx="49">
                  <c:v>6.3342062629266449</c:v>
                </c:pt>
                <c:pt idx="50">
                  <c:v>6.0490146895583408</c:v>
                </c:pt>
                <c:pt idx="51">
                  <c:v>5.9118914360309471</c:v>
                </c:pt>
                <c:pt idx="52">
                  <c:v>6.144316534444183</c:v>
                </c:pt>
                <c:pt idx="53">
                  <c:v>6.2816039799667545</c:v>
                </c:pt>
                <c:pt idx="54">
                  <c:v>6.2287433393719116</c:v>
                </c:pt>
                <c:pt idx="55">
                  <c:v>6.2287433393719338</c:v>
                </c:pt>
                <c:pt idx="56">
                  <c:v>5.7012393998576938</c:v>
                </c:pt>
                <c:pt idx="57">
                  <c:v>6.1534484630548114</c:v>
                </c:pt>
                <c:pt idx="58">
                  <c:v>6.121839495770498</c:v>
                </c:pt>
                <c:pt idx="59">
                  <c:v>5.2164349127709286</c:v>
                </c:pt>
                <c:pt idx="60">
                  <c:v>4.3793076335046477</c:v>
                </c:pt>
                <c:pt idx="61">
                  <c:v>3.879785523194812</c:v>
                </c:pt>
                <c:pt idx="62">
                  <c:v>3.4452286514842223</c:v>
                </c:pt>
                <c:pt idx="63">
                  <c:v>3.4658332184897889</c:v>
                </c:pt>
                <c:pt idx="64">
                  <c:v>3.1568877624776004</c:v>
                </c:pt>
                <c:pt idx="65">
                  <c:v>2.7366341457981891</c:v>
                </c:pt>
                <c:pt idx="66">
                  <c:v>2.5832653647286818</c:v>
                </c:pt>
                <c:pt idx="67">
                  <c:v>2.4294827362586258</c:v>
                </c:pt>
                <c:pt idx="68">
                  <c:v>2.5419414956256992</c:v>
                </c:pt>
                <c:pt idx="69">
                  <c:v>1.4143255350536066</c:v>
                </c:pt>
                <c:pt idx="70">
                  <c:v>0.56853489318067219</c:v>
                </c:pt>
                <c:pt idx="71">
                  <c:v>0.20627080911477247</c:v>
                </c:pt>
                <c:pt idx="72">
                  <c:v>0.4574143449772361</c:v>
                </c:pt>
                <c:pt idx="73">
                  <c:v>0.59830833424086016</c:v>
                </c:pt>
                <c:pt idx="74">
                  <c:v>0.77942151187799791</c:v>
                </c:pt>
                <c:pt idx="75">
                  <c:v>0.76938671933475256</c:v>
                </c:pt>
                <c:pt idx="76">
                  <c:v>1.1416006864522155</c:v>
                </c:pt>
                <c:pt idx="77">
                  <c:v>1.3131468514397282</c:v>
                </c:pt>
                <c:pt idx="78">
                  <c:v>1.2020689469878443</c:v>
                </c:pt>
                <c:pt idx="79">
                  <c:v>1.1919396237021651</c:v>
                </c:pt>
                <c:pt idx="80">
                  <c:v>1.1011392790747365</c:v>
                </c:pt>
                <c:pt idx="81">
                  <c:v>1.5264871554366399</c:v>
                </c:pt>
                <c:pt idx="82">
                  <c:v>2.1363779473195121</c:v>
                </c:pt>
                <c:pt idx="83">
                  <c:v>3.1312793995077248</c:v>
                </c:pt>
                <c:pt idx="84">
                  <c:v>3.9872690185236426</c:v>
                </c:pt>
                <c:pt idx="85">
                  <c:v>4.8090971750325728</c:v>
                </c:pt>
                <c:pt idx="86">
                  <c:v>4.9137388455348097</c:v>
                </c:pt>
                <c:pt idx="87">
                  <c:v>4.4540490915810249</c:v>
                </c:pt>
                <c:pt idx="88">
                  <c:v>4.1112021033154589</c:v>
                </c:pt>
                <c:pt idx="89">
                  <c:v>4.733380601940862</c:v>
                </c:pt>
                <c:pt idx="90">
                  <c:v>4.8483344221984082</c:v>
                </c:pt>
                <c:pt idx="91">
                  <c:v>4.9847736962213007</c:v>
                </c:pt>
                <c:pt idx="92">
                  <c:v>5.3200209528103448</c:v>
                </c:pt>
                <c:pt idx="93">
                  <c:v>6.1499742351317721</c:v>
                </c:pt>
                <c:pt idx="94">
                  <c:v>7.0901959416332705</c:v>
                </c:pt>
                <c:pt idx="95">
                  <c:v>7.7718242400186321</c:v>
                </c:pt>
                <c:pt idx="96">
                  <c:v>7.3977278551727421</c:v>
                </c:pt>
                <c:pt idx="97">
                  <c:v>6.8007777053077589</c:v>
                </c:pt>
                <c:pt idx="98">
                  <c:v>6.7581681789940395</c:v>
                </c:pt>
                <c:pt idx="99">
                  <c:v>7.4415571331304387</c:v>
                </c:pt>
                <c:pt idx="100">
                  <c:v>7.8597011036116271</c:v>
                </c:pt>
                <c:pt idx="101">
                  <c:v>6.9733293024630827</c:v>
                </c:pt>
                <c:pt idx="102">
                  <c:v>6.6214784236650948</c:v>
                </c:pt>
                <c:pt idx="103">
                  <c:v>6.4935710217772113</c:v>
                </c:pt>
                <c:pt idx="104">
                  <c:v>6.0804357119344843</c:v>
                </c:pt>
                <c:pt idx="105">
                  <c:v>5.5029986608500892</c:v>
                </c:pt>
                <c:pt idx="106">
                  <c:v>4.9513898092149677</c:v>
                </c:pt>
                <c:pt idx="107">
                  <c:v>4.4328040309304706</c:v>
                </c:pt>
                <c:pt idx="108">
                  <c:v>4.1106088751821979</c:v>
                </c:pt>
                <c:pt idx="109">
                  <c:v>3.5910430059577836</c:v>
                </c:pt>
                <c:pt idx="110">
                  <c:v>3.3739793556758935</c:v>
                </c:pt>
                <c:pt idx="111">
                  <c:v>3.0246735220351706</c:v>
                </c:pt>
                <c:pt idx="112">
                  <c:v>2.6355147154907055</c:v>
                </c:pt>
                <c:pt idx="113">
                  <c:v>2.6252685824453392</c:v>
                </c:pt>
                <c:pt idx="114">
                  <c:v>3.3231204088059574</c:v>
                </c:pt>
                <c:pt idx="115">
                  <c:v>3.6850770912509656</c:v>
                </c:pt>
                <c:pt idx="116">
                  <c:v>4.0888835628466014</c:v>
                </c:pt>
                <c:pt idx="117">
                  <c:v>4.2131811648721262</c:v>
                </c:pt>
                <c:pt idx="118">
                  <c:v>3.7791318184892786</c:v>
                </c:pt>
                <c:pt idx="119">
                  <c:v>2.9752017080669768</c:v>
                </c:pt>
                <c:pt idx="120">
                  <c:v>2.5845600324248874</c:v>
                </c:pt>
                <c:pt idx="121">
                  <c:v>3.0270453450334189</c:v>
                </c:pt>
                <c:pt idx="122">
                  <c:v>3.9232910149682665</c:v>
                </c:pt>
                <c:pt idx="123">
                  <c:v>4.6694494666114528</c:v>
                </c:pt>
                <c:pt idx="124">
                  <c:v>6.0376093029840039</c:v>
                </c:pt>
                <c:pt idx="125">
                  <c:v>6.8739682421748993</c:v>
                </c:pt>
                <c:pt idx="126">
                  <c:v>6.6085879078428889</c:v>
                </c:pt>
                <c:pt idx="127">
                  <c:v>6.3108579595665182</c:v>
                </c:pt>
                <c:pt idx="128">
                  <c:v>6.0359069691209521</c:v>
                </c:pt>
                <c:pt idx="129">
                  <c:v>6.0253676681598867</c:v>
                </c:pt>
                <c:pt idx="130">
                  <c:v>5.9620185140064175</c:v>
                </c:pt>
                <c:pt idx="131">
                  <c:v>6.2589794306707081</c:v>
                </c:pt>
                <c:pt idx="132">
                  <c:v>6.4399998385593626</c:v>
                </c:pt>
                <c:pt idx="133">
                  <c:v>6.8971432657525478</c:v>
                </c:pt>
                <c:pt idx="134">
                  <c:v>6.5156705102442869</c:v>
                </c:pt>
                <c:pt idx="135">
                  <c:v>5.8723580447863633</c:v>
                </c:pt>
                <c:pt idx="136">
                  <c:v>4.8712996017351795</c:v>
                </c:pt>
                <c:pt idx="137">
                  <c:v>4.4142082513165093</c:v>
                </c:pt>
                <c:pt idx="138">
                  <c:v>3.9671495084302677</c:v>
                </c:pt>
                <c:pt idx="139">
                  <c:v>3.769572408944355</c:v>
                </c:pt>
                <c:pt idx="140">
                  <c:v>3.4073568874211313</c:v>
                </c:pt>
                <c:pt idx="141">
                  <c:v>3.3559615808170351</c:v>
                </c:pt>
                <c:pt idx="142">
                  <c:v>3.4898423600667972</c:v>
                </c:pt>
                <c:pt idx="143">
                  <c:v>2.9733744373196869</c:v>
                </c:pt>
                <c:pt idx="144">
                  <c:v>3.076389017589154</c:v>
                </c:pt>
                <c:pt idx="145">
                  <c:v>2.9636251907175781</c:v>
                </c:pt>
                <c:pt idx="146">
                  <c:v>3.37334912701166</c:v>
                </c:pt>
                <c:pt idx="147">
                  <c:v>4.0014768585335592</c:v>
                </c:pt>
                <c:pt idx="148">
                  <c:v>4.1048888868307598</c:v>
                </c:pt>
                <c:pt idx="149">
                  <c:v>4.4674071547681438</c:v>
                </c:pt>
                <c:pt idx="150">
                  <c:v>5.543421448462249</c:v>
                </c:pt>
                <c:pt idx="151">
                  <c:v>6.4318518925619239</c:v>
                </c:pt>
                <c:pt idx="152">
                  <c:v>6.9005269809599312</c:v>
                </c:pt>
                <c:pt idx="153">
                  <c:v>6.5709480315408353</c:v>
                </c:pt>
                <c:pt idx="154">
                  <c:v>6.3058197898462565</c:v>
                </c:pt>
                <c:pt idx="155">
                  <c:v>6.75369263879535</c:v>
                </c:pt>
                <c:pt idx="156">
                  <c:v>6.8070374782110976</c:v>
                </c:pt>
                <c:pt idx="157">
                  <c:v>6.7538679055915374</c:v>
                </c:pt>
                <c:pt idx="158">
                  <c:v>6.425947780237462</c:v>
                </c:pt>
                <c:pt idx="159">
                  <c:v>6.38379889002747</c:v>
                </c:pt>
                <c:pt idx="160">
                  <c:v>6.2041500789486337</c:v>
                </c:pt>
                <c:pt idx="161">
                  <c:v>6.0146126308600945</c:v>
                </c:pt>
                <c:pt idx="162">
                  <c:v>5.6368509704908032</c:v>
                </c:pt>
                <c:pt idx="163">
                  <c:v>5.2484416009282109</c:v>
                </c:pt>
                <c:pt idx="164">
                  <c:v>5.7098735888158947</c:v>
                </c:pt>
                <c:pt idx="165">
                  <c:v>6.1633377313057736</c:v>
                </c:pt>
                <c:pt idx="166">
                  <c:v>6.6717016789417549</c:v>
                </c:pt>
                <c:pt idx="167">
                  <c:v>6.9380879082868496</c:v>
                </c:pt>
                <c:pt idx="168">
                  <c:v>7.109000844710045</c:v>
                </c:pt>
                <c:pt idx="169">
                  <c:v>6.8102607287968686</c:v>
                </c:pt>
                <c:pt idx="170">
                  <c:v>6.8633420630225483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982720"/>
        <c:axId val="31984256"/>
      </c:lineChart>
      <c:dateAx>
        <c:axId val="319827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84256"/>
        <c:crosses val="autoZero"/>
        <c:auto val="1"/>
        <c:lblOffset val="100"/>
        <c:baseTimeUnit val="months"/>
      </c:dateAx>
      <c:valAx>
        <c:axId val="3198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198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Gráficos!$B$8</c:f>
              <c:strCache>
                <c:ptCount val="1"/>
                <c:pt idx="0">
                  <c:v>Não comercializáveis retroagida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Gráficos!$C$8:$FQ$8</c:f>
              <c:numCache>
                <c:formatCode>0.00</c:formatCode>
                <c:ptCount val="171"/>
                <c:pt idx="0">
                  <c:v>3.1707331094325664</c:v>
                </c:pt>
                <c:pt idx="1">
                  <c:v>3.6229965187702939</c:v>
                </c:pt>
                <c:pt idx="2">
                  <c:v>3.9298619201521445</c:v>
                </c:pt>
                <c:pt idx="3">
                  <c:v>4.2440516268683615</c:v>
                </c:pt>
                <c:pt idx="4">
                  <c:v>4.2190707366700719</c:v>
                </c:pt>
                <c:pt idx="5">
                  <c:v>3.8331187931294419</c:v>
                </c:pt>
                <c:pt idx="6">
                  <c:v>3.6660127455941938</c:v>
                </c:pt>
                <c:pt idx="7">
                  <c:v>4.0834831299529029</c:v>
                </c:pt>
                <c:pt idx="8">
                  <c:v>4.5626855135260547</c:v>
                </c:pt>
                <c:pt idx="9">
                  <c:v>4.4459694420329265</c:v>
                </c:pt>
                <c:pt idx="10">
                  <c:v>4.9101521070519683</c:v>
                </c:pt>
                <c:pt idx="11">
                  <c:v>5.2468934132829492</c:v>
                </c:pt>
                <c:pt idx="12">
                  <c:v>5.6723644702539877</c:v>
                </c:pt>
                <c:pt idx="13">
                  <c:v>5.7207301562571811</c:v>
                </c:pt>
                <c:pt idx="14">
                  <c:v>5.4353655825381431</c:v>
                </c:pt>
                <c:pt idx="15">
                  <c:v>5.4780595429802403</c:v>
                </c:pt>
                <c:pt idx="16">
                  <c:v>5.5385093254379569</c:v>
                </c:pt>
                <c:pt idx="17">
                  <c:v>5.9842373676902483</c:v>
                </c:pt>
                <c:pt idx="18">
                  <c:v>5.8953046827290079</c:v>
                </c:pt>
                <c:pt idx="19">
                  <c:v>6.1104832807073572</c:v>
                </c:pt>
                <c:pt idx="20">
                  <c:v>5.9493061930708357</c:v>
                </c:pt>
                <c:pt idx="21">
                  <c:v>5.4312939220622969</c:v>
                </c:pt>
                <c:pt idx="22">
                  <c:v>5.4183089957494657</c:v>
                </c:pt>
                <c:pt idx="23">
                  <c:v>5.428446047096358</c:v>
                </c:pt>
                <c:pt idx="24">
                  <c:v>5.6985865394655777</c:v>
                </c:pt>
                <c:pt idx="25">
                  <c:v>5.5427062778995229</c:v>
                </c:pt>
                <c:pt idx="26">
                  <c:v>5.903326244005469</c:v>
                </c:pt>
                <c:pt idx="27">
                  <c:v>6.0299546635050438</c:v>
                </c:pt>
                <c:pt idx="28">
                  <c:v>7.2910519013087649</c:v>
                </c:pt>
                <c:pt idx="29">
                  <c:v>8.1785814689924621</c:v>
                </c:pt>
                <c:pt idx="30">
                  <c:v>9.1395163322166582</c:v>
                </c:pt>
                <c:pt idx="31">
                  <c:v>9.705721058234662</c:v>
                </c:pt>
                <c:pt idx="32">
                  <c:v>10.50074697485992</c:v>
                </c:pt>
                <c:pt idx="33">
                  <c:v>10.627300339718637</c:v>
                </c:pt>
                <c:pt idx="34">
                  <c:v>10.342181156201979</c:v>
                </c:pt>
                <c:pt idx="35">
                  <c:v>10.175437970294432</c:v>
                </c:pt>
                <c:pt idx="36">
                  <c:v>9.4181698465821242</c:v>
                </c:pt>
                <c:pt idx="37">
                  <c:v>9.1346938685983083</c:v>
                </c:pt>
                <c:pt idx="38">
                  <c:v>8.9264467808838575</c:v>
                </c:pt>
                <c:pt idx="39">
                  <c:v>8.423962746513137</c:v>
                </c:pt>
                <c:pt idx="40">
                  <c:v>7.3546160312269571</c:v>
                </c:pt>
                <c:pt idx="41">
                  <c:v>6.7661777220803687</c:v>
                </c:pt>
                <c:pt idx="42">
                  <c:v>6.2109894533040277</c:v>
                </c:pt>
                <c:pt idx="43">
                  <c:v>6.3223723920076802</c:v>
                </c:pt>
                <c:pt idx="44">
                  <c:v>5.7968118230511845</c:v>
                </c:pt>
                <c:pt idx="45">
                  <c:v>5.3935399581102716</c:v>
                </c:pt>
                <c:pt idx="46">
                  <c:v>5.704035338552238</c:v>
                </c:pt>
                <c:pt idx="47">
                  <c:v>6.0046084138920097</c:v>
                </c:pt>
                <c:pt idx="48">
                  <c:v>6.4231758282600637</c:v>
                </c:pt>
                <c:pt idx="49">
                  <c:v>7.2127445182495142</c:v>
                </c:pt>
                <c:pt idx="50">
                  <c:v>6.9152711331387451</c:v>
                </c:pt>
                <c:pt idx="51">
                  <c:v>7.0402605685428998</c:v>
                </c:pt>
                <c:pt idx="52">
                  <c:v>6.970598706643738</c:v>
                </c:pt>
                <c:pt idx="53">
                  <c:v>6.9630244260453944</c:v>
                </c:pt>
                <c:pt idx="54">
                  <c:v>6.7142982286453767</c:v>
                </c:pt>
                <c:pt idx="55">
                  <c:v>6.7564065121647809</c:v>
                </c:pt>
                <c:pt idx="56">
                  <c:v>6.485335519157398</c:v>
                </c:pt>
                <c:pt idx="57">
                  <c:v>6.7792162511971732</c:v>
                </c:pt>
                <c:pt idx="58">
                  <c:v>6.8323028700629118</c:v>
                </c:pt>
                <c:pt idx="59">
                  <c:v>6.7513059840181411</c:v>
                </c:pt>
                <c:pt idx="60">
                  <c:v>6.666374126237562</c:v>
                </c:pt>
                <c:pt idx="61">
                  <c:v>5.852558041026934</c:v>
                </c:pt>
                <c:pt idx="62">
                  <c:v>6.1659543655036453</c:v>
                </c:pt>
                <c:pt idx="63">
                  <c:v>6.4721476399571598</c:v>
                </c:pt>
                <c:pt idx="64">
                  <c:v>6.9823345178505081</c:v>
                </c:pt>
                <c:pt idx="65">
                  <c:v>6.7899334039330572</c:v>
                </c:pt>
                <c:pt idx="66">
                  <c:v>6.9146568172852474</c:v>
                </c:pt>
                <c:pt idx="67">
                  <c:v>6.1624198619735671</c:v>
                </c:pt>
                <c:pt idx="68">
                  <c:v>6.0200808216160029</c:v>
                </c:pt>
                <c:pt idx="69">
                  <c:v>5.7695852469645592</c:v>
                </c:pt>
                <c:pt idx="70">
                  <c:v>5.2964749506508868</c:v>
                </c:pt>
                <c:pt idx="71">
                  <c:v>4.7482697510661032</c:v>
                </c:pt>
                <c:pt idx="72">
                  <c:v>4.6199293096102823</c:v>
                </c:pt>
                <c:pt idx="73">
                  <c:v>4.6289810978942025</c:v>
                </c:pt>
                <c:pt idx="74">
                  <c:v>4.5632024610321009</c:v>
                </c:pt>
                <c:pt idx="75">
                  <c:v>4.4774761240183203</c:v>
                </c:pt>
                <c:pt idx="76">
                  <c:v>3.9880003349876292</c:v>
                </c:pt>
                <c:pt idx="77">
                  <c:v>3.8553632792870385</c:v>
                </c:pt>
                <c:pt idx="78">
                  <c:v>3.7757155678995735</c:v>
                </c:pt>
                <c:pt idx="79">
                  <c:v>4.0207998918094345</c:v>
                </c:pt>
                <c:pt idx="80">
                  <c:v>4.3806394458998588</c:v>
                </c:pt>
                <c:pt idx="81">
                  <c:v>4.2496960806116091</c:v>
                </c:pt>
                <c:pt idx="82">
                  <c:v>4.341851937978114</c:v>
                </c:pt>
                <c:pt idx="83">
                  <c:v>4.9543002801751834</c:v>
                </c:pt>
                <c:pt idx="84">
                  <c:v>4.7868742915896823</c:v>
                </c:pt>
                <c:pt idx="85">
                  <c:v>5.0866213653122827</c:v>
                </c:pt>
                <c:pt idx="86">
                  <c:v>5.1156524984751206</c:v>
                </c:pt>
                <c:pt idx="87">
                  <c:v>5.4850870367656235</c:v>
                </c:pt>
                <c:pt idx="88">
                  <c:v>5.7424781050744</c:v>
                </c:pt>
                <c:pt idx="89">
                  <c:v>6.4784463622955091</c:v>
                </c:pt>
                <c:pt idx="90">
                  <c:v>6.6919181283837892</c:v>
                </c:pt>
                <c:pt idx="91">
                  <c:v>6.6894494425409956</c:v>
                </c:pt>
                <c:pt idx="92">
                  <c:v>6.464536906508167</c:v>
                </c:pt>
                <c:pt idx="93">
                  <c:v>6.7368933597512948</c:v>
                </c:pt>
                <c:pt idx="94">
                  <c:v>7.4130516684290271</c:v>
                </c:pt>
                <c:pt idx="95">
                  <c:v>7.9253753461801191</c:v>
                </c:pt>
                <c:pt idx="96">
                  <c:v>8.3663733337938631</c:v>
                </c:pt>
                <c:pt idx="97">
                  <c:v>8.0610382354538999</c:v>
                </c:pt>
                <c:pt idx="98">
                  <c:v>8.1194328329889487</c:v>
                </c:pt>
                <c:pt idx="99">
                  <c:v>7.7715655154136698</c:v>
                </c:pt>
                <c:pt idx="100">
                  <c:v>7.4171042724106018</c:v>
                </c:pt>
                <c:pt idx="101">
                  <c:v>6.8166774273163533</c:v>
                </c:pt>
                <c:pt idx="102">
                  <c:v>6.4938391275040086</c:v>
                </c:pt>
                <c:pt idx="103">
                  <c:v>6.6093909203042811</c:v>
                </c:pt>
                <c:pt idx="104">
                  <c:v>6.4670596270377523</c:v>
                </c:pt>
                <c:pt idx="105">
                  <c:v>6.46415767068651</c:v>
                </c:pt>
                <c:pt idx="106">
                  <c:v>6.0186505476612195</c:v>
                </c:pt>
                <c:pt idx="107">
                  <c:v>5.3845173389729606</c:v>
                </c:pt>
                <c:pt idx="108">
                  <c:v>4.8468424435542889</c:v>
                </c:pt>
                <c:pt idx="109">
                  <c:v>5.1067473403000996</c:v>
                </c:pt>
                <c:pt idx="110">
                  <c:v>5.1341775475030715</c:v>
                </c:pt>
                <c:pt idx="111">
                  <c:v>4.8129006981278977</c:v>
                </c:pt>
                <c:pt idx="112">
                  <c:v>5.2323064263324559</c:v>
                </c:pt>
                <c:pt idx="113">
                  <c:v>5.6166840558451447</c:v>
                </c:pt>
                <c:pt idx="114">
                  <c:v>5.612823152582247</c:v>
                </c:pt>
                <c:pt idx="115">
                  <c:v>5.7249461083462627</c:v>
                </c:pt>
                <c:pt idx="116">
                  <c:v>6.4204446671196846</c:v>
                </c:pt>
                <c:pt idx="117">
                  <c:v>6.8048886630990735</c:v>
                </c:pt>
                <c:pt idx="118">
                  <c:v>7.040455814590163</c:v>
                </c:pt>
                <c:pt idx="119">
                  <c:v>6.9402519718966271</c:v>
                </c:pt>
                <c:pt idx="120">
                  <c:v>6.983602970721825</c:v>
                </c:pt>
                <c:pt idx="121">
                  <c:v>6.4022693781306428</c:v>
                </c:pt>
                <c:pt idx="122">
                  <c:v>6.3694025722506487</c:v>
                </c:pt>
                <c:pt idx="123">
                  <c:v>7.149208937475704</c:v>
                </c:pt>
                <c:pt idx="124">
                  <c:v>7.0562144630031298</c:v>
                </c:pt>
                <c:pt idx="125">
                  <c:v>6.9790849525532606</c:v>
                </c:pt>
                <c:pt idx="126">
                  <c:v>7.4364866457248491</c:v>
                </c:pt>
                <c:pt idx="127">
                  <c:v>7.6962189168703787</c:v>
                </c:pt>
                <c:pt idx="128">
                  <c:v>8.0297483006135373</c:v>
                </c:pt>
                <c:pt idx="129">
                  <c:v>7.6142069001251533</c:v>
                </c:pt>
                <c:pt idx="130">
                  <c:v>7.5189877194080212</c:v>
                </c:pt>
                <c:pt idx="131">
                  <c:v>7.8669219186959349</c:v>
                </c:pt>
                <c:pt idx="132">
                  <c:v>8.1081065203585148</c:v>
                </c:pt>
                <c:pt idx="133">
                  <c:v>8.6211399032732885</c:v>
                </c:pt>
                <c:pt idx="134">
                  <c:v>9.003569052495596</c:v>
                </c:pt>
                <c:pt idx="135">
                  <c:v>8.7015977078835895</c:v>
                </c:pt>
                <c:pt idx="136">
                  <c:v>8.8772532059117495</c:v>
                </c:pt>
                <c:pt idx="137">
                  <c:v>8.8667517684320138</c:v>
                </c:pt>
                <c:pt idx="138">
                  <c:v>8.8943688523174469</c:v>
                </c:pt>
                <c:pt idx="139">
                  <c:v>8.3771497353829041</c:v>
                </c:pt>
                <c:pt idx="140">
                  <c:v>7.5456047371545543</c:v>
                </c:pt>
                <c:pt idx="141">
                  <c:v>8.0073864228000335</c:v>
                </c:pt>
                <c:pt idx="142">
                  <c:v>7.8692907287339908</c:v>
                </c:pt>
                <c:pt idx="143">
                  <c:v>7.850484890413667</c:v>
                </c:pt>
                <c:pt idx="144">
                  <c:v>8.5462069026786445</c:v>
                </c:pt>
                <c:pt idx="145">
                  <c:v>8.7162510300370819</c:v>
                </c:pt>
                <c:pt idx="146">
                  <c:v>8.4459783960832535</c:v>
                </c:pt>
                <c:pt idx="147">
                  <c:v>8.2632642431232917</c:v>
                </c:pt>
                <c:pt idx="148">
                  <c:v>8.0745296143910359</c:v>
                </c:pt>
                <c:pt idx="149">
                  <c:v>8.4439697045619155</c:v>
                </c:pt>
                <c:pt idx="150">
                  <c:v>8.6836537934456448</c:v>
                </c:pt>
                <c:pt idx="151">
                  <c:v>9.1214419970398133</c:v>
                </c:pt>
                <c:pt idx="152">
                  <c:v>9.3438385877468768</c:v>
                </c:pt>
                <c:pt idx="153">
                  <c:v>9.4239918057004157</c:v>
                </c:pt>
                <c:pt idx="154">
                  <c:v>9.6989170932082924</c:v>
                </c:pt>
                <c:pt idx="155">
                  <c:v>9.6288495313036968</c:v>
                </c:pt>
                <c:pt idx="156">
                  <c:v>8.7924071892757638</c:v>
                </c:pt>
                <c:pt idx="157">
                  <c:v>8.4150888207735299</c:v>
                </c:pt>
                <c:pt idx="158">
                  <c:v>8.2100701037661761</c:v>
                </c:pt>
                <c:pt idx="159">
                  <c:v>8.2469656123941739</c:v>
                </c:pt>
                <c:pt idx="160">
                  <c:v>8.2915543646645329</c:v>
                </c:pt>
                <c:pt idx="161">
                  <c:v>8.4391362336108777</c:v>
                </c:pt>
                <c:pt idx="162">
                  <c:v>7.5718154601999599</c:v>
                </c:pt>
                <c:pt idx="163">
                  <c:v>7.2026173777929747</c:v>
                </c:pt>
                <c:pt idx="164">
                  <c:v>8.109392319978026</c:v>
                </c:pt>
                <c:pt idx="165">
                  <c:v>7.7997897674991323</c:v>
                </c:pt>
                <c:pt idx="166">
                  <c:v>7.4167123707114868</c:v>
                </c:pt>
                <c:pt idx="167">
                  <c:v>7.6216893108268735</c:v>
                </c:pt>
                <c:pt idx="168">
                  <c:v>7.02842931012575</c:v>
                </c:pt>
                <c:pt idx="169">
                  <c:v>7.0589515638102007</c:v>
                </c:pt>
                <c:pt idx="170">
                  <c:v>7.4316978918556709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Gráficos!$B$9</c:f>
              <c:strCache>
                <c:ptCount val="1"/>
                <c:pt idx="0">
                  <c:v>Não comercializáveis original BCB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Gráficos!$C$9:$FQ$9</c:f>
              <c:numCache>
                <c:formatCode>0.00</c:formatCode>
                <c:ptCount val="171"/>
                <c:pt idx="0">
                  <c:v>3.0852403192840994</c:v>
                </c:pt>
                <c:pt idx="1">
                  <c:v>3.5175498643075453</c:v>
                </c:pt>
                <c:pt idx="2">
                  <c:v>3.8070516018425371</c:v>
                </c:pt>
                <c:pt idx="3">
                  <c:v>4.1180994991713238</c:v>
                </c:pt>
                <c:pt idx="4">
                  <c:v>4.0869264154888896</c:v>
                </c:pt>
                <c:pt idx="5">
                  <c:v>3.7234581500452002</c:v>
                </c:pt>
                <c:pt idx="6">
                  <c:v>3.5794692145865836</c:v>
                </c:pt>
                <c:pt idx="7">
                  <c:v>4.0025795301986022</c:v>
                </c:pt>
                <c:pt idx="8">
                  <c:v>4.5010442149164387</c:v>
                </c:pt>
                <c:pt idx="9">
                  <c:v>4.4493673064924577</c:v>
                </c:pt>
                <c:pt idx="10">
                  <c:v>4.9408199307196865</c:v>
                </c:pt>
                <c:pt idx="11">
                  <c:v>5.1510168659840039</c:v>
                </c:pt>
                <c:pt idx="12">
                  <c:v>5.5820929275283149</c:v>
                </c:pt>
                <c:pt idx="13">
                  <c:v>5.5925912961201307</c:v>
                </c:pt>
                <c:pt idx="14">
                  <c:v>5.3086271561803455</c:v>
                </c:pt>
                <c:pt idx="15">
                  <c:v>5.2247326115429038</c:v>
                </c:pt>
                <c:pt idx="16">
                  <c:v>5.2667510732027356</c:v>
                </c:pt>
                <c:pt idx="17">
                  <c:v>5.7199419318478828</c:v>
                </c:pt>
                <c:pt idx="18">
                  <c:v>5.5939723853100753</c:v>
                </c:pt>
                <c:pt idx="19">
                  <c:v>5.7930481419404378</c:v>
                </c:pt>
                <c:pt idx="20">
                  <c:v>5.6038128377016605</c:v>
                </c:pt>
                <c:pt idx="21">
                  <c:v>5.0290839928497366</c:v>
                </c:pt>
                <c:pt idx="22">
                  <c:v>4.9662925914988998</c:v>
                </c:pt>
                <c:pt idx="23">
                  <c:v>4.9872753586336138</c:v>
                </c:pt>
                <c:pt idx="24">
                  <c:v>5.3113746950325336</c:v>
                </c:pt>
                <c:pt idx="25">
                  <c:v>5.0810256949042065</c:v>
                </c:pt>
                <c:pt idx="26">
                  <c:v>5.4483317869167047</c:v>
                </c:pt>
                <c:pt idx="27">
                  <c:v>5.4903681958411221</c:v>
                </c:pt>
                <c:pt idx="28">
                  <c:v>6.5956958737737992</c:v>
                </c:pt>
                <c:pt idx="29">
                  <c:v>7.477705918387767</c:v>
                </c:pt>
                <c:pt idx="30">
                  <c:v>8.4820706023850825</c:v>
                </c:pt>
                <c:pt idx="31">
                  <c:v>9.0944780525520805</c:v>
                </c:pt>
                <c:pt idx="32">
                  <c:v>9.8004154416427625</c:v>
                </c:pt>
                <c:pt idx="33">
                  <c:v>9.8768857339610392</c:v>
                </c:pt>
                <c:pt idx="34">
                  <c:v>9.5482410109283045</c:v>
                </c:pt>
                <c:pt idx="35">
                  <c:v>9.4278222389566189</c:v>
                </c:pt>
                <c:pt idx="36">
                  <c:v>8.6891056786221554</c:v>
                </c:pt>
                <c:pt idx="37">
                  <c:v>8.537486758783519</c:v>
                </c:pt>
                <c:pt idx="38">
                  <c:v>8.3538544662975056</c:v>
                </c:pt>
                <c:pt idx="39">
                  <c:v>8.1271727623931422</c:v>
                </c:pt>
                <c:pt idx="40">
                  <c:v>7.2408844610620582</c:v>
                </c:pt>
                <c:pt idx="41">
                  <c:v>6.6471045985131649</c:v>
                </c:pt>
                <c:pt idx="42">
                  <c:v>6.0588806393369055</c:v>
                </c:pt>
                <c:pt idx="43">
                  <c:v>6.1633309846582884</c:v>
                </c:pt>
                <c:pt idx="44">
                  <c:v>5.7222963752264322</c:v>
                </c:pt>
                <c:pt idx="45">
                  <c:v>5.3649133888715062</c:v>
                </c:pt>
                <c:pt idx="46">
                  <c:v>5.7336905857325648</c:v>
                </c:pt>
                <c:pt idx="47">
                  <c:v>6.1039065891840494</c:v>
                </c:pt>
                <c:pt idx="48">
                  <c:v>6.5493202900082093</c:v>
                </c:pt>
                <c:pt idx="49">
                  <c:v>7.3466859876484492</c:v>
                </c:pt>
                <c:pt idx="50">
                  <c:v>7.0149396746569836</c:v>
                </c:pt>
                <c:pt idx="51">
                  <c:v>6.9828896777493599</c:v>
                </c:pt>
                <c:pt idx="52">
                  <c:v>6.8337549116945118</c:v>
                </c:pt>
                <c:pt idx="53">
                  <c:v>6.8549984501538042</c:v>
                </c:pt>
                <c:pt idx="54">
                  <c:v>6.6539243716598806</c:v>
                </c:pt>
                <c:pt idx="55">
                  <c:v>6.6958975807789978</c:v>
                </c:pt>
                <c:pt idx="56">
                  <c:v>6.5051421023866629</c:v>
                </c:pt>
                <c:pt idx="57">
                  <c:v>6.8132675134969345</c:v>
                </c:pt>
                <c:pt idx="58">
                  <c:v>6.8984200934777862</c:v>
                </c:pt>
                <c:pt idx="59">
                  <c:v>6.7385680048124508</c:v>
                </c:pt>
                <c:pt idx="60">
                  <c:v>6.5898330638283431</c:v>
                </c:pt>
                <c:pt idx="61">
                  <c:v>5.6819668022170422</c:v>
                </c:pt>
                <c:pt idx="62">
                  <c:v>5.9673081125830141</c:v>
                </c:pt>
                <c:pt idx="63">
                  <c:v>6.1472006867705931</c:v>
                </c:pt>
                <c:pt idx="64">
                  <c:v>6.6128978480247458</c:v>
                </c:pt>
                <c:pt idx="65">
                  <c:v>6.358552962502606</c:v>
                </c:pt>
                <c:pt idx="66">
                  <c:v>6.4851954149286906</c:v>
                </c:pt>
                <c:pt idx="67">
                  <c:v>5.7416422211383988</c:v>
                </c:pt>
                <c:pt idx="68">
                  <c:v>5.5522542052199197</c:v>
                </c:pt>
                <c:pt idx="69">
                  <c:v>5.2897647637466516</c:v>
                </c:pt>
                <c:pt idx="70">
                  <c:v>4.8075055604078543</c:v>
                </c:pt>
                <c:pt idx="71">
                  <c:v>4.3680172184012767</c:v>
                </c:pt>
                <c:pt idx="72">
                  <c:v>4.2847974299285108</c:v>
                </c:pt>
                <c:pt idx="73">
                  <c:v>4.3889676401272171</c:v>
                </c:pt>
                <c:pt idx="74">
                  <c:v>4.3681460648524295</c:v>
                </c:pt>
                <c:pt idx="75">
                  <c:v>4.4930007904808056</c:v>
                </c:pt>
                <c:pt idx="76">
                  <c:v>4.1195521626184561</c:v>
                </c:pt>
                <c:pt idx="77">
                  <c:v>4.0054314896621923</c:v>
                </c:pt>
                <c:pt idx="78">
                  <c:v>3.9023537577596912</c:v>
                </c:pt>
                <c:pt idx="79">
                  <c:v>4.1699046340300194</c:v>
                </c:pt>
                <c:pt idx="80">
                  <c:v>4.5229525564340456</c:v>
                </c:pt>
                <c:pt idx="81">
                  <c:v>4.3666058982423372</c:v>
                </c:pt>
                <c:pt idx="82">
                  <c:v>4.4396844459354101</c:v>
                </c:pt>
                <c:pt idx="83">
                  <c:v>5.0470136717088776</c:v>
                </c:pt>
                <c:pt idx="84">
                  <c:v>4.8793575900382802</c:v>
                </c:pt>
                <c:pt idx="85">
                  <c:v>5.1933363075017613</c:v>
                </c:pt>
                <c:pt idx="86">
                  <c:v>5.2353087110159402</c:v>
                </c:pt>
                <c:pt idx="87">
                  <c:v>5.6334907015584745</c:v>
                </c:pt>
                <c:pt idx="88">
                  <c:v>5.9176497380177606</c:v>
                </c:pt>
                <c:pt idx="89">
                  <c:v>6.6783550528444424</c:v>
                </c:pt>
                <c:pt idx="90">
                  <c:v>6.9111847960153572</c:v>
                </c:pt>
                <c:pt idx="91">
                  <c:v>6.9217460115439167</c:v>
                </c:pt>
                <c:pt idx="92">
                  <c:v>6.6880604947295197</c:v>
                </c:pt>
                <c:pt idx="93">
                  <c:v>7.0077091329839636</c:v>
                </c:pt>
                <c:pt idx="94">
                  <c:v>7.702981133548148</c:v>
                </c:pt>
                <c:pt idx="95">
                  <c:v>8.1646266866524755</c:v>
                </c:pt>
                <c:pt idx="96">
                  <c:v>8.6293163606984571</c:v>
                </c:pt>
                <c:pt idx="97">
                  <c:v>8.4131601247802159</c:v>
                </c:pt>
                <c:pt idx="98">
                  <c:v>8.4996398616431499</c:v>
                </c:pt>
                <c:pt idx="99">
                  <c:v>8.1229423717951619</c:v>
                </c:pt>
                <c:pt idx="100">
                  <c:v>7.7361750898610637</c:v>
                </c:pt>
                <c:pt idx="101">
                  <c:v>7.0959680476315512</c:v>
                </c:pt>
                <c:pt idx="102">
                  <c:v>6.7673227289345883</c:v>
                </c:pt>
                <c:pt idx="103">
                  <c:v>6.8938742770131789</c:v>
                </c:pt>
                <c:pt idx="104">
                  <c:v>6.7448784347313717</c:v>
                </c:pt>
                <c:pt idx="105">
                  <c:v>6.7661360028753004</c:v>
                </c:pt>
                <c:pt idx="106">
                  <c:v>6.3207911114143034</c:v>
                </c:pt>
                <c:pt idx="107">
                  <c:v>5.6981681163202014</c:v>
                </c:pt>
                <c:pt idx="108">
                  <c:v>5.1934414878299417</c:v>
                </c:pt>
                <c:pt idx="109">
                  <c:v>5.455612361840112</c:v>
                </c:pt>
                <c:pt idx="110">
                  <c:v>5.4240923023516796</c:v>
                </c:pt>
                <c:pt idx="111">
                  <c:v>5.1197623524444458</c:v>
                </c:pt>
                <c:pt idx="112">
                  <c:v>5.444723723896927</c:v>
                </c:pt>
                <c:pt idx="113">
                  <c:v>5.5287685370672968</c:v>
                </c:pt>
                <c:pt idx="114">
                  <c:v>5.5706824556601031</c:v>
                </c:pt>
                <c:pt idx="115">
                  <c:v>5.7581599896185054</c:v>
                </c:pt>
                <c:pt idx="116">
                  <c:v>6.527885381367482</c:v>
                </c:pt>
                <c:pt idx="117">
                  <c:v>6.9732981425438822</c:v>
                </c:pt>
                <c:pt idx="118">
                  <c:v>7.2400112624765089</c:v>
                </c:pt>
                <c:pt idx="119">
                  <c:v>7.0579944701979036</c:v>
                </c:pt>
                <c:pt idx="120">
                  <c:v>6.9723823194820511</c:v>
                </c:pt>
                <c:pt idx="121">
                  <c:v>6.3873106182517958</c:v>
                </c:pt>
                <c:pt idx="122">
                  <c:v>6.3236945265924493</c:v>
                </c:pt>
                <c:pt idx="123">
                  <c:v>7.0773116086916943</c:v>
                </c:pt>
                <c:pt idx="124">
                  <c:v>7.0879565347885753</c:v>
                </c:pt>
                <c:pt idx="125">
                  <c:v>7.2798513299728862</c:v>
                </c:pt>
                <c:pt idx="126">
                  <c:v>7.6525356770248854</c:v>
                </c:pt>
                <c:pt idx="127">
                  <c:v>7.906983269722212</c:v>
                </c:pt>
                <c:pt idx="128">
                  <c:v>7.9283446442188099</c:v>
                </c:pt>
                <c:pt idx="129">
                  <c:v>7.5538535108246263</c:v>
                </c:pt>
                <c:pt idx="130">
                  <c:v>7.5324540174877441</c:v>
                </c:pt>
                <c:pt idx="131">
                  <c:v>7.8873466050042307</c:v>
                </c:pt>
                <c:pt idx="132">
                  <c:v>8.1787590057980744</c:v>
                </c:pt>
                <c:pt idx="133">
                  <c:v>8.6763315399712724</c:v>
                </c:pt>
                <c:pt idx="134">
                  <c:v>8.8822400261359569</c:v>
                </c:pt>
                <c:pt idx="135">
                  <c:v>8.4073373138887408</c:v>
                </c:pt>
                <c:pt idx="136">
                  <c:v>8.4827698547632391</c:v>
                </c:pt>
                <c:pt idx="137">
                  <c:v>8.5905734618930918</c:v>
                </c:pt>
                <c:pt idx="138">
                  <c:v>8.6227961839886014</c:v>
                </c:pt>
                <c:pt idx="139">
                  <c:v>7.971785124131725</c:v>
                </c:pt>
                <c:pt idx="140">
                  <c:v>7.3734258992973478</c:v>
                </c:pt>
                <c:pt idx="141">
                  <c:v>7.6938798166251265</c:v>
                </c:pt>
                <c:pt idx="142">
                  <c:v>7.4474162110746533</c:v>
                </c:pt>
                <c:pt idx="143">
                  <c:v>7.522389487936465</c:v>
                </c:pt>
                <c:pt idx="144">
                  <c:v>8.2411363796546908</c:v>
                </c:pt>
                <c:pt idx="145">
                  <c:v>8.3273242059747066</c:v>
                </c:pt>
                <c:pt idx="146">
                  <c:v>8.2841959789593069</c:v>
                </c:pt>
                <c:pt idx="147">
                  <c:v>8.273414995687812</c:v>
                </c:pt>
                <c:pt idx="148">
                  <c:v>8.1658621845269064</c:v>
                </c:pt>
                <c:pt idx="149">
                  <c:v>8.4557935137219644</c:v>
                </c:pt>
                <c:pt idx="150">
                  <c:v>8.6917301751777245</c:v>
                </c:pt>
                <c:pt idx="151">
                  <c:v>9.1322126242418875</c:v>
                </c:pt>
                <c:pt idx="152">
                  <c:v>9.3494127687821162</c:v>
                </c:pt>
                <c:pt idx="153">
                  <c:v>9.4361808011318224</c:v>
                </c:pt>
                <c:pt idx="154">
                  <c:v>9.7090345480181028</c:v>
                </c:pt>
                <c:pt idx="155">
                  <c:v>9.6325365659645215</c:v>
                </c:pt>
                <c:pt idx="156">
                  <c:v>8.7958958012886779</c:v>
                </c:pt>
                <c:pt idx="157">
                  <c:v>8.4171930312195506</c:v>
                </c:pt>
                <c:pt idx="158">
                  <c:v>8.2012870409154495</c:v>
                </c:pt>
                <c:pt idx="159">
                  <c:v>8.2443822463484029</c:v>
                </c:pt>
                <c:pt idx="160">
                  <c:v>8.2874346008264599</c:v>
                </c:pt>
                <c:pt idx="161">
                  <c:v>8.4268144671443288</c:v>
                </c:pt>
                <c:pt idx="162">
                  <c:v>7.5602558118075258</c:v>
                </c:pt>
                <c:pt idx="163">
                  <c:v>7.1896504806977291</c:v>
                </c:pt>
                <c:pt idx="164">
                  <c:v>8.0945189175692498</c:v>
                </c:pt>
                <c:pt idx="165">
                  <c:v>7.7945539493143423</c:v>
                </c:pt>
                <c:pt idx="166">
                  <c:v>7.4192247224713626</c:v>
                </c:pt>
                <c:pt idx="167">
                  <c:v>7.6333778818064246</c:v>
                </c:pt>
                <c:pt idx="168">
                  <c:v>7.0421628829549832</c:v>
                </c:pt>
                <c:pt idx="169">
                  <c:v>7.0742114347163598</c:v>
                </c:pt>
                <c:pt idx="170">
                  <c:v>7.4587940558527022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9696"/>
        <c:axId val="35918592"/>
      </c:lineChart>
      <c:dateAx>
        <c:axId val="320296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918592"/>
        <c:crosses val="autoZero"/>
        <c:auto val="1"/>
        <c:lblOffset val="100"/>
        <c:baseTimeUnit val="months"/>
      </c:dateAx>
      <c:valAx>
        <c:axId val="3591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202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Gráficos!$B$11</c:f>
              <c:strCache>
                <c:ptCount val="1"/>
                <c:pt idx="0">
                  <c:v>Monitorados retroagida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Gráficos!$C$11:$FQ$11</c:f>
              <c:numCache>
                <c:formatCode>0.00</c:formatCode>
                <c:ptCount val="171"/>
                <c:pt idx="0">
                  <c:v>9.8983951044120833</c:v>
                </c:pt>
                <c:pt idx="1">
                  <c:v>9.8024223057261004</c:v>
                </c:pt>
                <c:pt idx="2">
                  <c:v>9.1756122832989728</c:v>
                </c:pt>
                <c:pt idx="3">
                  <c:v>8.6922113627008191</c:v>
                </c:pt>
                <c:pt idx="4">
                  <c:v>8.6140027763797598</c:v>
                </c:pt>
                <c:pt idx="5">
                  <c:v>10.268677308682751</c:v>
                </c:pt>
                <c:pt idx="6">
                  <c:v>10.432741951055524</c:v>
                </c:pt>
                <c:pt idx="7">
                  <c:v>11.479948783768211</c:v>
                </c:pt>
                <c:pt idx="8">
                  <c:v>10.598557524929042</c:v>
                </c:pt>
                <c:pt idx="9">
                  <c:v>10.643017674286126</c:v>
                </c:pt>
                <c:pt idx="10">
                  <c:v>10.799380836413896</c:v>
                </c:pt>
                <c:pt idx="11">
                  <c:v>11.393581887549086</c:v>
                </c:pt>
                <c:pt idx="12">
                  <c:v>11.061145088538215</c:v>
                </c:pt>
                <c:pt idx="13">
                  <c:v>10.082535751909983</c:v>
                </c:pt>
                <c:pt idx="14">
                  <c:v>10.634185247383288</c:v>
                </c:pt>
                <c:pt idx="15">
                  <c:v>11.549767825537383</c:v>
                </c:pt>
                <c:pt idx="16">
                  <c:v>11.204512997071436</c:v>
                </c:pt>
                <c:pt idx="17">
                  <c:v>9.9129969131613436</c:v>
                </c:pt>
                <c:pt idx="18">
                  <c:v>9.5265677773427537</c:v>
                </c:pt>
                <c:pt idx="19">
                  <c:v>8.5498925736141373</c:v>
                </c:pt>
                <c:pt idx="20">
                  <c:v>9.6986619678100627</c:v>
                </c:pt>
                <c:pt idx="21">
                  <c:v>11.817213522987213</c:v>
                </c:pt>
                <c:pt idx="22">
                  <c:v>11.652892665566483</c:v>
                </c:pt>
                <c:pt idx="23">
                  <c:v>11.639555221049779</c:v>
                </c:pt>
                <c:pt idx="24">
                  <c:v>11.161767723071204</c:v>
                </c:pt>
                <c:pt idx="25">
                  <c:v>10.513477429714889</c:v>
                </c:pt>
                <c:pt idx="26">
                  <c:v>9.8306327320955234</c:v>
                </c:pt>
                <c:pt idx="27">
                  <c:v>9.4751129677244972</c:v>
                </c:pt>
                <c:pt idx="28">
                  <c:v>12.143584275979968</c:v>
                </c:pt>
                <c:pt idx="29">
                  <c:v>13.534262031788625</c:v>
                </c:pt>
                <c:pt idx="30">
                  <c:v>17.199342574376807</c:v>
                </c:pt>
                <c:pt idx="31">
                  <c:v>19.716575487227161</c:v>
                </c:pt>
                <c:pt idx="32">
                  <c:v>19.789829133290482</c:v>
                </c:pt>
                <c:pt idx="33">
                  <c:v>19.185554695103679</c:v>
                </c:pt>
                <c:pt idx="34">
                  <c:v>20.017325580896618</c:v>
                </c:pt>
                <c:pt idx="35">
                  <c:v>18.233504597690043</c:v>
                </c:pt>
                <c:pt idx="36">
                  <c:v>16.481261122003232</c:v>
                </c:pt>
                <c:pt idx="37">
                  <c:v>17.2225807452695</c:v>
                </c:pt>
                <c:pt idx="38">
                  <c:v>19.046109276170007</c:v>
                </c:pt>
                <c:pt idx="39">
                  <c:v>18.76959625347925</c:v>
                </c:pt>
                <c:pt idx="40">
                  <c:v>15.806893196841942</c:v>
                </c:pt>
                <c:pt idx="41">
                  <c:v>14.013605460628931</c:v>
                </c:pt>
                <c:pt idx="42">
                  <c:v>10.9083003507779</c:v>
                </c:pt>
                <c:pt idx="43">
                  <c:v>8.9793151522361327</c:v>
                </c:pt>
                <c:pt idx="44">
                  <c:v>7.9083217953451745</c:v>
                </c:pt>
                <c:pt idx="45">
                  <c:v>7.1401350780192496</c:v>
                </c:pt>
                <c:pt idx="46">
                  <c:v>6.7720136171906198</c:v>
                </c:pt>
                <c:pt idx="47">
                  <c:v>8.0797348164432634</c:v>
                </c:pt>
                <c:pt idx="48">
                  <c:v>8.7477937103772838</c:v>
                </c:pt>
                <c:pt idx="49">
                  <c:v>8.4379883574723369</c:v>
                </c:pt>
                <c:pt idx="50">
                  <c:v>7.549817673055581</c:v>
                </c:pt>
                <c:pt idx="51">
                  <c:v>7.7636992558442142</c:v>
                </c:pt>
                <c:pt idx="52">
                  <c:v>8.2939173931986012</c:v>
                </c:pt>
                <c:pt idx="53">
                  <c:v>9.1806592703469025</c:v>
                </c:pt>
                <c:pt idx="54">
                  <c:v>8.9188579545607105</c:v>
                </c:pt>
                <c:pt idx="55">
                  <c:v>8.798995315259095</c:v>
                </c:pt>
                <c:pt idx="56">
                  <c:v>9.7391560068282423</c:v>
                </c:pt>
                <c:pt idx="57">
                  <c:v>10.454444262490469</c:v>
                </c:pt>
                <c:pt idx="58">
                  <c:v>10.545133718323484</c:v>
                </c:pt>
                <c:pt idx="59">
                  <c:v>9.8736198136821773</c:v>
                </c:pt>
                <c:pt idx="60">
                  <c:v>8.7917650046503546</c:v>
                </c:pt>
                <c:pt idx="61">
                  <c:v>8.7902592631179175</c:v>
                </c:pt>
                <c:pt idx="62">
                  <c:v>9.1124772623753856</c:v>
                </c:pt>
                <c:pt idx="63">
                  <c:v>9.6710931736137429</c:v>
                </c:pt>
                <c:pt idx="64">
                  <c:v>9.3408994215933294</c:v>
                </c:pt>
                <c:pt idx="65">
                  <c:v>8.3185911080544415</c:v>
                </c:pt>
                <c:pt idx="66">
                  <c:v>8.3778715855030725</c:v>
                </c:pt>
                <c:pt idx="67">
                  <c:v>8.6933588149349372</c:v>
                </c:pt>
                <c:pt idx="68">
                  <c:v>8.163766282927698</c:v>
                </c:pt>
                <c:pt idx="69">
                  <c:v>7.2211038381472914</c:v>
                </c:pt>
                <c:pt idx="70">
                  <c:v>7.032558663104882</c:v>
                </c:pt>
                <c:pt idx="71">
                  <c:v>7.0585767237457686</c:v>
                </c:pt>
                <c:pt idx="72">
                  <c:v>6.7023393581056245</c:v>
                </c:pt>
                <c:pt idx="73">
                  <c:v>6.1059798242916852</c:v>
                </c:pt>
                <c:pt idx="74">
                  <c:v>5.5061002612909693</c:v>
                </c:pt>
                <c:pt idx="75">
                  <c:v>4.5703986876051816</c:v>
                </c:pt>
                <c:pt idx="76">
                  <c:v>3.9416140840719871</c:v>
                </c:pt>
                <c:pt idx="77">
                  <c:v>4.5121360400272925</c:v>
                </c:pt>
                <c:pt idx="78">
                  <c:v>4.1349609919138386</c:v>
                </c:pt>
                <c:pt idx="79">
                  <c:v>3.770235532454369</c:v>
                </c:pt>
                <c:pt idx="80">
                  <c:v>3.2055337846907728</c:v>
                </c:pt>
                <c:pt idx="81">
                  <c:v>3.0155668100172894</c:v>
                </c:pt>
                <c:pt idx="82">
                  <c:v>2.8865557897275851</c:v>
                </c:pt>
                <c:pt idx="83">
                  <c:v>2.7499496727470651</c:v>
                </c:pt>
                <c:pt idx="84">
                  <c:v>2.1609943817494148</c:v>
                </c:pt>
                <c:pt idx="85">
                  <c:v>2.3050181450317675</c:v>
                </c:pt>
                <c:pt idx="86">
                  <c:v>2.0433817212024863</c:v>
                </c:pt>
                <c:pt idx="87">
                  <c:v>1.9727947597994788</c:v>
                </c:pt>
                <c:pt idx="88">
                  <c:v>2.2649058229076147</c:v>
                </c:pt>
                <c:pt idx="89">
                  <c:v>1.5674812014904838</c:v>
                </c:pt>
                <c:pt idx="90">
                  <c:v>1.5284276024205123</c:v>
                </c:pt>
                <c:pt idx="91">
                  <c:v>1.5190676247923918</c:v>
                </c:pt>
                <c:pt idx="92">
                  <c:v>1.8099884313115266</c:v>
                </c:pt>
                <c:pt idx="93">
                  <c:v>1.5932389877848507</c:v>
                </c:pt>
                <c:pt idx="94">
                  <c:v>1.4956197331960741</c:v>
                </c:pt>
                <c:pt idx="95">
                  <c:v>1.7080392226987096</c:v>
                </c:pt>
                <c:pt idx="96">
                  <c:v>2.6028109496308405</c:v>
                </c:pt>
                <c:pt idx="97">
                  <c:v>3.0038665195796899</c:v>
                </c:pt>
                <c:pt idx="98">
                  <c:v>3.2753334849265237</c:v>
                </c:pt>
                <c:pt idx="99">
                  <c:v>3.4697602492650859</c:v>
                </c:pt>
                <c:pt idx="100">
                  <c:v>3.3647230696600028</c:v>
                </c:pt>
                <c:pt idx="101">
                  <c:v>3.4606603657670876</c:v>
                </c:pt>
                <c:pt idx="102">
                  <c:v>4.0440122809024537</c:v>
                </c:pt>
                <c:pt idx="103">
                  <c:v>4.220456372990844</c:v>
                </c:pt>
                <c:pt idx="104">
                  <c:v>3.8481640752481949</c:v>
                </c:pt>
                <c:pt idx="105">
                  <c:v>4.2595747691528407</c:v>
                </c:pt>
                <c:pt idx="106">
                  <c:v>4.3392722392654237</c:v>
                </c:pt>
                <c:pt idx="107">
                  <c:v>4.4070529427298943</c:v>
                </c:pt>
                <c:pt idx="108">
                  <c:v>4.449209264706977</c:v>
                </c:pt>
                <c:pt idx="109">
                  <c:v>4.2266800811621152</c:v>
                </c:pt>
                <c:pt idx="110">
                  <c:v>4.3776102575242559</c:v>
                </c:pt>
                <c:pt idx="111">
                  <c:v>4.6092736730193096</c:v>
                </c:pt>
                <c:pt idx="112">
                  <c:v>4.7154319006422751</c:v>
                </c:pt>
                <c:pt idx="113">
                  <c:v>4.5353692050932093</c:v>
                </c:pt>
                <c:pt idx="114">
                  <c:v>4.6956713478156553</c:v>
                </c:pt>
                <c:pt idx="115">
                  <c:v>4.9727460564312098</c:v>
                </c:pt>
                <c:pt idx="116">
                  <c:v>4.7395711682285846</c:v>
                </c:pt>
                <c:pt idx="117">
                  <c:v>4.3756009594831502</c:v>
                </c:pt>
                <c:pt idx="118">
                  <c:v>4.4046293414040649</c:v>
                </c:pt>
                <c:pt idx="119">
                  <c:v>4.1724545048799522</c:v>
                </c:pt>
                <c:pt idx="120">
                  <c:v>3.7138843184404413</c:v>
                </c:pt>
                <c:pt idx="121">
                  <c:v>3.5478257801708768</c:v>
                </c:pt>
                <c:pt idx="122">
                  <c:v>3.2898516774133135</c:v>
                </c:pt>
                <c:pt idx="123">
                  <c:v>3.0684819691670251</c:v>
                </c:pt>
                <c:pt idx="124">
                  <c:v>3.1334566027625188</c:v>
                </c:pt>
                <c:pt idx="125">
                  <c:v>3.1966938720342286</c:v>
                </c:pt>
                <c:pt idx="126">
                  <c:v>3.1848656981082302</c:v>
                </c:pt>
                <c:pt idx="127">
                  <c:v>3.2284456767292413</c:v>
                </c:pt>
                <c:pt idx="128">
                  <c:v>4.0687214836129248</c:v>
                </c:pt>
                <c:pt idx="129">
                  <c:v>5.4346297543441446</c:v>
                </c:pt>
                <c:pt idx="130">
                  <c:v>5.807426582770292</c:v>
                </c:pt>
                <c:pt idx="131">
                  <c:v>5.5079896992251687</c:v>
                </c:pt>
                <c:pt idx="132">
                  <c:v>5.5285706034151838</c:v>
                </c:pt>
                <c:pt idx="133">
                  <c:v>5.5226133539805877</c:v>
                </c:pt>
                <c:pt idx="134">
                  <c:v>5.7502374270799628</c:v>
                </c:pt>
                <c:pt idx="135">
                  <c:v>5.7245606279117345</c:v>
                </c:pt>
                <c:pt idx="136">
                  <c:v>5.5028865434366026</c:v>
                </c:pt>
                <c:pt idx="137">
                  <c:v>5.577106976843238</c:v>
                </c:pt>
                <c:pt idx="138">
                  <c:v>5.104543920496396</c:v>
                </c:pt>
                <c:pt idx="139">
                  <c:v>4.778731560649141</c:v>
                </c:pt>
                <c:pt idx="140">
                  <c:v>4.2159423199673363</c:v>
                </c:pt>
                <c:pt idx="141">
                  <c:v>3.1408149650050676</c:v>
                </c:pt>
                <c:pt idx="142">
                  <c:v>2.7467863650038282</c:v>
                </c:pt>
                <c:pt idx="143">
                  <c:v>3.1909142503582677</c:v>
                </c:pt>
                <c:pt idx="144">
                  <c:v>3.1291925120427777</c:v>
                </c:pt>
                <c:pt idx="145">
                  <c:v>3.1476878829419963</c:v>
                </c:pt>
                <c:pt idx="146">
                  <c:v>3.1186252534959102</c:v>
                </c:pt>
                <c:pt idx="147">
                  <c:v>3.1499910233769635</c:v>
                </c:pt>
                <c:pt idx="148">
                  <c:v>3.5753630780910983</c:v>
                </c:pt>
                <c:pt idx="149">
                  <c:v>3.667353422498798</c:v>
                </c:pt>
                <c:pt idx="150">
                  <c:v>2.9507738193770283</c:v>
                </c:pt>
                <c:pt idx="151">
                  <c:v>1.5396686140074056</c:v>
                </c:pt>
                <c:pt idx="152">
                  <c:v>1.6144563194507411</c:v>
                </c:pt>
                <c:pt idx="153">
                  <c:v>1.5591102895606168</c:v>
                </c:pt>
                <c:pt idx="154">
                  <c:v>1.5451503801505506</c:v>
                </c:pt>
                <c:pt idx="155">
                  <c:v>1.7775172740186251</c:v>
                </c:pt>
                <c:pt idx="156">
                  <c:v>1.305896360256753</c:v>
                </c:pt>
                <c:pt idx="157">
                  <c:v>1.2594254890342604</c:v>
                </c:pt>
                <c:pt idx="158">
                  <c:v>1.1162646836112788</c:v>
                </c:pt>
                <c:pt idx="159">
                  <c:v>1.0102308361850998</c:v>
                </c:pt>
                <c:pt idx="160">
                  <c:v>0.94323987642785934</c:v>
                </c:pt>
                <c:pt idx="161">
                  <c:v>1.5220127759808744</c:v>
                </c:pt>
                <c:pt idx="162">
                  <c:v>2.1336543221854853</c:v>
                </c:pt>
                <c:pt idx="163">
                  <c:v>3.6959731586084343</c:v>
                </c:pt>
                <c:pt idx="164">
                  <c:v>3.4073564909639087</c:v>
                </c:pt>
                <c:pt idx="165">
                  <c:v>3.7720237321038352</c:v>
                </c:pt>
                <c:pt idx="166">
                  <c:v>4.062885118270354</c:v>
                </c:pt>
                <c:pt idx="167">
                  <c:v>3.9323647583682675</c:v>
                </c:pt>
                <c:pt idx="168">
                  <c:v>4.6190140041304728</c:v>
                </c:pt>
                <c:pt idx="169">
                  <c:v>5.0579911906827757</c:v>
                </c:pt>
                <c:pt idx="170">
                  <c:v>5.3123376156911206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Gráficos!$B$12</c:f>
              <c:strCache>
                <c:ptCount val="1"/>
                <c:pt idx="0">
                  <c:v>Monitorados original BCB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Gráficos!$C$12:$FQ$12</c:f>
              <c:numCache>
                <c:formatCode>0.00</c:formatCode>
                <c:ptCount val="171"/>
                <c:pt idx="0">
                  <c:v>12.286097610307412</c:v>
                </c:pt>
                <c:pt idx="1">
                  <c:v>13.480277673518938</c:v>
                </c:pt>
                <c:pt idx="2">
                  <c:v>12.825692282662216</c:v>
                </c:pt>
                <c:pt idx="3">
                  <c:v>11.952203052086819</c:v>
                </c:pt>
                <c:pt idx="4">
                  <c:v>11.083930517125573</c:v>
                </c:pt>
                <c:pt idx="5">
                  <c:v>12.904616772745481</c:v>
                </c:pt>
                <c:pt idx="6">
                  <c:v>13.241511392119154</c:v>
                </c:pt>
                <c:pt idx="7">
                  <c:v>14.069416282617331</c:v>
                </c:pt>
                <c:pt idx="8">
                  <c:v>12.717081768300552</c:v>
                </c:pt>
                <c:pt idx="9">
                  <c:v>12.593154941768692</c:v>
                </c:pt>
                <c:pt idx="10">
                  <c:v>12.772836816800503</c:v>
                </c:pt>
                <c:pt idx="11">
                  <c:v>14.258615283695097</c:v>
                </c:pt>
                <c:pt idx="12">
                  <c:v>13.348755831661506</c:v>
                </c:pt>
                <c:pt idx="13">
                  <c:v>11.504339752163517</c:v>
                </c:pt>
                <c:pt idx="14">
                  <c:v>12.039721197407482</c:v>
                </c:pt>
                <c:pt idx="15">
                  <c:v>13.362186647171859</c:v>
                </c:pt>
                <c:pt idx="16">
                  <c:v>12.778943973217839</c:v>
                </c:pt>
                <c:pt idx="17">
                  <c:v>10.783929424825311</c:v>
                </c:pt>
                <c:pt idx="18">
                  <c:v>10.25659616298562</c:v>
                </c:pt>
                <c:pt idx="19">
                  <c:v>9.2042365257171141</c:v>
                </c:pt>
                <c:pt idx="20">
                  <c:v>10.503507086261044</c:v>
                </c:pt>
                <c:pt idx="21">
                  <c:v>12.958157733964647</c:v>
                </c:pt>
                <c:pt idx="22">
                  <c:v>12.823174872701193</c:v>
                </c:pt>
                <c:pt idx="23">
                  <c:v>12.4119387905133</c:v>
                </c:pt>
                <c:pt idx="24">
                  <c:v>11.498727682350474</c:v>
                </c:pt>
                <c:pt idx="25">
                  <c:v>10.604175687276186</c:v>
                </c:pt>
                <c:pt idx="26">
                  <c:v>10.031610516968726</c:v>
                </c:pt>
                <c:pt idx="27">
                  <c:v>10.064244706939164</c:v>
                </c:pt>
                <c:pt idx="28">
                  <c:v>14.158131083905378</c:v>
                </c:pt>
                <c:pt idx="29">
                  <c:v>15.316635647685883</c:v>
                </c:pt>
                <c:pt idx="30">
                  <c:v>19.303769223786627</c:v>
                </c:pt>
                <c:pt idx="31">
                  <c:v>23.004317777304983</c:v>
                </c:pt>
                <c:pt idx="32">
                  <c:v>22.846323890228206</c:v>
                </c:pt>
                <c:pt idx="33">
                  <c:v>21.703958897122021</c:v>
                </c:pt>
                <c:pt idx="34">
                  <c:v>22.322792586429465</c:v>
                </c:pt>
                <c:pt idx="35">
                  <c:v>19.710401524666675</c:v>
                </c:pt>
                <c:pt idx="36">
                  <c:v>17.574383244731617</c:v>
                </c:pt>
                <c:pt idx="37">
                  <c:v>18.40791107402524</c:v>
                </c:pt>
                <c:pt idx="38">
                  <c:v>20.197122979576896</c:v>
                </c:pt>
                <c:pt idx="39">
                  <c:v>18.878494727873708</c:v>
                </c:pt>
                <c:pt idx="40">
                  <c:v>14.398750895478042</c:v>
                </c:pt>
                <c:pt idx="41">
                  <c:v>13.204397739275841</c:v>
                </c:pt>
                <c:pt idx="42">
                  <c:v>9.9444425313355964</c:v>
                </c:pt>
                <c:pt idx="43">
                  <c:v>7.3218752623085415</c:v>
                </c:pt>
                <c:pt idx="44">
                  <c:v>6.1008606545557287</c:v>
                </c:pt>
                <c:pt idx="45">
                  <c:v>5.1678523946747212</c:v>
                </c:pt>
                <c:pt idx="46">
                  <c:v>4.6879673425812118</c:v>
                </c:pt>
                <c:pt idx="47">
                  <c:v>6.8561865085974727</c:v>
                </c:pt>
                <c:pt idx="48">
                  <c:v>8.0867352661669223</c:v>
                </c:pt>
                <c:pt idx="49">
                  <c:v>8.1510343353318184</c:v>
                </c:pt>
                <c:pt idx="50">
                  <c:v>7.2448003133973815</c:v>
                </c:pt>
                <c:pt idx="51">
                  <c:v>8.0271397181018944</c:v>
                </c:pt>
                <c:pt idx="52">
                  <c:v>9.1573559068623958</c:v>
                </c:pt>
                <c:pt idx="53">
                  <c:v>10.200364383727045</c:v>
                </c:pt>
                <c:pt idx="54">
                  <c:v>9.8397324891749562</c:v>
                </c:pt>
                <c:pt idx="55">
                  <c:v>9.7301775993992479</c:v>
                </c:pt>
                <c:pt idx="56">
                  <c:v>11.223553377795948</c:v>
                </c:pt>
                <c:pt idx="57">
                  <c:v>12.132677318882369</c:v>
                </c:pt>
                <c:pt idx="58">
                  <c:v>12.020935737099702</c:v>
                </c:pt>
                <c:pt idx="59">
                  <c:v>10.701477026546957</c:v>
                </c:pt>
                <c:pt idx="60">
                  <c:v>9.5606727191774876</c:v>
                </c:pt>
                <c:pt idx="61">
                  <c:v>9.3109803417952506</c:v>
                </c:pt>
                <c:pt idx="62">
                  <c:v>9.669590775365112</c:v>
                </c:pt>
                <c:pt idx="63">
                  <c:v>10.561744192386957</c:v>
                </c:pt>
                <c:pt idx="64">
                  <c:v>9.9512069993316956</c:v>
                </c:pt>
                <c:pt idx="65">
                  <c:v>8.9755973542621881</c:v>
                </c:pt>
                <c:pt idx="66">
                  <c:v>9.0514932035786089</c:v>
                </c:pt>
                <c:pt idx="67">
                  <c:v>9.3345741563834359</c:v>
                </c:pt>
                <c:pt idx="68">
                  <c:v>8.6761272195151395</c:v>
                </c:pt>
                <c:pt idx="69">
                  <c:v>8.0314201171647994</c:v>
                </c:pt>
                <c:pt idx="70">
                  <c:v>8.2469441473237648</c:v>
                </c:pt>
                <c:pt idx="71">
                  <c:v>8.4854690643150441</c:v>
                </c:pt>
                <c:pt idx="72">
                  <c:v>7.9368019756319574</c:v>
                </c:pt>
                <c:pt idx="73">
                  <c:v>7.1649825554069846</c:v>
                </c:pt>
                <c:pt idx="74">
                  <c:v>6.4216661880983406</c:v>
                </c:pt>
                <c:pt idx="75">
                  <c:v>4.8507893992561391</c:v>
                </c:pt>
                <c:pt idx="76">
                  <c:v>3.9670693101201415</c:v>
                </c:pt>
                <c:pt idx="77">
                  <c:v>4.2773261567632392</c:v>
                </c:pt>
                <c:pt idx="78">
                  <c:v>3.9559305402531164</c:v>
                </c:pt>
                <c:pt idx="79">
                  <c:v>3.6453671150183053</c:v>
                </c:pt>
                <c:pt idx="80">
                  <c:v>3.1615240226061436</c:v>
                </c:pt>
                <c:pt idx="81">
                  <c:v>3.0076128568672145</c:v>
                </c:pt>
                <c:pt idx="82">
                  <c:v>2.9050667017085585</c:v>
                </c:pt>
                <c:pt idx="83">
                  <c:v>2.7919390049547577</c:v>
                </c:pt>
                <c:pt idx="84">
                  <c:v>2.2284428776476295</c:v>
                </c:pt>
                <c:pt idx="85">
                  <c:v>2.3818315585683703</c:v>
                </c:pt>
                <c:pt idx="86">
                  <c:v>2.1162231350478455</c:v>
                </c:pt>
                <c:pt idx="87">
                  <c:v>2.0448274536709388</c:v>
                </c:pt>
                <c:pt idx="88">
                  <c:v>2.310144005050474</c:v>
                </c:pt>
                <c:pt idx="89">
                  <c:v>1.650602265456258</c:v>
                </c:pt>
                <c:pt idx="90">
                  <c:v>1.5796384461824964</c:v>
                </c:pt>
                <c:pt idx="91">
                  <c:v>1.5593468683866352</c:v>
                </c:pt>
                <c:pt idx="92">
                  <c:v>1.8228478182496843</c:v>
                </c:pt>
                <c:pt idx="93">
                  <c:v>1.5794223428400089</c:v>
                </c:pt>
                <c:pt idx="94">
                  <c:v>1.4883197219046851</c:v>
                </c:pt>
                <c:pt idx="95">
                  <c:v>1.7624752629243456</c:v>
                </c:pt>
                <c:pt idx="96">
                  <c:v>2.5987674027880381</c:v>
                </c:pt>
                <c:pt idx="97">
                  <c:v>2.8344617346162559</c:v>
                </c:pt>
                <c:pt idx="98">
                  <c:v>3.0505005197730251</c:v>
                </c:pt>
                <c:pt idx="99">
                  <c:v>3.246198621709584</c:v>
                </c:pt>
                <c:pt idx="100">
                  <c:v>3.1638158579979203</c:v>
                </c:pt>
                <c:pt idx="101">
                  <c:v>3.2770921581015022</c:v>
                </c:pt>
                <c:pt idx="102">
                  <c:v>3.8439823845182408</c:v>
                </c:pt>
                <c:pt idx="103">
                  <c:v>4.0307148203744925</c:v>
                </c:pt>
                <c:pt idx="104">
                  <c:v>3.6890194298029755</c:v>
                </c:pt>
                <c:pt idx="105">
                  <c:v>4.0617408176684577</c:v>
                </c:pt>
                <c:pt idx="106">
                  <c:v>4.1032575704383234</c:v>
                </c:pt>
                <c:pt idx="107">
                  <c:v>4.1136450437540883</c:v>
                </c:pt>
                <c:pt idx="108">
                  <c:v>4.0825972370810204</c:v>
                </c:pt>
                <c:pt idx="109">
                  <c:v>3.8855300375289836</c:v>
                </c:pt>
                <c:pt idx="110">
                  <c:v>4.0929484862412213</c:v>
                </c:pt>
                <c:pt idx="111">
                  <c:v>4.2798671886306927</c:v>
                </c:pt>
                <c:pt idx="112">
                  <c:v>4.508870690142941</c:v>
                </c:pt>
                <c:pt idx="113">
                  <c:v>4.7381253670981671</c:v>
                </c:pt>
                <c:pt idx="114">
                  <c:v>4.8212921167692269</c:v>
                </c:pt>
                <c:pt idx="115">
                  <c:v>4.9676321735737217</c:v>
                </c:pt>
                <c:pt idx="116">
                  <c:v>4.6741337013488149</c:v>
                </c:pt>
                <c:pt idx="117">
                  <c:v>4.288804585146444</c:v>
                </c:pt>
                <c:pt idx="118">
                  <c:v>4.3199976473354607</c:v>
                </c:pt>
                <c:pt idx="119">
                  <c:v>4.2055089738723295</c:v>
                </c:pt>
                <c:pt idx="120">
                  <c:v>3.9464717138199656</c:v>
                </c:pt>
                <c:pt idx="121">
                  <c:v>3.7700449946571402</c:v>
                </c:pt>
                <c:pt idx="122">
                  <c:v>3.583947474491378</c:v>
                </c:pt>
                <c:pt idx="123">
                  <c:v>3.4601666171229173</c:v>
                </c:pt>
                <c:pt idx="124">
                  <c:v>3.3880330348201371</c:v>
                </c:pt>
                <c:pt idx="125">
                  <c:v>3.1308744609597872</c:v>
                </c:pt>
                <c:pt idx="126">
                  <c:v>3.2433845888057311</c:v>
                </c:pt>
                <c:pt idx="127">
                  <c:v>3.2947903767905906</c:v>
                </c:pt>
                <c:pt idx="128">
                  <c:v>4.5257216861074312</c:v>
                </c:pt>
                <c:pt idx="129">
                  <c:v>5.7260869740944242</c:v>
                </c:pt>
                <c:pt idx="130">
                  <c:v>5.9579193187002666</c:v>
                </c:pt>
                <c:pt idx="131">
                  <c:v>5.7039251053913942</c:v>
                </c:pt>
                <c:pt idx="132">
                  <c:v>5.6723150799411926</c:v>
                </c:pt>
                <c:pt idx="133">
                  <c:v>5.7145882332884534</c:v>
                </c:pt>
                <c:pt idx="134">
                  <c:v>6.1682989124012932</c:v>
                </c:pt>
                <c:pt idx="135">
                  <c:v>6.3376601070770811</c:v>
                </c:pt>
                <c:pt idx="136">
                  <c:v>6.2740673670549363</c:v>
                </c:pt>
                <c:pt idx="137">
                  <c:v>6.1998684371157964</c:v>
                </c:pt>
                <c:pt idx="138">
                  <c:v>5.7053772724096063</c:v>
                </c:pt>
                <c:pt idx="139">
                  <c:v>5.4844344115833943</c:v>
                </c:pt>
                <c:pt idx="140">
                  <c:v>4.5762557085841316</c:v>
                </c:pt>
                <c:pt idx="141">
                  <c:v>3.7296516047136796</c:v>
                </c:pt>
                <c:pt idx="142">
                  <c:v>3.492378408601482</c:v>
                </c:pt>
                <c:pt idx="143">
                  <c:v>3.7721435484725729</c:v>
                </c:pt>
                <c:pt idx="144">
                  <c:v>3.6686714739402104</c:v>
                </c:pt>
                <c:pt idx="145">
                  <c:v>3.7723090541401216</c:v>
                </c:pt>
                <c:pt idx="146">
                  <c:v>3.4422838216085383</c:v>
                </c:pt>
                <c:pt idx="147">
                  <c:v>3.2260497025308865</c:v>
                </c:pt>
                <c:pt idx="148">
                  <c:v>3.5040095451526643</c:v>
                </c:pt>
                <c:pt idx="149">
                  <c:v>3.6486403599677475</c:v>
                </c:pt>
                <c:pt idx="150">
                  <c:v>2.9368103425657877</c:v>
                </c:pt>
                <c:pt idx="151">
                  <c:v>1.5302331415951498</c:v>
                </c:pt>
                <c:pt idx="152">
                  <c:v>1.6113113872662232</c:v>
                </c:pt>
                <c:pt idx="153">
                  <c:v>1.5506298038758137</c:v>
                </c:pt>
                <c:pt idx="154">
                  <c:v>1.5405071334407827</c:v>
                </c:pt>
                <c:pt idx="155">
                  <c:v>1.7737005097832492</c:v>
                </c:pt>
                <c:pt idx="156">
                  <c:v>1.3064293027316154</c:v>
                </c:pt>
                <c:pt idx="157">
                  <c:v>1.2659593419594994</c:v>
                </c:pt>
                <c:pt idx="158">
                  <c:v>1.1246110437753254</c:v>
                </c:pt>
                <c:pt idx="159">
                  <c:v>1.0136513708095984</c:v>
                </c:pt>
                <c:pt idx="160">
                  <c:v>0.95336870637501292</c:v>
                </c:pt>
                <c:pt idx="161">
                  <c:v>1.5369723528386947</c:v>
                </c:pt>
                <c:pt idx="162">
                  <c:v>2.1475374301257677</c:v>
                </c:pt>
                <c:pt idx="163">
                  <c:v>3.7072783697505107</c:v>
                </c:pt>
                <c:pt idx="164">
                  <c:v>3.4176510214208644</c:v>
                </c:pt>
                <c:pt idx="165">
                  <c:v>3.788434353436676</c:v>
                </c:pt>
                <c:pt idx="166">
                  <c:v>4.0781438701245953</c:v>
                </c:pt>
                <c:pt idx="167">
                  <c:v>3.9433544827654154</c:v>
                </c:pt>
                <c:pt idx="168">
                  <c:v>4.6312379075986954</c:v>
                </c:pt>
                <c:pt idx="169">
                  <c:v>5.0702939563667115</c:v>
                </c:pt>
                <c:pt idx="170">
                  <c:v>5.3220598364539073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55840"/>
        <c:axId val="35957376"/>
      </c:lineChart>
      <c:dateAx>
        <c:axId val="359558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957376"/>
        <c:crosses val="autoZero"/>
        <c:auto val="1"/>
        <c:lblOffset val="100"/>
        <c:baseTimeUnit val="months"/>
      </c:dateAx>
      <c:valAx>
        <c:axId val="3595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95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Gráficos!$B$15</c:f>
              <c:strCache>
                <c:ptCount val="1"/>
                <c:pt idx="0">
                  <c:v>Bens não duráveis retroagida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Gráficos!$C$15:$FQ$15</c:f>
              <c:numCache>
                <c:formatCode>0.00</c:formatCode>
                <c:ptCount val="171"/>
                <c:pt idx="0">
                  <c:v>9.7480388998194112</c:v>
                </c:pt>
                <c:pt idx="1">
                  <c:v>12.668873584216866</c:v>
                </c:pt>
                <c:pt idx="2">
                  <c:v>12.746067586505539</c:v>
                </c:pt>
                <c:pt idx="3">
                  <c:v>10.294033396665947</c:v>
                </c:pt>
                <c:pt idx="4">
                  <c:v>7.842140762014238</c:v>
                </c:pt>
                <c:pt idx="5">
                  <c:v>5.9304231818580133</c:v>
                </c:pt>
                <c:pt idx="6">
                  <c:v>5.8838507817780883</c:v>
                </c:pt>
                <c:pt idx="7">
                  <c:v>6.0802256193360993</c:v>
                </c:pt>
                <c:pt idx="8">
                  <c:v>7.2586074572284165</c:v>
                </c:pt>
                <c:pt idx="9">
                  <c:v>9.2557006959289154</c:v>
                </c:pt>
                <c:pt idx="10">
                  <c:v>10.212687352431281</c:v>
                </c:pt>
                <c:pt idx="11">
                  <c:v>10.173074580837005</c:v>
                </c:pt>
                <c:pt idx="12">
                  <c:v>8.4224930355608407</c:v>
                </c:pt>
                <c:pt idx="13">
                  <c:v>6.6385662180123539</c:v>
                </c:pt>
                <c:pt idx="14">
                  <c:v>6.4334302949373479</c:v>
                </c:pt>
                <c:pt idx="15">
                  <c:v>8.1981306647423082</c:v>
                </c:pt>
                <c:pt idx="16">
                  <c:v>9.6649422293541001</c:v>
                </c:pt>
                <c:pt idx="17">
                  <c:v>10.648455711594718</c:v>
                </c:pt>
                <c:pt idx="18">
                  <c:v>10.595174225374681</c:v>
                </c:pt>
                <c:pt idx="19">
                  <c:v>10.719814366512704</c:v>
                </c:pt>
                <c:pt idx="20">
                  <c:v>10.148045034890551</c:v>
                </c:pt>
                <c:pt idx="21">
                  <c:v>8.2439940592181173</c:v>
                </c:pt>
                <c:pt idx="22">
                  <c:v>7.3065390388113993</c:v>
                </c:pt>
                <c:pt idx="23">
                  <c:v>7.4031437101810038</c:v>
                </c:pt>
                <c:pt idx="24">
                  <c:v>7.5137650831152314</c:v>
                </c:pt>
                <c:pt idx="25">
                  <c:v>8.1222132681316506</c:v>
                </c:pt>
                <c:pt idx="26">
                  <c:v>10.054653551135594</c:v>
                </c:pt>
                <c:pt idx="27">
                  <c:v>12.023862560434861</c:v>
                </c:pt>
                <c:pt idx="28">
                  <c:v>17.446548141593055</c:v>
                </c:pt>
                <c:pt idx="29">
                  <c:v>21.630638011670378</c:v>
                </c:pt>
                <c:pt idx="30">
                  <c:v>23.871270517869903</c:v>
                </c:pt>
                <c:pt idx="31">
                  <c:v>26.227514443840594</c:v>
                </c:pt>
                <c:pt idx="32">
                  <c:v>28.006345981548918</c:v>
                </c:pt>
                <c:pt idx="33">
                  <c:v>29.361448346972697</c:v>
                </c:pt>
                <c:pt idx="34">
                  <c:v>30.513366990013591</c:v>
                </c:pt>
                <c:pt idx="35">
                  <c:v>29.024646097895857</c:v>
                </c:pt>
                <c:pt idx="36">
                  <c:v>26.594348388206001</c:v>
                </c:pt>
                <c:pt idx="37">
                  <c:v>24.124760422532134</c:v>
                </c:pt>
                <c:pt idx="38">
                  <c:v>22.595093435289915</c:v>
                </c:pt>
                <c:pt idx="39">
                  <c:v>18.819942400754776</c:v>
                </c:pt>
                <c:pt idx="40">
                  <c:v>11.923749985027431</c:v>
                </c:pt>
                <c:pt idx="41">
                  <c:v>7.9910509736761393</c:v>
                </c:pt>
                <c:pt idx="42">
                  <c:v>6.1991340637782777</c:v>
                </c:pt>
                <c:pt idx="43">
                  <c:v>4.1557253143159167</c:v>
                </c:pt>
                <c:pt idx="44">
                  <c:v>2.2987504382286028</c:v>
                </c:pt>
                <c:pt idx="45">
                  <c:v>0.9290401556022454</c:v>
                </c:pt>
                <c:pt idx="46">
                  <c:v>0.84710180620812814</c:v>
                </c:pt>
                <c:pt idx="47">
                  <c:v>3.0043452626125955</c:v>
                </c:pt>
                <c:pt idx="48">
                  <c:v>4.9427963984134404</c:v>
                </c:pt>
                <c:pt idx="49">
                  <c:v>6.4054469311336515</c:v>
                </c:pt>
                <c:pt idx="50">
                  <c:v>5.158631799460256</c:v>
                </c:pt>
                <c:pt idx="51">
                  <c:v>4.8425397043437624</c:v>
                </c:pt>
                <c:pt idx="52">
                  <c:v>5.2323858954341329</c:v>
                </c:pt>
                <c:pt idx="53">
                  <c:v>5.4388489522596117</c:v>
                </c:pt>
                <c:pt idx="54">
                  <c:v>5.0794042648242943</c:v>
                </c:pt>
                <c:pt idx="55">
                  <c:v>5.3272717459842855</c:v>
                </c:pt>
                <c:pt idx="56">
                  <c:v>5.3697006764005684</c:v>
                </c:pt>
                <c:pt idx="57">
                  <c:v>6.5075475260689908</c:v>
                </c:pt>
                <c:pt idx="58">
                  <c:v>6.5003683128384893</c:v>
                </c:pt>
                <c:pt idx="59">
                  <c:v>4.3028105775485992</c:v>
                </c:pt>
                <c:pt idx="60">
                  <c:v>2.9130536985670696</c:v>
                </c:pt>
                <c:pt idx="61">
                  <c:v>1.134032587384759</c:v>
                </c:pt>
                <c:pt idx="62">
                  <c:v>1.1051987165190846</c:v>
                </c:pt>
                <c:pt idx="63">
                  <c:v>1.9273888440552778</c:v>
                </c:pt>
                <c:pt idx="64">
                  <c:v>2.2215035908886849</c:v>
                </c:pt>
                <c:pt idx="65">
                  <c:v>2.0287098075951304</c:v>
                </c:pt>
                <c:pt idx="66">
                  <c:v>1.9124912802203742</c:v>
                </c:pt>
                <c:pt idx="67">
                  <c:v>1.4645909837274873</c:v>
                </c:pt>
                <c:pt idx="68">
                  <c:v>1.8451537840242338</c:v>
                </c:pt>
                <c:pt idx="69">
                  <c:v>0.89671199644456578</c:v>
                </c:pt>
                <c:pt idx="70">
                  <c:v>-0.33184230272609305</c:v>
                </c:pt>
                <c:pt idx="71">
                  <c:v>-0.44529206272541089</c:v>
                </c:pt>
                <c:pt idx="72">
                  <c:v>0.33605102150509047</c:v>
                </c:pt>
                <c:pt idx="73">
                  <c:v>0.87595999330554175</c:v>
                </c:pt>
                <c:pt idx="74">
                  <c:v>1.1547602063371132</c:v>
                </c:pt>
                <c:pt idx="75">
                  <c:v>1.0731838903977664</c:v>
                </c:pt>
                <c:pt idx="76">
                  <c:v>1.3177864090480496</c:v>
                </c:pt>
                <c:pt idx="77">
                  <c:v>1.0027952092439785</c:v>
                </c:pt>
                <c:pt idx="78">
                  <c:v>1.3619935850708309</c:v>
                </c:pt>
                <c:pt idx="79">
                  <c:v>2.1143265447787885</c:v>
                </c:pt>
                <c:pt idx="80">
                  <c:v>2.3927111461342854</c:v>
                </c:pt>
                <c:pt idx="81">
                  <c:v>2.7186910389788377</c:v>
                </c:pt>
                <c:pt idx="82">
                  <c:v>3.7772846170186947</c:v>
                </c:pt>
                <c:pt idx="83">
                  <c:v>5.7045417491851325</c:v>
                </c:pt>
                <c:pt idx="84">
                  <c:v>6.9556225070941169</c:v>
                </c:pt>
                <c:pt idx="85">
                  <c:v>8.3503248844654099</c:v>
                </c:pt>
                <c:pt idx="86">
                  <c:v>8.5596671861893459</c:v>
                </c:pt>
                <c:pt idx="87">
                  <c:v>8.2796933961188035</c:v>
                </c:pt>
                <c:pt idx="88">
                  <c:v>7.7405068126277454</c:v>
                </c:pt>
                <c:pt idx="89">
                  <c:v>9.8064543250377056</c:v>
                </c:pt>
                <c:pt idx="90">
                  <c:v>10.345469387639161</c:v>
                </c:pt>
                <c:pt idx="91">
                  <c:v>10.134974234027849</c:v>
                </c:pt>
                <c:pt idx="92">
                  <c:v>10.042701141617894</c:v>
                </c:pt>
                <c:pt idx="93">
                  <c:v>11.259767438937441</c:v>
                </c:pt>
                <c:pt idx="94">
                  <c:v>13.094680970045648</c:v>
                </c:pt>
                <c:pt idx="95">
                  <c:v>14.525690232492906</c:v>
                </c:pt>
                <c:pt idx="96">
                  <c:v>13.951762776422981</c:v>
                </c:pt>
                <c:pt idx="97">
                  <c:v>12.293426530717767</c:v>
                </c:pt>
                <c:pt idx="98">
                  <c:v>11.74381157133193</c:v>
                </c:pt>
                <c:pt idx="99">
                  <c:v>11.972496662326648</c:v>
                </c:pt>
                <c:pt idx="100">
                  <c:v>11.969174222188572</c:v>
                </c:pt>
                <c:pt idx="101">
                  <c:v>9.842168678990614</c:v>
                </c:pt>
                <c:pt idx="102">
                  <c:v>9.0469032079865119</c:v>
                </c:pt>
                <c:pt idx="103">
                  <c:v>8.5485698245823407</c:v>
                </c:pt>
                <c:pt idx="104">
                  <c:v>7.9693905558747113</c:v>
                </c:pt>
                <c:pt idx="105">
                  <c:v>7.3652761965571134</c:v>
                </c:pt>
                <c:pt idx="106">
                  <c:v>6.165799910719616</c:v>
                </c:pt>
                <c:pt idx="107">
                  <c:v>4.7115689116529857</c:v>
                </c:pt>
                <c:pt idx="108">
                  <c:v>3.6760279375238625</c:v>
                </c:pt>
                <c:pt idx="109">
                  <c:v>3.6823896391641853</c:v>
                </c:pt>
                <c:pt idx="110">
                  <c:v>3.6905821227396274</c:v>
                </c:pt>
                <c:pt idx="111">
                  <c:v>3.0369312905990986</c:v>
                </c:pt>
                <c:pt idx="112">
                  <c:v>2.8394400940158881</c:v>
                </c:pt>
                <c:pt idx="113">
                  <c:v>2.569216166041377</c:v>
                </c:pt>
                <c:pt idx="114">
                  <c:v>3.061551375605398</c:v>
                </c:pt>
                <c:pt idx="115">
                  <c:v>4.0060282089329657</c:v>
                </c:pt>
                <c:pt idx="116">
                  <c:v>5.0873095256814826</c:v>
                </c:pt>
                <c:pt idx="117">
                  <c:v>5.7029631854031537</c:v>
                </c:pt>
                <c:pt idx="118">
                  <c:v>4.8798279352080698</c:v>
                </c:pt>
                <c:pt idx="119">
                  <c:v>3.197858210812865</c:v>
                </c:pt>
                <c:pt idx="120">
                  <c:v>2.5492389892332268</c:v>
                </c:pt>
                <c:pt idx="121">
                  <c:v>2.415204452897135</c:v>
                </c:pt>
                <c:pt idx="122">
                  <c:v>3.7262460513180384</c:v>
                </c:pt>
                <c:pt idx="123">
                  <c:v>5.6666511007827491</c:v>
                </c:pt>
                <c:pt idx="124">
                  <c:v>7.4219565839912072</c:v>
                </c:pt>
                <c:pt idx="125">
                  <c:v>8.4190806331840395</c:v>
                </c:pt>
                <c:pt idx="126">
                  <c:v>8.3778989563709771</c:v>
                </c:pt>
                <c:pt idx="127">
                  <c:v>7.5983934213450066</c:v>
                </c:pt>
                <c:pt idx="128">
                  <c:v>7.0684807621908208</c:v>
                </c:pt>
                <c:pt idx="129">
                  <c:v>6.4799276506118941</c:v>
                </c:pt>
                <c:pt idx="130">
                  <c:v>6.7121470166520147</c:v>
                </c:pt>
                <c:pt idx="131">
                  <c:v>7.2903052970514803</c:v>
                </c:pt>
                <c:pt idx="132">
                  <c:v>7.6454267268583731</c:v>
                </c:pt>
                <c:pt idx="133">
                  <c:v>8.696620133778211</c:v>
                </c:pt>
                <c:pt idx="134">
                  <c:v>8.2811244310496246</c:v>
                </c:pt>
                <c:pt idx="135">
                  <c:v>6.6286256394030074</c:v>
                </c:pt>
                <c:pt idx="136">
                  <c:v>5.4836498426247937</c:v>
                </c:pt>
                <c:pt idx="137">
                  <c:v>5.5144309661482316</c:v>
                </c:pt>
                <c:pt idx="138">
                  <c:v>4.8102613746518363</c:v>
                </c:pt>
                <c:pt idx="139">
                  <c:v>4.6073354123107313</c:v>
                </c:pt>
                <c:pt idx="140">
                  <c:v>4.0905476953126296</c:v>
                </c:pt>
                <c:pt idx="141">
                  <c:v>4.5470002465035408</c:v>
                </c:pt>
                <c:pt idx="142">
                  <c:v>5.1652992054001867</c:v>
                </c:pt>
                <c:pt idx="143">
                  <c:v>6.1188152629829462</c:v>
                </c:pt>
                <c:pt idx="144">
                  <c:v>7.1991853565736008</c:v>
                </c:pt>
                <c:pt idx="145">
                  <c:v>7.3101892407832381</c:v>
                </c:pt>
                <c:pt idx="146">
                  <c:v>7.9487832932835456</c:v>
                </c:pt>
                <c:pt idx="147">
                  <c:v>8.8165591614180805</c:v>
                </c:pt>
                <c:pt idx="148">
                  <c:v>8.2329577832358289</c:v>
                </c:pt>
                <c:pt idx="149">
                  <c:v>8.5565887085662382</c:v>
                </c:pt>
                <c:pt idx="150">
                  <c:v>10.669566930493414</c:v>
                </c:pt>
                <c:pt idx="151">
                  <c:v>12.257479574557696</c:v>
                </c:pt>
                <c:pt idx="152">
                  <c:v>13.259217893010922</c:v>
                </c:pt>
                <c:pt idx="153">
                  <c:v>13.005536729735123</c:v>
                </c:pt>
                <c:pt idx="154">
                  <c:v>12.26673817796109</c:v>
                </c:pt>
                <c:pt idx="155">
                  <c:v>11.368209205382129</c:v>
                </c:pt>
                <c:pt idx="156">
                  <c:v>10.293524035888769</c:v>
                </c:pt>
                <c:pt idx="157">
                  <c:v>9.3177284393030302</c:v>
                </c:pt>
                <c:pt idx="158">
                  <c:v>8.0521388487903458</c:v>
                </c:pt>
                <c:pt idx="159">
                  <c:v>7.8048110659998615</c:v>
                </c:pt>
                <c:pt idx="160">
                  <c:v>7.9193537297297389</c:v>
                </c:pt>
                <c:pt idx="161">
                  <c:v>7.5696960575991845</c:v>
                </c:pt>
                <c:pt idx="162">
                  <c:v>6.2425751973840926</c:v>
                </c:pt>
                <c:pt idx="163">
                  <c:v>5.2706967824308615</c:v>
                </c:pt>
                <c:pt idx="164">
                  <c:v>6.0474095875606926</c:v>
                </c:pt>
                <c:pt idx="165">
                  <c:v>6.3951684150729049</c:v>
                </c:pt>
                <c:pt idx="166">
                  <c:v>6.7100484829807572</c:v>
                </c:pt>
                <c:pt idx="167">
                  <c:v>6.6757020545510359</c:v>
                </c:pt>
                <c:pt idx="168">
                  <c:v>6.8380155073766158</c:v>
                </c:pt>
                <c:pt idx="169">
                  <c:v>6.7326331072677714</c:v>
                </c:pt>
                <c:pt idx="170">
                  <c:v>7.2544286052899754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Gráficos!$B$16</c:f>
              <c:strCache>
                <c:ptCount val="1"/>
                <c:pt idx="0">
                  <c:v>Bens não duráveis original BCB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Gráficos!$C$16:$FQ$16</c:f>
              <c:numCache>
                <c:formatCode>0.00</c:formatCode>
                <c:ptCount val="171"/>
                <c:pt idx="0">
                  <c:v>5.5758624954215019</c:v>
                </c:pt>
                <c:pt idx="1">
                  <c:v>6.7862327662791433</c:v>
                </c:pt>
                <c:pt idx="2">
                  <c:v>6.8181537206732257</c:v>
                </c:pt>
                <c:pt idx="3">
                  <c:v>5.5005822567809393</c:v>
                </c:pt>
                <c:pt idx="4">
                  <c:v>4.3104905907139779</c:v>
                </c:pt>
                <c:pt idx="5">
                  <c:v>2.8651750045401547</c:v>
                </c:pt>
                <c:pt idx="6">
                  <c:v>2.6304162205448955</c:v>
                </c:pt>
                <c:pt idx="7">
                  <c:v>3.0619386433362372</c:v>
                </c:pt>
                <c:pt idx="8">
                  <c:v>4.394636125793161</c:v>
                </c:pt>
                <c:pt idx="9">
                  <c:v>6.0370810473033387</c:v>
                </c:pt>
                <c:pt idx="10">
                  <c:v>6.9209008632228119</c:v>
                </c:pt>
                <c:pt idx="11">
                  <c:v>6.515655078981597</c:v>
                </c:pt>
                <c:pt idx="12">
                  <c:v>5.726961809071085</c:v>
                </c:pt>
                <c:pt idx="13">
                  <c:v>5.0704667771401146</c:v>
                </c:pt>
                <c:pt idx="14">
                  <c:v>5.0913992339141068</c:v>
                </c:pt>
                <c:pt idx="15">
                  <c:v>6.1623676345395451</c:v>
                </c:pt>
                <c:pt idx="16">
                  <c:v>7.5754575960480963</c:v>
                </c:pt>
                <c:pt idx="17">
                  <c:v>8.7522665962457289</c:v>
                </c:pt>
                <c:pt idx="18">
                  <c:v>8.979397138117573</c:v>
                </c:pt>
                <c:pt idx="19">
                  <c:v>9.1749538272298814</c:v>
                </c:pt>
                <c:pt idx="20">
                  <c:v>8.7752038725928738</c:v>
                </c:pt>
                <c:pt idx="21">
                  <c:v>7.2727839296012675</c:v>
                </c:pt>
                <c:pt idx="22">
                  <c:v>6.4608397429017694</c:v>
                </c:pt>
                <c:pt idx="23">
                  <c:v>6.6100639876355061</c:v>
                </c:pt>
                <c:pt idx="24">
                  <c:v>6.9281763727188972</c:v>
                </c:pt>
                <c:pt idx="25">
                  <c:v>7.6068834329047874</c:v>
                </c:pt>
                <c:pt idx="26">
                  <c:v>8.839309644913973</c:v>
                </c:pt>
                <c:pt idx="27">
                  <c:v>10.206394238416472</c:v>
                </c:pt>
                <c:pt idx="28">
                  <c:v>13.656806779016772</c:v>
                </c:pt>
                <c:pt idx="29">
                  <c:v>17.447999777899838</c:v>
                </c:pt>
                <c:pt idx="30">
                  <c:v>19.196431692021008</c:v>
                </c:pt>
                <c:pt idx="31">
                  <c:v>19.955569081640867</c:v>
                </c:pt>
                <c:pt idx="32">
                  <c:v>21.552117180264219</c:v>
                </c:pt>
                <c:pt idx="33">
                  <c:v>23.132927027546547</c:v>
                </c:pt>
                <c:pt idx="34">
                  <c:v>24.368581087030215</c:v>
                </c:pt>
                <c:pt idx="35">
                  <c:v>24.03285306369991</c:v>
                </c:pt>
                <c:pt idx="36">
                  <c:v>22.45845746749271</c:v>
                </c:pt>
                <c:pt idx="37">
                  <c:v>20.55164399751499</c:v>
                </c:pt>
                <c:pt idx="38">
                  <c:v>19.542694633613024</c:v>
                </c:pt>
                <c:pt idx="39">
                  <c:v>17.289154873475532</c:v>
                </c:pt>
                <c:pt idx="40">
                  <c:v>12.616459180373996</c:v>
                </c:pt>
                <c:pt idx="41">
                  <c:v>8.7973017117725973</c:v>
                </c:pt>
                <c:pt idx="42">
                  <c:v>7.2652450477304509</c:v>
                </c:pt>
                <c:pt idx="43">
                  <c:v>6.2363981408156244</c:v>
                </c:pt>
                <c:pt idx="44">
                  <c:v>4.7785373547232668</c:v>
                </c:pt>
                <c:pt idx="45">
                  <c:v>3.6817049470992291</c:v>
                </c:pt>
                <c:pt idx="46">
                  <c:v>3.5477891831338537</c:v>
                </c:pt>
                <c:pt idx="47">
                  <c:v>4.4197705657286424</c:v>
                </c:pt>
                <c:pt idx="48">
                  <c:v>5.4266305470775711</c:v>
                </c:pt>
                <c:pt idx="49">
                  <c:v>6.2393095491924067</c:v>
                </c:pt>
                <c:pt idx="50">
                  <c:v>5.2898965952227872</c:v>
                </c:pt>
                <c:pt idx="51">
                  <c:v>4.7553237006129123</c:v>
                </c:pt>
                <c:pt idx="52">
                  <c:v>4.6299433012106483</c:v>
                </c:pt>
                <c:pt idx="53">
                  <c:v>4.6195385733564853</c:v>
                </c:pt>
                <c:pt idx="54">
                  <c:v>4.4223781654122885</c:v>
                </c:pt>
                <c:pt idx="55">
                  <c:v>4.6934426454742439</c:v>
                </c:pt>
                <c:pt idx="56">
                  <c:v>4.2564396052128473</c:v>
                </c:pt>
                <c:pt idx="57">
                  <c:v>5.0784215142759104</c:v>
                </c:pt>
                <c:pt idx="58">
                  <c:v>5.3083981630338117</c:v>
                </c:pt>
                <c:pt idx="59">
                  <c:v>4.1986765003156012</c:v>
                </c:pt>
                <c:pt idx="60">
                  <c:v>3.1309821430203222</c:v>
                </c:pt>
                <c:pt idx="61">
                  <c:v>1.9629976442815389</c:v>
                </c:pt>
                <c:pt idx="62">
                  <c:v>2.0345076115704464</c:v>
                </c:pt>
                <c:pt idx="63">
                  <c:v>2.351004483289354</c:v>
                </c:pt>
                <c:pt idx="64">
                  <c:v>2.8313816762905564</c:v>
                </c:pt>
                <c:pt idx="65">
                  <c:v>2.5041211876141833</c:v>
                </c:pt>
                <c:pt idx="66">
                  <c:v>2.4328175159145315</c:v>
                </c:pt>
                <c:pt idx="67">
                  <c:v>1.9431964005228064</c:v>
                </c:pt>
                <c:pt idx="68">
                  <c:v>2.2077196646358876</c:v>
                </c:pt>
                <c:pt idx="69">
                  <c:v>1.0134914320954147</c:v>
                </c:pt>
                <c:pt idx="70">
                  <c:v>-0.34017358113997975</c:v>
                </c:pt>
                <c:pt idx="71">
                  <c:v>-0.76072142697461986</c:v>
                </c:pt>
                <c:pt idx="72">
                  <c:v>-0.14228386827245254</c:v>
                </c:pt>
                <c:pt idx="73">
                  <c:v>0.37948072566342805</c:v>
                </c:pt>
                <c:pt idx="74">
                  <c:v>0.54028085497961342</c:v>
                </c:pt>
                <c:pt idx="75">
                  <c:v>1.0116417727037197</c:v>
                </c:pt>
                <c:pt idx="76">
                  <c:v>1.3228793132021188</c:v>
                </c:pt>
                <c:pt idx="77">
                  <c:v>1.4542967960986308</c:v>
                </c:pt>
                <c:pt idx="78">
                  <c:v>1.7166090193184269</c:v>
                </c:pt>
                <c:pt idx="79">
                  <c:v>2.4188749811288268</c:v>
                </c:pt>
                <c:pt idx="80">
                  <c:v>2.7043347162942322</c:v>
                </c:pt>
                <c:pt idx="81">
                  <c:v>3.1056441095349552</c:v>
                </c:pt>
                <c:pt idx="82">
                  <c:v>4.0911593716745909</c:v>
                </c:pt>
                <c:pt idx="83">
                  <c:v>5.8135839642438958</c:v>
                </c:pt>
                <c:pt idx="84">
                  <c:v>6.74372035310149</c:v>
                </c:pt>
                <c:pt idx="85">
                  <c:v>7.8640812724412923</c:v>
                </c:pt>
                <c:pt idx="86">
                  <c:v>8.1336336546695485</c:v>
                </c:pt>
                <c:pt idx="87">
                  <c:v>7.8652320620000715</c:v>
                </c:pt>
                <c:pt idx="88">
                  <c:v>7.576650882286029</c:v>
                </c:pt>
                <c:pt idx="89">
                  <c:v>9.2381077263229194</c:v>
                </c:pt>
                <c:pt idx="90">
                  <c:v>9.7690209656196458</c:v>
                </c:pt>
                <c:pt idx="91">
                  <c:v>9.6490309794702291</c:v>
                </c:pt>
                <c:pt idx="92">
                  <c:v>9.7034527736827858</c:v>
                </c:pt>
                <c:pt idx="93">
                  <c:v>10.732606921459876</c:v>
                </c:pt>
                <c:pt idx="94">
                  <c:v>12.244503188974276</c:v>
                </c:pt>
                <c:pt idx="95">
                  <c:v>13.447719699585647</c:v>
                </c:pt>
                <c:pt idx="96">
                  <c:v>13.414019020399648</c:v>
                </c:pt>
                <c:pt idx="97">
                  <c:v>12.168697414774599</c:v>
                </c:pt>
                <c:pt idx="98">
                  <c:v>11.866717673005777</c:v>
                </c:pt>
                <c:pt idx="99">
                  <c:v>12.056001459254562</c:v>
                </c:pt>
                <c:pt idx="100">
                  <c:v>11.889002947392747</c:v>
                </c:pt>
                <c:pt idx="101">
                  <c:v>10.198206513882969</c:v>
                </c:pt>
                <c:pt idx="102">
                  <c:v>9.5238121990215632</c:v>
                </c:pt>
                <c:pt idx="103">
                  <c:v>9.2296276656577128</c:v>
                </c:pt>
                <c:pt idx="104">
                  <c:v>8.7419470182765515</c:v>
                </c:pt>
                <c:pt idx="105">
                  <c:v>8.1506075792805888</c:v>
                </c:pt>
                <c:pt idx="106">
                  <c:v>7.0553846335853931</c:v>
                </c:pt>
                <c:pt idx="107">
                  <c:v>5.7727805949624456</c:v>
                </c:pt>
                <c:pt idx="108">
                  <c:v>4.7774939312816178</c:v>
                </c:pt>
                <c:pt idx="109">
                  <c:v>4.8089334673682371</c:v>
                </c:pt>
                <c:pt idx="110">
                  <c:v>4.7146242890832468</c:v>
                </c:pt>
                <c:pt idx="111">
                  <c:v>4.1215466276685042</c:v>
                </c:pt>
                <c:pt idx="112">
                  <c:v>4.1526276863634193</c:v>
                </c:pt>
                <c:pt idx="113">
                  <c:v>3.9969746610275525</c:v>
                </c:pt>
                <c:pt idx="114">
                  <c:v>4.389455050055191</c:v>
                </c:pt>
                <c:pt idx="115">
                  <c:v>4.9934040169282934</c:v>
                </c:pt>
                <c:pt idx="116">
                  <c:v>5.8095775781521697</c:v>
                </c:pt>
                <c:pt idx="117">
                  <c:v>6.2934468065640514</c:v>
                </c:pt>
                <c:pt idx="118">
                  <c:v>5.8077993539317863</c:v>
                </c:pt>
                <c:pt idx="119">
                  <c:v>4.5563205622492386</c:v>
                </c:pt>
                <c:pt idx="120">
                  <c:v>3.981318299383152</c:v>
                </c:pt>
                <c:pt idx="121">
                  <c:v>3.8149648254515611</c:v>
                </c:pt>
                <c:pt idx="122">
                  <c:v>4.8226753816477563</c:v>
                </c:pt>
                <c:pt idx="123">
                  <c:v>6.4777151248575748</c:v>
                </c:pt>
                <c:pt idx="124">
                  <c:v>7.8864026919127417</c:v>
                </c:pt>
                <c:pt idx="125">
                  <c:v>8.8983086840340953</c:v>
                </c:pt>
                <c:pt idx="126">
                  <c:v>8.8983086840340277</c:v>
                </c:pt>
                <c:pt idx="127">
                  <c:v>8.4231003549557038</c:v>
                </c:pt>
                <c:pt idx="128">
                  <c:v>8.1228781625171109</c:v>
                </c:pt>
                <c:pt idx="129">
                  <c:v>7.737680377870837</c:v>
                </c:pt>
                <c:pt idx="130">
                  <c:v>7.9096822623296426</c:v>
                </c:pt>
                <c:pt idx="131">
                  <c:v>8.278715575236383</c:v>
                </c:pt>
                <c:pt idx="132">
                  <c:v>8.7250686155123436</c:v>
                </c:pt>
                <c:pt idx="133">
                  <c:v>9.5526204647641713</c:v>
                </c:pt>
                <c:pt idx="134">
                  <c:v>9.2486092285883892</c:v>
                </c:pt>
                <c:pt idx="135">
                  <c:v>8.0126436544331483</c:v>
                </c:pt>
                <c:pt idx="136">
                  <c:v>7.0264689185346674</c:v>
                </c:pt>
                <c:pt idx="137">
                  <c:v>6.899509880671606</c:v>
                </c:pt>
                <c:pt idx="138">
                  <c:v>6.2014424371053867</c:v>
                </c:pt>
                <c:pt idx="139">
                  <c:v>5.7677080870783382</c:v>
                </c:pt>
                <c:pt idx="140">
                  <c:v>5.1908314562979285</c:v>
                </c:pt>
                <c:pt idx="141">
                  <c:v>5.6087114104395708</c:v>
                </c:pt>
                <c:pt idx="142">
                  <c:v>6.0190261887826058</c:v>
                </c:pt>
                <c:pt idx="143">
                  <c:v>6.7416899599169966</c:v>
                </c:pt>
                <c:pt idx="144">
                  <c:v>7.4577902129774332</c:v>
                </c:pt>
                <c:pt idx="145">
                  <c:v>7.5432352305406347</c:v>
                </c:pt>
                <c:pt idx="146">
                  <c:v>8.2058947996415998</c:v>
                </c:pt>
                <c:pt idx="147">
                  <c:v>8.9057339202363259</c:v>
                </c:pt>
                <c:pt idx="148">
                  <c:v>8.3770129292433779</c:v>
                </c:pt>
                <c:pt idx="149">
                  <c:v>8.5486313186800231</c:v>
                </c:pt>
                <c:pt idx="150">
                  <c:v>10.635065522893283</c:v>
                </c:pt>
                <c:pt idx="151">
                  <c:v>12.217463439453979</c:v>
                </c:pt>
                <c:pt idx="152">
                  <c:v>13.224500203792511</c:v>
                </c:pt>
                <c:pt idx="153">
                  <c:v>12.989292517148886</c:v>
                </c:pt>
                <c:pt idx="154">
                  <c:v>12.24926142593814</c:v>
                </c:pt>
                <c:pt idx="155">
                  <c:v>11.355201199526821</c:v>
                </c:pt>
                <c:pt idx="156">
                  <c:v>10.280857205459327</c:v>
                </c:pt>
                <c:pt idx="157">
                  <c:v>9.3060835147963381</c:v>
                </c:pt>
                <c:pt idx="158">
                  <c:v>8.0536629608930923</c:v>
                </c:pt>
                <c:pt idx="159">
                  <c:v>7.8079650619212071</c:v>
                </c:pt>
                <c:pt idx="160">
                  <c:v>7.9260343187592897</c:v>
                </c:pt>
                <c:pt idx="161">
                  <c:v>7.5741015981546367</c:v>
                </c:pt>
                <c:pt idx="162">
                  <c:v>6.2601712972195189</c:v>
                </c:pt>
                <c:pt idx="163">
                  <c:v>5.2961701376352144</c:v>
                </c:pt>
                <c:pt idx="164">
                  <c:v>6.0766042477570892</c:v>
                </c:pt>
                <c:pt idx="165">
                  <c:v>6.4130883215009371</c:v>
                </c:pt>
                <c:pt idx="166">
                  <c:v>6.7319768091290477</c:v>
                </c:pt>
                <c:pt idx="167">
                  <c:v>6.6998415290781432</c:v>
                </c:pt>
                <c:pt idx="168">
                  <c:v>6.8605824774497615</c:v>
                </c:pt>
                <c:pt idx="169">
                  <c:v>6.7535077455084469</c:v>
                </c:pt>
                <c:pt idx="170">
                  <c:v>7.2868486115431175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380480"/>
        <c:axId val="63382272"/>
      </c:lineChart>
      <c:dateAx>
        <c:axId val="633804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382272"/>
        <c:crosses val="autoZero"/>
        <c:auto val="1"/>
        <c:lblOffset val="100"/>
        <c:baseTimeUnit val="months"/>
      </c:dateAx>
      <c:valAx>
        <c:axId val="63382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38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Gráficos!$B$18</c:f>
              <c:strCache>
                <c:ptCount val="1"/>
                <c:pt idx="0">
                  <c:v>Bens semiduráveis retroagida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Gráficos!$C$18:$FQ$18</c:f>
              <c:numCache>
                <c:formatCode>0.00</c:formatCode>
                <c:ptCount val="171"/>
                <c:pt idx="0">
                  <c:v>-0.816339021310164</c:v>
                </c:pt>
                <c:pt idx="1">
                  <c:v>-0.24839532325281466</c:v>
                </c:pt>
                <c:pt idx="2">
                  <c:v>-0.22838120361690084</c:v>
                </c:pt>
                <c:pt idx="3">
                  <c:v>-0.40537213784671566</c:v>
                </c:pt>
                <c:pt idx="4">
                  <c:v>-0.63245721214035822</c:v>
                </c:pt>
                <c:pt idx="5">
                  <c:v>-0.39890411611404053</c:v>
                </c:pt>
                <c:pt idx="6">
                  <c:v>-0.40883843364759587</c:v>
                </c:pt>
                <c:pt idx="7">
                  <c:v>-0.38292587054988836</c:v>
                </c:pt>
                <c:pt idx="8">
                  <c:v>0.81992376392014954</c:v>
                </c:pt>
                <c:pt idx="9">
                  <c:v>0.4702873382935957</c:v>
                </c:pt>
                <c:pt idx="10">
                  <c:v>0.84211236174334125</c:v>
                </c:pt>
                <c:pt idx="11">
                  <c:v>1.2211513650452366</c:v>
                </c:pt>
                <c:pt idx="12">
                  <c:v>1.0498633891129039</c:v>
                </c:pt>
                <c:pt idx="13">
                  <c:v>1.1562304951088676</c:v>
                </c:pt>
                <c:pt idx="14">
                  <c:v>0.84254738279623265</c:v>
                </c:pt>
                <c:pt idx="15">
                  <c:v>0.59655173160664265</c:v>
                </c:pt>
                <c:pt idx="16">
                  <c:v>1.0777690959975272</c:v>
                </c:pt>
                <c:pt idx="17">
                  <c:v>1.5061221438733341</c:v>
                </c:pt>
                <c:pt idx="18">
                  <c:v>1.8033040922898591</c:v>
                </c:pt>
                <c:pt idx="19">
                  <c:v>1.8370613304548922</c:v>
                </c:pt>
                <c:pt idx="20">
                  <c:v>1.9448226749581909</c:v>
                </c:pt>
                <c:pt idx="21">
                  <c:v>2.8494265718415068</c:v>
                </c:pt>
                <c:pt idx="22">
                  <c:v>3.5292485784043537</c:v>
                </c:pt>
                <c:pt idx="23">
                  <c:v>3.6413621665235762</c:v>
                </c:pt>
                <c:pt idx="24">
                  <c:v>3.8943594246919844</c:v>
                </c:pt>
                <c:pt idx="25">
                  <c:v>3.9743117368326697</c:v>
                </c:pt>
                <c:pt idx="26">
                  <c:v>4.637820536560211</c:v>
                </c:pt>
                <c:pt idx="27">
                  <c:v>5.5305860517079308</c:v>
                </c:pt>
                <c:pt idx="28">
                  <c:v>5.9766804175821031</c:v>
                </c:pt>
                <c:pt idx="29">
                  <c:v>5.8004716757933839</c:v>
                </c:pt>
                <c:pt idx="30">
                  <c:v>6.5811902148713131</c:v>
                </c:pt>
                <c:pt idx="31">
                  <c:v>7.2394345889922329</c:v>
                </c:pt>
                <c:pt idx="32">
                  <c:v>7.9750223505017814</c:v>
                </c:pt>
                <c:pt idx="33">
                  <c:v>8.1527652891411062</c:v>
                </c:pt>
                <c:pt idx="34">
                  <c:v>8.1535190253950951</c:v>
                </c:pt>
                <c:pt idx="35">
                  <c:v>8.6377472452548787</c:v>
                </c:pt>
                <c:pt idx="36">
                  <c:v>8.0530100822741257</c:v>
                </c:pt>
                <c:pt idx="37">
                  <c:v>7.9116783325426043</c:v>
                </c:pt>
                <c:pt idx="38">
                  <c:v>8.0013843186040887</c:v>
                </c:pt>
                <c:pt idx="39">
                  <c:v>7.7346571613705395</c:v>
                </c:pt>
                <c:pt idx="40">
                  <c:v>7.5737450063011469</c:v>
                </c:pt>
                <c:pt idx="41">
                  <c:v>7.858451037474401</c:v>
                </c:pt>
                <c:pt idx="42">
                  <c:v>6.9571507219978068</c:v>
                </c:pt>
                <c:pt idx="43">
                  <c:v>6.6620273625155324</c:v>
                </c:pt>
                <c:pt idx="44">
                  <c:v>6.6712025814954279</c:v>
                </c:pt>
                <c:pt idx="45">
                  <c:v>6.689396789868618</c:v>
                </c:pt>
                <c:pt idx="46">
                  <c:v>7.03628973229391</c:v>
                </c:pt>
                <c:pt idx="47">
                  <c:v>6.6471703369021196</c:v>
                </c:pt>
                <c:pt idx="48">
                  <c:v>7.1669159139648775</c:v>
                </c:pt>
                <c:pt idx="49">
                  <c:v>7.4328701165909727</c:v>
                </c:pt>
                <c:pt idx="50">
                  <c:v>7.6693053611937678</c:v>
                </c:pt>
                <c:pt idx="51">
                  <c:v>7.779922206187373</c:v>
                </c:pt>
                <c:pt idx="52">
                  <c:v>8.0717520331686554</c:v>
                </c:pt>
                <c:pt idx="53">
                  <c:v>8.0575430484833621</c:v>
                </c:pt>
                <c:pt idx="54">
                  <c:v>8.1699837574211074</c:v>
                </c:pt>
                <c:pt idx="55">
                  <c:v>8.2055818237789069</c:v>
                </c:pt>
                <c:pt idx="56">
                  <c:v>8.2868213658364951</c:v>
                </c:pt>
                <c:pt idx="57">
                  <c:v>8.23590701426442</c:v>
                </c:pt>
                <c:pt idx="58">
                  <c:v>8.0880664422693815</c:v>
                </c:pt>
                <c:pt idx="59">
                  <c:v>7.3909833386553325</c:v>
                </c:pt>
                <c:pt idx="60">
                  <c:v>6.8920660496614383</c:v>
                </c:pt>
                <c:pt idx="61">
                  <c:v>6.4543756994121182</c:v>
                </c:pt>
                <c:pt idx="62">
                  <c:v>5.6867736119946777</c:v>
                </c:pt>
                <c:pt idx="63">
                  <c:v>5.4497715113416501</c:v>
                </c:pt>
                <c:pt idx="64">
                  <c:v>4.800521577591299</c:v>
                </c:pt>
                <c:pt idx="65">
                  <c:v>4.6330243053633868</c:v>
                </c:pt>
                <c:pt idx="66">
                  <c:v>4.3115590179025443</c:v>
                </c:pt>
                <c:pt idx="67">
                  <c:v>3.9230807022541558</c:v>
                </c:pt>
                <c:pt idx="68">
                  <c:v>3.6268467451670672</c:v>
                </c:pt>
                <c:pt idx="69">
                  <c:v>3.3157258345125618</c:v>
                </c:pt>
                <c:pt idx="70">
                  <c:v>3.0212662882889374</c:v>
                </c:pt>
                <c:pt idx="71">
                  <c:v>3.1381101503045405</c:v>
                </c:pt>
                <c:pt idx="72">
                  <c:v>2.8993328617847425</c:v>
                </c:pt>
                <c:pt idx="73">
                  <c:v>3.1296524553079408</c:v>
                </c:pt>
                <c:pt idx="74">
                  <c:v>3.4620302577800022</c:v>
                </c:pt>
                <c:pt idx="75">
                  <c:v>3.3147500275173325</c:v>
                </c:pt>
                <c:pt idx="76">
                  <c:v>3.3905762269360595</c:v>
                </c:pt>
                <c:pt idx="77">
                  <c:v>3.4989831832618501</c:v>
                </c:pt>
                <c:pt idx="78">
                  <c:v>3.4410076140240831</c:v>
                </c:pt>
                <c:pt idx="79">
                  <c:v>3.4097530050850144</c:v>
                </c:pt>
                <c:pt idx="80">
                  <c:v>3.8113159486156345</c:v>
                </c:pt>
                <c:pt idx="81">
                  <c:v>3.5464577091500749</c:v>
                </c:pt>
                <c:pt idx="82">
                  <c:v>3.4550718615860898</c:v>
                </c:pt>
                <c:pt idx="83">
                  <c:v>3.8913178816361027</c:v>
                </c:pt>
                <c:pt idx="84">
                  <c:v>3.9775060019695552</c:v>
                </c:pt>
                <c:pt idx="85">
                  <c:v>3.8885184635327308</c:v>
                </c:pt>
                <c:pt idx="86">
                  <c:v>3.7842792454956919</c:v>
                </c:pt>
                <c:pt idx="87">
                  <c:v>4.0217471076437361</c:v>
                </c:pt>
                <c:pt idx="88">
                  <c:v>4.0441997953953868</c:v>
                </c:pt>
                <c:pt idx="89">
                  <c:v>3.7053124214855737</c:v>
                </c:pt>
                <c:pt idx="90">
                  <c:v>3.8711612040349008</c:v>
                </c:pt>
                <c:pt idx="91">
                  <c:v>4.159083404346875</c:v>
                </c:pt>
                <c:pt idx="92">
                  <c:v>4.3727047470762503</c:v>
                </c:pt>
                <c:pt idx="93">
                  <c:v>5.3456116938153997</c:v>
                </c:pt>
                <c:pt idx="94">
                  <c:v>5.8284297442893651</c:v>
                </c:pt>
                <c:pt idx="95">
                  <c:v>5.5414929809284308</c:v>
                </c:pt>
                <c:pt idx="96">
                  <c:v>5.6450146703941106</c:v>
                </c:pt>
                <c:pt idx="97">
                  <c:v>6.0538361041771349</c:v>
                </c:pt>
                <c:pt idx="98">
                  <c:v>6.1314132810776245</c:v>
                </c:pt>
                <c:pt idx="99">
                  <c:v>6.326519683715337</c:v>
                </c:pt>
                <c:pt idx="100">
                  <c:v>6.5393035110754116</c:v>
                </c:pt>
                <c:pt idx="101">
                  <c:v>6.8897924868540628</c:v>
                </c:pt>
                <c:pt idx="102">
                  <c:v>7.095140824597812</c:v>
                </c:pt>
                <c:pt idx="103">
                  <c:v>7.0789123395182063</c:v>
                </c:pt>
                <c:pt idx="104">
                  <c:v>6.8703536727822812</c:v>
                </c:pt>
                <c:pt idx="105">
                  <c:v>6.3462138874287533</c:v>
                </c:pt>
                <c:pt idx="106">
                  <c:v>6.3676464832695068</c:v>
                </c:pt>
                <c:pt idx="107">
                  <c:v>6.3978827715033493</c:v>
                </c:pt>
                <c:pt idx="108">
                  <c:v>6.5212327206856102</c:v>
                </c:pt>
                <c:pt idx="109">
                  <c:v>6.2575564065198153</c:v>
                </c:pt>
                <c:pt idx="110">
                  <c:v>6.2490183449658954</c:v>
                </c:pt>
                <c:pt idx="111">
                  <c:v>5.8418361600524271</c:v>
                </c:pt>
                <c:pt idx="112">
                  <c:v>5.7173569315025041</c:v>
                </c:pt>
                <c:pt idx="113">
                  <c:v>5.276870988487703</c:v>
                </c:pt>
                <c:pt idx="114">
                  <c:v>5.4678600827677393</c:v>
                </c:pt>
                <c:pt idx="115">
                  <c:v>5.2187851086003212</c:v>
                </c:pt>
                <c:pt idx="116">
                  <c:v>5.3006679678677671</c:v>
                </c:pt>
                <c:pt idx="117">
                  <c:v>5.3971502035623731</c:v>
                </c:pt>
                <c:pt idx="118">
                  <c:v>5.4098181850316562</c:v>
                </c:pt>
                <c:pt idx="119">
                  <c:v>5.2151899797898693</c:v>
                </c:pt>
                <c:pt idx="120">
                  <c:v>5.037073977345119</c:v>
                </c:pt>
                <c:pt idx="121">
                  <c:v>5.0364543703527387</c:v>
                </c:pt>
                <c:pt idx="122">
                  <c:v>4.9697044208397045</c:v>
                </c:pt>
                <c:pt idx="123">
                  <c:v>5.2011796513081299</c:v>
                </c:pt>
                <c:pt idx="124">
                  <c:v>5.6699727309287962</c:v>
                </c:pt>
                <c:pt idx="125">
                  <c:v>6.1022964162163795</c:v>
                </c:pt>
                <c:pt idx="126">
                  <c:v>5.7901144352960454</c:v>
                </c:pt>
                <c:pt idx="127">
                  <c:v>6.0394753127474443</c:v>
                </c:pt>
                <c:pt idx="128">
                  <c:v>5.9268852247650328</c:v>
                </c:pt>
                <c:pt idx="129">
                  <c:v>6.1731167009680066</c:v>
                </c:pt>
                <c:pt idx="130">
                  <c:v>6.1763717127313766</c:v>
                </c:pt>
                <c:pt idx="131">
                  <c:v>6.9631674947053801</c:v>
                </c:pt>
                <c:pt idx="132">
                  <c:v>7.1906723381185644</c:v>
                </c:pt>
                <c:pt idx="133">
                  <c:v>7.6130092489572476</c:v>
                </c:pt>
                <c:pt idx="134">
                  <c:v>7.7285911289140863</c:v>
                </c:pt>
                <c:pt idx="135">
                  <c:v>7.7015385562523075</c:v>
                </c:pt>
                <c:pt idx="136">
                  <c:v>7.0879242496088679</c:v>
                </c:pt>
                <c:pt idx="137">
                  <c:v>6.7213465092824887</c:v>
                </c:pt>
                <c:pt idx="138">
                  <c:v>6.7088149864489965</c:v>
                </c:pt>
                <c:pt idx="139">
                  <c:v>6.6089885433020301</c:v>
                </c:pt>
                <c:pt idx="140">
                  <c:v>5.9149426140292283</c:v>
                </c:pt>
                <c:pt idx="141">
                  <c:v>5.5553626878892759</c:v>
                </c:pt>
                <c:pt idx="142">
                  <c:v>5.295340043209662</c:v>
                </c:pt>
                <c:pt idx="143">
                  <c:v>4.5666631374753353</c:v>
                </c:pt>
                <c:pt idx="144">
                  <c:v>4.4188534704366678</c:v>
                </c:pt>
                <c:pt idx="145">
                  <c:v>4.1550922357404652</c:v>
                </c:pt>
                <c:pt idx="146">
                  <c:v>4.2469175135331882</c:v>
                </c:pt>
                <c:pt idx="147">
                  <c:v>4.3737817521844802</c:v>
                </c:pt>
                <c:pt idx="148">
                  <c:v>4.6164349710813735</c:v>
                </c:pt>
                <c:pt idx="149">
                  <c:v>4.9606444161163665</c:v>
                </c:pt>
                <c:pt idx="150">
                  <c:v>4.4430794467836154</c:v>
                </c:pt>
                <c:pt idx="151">
                  <c:v>5.2747763536971748</c:v>
                </c:pt>
                <c:pt idx="152">
                  <c:v>5.7163177971304879</c:v>
                </c:pt>
                <c:pt idx="153">
                  <c:v>5.5323155028687898</c:v>
                </c:pt>
                <c:pt idx="154">
                  <c:v>5.5089635823919014</c:v>
                </c:pt>
                <c:pt idx="155">
                  <c:v>5.6841604035523075</c:v>
                </c:pt>
                <c:pt idx="156">
                  <c:v>5.3563764698604022</c:v>
                </c:pt>
                <c:pt idx="157">
                  <c:v>5.1035480814616285</c:v>
                </c:pt>
                <c:pt idx="158">
                  <c:v>5.0384112816552085</c:v>
                </c:pt>
                <c:pt idx="159">
                  <c:v>5.2172883636940393</c:v>
                </c:pt>
                <c:pt idx="160">
                  <c:v>5.3518971443399455</c:v>
                </c:pt>
                <c:pt idx="161">
                  <c:v>4.9721641198426703</c:v>
                </c:pt>
                <c:pt idx="162">
                  <c:v>5.2655235950106016</c:v>
                </c:pt>
                <c:pt idx="163">
                  <c:v>4.5047138213299531</c:v>
                </c:pt>
                <c:pt idx="164">
                  <c:v>4.8320958628400357</c:v>
                </c:pt>
                <c:pt idx="165">
                  <c:v>4.6649266363948394</c:v>
                </c:pt>
                <c:pt idx="166">
                  <c:v>4.8371842501789608</c:v>
                </c:pt>
                <c:pt idx="167">
                  <c:v>4.7953428958650735</c:v>
                </c:pt>
                <c:pt idx="168">
                  <c:v>4.8877337287409173</c:v>
                </c:pt>
                <c:pt idx="169">
                  <c:v>4.6675943276871523</c:v>
                </c:pt>
                <c:pt idx="170">
                  <c:v>4.7419299159882966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Gráficos!$B$19</c:f>
              <c:strCache>
                <c:ptCount val="1"/>
                <c:pt idx="0">
                  <c:v>Bens semiduráveis original BCB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Gráficos!$C$19:$FQ$19</c:f>
              <c:numCache>
                <c:formatCode>0.00</c:formatCode>
                <c:ptCount val="171"/>
                <c:pt idx="0">
                  <c:v>4.3284475724447935</c:v>
                </c:pt>
                <c:pt idx="1">
                  <c:v>4.7350032734164937</c:v>
                </c:pt>
                <c:pt idx="2">
                  <c:v>4.8392898444346022</c:v>
                </c:pt>
                <c:pt idx="3">
                  <c:v>4.4963041633731882</c:v>
                </c:pt>
                <c:pt idx="4">
                  <c:v>4.2367505017651963</c:v>
                </c:pt>
                <c:pt idx="5">
                  <c:v>4.257448823945853</c:v>
                </c:pt>
                <c:pt idx="6">
                  <c:v>4.4239610201110224</c:v>
                </c:pt>
                <c:pt idx="7">
                  <c:v>4.3090372010794242</c:v>
                </c:pt>
                <c:pt idx="8">
                  <c:v>5.268321929255082</c:v>
                </c:pt>
                <c:pt idx="9">
                  <c:v>4.839253314174119</c:v>
                </c:pt>
                <c:pt idx="10">
                  <c:v>4.6410300269844162</c:v>
                </c:pt>
                <c:pt idx="11">
                  <c:v>4.7968695276202622</c:v>
                </c:pt>
                <c:pt idx="12">
                  <c:v>4.8072836058800084</c:v>
                </c:pt>
                <c:pt idx="13">
                  <c:v>4.8490104033741543</c:v>
                </c:pt>
                <c:pt idx="14">
                  <c:v>4.7134252909456054</c:v>
                </c:pt>
                <c:pt idx="15">
                  <c:v>4.7342554929131975</c:v>
                </c:pt>
                <c:pt idx="16">
                  <c:v>5.1202283468213539</c:v>
                </c:pt>
                <c:pt idx="17">
                  <c:v>5.913273547770137</c:v>
                </c:pt>
                <c:pt idx="18">
                  <c:v>6.1243823250230589</c:v>
                </c:pt>
                <c:pt idx="19">
                  <c:v>6.0818645436428342</c:v>
                </c:pt>
                <c:pt idx="20">
                  <c:v>6.3580640707942671</c:v>
                </c:pt>
                <c:pt idx="21">
                  <c:v>7.1649329936711581</c:v>
                </c:pt>
                <c:pt idx="22">
                  <c:v>8.0837948319020683</c:v>
                </c:pt>
                <c:pt idx="23">
                  <c:v>8.3409586145892778</c:v>
                </c:pt>
                <c:pt idx="24">
                  <c:v>8.4593757990845333</c:v>
                </c:pt>
                <c:pt idx="25">
                  <c:v>8.3838394712969055</c:v>
                </c:pt>
                <c:pt idx="26">
                  <c:v>8.7832619872767914</c:v>
                </c:pt>
                <c:pt idx="27">
                  <c:v>9.3998735558203919</c:v>
                </c:pt>
                <c:pt idx="28">
                  <c:v>9.8992676397311019</c:v>
                </c:pt>
                <c:pt idx="29">
                  <c:v>9.6610623305612329</c:v>
                </c:pt>
                <c:pt idx="30">
                  <c:v>10.086443415790193</c:v>
                </c:pt>
                <c:pt idx="31">
                  <c:v>10.637978703444428</c:v>
                </c:pt>
                <c:pt idx="32">
                  <c:v>11.731981888786125</c:v>
                </c:pt>
                <c:pt idx="33">
                  <c:v>11.920157408115362</c:v>
                </c:pt>
                <c:pt idx="34">
                  <c:v>11.997603147721602</c:v>
                </c:pt>
                <c:pt idx="35">
                  <c:v>12.418521842174446</c:v>
                </c:pt>
                <c:pt idx="36">
                  <c:v>11.905246208949659</c:v>
                </c:pt>
                <c:pt idx="37">
                  <c:v>11.70469917273287</c:v>
                </c:pt>
                <c:pt idx="38">
                  <c:v>11.682528943662218</c:v>
                </c:pt>
                <c:pt idx="39">
                  <c:v>11.329138166820773</c:v>
                </c:pt>
                <c:pt idx="40">
                  <c:v>10.977213596897029</c:v>
                </c:pt>
                <c:pt idx="41">
                  <c:v>10.615617225580154</c:v>
                </c:pt>
                <c:pt idx="42">
                  <c:v>9.9799582739221968</c:v>
                </c:pt>
                <c:pt idx="43">
                  <c:v>9.8045166655091656</c:v>
                </c:pt>
                <c:pt idx="44">
                  <c:v>9.4027001175293492</c:v>
                </c:pt>
                <c:pt idx="45">
                  <c:v>9.5000816130350163</c:v>
                </c:pt>
                <c:pt idx="46">
                  <c:v>9.6082512086223204</c:v>
                </c:pt>
                <c:pt idx="47">
                  <c:v>9.2518542936667494</c:v>
                </c:pt>
                <c:pt idx="48">
                  <c:v>9.7856403999973409</c:v>
                </c:pt>
                <c:pt idx="49">
                  <c:v>10.16889368286189</c:v>
                </c:pt>
                <c:pt idx="50">
                  <c:v>10.529744649763551</c:v>
                </c:pt>
                <c:pt idx="51">
                  <c:v>10.781920438568671</c:v>
                </c:pt>
                <c:pt idx="52">
                  <c:v>10.946594782694996</c:v>
                </c:pt>
                <c:pt idx="53">
                  <c:v>11.298282849366181</c:v>
                </c:pt>
                <c:pt idx="54">
                  <c:v>11.442465976126748</c:v>
                </c:pt>
                <c:pt idx="55">
                  <c:v>11.431337309662148</c:v>
                </c:pt>
                <c:pt idx="56">
                  <c:v>11.221172984777962</c:v>
                </c:pt>
                <c:pt idx="57">
                  <c:v>10.946417122661423</c:v>
                </c:pt>
                <c:pt idx="58">
                  <c:v>10.738385747419056</c:v>
                </c:pt>
                <c:pt idx="59">
                  <c:v>9.939265328324387</c:v>
                </c:pt>
                <c:pt idx="60">
                  <c:v>9.382914610747072</c:v>
                </c:pt>
                <c:pt idx="61">
                  <c:v>8.7958280995672276</c:v>
                </c:pt>
                <c:pt idx="62">
                  <c:v>7.967051015706228</c:v>
                </c:pt>
                <c:pt idx="63">
                  <c:v>7.6464837620966897</c:v>
                </c:pt>
                <c:pt idx="64">
                  <c:v>7.2949763443102889</c:v>
                </c:pt>
                <c:pt idx="65">
                  <c:v>7.0301027974940755</c:v>
                </c:pt>
                <c:pt idx="66">
                  <c:v>6.8596726974981204</c:v>
                </c:pt>
                <c:pt idx="67">
                  <c:v>6.4754773297651669</c:v>
                </c:pt>
                <c:pt idx="68">
                  <c:v>6.1366195202621654</c:v>
                </c:pt>
                <c:pt idx="69">
                  <c:v>6.0209679289077389</c:v>
                </c:pt>
                <c:pt idx="70">
                  <c:v>5.6226293110217984</c:v>
                </c:pt>
                <c:pt idx="71">
                  <c:v>5.6857315489851734</c:v>
                </c:pt>
                <c:pt idx="72">
                  <c:v>5.2641269551924275</c:v>
                </c:pt>
                <c:pt idx="73">
                  <c:v>5.2851650539144313</c:v>
                </c:pt>
                <c:pt idx="74">
                  <c:v>5.5265725702378088</c:v>
                </c:pt>
                <c:pt idx="75">
                  <c:v>5.2018431926641018</c:v>
                </c:pt>
                <c:pt idx="76">
                  <c:v>4.9198567173139418</c:v>
                </c:pt>
                <c:pt idx="77">
                  <c:v>4.8263822854731409</c:v>
                </c:pt>
                <c:pt idx="78">
                  <c:v>4.4397618563899455</c:v>
                </c:pt>
                <c:pt idx="79">
                  <c:v>4.1780605387183423</c:v>
                </c:pt>
                <c:pt idx="80">
                  <c:v>4.3755446403082043</c:v>
                </c:pt>
                <c:pt idx="81">
                  <c:v>3.8683647823773537</c:v>
                </c:pt>
                <c:pt idx="82">
                  <c:v>3.5281845483739138</c:v>
                </c:pt>
                <c:pt idx="83">
                  <c:v>3.7445336254478656</c:v>
                </c:pt>
                <c:pt idx="84">
                  <c:v>3.8068613716932154</c:v>
                </c:pt>
                <c:pt idx="85">
                  <c:v>3.8068613716932598</c:v>
                </c:pt>
                <c:pt idx="86">
                  <c:v>3.6726372621017855</c:v>
                </c:pt>
                <c:pt idx="87">
                  <c:v>3.9203862707934967</c:v>
                </c:pt>
                <c:pt idx="88">
                  <c:v>3.9307307249315526</c:v>
                </c:pt>
                <c:pt idx="89">
                  <c:v>3.5806222492901885</c:v>
                </c:pt>
                <c:pt idx="90">
                  <c:v>3.6842546877587035</c:v>
                </c:pt>
                <c:pt idx="91">
                  <c:v>4.0176445742145184</c:v>
                </c:pt>
                <c:pt idx="92">
                  <c:v>4.2973175879074121</c:v>
                </c:pt>
                <c:pt idx="93">
                  <c:v>5.2431128943847272</c:v>
                </c:pt>
                <c:pt idx="94">
                  <c:v>5.7146791674352881</c:v>
                </c:pt>
                <c:pt idx="95">
                  <c:v>5.4522296163741046</c:v>
                </c:pt>
                <c:pt idx="96">
                  <c:v>5.5366504946820605</c:v>
                </c:pt>
                <c:pt idx="97">
                  <c:v>5.8846082793083454</c:v>
                </c:pt>
                <c:pt idx="98">
                  <c:v>6.011150984153657</c:v>
                </c:pt>
                <c:pt idx="99">
                  <c:v>6.2954761134446535</c:v>
                </c:pt>
                <c:pt idx="100">
                  <c:v>6.5282322072532706</c:v>
                </c:pt>
                <c:pt idx="101">
                  <c:v>6.941255475578445</c:v>
                </c:pt>
                <c:pt idx="102">
                  <c:v>7.1443423175610921</c:v>
                </c:pt>
                <c:pt idx="103">
                  <c:v>7.1658055271599741</c:v>
                </c:pt>
                <c:pt idx="104">
                  <c:v>6.9422995269543986</c:v>
                </c:pt>
                <c:pt idx="105">
                  <c:v>6.3825580816720739</c:v>
                </c:pt>
                <c:pt idx="106">
                  <c:v>6.4774671838464526</c:v>
                </c:pt>
                <c:pt idx="107">
                  <c:v>6.466867137337351</c:v>
                </c:pt>
                <c:pt idx="108">
                  <c:v>6.5200952480949592</c:v>
                </c:pt>
                <c:pt idx="109">
                  <c:v>6.2336938766850425</c:v>
                </c:pt>
                <c:pt idx="110">
                  <c:v>6.138587615380886</c:v>
                </c:pt>
                <c:pt idx="111">
                  <c:v>5.6654118235548667</c:v>
                </c:pt>
                <c:pt idx="112">
                  <c:v>5.4765174534263661</c:v>
                </c:pt>
                <c:pt idx="113">
                  <c:v>5.0169247847840381</c:v>
                </c:pt>
                <c:pt idx="114">
                  <c:v>5.2578854062973468</c:v>
                </c:pt>
                <c:pt idx="115">
                  <c:v>4.9627501377837779</c:v>
                </c:pt>
                <c:pt idx="116">
                  <c:v>5.0045346720743566</c:v>
                </c:pt>
                <c:pt idx="117">
                  <c:v>5.1609000071364708</c:v>
                </c:pt>
                <c:pt idx="118">
                  <c:v>5.1504849432554067</c:v>
                </c:pt>
                <c:pt idx="119">
                  <c:v>5.0562640786109059</c:v>
                </c:pt>
                <c:pt idx="120">
                  <c:v>5.003767444552043</c:v>
                </c:pt>
                <c:pt idx="121">
                  <c:v>5.0352213938614332</c:v>
                </c:pt>
                <c:pt idx="122">
                  <c:v>5.0038488665633984</c:v>
                </c:pt>
                <c:pt idx="123">
                  <c:v>5.2337309120469966</c:v>
                </c:pt>
                <c:pt idx="124">
                  <c:v>5.736289770247982</c:v>
                </c:pt>
                <c:pt idx="125">
                  <c:v>6.072828587897483</c:v>
                </c:pt>
                <c:pt idx="126">
                  <c:v>5.7560987324543289</c:v>
                </c:pt>
                <c:pt idx="127">
                  <c:v>6.0640849609381098</c:v>
                </c:pt>
                <c:pt idx="128">
                  <c:v>5.9269149346256933</c:v>
                </c:pt>
                <c:pt idx="129">
                  <c:v>6.1894221583931541</c:v>
                </c:pt>
                <c:pt idx="130">
                  <c:v>6.1999401280997901</c:v>
                </c:pt>
                <c:pt idx="131">
                  <c:v>7.0042446073958375</c:v>
                </c:pt>
                <c:pt idx="132">
                  <c:v>7.1968329888509652</c:v>
                </c:pt>
                <c:pt idx="133">
                  <c:v>7.6997528481518307</c:v>
                </c:pt>
                <c:pt idx="134">
                  <c:v>7.860642828504627</c:v>
                </c:pt>
                <c:pt idx="135">
                  <c:v>7.860642828504627</c:v>
                </c:pt>
                <c:pt idx="136">
                  <c:v>7.2732247321022125</c:v>
                </c:pt>
                <c:pt idx="137">
                  <c:v>6.9860566706540617</c:v>
                </c:pt>
                <c:pt idx="138">
                  <c:v>6.954015323942242</c:v>
                </c:pt>
                <c:pt idx="139">
                  <c:v>6.8576314110639691</c:v>
                </c:pt>
                <c:pt idx="140">
                  <c:v>6.2189763772294793</c:v>
                </c:pt>
                <c:pt idx="141">
                  <c:v>5.8198543459494934</c:v>
                </c:pt>
                <c:pt idx="142">
                  <c:v>5.5368855366654701</c:v>
                </c:pt>
                <c:pt idx="143">
                  <c:v>4.7227349015294795</c:v>
                </c:pt>
                <c:pt idx="144">
                  <c:v>4.586853520780898</c:v>
                </c:pt>
                <c:pt idx="145">
                  <c:v>4.2647280901654927</c:v>
                </c:pt>
                <c:pt idx="146">
                  <c:v>4.3373069581678081</c:v>
                </c:pt>
                <c:pt idx="147">
                  <c:v>4.4098281724173738</c:v>
                </c:pt>
                <c:pt idx="148">
                  <c:v>4.6593140222917162</c:v>
                </c:pt>
                <c:pt idx="149">
                  <c:v>4.981854904555405</c:v>
                </c:pt>
                <c:pt idx="150">
                  <c:v>4.4681629842115989</c:v>
                </c:pt>
                <c:pt idx="151">
                  <c:v>5.2638715818063231</c:v>
                </c:pt>
                <c:pt idx="152">
                  <c:v>5.6225219108754665</c:v>
                </c:pt>
                <c:pt idx="153">
                  <c:v>5.4338166608114191</c:v>
                </c:pt>
                <c:pt idx="154">
                  <c:v>5.4024063877247785</c:v>
                </c:pt>
                <c:pt idx="155">
                  <c:v>5.5599899714799284</c:v>
                </c:pt>
                <c:pt idx="156">
                  <c:v>5.2013012188285357</c:v>
                </c:pt>
                <c:pt idx="157">
                  <c:v>4.9601581125864103</c:v>
                </c:pt>
                <c:pt idx="158">
                  <c:v>4.8662853685724095</c:v>
                </c:pt>
                <c:pt idx="159">
                  <c:v>5.0535837548230544</c:v>
                </c:pt>
                <c:pt idx="160">
                  <c:v>5.1266245858008208</c:v>
                </c:pt>
                <c:pt idx="161">
                  <c:v>4.7515444584382172</c:v>
                </c:pt>
                <c:pt idx="162">
                  <c:v>5.0458789536550919</c:v>
                </c:pt>
                <c:pt idx="163">
                  <c:v>4.2936108728252487</c:v>
                </c:pt>
                <c:pt idx="164">
                  <c:v>4.6060854884434344</c:v>
                </c:pt>
                <c:pt idx="165">
                  <c:v>4.4500656731578436</c:v>
                </c:pt>
                <c:pt idx="166">
                  <c:v>4.6056980348443188</c:v>
                </c:pt>
                <c:pt idx="167">
                  <c:v>4.5640556391298048</c:v>
                </c:pt>
                <c:pt idx="168">
                  <c:v>4.6689132962087987</c:v>
                </c:pt>
                <c:pt idx="169">
                  <c:v>4.4388947074047724</c:v>
                </c:pt>
                <c:pt idx="170">
                  <c:v>4.511609275034778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25152"/>
        <c:axId val="63443328"/>
      </c:lineChart>
      <c:dateAx>
        <c:axId val="634251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443328"/>
        <c:crosses val="autoZero"/>
        <c:auto val="1"/>
        <c:lblOffset val="100"/>
        <c:baseTimeUnit val="months"/>
      </c:dateAx>
      <c:valAx>
        <c:axId val="6344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42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Gráficos!$B$21</c:f>
              <c:strCache>
                <c:ptCount val="1"/>
                <c:pt idx="0">
                  <c:v>Bens duráveis retroagida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Gráficos!$C$21:$FQ$21</c:f>
              <c:numCache>
                <c:formatCode>0.00</c:formatCode>
                <c:ptCount val="171"/>
                <c:pt idx="0">
                  <c:v>10.951393517688279</c:v>
                </c:pt>
                <c:pt idx="1">
                  <c:v>11.186907848878258</c:v>
                </c:pt>
                <c:pt idx="2">
                  <c:v>11.069399671566881</c:v>
                </c:pt>
                <c:pt idx="3">
                  <c:v>6.8934147528453948</c:v>
                </c:pt>
                <c:pt idx="4">
                  <c:v>6.3489500226068474</c:v>
                </c:pt>
                <c:pt idx="5">
                  <c:v>6.6107684885589935</c:v>
                </c:pt>
                <c:pt idx="6">
                  <c:v>6.4481582598063358</c:v>
                </c:pt>
                <c:pt idx="7">
                  <c:v>5.8796262693793677</c:v>
                </c:pt>
                <c:pt idx="8">
                  <c:v>5.3666966440692798</c:v>
                </c:pt>
                <c:pt idx="9">
                  <c:v>4.8017868512741702</c:v>
                </c:pt>
                <c:pt idx="10">
                  <c:v>4.8641592151988045</c:v>
                </c:pt>
                <c:pt idx="11">
                  <c:v>4.703009402904601</c:v>
                </c:pt>
                <c:pt idx="12">
                  <c:v>4.2303110781763076</c:v>
                </c:pt>
                <c:pt idx="13">
                  <c:v>3.6882351855561435</c:v>
                </c:pt>
                <c:pt idx="14">
                  <c:v>2.9453388851385265</c:v>
                </c:pt>
                <c:pt idx="15">
                  <c:v>2.9082510685048302</c:v>
                </c:pt>
                <c:pt idx="16">
                  <c:v>3.5637923871560506</c:v>
                </c:pt>
                <c:pt idx="17">
                  <c:v>4.5656721706473835</c:v>
                </c:pt>
                <c:pt idx="18">
                  <c:v>5.121048434178288</c:v>
                </c:pt>
                <c:pt idx="19">
                  <c:v>5.139920037454293</c:v>
                </c:pt>
                <c:pt idx="20">
                  <c:v>4.9211418987815225</c:v>
                </c:pt>
                <c:pt idx="21">
                  <c:v>5.1586689977045852</c:v>
                </c:pt>
                <c:pt idx="22">
                  <c:v>5.1069357804893523</c:v>
                </c:pt>
                <c:pt idx="23">
                  <c:v>4.7269347443628984</c:v>
                </c:pt>
                <c:pt idx="24">
                  <c:v>4.5480368625811396</c:v>
                </c:pt>
                <c:pt idx="25">
                  <c:v>4.6741145155162256</c:v>
                </c:pt>
                <c:pt idx="26">
                  <c:v>6.0282018540745108</c:v>
                </c:pt>
                <c:pt idx="27">
                  <c:v>6.5612720118799928</c:v>
                </c:pt>
                <c:pt idx="28">
                  <c:v>8.0198970188124044</c:v>
                </c:pt>
                <c:pt idx="29">
                  <c:v>8.0844918878989258</c:v>
                </c:pt>
                <c:pt idx="30">
                  <c:v>8.7037697410950798</c:v>
                </c:pt>
                <c:pt idx="31">
                  <c:v>8.7824756284792471</c:v>
                </c:pt>
                <c:pt idx="32">
                  <c:v>9.4137655061991907</c:v>
                </c:pt>
                <c:pt idx="33">
                  <c:v>9.6939142166225345</c:v>
                </c:pt>
                <c:pt idx="34">
                  <c:v>9.2851516690851241</c:v>
                </c:pt>
                <c:pt idx="35">
                  <c:v>9.632208189360858</c:v>
                </c:pt>
                <c:pt idx="36">
                  <c:v>9.6184620387124831</c:v>
                </c:pt>
                <c:pt idx="37">
                  <c:v>9.1792057662950945</c:v>
                </c:pt>
                <c:pt idx="38">
                  <c:v>8.1058840735906088</c:v>
                </c:pt>
                <c:pt idx="39">
                  <c:v>6.7748054882845077</c:v>
                </c:pt>
                <c:pt idx="40">
                  <c:v>4.5515197109419203</c:v>
                </c:pt>
                <c:pt idx="41">
                  <c:v>3.7775893303912733</c:v>
                </c:pt>
                <c:pt idx="42">
                  <c:v>3.2123935409576587</c:v>
                </c:pt>
                <c:pt idx="43">
                  <c:v>3.5250014316251521</c:v>
                </c:pt>
                <c:pt idx="44">
                  <c:v>3.9934742888896757</c:v>
                </c:pt>
                <c:pt idx="45">
                  <c:v>3.9936978618053676</c:v>
                </c:pt>
                <c:pt idx="46">
                  <c:v>4.6444966118135422</c:v>
                </c:pt>
                <c:pt idx="47">
                  <c:v>5.2620823573798825</c:v>
                </c:pt>
                <c:pt idx="48">
                  <c:v>5.5728127062243837</c:v>
                </c:pt>
                <c:pt idx="49">
                  <c:v>6.124350840472137</c:v>
                </c:pt>
                <c:pt idx="50">
                  <c:v>7.0964538185556147</c:v>
                </c:pt>
                <c:pt idx="51">
                  <c:v>8.2027144545164568</c:v>
                </c:pt>
                <c:pt idx="52">
                  <c:v>8.8970643579229005</c:v>
                </c:pt>
                <c:pt idx="53">
                  <c:v>8.9421545264069646</c:v>
                </c:pt>
                <c:pt idx="54">
                  <c:v>8.9621990810866414</c:v>
                </c:pt>
                <c:pt idx="55">
                  <c:v>8.385530532228147</c:v>
                </c:pt>
                <c:pt idx="56">
                  <c:v>7.2392988030533845</c:v>
                </c:pt>
                <c:pt idx="57">
                  <c:v>7.2701735084101271</c:v>
                </c:pt>
                <c:pt idx="58">
                  <c:v>6.7965540761281806</c:v>
                </c:pt>
                <c:pt idx="59">
                  <c:v>6.442816950105934</c:v>
                </c:pt>
                <c:pt idx="60">
                  <c:v>6.2286593847827865</c:v>
                </c:pt>
                <c:pt idx="61">
                  <c:v>6.0095090092378456</c:v>
                </c:pt>
                <c:pt idx="62">
                  <c:v>5.0963181764615673</c:v>
                </c:pt>
                <c:pt idx="63">
                  <c:v>4.4342958437852298</c:v>
                </c:pt>
                <c:pt idx="64">
                  <c:v>3.3733863407229725</c:v>
                </c:pt>
                <c:pt idx="65">
                  <c:v>2.9895073038726405</c:v>
                </c:pt>
                <c:pt idx="66">
                  <c:v>2.8296467143747117</c:v>
                </c:pt>
                <c:pt idx="67">
                  <c:v>2.4121528549203131</c:v>
                </c:pt>
                <c:pt idx="68">
                  <c:v>1.9955879122945053</c:v>
                </c:pt>
                <c:pt idx="69">
                  <c:v>0.83068251136695359</c:v>
                </c:pt>
                <c:pt idx="70">
                  <c:v>0.46358504421379898</c:v>
                </c:pt>
                <c:pt idx="71">
                  <c:v>-0.53151049467206057</c:v>
                </c:pt>
                <c:pt idx="72">
                  <c:v>-0.90763115761540725</c:v>
                </c:pt>
                <c:pt idx="73">
                  <c:v>-1.5505814469940038</c:v>
                </c:pt>
                <c:pt idx="74">
                  <c:v>-1.5936318786728632</c:v>
                </c:pt>
                <c:pt idx="75">
                  <c:v>-2.0448229263866136</c:v>
                </c:pt>
                <c:pt idx="76">
                  <c:v>-1.9187909379273282</c:v>
                </c:pt>
                <c:pt idx="77">
                  <c:v>-1.9878786854304109</c:v>
                </c:pt>
                <c:pt idx="78">
                  <c:v>-2.3665665025776272</c:v>
                </c:pt>
                <c:pt idx="79">
                  <c:v>-2.7542379931468353</c:v>
                </c:pt>
                <c:pt idx="80">
                  <c:v>-2.6905812571683563</c:v>
                </c:pt>
                <c:pt idx="81">
                  <c:v>-2.2222650806962507</c:v>
                </c:pt>
                <c:pt idx="82">
                  <c:v>-2.3229248528481294</c:v>
                </c:pt>
                <c:pt idx="83">
                  <c:v>-2.0359532557215343</c:v>
                </c:pt>
                <c:pt idx="84">
                  <c:v>-1.9963950538087749</c:v>
                </c:pt>
                <c:pt idx="85">
                  <c:v>-1.3641051213496791</c:v>
                </c:pt>
                <c:pt idx="86">
                  <c:v>-1.1125641698343736</c:v>
                </c:pt>
                <c:pt idx="87">
                  <c:v>-0.71103496587964221</c:v>
                </c:pt>
                <c:pt idx="88">
                  <c:v>-0.6728179839047832</c:v>
                </c:pt>
                <c:pt idx="89">
                  <c:v>-0.59768193076937814</c:v>
                </c:pt>
                <c:pt idx="90">
                  <c:v>-0.79405970588162234</c:v>
                </c:pt>
                <c:pt idx="91">
                  <c:v>-0.43724452660498514</c:v>
                </c:pt>
                <c:pt idx="92">
                  <c:v>-0.38374131942709999</c:v>
                </c:pt>
                <c:pt idx="93">
                  <c:v>-0.44447809727440335</c:v>
                </c:pt>
                <c:pt idx="94">
                  <c:v>-0.15243560528261924</c:v>
                </c:pt>
                <c:pt idx="95">
                  <c:v>0.31723981659308453</c:v>
                </c:pt>
                <c:pt idx="96">
                  <c:v>0.35299305515301693</c:v>
                </c:pt>
                <c:pt idx="97">
                  <c:v>0.20605570228682257</c:v>
                </c:pt>
                <c:pt idx="98">
                  <c:v>0.19537594458440832</c:v>
                </c:pt>
                <c:pt idx="99">
                  <c:v>0.14365017012891723</c:v>
                </c:pt>
                <c:pt idx="100">
                  <c:v>4.6524902738354079E-2</c:v>
                </c:pt>
                <c:pt idx="101">
                  <c:v>-1.0818775054766472</c:v>
                </c:pt>
                <c:pt idx="102">
                  <c:v>-2.5841101902334351</c:v>
                </c:pt>
                <c:pt idx="103">
                  <c:v>-2.8804503640588175</c:v>
                </c:pt>
                <c:pt idx="104">
                  <c:v>-2.6753371896634293</c:v>
                </c:pt>
                <c:pt idx="105">
                  <c:v>-3.3661623728726497</c:v>
                </c:pt>
                <c:pt idx="106">
                  <c:v>-3.8637939734225135</c:v>
                </c:pt>
                <c:pt idx="107">
                  <c:v>-4.2254147924214669</c:v>
                </c:pt>
                <c:pt idx="108">
                  <c:v>-4.2710363014131332</c:v>
                </c:pt>
                <c:pt idx="109">
                  <c:v>-4.6611177361183369</c:v>
                </c:pt>
                <c:pt idx="110">
                  <c:v>-4.6372484830147442</c:v>
                </c:pt>
                <c:pt idx="111">
                  <c:v>-4.1861515610824966</c:v>
                </c:pt>
                <c:pt idx="112">
                  <c:v>-3.8023008080925069</c:v>
                </c:pt>
                <c:pt idx="113">
                  <c:v>-2.4479419966242699</c:v>
                </c:pt>
                <c:pt idx="114">
                  <c:v>-1.0135538164637192</c:v>
                </c:pt>
                <c:pt idx="115">
                  <c:v>-0.2421107129105482</c:v>
                </c:pt>
                <c:pt idx="116">
                  <c:v>-5.0012120599629561E-2</c:v>
                </c:pt>
                <c:pt idx="117">
                  <c:v>1.0505785983980331</c:v>
                </c:pt>
                <c:pt idx="118">
                  <c:v>1.8742359745030468</c:v>
                </c:pt>
                <c:pt idx="119">
                  <c:v>2.0062506549498149</c:v>
                </c:pt>
                <c:pt idx="120">
                  <c:v>1.9413748366105876</c:v>
                </c:pt>
                <c:pt idx="121">
                  <c:v>1.901704479252575</c:v>
                </c:pt>
                <c:pt idx="122">
                  <c:v>1.6902818927579499</c:v>
                </c:pt>
                <c:pt idx="123">
                  <c:v>1.2419166009548288</c:v>
                </c:pt>
                <c:pt idx="124">
                  <c:v>0.97688586214548234</c:v>
                </c:pt>
                <c:pt idx="125">
                  <c:v>0.53095308375854522</c:v>
                </c:pt>
                <c:pt idx="126">
                  <c:v>0.66306890286373932</c:v>
                </c:pt>
                <c:pt idx="127">
                  <c:v>0.44518397020283373</c:v>
                </c:pt>
                <c:pt idx="128">
                  <c:v>9.6995080611539386E-2</c:v>
                </c:pt>
                <c:pt idx="129">
                  <c:v>-0.74765127183676894</c:v>
                </c:pt>
                <c:pt idx="130">
                  <c:v>-1.6204316494371707</c:v>
                </c:pt>
                <c:pt idx="131">
                  <c:v>-1.5336521608887765</c:v>
                </c:pt>
                <c:pt idx="132">
                  <c:v>-1.4729892434375613</c:v>
                </c:pt>
                <c:pt idx="133">
                  <c:v>-1.0993410544438253</c:v>
                </c:pt>
                <c:pt idx="134">
                  <c:v>-1.2245376094713989</c:v>
                </c:pt>
                <c:pt idx="135">
                  <c:v>-1.5026381710162351</c:v>
                </c:pt>
                <c:pt idx="136">
                  <c:v>-1.5944341393628991</c:v>
                </c:pt>
                <c:pt idx="137">
                  <c:v>-2.0276765757439974</c:v>
                </c:pt>
                <c:pt idx="138">
                  <c:v>-2.3695342428668442</c:v>
                </c:pt>
                <c:pt idx="139">
                  <c:v>-2.6312483044485191</c:v>
                </c:pt>
                <c:pt idx="140">
                  <c:v>-3.1040343012310512</c:v>
                </c:pt>
                <c:pt idx="141">
                  <c:v>-3.0370436248502886</c:v>
                </c:pt>
                <c:pt idx="142">
                  <c:v>-2.8133826688100494</c:v>
                </c:pt>
                <c:pt idx="143">
                  <c:v>-5.3731788987173008</c:v>
                </c:pt>
                <c:pt idx="144">
                  <c:v>-5.3728135896415674</c:v>
                </c:pt>
                <c:pt idx="145">
                  <c:v>-5.1271468228954458</c:v>
                </c:pt>
                <c:pt idx="146">
                  <c:v>-5.155543138824159</c:v>
                </c:pt>
                <c:pt idx="147">
                  <c:v>-4.712957117715499</c:v>
                </c:pt>
                <c:pt idx="148">
                  <c:v>-4.2369336117929368</c:v>
                </c:pt>
                <c:pt idx="149">
                  <c:v>-3.4851426865462276</c:v>
                </c:pt>
                <c:pt idx="150">
                  <c:v>-2.5312465715173427</c:v>
                </c:pt>
                <c:pt idx="151">
                  <c:v>-2.0498494918010035</c:v>
                </c:pt>
                <c:pt idx="152">
                  <c:v>-1.2366221833216451</c:v>
                </c:pt>
                <c:pt idx="153">
                  <c:v>-0.69382038896605991</c:v>
                </c:pt>
                <c:pt idx="154">
                  <c:v>-0.2470503680296332</c:v>
                </c:pt>
                <c:pt idx="155">
                  <c:v>2.3298499554333274</c:v>
                </c:pt>
                <c:pt idx="156">
                  <c:v>2.4228943851960505</c:v>
                </c:pt>
                <c:pt idx="157">
                  <c:v>2.6813830036920949</c:v>
                </c:pt>
                <c:pt idx="158">
                  <c:v>3.1164011395785396</c:v>
                </c:pt>
                <c:pt idx="159">
                  <c:v>3.4819590166807801</c:v>
                </c:pt>
                <c:pt idx="160">
                  <c:v>3.2567511906973712</c:v>
                </c:pt>
                <c:pt idx="161">
                  <c:v>3.6007192852149039</c:v>
                </c:pt>
                <c:pt idx="162">
                  <c:v>3.2189675836562071</c:v>
                </c:pt>
                <c:pt idx="163">
                  <c:v>3.4774306928686993</c:v>
                </c:pt>
                <c:pt idx="164">
                  <c:v>3.6551139139610278</c:v>
                </c:pt>
                <c:pt idx="165">
                  <c:v>3.7471859526975182</c:v>
                </c:pt>
                <c:pt idx="166">
                  <c:v>4.1136892194624686</c:v>
                </c:pt>
                <c:pt idx="167">
                  <c:v>4.2935640507882233</c:v>
                </c:pt>
                <c:pt idx="168">
                  <c:v>4.5974351406812275</c:v>
                </c:pt>
                <c:pt idx="169">
                  <c:v>4.1363869794483366</c:v>
                </c:pt>
                <c:pt idx="170">
                  <c:v>4.0307488162323324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Gráficos!$B$22</c:f>
              <c:strCache>
                <c:ptCount val="1"/>
                <c:pt idx="0">
                  <c:v>Bens duráveis original BCB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Gráficos!$C$22:$FQ$22</c:f>
              <c:numCache>
                <c:formatCode>0.00</c:formatCode>
                <c:ptCount val="171"/>
                <c:pt idx="0">
                  <c:v>10.86596280522838</c:v>
                </c:pt>
                <c:pt idx="1">
                  <c:v>11.130822760168213</c:v>
                </c:pt>
                <c:pt idx="2">
                  <c:v>11.042316380667883</c:v>
                </c:pt>
                <c:pt idx="3">
                  <c:v>6.8725119912414812</c:v>
                </c:pt>
                <c:pt idx="4">
                  <c:v>6.3205284171905518</c:v>
                </c:pt>
                <c:pt idx="5">
                  <c:v>6.5867823699532702</c:v>
                </c:pt>
                <c:pt idx="6">
                  <c:v>6.3958806701861715</c:v>
                </c:pt>
                <c:pt idx="7">
                  <c:v>5.8375103686196583</c:v>
                </c:pt>
                <c:pt idx="8">
                  <c:v>5.333772094182998</c:v>
                </c:pt>
                <c:pt idx="9">
                  <c:v>4.7272035098439913</c:v>
                </c:pt>
                <c:pt idx="10">
                  <c:v>4.7793221539715214</c:v>
                </c:pt>
                <c:pt idx="11">
                  <c:v>4.6331572964430912</c:v>
                </c:pt>
                <c:pt idx="12">
                  <c:v>4.1864953522608772</c:v>
                </c:pt>
                <c:pt idx="13">
                  <c:v>3.6071066988620393</c:v>
                </c:pt>
                <c:pt idx="14">
                  <c:v>2.8329178971867597</c:v>
                </c:pt>
                <c:pt idx="15">
                  <c:v>2.8226827107731722</c:v>
                </c:pt>
                <c:pt idx="16">
                  <c:v>3.4796966578068744</c:v>
                </c:pt>
                <c:pt idx="17">
                  <c:v>4.4619679590151229</c:v>
                </c:pt>
                <c:pt idx="18">
                  <c:v>5.0346761166851106</c:v>
                </c:pt>
                <c:pt idx="19">
                  <c:v>5.0346761166850884</c:v>
                </c:pt>
                <c:pt idx="20">
                  <c:v>4.8149164077630591</c:v>
                </c:pt>
                <c:pt idx="21">
                  <c:v>5.0661205213826221</c:v>
                </c:pt>
                <c:pt idx="22">
                  <c:v>5.0138592198896825</c:v>
                </c:pt>
                <c:pt idx="23">
                  <c:v>4.636639210718263</c:v>
                </c:pt>
                <c:pt idx="24">
                  <c:v>4.4175595074854579</c:v>
                </c:pt>
                <c:pt idx="25">
                  <c:v>4.5531125605708489</c:v>
                </c:pt>
                <c:pt idx="26">
                  <c:v>5.9069924562056508</c:v>
                </c:pt>
                <c:pt idx="27">
                  <c:v>6.4657293266196403</c:v>
                </c:pt>
                <c:pt idx="28">
                  <c:v>7.9232958590673919</c:v>
                </c:pt>
                <c:pt idx="29">
                  <c:v>7.944660462820563</c:v>
                </c:pt>
                <c:pt idx="30">
                  <c:v>8.5439368567848497</c:v>
                </c:pt>
                <c:pt idx="31">
                  <c:v>8.6627884699069782</c:v>
                </c:pt>
                <c:pt idx="32">
                  <c:v>9.3028747837772485</c:v>
                </c:pt>
                <c:pt idx="33">
                  <c:v>9.5859864339444165</c:v>
                </c:pt>
                <c:pt idx="34">
                  <c:v>9.204229737897073</c:v>
                </c:pt>
                <c:pt idx="35">
                  <c:v>9.5323017278967406</c:v>
                </c:pt>
                <c:pt idx="36">
                  <c:v>9.5541884901563243</c:v>
                </c:pt>
                <c:pt idx="37">
                  <c:v>9.1280776543015474</c:v>
                </c:pt>
                <c:pt idx="38">
                  <c:v>8.1007099625803427</c:v>
                </c:pt>
                <c:pt idx="39">
                  <c:v>6.8376261151117834</c:v>
                </c:pt>
                <c:pt idx="40">
                  <c:v>4.6209910851251479</c:v>
                </c:pt>
                <c:pt idx="41">
                  <c:v>3.8755471110401452</c:v>
                </c:pt>
                <c:pt idx="42">
                  <c:v>3.312286232492645</c:v>
                </c:pt>
                <c:pt idx="43">
                  <c:v>3.6101937894919889</c:v>
                </c:pt>
                <c:pt idx="44">
                  <c:v>4.1038205192086119</c:v>
                </c:pt>
                <c:pt idx="45">
                  <c:v>4.0831321605999449</c:v>
                </c:pt>
                <c:pt idx="46">
                  <c:v>4.7172782914225442</c:v>
                </c:pt>
                <c:pt idx="47">
                  <c:v>5.3341232813580719</c:v>
                </c:pt>
                <c:pt idx="48">
                  <c:v>5.6182129156200356</c:v>
                </c:pt>
                <c:pt idx="49">
                  <c:v>6.1680874722492618</c:v>
                </c:pt>
                <c:pt idx="50">
                  <c:v>7.1239826175575782</c:v>
                </c:pt>
                <c:pt idx="51">
                  <c:v>8.143597721121143</c:v>
                </c:pt>
                <c:pt idx="52">
                  <c:v>8.8244938490874567</c:v>
                </c:pt>
                <c:pt idx="53">
                  <c:v>8.9112670924635253</c:v>
                </c:pt>
                <c:pt idx="54">
                  <c:v>8.9652476966925576</c:v>
                </c:pt>
                <c:pt idx="55">
                  <c:v>8.3710489436370494</c:v>
                </c:pt>
                <c:pt idx="56">
                  <c:v>7.2469789901567161</c:v>
                </c:pt>
                <c:pt idx="57">
                  <c:v>7.3215892915809988</c:v>
                </c:pt>
                <c:pt idx="58">
                  <c:v>6.8741052500594702</c:v>
                </c:pt>
                <c:pt idx="59">
                  <c:v>6.5240461460145616</c:v>
                </c:pt>
                <c:pt idx="60">
                  <c:v>6.3542528865668357</c:v>
                </c:pt>
                <c:pt idx="61">
                  <c:v>6.1529848781161522</c:v>
                </c:pt>
                <c:pt idx="62">
                  <c:v>5.1952294127276311</c:v>
                </c:pt>
                <c:pt idx="63">
                  <c:v>4.5374982244583029</c:v>
                </c:pt>
                <c:pt idx="64">
                  <c:v>3.4473763341446917</c:v>
                </c:pt>
                <c:pt idx="65">
                  <c:v>3.0558814331688833</c:v>
                </c:pt>
                <c:pt idx="66">
                  <c:v>2.8618794766416489</c:v>
                </c:pt>
                <c:pt idx="67">
                  <c:v>2.4619579035592754</c:v>
                </c:pt>
                <c:pt idx="68">
                  <c:v>2.0426186867449347</c:v>
                </c:pt>
                <c:pt idx="69">
                  <c:v>0.84676716176368405</c:v>
                </c:pt>
                <c:pt idx="70">
                  <c:v>0.43457321762727652</c:v>
                </c:pt>
                <c:pt idx="71">
                  <c:v>-0.5455690025806148</c:v>
                </c:pt>
                <c:pt idx="72">
                  <c:v>-0.8928953930126271</c:v>
                </c:pt>
                <c:pt idx="73">
                  <c:v>-1.4862918880150011</c:v>
                </c:pt>
                <c:pt idx="74">
                  <c:v>-1.4665792900936725</c:v>
                </c:pt>
                <c:pt idx="75">
                  <c:v>-1.8995634617940405</c:v>
                </c:pt>
                <c:pt idx="76">
                  <c:v>-1.6928082262157029</c:v>
                </c:pt>
                <c:pt idx="77">
                  <c:v>-1.7517748512924647</c:v>
                </c:pt>
                <c:pt idx="78">
                  <c:v>-2.1516336195172792</c:v>
                </c:pt>
                <c:pt idx="79">
                  <c:v>-2.4747917550813292</c:v>
                </c:pt>
                <c:pt idx="80">
                  <c:v>-2.4063667317562487</c:v>
                </c:pt>
                <c:pt idx="81">
                  <c:v>-1.9159957475926248</c:v>
                </c:pt>
                <c:pt idx="82">
                  <c:v>-1.9749050594559447</c:v>
                </c:pt>
                <c:pt idx="83">
                  <c:v>-1.6496005408479397</c:v>
                </c:pt>
                <c:pt idx="84">
                  <c:v>-1.6397526987072419</c:v>
                </c:pt>
                <c:pt idx="85">
                  <c:v>-1.0571551090298503</c:v>
                </c:pt>
                <c:pt idx="86">
                  <c:v>-0.74044299174359507</c:v>
                </c:pt>
                <c:pt idx="87">
                  <c:v>-0.23264507746720842</c:v>
                </c:pt>
                <c:pt idx="88">
                  <c:v>-0.12273612362168063</c:v>
                </c:pt>
                <c:pt idx="89">
                  <c:v>-5.2801058388629585E-2</c:v>
                </c:pt>
                <c:pt idx="90">
                  <c:v>-0.23211428284284352</c:v>
                </c:pt>
                <c:pt idx="91">
                  <c:v>9.8475156725963409E-2</c:v>
                </c:pt>
                <c:pt idx="92">
                  <c:v>0.13857871247786591</c:v>
                </c:pt>
                <c:pt idx="93">
                  <c:v>0.12856585589229308</c:v>
                </c:pt>
                <c:pt idx="94">
                  <c:v>0.54977977475720863</c:v>
                </c:pt>
                <c:pt idx="95">
                  <c:v>1.0738439772516983</c:v>
                </c:pt>
                <c:pt idx="96">
                  <c:v>1.1649197277317835</c:v>
                </c:pt>
                <c:pt idx="97">
                  <c:v>1.1144382308616807</c:v>
                </c:pt>
                <c:pt idx="98">
                  <c:v>1.1245204362890115</c:v>
                </c:pt>
                <c:pt idx="99">
                  <c:v>1.0942436337632033</c:v>
                </c:pt>
                <c:pt idx="100">
                  <c:v>1.0133358757530075</c:v>
                </c:pt>
                <c:pt idx="101">
                  <c:v>-6.4908858874779263E-3</c:v>
                </c:pt>
                <c:pt idx="102">
                  <c:v>-1.3643657974720336</c:v>
                </c:pt>
                <c:pt idx="103">
                  <c:v>-1.6506381545450033</c:v>
                </c:pt>
                <c:pt idx="104">
                  <c:v>-1.4733966133738452</c:v>
                </c:pt>
                <c:pt idx="105">
                  <c:v>-2.172935497418893</c:v>
                </c:pt>
                <c:pt idx="106">
                  <c:v>-2.8364344387888263</c:v>
                </c:pt>
                <c:pt idx="107">
                  <c:v>-3.2627179052055144</c:v>
                </c:pt>
                <c:pt idx="108">
                  <c:v>-3.2530412740066961</c:v>
                </c:pt>
                <c:pt idx="109">
                  <c:v>-3.668430113269594</c:v>
                </c:pt>
                <c:pt idx="110">
                  <c:v>-3.6972431451399834</c:v>
                </c:pt>
                <c:pt idx="111">
                  <c:v>-3.45689484511289</c:v>
                </c:pt>
                <c:pt idx="112">
                  <c:v>-3.0992561896532655</c:v>
                </c:pt>
                <c:pt idx="113">
                  <c:v>-1.8663476043656146</c:v>
                </c:pt>
                <c:pt idx="114">
                  <c:v>-0.54518394725259212</c:v>
                </c:pt>
                <c:pt idx="115">
                  <c:v>0.13362037790920489</c:v>
                </c:pt>
                <c:pt idx="116">
                  <c:v>0.35378224561997129</c:v>
                </c:pt>
                <c:pt idx="117">
                  <c:v>1.3847104145245259</c:v>
                </c:pt>
                <c:pt idx="118">
                  <c:v>2.2297526885158625</c:v>
                </c:pt>
                <c:pt idx="119">
                  <c:v>2.393566012803916</c:v>
                </c:pt>
                <c:pt idx="120">
                  <c:v>2.239944939570071</c:v>
                </c:pt>
                <c:pt idx="121">
                  <c:v>2.1681760251519577</c:v>
                </c:pt>
                <c:pt idx="122">
                  <c:v>1.903254056801118</c:v>
                </c:pt>
                <c:pt idx="123">
                  <c:v>1.5582320852883358</c:v>
                </c:pt>
                <c:pt idx="124">
                  <c:v>1.2543171763049754</c:v>
                </c:pt>
                <c:pt idx="125">
                  <c:v>0.93124028432756134</c:v>
                </c:pt>
                <c:pt idx="126">
                  <c:v>1.0421315790865471</c:v>
                </c:pt>
                <c:pt idx="127">
                  <c:v>0.83059885421756796</c:v>
                </c:pt>
                <c:pt idx="128">
                  <c:v>0.51889676362317783</c:v>
                </c:pt>
                <c:pt idx="129">
                  <c:v>-0.26272759561943859</c:v>
                </c:pt>
                <c:pt idx="130">
                  <c:v>-1.0772337540856491</c:v>
                </c:pt>
                <c:pt idx="131">
                  <c:v>-1.017886029110604</c:v>
                </c:pt>
                <c:pt idx="132">
                  <c:v>-0.94848056003357106</c:v>
                </c:pt>
                <c:pt idx="133">
                  <c:v>-0.5807027156503719</c:v>
                </c:pt>
                <c:pt idx="134">
                  <c:v>-0.68011207199908386</c:v>
                </c:pt>
                <c:pt idx="135">
                  <c:v>-0.95798545948748703</c:v>
                </c:pt>
                <c:pt idx="136">
                  <c:v>-1.0967136439364311</c:v>
                </c:pt>
                <c:pt idx="137">
                  <c:v>-1.5616985852923371</c:v>
                </c:pt>
                <c:pt idx="138">
                  <c:v>-1.9152632716067486</c:v>
                </c:pt>
                <c:pt idx="139">
                  <c:v>-2.140632796557107</c:v>
                </c:pt>
                <c:pt idx="140">
                  <c:v>-2.6594430858221219</c:v>
                </c:pt>
                <c:pt idx="141">
                  <c:v>-2.6496630640282737</c:v>
                </c:pt>
                <c:pt idx="142">
                  <c:v>-2.4737110543036511</c:v>
                </c:pt>
                <c:pt idx="143">
                  <c:v>-5.0660956710274601</c:v>
                </c:pt>
                <c:pt idx="144">
                  <c:v>-5.1231130309848165</c:v>
                </c:pt>
                <c:pt idx="145">
                  <c:v>-4.9239114086743534</c:v>
                </c:pt>
                <c:pt idx="146">
                  <c:v>-4.9905246225807831</c:v>
                </c:pt>
                <c:pt idx="147">
                  <c:v>-4.5811651595317855</c:v>
                </c:pt>
                <c:pt idx="148">
                  <c:v>-4.1318429235332133</c:v>
                </c:pt>
                <c:pt idx="149">
                  <c:v>-3.4766635585884886</c:v>
                </c:pt>
                <c:pt idx="150">
                  <c:v>-2.5198386554444396</c:v>
                </c:pt>
                <c:pt idx="151">
                  <c:v>-2.0318034028933618</c:v>
                </c:pt>
                <c:pt idx="152">
                  <c:v>-1.2140881658097014</c:v>
                </c:pt>
                <c:pt idx="153">
                  <c:v>-0.66825481731860314</c:v>
                </c:pt>
                <c:pt idx="154">
                  <c:v>-0.2301875838778944</c:v>
                </c:pt>
                <c:pt idx="155">
                  <c:v>2.3508608432715405</c:v>
                </c:pt>
                <c:pt idx="156">
                  <c:v>2.4533757279302959</c:v>
                </c:pt>
                <c:pt idx="157">
                  <c:v>2.7089214121763128</c:v>
                </c:pt>
                <c:pt idx="158">
                  <c:v>3.1512775440597052</c:v>
                </c:pt>
                <c:pt idx="159">
                  <c:v>3.5217700105454108</c:v>
                </c:pt>
                <c:pt idx="160">
                  <c:v>3.2946580300675432</c:v>
                </c:pt>
                <c:pt idx="161">
                  <c:v>3.6349179337401338</c:v>
                </c:pt>
                <c:pt idx="162">
                  <c:v>3.2444631566746596</c:v>
                </c:pt>
                <c:pt idx="163">
                  <c:v>3.5016228237980229</c:v>
                </c:pt>
                <c:pt idx="164">
                  <c:v>3.6771017893913793</c:v>
                </c:pt>
                <c:pt idx="165">
                  <c:v>3.7703272780620356</c:v>
                </c:pt>
                <c:pt idx="166">
                  <c:v>4.1327623099682853</c:v>
                </c:pt>
                <c:pt idx="167">
                  <c:v>4.3099120106857125</c:v>
                </c:pt>
                <c:pt idx="168">
                  <c:v>4.6125923637285293</c:v>
                </c:pt>
                <c:pt idx="169">
                  <c:v>4.1544958207345051</c:v>
                </c:pt>
                <c:pt idx="170">
                  <c:v>4.0402343812183883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68672"/>
        <c:axId val="63470208"/>
      </c:lineChart>
      <c:dateAx>
        <c:axId val="634686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470208"/>
        <c:crosses val="autoZero"/>
        <c:auto val="1"/>
        <c:lblOffset val="100"/>
        <c:baseTimeUnit val="months"/>
      </c:dateAx>
      <c:valAx>
        <c:axId val="6347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346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Gráficos!$B$24</c:f>
              <c:strCache>
                <c:ptCount val="1"/>
                <c:pt idx="0">
                  <c:v>Serviços retroagida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Gráficos!$C$24:$FQ$24</c:f>
              <c:numCache>
                <c:formatCode>0.00</c:formatCode>
                <c:ptCount val="171"/>
                <c:pt idx="0">
                  <c:v>3.0470864501883188</c:v>
                </c:pt>
                <c:pt idx="1">
                  <c:v>3.3191477234011613</c:v>
                </c:pt>
                <c:pt idx="2">
                  <c:v>3.5784913179291111</c:v>
                </c:pt>
                <c:pt idx="3">
                  <c:v>3.7403632744783977</c:v>
                </c:pt>
                <c:pt idx="4">
                  <c:v>3.6972500605619185</c:v>
                </c:pt>
                <c:pt idx="5">
                  <c:v>3.414917312835497</c:v>
                </c:pt>
                <c:pt idx="6">
                  <c:v>3.1837349942878346</c:v>
                </c:pt>
                <c:pt idx="7">
                  <c:v>3.4621069188968345</c:v>
                </c:pt>
                <c:pt idx="8">
                  <c:v>3.7719032879949044</c:v>
                </c:pt>
                <c:pt idx="9">
                  <c:v>3.1111280290860854</c:v>
                </c:pt>
                <c:pt idx="10">
                  <c:v>3.5456961374352947</c:v>
                </c:pt>
                <c:pt idx="11">
                  <c:v>4.0192266682748556</c:v>
                </c:pt>
                <c:pt idx="12">
                  <c:v>4.8116074431934219</c:v>
                </c:pt>
                <c:pt idx="13">
                  <c:v>5.1224646597109347</c:v>
                </c:pt>
                <c:pt idx="14">
                  <c:v>5.3388168868506947</c:v>
                </c:pt>
                <c:pt idx="15">
                  <c:v>5.6650375136535036</c:v>
                </c:pt>
                <c:pt idx="16">
                  <c:v>5.8496032074996762</c:v>
                </c:pt>
                <c:pt idx="17">
                  <c:v>6.0073568796324972</c:v>
                </c:pt>
                <c:pt idx="18">
                  <c:v>5.9247768321379013</c:v>
                </c:pt>
                <c:pt idx="19">
                  <c:v>6.4342209321378352</c:v>
                </c:pt>
                <c:pt idx="20">
                  <c:v>6.5913845258296799</c:v>
                </c:pt>
                <c:pt idx="21">
                  <c:v>6.4405532177732594</c:v>
                </c:pt>
                <c:pt idx="22">
                  <c:v>6.4439634105613708</c:v>
                </c:pt>
                <c:pt idx="23">
                  <c:v>6.0965088784184163</c:v>
                </c:pt>
                <c:pt idx="24">
                  <c:v>5.8854510000551752</c:v>
                </c:pt>
                <c:pt idx="25">
                  <c:v>5.8059999543247587</c:v>
                </c:pt>
                <c:pt idx="26">
                  <c:v>5.8860533709743645</c:v>
                </c:pt>
                <c:pt idx="27">
                  <c:v>5.993038288790653</c:v>
                </c:pt>
                <c:pt idx="28">
                  <c:v>6.8295617250380136</c:v>
                </c:pt>
                <c:pt idx="29">
                  <c:v>7.628998383335106</c:v>
                </c:pt>
                <c:pt idx="30">
                  <c:v>8.3245530166701229</c:v>
                </c:pt>
                <c:pt idx="31">
                  <c:v>8.5087330217033177</c:v>
                </c:pt>
                <c:pt idx="32">
                  <c:v>9.0143095085365221</c:v>
                </c:pt>
                <c:pt idx="33">
                  <c:v>9.0841661774791582</c:v>
                </c:pt>
                <c:pt idx="34">
                  <c:v>9.1758400337236914</c:v>
                </c:pt>
                <c:pt idx="35">
                  <c:v>9.6328201128761393</c:v>
                </c:pt>
                <c:pt idx="36">
                  <c:v>9.5431891220670639</c:v>
                </c:pt>
                <c:pt idx="37">
                  <c:v>9.5920280627903143</c:v>
                </c:pt>
                <c:pt idx="38">
                  <c:v>9.4509863438097863</c:v>
                </c:pt>
                <c:pt idx="39">
                  <c:v>9.2523784424782143</c:v>
                </c:pt>
                <c:pt idx="40">
                  <c:v>8.4838345066148957</c:v>
                </c:pt>
                <c:pt idx="41">
                  <c:v>7.895181076065616</c:v>
                </c:pt>
                <c:pt idx="42">
                  <c:v>7.5137568214999728</c:v>
                </c:pt>
                <c:pt idx="43">
                  <c:v>7.7566514565976519</c:v>
                </c:pt>
                <c:pt idx="44">
                  <c:v>7.5610386943804064</c:v>
                </c:pt>
                <c:pt idx="45">
                  <c:v>7.3588289518641492</c:v>
                </c:pt>
                <c:pt idx="46">
                  <c:v>7.0898933223981109</c:v>
                </c:pt>
                <c:pt idx="47">
                  <c:v>6.768134838233042</c:v>
                </c:pt>
                <c:pt idx="48">
                  <c:v>6.6867684153860907</c:v>
                </c:pt>
                <c:pt idx="49">
                  <c:v>6.7885103834742111</c:v>
                </c:pt>
                <c:pt idx="50">
                  <c:v>6.7076042889669507</c:v>
                </c:pt>
                <c:pt idx="51">
                  <c:v>6.8768194064815047</c:v>
                </c:pt>
                <c:pt idx="52">
                  <c:v>6.9359556671198419</c:v>
                </c:pt>
                <c:pt idx="53">
                  <c:v>7.0573707824386434</c:v>
                </c:pt>
                <c:pt idx="54">
                  <c:v>6.935985773970188</c:v>
                </c:pt>
                <c:pt idx="55">
                  <c:v>6.9881720648179435</c:v>
                </c:pt>
                <c:pt idx="56">
                  <c:v>6.8394361915461444</c:v>
                </c:pt>
                <c:pt idx="57">
                  <c:v>6.9597264767173428</c:v>
                </c:pt>
                <c:pt idx="58">
                  <c:v>7.0041658149827546</c:v>
                </c:pt>
                <c:pt idx="59">
                  <c:v>7.182105535104677</c:v>
                </c:pt>
                <c:pt idx="60">
                  <c:v>7.2761563730135093</c:v>
                </c:pt>
                <c:pt idx="61">
                  <c:v>7.0496939740188447</c:v>
                </c:pt>
                <c:pt idx="62">
                  <c:v>7.3350378145072392</c:v>
                </c:pt>
                <c:pt idx="63">
                  <c:v>7.4814124644919655</c:v>
                </c:pt>
                <c:pt idx="64">
                  <c:v>7.6641747668344085</c:v>
                </c:pt>
                <c:pt idx="65">
                  <c:v>7.2440446012699056</c:v>
                </c:pt>
                <c:pt idx="66">
                  <c:v>7.4890296859364103</c:v>
                </c:pt>
                <c:pt idx="67">
                  <c:v>7.0638113355976806</c:v>
                </c:pt>
                <c:pt idx="68">
                  <c:v>6.8587730148698345</c:v>
                </c:pt>
                <c:pt idx="69">
                  <c:v>6.7637794880978541</c:v>
                </c:pt>
                <c:pt idx="70">
                  <c:v>6.7677982453412167</c:v>
                </c:pt>
                <c:pt idx="71">
                  <c:v>6.3887403586552427</c:v>
                </c:pt>
                <c:pt idx="72">
                  <c:v>6.0766518432787242</c:v>
                </c:pt>
                <c:pt idx="73">
                  <c:v>5.9147070184164985</c:v>
                </c:pt>
                <c:pt idx="74">
                  <c:v>5.6858062301255563</c:v>
                </c:pt>
                <c:pt idx="75">
                  <c:v>5.4541260790962998</c:v>
                </c:pt>
                <c:pt idx="76">
                  <c:v>5.0456526477060448</c:v>
                </c:pt>
                <c:pt idx="77">
                  <c:v>5.1051977397119419</c:v>
                </c:pt>
                <c:pt idx="78">
                  <c:v>4.8752737586434725</c:v>
                </c:pt>
                <c:pt idx="79">
                  <c:v>4.8120232864789614</c:v>
                </c:pt>
                <c:pt idx="80">
                  <c:v>4.9057040455620982</c:v>
                </c:pt>
                <c:pt idx="81">
                  <c:v>4.8816068165325577</c:v>
                </c:pt>
                <c:pt idx="82">
                  <c:v>4.8850596769912435</c:v>
                </c:pt>
                <c:pt idx="83">
                  <c:v>5.0699383755256733</c:v>
                </c:pt>
                <c:pt idx="84">
                  <c:v>4.9693339430471495</c:v>
                </c:pt>
                <c:pt idx="85">
                  <c:v>5.1738574133650683</c:v>
                </c:pt>
                <c:pt idx="86">
                  <c:v>5.1417622319022138</c:v>
                </c:pt>
                <c:pt idx="87">
                  <c:v>5.0585774866913846</c:v>
                </c:pt>
                <c:pt idx="88">
                  <c:v>5.2976048886187233</c:v>
                </c:pt>
                <c:pt idx="89">
                  <c:v>5.6052599843300133</c:v>
                </c:pt>
                <c:pt idx="90">
                  <c:v>5.6244288520756136</c:v>
                </c:pt>
                <c:pt idx="91">
                  <c:v>5.691791705618221</c:v>
                </c:pt>
                <c:pt idx="92">
                  <c:v>5.7339417447916929</c:v>
                </c:pt>
                <c:pt idx="93">
                  <c:v>5.8961066880016677</c:v>
                </c:pt>
                <c:pt idx="94">
                  <c:v>6.2904842796825067</c:v>
                </c:pt>
                <c:pt idx="95">
                  <c:v>6.6283158282983923</c:v>
                </c:pt>
                <c:pt idx="96">
                  <c:v>7.0115889319367186</c:v>
                </c:pt>
                <c:pt idx="97">
                  <c:v>6.9348916453157994</c:v>
                </c:pt>
                <c:pt idx="98">
                  <c:v>7.2703119943709815</c:v>
                </c:pt>
                <c:pt idx="99">
                  <c:v>7.3879895683410357</c:v>
                </c:pt>
                <c:pt idx="100">
                  <c:v>7.3620415126897543</c:v>
                </c:pt>
                <c:pt idx="101">
                  <c:v>7.2693975643868924</c:v>
                </c:pt>
                <c:pt idx="102">
                  <c:v>7.4050600924508103</c:v>
                </c:pt>
                <c:pt idx="103">
                  <c:v>7.8214201113248949</c:v>
                </c:pt>
                <c:pt idx="104">
                  <c:v>7.5904014454986735</c:v>
                </c:pt>
                <c:pt idx="105">
                  <c:v>7.7101051599256065</c:v>
                </c:pt>
                <c:pt idx="106">
                  <c:v>7.4855867364925111</c:v>
                </c:pt>
                <c:pt idx="107">
                  <c:v>7.2289554968279601</c:v>
                </c:pt>
                <c:pt idx="108">
                  <c:v>6.9066500181483192</c:v>
                </c:pt>
                <c:pt idx="109">
                  <c:v>6.8456901098814749</c:v>
                </c:pt>
                <c:pt idx="110">
                  <c:v>6.6294447890095531</c:v>
                </c:pt>
                <c:pt idx="111">
                  <c:v>6.2983805016529448</c:v>
                </c:pt>
                <c:pt idx="112">
                  <c:v>6.4139163161003765</c:v>
                </c:pt>
                <c:pt idx="113">
                  <c:v>6.7610900784571548</c:v>
                </c:pt>
                <c:pt idx="114">
                  <c:v>6.6970086813683327</c:v>
                </c:pt>
                <c:pt idx="115">
                  <c:v>6.4195510410975265</c:v>
                </c:pt>
                <c:pt idx="116">
                  <c:v>6.8617080292487476</c:v>
                </c:pt>
                <c:pt idx="117">
                  <c:v>6.736575263363398</c:v>
                </c:pt>
                <c:pt idx="118">
                  <c:v>6.8940086830241443</c:v>
                </c:pt>
                <c:pt idx="119">
                  <c:v>7.0492398903197362</c:v>
                </c:pt>
                <c:pt idx="120">
                  <c:v>7.1867371588023365</c:v>
                </c:pt>
                <c:pt idx="121">
                  <c:v>7.0611091911409352</c:v>
                </c:pt>
                <c:pt idx="122">
                  <c:v>7.1678492491976886</c:v>
                </c:pt>
                <c:pt idx="123">
                  <c:v>7.6520520557136207</c:v>
                </c:pt>
                <c:pt idx="124">
                  <c:v>7.7328933535881772</c:v>
                </c:pt>
                <c:pt idx="125">
                  <c:v>7.8468939073542909</c:v>
                </c:pt>
                <c:pt idx="126">
                  <c:v>8.1857616146491008</c:v>
                </c:pt>
                <c:pt idx="127">
                  <c:v>8.6549263827216052</c:v>
                </c:pt>
                <c:pt idx="128">
                  <c:v>9.2307400131621975</c:v>
                </c:pt>
                <c:pt idx="129">
                  <c:v>9.2311649783069818</c:v>
                </c:pt>
                <c:pt idx="130">
                  <c:v>9.1044084767589073</c:v>
                </c:pt>
                <c:pt idx="131">
                  <c:v>9.2038207293235974</c:v>
                </c:pt>
                <c:pt idx="132">
                  <c:v>9.3532474542377351</c:v>
                </c:pt>
                <c:pt idx="133">
                  <c:v>9.5349983208153013</c:v>
                </c:pt>
                <c:pt idx="134">
                  <c:v>9.8325545129177137</c:v>
                </c:pt>
                <c:pt idx="135">
                  <c:v>9.9226888921392309</c:v>
                </c:pt>
                <c:pt idx="136">
                  <c:v>10.032073839660228</c:v>
                </c:pt>
                <c:pt idx="137">
                  <c:v>9.7228671730329452</c:v>
                </c:pt>
                <c:pt idx="138">
                  <c:v>9.858489208440723</c:v>
                </c:pt>
                <c:pt idx="139">
                  <c:v>9.2814846203350676</c:v>
                </c:pt>
                <c:pt idx="140">
                  <c:v>8.6204698802471391</c:v>
                </c:pt>
                <c:pt idx="141">
                  <c:v>8.9639358852239059</c:v>
                </c:pt>
                <c:pt idx="142">
                  <c:v>8.6142460808997789</c:v>
                </c:pt>
                <c:pt idx="143">
                  <c:v>8.4752851766283666</c:v>
                </c:pt>
                <c:pt idx="144">
                  <c:v>8.7566826634058348</c:v>
                </c:pt>
                <c:pt idx="145">
                  <c:v>8.7885794094957337</c:v>
                </c:pt>
                <c:pt idx="146">
                  <c:v>8.523936720357872</c:v>
                </c:pt>
                <c:pt idx="147">
                  <c:v>8.2977567674587647</c:v>
                </c:pt>
                <c:pt idx="148">
                  <c:v>8.4031236717247548</c:v>
                </c:pt>
                <c:pt idx="149">
                  <c:v>8.7451340979168393</c:v>
                </c:pt>
                <c:pt idx="150">
                  <c:v>8.6075324720552349</c:v>
                </c:pt>
                <c:pt idx="151">
                  <c:v>8.6576899247574612</c:v>
                </c:pt>
                <c:pt idx="152">
                  <c:v>8.3689856759298298</c:v>
                </c:pt>
                <c:pt idx="153">
                  <c:v>8.1282801744686282</c:v>
                </c:pt>
                <c:pt idx="154">
                  <c:v>8.4998328088502717</c:v>
                </c:pt>
                <c:pt idx="155">
                  <c:v>8.6261895898846586</c:v>
                </c:pt>
                <c:pt idx="156">
                  <c:v>8.4610764562768956</c:v>
                </c:pt>
                <c:pt idx="157">
                  <c:v>8.5826948917106414</c:v>
                </c:pt>
                <c:pt idx="158">
                  <c:v>8.7123864724248037</c:v>
                </c:pt>
                <c:pt idx="159">
                  <c:v>8.7226797957966173</c:v>
                </c:pt>
                <c:pt idx="160">
                  <c:v>8.5314131867231691</c:v>
                </c:pt>
                <c:pt idx="161">
                  <c:v>8.7271345642093259</c:v>
                </c:pt>
                <c:pt idx="162">
                  <c:v>8.2404694547032022</c:v>
                </c:pt>
                <c:pt idx="163">
                  <c:v>8.1798639967520792</c:v>
                </c:pt>
                <c:pt idx="164">
                  <c:v>9.0769497468426774</c:v>
                </c:pt>
                <c:pt idx="165">
                  <c:v>8.9707195375811501</c:v>
                </c:pt>
                <c:pt idx="166">
                  <c:v>8.6868999380439469</c:v>
                </c:pt>
                <c:pt idx="167">
                  <c:v>9.1806220084287062</c:v>
                </c:pt>
                <c:pt idx="168">
                  <c:v>8.4335799718433524</c:v>
                </c:pt>
                <c:pt idx="169">
                  <c:v>8.4189043367855163</c:v>
                </c:pt>
                <c:pt idx="170">
                  <c:v>8.5744147563112882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Gráficos!$B$25</c:f>
              <c:strCache>
                <c:ptCount val="1"/>
                <c:pt idx="0">
                  <c:v>Serviços original BCB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Gráficos!$C$4:$FQ$4</c:f>
              <c:numCache>
                <c:formatCode>mmm\-yy</c:formatCode>
                <c:ptCount val="171"/>
                <c:pt idx="0">
                  <c:v>36708</c:v>
                </c:pt>
                <c:pt idx="1">
                  <c:v>36739</c:v>
                </c:pt>
                <c:pt idx="2">
                  <c:v>36770</c:v>
                </c:pt>
                <c:pt idx="3">
                  <c:v>36800</c:v>
                </c:pt>
                <c:pt idx="4">
                  <c:v>36831</c:v>
                </c:pt>
                <c:pt idx="5">
                  <c:v>36861</c:v>
                </c:pt>
                <c:pt idx="6">
                  <c:v>36892</c:v>
                </c:pt>
                <c:pt idx="7">
                  <c:v>36923</c:v>
                </c:pt>
                <c:pt idx="8">
                  <c:v>36951</c:v>
                </c:pt>
                <c:pt idx="9">
                  <c:v>36982</c:v>
                </c:pt>
                <c:pt idx="10">
                  <c:v>37012</c:v>
                </c:pt>
                <c:pt idx="11">
                  <c:v>37043</c:v>
                </c:pt>
                <c:pt idx="12">
                  <c:v>37073</c:v>
                </c:pt>
                <c:pt idx="13">
                  <c:v>37104</c:v>
                </c:pt>
                <c:pt idx="14">
                  <c:v>37135</c:v>
                </c:pt>
                <c:pt idx="15">
                  <c:v>37165</c:v>
                </c:pt>
                <c:pt idx="16">
                  <c:v>37196</c:v>
                </c:pt>
                <c:pt idx="17">
                  <c:v>37226</c:v>
                </c:pt>
                <c:pt idx="18">
                  <c:v>37257</c:v>
                </c:pt>
                <c:pt idx="19">
                  <c:v>37288</c:v>
                </c:pt>
                <c:pt idx="20">
                  <c:v>37316</c:v>
                </c:pt>
                <c:pt idx="21">
                  <c:v>37347</c:v>
                </c:pt>
                <c:pt idx="22">
                  <c:v>37377</c:v>
                </c:pt>
                <c:pt idx="23">
                  <c:v>37408</c:v>
                </c:pt>
                <c:pt idx="24">
                  <c:v>37438</c:v>
                </c:pt>
                <c:pt idx="25">
                  <c:v>37469</c:v>
                </c:pt>
                <c:pt idx="26">
                  <c:v>37500</c:v>
                </c:pt>
                <c:pt idx="27">
                  <c:v>37530</c:v>
                </c:pt>
                <c:pt idx="28">
                  <c:v>37561</c:v>
                </c:pt>
                <c:pt idx="29">
                  <c:v>37591</c:v>
                </c:pt>
                <c:pt idx="30">
                  <c:v>37622</c:v>
                </c:pt>
                <c:pt idx="31">
                  <c:v>37653</c:v>
                </c:pt>
                <c:pt idx="32">
                  <c:v>37681</c:v>
                </c:pt>
                <c:pt idx="33">
                  <c:v>37712</c:v>
                </c:pt>
                <c:pt idx="34">
                  <c:v>37742</c:v>
                </c:pt>
                <c:pt idx="35">
                  <c:v>37773</c:v>
                </c:pt>
                <c:pt idx="36">
                  <c:v>37803</c:v>
                </c:pt>
                <c:pt idx="37">
                  <c:v>37834</c:v>
                </c:pt>
                <c:pt idx="38">
                  <c:v>37865</c:v>
                </c:pt>
                <c:pt idx="39">
                  <c:v>37895</c:v>
                </c:pt>
                <c:pt idx="40">
                  <c:v>37926</c:v>
                </c:pt>
                <c:pt idx="41">
                  <c:v>37956</c:v>
                </c:pt>
                <c:pt idx="42">
                  <c:v>37987</c:v>
                </c:pt>
                <c:pt idx="43">
                  <c:v>38018</c:v>
                </c:pt>
                <c:pt idx="44">
                  <c:v>38047</c:v>
                </c:pt>
                <c:pt idx="45">
                  <c:v>38078</c:v>
                </c:pt>
                <c:pt idx="46">
                  <c:v>38108</c:v>
                </c:pt>
                <c:pt idx="47">
                  <c:v>38139</c:v>
                </c:pt>
                <c:pt idx="48">
                  <c:v>38169</c:v>
                </c:pt>
                <c:pt idx="49">
                  <c:v>38200</c:v>
                </c:pt>
                <c:pt idx="50">
                  <c:v>38231</c:v>
                </c:pt>
                <c:pt idx="51">
                  <c:v>38261</c:v>
                </c:pt>
                <c:pt idx="52">
                  <c:v>38292</c:v>
                </c:pt>
                <c:pt idx="53">
                  <c:v>38322</c:v>
                </c:pt>
                <c:pt idx="54">
                  <c:v>38353</c:v>
                </c:pt>
                <c:pt idx="55">
                  <c:v>38384</c:v>
                </c:pt>
                <c:pt idx="56">
                  <c:v>38412</c:v>
                </c:pt>
                <c:pt idx="57">
                  <c:v>38443</c:v>
                </c:pt>
                <c:pt idx="58">
                  <c:v>38473</c:v>
                </c:pt>
                <c:pt idx="59">
                  <c:v>38504</c:v>
                </c:pt>
                <c:pt idx="60">
                  <c:v>38534</c:v>
                </c:pt>
                <c:pt idx="61">
                  <c:v>38565</c:v>
                </c:pt>
                <c:pt idx="62">
                  <c:v>38596</c:v>
                </c:pt>
                <c:pt idx="63">
                  <c:v>38626</c:v>
                </c:pt>
                <c:pt idx="64">
                  <c:v>38657</c:v>
                </c:pt>
                <c:pt idx="65">
                  <c:v>38687</c:v>
                </c:pt>
                <c:pt idx="66">
                  <c:v>38718</c:v>
                </c:pt>
                <c:pt idx="67">
                  <c:v>38749</c:v>
                </c:pt>
                <c:pt idx="68">
                  <c:v>38777</c:v>
                </c:pt>
                <c:pt idx="69">
                  <c:v>38808</c:v>
                </c:pt>
                <c:pt idx="70">
                  <c:v>38838</c:v>
                </c:pt>
                <c:pt idx="71">
                  <c:v>38869</c:v>
                </c:pt>
                <c:pt idx="72">
                  <c:v>38899</c:v>
                </c:pt>
                <c:pt idx="73">
                  <c:v>38930</c:v>
                </c:pt>
                <c:pt idx="74">
                  <c:v>38961</c:v>
                </c:pt>
                <c:pt idx="75">
                  <c:v>38991</c:v>
                </c:pt>
                <c:pt idx="76">
                  <c:v>39022</c:v>
                </c:pt>
                <c:pt idx="77">
                  <c:v>39052</c:v>
                </c:pt>
                <c:pt idx="78">
                  <c:v>39083</c:v>
                </c:pt>
                <c:pt idx="79">
                  <c:v>39114</c:v>
                </c:pt>
                <c:pt idx="80">
                  <c:v>39142</c:v>
                </c:pt>
                <c:pt idx="81">
                  <c:v>39173</c:v>
                </c:pt>
                <c:pt idx="82">
                  <c:v>39203</c:v>
                </c:pt>
                <c:pt idx="83">
                  <c:v>39234</c:v>
                </c:pt>
                <c:pt idx="84">
                  <c:v>39264</c:v>
                </c:pt>
                <c:pt idx="85">
                  <c:v>39295</c:v>
                </c:pt>
                <c:pt idx="86">
                  <c:v>39326</c:v>
                </c:pt>
                <c:pt idx="87">
                  <c:v>39356</c:v>
                </c:pt>
                <c:pt idx="88">
                  <c:v>39387</c:v>
                </c:pt>
                <c:pt idx="89">
                  <c:v>39417</c:v>
                </c:pt>
                <c:pt idx="90">
                  <c:v>39448</c:v>
                </c:pt>
                <c:pt idx="91">
                  <c:v>39479</c:v>
                </c:pt>
                <c:pt idx="92">
                  <c:v>39508</c:v>
                </c:pt>
                <c:pt idx="93">
                  <c:v>39539</c:v>
                </c:pt>
                <c:pt idx="94">
                  <c:v>39569</c:v>
                </c:pt>
                <c:pt idx="95">
                  <c:v>39600</c:v>
                </c:pt>
                <c:pt idx="96">
                  <c:v>39630</c:v>
                </c:pt>
                <c:pt idx="97">
                  <c:v>39661</c:v>
                </c:pt>
                <c:pt idx="98">
                  <c:v>39692</c:v>
                </c:pt>
                <c:pt idx="99">
                  <c:v>39722</c:v>
                </c:pt>
                <c:pt idx="100">
                  <c:v>39753</c:v>
                </c:pt>
                <c:pt idx="101">
                  <c:v>39783</c:v>
                </c:pt>
                <c:pt idx="102">
                  <c:v>39814</c:v>
                </c:pt>
                <c:pt idx="103">
                  <c:v>39845</c:v>
                </c:pt>
                <c:pt idx="104">
                  <c:v>39873</c:v>
                </c:pt>
                <c:pt idx="105">
                  <c:v>39904</c:v>
                </c:pt>
                <c:pt idx="106">
                  <c:v>39934</c:v>
                </c:pt>
                <c:pt idx="107">
                  <c:v>39965</c:v>
                </c:pt>
                <c:pt idx="108">
                  <c:v>39995</c:v>
                </c:pt>
                <c:pt idx="109">
                  <c:v>40026</c:v>
                </c:pt>
                <c:pt idx="110">
                  <c:v>40057</c:v>
                </c:pt>
                <c:pt idx="111">
                  <c:v>40087</c:v>
                </c:pt>
                <c:pt idx="112">
                  <c:v>40118</c:v>
                </c:pt>
                <c:pt idx="113">
                  <c:v>40148</c:v>
                </c:pt>
                <c:pt idx="114">
                  <c:v>40179</c:v>
                </c:pt>
                <c:pt idx="115">
                  <c:v>40210</c:v>
                </c:pt>
                <c:pt idx="116">
                  <c:v>40238</c:v>
                </c:pt>
                <c:pt idx="117">
                  <c:v>40269</c:v>
                </c:pt>
                <c:pt idx="118">
                  <c:v>40299</c:v>
                </c:pt>
                <c:pt idx="119">
                  <c:v>40330</c:v>
                </c:pt>
                <c:pt idx="120">
                  <c:v>40360</c:v>
                </c:pt>
                <c:pt idx="121">
                  <c:v>40391</c:v>
                </c:pt>
                <c:pt idx="122">
                  <c:v>40422</c:v>
                </c:pt>
                <c:pt idx="123">
                  <c:v>40452</c:v>
                </c:pt>
                <c:pt idx="124">
                  <c:v>40483</c:v>
                </c:pt>
                <c:pt idx="125">
                  <c:v>40513</c:v>
                </c:pt>
                <c:pt idx="126">
                  <c:v>40544</c:v>
                </c:pt>
                <c:pt idx="127">
                  <c:v>40575</c:v>
                </c:pt>
                <c:pt idx="128">
                  <c:v>40603</c:v>
                </c:pt>
                <c:pt idx="129">
                  <c:v>40634</c:v>
                </c:pt>
                <c:pt idx="130">
                  <c:v>40664</c:v>
                </c:pt>
                <c:pt idx="131">
                  <c:v>40695</c:v>
                </c:pt>
                <c:pt idx="132">
                  <c:v>40725</c:v>
                </c:pt>
                <c:pt idx="133">
                  <c:v>40756</c:v>
                </c:pt>
                <c:pt idx="134">
                  <c:v>40787</c:v>
                </c:pt>
                <c:pt idx="135">
                  <c:v>40817</c:v>
                </c:pt>
                <c:pt idx="136">
                  <c:v>40848</c:v>
                </c:pt>
                <c:pt idx="137">
                  <c:v>40878</c:v>
                </c:pt>
                <c:pt idx="138">
                  <c:v>40909</c:v>
                </c:pt>
                <c:pt idx="139">
                  <c:v>40940</c:v>
                </c:pt>
                <c:pt idx="140">
                  <c:v>40969</c:v>
                </c:pt>
                <c:pt idx="141">
                  <c:v>41000</c:v>
                </c:pt>
                <c:pt idx="142">
                  <c:v>41030</c:v>
                </c:pt>
                <c:pt idx="143">
                  <c:v>41061</c:v>
                </c:pt>
                <c:pt idx="144">
                  <c:v>41091</c:v>
                </c:pt>
                <c:pt idx="145">
                  <c:v>41122</c:v>
                </c:pt>
                <c:pt idx="146">
                  <c:v>41153</c:v>
                </c:pt>
                <c:pt idx="147">
                  <c:v>41183</c:v>
                </c:pt>
                <c:pt idx="148">
                  <c:v>41214</c:v>
                </c:pt>
                <c:pt idx="149">
                  <c:v>41244</c:v>
                </c:pt>
                <c:pt idx="150">
                  <c:v>41275</c:v>
                </c:pt>
                <c:pt idx="151">
                  <c:v>41306</c:v>
                </c:pt>
                <c:pt idx="152">
                  <c:v>41334</c:v>
                </c:pt>
                <c:pt idx="153">
                  <c:v>41365</c:v>
                </c:pt>
                <c:pt idx="154">
                  <c:v>41395</c:v>
                </c:pt>
                <c:pt idx="155">
                  <c:v>41426</c:v>
                </c:pt>
                <c:pt idx="156">
                  <c:v>41456</c:v>
                </c:pt>
                <c:pt idx="157">
                  <c:v>41487</c:v>
                </c:pt>
                <c:pt idx="158">
                  <c:v>41518</c:v>
                </c:pt>
                <c:pt idx="159">
                  <c:v>41548</c:v>
                </c:pt>
                <c:pt idx="160">
                  <c:v>41579</c:v>
                </c:pt>
                <c:pt idx="161">
                  <c:v>41609</c:v>
                </c:pt>
                <c:pt idx="162">
                  <c:v>41640</c:v>
                </c:pt>
                <c:pt idx="163">
                  <c:v>41671</c:v>
                </c:pt>
                <c:pt idx="164">
                  <c:v>41699</c:v>
                </c:pt>
                <c:pt idx="165">
                  <c:v>41730</c:v>
                </c:pt>
                <c:pt idx="166">
                  <c:v>41760</c:v>
                </c:pt>
                <c:pt idx="167">
                  <c:v>41791</c:v>
                </c:pt>
                <c:pt idx="168">
                  <c:v>41821</c:v>
                </c:pt>
                <c:pt idx="169">
                  <c:v>41852</c:v>
                </c:pt>
                <c:pt idx="170">
                  <c:v>41883</c:v>
                </c:pt>
              </c:numCache>
            </c:numRef>
          </c:cat>
          <c:val>
            <c:numRef>
              <c:f>Gráficos!$C$25:$FQ$25</c:f>
              <c:numCache>
                <c:formatCode>0.00</c:formatCode>
                <c:ptCount val="171"/>
                <c:pt idx="0">
                  <c:v>2.8041824471180421</c:v>
                </c:pt>
                <c:pt idx="1">
                  <c:v>2.9479645204706362</c:v>
                </c:pt>
                <c:pt idx="2">
                  <c:v>3.1849818562035059</c:v>
                </c:pt>
                <c:pt idx="3">
                  <c:v>3.2778390541542857</c:v>
                </c:pt>
                <c:pt idx="4">
                  <c:v>3.2675205568963861</c:v>
                </c:pt>
                <c:pt idx="5">
                  <c:v>3.1233497064978799</c:v>
                </c:pt>
                <c:pt idx="6">
                  <c:v>2.9287580246602163</c:v>
                </c:pt>
                <c:pt idx="7">
                  <c:v>3.2876449075914138</c:v>
                </c:pt>
                <c:pt idx="8">
                  <c:v>3.4634272645269304</c:v>
                </c:pt>
                <c:pt idx="9">
                  <c:v>2.5967286031013836</c:v>
                </c:pt>
                <c:pt idx="10">
                  <c:v>3.0587372878946972</c:v>
                </c:pt>
                <c:pt idx="11">
                  <c:v>3.3679134997583793</c:v>
                </c:pt>
                <c:pt idx="12">
                  <c:v>4.1221975546846368</c:v>
                </c:pt>
                <c:pt idx="13">
                  <c:v>4.4545908429678205</c:v>
                </c:pt>
                <c:pt idx="14">
                  <c:v>4.5276141262895697</c:v>
                </c:pt>
                <c:pt idx="15">
                  <c:v>4.7782297845343935</c:v>
                </c:pt>
                <c:pt idx="16">
                  <c:v>4.7782297845344601</c:v>
                </c:pt>
                <c:pt idx="17">
                  <c:v>4.861935180807242</c:v>
                </c:pt>
                <c:pt idx="18">
                  <c:v>4.5384804553739055</c:v>
                </c:pt>
                <c:pt idx="19">
                  <c:v>5.0470067675264962</c:v>
                </c:pt>
                <c:pt idx="20">
                  <c:v>5.1414923822484582</c:v>
                </c:pt>
                <c:pt idx="21">
                  <c:v>5.0161000240108278</c:v>
                </c:pt>
                <c:pt idx="22">
                  <c:v>5.0788711537323117</c:v>
                </c:pt>
                <c:pt idx="23">
                  <c:v>4.9217242876001599</c:v>
                </c:pt>
                <c:pt idx="24">
                  <c:v>4.838428287371821</c:v>
                </c:pt>
                <c:pt idx="25">
                  <c:v>4.6716209233505168</c:v>
                </c:pt>
                <c:pt idx="26">
                  <c:v>4.911885123074744</c:v>
                </c:pt>
                <c:pt idx="27">
                  <c:v>4.7341392543193139</c:v>
                </c:pt>
                <c:pt idx="28">
                  <c:v>5.0690205948606737</c:v>
                </c:pt>
                <c:pt idx="29">
                  <c:v>5.5407932876134991</c:v>
                </c:pt>
                <c:pt idx="30">
                  <c:v>6.4256547145183696</c:v>
                </c:pt>
                <c:pt idx="31">
                  <c:v>6.9198263971484764</c:v>
                </c:pt>
                <c:pt idx="32">
                  <c:v>7.282809332495721</c:v>
                </c:pt>
                <c:pt idx="33">
                  <c:v>7.0586362980696427</c:v>
                </c:pt>
                <c:pt idx="34">
                  <c:v>6.9094107994462695</c:v>
                </c:pt>
                <c:pt idx="35">
                  <c:v>7.2616834461144197</c:v>
                </c:pt>
                <c:pt idx="36">
                  <c:v>7.0805881418554151</c:v>
                </c:pt>
                <c:pt idx="37">
                  <c:v>7.3045614835864248</c:v>
                </c:pt>
                <c:pt idx="38">
                  <c:v>7.2831924580992746</c:v>
                </c:pt>
                <c:pt idx="39">
                  <c:v>7.5509452594821669</c:v>
                </c:pt>
                <c:pt idx="40">
                  <c:v>7.5402330139384022</c:v>
                </c:pt>
                <c:pt idx="41">
                  <c:v>7.3159015454480114</c:v>
                </c:pt>
                <c:pt idx="42">
                  <c:v>6.8803920964365162</c:v>
                </c:pt>
                <c:pt idx="43">
                  <c:v>7.1011107741850932</c:v>
                </c:pt>
                <c:pt idx="44">
                  <c:v>7.101110774185071</c:v>
                </c:pt>
                <c:pt idx="45">
                  <c:v>7.111789915751876</c:v>
                </c:pt>
                <c:pt idx="46">
                  <c:v>7.1117899157518982</c:v>
                </c:pt>
                <c:pt idx="47">
                  <c:v>6.8772696750924345</c:v>
                </c:pt>
                <c:pt idx="48">
                  <c:v>6.8453723602272198</c:v>
                </c:pt>
                <c:pt idx="49">
                  <c:v>6.8241328467871343</c:v>
                </c:pt>
                <c:pt idx="50">
                  <c:v>6.6326345506769968</c:v>
                </c:pt>
                <c:pt idx="51">
                  <c:v>6.5370665651207416</c:v>
                </c:pt>
                <c:pt idx="52">
                  <c:v>6.5158419278928736</c:v>
                </c:pt>
                <c:pt idx="53">
                  <c:v>6.6642812855467026</c:v>
                </c:pt>
                <c:pt idx="54">
                  <c:v>6.4946700253033507</c:v>
                </c:pt>
                <c:pt idx="55">
                  <c:v>6.4110628260685587</c:v>
                </c:pt>
                <c:pt idx="56">
                  <c:v>6.4322412642865201</c:v>
                </c:pt>
                <c:pt idx="57">
                  <c:v>6.4852982140693349</c:v>
                </c:pt>
                <c:pt idx="58">
                  <c:v>6.4640648545052581</c:v>
                </c:pt>
                <c:pt idx="59">
                  <c:v>6.7189159971850598</c:v>
                </c:pt>
                <c:pt idx="60">
                  <c:v>6.8251145403208868</c:v>
                </c:pt>
                <c:pt idx="61">
                  <c:v>6.6658167256172129</c:v>
                </c:pt>
                <c:pt idx="62">
                  <c:v>6.8893009270775796</c:v>
                </c:pt>
                <c:pt idx="63">
                  <c:v>7.1343376978663109</c:v>
                </c:pt>
                <c:pt idx="64">
                  <c:v>7.1770334586306328</c:v>
                </c:pt>
                <c:pt idx="65">
                  <c:v>6.7721897934787112</c:v>
                </c:pt>
                <c:pt idx="66">
                  <c:v>7.0060130241632379</c:v>
                </c:pt>
                <c:pt idx="67">
                  <c:v>6.7117517430125284</c:v>
                </c:pt>
                <c:pt idx="68">
                  <c:v>6.5949644313844979</c:v>
                </c:pt>
                <c:pt idx="69">
                  <c:v>6.5737197947264958</c:v>
                </c:pt>
                <c:pt idx="70">
                  <c:v>6.6268578680186874</c:v>
                </c:pt>
                <c:pt idx="71">
                  <c:v>6.2767398272580932</c:v>
                </c:pt>
                <c:pt idx="72">
                  <c:v>6.03373704208785</c:v>
                </c:pt>
                <c:pt idx="73">
                  <c:v>5.9492816561523387</c:v>
                </c:pt>
                <c:pt idx="74">
                  <c:v>5.8859905679467195</c:v>
                </c:pt>
                <c:pt idx="75">
                  <c:v>5.7491053374989054</c:v>
                </c:pt>
                <c:pt idx="76">
                  <c:v>5.5174072678420005</c:v>
                </c:pt>
                <c:pt idx="77">
                  <c:v>5.4858215342754812</c:v>
                </c:pt>
                <c:pt idx="78">
                  <c:v>5.2762748089392186</c:v>
                </c:pt>
                <c:pt idx="79">
                  <c:v>5.1207553956898799</c:v>
                </c:pt>
                <c:pt idx="80">
                  <c:v>5.0998150061687841</c:v>
                </c:pt>
                <c:pt idx="81">
                  <c:v>4.9426838165851805</c:v>
                </c:pt>
                <c:pt idx="82">
                  <c:v>4.8694655581663193</c:v>
                </c:pt>
                <c:pt idx="83">
                  <c:v>4.9322804521813923</c:v>
                </c:pt>
                <c:pt idx="84">
                  <c:v>4.8381801608232688</c:v>
                </c:pt>
                <c:pt idx="85">
                  <c:v>4.9635347006728114</c:v>
                </c:pt>
                <c:pt idx="86">
                  <c:v>4.7753155709047146</c:v>
                </c:pt>
                <c:pt idx="87">
                  <c:v>4.6814215312614094</c:v>
                </c:pt>
                <c:pt idx="88">
                  <c:v>4.8799390488873495</c:v>
                </c:pt>
                <c:pt idx="89">
                  <c:v>5.1730459750644275</c:v>
                </c:pt>
                <c:pt idx="90">
                  <c:v>5.1207106615816178</c:v>
                </c:pt>
                <c:pt idx="91">
                  <c:v>5.1829184004088757</c:v>
                </c:pt>
                <c:pt idx="92">
                  <c:v>5.0990906112871714</c:v>
                </c:pt>
                <c:pt idx="93">
                  <c:v>5.245964964307559</c:v>
                </c:pt>
                <c:pt idx="94">
                  <c:v>5.5608840695269279</c:v>
                </c:pt>
                <c:pt idx="95">
                  <c:v>5.7399257765190503</c:v>
                </c:pt>
                <c:pt idx="96">
                  <c:v>5.8137444142408068</c:v>
                </c:pt>
                <c:pt idx="97">
                  <c:v>5.8979910260355206</c:v>
                </c:pt>
                <c:pt idx="98">
                  <c:v>6.2678941883022032</c:v>
                </c:pt>
                <c:pt idx="99">
                  <c:v>6.3526204344160231</c:v>
                </c:pt>
                <c:pt idx="100">
                  <c:v>6.4691654458504555</c:v>
                </c:pt>
                <c:pt idx="101">
                  <c:v>6.3843885648344978</c:v>
                </c:pt>
                <c:pt idx="102">
                  <c:v>6.6174321323368757</c:v>
                </c:pt>
                <c:pt idx="103">
                  <c:v>7.0798438636156424</c:v>
                </c:pt>
                <c:pt idx="104">
                  <c:v>6.8236209072121357</c:v>
                </c:pt>
                <c:pt idx="105">
                  <c:v>7.1963109721794538</c:v>
                </c:pt>
                <c:pt idx="106">
                  <c:v>7.2282907785554462</c:v>
                </c:pt>
                <c:pt idx="107">
                  <c:v>7.2069305612688872</c:v>
                </c:pt>
                <c:pt idx="108">
                  <c:v>7.1321399977917865</c:v>
                </c:pt>
                <c:pt idx="109">
                  <c:v>7.036258010920271</c:v>
                </c:pt>
                <c:pt idx="110">
                  <c:v>6.8340015313371749</c:v>
                </c:pt>
                <c:pt idx="111">
                  <c:v>6.6212271805478284</c:v>
                </c:pt>
                <c:pt idx="112">
                  <c:v>6.4196346522932268</c:v>
                </c:pt>
                <c:pt idx="113">
                  <c:v>6.3666315470774393</c:v>
                </c:pt>
                <c:pt idx="114">
                  <c:v>6.3243596617134745</c:v>
                </c:pt>
                <c:pt idx="115">
                  <c:v>6.2408779778098999</c:v>
                </c:pt>
                <c:pt idx="116">
                  <c:v>6.941647310863619</c:v>
                </c:pt>
                <c:pt idx="117">
                  <c:v>6.7610564690751662</c:v>
                </c:pt>
                <c:pt idx="118">
                  <c:v>6.7928969273122419</c:v>
                </c:pt>
                <c:pt idx="119">
                  <c:v>6.8248135133634813</c:v>
                </c:pt>
                <c:pt idx="120">
                  <c:v>6.9100432439016535</c:v>
                </c:pt>
                <c:pt idx="121">
                  <c:v>6.8461972939202642</c:v>
                </c:pt>
                <c:pt idx="122">
                  <c:v>6.8994287592919257</c:v>
                </c:pt>
                <c:pt idx="123">
                  <c:v>7.1874236282302828</c:v>
                </c:pt>
                <c:pt idx="124">
                  <c:v>7.358410545284344</c:v>
                </c:pt>
                <c:pt idx="125">
                  <c:v>7.6151976544219346</c:v>
                </c:pt>
                <c:pt idx="126">
                  <c:v>7.8933007395044497</c:v>
                </c:pt>
                <c:pt idx="127">
                  <c:v>8.3913839469258011</c:v>
                </c:pt>
                <c:pt idx="128">
                  <c:v>8.5312854551971906</c:v>
                </c:pt>
                <c:pt idx="129">
                  <c:v>8.5744819867216826</c:v>
                </c:pt>
                <c:pt idx="130">
                  <c:v>8.5421103462963046</c:v>
                </c:pt>
                <c:pt idx="131">
                  <c:v>8.7474982654856213</c:v>
                </c:pt>
                <c:pt idx="132">
                  <c:v>8.8233560121580457</c:v>
                </c:pt>
                <c:pt idx="133">
                  <c:v>8.9208971140512627</c:v>
                </c:pt>
                <c:pt idx="134">
                  <c:v>9.0293732589711517</c:v>
                </c:pt>
                <c:pt idx="135">
                  <c:v>8.9425750714826826</c:v>
                </c:pt>
                <c:pt idx="136">
                  <c:v>9.0835519255469066</c:v>
                </c:pt>
                <c:pt idx="137">
                  <c:v>9.0076337645328408</c:v>
                </c:pt>
                <c:pt idx="138">
                  <c:v>9.202155169089421</c:v>
                </c:pt>
                <c:pt idx="139">
                  <c:v>8.1024463323260409</c:v>
                </c:pt>
                <c:pt idx="140">
                  <c:v>7.7487149759584151</c:v>
                </c:pt>
                <c:pt idx="141">
                  <c:v>7.9952059690405308</c:v>
                </c:pt>
                <c:pt idx="142">
                  <c:v>7.5872312372755824</c:v>
                </c:pt>
                <c:pt idx="143">
                  <c:v>7.5016747909636639</c:v>
                </c:pt>
                <c:pt idx="144">
                  <c:v>7.8977673987375319</c:v>
                </c:pt>
                <c:pt idx="145">
                  <c:v>7.887031302478964</c:v>
                </c:pt>
                <c:pt idx="146">
                  <c:v>7.8870313024790084</c:v>
                </c:pt>
                <c:pt idx="147">
                  <c:v>7.9944778031288521</c:v>
                </c:pt>
                <c:pt idx="148">
                  <c:v>8.2414082126597954</c:v>
                </c:pt>
                <c:pt idx="149">
                  <c:v>8.7475614497500853</c:v>
                </c:pt>
                <c:pt idx="150">
                  <c:v>8.6076585997900246</c:v>
                </c:pt>
                <c:pt idx="151">
                  <c:v>8.6612920114442105</c:v>
                </c:pt>
                <c:pt idx="152">
                  <c:v>8.380234153077982</c:v>
                </c:pt>
                <c:pt idx="153">
                  <c:v>8.132864361917802</c:v>
                </c:pt>
                <c:pt idx="154">
                  <c:v>8.5105362761646255</c:v>
                </c:pt>
                <c:pt idx="155">
                  <c:v>8.6400753166853583</c:v>
                </c:pt>
                <c:pt idx="156">
                  <c:v>8.47839249797806</c:v>
                </c:pt>
                <c:pt idx="157">
                  <c:v>8.5971368822429497</c:v>
                </c:pt>
                <c:pt idx="158">
                  <c:v>8.7267922043588353</c:v>
                </c:pt>
                <c:pt idx="159">
                  <c:v>8.7376097142786833</c:v>
                </c:pt>
                <c:pt idx="160">
                  <c:v>8.5542592515587721</c:v>
                </c:pt>
                <c:pt idx="161">
                  <c:v>8.7477606049483292</c:v>
                </c:pt>
                <c:pt idx="162">
                  <c:v>8.2628567972568021</c:v>
                </c:pt>
                <c:pt idx="163">
                  <c:v>8.1987326964883867</c:v>
                </c:pt>
                <c:pt idx="164">
                  <c:v>9.0944533042889972</c:v>
                </c:pt>
                <c:pt idx="165">
                  <c:v>8.9859447969244499</c:v>
                </c:pt>
                <c:pt idx="166">
                  <c:v>8.7041593390167158</c:v>
                </c:pt>
                <c:pt idx="167">
                  <c:v>9.2010185728794713</c:v>
                </c:pt>
                <c:pt idx="168">
                  <c:v>8.4523231951441513</c:v>
                </c:pt>
                <c:pt idx="169">
                  <c:v>8.4415426461187604</c:v>
                </c:pt>
                <c:pt idx="170">
                  <c:v>8.592410339355915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676288"/>
        <c:axId val="73677824"/>
      </c:lineChart>
      <c:dateAx>
        <c:axId val="736762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677824"/>
        <c:crosses val="autoZero"/>
        <c:auto val="1"/>
        <c:lblOffset val="100"/>
        <c:baseTimeUnit val="months"/>
      </c:dateAx>
      <c:valAx>
        <c:axId val="7367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367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26</xdr:row>
      <xdr:rowOff>19049</xdr:rowOff>
    </xdr:from>
    <xdr:to>
      <xdr:col>8</xdr:col>
      <xdr:colOff>161925</xdr:colOff>
      <xdr:row>41</xdr:row>
      <xdr:rowOff>142874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26</xdr:row>
      <xdr:rowOff>0</xdr:rowOff>
    </xdr:from>
    <xdr:to>
      <xdr:col>20</xdr:col>
      <xdr:colOff>38250</xdr:colOff>
      <xdr:row>41</xdr:row>
      <xdr:rowOff>123300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190500</xdr:colOff>
      <xdr:row>26</xdr:row>
      <xdr:rowOff>9525</xdr:rowOff>
    </xdr:from>
    <xdr:to>
      <xdr:col>31</xdr:col>
      <xdr:colOff>257325</xdr:colOff>
      <xdr:row>41</xdr:row>
      <xdr:rowOff>132825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47625</xdr:colOff>
      <xdr:row>42</xdr:row>
      <xdr:rowOff>123825</xdr:rowOff>
    </xdr:from>
    <xdr:to>
      <xdr:col>8</xdr:col>
      <xdr:colOff>181125</xdr:colOff>
      <xdr:row>58</xdr:row>
      <xdr:rowOff>56625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371475</xdr:colOff>
      <xdr:row>43</xdr:row>
      <xdr:rowOff>9525</xdr:rowOff>
    </xdr:from>
    <xdr:to>
      <xdr:col>19</xdr:col>
      <xdr:colOff>438300</xdr:colOff>
      <xdr:row>58</xdr:row>
      <xdr:rowOff>132825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190500</xdr:colOff>
      <xdr:row>43</xdr:row>
      <xdr:rowOff>9525</xdr:rowOff>
    </xdr:from>
    <xdr:to>
      <xdr:col>31</xdr:col>
      <xdr:colOff>257325</xdr:colOff>
      <xdr:row>58</xdr:row>
      <xdr:rowOff>132825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32</xdr:col>
      <xdr:colOff>171450</xdr:colOff>
      <xdr:row>43</xdr:row>
      <xdr:rowOff>0</xdr:rowOff>
    </xdr:from>
    <xdr:to>
      <xdr:col>43</xdr:col>
      <xdr:colOff>238275</xdr:colOff>
      <xdr:row>58</xdr:row>
      <xdr:rowOff>123300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idra.ibge.gov.br/bda/tabela/listabl.asp?z=t&amp;o=20&amp;i=P&amp;c=141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9"/>
  <sheetViews>
    <sheetView tabSelected="1" workbookViewId="0">
      <selection activeCell="P16" sqref="P16"/>
    </sheetView>
  </sheetViews>
  <sheetFormatPr defaultRowHeight="15" x14ac:dyDescent="0.25"/>
  <sheetData>
    <row r="2" spans="2:19" x14ac:dyDescent="0.25">
      <c r="B2" t="s">
        <v>496</v>
      </c>
    </row>
    <row r="3" spans="2:19" ht="15" customHeight="1" x14ac:dyDescent="0.25">
      <c r="B3" s="179" t="s">
        <v>1536</v>
      </c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179"/>
      <c r="R3" s="179"/>
      <c r="S3" s="65"/>
    </row>
    <row r="4" spans="2:19" ht="14.45" x14ac:dyDescent="0.35">
      <c r="R4" s="65"/>
      <c r="S4" s="65"/>
    </row>
    <row r="5" spans="2:19" ht="14.45" x14ac:dyDescent="0.35">
      <c r="R5" s="65"/>
      <c r="S5" s="65"/>
    </row>
    <row r="6" spans="2:19" x14ac:dyDescent="0.25">
      <c r="B6" t="s">
        <v>1524</v>
      </c>
      <c r="R6" s="65"/>
      <c r="S6" s="65"/>
    </row>
    <row r="7" spans="2:19" x14ac:dyDescent="0.25">
      <c r="B7" t="s">
        <v>1525</v>
      </c>
      <c r="R7" s="65"/>
      <c r="S7" s="65"/>
    </row>
    <row r="8" spans="2:19" ht="14.45" x14ac:dyDescent="0.35">
      <c r="R8" s="65"/>
      <c r="S8" s="65"/>
    </row>
    <row r="9" spans="2:19" ht="14.45" x14ac:dyDescent="0.35">
      <c r="R9" s="65"/>
      <c r="S9" s="65"/>
    </row>
    <row r="10" spans="2:19" x14ac:dyDescent="0.25">
      <c r="B10" s="132" t="s">
        <v>928</v>
      </c>
    </row>
    <row r="12" spans="2:19" x14ac:dyDescent="0.25">
      <c r="B12" t="s">
        <v>932</v>
      </c>
    </row>
    <row r="13" spans="2:19" ht="14.45" x14ac:dyDescent="0.35">
      <c r="B13" s="131" t="s">
        <v>929</v>
      </c>
    </row>
    <row r="14" spans="2:19" x14ac:dyDescent="0.25">
      <c r="B14" t="s">
        <v>930</v>
      </c>
    </row>
    <row r="15" spans="2:19" ht="14.45" x14ac:dyDescent="0.35">
      <c r="B15" t="s">
        <v>931</v>
      </c>
    </row>
    <row r="17" spans="2:2" x14ac:dyDescent="0.25">
      <c r="B17" t="s">
        <v>1531</v>
      </c>
    </row>
    <row r="19" spans="2:2" x14ac:dyDescent="0.25">
      <c r="B19" t="s">
        <v>933</v>
      </c>
    </row>
  </sheetData>
  <mergeCells count="1">
    <mergeCell ref="B3:R3"/>
  </mergeCells>
  <hyperlinks>
    <hyperlink ref="B13" r:id="rId1"/>
  </hyperlink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17" sqref="G17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521"/>
  <sheetViews>
    <sheetView topLeftCell="A19" workbookViewId="0">
      <pane xSplit="7" topLeftCell="H1" activePane="topRight" state="frozen"/>
      <selection pane="topRight" activeCell="G33" sqref="G33"/>
    </sheetView>
  </sheetViews>
  <sheetFormatPr defaultRowHeight="15" x14ac:dyDescent="0.25"/>
  <cols>
    <col min="1" max="3" width="3.28515625" style="85" customWidth="1"/>
    <col min="4" max="4" width="4.140625" style="85" customWidth="1"/>
    <col min="5" max="6" width="8" style="85" bestFit="1" customWidth="1"/>
    <col min="7" max="7" width="35.85546875" style="85" customWidth="1"/>
    <col min="8" max="23" width="9.140625" style="85"/>
    <col min="24" max="24" width="9.140625" style="85" customWidth="1"/>
    <col min="25" max="254" width="9.140625" style="85"/>
    <col min="255" max="259" width="3.28515625" style="85" customWidth="1"/>
    <col min="260" max="260" width="4.140625" style="85" customWidth="1"/>
    <col min="261" max="262" width="8" style="85" bestFit="1" customWidth="1"/>
    <col min="263" max="263" width="34" style="85" bestFit="1" customWidth="1"/>
    <col min="264" max="279" width="9.140625" style="85"/>
    <col min="280" max="280" width="9.140625" style="85" customWidth="1"/>
    <col min="281" max="510" width="9.140625" style="85"/>
    <col min="511" max="515" width="3.28515625" style="85" customWidth="1"/>
    <col min="516" max="516" width="4.140625" style="85" customWidth="1"/>
    <col min="517" max="518" width="8" style="85" bestFit="1" customWidth="1"/>
    <col min="519" max="519" width="34" style="85" bestFit="1" customWidth="1"/>
    <col min="520" max="535" width="9.140625" style="85"/>
    <col min="536" max="536" width="9.140625" style="85" customWidth="1"/>
    <col min="537" max="766" width="9.140625" style="85"/>
    <col min="767" max="771" width="3.28515625" style="85" customWidth="1"/>
    <col min="772" max="772" width="4.140625" style="85" customWidth="1"/>
    <col min="773" max="774" width="8" style="85" bestFit="1" customWidth="1"/>
    <col min="775" max="775" width="34" style="85" bestFit="1" customWidth="1"/>
    <col min="776" max="791" width="9.140625" style="85"/>
    <col min="792" max="792" width="9.140625" style="85" customWidth="1"/>
    <col min="793" max="1022" width="9.140625" style="85"/>
    <col min="1023" max="1027" width="3.28515625" style="85" customWidth="1"/>
    <col min="1028" max="1028" width="4.140625" style="85" customWidth="1"/>
    <col min="1029" max="1030" width="8" style="85" bestFit="1" customWidth="1"/>
    <col min="1031" max="1031" width="34" style="85" bestFit="1" customWidth="1"/>
    <col min="1032" max="1047" width="9.140625" style="85"/>
    <col min="1048" max="1048" width="9.140625" style="85" customWidth="1"/>
    <col min="1049" max="1278" width="9.140625" style="85"/>
    <col min="1279" max="1283" width="3.28515625" style="85" customWidth="1"/>
    <col min="1284" max="1284" width="4.140625" style="85" customWidth="1"/>
    <col min="1285" max="1286" width="8" style="85" bestFit="1" customWidth="1"/>
    <col min="1287" max="1287" width="34" style="85" bestFit="1" customWidth="1"/>
    <col min="1288" max="1303" width="9.140625" style="85"/>
    <col min="1304" max="1304" width="9.140625" style="85" customWidth="1"/>
    <col min="1305" max="1534" width="9.140625" style="85"/>
    <col min="1535" max="1539" width="3.28515625" style="85" customWidth="1"/>
    <col min="1540" max="1540" width="4.140625" style="85" customWidth="1"/>
    <col min="1541" max="1542" width="8" style="85" bestFit="1" customWidth="1"/>
    <col min="1543" max="1543" width="34" style="85" bestFit="1" customWidth="1"/>
    <col min="1544" max="1559" width="9.140625" style="85"/>
    <col min="1560" max="1560" width="9.140625" style="85" customWidth="1"/>
    <col min="1561" max="1790" width="9.140625" style="85"/>
    <col min="1791" max="1795" width="3.28515625" style="85" customWidth="1"/>
    <col min="1796" max="1796" width="4.140625" style="85" customWidth="1"/>
    <col min="1797" max="1798" width="8" style="85" bestFit="1" customWidth="1"/>
    <col min="1799" max="1799" width="34" style="85" bestFit="1" customWidth="1"/>
    <col min="1800" max="1815" width="9.140625" style="85"/>
    <col min="1816" max="1816" width="9.140625" style="85" customWidth="1"/>
    <col min="1817" max="2046" width="9.140625" style="85"/>
    <col min="2047" max="2051" width="3.28515625" style="85" customWidth="1"/>
    <col min="2052" max="2052" width="4.140625" style="85" customWidth="1"/>
    <col min="2053" max="2054" width="8" style="85" bestFit="1" customWidth="1"/>
    <col min="2055" max="2055" width="34" style="85" bestFit="1" customWidth="1"/>
    <col min="2056" max="2071" width="9.140625" style="85"/>
    <col min="2072" max="2072" width="9.140625" style="85" customWidth="1"/>
    <col min="2073" max="2302" width="9.140625" style="85"/>
    <col min="2303" max="2307" width="3.28515625" style="85" customWidth="1"/>
    <col min="2308" max="2308" width="4.140625" style="85" customWidth="1"/>
    <col min="2309" max="2310" width="8" style="85" bestFit="1" customWidth="1"/>
    <col min="2311" max="2311" width="34" style="85" bestFit="1" customWidth="1"/>
    <col min="2312" max="2327" width="9.140625" style="85"/>
    <col min="2328" max="2328" width="9.140625" style="85" customWidth="1"/>
    <col min="2329" max="2558" width="9.140625" style="85"/>
    <col min="2559" max="2563" width="3.28515625" style="85" customWidth="1"/>
    <col min="2564" max="2564" width="4.140625" style="85" customWidth="1"/>
    <col min="2565" max="2566" width="8" style="85" bestFit="1" customWidth="1"/>
    <col min="2567" max="2567" width="34" style="85" bestFit="1" customWidth="1"/>
    <col min="2568" max="2583" width="9.140625" style="85"/>
    <col min="2584" max="2584" width="9.140625" style="85" customWidth="1"/>
    <col min="2585" max="2814" width="9.140625" style="85"/>
    <col min="2815" max="2819" width="3.28515625" style="85" customWidth="1"/>
    <col min="2820" max="2820" width="4.140625" style="85" customWidth="1"/>
    <col min="2821" max="2822" width="8" style="85" bestFit="1" customWidth="1"/>
    <col min="2823" max="2823" width="34" style="85" bestFit="1" customWidth="1"/>
    <col min="2824" max="2839" width="9.140625" style="85"/>
    <col min="2840" max="2840" width="9.140625" style="85" customWidth="1"/>
    <col min="2841" max="3070" width="9.140625" style="85"/>
    <col min="3071" max="3075" width="3.28515625" style="85" customWidth="1"/>
    <col min="3076" max="3076" width="4.140625" style="85" customWidth="1"/>
    <col min="3077" max="3078" width="8" style="85" bestFit="1" customWidth="1"/>
    <col min="3079" max="3079" width="34" style="85" bestFit="1" customWidth="1"/>
    <col min="3080" max="3095" width="9.140625" style="85"/>
    <col min="3096" max="3096" width="9.140625" style="85" customWidth="1"/>
    <col min="3097" max="3326" width="9.140625" style="85"/>
    <col min="3327" max="3331" width="3.28515625" style="85" customWidth="1"/>
    <col min="3332" max="3332" width="4.140625" style="85" customWidth="1"/>
    <col min="3333" max="3334" width="8" style="85" bestFit="1" customWidth="1"/>
    <col min="3335" max="3335" width="34" style="85" bestFit="1" customWidth="1"/>
    <col min="3336" max="3351" width="9.140625" style="85"/>
    <col min="3352" max="3352" width="9.140625" style="85" customWidth="1"/>
    <col min="3353" max="3582" width="9.140625" style="85"/>
    <col min="3583" max="3587" width="3.28515625" style="85" customWidth="1"/>
    <col min="3588" max="3588" width="4.140625" style="85" customWidth="1"/>
    <col min="3589" max="3590" width="8" style="85" bestFit="1" customWidth="1"/>
    <col min="3591" max="3591" width="34" style="85" bestFit="1" customWidth="1"/>
    <col min="3592" max="3607" width="9.140625" style="85"/>
    <col min="3608" max="3608" width="9.140625" style="85" customWidth="1"/>
    <col min="3609" max="3838" width="9.140625" style="85"/>
    <col min="3839" max="3843" width="3.28515625" style="85" customWidth="1"/>
    <col min="3844" max="3844" width="4.140625" style="85" customWidth="1"/>
    <col min="3845" max="3846" width="8" style="85" bestFit="1" customWidth="1"/>
    <col min="3847" max="3847" width="34" style="85" bestFit="1" customWidth="1"/>
    <col min="3848" max="3863" width="9.140625" style="85"/>
    <col min="3864" max="3864" width="9.140625" style="85" customWidth="1"/>
    <col min="3865" max="4094" width="9.140625" style="85"/>
    <col min="4095" max="4099" width="3.28515625" style="85" customWidth="1"/>
    <col min="4100" max="4100" width="4.140625" style="85" customWidth="1"/>
    <col min="4101" max="4102" width="8" style="85" bestFit="1" customWidth="1"/>
    <col min="4103" max="4103" width="34" style="85" bestFit="1" customWidth="1"/>
    <col min="4104" max="4119" width="9.140625" style="85"/>
    <col min="4120" max="4120" width="9.140625" style="85" customWidth="1"/>
    <col min="4121" max="4350" width="9.140625" style="85"/>
    <col min="4351" max="4355" width="3.28515625" style="85" customWidth="1"/>
    <col min="4356" max="4356" width="4.140625" style="85" customWidth="1"/>
    <col min="4357" max="4358" width="8" style="85" bestFit="1" customWidth="1"/>
    <col min="4359" max="4359" width="34" style="85" bestFit="1" customWidth="1"/>
    <col min="4360" max="4375" width="9.140625" style="85"/>
    <col min="4376" max="4376" width="9.140625" style="85" customWidth="1"/>
    <col min="4377" max="4606" width="9.140625" style="85"/>
    <col min="4607" max="4611" width="3.28515625" style="85" customWidth="1"/>
    <col min="4612" max="4612" width="4.140625" style="85" customWidth="1"/>
    <col min="4613" max="4614" width="8" style="85" bestFit="1" customWidth="1"/>
    <col min="4615" max="4615" width="34" style="85" bestFit="1" customWidth="1"/>
    <col min="4616" max="4631" width="9.140625" style="85"/>
    <col min="4632" max="4632" width="9.140625" style="85" customWidth="1"/>
    <col min="4633" max="4862" width="9.140625" style="85"/>
    <col min="4863" max="4867" width="3.28515625" style="85" customWidth="1"/>
    <col min="4868" max="4868" width="4.140625" style="85" customWidth="1"/>
    <col min="4869" max="4870" width="8" style="85" bestFit="1" customWidth="1"/>
    <col min="4871" max="4871" width="34" style="85" bestFit="1" customWidth="1"/>
    <col min="4872" max="4887" width="9.140625" style="85"/>
    <col min="4888" max="4888" width="9.140625" style="85" customWidth="1"/>
    <col min="4889" max="5118" width="9.140625" style="85"/>
    <col min="5119" max="5123" width="3.28515625" style="85" customWidth="1"/>
    <col min="5124" max="5124" width="4.140625" style="85" customWidth="1"/>
    <col min="5125" max="5126" width="8" style="85" bestFit="1" customWidth="1"/>
    <col min="5127" max="5127" width="34" style="85" bestFit="1" customWidth="1"/>
    <col min="5128" max="5143" width="9.140625" style="85"/>
    <col min="5144" max="5144" width="9.140625" style="85" customWidth="1"/>
    <col min="5145" max="5374" width="9.140625" style="85"/>
    <col min="5375" max="5379" width="3.28515625" style="85" customWidth="1"/>
    <col min="5380" max="5380" width="4.140625" style="85" customWidth="1"/>
    <col min="5381" max="5382" width="8" style="85" bestFit="1" customWidth="1"/>
    <col min="5383" max="5383" width="34" style="85" bestFit="1" customWidth="1"/>
    <col min="5384" max="5399" width="9.140625" style="85"/>
    <col min="5400" max="5400" width="9.140625" style="85" customWidth="1"/>
    <col min="5401" max="5630" width="9.140625" style="85"/>
    <col min="5631" max="5635" width="3.28515625" style="85" customWidth="1"/>
    <col min="5636" max="5636" width="4.140625" style="85" customWidth="1"/>
    <col min="5637" max="5638" width="8" style="85" bestFit="1" customWidth="1"/>
    <col min="5639" max="5639" width="34" style="85" bestFit="1" customWidth="1"/>
    <col min="5640" max="5655" width="9.140625" style="85"/>
    <col min="5656" max="5656" width="9.140625" style="85" customWidth="1"/>
    <col min="5657" max="5886" width="9.140625" style="85"/>
    <col min="5887" max="5891" width="3.28515625" style="85" customWidth="1"/>
    <col min="5892" max="5892" width="4.140625" style="85" customWidth="1"/>
    <col min="5893" max="5894" width="8" style="85" bestFit="1" customWidth="1"/>
    <col min="5895" max="5895" width="34" style="85" bestFit="1" customWidth="1"/>
    <col min="5896" max="5911" width="9.140625" style="85"/>
    <col min="5912" max="5912" width="9.140625" style="85" customWidth="1"/>
    <col min="5913" max="6142" width="9.140625" style="85"/>
    <col min="6143" max="6147" width="3.28515625" style="85" customWidth="1"/>
    <col min="6148" max="6148" width="4.140625" style="85" customWidth="1"/>
    <col min="6149" max="6150" width="8" style="85" bestFit="1" customWidth="1"/>
    <col min="6151" max="6151" width="34" style="85" bestFit="1" customWidth="1"/>
    <col min="6152" max="6167" width="9.140625" style="85"/>
    <col min="6168" max="6168" width="9.140625" style="85" customWidth="1"/>
    <col min="6169" max="6398" width="9.140625" style="85"/>
    <col min="6399" max="6403" width="3.28515625" style="85" customWidth="1"/>
    <col min="6404" max="6404" width="4.140625" style="85" customWidth="1"/>
    <col min="6405" max="6406" width="8" style="85" bestFit="1" customWidth="1"/>
    <col min="6407" max="6407" width="34" style="85" bestFit="1" customWidth="1"/>
    <col min="6408" max="6423" width="9.140625" style="85"/>
    <col min="6424" max="6424" width="9.140625" style="85" customWidth="1"/>
    <col min="6425" max="6654" width="9.140625" style="85"/>
    <col min="6655" max="6659" width="3.28515625" style="85" customWidth="1"/>
    <col min="6660" max="6660" width="4.140625" style="85" customWidth="1"/>
    <col min="6661" max="6662" width="8" style="85" bestFit="1" customWidth="1"/>
    <col min="6663" max="6663" width="34" style="85" bestFit="1" customWidth="1"/>
    <col min="6664" max="6679" width="9.140625" style="85"/>
    <col min="6680" max="6680" width="9.140625" style="85" customWidth="1"/>
    <col min="6681" max="6910" width="9.140625" style="85"/>
    <col min="6911" max="6915" width="3.28515625" style="85" customWidth="1"/>
    <col min="6916" max="6916" width="4.140625" style="85" customWidth="1"/>
    <col min="6917" max="6918" width="8" style="85" bestFit="1" customWidth="1"/>
    <col min="6919" max="6919" width="34" style="85" bestFit="1" customWidth="1"/>
    <col min="6920" max="6935" width="9.140625" style="85"/>
    <col min="6936" max="6936" width="9.140625" style="85" customWidth="1"/>
    <col min="6937" max="7166" width="9.140625" style="85"/>
    <col min="7167" max="7171" width="3.28515625" style="85" customWidth="1"/>
    <col min="7172" max="7172" width="4.140625" style="85" customWidth="1"/>
    <col min="7173" max="7174" width="8" style="85" bestFit="1" customWidth="1"/>
    <col min="7175" max="7175" width="34" style="85" bestFit="1" customWidth="1"/>
    <col min="7176" max="7191" width="9.140625" style="85"/>
    <col min="7192" max="7192" width="9.140625" style="85" customWidth="1"/>
    <col min="7193" max="7422" width="9.140625" style="85"/>
    <col min="7423" max="7427" width="3.28515625" style="85" customWidth="1"/>
    <col min="7428" max="7428" width="4.140625" style="85" customWidth="1"/>
    <col min="7429" max="7430" width="8" style="85" bestFit="1" customWidth="1"/>
    <col min="7431" max="7431" width="34" style="85" bestFit="1" customWidth="1"/>
    <col min="7432" max="7447" width="9.140625" style="85"/>
    <col min="7448" max="7448" width="9.140625" style="85" customWidth="1"/>
    <col min="7449" max="7678" width="9.140625" style="85"/>
    <col min="7679" max="7683" width="3.28515625" style="85" customWidth="1"/>
    <col min="7684" max="7684" width="4.140625" style="85" customWidth="1"/>
    <col min="7685" max="7686" width="8" style="85" bestFit="1" customWidth="1"/>
    <col min="7687" max="7687" width="34" style="85" bestFit="1" customWidth="1"/>
    <col min="7688" max="7703" width="9.140625" style="85"/>
    <col min="7704" max="7704" width="9.140625" style="85" customWidth="1"/>
    <col min="7705" max="7934" width="9.140625" style="85"/>
    <col min="7935" max="7939" width="3.28515625" style="85" customWidth="1"/>
    <col min="7940" max="7940" width="4.140625" style="85" customWidth="1"/>
    <col min="7941" max="7942" width="8" style="85" bestFit="1" customWidth="1"/>
    <col min="7943" max="7943" width="34" style="85" bestFit="1" customWidth="1"/>
    <col min="7944" max="7959" width="9.140625" style="85"/>
    <col min="7960" max="7960" width="9.140625" style="85" customWidth="1"/>
    <col min="7961" max="8190" width="9.140625" style="85"/>
    <col min="8191" max="8195" width="3.28515625" style="85" customWidth="1"/>
    <col min="8196" max="8196" width="4.140625" style="85" customWidth="1"/>
    <col min="8197" max="8198" width="8" style="85" bestFit="1" customWidth="1"/>
    <col min="8199" max="8199" width="34" style="85" bestFit="1" customWidth="1"/>
    <col min="8200" max="8215" width="9.140625" style="85"/>
    <col min="8216" max="8216" width="9.140625" style="85" customWidth="1"/>
    <col min="8217" max="8446" width="9.140625" style="85"/>
    <col min="8447" max="8451" width="3.28515625" style="85" customWidth="1"/>
    <col min="8452" max="8452" width="4.140625" style="85" customWidth="1"/>
    <col min="8453" max="8454" width="8" style="85" bestFit="1" customWidth="1"/>
    <col min="8455" max="8455" width="34" style="85" bestFit="1" customWidth="1"/>
    <col min="8456" max="8471" width="9.140625" style="85"/>
    <col min="8472" max="8472" width="9.140625" style="85" customWidth="1"/>
    <col min="8473" max="8702" width="9.140625" style="85"/>
    <col min="8703" max="8707" width="3.28515625" style="85" customWidth="1"/>
    <col min="8708" max="8708" width="4.140625" style="85" customWidth="1"/>
    <col min="8709" max="8710" width="8" style="85" bestFit="1" customWidth="1"/>
    <col min="8711" max="8711" width="34" style="85" bestFit="1" customWidth="1"/>
    <col min="8712" max="8727" width="9.140625" style="85"/>
    <col min="8728" max="8728" width="9.140625" style="85" customWidth="1"/>
    <col min="8729" max="8958" width="9.140625" style="85"/>
    <col min="8959" max="8963" width="3.28515625" style="85" customWidth="1"/>
    <col min="8964" max="8964" width="4.140625" style="85" customWidth="1"/>
    <col min="8965" max="8966" width="8" style="85" bestFit="1" customWidth="1"/>
    <col min="8967" max="8967" width="34" style="85" bestFit="1" customWidth="1"/>
    <col min="8968" max="8983" width="9.140625" style="85"/>
    <col min="8984" max="8984" width="9.140625" style="85" customWidth="1"/>
    <col min="8985" max="9214" width="9.140625" style="85"/>
    <col min="9215" max="9219" width="3.28515625" style="85" customWidth="1"/>
    <col min="9220" max="9220" width="4.140625" style="85" customWidth="1"/>
    <col min="9221" max="9222" width="8" style="85" bestFit="1" customWidth="1"/>
    <col min="9223" max="9223" width="34" style="85" bestFit="1" customWidth="1"/>
    <col min="9224" max="9239" width="9.140625" style="85"/>
    <col min="9240" max="9240" width="9.140625" style="85" customWidth="1"/>
    <col min="9241" max="9470" width="9.140625" style="85"/>
    <col min="9471" max="9475" width="3.28515625" style="85" customWidth="1"/>
    <col min="9476" max="9476" width="4.140625" style="85" customWidth="1"/>
    <col min="9477" max="9478" width="8" style="85" bestFit="1" customWidth="1"/>
    <col min="9479" max="9479" width="34" style="85" bestFit="1" customWidth="1"/>
    <col min="9480" max="9495" width="9.140625" style="85"/>
    <col min="9496" max="9496" width="9.140625" style="85" customWidth="1"/>
    <col min="9497" max="9726" width="9.140625" style="85"/>
    <col min="9727" max="9731" width="3.28515625" style="85" customWidth="1"/>
    <col min="9732" max="9732" width="4.140625" style="85" customWidth="1"/>
    <col min="9733" max="9734" width="8" style="85" bestFit="1" customWidth="1"/>
    <col min="9735" max="9735" width="34" style="85" bestFit="1" customWidth="1"/>
    <col min="9736" max="9751" width="9.140625" style="85"/>
    <col min="9752" max="9752" width="9.140625" style="85" customWidth="1"/>
    <col min="9753" max="9982" width="9.140625" style="85"/>
    <col min="9983" max="9987" width="3.28515625" style="85" customWidth="1"/>
    <col min="9988" max="9988" width="4.140625" style="85" customWidth="1"/>
    <col min="9989" max="9990" width="8" style="85" bestFit="1" customWidth="1"/>
    <col min="9991" max="9991" width="34" style="85" bestFit="1" customWidth="1"/>
    <col min="9992" max="10007" width="9.140625" style="85"/>
    <col min="10008" max="10008" width="9.140625" style="85" customWidth="1"/>
    <col min="10009" max="10238" width="9.140625" style="85"/>
    <col min="10239" max="10243" width="3.28515625" style="85" customWidth="1"/>
    <col min="10244" max="10244" width="4.140625" style="85" customWidth="1"/>
    <col min="10245" max="10246" width="8" style="85" bestFit="1" customWidth="1"/>
    <col min="10247" max="10247" width="34" style="85" bestFit="1" customWidth="1"/>
    <col min="10248" max="10263" width="9.140625" style="85"/>
    <col min="10264" max="10264" width="9.140625" style="85" customWidth="1"/>
    <col min="10265" max="10494" width="9.140625" style="85"/>
    <col min="10495" max="10499" width="3.28515625" style="85" customWidth="1"/>
    <col min="10500" max="10500" width="4.140625" style="85" customWidth="1"/>
    <col min="10501" max="10502" width="8" style="85" bestFit="1" customWidth="1"/>
    <col min="10503" max="10503" width="34" style="85" bestFit="1" customWidth="1"/>
    <col min="10504" max="10519" width="9.140625" style="85"/>
    <col min="10520" max="10520" width="9.140625" style="85" customWidth="1"/>
    <col min="10521" max="10750" width="9.140625" style="85"/>
    <col min="10751" max="10755" width="3.28515625" style="85" customWidth="1"/>
    <col min="10756" max="10756" width="4.140625" style="85" customWidth="1"/>
    <col min="10757" max="10758" width="8" style="85" bestFit="1" customWidth="1"/>
    <col min="10759" max="10759" width="34" style="85" bestFit="1" customWidth="1"/>
    <col min="10760" max="10775" width="9.140625" style="85"/>
    <col min="10776" max="10776" width="9.140625" style="85" customWidth="1"/>
    <col min="10777" max="11006" width="9.140625" style="85"/>
    <col min="11007" max="11011" width="3.28515625" style="85" customWidth="1"/>
    <col min="11012" max="11012" width="4.140625" style="85" customWidth="1"/>
    <col min="11013" max="11014" width="8" style="85" bestFit="1" customWidth="1"/>
    <col min="11015" max="11015" width="34" style="85" bestFit="1" customWidth="1"/>
    <col min="11016" max="11031" width="9.140625" style="85"/>
    <col min="11032" max="11032" width="9.140625" style="85" customWidth="1"/>
    <col min="11033" max="11262" width="9.140625" style="85"/>
    <col min="11263" max="11267" width="3.28515625" style="85" customWidth="1"/>
    <col min="11268" max="11268" width="4.140625" style="85" customWidth="1"/>
    <col min="11269" max="11270" width="8" style="85" bestFit="1" customWidth="1"/>
    <col min="11271" max="11271" width="34" style="85" bestFit="1" customWidth="1"/>
    <col min="11272" max="11287" width="9.140625" style="85"/>
    <col min="11288" max="11288" width="9.140625" style="85" customWidth="1"/>
    <col min="11289" max="11518" width="9.140625" style="85"/>
    <col min="11519" max="11523" width="3.28515625" style="85" customWidth="1"/>
    <col min="11524" max="11524" width="4.140625" style="85" customWidth="1"/>
    <col min="11525" max="11526" width="8" style="85" bestFit="1" customWidth="1"/>
    <col min="11527" max="11527" width="34" style="85" bestFit="1" customWidth="1"/>
    <col min="11528" max="11543" width="9.140625" style="85"/>
    <col min="11544" max="11544" width="9.140625" style="85" customWidth="1"/>
    <col min="11545" max="11774" width="9.140625" style="85"/>
    <col min="11775" max="11779" width="3.28515625" style="85" customWidth="1"/>
    <col min="11780" max="11780" width="4.140625" style="85" customWidth="1"/>
    <col min="11781" max="11782" width="8" style="85" bestFit="1" customWidth="1"/>
    <col min="11783" max="11783" width="34" style="85" bestFit="1" customWidth="1"/>
    <col min="11784" max="11799" width="9.140625" style="85"/>
    <col min="11800" max="11800" width="9.140625" style="85" customWidth="1"/>
    <col min="11801" max="12030" width="9.140625" style="85"/>
    <col min="12031" max="12035" width="3.28515625" style="85" customWidth="1"/>
    <col min="12036" max="12036" width="4.140625" style="85" customWidth="1"/>
    <col min="12037" max="12038" width="8" style="85" bestFit="1" customWidth="1"/>
    <col min="12039" max="12039" width="34" style="85" bestFit="1" customWidth="1"/>
    <col min="12040" max="12055" width="9.140625" style="85"/>
    <col min="12056" max="12056" width="9.140625" style="85" customWidth="1"/>
    <col min="12057" max="12286" width="9.140625" style="85"/>
    <col min="12287" max="12291" width="3.28515625" style="85" customWidth="1"/>
    <col min="12292" max="12292" width="4.140625" style="85" customWidth="1"/>
    <col min="12293" max="12294" width="8" style="85" bestFit="1" customWidth="1"/>
    <col min="12295" max="12295" width="34" style="85" bestFit="1" customWidth="1"/>
    <col min="12296" max="12311" width="9.140625" style="85"/>
    <col min="12312" max="12312" width="9.140625" style="85" customWidth="1"/>
    <col min="12313" max="12542" width="9.140625" style="85"/>
    <col min="12543" max="12547" width="3.28515625" style="85" customWidth="1"/>
    <col min="12548" max="12548" width="4.140625" style="85" customWidth="1"/>
    <col min="12549" max="12550" width="8" style="85" bestFit="1" customWidth="1"/>
    <col min="12551" max="12551" width="34" style="85" bestFit="1" customWidth="1"/>
    <col min="12552" max="12567" width="9.140625" style="85"/>
    <col min="12568" max="12568" width="9.140625" style="85" customWidth="1"/>
    <col min="12569" max="12798" width="9.140625" style="85"/>
    <col min="12799" max="12803" width="3.28515625" style="85" customWidth="1"/>
    <col min="12804" max="12804" width="4.140625" style="85" customWidth="1"/>
    <col min="12805" max="12806" width="8" style="85" bestFit="1" customWidth="1"/>
    <col min="12807" max="12807" width="34" style="85" bestFit="1" customWidth="1"/>
    <col min="12808" max="12823" width="9.140625" style="85"/>
    <col min="12824" max="12824" width="9.140625" style="85" customWidth="1"/>
    <col min="12825" max="13054" width="9.140625" style="85"/>
    <col min="13055" max="13059" width="3.28515625" style="85" customWidth="1"/>
    <col min="13060" max="13060" width="4.140625" style="85" customWidth="1"/>
    <col min="13061" max="13062" width="8" style="85" bestFit="1" customWidth="1"/>
    <col min="13063" max="13063" width="34" style="85" bestFit="1" customWidth="1"/>
    <col min="13064" max="13079" width="9.140625" style="85"/>
    <col min="13080" max="13080" width="9.140625" style="85" customWidth="1"/>
    <col min="13081" max="13310" width="9.140625" style="85"/>
    <col min="13311" max="13315" width="3.28515625" style="85" customWidth="1"/>
    <col min="13316" max="13316" width="4.140625" style="85" customWidth="1"/>
    <col min="13317" max="13318" width="8" style="85" bestFit="1" customWidth="1"/>
    <col min="13319" max="13319" width="34" style="85" bestFit="1" customWidth="1"/>
    <col min="13320" max="13335" width="9.140625" style="85"/>
    <col min="13336" max="13336" width="9.140625" style="85" customWidth="1"/>
    <col min="13337" max="13566" width="9.140625" style="85"/>
    <col min="13567" max="13571" width="3.28515625" style="85" customWidth="1"/>
    <col min="13572" max="13572" width="4.140625" style="85" customWidth="1"/>
    <col min="13573" max="13574" width="8" style="85" bestFit="1" customWidth="1"/>
    <col min="13575" max="13575" width="34" style="85" bestFit="1" customWidth="1"/>
    <col min="13576" max="13591" width="9.140625" style="85"/>
    <col min="13592" max="13592" width="9.140625" style="85" customWidth="1"/>
    <col min="13593" max="13822" width="9.140625" style="85"/>
    <col min="13823" max="13827" width="3.28515625" style="85" customWidth="1"/>
    <col min="13828" max="13828" width="4.140625" style="85" customWidth="1"/>
    <col min="13829" max="13830" width="8" style="85" bestFit="1" customWidth="1"/>
    <col min="13831" max="13831" width="34" style="85" bestFit="1" customWidth="1"/>
    <col min="13832" max="13847" width="9.140625" style="85"/>
    <col min="13848" max="13848" width="9.140625" style="85" customWidth="1"/>
    <col min="13849" max="14078" width="9.140625" style="85"/>
    <col min="14079" max="14083" width="3.28515625" style="85" customWidth="1"/>
    <col min="14084" max="14084" width="4.140625" style="85" customWidth="1"/>
    <col min="14085" max="14086" width="8" style="85" bestFit="1" customWidth="1"/>
    <col min="14087" max="14087" width="34" style="85" bestFit="1" customWidth="1"/>
    <col min="14088" max="14103" width="9.140625" style="85"/>
    <col min="14104" max="14104" width="9.140625" style="85" customWidth="1"/>
    <col min="14105" max="14334" width="9.140625" style="85"/>
    <col min="14335" max="14339" width="3.28515625" style="85" customWidth="1"/>
    <col min="14340" max="14340" width="4.140625" style="85" customWidth="1"/>
    <col min="14341" max="14342" width="8" style="85" bestFit="1" customWidth="1"/>
    <col min="14343" max="14343" width="34" style="85" bestFit="1" customWidth="1"/>
    <col min="14344" max="14359" width="9.140625" style="85"/>
    <col min="14360" max="14360" width="9.140625" style="85" customWidth="1"/>
    <col min="14361" max="14590" width="9.140625" style="85"/>
    <col min="14591" max="14595" width="3.28515625" style="85" customWidth="1"/>
    <col min="14596" max="14596" width="4.140625" style="85" customWidth="1"/>
    <col min="14597" max="14598" width="8" style="85" bestFit="1" customWidth="1"/>
    <col min="14599" max="14599" width="34" style="85" bestFit="1" customWidth="1"/>
    <col min="14600" max="14615" width="9.140625" style="85"/>
    <col min="14616" max="14616" width="9.140625" style="85" customWidth="1"/>
    <col min="14617" max="14846" width="9.140625" style="85"/>
    <col min="14847" max="14851" width="3.28515625" style="85" customWidth="1"/>
    <col min="14852" max="14852" width="4.140625" style="85" customWidth="1"/>
    <col min="14853" max="14854" width="8" style="85" bestFit="1" customWidth="1"/>
    <col min="14855" max="14855" width="34" style="85" bestFit="1" customWidth="1"/>
    <col min="14856" max="14871" width="9.140625" style="85"/>
    <col min="14872" max="14872" width="9.140625" style="85" customWidth="1"/>
    <col min="14873" max="15102" width="9.140625" style="85"/>
    <col min="15103" max="15107" width="3.28515625" style="85" customWidth="1"/>
    <col min="15108" max="15108" width="4.140625" style="85" customWidth="1"/>
    <col min="15109" max="15110" width="8" style="85" bestFit="1" customWidth="1"/>
    <col min="15111" max="15111" width="34" style="85" bestFit="1" customWidth="1"/>
    <col min="15112" max="15127" width="9.140625" style="85"/>
    <col min="15128" max="15128" width="9.140625" style="85" customWidth="1"/>
    <col min="15129" max="15358" width="9.140625" style="85"/>
    <col min="15359" max="15363" width="3.28515625" style="85" customWidth="1"/>
    <col min="15364" max="15364" width="4.140625" style="85" customWidth="1"/>
    <col min="15365" max="15366" width="8" style="85" bestFit="1" customWidth="1"/>
    <col min="15367" max="15367" width="34" style="85" bestFit="1" customWidth="1"/>
    <col min="15368" max="15383" width="9.140625" style="85"/>
    <col min="15384" max="15384" width="9.140625" style="85" customWidth="1"/>
    <col min="15385" max="15614" width="9.140625" style="85"/>
    <col min="15615" max="15619" width="3.28515625" style="85" customWidth="1"/>
    <col min="15620" max="15620" width="4.140625" style="85" customWidth="1"/>
    <col min="15621" max="15622" width="8" style="85" bestFit="1" customWidth="1"/>
    <col min="15623" max="15623" width="34" style="85" bestFit="1" customWidth="1"/>
    <col min="15624" max="15639" width="9.140625" style="85"/>
    <col min="15640" max="15640" width="9.140625" style="85" customWidth="1"/>
    <col min="15641" max="15870" width="9.140625" style="85"/>
    <col min="15871" max="15875" width="3.28515625" style="85" customWidth="1"/>
    <col min="15876" max="15876" width="4.140625" style="85" customWidth="1"/>
    <col min="15877" max="15878" width="8" style="85" bestFit="1" customWidth="1"/>
    <col min="15879" max="15879" width="34" style="85" bestFit="1" customWidth="1"/>
    <col min="15880" max="15895" width="9.140625" style="85"/>
    <col min="15896" max="15896" width="9.140625" style="85" customWidth="1"/>
    <col min="15897" max="16126" width="9.140625" style="85"/>
    <col min="16127" max="16131" width="3.28515625" style="85" customWidth="1"/>
    <col min="16132" max="16132" width="4.140625" style="85" customWidth="1"/>
    <col min="16133" max="16134" width="8" style="85" bestFit="1" customWidth="1"/>
    <col min="16135" max="16135" width="34" style="85" bestFit="1" customWidth="1"/>
    <col min="16136" max="16151" width="9.140625" style="85"/>
    <col min="16152" max="16152" width="9.140625" style="85" customWidth="1"/>
    <col min="16153" max="16384" width="9.140625" style="85"/>
  </cols>
  <sheetData>
    <row r="1" spans="1:40" ht="14.45" x14ac:dyDescent="0.35">
      <c r="C1" s="95" t="s">
        <v>498</v>
      </c>
    </row>
    <row r="3" spans="1:40" x14ac:dyDescent="0.25">
      <c r="B3" s="181" t="s">
        <v>1526</v>
      </c>
      <c r="C3" s="181"/>
      <c r="D3" s="181"/>
      <c r="E3" s="181"/>
      <c r="F3" s="181"/>
      <c r="G3" s="181"/>
    </row>
    <row r="4" spans="1:40" x14ac:dyDescent="0.25">
      <c r="B4" s="181"/>
      <c r="C4" s="181"/>
      <c r="D4" s="181"/>
      <c r="E4" s="181"/>
      <c r="F4" s="181"/>
      <c r="G4" s="181"/>
    </row>
    <row r="6" spans="1:40" ht="14.45" x14ac:dyDescent="0.35">
      <c r="A6" s="96" t="s">
        <v>332</v>
      </c>
    </row>
    <row r="7" spans="1:40" x14ac:dyDescent="0.25">
      <c r="A7" s="97" t="s">
        <v>500</v>
      </c>
      <c r="B7" s="97"/>
      <c r="H7" s="98">
        <v>40909</v>
      </c>
      <c r="I7" s="98">
        <v>40940</v>
      </c>
      <c r="J7" s="98">
        <v>40969</v>
      </c>
      <c r="K7" s="98">
        <v>41000</v>
      </c>
      <c r="L7" s="98">
        <v>41030</v>
      </c>
      <c r="M7" s="98">
        <v>41061</v>
      </c>
      <c r="N7" s="98">
        <v>41091</v>
      </c>
      <c r="O7" s="98">
        <v>41122</v>
      </c>
      <c r="P7" s="98">
        <v>41153</v>
      </c>
      <c r="Q7" s="98">
        <v>41183</v>
      </c>
      <c r="R7" s="98">
        <v>41214</v>
      </c>
      <c r="S7" s="98">
        <v>41244</v>
      </c>
      <c r="T7" s="98">
        <v>41275</v>
      </c>
      <c r="U7" s="98">
        <v>41306</v>
      </c>
      <c r="V7" s="98">
        <v>41334</v>
      </c>
      <c r="W7" s="98">
        <v>41365</v>
      </c>
      <c r="X7" s="98">
        <v>41395</v>
      </c>
      <c r="Y7" s="98">
        <v>41426</v>
      </c>
      <c r="Z7" s="98">
        <v>41456</v>
      </c>
      <c r="AA7" s="98">
        <v>41487</v>
      </c>
      <c r="AB7" s="98">
        <v>41518</v>
      </c>
      <c r="AC7" s="98">
        <v>41548</v>
      </c>
      <c r="AD7" s="98">
        <v>41579</v>
      </c>
      <c r="AE7" s="98">
        <v>41609</v>
      </c>
      <c r="AF7" s="98">
        <v>41640</v>
      </c>
      <c r="AG7" s="98">
        <v>41671</v>
      </c>
      <c r="AH7" s="98">
        <v>41699</v>
      </c>
      <c r="AI7" s="98">
        <v>41730</v>
      </c>
      <c r="AJ7" s="98">
        <v>41760</v>
      </c>
      <c r="AK7" s="98">
        <v>41791</v>
      </c>
      <c r="AL7" s="98">
        <v>41821</v>
      </c>
      <c r="AM7" s="98">
        <v>41852</v>
      </c>
      <c r="AN7" s="98">
        <v>41883</v>
      </c>
    </row>
    <row r="8" spans="1:40" x14ac:dyDescent="0.25">
      <c r="A8" s="85" t="s">
        <v>1</v>
      </c>
      <c r="B8" s="99" t="s">
        <v>333</v>
      </c>
      <c r="F8" s="99"/>
      <c r="G8" s="99"/>
      <c r="H8" s="100">
        <f>SUMIF($A$39:$A$510,$A8,H$39:H$510)</f>
        <v>36.192699999999988</v>
      </c>
      <c r="I8" s="100">
        <f t="shared" ref="I8:AN8" si="0">SUMIF($A$39:$A$510,$A8,I$39:I$511)</f>
        <v>36.000800000000012</v>
      </c>
      <c r="J8" s="100">
        <f t="shared" si="0"/>
        <v>35.766600000000011</v>
      </c>
      <c r="K8" s="100">
        <f t="shared" si="0"/>
        <v>35.658599999999986</v>
      </c>
      <c r="L8" s="100">
        <f t="shared" si="0"/>
        <v>35.627200000000002</v>
      </c>
      <c r="M8" s="100">
        <f t="shared" si="0"/>
        <v>35.667299999999976</v>
      </c>
      <c r="N8" s="100">
        <f t="shared" si="0"/>
        <v>35.529000000000011</v>
      </c>
      <c r="O8" s="100">
        <f t="shared" si="0"/>
        <v>35.398899999999983</v>
      </c>
      <c r="P8" s="100">
        <f t="shared" si="0"/>
        <v>35.410500000000006</v>
      </c>
      <c r="Q8" s="100">
        <f t="shared" si="0"/>
        <v>35.532999999999987</v>
      </c>
      <c r="R8" s="100">
        <f t="shared" si="0"/>
        <v>35.670700000000004</v>
      </c>
      <c r="S8" s="100">
        <f t="shared" si="0"/>
        <v>35.691600000000001</v>
      </c>
      <c r="T8" s="100">
        <f t="shared" si="0"/>
        <v>35.719900000000003</v>
      </c>
      <c r="U8" s="100">
        <f t="shared" si="0"/>
        <v>35.778899999999993</v>
      </c>
      <c r="V8" s="100">
        <f t="shared" si="0"/>
        <v>35.789000000000001</v>
      </c>
      <c r="W8" s="100">
        <f t="shared" si="0"/>
        <v>35.743800000000014</v>
      </c>
      <c r="X8" s="100">
        <f t="shared" si="0"/>
        <v>35.630600000000008</v>
      </c>
      <c r="Y8" s="100">
        <f t="shared" si="0"/>
        <v>35.587000000000025</v>
      </c>
      <c r="Z8" s="100">
        <f t="shared" si="0"/>
        <v>35.542100000000012</v>
      </c>
      <c r="AA8" s="100">
        <f t="shared" si="0"/>
        <v>35.566200000000009</v>
      </c>
      <c r="AB8" s="100">
        <f t="shared" si="0"/>
        <v>35.618100000000013</v>
      </c>
      <c r="AC8" s="100">
        <f t="shared" si="0"/>
        <v>35.711000000000013</v>
      </c>
      <c r="AD8" s="100">
        <f t="shared" si="0"/>
        <v>35.849900000000012</v>
      </c>
      <c r="AE8" s="100">
        <f t="shared" si="0"/>
        <v>35.837499999999991</v>
      </c>
      <c r="AF8" s="100">
        <f t="shared" si="0"/>
        <v>35.87639999999999</v>
      </c>
      <c r="AG8" s="100">
        <f t="shared" si="0"/>
        <v>35.916999999999994</v>
      </c>
      <c r="AH8" s="100">
        <f t="shared" si="0"/>
        <v>35.772000000000006</v>
      </c>
      <c r="AI8" s="100">
        <f t="shared" si="0"/>
        <v>35.738499999999995</v>
      </c>
      <c r="AJ8" s="100">
        <f t="shared" si="0"/>
        <v>35.735500000000002</v>
      </c>
      <c r="AK8" s="100">
        <f t="shared" si="0"/>
        <v>35.823799999999991</v>
      </c>
      <c r="AL8" s="100">
        <f t="shared" si="0"/>
        <v>35.809300000000007</v>
      </c>
      <c r="AM8" s="100">
        <f t="shared" si="0"/>
        <v>35.902799999999992</v>
      </c>
      <c r="AN8" s="100">
        <f t="shared" si="0"/>
        <v>35.852500000000006</v>
      </c>
    </row>
    <row r="9" spans="1:40" x14ac:dyDescent="0.25">
      <c r="A9" s="85" t="s">
        <v>4</v>
      </c>
      <c r="B9" s="99" t="s">
        <v>334</v>
      </c>
      <c r="F9" s="99"/>
      <c r="G9" s="99"/>
      <c r="H9" s="100">
        <f t="shared" ref="H9:AN9" si="1">100-(H8+H10)</f>
        <v>39.300900000000013</v>
      </c>
      <c r="I9" s="100">
        <f t="shared" si="1"/>
        <v>39.518999999999977</v>
      </c>
      <c r="J9" s="100">
        <f t="shared" si="1"/>
        <v>39.801699999999997</v>
      </c>
      <c r="K9" s="100">
        <f t="shared" si="1"/>
        <v>39.912100000000009</v>
      </c>
      <c r="L9" s="100">
        <f t="shared" si="1"/>
        <v>39.985599999999998</v>
      </c>
      <c r="M9" s="100">
        <f t="shared" si="1"/>
        <v>39.951800000000027</v>
      </c>
      <c r="N9" s="100">
        <f t="shared" si="1"/>
        <v>40.07459999999999</v>
      </c>
      <c r="O9" s="100">
        <f t="shared" si="1"/>
        <v>40.26410000000002</v>
      </c>
      <c r="P9" s="100">
        <f t="shared" si="1"/>
        <v>40.318499999999993</v>
      </c>
      <c r="Q9" s="100">
        <f t="shared" si="1"/>
        <v>40.261200000000017</v>
      </c>
      <c r="R9" s="100">
        <f t="shared" si="1"/>
        <v>40.204699999999988</v>
      </c>
      <c r="S9" s="100">
        <f t="shared" si="1"/>
        <v>40.195799999999991</v>
      </c>
      <c r="T9" s="100">
        <f t="shared" si="1"/>
        <v>40.279499999999992</v>
      </c>
      <c r="U9" s="100">
        <f t="shared" si="1"/>
        <v>40.478400000000001</v>
      </c>
      <c r="V9" s="100">
        <f t="shared" si="1"/>
        <v>40.868499999999997</v>
      </c>
      <c r="W9" s="100">
        <f t="shared" si="1"/>
        <v>40.962399999999988</v>
      </c>
      <c r="X9" s="100">
        <f t="shared" si="1"/>
        <v>41.107299999999995</v>
      </c>
      <c r="Y9" s="100">
        <f t="shared" si="1"/>
        <v>41.165099999999974</v>
      </c>
      <c r="Z9" s="100">
        <f t="shared" si="1"/>
        <v>41.185299999999984</v>
      </c>
      <c r="AA9" s="100">
        <f t="shared" si="1"/>
        <v>41.230299999999986</v>
      </c>
      <c r="AB9" s="100">
        <f t="shared" si="1"/>
        <v>41.213699999999996</v>
      </c>
      <c r="AC9" s="100">
        <f t="shared" si="1"/>
        <v>41.165899999999986</v>
      </c>
      <c r="AD9" s="100">
        <f t="shared" si="1"/>
        <v>41.12639999999999</v>
      </c>
      <c r="AE9" s="100">
        <f t="shared" si="1"/>
        <v>41.153600000000012</v>
      </c>
      <c r="AF9" s="100">
        <f t="shared" si="1"/>
        <v>41.109600000000007</v>
      </c>
      <c r="AG9" s="100">
        <f t="shared" si="1"/>
        <v>41.109300000000005</v>
      </c>
      <c r="AH9" s="100">
        <f t="shared" si="1"/>
        <v>41.324299999999994</v>
      </c>
      <c r="AI9" s="100">
        <f t="shared" si="1"/>
        <v>41.573800000000006</v>
      </c>
      <c r="AJ9" s="100">
        <f t="shared" si="1"/>
        <v>41.552800000000005</v>
      </c>
      <c r="AK9" s="100">
        <f t="shared" si="1"/>
        <v>41.433200000000014</v>
      </c>
      <c r="AL9" s="100">
        <f t="shared" si="1"/>
        <v>41.48279999999999</v>
      </c>
      <c r="AM9" s="100">
        <f t="shared" si="1"/>
        <v>41.304400000000008</v>
      </c>
      <c r="AN9" s="100">
        <f t="shared" si="1"/>
        <v>41.298099999999991</v>
      </c>
    </row>
    <row r="10" spans="1:40" ht="14.45" x14ac:dyDescent="0.35">
      <c r="A10" s="85" t="s">
        <v>136</v>
      </c>
      <c r="B10" s="99" t="s">
        <v>323</v>
      </c>
      <c r="F10" s="99"/>
      <c r="G10" s="99"/>
      <c r="H10" s="100">
        <f>SUMIF($A$39:$A$510,$A10,H$39:H$510)</f>
        <v>24.506400000000003</v>
      </c>
      <c r="I10" s="100">
        <f t="shared" ref="I10:AN10" si="2">SUMIF($A$39:$A$510,$A10,I$39:I$511)</f>
        <v>24.480200000000007</v>
      </c>
      <c r="J10" s="100">
        <f t="shared" si="2"/>
        <v>24.431699999999996</v>
      </c>
      <c r="K10" s="100">
        <f t="shared" si="2"/>
        <v>24.429300000000005</v>
      </c>
      <c r="L10" s="100">
        <f t="shared" si="2"/>
        <v>24.3872</v>
      </c>
      <c r="M10" s="100">
        <f t="shared" si="2"/>
        <v>24.380899999999997</v>
      </c>
      <c r="N10" s="100">
        <f t="shared" si="2"/>
        <v>24.3964</v>
      </c>
      <c r="O10" s="100">
        <f t="shared" si="2"/>
        <v>24.336999999999996</v>
      </c>
      <c r="P10" s="100">
        <f t="shared" si="2"/>
        <v>24.271000000000001</v>
      </c>
      <c r="Q10" s="100">
        <f t="shared" si="2"/>
        <v>24.2058</v>
      </c>
      <c r="R10" s="100">
        <f t="shared" si="2"/>
        <v>24.124600000000008</v>
      </c>
      <c r="S10" s="100">
        <f t="shared" si="2"/>
        <v>24.112600000000008</v>
      </c>
      <c r="T10" s="100">
        <f t="shared" si="2"/>
        <v>24.000600000000006</v>
      </c>
      <c r="U10" s="100">
        <f t="shared" si="2"/>
        <v>23.742700000000006</v>
      </c>
      <c r="V10" s="100">
        <f t="shared" si="2"/>
        <v>23.342500000000005</v>
      </c>
      <c r="W10" s="100">
        <f t="shared" si="2"/>
        <v>23.293799999999997</v>
      </c>
      <c r="X10" s="100">
        <f t="shared" si="2"/>
        <v>23.2621</v>
      </c>
      <c r="Y10" s="100">
        <f t="shared" si="2"/>
        <v>23.247900000000001</v>
      </c>
      <c r="Z10" s="100">
        <f t="shared" si="2"/>
        <v>23.272600000000004</v>
      </c>
      <c r="AA10" s="100">
        <f t="shared" si="2"/>
        <v>23.203500000000002</v>
      </c>
      <c r="AB10" s="100">
        <f t="shared" si="2"/>
        <v>23.168199999999992</v>
      </c>
      <c r="AC10" s="100">
        <f t="shared" si="2"/>
        <v>23.123100000000001</v>
      </c>
      <c r="AD10" s="100">
        <f t="shared" si="2"/>
        <v>23.023699999999998</v>
      </c>
      <c r="AE10" s="100">
        <f t="shared" si="2"/>
        <v>23.008900000000001</v>
      </c>
      <c r="AF10" s="100">
        <f t="shared" si="2"/>
        <v>23.014000000000003</v>
      </c>
      <c r="AG10" s="100">
        <f t="shared" si="2"/>
        <v>22.973700000000001</v>
      </c>
      <c r="AH10" s="100">
        <f t="shared" si="2"/>
        <v>22.903700000000004</v>
      </c>
      <c r="AI10" s="100">
        <f t="shared" si="2"/>
        <v>22.687699999999996</v>
      </c>
      <c r="AJ10" s="100">
        <f t="shared" si="2"/>
        <v>22.711699999999997</v>
      </c>
      <c r="AK10" s="100">
        <f t="shared" si="2"/>
        <v>22.742999999999995</v>
      </c>
      <c r="AL10" s="100">
        <f t="shared" si="2"/>
        <v>22.707900000000002</v>
      </c>
      <c r="AM10" s="100">
        <f t="shared" si="2"/>
        <v>22.7928</v>
      </c>
      <c r="AN10" s="100">
        <f t="shared" si="2"/>
        <v>22.849400000000003</v>
      </c>
    </row>
    <row r="11" spans="1:40" ht="14.45" x14ac:dyDescent="0.35">
      <c r="B11" s="99" t="s">
        <v>335</v>
      </c>
      <c r="F11" s="99"/>
      <c r="G11" s="99"/>
      <c r="H11" s="100">
        <f t="shared" ref="H11:AN11" si="3">SUM(H8:H9)</f>
        <v>75.493600000000001</v>
      </c>
      <c r="I11" s="100">
        <f t="shared" si="3"/>
        <v>75.519799999999989</v>
      </c>
      <c r="J11" s="100">
        <f t="shared" si="3"/>
        <v>75.568300000000008</v>
      </c>
      <c r="K11" s="100">
        <f t="shared" si="3"/>
        <v>75.570699999999988</v>
      </c>
      <c r="L11" s="100">
        <f t="shared" si="3"/>
        <v>75.612799999999993</v>
      </c>
      <c r="M11" s="100">
        <f t="shared" si="3"/>
        <v>75.619100000000003</v>
      </c>
      <c r="N11" s="100">
        <f t="shared" si="3"/>
        <v>75.6036</v>
      </c>
      <c r="O11" s="100">
        <f t="shared" si="3"/>
        <v>75.663000000000011</v>
      </c>
      <c r="P11" s="100">
        <f t="shared" si="3"/>
        <v>75.728999999999999</v>
      </c>
      <c r="Q11" s="100">
        <f t="shared" si="3"/>
        <v>75.794200000000004</v>
      </c>
      <c r="R11" s="100">
        <f t="shared" si="3"/>
        <v>75.875399999999985</v>
      </c>
      <c r="S11" s="100">
        <f t="shared" si="3"/>
        <v>75.887399999999985</v>
      </c>
      <c r="T11" s="100">
        <f t="shared" si="3"/>
        <v>75.999399999999994</v>
      </c>
      <c r="U11" s="100">
        <f t="shared" si="3"/>
        <v>76.257299999999987</v>
      </c>
      <c r="V11" s="100">
        <f t="shared" si="3"/>
        <v>76.657499999999999</v>
      </c>
      <c r="W11" s="100">
        <f t="shared" si="3"/>
        <v>76.706199999999995</v>
      </c>
      <c r="X11" s="100">
        <f t="shared" si="3"/>
        <v>76.737899999999996</v>
      </c>
      <c r="Y11" s="100">
        <f t="shared" si="3"/>
        <v>76.752099999999999</v>
      </c>
      <c r="Z11" s="100">
        <f t="shared" si="3"/>
        <v>76.727399999999989</v>
      </c>
      <c r="AA11" s="100">
        <f t="shared" si="3"/>
        <v>76.796499999999995</v>
      </c>
      <c r="AB11" s="100">
        <f t="shared" si="3"/>
        <v>76.831800000000015</v>
      </c>
      <c r="AC11" s="100">
        <f t="shared" si="3"/>
        <v>76.876900000000006</v>
      </c>
      <c r="AD11" s="100">
        <f t="shared" si="3"/>
        <v>76.976300000000009</v>
      </c>
      <c r="AE11" s="100">
        <f t="shared" si="3"/>
        <v>76.991100000000003</v>
      </c>
      <c r="AF11" s="100">
        <f t="shared" si="3"/>
        <v>76.98599999999999</v>
      </c>
      <c r="AG11" s="100">
        <f t="shared" si="3"/>
        <v>77.026299999999992</v>
      </c>
      <c r="AH11" s="100">
        <f t="shared" si="3"/>
        <v>77.096299999999999</v>
      </c>
      <c r="AI11" s="100">
        <f t="shared" si="3"/>
        <v>77.312299999999993</v>
      </c>
      <c r="AJ11" s="100">
        <f t="shared" si="3"/>
        <v>77.288300000000007</v>
      </c>
      <c r="AK11" s="100">
        <f t="shared" si="3"/>
        <v>77.257000000000005</v>
      </c>
      <c r="AL11" s="100">
        <f t="shared" si="3"/>
        <v>77.292100000000005</v>
      </c>
      <c r="AM11" s="100">
        <f t="shared" si="3"/>
        <v>77.2072</v>
      </c>
      <c r="AN11" s="100">
        <f t="shared" si="3"/>
        <v>77.150599999999997</v>
      </c>
    </row>
    <row r="12" spans="1:40" ht="14.45" x14ac:dyDescent="0.35">
      <c r="B12" s="99" t="s">
        <v>499</v>
      </c>
      <c r="F12" s="99"/>
      <c r="G12" s="99"/>
      <c r="H12" s="100">
        <f t="shared" ref="H12:AN12" si="4">H11+H10</f>
        <v>100</v>
      </c>
      <c r="I12" s="100">
        <f t="shared" si="4"/>
        <v>100</v>
      </c>
      <c r="J12" s="100">
        <f t="shared" si="4"/>
        <v>100</v>
      </c>
      <c r="K12" s="100">
        <f t="shared" si="4"/>
        <v>100</v>
      </c>
      <c r="L12" s="100">
        <f t="shared" si="4"/>
        <v>100</v>
      </c>
      <c r="M12" s="100">
        <f t="shared" si="4"/>
        <v>100</v>
      </c>
      <c r="N12" s="100">
        <f t="shared" si="4"/>
        <v>100</v>
      </c>
      <c r="O12" s="100">
        <f t="shared" si="4"/>
        <v>100</v>
      </c>
      <c r="P12" s="100">
        <f t="shared" si="4"/>
        <v>100</v>
      </c>
      <c r="Q12" s="100">
        <f t="shared" si="4"/>
        <v>100</v>
      </c>
      <c r="R12" s="100">
        <f t="shared" si="4"/>
        <v>100</v>
      </c>
      <c r="S12" s="100">
        <f t="shared" si="4"/>
        <v>100</v>
      </c>
      <c r="T12" s="100">
        <f t="shared" si="4"/>
        <v>100</v>
      </c>
      <c r="U12" s="100">
        <f t="shared" si="4"/>
        <v>100</v>
      </c>
      <c r="V12" s="100">
        <f t="shared" si="4"/>
        <v>100</v>
      </c>
      <c r="W12" s="100">
        <f t="shared" si="4"/>
        <v>100</v>
      </c>
      <c r="X12" s="100">
        <f t="shared" si="4"/>
        <v>100</v>
      </c>
      <c r="Y12" s="100">
        <f t="shared" si="4"/>
        <v>100</v>
      </c>
      <c r="Z12" s="100">
        <f t="shared" si="4"/>
        <v>100</v>
      </c>
      <c r="AA12" s="100">
        <f t="shared" si="4"/>
        <v>100</v>
      </c>
      <c r="AB12" s="100">
        <f t="shared" si="4"/>
        <v>100</v>
      </c>
      <c r="AC12" s="100">
        <f t="shared" si="4"/>
        <v>100</v>
      </c>
      <c r="AD12" s="100">
        <f t="shared" si="4"/>
        <v>100</v>
      </c>
      <c r="AE12" s="100">
        <f t="shared" si="4"/>
        <v>100</v>
      </c>
      <c r="AF12" s="100">
        <f t="shared" si="4"/>
        <v>100</v>
      </c>
      <c r="AG12" s="100">
        <f t="shared" si="4"/>
        <v>100</v>
      </c>
      <c r="AH12" s="100">
        <f t="shared" si="4"/>
        <v>100</v>
      </c>
      <c r="AI12" s="100">
        <f t="shared" si="4"/>
        <v>99.999999999999986</v>
      </c>
      <c r="AJ12" s="100">
        <f t="shared" si="4"/>
        <v>100</v>
      </c>
      <c r="AK12" s="100">
        <f t="shared" si="4"/>
        <v>100</v>
      </c>
      <c r="AL12" s="100">
        <f t="shared" si="4"/>
        <v>100</v>
      </c>
      <c r="AM12" s="100">
        <f t="shared" si="4"/>
        <v>100</v>
      </c>
      <c r="AN12" s="100">
        <f t="shared" si="4"/>
        <v>100</v>
      </c>
    </row>
    <row r="15" spans="1:40" ht="14.45" x14ac:dyDescent="0.35">
      <c r="A15" s="101" t="s">
        <v>357</v>
      </c>
    </row>
    <row r="16" spans="1:40" x14ac:dyDescent="0.25">
      <c r="A16" s="97" t="s">
        <v>500</v>
      </c>
      <c r="B16" s="97"/>
      <c r="H16" s="98">
        <v>40909</v>
      </c>
      <c r="I16" s="98">
        <v>40940</v>
      </c>
      <c r="J16" s="98">
        <v>40969</v>
      </c>
      <c r="K16" s="98">
        <v>41000</v>
      </c>
      <c r="L16" s="98">
        <v>41030</v>
      </c>
      <c r="M16" s="98">
        <v>41061</v>
      </c>
      <c r="N16" s="98">
        <v>41091</v>
      </c>
      <c r="O16" s="98">
        <v>41122</v>
      </c>
      <c r="P16" s="98">
        <v>41153</v>
      </c>
      <c r="Q16" s="98">
        <v>41183</v>
      </c>
      <c r="R16" s="98">
        <v>41214</v>
      </c>
      <c r="S16" s="98">
        <v>41244</v>
      </c>
      <c r="T16" s="98">
        <v>41275</v>
      </c>
      <c r="U16" s="98">
        <v>41306</v>
      </c>
      <c r="V16" s="98">
        <v>41334</v>
      </c>
      <c r="W16" s="98">
        <v>41365</v>
      </c>
      <c r="X16" s="98">
        <v>41395</v>
      </c>
      <c r="Y16" s="98">
        <v>41426</v>
      </c>
      <c r="Z16" s="98">
        <v>41456</v>
      </c>
      <c r="AA16" s="98">
        <v>41487</v>
      </c>
      <c r="AB16" s="98">
        <v>41518</v>
      </c>
      <c r="AC16" s="98">
        <v>41548</v>
      </c>
      <c r="AD16" s="98">
        <v>41579</v>
      </c>
      <c r="AE16" s="98">
        <v>41609</v>
      </c>
      <c r="AF16" s="98">
        <v>41640</v>
      </c>
      <c r="AG16" s="98">
        <v>41671</v>
      </c>
      <c r="AH16" s="98">
        <v>41699</v>
      </c>
      <c r="AI16" s="98">
        <v>41730</v>
      </c>
      <c r="AJ16" s="98">
        <v>41760</v>
      </c>
      <c r="AK16" s="98">
        <v>41791</v>
      </c>
      <c r="AL16" s="98">
        <v>41821</v>
      </c>
      <c r="AM16" s="98">
        <v>41852</v>
      </c>
      <c r="AN16" s="98">
        <v>41883</v>
      </c>
    </row>
    <row r="17" spans="1:40" x14ac:dyDescent="0.25">
      <c r="A17" s="85" t="s">
        <v>2</v>
      </c>
      <c r="B17" s="99" t="s">
        <v>358</v>
      </c>
      <c r="H17" s="100">
        <f>SUMIF($B$39:$B$510,$A17,H$39:H$510)</f>
        <v>22.420600000000007</v>
      </c>
      <c r="I17" s="100">
        <f t="shared" ref="I17:AN17" si="5">SUMIF($B$39:$B$510,$A17,I$39:I$511)</f>
        <v>22.389499999999995</v>
      </c>
      <c r="J17" s="100">
        <f t="shared" si="5"/>
        <v>22.284399999999998</v>
      </c>
      <c r="K17" s="100">
        <f t="shared" si="5"/>
        <v>22.299999999999986</v>
      </c>
      <c r="L17" s="100">
        <f t="shared" si="5"/>
        <v>22.404600000000006</v>
      </c>
      <c r="M17" s="100">
        <f t="shared" si="5"/>
        <v>22.493299999999991</v>
      </c>
      <c r="N17" s="100">
        <f t="shared" si="5"/>
        <v>22.573299999999996</v>
      </c>
      <c r="O17" s="100">
        <f t="shared" si="5"/>
        <v>22.597299999999994</v>
      </c>
      <c r="P17" s="100">
        <f t="shared" si="5"/>
        <v>22.658100000000005</v>
      </c>
      <c r="Q17" s="100">
        <f t="shared" si="5"/>
        <v>22.809499999999993</v>
      </c>
      <c r="R17" s="100">
        <f t="shared" si="5"/>
        <v>22.930700000000002</v>
      </c>
      <c r="S17" s="100">
        <f t="shared" si="5"/>
        <v>22.889400000000006</v>
      </c>
      <c r="T17" s="100">
        <f t="shared" si="5"/>
        <v>22.980799999999984</v>
      </c>
      <c r="U17" s="100">
        <f t="shared" si="5"/>
        <v>23.317699999999999</v>
      </c>
      <c r="V17" s="100">
        <f t="shared" si="5"/>
        <v>23.506399999999989</v>
      </c>
      <c r="W17" s="100">
        <f t="shared" si="5"/>
        <v>23.671000000000006</v>
      </c>
      <c r="X17" s="100">
        <f t="shared" si="5"/>
        <v>23.748199999999997</v>
      </c>
      <c r="Y17" s="100">
        <f t="shared" si="5"/>
        <v>23.691499999999994</v>
      </c>
      <c r="Z17" s="100">
        <f t="shared" si="5"/>
        <v>23.547799999999999</v>
      </c>
      <c r="AA17" s="100">
        <f t="shared" si="5"/>
        <v>23.436199999999999</v>
      </c>
      <c r="AB17" s="100">
        <f t="shared" si="5"/>
        <v>23.332600000000006</v>
      </c>
      <c r="AC17" s="100">
        <f t="shared" si="5"/>
        <v>23.269899999999993</v>
      </c>
      <c r="AD17" s="100">
        <f t="shared" si="5"/>
        <v>23.351700000000008</v>
      </c>
      <c r="AE17" s="100">
        <f t="shared" si="5"/>
        <v>23.352300000000014</v>
      </c>
      <c r="AF17" s="100">
        <f t="shared" si="5"/>
        <v>23.38</v>
      </c>
      <c r="AG17" s="100">
        <f t="shared" si="5"/>
        <v>23.502699999999994</v>
      </c>
      <c r="AH17" s="100">
        <f t="shared" si="5"/>
        <v>23.460600000000007</v>
      </c>
      <c r="AI17" s="100">
        <f t="shared" si="5"/>
        <v>23.703199999999985</v>
      </c>
      <c r="AJ17" s="100">
        <f t="shared" si="5"/>
        <v>23.828499999999991</v>
      </c>
      <c r="AK17" s="100">
        <f t="shared" si="5"/>
        <v>23.811199999999996</v>
      </c>
      <c r="AL17" s="100">
        <f t="shared" si="5"/>
        <v>23.621999999999993</v>
      </c>
      <c r="AM17" s="100">
        <f t="shared" si="5"/>
        <v>23.554000000000002</v>
      </c>
      <c r="AN17" s="100">
        <f t="shared" si="5"/>
        <v>23.421600000000005</v>
      </c>
    </row>
    <row r="18" spans="1:40" x14ac:dyDescent="0.25">
      <c r="A18" s="85" t="s">
        <v>160</v>
      </c>
      <c r="B18" s="99" t="s">
        <v>359</v>
      </c>
      <c r="H18" s="100">
        <f t="shared" ref="H18:AN18" si="6">100-SUM(H17,H19:H21)</f>
        <v>8.854699999999994</v>
      </c>
      <c r="I18" s="100">
        <f t="shared" si="6"/>
        <v>8.8239999999999981</v>
      </c>
      <c r="J18" s="100">
        <f t="shared" si="6"/>
        <v>8.7667000000000002</v>
      </c>
      <c r="K18" s="100">
        <f t="shared" si="6"/>
        <v>8.72229999999999</v>
      </c>
      <c r="L18" s="100">
        <f t="shared" si="6"/>
        <v>8.7283999999999935</v>
      </c>
      <c r="M18" s="100">
        <f t="shared" si="6"/>
        <v>8.7534000000000276</v>
      </c>
      <c r="N18" s="100">
        <f t="shared" si="6"/>
        <v>8.7762000000000171</v>
      </c>
      <c r="O18" s="100">
        <f t="shared" si="6"/>
        <v>8.7483000000000288</v>
      </c>
      <c r="P18" s="100">
        <f t="shared" si="6"/>
        <v>8.7399000000000058</v>
      </c>
      <c r="Q18" s="100">
        <f t="shared" si="6"/>
        <v>8.7439000000000107</v>
      </c>
      <c r="R18" s="100">
        <f t="shared" si="6"/>
        <v>8.765199999999993</v>
      </c>
      <c r="S18" s="100">
        <f t="shared" si="6"/>
        <v>8.7711999999999932</v>
      </c>
      <c r="T18" s="100">
        <f t="shared" si="6"/>
        <v>8.7850000000000108</v>
      </c>
      <c r="U18" s="100">
        <f t="shared" si="6"/>
        <v>8.6846000000000174</v>
      </c>
      <c r="V18" s="100">
        <f t="shared" si="6"/>
        <v>8.6761000000000195</v>
      </c>
      <c r="W18" s="100">
        <f t="shared" si="6"/>
        <v>8.6530999999999949</v>
      </c>
      <c r="X18" s="100">
        <f t="shared" si="6"/>
        <v>8.6544999999999845</v>
      </c>
      <c r="Y18" s="100">
        <f t="shared" si="6"/>
        <v>8.6752000000000038</v>
      </c>
      <c r="Z18" s="100">
        <f t="shared" si="6"/>
        <v>8.6948999999999899</v>
      </c>
      <c r="AA18" s="100">
        <f t="shared" si="6"/>
        <v>8.6724000000000103</v>
      </c>
      <c r="AB18" s="100">
        <f t="shared" si="6"/>
        <v>8.6615999999999929</v>
      </c>
      <c r="AC18" s="100">
        <f t="shared" si="6"/>
        <v>8.6823000000000263</v>
      </c>
      <c r="AD18" s="100">
        <f t="shared" si="6"/>
        <v>8.7187999999999874</v>
      </c>
      <c r="AE18" s="100">
        <f t="shared" si="6"/>
        <v>8.7390999999999934</v>
      </c>
      <c r="AF18" s="100">
        <f t="shared" si="6"/>
        <v>8.7410999999999888</v>
      </c>
      <c r="AG18" s="100">
        <f t="shared" si="6"/>
        <v>8.694199999999995</v>
      </c>
      <c r="AH18" s="100">
        <f t="shared" si="6"/>
        <v>8.623999999999981</v>
      </c>
      <c r="AI18" s="100">
        <f t="shared" si="6"/>
        <v>8.588600000000028</v>
      </c>
      <c r="AJ18" s="100">
        <f t="shared" si="6"/>
        <v>8.5621000000000151</v>
      </c>
      <c r="AK18" s="100">
        <f t="shared" si="6"/>
        <v>8.5858000000000061</v>
      </c>
      <c r="AL18" s="100">
        <f t="shared" si="6"/>
        <v>8.5953999999999837</v>
      </c>
      <c r="AM18" s="100">
        <f t="shared" si="6"/>
        <v>8.5844999999999914</v>
      </c>
      <c r="AN18" s="100">
        <f t="shared" si="6"/>
        <v>8.5583999999999918</v>
      </c>
    </row>
    <row r="19" spans="1:40" x14ac:dyDescent="0.25">
      <c r="A19" s="85" t="s">
        <v>155</v>
      </c>
      <c r="B19" s="99" t="s">
        <v>360</v>
      </c>
      <c r="H19" s="100">
        <f>SUMIF($B$39:$B$510,$A19,H$39:H$510)</f>
        <v>10.5017</v>
      </c>
      <c r="I19" s="100">
        <f t="shared" ref="I19:X21" si="7">SUMIF($B$39:$B$510,$A19,I$39:I$511)</f>
        <v>10.431799999999999</v>
      </c>
      <c r="J19" s="100">
        <f t="shared" si="7"/>
        <v>10.373800000000001</v>
      </c>
      <c r="K19" s="100">
        <f t="shared" si="7"/>
        <v>10.293200000000002</v>
      </c>
      <c r="L19" s="100">
        <f t="shared" si="7"/>
        <v>10.182400000000001</v>
      </c>
      <c r="M19" s="100">
        <f t="shared" si="7"/>
        <v>10.1198</v>
      </c>
      <c r="N19" s="100">
        <f t="shared" si="7"/>
        <v>9.8505999999999965</v>
      </c>
      <c r="O19" s="100">
        <f t="shared" si="7"/>
        <v>9.7925000000000004</v>
      </c>
      <c r="P19" s="100">
        <f t="shared" si="7"/>
        <v>9.7756999999999969</v>
      </c>
      <c r="Q19" s="100">
        <f t="shared" si="7"/>
        <v>9.7058000000000018</v>
      </c>
      <c r="R19" s="100">
        <f t="shared" si="7"/>
        <v>9.6701999999999995</v>
      </c>
      <c r="S19" s="100">
        <f t="shared" si="7"/>
        <v>9.6378999999999966</v>
      </c>
      <c r="T19" s="100">
        <f t="shared" si="7"/>
        <v>9.5813999999999986</v>
      </c>
      <c r="U19" s="100">
        <f t="shared" si="7"/>
        <v>9.5806999999999984</v>
      </c>
      <c r="V19" s="100">
        <f t="shared" si="7"/>
        <v>9.5577000000000005</v>
      </c>
      <c r="W19" s="100">
        <f t="shared" si="7"/>
        <v>9.5374000000000017</v>
      </c>
      <c r="X19" s="100">
        <f t="shared" si="7"/>
        <v>9.4937000000000022</v>
      </c>
      <c r="Y19" s="100">
        <f t="shared" ref="Y19:AN21" si="8">SUMIF($B$39:$B$510,$A19,Y$39:Y$511)</f>
        <v>9.4798000000000009</v>
      </c>
      <c r="Z19" s="100">
        <f t="shared" si="8"/>
        <v>9.4499999999999993</v>
      </c>
      <c r="AA19" s="100">
        <f t="shared" si="8"/>
        <v>9.4397000000000002</v>
      </c>
      <c r="AB19" s="100">
        <f t="shared" si="8"/>
        <v>9.4627000000000017</v>
      </c>
      <c r="AC19" s="100">
        <f t="shared" si="8"/>
        <v>9.4552999999999994</v>
      </c>
      <c r="AD19" s="100">
        <f t="shared" si="8"/>
        <v>9.4565999999999981</v>
      </c>
      <c r="AE19" s="100">
        <f t="shared" si="8"/>
        <v>9.4127999999999972</v>
      </c>
      <c r="AF19" s="100">
        <f t="shared" si="8"/>
        <v>9.4361999999999995</v>
      </c>
      <c r="AG19" s="100">
        <f t="shared" si="8"/>
        <v>9.4290000000000003</v>
      </c>
      <c r="AH19" s="100">
        <f t="shared" si="8"/>
        <v>9.424199999999999</v>
      </c>
      <c r="AI19" s="100">
        <f t="shared" si="8"/>
        <v>9.3803999999999998</v>
      </c>
      <c r="AJ19" s="100">
        <f t="shared" si="8"/>
        <v>9.3330000000000002</v>
      </c>
      <c r="AK19" s="100">
        <f t="shared" si="8"/>
        <v>9.3435999999999986</v>
      </c>
      <c r="AL19" s="100">
        <f t="shared" si="8"/>
        <v>9.3145000000000024</v>
      </c>
      <c r="AM19" s="100">
        <f t="shared" si="8"/>
        <v>9.3345000000000002</v>
      </c>
      <c r="AN19" s="100">
        <f t="shared" si="8"/>
        <v>9.3157999999999994</v>
      </c>
    </row>
    <row r="20" spans="1:40" x14ac:dyDescent="0.25">
      <c r="A20" s="85" t="s">
        <v>128</v>
      </c>
      <c r="B20" s="99" t="s">
        <v>322</v>
      </c>
      <c r="H20" s="100">
        <f>SUMIF($B$39:$B$510,$A20,H$39:H$510)</f>
        <v>33.716600000000007</v>
      </c>
      <c r="I20" s="100">
        <f t="shared" si="7"/>
        <v>33.874499999999998</v>
      </c>
      <c r="J20" s="100">
        <f t="shared" si="7"/>
        <v>34.143400000000007</v>
      </c>
      <c r="K20" s="100">
        <f t="shared" si="7"/>
        <v>34.255200000000002</v>
      </c>
      <c r="L20" s="100">
        <f t="shared" si="7"/>
        <v>34.297399999999996</v>
      </c>
      <c r="M20" s="100">
        <f t="shared" si="7"/>
        <v>34.252599999999994</v>
      </c>
      <c r="N20" s="100">
        <f t="shared" si="7"/>
        <v>34.403500000000001</v>
      </c>
      <c r="O20" s="100">
        <f t="shared" si="7"/>
        <v>34.524899999999995</v>
      </c>
      <c r="P20" s="100">
        <f t="shared" si="7"/>
        <v>34.555299999999988</v>
      </c>
      <c r="Q20" s="100">
        <f t="shared" si="7"/>
        <v>34.535000000000004</v>
      </c>
      <c r="R20" s="100">
        <f t="shared" si="7"/>
        <v>34.509299999999996</v>
      </c>
      <c r="S20" s="100">
        <f t="shared" si="7"/>
        <v>34.588900000000002</v>
      </c>
      <c r="T20" s="100">
        <f t="shared" si="7"/>
        <v>34.652200000000001</v>
      </c>
      <c r="U20" s="100">
        <f t="shared" si="7"/>
        <v>34.674299999999988</v>
      </c>
      <c r="V20" s="100">
        <f t="shared" si="7"/>
        <v>34.91729999999999</v>
      </c>
      <c r="W20" s="100">
        <f t="shared" si="7"/>
        <v>34.844699999999982</v>
      </c>
      <c r="X20" s="100">
        <f t="shared" si="7"/>
        <v>34.841500000000003</v>
      </c>
      <c r="Y20" s="100">
        <f t="shared" si="8"/>
        <v>34.905599999999993</v>
      </c>
      <c r="Z20" s="100">
        <f t="shared" si="8"/>
        <v>35.034699999999994</v>
      </c>
      <c r="AA20" s="100">
        <f t="shared" si="8"/>
        <v>35.248199999999983</v>
      </c>
      <c r="AB20" s="100">
        <f t="shared" si="8"/>
        <v>35.374900000000004</v>
      </c>
      <c r="AC20" s="100">
        <f t="shared" si="8"/>
        <v>35.469399999999986</v>
      </c>
      <c r="AD20" s="100">
        <f t="shared" si="8"/>
        <v>35.449200000000012</v>
      </c>
      <c r="AE20" s="100">
        <f t="shared" si="8"/>
        <v>35.486899999999999</v>
      </c>
      <c r="AF20" s="100">
        <f t="shared" si="8"/>
        <v>35.428699999999999</v>
      </c>
      <c r="AG20" s="100">
        <f t="shared" si="8"/>
        <v>35.400400000000012</v>
      </c>
      <c r="AH20" s="100">
        <f t="shared" si="8"/>
        <v>35.58750000000002</v>
      </c>
      <c r="AI20" s="100">
        <f t="shared" si="8"/>
        <v>35.640099999999997</v>
      </c>
      <c r="AJ20" s="100">
        <f t="shared" si="8"/>
        <v>35.564700000000002</v>
      </c>
      <c r="AK20" s="100">
        <f t="shared" si="8"/>
        <v>35.516400000000012</v>
      </c>
      <c r="AL20" s="100">
        <f t="shared" si="8"/>
        <v>35.760200000000012</v>
      </c>
      <c r="AM20" s="100">
        <f t="shared" si="8"/>
        <v>35.734200000000001</v>
      </c>
      <c r="AN20" s="100">
        <f t="shared" si="8"/>
        <v>35.854799999999997</v>
      </c>
    </row>
    <row r="21" spans="1:40" ht="14.45" x14ac:dyDescent="0.35">
      <c r="A21" s="85" t="s">
        <v>136</v>
      </c>
      <c r="B21" s="99" t="s">
        <v>323</v>
      </c>
      <c r="H21" s="100">
        <f>SUMIF($B$39:$B$510,$A21,H$39:H$510)</f>
        <v>24.506400000000003</v>
      </c>
      <c r="I21" s="100">
        <f t="shared" si="7"/>
        <v>24.480200000000007</v>
      </c>
      <c r="J21" s="100">
        <f t="shared" si="7"/>
        <v>24.431699999999996</v>
      </c>
      <c r="K21" s="100">
        <f t="shared" si="7"/>
        <v>24.429300000000005</v>
      </c>
      <c r="L21" s="100">
        <f t="shared" si="7"/>
        <v>24.3872</v>
      </c>
      <c r="M21" s="100">
        <f t="shared" si="7"/>
        <v>24.380899999999997</v>
      </c>
      <c r="N21" s="100">
        <f t="shared" si="7"/>
        <v>24.3964</v>
      </c>
      <c r="O21" s="100">
        <f t="shared" si="7"/>
        <v>24.336999999999996</v>
      </c>
      <c r="P21" s="100">
        <f t="shared" si="7"/>
        <v>24.271000000000001</v>
      </c>
      <c r="Q21" s="100">
        <f t="shared" si="7"/>
        <v>24.2058</v>
      </c>
      <c r="R21" s="100">
        <f t="shared" si="7"/>
        <v>24.124600000000008</v>
      </c>
      <c r="S21" s="100">
        <f t="shared" si="7"/>
        <v>24.112600000000008</v>
      </c>
      <c r="T21" s="100">
        <f t="shared" si="7"/>
        <v>24.000600000000006</v>
      </c>
      <c r="U21" s="100">
        <f t="shared" si="7"/>
        <v>23.742700000000006</v>
      </c>
      <c r="V21" s="100">
        <f t="shared" si="7"/>
        <v>23.342500000000005</v>
      </c>
      <c r="W21" s="100">
        <f t="shared" si="7"/>
        <v>23.293799999999997</v>
      </c>
      <c r="X21" s="100">
        <f t="shared" si="7"/>
        <v>23.2621</v>
      </c>
      <c r="Y21" s="100">
        <f t="shared" si="8"/>
        <v>23.247900000000001</v>
      </c>
      <c r="Z21" s="100">
        <f t="shared" si="8"/>
        <v>23.272600000000004</v>
      </c>
      <c r="AA21" s="100">
        <f t="shared" si="8"/>
        <v>23.203500000000002</v>
      </c>
      <c r="AB21" s="100">
        <f t="shared" si="8"/>
        <v>23.168199999999992</v>
      </c>
      <c r="AC21" s="100">
        <f t="shared" si="8"/>
        <v>23.123100000000001</v>
      </c>
      <c r="AD21" s="100">
        <f t="shared" si="8"/>
        <v>23.023699999999998</v>
      </c>
      <c r="AE21" s="100">
        <f t="shared" si="8"/>
        <v>23.008900000000001</v>
      </c>
      <c r="AF21" s="100">
        <f t="shared" si="8"/>
        <v>23.014000000000003</v>
      </c>
      <c r="AG21" s="100">
        <f t="shared" si="8"/>
        <v>22.973700000000001</v>
      </c>
      <c r="AH21" s="100">
        <f t="shared" si="8"/>
        <v>22.903700000000004</v>
      </c>
      <c r="AI21" s="100">
        <f t="shared" si="8"/>
        <v>22.687699999999996</v>
      </c>
      <c r="AJ21" s="100">
        <f t="shared" si="8"/>
        <v>22.711699999999997</v>
      </c>
      <c r="AK21" s="100">
        <f t="shared" si="8"/>
        <v>22.742999999999995</v>
      </c>
      <c r="AL21" s="100">
        <f t="shared" si="8"/>
        <v>22.707900000000002</v>
      </c>
      <c r="AM21" s="100">
        <f t="shared" si="8"/>
        <v>22.7928</v>
      </c>
      <c r="AN21" s="100">
        <f t="shared" si="8"/>
        <v>22.849400000000003</v>
      </c>
    </row>
    <row r="22" spans="1:40" ht="14.45" x14ac:dyDescent="0.35">
      <c r="B22" s="99" t="s">
        <v>361</v>
      </c>
      <c r="H22" s="86">
        <f t="shared" ref="H22:AN22" si="9">SUM(H17:H21)</f>
        <v>100.00000000000001</v>
      </c>
      <c r="I22" s="86">
        <f t="shared" si="9"/>
        <v>100</v>
      </c>
      <c r="J22" s="86">
        <f t="shared" si="9"/>
        <v>100</v>
      </c>
      <c r="K22" s="86">
        <f t="shared" si="9"/>
        <v>100</v>
      </c>
      <c r="L22" s="86">
        <f t="shared" si="9"/>
        <v>100</v>
      </c>
      <c r="M22" s="86">
        <f t="shared" si="9"/>
        <v>100</v>
      </c>
      <c r="N22" s="86">
        <f t="shared" si="9"/>
        <v>100</v>
      </c>
      <c r="O22" s="86">
        <f t="shared" si="9"/>
        <v>100</v>
      </c>
      <c r="P22" s="86">
        <f t="shared" si="9"/>
        <v>100</v>
      </c>
      <c r="Q22" s="86">
        <f t="shared" si="9"/>
        <v>100.00000000000001</v>
      </c>
      <c r="R22" s="86">
        <f t="shared" si="9"/>
        <v>100</v>
      </c>
      <c r="S22" s="86">
        <f t="shared" si="9"/>
        <v>100</v>
      </c>
      <c r="T22" s="86">
        <f t="shared" si="9"/>
        <v>100</v>
      </c>
      <c r="U22" s="86">
        <f t="shared" si="9"/>
        <v>100.00000000000003</v>
      </c>
      <c r="V22" s="86">
        <f t="shared" si="9"/>
        <v>100</v>
      </c>
      <c r="W22" s="86">
        <f t="shared" si="9"/>
        <v>100</v>
      </c>
      <c r="X22" s="86">
        <f t="shared" si="9"/>
        <v>100</v>
      </c>
      <c r="Y22" s="86">
        <f t="shared" si="9"/>
        <v>99.999999999999986</v>
      </c>
      <c r="Z22" s="86">
        <f t="shared" si="9"/>
        <v>100</v>
      </c>
      <c r="AA22" s="86">
        <f t="shared" si="9"/>
        <v>100</v>
      </c>
      <c r="AB22" s="86">
        <f t="shared" si="9"/>
        <v>100</v>
      </c>
      <c r="AC22" s="86">
        <f t="shared" si="9"/>
        <v>100</v>
      </c>
      <c r="AD22" s="86">
        <f t="shared" si="9"/>
        <v>100</v>
      </c>
      <c r="AE22" s="86">
        <f t="shared" si="9"/>
        <v>100</v>
      </c>
      <c r="AF22" s="86">
        <f t="shared" si="9"/>
        <v>100</v>
      </c>
      <c r="AG22" s="86">
        <f t="shared" si="9"/>
        <v>100</v>
      </c>
      <c r="AH22" s="86">
        <f t="shared" si="9"/>
        <v>100.00000000000001</v>
      </c>
      <c r="AI22" s="86">
        <f t="shared" si="9"/>
        <v>100</v>
      </c>
      <c r="AJ22" s="86">
        <f t="shared" si="9"/>
        <v>100</v>
      </c>
      <c r="AK22" s="86">
        <f t="shared" si="9"/>
        <v>100</v>
      </c>
      <c r="AL22" s="86">
        <f t="shared" si="9"/>
        <v>100</v>
      </c>
      <c r="AM22" s="86">
        <f t="shared" si="9"/>
        <v>100</v>
      </c>
      <c r="AN22" s="86">
        <f t="shared" si="9"/>
        <v>100</v>
      </c>
    </row>
    <row r="23" spans="1:40" ht="14.45" x14ac:dyDescent="0.35">
      <c r="A23" s="97"/>
      <c r="B23" s="97"/>
      <c r="H23" s="98"/>
      <c r="I23" s="98"/>
    </row>
    <row r="24" spans="1:40" ht="14.45" x14ac:dyDescent="0.35">
      <c r="B24" s="99"/>
      <c r="F24" s="99"/>
      <c r="G24" s="99"/>
    </row>
    <row r="25" spans="1:40" ht="14.45" x14ac:dyDescent="0.35">
      <c r="A25" s="102" t="s">
        <v>319</v>
      </c>
    </row>
    <row r="26" spans="1:40" ht="14.45" x14ac:dyDescent="0.35">
      <c r="A26" s="97"/>
      <c r="H26" s="98">
        <v>40909</v>
      </c>
      <c r="I26" s="98">
        <v>40940</v>
      </c>
      <c r="J26" s="98">
        <v>40969</v>
      </c>
      <c r="K26" s="98">
        <v>41000</v>
      </c>
      <c r="L26" s="98">
        <v>41030</v>
      </c>
      <c r="M26" s="98">
        <v>41061</v>
      </c>
      <c r="N26" s="98">
        <v>41091</v>
      </c>
      <c r="O26" s="98">
        <v>41122</v>
      </c>
      <c r="P26" s="98">
        <v>41153</v>
      </c>
      <c r="Q26" s="98">
        <v>41183</v>
      </c>
      <c r="R26" s="98">
        <v>41214</v>
      </c>
      <c r="S26" s="98">
        <v>41244</v>
      </c>
      <c r="T26" s="98">
        <v>41275</v>
      </c>
      <c r="U26" s="98">
        <v>41306</v>
      </c>
      <c r="V26" s="98">
        <v>41334</v>
      </c>
      <c r="W26" s="98">
        <v>41365</v>
      </c>
      <c r="X26" s="98">
        <v>41395</v>
      </c>
      <c r="Y26" s="98">
        <v>41426</v>
      </c>
      <c r="Z26" s="98">
        <v>41456</v>
      </c>
      <c r="AA26" s="98">
        <v>41487</v>
      </c>
      <c r="AB26" s="98">
        <v>41518</v>
      </c>
      <c r="AC26" s="98">
        <v>41548</v>
      </c>
      <c r="AD26" s="98">
        <v>41579</v>
      </c>
      <c r="AE26" s="98">
        <v>41609</v>
      </c>
      <c r="AF26" s="98">
        <v>41640</v>
      </c>
      <c r="AG26" s="98">
        <v>41671</v>
      </c>
      <c r="AH26" s="98">
        <v>41699</v>
      </c>
      <c r="AI26" s="98">
        <v>41730</v>
      </c>
      <c r="AJ26" s="98">
        <v>41760</v>
      </c>
      <c r="AK26" s="98">
        <v>41791</v>
      </c>
      <c r="AL26" s="98">
        <v>41821</v>
      </c>
      <c r="AM26" s="98">
        <v>41852</v>
      </c>
      <c r="AN26" s="98">
        <v>41883</v>
      </c>
    </row>
    <row r="27" spans="1:40" ht="14.45" x14ac:dyDescent="0.35">
      <c r="B27" s="99" t="s">
        <v>363</v>
      </c>
      <c r="F27" s="99"/>
      <c r="G27" s="99"/>
      <c r="H27" s="103">
        <f>H28+H29</f>
        <v>41.890699999999988</v>
      </c>
      <c r="I27" s="103">
        <f>I28+I29</f>
        <v>41.760100000000001</v>
      </c>
      <c r="J27" s="103">
        <f t="shared" ref="J27:AN27" si="10">J28+J29</f>
        <v>41.539699999999982</v>
      </c>
      <c r="K27" s="103">
        <f t="shared" si="10"/>
        <v>41.430399999999992</v>
      </c>
      <c r="L27" s="103">
        <f t="shared" si="10"/>
        <v>41.428899999999999</v>
      </c>
      <c r="M27" s="103">
        <f t="shared" si="10"/>
        <v>41.479500000000016</v>
      </c>
      <c r="N27" s="103">
        <f t="shared" si="10"/>
        <v>41.314999999999991</v>
      </c>
      <c r="O27" s="103">
        <f t="shared" si="10"/>
        <v>41.253500000000003</v>
      </c>
      <c r="P27" s="103">
        <f t="shared" si="10"/>
        <v>41.288700000000006</v>
      </c>
      <c r="Q27" s="103">
        <f t="shared" si="10"/>
        <v>41.373999999999995</v>
      </c>
      <c r="R27" s="103">
        <f t="shared" si="10"/>
        <v>41.480600000000003</v>
      </c>
      <c r="S27" s="103">
        <f t="shared" si="10"/>
        <v>41.412599999999998</v>
      </c>
      <c r="T27" s="103">
        <f t="shared" si="10"/>
        <v>41.462599999999995</v>
      </c>
      <c r="U27" s="103">
        <f t="shared" si="10"/>
        <v>41.698900000000009</v>
      </c>
      <c r="V27" s="103">
        <f t="shared" si="10"/>
        <v>41.855700000000013</v>
      </c>
      <c r="W27" s="103">
        <f t="shared" si="10"/>
        <v>41.976900000000015</v>
      </c>
      <c r="X27" s="103">
        <f t="shared" si="10"/>
        <v>42.010699999999986</v>
      </c>
      <c r="Y27" s="103">
        <f t="shared" si="10"/>
        <v>41.96050000000001</v>
      </c>
      <c r="Z27" s="103">
        <f t="shared" si="10"/>
        <v>41.807600000000008</v>
      </c>
      <c r="AA27" s="103">
        <f t="shared" si="10"/>
        <v>41.664100000000012</v>
      </c>
      <c r="AB27" s="103">
        <f t="shared" si="10"/>
        <v>41.571599999999989</v>
      </c>
      <c r="AC27" s="103">
        <f t="shared" si="10"/>
        <v>41.520800000000023</v>
      </c>
      <c r="AD27" s="103">
        <f t="shared" si="10"/>
        <v>41.638699999999986</v>
      </c>
      <c r="AE27" s="103">
        <f t="shared" si="10"/>
        <v>41.61569999999999</v>
      </c>
      <c r="AF27" s="103">
        <f t="shared" si="10"/>
        <v>41.666200000000003</v>
      </c>
      <c r="AG27" s="103">
        <f t="shared" si="10"/>
        <v>41.735399999999984</v>
      </c>
      <c r="AH27" s="103">
        <f t="shared" si="10"/>
        <v>41.616999999999969</v>
      </c>
      <c r="AI27" s="103">
        <f t="shared" si="10"/>
        <v>41.780200000000008</v>
      </c>
      <c r="AJ27" s="103">
        <f t="shared" si="10"/>
        <v>41.831999999999994</v>
      </c>
      <c r="AK27" s="103">
        <f t="shared" si="10"/>
        <v>41.849599999999988</v>
      </c>
      <c r="AL27" s="103">
        <f t="shared" si="10"/>
        <v>41.64109999999998</v>
      </c>
      <c r="AM27" s="103">
        <f t="shared" si="10"/>
        <v>41.583499999999994</v>
      </c>
      <c r="AN27" s="103">
        <f t="shared" si="10"/>
        <v>41.405999999999992</v>
      </c>
    </row>
    <row r="28" spans="1:40" ht="14.45" x14ac:dyDescent="0.35">
      <c r="A28" s="39" t="s">
        <v>320</v>
      </c>
      <c r="B28" s="99" t="s">
        <v>502</v>
      </c>
      <c r="F28" s="99"/>
      <c r="G28" s="99" t="s">
        <v>320</v>
      </c>
      <c r="H28" s="100">
        <f>100-SUM(H29:H31)</f>
        <v>15.152699999999982</v>
      </c>
      <c r="I28" s="100">
        <f>100-SUM(I29:I31)</f>
        <v>15.173100000000005</v>
      </c>
      <c r="J28" s="100">
        <f t="shared" ref="J28:AN28" si="11">100-SUM(J29:J31)</f>
        <v>15.101699999999994</v>
      </c>
      <c r="K28" s="100">
        <f t="shared" si="11"/>
        <v>15.097999999999999</v>
      </c>
      <c r="L28" s="100">
        <f t="shared" si="11"/>
        <v>15.095799999999997</v>
      </c>
      <c r="M28" s="100">
        <f t="shared" si="11"/>
        <v>15.163000000000011</v>
      </c>
      <c r="N28" s="100">
        <f t="shared" si="11"/>
        <v>15.252899999999983</v>
      </c>
      <c r="O28" s="100">
        <f t="shared" si="11"/>
        <v>15.306700000000006</v>
      </c>
      <c r="P28" s="100">
        <f t="shared" si="11"/>
        <v>15.378399999999999</v>
      </c>
      <c r="Q28" s="100">
        <f t="shared" si="11"/>
        <v>15.550299999999993</v>
      </c>
      <c r="R28" s="100">
        <f t="shared" si="11"/>
        <v>15.694299999999998</v>
      </c>
      <c r="S28" s="100">
        <f t="shared" si="11"/>
        <v>15.678699999999978</v>
      </c>
      <c r="T28" s="100">
        <f t="shared" si="11"/>
        <v>15.735199999999992</v>
      </c>
      <c r="U28" s="100">
        <f t="shared" si="11"/>
        <v>15.987500000000011</v>
      </c>
      <c r="V28" s="100">
        <f t="shared" si="11"/>
        <v>16.150300000000016</v>
      </c>
      <c r="W28" s="100">
        <f t="shared" si="11"/>
        <v>16.290200000000013</v>
      </c>
      <c r="X28" s="100">
        <f t="shared" si="11"/>
        <v>16.376999999999995</v>
      </c>
      <c r="Y28" s="100">
        <f t="shared" si="11"/>
        <v>16.328400000000016</v>
      </c>
      <c r="Z28" s="100">
        <f t="shared" si="11"/>
        <v>16.231000000000009</v>
      </c>
      <c r="AA28" s="100">
        <f t="shared" si="11"/>
        <v>16.107800000000012</v>
      </c>
      <c r="AB28" s="100">
        <f t="shared" si="11"/>
        <v>16.014299999999992</v>
      </c>
      <c r="AC28" s="100">
        <f t="shared" si="11"/>
        <v>15.954600000000013</v>
      </c>
      <c r="AD28" s="100">
        <f t="shared" si="11"/>
        <v>16.036299999999983</v>
      </c>
      <c r="AE28" s="100">
        <f t="shared" si="11"/>
        <v>16.013999999999982</v>
      </c>
      <c r="AF28" s="100">
        <f t="shared" si="11"/>
        <v>16.040500000000009</v>
      </c>
      <c r="AG28" s="100">
        <f t="shared" si="11"/>
        <v>16.095199999999977</v>
      </c>
      <c r="AH28" s="100">
        <f t="shared" si="11"/>
        <v>16.023899999999969</v>
      </c>
      <c r="AI28" s="100">
        <f t="shared" si="11"/>
        <v>16.270200000000003</v>
      </c>
      <c r="AJ28" s="100">
        <f t="shared" si="11"/>
        <v>16.404499999999985</v>
      </c>
      <c r="AK28" s="100">
        <f t="shared" si="11"/>
        <v>16.38979999999998</v>
      </c>
      <c r="AL28" s="100">
        <f t="shared" si="11"/>
        <v>16.225999999999971</v>
      </c>
      <c r="AM28" s="100">
        <f t="shared" si="11"/>
        <v>16.143799999999999</v>
      </c>
      <c r="AN28" s="100">
        <f t="shared" si="11"/>
        <v>16.002299999999991</v>
      </c>
    </row>
    <row r="29" spans="1:40" ht="14.45" x14ac:dyDescent="0.35">
      <c r="A29" s="39" t="s">
        <v>321</v>
      </c>
      <c r="B29" s="99" t="s">
        <v>503</v>
      </c>
      <c r="F29" s="99"/>
      <c r="G29" s="99" t="s">
        <v>321</v>
      </c>
      <c r="H29" s="100">
        <f t="shared" ref="H29:Q31" si="12">SUMIF($C$39:$C$492,$A29,H$39:H$492)</f>
        <v>26.738000000000007</v>
      </c>
      <c r="I29" s="100">
        <f t="shared" si="12"/>
        <v>26.586999999999996</v>
      </c>
      <c r="J29" s="100">
        <f t="shared" si="12"/>
        <v>26.437999999999992</v>
      </c>
      <c r="K29" s="100">
        <f t="shared" si="12"/>
        <v>26.332399999999996</v>
      </c>
      <c r="L29" s="100">
        <f t="shared" si="12"/>
        <v>26.333099999999998</v>
      </c>
      <c r="M29" s="100">
        <f t="shared" si="12"/>
        <v>26.316500000000001</v>
      </c>
      <c r="N29" s="100">
        <f t="shared" si="12"/>
        <v>26.062100000000008</v>
      </c>
      <c r="O29" s="100">
        <f t="shared" si="12"/>
        <v>25.946799999999996</v>
      </c>
      <c r="P29" s="100">
        <f t="shared" si="12"/>
        <v>25.910300000000007</v>
      </c>
      <c r="Q29" s="100">
        <f t="shared" si="12"/>
        <v>25.823700000000002</v>
      </c>
      <c r="R29" s="100">
        <f t="shared" ref="R29:AA31" si="13">SUMIF($C$39:$C$492,$A29,R$39:R$492)</f>
        <v>25.786300000000004</v>
      </c>
      <c r="S29" s="100">
        <f t="shared" si="13"/>
        <v>25.733900000000016</v>
      </c>
      <c r="T29" s="100">
        <f t="shared" si="13"/>
        <v>25.727399999999999</v>
      </c>
      <c r="U29" s="100">
        <f t="shared" si="13"/>
        <v>25.711399999999998</v>
      </c>
      <c r="V29" s="100">
        <f t="shared" si="13"/>
        <v>25.705399999999997</v>
      </c>
      <c r="W29" s="100">
        <f t="shared" si="13"/>
        <v>25.686700000000002</v>
      </c>
      <c r="X29" s="100">
        <f t="shared" si="13"/>
        <v>25.633699999999994</v>
      </c>
      <c r="Y29" s="100">
        <f t="shared" si="13"/>
        <v>25.632099999999991</v>
      </c>
      <c r="Z29" s="100">
        <f t="shared" si="13"/>
        <v>25.576599999999996</v>
      </c>
      <c r="AA29" s="100">
        <f t="shared" si="13"/>
        <v>25.5563</v>
      </c>
      <c r="AB29" s="100">
        <f t="shared" ref="AB29:AN31" si="14">SUMIF($C$39:$C$492,$A29,AB$39:AB$492)</f>
        <v>25.557300000000001</v>
      </c>
      <c r="AC29" s="100">
        <f t="shared" si="14"/>
        <v>25.566200000000006</v>
      </c>
      <c r="AD29" s="100">
        <f t="shared" si="14"/>
        <v>25.602400000000006</v>
      </c>
      <c r="AE29" s="100">
        <f t="shared" si="14"/>
        <v>25.601700000000012</v>
      </c>
      <c r="AF29" s="100">
        <f t="shared" si="14"/>
        <v>25.625699999999991</v>
      </c>
      <c r="AG29" s="100">
        <f t="shared" si="14"/>
        <v>25.640200000000007</v>
      </c>
      <c r="AH29" s="100">
        <f t="shared" si="14"/>
        <v>25.5931</v>
      </c>
      <c r="AI29" s="100">
        <f t="shared" si="14"/>
        <v>25.510000000000005</v>
      </c>
      <c r="AJ29" s="100">
        <f t="shared" si="14"/>
        <v>25.427500000000006</v>
      </c>
      <c r="AK29" s="100">
        <f t="shared" si="14"/>
        <v>25.459800000000008</v>
      </c>
      <c r="AL29" s="100">
        <f t="shared" si="14"/>
        <v>25.415100000000006</v>
      </c>
      <c r="AM29" s="100">
        <f t="shared" si="14"/>
        <v>25.439699999999995</v>
      </c>
      <c r="AN29" s="100">
        <f t="shared" si="14"/>
        <v>25.403699999999997</v>
      </c>
    </row>
    <row r="30" spans="1:40" x14ac:dyDescent="0.25">
      <c r="A30" s="39" t="s">
        <v>128</v>
      </c>
      <c r="B30" s="99" t="s">
        <v>322</v>
      </c>
      <c r="F30" s="99"/>
      <c r="G30" s="99" t="s">
        <v>128</v>
      </c>
      <c r="H30" s="100">
        <f t="shared" si="12"/>
        <v>33.716600000000007</v>
      </c>
      <c r="I30" s="100">
        <f t="shared" si="12"/>
        <v>33.874499999999998</v>
      </c>
      <c r="J30" s="100">
        <f t="shared" si="12"/>
        <v>34.143400000000007</v>
      </c>
      <c r="K30" s="100">
        <f t="shared" si="12"/>
        <v>34.255200000000002</v>
      </c>
      <c r="L30" s="100">
        <f t="shared" si="12"/>
        <v>34.297399999999996</v>
      </c>
      <c r="M30" s="100">
        <f t="shared" si="12"/>
        <v>34.252599999999994</v>
      </c>
      <c r="N30" s="100">
        <f t="shared" si="12"/>
        <v>34.403500000000001</v>
      </c>
      <c r="O30" s="100">
        <f t="shared" si="12"/>
        <v>34.524899999999995</v>
      </c>
      <c r="P30" s="100">
        <f t="shared" si="12"/>
        <v>34.555299999999988</v>
      </c>
      <c r="Q30" s="100">
        <f t="shared" si="12"/>
        <v>34.535000000000004</v>
      </c>
      <c r="R30" s="100">
        <f t="shared" si="13"/>
        <v>34.509299999999996</v>
      </c>
      <c r="S30" s="100">
        <f t="shared" si="13"/>
        <v>34.588900000000002</v>
      </c>
      <c r="T30" s="100">
        <f t="shared" si="13"/>
        <v>34.652200000000001</v>
      </c>
      <c r="U30" s="100">
        <f t="shared" si="13"/>
        <v>34.674299999999988</v>
      </c>
      <c r="V30" s="100">
        <f t="shared" si="13"/>
        <v>34.91729999999999</v>
      </c>
      <c r="W30" s="100">
        <f t="shared" si="13"/>
        <v>34.844699999999982</v>
      </c>
      <c r="X30" s="100">
        <f t="shared" si="13"/>
        <v>34.841500000000003</v>
      </c>
      <c r="Y30" s="100">
        <f t="shared" si="13"/>
        <v>34.905599999999993</v>
      </c>
      <c r="Z30" s="100">
        <f t="shared" si="13"/>
        <v>35.034699999999994</v>
      </c>
      <c r="AA30" s="100">
        <f t="shared" si="13"/>
        <v>35.248199999999983</v>
      </c>
      <c r="AB30" s="100">
        <f t="shared" si="14"/>
        <v>35.374900000000004</v>
      </c>
      <c r="AC30" s="100">
        <f t="shared" si="14"/>
        <v>35.469399999999986</v>
      </c>
      <c r="AD30" s="100">
        <f t="shared" si="14"/>
        <v>35.449200000000012</v>
      </c>
      <c r="AE30" s="100">
        <f t="shared" si="14"/>
        <v>35.486899999999999</v>
      </c>
      <c r="AF30" s="100">
        <f t="shared" si="14"/>
        <v>35.428699999999999</v>
      </c>
      <c r="AG30" s="100">
        <f t="shared" si="14"/>
        <v>35.400400000000012</v>
      </c>
      <c r="AH30" s="100">
        <f t="shared" si="14"/>
        <v>35.58750000000002</v>
      </c>
      <c r="AI30" s="100">
        <f t="shared" si="14"/>
        <v>35.640099999999997</v>
      </c>
      <c r="AJ30" s="100">
        <f t="shared" si="14"/>
        <v>35.564700000000002</v>
      </c>
      <c r="AK30" s="100">
        <f t="shared" si="14"/>
        <v>35.516400000000012</v>
      </c>
      <c r="AL30" s="100">
        <f t="shared" si="14"/>
        <v>35.760200000000012</v>
      </c>
      <c r="AM30" s="100">
        <f t="shared" si="14"/>
        <v>35.734200000000001</v>
      </c>
      <c r="AN30" s="100">
        <f t="shared" si="14"/>
        <v>35.854799999999997</v>
      </c>
    </row>
    <row r="31" spans="1:40" ht="14.45" x14ac:dyDescent="0.35">
      <c r="A31" s="39" t="s">
        <v>136</v>
      </c>
      <c r="B31" s="99" t="s">
        <v>323</v>
      </c>
      <c r="F31" s="99"/>
      <c r="G31" s="99" t="s">
        <v>136</v>
      </c>
      <c r="H31" s="100">
        <f t="shared" si="12"/>
        <v>24.392700000000001</v>
      </c>
      <c r="I31" s="100">
        <f t="shared" si="12"/>
        <v>24.365400000000005</v>
      </c>
      <c r="J31" s="100">
        <f t="shared" si="12"/>
        <v>24.316899999999997</v>
      </c>
      <c r="K31" s="100">
        <f t="shared" si="12"/>
        <v>24.314400000000003</v>
      </c>
      <c r="L31" s="100">
        <f t="shared" si="12"/>
        <v>24.273700000000005</v>
      </c>
      <c r="M31" s="100">
        <f t="shared" si="12"/>
        <v>24.267899999999997</v>
      </c>
      <c r="N31" s="100">
        <f t="shared" si="12"/>
        <v>24.281500000000001</v>
      </c>
      <c r="O31" s="100">
        <f t="shared" si="12"/>
        <v>24.221599999999995</v>
      </c>
      <c r="P31" s="100">
        <f t="shared" si="12"/>
        <v>24.156000000000006</v>
      </c>
      <c r="Q31" s="100">
        <f t="shared" si="12"/>
        <v>24.091000000000001</v>
      </c>
      <c r="R31" s="100">
        <f t="shared" si="13"/>
        <v>24.010100000000008</v>
      </c>
      <c r="S31" s="100">
        <f t="shared" si="13"/>
        <v>23.998500000000007</v>
      </c>
      <c r="T31" s="100">
        <f t="shared" si="13"/>
        <v>23.885200000000008</v>
      </c>
      <c r="U31" s="100">
        <f t="shared" si="13"/>
        <v>23.626800000000006</v>
      </c>
      <c r="V31" s="100">
        <f t="shared" si="13"/>
        <v>23.227</v>
      </c>
      <c r="W31" s="100">
        <f t="shared" si="13"/>
        <v>23.1784</v>
      </c>
      <c r="X31" s="100">
        <f t="shared" si="13"/>
        <v>23.1478</v>
      </c>
      <c r="Y31" s="100">
        <f t="shared" si="13"/>
        <v>23.133900000000001</v>
      </c>
      <c r="Z31" s="100">
        <f t="shared" si="13"/>
        <v>23.157700000000006</v>
      </c>
      <c r="AA31" s="100">
        <f t="shared" si="13"/>
        <v>23.087700000000002</v>
      </c>
      <c r="AB31" s="100">
        <f t="shared" si="14"/>
        <v>23.053499999999993</v>
      </c>
      <c r="AC31" s="100">
        <f t="shared" si="14"/>
        <v>23.009799999999998</v>
      </c>
      <c r="AD31" s="100">
        <f t="shared" si="14"/>
        <v>22.912100000000002</v>
      </c>
      <c r="AE31" s="100">
        <f t="shared" si="14"/>
        <v>22.897400000000001</v>
      </c>
      <c r="AF31" s="100">
        <f t="shared" si="14"/>
        <v>22.905100000000001</v>
      </c>
      <c r="AG31" s="100">
        <f t="shared" si="14"/>
        <v>22.864200000000004</v>
      </c>
      <c r="AH31" s="100">
        <f t="shared" si="14"/>
        <v>22.795500000000004</v>
      </c>
      <c r="AI31" s="100">
        <f t="shared" si="14"/>
        <v>22.579699999999995</v>
      </c>
      <c r="AJ31" s="100">
        <f t="shared" si="14"/>
        <v>22.603299999999997</v>
      </c>
      <c r="AK31" s="100">
        <f t="shared" si="14"/>
        <v>22.633999999999993</v>
      </c>
      <c r="AL31" s="100">
        <f t="shared" si="14"/>
        <v>22.598700000000001</v>
      </c>
      <c r="AM31" s="100">
        <f t="shared" si="14"/>
        <v>22.682299999999998</v>
      </c>
      <c r="AN31" s="100">
        <f t="shared" si="14"/>
        <v>22.739200000000004</v>
      </c>
    </row>
    <row r="32" spans="1:40" ht="14.45" x14ac:dyDescent="0.35">
      <c r="B32" s="99" t="s">
        <v>324</v>
      </c>
      <c r="F32" s="99"/>
      <c r="G32" s="99"/>
      <c r="H32" s="103">
        <f t="shared" ref="H32:AN32" si="15">SUM(H28:H31)</f>
        <v>100</v>
      </c>
      <c r="I32" s="103">
        <f>SUM(I28:I31)</f>
        <v>100.00000000000001</v>
      </c>
      <c r="J32" s="103">
        <f t="shared" si="15"/>
        <v>100</v>
      </c>
      <c r="K32" s="103">
        <f t="shared" si="15"/>
        <v>100</v>
      </c>
      <c r="L32" s="103">
        <f t="shared" si="15"/>
        <v>100</v>
      </c>
      <c r="M32" s="103">
        <f t="shared" si="15"/>
        <v>100</v>
      </c>
      <c r="N32" s="103">
        <f t="shared" si="15"/>
        <v>100</v>
      </c>
      <c r="O32" s="103">
        <f t="shared" si="15"/>
        <v>100</v>
      </c>
      <c r="P32" s="103">
        <f t="shared" si="15"/>
        <v>100</v>
      </c>
      <c r="Q32" s="103">
        <f t="shared" si="15"/>
        <v>100</v>
      </c>
      <c r="R32" s="103">
        <f t="shared" si="15"/>
        <v>100.00000000000001</v>
      </c>
      <c r="S32" s="103">
        <f t="shared" si="15"/>
        <v>100</v>
      </c>
      <c r="T32" s="103">
        <f t="shared" si="15"/>
        <v>100.00000000000001</v>
      </c>
      <c r="U32" s="103">
        <f t="shared" si="15"/>
        <v>100</v>
      </c>
      <c r="V32" s="103">
        <f t="shared" si="15"/>
        <v>100</v>
      </c>
      <c r="W32" s="103">
        <f t="shared" si="15"/>
        <v>99.999999999999986</v>
      </c>
      <c r="X32" s="103">
        <f t="shared" si="15"/>
        <v>99.999999999999986</v>
      </c>
      <c r="Y32" s="103">
        <f t="shared" si="15"/>
        <v>100</v>
      </c>
      <c r="Z32" s="103">
        <f t="shared" si="15"/>
        <v>100</v>
      </c>
      <c r="AA32" s="103">
        <f t="shared" si="15"/>
        <v>99.999999999999986</v>
      </c>
      <c r="AB32" s="103">
        <f t="shared" si="15"/>
        <v>99.999999999999972</v>
      </c>
      <c r="AC32" s="103">
        <f t="shared" si="15"/>
        <v>100.00000000000001</v>
      </c>
      <c r="AD32" s="103">
        <f t="shared" si="15"/>
        <v>100</v>
      </c>
      <c r="AE32" s="103">
        <f t="shared" si="15"/>
        <v>100</v>
      </c>
      <c r="AF32" s="103">
        <f t="shared" si="15"/>
        <v>100</v>
      </c>
      <c r="AG32" s="103">
        <f t="shared" si="15"/>
        <v>100</v>
      </c>
      <c r="AH32" s="103">
        <f t="shared" si="15"/>
        <v>100</v>
      </c>
      <c r="AI32" s="103">
        <f t="shared" si="15"/>
        <v>100</v>
      </c>
      <c r="AJ32" s="103">
        <f t="shared" si="15"/>
        <v>100</v>
      </c>
      <c r="AK32" s="103">
        <f t="shared" si="15"/>
        <v>100</v>
      </c>
      <c r="AL32" s="103">
        <f t="shared" si="15"/>
        <v>100</v>
      </c>
      <c r="AM32" s="103">
        <f t="shared" si="15"/>
        <v>100</v>
      </c>
      <c r="AN32" s="103">
        <f t="shared" si="15"/>
        <v>100</v>
      </c>
    </row>
    <row r="33" spans="1:41" ht="14.45" x14ac:dyDescent="0.35">
      <c r="B33" s="104" t="s">
        <v>325</v>
      </c>
      <c r="F33" s="99"/>
      <c r="G33" s="99"/>
      <c r="H33" s="103">
        <f t="shared" ref="H33:AN33" si="16">SUMIF($C$39:$C$492,$A28,H$39:H$492)-H28</f>
        <v>-7.9999999998037197E-4</v>
      </c>
      <c r="I33" s="103">
        <f t="shared" si="16"/>
        <v>7.9999999998925375E-4</v>
      </c>
      <c r="J33" s="103">
        <f t="shared" si="16"/>
        <v>-6.9999999999659224E-4</v>
      </c>
      <c r="K33" s="103">
        <f t="shared" si="16"/>
        <v>-4.0000000000972591E-4</v>
      </c>
      <c r="L33" s="103">
        <f t="shared" si="16"/>
        <v>2.0000000000663931E-4</v>
      </c>
      <c r="M33" s="103">
        <f t="shared" si="16"/>
        <v>5.9999999998083808E-4</v>
      </c>
      <c r="N33" s="103">
        <f t="shared" si="16"/>
        <v>-7.9999999998392468E-4</v>
      </c>
      <c r="O33" s="103">
        <f t="shared" si="16"/>
        <v>9.9999999996214228E-5</v>
      </c>
      <c r="P33" s="103">
        <f t="shared" si="16"/>
        <v>4.0000000000439684E-4</v>
      </c>
      <c r="Q33" s="103">
        <f t="shared" si="16"/>
        <v>4.0000000000439684E-4</v>
      </c>
      <c r="R33" s="103">
        <f t="shared" si="16"/>
        <v>-5.9999999999504894E-4</v>
      </c>
      <c r="S33" s="103">
        <f t="shared" si="16"/>
        <v>-9.9999999997812949E-4</v>
      </c>
      <c r="T33" s="103">
        <f t="shared" si="16"/>
        <v>-9.9999999999766942E-5</v>
      </c>
      <c r="U33" s="103">
        <f t="shared" si="16"/>
        <v>1.999999999906521E-4</v>
      </c>
      <c r="V33" s="103">
        <f t="shared" si="16"/>
        <v>9.9999999982003374E-5</v>
      </c>
      <c r="W33" s="103">
        <f t="shared" si="16"/>
        <v>-6.0000000000925979E-4</v>
      </c>
      <c r="X33" s="103">
        <f t="shared" si="16"/>
        <v>1.0000000000047748E-3</v>
      </c>
      <c r="Y33" s="103">
        <f t="shared" si="16"/>
        <v>6.999999999734996E-4</v>
      </c>
      <c r="Z33" s="103">
        <f t="shared" si="16"/>
        <v>1.9999999998887574E-4</v>
      </c>
      <c r="AA33" s="103">
        <f t="shared" si="16"/>
        <v>-2.0000000001019203E-4</v>
      </c>
      <c r="AB33" s="103">
        <f t="shared" si="16"/>
        <v>1.0000000000687237E-4</v>
      </c>
      <c r="AC33" s="103">
        <f t="shared" si="16"/>
        <v>3.9999999998308056E-4</v>
      </c>
      <c r="AD33" s="103">
        <f t="shared" si="16"/>
        <v>0</v>
      </c>
      <c r="AE33" s="103">
        <f t="shared" si="16"/>
        <v>-5.9999999998083808E-4</v>
      </c>
      <c r="AF33" s="103">
        <f t="shared" si="16"/>
        <v>-6.0000000000570708E-4</v>
      </c>
      <c r="AG33" s="103">
        <f t="shared" si="16"/>
        <v>-2.9999999998508997E-4</v>
      </c>
      <c r="AH33" s="103">
        <f t="shared" si="16"/>
        <v>5.0000000003436185E-4</v>
      </c>
      <c r="AI33" s="103">
        <f t="shared" si="16"/>
        <v>-1.0000000000047748E-3</v>
      </c>
      <c r="AJ33" s="103">
        <f t="shared" si="16"/>
        <v>-5.9999999999149622E-4</v>
      </c>
      <c r="AK33" s="103">
        <f t="shared" si="16"/>
        <v>0</v>
      </c>
      <c r="AL33" s="103">
        <f t="shared" si="16"/>
        <v>-9.999999997845066E-5</v>
      </c>
      <c r="AM33" s="103">
        <f t="shared" si="16"/>
        <v>3.9999999999551505E-4</v>
      </c>
      <c r="AN33" s="103">
        <f t="shared" si="16"/>
        <v>9.0000000001211333E-4</v>
      </c>
    </row>
    <row r="34" spans="1:41" ht="14.45" x14ac:dyDescent="0.35">
      <c r="B34" s="104"/>
      <c r="F34" s="99"/>
      <c r="G34" s="99"/>
      <c r="H34" s="103"/>
    </row>
    <row r="36" spans="1:41" x14ac:dyDescent="0.25">
      <c r="A36" s="123" t="s">
        <v>504</v>
      </c>
    </row>
    <row r="37" spans="1:41" x14ac:dyDescent="0.25">
      <c r="A37" s="105" t="s">
        <v>505</v>
      </c>
      <c r="B37" s="106" t="s">
        <v>506</v>
      </c>
      <c r="C37" s="107" t="s">
        <v>319</v>
      </c>
      <c r="D37" s="108"/>
      <c r="E37" s="109" t="s">
        <v>926</v>
      </c>
      <c r="AO37" s="85" t="s">
        <v>1535</v>
      </c>
    </row>
    <row r="38" spans="1:41" ht="14.45" x14ac:dyDescent="0.35">
      <c r="H38" s="124">
        <v>40909</v>
      </c>
      <c r="I38" s="124">
        <v>40940</v>
      </c>
      <c r="J38" s="124">
        <v>40969</v>
      </c>
      <c r="K38" s="124">
        <v>41000</v>
      </c>
      <c r="L38" s="124">
        <v>41030</v>
      </c>
      <c r="M38" s="124">
        <v>41061</v>
      </c>
      <c r="N38" s="124">
        <v>41091</v>
      </c>
      <c r="O38" s="124">
        <v>41122</v>
      </c>
      <c r="P38" s="124">
        <v>41153</v>
      </c>
      <c r="Q38" s="124">
        <v>41183</v>
      </c>
      <c r="R38" s="124">
        <v>41214</v>
      </c>
      <c r="S38" s="124">
        <v>41244</v>
      </c>
      <c r="T38" s="124">
        <v>41275</v>
      </c>
      <c r="U38" s="124">
        <v>41306</v>
      </c>
      <c r="V38" s="124">
        <v>41334</v>
      </c>
      <c r="W38" s="124">
        <v>41365</v>
      </c>
      <c r="X38" s="124">
        <v>41395</v>
      </c>
      <c r="Y38" s="124">
        <v>41426</v>
      </c>
      <c r="Z38" s="124">
        <v>41456</v>
      </c>
      <c r="AA38" s="124">
        <v>41487</v>
      </c>
      <c r="AB38" s="124">
        <v>41518</v>
      </c>
      <c r="AC38" s="124">
        <v>41548</v>
      </c>
      <c r="AD38" s="124">
        <v>41579</v>
      </c>
      <c r="AE38" s="124">
        <v>41609</v>
      </c>
      <c r="AF38" s="124">
        <v>41640</v>
      </c>
      <c r="AG38" s="124">
        <v>41671</v>
      </c>
      <c r="AH38" s="124">
        <v>41699</v>
      </c>
      <c r="AI38" s="124">
        <v>41730</v>
      </c>
      <c r="AJ38" s="124">
        <v>41760</v>
      </c>
      <c r="AK38" s="124">
        <v>41791</v>
      </c>
      <c r="AL38" s="124">
        <v>41821</v>
      </c>
      <c r="AM38" s="124">
        <v>41852</v>
      </c>
      <c r="AN38" s="124">
        <v>41883</v>
      </c>
    </row>
    <row r="39" spans="1:41" ht="14.45" x14ac:dyDescent="0.35">
      <c r="A39" s="64">
        <v>0</v>
      </c>
      <c r="B39" s="64">
        <v>0</v>
      </c>
      <c r="C39" s="64">
        <v>0</v>
      </c>
      <c r="D39" s="64"/>
      <c r="E39" s="110">
        <v>0</v>
      </c>
      <c r="F39" s="111">
        <v>0</v>
      </c>
      <c r="G39" s="112" t="s">
        <v>507</v>
      </c>
      <c r="H39" s="85">
        <v>100</v>
      </c>
      <c r="I39" s="85">
        <v>100</v>
      </c>
      <c r="J39" s="85">
        <v>100</v>
      </c>
      <c r="K39" s="85">
        <v>100</v>
      </c>
      <c r="L39" s="85">
        <v>100</v>
      </c>
      <c r="M39" s="85">
        <v>100</v>
      </c>
      <c r="N39" s="85">
        <v>100</v>
      </c>
      <c r="O39" s="85">
        <v>100</v>
      </c>
      <c r="P39" s="85">
        <v>100</v>
      </c>
      <c r="Q39" s="85">
        <v>100</v>
      </c>
      <c r="R39" s="85">
        <v>100</v>
      </c>
      <c r="S39" s="85">
        <v>100</v>
      </c>
      <c r="T39" s="85">
        <v>100</v>
      </c>
      <c r="U39" s="85">
        <v>100</v>
      </c>
      <c r="V39" s="85">
        <v>100</v>
      </c>
      <c r="W39" s="85">
        <v>100</v>
      </c>
      <c r="X39" s="85">
        <v>100</v>
      </c>
      <c r="Y39" s="85">
        <v>100</v>
      </c>
      <c r="Z39" s="85">
        <v>100</v>
      </c>
      <c r="AA39" s="85">
        <v>100</v>
      </c>
      <c r="AB39" s="85">
        <v>100</v>
      </c>
      <c r="AC39" s="85">
        <v>100</v>
      </c>
      <c r="AD39" s="85">
        <v>100</v>
      </c>
      <c r="AE39" s="85">
        <v>100</v>
      </c>
      <c r="AF39" s="85">
        <v>100</v>
      </c>
      <c r="AG39" s="85">
        <v>100</v>
      </c>
      <c r="AH39" s="85">
        <v>100</v>
      </c>
      <c r="AI39" s="85">
        <v>100</v>
      </c>
      <c r="AJ39" s="85">
        <v>100</v>
      </c>
      <c r="AK39" s="85">
        <v>100</v>
      </c>
      <c r="AL39" s="85">
        <v>100</v>
      </c>
      <c r="AM39" s="85">
        <v>100</v>
      </c>
      <c r="AN39" s="85">
        <v>100</v>
      </c>
    </row>
    <row r="40" spans="1:41" x14ac:dyDescent="0.25">
      <c r="A40" s="64">
        <v>0</v>
      </c>
      <c r="B40" s="64">
        <v>0</v>
      </c>
      <c r="C40" s="64">
        <v>0</v>
      </c>
      <c r="D40" s="64"/>
      <c r="E40" s="113">
        <v>1000000</v>
      </c>
      <c r="F40" s="111">
        <v>1</v>
      </c>
      <c r="G40" s="112" t="s">
        <v>508</v>
      </c>
      <c r="H40" s="85">
        <v>23.123699999999999</v>
      </c>
      <c r="I40" s="85">
        <v>23.194800000000001</v>
      </c>
      <c r="J40" s="85">
        <v>23.133500000000002</v>
      </c>
      <c r="K40" s="85">
        <v>23.1401</v>
      </c>
      <c r="L40" s="85">
        <v>23.110600000000002</v>
      </c>
      <c r="M40" s="85">
        <v>23.1937</v>
      </c>
      <c r="N40" s="85">
        <v>23.332999999999998</v>
      </c>
      <c r="O40" s="85">
        <v>23.442599999999999</v>
      </c>
      <c r="P40" s="85">
        <v>23.5504</v>
      </c>
      <c r="Q40" s="85">
        <v>23.711099999999998</v>
      </c>
      <c r="R40" s="85">
        <v>23.887899999999998</v>
      </c>
      <c r="S40" s="85">
        <v>23.93</v>
      </c>
      <c r="T40" s="85">
        <v>23.984400000000001</v>
      </c>
      <c r="U40" s="85">
        <v>24.2499</v>
      </c>
      <c r="V40" s="85">
        <v>24.454799999999999</v>
      </c>
      <c r="W40" s="85">
        <v>24.6158</v>
      </c>
      <c r="X40" s="85">
        <v>24.7149</v>
      </c>
      <c r="Y40" s="85">
        <v>24.704799999999999</v>
      </c>
      <c r="Z40" s="85">
        <v>24.6526</v>
      </c>
      <c r="AA40" s="85">
        <v>24.564299999999999</v>
      </c>
      <c r="AB40" s="85">
        <v>24.5075</v>
      </c>
      <c r="AC40" s="85">
        <v>24.456700000000001</v>
      </c>
      <c r="AD40" s="85">
        <v>24.5687</v>
      </c>
      <c r="AE40" s="85">
        <v>24.5732</v>
      </c>
      <c r="AF40" s="85">
        <v>24.558599999999998</v>
      </c>
      <c r="AG40" s="85">
        <v>24.629000000000001</v>
      </c>
      <c r="AH40" s="85">
        <v>24.6007</v>
      </c>
      <c r="AI40" s="85">
        <v>24.848199999999999</v>
      </c>
      <c r="AJ40" s="85">
        <v>24.9757</v>
      </c>
      <c r="AK40" s="85">
        <v>25.002600000000001</v>
      </c>
      <c r="AL40" s="85">
        <v>24.873699999999999</v>
      </c>
      <c r="AM40" s="85">
        <v>24.8354</v>
      </c>
      <c r="AN40" s="85">
        <v>24.7331</v>
      </c>
    </row>
    <row r="41" spans="1:41" x14ac:dyDescent="0.25">
      <c r="A41" s="64">
        <v>0</v>
      </c>
      <c r="B41" s="64">
        <v>0</v>
      </c>
      <c r="C41" s="64">
        <v>0</v>
      </c>
      <c r="D41" s="64"/>
      <c r="E41" s="110">
        <v>1100000</v>
      </c>
      <c r="F41" s="114">
        <v>11</v>
      </c>
      <c r="G41" s="99" t="s">
        <v>509</v>
      </c>
      <c r="H41" s="85">
        <v>15.1526</v>
      </c>
      <c r="I41" s="85">
        <v>15.173400000000001</v>
      </c>
      <c r="J41" s="85">
        <v>15.1008</v>
      </c>
      <c r="K41" s="85">
        <v>15.098100000000001</v>
      </c>
      <c r="L41" s="85">
        <v>15.095499999999999</v>
      </c>
      <c r="M41" s="85">
        <v>15.1633</v>
      </c>
      <c r="N41" s="85">
        <v>15.2525</v>
      </c>
      <c r="O41" s="85">
        <v>15.306699999999999</v>
      </c>
      <c r="P41" s="85">
        <v>15.378500000000001</v>
      </c>
      <c r="Q41" s="85">
        <v>15.5503</v>
      </c>
      <c r="R41" s="85">
        <v>15.6944</v>
      </c>
      <c r="S41" s="85">
        <v>15.6778</v>
      </c>
      <c r="T41" s="85">
        <v>15.7349</v>
      </c>
      <c r="U41" s="85">
        <v>15.987500000000001</v>
      </c>
      <c r="V41" s="85">
        <v>16.150400000000001</v>
      </c>
      <c r="W41" s="85">
        <v>16.290199999999999</v>
      </c>
      <c r="X41" s="85">
        <v>16.377300000000002</v>
      </c>
      <c r="Y41" s="85">
        <v>16.328600000000002</v>
      </c>
      <c r="Z41" s="85">
        <v>16.231100000000001</v>
      </c>
      <c r="AA41" s="85">
        <v>16.107500000000002</v>
      </c>
      <c r="AB41" s="85">
        <v>16.014700000000001</v>
      </c>
      <c r="AC41" s="85">
        <v>15.954599999999999</v>
      </c>
      <c r="AD41" s="85">
        <v>16.035900000000002</v>
      </c>
      <c r="AE41" s="85">
        <v>16.014099999999999</v>
      </c>
      <c r="AF41" s="85">
        <v>16.04</v>
      </c>
      <c r="AG41" s="85">
        <v>16.094899999999999</v>
      </c>
      <c r="AH41" s="85">
        <v>16.0243</v>
      </c>
      <c r="AI41" s="85">
        <v>16.269500000000001</v>
      </c>
      <c r="AJ41" s="85">
        <v>16.404</v>
      </c>
      <c r="AK41" s="85">
        <v>16.3901</v>
      </c>
      <c r="AL41" s="85">
        <v>16.2257</v>
      </c>
      <c r="AM41" s="85">
        <v>16.144100000000002</v>
      </c>
      <c r="AN41" s="85">
        <v>16.002700000000001</v>
      </c>
    </row>
    <row r="42" spans="1:41" ht="14.45" x14ac:dyDescent="0.35">
      <c r="A42" s="64">
        <v>0</v>
      </c>
      <c r="B42" s="64">
        <v>0</v>
      </c>
      <c r="C42" s="64">
        <v>0</v>
      </c>
      <c r="D42" s="64"/>
      <c r="E42" s="110">
        <v>1101000</v>
      </c>
      <c r="F42" s="114">
        <v>1101</v>
      </c>
      <c r="G42" s="99" t="s">
        <v>510</v>
      </c>
      <c r="H42" s="85">
        <v>0.82179999999999997</v>
      </c>
      <c r="I42" s="85">
        <v>0.8619</v>
      </c>
      <c r="J42" s="85">
        <v>0.89600000000000002</v>
      </c>
      <c r="K42" s="85">
        <v>0.89990000000000003</v>
      </c>
      <c r="L42" s="85">
        <v>0.93520000000000003</v>
      </c>
      <c r="M42" s="85">
        <v>0.98040000000000005</v>
      </c>
      <c r="N42" s="85">
        <v>0.97770000000000001</v>
      </c>
      <c r="O42" s="85">
        <v>0.95989999999999998</v>
      </c>
      <c r="P42" s="85">
        <v>0.93500000000000005</v>
      </c>
      <c r="Q42" s="85">
        <v>0.96699999999999997</v>
      </c>
      <c r="R42" s="85">
        <v>1.0225</v>
      </c>
      <c r="S42" s="85">
        <v>1.0354000000000001</v>
      </c>
      <c r="T42" s="85">
        <v>1.0456000000000001</v>
      </c>
      <c r="U42" s="85">
        <v>1.0531999999999999</v>
      </c>
      <c r="V42" s="85">
        <v>1.0670999999999999</v>
      </c>
      <c r="W42" s="85">
        <v>1.0814999999999999</v>
      </c>
      <c r="X42" s="85">
        <v>1.0939000000000001</v>
      </c>
      <c r="Y42" s="85">
        <v>1.1142000000000001</v>
      </c>
      <c r="Z42" s="85">
        <v>1.1076999999999999</v>
      </c>
      <c r="AA42" s="85">
        <v>1.0931999999999999</v>
      </c>
      <c r="AB42" s="85">
        <v>1.0591999999999999</v>
      </c>
      <c r="AC42" s="85">
        <v>1.0069999999999999</v>
      </c>
      <c r="AD42" s="85">
        <v>0.97440000000000004</v>
      </c>
      <c r="AE42" s="85">
        <v>0.94340000000000002</v>
      </c>
      <c r="AF42" s="85">
        <v>0.92779999999999996</v>
      </c>
      <c r="AG42" s="85">
        <v>0.9194</v>
      </c>
      <c r="AH42" s="85">
        <v>0.91049999999999998</v>
      </c>
      <c r="AI42" s="85">
        <v>0.92520000000000002</v>
      </c>
      <c r="AJ42" s="85">
        <v>0.93710000000000004</v>
      </c>
      <c r="AK42" s="85">
        <v>0.94579999999999997</v>
      </c>
      <c r="AL42" s="85">
        <v>0.92959999999999998</v>
      </c>
      <c r="AM42" s="85">
        <v>0.91349999999999998</v>
      </c>
      <c r="AN42" s="85">
        <v>0.89170000000000005</v>
      </c>
    </row>
    <row r="43" spans="1:41" ht="14.45" x14ac:dyDescent="0.35">
      <c r="A43" s="64" t="s">
        <v>1</v>
      </c>
      <c r="B43" s="64" t="s">
        <v>2</v>
      </c>
      <c r="C43" s="64" t="s">
        <v>320</v>
      </c>
      <c r="D43" s="64"/>
      <c r="E43" s="87">
        <v>1101002</v>
      </c>
      <c r="F43" s="88">
        <v>1101002</v>
      </c>
      <c r="G43" s="39" t="s">
        <v>511</v>
      </c>
      <c r="H43" s="85">
        <v>0.50539999999999996</v>
      </c>
      <c r="I43" s="85">
        <v>0.50939999999999996</v>
      </c>
      <c r="J43" s="85">
        <v>0.51239999999999997</v>
      </c>
      <c r="K43" s="85">
        <v>0.51370000000000005</v>
      </c>
      <c r="L43" s="85">
        <v>0.51270000000000004</v>
      </c>
      <c r="M43" s="85">
        <v>0.52159999999999995</v>
      </c>
      <c r="N43" s="85">
        <v>0.52649999999999997</v>
      </c>
      <c r="O43" s="85">
        <v>0.52769999999999995</v>
      </c>
      <c r="P43" s="85">
        <v>0.53469999999999995</v>
      </c>
      <c r="Q43" s="85">
        <v>0.57520000000000004</v>
      </c>
      <c r="R43" s="85">
        <v>0.628</v>
      </c>
      <c r="S43" s="85">
        <v>0.64929999999999999</v>
      </c>
      <c r="T43" s="85">
        <v>0.65169999999999995</v>
      </c>
      <c r="U43" s="85">
        <v>0.64580000000000004</v>
      </c>
      <c r="V43" s="85">
        <v>0.63829999999999998</v>
      </c>
      <c r="W43" s="85">
        <v>0.62439999999999996</v>
      </c>
      <c r="X43" s="85">
        <v>0.60940000000000005</v>
      </c>
      <c r="Y43" s="85">
        <v>0.5998</v>
      </c>
      <c r="Z43" s="85">
        <v>0.60250000000000004</v>
      </c>
      <c r="AA43" s="85">
        <v>0.60219999999999996</v>
      </c>
      <c r="AB43" s="85">
        <v>0.60009999999999997</v>
      </c>
      <c r="AC43" s="85">
        <v>0.59960000000000002</v>
      </c>
      <c r="AD43" s="85">
        <v>0.59519999999999995</v>
      </c>
      <c r="AE43" s="85">
        <v>0.5857</v>
      </c>
      <c r="AF43" s="85">
        <v>0.58540000000000003</v>
      </c>
      <c r="AG43" s="85">
        <v>0.5887</v>
      </c>
      <c r="AH43" s="85">
        <v>0.59050000000000002</v>
      </c>
      <c r="AI43" s="85">
        <v>0.58660000000000001</v>
      </c>
      <c r="AJ43" s="85">
        <v>0.58420000000000005</v>
      </c>
      <c r="AK43" s="85">
        <v>0.59050000000000002</v>
      </c>
      <c r="AL43" s="85">
        <v>0.59540000000000004</v>
      </c>
      <c r="AM43" s="85">
        <v>0.59809999999999997</v>
      </c>
      <c r="AN43" s="85">
        <v>0.59009999999999996</v>
      </c>
    </row>
    <row r="44" spans="1:41" x14ac:dyDescent="0.25">
      <c r="A44" s="64" t="s">
        <v>4</v>
      </c>
      <c r="B44" s="64" t="s">
        <v>2</v>
      </c>
      <c r="C44" s="64" t="s">
        <v>320</v>
      </c>
      <c r="D44" s="64"/>
      <c r="E44" s="87">
        <v>1101051</v>
      </c>
      <c r="F44" s="88">
        <v>1101051</v>
      </c>
      <c r="G44" s="39" t="s">
        <v>512</v>
      </c>
      <c r="H44" s="85">
        <v>2.1600000000000001E-2</v>
      </c>
      <c r="I44" s="85">
        <v>2.4899999999999999E-2</v>
      </c>
      <c r="J44" s="85">
        <v>2.5499999999999998E-2</v>
      </c>
      <c r="K44" s="85">
        <v>2.5700000000000001E-2</v>
      </c>
      <c r="L44" s="85">
        <v>2.8899999999999999E-2</v>
      </c>
      <c r="M44" s="85">
        <v>3.39E-2</v>
      </c>
      <c r="N44" s="85">
        <v>3.6600000000000001E-2</v>
      </c>
      <c r="O44" s="85">
        <v>3.7999999999999999E-2</v>
      </c>
      <c r="P44" s="85">
        <v>3.61E-2</v>
      </c>
      <c r="Q44" s="85">
        <v>3.3399999999999999E-2</v>
      </c>
      <c r="R44" s="85">
        <v>3.2399999999999998E-2</v>
      </c>
      <c r="S44" s="85">
        <v>3.2099999999999997E-2</v>
      </c>
      <c r="T44" s="85">
        <v>3.1199999999999999E-2</v>
      </c>
      <c r="U44" s="85">
        <v>3.3399999999999999E-2</v>
      </c>
      <c r="V44" s="85">
        <v>3.3599999999999998E-2</v>
      </c>
      <c r="W44" s="85">
        <v>3.3599999999999998E-2</v>
      </c>
      <c r="X44" s="85">
        <v>3.5999999999999997E-2</v>
      </c>
      <c r="Y44" s="85">
        <v>4.1700000000000001E-2</v>
      </c>
      <c r="Z44" s="85">
        <v>3.9800000000000002E-2</v>
      </c>
      <c r="AA44" s="85">
        <v>4.0099999999999997E-2</v>
      </c>
      <c r="AB44" s="85">
        <v>3.5700000000000003E-2</v>
      </c>
      <c r="AC44" s="85">
        <v>2.86E-2</v>
      </c>
      <c r="AD44" s="85">
        <v>2.64E-2</v>
      </c>
      <c r="AE44" s="85">
        <v>2.5700000000000001E-2</v>
      </c>
      <c r="AF44" s="85">
        <v>2.52E-2</v>
      </c>
      <c r="AG44" s="85">
        <v>2.3599999999999999E-2</v>
      </c>
      <c r="AH44" s="85">
        <v>2.3400000000000001E-2</v>
      </c>
      <c r="AI44" s="85">
        <v>2.2599999999999999E-2</v>
      </c>
      <c r="AJ44" s="85">
        <v>2.3099999999999999E-2</v>
      </c>
      <c r="AK44" s="85">
        <v>2.3199999999999998E-2</v>
      </c>
      <c r="AL44" s="85">
        <v>2.2800000000000001E-2</v>
      </c>
      <c r="AM44" s="85">
        <v>2.2499999999999999E-2</v>
      </c>
      <c r="AN44" s="85">
        <v>1.9800000000000002E-2</v>
      </c>
    </row>
    <row r="45" spans="1:41" x14ac:dyDescent="0.25">
      <c r="A45" s="64" t="s">
        <v>4</v>
      </c>
      <c r="B45" s="64" t="s">
        <v>2</v>
      </c>
      <c r="C45" s="64" t="s">
        <v>320</v>
      </c>
      <c r="D45" s="64"/>
      <c r="E45" s="87">
        <v>1101052</v>
      </c>
      <c r="F45" s="88">
        <v>1101052</v>
      </c>
      <c r="G45" s="39" t="s">
        <v>513</v>
      </c>
      <c r="H45" s="85">
        <v>5.3699999999999998E-2</v>
      </c>
      <c r="I45" s="85">
        <v>5.62E-2</v>
      </c>
      <c r="J45" s="85">
        <v>6.3600000000000004E-2</v>
      </c>
      <c r="K45" s="85">
        <v>6.4000000000000001E-2</v>
      </c>
      <c r="L45" s="85">
        <v>6.4100000000000004E-2</v>
      </c>
      <c r="M45" s="85">
        <v>6.59E-2</v>
      </c>
      <c r="N45" s="85">
        <v>6.8099999999999994E-2</v>
      </c>
      <c r="O45" s="85">
        <v>7.1900000000000006E-2</v>
      </c>
      <c r="P45" s="85">
        <v>7.1400000000000005E-2</v>
      </c>
      <c r="Q45" s="85">
        <v>7.2400000000000006E-2</v>
      </c>
      <c r="R45" s="85">
        <v>7.3200000000000001E-2</v>
      </c>
      <c r="S45" s="85">
        <v>7.17E-2</v>
      </c>
      <c r="T45" s="85">
        <v>7.2499999999999995E-2</v>
      </c>
      <c r="U45" s="85">
        <v>7.22E-2</v>
      </c>
      <c r="V45" s="85">
        <v>7.3700000000000002E-2</v>
      </c>
      <c r="W45" s="85">
        <v>7.4800000000000005E-2</v>
      </c>
      <c r="X45" s="85">
        <v>7.4099999999999999E-2</v>
      </c>
      <c r="Y45" s="85">
        <v>7.5800000000000006E-2</v>
      </c>
      <c r="Z45" s="85">
        <v>7.8700000000000006E-2</v>
      </c>
      <c r="AA45" s="85">
        <v>8.3099999999999993E-2</v>
      </c>
      <c r="AB45" s="85">
        <v>8.5900000000000004E-2</v>
      </c>
      <c r="AC45" s="85">
        <v>8.5699999999999998E-2</v>
      </c>
      <c r="AD45" s="85">
        <v>8.5699999999999998E-2</v>
      </c>
      <c r="AE45" s="85">
        <v>8.43E-2</v>
      </c>
      <c r="AF45" s="85">
        <v>8.7599999999999997E-2</v>
      </c>
      <c r="AG45" s="85">
        <v>8.6199999999999999E-2</v>
      </c>
      <c r="AH45" s="85">
        <v>8.3799999999999999E-2</v>
      </c>
      <c r="AI45" s="85">
        <v>8.2699999999999996E-2</v>
      </c>
      <c r="AJ45" s="85">
        <v>8.5500000000000007E-2</v>
      </c>
      <c r="AK45" s="85">
        <v>8.8200000000000001E-2</v>
      </c>
      <c r="AL45" s="85">
        <v>8.4699999999999998E-2</v>
      </c>
      <c r="AM45" s="85">
        <v>8.1100000000000005E-2</v>
      </c>
      <c r="AN45" s="85">
        <v>7.8200000000000006E-2</v>
      </c>
    </row>
    <row r="46" spans="1:41" x14ac:dyDescent="0.25">
      <c r="A46" s="64" t="s">
        <v>4</v>
      </c>
      <c r="B46" s="64" t="s">
        <v>2</v>
      </c>
      <c r="C46" s="64" t="s">
        <v>320</v>
      </c>
      <c r="D46" s="64"/>
      <c r="E46" s="87">
        <v>1101053</v>
      </c>
      <c r="F46" s="88">
        <v>1101053</v>
      </c>
      <c r="G46" s="39" t="s">
        <v>514</v>
      </c>
      <c r="H46" s="85">
        <v>3.3599999999999998E-2</v>
      </c>
      <c r="I46" s="85">
        <v>3.4000000000000002E-2</v>
      </c>
      <c r="J46" s="85">
        <v>3.4200000000000001E-2</v>
      </c>
      <c r="K46" s="85">
        <v>3.4500000000000003E-2</v>
      </c>
      <c r="L46" s="85">
        <v>3.5900000000000001E-2</v>
      </c>
      <c r="M46" s="85">
        <v>3.7499999999999999E-2</v>
      </c>
      <c r="N46" s="85">
        <v>3.5200000000000002E-2</v>
      </c>
      <c r="O46" s="85">
        <v>3.32E-2</v>
      </c>
      <c r="P46" s="85">
        <v>3.15E-2</v>
      </c>
      <c r="Q46" s="85">
        <v>3.04E-2</v>
      </c>
      <c r="R46" s="85">
        <v>3.1099999999999999E-2</v>
      </c>
      <c r="S46" s="85">
        <v>3.1399999999999997E-2</v>
      </c>
      <c r="T46" s="85">
        <v>3.2300000000000002E-2</v>
      </c>
      <c r="U46" s="85">
        <v>3.2599999999999997E-2</v>
      </c>
      <c r="V46" s="85">
        <v>3.5499999999999997E-2</v>
      </c>
      <c r="W46" s="85">
        <v>3.8399999999999997E-2</v>
      </c>
      <c r="X46" s="85">
        <v>3.6700000000000003E-2</v>
      </c>
      <c r="Y46" s="85">
        <v>3.5799999999999998E-2</v>
      </c>
      <c r="Z46" s="85">
        <v>3.4200000000000001E-2</v>
      </c>
      <c r="AA46" s="85">
        <v>3.2800000000000003E-2</v>
      </c>
      <c r="AB46" s="85">
        <v>3.0099999999999998E-2</v>
      </c>
      <c r="AC46" s="85">
        <v>2.9399999999999999E-2</v>
      </c>
      <c r="AD46" s="85">
        <v>2.92E-2</v>
      </c>
      <c r="AE46" s="85">
        <v>2.98E-2</v>
      </c>
      <c r="AF46" s="85">
        <v>3.04E-2</v>
      </c>
      <c r="AG46" s="85">
        <v>3.0700000000000002E-2</v>
      </c>
      <c r="AH46" s="85">
        <v>3.2199999999999999E-2</v>
      </c>
      <c r="AI46" s="85">
        <v>3.3099999999999997E-2</v>
      </c>
      <c r="AJ46" s="85">
        <v>3.5999999999999997E-2</v>
      </c>
      <c r="AK46" s="85">
        <v>3.6299999999999999E-2</v>
      </c>
      <c r="AL46" s="85">
        <v>3.4000000000000002E-2</v>
      </c>
      <c r="AM46" s="85">
        <v>3.15E-2</v>
      </c>
      <c r="AN46" s="85">
        <v>3.0599999999999999E-2</v>
      </c>
    </row>
    <row r="47" spans="1:41" x14ac:dyDescent="0.25">
      <c r="A47" s="64" t="s">
        <v>4</v>
      </c>
      <c r="B47" s="64" t="s">
        <v>2</v>
      </c>
      <c r="C47" s="64" t="s">
        <v>320</v>
      </c>
      <c r="D47" s="64"/>
      <c r="E47" s="87">
        <v>1101073</v>
      </c>
      <c r="F47" s="88">
        <v>1101073</v>
      </c>
      <c r="G47" s="39" t="s">
        <v>515</v>
      </c>
      <c r="H47" s="85">
        <v>0.2074</v>
      </c>
      <c r="I47" s="85">
        <v>0.23749999999999999</v>
      </c>
      <c r="J47" s="85">
        <v>0.26019999999999999</v>
      </c>
      <c r="K47" s="85">
        <v>0.26200000000000001</v>
      </c>
      <c r="L47" s="85">
        <v>0.29349999999999998</v>
      </c>
      <c r="M47" s="85">
        <v>0.32150000000000001</v>
      </c>
      <c r="N47" s="85">
        <v>0.31140000000000001</v>
      </c>
      <c r="O47" s="85">
        <v>0.28910000000000002</v>
      </c>
      <c r="P47" s="85">
        <v>0.26129999999999998</v>
      </c>
      <c r="Q47" s="85">
        <v>0.25559999999999999</v>
      </c>
      <c r="R47" s="85">
        <v>0.25779999999999997</v>
      </c>
      <c r="S47" s="85">
        <v>0.25090000000000001</v>
      </c>
      <c r="T47" s="85">
        <v>0.25790000000000002</v>
      </c>
      <c r="U47" s="85">
        <v>0.26910000000000001</v>
      </c>
      <c r="V47" s="85">
        <v>0.28599999999999998</v>
      </c>
      <c r="W47" s="85">
        <v>0.31030000000000002</v>
      </c>
      <c r="X47" s="85">
        <v>0.33779999999999999</v>
      </c>
      <c r="Y47" s="85">
        <v>0.36120000000000002</v>
      </c>
      <c r="Z47" s="85">
        <v>0.35249999999999998</v>
      </c>
      <c r="AA47" s="85">
        <v>0.33500000000000002</v>
      </c>
      <c r="AB47" s="85">
        <v>0.30740000000000001</v>
      </c>
      <c r="AC47" s="85">
        <v>0.26379999999999998</v>
      </c>
      <c r="AD47" s="85">
        <v>0.2379</v>
      </c>
      <c r="AE47" s="85">
        <v>0.21790000000000001</v>
      </c>
      <c r="AF47" s="85">
        <v>0.1993</v>
      </c>
      <c r="AG47" s="85">
        <v>0.19020000000000001</v>
      </c>
      <c r="AH47" s="85">
        <v>0.18060000000000001</v>
      </c>
      <c r="AI47" s="85">
        <v>0.20019999999999999</v>
      </c>
      <c r="AJ47" s="85">
        <v>0.20830000000000001</v>
      </c>
      <c r="AK47" s="85">
        <v>0.20749999999999999</v>
      </c>
      <c r="AL47" s="85">
        <v>0.19270000000000001</v>
      </c>
      <c r="AM47" s="85">
        <v>0.18029999999999999</v>
      </c>
      <c r="AN47" s="85">
        <v>0.17299999999999999</v>
      </c>
    </row>
    <row r="48" spans="1:41" x14ac:dyDescent="0.25">
      <c r="A48" s="64">
        <v>0</v>
      </c>
      <c r="B48" s="64">
        <v>0</v>
      </c>
      <c r="C48" s="64">
        <v>0</v>
      </c>
      <c r="D48" s="64"/>
      <c r="E48" s="110">
        <v>1102000</v>
      </c>
      <c r="F48" s="114">
        <v>1102</v>
      </c>
      <c r="G48" s="99" t="s">
        <v>516</v>
      </c>
      <c r="H48" s="85">
        <v>0.60499999999999998</v>
      </c>
      <c r="I48" s="85">
        <v>0.60129999999999995</v>
      </c>
      <c r="J48" s="85">
        <v>0.59140000000000004</v>
      </c>
      <c r="K48" s="85">
        <v>0.59030000000000005</v>
      </c>
      <c r="L48" s="85">
        <v>0.59450000000000003</v>
      </c>
      <c r="M48" s="85">
        <v>0.59550000000000003</v>
      </c>
      <c r="N48" s="85">
        <v>0.59589999999999999</v>
      </c>
      <c r="O48" s="85">
        <v>0.5958</v>
      </c>
      <c r="P48" s="85">
        <v>0.59850000000000003</v>
      </c>
      <c r="Q48" s="85">
        <v>0.60419999999999996</v>
      </c>
      <c r="R48" s="85">
        <v>0.62929999999999997</v>
      </c>
      <c r="S48" s="85">
        <v>0.65549999999999997</v>
      </c>
      <c r="T48" s="85">
        <v>0.67069999999999996</v>
      </c>
      <c r="U48" s="85">
        <v>0.69340000000000002</v>
      </c>
      <c r="V48" s="85">
        <v>0.73409999999999997</v>
      </c>
      <c r="W48" s="85">
        <v>0.75239999999999996</v>
      </c>
      <c r="X48" s="85">
        <v>0.76400000000000001</v>
      </c>
      <c r="Y48" s="85">
        <v>0.76839999999999997</v>
      </c>
      <c r="Z48" s="85">
        <v>0.76200000000000001</v>
      </c>
      <c r="AA48" s="85">
        <v>0.75919999999999999</v>
      </c>
      <c r="AB48" s="85">
        <v>0.76280000000000003</v>
      </c>
      <c r="AC48" s="85">
        <v>0.75900000000000001</v>
      </c>
      <c r="AD48" s="85">
        <v>0.75900000000000001</v>
      </c>
      <c r="AE48" s="85">
        <v>0.76339999999999997</v>
      </c>
      <c r="AF48" s="85">
        <v>0.7611</v>
      </c>
      <c r="AG48" s="85">
        <v>0.75570000000000004</v>
      </c>
      <c r="AH48" s="85">
        <v>0.75609999999999999</v>
      </c>
      <c r="AI48" s="85">
        <v>0.74390000000000001</v>
      </c>
      <c r="AJ48" s="85">
        <v>0.73009999999999997</v>
      </c>
      <c r="AK48" s="85">
        <v>0.70699999999999996</v>
      </c>
      <c r="AL48" s="85">
        <v>0.69530000000000003</v>
      </c>
      <c r="AM48" s="85">
        <v>0.69220000000000004</v>
      </c>
      <c r="AN48" s="85">
        <v>0.68740000000000001</v>
      </c>
    </row>
    <row r="49" spans="1:40" ht="14.45" x14ac:dyDescent="0.35">
      <c r="A49" s="64" t="s">
        <v>1</v>
      </c>
      <c r="B49" s="64" t="s">
        <v>2</v>
      </c>
      <c r="C49" s="64" t="s">
        <v>320</v>
      </c>
      <c r="D49" s="64"/>
      <c r="E49" s="87">
        <v>1102001</v>
      </c>
      <c r="F49" s="88">
        <v>1102001</v>
      </c>
      <c r="G49" s="39" t="s">
        <v>517</v>
      </c>
      <c r="H49" s="85">
        <v>1.09E-2</v>
      </c>
      <c r="I49" s="85">
        <v>1.0800000000000001E-2</v>
      </c>
      <c r="J49" s="85">
        <v>1.0699999999999999E-2</v>
      </c>
      <c r="K49" s="85">
        <v>1.0699999999999999E-2</v>
      </c>
      <c r="L49" s="85">
        <v>1.11E-2</v>
      </c>
      <c r="M49" s="85">
        <v>1.09E-2</v>
      </c>
      <c r="N49" s="85">
        <v>1.11E-2</v>
      </c>
      <c r="O49" s="85">
        <v>1.14E-2</v>
      </c>
      <c r="P49" s="85">
        <v>1.1299999999999999E-2</v>
      </c>
      <c r="Q49" s="85">
        <v>1.14E-2</v>
      </c>
      <c r="R49" s="85">
        <v>1.1299999999999999E-2</v>
      </c>
      <c r="S49" s="85">
        <v>1.12E-2</v>
      </c>
      <c r="T49" s="85">
        <v>1.12E-2</v>
      </c>
      <c r="U49" s="85">
        <v>1.14E-2</v>
      </c>
      <c r="V49" s="85">
        <v>1.1299999999999999E-2</v>
      </c>
      <c r="W49" s="85">
        <v>1.1299999999999999E-2</v>
      </c>
      <c r="X49" s="85">
        <v>1.14E-2</v>
      </c>
      <c r="Y49" s="85">
        <v>1.17E-2</v>
      </c>
      <c r="Z49" s="85">
        <v>1.2200000000000001E-2</v>
      </c>
      <c r="AA49" s="85">
        <v>1.2500000000000001E-2</v>
      </c>
      <c r="AB49" s="85">
        <v>1.26E-2</v>
      </c>
      <c r="AC49" s="85">
        <v>1.26E-2</v>
      </c>
      <c r="AD49" s="85">
        <v>1.2699999999999999E-2</v>
      </c>
      <c r="AE49" s="85">
        <v>1.2500000000000001E-2</v>
      </c>
      <c r="AF49" s="85">
        <v>1.2500000000000001E-2</v>
      </c>
      <c r="AG49" s="85">
        <v>1.2200000000000001E-2</v>
      </c>
      <c r="AH49" s="85">
        <v>1.2200000000000001E-2</v>
      </c>
      <c r="AI49" s="85">
        <v>1.24E-2</v>
      </c>
      <c r="AJ49" s="85">
        <v>1.2200000000000001E-2</v>
      </c>
      <c r="AK49" s="85">
        <v>1.2200000000000001E-2</v>
      </c>
      <c r="AL49" s="85">
        <v>1.2200000000000001E-2</v>
      </c>
      <c r="AM49" s="85">
        <v>1.2500000000000001E-2</v>
      </c>
      <c r="AN49" s="85">
        <v>1.2800000000000001E-2</v>
      </c>
    </row>
    <row r="50" spans="1:40" x14ac:dyDescent="0.25">
      <c r="A50" s="64" t="s">
        <v>1</v>
      </c>
      <c r="B50" s="64" t="s">
        <v>2</v>
      </c>
      <c r="C50" s="64" t="s">
        <v>320</v>
      </c>
      <c r="D50" s="64"/>
      <c r="E50" s="87">
        <v>1102006</v>
      </c>
      <c r="F50" s="88">
        <v>1102006</v>
      </c>
      <c r="G50" s="39" t="s">
        <v>518</v>
      </c>
      <c r="H50" s="85">
        <v>0.26979999999999998</v>
      </c>
      <c r="I50" s="85">
        <v>0.26590000000000003</v>
      </c>
      <c r="J50" s="85">
        <v>0.25729999999999997</v>
      </c>
      <c r="K50" s="85">
        <v>0.25719999999999998</v>
      </c>
      <c r="L50" s="85">
        <v>0.25590000000000002</v>
      </c>
      <c r="M50" s="85">
        <v>0.25569999999999998</v>
      </c>
      <c r="N50" s="85">
        <v>0.25309999999999999</v>
      </c>
      <c r="O50" s="85">
        <v>0.25319999999999998</v>
      </c>
      <c r="P50" s="85">
        <v>0.25509999999999999</v>
      </c>
      <c r="Q50" s="85">
        <v>0.25309999999999999</v>
      </c>
      <c r="R50" s="85">
        <v>0.25380000000000003</v>
      </c>
      <c r="S50" s="85">
        <v>0.254</v>
      </c>
      <c r="T50" s="85">
        <v>0.25519999999999998</v>
      </c>
      <c r="U50" s="85">
        <v>0.25800000000000001</v>
      </c>
      <c r="V50" s="85">
        <v>0.26179999999999998</v>
      </c>
      <c r="W50" s="85">
        <v>0.2656</v>
      </c>
      <c r="X50" s="85">
        <v>0.26690000000000003</v>
      </c>
      <c r="Y50" s="85">
        <v>0.2702</v>
      </c>
      <c r="Z50" s="85">
        <v>0.27150000000000002</v>
      </c>
      <c r="AA50" s="85">
        <v>0.27079999999999999</v>
      </c>
      <c r="AB50" s="85">
        <v>0.27360000000000001</v>
      </c>
      <c r="AC50" s="85">
        <v>0.27550000000000002</v>
      </c>
      <c r="AD50" s="85">
        <v>0.27779999999999999</v>
      </c>
      <c r="AE50" s="85">
        <v>0.28270000000000001</v>
      </c>
      <c r="AF50" s="85">
        <v>0.28310000000000002</v>
      </c>
      <c r="AG50" s="85">
        <v>0.2828</v>
      </c>
      <c r="AH50" s="85">
        <v>0.28339999999999999</v>
      </c>
      <c r="AI50" s="85">
        <v>0.28289999999999998</v>
      </c>
      <c r="AJ50" s="85">
        <v>0.28160000000000002</v>
      </c>
      <c r="AK50" s="85">
        <v>0.28299999999999997</v>
      </c>
      <c r="AL50" s="85">
        <v>0.28370000000000001</v>
      </c>
      <c r="AM50" s="85">
        <v>0.28410000000000002</v>
      </c>
      <c r="AN50" s="85">
        <v>0.28399999999999997</v>
      </c>
    </row>
    <row r="51" spans="1:40" x14ac:dyDescent="0.25">
      <c r="A51" s="64" t="s">
        <v>1</v>
      </c>
      <c r="B51" s="64" t="s">
        <v>2</v>
      </c>
      <c r="C51" s="64" t="s">
        <v>320</v>
      </c>
      <c r="D51" s="64"/>
      <c r="E51" s="87">
        <v>1102008</v>
      </c>
      <c r="F51" s="88">
        <v>1102008</v>
      </c>
      <c r="G51" s="39" t="s">
        <v>519</v>
      </c>
      <c r="H51" s="85">
        <v>2.58E-2</v>
      </c>
      <c r="I51" s="85">
        <v>2.5899999999999999E-2</v>
      </c>
      <c r="J51" s="85">
        <v>2.5899999999999999E-2</v>
      </c>
      <c r="K51" s="85">
        <v>2.5999999999999999E-2</v>
      </c>
      <c r="L51" s="85">
        <v>2.5999999999999999E-2</v>
      </c>
      <c r="M51" s="85">
        <v>2.5899999999999999E-2</v>
      </c>
      <c r="N51" s="85">
        <v>2.58E-2</v>
      </c>
      <c r="O51" s="85">
        <v>2.58E-2</v>
      </c>
      <c r="P51" s="85">
        <v>2.5399999999999999E-2</v>
      </c>
      <c r="Q51" s="85">
        <v>2.5899999999999999E-2</v>
      </c>
      <c r="R51" s="85">
        <v>2.63E-2</v>
      </c>
      <c r="S51" s="85">
        <v>2.6599999999999999E-2</v>
      </c>
      <c r="T51" s="85">
        <v>2.7199999999999998E-2</v>
      </c>
      <c r="U51" s="85">
        <v>2.7300000000000001E-2</v>
      </c>
      <c r="V51" s="85">
        <v>2.7300000000000001E-2</v>
      </c>
      <c r="W51" s="85">
        <v>2.7300000000000001E-2</v>
      </c>
      <c r="X51" s="85">
        <v>2.7400000000000001E-2</v>
      </c>
      <c r="Y51" s="85">
        <v>2.7199999999999998E-2</v>
      </c>
      <c r="Z51" s="85">
        <v>2.7099999999999999E-2</v>
      </c>
      <c r="AA51" s="85">
        <v>2.76E-2</v>
      </c>
      <c r="AB51" s="85">
        <v>2.76E-2</v>
      </c>
      <c r="AC51" s="85">
        <v>2.7199999999999998E-2</v>
      </c>
      <c r="AD51" s="85">
        <v>2.6499999999999999E-2</v>
      </c>
      <c r="AE51" s="85">
        <v>2.63E-2</v>
      </c>
      <c r="AF51" s="85">
        <v>2.5999999999999999E-2</v>
      </c>
      <c r="AG51" s="85">
        <v>2.5700000000000001E-2</v>
      </c>
      <c r="AH51" s="85">
        <v>2.53E-2</v>
      </c>
      <c r="AI51" s="85">
        <v>2.5100000000000001E-2</v>
      </c>
      <c r="AJ51" s="85">
        <v>2.5999999999999999E-2</v>
      </c>
      <c r="AK51" s="85">
        <v>2.6499999999999999E-2</v>
      </c>
      <c r="AL51" s="85">
        <v>2.5399999999999999E-2</v>
      </c>
      <c r="AM51" s="85">
        <v>2.53E-2</v>
      </c>
      <c r="AN51" s="85">
        <v>2.53E-2</v>
      </c>
    </row>
    <row r="52" spans="1:40" ht="14.45" x14ac:dyDescent="0.35">
      <c r="A52" s="64" t="s">
        <v>4</v>
      </c>
      <c r="B52" s="64" t="s">
        <v>2</v>
      </c>
      <c r="C52" s="64" t="s">
        <v>320</v>
      </c>
      <c r="D52" s="64"/>
      <c r="E52" s="89">
        <v>9999999</v>
      </c>
      <c r="F52" s="88">
        <v>1102009</v>
      </c>
      <c r="G52" s="39" t="s">
        <v>520</v>
      </c>
      <c r="H52" s="85">
        <v>4.5999999999999999E-3</v>
      </c>
      <c r="I52" s="85">
        <v>4.5999999999999999E-3</v>
      </c>
      <c r="J52" s="85">
        <v>4.5999999999999999E-3</v>
      </c>
      <c r="K52" s="85">
        <v>4.4999999999999997E-3</v>
      </c>
      <c r="L52" s="85">
        <v>4.4999999999999997E-3</v>
      </c>
      <c r="M52" s="85">
        <v>4.4999999999999997E-3</v>
      </c>
      <c r="N52" s="85">
        <v>4.4999999999999997E-3</v>
      </c>
      <c r="O52" s="85">
        <v>4.4999999999999997E-3</v>
      </c>
      <c r="P52" s="85">
        <v>4.5999999999999999E-3</v>
      </c>
      <c r="Q52" s="85">
        <v>4.4000000000000003E-3</v>
      </c>
      <c r="R52" s="85">
        <v>4.4000000000000003E-3</v>
      </c>
      <c r="S52" s="85">
        <v>4.3E-3</v>
      </c>
      <c r="T52" s="85">
        <v>4.3E-3</v>
      </c>
      <c r="U52" s="85">
        <v>4.3E-3</v>
      </c>
      <c r="V52" s="85">
        <v>4.3E-3</v>
      </c>
      <c r="W52" s="85">
        <v>4.3E-3</v>
      </c>
      <c r="X52" s="85">
        <v>4.4000000000000003E-3</v>
      </c>
      <c r="Y52" s="85">
        <v>4.4999999999999997E-3</v>
      </c>
      <c r="Z52" s="85">
        <v>4.4999999999999997E-3</v>
      </c>
      <c r="AA52" s="85">
        <v>4.5999999999999999E-3</v>
      </c>
      <c r="AB52" s="85">
        <v>4.5999999999999999E-3</v>
      </c>
      <c r="AC52" s="85">
        <v>4.5999999999999999E-3</v>
      </c>
      <c r="AD52" s="85">
        <v>4.7000000000000002E-3</v>
      </c>
      <c r="AE52" s="85">
        <v>4.5999999999999999E-3</v>
      </c>
      <c r="AF52" s="85">
        <v>4.7000000000000002E-3</v>
      </c>
      <c r="AG52" s="85">
        <v>4.7000000000000002E-3</v>
      </c>
      <c r="AH52" s="85">
        <v>4.7000000000000002E-3</v>
      </c>
      <c r="AI52" s="85">
        <v>4.7000000000000002E-3</v>
      </c>
      <c r="AJ52" s="85">
        <v>4.7999999999999996E-3</v>
      </c>
      <c r="AK52" s="85">
        <v>4.7999999999999996E-3</v>
      </c>
      <c r="AL52" s="85">
        <v>4.7999999999999996E-3</v>
      </c>
      <c r="AM52" s="85">
        <v>4.8999999999999998E-3</v>
      </c>
      <c r="AN52" s="85">
        <v>4.8999999999999998E-3</v>
      </c>
    </row>
    <row r="53" spans="1:40" ht="14.45" x14ac:dyDescent="0.35">
      <c r="A53" s="64" t="s">
        <v>4</v>
      </c>
      <c r="B53" s="64" t="s">
        <v>2</v>
      </c>
      <c r="C53" s="64" t="s">
        <v>320</v>
      </c>
      <c r="D53" s="64"/>
      <c r="E53" s="89">
        <v>9999999</v>
      </c>
      <c r="F53" s="88">
        <v>1102010</v>
      </c>
      <c r="G53" s="39" t="s">
        <v>521</v>
      </c>
      <c r="H53" s="85">
        <v>4.8999999999999998E-3</v>
      </c>
      <c r="I53" s="85">
        <v>4.7000000000000002E-3</v>
      </c>
      <c r="J53" s="85">
        <v>4.8999999999999998E-3</v>
      </c>
      <c r="K53" s="85">
        <v>4.8999999999999998E-3</v>
      </c>
      <c r="L53" s="85">
        <v>5.1000000000000004E-3</v>
      </c>
      <c r="M53" s="85">
        <v>5.1000000000000004E-3</v>
      </c>
      <c r="N53" s="85">
        <v>5.0000000000000001E-3</v>
      </c>
      <c r="O53" s="85">
        <v>4.8999999999999998E-3</v>
      </c>
      <c r="P53" s="85">
        <v>5.1000000000000004E-3</v>
      </c>
      <c r="Q53" s="85">
        <v>5.1000000000000004E-3</v>
      </c>
      <c r="R53" s="85">
        <v>5.1000000000000004E-3</v>
      </c>
      <c r="S53" s="85">
        <v>5.3E-3</v>
      </c>
      <c r="T53" s="85">
        <v>5.1999999999999998E-3</v>
      </c>
      <c r="U53" s="85">
        <v>5.1000000000000004E-3</v>
      </c>
      <c r="V53" s="85">
        <v>5.1999999999999998E-3</v>
      </c>
      <c r="W53" s="85">
        <v>5.1000000000000004E-3</v>
      </c>
      <c r="X53" s="85">
        <v>5.3E-3</v>
      </c>
      <c r="Y53" s="85">
        <v>5.3E-3</v>
      </c>
      <c r="Z53" s="85">
        <v>5.1000000000000004E-3</v>
      </c>
      <c r="AA53" s="85">
        <v>5.1999999999999998E-3</v>
      </c>
      <c r="AB53" s="85">
        <v>5.1999999999999998E-3</v>
      </c>
      <c r="AC53" s="85">
        <v>5.1000000000000004E-3</v>
      </c>
      <c r="AD53" s="85">
        <v>5.1000000000000004E-3</v>
      </c>
      <c r="AE53" s="85">
        <v>5.1999999999999998E-3</v>
      </c>
      <c r="AF53" s="85">
        <v>5.0000000000000001E-3</v>
      </c>
      <c r="AG53" s="85">
        <v>4.8999999999999998E-3</v>
      </c>
      <c r="AH53" s="85">
        <v>5.0000000000000001E-3</v>
      </c>
      <c r="AI53" s="85">
        <v>5.0000000000000001E-3</v>
      </c>
      <c r="AJ53" s="85">
        <v>5.0000000000000001E-3</v>
      </c>
      <c r="AK53" s="85">
        <v>5.0000000000000001E-3</v>
      </c>
      <c r="AL53" s="85">
        <v>4.8999999999999998E-3</v>
      </c>
      <c r="AM53" s="85">
        <v>5.0000000000000001E-3</v>
      </c>
      <c r="AN53" s="85">
        <v>4.8999999999999998E-3</v>
      </c>
    </row>
    <row r="54" spans="1:40" ht="14.45" x14ac:dyDescent="0.35">
      <c r="A54" s="64" t="s">
        <v>1</v>
      </c>
      <c r="B54" s="64" t="s">
        <v>2</v>
      </c>
      <c r="C54" s="64" t="s">
        <v>320</v>
      </c>
      <c r="D54" s="64"/>
      <c r="E54" s="87">
        <v>1102012</v>
      </c>
      <c r="F54" s="88">
        <v>1102012</v>
      </c>
      <c r="G54" s="39" t="s">
        <v>522</v>
      </c>
      <c r="H54" s="85">
        <v>7.4200000000000002E-2</v>
      </c>
      <c r="I54" s="85">
        <v>7.3700000000000002E-2</v>
      </c>
      <c r="J54" s="85">
        <v>7.2400000000000006E-2</v>
      </c>
      <c r="K54" s="85">
        <v>7.22E-2</v>
      </c>
      <c r="L54" s="85">
        <v>7.1599999999999997E-2</v>
      </c>
      <c r="M54" s="85">
        <v>7.0900000000000005E-2</v>
      </c>
      <c r="N54" s="85">
        <v>7.0800000000000002E-2</v>
      </c>
      <c r="O54" s="85">
        <v>7.0699999999999999E-2</v>
      </c>
      <c r="P54" s="85">
        <v>7.1099999999999997E-2</v>
      </c>
      <c r="Q54" s="85">
        <v>7.3099999999999998E-2</v>
      </c>
      <c r="R54" s="85">
        <v>7.3899999999999993E-2</v>
      </c>
      <c r="S54" s="85">
        <v>7.4700000000000003E-2</v>
      </c>
      <c r="T54" s="85">
        <v>7.5300000000000006E-2</v>
      </c>
      <c r="U54" s="85">
        <v>7.6399999999999996E-2</v>
      </c>
      <c r="V54" s="85">
        <v>7.9600000000000004E-2</v>
      </c>
      <c r="W54" s="85">
        <v>8.2799999999999999E-2</v>
      </c>
      <c r="X54" s="85">
        <v>8.4099999999999994E-2</v>
      </c>
      <c r="Y54" s="85">
        <v>8.43E-2</v>
      </c>
      <c r="Z54" s="85">
        <v>8.48E-2</v>
      </c>
      <c r="AA54" s="85">
        <v>8.5800000000000001E-2</v>
      </c>
      <c r="AB54" s="85">
        <v>8.7800000000000003E-2</v>
      </c>
      <c r="AC54" s="85">
        <v>8.9800000000000005E-2</v>
      </c>
      <c r="AD54" s="85">
        <v>9.2600000000000002E-2</v>
      </c>
      <c r="AE54" s="85">
        <v>9.3600000000000003E-2</v>
      </c>
      <c r="AF54" s="85">
        <v>9.5000000000000001E-2</v>
      </c>
      <c r="AG54" s="85">
        <v>9.4500000000000001E-2</v>
      </c>
      <c r="AH54" s="85">
        <v>9.35E-2</v>
      </c>
      <c r="AI54" s="85">
        <v>9.3700000000000006E-2</v>
      </c>
      <c r="AJ54" s="85">
        <v>9.2499999999999999E-2</v>
      </c>
      <c r="AK54" s="85">
        <v>9.2299999999999993E-2</v>
      </c>
      <c r="AL54" s="85">
        <v>9.3600000000000003E-2</v>
      </c>
      <c r="AM54" s="85">
        <v>9.3899999999999997E-2</v>
      </c>
      <c r="AN54" s="85">
        <v>9.1600000000000001E-2</v>
      </c>
    </row>
    <row r="55" spans="1:40" ht="14.45" x14ac:dyDescent="0.35">
      <c r="A55" s="64" t="s">
        <v>1</v>
      </c>
      <c r="B55" s="64" t="s">
        <v>2</v>
      </c>
      <c r="C55" s="64" t="s">
        <v>320</v>
      </c>
      <c r="D55" s="64"/>
      <c r="E55" s="87">
        <v>1102013</v>
      </c>
      <c r="F55" s="88">
        <v>1102013</v>
      </c>
      <c r="G55" s="39" t="s">
        <v>523</v>
      </c>
      <c r="H55" s="85">
        <v>7.7999999999999996E-3</v>
      </c>
      <c r="I55" s="85">
        <v>7.7999999999999996E-3</v>
      </c>
      <c r="J55" s="85">
        <v>7.7999999999999996E-3</v>
      </c>
      <c r="K55" s="85">
        <v>7.7000000000000002E-3</v>
      </c>
      <c r="L55" s="85">
        <v>7.7000000000000002E-3</v>
      </c>
      <c r="M55" s="85">
        <v>7.7000000000000002E-3</v>
      </c>
      <c r="N55" s="85">
        <v>7.7999999999999996E-3</v>
      </c>
      <c r="O55" s="85">
        <v>7.9000000000000008E-3</v>
      </c>
      <c r="P55" s="85">
        <v>7.7999999999999996E-3</v>
      </c>
      <c r="Q55" s="85">
        <v>7.7999999999999996E-3</v>
      </c>
      <c r="R55" s="85">
        <v>7.7999999999999996E-3</v>
      </c>
      <c r="S55" s="85">
        <v>8.0000000000000002E-3</v>
      </c>
      <c r="T55" s="85">
        <v>7.7999999999999996E-3</v>
      </c>
      <c r="U55" s="85">
        <v>8.0000000000000002E-3</v>
      </c>
      <c r="V55" s="85">
        <v>8.0000000000000002E-3</v>
      </c>
      <c r="W55" s="85">
        <v>8.0000000000000002E-3</v>
      </c>
      <c r="X55" s="85">
        <v>8.0000000000000002E-3</v>
      </c>
      <c r="Y55" s="85">
        <v>8.0000000000000002E-3</v>
      </c>
      <c r="Z55" s="85">
        <v>8.0000000000000002E-3</v>
      </c>
      <c r="AA55" s="85">
        <v>8.2000000000000007E-3</v>
      </c>
      <c r="AB55" s="85">
        <v>8.2000000000000007E-3</v>
      </c>
      <c r="AC55" s="85">
        <v>8.2000000000000007E-3</v>
      </c>
      <c r="AD55" s="85">
        <v>8.0999999999999996E-3</v>
      </c>
      <c r="AE55" s="85">
        <v>8.0000000000000002E-3</v>
      </c>
      <c r="AF55" s="85">
        <v>8.0000000000000002E-3</v>
      </c>
      <c r="AG55" s="85">
        <v>8.0000000000000002E-3</v>
      </c>
      <c r="AH55" s="85">
        <v>8.0000000000000002E-3</v>
      </c>
      <c r="AI55" s="85">
        <v>8.0000000000000002E-3</v>
      </c>
      <c r="AJ55" s="85">
        <v>8.0000000000000002E-3</v>
      </c>
      <c r="AK55" s="85">
        <v>8.0000000000000002E-3</v>
      </c>
      <c r="AL55" s="85">
        <v>8.2000000000000007E-3</v>
      </c>
      <c r="AM55" s="85">
        <v>8.3999999999999995E-3</v>
      </c>
      <c r="AN55" s="85">
        <v>8.5000000000000006E-3</v>
      </c>
    </row>
    <row r="56" spans="1:40" ht="14.45" x14ac:dyDescent="0.35">
      <c r="A56" s="64" t="s">
        <v>4</v>
      </c>
      <c r="B56" s="64" t="s">
        <v>2</v>
      </c>
      <c r="C56" s="64" t="s">
        <v>320</v>
      </c>
      <c r="D56" s="64"/>
      <c r="E56" s="87">
        <v>1102023</v>
      </c>
      <c r="F56" s="88">
        <v>1102023</v>
      </c>
      <c r="G56" s="39" t="s">
        <v>524</v>
      </c>
      <c r="H56" s="85">
        <v>0.106</v>
      </c>
      <c r="I56" s="85">
        <v>0.1055</v>
      </c>
      <c r="J56" s="85">
        <v>0.1071</v>
      </c>
      <c r="K56" s="85">
        <v>0.1076</v>
      </c>
      <c r="L56" s="85">
        <v>0.114</v>
      </c>
      <c r="M56" s="85">
        <v>0.1163</v>
      </c>
      <c r="N56" s="85">
        <v>0.1183</v>
      </c>
      <c r="O56" s="85">
        <v>0.12</v>
      </c>
      <c r="P56" s="85">
        <v>0.1197</v>
      </c>
      <c r="Q56" s="85">
        <v>0.12509999999999999</v>
      </c>
      <c r="R56" s="85">
        <v>0.14660000000000001</v>
      </c>
      <c r="S56" s="85">
        <v>0.17430000000000001</v>
      </c>
      <c r="T56" s="85">
        <v>0.189</v>
      </c>
      <c r="U56" s="85">
        <v>0.2072</v>
      </c>
      <c r="V56" s="85">
        <v>0.2392</v>
      </c>
      <c r="W56" s="85">
        <v>0.24979999999999999</v>
      </c>
      <c r="X56" s="85">
        <v>0.25929999999999997</v>
      </c>
      <c r="Y56" s="85">
        <v>0.25950000000000001</v>
      </c>
      <c r="Z56" s="85">
        <v>0.25059999999999999</v>
      </c>
      <c r="AA56" s="85">
        <v>0.2455</v>
      </c>
      <c r="AB56" s="85">
        <v>0.24360000000000001</v>
      </c>
      <c r="AC56" s="85">
        <v>0.2354</v>
      </c>
      <c r="AD56" s="85">
        <v>0.22950000000000001</v>
      </c>
      <c r="AE56" s="85">
        <v>0.22850000000000001</v>
      </c>
      <c r="AF56" s="85">
        <v>0.22600000000000001</v>
      </c>
      <c r="AG56" s="85">
        <v>0.22059999999999999</v>
      </c>
      <c r="AH56" s="85">
        <v>0.2225</v>
      </c>
      <c r="AI56" s="85">
        <v>0.21210000000000001</v>
      </c>
      <c r="AJ56" s="85">
        <v>0.2029</v>
      </c>
      <c r="AK56" s="85">
        <v>0.1772</v>
      </c>
      <c r="AL56" s="85">
        <v>0.16439999999999999</v>
      </c>
      <c r="AM56" s="85">
        <v>0.15909999999999999</v>
      </c>
      <c r="AN56" s="85">
        <v>0.15590000000000001</v>
      </c>
    </row>
    <row r="57" spans="1:40" x14ac:dyDescent="0.25">
      <c r="A57" s="64" t="s">
        <v>1</v>
      </c>
      <c r="B57" s="64" t="s">
        <v>2</v>
      </c>
      <c r="C57" s="64" t="s">
        <v>320</v>
      </c>
      <c r="D57" s="64"/>
      <c r="E57" s="87">
        <v>1102029</v>
      </c>
      <c r="F57" s="88">
        <v>1102029</v>
      </c>
      <c r="G57" s="39" t="s">
        <v>525</v>
      </c>
      <c r="H57" s="85">
        <v>0.1011</v>
      </c>
      <c r="I57" s="85">
        <v>0.1024</v>
      </c>
      <c r="J57" s="85">
        <v>0.1008</v>
      </c>
      <c r="K57" s="85">
        <v>9.9500000000000005E-2</v>
      </c>
      <c r="L57" s="85">
        <v>9.8599999999999993E-2</v>
      </c>
      <c r="M57" s="85">
        <v>9.8500000000000004E-2</v>
      </c>
      <c r="N57" s="85">
        <v>9.9599999999999994E-2</v>
      </c>
      <c r="O57" s="85">
        <v>9.7600000000000006E-2</v>
      </c>
      <c r="P57" s="85">
        <v>9.8400000000000001E-2</v>
      </c>
      <c r="Q57" s="85">
        <v>9.8299999999999998E-2</v>
      </c>
      <c r="R57" s="85">
        <v>0.1</v>
      </c>
      <c r="S57" s="85">
        <v>9.7199999999999995E-2</v>
      </c>
      <c r="T57" s="85">
        <v>9.5500000000000002E-2</v>
      </c>
      <c r="U57" s="85">
        <v>9.5600000000000004E-2</v>
      </c>
      <c r="V57" s="85">
        <v>9.74E-2</v>
      </c>
      <c r="W57" s="85">
        <v>9.8000000000000004E-2</v>
      </c>
      <c r="X57" s="85">
        <v>9.74E-2</v>
      </c>
      <c r="Y57" s="85">
        <v>9.7799999999999998E-2</v>
      </c>
      <c r="Z57" s="85">
        <v>9.8199999999999996E-2</v>
      </c>
      <c r="AA57" s="85">
        <v>9.9099999999999994E-2</v>
      </c>
      <c r="AB57" s="85">
        <v>9.9500000000000005E-2</v>
      </c>
      <c r="AC57" s="85">
        <v>0.1007</v>
      </c>
      <c r="AD57" s="85">
        <v>0.1021</v>
      </c>
      <c r="AE57" s="85">
        <v>0.1019</v>
      </c>
      <c r="AF57" s="85">
        <v>0.1009</v>
      </c>
      <c r="AG57" s="85">
        <v>0.1022</v>
      </c>
      <c r="AH57" s="85">
        <v>0.10150000000000001</v>
      </c>
      <c r="AI57" s="85">
        <v>9.9900000000000003E-2</v>
      </c>
      <c r="AJ57" s="85">
        <v>9.7000000000000003E-2</v>
      </c>
      <c r="AK57" s="85">
        <v>9.8000000000000004E-2</v>
      </c>
      <c r="AL57" s="85">
        <v>9.8100000000000007E-2</v>
      </c>
      <c r="AM57" s="85">
        <v>9.8900000000000002E-2</v>
      </c>
      <c r="AN57" s="85">
        <v>9.9599999999999994E-2</v>
      </c>
    </row>
    <row r="58" spans="1:40" x14ac:dyDescent="0.25">
      <c r="A58" s="64">
        <v>0</v>
      </c>
      <c r="B58" s="64">
        <v>0</v>
      </c>
      <c r="C58" s="64">
        <v>0</v>
      </c>
      <c r="D58" s="64"/>
      <c r="E58" s="110">
        <v>1103000</v>
      </c>
      <c r="F58" s="114">
        <v>1103</v>
      </c>
      <c r="G58" s="99" t="s">
        <v>526</v>
      </c>
      <c r="H58" s="85">
        <v>0.5333</v>
      </c>
      <c r="I58" s="85">
        <v>0.56030000000000002</v>
      </c>
      <c r="J58" s="85">
        <v>0.5353</v>
      </c>
      <c r="K58" s="85">
        <v>0.51910000000000001</v>
      </c>
      <c r="L58" s="85">
        <v>0.51200000000000001</v>
      </c>
      <c r="M58" s="85">
        <v>0.54549999999999998</v>
      </c>
      <c r="N58" s="85">
        <v>0.59750000000000003</v>
      </c>
      <c r="O58" s="85">
        <v>0.69020000000000004</v>
      </c>
      <c r="P58" s="85">
        <v>0.76119999999999999</v>
      </c>
      <c r="Q58" s="85">
        <v>0.76270000000000004</v>
      </c>
      <c r="R58" s="85">
        <v>0.71799999999999997</v>
      </c>
      <c r="S58" s="85">
        <v>0.63080000000000003</v>
      </c>
      <c r="T58" s="85">
        <v>0.63339999999999996</v>
      </c>
      <c r="U58" s="85">
        <v>0.75270000000000004</v>
      </c>
      <c r="V58" s="85">
        <v>0.85040000000000004</v>
      </c>
      <c r="W58" s="85">
        <v>0.9224</v>
      </c>
      <c r="X58" s="85">
        <v>1.0119</v>
      </c>
      <c r="Y58" s="85">
        <v>0.98340000000000005</v>
      </c>
      <c r="Z58" s="85">
        <v>0.93340000000000001</v>
      </c>
      <c r="AA58" s="85">
        <v>0.81140000000000001</v>
      </c>
      <c r="AB58" s="85">
        <v>0.72050000000000003</v>
      </c>
      <c r="AC58" s="85">
        <v>0.6411</v>
      </c>
      <c r="AD58" s="85">
        <v>0.65369999999999995</v>
      </c>
      <c r="AE58" s="85">
        <v>0.66810000000000003</v>
      </c>
      <c r="AF58" s="85">
        <v>0.6855</v>
      </c>
      <c r="AG58" s="85">
        <v>0.67589999999999995</v>
      </c>
      <c r="AH58" s="85">
        <v>0.68079999999999996</v>
      </c>
      <c r="AI58" s="85">
        <v>0.82289999999999996</v>
      </c>
      <c r="AJ58" s="85">
        <v>0.87109999999999999</v>
      </c>
      <c r="AK58" s="85">
        <v>0.87339999999999995</v>
      </c>
      <c r="AL58" s="85">
        <v>0.79079999999999995</v>
      </c>
      <c r="AM58" s="85">
        <v>0.68259999999999998</v>
      </c>
      <c r="AN58" s="85">
        <v>0.62949999999999995</v>
      </c>
    </row>
    <row r="59" spans="1:40" x14ac:dyDescent="0.25">
      <c r="A59" s="64" t="s">
        <v>4</v>
      </c>
      <c r="B59" s="64" t="s">
        <v>2</v>
      </c>
      <c r="C59" s="64" t="s">
        <v>320</v>
      </c>
      <c r="D59" s="64"/>
      <c r="E59" s="87">
        <v>1103003</v>
      </c>
      <c r="F59" s="88">
        <v>1103003</v>
      </c>
      <c r="G59" s="39" t="s">
        <v>527</v>
      </c>
      <c r="H59" s="85">
        <v>0.1399</v>
      </c>
      <c r="I59" s="85">
        <v>0.15029999999999999</v>
      </c>
      <c r="J59" s="85">
        <v>0.14829999999999999</v>
      </c>
      <c r="K59" s="85">
        <v>0.14510000000000001</v>
      </c>
      <c r="L59" s="85">
        <v>0.14779999999999999</v>
      </c>
      <c r="M59" s="85">
        <v>0.1479</v>
      </c>
      <c r="N59" s="85">
        <v>0.1739</v>
      </c>
      <c r="O59" s="85">
        <v>0.15989999999999999</v>
      </c>
      <c r="P59" s="85">
        <v>0.1663</v>
      </c>
      <c r="Q59" s="85">
        <v>0.2011</v>
      </c>
      <c r="R59" s="85">
        <v>0.2112</v>
      </c>
      <c r="S59" s="85">
        <v>0.2034</v>
      </c>
      <c r="T59" s="85">
        <v>0.1981</v>
      </c>
      <c r="U59" s="85">
        <v>0.2369</v>
      </c>
      <c r="V59" s="85">
        <v>0.25409999999999999</v>
      </c>
      <c r="W59" s="85">
        <v>0.26850000000000002</v>
      </c>
      <c r="X59" s="85">
        <v>0.31009999999999999</v>
      </c>
      <c r="Y59" s="85">
        <v>0.31990000000000002</v>
      </c>
      <c r="Z59" s="85">
        <v>0.32240000000000002</v>
      </c>
      <c r="AA59" s="85">
        <v>0.30659999999999998</v>
      </c>
      <c r="AB59" s="85">
        <v>0.28170000000000001</v>
      </c>
      <c r="AC59" s="85">
        <v>0.2382</v>
      </c>
      <c r="AD59" s="85">
        <v>0.23469999999999999</v>
      </c>
      <c r="AE59" s="85">
        <v>0.23300000000000001</v>
      </c>
      <c r="AF59" s="85">
        <v>0.23519999999999999</v>
      </c>
      <c r="AG59" s="85">
        <v>0.22339999999999999</v>
      </c>
      <c r="AH59" s="85">
        <v>0.2019</v>
      </c>
      <c r="AI59" s="85">
        <v>0.2702</v>
      </c>
      <c r="AJ59" s="85">
        <v>0.3281</v>
      </c>
      <c r="AK59" s="85">
        <v>0.29659999999999997</v>
      </c>
      <c r="AL59" s="85">
        <v>0.2616</v>
      </c>
      <c r="AM59" s="85">
        <v>0.21229999999999999</v>
      </c>
      <c r="AN59" s="85">
        <v>0.1739</v>
      </c>
    </row>
    <row r="60" spans="1:40" x14ac:dyDescent="0.25">
      <c r="A60" s="64" t="s">
        <v>4</v>
      </c>
      <c r="B60" s="64" t="s">
        <v>2</v>
      </c>
      <c r="C60" s="64" t="s">
        <v>320</v>
      </c>
      <c r="D60" s="64"/>
      <c r="E60" s="87">
        <v>1103004</v>
      </c>
      <c r="F60" s="88">
        <v>1103004</v>
      </c>
      <c r="G60" s="39" t="s">
        <v>528</v>
      </c>
      <c r="H60" s="85">
        <v>7.7999999999999996E-3</v>
      </c>
      <c r="I60" s="85">
        <v>7.7999999999999996E-3</v>
      </c>
      <c r="J60" s="85">
        <v>8.5000000000000006E-3</v>
      </c>
      <c r="K60" s="85">
        <v>8.2000000000000007E-3</v>
      </c>
      <c r="L60" s="85">
        <v>8.0999999999999996E-3</v>
      </c>
      <c r="M60" s="85">
        <v>8.2000000000000007E-3</v>
      </c>
      <c r="N60" s="85">
        <v>9.7000000000000003E-3</v>
      </c>
      <c r="O60" s="85">
        <v>9.7999999999999997E-3</v>
      </c>
      <c r="P60" s="85">
        <v>9.9000000000000008E-3</v>
      </c>
      <c r="Q60" s="85">
        <v>9.4000000000000004E-3</v>
      </c>
      <c r="R60" s="85">
        <v>9.5999999999999992E-3</v>
      </c>
      <c r="S60" s="85">
        <v>9.4999999999999998E-3</v>
      </c>
      <c r="T60" s="85">
        <v>9.4999999999999998E-3</v>
      </c>
      <c r="U60" s="85">
        <v>1.18E-2</v>
      </c>
      <c r="V60" s="85">
        <v>1.29E-2</v>
      </c>
      <c r="W60" s="85">
        <v>1.23E-2</v>
      </c>
      <c r="X60" s="85">
        <v>1.0999999999999999E-2</v>
      </c>
      <c r="Y60" s="85">
        <v>1.06E-2</v>
      </c>
      <c r="Z60" s="85">
        <v>1.0200000000000001E-2</v>
      </c>
      <c r="AA60" s="85">
        <v>1.11E-2</v>
      </c>
      <c r="AB60" s="85">
        <v>1.04E-2</v>
      </c>
      <c r="AC60" s="85">
        <v>1.03E-2</v>
      </c>
      <c r="AD60" s="85">
        <v>1.1599999999999999E-2</v>
      </c>
      <c r="AE60" s="85">
        <v>1.1299999999999999E-2</v>
      </c>
      <c r="AF60" s="85">
        <v>1.2200000000000001E-2</v>
      </c>
      <c r="AG60" s="85">
        <v>1.43E-2</v>
      </c>
      <c r="AH60" s="85">
        <v>1.4200000000000001E-2</v>
      </c>
      <c r="AI60" s="85">
        <v>1.2200000000000001E-2</v>
      </c>
      <c r="AJ60" s="85">
        <v>1.21E-2</v>
      </c>
      <c r="AK60" s="85">
        <v>1.12E-2</v>
      </c>
      <c r="AL60" s="85">
        <v>1.0200000000000001E-2</v>
      </c>
      <c r="AM60" s="85">
        <v>1.0699999999999999E-2</v>
      </c>
      <c r="AN60" s="85">
        <v>1.04E-2</v>
      </c>
    </row>
    <row r="61" spans="1:40" x14ac:dyDescent="0.25">
      <c r="A61" s="64" t="s">
        <v>4</v>
      </c>
      <c r="B61" s="64" t="s">
        <v>2</v>
      </c>
      <c r="C61" s="64" t="s">
        <v>320</v>
      </c>
      <c r="D61" s="64"/>
      <c r="E61" s="87">
        <v>1103005</v>
      </c>
      <c r="F61" s="88">
        <v>1103005</v>
      </c>
      <c r="G61" s="39" t="s">
        <v>529</v>
      </c>
      <c r="H61" s="85">
        <v>8.2000000000000007E-3</v>
      </c>
      <c r="I61" s="85">
        <v>8.5000000000000006E-3</v>
      </c>
      <c r="J61" s="85">
        <v>1.0699999999999999E-2</v>
      </c>
      <c r="K61" s="85">
        <v>9.7000000000000003E-3</v>
      </c>
      <c r="L61" s="85">
        <v>8.6999999999999994E-3</v>
      </c>
      <c r="M61" s="85">
        <v>8.9999999999999993E-3</v>
      </c>
      <c r="N61" s="85">
        <v>8.6E-3</v>
      </c>
      <c r="O61" s="85">
        <v>8.5000000000000006E-3</v>
      </c>
      <c r="P61" s="85">
        <v>8.6999999999999994E-3</v>
      </c>
      <c r="Q61" s="85">
        <v>9.5999999999999992E-3</v>
      </c>
      <c r="R61" s="85">
        <v>0.01</v>
      </c>
      <c r="S61" s="85">
        <v>1.0999999999999999E-2</v>
      </c>
      <c r="T61" s="85">
        <v>1.15E-2</v>
      </c>
      <c r="U61" s="85">
        <v>1.3599999999999999E-2</v>
      </c>
      <c r="V61" s="85">
        <v>1.4500000000000001E-2</v>
      </c>
      <c r="W61" s="85">
        <v>1.38E-2</v>
      </c>
      <c r="X61" s="85">
        <v>1.35E-2</v>
      </c>
      <c r="Y61" s="85">
        <v>1.32E-2</v>
      </c>
      <c r="Z61" s="85">
        <v>1.15E-2</v>
      </c>
      <c r="AA61" s="85">
        <v>1.0699999999999999E-2</v>
      </c>
      <c r="AB61" s="85">
        <v>1.0699999999999999E-2</v>
      </c>
      <c r="AC61" s="85">
        <v>1.04E-2</v>
      </c>
      <c r="AD61" s="85">
        <v>1.0200000000000001E-2</v>
      </c>
      <c r="AE61" s="85">
        <v>1.01E-2</v>
      </c>
      <c r="AF61" s="85">
        <v>1.3299999999999999E-2</v>
      </c>
      <c r="AG61" s="85">
        <v>1.3100000000000001E-2</v>
      </c>
      <c r="AH61" s="85">
        <v>1.44E-2</v>
      </c>
      <c r="AI61" s="85">
        <v>1.46E-2</v>
      </c>
      <c r="AJ61" s="85">
        <v>1.32E-2</v>
      </c>
      <c r="AK61" s="85">
        <v>1.2500000000000001E-2</v>
      </c>
      <c r="AL61" s="85">
        <v>1.2E-2</v>
      </c>
      <c r="AM61" s="85">
        <v>1.17E-2</v>
      </c>
      <c r="AN61" s="85">
        <v>1.2E-2</v>
      </c>
    </row>
    <row r="62" spans="1:40" x14ac:dyDescent="0.25">
      <c r="A62" s="64" t="s">
        <v>4</v>
      </c>
      <c r="B62" s="64" t="s">
        <v>2</v>
      </c>
      <c r="C62" s="64" t="s">
        <v>320</v>
      </c>
      <c r="D62" s="64"/>
      <c r="E62" s="87">
        <v>1103017</v>
      </c>
      <c r="F62" s="88">
        <v>1103017</v>
      </c>
      <c r="G62" s="39" t="s">
        <v>530</v>
      </c>
      <c r="H62" s="85">
        <v>1.15E-2</v>
      </c>
      <c r="I62" s="85">
        <v>1.2999999999999999E-2</v>
      </c>
      <c r="J62" s="85">
        <v>1.35E-2</v>
      </c>
      <c r="K62" s="85">
        <v>1.3299999999999999E-2</v>
      </c>
      <c r="L62" s="85">
        <v>1.2999999999999999E-2</v>
      </c>
      <c r="M62" s="85">
        <v>1.2E-2</v>
      </c>
      <c r="N62" s="85">
        <v>1.2200000000000001E-2</v>
      </c>
      <c r="O62" s="85">
        <v>1.24E-2</v>
      </c>
      <c r="P62" s="85">
        <v>1.2699999999999999E-2</v>
      </c>
      <c r="Q62" s="85">
        <v>1.24E-2</v>
      </c>
      <c r="R62" s="85">
        <v>1.0999999999999999E-2</v>
      </c>
      <c r="S62" s="85">
        <v>1.06E-2</v>
      </c>
      <c r="T62" s="85">
        <v>1.0800000000000001E-2</v>
      </c>
      <c r="U62" s="85">
        <v>1.15E-2</v>
      </c>
      <c r="V62" s="85">
        <v>1.2200000000000001E-2</v>
      </c>
      <c r="W62" s="85">
        <v>1.23E-2</v>
      </c>
      <c r="X62" s="85">
        <v>1.2500000000000001E-2</v>
      </c>
      <c r="Y62" s="85">
        <v>1.2699999999999999E-2</v>
      </c>
      <c r="Z62" s="85">
        <v>1.26E-2</v>
      </c>
      <c r="AA62" s="85">
        <v>1.2999999999999999E-2</v>
      </c>
      <c r="AB62" s="85">
        <v>1.2999999999999999E-2</v>
      </c>
      <c r="AC62" s="85">
        <v>1.24E-2</v>
      </c>
      <c r="AD62" s="85">
        <v>1.2200000000000001E-2</v>
      </c>
      <c r="AE62" s="85">
        <v>1.1900000000000001E-2</v>
      </c>
      <c r="AF62" s="85">
        <v>1.11E-2</v>
      </c>
      <c r="AG62" s="85">
        <v>1.11E-2</v>
      </c>
      <c r="AH62" s="85">
        <v>1.09E-2</v>
      </c>
      <c r="AI62" s="85">
        <v>1.1299999999999999E-2</v>
      </c>
      <c r="AJ62" s="85">
        <v>1.0999999999999999E-2</v>
      </c>
      <c r="AK62" s="85">
        <v>1.1299999999999999E-2</v>
      </c>
      <c r="AL62" s="85">
        <v>1.0800000000000001E-2</v>
      </c>
      <c r="AM62" s="85">
        <v>1.06E-2</v>
      </c>
      <c r="AN62" s="85">
        <v>1.0500000000000001E-2</v>
      </c>
    </row>
    <row r="63" spans="1:40" x14ac:dyDescent="0.25">
      <c r="A63" s="64" t="s">
        <v>4</v>
      </c>
      <c r="B63" s="64" t="s">
        <v>2</v>
      </c>
      <c r="C63" s="64" t="s">
        <v>320</v>
      </c>
      <c r="D63" s="64"/>
      <c r="E63" s="87">
        <v>1103026</v>
      </c>
      <c r="F63" s="88">
        <v>1103026</v>
      </c>
      <c r="G63" s="39" t="s">
        <v>531</v>
      </c>
      <c r="H63" s="85">
        <v>6.6E-3</v>
      </c>
      <c r="I63" s="85">
        <v>6.1999999999999998E-3</v>
      </c>
      <c r="J63" s="85">
        <v>6.1000000000000004E-3</v>
      </c>
      <c r="K63" s="85">
        <v>5.7000000000000002E-3</v>
      </c>
      <c r="L63" s="85">
        <v>5.4999999999999997E-3</v>
      </c>
      <c r="M63" s="85">
        <v>6.7000000000000002E-3</v>
      </c>
      <c r="N63" s="85">
        <v>6.1999999999999998E-3</v>
      </c>
      <c r="O63" s="85">
        <v>6.1999999999999998E-3</v>
      </c>
      <c r="P63" s="85">
        <v>9.2999999999999992E-3</v>
      </c>
      <c r="Q63" s="85">
        <v>9.4999999999999998E-3</v>
      </c>
      <c r="R63" s="85">
        <v>8.8000000000000005E-3</v>
      </c>
      <c r="S63" s="85">
        <v>7.1000000000000004E-3</v>
      </c>
      <c r="T63" s="85">
        <v>6.8999999999999999E-3</v>
      </c>
      <c r="U63" s="85">
        <v>6.7000000000000002E-3</v>
      </c>
      <c r="V63" s="85">
        <v>5.7999999999999996E-3</v>
      </c>
      <c r="W63" s="85">
        <v>5.5999999999999999E-3</v>
      </c>
      <c r="X63" s="85">
        <v>6.4999999999999997E-3</v>
      </c>
      <c r="Y63" s="85">
        <v>7.7999999999999996E-3</v>
      </c>
      <c r="Z63" s="85">
        <v>7.3000000000000001E-3</v>
      </c>
      <c r="AA63" s="85">
        <v>7.1999999999999998E-3</v>
      </c>
      <c r="AB63" s="85">
        <v>7.4000000000000003E-3</v>
      </c>
      <c r="AC63" s="85">
        <v>6.1999999999999998E-3</v>
      </c>
      <c r="AD63" s="85">
        <v>6.7999999999999996E-3</v>
      </c>
      <c r="AE63" s="85">
        <v>6.7999999999999996E-3</v>
      </c>
      <c r="AF63" s="85">
        <v>6.4999999999999997E-3</v>
      </c>
      <c r="AG63" s="85">
        <v>8.5000000000000006E-3</v>
      </c>
      <c r="AH63" s="85">
        <v>8.8999999999999999E-3</v>
      </c>
      <c r="AI63" s="85">
        <v>8.5000000000000006E-3</v>
      </c>
      <c r="AJ63" s="85">
        <v>8.2000000000000007E-3</v>
      </c>
      <c r="AK63" s="85">
        <v>7.0000000000000001E-3</v>
      </c>
      <c r="AL63" s="85">
        <v>6.4000000000000003E-3</v>
      </c>
      <c r="AM63" s="85">
        <v>7.0000000000000001E-3</v>
      </c>
      <c r="AN63" s="85">
        <v>7.4999999999999997E-3</v>
      </c>
    </row>
    <row r="64" spans="1:40" x14ac:dyDescent="0.25">
      <c r="A64" s="64" t="s">
        <v>4</v>
      </c>
      <c r="B64" s="64" t="s">
        <v>2</v>
      </c>
      <c r="C64" s="64" t="s">
        <v>320</v>
      </c>
      <c r="D64" s="64"/>
      <c r="E64" s="87">
        <v>1103027</v>
      </c>
      <c r="F64" s="88">
        <v>1103027</v>
      </c>
      <c r="G64" s="39" t="s">
        <v>532</v>
      </c>
      <c r="H64" s="85">
        <v>4.7999999999999996E-3</v>
      </c>
      <c r="I64" s="85">
        <v>3.7000000000000002E-3</v>
      </c>
      <c r="J64" s="85">
        <v>3.3E-3</v>
      </c>
      <c r="K64" s="85">
        <v>2.8999999999999998E-3</v>
      </c>
      <c r="L64" s="85">
        <v>3.2000000000000002E-3</v>
      </c>
      <c r="M64" s="85">
        <v>3.3999999999999998E-3</v>
      </c>
      <c r="N64" s="85">
        <v>3.2000000000000002E-3</v>
      </c>
      <c r="O64" s="85">
        <v>3.2000000000000002E-3</v>
      </c>
      <c r="P64" s="85">
        <v>3.8E-3</v>
      </c>
      <c r="Q64" s="85">
        <v>3.5000000000000001E-3</v>
      </c>
      <c r="R64" s="85">
        <v>4.7000000000000002E-3</v>
      </c>
      <c r="S64" s="85">
        <v>4.0000000000000001E-3</v>
      </c>
      <c r="T64" s="85">
        <v>3.0999999999999999E-3</v>
      </c>
      <c r="U64" s="85">
        <v>3.2000000000000002E-3</v>
      </c>
      <c r="V64" s="85">
        <v>3.3E-3</v>
      </c>
      <c r="W64" s="85">
        <v>3.2000000000000002E-3</v>
      </c>
      <c r="X64" s="85">
        <v>3.5000000000000001E-3</v>
      </c>
      <c r="Y64" s="85">
        <v>3.8E-3</v>
      </c>
      <c r="Z64" s="85">
        <v>3.5000000000000001E-3</v>
      </c>
      <c r="AA64" s="85">
        <v>3.8E-3</v>
      </c>
      <c r="AB64" s="85">
        <v>3.5000000000000001E-3</v>
      </c>
      <c r="AC64" s="85">
        <v>3.3999999999999998E-3</v>
      </c>
      <c r="AD64" s="85">
        <v>4.1000000000000003E-3</v>
      </c>
      <c r="AE64" s="85">
        <v>4.0000000000000001E-3</v>
      </c>
      <c r="AF64" s="85">
        <v>3.5999999999999999E-3</v>
      </c>
      <c r="AG64" s="85">
        <v>3.5000000000000001E-3</v>
      </c>
      <c r="AH64" s="85">
        <v>3.2000000000000002E-3</v>
      </c>
      <c r="AI64" s="85">
        <v>3.3999999999999998E-3</v>
      </c>
      <c r="AJ64" s="85">
        <v>3.5000000000000001E-3</v>
      </c>
      <c r="AK64" s="85">
        <v>3.5999999999999999E-3</v>
      </c>
      <c r="AL64" s="85">
        <v>3.3E-3</v>
      </c>
      <c r="AM64" s="85">
        <v>3.3999999999999998E-3</v>
      </c>
      <c r="AN64" s="85">
        <v>3.5999999999999999E-3</v>
      </c>
    </row>
    <row r="65" spans="1:40" x14ac:dyDescent="0.25">
      <c r="A65" s="64" t="s">
        <v>4</v>
      </c>
      <c r="B65" s="64" t="s">
        <v>2</v>
      </c>
      <c r="C65" s="64" t="s">
        <v>320</v>
      </c>
      <c r="D65" s="64"/>
      <c r="E65" s="87">
        <v>1103028</v>
      </c>
      <c r="F65" s="88">
        <v>1103028</v>
      </c>
      <c r="G65" s="39" t="s">
        <v>533</v>
      </c>
      <c r="H65" s="85">
        <v>0.20760000000000001</v>
      </c>
      <c r="I65" s="85">
        <v>0.22320000000000001</v>
      </c>
      <c r="J65" s="85">
        <v>0.1845</v>
      </c>
      <c r="K65" s="85">
        <v>0.1666</v>
      </c>
      <c r="L65" s="85">
        <v>0.15820000000000001</v>
      </c>
      <c r="M65" s="85">
        <v>0.17979999999999999</v>
      </c>
      <c r="N65" s="85">
        <v>0.20019999999999999</v>
      </c>
      <c r="O65" s="85">
        <v>0.29959999999999998</v>
      </c>
      <c r="P65" s="85">
        <v>0.35499999999999998</v>
      </c>
      <c r="Q65" s="85">
        <v>0.3075</v>
      </c>
      <c r="R65" s="85">
        <v>0.26529999999999998</v>
      </c>
      <c r="S65" s="85">
        <v>0.20849999999999999</v>
      </c>
      <c r="T65" s="85">
        <v>0.21990000000000001</v>
      </c>
      <c r="U65" s="85">
        <v>0.27500000000000002</v>
      </c>
      <c r="V65" s="85">
        <v>0.32850000000000001</v>
      </c>
      <c r="W65" s="85">
        <v>0.34699999999999998</v>
      </c>
      <c r="X65" s="85">
        <v>0.37069999999999997</v>
      </c>
      <c r="Y65" s="85">
        <v>0.33119999999999999</v>
      </c>
      <c r="Z65" s="85">
        <v>0.30659999999999998</v>
      </c>
      <c r="AA65" s="85">
        <v>0.223</v>
      </c>
      <c r="AB65" s="85">
        <v>0.19370000000000001</v>
      </c>
      <c r="AC65" s="85">
        <v>0.17660000000000001</v>
      </c>
      <c r="AD65" s="85">
        <v>0.20830000000000001</v>
      </c>
      <c r="AE65" s="85">
        <v>0.23119999999999999</v>
      </c>
      <c r="AF65" s="85">
        <v>0.2402</v>
      </c>
      <c r="AG65" s="85">
        <v>0.21390000000000001</v>
      </c>
      <c r="AH65" s="85">
        <v>0.23530000000000001</v>
      </c>
      <c r="AI65" s="85">
        <v>0.30969999999999998</v>
      </c>
      <c r="AJ65" s="85">
        <v>0.30159999999999998</v>
      </c>
      <c r="AK65" s="85">
        <v>0.33179999999999998</v>
      </c>
      <c r="AL65" s="85">
        <v>0.29870000000000002</v>
      </c>
      <c r="AM65" s="85">
        <v>0.247</v>
      </c>
      <c r="AN65" s="85">
        <v>0.2321</v>
      </c>
    </row>
    <row r="66" spans="1:40" x14ac:dyDescent="0.25">
      <c r="A66" s="64" t="s">
        <v>4</v>
      </c>
      <c r="B66" s="64" t="s">
        <v>2</v>
      </c>
      <c r="C66" s="64" t="s">
        <v>320</v>
      </c>
      <c r="D66" s="64"/>
      <c r="E66" s="87">
        <v>1103043</v>
      </c>
      <c r="F66" s="88">
        <v>1103043</v>
      </c>
      <c r="G66" s="39" t="s">
        <v>534</v>
      </c>
      <c r="H66" s="85">
        <v>9.5500000000000002E-2</v>
      </c>
      <c r="I66" s="85">
        <v>9.11E-2</v>
      </c>
      <c r="J66" s="85">
        <v>0.1016</v>
      </c>
      <c r="K66" s="85">
        <v>0.10829999999999999</v>
      </c>
      <c r="L66" s="85">
        <v>0.1085</v>
      </c>
      <c r="M66" s="85">
        <v>0.1202</v>
      </c>
      <c r="N66" s="85">
        <v>0.12239999999999999</v>
      </c>
      <c r="O66" s="85">
        <v>0.1201</v>
      </c>
      <c r="P66" s="85">
        <v>0.11799999999999999</v>
      </c>
      <c r="Q66" s="85">
        <v>0.1371</v>
      </c>
      <c r="R66" s="85">
        <v>0.13350000000000001</v>
      </c>
      <c r="S66" s="85">
        <v>0.1193</v>
      </c>
      <c r="T66" s="85">
        <v>0.1178</v>
      </c>
      <c r="U66" s="85">
        <v>0.13350000000000001</v>
      </c>
      <c r="V66" s="85">
        <v>0.14810000000000001</v>
      </c>
      <c r="W66" s="85">
        <v>0.1789</v>
      </c>
      <c r="X66" s="85">
        <v>0.19750000000000001</v>
      </c>
      <c r="Y66" s="85">
        <v>0.1915</v>
      </c>
      <c r="Z66" s="85">
        <v>0.18149999999999999</v>
      </c>
      <c r="AA66" s="85">
        <v>0.16170000000000001</v>
      </c>
      <c r="AB66" s="85">
        <v>0.1244</v>
      </c>
      <c r="AC66" s="85">
        <v>0.11509999999999999</v>
      </c>
      <c r="AD66" s="85">
        <v>0.1022</v>
      </c>
      <c r="AE66" s="85">
        <v>9.64E-2</v>
      </c>
      <c r="AF66" s="85">
        <v>0.1027</v>
      </c>
      <c r="AG66" s="85">
        <v>0.1186</v>
      </c>
      <c r="AH66" s="85">
        <v>0.12180000000000001</v>
      </c>
      <c r="AI66" s="85">
        <v>0.1239</v>
      </c>
      <c r="AJ66" s="85">
        <v>0.124</v>
      </c>
      <c r="AK66" s="85">
        <v>0.13109999999999999</v>
      </c>
      <c r="AL66" s="85">
        <v>0.12509999999999999</v>
      </c>
      <c r="AM66" s="85">
        <v>0.1202</v>
      </c>
      <c r="AN66" s="85">
        <v>0.1192</v>
      </c>
    </row>
    <row r="67" spans="1:40" x14ac:dyDescent="0.25">
      <c r="A67" s="64" t="s">
        <v>4</v>
      </c>
      <c r="B67" s="64" t="s">
        <v>2</v>
      </c>
      <c r="C67" s="64" t="s">
        <v>320</v>
      </c>
      <c r="D67" s="64"/>
      <c r="E67" s="87">
        <v>1103044</v>
      </c>
      <c r="F67" s="88">
        <v>1103044</v>
      </c>
      <c r="G67" s="39" t="s">
        <v>535</v>
      </c>
      <c r="H67" s="85">
        <v>4.2599999999999999E-2</v>
      </c>
      <c r="I67" s="85">
        <v>4.7199999999999999E-2</v>
      </c>
      <c r="J67" s="85">
        <v>4.9500000000000002E-2</v>
      </c>
      <c r="K67" s="85">
        <v>4.9799999999999997E-2</v>
      </c>
      <c r="L67" s="85">
        <v>4.9799999999999997E-2</v>
      </c>
      <c r="M67" s="85">
        <v>4.9200000000000001E-2</v>
      </c>
      <c r="N67" s="85">
        <v>5.1999999999999998E-2</v>
      </c>
      <c r="O67" s="85">
        <v>6.0900000000000003E-2</v>
      </c>
      <c r="P67" s="85">
        <v>6.83E-2</v>
      </c>
      <c r="Q67" s="85">
        <v>6.3600000000000004E-2</v>
      </c>
      <c r="R67" s="85">
        <v>5.4899999999999997E-2</v>
      </c>
      <c r="S67" s="85">
        <v>4.8399999999999999E-2</v>
      </c>
      <c r="T67" s="85">
        <v>4.6899999999999997E-2</v>
      </c>
      <c r="U67" s="85">
        <v>5.0999999999999997E-2</v>
      </c>
      <c r="V67" s="85">
        <v>6.1600000000000002E-2</v>
      </c>
      <c r="W67" s="85">
        <v>7.0499999999999993E-2</v>
      </c>
      <c r="X67" s="85">
        <v>7.5600000000000001E-2</v>
      </c>
      <c r="Y67" s="85">
        <v>8.0799999999999997E-2</v>
      </c>
      <c r="Z67" s="85">
        <v>6.5600000000000006E-2</v>
      </c>
      <c r="AA67" s="85">
        <v>6.2300000000000001E-2</v>
      </c>
      <c r="AB67" s="85">
        <v>6.2E-2</v>
      </c>
      <c r="AC67" s="85">
        <v>5.3499999999999999E-2</v>
      </c>
      <c r="AD67" s="85">
        <v>4.7699999999999999E-2</v>
      </c>
      <c r="AE67" s="85">
        <v>4.6899999999999997E-2</v>
      </c>
      <c r="AF67" s="85">
        <v>4.8000000000000001E-2</v>
      </c>
      <c r="AG67" s="85">
        <v>5.7599999999999998E-2</v>
      </c>
      <c r="AH67" s="85">
        <v>5.91E-2</v>
      </c>
      <c r="AI67" s="85">
        <v>5.79E-2</v>
      </c>
      <c r="AJ67" s="85">
        <v>5.7599999999999998E-2</v>
      </c>
      <c r="AK67" s="85">
        <v>5.62E-2</v>
      </c>
      <c r="AL67" s="85">
        <v>5.1700000000000003E-2</v>
      </c>
      <c r="AM67" s="85">
        <v>4.8500000000000001E-2</v>
      </c>
      <c r="AN67" s="85">
        <v>4.9200000000000001E-2</v>
      </c>
    </row>
    <row r="68" spans="1:40" x14ac:dyDescent="0.25">
      <c r="A68" s="64" t="s">
        <v>4</v>
      </c>
      <c r="B68" s="64" t="s">
        <v>2</v>
      </c>
      <c r="C68" s="64" t="s">
        <v>320</v>
      </c>
      <c r="D68" s="64"/>
      <c r="E68" s="89">
        <v>9999999</v>
      </c>
      <c r="F68" s="88">
        <v>1103046</v>
      </c>
      <c r="G68" s="39" t="s">
        <v>536</v>
      </c>
      <c r="H68" s="85">
        <v>8.8000000000000005E-3</v>
      </c>
      <c r="I68" s="85">
        <v>9.4999999999999998E-3</v>
      </c>
      <c r="J68" s="85">
        <v>9.4000000000000004E-3</v>
      </c>
      <c r="K68" s="85">
        <v>9.4000000000000004E-3</v>
      </c>
      <c r="L68" s="85">
        <v>9.2999999999999992E-3</v>
      </c>
      <c r="M68" s="85">
        <v>9.1000000000000004E-3</v>
      </c>
      <c r="N68" s="85">
        <v>9.1000000000000004E-3</v>
      </c>
      <c r="O68" s="85">
        <v>9.7000000000000003E-3</v>
      </c>
      <c r="P68" s="85">
        <v>8.9999999999999993E-3</v>
      </c>
      <c r="Q68" s="85">
        <v>8.8999999999999999E-3</v>
      </c>
      <c r="R68" s="85">
        <v>8.9999999999999993E-3</v>
      </c>
      <c r="S68" s="85">
        <v>8.8999999999999999E-3</v>
      </c>
      <c r="T68" s="85">
        <v>8.8999999999999999E-3</v>
      </c>
      <c r="U68" s="85">
        <v>9.4999999999999998E-3</v>
      </c>
      <c r="V68" s="85">
        <v>9.4999999999999998E-3</v>
      </c>
      <c r="W68" s="85">
        <v>1.0200000000000001E-2</v>
      </c>
      <c r="X68" s="85">
        <v>1.11E-2</v>
      </c>
      <c r="Y68" s="85">
        <v>1.1900000000000001E-2</v>
      </c>
      <c r="Z68" s="85">
        <v>1.23E-2</v>
      </c>
      <c r="AA68" s="85">
        <v>1.2E-2</v>
      </c>
      <c r="AB68" s="85">
        <v>1.35E-2</v>
      </c>
      <c r="AC68" s="85">
        <v>1.4999999999999999E-2</v>
      </c>
      <c r="AD68" s="85">
        <v>1.5800000000000002E-2</v>
      </c>
      <c r="AE68" s="85">
        <v>1.6400000000000001E-2</v>
      </c>
      <c r="AF68" s="85">
        <v>1.2699999999999999E-2</v>
      </c>
      <c r="AG68" s="85">
        <v>1.18E-2</v>
      </c>
      <c r="AH68" s="85">
        <v>1.12E-2</v>
      </c>
      <c r="AI68" s="85">
        <v>1.12E-2</v>
      </c>
      <c r="AJ68" s="85">
        <v>1.17E-2</v>
      </c>
      <c r="AK68" s="85">
        <v>1.2E-2</v>
      </c>
      <c r="AL68" s="85">
        <v>1.09E-2</v>
      </c>
      <c r="AM68" s="85">
        <v>1.12E-2</v>
      </c>
      <c r="AN68" s="85">
        <v>1.1299999999999999E-2</v>
      </c>
    </row>
    <row r="69" spans="1:40" x14ac:dyDescent="0.25">
      <c r="A69" s="64">
        <v>0</v>
      </c>
      <c r="B69" s="64">
        <v>0</v>
      </c>
      <c r="C69" s="64">
        <v>0</v>
      </c>
      <c r="D69" s="64"/>
      <c r="E69" s="110">
        <v>1104000</v>
      </c>
      <c r="F69" s="114">
        <v>1104</v>
      </c>
      <c r="G69" s="99" t="s">
        <v>537</v>
      </c>
      <c r="H69" s="85">
        <v>0.96279999999999999</v>
      </c>
      <c r="I69" s="85">
        <v>0.9536</v>
      </c>
      <c r="J69" s="85">
        <v>0.93569999999999998</v>
      </c>
      <c r="K69" s="85">
        <v>0.92759999999999998</v>
      </c>
      <c r="L69" s="85">
        <v>0.93110000000000004</v>
      </c>
      <c r="M69" s="85">
        <v>0.92979999999999996</v>
      </c>
      <c r="N69" s="85">
        <v>0.9294</v>
      </c>
      <c r="O69" s="85">
        <v>0.92630000000000001</v>
      </c>
      <c r="P69" s="85">
        <v>0.92620000000000002</v>
      </c>
      <c r="Q69" s="85">
        <v>0.92979999999999996</v>
      </c>
      <c r="R69" s="85">
        <v>0.91610000000000003</v>
      </c>
      <c r="S69" s="85">
        <v>0.9032</v>
      </c>
      <c r="T69" s="85">
        <v>0.90349999999999997</v>
      </c>
      <c r="U69" s="85">
        <v>0.89759999999999995</v>
      </c>
      <c r="V69" s="85">
        <v>0.88480000000000003</v>
      </c>
      <c r="W69" s="85">
        <v>0.87229999999999996</v>
      </c>
      <c r="X69" s="85">
        <v>0.85880000000000001</v>
      </c>
      <c r="Y69" s="85">
        <v>0.85289999999999999</v>
      </c>
      <c r="Z69" s="85">
        <v>0.85299999999999998</v>
      </c>
      <c r="AA69" s="85">
        <v>0.8468</v>
      </c>
      <c r="AB69" s="85">
        <v>0.83799999999999997</v>
      </c>
      <c r="AC69" s="85">
        <v>0.83520000000000005</v>
      </c>
      <c r="AD69" s="85">
        <v>0.83109999999999995</v>
      </c>
      <c r="AE69" s="85">
        <v>0.83489999999999998</v>
      </c>
      <c r="AF69" s="85">
        <v>0.83409999999999995</v>
      </c>
      <c r="AG69" s="85">
        <v>0.83740000000000003</v>
      </c>
      <c r="AH69" s="85">
        <v>0.82840000000000003</v>
      </c>
      <c r="AI69" s="85">
        <v>0.82420000000000004</v>
      </c>
      <c r="AJ69" s="85">
        <v>0.82520000000000004</v>
      </c>
      <c r="AK69" s="85">
        <v>0.82709999999999995</v>
      </c>
      <c r="AL69" s="85">
        <v>0.8327</v>
      </c>
      <c r="AM69" s="85">
        <v>0.83830000000000005</v>
      </c>
      <c r="AN69" s="85">
        <v>0.8347</v>
      </c>
    </row>
    <row r="70" spans="1:40" x14ac:dyDescent="0.25">
      <c r="A70" s="64" t="s">
        <v>1</v>
      </c>
      <c r="B70" s="64" t="s">
        <v>2</v>
      </c>
      <c r="C70" s="64" t="s">
        <v>320</v>
      </c>
      <c r="D70" s="64"/>
      <c r="E70" s="87">
        <v>1104003</v>
      </c>
      <c r="F70" s="88">
        <v>1104003</v>
      </c>
      <c r="G70" s="39" t="s">
        <v>538</v>
      </c>
      <c r="H70" s="85">
        <v>0.1575</v>
      </c>
      <c r="I70" s="85">
        <v>0.15540000000000001</v>
      </c>
      <c r="J70" s="85">
        <v>0.1489</v>
      </c>
      <c r="K70" s="85">
        <v>0.14599999999999999</v>
      </c>
      <c r="L70" s="85">
        <v>0.14610000000000001</v>
      </c>
      <c r="M70" s="85">
        <v>0.1444</v>
      </c>
      <c r="N70" s="85">
        <v>0.14280000000000001</v>
      </c>
      <c r="O70" s="85">
        <v>0.1424</v>
      </c>
      <c r="P70" s="85">
        <v>0.14280000000000001</v>
      </c>
      <c r="Q70" s="85">
        <v>0.1452</v>
      </c>
      <c r="R70" s="85">
        <v>0.14349999999999999</v>
      </c>
      <c r="S70" s="85">
        <v>0.1431</v>
      </c>
      <c r="T70" s="85">
        <v>0.14360000000000001</v>
      </c>
      <c r="U70" s="85">
        <v>0.14099999999999999</v>
      </c>
      <c r="V70" s="85">
        <v>0.1363</v>
      </c>
      <c r="W70" s="85">
        <v>0.13420000000000001</v>
      </c>
      <c r="X70" s="85">
        <v>0.12740000000000001</v>
      </c>
      <c r="Y70" s="85">
        <v>0.12180000000000001</v>
      </c>
      <c r="Z70" s="85">
        <v>0.1207</v>
      </c>
      <c r="AA70" s="85">
        <v>0.1187</v>
      </c>
      <c r="AB70" s="85">
        <v>0.1152</v>
      </c>
      <c r="AC70" s="85">
        <v>0.1139</v>
      </c>
      <c r="AD70" s="85">
        <v>0.1133</v>
      </c>
      <c r="AE70" s="85">
        <v>0.1153</v>
      </c>
      <c r="AF70" s="85">
        <v>0.1135</v>
      </c>
      <c r="AG70" s="85">
        <v>0.1153</v>
      </c>
      <c r="AH70" s="85">
        <v>0.1123</v>
      </c>
      <c r="AI70" s="85">
        <v>0.1091</v>
      </c>
      <c r="AJ70" s="85">
        <v>0.1108</v>
      </c>
      <c r="AK70" s="85">
        <v>0.1081</v>
      </c>
      <c r="AL70" s="85">
        <v>0.1084</v>
      </c>
      <c r="AM70" s="85">
        <v>0.10730000000000001</v>
      </c>
      <c r="AN70" s="85">
        <v>0.1047</v>
      </c>
    </row>
    <row r="71" spans="1:40" x14ac:dyDescent="0.25">
      <c r="A71" s="64" t="s">
        <v>1</v>
      </c>
      <c r="B71" s="64" t="s">
        <v>2</v>
      </c>
      <c r="C71" s="64" t="s">
        <v>320</v>
      </c>
      <c r="D71" s="64"/>
      <c r="E71" s="87">
        <v>1104004</v>
      </c>
      <c r="F71" s="88">
        <v>1104004</v>
      </c>
      <c r="G71" s="39" t="s">
        <v>539</v>
      </c>
      <c r="H71" s="85">
        <v>0.40310000000000001</v>
      </c>
      <c r="I71" s="85">
        <v>0.3962</v>
      </c>
      <c r="J71" s="85">
        <v>0.3851</v>
      </c>
      <c r="K71" s="85">
        <v>0.38100000000000001</v>
      </c>
      <c r="L71" s="85">
        <v>0.37719999999999998</v>
      </c>
      <c r="M71" s="85">
        <v>0.37259999999999999</v>
      </c>
      <c r="N71" s="85">
        <v>0.37019999999999997</v>
      </c>
      <c r="O71" s="85">
        <v>0.36709999999999998</v>
      </c>
      <c r="P71" s="85">
        <v>0.36809999999999998</v>
      </c>
      <c r="Q71" s="85">
        <v>0.36720000000000003</v>
      </c>
      <c r="R71" s="85">
        <v>0.35670000000000002</v>
      </c>
      <c r="S71" s="85">
        <v>0.34739999999999999</v>
      </c>
      <c r="T71" s="85">
        <v>0.34699999999999998</v>
      </c>
      <c r="U71" s="85">
        <v>0.34320000000000001</v>
      </c>
      <c r="V71" s="85">
        <v>0.33500000000000002</v>
      </c>
      <c r="W71" s="85">
        <v>0.32700000000000001</v>
      </c>
      <c r="X71" s="85">
        <v>0.31409999999999999</v>
      </c>
      <c r="Y71" s="85">
        <v>0.309</v>
      </c>
      <c r="Z71" s="85">
        <v>0.30680000000000002</v>
      </c>
      <c r="AA71" s="85">
        <v>0.30159999999999998</v>
      </c>
      <c r="AB71" s="85">
        <v>0.2984</v>
      </c>
      <c r="AC71" s="85">
        <v>0.29649999999999999</v>
      </c>
      <c r="AD71" s="85">
        <v>0.29509999999999997</v>
      </c>
      <c r="AE71" s="85">
        <v>0.29820000000000002</v>
      </c>
      <c r="AF71" s="85">
        <v>0.3024</v>
      </c>
      <c r="AG71" s="85">
        <v>0.30459999999999998</v>
      </c>
      <c r="AH71" s="85">
        <v>0.30170000000000002</v>
      </c>
      <c r="AI71" s="85">
        <v>0.30080000000000001</v>
      </c>
      <c r="AJ71" s="85">
        <v>0.29609999999999997</v>
      </c>
      <c r="AK71" s="85">
        <v>0.29649999999999999</v>
      </c>
      <c r="AL71" s="85">
        <v>0.29699999999999999</v>
      </c>
      <c r="AM71" s="85">
        <v>0.29980000000000001</v>
      </c>
      <c r="AN71" s="85">
        <v>0.2989</v>
      </c>
    </row>
    <row r="72" spans="1:40" x14ac:dyDescent="0.25">
      <c r="A72" s="64" t="s">
        <v>1</v>
      </c>
      <c r="B72" s="64" t="s">
        <v>2</v>
      </c>
      <c r="C72" s="64" t="s">
        <v>320</v>
      </c>
      <c r="D72" s="64"/>
      <c r="E72" s="89">
        <v>9999999</v>
      </c>
      <c r="F72" s="88">
        <v>1104018</v>
      </c>
      <c r="G72" s="39" t="s">
        <v>540</v>
      </c>
      <c r="H72" s="85">
        <v>1.7600000000000001E-2</v>
      </c>
      <c r="I72" s="85">
        <v>1.7399999999999999E-2</v>
      </c>
      <c r="J72" s="85">
        <v>1.7299999999999999E-2</v>
      </c>
      <c r="K72" s="85">
        <v>1.6899999999999998E-2</v>
      </c>
      <c r="L72" s="85">
        <v>1.67E-2</v>
      </c>
      <c r="M72" s="85">
        <v>1.7299999999999999E-2</v>
      </c>
      <c r="N72" s="85">
        <v>1.7600000000000001E-2</v>
      </c>
      <c r="O72" s="85">
        <v>1.7100000000000001E-2</v>
      </c>
      <c r="P72" s="85">
        <v>1.6899999999999998E-2</v>
      </c>
      <c r="Q72" s="85">
        <v>1.72E-2</v>
      </c>
      <c r="R72" s="85">
        <v>1.6899999999999998E-2</v>
      </c>
      <c r="S72" s="85">
        <v>1.67E-2</v>
      </c>
      <c r="T72" s="85">
        <v>1.6299999999999999E-2</v>
      </c>
      <c r="U72" s="85">
        <v>1.7000000000000001E-2</v>
      </c>
      <c r="V72" s="85">
        <v>1.6799999999999999E-2</v>
      </c>
      <c r="W72" s="85">
        <v>1.6500000000000001E-2</v>
      </c>
      <c r="X72" s="85">
        <v>1.6299999999999999E-2</v>
      </c>
      <c r="Y72" s="85">
        <v>1.6199999999999999E-2</v>
      </c>
      <c r="Z72" s="85">
        <v>1.6400000000000001E-2</v>
      </c>
      <c r="AA72" s="85">
        <v>1.6500000000000001E-2</v>
      </c>
      <c r="AB72" s="85">
        <v>1.6199999999999999E-2</v>
      </c>
      <c r="AC72" s="85">
        <v>1.6E-2</v>
      </c>
      <c r="AD72" s="85">
        <v>1.6E-2</v>
      </c>
      <c r="AE72" s="85">
        <v>1.5900000000000001E-2</v>
      </c>
      <c r="AF72" s="85">
        <v>1.6E-2</v>
      </c>
      <c r="AG72" s="85">
        <v>1.6199999999999999E-2</v>
      </c>
      <c r="AH72" s="85">
        <v>1.5900000000000001E-2</v>
      </c>
      <c r="AI72" s="85">
        <v>1.55E-2</v>
      </c>
      <c r="AJ72" s="85">
        <v>1.52E-2</v>
      </c>
      <c r="AK72" s="85">
        <v>1.52E-2</v>
      </c>
      <c r="AL72" s="85">
        <v>1.5299999999999999E-2</v>
      </c>
      <c r="AM72" s="85">
        <v>1.55E-2</v>
      </c>
      <c r="AN72" s="85">
        <v>1.52E-2</v>
      </c>
    </row>
    <row r="73" spans="1:40" x14ac:dyDescent="0.25">
      <c r="A73" s="64" t="s">
        <v>1</v>
      </c>
      <c r="B73" s="64" t="s">
        <v>2</v>
      </c>
      <c r="C73" s="64" t="s">
        <v>320</v>
      </c>
      <c r="D73" s="64"/>
      <c r="E73" s="87">
        <v>1104023</v>
      </c>
      <c r="F73" s="88">
        <v>1104023</v>
      </c>
      <c r="G73" s="39" t="s">
        <v>541</v>
      </c>
      <c r="H73" s="85">
        <v>0.13700000000000001</v>
      </c>
      <c r="I73" s="85">
        <v>0.13669999999999999</v>
      </c>
      <c r="J73" s="85">
        <v>0.13669999999999999</v>
      </c>
      <c r="K73" s="85">
        <v>0.13439999999999999</v>
      </c>
      <c r="L73" s="85">
        <v>0.1353</v>
      </c>
      <c r="M73" s="85">
        <v>0.13639999999999999</v>
      </c>
      <c r="N73" s="85">
        <v>0.1376</v>
      </c>
      <c r="O73" s="85">
        <v>0.1371</v>
      </c>
      <c r="P73" s="85">
        <v>0.1358</v>
      </c>
      <c r="Q73" s="85">
        <v>0.13719999999999999</v>
      </c>
      <c r="R73" s="85">
        <v>0.1363</v>
      </c>
      <c r="S73" s="85">
        <v>0.13489999999999999</v>
      </c>
      <c r="T73" s="85">
        <v>0.1346</v>
      </c>
      <c r="U73" s="85">
        <v>0.13469999999999999</v>
      </c>
      <c r="V73" s="85">
        <v>0.1338</v>
      </c>
      <c r="W73" s="85">
        <v>0.13089999999999999</v>
      </c>
      <c r="X73" s="85">
        <v>0.13109999999999999</v>
      </c>
      <c r="Y73" s="85">
        <v>0.13400000000000001</v>
      </c>
      <c r="Z73" s="85">
        <v>0.13569999999999999</v>
      </c>
      <c r="AA73" s="85">
        <v>0.13489999999999999</v>
      </c>
      <c r="AB73" s="85">
        <v>0.13300000000000001</v>
      </c>
      <c r="AC73" s="85">
        <v>0.1336</v>
      </c>
      <c r="AD73" s="85">
        <v>0.1313</v>
      </c>
      <c r="AE73" s="85">
        <v>0.1303</v>
      </c>
      <c r="AF73" s="85">
        <v>0.12839999999999999</v>
      </c>
      <c r="AG73" s="85">
        <v>0.12809999999999999</v>
      </c>
      <c r="AH73" s="85">
        <v>0.12670000000000001</v>
      </c>
      <c r="AI73" s="85">
        <v>0.1273</v>
      </c>
      <c r="AJ73" s="85">
        <v>0.12609999999999999</v>
      </c>
      <c r="AK73" s="85">
        <v>0.1283</v>
      </c>
      <c r="AL73" s="85">
        <v>0.1305</v>
      </c>
      <c r="AM73" s="85">
        <v>0.13150000000000001</v>
      </c>
      <c r="AN73" s="85">
        <v>0.13189999999999999</v>
      </c>
    </row>
    <row r="74" spans="1:40" x14ac:dyDescent="0.25">
      <c r="A74" s="64" t="s">
        <v>1</v>
      </c>
      <c r="B74" s="64" t="s">
        <v>2</v>
      </c>
      <c r="C74" s="64" t="s">
        <v>320</v>
      </c>
      <c r="D74" s="64"/>
      <c r="E74" s="87">
        <v>1104032</v>
      </c>
      <c r="F74" s="88">
        <v>1104032</v>
      </c>
      <c r="G74" s="39" t="s">
        <v>542</v>
      </c>
      <c r="H74" s="85">
        <v>0.10970000000000001</v>
      </c>
      <c r="I74" s="85">
        <v>0.1091</v>
      </c>
      <c r="J74" s="85">
        <v>0.109</v>
      </c>
      <c r="K74" s="85">
        <v>0.1101</v>
      </c>
      <c r="L74" s="85">
        <v>0.1169</v>
      </c>
      <c r="M74" s="85">
        <v>0.11840000000000001</v>
      </c>
      <c r="N74" s="85">
        <v>0.1187</v>
      </c>
      <c r="O74" s="85">
        <v>0.1186</v>
      </c>
      <c r="P74" s="85">
        <v>0.11849999999999999</v>
      </c>
      <c r="Q74" s="85">
        <v>0.1187</v>
      </c>
      <c r="R74" s="85">
        <v>0.1186</v>
      </c>
      <c r="S74" s="85">
        <v>0.1179</v>
      </c>
      <c r="T74" s="85">
        <v>0.1173</v>
      </c>
      <c r="U74" s="85">
        <v>0.1168</v>
      </c>
      <c r="V74" s="85">
        <v>0.1164</v>
      </c>
      <c r="W74" s="85">
        <v>0.11700000000000001</v>
      </c>
      <c r="X74" s="85">
        <v>0.12330000000000001</v>
      </c>
      <c r="Y74" s="85">
        <v>0.1242</v>
      </c>
      <c r="Z74" s="85">
        <v>0.1231</v>
      </c>
      <c r="AA74" s="85">
        <v>0.1232</v>
      </c>
      <c r="AB74" s="85">
        <v>0.1237</v>
      </c>
      <c r="AC74" s="85">
        <v>0.1245</v>
      </c>
      <c r="AD74" s="85">
        <v>0.124</v>
      </c>
      <c r="AE74" s="85">
        <v>0.12379999999999999</v>
      </c>
      <c r="AF74" s="85">
        <v>0.12239999999999999</v>
      </c>
      <c r="AG74" s="85">
        <v>0.12230000000000001</v>
      </c>
      <c r="AH74" s="85">
        <v>0.12230000000000001</v>
      </c>
      <c r="AI74" s="85">
        <v>0.1222</v>
      </c>
      <c r="AJ74" s="85">
        <v>0.12690000000000001</v>
      </c>
      <c r="AK74" s="85">
        <v>0.12759999999999999</v>
      </c>
      <c r="AL74" s="85">
        <v>0.1283</v>
      </c>
      <c r="AM74" s="85">
        <v>0.12870000000000001</v>
      </c>
      <c r="AN74" s="85">
        <v>0.1283</v>
      </c>
    </row>
    <row r="75" spans="1:40" x14ac:dyDescent="0.25">
      <c r="A75" s="64" t="s">
        <v>1</v>
      </c>
      <c r="B75" s="64" t="s">
        <v>2</v>
      </c>
      <c r="C75" s="64" t="s">
        <v>320</v>
      </c>
      <c r="D75" s="64"/>
      <c r="E75" s="87">
        <v>1104052</v>
      </c>
      <c r="F75" s="88">
        <v>1104052</v>
      </c>
      <c r="G75" s="39" t="s">
        <v>543</v>
      </c>
      <c r="H75" s="85">
        <v>0.13400000000000001</v>
      </c>
      <c r="I75" s="85">
        <v>0.1348</v>
      </c>
      <c r="J75" s="85">
        <v>0.13469999999999999</v>
      </c>
      <c r="K75" s="85">
        <v>0.13519999999999999</v>
      </c>
      <c r="L75" s="85">
        <v>0.13500000000000001</v>
      </c>
      <c r="M75" s="85">
        <v>0.13689999999999999</v>
      </c>
      <c r="N75" s="85">
        <v>0.1384</v>
      </c>
      <c r="O75" s="85">
        <v>0.14000000000000001</v>
      </c>
      <c r="P75" s="85">
        <v>0.14000000000000001</v>
      </c>
      <c r="Q75" s="85">
        <v>0.14019999999999999</v>
      </c>
      <c r="R75" s="85">
        <v>0.13980000000000001</v>
      </c>
      <c r="S75" s="85">
        <v>0.1389</v>
      </c>
      <c r="T75" s="85">
        <v>0.1404</v>
      </c>
      <c r="U75" s="85">
        <v>0.14069999999999999</v>
      </c>
      <c r="V75" s="85">
        <v>0.1421</v>
      </c>
      <c r="W75" s="85">
        <v>0.14219999999999999</v>
      </c>
      <c r="X75" s="85">
        <v>0.1421</v>
      </c>
      <c r="Y75" s="85">
        <v>0.1431</v>
      </c>
      <c r="Z75" s="85">
        <v>0.14580000000000001</v>
      </c>
      <c r="AA75" s="85">
        <v>0.1474</v>
      </c>
      <c r="AB75" s="85">
        <v>0.14680000000000001</v>
      </c>
      <c r="AC75" s="85">
        <v>0.14599999999999999</v>
      </c>
      <c r="AD75" s="85">
        <v>0.14660000000000001</v>
      </c>
      <c r="AE75" s="85">
        <v>0.14649999999999999</v>
      </c>
      <c r="AF75" s="85">
        <v>0.14729999999999999</v>
      </c>
      <c r="AG75" s="85">
        <v>0.14680000000000001</v>
      </c>
      <c r="AH75" s="85">
        <v>0.1454</v>
      </c>
      <c r="AI75" s="85">
        <v>0.1452</v>
      </c>
      <c r="AJ75" s="85">
        <v>0.1457</v>
      </c>
      <c r="AK75" s="85">
        <v>0.1472</v>
      </c>
      <c r="AL75" s="85">
        <v>0.14879999999999999</v>
      </c>
      <c r="AM75" s="85">
        <v>0.15140000000000001</v>
      </c>
      <c r="AN75" s="85">
        <v>0.15160000000000001</v>
      </c>
    </row>
    <row r="76" spans="1:40" x14ac:dyDescent="0.25">
      <c r="A76" s="64" t="s">
        <v>1</v>
      </c>
      <c r="B76" s="64" t="s">
        <v>2</v>
      </c>
      <c r="C76" s="64" t="s">
        <v>320</v>
      </c>
      <c r="D76" s="64"/>
      <c r="E76" s="87">
        <v>1104060</v>
      </c>
      <c r="F76" s="88">
        <v>1104060</v>
      </c>
      <c r="G76" s="39" t="s">
        <v>544</v>
      </c>
      <c r="H76" s="85">
        <v>3.8999999999999998E-3</v>
      </c>
      <c r="I76" s="85">
        <v>3.8999999999999998E-3</v>
      </c>
      <c r="J76" s="85">
        <v>4.0000000000000001E-3</v>
      </c>
      <c r="K76" s="85">
        <v>3.8999999999999998E-3</v>
      </c>
      <c r="L76" s="85">
        <v>3.8999999999999998E-3</v>
      </c>
      <c r="M76" s="85">
        <v>4.0000000000000001E-3</v>
      </c>
      <c r="N76" s="85">
        <v>4.0000000000000001E-3</v>
      </c>
      <c r="O76" s="85">
        <v>4.1000000000000003E-3</v>
      </c>
      <c r="P76" s="85">
        <v>4.1000000000000003E-3</v>
      </c>
      <c r="Q76" s="85">
        <v>4.1999999999999997E-3</v>
      </c>
      <c r="R76" s="85">
        <v>4.1999999999999997E-3</v>
      </c>
      <c r="S76" s="85">
        <v>4.3E-3</v>
      </c>
      <c r="T76" s="85">
        <v>4.1999999999999997E-3</v>
      </c>
      <c r="U76" s="85">
        <v>4.3E-3</v>
      </c>
      <c r="V76" s="85">
        <v>4.3E-3</v>
      </c>
      <c r="W76" s="85">
        <v>4.4000000000000003E-3</v>
      </c>
      <c r="X76" s="85">
        <v>4.4999999999999997E-3</v>
      </c>
      <c r="Y76" s="85">
        <v>4.5999999999999999E-3</v>
      </c>
      <c r="Z76" s="85">
        <v>4.5999999999999999E-3</v>
      </c>
      <c r="AA76" s="85">
        <v>4.5999999999999999E-3</v>
      </c>
      <c r="AB76" s="85">
        <v>4.5999999999999999E-3</v>
      </c>
      <c r="AC76" s="85">
        <v>4.7999999999999996E-3</v>
      </c>
      <c r="AD76" s="85">
        <v>4.7999999999999996E-3</v>
      </c>
      <c r="AE76" s="85">
        <v>4.7999999999999996E-3</v>
      </c>
      <c r="AF76" s="85">
        <v>4.1000000000000003E-3</v>
      </c>
      <c r="AG76" s="85">
        <v>4.1999999999999997E-3</v>
      </c>
      <c r="AH76" s="85">
        <v>4.1999999999999997E-3</v>
      </c>
      <c r="AI76" s="85">
        <v>4.1999999999999997E-3</v>
      </c>
      <c r="AJ76" s="85">
        <v>4.3E-3</v>
      </c>
      <c r="AK76" s="85">
        <v>4.3E-3</v>
      </c>
      <c r="AL76" s="85">
        <v>4.4000000000000003E-3</v>
      </c>
      <c r="AM76" s="85">
        <v>4.1999999999999997E-3</v>
      </c>
      <c r="AN76" s="85">
        <v>4.1000000000000003E-3</v>
      </c>
    </row>
    <row r="77" spans="1:40" x14ac:dyDescent="0.25">
      <c r="A77" s="64">
        <v>0</v>
      </c>
      <c r="B77" s="64">
        <v>0</v>
      </c>
      <c r="C77" s="64">
        <v>0</v>
      </c>
      <c r="D77" s="64"/>
      <c r="E77" s="110">
        <v>1105000</v>
      </c>
      <c r="F77" s="114">
        <v>1105</v>
      </c>
      <c r="G77" s="99" t="s">
        <v>545</v>
      </c>
      <c r="H77" s="85">
        <v>0.1885</v>
      </c>
      <c r="I77" s="85">
        <v>0.19600000000000001</v>
      </c>
      <c r="J77" s="85">
        <v>0.20499999999999999</v>
      </c>
      <c r="K77" s="85">
        <v>0.2092</v>
      </c>
      <c r="L77" s="85">
        <v>0.2112</v>
      </c>
      <c r="M77" s="85">
        <v>0.21249999999999999</v>
      </c>
      <c r="N77" s="85">
        <v>0.2185</v>
      </c>
      <c r="O77" s="85">
        <v>0.2278</v>
      </c>
      <c r="P77" s="85">
        <v>0.21820000000000001</v>
      </c>
      <c r="Q77" s="85">
        <v>0.20580000000000001</v>
      </c>
      <c r="R77" s="85">
        <v>0.2044</v>
      </c>
      <c r="S77" s="85">
        <v>0.2019</v>
      </c>
      <c r="T77" s="85">
        <v>0.2079</v>
      </c>
      <c r="U77" s="85">
        <v>0.22850000000000001</v>
      </c>
      <c r="V77" s="85">
        <v>0.2414</v>
      </c>
      <c r="W77" s="85">
        <v>0.2462</v>
      </c>
      <c r="X77" s="85">
        <v>0.25290000000000001</v>
      </c>
      <c r="Y77" s="85">
        <v>0.25109999999999999</v>
      </c>
      <c r="Z77" s="85">
        <v>0.2346</v>
      </c>
      <c r="AA77" s="85">
        <v>0.23269999999999999</v>
      </c>
      <c r="AB77" s="85">
        <v>0.23219999999999999</v>
      </c>
      <c r="AC77" s="85">
        <v>0.21920000000000001</v>
      </c>
      <c r="AD77" s="85">
        <v>0.21290000000000001</v>
      </c>
      <c r="AE77" s="85">
        <v>0.21779999999999999</v>
      </c>
      <c r="AF77" s="85">
        <v>0.22140000000000001</v>
      </c>
      <c r="AG77" s="85">
        <v>0.2334</v>
      </c>
      <c r="AH77" s="85">
        <v>0.25819999999999999</v>
      </c>
      <c r="AI77" s="85">
        <v>0.27979999999999999</v>
      </c>
      <c r="AJ77" s="85">
        <v>0.2752</v>
      </c>
      <c r="AK77" s="85">
        <v>0.2636</v>
      </c>
      <c r="AL77" s="85">
        <v>0.24510000000000001</v>
      </c>
      <c r="AM77" s="85">
        <v>0.23680000000000001</v>
      </c>
      <c r="AN77" s="85">
        <v>0.22339999999999999</v>
      </c>
    </row>
    <row r="78" spans="1:40" x14ac:dyDescent="0.25">
      <c r="A78" s="64" t="s">
        <v>4</v>
      </c>
      <c r="B78" s="64" t="s">
        <v>2</v>
      </c>
      <c r="C78" s="64" t="s">
        <v>320</v>
      </c>
      <c r="D78" s="64"/>
      <c r="E78" s="87">
        <v>1105001</v>
      </c>
      <c r="F78" s="88">
        <v>1105001</v>
      </c>
      <c r="G78" s="39" t="s">
        <v>546</v>
      </c>
      <c r="H78" s="85">
        <v>9.06E-2</v>
      </c>
      <c r="I78" s="85">
        <v>9.4899999999999998E-2</v>
      </c>
      <c r="J78" s="85">
        <v>0.1004</v>
      </c>
      <c r="K78" s="85">
        <v>0.10299999999999999</v>
      </c>
      <c r="L78" s="85">
        <v>0.1043</v>
      </c>
      <c r="M78" s="85">
        <v>0.1045</v>
      </c>
      <c r="N78" s="85">
        <v>0.1094</v>
      </c>
      <c r="O78" s="85">
        <v>0.1152</v>
      </c>
      <c r="P78" s="85">
        <v>0.1086</v>
      </c>
      <c r="Q78" s="85">
        <v>0.1004</v>
      </c>
      <c r="R78" s="85">
        <v>0.1003</v>
      </c>
      <c r="S78" s="85">
        <v>0.10009999999999999</v>
      </c>
      <c r="T78" s="85">
        <v>0.10299999999999999</v>
      </c>
      <c r="U78" s="85">
        <v>0.1158</v>
      </c>
      <c r="V78" s="85">
        <v>0.1188</v>
      </c>
      <c r="W78" s="85">
        <v>0.1178</v>
      </c>
      <c r="X78" s="85">
        <v>0.1231</v>
      </c>
      <c r="Y78" s="85">
        <v>0.1186</v>
      </c>
      <c r="Z78" s="85">
        <v>0.111</v>
      </c>
      <c r="AA78" s="85">
        <v>0.1144</v>
      </c>
      <c r="AB78" s="85">
        <v>0.11559999999999999</v>
      </c>
      <c r="AC78" s="85">
        <v>0.1084</v>
      </c>
      <c r="AD78" s="85">
        <v>0.1045</v>
      </c>
      <c r="AE78" s="85">
        <v>0.1071</v>
      </c>
      <c r="AF78" s="85">
        <v>0.1089</v>
      </c>
      <c r="AG78" s="85">
        <v>0.1143</v>
      </c>
      <c r="AH78" s="85">
        <v>0.1333</v>
      </c>
      <c r="AI78" s="85">
        <v>0.14710000000000001</v>
      </c>
      <c r="AJ78" s="85">
        <v>0.14180000000000001</v>
      </c>
      <c r="AK78" s="85">
        <v>0.13159999999999999</v>
      </c>
      <c r="AL78" s="85">
        <v>0.1177</v>
      </c>
      <c r="AM78" s="85">
        <v>0.1144</v>
      </c>
      <c r="AN78" s="85">
        <v>0.10539999999999999</v>
      </c>
    </row>
    <row r="79" spans="1:40" x14ac:dyDescent="0.25">
      <c r="A79" s="64" t="s">
        <v>4</v>
      </c>
      <c r="B79" s="64" t="s">
        <v>2</v>
      </c>
      <c r="C79" s="64" t="s">
        <v>320</v>
      </c>
      <c r="D79" s="64"/>
      <c r="E79" s="87">
        <v>1105004</v>
      </c>
      <c r="F79" s="88">
        <v>1105004</v>
      </c>
      <c r="G79" s="39" t="s">
        <v>547</v>
      </c>
      <c r="H79" s="85">
        <v>8.9999999999999993E-3</v>
      </c>
      <c r="I79" s="85">
        <v>9.1999999999999998E-3</v>
      </c>
      <c r="J79" s="85">
        <v>9.1999999999999998E-3</v>
      </c>
      <c r="K79" s="85">
        <v>8.8999999999999999E-3</v>
      </c>
      <c r="L79" s="85">
        <v>8.6999999999999994E-3</v>
      </c>
      <c r="M79" s="85">
        <v>9.1000000000000004E-3</v>
      </c>
      <c r="N79" s="85">
        <v>9.1000000000000004E-3</v>
      </c>
      <c r="O79" s="85">
        <v>8.8999999999999999E-3</v>
      </c>
      <c r="P79" s="85">
        <v>8.8000000000000005E-3</v>
      </c>
      <c r="Q79" s="85">
        <v>8.3999999999999995E-3</v>
      </c>
      <c r="R79" s="85">
        <v>8.8000000000000005E-3</v>
      </c>
      <c r="S79" s="85">
        <v>8.5000000000000006E-3</v>
      </c>
      <c r="T79" s="85">
        <v>9.1999999999999998E-3</v>
      </c>
      <c r="U79" s="85">
        <v>9.9000000000000008E-3</v>
      </c>
      <c r="V79" s="85">
        <v>1.09E-2</v>
      </c>
      <c r="W79" s="85">
        <v>1.1299999999999999E-2</v>
      </c>
      <c r="X79" s="85">
        <v>1.1299999999999999E-2</v>
      </c>
      <c r="Y79" s="85">
        <v>1.2999999999999999E-2</v>
      </c>
      <c r="Z79" s="85">
        <v>1.17E-2</v>
      </c>
      <c r="AA79" s="85">
        <v>1.15E-2</v>
      </c>
      <c r="AB79" s="85">
        <v>1.11E-2</v>
      </c>
      <c r="AC79" s="85">
        <v>1.06E-2</v>
      </c>
      <c r="AD79" s="85">
        <v>1.09E-2</v>
      </c>
      <c r="AE79" s="85">
        <v>1.1599999999999999E-2</v>
      </c>
      <c r="AF79" s="85">
        <v>1.09E-2</v>
      </c>
      <c r="AG79" s="85">
        <v>1.1599999999999999E-2</v>
      </c>
      <c r="AH79" s="85">
        <v>1.0500000000000001E-2</v>
      </c>
      <c r="AI79" s="85">
        <v>1.0999999999999999E-2</v>
      </c>
      <c r="AJ79" s="85">
        <v>1.14E-2</v>
      </c>
      <c r="AK79" s="85">
        <v>1.12E-2</v>
      </c>
      <c r="AL79" s="85">
        <v>1.11E-2</v>
      </c>
      <c r="AM79" s="85">
        <v>1.12E-2</v>
      </c>
      <c r="AN79" s="85">
        <v>1.0999999999999999E-2</v>
      </c>
    </row>
    <row r="80" spans="1:40" x14ac:dyDescent="0.25">
      <c r="A80" s="64" t="s">
        <v>4</v>
      </c>
      <c r="B80" s="64" t="s">
        <v>2</v>
      </c>
      <c r="C80" s="64" t="s">
        <v>320</v>
      </c>
      <c r="D80" s="64"/>
      <c r="E80" s="87">
        <v>1105005</v>
      </c>
      <c r="F80" s="88">
        <v>1105005</v>
      </c>
      <c r="G80" s="39" t="s">
        <v>548</v>
      </c>
      <c r="H80" s="85">
        <v>1.7100000000000001E-2</v>
      </c>
      <c r="I80" s="85">
        <v>1.7899999999999999E-2</v>
      </c>
      <c r="J80" s="85">
        <v>1.83E-2</v>
      </c>
      <c r="K80" s="85">
        <v>1.8499999999999999E-2</v>
      </c>
      <c r="L80" s="85">
        <v>1.84E-2</v>
      </c>
      <c r="M80" s="85">
        <v>1.9300000000000001E-2</v>
      </c>
      <c r="N80" s="85">
        <v>1.9599999999999999E-2</v>
      </c>
      <c r="O80" s="85">
        <v>1.9800000000000002E-2</v>
      </c>
      <c r="P80" s="85">
        <v>1.8599999999999998E-2</v>
      </c>
      <c r="Q80" s="85">
        <v>1.7999999999999999E-2</v>
      </c>
      <c r="R80" s="85">
        <v>1.78E-2</v>
      </c>
      <c r="S80" s="85">
        <v>1.7600000000000001E-2</v>
      </c>
      <c r="T80" s="85">
        <v>1.78E-2</v>
      </c>
      <c r="U80" s="85">
        <v>1.89E-2</v>
      </c>
      <c r="V80" s="85">
        <v>2.01E-2</v>
      </c>
      <c r="W80" s="85">
        <v>2.0199999999999999E-2</v>
      </c>
      <c r="X80" s="85">
        <v>2.0899999999999998E-2</v>
      </c>
      <c r="Y80" s="85">
        <v>2.1000000000000001E-2</v>
      </c>
      <c r="Z80" s="85">
        <v>1.9900000000000001E-2</v>
      </c>
      <c r="AA80" s="85">
        <v>0.02</v>
      </c>
      <c r="AB80" s="85">
        <v>1.9900000000000001E-2</v>
      </c>
      <c r="AC80" s="85">
        <v>1.8700000000000001E-2</v>
      </c>
      <c r="AD80" s="85">
        <v>1.8200000000000001E-2</v>
      </c>
      <c r="AE80" s="85">
        <v>1.8700000000000001E-2</v>
      </c>
      <c r="AF80" s="85">
        <v>1.8200000000000001E-2</v>
      </c>
      <c r="AG80" s="85">
        <v>1.9099999999999999E-2</v>
      </c>
      <c r="AH80" s="85">
        <v>1.9900000000000001E-2</v>
      </c>
      <c r="AI80" s="85">
        <v>2.1100000000000001E-2</v>
      </c>
      <c r="AJ80" s="85">
        <v>2.1299999999999999E-2</v>
      </c>
      <c r="AK80" s="85">
        <v>2.1299999999999999E-2</v>
      </c>
      <c r="AL80" s="85">
        <v>2.07E-2</v>
      </c>
      <c r="AM80" s="85">
        <v>2.0299999999999999E-2</v>
      </c>
      <c r="AN80" s="85">
        <v>1.89E-2</v>
      </c>
    </row>
    <row r="81" spans="1:40" x14ac:dyDescent="0.25">
      <c r="A81" s="64" t="s">
        <v>4</v>
      </c>
      <c r="B81" s="64" t="s">
        <v>2</v>
      </c>
      <c r="C81" s="64" t="s">
        <v>320</v>
      </c>
      <c r="D81" s="64"/>
      <c r="E81" s="87">
        <v>1105006</v>
      </c>
      <c r="F81" s="88">
        <v>1105006</v>
      </c>
      <c r="G81" s="39" t="s">
        <v>549</v>
      </c>
      <c r="H81" s="85">
        <v>3.0999999999999999E-3</v>
      </c>
      <c r="I81" s="85">
        <v>3.5000000000000001E-3</v>
      </c>
      <c r="J81" s="85">
        <v>3.5999999999999999E-3</v>
      </c>
      <c r="K81" s="85">
        <v>3.8999999999999998E-3</v>
      </c>
      <c r="L81" s="85">
        <v>4.4000000000000003E-3</v>
      </c>
      <c r="M81" s="85">
        <v>4.1000000000000003E-3</v>
      </c>
      <c r="N81" s="85">
        <v>3.8999999999999998E-3</v>
      </c>
      <c r="O81" s="85">
        <v>3.8E-3</v>
      </c>
      <c r="P81" s="85">
        <v>3.7000000000000002E-3</v>
      </c>
      <c r="Q81" s="85">
        <v>3.2000000000000002E-3</v>
      </c>
      <c r="R81" s="85">
        <v>3.5999999999999999E-3</v>
      </c>
      <c r="S81" s="85">
        <v>3.5999999999999999E-3</v>
      </c>
      <c r="T81" s="85">
        <v>3.8E-3</v>
      </c>
      <c r="U81" s="85">
        <v>4.0000000000000001E-3</v>
      </c>
      <c r="V81" s="85">
        <v>4.0000000000000001E-3</v>
      </c>
      <c r="W81" s="85">
        <v>4.1999999999999997E-3</v>
      </c>
      <c r="X81" s="85">
        <v>4.1999999999999997E-3</v>
      </c>
      <c r="Y81" s="85">
        <v>4.1999999999999997E-3</v>
      </c>
      <c r="Z81" s="85">
        <v>3.8999999999999998E-3</v>
      </c>
      <c r="AA81" s="85">
        <v>3.8E-3</v>
      </c>
      <c r="AB81" s="85">
        <v>3.5000000000000001E-3</v>
      </c>
      <c r="AC81" s="85">
        <v>3.3E-3</v>
      </c>
      <c r="AD81" s="85">
        <v>3.5000000000000001E-3</v>
      </c>
      <c r="AE81" s="85">
        <v>3.5999999999999999E-3</v>
      </c>
      <c r="AF81" s="85">
        <v>3.8999999999999998E-3</v>
      </c>
      <c r="AG81" s="85">
        <v>4.3E-3</v>
      </c>
      <c r="AH81" s="85">
        <v>4.4999999999999997E-3</v>
      </c>
      <c r="AI81" s="85">
        <v>4.7999999999999996E-3</v>
      </c>
      <c r="AJ81" s="85">
        <v>4.7999999999999996E-3</v>
      </c>
      <c r="AK81" s="85">
        <v>4.5999999999999999E-3</v>
      </c>
      <c r="AL81" s="85">
        <v>4.4999999999999997E-3</v>
      </c>
      <c r="AM81" s="85">
        <v>4.1999999999999997E-3</v>
      </c>
      <c r="AN81" s="85">
        <v>4.1999999999999997E-3</v>
      </c>
    </row>
    <row r="82" spans="1:40" x14ac:dyDescent="0.25">
      <c r="A82" s="64" t="s">
        <v>4</v>
      </c>
      <c r="B82" s="64" t="s">
        <v>2</v>
      </c>
      <c r="C82" s="64" t="s">
        <v>320</v>
      </c>
      <c r="D82" s="64"/>
      <c r="E82" s="87">
        <v>1105010</v>
      </c>
      <c r="F82" s="88">
        <v>1105010</v>
      </c>
      <c r="G82" s="39" t="s">
        <v>550</v>
      </c>
      <c r="H82" s="85">
        <v>2.4E-2</v>
      </c>
      <c r="I82" s="85">
        <v>2.46E-2</v>
      </c>
      <c r="J82" s="85">
        <v>2.6200000000000001E-2</v>
      </c>
      <c r="K82" s="85">
        <v>2.5000000000000001E-2</v>
      </c>
      <c r="L82" s="85">
        <v>2.53E-2</v>
      </c>
      <c r="M82" s="85">
        <v>2.4899999999999999E-2</v>
      </c>
      <c r="N82" s="85">
        <v>2.64E-2</v>
      </c>
      <c r="O82" s="85">
        <v>2.8400000000000002E-2</v>
      </c>
      <c r="P82" s="85">
        <v>2.87E-2</v>
      </c>
      <c r="Q82" s="85">
        <v>2.7699999999999999E-2</v>
      </c>
      <c r="R82" s="85">
        <v>2.6499999999999999E-2</v>
      </c>
      <c r="S82" s="85">
        <v>2.53E-2</v>
      </c>
      <c r="T82" s="85">
        <v>2.5999999999999999E-2</v>
      </c>
      <c r="U82" s="85">
        <v>2.9399999999999999E-2</v>
      </c>
      <c r="V82" s="85">
        <v>3.5000000000000003E-2</v>
      </c>
      <c r="W82" s="85">
        <v>4.0300000000000002E-2</v>
      </c>
      <c r="X82" s="85">
        <v>3.9699999999999999E-2</v>
      </c>
      <c r="Y82" s="85">
        <v>3.8600000000000002E-2</v>
      </c>
      <c r="Z82" s="85">
        <v>3.44E-2</v>
      </c>
      <c r="AA82" s="85">
        <v>3.1E-2</v>
      </c>
      <c r="AB82" s="85">
        <v>2.9499999999999998E-2</v>
      </c>
      <c r="AC82" s="85">
        <v>2.7699999999999999E-2</v>
      </c>
      <c r="AD82" s="85">
        <v>2.6499999999999999E-2</v>
      </c>
      <c r="AE82" s="85">
        <v>2.64E-2</v>
      </c>
      <c r="AF82" s="85">
        <v>2.8199999999999999E-2</v>
      </c>
      <c r="AG82" s="85">
        <v>3.0499999999999999E-2</v>
      </c>
      <c r="AH82" s="85">
        <v>3.3700000000000001E-2</v>
      </c>
      <c r="AI82" s="85">
        <v>3.7400000000000003E-2</v>
      </c>
      <c r="AJ82" s="85">
        <v>3.6999999999999998E-2</v>
      </c>
      <c r="AK82" s="85">
        <v>3.7100000000000001E-2</v>
      </c>
      <c r="AL82" s="85">
        <v>3.4200000000000001E-2</v>
      </c>
      <c r="AM82" s="85">
        <v>3.1600000000000003E-2</v>
      </c>
      <c r="AN82" s="85">
        <v>0.03</v>
      </c>
    </row>
    <row r="83" spans="1:40" x14ac:dyDescent="0.25">
      <c r="A83" s="64" t="s">
        <v>4</v>
      </c>
      <c r="B83" s="64" t="s">
        <v>2</v>
      </c>
      <c r="C83" s="64" t="s">
        <v>320</v>
      </c>
      <c r="D83" s="64"/>
      <c r="E83" s="87">
        <v>1105012</v>
      </c>
      <c r="F83" s="88">
        <v>1105012</v>
      </c>
      <c r="G83" s="39" t="s">
        <v>551</v>
      </c>
      <c r="H83" s="85">
        <v>2.9499999999999998E-2</v>
      </c>
      <c r="I83" s="85">
        <v>3.0099999999999998E-2</v>
      </c>
      <c r="J83" s="85">
        <v>3.1300000000000001E-2</v>
      </c>
      <c r="K83" s="85">
        <v>3.2899999999999999E-2</v>
      </c>
      <c r="L83" s="85">
        <v>3.2899999999999999E-2</v>
      </c>
      <c r="M83" s="85">
        <v>3.3399999999999999E-2</v>
      </c>
      <c r="N83" s="85">
        <v>3.32E-2</v>
      </c>
      <c r="O83" s="85">
        <v>3.4299999999999997E-2</v>
      </c>
      <c r="P83" s="85">
        <v>3.3099999999999997E-2</v>
      </c>
      <c r="Q83" s="85">
        <v>3.2099999999999997E-2</v>
      </c>
      <c r="R83" s="85">
        <v>3.2000000000000001E-2</v>
      </c>
      <c r="S83" s="85">
        <v>3.1399999999999997E-2</v>
      </c>
      <c r="T83" s="85">
        <v>3.2300000000000002E-2</v>
      </c>
      <c r="U83" s="85">
        <v>3.3799999999999997E-2</v>
      </c>
      <c r="V83" s="85">
        <v>3.5099999999999999E-2</v>
      </c>
      <c r="W83" s="85">
        <v>3.4799999999999998E-2</v>
      </c>
      <c r="X83" s="85">
        <v>3.56E-2</v>
      </c>
      <c r="Y83" s="85">
        <v>3.7699999999999997E-2</v>
      </c>
      <c r="Z83" s="85">
        <v>3.6499999999999998E-2</v>
      </c>
      <c r="AA83" s="85">
        <v>3.5400000000000001E-2</v>
      </c>
      <c r="AB83" s="85">
        <v>3.5799999999999998E-2</v>
      </c>
      <c r="AC83" s="85">
        <v>3.4099999999999998E-2</v>
      </c>
      <c r="AD83" s="85">
        <v>3.3300000000000003E-2</v>
      </c>
      <c r="AE83" s="85">
        <v>3.4099999999999998E-2</v>
      </c>
      <c r="AF83" s="85">
        <v>3.5299999999999998E-2</v>
      </c>
      <c r="AG83" s="85">
        <v>3.6999999999999998E-2</v>
      </c>
      <c r="AH83" s="85">
        <v>3.8699999999999998E-2</v>
      </c>
      <c r="AI83" s="85">
        <v>4.0300000000000002E-2</v>
      </c>
      <c r="AJ83" s="85">
        <v>4.0300000000000002E-2</v>
      </c>
      <c r="AK83" s="85">
        <v>3.9199999999999999E-2</v>
      </c>
      <c r="AL83" s="85">
        <v>3.9300000000000002E-2</v>
      </c>
      <c r="AM83" s="85">
        <v>3.8399999999999997E-2</v>
      </c>
      <c r="AN83" s="85">
        <v>3.73E-2</v>
      </c>
    </row>
    <row r="84" spans="1:40" ht="12.75" customHeight="1" x14ac:dyDescent="0.25">
      <c r="A84" s="64" t="s">
        <v>4</v>
      </c>
      <c r="B84" s="64" t="s">
        <v>2</v>
      </c>
      <c r="C84" s="64" t="s">
        <v>320</v>
      </c>
      <c r="D84" s="64"/>
      <c r="E84" s="89">
        <v>9999999</v>
      </c>
      <c r="F84" s="115">
        <v>1105013</v>
      </c>
      <c r="G84" s="115" t="s">
        <v>552</v>
      </c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>
        <v>2.0000000000000001E-4</v>
      </c>
      <c r="AG84" s="79">
        <v>2.0000000000000001E-4</v>
      </c>
      <c r="AH84" s="85">
        <v>2.0000000000000001E-4</v>
      </c>
      <c r="AI84" s="85">
        <v>2.0000000000000001E-4</v>
      </c>
      <c r="AJ84" s="85">
        <v>2.0000000000000001E-4</v>
      </c>
      <c r="AK84" s="85">
        <v>2.0000000000000001E-4</v>
      </c>
      <c r="AL84" s="85">
        <v>2.0000000000000001E-4</v>
      </c>
      <c r="AM84" s="85">
        <v>2.0000000000000001E-4</v>
      </c>
      <c r="AN84" s="85">
        <v>2.0000000000000001E-4</v>
      </c>
    </row>
    <row r="85" spans="1:40" x14ac:dyDescent="0.25">
      <c r="A85" s="64" t="s">
        <v>4</v>
      </c>
      <c r="B85" s="64" t="s">
        <v>2</v>
      </c>
      <c r="C85" s="64" t="s">
        <v>320</v>
      </c>
      <c r="D85" s="64"/>
      <c r="E85" s="87">
        <v>1105019</v>
      </c>
      <c r="F85" s="88">
        <v>1105019</v>
      </c>
      <c r="G85" s="39" t="s">
        <v>553</v>
      </c>
      <c r="H85" s="85">
        <v>1.52E-2</v>
      </c>
      <c r="I85" s="85">
        <v>1.5800000000000002E-2</v>
      </c>
      <c r="J85" s="85">
        <v>1.61E-2</v>
      </c>
      <c r="K85" s="85">
        <v>1.6899999999999998E-2</v>
      </c>
      <c r="L85" s="85">
        <v>1.7100000000000001E-2</v>
      </c>
      <c r="M85" s="85">
        <v>1.72E-2</v>
      </c>
      <c r="N85" s="85">
        <v>1.6899999999999998E-2</v>
      </c>
      <c r="O85" s="85">
        <v>1.7500000000000002E-2</v>
      </c>
      <c r="P85" s="85">
        <v>1.67E-2</v>
      </c>
      <c r="Q85" s="85">
        <v>1.6E-2</v>
      </c>
      <c r="R85" s="85">
        <v>1.5599999999999999E-2</v>
      </c>
      <c r="S85" s="85">
        <v>1.55E-2</v>
      </c>
      <c r="T85" s="85">
        <v>1.5900000000000001E-2</v>
      </c>
      <c r="U85" s="85">
        <v>1.6899999999999998E-2</v>
      </c>
      <c r="V85" s="85">
        <v>1.7399999999999999E-2</v>
      </c>
      <c r="W85" s="85">
        <v>1.7600000000000001E-2</v>
      </c>
      <c r="X85" s="85">
        <v>1.8100000000000002E-2</v>
      </c>
      <c r="Y85" s="85">
        <v>1.7999999999999999E-2</v>
      </c>
      <c r="Z85" s="85">
        <v>1.72E-2</v>
      </c>
      <c r="AA85" s="85">
        <v>1.66E-2</v>
      </c>
      <c r="AB85" s="85">
        <v>1.6799999999999999E-2</v>
      </c>
      <c r="AC85" s="85">
        <v>1.6400000000000001E-2</v>
      </c>
      <c r="AD85" s="85">
        <v>1.6E-2</v>
      </c>
      <c r="AE85" s="85">
        <v>1.6299999999999999E-2</v>
      </c>
      <c r="AF85" s="85">
        <v>1.5800000000000002E-2</v>
      </c>
      <c r="AG85" s="85">
        <v>1.6400000000000001E-2</v>
      </c>
      <c r="AH85" s="85">
        <v>1.7399999999999999E-2</v>
      </c>
      <c r="AI85" s="85">
        <v>1.7899999999999999E-2</v>
      </c>
      <c r="AJ85" s="85">
        <v>1.8499999999999999E-2</v>
      </c>
      <c r="AK85" s="85">
        <v>1.83E-2</v>
      </c>
      <c r="AL85" s="85">
        <v>1.7299999999999999E-2</v>
      </c>
      <c r="AM85" s="85">
        <v>1.6400000000000001E-2</v>
      </c>
      <c r="AN85" s="85">
        <v>1.6299999999999999E-2</v>
      </c>
    </row>
    <row r="86" spans="1:40" x14ac:dyDescent="0.25">
      <c r="A86" s="64">
        <v>0</v>
      </c>
      <c r="B86" s="64">
        <v>0</v>
      </c>
      <c r="C86" s="64">
        <v>0</v>
      </c>
      <c r="D86" s="64"/>
      <c r="E86" s="110">
        <v>1106000</v>
      </c>
      <c r="F86" s="114">
        <v>1106</v>
      </c>
      <c r="G86" s="99" t="s">
        <v>554</v>
      </c>
      <c r="H86" s="85">
        <v>0.8085</v>
      </c>
      <c r="I86" s="85">
        <v>0.81940000000000002</v>
      </c>
      <c r="J86" s="85">
        <v>0.8347</v>
      </c>
      <c r="K86" s="85">
        <v>0.86219999999999997</v>
      </c>
      <c r="L86" s="85">
        <v>0.85940000000000005</v>
      </c>
      <c r="M86" s="85">
        <v>0.83479999999999999</v>
      </c>
      <c r="N86" s="85">
        <v>0.83350000000000002</v>
      </c>
      <c r="O86" s="85">
        <v>0.83399999999999996</v>
      </c>
      <c r="P86" s="85">
        <v>0.82979999999999998</v>
      </c>
      <c r="Q86" s="85">
        <v>0.84089999999999998</v>
      </c>
      <c r="R86" s="85">
        <v>0.84530000000000005</v>
      </c>
      <c r="S86" s="85">
        <v>0.85070000000000001</v>
      </c>
      <c r="T86" s="85">
        <v>0.85329999999999995</v>
      </c>
      <c r="U86" s="85">
        <v>0.86929999999999996</v>
      </c>
      <c r="V86" s="85">
        <v>0.86780000000000002</v>
      </c>
      <c r="W86" s="85">
        <v>0.90259999999999996</v>
      </c>
      <c r="X86" s="85">
        <v>0.92659999999999998</v>
      </c>
      <c r="Y86" s="85">
        <v>0.93259999999999998</v>
      </c>
      <c r="Z86" s="85">
        <v>0.91879999999999995</v>
      </c>
      <c r="AA86" s="85">
        <v>0.89459999999999995</v>
      </c>
      <c r="AB86" s="85">
        <v>0.88949999999999996</v>
      </c>
      <c r="AC86" s="85">
        <v>0.91210000000000002</v>
      </c>
      <c r="AD86" s="85">
        <v>0.92520000000000002</v>
      </c>
      <c r="AE86" s="85">
        <v>0.92549999999999999</v>
      </c>
      <c r="AF86" s="85">
        <v>0.9597</v>
      </c>
      <c r="AG86" s="85">
        <v>0.98719999999999997</v>
      </c>
      <c r="AH86" s="85">
        <v>1.0083</v>
      </c>
      <c r="AI86" s="85">
        <v>1.0188999999999999</v>
      </c>
      <c r="AJ86" s="85">
        <v>1.0176000000000001</v>
      </c>
      <c r="AK86" s="85">
        <v>0.99039999999999995</v>
      </c>
      <c r="AL86" s="85">
        <v>0.9516</v>
      </c>
      <c r="AM86" s="85">
        <v>0.94610000000000005</v>
      </c>
      <c r="AN86" s="85">
        <v>0.92510000000000003</v>
      </c>
    </row>
    <row r="87" spans="1:40" x14ac:dyDescent="0.25">
      <c r="A87" s="64" t="s">
        <v>4</v>
      </c>
      <c r="B87" s="64" t="s">
        <v>2</v>
      </c>
      <c r="C87" s="64" t="s">
        <v>320</v>
      </c>
      <c r="D87" s="64"/>
      <c r="E87" s="87">
        <v>1106001</v>
      </c>
      <c r="F87" s="88">
        <v>1106001</v>
      </c>
      <c r="G87" s="39" t="s">
        <v>555</v>
      </c>
      <c r="H87" s="85">
        <v>1.06E-2</v>
      </c>
      <c r="I87" s="85">
        <v>1.06E-2</v>
      </c>
      <c r="J87" s="85">
        <v>1.03E-2</v>
      </c>
      <c r="K87" s="85">
        <v>1.01E-2</v>
      </c>
      <c r="L87" s="85">
        <v>1.01E-2</v>
      </c>
      <c r="M87" s="85">
        <v>1.03E-2</v>
      </c>
      <c r="N87" s="85">
        <v>1.0500000000000001E-2</v>
      </c>
      <c r="O87" s="85">
        <v>1.04E-2</v>
      </c>
      <c r="P87" s="85">
        <v>1.01E-2</v>
      </c>
      <c r="Q87" s="85">
        <v>1.0800000000000001E-2</v>
      </c>
      <c r="R87" s="85">
        <v>1.03E-2</v>
      </c>
      <c r="S87" s="85">
        <v>1.0800000000000001E-2</v>
      </c>
      <c r="T87" s="85">
        <v>1.11E-2</v>
      </c>
      <c r="U87" s="85">
        <v>1.1299999999999999E-2</v>
      </c>
      <c r="V87" s="85">
        <v>1.2699999999999999E-2</v>
      </c>
      <c r="W87" s="85">
        <v>1.2800000000000001E-2</v>
      </c>
      <c r="X87" s="85">
        <v>1.38E-2</v>
      </c>
      <c r="Y87" s="85">
        <v>1.47E-2</v>
      </c>
      <c r="Z87" s="85">
        <v>1.4999999999999999E-2</v>
      </c>
      <c r="AA87" s="85">
        <v>1.5299999999999999E-2</v>
      </c>
      <c r="AB87" s="85">
        <v>1.5800000000000002E-2</v>
      </c>
      <c r="AC87" s="85">
        <v>1.55E-2</v>
      </c>
      <c r="AD87" s="85">
        <v>1.55E-2</v>
      </c>
      <c r="AE87" s="85">
        <v>1.5800000000000002E-2</v>
      </c>
      <c r="AF87" s="85">
        <v>1.84E-2</v>
      </c>
      <c r="AG87" s="85">
        <v>1.7500000000000002E-2</v>
      </c>
      <c r="AH87" s="85">
        <v>1.7000000000000001E-2</v>
      </c>
      <c r="AI87" s="85">
        <v>1.5699999999999999E-2</v>
      </c>
      <c r="AJ87" s="85">
        <v>1.6299999999999999E-2</v>
      </c>
      <c r="AK87" s="85">
        <v>1.61E-2</v>
      </c>
      <c r="AL87" s="85">
        <v>1.5900000000000001E-2</v>
      </c>
      <c r="AM87" s="85">
        <v>1.66E-2</v>
      </c>
      <c r="AN87" s="85">
        <v>1.6199999999999999E-2</v>
      </c>
    </row>
    <row r="88" spans="1:40" x14ac:dyDescent="0.25">
      <c r="A88" s="64" t="s">
        <v>4</v>
      </c>
      <c r="B88" s="64" t="s">
        <v>2</v>
      </c>
      <c r="C88" s="64" t="s">
        <v>320</v>
      </c>
      <c r="D88" s="64"/>
      <c r="E88" s="87">
        <v>1106003</v>
      </c>
      <c r="F88" s="88">
        <v>1106003</v>
      </c>
      <c r="G88" s="39" t="s">
        <v>556</v>
      </c>
      <c r="H88" s="85">
        <v>2.75E-2</v>
      </c>
      <c r="I88" s="85">
        <v>2.9600000000000001E-2</v>
      </c>
      <c r="J88" s="85">
        <v>3.1800000000000002E-2</v>
      </c>
      <c r="K88" s="85">
        <v>3.15E-2</v>
      </c>
      <c r="L88" s="85">
        <v>3.0800000000000001E-2</v>
      </c>
      <c r="M88" s="85">
        <v>3.0200000000000001E-2</v>
      </c>
      <c r="N88" s="85">
        <v>3.1E-2</v>
      </c>
      <c r="O88" s="85">
        <v>3.0599999999999999E-2</v>
      </c>
      <c r="P88" s="85">
        <v>3.15E-2</v>
      </c>
      <c r="Q88" s="85">
        <v>3.1899999999999998E-2</v>
      </c>
      <c r="R88" s="85">
        <v>3.2099999999999997E-2</v>
      </c>
      <c r="S88" s="85">
        <v>3.1699999999999999E-2</v>
      </c>
      <c r="T88" s="85">
        <v>3.1600000000000003E-2</v>
      </c>
      <c r="U88" s="85">
        <v>3.2300000000000002E-2</v>
      </c>
      <c r="V88" s="85">
        <v>3.2899999999999999E-2</v>
      </c>
      <c r="W88" s="85">
        <v>3.4299999999999997E-2</v>
      </c>
      <c r="X88" s="85">
        <v>3.5799999999999998E-2</v>
      </c>
      <c r="Y88" s="85">
        <v>3.44E-2</v>
      </c>
      <c r="Z88" s="85">
        <v>3.27E-2</v>
      </c>
      <c r="AA88" s="85">
        <v>3.2399999999999998E-2</v>
      </c>
      <c r="AB88" s="85">
        <v>3.2899999999999999E-2</v>
      </c>
      <c r="AC88" s="85">
        <v>3.3099999999999997E-2</v>
      </c>
      <c r="AD88" s="85">
        <v>3.2500000000000001E-2</v>
      </c>
      <c r="AE88" s="85">
        <v>3.1600000000000003E-2</v>
      </c>
      <c r="AF88" s="85">
        <v>3.4299999999999997E-2</v>
      </c>
      <c r="AG88" s="85">
        <v>3.6200000000000003E-2</v>
      </c>
      <c r="AH88" s="85">
        <v>3.6400000000000002E-2</v>
      </c>
      <c r="AI88" s="85">
        <v>3.78E-2</v>
      </c>
      <c r="AJ88" s="85">
        <v>3.6700000000000003E-2</v>
      </c>
      <c r="AK88" s="85">
        <v>3.5499999999999997E-2</v>
      </c>
      <c r="AL88" s="85">
        <v>3.4299999999999997E-2</v>
      </c>
      <c r="AM88" s="85">
        <v>3.4599999999999999E-2</v>
      </c>
      <c r="AN88" s="85">
        <v>3.49E-2</v>
      </c>
    </row>
    <row r="89" spans="1:40" x14ac:dyDescent="0.25">
      <c r="A89" s="64" t="s">
        <v>4</v>
      </c>
      <c r="B89" s="64" t="s">
        <v>2</v>
      </c>
      <c r="C89" s="64" t="s">
        <v>320</v>
      </c>
      <c r="D89" s="64"/>
      <c r="E89" s="89">
        <v>9999999</v>
      </c>
      <c r="F89" s="88">
        <v>1106004</v>
      </c>
      <c r="G89" s="39" t="s">
        <v>557</v>
      </c>
      <c r="H89" s="85">
        <v>1.6999999999999999E-3</v>
      </c>
      <c r="I89" s="85">
        <v>1.6999999999999999E-3</v>
      </c>
      <c r="J89" s="85">
        <v>1.5E-3</v>
      </c>
      <c r="K89" s="85">
        <v>1.1999999999999999E-3</v>
      </c>
      <c r="L89" s="85">
        <v>1.1999999999999999E-3</v>
      </c>
      <c r="M89" s="85">
        <v>1.1000000000000001E-3</v>
      </c>
      <c r="N89" s="85">
        <v>1.1000000000000001E-3</v>
      </c>
      <c r="O89" s="85">
        <v>1.1000000000000001E-3</v>
      </c>
      <c r="P89" s="85">
        <v>1.1000000000000001E-3</v>
      </c>
      <c r="Q89" s="85">
        <v>1.1000000000000001E-3</v>
      </c>
      <c r="R89" s="85">
        <v>1.1000000000000001E-3</v>
      </c>
      <c r="S89" s="85">
        <v>1.1999999999999999E-3</v>
      </c>
      <c r="T89" s="85">
        <v>1.6000000000000001E-3</v>
      </c>
      <c r="U89" s="85">
        <v>1.5E-3</v>
      </c>
      <c r="V89" s="85">
        <v>1.2999999999999999E-3</v>
      </c>
      <c r="W89" s="85">
        <v>1.1999999999999999E-3</v>
      </c>
      <c r="X89" s="85">
        <v>1.2999999999999999E-3</v>
      </c>
      <c r="Y89" s="85">
        <v>1.1999999999999999E-3</v>
      </c>
      <c r="Z89" s="85">
        <v>1.2999999999999999E-3</v>
      </c>
      <c r="AA89" s="85">
        <v>1.4E-3</v>
      </c>
      <c r="AB89" s="85">
        <v>1.4E-3</v>
      </c>
      <c r="AC89" s="85">
        <v>1.5E-3</v>
      </c>
      <c r="AD89" s="85">
        <v>1.5E-3</v>
      </c>
      <c r="AE89" s="85">
        <v>1.6999999999999999E-3</v>
      </c>
      <c r="AF89" s="85">
        <v>2.2000000000000001E-3</v>
      </c>
      <c r="AG89" s="85">
        <v>1.8E-3</v>
      </c>
      <c r="AH89" s="85">
        <v>1.4E-3</v>
      </c>
      <c r="AI89" s="85">
        <v>1.2999999999999999E-3</v>
      </c>
      <c r="AJ89" s="85">
        <v>1.2999999999999999E-3</v>
      </c>
      <c r="AK89" s="85">
        <v>1.2999999999999999E-3</v>
      </c>
      <c r="AL89" s="85">
        <v>1.1999999999999999E-3</v>
      </c>
      <c r="AM89" s="85">
        <v>1.1999999999999999E-3</v>
      </c>
      <c r="AN89" s="85">
        <v>1.1999999999999999E-3</v>
      </c>
    </row>
    <row r="90" spans="1:40" x14ac:dyDescent="0.25">
      <c r="A90" s="64" t="s">
        <v>4</v>
      </c>
      <c r="B90" s="64" t="s">
        <v>2</v>
      </c>
      <c r="C90" s="64" t="s">
        <v>320</v>
      </c>
      <c r="D90" s="64"/>
      <c r="E90" s="87">
        <v>1106005</v>
      </c>
      <c r="F90" s="88">
        <v>1106005</v>
      </c>
      <c r="G90" s="39" t="s">
        <v>558</v>
      </c>
      <c r="H90" s="85">
        <v>7.8299999999999995E-2</v>
      </c>
      <c r="I90" s="85">
        <v>8.1199999999999994E-2</v>
      </c>
      <c r="J90" s="85">
        <v>8.2000000000000003E-2</v>
      </c>
      <c r="K90" s="85">
        <v>8.14E-2</v>
      </c>
      <c r="L90" s="85">
        <v>8.6699999999999999E-2</v>
      </c>
      <c r="M90" s="85">
        <v>8.72E-2</v>
      </c>
      <c r="N90" s="85">
        <v>8.8300000000000003E-2</v>
      </c>
      <c r="O90" s="85">
        <v>8.7800000000000003E-2</v>
      </c>
      <c r="P90" s="85">
        <v>8.43E-2</v>
      </c>
      <c r="Q90" s="85">
        <v>8.5699999999999998E-2</v>
      </c>
      <c r="R90" s="85">
        <v>8.1600000000000006E-2</v>
      </c>
      <c r="S90" s="85">
        <v>8.1299999999999997E-2</v>
      </c>
      <c r="T90" s="85">
        <v>7.9899999999999999E-2</v>
      </c>
      <c r="U90" s="85">
        <v>7.8899999999999998E-2</v>
      </c>
      <c r="V90" s="85">
        <v>7.5700000000000003E-2</v>
      </c>
      <c r="W90" s="85">
        <v>7.9299999999999995E-2</v>
      </c>
      <c r="X90" s="85">
        <v>8.2199999999999995E-2</v>
      </c>
      <c r="Y90" s="85">
        <v>8.4199999999999997E-2</v>
      </c>
      <c r="Z90" s="85">
        <v>8.3599999999999994E-2</v>
      </c>
      <c r="AA90" s="85">
        <v>8.3599999999999994E-2</v>
      </c>
      <c r="AB90" s="85">
        <v>8.1900000000000001E-2</v>
      </c>
      <c r="AC90" s="85">
        <v>8.6400000000000005E-2</v>
      </c>
      <c r="AD90" s="85">
        <v>9.2799999999999994E-2</v>
      </c>
      <c r="AE90" s="85">
        <v>9.0700000000000003E-2</v>
      </c>
      <c r="AF90" s="85">
        <v>9.1800000000000007E-2</v>
      </c>
      <c r="AG90" s="85">
        <v>9.3200000000000005E-2</v>
      </c>
      <c r="AH90" s="85">
        <v>8.9700000000000002E-2</v>
      </c>
      <c r="AI90" s="85">
        <v>9.5100000000000004E-2</v>
      </c>
      <c r="AJ90" s="85">
        <v>0.10390000000000001</v>
      </c>
      <c r="AK90" s="85">
        <v>0.10349999999999999</v>
      </c>
      <c r="AL90" s="85">
        <v>9.9299999999999999E-2</v>
      </c>
      <c r="AM90" s="85">
        <v>9.6000000000000002E-2</v>
      </c>
      <c r="AN90" s="85">
        <v>9.2999999999999999E-2</v>
      </c>
    </row>
    <row r="91" spans="1:40" x14ac:dyDescent="0.25">
      <c r="A91" s="64" t="s">
        <v>4</v>
      </c>
      <c r="B91" s="64" t="s">
        <v>2</v>
      </c>
      <c r="C91" s="64" t="s">
        <v>320</v>
      </c>
      <c r="D91" s="64"/>
      <c r="E91" s="87">
        <v>1106006</v>
      </c>
      <c r="F91" s="88">
        <v>1106006</v>
      </c>
      <c r="G91" s="39" t="s">
        <v>559</v>
      </c>
      <c r="H91" s="85">
        <v>5.1000000000000004E-3</v>
      </c>
      <c r="I91" s="85">
        <v>5.1000000000000004E-3</v>
      </c>
      <c r="J91" s="85">
        <v>4.5999999999999999E-3</v>
      </c>
      <c r="K91" s="85">
        <v>4.1999999999999997E-3</v>
      </c>
      <c r="L91" s="85">
        <v>4.0000000000000001E-3</v>
      </c>
      <c r="M91" s="85">
        <v>3.8999999999999998E-3</v>
      </c>
      <c r="N91" s="85">
        <v>4.0000000000000001E-3</v>
      </c>
      <c r="O91" s="85">
        <v>3.8999999999999998E-3</v>
      </c>
      <c r="P91" s="85">
        <v>3.7000000000000002E-3</v>
      </c>
      <c r="Q91" s="85">
        <v>3.7000000000000002E-3</v>
      </c>
      <c r="R91" s="85">
        <v>3.7000000000000002E-3</v>
      </c>
      <c r="S91" s="85">
        <v>4.1000000000000003E-3</v>
      </c>
      <c r="T91" s="85">
        <v>4.3E-3</v>
      </c>
      <c r="U91" s="85">
        <v>4.4000000000000003E-3</v>
      </c>
      <c r="V91" s="85">
        <v>4.4000000000000003E-3</v>
      </c>
      <c r="W91" s="85">
        <v>4.1999999999999997E-3</v>
      </c>
      <c r="X91" s="85">
        <v>3.8999999999999998E-3</v>
      </c>
      <c r="Y91" s="85">
        <v>3.8E-3</v>
      </c>
      <c r="Z91" s="85">
        <v>3.7000000000000002E-3</v>
      </c>
      <c r="AA91" s="85">
        <v>3.7000000000000002E-3</v>
      </c>
      <c r="AB91" s="85">
        <v>3.8E-3</v>
      </c>
      <c r="AC91" s="85">
        <v>3.7000000000000002E-3</v>
      </c>
      <c r="AD91" s="85">
        <v>3.8999999999999998E-3</v>
      </c>
      <c r="AE91" s="85">
        <v>4.1000000000000003E-3</v>
      </c>
      <c r="AF91" s="85">
        <v>4.4000000000000003E-3</v>
      </c>
      <c r="AG91" s="85">
        <v>4.3E-3</v>
      </c>
      <c r="AH91" s="85">
        <v>4.4000000000000003E-3</v>
      </c>
      <c r="AI91" s="85">
        <v>4.4000000000000003E-3</v>
      </c>
      <c r="AJ91" s="85">
        <v>4.3E-3</v>
      </c>
      <c r="AK91" s="85">
        <v>4.1999999999999997E-3</v>
      </c>
      <c r="AL91" s="85">
        <v>4.1999999999999997E-3</v>
      </c>
      <c r="AM91" s="85">
        <v>4.4000000000000003E-3</v>
      </c>
      <c r="AN91" s="85">
        <v>4.1999999999999997E-3</v>
      </c>
    </row>
    <row r="92" spans="1:40" x14ac:dyDescent="0.25">
      <c r="A92" s="64" t="s">
        <v>4</v>
      </c>
      <c r="B92" s="64" t="s">
        <v>2</v>
      </c>
      <c r="C92" s="64" t="s">
        <v>320</v>
      </c>
      <c r="D92" s="64"/>
      <c r="E92" s="87">
        <v>1106008</v>
      </c>
      <c r="F92" s="88">
        <v>1106008</v>
      </c>
      <c r="G92" s="39" t="s">
        <v>560</v>
      </c>
      <c r="H92" s="85">
        <v>0.15620000000000001</v>
      </c>
      <c r="I92" s="85">
        <v>0.16270000000000001</v>
      </c>
      <c r="J92" s="85">
        <v>0.1661</v>
      </c>
      <c r="K92" s="85">
        <v>0.1671</v>
      </c>
      <c r="L92" s="85">
        <v>0.1651</v>
      </c>
      <c r="M92" s="85">
        <v>0.16800000000000001</v>
      </c>
      <c r="N92" s="85">
        <v>0.16800000000000001</v>
      </c>
      <c r="O92" s="85">
        <v>0.16669999999999999</v>
      </c>
      <c r="P92" s="85">
        <v>0.16789999999999999</v>
      </c>
      <c r="Q92" s="85">
        <v>0.1681</v>
      </c>
      <c r="R92" s="85">
        <v>0.16589999999999999</v>
      </c>
      <c r="S92" s="85">
        <v>0.16320000000000001</v>
      </c>
      <c r="T92" s="85">
        <v>0.1643</v>
      </c>
      <c r="U92" s="85">
        <v>0.17080000000000001</v>
      </c>
      <c r="V92" s="85">
        <v>0.1817</v>
      </c>
      <c r="W92" s="85">
        <v>0.19</v>
      </c>
      <c r="X92" s="85">
        <v>0.2021</v>
      </c>
      <c r="Y92" s="85">
        <v>0.2104</v>
      </c>
      <c r="Z92" s="85">
        <v>0.21279999999999999</v>
      </c>
      <c r="AA92" s="85">
        <v>0.2056</v>
      </c>
      <c r="AB92" s="85">
        <v>0.1983</v>
      </c>
      <c r="AC92" s="85">
        <v>0.19470000000000001</v>
      </c>
      <c r="AD92" s="85">
        <v>0.19040000000000001</v>
      </c>
      <c r="AE92" s="85">
        <v>0.1883</v>
      </c>
      <c r="AF92" s="85">
        <v>0.19209999999999999</v>
      </c>
      <c r="AG92" s="85">
        <v>0.19220000000000001</v>
      </c>
      <c r="AH92" s="85">
        <v>0.19939999999999999</v>
      </c>
      <c r="AI92" s="85">
        <v>0.2072</v>
      </c>
      <c r="AJ92" s="85">
        <v>0.20749999999999999</v>
      </c>
      <c r="AK92" s="85">
        <v>0.20499999999999999</v>
      </c>
      <c r="AL92" s="85">
        <v>0.2039</v>
      </c>
      <c r="AM92" s="85">
        <v>0.20330000000000001</v>
      </c>
      <c r="AN92" s="85">
        <v>0.19550000000000001</v>
      </c>
    </row>
    <row r="93" spans="1:40" x14ac:dyDescent="0.25">
      <c r="A93" s="64" t="s">
        <v>4</v>
      </c>
      <c r="B93" s="64" t="s">
        <v>2</v>
      </c>
      <c r="C93" s="64" t="s">
        <v>320</v>
      </c>
      <c r="D93" s="64"/>
      <c r="E93" s="89">
        <v>9999999</v>
      </c>
      <c r="F93" s="88">
        <v>1106011</v>
      </c>
      <c r="G93" s="39" t="s">
        <v>561</v>
      </c>
      <c r="H93" s="85">
        <v>7.1000000000000004E-3</v>
      </c>
      <c r="I93" s="85">
        <v>7.1999999999999998E-3</v>
      </c>
      <c r="J93" s="85">
        <v>7.7000000000000002E-3</v>
      </c>
      <c r="K93" s="85">
        <v>7.7000000000000002E-3</v>
      </c>
      <c r="L93" s="85">
        <v>7.4000000000000003E-3</v>
      </c>
      <c r="M93" s="85">
        <v>7.3000000000000001E-3</v>
      </c>
      <c r="N93" s="85">
        <v>5.7999999999999996E-3</v>
      </c>
      <c r="O93" s="85">
        <v>4.5999999999999999E-3</v>
      </c>
      <c r="P93" s="85">
        <v>5.0000000000000001E-3</v>
      </c>
      <c r="Q93" s="85">
        <v>5.5999999999999999E-3</v>
      </c>
      <c r="R93" s="85">
        <v>5.7000000000000002E-3</v>
      </c>
      <c r="S93" s="85">
        <v>6.7999999999999996E-3</v>
      </c>
      <c r="T93" s="85">
        <v>8.6999999999999994E-3</v>
      </c>
      <c r="U93" s="85">
        <v>9.1000000000000004E-3</v>
      </c>
      <c r="V93" s="85">
        <v>8.8999999999999999E-3</v>
      </c>
      <c r="W93" s="85">
        <v>8.6999999999999994E-3</v>
      </c>
      <c r="X93" s="85">
        <v>7.4999999999999997E-3</v>
      </c>
      <c r="Y93" s="85">
        <v>7.3000000000000001E-3</v>
      </c>
      <c r="Z93" s="85">
        <v>6.1999999999999998E-3</v>
      </c>
      <c r="AA93" s="85">
        <v>5.3E-3</v>
      </c>
      <c r="AB93" s="85">
        <v>5.4999999999999997E-3</v>
      </c>
      <c r="AC93" s="85">
        <v>5.7000000000000002E-3</v>
      </c>
      <c r="AD93" s="85">
        <v>6.1000000000000004E-3</v>
      </c>
      <c r="AE93" s="85">
        <v>7.0000000000000001E-3</v>
      </c>
      <c r="AF93" s="85">
        <v>9.1999999999999998E-3</v>
      </c>
      <c r="AG93" s="85">
        <v>9.1000000000000004E-3</v>
      </c>
      <c r="AH93" s="85">
        <v>9.4000000000000004E-3</v>
      </c>
      <c r="AI93" s="85">
        <v>1.0699999999999999E-2</v>
      </c>
      <c r="AJ93" s="85">
        <v>1.01E-2</v>
      </c>
      <c r="AK93" s="85">
        <v>9.7000000000000003E-3</v>
      </c>
      <c r="AL93" s="85">
        <v>8.3000000000000001E-3</v>
      </c>
      <c r="AM93" s="85">
        <v>7.9000000000000008E-3</v>
      </c>
      <c r="AN93" s="85">
        <v>7.3000000000000001E-3</v>
      </c>
    </row>
    <row r="94" spans="1:40" x14ac:dyDescent="0.25">
      <c r="A94" s="64" t="s">
        <v>4</v>
      </c>
      <c r="B94" s="64" t="s">
        <v>2</v>
      </c>
      <c r="C94" s="64" t="s">
        <v>320</v>
      </c>
      <c r="D94" s="64"/>
      <c r="E94" s="87">
        <v>1106015</v>
      </c>
      <c r="F94" s="88">
        <v>1106015</v>
      </c>
      <c r="G94" s="39" t="s">
        <v>562</v>
      </c>
      <c r="H94" s="85">
        <v>1.9E-3</v>
      </c>
      <c r="I94" s="85">
        <v>1.6999999999999999E-3</v>
      </c>
      <c r="J94" s="85">
        <v>1.6000000000000001E-3</v>
      </c>
      <c r="K94" s="85">
        <v>1.6000000000000001E-3</v>
      </c>
      <c r="L94" s="85">
        <v>1.6000000000000001E-3</v>
      </c>
      <c r="M94" s="85">
        <v>1.5E-3</v>
      </c>
      <c r="N94" s="85">
        <v>1.5E-3</v>
      </c>
      <c r="O94" s="85">
        <v>1.5E-3</v>
      </c>
      <c r="P94" s="85">
        <v>1.8E-3</v>
      </c>
      <c r="Q94" s="85">
        <v>2.0999999999999999E-3</v>
      </c>
      <c r="R94" s="85">
        <v>2.0999999999999999E-3</v>
      </c>
      <c r="S94" s="85">
        <v>2.3E-3</v>
      </c>
      <c r="T94" s="85">
        <v>2.3E-3</v>
      </c>
      <c r="U94" s="85">
        <v>2.3E-3</v>
      </c>
      <c r="V94" s="85">
        <v>2E-3</v>
      </c>
      <c r="W94" s="85">
        <v>2.0999999999999999E-3</v>
      </c>
      <c r="X94" s="85">
        <v>1.9E-3</v>
      </c>
      <c r="Y94" s="85">
        <v>1.9E-3</v>
      </c>
      <c r="Z94" s="85">
        <v>1.8E-3</v>
      </c>
      <c r="AA94" s="85">
        <v>2E-3</v>
      </c>
      <c r="AB94" s="85">
        <v>2.2000000000000001E-3</v>
      </c>
      <c r="AC94" s="85">
        <v>2.3E-3</v>
      </c>
      <c r="AD94" s="85">
        <v>2.3E-3</v>
      </c>
      <c r="AE94" s="85">
        <v>2.2000000000000001E-3</v>
      </c>
      <c r="AF94" s="85">
        <v>2.3E-3</v>
      </c>
      <c r="AG94" s="85">
        <v>2.3999999999999998E-3</v>
      </c>
      <c r="AH94" s="85">
        <v>2.0999999999999999E-3</v>
      </c>
      <c r="AI94" s="85">
        <v>1.9E-3</v>
      </c>
      <c r="AJ94" s="85">
        <v>1.9E-3</v>
      </c>
      <c r="AK94" s="85">
        <v>1.8E-3</v>
      </c>
      <c r="AL94" s="85">
        <v>1.6999999999999999E-3</v>
      </c>
      <c r="AM94" s="85">
        <v>2.0999999999999999E-3</v>
      </c>
      <c r="AN94" s="85">
        <v>2.3999999999999998E-3</v>
      </c>
    </row>
    <row r="95" spans="1:40" x14ac:dyDescent="0.25">
      <c r="A95" s="64" t="s">
        <v>4</v>
      </c>
      <c r="B95" s="64" t="s">
        <v>2</v>
      </c>
      <c r="C95" s="64" t="s">
        <v>320</v>
      </c>
      <c r="D95" s="64"/>
      <c r="E95" s="87">
        <v>1106017</v>
      </c>
      <c r="F95" s="88">
        <v>1106017</v>
      </c>
      <c r="G95" s="39" t="s">
        <v>563</v>
      </c>
      <c r="H95" s="85">
        <v>0.1237</v>
      </c>
      <c r="I95" s="85">
        <v>0.1265</v>
      </c>
      <c r="J95" s="85">
        <v>0.127</v>
      </c>
      <c r="K95" s="85">
        <v>0.12709999999999999</v>
      </c>
      <c r="L95" s="85">
        <v>0.11899999999999999</v>
      </c>
      <c r="M95" s="85">
        <v>0.11700000000000001</v>
      </c>
      <c r="N95" s="85">
        <v>0.1235</v>
      </c>
      <c r="O95" s="85">
        <v>0.12520000000000001</v>
      </c>
      <c r="P95" s="85">
        <v>0.1268</v>
      </c>
      <c r="Q95" s="85">
        <v>0.12909999999999999</v>
      </c>
      <c r="R95" s="85">
        <v>0.1313</v>
      </c>
      <c r="S95" s="85">
        <v>0.1348</v>
      </c>
      <c r="T95" s="85">
        <v>0.1371</v>
      </c>
      <c r="U95" s="85">
        <v>0.13689999999999999</v>
      </c>
      <c r="V95" s="85">
        <v>0.1336</v>
      </c>
      <c r="W95" s="85">
        <v>0.1343</v>
      </c>
      <c r="X95" s="85">
        <v>0.1366</v>
      </c>
      <c r="Y95" s="85">
        <v>0.13420000000000001</v>
      </c>
      <c r="Z95" s="85">
        <v>0.1343</v>
      </c>
      <c r="AA95" s="85">
        <v>0.13389999999999999</v>
      </c>
      <c r="AB95" s="85">
        <v>0.13550000000000001</v>
      </c>
      <c r="AC95" s="85">
        <v>0.1399</v>
      </c>
      <c r="AD95" s="85">
        <v>0.1439</v>
      </c>
      <c r="AE95" s="85">
        <v>0.14560000000000001</v>
      </c>
      <c r="AF95" s="85">
        <v>0.1477</v>
      </c>
      <c r="AG95" s="85">
        <v>0.155</v>
      </c>
      <c r="AH95" s="85">
        <v>0.15720000000000001</v>
      </c>
      <c r="AI95" s="85">
        <v>0.1487</v>
      </c>
      <c r="AJ95" s="85">
        <v>0.14269999999999999</v>
      </c>
      <c r="AK95" s="85">
        <v>0.13730000000000001</v>
      </c>
      <c r="AL95" s="85">
        <v>0.13519999999999999</v>
      </c>
      <c r="AM95" s="85">
        <v>0.1366</v>
      </c>
      <c r="AN95" s="85">
        <v>0.13400000000000001</v>
      </c>
    </row>
    <row r="96" spans="1:40" x14ac:dyDescent="0.25">
      <c r="A96" s="64" t="s">
        <v>4</v>
      </c>
      <c r="B96" s="64" t="s">
        <v>2</v>
      </c>
      <c r="C96" s="64" t="s">
        <v>320</v>
      </c>
      <c r="D96" s="64"/>
      <c r="E96" s="87">
        <v>1106018</v>
      </c>
      <c r="F96" s="88">
        <v>1106018</v>
      </c>
      <c r="G96" s="39" t="s">
        <v>564</v>
      </c>
      <c r="H96" s="85">
        <v>8.6499999999999994E-2</v>
      </c>
      <c r="I96" s="85">
        <v>8.48E-2</v>
      </c>
      <c r="J96" s="85">
        <v>9.0300000000000005E-2</v>
      </c>
      <c r="K96" s="85">
        <v>0.1022</v>
      </c>
      <c r="L96" s="85">
        <v>0.1013</v>
      </c>
      <c r="M96" s="85">
        <v>8.7300000000000003E-2</v>
      </c>
      <c r="N96" s="85">
        <v>9.0999999999999998E-2</v>
      </c>
      <c r="O96" s="85">
        <v>9.3600000000000003E-2</v>
      </c>
      <c r="P96" s="85">
        <v>9.11E-2</v>
      </c>
      <c r="Q96" s="85">
        <v>9.1999999999999998E-2</v>
      </c>
      <c r="R96" s="85">
        <v>9.2799999999999994E-2</v>
      </c>
      <c r="S96" s="85">
        <v>9.5699999999999993E-2</v>
      </c>
      <c r="T96" s="85">
        <v>9.4799999999999995E-2</v>
      </c>
      <c r="U96" s="85">
        <v>9.5699999999999993E-2</v>
      </c>
      <c r="V96" s="85">
        <v>8.9700000000000002E-2</v>
      </c>
      <c r="W96" s="85">
        <v>9.2999999999999999E-2</v>
      </c>
      <c r="X96" s="85">
        <v>9.2799999999999994E-2</v>
      </c>
      <c r="Y96" s="85">
        <v>9.5799999999999996E-2</v>
      </c>
      <c r="Z96" s="85">
        <v>9.5799999999999996E-2</v>
      </c>
      <c r="AA96" s="85">
        <v>8.5099999999999995E-2</v>
      </c>
      <c r="AB96" s="85">
        <v>8.4500000000000006E-2</v>
      </c>
      <c r="AC96" s="85">
        <v>9.4399999999999998E-2</v>
      </c>
      <c r="AD96" s="85">
        <v>9.2600000000000002E-2</v>
      </c>
      <c r="AE96" s="85">
        <v>8.7800000000000003E-2</v>
      </c>
      <c r="AF96" s="85">
        <v>9.11E-2</v>
      </c>
      <c r="AG96" s="85">
        <v>9.0899999999999995E-2</v>
      </c>
      <c r="AH96" s="85">
        <v>9.3299999999999994E-2</v>
      </c>
      <c r="AI96" s="85">
        <v>9.0700000000000003E-2</v>
      </c>
      <c r="AJ96" s="85">
        <v>9.1700000000000004E-2</v>
      </c>
      <c r="AK96" s="85">
        <v>8.9399999999999993E-2</v>
      </c>
      <c r="AL96" s="85">
        <v>8.9399999999999993E-2</v>
      </c>
      <c r="AM96" s="85">
        <v>9.2799999999999994E-2</v>
      </c>
      <c r="AN96" s="85">
        <v>9.11E-2</v>
      </c>
    </row>
    <row r="97" spans="1:40" x14ac:dyDescent="0.25">
      <c r="A97" s="64" t="s">
        <v>4</v>
      </c>
      <c r="B97" s="64" t="s">
        <v>2</v>
      </c>
      <c r="C97" s="64" t="s">
        <v>320</v>
      </c>
      <c r="D97" s="64"/>
      <c r="E97" s="87">
        <v>1106019</v>
      </c>
      <c r="F97" s="88">
        <v>1106019</v>
      </c>
      <c r="G97" s="39" t="s">
        <v>565</v>
      </c>
      <c r="H97" s="85">
        <v>9.7999999999999997E-3</v>
      </c>
      <c r="I97" s="85">
        <v>1.0699999999999999E-2</v>
      </c>
      <c r="J97" s="85">
        <v>1.11E-2</v>
      </c>
      <c r="K97" s="85">
        <v>1.2999999999999999E-2</v>
      </c>
      <c r="L97" s="85">
        <v>1.32E-2</v>
      </c>
      <c r="M97" s="85">
        <v>1.21E-2</v>
      </c>
      <c r="N97" s="85">
        <v>1.2800000000000001E-2</v>
      </c>
      <c r="O97" s="85">
        <v>1.3100000000000001E-2</v>
      </c>
      <c r="P97" s="85">
        <v>1.1599999999999999E-2</v>
      </c>
      <c r="Q97" s="85">
        <v>1.17E-2</v>
      </c>
      <c r="R97" s="85">
        <v>1.1599999999999999E-2</v>
      </c>
      <c r="S97" s="85">
        <v>1.14E-2</v>
      </c>
      <c r="T97" s="85">
        <v>1.0800000000000001E-2</v>
      </c>
      <c r="U97" s="85">
        <v>9.4999999999999998E-3</v>
      </c>
      <c r="V97" s="85">
        <v>9.1000000000000004E-3</v>
      </c>
      <c r="W97" s="85">
        <v>1.18E-2</v>
      </c>
      <c r="X97" s="85">
        <v>1.3299999999999999E-2</v>
      </c>
      <c r="Y97" s="85">
        <v>1.46E-2</v>
      </c>
      <c r="Z97" s="85">
        <v>1.55E-2</v>
      </c>
      <c r="AA97" s="85">
        <v>1.5299999999999999E-2</v>
      </c>
      <c r="AB97" s="85">
        <v>1.49E-2</v>
      </c>
      <c r="AC97" s="85">
        <v>1.4500000000000001E-2</v>
      </c>
      <c r="AD97" s="85">
        <v>1.24E-2</v>
      </c>
      <c r="AE97" s="85">
        <v>1.14E-2</v>
      </c>
      <c r="AF97" s="85">
        <v>1.14E-2</v>
      </c>
      <c r="AG97" s="85">
        <v>1.15E-2</v>
      </c>
      <c r="AH97" s="85">
        <v>1.2200000000000001E-2</v>
      </c>
      <c r="AI97" s="85">
        <v>1.3100000000000001E-2</v>
      </c>
      <c r="AJ97" s="85">
        <v>1.37E-2</v>
      </c>
      <c r="AK97" s="85">
        <v>1.35E-2</v>
      </c>
      <c r="AL97" s="85">
        <v>1.2500000000000001E-2</v>
      </c>
      <c r="AM97" s="85">
        <v>1.1900000000000001E-2</v>
      </c>
      <c r="AN97" s="85">
        <v>1.2699999999999999E-2</v>
      </c>
    </row>
    <row r="98" spans="1:40" x14ac:dyDescent="0.25">
      <c r="A98" s="64" t="s">
        <v>4</v>
      </c>
      <c r="B98" s="64" t="s">
        <v>2</v>
      </c>
      <c r="C98" s="64" t="s">
        <v>320</v>
      </c>
      <c r="D98" s="64"/>
      <c r="E98" s="87">
        <v>1106020</v>
      </c>
      <c r="F98" s="88">
        <v>1106020</v>
      </c>
      <c r="G98" s="39" t="s">
        <v>566</v>
      </c>
      <c r="H98" s="85">
        <v>5.7000000000000002E-3</v>
      </c>
      <c r="I98" s="85">
        <v>5.1000000000000004E-3</v>
      </c>
      <c r="J98" s="85">
        <v>6.4000000000000003E-3</v>
      </c>
      <c r="K98" s="85">
        <v>6.8999999999999999E-3</v>
      </c>
      <c r="L98" s="85">
        <v>5.8999999999999999E-3</v>
      </c>
      <c r="M98" s="85">
        <v>6.1000000000000004E-3</v>
      </c>
      <c r="N98" s="85">
        <v>6.3E-3</v>
      </c>
      <c r="O98" s="85">
        <v>5.5999999999999999E-3</v>
      </c>
      <c r="P98" s="85">
        <v>4.8999999999999998E-3</v>
      </c>
      <c r="Q98" s="85">
        <v>6.1000000000000004E-3</v>
      </c>
      <c r="R98" s="85">
        <v>7.4000000000000003E-3</v>
      </c>
      <c r="S98" s="85">
        <v>7.3000000000000001E-3</v>
      </c>
      <c r="T98" s="85">
        <v>7.9000000000000008E-3</v>
      </c>
      <c r="U98" s="85">
        <v>8.0000000000000002E-3</v>
      </c>
      <c r="V98" s="85">
        <v>7.6E-3</v>
      </c>
      <c r="W98" s="85">
        <v>8.6999999999999994E-3</v>
      </c>
      <c r="X98" s="85">
        <v>8.3999999999999995E-3</v>
      </c>
      <c r="Y98" s="85">
        <v>8.3000000000000001E-3</v>
      </c>
      <c r="Z98" s="85">
        <v>8.3999999999999995E-3</v>
      </c>
      <c r="AA98" s="85">
        <v>7.4999999999999997E-3</v>
      </c>
      <c r="AB98" s="85">
        <v>7.4000000000000003E-3</v>
      </c>
      <c r="AC98" s="85">
        <v>7.3000000000000001E-3</v>
      </c>
      <c r="AD98" s="85">
        <v>7.4999999999999997E-3</v>
      </c>
      <c r="AE98" s="85">
        <v>7.1999999999999998E-3</v>
      </c>
      <c r="AF98" s="85">
        <v>7.6E-3</v>
      </c>
      <c r="AG98" s="85">
        <v>7.1999999999999998E-3</v>
      </c>
      <c r="AH98" s="85">
        <v>7.3000000000000001E-3</v>
      </c>
      <c r="AI98" s="85">
        <v>7.1000000000000004E-3</v>
      </c>
      <c r="AJ98" s="85">
        <v>7.1999999999999998E-3</v>
      </c>
      <c r="AK98" s="85">
        <v>6.8999999999999999E-3</v>
      </c>
      <c r="AL98" s="85">
        <v>6.7000000000000002E-3</v>
      </c>
      <c r="AM98" s="85">
        <v>6.6E-3</v>
      </c>
      <c r="AN98" s="85">
        <v>6.3E-3</v>
      </c>
    </row>
    <row r="99" spans="1:40" x14ac:dyDescent="0.25">
      <c r="A99" s="64" t="s">
        <v>4</v>
      </c>
      <c r="B99" s="64" t="s">
        <v>2</v>
      </c>
      <c r="C99" s="64" t="s">
        <v>320</v>
      </c>
      <c r="D99" s="64"/>
      <c r="E99" s="87">
        <v>1106021</v>
      </c>
      <c r="F99" s="88">
        <v>1106021</v>
      </c>
      <c r="G99" s="39" t="s">
        <v>567</v>
      </c>
      <c r="H99" s="85">
        <v>4.6100000000000002E-2</v>
      </c>
      <c r="I99" s="85">
        <v>4.5999999999999999E-2</v>
      </c>
      <c r="J99" s="85">
        <v>4.9000000000000002E-2</v>
      </c>
      <c r="K99" s="85">
        <v>5.4600000000000003E-2</v>
      </c>
      <c r="L99" s="85">
        <v>5.0599999999999999E-2</v>
      </c>
      <c r="M99" s="85">
        <v>5.04E-2</v>
      </c>
      <c r="N99" s="85">
        <v>5.0200000000000002E-2</v>
      </c>
      <c r="O99" s="85">
        <v>5.0700000000000002E-2</v>
      </c>
      <c r="P99" s="85">
        <v>0.05</v>
      </c>
      <c r="Q99" s="85">
        <v>5.1900000000000002E-2</v>
      </c>
      <c r="R99" s="85">
        <v>5.2299999999999999E-2</v>
      </c>
      <c r="S99" s="85">
        <v>5.0299999999999997E-2</v>
      </c>
      <c r="T99" s="85">
        <v>0.05</v>
      </c>
      <c r="U99" s="85">
        <v>5.1700000000000003E-2</v>
      </c>
      <c r="V99" s="85">
        <v>5.16E-2</v>
      </c>
      <c r="W99" s="85">
        <v>5.2400000000000002E-2</v>
      </c>
      <c r="X99" s="85">
        <v>5.21E-2</v>
      </c>
      <c r="Y99" s="85">
        <v>5.3699999999999998E-2</v>
      </c>
      <c r="Z99" s="85">
        <v>5.1999999999999998E-2</v>
      </c>
      <c r="AA99" s="85">
        <v>5.21E-2</v>
      </c>
      <c r="AB99" s="85">
        <v>5.33E-2</v>
      </c>
      <c r="AC99" s="85">
        <v>5.5500000000000001E-2</v>
      </c>
      <c r="AD99" s="85">
        <v>5.4800000000000001E-2</v>
      </c>
      <c r="AE99" s="85">
        <v>5.5100000000000003E-2</v>
      </c>
      <c r="AF99" s="85">
        <v>5.4600000000000003E-2</v>
      </c>
      <c r="AG99" s="85">
        <v>5.7500000000000002E-2</v>
      </c>
      <c r="AH99" s="85">
        <v>6.2700000000000006E-2</v>
      </c>
      <c r="AI99" s="85">
        <v>5.9400000000000001E-2</v>
      </c>
      <c r="AJ99" s="85">
        <v>5.7299999999999997E-2</v>
      </c>
      <c r="AK99" s="85">
        <v>5.8000000000000003E-2</v>
      </c>
      <c r="AL99" s="85">
        <v>5.5500000000000001E-2</v>
      </c>
      <c r="AM99" s="85">
        <v>5.6399999999999999E-2</v>
      </c>
      <c r="AN99" s="85">
        <v>5.6500000000000002E-2</v>
      </c>
    </row>
    <row r="100" spans="1:40" x14ac:dyDescent="0.25">
      <c r="A100" s="64" t="s">
        <v>4</v>
      </c>
      <c r="B100" s="64" t="s">
        <v>2</v>
      </c>
      <c r="C100" s="64" t="s">
        <v>320</v>
      </c>
      <c r="D100" s="64"/>
      <c r="E100" s="87">
        <v>1106023</v>
      </c>
      <c r="F100" s="88">
        <v>1106023</v>
      </c>
      <c r="G100" s="39" t="s">
        <v>568</v>
      </c>
      <c r="H100" s="85">
        <v>2.2800000000000001E-2</v>
      </c>
      <c r="I100" s="85">
        <v>2.2800000000000001E-2</v>
      </c>
      <c r="J100" s="85">
        <v>2.1399999999999999E-2</v>
      </c>
      <c r="K100" s="85">
        <v>2.0299999999999999E-2</v>
      </c>
      <c r="L100" s="85">
        <v>2.0799999999999999E-2</v>
      </c>
      <c r="M100" s="85">
        <v>2.0400000000000001E-2</v>
      </c>
      <c r="N100" s="85">
        <v>2.12E-2</v>
      </c>
      <c r="O100" s="85">
        <v>2.2200000000000001E-2</v>
      </c>
      <c r="P100" s="85">
        <v>2.3400000000000001E-2</v>
      </c>
      <c r="Q100" s="85">
        <v>2.4400000000000002E-2</v>
      </c>
      <c r="R100" s="85">
        <v>2.3900000000000001E-2</v>
      </c>
      <c r="S100" s="85">
        <v>2.4199999999999999E-2</v>
      </c>
      <c r="T100" s="85">
        <v>2.4299999999999999E-2</v>
      </c>
      <c r="U100" s="85">
        <v>2.46E-2</v>
      </c>
      <c r="V100" s="85">
        <v>2.3199999999999998E-2</v>
      </c>
      <c r="W100" s="85">
        <v>2.3300000000000001E-2</v>
      </c>
      <c r="X100" s="85">
        <v>2.3199999999999998E-2</v>
      </c>
      <c r="Y100" s="85">
        <v>2.3400000000000001E-2</v>
      </c>
      <c r="Z100" s="85">
        <v>2.3400000000000001E-2</v>
      </c>
      <c r="AA100" s="85">
        <v>2.3699999999999999E-2</v>
      </c>
      <c r="AB100" s="85">
        <v>2.35E-2</v>
      </c>
      <c r="AC100" s="85">
        <v>2.3699999999999999E-2</v>
      </c>
      <c r="AD100" s="85">
        <v>2.3199999999999998E-2</v>
      </c>
      <c r="AE100" s="85">
        <v>2.2599999999999999E-2</v>
      </c>
      <c r="AF100" s="85">
        <v>2.3300000000000001E-2</v>
      </c>
      <c r="AG100" s="85">
        <v>2.41E-2</v>
      </c>
      <c r="AH100" s="85">
        <v>2.3099999999999999E-2</v>
      </c>
      <c r="AI100" s="85">
        <v>2.1600000000000001E-2</v>
      </c>
      <c r="AJ100" s="85">
        <v>2.1100000000000001E-2</v>
      </c>
      <c r="AK100" s="85">
        <v>1.9599999999999999E-2</v>
      </c>
      <c r="AL100" s="85">
        <v>1.9900000000000001E-2</v>
      </c>
      <c r="AM100" s="85">
        <v>2.01E-2</v>
      </c>
      <c r="AN100" s="85">
        <v>2.0799999999999999E-2</v>
      </c>
    </row>
    <row r="101" spans="1:40" x14ac:dyDescent="0.25">
      <c r="A101" s="64" t="s">
        <v>4</v>
      </c>
      <c r="B101" s="64" t="s">
        <v>2</v>
      </c>
      <c r="C101" s="64" t="s">
        <v>320</v>
      </c>
      <c r="D101" s="64"/>
      <c r="E101" s="87">
        <v>1106027</v>
      </c>
      <c r="F101" s="88">
        <v>1106027</v>
      </c>
      <c r="G101" s="39" t="s">
        <v>569</v>
      </c>
      <c r="H101" s="85">
        <v>1.7000000000000001E-2</v>
      </c>
      <c r="I101" s="85">
        <v>1.7600000000000001E-2</v>
      </c>
      <c r="J101" s="85">
        <v>1.8100000000000002E-2</v>
      </c>
      <c r="K101" s="85">
        <v>1.8499999999999999E-2</v>
      </c>
      <c r="L101" s="85">
        <v>1.8200000000000001E-2</v>
      </c>
      <c r="M101" s="85">
        <v>1.72E-2</v>
      </c>
      <c r="N101" s="85">
        <v>1.2800000000000001E-2</v>
      </c>
      <c r="O101" s="85">
        <v>1.3100000000000001E-2</v>
      </c>
      <c r="P101" s="85">
        <v>1.6500000000000001E-2</v>
      </c>
      <c r="Q101" s="85">
        <v>1.9599999999999999E-2</v>
      </c>
      <c r="R101" s="85">
        <v>2.1399999999999999E-2</v>
      </c>
      <c r="S101" s="85">
        <v>2.0899999999999998E-2</v>
      </c>
      <c r="T101" s="85">
        <v>2.23E-2</v>
      </c>
      <c r="U101" s="85">
        <v>2.3E-2</v>
      </c>
      <c r="V101" s="85">
        <v>2.2700000000000001E-2</v>
      </c>
      <c r="W101" s="85">
        <v>2.3099999999999999E-2</v>
      </c>
      <c r="X101" s="85">
        <v>2.1899999999999999E-2</v>
      </c>
      <c r="Y101" s="85">
        <v>1.84E-2</v>
      </c>
      <c r="Z101" s="85">
        <v>1.43E-2</v>
      </c>
      <c r="AA101" s="85">
        <v>1.61E-2</v>
      </c>
      <c r="AB101" s="85">
        <v>1.7399999999999999E-2</v>
      </c>
      <c r="AC101" s="85">
        <v>2.18E-2</v>
      </c>
      <c r="AD101" s="85">
        <v>2.8199999999999999E-2</v>
      </c>
      <c r="AE101" s="85">
        <v>3.27E-2</v>
      </c>
      <c r="AF101" s="85">
        <v>3.7600000000000001E-2</v>
      </c>
      <c r="AG101" s="85">
        <v>3.8199999999999998E-2</v>
      </c>
      <c r="AH101" s="85">
        <v>3.8199999999999998E-2</v>
      </c>
      <c r="AI101" s="85">
        <v>4.0399999999999998E-2</v>
      </c>
      <c r="AJ101" s="85">
        <v>4.0899999999999999E-2</v>
      </c>
      <c r="AK101" s="85">
        <v>3.5900000000000001E-2</v>
      </c>
      <c r="AL101" s="85">
        <v>2.3800000000000002E-2</v>
      </c>
      <c r="AM101" s="85">
        <v>2.4500000000000001E-2</v>
      </c>
      <c r="AN101" s="85">
        <v>2.92E-2</v>
      </c>
    </row>
    <row r="102" spans="1:40" x14ac:dyDescent="0.25">
      <c r="A102" s="64" t="s">
        <v>4</v>
      </c>
      <c r="B102" s="64" t="s">
        <v>2</v>
      </c>
      <c r="C102" s="64" t="s">
        <v>320</v>
      </c>
      <c r="D102" s="64"/>
      <c r="E102" s="87">
        <v>1106028</v>
      </c>
      <c r="F102" s="88">
        <v>1106028</v>
      </c>
      <c r="G102" s="39" t="s">
        <v>570</v>
      </c>
      <c r="H102" s="85">
        <v>7.4499999999999997E-2</v>
      </c>
      <c r="I102" s="85">
        <v>6.9199999999999998E-2</v>
      </c>
      <c r="J102" s="85">
        <v>6.88E-2</v>
      </c>
      <c r="K102" s="85">
        <v>7.0599999999999996E-2</v>
      </c>
      <c r="L102" s="85">
        <v>7.5700000000000003E-2</v>
      </c>
      <c r="M102" s="85">
        <v>6.9599999999999995E-2</v>
      </c>
      <c r="N102" s="85">
        <v>7.0900000000000005E-2</v>
      </c>
      <c r="O102" s="85">
        <v>7.2300000000000003E-2</v>
      </c>
      <c r="P102" s="85">
        <v>7.4099999999999999E-2</v>
      </c>
      <c r="Q102" s="85">
        <v>7.4399999999999994E-2</v>
      </c>
      <c r="R102" s="85">
        <v>7.6899999999999996E-2</v>
      </c>
      <c r="S102" s="85">
        <v>7.9000000000000001E-2</v>
      </c>
      <c r="T102" s="85">
        <v>7.46E-2</v>
      </c>
      <c r="U102" s="85">
        <v>7.3599999999999999E-2</v>
      </c>
      <c r="V102" s="85">
        <v>7.0000000000000007E-2</v>
      </c>
      <c r="W102" s="85">
        <v>7.4499999999999997E-2</v>
      </c>
      <c r="X102" s="85">
        <v>7.8200000000000006E-2</v>
      </c>
      <c r="Y102" s="85">
        <v>7.9600000000000004E-2</v>
      </c>
      <c r="Z102" s="85">
        <v>7.8399999999999997E-2</v>
      </c>
      <c r="AA102" s="85">
        <v>7.8600000000000003E-2</v>
      </c>
      <c r="AB102" s="85">
        <v>8.0799999999999997E-2</v>
      </c>
      <c r="AC102" s="85">
        <v>8.3099999999999993E-2</v>
      </c>
      <c r="AD102" s="85">
        <v>8.2299999999999998E-2</v>
      </c>
      <c r="AE102" s="85">
        <v>8.3599999999999994E-2</v>
      </c>
      <c r="AF102" s="85">
        <v>8.5099999999999995E-2</v>
      </c>
      <c r="AG102" s="85">
        <v>8.2900000000000001E-2</v>
      </c>
      <c r="AH102" s="85">
        <v>8.4099999999999994E-2</v>
      </c>
      <c r="AI102" s="85">
        <v>8.6400000000000005E-2</v>
      </c>
      <c r="AJ102" s="85">
        <v>8.8099999999999998E-2</v>
      </c>
      <c r="AK102" s="85">
        <v>8.7499999999999994E-2</v>
      </c>
      <c r="AL102" s="85">
        <v>8.3099999999999993E-2</v>
      </c>
      <c r="AM102" s="85">
        <v>8.1600000000000006E-2</v>
      </c>
      <c r="AN102" s="85">
        <v>7.8600000000000003E-2</v>
      </c>
    </row>
    <row r="103" spans="1:40" x14ac:dyDescent="0.25">
      <c r="A103" s="64" t="s">
        <v>4</v>
      </c>
      <c r="B103" s="64" t="s">
        <v>2</v>
      </c>
      <c r="C103" s="64" t="s">
        <v>320</v>
      </c>
      <c r="D103" s="64"/>
      <c r="E103" s="87">
        <v>1106039</v>
      </c>
      <c r="F103" s="88">
        <v>1106039</v>
      </c>
      <c r="G103" s="39" t="s">
        <v>571</v>
      </c>
      <c r="H103" s="85">
        <v>0.1205</v>
      </c>
      <c r="I103" s="85">
        <v>0.1234</v>
      </c>
      <c r="J103" s="85">
        <v>0.1244</v>
      </c>
      <c r="K103" s="85">
        <v>0.1308</v>
      </c>
      <c r="L103" s="85">
        <v>0.13350000000000001</v>
      </c>
      <c r="M103" s="85">
        <v>0.1295</v>
      </c>
      <c r="N103" s="85">
        <v>0.12039999999999999</v>
      </c>
      <c r="O103" s="85">
        <v>0.11749999999999999</v>
      </c>
      <c r="P103" s="85">
        <v>0.11269999999999999</v>
      </c>
      <c r="Q103" s="85">
        <v>0.11119999999999999</v>
      </c>
      <c r="R103" s="85">
        <v>0.11219999999999999</v>
      </c>
      <c r="S103" s="85">
        <v>0.1135</v>
      </c>
      <c r="T103" s="85">
        <v>0.115</v>
      </c>
      <c r="U103" s="85">
        <v>0.1222</v>
      </c>
      <c r="V103" s="85">
        <v>0.12759999999999999</v>
      </c>
      <c r="W103" s="85">
        <v>0.13469999999999999</v>
      </c>
      <c r="X103" s="85">
        <v>0.1358</v>
      </c>
      <c r="Y103" s="85">
        <v>0.13059999999999999</v>
      </c>
      <c r="Z103" s="85">
        <v>0.12520000000000001</v>
      </c>
      <c r="AA103" s="85">
        <v>0.1192</v>
      </c>
      <c r="AB103" s="85">
        <v>0.1164</v>
      </c>
      <c r="AC103" s="85">
        <v>0.11609999999999999</v>
      </c>
      <c r="AD103" s="85">
        <v>0.121</v>
      </c>
      <c r="AE103" s="85">
        <v>0.1244</v>
      </c>
      <c r="AF103" s="85">
        <v>0.13320000000000001</v>
      </c>
      <c r="AG103" s="85">
        <v>0.1489</v>
      </c>
      <c r="AH103" s="85">
        <v>0.15620000000000001</v>
      </c>
      <c r="AI103" s="85">
        <v>0.1615</v>
      </c>
      <c r="AJ103" s="85">
        <v>0.15629999999999999</v>
      </c>
      <c r="AK103" s="85">
        <v>0.1459</v>
      </c>
      <c r="AL103" s="85">
        <v>0.14000000000000001</v>
      </c>
      <c r="AM103" s="85">
        <v>0.1343</v>
      </c>
      <c r="AN103" s="85">
        <v>0.1273</v>
      </c>
    </row>
    <row r="104" spans="1:40" x14ac:dyDescent="0.25">
      <c r="A104" s="64" t="s">
        <v>4</v>
      </c>
      <c r="B104" s="64" t="s">
        <v>2</v>
      </c>
      <c r="C104" s="64" t="s">
        <v>320</v>
      </c>
      <c r="D104" s="64"/>
      <c r="E104" s="89">
        <v>9999999</v>
      </c>
      <c r="F104" s="88">
        <v>1106051</v>
      </c>
      <c r="G104" s="39" t="s">
        <v>572</v>
      </c>
      <c r="H104" s="85">
        <v>1.11E-2</v>
      </c>
      <c r="I104" s="85">
        <v>1.15E-2</v>
      </c>
      <c r="J104" s="85">
        <v>1.0699999999999999E-2</v>
      </c>
      <c r="K104" s="85">
        <v>1.15E-2</v>
      </c>
      <c r="L104" s="85">
        <v>1.2500000000000001E-2</v>
      </c>
      <c r="M104" s="85">
        <v>1.32E-2</v>
      </c>
      <c r="N104" s="85">
        <v>1.18E-2</v>
      </c>
      <c r="O104" s="85">
        <v>1.17E-2</v>
      </c>
      <c r="P104" s="85">
        <v>1.0699999999999999E-2</v>
      </c>
      <c r="Q104" s="85">
        <v>8.8999999999999999E-3</v>
      </c>
      <c r="R104" s="85">
        <v>1.06E-2</v>
      </c>
      <c r="S104" s="85">
        <v>9.9000000000000008E-3</v>
      </c>
      <c r="T104" s="85">
        <v>1.04E-2</v>
      </c>
      <c r="U104" s="85">
        <v>1.0999999999999999E-2</v>
      </c>
      <c r="V104" s="85">
        <v>1.06E-2</v>
      </c>
      <c r="W104" s="85">
        <v>1.14E-2</v>
      </c>
      <c r="X104" s="85">
        <v>1.3100000000000001E-2</v>
      </c>
      <c r="Y104" s="85">
        <v>1.35E-2</v>
      </c>
      <c r="Z104" s="85">
        <v>1.17E-2</v>
      </c>
      <c r="AA104" s="85">
        <v>1.11E-2</v>
      </c>
      <c r="AB104" s="85">
        <v>1.1299999999999999E-2</v>
      </c>
      <c r="AC104" s="85">
        <v>1.03E-2</v>
      </c>
      <c r="AD104" s="85">
        <v>1.1599999999999999E-2</v>
      </c>
      <c r="AE104" s="85">
        <v>1.09E-2</v>
      </c>
      <c r="AF104" s="85">
        <v>1.03E-2</v>
      </c>
      <c r="AG104" s="85">
        <v>1.09E-2</v>
      </c>
      <c r="AH104" s="85">
        <v>1.11E-2</v>
      </c>
      <c r="AI104" s="85">
        <v>1.2999999999999999E-2</v>
      </c>
      <c r="AJ104" s="85">
        <v>1.3899999999999999E-2</v>
      </c>
      <c r="AK104" s="85">
        <v>1.67E-2</v>
      </c>
      <c r="AL104" s="85">
        <v>1.3899999999999999E-2</v>
      </c>
      <c r="AM104" s="85">
        <v>1.26E-2</v>
      </c>
      <c r="AN104" s="85">
        <v>1.1299999999999999E-2</v>
      </c>
    </row>
    <row r="105" spans="1:40" x14ac:dyDescent="0.25">
      <c r="A105" s="64" t="s">
        <v>4</v>
      </c>
      <c r="B105" s="64" t="s">
        <v>2</v>
      </c>
      <c r="C105" s="64" t="s">
        <v>320</v>
      </c>
      <c r="D105" s="64"/>
      <c r="E105" s="89">
        <v>9999999</v>
      </c>
      <c r="F105" s="88">
        <v>1106084</v>
      </c>
      <c r="G105" s="39" t="s">
        <v>573</v>
      </c>
      <c r="H105" s="85">
        <v>2.3E-3</v>
      </c>
      <c r="I105" s="85">
        <v>2.2000000000000001E-3</v>
      </c>
      <c r="J105" s="85">
        <v>2.0999999999999999E-3</v>
      </c>
      <c r="K105" s="85">
        <v>2E-3</v>
      </c>
      <c r="L105" s="85">
        <v>2.0999999999999999E-3</v>
      </c>
      <c r="M105" s="85">
        <v>2.3E-3</v>
      </c>
      <c r="N105" s="85">
        <v>2.2000000000000001E-3</v>
      </c>
      <c r="O105" s="85">
        <v>2.3999999999999998E-3</v>
      </c>
      <c r="P105" s="85">
        <v>2.5000000000000001E-3</v>
      </c>
      <c r="Q105" s="85">
        <v>2.3E-3</v>
      </c>
      <c r="R105" s="85">
        <v>2.3999999999999998E-3</v>
      </c>
      <c r="S105" s="85">
        <v>2.3E-3</v>
      </c>
      <c r="T105" s="85">
        <v>2.3999999999999998E-3</v>
      </c>
      <c r="U105" s="85">
        <v>2.5000000000000001E-3</v>
      </c>
      <c r="V105" s="85">
        <v>2.5000000000000001E-3</v>
      </c>
      <c r="W105" s="85">
        <v>2.5999999999999999E-3</v>
      </c>
      <c r="X105" s="85">
        <v>2.7000000000000001E-3</v>
      </c>
      <c r="Y105" s="85">
        <v>2.7000000000000001E-3</v>
      </c>
      <c r="Z105" s="85">
        <v>2.7000000000000001E-3</v>
      </c>
      <c r="AA105" s="85">
        <v>2.8E-3</v>
      </c>
      <c r="AB105" s="85">
        <v>2.7000000000000001E-3</v>
      </c>
      <c r="AC105" s="85">
        <v>2.7000000000000001E-3</v>
      </c>
      <c r="AD105" s="85">
        <v>2.8E-3</v>
      </c>
      <c r="AE105" s="85">
        <v>2.8999999999999998E-3</v>
      </c>
      <c r="AF105" s="85">
        <v>3.0999999999999999E-3</v>
      </c>
      <c r="AG105" s="85">
        <v>3.3999999999999998E-3</v>
      </c>
      <c r="AH105" s="85">
        <v>3.0000000000000001E-3</v>
      </c>
      <c r="AI105" s="85">
        <v>2.8999999999999998E-3</v>
      </c>
      <c r="AJ105" s="85">
        <v>2.7000000000000001E-3</v>
      </c>
      <c r="AK105" s="85">
        <v>2.8E-3</v>
      </c>
      <c r="AL105" s="85">
        <v>2.8999999999999998E-3</v>
      </c>
      <c r="AM105" s="85">
        <v>2.7000000000000001E-3</v>
      </c>
      <c r="AN105" s="85">
        <v>2.5999999999999999E-3</v>
      </c>
    </row>
    <row r="106" spans="1:40" x14ac:dyDescent="0.25">
      <c r="A106" s="64">
        <v>0</v>
      </c>
      <c r="B106" s="64">
        <v>0</v>
      </c>
      <c r="C106" s="64">
        <v>0</v>
      </c>
      <c r="D106" s="64"/>
      <c r="E106" s="110">
        <v>1107000</v>
      </c>
      <c r="F106" s="114">
        <v>1107</v>
      </c>
      <c r="G106" s="99" t="s">
        <v>574</v>
      </c>
      <c r="H106" s="85">
        <v>2.6692</v>
      </c>
      <c r="I106" s="85">
        <v>2.6381000000000001</v>
      </c>
      <c r="J106" s="85">
        <v>2.5741999999999998</v>
      </c>
      <c r="K106" s="85">
        <v>2.5261999999999998</v>
      </c>
      <c r="L106" s="85">
        <v>2.4765000000000001</v>
      </c>
      <c r="M106" s="85">
        <v>2.4676</v>
      </c>
      <c r="N106" s="85">
        <v>2.4697</v>
      </c>
      <c r="O106" s="85">
        <v>2.4312999999999998</v>
      </c>
      <c r="P106" s="85">
        <v>2.4376000000000002</v>
      </c>
      <c r="Q106" s="85">
        <v>2.4786000000000001</v>
      </c>
      <c r="R106" s="85">
        <v>2.5133999999999999</v>
      </c>
      <c r="S106" s="85">
        <v>2.5074000000000001</v>
      </c>
      <c r="T106" s="85">
        <v>2.5017999999999998</v>
      </c>
      <c r="U106" s="85">
        <v>2.5089000000000001</v>
      </c>
      <c r="V106" s="85">
        <v>2.4906999999999999</v>
      </c>
      <c r="W106" s="85">
        <v>2.4380999999999999</v>
      </c>
      <c r="X106" s="85">
        <v>2.3816000000000002</v>
      </c>
      <c r="Y106" s="85">
        <v>2.3567999999999998</v>
      </c>
      <c r="Z106" s="85">
        <v>2.3546999999999998</v>
      </c>
      <c r="AA106" s="85">
        <v>2.3557999999999999</v>
      </c>
      <c r="AB106" s="85">
        <v>2.3536000000000001</v>
      </c>
      <c r="AC106" s="85">
        <v>2.3664000000000001</v>
      </c>
      <c r="AD106" s="85">
        <v>2.4277000000000002</v>
      </c>
      <c r="AE106" s="85">
        <v>2.4369999999999998</v>
      </c>
      <c r="AF106" s="85">
        <v>2.4895999999999998</v>
      </c>
      <c r="AG106" s="85">
        <v>2.5516000000000001</v>
      </c>
      <c r="AH106" s="85">
        <v>2.5352999999999999</v>
      </c>
      <c r="AI106" s="85">
        <v>2.57</v>
      </c>
      <c r="AJ106" s="85">
        <v>2.5990000000000002</v>
      </c>
      <c r="AK106" s="85">
        <v>2.5966999999999998</v>
      </c>
      <c r="AL106" s="85">
        <v>2.597</v>
      </c>
      <c r="AM106" s="85">
        <v>2.6</v>
      </c>
      <c r="AN106" s="85">
        <v>2.6040999999999999</v>
      </c>
    </row>
    <row r="107" spans="1:40" x14ac:dyDescent="0.25">
      <c r="A107" s="64" t="s">
        <v>1</v>
      </c>
      <c r="B107" s="64" t="s">
        <v>2</v>
      </c>
      <c r="C107" s="64" t="s">
        <v>320</v>
      </c>
      <c r="D107" s="64"/>
      <c r="E107" s="87">
        <v>1107009</v>
      </c>
      <c r="F107" s="88">
        <v>1107009</v>
      </c>
      <c r="G107" s="39" t="s">
        <v>575</v>
      </c>
      <c r="H107" s="85">
        <v>2.8299999999999999E-2</v>
      </c>
      <c r="I107" s="85">
        <v>2.7900000000000001E-2</v>
      </c>
      <c r="J107" s="85">
        <v>2.7300000000000001E-2</v>
      </c>
      <c r="K107" s="85">
        <v>2.6200000000000001E-2</v>
      </c>
      <c r="L107" s="85">
        <v>2.63E-2</v>
      </c>
      <c r="M107" s="85">
        <v>2.6499999999999999E-2</v>
      </c>
      <c r="N107" s="85">
        <v>2.6800000000000001E-2</v>
      </c>
      <c r="O107" s="85">
        <v>2.64E-2</v>
      </c>
      <c r="P107" s="85">
        <v>2.58E-2</v>
      </c>
      <c r="Q107" s="85">
        <v>2.6100000000000002E-2</v>
      </c>
      <c r="R107" s="85">
        <v>2.58E-2</v>
      </c>
      <c r="S107" s="85">
        <v>2.5899999999999999E-2</v>
      </c>
      <c r="T107" s="85">
        <v>2.5700000000000001E-2</v>
      </c>
      <c r="U107" s="85">
        <v>2.5000000000000001E-2</v>
      </c>
      <c r="V107" s="85">
        <v>2.5100000000000001E-2</v>
      </c>
      <c r="W107" s="85">
        <v>2.4799999999999999E-2</v>
      </c>
      <c r="X107" s="85">
        <v>2.52E-2</v>
      </c>
      <c r="Y107" s="85">
        <v>2.46E-2</v>
      </c>
      <c r="Z107" s="85">
        <v>2.4500000000000001E-2</v>
      </c>
      <c r="AA107" s="85">
        <v>2.5100000000000001E-2</v>
      </c>
      <c r="AB107" s="85">
        <v>2.4400000000000002E-2</v>
      </c>
      <c r="AC107" s="85">
        <v>2.46E-2</v>
      </c>
      <c r="AD107" s="85">
        <v>2.4500000000000001E-2</v>
      </c>
      <c r="AE107" s="85">
        <v>2.46E-2</v>
      </c>
      <c r="AF107" s="85">
        <v>2.41E-2</v>
      </c>
      <c r="AG107" s="85">
        <v>2.4199999999999999E-2</v>
      </c>
      <c r="AH107" s="85">
        <v>2.3400000000000001E-2</v>
      </c>
      <c r="AI107" s="85">
        <v>2.3900000000000001E-2</v>
      </c>
      <c r="AJ107" s="85">
        <v>2.3400000000000001E-2</v>
      </c>
      <c r="AK107" s="85">
        <v>2.35E-2</v>
      </c>
      <c r="AL107" s="85">
        <v>2.3800000000000002E-2</v>
      </c>
      <c r="AM107" s="85">
        <v>2.4E-2</v>
      </c>
      <c r="AN107" s="85">
        <v>2.4199999999999999E-2</v>
      </c>
    </row>
    <row r="108" spans="1:40" x14ac:dyDescent="0.25">
      <c r="A108" s="64" t="s">
        <v>1</v>
      </c>
      <c r="B108" s="64" t="s">
        <v>2</v>
      </c>
      <c r="C108" s="64" t="s">
        <v>320</v>
      </c>
      <c r="D108" s="64"/>
      <c r="E108" s="87">
        <v>1107018</v>
      </c>
      <c r="F108" s="88">
        <v>1107018</v>
      </c>
      <c r="G108" s="39" t="s">
        <v>576</v>
      </c>
      <c r="H108" s="85">
        <v>0.217</v>
      </c>
      <c r="I108" s="85">
        <v>0.21410000000000001</v>
      </c>
      <c r="J108" s="85">
        <v>0.2132</v>
      </c>
      <c r="K108" s="85">
        <v>0.2112</v>
      </c>
      <c r="L108" s="85">
        <v>0.2069</v>
      </c>
      <c r="M108" s="85">
        <v>0.20710000000000001</v>
      </c>
      <c r="N108" s="85">
        <v>0.2046</v>
      </c>
      <c r="O108" s="85">
        <v>0.2019</v>
      </c>
      <c r="P108" s="85">
        <v>0.2069</v>
      </c>
      <c r="Q108" s="85">
        <v>0.2135</v>
      </c>
      <c r="R108" s="85">
        <v>0.2145</v>
      </c>
      <c r="S108" s="85">
        <v>0.219</v>
      </c>
      <c r="T108" s="85">
        <v>0.2235</v>
      </c>
      <c r="U108" s="85">
        <v>0.2273</v>
      </c>
      <c r="V108" s="85">
        <v>0.22739999999999999</v>
      </c>
      <c r="W108" s="85">
        <v>0.224</v>
      </c>
      <c r="X108" s="85">
        <v>0.21959999999999999</v>
      </c>
      <c r="Y108" s="85">
        <v>0.21160000000000001</v>
      </c>
      <c r="Z108" s="85">
        <v>0.21010000000000001</v>
      </c>
      <c r="AA108" s="85">
        <v>0.20979999999999999</v>
      </c>
      <c r="AB108" s="85">
        <v>0.20979999999999999</v>
      </c>
      <c r="AC108" s="85">
        <v>0.21510000000000001</v>
      </c>
      <c r="AD108" s="85">
        <v>0.21879999999999999</v>
      </c>
      <c r="AE108" s="85">
        <v>0.22420000000000001</v>
      </c>
      <c r="AF108" s="85">
        <v>0.2273</v>
      </c>
      <c r="AG108" s="85">
        <v>0.22650000000000001</v>
      </c>
      <c r="AH108" s="85">
        <v>0.2243</v>
      </c>
      <c r="AI108" s="85">
        <v>0.22620000000000001</v>
      </c>
      <c r="AJ108" s="85">
        <v>0.2261</v>
      </c>
      <c r="AK108" s="85">
        <v>0.22539999999999999</v>
      </c>
      <c r="AL108" s="85">
        <v>0.22359999999999999</v>
      </c>
      <c r="AM108" s="85">
        <v>0.22509999999999999</v>
      </c>
      <c r="AN108" s="85">
        <v>0.22720000000000001</v>
      </c>
    </row>
    <row r="109" spans="1:40" x14ac:dyDescent="0.25">
      <c r="A109" s="64" t="s">
        <v>1</v>
      </c>
      <c r="B109" s="64" t="s">
        <v>2</v>
      </c>
      <c r="C109" s="64" t="s">
        <v>320</v>
      </c>
      <c r="D109" s="64"/>
      <c r="E109" s="89">
        <v>9999999</v>
      </c>
      <c r="F109" s="88">
        <v>1107031</v>
      </c>
      <c r="G109" s="39" t="s">
        <v>577</v>
      </c>
      <c r="H109" s="85">
        <v>1.0999999999999999E-2</v>
      </c>
      <c r="I109" s="85">
        <v>1.17E-2</v>
      </c>
      <c r="J109" s="85">
        <v>1.09E-2</v>
      </c>
      <c r="K109" s="85">
        <v>1.0999999999999999E-2</v>
      </c>
      <c r="L109" s="85">
        <v>1.0800000000000001E-2</v>
      </c>
      <c r="M109" s="85">
        <v>1.06E-2</v>
      </c>
      <c r="N109" s="85">
        <v>1.0800000000000001E-2</v>
      </c>
      <c r="O109" s="85">
        <v>1.17E-2</v>
      </c>
      <c r="P109" s="85">
        <v>1.09E-2</v>
      </c>
      <c r="Q109" s="85">
        <v>1.0699999999999999E-2</v>
      </c>
      <c r="R109" s="85">
        <v>1.0699999999999999E-2</v>
      </c>
      <c r="S109" s="85">
        <v>1.06E-2</v>
      </c>
      <c r="T109" s="85">
        <v>1.06E-2</v>
      </c>
      <c r="U109" s="85">
        <v>1.06E-2</v>
      </c>
      <c r="V109" s="85">
        <v>1.0500000000000001E-2</v>
      </c>
      <c r="W109" s="85">
        <v>1.06E-2</v>
      </c>
      <c r="X109" s="85">
        <v>0.01</v>
      </c>
      <c r="Y109" s="85">
        <v>1.01E-2</v>
      </c>
      <c r="Z109" s="85">
        <v>9.9000000000000008E-3</v>
      </c>
      <c r="AA109" s="85">
        <v>1.0200000000000001E-2</v>
      </c>
      <c r="AB109" s="85">
        <v>1.01E-2</v>
      </c>
      <c r="AC109" s="85">
        <v>1.03E-2</v>
      </c>
      <c r="AD109" s="85">
        <v>1.0500000000000001E-2</v>
      </c>
      <c r="AE109" s="85">
        <v>1.0500000000000001E-2</v>
      </c>
      <c r="AF109" s="85">
        <v>1.0699999999999999E-2</v>
      </c>
      <c r="AG109" s="85">
        <v>1.12E-2</v>
      </c>
      <c r="AH109" s="85">
        <v>1.15E-2</v>
      </c>
      <c r="AI109" s="85">
        <v>1.11E-2</v>
      </c>
      <c r="AJ109" s="85">
        <v>1.0800000000000001E-2</v>
      </c>
      <c r="AK109" s="85">
        <v>1.14E-2</v>
      </c>
      <c r="AL109" s="85">
        <v>1.11E-2</v>
      </c>
      <c r="AM109" s="85">
        <v>1.14E-2</v>
      </c>
      <c r="AN109" s="85">
        <v>1.12E-2</v>
      </c>
    </row>
    <row r="110" spans="1:40" x14ac:dyDescent="0.25">
      <c r="A110" s="64" t="s">
        <v>1</v>
      </c>
      <c r="B110" s="64" t="s">
        <v>2</v>
      </c>
      <c r="C110" s="64" t="s">
        <v>320</v>
      </c>
      <c r="D110" s="64"/>
      <c r="E110" s="87">
        <v>1107084</v>
      </c>
      <c r="F110" s="88">
        <v>1107084</v>
      </c>
      <c r="G110" s="39" t="s">
        <v>578</v>
      </c>
      <c r="H110" s="85">
        <v>0.3649</v>
      </c>
      <c r="I110" s="85">
        <v>0.36830000000000002</v>
      </c>
      <c r="J110" s="85">
        <v>0.3584</v>
      </c>
      <c r="K110" s="85">
        <v>0.34560000000000002</v>
      </c>
      <c r="L110" s="85">
        <v>0.33389999999999997</v>
      </c>
      <c r="M110" s="85">
        <v>0.33050000000000002</v>
      </c>
      <c r="N110" s="85">
        <v>0.32979999999999998</v>
      </c>
      <c r="O110" s="85">
        <v>0.32150000000000001</v>
      </c>
      <c r="P110" s="85">
        <v>0.32529999999999998</v>
      </c>
      <c r="Q110" s="85">
        <v>0.3332</v>
      </c>
      <c r="R110" s="85">
        <v>0.33679999999999999</v>
      </c>
      <c r="S110" s="85">
        <v>0.33379999999999999</v>
      </c>
      <c r="T110" s="85">
        <v>0.3377</v>
      </c>
      <c r="U110" s="85">
        <v>0.34639999999999999</v>
      </c>
      <c r="V110" s="85">
        <v>0.34520000000000001</v>
      </c>
      <c r="W110" s="85">
        <v>0.33100000000000002</v>
      </c>
      <c r="X110" s="85">
        <v>0.32</v>
      </c>
      <c r="Y110" s="85">
        <v>0.31850000000000001</v>
      </c>
      <c r="Z110" s="85">
        <v>0.31759999999999999</v>
      </c>
      <c r="AA110" s="85">
        <v>0.31559999999999999</v>
      </c>
      <c r="AB110" s="85">
        <v>0.31690000000000002</v>
      </c>
      <c r="AC110" s="85">
        <v>0.3155</v>
      </c>
      <c r="AD110" s="85">
        <v>0.32529999999999998</v>
      </c>
      <c r="AE110" s="85">
        <v>0.32479999999999998</v>
      </c>
      <c r="AF110" s="85">
        <v>0.33650000000000002</v>
      </c>
      <c r="AG110" s="85">
        <v>0.35630000000000001</v>
      </c>
      <c r="AH110" s="85">
        <v>0.35149999999999998</v>
      </c>
      <c r="AI110" s="85">
        <v>0.34899999999999998</v>
      </c>
      <c r="AJ110" s="85">
        <v>0.35099999999999998</v>
      </c>
      <c r="AK110" s="85">
        <v>0.3503</v>
      </c>
      <c r="AL110" s="85">
        <v>0.34760000000000002</v>
      </c>
      <c r="AM110" s="85">
        <v>0.34699999999999998</v>
      </c>
      <c r="AN110" s="85">
        <v>0.34660000000000002</v>
      </c>
    </row>
    <row r="111" spans="1:40" x14ac:dyDescent="0.25">
      <c r="A111" s="64" t="s">
        <v>1</v>
      </c>
      <c r="B111" s="64" t="s">
        <v>2</v>
      </c>
      <c r="C111" s="64" t="s">
        <v>320</v>
      </c>
      <c r="D111" s="64"/>
      <c r="E111" s="87">
        <v>1107085</v>
      </c>
      <c r="F111" s="88">
        <v>1107085</v>
      </c>
      <c r="G111" s="39" t="s">
        <v>579</v>
      </c>
      <c r="H111" s="85">
        <v>5.9499999999999997E-2</v>
      </c>
      <c r="I111" s="85">
        <v>5.74E-2</v>
      </c>
      <c r="J111" s="85">
        <v>5.2400000000000002E-2</v>
      </c>
      <c r="K111" s="85">
        <v>5.0500000000000003E-2</v>
      </c>
      <c r="L111" s="85">
        <v>5.0500000000000003E-2</v>
      </c>
      <c r="M111" s="85">
        <v>4.9500000000000002E-2</v>
      </c>
      <c r="N111" s="85">
        <v>4.9700000000000001E-2</v>
      </c>
      <c r="O111" s="85">
        <v>4.9399999999999999E-2</v>
      </c>
      <c r="P111" s="85">
        <v>4.9399999999999999E-2</v>
      </c>
      <c r="Q111" s="85">
        <v>5.04E-2</v>
      </c>
      <c r="R111" s="85">
        <v>5.1799999999999999E-2</v>
      </c>
      <c r="S111" s="85">
        <v>5.2299999999999999E-2</v>
      </c>
      <c r="T111" s="85">
        <v>5.2600000000000001E-2</v>
      </c>
      <c r="U111" s="85">
        <v>5.2299999999999999E-2</v>
      </c>
      <c r="V111" s="85">
        <v>5.0200000000000002E-2</v>
      </c>
      <c r="W111" s="85">
        <v>4.9099999999999998E-2</v>
      </c>
      <c r="X111" s="85">
        <v>4.7500000000000001E-2</v>
      </c>
      <c r="Y111" s="85">
        <v>4.6800000000000001E-2</v>
      </c>
      <c r="Z111" s="85">
        <v>4.7699999999999999E-2</v>
      </c>
      <c r="AA111" s="85">
        <v>4.6699999999999998E-2</v>
      </c>
      <c r="AB111" s="85">
        <v>4.6300000000000001E-2</v>
      </c>
      <c r="AC111" s="85">
        <v>4.6699999999999998E-2</v>
      </c>
      <c r="AD111" s="85">
        <v>4.6399999999999997E-2</v>
      </c>
      <c r="AE111" s="85">
        <v>4.6699999999999998E-2</v>
      </c>
      <c r="AF111" s="85">
        <v>4.9399999999999999E-2</v>
      </c>
      <c r="AG111" s="85">
        <v>5.0799999999999998E-2</v>
      </c>
      <c r="AH111" s="85">
        <v>5.04E-2</v>
      </c>
      <c r="AI111" s="85">
        <v>5.0299999999999997E-2</v>
      </c>
      <c r="AJ111" s="85">
        <v>5.0200000000000002E-2</v>
      </c>
      <c r="AK111" s="85">
        <v>4.9700000000000001E-2</v>
      </c>
      <c r="AL111" s="85">
        <v>5.0599999999999999E-2</v>
      </c>
      <c r="AM111" s="85">
        <v>4.9799999999999997E-2</v>
      </c>
      <c r="AN111" s="85">
        <v>5.0599999999999999E-2</v>
      </c>
    </row>
    <row r="112" spans="1:40" x14ac:dyDescent="0.25">
      <c r="A112" s="64" t="s">
        <v>1</v>
      </c>
      <c r="B112" s="64" t="s">
        <v>2</v>
      </c>
      <c r="C112" s="64" t="s">
        <v>320</v>
      </c>
      <c r="D112" s="64"/>
      <c r="E112" s="87">
        <v>1107087</v>
      </c>
      <c r="F112" s="88">
        <v>1107087</v>
      </c>
      <c r="G112" s="39" t="s">
        <v>580</v>
      </c>
      <c r="H112" s="85">
        <v>0.28539999999999999</v>
      </c>
      <c r="I112" s="85">
        <v>0.28039999999999998</v>
      </c>
      <c r="J112" s="85">
        <v>0.2722</v>
      </c>
      <c r="K112" s="85">
        <v>0.2671</v>
      </c>
      <c r="L112" s="85">
        <v>0.26250000000000001</v>
      </c>
      <c r="M112" s="85">
        <v>0.25990000000000002</v>
      </c>
      <c r="N112" s="85">
        <v>0.2591</v>
      </c>
      <c r="O112" s="85">
        <v>0.25559999999999999</v>
      </c>
      <c r="P112" s="85">
        <v>0.2555</v>
      </c>
      <c r="Q112" s="85">
        <v>0.26200000000000001</v>
      </c>
      <c r="R112" s="85">
        <v>0.26540000000000002</v>
      </c>
      <c r="S112" s="85">
        <v>0.2636</v>
      </c>
      <c r="T112" s="85">
        <v>0.26229999999999998</v>
      </c>
      <c r="U112" s="85">
        <v>0.26329999999999998</v>
      </c>
      <c r="V112" s="85">
        <v>0.2611</v>
      </c>
      <c r="W112" s="85">
        <v>0.25409999999999999</v>
      </c>
      <c r="X112" s="85">
        <v>0.2462</v>
      </c>
      <c r="Y112" s="85">
        <v>0.2447</v>
      </c>
      <c r="Z112" s="85">
        <v>0.24410000000000001</v>
      </c>
      <c r="AA112" s="85">
        <v>0.2467</v>
      </c>
      <c r="AB112" s="85">
        <v>0.24640000000000001</v>
      </c>
      <c r="AC112" s="85">
        <v>0.2487</v>
      </c>
      <c r="AD112" s="85">
        <v>0.2591</v>
      </c>
      <c r="AE112" s="85">
        <v>0.26090000000000002</v>
      </c>
      <c r="AF112" s="85">
        <v>0.26550000000000001</v>
      </c>
      <c r="AG112" s="85">
        <v>0.26840000000000003</v>
      </c>
      <c r="AH112" s="85">
        <v>0.26829999999999998</v>
      </c>
      <c r="AI112" s="85">
        <v>0.27079999999999999</v>
      </c>
      <c r="AJ112" s="85">
        <v>0.2732</v>
      </c>
      <c r="AK112" s="85">
        <v>0.27250000000000002</v>
      </c>
      <c r="AL112" s="85">
        <v>0.27060000000000001</v>
      </c>
      <c r="AM112" s="85">
        <v>0.27060000000000001</v>
      </c>
      <c r="AN112" s="85">
        <v>0.2722</v>
      </c>
    </row>
    <row r="113" spans="1:40" x14ac:dyDescent="0.25">
      <c r="A113" s="64" t="s">
        <v>1</v>
      </c>
      <c r="B113" s="64" t="s">
        <v>2</v>
      </c>
      <c r="C113" s="64" t="s">
        <v>320</v>
      </c>
      <c r="D113" s="64"/>
      <c r="E113" s="87">
        <v>1107088</v>
      </c>
      <c r="F113" s="88">
        <v>1107088</v>
      </c>
      <c r="G113" s="39" t="s">
        <v>581</v>
      </c>
      <c r="H113" s="85">
        <v>0.44850000000000001</v>
      </c>
      <c r="I113" s="85">
        <v>0.44679999999999997</v>
      </c>
      <c r="J113" s="85">
        <v>0.435</v>
      </c>
      <c r="K113" s="85">
        <v>0.42309999999999998</v>
      </c>
      <c r="L113" s="85">
        <v>0.4083</v>
      </c>
      <c r="M113" s="85">
        <v>0.40339999999999998</v>
      </c>
      <c r="N113" s="85">
        <v>0.4027</v>
      </c>
      <c r="O113" s="85">
        <v>0.39290000000000003</v>
      </c>
      <c r="P113" s="85">
        <v>0.3921</v>
      </c>
      <c r="Q113" s="85">
        <v>0.40289999999999998</v>
      </c>
      <c r="R113" s="85">
        <v>0.4118</v>
      </c>
      <c r="S113" s="85">
        <v>0.41</v>
      </c>
      <c r="T113" s="85">
        <v>0.41260000000000002</v>
      </c>
      <c r="U113" s="85">
        <v>0.41980000000000001</v>
      </c>
      <c r="V113" s="85">
        <v>0.41570000000000001</v>
      </c>
      <c r="W113" s="85">
        <v>0.40189999999999998</v>
      </c>
      <c r="X113" s="85">
        <v>0.38550000000000001</v>
      </c>
      <c r="Y113" s="85">
        <v>0.37969999999999998</v>
      </c>
      <c r="Z113" s="85">
        <v>0.38019999999999998</v>
      </c>
      <c r="AA113" s="85">
        <v>0.38219999999999998</v>
      </c>
      <c r="AB113" s="85">
        <v>0.3821</v>
      </c>
      <c r="AC113" s="85">
        <v>0.38179999999999997</v>
      </c>
      <c r="AD113" s="85">
        <v>0.3906</v>
      </c>
      <c r="AE113" s="85">
        <v>0.39129999999999998</v>
      </c>
      <c r="AF113" s="85">
        <v>0.4042</v>
      </c>
      <c r="AG113" s="85">
        <v>0.42599999999999999</v>
      </c>
      <c r="AH113" s="85">
        <v>0.42599999999999999</v>
      </c>
      <c r="AI113" s="85">
        <v>0.42659999999999998</v>
      </c>
      <c r="AJ113" s="85">
        <v>0.4239</v>
      </c>
      <c r="AK113" s="85">
        <v>0.41770000000000002</v>
      </c>
      <c r="AL113" s="85">
        <v>0.41489999999999999</v>
      </c>
      <c r="AM113" s="85">
        <v>0.41560000000000002</v>
      </c>
      <c r="AN113" s="85">
        <v>0.41239999999999999</v>
      </c>
    </row>
    <row r="114" spans="1:40" x14ac:dyDescent="0.25">
      <c r="A114" s="64" t="s">
        <v>1</v>
      </c>
      <c r="B114" s="64" t="s">
        <v>2</v>
      </c>
      <c r="C114" s="64" t="s">
        <v>320</v>
      </c>
      <c r="D114" s="64"/>
      <c r="E114" s="87">
        <v>1107089</v>
      </c>
      <c r="F114" s="88">
        <v>1107089</v>
      </c>
      <c r="G114" s="39" t="s">
        <v>582</v>
      </c>
      <c r="H114" s="85">
        <v>0.20830000000000001</v>
      </c>
      <c r="I114" s="85">
        <v>0.2049</v>
      </c>
      <c r="J114" s="85">
        <v>0.19819999999999999</v>
      </c>
      <c r="K114" s="85">
        <v>0.19450000000000001</v>
      </c>
      <c r="L114" s="85">
        <v>0.1918</v>
      </c>
      <c r="M114" s="85">
        <v>0.19139999999999999</v>
      </c>
      <c r="N114" s="85">
        <v>0.19189999999999999</v>
      </c>
      <c r="O114" s="85">
        <v>0.1893</v>
      </c>
      <c r="P114" s="85">
        <v>0.1885</v>
      </c>
      <c r="Q114" s="85">
        <v>0.1925</v>
      </c>
      <c r="R114" s="85">
        <v>0.19600000000000001</v>
      </c>
      <c r="S114" s="85">
        <v>0.19670000000000001</v>
      </c>
      <c r="T114" s="85">
        <v>0.19339999999999999</v>
      </c>
      <c r="U114" s="85">
        <v>0.19139999999999999</v>
      </c>
      <c r="V114" s="85">
        <v>0.18920000000000001</v>
      </c>
      <c r="W114" s="85">
        <v>0.1867</v>
      </c>
      <c r="X114" s="85">
        <v>0.1847</v>
      </c>
      <c r="Y114" s="85">
        <v>0.18229999999999999</v>
      </c>
      <c r="Z114" s="85">
        <v>0.18090000000000001</v>
      </c>
      <c r="AA114" s="85">
        <v>0.1825</v>
      </c>
      <c r="AB114" s="85">
        <v>0.18260000000000001</v>
      </c>
      <c r="AC114" s="85">
        <v>0.1842</v>
      </c>
      <c r="AD114" s="85">
        <v>0.19040000000000001</v>
      </c>
      <c r="AE114" s="85">
        <v>0.19139999999999999</v>
      </c>
      <c r="AF114" s="85">
        <v>0.1943</v>
      </c>
      <c r="AG114" s="85">
        <v>0.19739999999999999</v>
      </c>
      <c r="AH114" s="85">
        <v>0.19620000000000001</v>
      </c>
      <c r="AI114" s="85">
        <v>0.19819999999999999</v>
      </c>
      <c r="AJ114" s="85">
        <v>0.1991</v>
      </c>
      <c r="AK114" s="85">
        <v>0.2006</v>
      </c>
      <c r="AL114" s="85">
        <v>0.19969999999999999</v>
      </c>
      <c r="AM114" s="85">
        <v>0.20019999999999999</v>
      </c>
      <c r="AN114" s="85">
        <v>0.20039999999999999</v>
      </c>
    </row>
    <row r="115" spans="1:40" x14ac:dyDescent="0.25">
      <c r="A115" s="64" t="s">
        <v>1</v>
      </c>
      <c r="B115" s="64" t="s">
        <v>2</v>
      </c>
      <c r="C115" s="64" t="s">
        <v>320</v>
      </c>
      <c r="D115" s="64"/>
      <c r="E115" s="87">
        <v>1107090</v>
      </c>
      <c r="F115" s="88">
        <v>1107090</v>
      </c>
      <c r="G115" s="39" t="s">
        <v>583</v>
      </c>
      <c r="H115" s="85">
        <v>1.8599999999999998E-2</v>
      </c>
      <c r="I115" s="85">
        <v>1.8200000000000001E-2</v>
      </c>
      <c r="J115" s="85">
        <v>1.7899999999999999E-2</v>
      </c>
      <c r="K115" s="85">
        <v>1.78E-2</v>
      </c>
      <c r="L115" s="85">
        <v>1.7299999999999999E-2</v>
      </c>
      <c r="M115" s="85">
        <v>1.7000000000000001E-2</v>
      </c>
      <c r="N115" s="85">
        <v>1.72E-2</v>
      </c>
      <c r="O115" s="85">
        <v>1.6799999999999999E-2</v>
      </c>
      <c r="P115" s="85">
        <v>1.66E-2</v>
      </c>
      <c r="Q115" s="85">
        <v>1.6799999999999999E-2</v>
      </c>
      <c r="R115" s="85">
        <v>1.6899999999999998E-2</v>
      </c>
      <c r="S115" s="85">
        <v>1.7000000000000001E-2</v>
      </c>
      <c r="T115" s="85">
        <v>1.6899999999999998E-2</v>
      </c>
      <c r="U115" s="85">
        <v>1.6799999999999999E-2</v>
      </c>
      <c r="V115" s="85">
        <v>1.67E-2</v>
      </c>
      <c r="W115" s="85">
        <v>1.6400000000000001E-2</v>
      </c>
      <c r="X115" s="85">
        <v>1.5900000000000001E-2</v>
      </c>
      <c r="Y115" s="85">
        <v>1.5800000000000002E-2</v>
      </c>
      <c r="Z115" s="85">
        <v>1.5699999999999999E-2</v>
      </c>
      <c r="AA115" s="85">
        <v>1.5800000000000002E-2</v>
      </c>
      <c r="AB115" s="85">
        <v>1.5800000000000002E-2</v>
      </c>
      <c r="AC115" s="85">
        <v>1.5699999999999999E-2</v>
      </c>
      <c r="AD115" s="85">
        <v>1.6199999999999999E-2</v>
      </c>
      <c r="AE115" s="85">
        <v>1.61E-2</v>
      </c>
      <c r="AF115" s="85">
        <v>1.6199999999999999E-2</v>
      </c>
      <c r="AG115" s="85">
        <v>1.66E-2</v>
      </c>
      <c r="AH115" s="85">
        <v>1.66E-2</v>
      </c>
      <c r="AI115" s="85">
        <v>1.6799999999999999E-2</v>
      </c>
      <c r="AJ115" s="85">
        <v>1.6799999999999999E-2</v>
      </c>
      <c r="AK115" s="85">
        <v>1.66E-2</v>
      </c>
      <c r="AL115" s="85">
        <v>1.67E-2</v>
      </c>
      <c r="AM115" s="85">
        <v>1.7000000000000001E-2</v>
      </c>
      <c r="AN115" s="85">
        <v>1.7000000000000001E-2</v>
      </c>
    </row>
    <row r="116" spans="1:40" x14ac:dyDescent="0.25">
      <c r="A116" s="64" t="s">
        <v>1</v>
      </c>
      <c r="B116" s="64" t="s">
        <v>2</v>
      </c>
      <c r="C116" s="64" t="s">
        <v>320</v>
      </c>
      <c r="D116" s="64"/>
      <c r="E116" s="87">
        <v>1107091</v>
      </c>
      <c r="F116" s="88">
        <v>1107091</v>
      </c>
      <c r="G116" s="39" t="s">
        <v>584</v>
      </c>
      <c r="H116" s="85">
        <v>6.5799999999999997E-2</v>
      </c>
      <c r="I116" s="85">
        <v>6.4699999999999994E-2</v>
      </c>
      <c r="J116" s="85">
        <v>6.2899999999999998E-2</v>
      </c>
      <c r="K116" s="85">
        <v>6.0600000000000001E-2</v>
      </c>
      <c r="L116" s="85">
        <v>0.06</v>
      </c>
      <c r="M116" s="85">
        <v>6.0100000000000001E-2</v>
      </c>
      <c r="N116" s="85">
        <v>6.0600000000000001E-2</v>
      </c>
      <c r="O116" s="85">
        <v>5.9200000000000003E-2</v>
      </c>
      <c r="P116" s="85">
        <v>5.9400000000000001E-2</v>
      </c>
      <c r="Q116" s="85">
        <v>6.0100000000000001E-2</v>
      </c>
      <c r="R116" s="85">
        <v>6.1199999999999997E-2</v>
      </c>
      <c r="S116" s="85">
        <v>6.2300000000000001E-2</v>
      </c>
      <c r="T116" s="85">
        <v>6.0999999999999999E-2</v>
      </c>
      <c r="U116" s="85">
        <v>6.0699999999999997E-2</v>
      </c>
      <c r="V116" s="85">
        <v>0.06</v>
      </c>
      <c r="W116" s="85">
        <v>5.8999999999999997E-2</v>
      </c>
      <c r="X116" s="85">
        <v>5.7799999999999997E-2</v>
      </c>
      <c r="Y116" s="85">
        <v>5.7299999999999997E-2</v>
      </c>
      <c r="Z116" s="85">
        <v>5.6300000000000003E-2</v>
      </c>
      <c r="AA116" s="85">
        <v>5.6800000000000003E-2</v>
      </c>
      <c r="AB116" s="85">
        <v>5.6500000000000002E-2</v>
      </c>
      <c r="AC116" s="85">
        <v>5.7200000000000001E-2</v>
      </c>
      <c r="AD116" s="85">
        <v>5.9299999999999999E-2</v>
      </c>
      <c r="AE116" s="85">
        <v>0.06</v>
      </c>
      <c r="AF116" s="85">
        <v>5.8599999999999999E-2</v>
      </c>
      <c r="AG116" s="85">
        <v>5.9900000000000002E-2</v>
      </c>
      <c r="AH116" s="85">
        <v>5.9799999999999999E-2</v>
      </c>
      <c r="AI116" s="85">
        <v>6.0600000000000001E-2</v>
      </c>
      <c r="AJ116" s="85">
        <v>6.0900000000000003E-2</v>
      </c>
      <c r="AK116" s="85">
        <v>6.1199999999999997E-2</v>
      </c>
      <c r="AL116" s="85">
        <v>6.0499999999999998E-2</v>
      </c>
      <c r="AM116" s="85">
        <v>6.1199999999999997E-2</v>
      </c>
      <c r="AN116" s="85">
        <v>6.1100000000000002E-2</v>
      </c>
    </row>
    <row r="117" spans="1:40" x14ac:dyDescent="0.25">
      <c r="A117" s="64" t="s">
        <v>1</v>
      </c>
      <c r="B117" s="64" t="s">
        <v>2</v>
      </c>
      <c r="C117" s="64" t="s">
        <v>320</v>
      </c>
      <c r="D117" s="64"/>
      <c r="E117" s="87">
        <v>1107093</v>
      </c>
      <c r="F117" s="88">
        <v>1107093</v>
      </c>
      <c r="G117" s="39" t="s">
        <v>585</v>
      </c>
      <c r="H117" s="85">
        <v>0.13980000000000001</v>
      </c>
      <c r="I117" s="85">
        <v>0.1366</v>
      </c>
      <c r="J117" s="85">
        <v>0.13650000000000001</v>
      </c>
      <c r="K117" s="85">
        <v>0.13300000000000001</v>
      </c>
      <c r="L117" s="85">
        <v>0.13389999999999999</v>
      </c>
      <c r="M117" s="85">
        <v>0.1336</v>
      </c>
      <c r="N117" s="85">
        <v>0.13320000000000001</v>
      </c>
      <c r="O117" s="85">
        <v>0.13300000000000001</v>
      </c>
      <c r="P117" s="85">
        <v>0.1321</v>
      </c>
      <c r="Q117" s="85">
        <v>0.13239999999999999</v>
      </c>
      <c r="R117" s="85">
        <v>0.13500000000000001</v>
      </c>
      <c r="S117" s="85">
        <v>0.13589999999999999</v>
      </c>
      <c r="T117" s="85">
        <v>0.1336</v>
      </c>
      <c r="U117" s="85">
        <v>0.13109999999999999</v>
      </c>
      <c r="V117" s="85">
        <v>0.13070000000000001</v>
      </c>
      <c r="W117" s="85">
        <v>0.1283</v>
      </c>
      <c r="X117" s="85">
        <v>0.12590000000000001</v>
      </c>
      <c r="Y117" s="85">
        <v>0.12590000000000001</v>
      </c>
      <c r="Z117" s="85">
        <v>0.12740000000000001</v>
      </c>
      <c r="AA117" s="85">
        <v>0.12690000000000001</v>
      </c>
      <c r="AB117" s="85">
        <v>0.1278</v>
      </c>
      <c r="AC117" s="85">
        <v>0.1288</v>
      </c>
      <c r="AD117" s="85">
        <v>0.13200000000000001</v>
      </c>
      <c r="AE117" s="85">
        <v>0.1333</v>
      </c>
      <c r="AF117" s="85">
        <v>0.1348</v>
      </c>
      <c r="AG117" s="85">
        <v>0.13500000000000001</v>
      </c>
      <c r="AH117" s="85">
        <v>0.1333</v>
      </c>
      <c r="AI117" s="85">
        <v>0.13750000000000001</v>
      </c>
      <c r="AJ117" s="85">
        <v>0.1389</v>
      </c>
      <c r="AK117" s="85">
        <v>0.13930000000000001</v>
      </c>
      <c r="AL117" s="85">
        <v>0.1411</v>
      </c>
      <c r="AM117" s="85">
        <v>0.14130000000000001</v>
      </c>
      <c r="AN117" s="85">
        <v>0.14280000000000001</v>
      </c>
    </row>
    <row r="118" spans="1:40" x14ac:dyDescent="0.25">
      <c r="A118" s="64" t="s">
        <v>1</v>
      </c>
      <c r="B118" s="64" t="s">
        <v>2</v>
      </c>
      <c r="C118" s="64" t="s">
        <v>320</v>
      </c>
      <c r="D118" s="64"/>
      <c r="E118" s="87">
        <v>1107094</v>
      </c>
      <c r="F118" s="88">
        <v>1107094</v>
      </c>
      <c r="G118" s="39" t="s">
        <v>586</v>
      </c>
      <c r="H118" s="85">
        <v>0.11890000000000001</v>
      </c>
      <c r="I118" s="85">
        <v>0.1166</v>
      </c>
      <c r="J118" s="85">
        <v>0.1144</v>
      </c>
      <c r="K118" s="85">
        <v>0.1158</v>
      </c>
      <c r="L118" s="85">
        <v>0.11269999999999999</v>
      </c>
      <c r="M118" s="85">
        <v>0.1153</v>
      </c>
      <c r="N118" s="85">
        <v>0.1179</v>
      </c>
      <c r="O118" s="85">
        <v>0.1182</v>
      </c>
      <c r="P118" s="85">
        <v>0.1157</v>
      </c>
      <c r="Q118" s="85">
        <v>0.1157</v>
      </c>
      <c r="R118" s="85">
        <v>0.1162</v>
      </c>
      <c r="S118" s="85">
        <v>0.1158</v>
      </c>
      <c r="T118" s="85">
        <v>0.1142</v>
      </c>
      <c r="U118" s="85">
        <v>0.11210000000000001</v>
      </c>
      <c r="V118" s="85">
        <v>0.11210000000000001</v>
      </c>
      <c r="W118" s="85">
        <v>0.11169999999999999</v>
      </c>
      <c r="X118" s="85">
        <v>0.1095</v>
      </c>
      <c r="Y118" s="85">
        <v>0.1099</v>
      </c>
      <c r="Z118" s="85">
        <v>0.10929999999999999</v>
      </c>
      <c r="AA118" s="85">
        <v>0.1091</v>
      </c>
      <c r="AB118" s="85">
        <v>0.1091</v>
      </c>
      <c r="AC118" s="85">
        <v>0.11</v>
      </c>
      <c r="AD118" s="85">
        <v>0.11070000000000001</v>
      </c>
      <c r="AE118" s="85">
        <v>0.1105</v>
      </c>
      <c r="AF118" s="85">
        <v>0.11260000000000001</v>
      </c>
      <c r="AG118" s="85">
        <v>0.1138</v>
      </c>
      <c r="AH118" s="85">
        <v>0.1139</v>
      </c>
      <c r="AI118" s="85">
        <v>0.1183</v>
      </c>
      <c r="AJ118" s="85">
        <v>0.1222</v>
      </c>
      <c r="AK118" s="85">
        <v>0.1226</v>
      </c>
      <c r="AL118" s="85">
        <v>0.12470000000000001</v>
      </c>
      <c r="AM118" s="85">
        <v>0.12690000000000001</v>
      </c>
      <c r="AN118" s="85">
        <v>0.12740000000000001</v>
      </c>
    </row>
    <row r="119" spans="1:40" x14ac:dyDescent="0.25">
      <c r="A119" s="64" t="s">
        <v>1</v>
      </c>
      <c r="B119" s="64" t="s">
        <v>2</v>
      </c>
      <c r="C119" s="64" t="s">
        <v>320</v>
      </c>
      <c r="D119" s="64"/>
      <c r="E119" s="87">
        <v>1107095</v>
      </c>
      <c r="F119" s="88">
        <v>1107095</v>
      </c>
      <c r="G119" s="39" t="s">
        <v>587</v>
      </c>
      <c r="H119" s="85">
        <v>0.28050000000000003</v>
      </c>
      <c r="I119" s="85">
        <v>0.2722</v>
      </c>
      <c r="J119" s="85">
        <v>0.26529999999999998</v>
      </c>
      <c r="K119" s="85">
        <v>0.26419999999999999</v>
      </c>
      <c r="L119" s="85">
        <v>0.2621</v>
      </c>
      <c r="M119" s="85">
        <v>0.2631</v>
      </c>
      <c r="N119" s="85">
        <v>0.2661</v>
      </c>
      <c r="O119" s="85">
        <v>0.26429999999999998</v>
      </c>
      <c r="P119" s="85">
        <v>0.26569999999999999</v>
      </c>
      <c r="Q119" s="85">
        <v>0.26829999999999998</v>
      </c>
      <c r="R119" s="85">
        <v>0.27279999999999999</v>
      </c>
      <c r="S119" s="85">
        <v>0.26910000000000001</v>
      </c>
      <c r="T119" s="85">
        <v>0.26519999999999999</v>
      </c>
      <c r="U119" s="85">
        <v>0.25950000000000001</v>
      </c>
      <c r="V119" s="85">
        <v>0.25600000000000001</v>
      </c>
      <c r="W119" s="85">
        <v>0.25650000000000001</v>
      </c>
      <c r="X119" s="85">
        <v>0.25390000000000001</v>
      </c>
      <c r="Y119" s="85">
        <v>0.2535</v>
      </c>
      <c r="Z119" s="85">
        <v>0.254</v>
      </c>
      <c r="AA119" s="85">
        <v>0.25290000000000001</v>
      </c>
      <c r="AB119" s="85">
        <v>0.25190000000000001</v>
      </c>
      <c r="AC119" s="85">
        <v>0.25259999999999999</v>
      </c>
      <c r="AD119" s="85">
        <v>0.26269999999999999</v>
      </c>
      <c r="AE119" s="85">
        <v>0.26029999999999998</v>
      </c>
      <c r="AF119" s="85">
        <v>0.26140000000000002</v>
      </c>
      <c r="AG119" s="85">
        <v>0.26379999999999998</v>
      </c>
      <c r="AH119" s="85">
        <v>0.26240000000000002</v>
      </c>
      <c r="AI119" s="85">
        <v>0.2747</v>
      </c>
      <c r="AJ119" s="85">
        <v>0.28399999999999997</v>
      </c>
      <c r="AK119" s="85">
        <v>0.2873</v>
      </c>
      <c r="AL119" s="85">
        <v>0.2903</v>
      </c>
      <c r="AM119" s="85">
        <v>0.29139999999999999</v>
      </c>
      <c r="AN119" s="85">
        <v>0.2898</v>
      </c>
    </row>
    <row r="120" spans="1:40" x14ac:dyDescent="0.25">
      <c r="A120" s="64" t="s">
        <v>1</v>
      </c>
      <c r="B120" s="64" t="s">
        <v>2</v>
      </c>
      <c r="C120" s="64" t="s">
        <v>320</v>
      </c>
      <c r="D120" s="64"/>
      <c r="E120" s="87">
        <v>1107096</v>
      </c>
      <c r="F120" s="88">
        <v>1107096</v>
      </c>
      <c r="G120" s="39" t="s">
        <v>588</v>
      </c>
      <c r="H120" s="85">
        <v>3.3000000000000002E-2</v>
      </c>
      <c r="I120" s="85">
        <v>3.1600000000000003E-2</v>
      </c>
      <c r="J120" s="85">
        <v>3.2099999999999997E-2</v>
      </c>
      <c r="K120" s="85">
        <v>3.2099999999999997E-2</v>
      </c>
      <c r="L120" s="85">
        <v>3.0499999999999999E-2</v>
      </c>
      <c r="M120" s="85">
        <v>3.1199999999999999E-2</v>
      </c>
      <c r="N120" s="85">
        <v>3.0599999999999999E-2</v>
      </c>
      <c r="O120" s="85">
        <v>3.1E-2</v>
      </c>
      <c r="P120" s="85">
        <v>3.0800000000000001E-2</v>
      </c>
      <c r="Q120" s="85">
        <v>3.1300000000000001E-2</v>
      </c>
      <c r="R120" s="85">
        <v>3.1300000000000001E-2</v>
      </c>
      <c r="S120" s="85">
        <v>3.1199999999999999E-2</v>
      </c>
      <c r="T120" s="85">
        <v>3.0800000000000001E-2</v>
      </c>
      <c r="U120" s="85">
        <v>3.0599999999999999E-2</v>
      </c>
      <c r="V120" s="85">
        <v>3.0599999999999999E-2</v>
      </c>
      <c r="W120" s="85">
        <v>3.0700000000000002E-2</v>
      </c>
      <c r="X120" s="85">
        <v>2.9899999999999999E-2</v>
      </c>
      <c r="Y120" s="85">
        <v>3.0200000000000001E-2</v>
      </c>
      <c r="Z120" s="85">
        <v>3.0200000000000001E-2</v>
      </c>
      <c r="AA120" s="85">
        <v>3.0099999999999998E-2</v>
      </c>
      <c r="AB120" s="85">
        <v>2.9899999999999999E-2</v>
      </c>
      <c r="AC120" s="85">
        <v>2.9499999999999998E-2</v>
      </c>
      <c r="AD120" s="85">
        <v>3.0099999999999998E-2</v>
      </c>
      <c r="AE120" s="85">
        <v>3.0499999999999999E-2</v>
      </c>
      <c r="AF120" s="85">
        <v>3.09E-2</v>
      </c>
      <c r="AG120" s="85">
        <v>3.1E-2</v>
      </c>
      <c r="AH120" s="85">
        <v>3.0700000000000002E-2</v>
      </c>
      <c r="AI120" s="85">
        <v>3.0599999999999999E-2</v>
      </c>
      <c r="AJ120" s="85">
        <v>3.2000000000000001E-2</v>
      </c>
      <c r="AK120" s="85">
        <v>3.2099999999999997E-2</v>
      </c>
      <c r="AL120" s="85">
        <v>3.2300000000000002E-2</v>
      </c>
      <c r="AM120" s="85">
        <v>3.2399999999999998E-2</v>
      </c>
      <c r="AN120" s="85">
        <v>3.2899999999999999E-2</v>
      </c>
    </row>
    <row r="121" spans="1:40" x14ac:dyDescent="0.25">
      <c r="A121" s="64" t="s">
        <v>1</v>
      </c>
      <c r="B121" s="64" t="s">
        <v>2</v>
      </c>
      <c r="C121" s="64" t="s">
        <v>320</v>
      </c>
      <c r="D121" s="64"/>
      <c r="E121" s="89">
        <v>9999999</v>
      </c>
      <c r="F121" s="115">
        <v>1107097</v>
      </c>
      <c r="G121" s="115" t="s">
        <v>589</v>
      </c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>
        <v>3.5000000000000001E-3</v>
      </c>
      <c r="AG121" s="79">
        <v>3.5999999999999999E-3</v>
      </c>
      <c r="AH121" s="85">
        <v>3.5999999999999999E-3</v>
      </c>
      <c r="AI121" s="85">
        <v>3.7000000000000002E-3</v>
      </c>
      <c r="AJ121" s="85">
        <v>3.7000000000000002E-3</v>
      </c>
      <c r="AK121" s="85">
        <v>3.8E-3</v>
      </c>
      <c r="AL121" s="85">
        <v>3.8E-3</v>
      </c>
      <c r="AM121" s="85">
        <v>3.8E-3</v>
      </c>
      <c r="AN121" s="85">
        <v>3.8E-3</v>
      </c>
    </row>
    <row r="122" spans="1:40" x14ac:dyDescent="0.25">
      <c r="A122" s="64" t="s">
        <v>1</v>
      </c>
      <c r="B122" s="64" t="s">
        <v>2</v>
      </c>
      <c r="C122" s="64" t="s">
        <v>320</v>
      </c>
      <c r="D122" s="64"/>
      <c r="E122" s="87">
        <v>1107099</v>
      </c>
      <c r="F122" s="88">
        <v>1107099</v>
      </c>
      <c r="G122" s="39" t="s">
        <v>590</v>
      </c>
      <c r="H122" s="85">
        <v>0.38950000000000001</v>
      </c>
      <c r="I122" s="85">
        <v>0.38650000000000001</v>
      </c>
      <c r="J122" s="85">
        <v>0.3775</v>
      </c>
      <c r="K122" s="85">
        <v>0.3735</v>
      </c>
      <c r="L122" s="85">
        <v>0.36890000000000001</v>
      </c>
      <c r="M122" s="85">
        <v>0.36830000000000002</v>
      </c>
      <c r="N122" s="85">
        <v>0.36849999999999999</v>
      </c>
      <c r="O122" s="85">
        <v>0.36020000000000002</v>
      </c>
      <c r="P122" s="85">
        <v>0.36299999999999999</v>
      </c>
      <c r="Q122" s="85">
        <v>0.36280000000000001</v>
      </c>
      <c r="R122" s="85">
        <v>0.36699999999999999</v>
      </c>
      <c r="S122" s="85">
        <v>0.36420000000000002</v>
      </c>
      <c r="T122" s="85">
        <v>0.3619</v>
      </c>
      <c r="U122" s="85">
        <v>0.36199999999999999</v>
      </c>
      <c r="V122" s="85">
        <v>0.36030000000000001</v>
      </c>
      <c r="W122" s="85">
        <v>0.3533</v>
      </c>
      <c r="X122" s="85">
        <v>0.35010000000000002</v>
      </c>
      <c r="Y122" s="85">
        <v>0.34589999999999999</v>
      </c>
      <c r="Z122" s="85">
        <v>0.3468</v>
      </c>
      <c r="AA122" s="85">
        <v>0.3453</v>
      </c>
      <c r="AB122" s="85">
        <v>0.34399999999999997</v>
      </c>
      <c r="AC122" s="85">
        <v>0.3458</v>
      </c>
      <c r="AD122" s="85">
        <v>0.35099999999999998</v>
      </c>
      <c r="AE122" s="85">
        <v>0.35189999999999999</v>
      </c>
      <c r="AF122" s="85">
        <v>0.35949999999999999</v>
      </c>
      <c r="AG122" s="85">
        <v>0.36709999999999998</v>
      </c>
      <c r="AH122" s="85">
        <v>0.36349999999999999</v>
      </c>
      <c r="AI122" s="85">
        <v>0.37180000000000002</v>
      </c>
      <c r="AJ122" s="85">
        <v>0.38290000000000002</v>
      </c>
      <c r="AK122" s="85">
        <v>0.38269999999999998</v>
      </c>
      <c r="AL122" s="85">
        <v>0.38569999999999999</v>
      </c>
      <c r="AM122" s="85">
        <v>0.38229999999999997</v>
      </c>
      <c r="AN122" s="85">
        <v>0.38469999999999999</v>
      </c>
    </row>
    <row r="123" spans="1:40" x14ac:dyDescent="0.25">
      <c r="A123" s="64">
        <v>0</v>
      </c>
      <c r="B123" s="64">
        <v>0</v>
      </c>
      <c r="C123" s="64">
        <v>0</v>
      </c>
      <c r="D123" s="64"/>
      <c r="E123" s="110">
        <v>1108000</v>
      </c>
      <c r="F123" s="114">
        <v>1108</v>
      </c>
      <c r="G123" s="99" t="s">
        <v>591</v>
      </c>
      <c r="H123" s="85">
        <v>0.28720000000000001</v>
      </c>
      <c r="I123" s="85">
        <v>0.29580000000000001</v>
      </c>
      <c r="J123" s="85">
        <v>0.29480000000000001</v>
      </c>
      <c r="K123" s="85">
        <v>0.30609999999999998</v>
      </c>
      <c r="L123" s="85">
        <v>0.31140000000000001</v>
      </c>
      <c r="M123" s="85">
        <v>0.30649999999999999</v>
      </c>
      <c r="N123" s="85">
        <v>0.2969</v>
      </c>
      <c r="O123" s="85">
        <v>0.29549999999999998</v>
      </c>
      <c r="P123" s="85">
        <v>0.29580000000000001</v>
      </c>
      <c r="Q123" s="85">
        <v>0.29320000000000002</v>
      </c>
      <c r="R123" s="85">
        <v>0.29820000000000002</v>
      </c>
      <c r="S123" s="85">
        <v>0.29930000000000001</v>
      </c>
      <c r="T123" s="85">
        <v>0.30070000000000002</v>
      </c>
      <c r="U123" s="85">
        <v>0.3095</v>
      </c>
      <c r="V123" s="85">
        <v>0.30530000000000002</v>
      </c>
      <c r="W123" s="85">
        <v>0.309</v>
      </c>
      <c r="X123" s="85">
        <v>0.31059999999999999</v>
      </c>
      <c r="Y123" s="85">
        <v>0.30099999999999999</v>
      </c>
      <c r="Z123" s="85">
        <v>0.2928</v>
      </c>
      <c r="AA123" s="85">
        <v>0.2923</v>
      </c>
      <c r="AB123" s="85">
        <v>0.2928</v>
      </c>
      <c r="AC123" s="85">
        <v>0.29239999999999999</v>
      </c>
      <c r="AD123" s="85">
        <v>0.29389999999999999</v>
      </c>
      <c r="AE123" s="85">
        <v>0.30009999999999998</v>
      </c>
      <c r="AF123" s="85">
        <v>0.30759999999999998</v>
      </c>
      <c r="AG123" s="85">
        <v>0.32379999999999998</v>
      </c>
      <c r="AH123" s="85">
        <v>0.32050000000000001</v>
      </c>
      <c r="AI123" s="85">
        <v>0.3276</v>
      </c>
      <c r="AJ123" s="85">
        <v>0.33489999999999998</v>
      </c>
      <c r="AK123" s="85">
        <v>0.33160000000000001</v>
      </c>
      <c r="AL123" s="85">
        <v>0.32229999999999998</v>
      </c>
      <c r="AM123" s="85">
        <v>0.31609999999999999</v>
      </c>
      <c r="AN123" s="85">
        <v>0.31280000000000002</v>
      </c>
    </row>
    <row r="124" spans="1:40" x14ac:dyDescent="0.25">
      <c r="A124" s="64" t="s">
        <v>4</v>
      </c>
      <c r="B124" s="64" t="s">
        <v>2</v>
      </c>
      <c r="C124" s="64" t="s">
        <v>320</v>
      </c>
      <c r="D124" s="64"/>
      <c r="E124" s="87">
        <v>1108002</v>
      </c>
      <c r="F124" s="88">
        <v>1108002</v>
      </c>
      <c r="G124" s="39" t="s">
        <v>592</v>
      </c>
      <c r="H124" s="85">
        <v>4.0000000000000001E-3</v>
      </c>
      <c r="I124" s="85">
        <v>4.1000000000000003E-3</v>
      </c>
      <c r="J124" s="85">
        <v>4.3E-3</v>
      </c>
      <c r="K124" s="85">
        <v>4.5999999999999999E-3</v>
      </c>
      <c r="L124" s="85">
        <v>4.7999999999999996E-3</v>
      </c>
      <c r="M124" s="85">
        <v>5.4000000000000003E-3</v>
      </c>
      <c r="N124" s="85">
        <v>5.1000000000000004E-3</v>
      </c>
      <c r="O124" s="85">
        <v>3.8E-3</v>
      </c>
      <c r="P124" s="85">
        <v>3.7000000000000002E-3</v>
      </c>
      <c r="Q124" s="85">
        <v>4.1000000000000003E-3</v>
      </c>
      <c r="R124" s="85">
        <v>4.4000000000000003E-3</v>
      </c>
      <c r="S124" s="85">
        <v>3.8999999999999998E-3</v>
      </c>
      <c r="T124" s="85">
        <v>3.8999999999999998E-3</v>
      </c>
      <c r="U124" s="85">
        <v>4.4999999999999997E-3</v>
      </c>
      <c r="V124" s="85">
        <v>4.7000000000000002E-3</v>
      </c>
      <c r="W124" s="85">
        <v>4.8999999999999998E-3</v>
      </c>
      <c r="X124" s="85">
        <v>4.7000000000000002E-3</v>
      </c>
      <c r="Y124" s="85">
        <v>4.5999999999999999E-3</v>
      </c>
      <c r="Z124" s="85">
        <v>4.7000000000000002E-3</v>
      </c>
      <c r="AA124" s="85">
        <v>4.1000000000000003E-3</v>
      </c>
      <c r="AB124" s="85">
        <v>4.1000000000000003E-3</v>
      </c>
      <c r="AC124" s="85">
        <v>4.5999999999999999E-3</v>
      </c>
      <c r="AD124" s="85">
        <v>4.7000000000000002E-3</v>
      </c>
      <c r="AE124" s="85">
        <v>5.0000000000000001E-3</v>
      </c>
      <c r="AF124" s="85">
        <v>4.4000000000000003E-3</v>
      </c>
      <c r="AG124" s="85">
        <v>5.1000000000000004E-3</v>
      </c>
      <c r="AH124" s="85">
        <v>4.8999999999999998E-3</v>
      </c>
      <c r="AI124" s="85">
        <v>5.0000000000000001E-3</v>
      </c>
      <c r="AJ124" s="85">
        <v>5.3E-3</v>
      </c>
      <c r="AK124" s="85">
        <v>4.4999999999999997E-3</v>
      </c>
      <c r="AL124" s="85">
        <v>4.7999999999999996E-3</v>
      </c>
      <c r="AM124" s="85">
        <v>4.7000000000000002E-3</v>
      </c>
      <c r="AN124" s="85">
        <v>4.4999999999999997E-3</v>
      </c>
    </row>
    <row r="125" spans="1:40" x14ac:dyDescent="0.25">
      <c r="A125" s="64" t="s">
        <v>4</v>
      </c>
      <c r="B125" s="64" t="s">
        <v>2</v>
      </c>
      <c r="C125" s="64" t="s">
        <v>320</v>
      </c>
      <c r="D125" s="64"/>
      <c r="E125" s="89">
        <v>9999999</v>
      </c>
      <c r="F125" s="115">
        <v>1108003</v>
      </c>
      <c r="G125" s="115" t="s">
        <v>593</v>
      </c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>
        <v>1E-3</v>
      </c>
      <c r="AG125" s="79">
        <v>1E-3</v>
      </c>
      <c r="AH125" s="85">
        <v>1E-3</v>
      </c>
      <c r="AI125" s="85">
        <v>8.9999999999999998E-4</v>
      </c>
      <c r="AJ125" s="85">
        <v>8.0000000000000004E-4</v>
      </c>
      <c r="AK125" s="85">
        <v>8.9999999999999998E-4</v>
      </c>
      <c r="AL125" s="85">
        <v>8.9999999999999998E-4</v>
      </c>
      <c r="AM125" s="85">
        <v>8.9999999999999998E-4</v>
      </c>
      <c r="AN125" s="85">
        <v>8.9999999999999998E-4</v>
      </c>
    </row>
    <row r="126" spans="1:40" x14ac:dyDescent="0.25">
      <c r="A126" s="64" t="s">
        <v>4</v>
      </c>
      <c r="B126" s="64" t="s">
        <v>2</v>
      </c>
      <c r="C126" s="64" t="s">
        <v>320</v>
      </c>
      <c r="D126" s="64"/>
      <c r="E126" s="87">
        <v>1108004</v>
      </c>
      <c r="F126" s="88">
        <v>1108004</v>
      </c>
      <c r="G126" s="39" t="s">
        <v>594</v>
      </c>
      <c r="H126" s="85">
        <v>2.5600000000000001E-2</v>
      </c>
      <c r="I126" s="85">
        <v>2.6599999999999999E-2</v>
      </c>
      <c r="J126" s="85">
        <v>2.6100000000000002E-2</v>
      </c>
      <c r="K126" s="85">
        <v>2.6200000000000001E-2</v>
      </c>
      <c r="L126" s="85">
        <v>2.6700000000000002E-2</v>
      </c>
      <c r="M126" s="85">
        <v>2.6599999999999999E-2</v>
      </c>
      <c r="N126" s="85">
        <v>2.5100000000000001E-2</v>
      </c>
      <c r="O126" s="85">
        <v>2.63E-2</v>
      </c>
      <c r="P126" s="85">
        <v>2.6700000000000002E-2</v>
      </c>
      <c r="Q126" s="85">
        <v>2.6200000000000001E-2</v>
      </c>
      <c r="R126" s="85">
        <v>2.5899999999999999E-2</v>
      </c>
      <c r="S126" s="85">
        <v>2.58E-2</v>
      </c>
      <c r="T126" s="85">
        <v>2.6100000000000002E-2</v>
      </c>
      <c r="U126" s="85">
        <v>2.64E-2</v>
      </c>
      <c r="V126" s="85">
        <v>2.6599999999999999E-2</v>
      </c>
      <c r="W126" s="85">
        <v>2.7799999999999998E-2</v>
      </c>
      <c r="X126" s="85">
        <v>2.7300000000000001E-2</v>
      </c>
      <c r="Y126" s="85">
        <v>2.6800000000000001E-2</v>
      </c>
      <c r="Z126" s="85">
        <v>2.7699999999999999E-2</v>
      </c>
      <c r="AA126" s="85">
        <v>2.7400000000000001E-2</v>
      </c>
      <c r="AB126" s="85">
        <v>2.8299999999999999E-2</v>
      </c>
      <c r="AC126" s="85">
        <v>2.8000000000000001E-2</v>
      </c>
      <c r="AD126" s="85">
        <v>2.7900000000000001E-2</v>
      </c>
      <c r="AE126" s="85">
        <v>2.7799999999999998E-2</v>
      </c>
      <c r="AF126" s="85">
        <v>2.7E-2</v>
      </c>
      <c r="AG126" s="85">
        <v>2.7799999999999998E-2</v>
      </c>
      <c r="AH126" s="85">
        <v>2.9399999999999999E-2</v>
      </c>
      <c r="AI126" s="85">
        <v>2.9600000000000001E-2</v>
      </c>
      <c r="AJ126" s="85">
        <v>2.92E-2</v>
      </c>
      <c r="AK126" s="85">
        <v>2.86E-2</v>
      </c>
      <c r="AL126" s="85">
        <v>2.9899999999999999E-2</v>
      </c>
      <c r="AM126" s="85">
        <v>3.0700000000000002E-2</v>
      </c>
      <c r="AN126" s="85">
        <v>2.98E-2</v>
      </c>
    </row>
    <row r="127" spans="1:40" x14ac:dyDescent="0.25">
      <c r="A127" s="64" t="s">
        <v>4</v>
      </c>
      <c r="B127" s="64" t="s">
        <v>2</v>
      </c>
      <c r="C127" s="64" t="s">
        <v>320</v>
      </c>
      <c r="D127" s="64"/>
      <c r="E127" s="89">
        <v>9999999</v>
      </c>
      <c r="F127" s="88">
        <v>1108005</v>
      </c>
      <c r="G127" s="39" t="s">
        <v>595</v>
      </c>
      <c r="H127" s="85">
        <v>2.5000000000000001E-3</v>
      </c>
      <c r="I127" s="85">
        <v>2.5999999999999999E-3</v>
      </c>
      <c r="J127" s="85">
        <v>2.5000000000000001E-3</v>
      </c>
      <c r="K127" s="85">
        <v>2.7000000000000001E-3</v>
      </c>
      <c r="L127" s="85">
        <v>2.5999999999999999E-3</v>
      </c>
      <c r="M127" s="85">
        <v>2.5999999999999999E-3</v>
      </c>
      <c r="N127" s="85">
        <v>2.5000000000000001E-3</v>
      </c>
      <c r="O127" s="85">
        <v>2.3999999999999998E-3</v>
      </c>
      <c r="P127" s="85">
        <v>2.3E-3</v>
      </c>
      <c r="Q127" s="85">
        <v>2.3E-3</v>
      </c>
      <c r="R127" s="85">
        <v>2.5000000000000001E-3</v>
      </c>
      <c r="S127" s="85">
        <v>2.3999999999999998E-3</v>
      </c>
      <c r="T127" s="85">
        <v>2.3999999999999998E-3</v>
      </c>
      <c r="U127" s="85">
        <v>2.3999999999999998E-3</v>
      </c>
      <c r="V127" s="85">
        <v>2.3E-3</v>
      </c>
      <c r="W127" s="85">
        <v>2.5000000000000001E-3</v>
      </c>
      <c r="X127" s="85">
        <v>2.3999999999999998E-3</v>
      </c>
      <c r="Y127" s="85">
        <v>2.3E-3</v>
      </c>
      <c r="Z127" s="85">
        <v>2.3999999999999998E-3</v>
      </c>
      <c r="AA127" s="85">
        <v>2.3E-3</v>
      </c>
      <c r="AB127" s="85">
        <v>2.3E-3</v>
      </c>
      <c r="AC127" s="85">
        <v>2.2000000000000001E-3</v>
      </c>
      <c r="AD127" s="85">
        <v>2.3E-3</v>
      </c>
      <c r="AE127" s="85">
        <v>2.2000000000000001E-3</v>
      </c>
      <c r="AF127" s="85">
        <v>2.5000000000000001E-3</v>
      </c>
      <c r="AG127" s="85">
        <v>2.3999999999999998E-3</v>
      </c>
      <c r="AH127" s="85">
        <v>2.5000000000000001E-3</v>
      </c>
      <c r="AI127" s="85">
        <v>2.5000000000000001E-3</v>
      </c>
      <c r="AJ127" s="85">
        <v>2.5000000000000001E-3</v>
      </c>
      <c r="AK127" s="85">
        <v>2.5000000000000001E-3</v>
      </c>
      <c r="AL127" s="85">
        <v>2.5000000000000001E-3</v>
      </c>
      <c r="AM127" s="85">
        <v>2.5000000000000001E-3</v>
      </c>
      <c r="AN127" s="85">
        <v>2.3E-3</v>
      </c>
    </row>
    <row r="128" spans="1:40" x14ac:dyDescent="0.25">
      <c r="A128" s="64" t="s">
        <v>4</v>
      </c>
      <c r="B128" s="64" t="s">
        <v>2</v>
      </c>
      <c r="C128" s="64" t="s">
        <v>320</v>
      </c>
      <c r="D128" s="64"/>
      <c r="E128" s="89">
        <v>9999999</v>
      </c>
      <c r="F128" s="88">
        <v>1108006</v>
      </c>
      <c r="G128" s="39" t="s">
        <v>596</v>
      </c>
      <c r="H128" s="85">
        <v>4.99E-2</v>
      </c>
      <c r="I128" s="85">
        <v>4.82E-2</v>
      </c>
      <c r="J128" s="85">
        <v>4.9200000000000001E-2</v>
      </c>
      <c r="K128" s="85">
        <v>4.9399999999999999E-2</v>
      </c>
      <c r="L128" s="85">
        <v>4.9700000000000001E-2</v>
      </c>
      <c r="M128" s="85">
        <v>4.9299999999999997E-2</v>
      </c>
      <c r="N128" s="85">
        <v>4.99E-2</v>
      </c>
      <c r="O128" s="85">
        <v>4.9599999999999998E-2</v>
      </c>
      <c r="P128" s="85">
        <v>4.9200000000000001E-2</v>
      </c>
      <c r="Q128" s="85">
        <v>4.87E-2</v>
      </c>
      <c r="R128" s="85">
        <v>4.8599999999999997E-2</v>
      </c>
      <c r="S128" s="85">
        <v>4.9799999999999997E-2</v>
      </c>
      <c r="T128" s="85">
        <v>4.7800000000000002E-2</v>
      </c>
      <c r="U128" s="85">
        <v>4.87E-2</v>
      </c>
      <c r="V128" s="85">
        <v>4.9599999999999998E-2</v>
      </c>
      <c r="W128" s="85">
        <v>4.9500000000000002E-2</v>
      </c>
      <c r="X128" s="85">
        <v>4.9299999999999997E-2</v>
      </c>
      <c r="Y128" s="85">
        <v>4.8899999999999999E-2</v>
      </c>
      <c r="Z128" s="85">
        <v>4.8599999999999997E-2</v>
      </c>
      <c r="AA128" s="85">
        <v>4.87E-2</v>
      </c>
      <c r="AB128" s="85">
        <v>4.8599999999999997E-2</v>
      </c>
      <c r="AC128" s="85">
        <v>4.8000000000000001E-2</v>
      </c>
      <c r="AD128" s="85">
        <v>4.9200000000000001E-2</v>
      </c>
      <c r="AE128" s="85">
        <v>4.9299999999999997E-2</v>
      </c>
      <c r="AF128" s="85">
        <v>4.5699999999999998E-2</v>
      </c>
      <c r="AG128" s="85">
        <v>4.7100000000000003E-2</v>
      </c>
      <c r="AH128" s="85">
        <v>4.7100000000000003E-2</v>
      </c>
      <c r="AI128" s="85">
        <v>4.7699999999999999E-2</v>
      </c>
      <c r="AJ128" s="85">
        <v>4.8399999999999999E-2</v>
      </c>
      <c r="AK128" s="85">
        <v>4.9000000000000002E-2</v>
      </c>
      <c r="AL128" s="85">
        <v>4.8000000000000001E-2</v>
      </c>
      <c r="AM128" s="85">
        <v>4.7800000000000002E-2</v>
      </c>
      <c r="AN128" s="85">
        <v>4.8000000000000001E-2</v>
      </c>
    </row>
    <row r="129" spans="1:40" x14ac:dyDescent="0.25">
      <c r="A129" s="64" t="s">
        <v>4</v>
      </c>
      <c r="B129" s="64" t="s">
        <v>2</v>
      </c>
      <c r="C129" s="64" t="s">
        <v>320</v>
      </c>
      <c r="D129" s="64"/>
      <c r="E129" s="87">
        <v>1108012</v>
      </c>
      <c r="F129" s="88">
        <v>1108012</v>
      </c>
      <c r="G129" s="39" t="s">
        <v>597</v>
      </c>
      <c r="H129" s="85">
        <v>1.23E-2</v>
      </c>
      <c r="I129" s="85">
        <v>1.2500000000000001E-2</v>
      </c>
      <c r="J129" s="85">
        <v>1.21E-2</v>
      </c>
      <c r="K129" s="85">
        <v>1.1599999999999999E-2</v>
      </c>
      <c r="L129" s="85">
        <v>1.21E-2</v>
      </c>
      <c r="M129" s="85">
        <v>1.23E-2</v>
      </c>
      <c r="N129" s="85">
        <v>1.23E-2</v>
      </c>
      <c r="O129" s="85">
        <v>1.2500000000000001E-2</v>
      </c>
      <c r="P129" s="85">
        <v>1.2E-2</v>
      </c>
      <c r="Q129" s="85">
        <v>1.24E-2</v>
      </c>
      <c r="R129" s="85">
        <v>1.2699999999999999E-2</v>
      </c>
      <c r="S129" s="85">
        <v>1.2699999999999999E-2</v>
      </c>
      <c r="T129" s="85">
        <v>1.3100000000000001E-2</v>
      </c>
      <c r="U129" s="85">
        <v>1.26E-2</v>
      </c>
      <c r="V129" s="85">
        <v>1.3100000000000001E-2</v>
      </c>
      <c r="W129" s="85">
        <v>1.2500000000000001E-2</v>
      </c>
      <c r="X129" s="85">
        <v>1.2500000000000001E-2</v>
      </c>
      <c r="Y129" s="85">
        <v>1.2E-2</v>
      </c>
      <c r="Z129" s="85">
        <v>1.2E-2</v>
      </c>
      <c r="AA129" s="85">
        <v>1.1900000000000001E-2</v>
      </c>
      <c r="AB129" s="85">
        <v>1.12E-2</v>
      </c>
      <c r="AC129" s="85">
        <v>1.15E-2</v>
      </c>
      <c r="AD129" s="85">
        <v>1.14E-2</v>
      </c>
      <c r="AE129" s="85">
        <v>1.18E-2</v>
      </c>
      <c r="AF129" s="85">
        <v>1.2500000000000001E-2</v>
      </c>
      <c r="AG129" s="85">
        <v>1.29E-2</v>
      </c>
      <c r="AH129" s="85">
        <v>1.2999999999999999E-2</v>
      </c>
      <c r="AI129" s="85">
        <v>1.2500000000000001E-2</v>
      </c>
      <c r="AJ129" s="85">
        <v>1.3299999999999999E-2</v>
      </c>
      <c r="AK129" s="85">
        <v>1.2800000000000001E-2</v>
      </c>
      <c r="AL129" s="85">
        <v>1.29E-2</v>
      </c>
      <c r="AM129" s="85">
        <v>1.3100000000000001E-2</v>
      </c>
      <c r="AN129" s="85">
        <v>1.29E-2</v>
      </c>
    </row>
    <row r="130" spans="1:40" x14ac:dyDescent="0.25">
      <c r="A130" s="64" t="s">
        <v>4</v>
      </c>
      <c r="B130" s="64" t="s">
        <v>2</v>
      </c>
      <c r="C130" s="64" t="s">
        <v>320</v>
      </c>
      <c r="D130" s="64"/>
      <c r="E130" s="87">
        <v>1108013</v>
      </c>
      <c r="F130" s="88">
        <v>1108013</v>
      </c>
      <c r="G130" s="39" t="s">
        <v>598</v>
      </c>
      <c r="H130" s="85">
        <v>3.7999999999999999E-2</v>
      </c>
      <c r="I130" s="85">
        <v>3.7999999999999999E-2</v>
      </c>
      <c r="J130" s="85">
        <v>3.8100000000000002E-2</v>
      </c>
      <c r="K130" s="85">
        <v>3.8600000000000002E-2</v>
      </c>
      <c r="L130" s="85">
        <v>3.8199999999999998E-2</v>
      </c>
      <c r="M130" s="85">
        <v>3.7999999999999999E-2</v>
      </c>
      <c r="N130" s="85">
        <v>3.6299999999999999E-2</v>
      </c>
      <c r="O130" s="85">
        <v>3.7100000000000001E-2</v>
      </c>
      <c r="P130" s="85">
        <v>3.8399999999999997E-2</v>
      </c>
      <c r="Q130" s="85">
        <v>3.7600000000000001E-2</v>
      </c>
      <c r="R130" s="85">
        <v>3.8899999999999997E-2</v>
      </c>
      <c r="S130" s="85">
        <v>4.02E-2</v>
      </c>
      <c r="T130" s="85">
        <v>4.0399999999999998E-2</v>
      </c>
      <c r="U130" s="85">
        <v>4.0599999999999997E-2</v>
      </c>
      <c r="V130" s="85">
        <v>3.9399999999999998E-2</v>
      </c>
      <c r="W130" s="85">
        <v>4.0599999999999997E-2</v>
      </c>
      <c r="X130" s="85">
        <v>4.0800000000000003E-2</v>
      </c>
      <c r="Y130" s="85">
        <v>4.0500000000000001E-2</v>
      </c>
      <c r="Z130" s="85">
        <v>3.9399999999999998E-2</v>
      </c>
      <c r="AA130" s="85">
        <v>3.9300000000000002E-2</v>
      </c>
      <c r="AB130" s="85">
        <v>3.9E-2</v>
      </c>
      <c r="AC130" s="85">
        <v>4.0399999999999998E-2</v>
      </c>
      <c r="AD130" s="85">
        <v>4.1500000000000002E-2</v>
      </c>
      <c r="AE130" s="85">
        <v>4.2000000000000003E-2</v>
      </c>
      <c r="AF130" s="85">
        <v>4.5600000000000002E-2</v>
      </c>
      <c r="AG130" s="85">
        <v>4.6899999999999997E-2</v>
      </c>
      <c r="AH130" s="85">
        <v>4.5999999999999999E-2</v>
      </c>
      <c r="AI130" s="85">
        <v>4.8800000000000003E-2</v>
      </c>
      <c r="AJ130" s="85">
        <v>5.1799999999999999E-2</v>
      </c>
      <c r="AK130" s="85">
        <v>5.0099999999999999E-2</v>
      </c>
      <c r="AL130" s="85">
        <v>4.87E-2</v>
      </c>
      <c r="AM130" s="85">
        <v>4.7399999999999998E-2</v>
      </c>
      <c r="AN130" s="85">
        <v>4.6600000000000003E-2</v>
      </c>
    </row>
    <row r="131" spans="1:40" x14ac:dyDescent="0.25">
      <c r="A131" s="64" t="s">
        <v>4</v>
      </c>
      <c r="B131" s="64" t="s">
        <v>2</v>
      </c>
      <c r="C131" s="64" t="s">
        <v>320</v>
      </c>
      <c r="D131" s="64"/>
      <c r="E131" s="87">
        <v>1108015</v>
      </c>
      <c r="F131" s="88">
        <v>1108015</v>
      </c>
      <c r="G131" s="39" t="s">
        <v>599</v>
      </c>
      <c r="H131" s="85">
        <v>2.5000000000000001E-3</v>
      </c>
      <c r="I131" s="85">
        <v>2.7000000000000001E-3</v>
      </c>
      <c r="J131" s="85">
        <v>2.7000000000000001E-3</v>
      </c>
      <c r="K131" s="85">
        <v>2.8E-3</v>
      </c>
      <c r="L131" s="85">
        <v>2.8E-3</v>
      </c>
      <c r="M131" s="85">
        <v>2.7000000000000001E-3</v>
      </c>
      <c r="N131" s="85">
        <v>2.5999999999999999E-3</v>
      </c>
      <c r="O131" s="85">
        <v>2.5999999999999999E-3</v>
      </c>
      <c r="P131" s="85">
        <v>2.5999999999999999E-3</v>
      </c>
      <c r="Q131" s="85">
        <v>2.5999999999999999E-3</v>
      </c>
      <c r="R131" s="85">
        <v>2.5999999999999999E-3</v>
      </c>
      <c r="S131" s="85">
        <v>2.8E-3</v>
      </c>
      <c r="T131" s="85">
        <v>2.8E-3</v>
      </c>
      <c r="U131" s="85">
        <v>2.8E-3</v>
      </c>
      <c r="V131" s="85">
        <v>2.8999999999999998E-3</v>
      </c>
      <c r="W131" s="85">
        <v>2.8999999999999998E-3</v>
      </c>
      <c r="X131" s="85">
        <v>3.0000000000000001E-3</v>
      </c>
      <c r="Y131" s="85">
        <v>2.8E-3</v>
      </c>
      <c r="Z131" s="85">
        <v>2.8E-3</v>
      </c>
      <c r="AA131" s="85">
        <v>2.8E-3</v>
      </c>
      <c r="AB131" s="85">
        <v>2.8E-3</v>
      </c>
      <c r="AC131" s="85">
        <v>2.8E-3</v>
      </c>
      <c r="AD131" s="85">
        <v>2.8E-3</v>
      </c>
      <c r="AE131" s="85">
        <v>2.8E-3</v>
      </c>
      <c r="AF131" s="85">
        <v>2.8999999999999998E-3</v>
      </c>
      <c r="AG131" s="85">
        <v>3.0000000000000001E-3</v>
      </c>
      <c r="AH131" s="85">
        <v>3.0000000000000001E-3</v>
      </c>
      <c r="AI131" s="85">
        <v>3.0999999999999999E-3</v>
      </c>
      <c r="AJ131" s="85">
        <v>3.3E-3</v>
      </c>
      <c r="AK131" s="85">
        <v>3.0999999999999999E-3</v>
      </c>
      <c r="AL131" s="85">
        <v>3.0000000000000001E-3</v>
      </c>
      <c r="AM131" s="85">
        <v>3.0999999999999999E-3</v>
      </c>
      <c r="AN131" s="85">
        <v>3.0999999999999999E-3</v>
      </c>
    </row>
    <row r="132" spans="1:40" x14ac:dyDescent="0.25">
      <c r="A132" s="64" t="s">
        <v>4</v>
      </c>
      <c r="B132" s="64" t="s">
        <v>2</v>
      </c>
      <c r="C132" s="64" t="s">
        <v>320</v>
      </c>
      <c r="D132" s="64"/>
      <c r="E132" s="87">
        <v>1108019</v>
      </c>
      <c r="F132" s="88">
        <v>1108019</v>
      </c>
      <c r="G132" s="39" t="s">
        <v>600</v>
      </c>
      <c r="H132" s="85">
        <v>5.4999999999999997E-3</v>
      </c>
      <c r="I132" s="85">
        <v>5.4999999999999997E-3</v>
      </c>
      <c r="J132" s="85">
        <v>5.4000000000000003E-3</v>
      </c>
      <c r="K132" s="85">
        <v>5.5999999999999999E-3</v>
      </c>
      <c r="L132" s="85">
        <v>5.5999999999999999E-3</v>
      </c>
      <c r="M132" s="85">
        <v>5.4999999999999997E-3</v>
      </c>
      <c r="N132" s="85">
        <v>5.3E-3</v>
      </c>
      <c r="O132" s="85">
        <v>5.5999999999999999E-3</v>
      </c>
      <c r="P132" s="85">
        <v>5.5999999999999999E-3</v>
      </c>
      <c r="Q132" s="85">
        <v>5.7999999999999996E-3</v>
      </c>
      <c r="R132" s="85">
        <v>5.5999999999999999E-3</v>
      </c>
      <c r="S132" s="85">
        <v>6.7000000000000002E-3</v>
      </c>
      <c r="T132" s="85">
        <v>6.7000000000000002E-3</v>
      </c>
      <c r="U132" s="85">
        <v>6.4999999999999997E-3</v>
      </c>
      <c r="V132" s="85">
        <v>6.6E-3</v>
      </c>
      <c r="W132" s="85">
        <v>6.4999999999999997E-3</v>
      </c>
      <c r="X132" s="85">
        <v>6.4999999999999997E-3</v>
      </c>
      <c r="Y132" s="85">
        <v>6.4999999999999997E-3</v>
      </c>
      <c r="Z132" s="85">
        <v>6.1000000000000004E-3</v>
      </c>
      <c r="AA132" s="85">
        <v>6.4999999999999997E-3</v>
      </c>
      <c r="AB132" s="85">
        <v>6.4999999999999997E-3</v>
      </c>
      <c r="AC132" s="85">
        <v>6.4999999999999997E-3</v>
      </c>
      <c r="AD132" s="85">
        <v>6.4999999999999997E-3</v>
      </c>
      <c r="AE132" s="85">
        <v>6.4000000000000003E-3</v>
      </c>
      <c r="AF132" s="85">
        <v>6.1999999999999998E-3</v>
      </c>
      <c r="AG132" s="85">
        <v>6.1999999999999998E-3</v>
      </c>
      <c r="AH132" s="85">
        <v>6.6E-3</v>
      </c>
      <c r="AI132" s="85">
        <v>6.4999999999999997E-3</v>
      </c>
      <c r="AJ132" s="85">
        <v>6.8999999999999999E-3</v>
      </c>
      <c r="AK132" s="85">
        <v>6.7000000000000002E-3</v>
      </c>
      <c r="AL132" s="85">
        <v>7.0000000000000001E-3</v>
      </c>
      <c r="AM132" s="85">
        <v>6.8999999999999999E-3</v>
      </c>
      <c r="AN132" s="85">
        <v>6.8999999999999999E-3</v>
      </c>
    </row>
    <row r="133" spans="1:40" x14ac:dyDescent="0.25">
      <c r="A133" s="64" t="s">
        <v>4</v>
      </c>
      <c r="B133" s="64" t="s">
        <v>2</v>
      </c>
      <c r="C133" s="64" t="s">
        <v>320</v>
      </c>
      <c r="D133" s="64"/>
      <c r="E133" s="89">
        <v>9999999</v>
      </c>
      <c r="F133" s="115">
        <v>1108024</v>
      </c>
      <c r="G133" s="115" t="s">
        <v>601</v>
      </c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>
        <v>4.0000000000000002E-4</v>
      </c>
      <c r="AG133" s="79">
        <v>4.0000000000000002E-4</v>
      </c>
      <c r="AH133" s="85">
        <v>4.0000000000000002E-4</v>
      </c>
      <c r="AI133" s="85">
        <v>4.0000000000000002E-4</v>
      </c>
      <c r="AJ133" s="85">
        <v>4.0000000000000002E-4</v>
      </c>
      <c r="AK133" s="85">
        <v>4.0000000000000002E-4</v>
      </c>
      <c r="AL133" s="85">
        <v>5.0000000000000001E-4</v>
      </c>
      <c r="AM133" s="85">
        <v>4.0000000000000002E-4</v>
      </c>
      <c r="AN133" s="85">
        <v>5.0000000000000001E-4</v>
      </c>
    </row>
    <row r="134" spans="1:40" x14ac:dyDescent="0.25">
      <c r="A134" s="64" t="s">
        <v>4</v>
      </c>
      <c r="B134" s="64" t="s">
        <v>2</v>
      </c>
      <c r="C134" s="64" t="s">
        <v>320</v>
      </c>
      <c r="D134" s="64"/>
      <c r="E134" s="89">
        <v>9999999</v>
      </c>
      <c r="F134" s="115">
        <v>1108028</v>
      </c>
      <c r="G134" s="115" t="s">
        <v>602</v>
      </c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>
        <v>5.9999999999999995E-4</v>
      </c>
      <c r="AG134" s="79">
        <v>6.9999999999999999E-4</v>
      </c>
      <c r="AH134" s="85">
        <v>6.9999999999999999E-4</v>
      </c>
      <c r="AI134" s="85">
        <v>6.9999999999999999E-4</v>
      </c>
      <c r="AJ134" s="85">
        <v>8.0000000000000004E-4</v>
      </c>
      <c r="AK134" s="85">
        <v>6.9999999999999999E-4</v>
      </c>
      <c r="AL134" s="85">
        <v>5.9999999999999995E-4</v>
      </c>
      <c r="AM134" s="85">
        <v>5.9999999999999995E-4</v>
      </c>
      <c r="AN134" s="85">
        <v>6.9999999999999999E-4</v>
      </c>
    </row>
    <row r="135" spans="1:40" x14ac:dyDescent="0.25">
      <c r="A135" s="64" t="s">
        <v>4</v>
      </c>
      <c r="B135" s="64" t="s">
        <v>2</v>
      </c>
      <c r="C135" s="64" t="s">
        <v>320</v>
      </c>
      <c r="D135" s="64"/>
      <c r="E135" s="89">
        <v>9999999</v>
      </c>
      <c r="F135" s="88">
        <v>1108029</v>
      </c>
      <c r="G135" s="39" t="s">
        <v>603</v>
      </c>
      <c r="H135" s="85">
        <v>6.7999999999999996E-3</v>
      </c>
      <c r="I135" s="85">
        <v>6.7999999999999996E-3</v>
      </c>
      <c r="J135" s="85">
        <v>6.7999999999999996E-3</v>
      </c>
      <c r="K135" s="85">
        <v>6.7999999999999996E-3</v>
      </c>
      <c r="L135" s="85">
        <v>6.7000000000000002E-3</v>
      </c>
      <c r="M135" s="85">
        <v>6.7999999999999996E-3</v>
      </c>
      <c r="N135" s="85">
        <v>7.1999999999999998E-3</v>
      </c>
      <c r="O135" s="85">
        <v>7.1000000000000004E-3</v>
      </c>
      <c r="P135" s="85">
        <v>7.1000000000000004E-3</v>
      </c>
      <c r="Q135" s="85">
        <v>7.0000000000000001E-3</v>
      </c>
      <c r="R135" s="85">
        <v>7.4000000000000003E-3</v>
      </c>
      <c r="S135" s="85">
        <v>6.7999999999999996E-3</v>
      </c>
      <c r="T135" s="85">
        <v>6.7999999999999996E-3</v>
      </c>
      <c r="U135" s="85">
        <v>7.1999999999999998E-3</v>
      </c>
      <c r="V135" s="85">
        <v>7.4000000000000003E-3</v>
      </c>
      <c r="W135" s="85">
        <v>7.3000000000000001E-3</v>
      </c>
      <c r="X135" s="85">
        <v>7.1999999999999998E-3</v>
      </c>
      <c r="Y135" s="85">
        <v>7.6E-3</v>
      </c>
      <c r="Z135" s="85">
        <v>7.1999999999999998E-3</v>
      </c>
      <c r="AA135" s="85">
        <v>7.4999999999999997E-3</v>
      </c>
      <c r="AB135" s="85">
        <v>7.6E-3</v>
      </c>
      <c r="AC135" s="85">
        <v>7.4999999999999997E-3</v>
      </c>
      <c r="AD135" s="85">
        <v>7.6E-3</v>
      </c>
      <c r="AE135" s="85">
        <v>8.0000000000000002E-3</v>
      </c>
      <c r="AF135" s="85">
        <v>8.3000000000000001E-3</v>
      </c>
      <c r="AG135" s="85">
        <v>8.6999999999999994E-3</v>
      </c>
      <c r="AH135" s="85">
        <v>9.1000000000000004E-3</v>
      </c>
      <c r="AI135" s="85">
        <v>8.8999999999999999E-3</v>
      </c>
      <c r="AJ135" s="85">
        <v>8.6999999999999994E-3</v>
      </c>
      <c r="AK135" s="85">
        <v>8.5000000000000006E-3</v>
      </c>
      <c r="AL135" s="85">
        <v>8.8999999999999999E-3</v>
      </c>
      <c r="AM135" s="85">
        <v>8.5000000000000006E-3</v>
      </c>
      <c r="AN135" s="85">
        <v>8.3999999999999995E-3</v>
      </c>
    </row>
    <row r="136" spans="1:40" x14ac:dyDescent="0.25">
      <c r="A136" s="64" t="s">
        <v>4</v>
      </c>
      <c r="B136" s="64" t="s">
        <v>2</v>
      </c>
      <c r="C136" s="64" t="s">
        <v>320</v>
      </c>
      <c r="D136" s="64"/>
      <c r="E136" s="89">
        <v>9999999</v>
      </c>
      <c r="F136" s="88">
        <v>1108031</v>
      </c>
      <c r="G136" s="39" t="s">
        <v>604</v>
      </c>
      <c r="H136" s="85">
        <v>1.7299999999999999E-2</v>
      </c>
      <c r="I136" s="85">
        <v>1.6299999999999999E-2</v>
      </c>
      <c r="J136" s="85">
        <v>1.6299999999999999E-2</v>
      </c>
      <c r="K136" s="85">
        <v>1.61E-2</v>
      </c>
      <c r="L136" s="85">
        <v>1.5900000000000001E-2</v>
      </c>
      <c r="M136" s="85">
        <v>1.6500000000000001E-2</v>
      </c>
      <c r="N136" s="85">
        <v>1.6500000000000001E-2</v>
      </c>
      <c r="O136" s="85">
        <v>1.61E-2</v>
      </c>
      <c r="P136" s="85">
        <v>1.66E-2</v>
      </c>
      <c r="Q136" s="85">
        <v>1.61E-2</v>
      </c>
      <c r="R136" s="85">
        <v>1.6500000000000001E-2</v>
      </c>
      <c r="S136" s="85">
        <v>1.6400000000000001E-2</v>
      </c>
      <c r="T136" s="85">
        <v>1.7000000000000001E-2</v>
      </c>
      <c r="U136" s="85">
        <v>1.78E-2</v>
      </c>
      <c r="V136" s="85">
        <v>1.7999999999999999E-2</v>
      </c>
      <c r="W136" s="85">
        <v>1.77E-2</v>
      </c>
      <c r="X136" s="85">
        <v>1.7600000000000001E-2</v>
      </c>
      <c r="Y136" s="85">
        <v>1.7999999999999999E-2</v>
      </c>
      <c r="Z136" s="85">
        <v>1.7999999999999999E-2</v>
      </c>
      <c r="AA136" s="85">
        <v>1.78E-2</v>
      </c>
      <c r="AB136" s="85">
        <v>1.8800000000000001E-2</v>
      </c>
      <c r="AC136" s="85">
        <v>1.77E-2</v>
      </c>
      <c r="AD136" s="85">
        <v>1.7500000000000002E-2</v>
      </c>
      <c r="AE136" s="85">
        <v>1.83E-2</v>
      </c>
      <c r="AF136" s="85">
        <v>1.77E-2</v>
      </c>
      <c r="AG136" s="85">
        <v>1.7999999999999999E-2</v>
      </c>
      <c r="AH136" s="85">
        <v>1.84E-2</v>
      </c>
      <c r="AI136" s="85">
        <v>1.8800000000000001E-2</v>
      </c>
      <c r="AJ136" s="85">
        <v>1.8700000000000001E-2</v>
      </c>
      <c r="AK136" s="85">
        <v>1.9300000000000001E-2</v>
      </c>
      <c r="AL136" s="85">
        <v>1.8800000000000001E-2</v>
      </c>
      <c r="AM136" s="85">
        <v>1.9400000000000001E-2</v>
      </c>
      <c r="AN136" s="85">
        <v>2.0500000000000001E-2</v>
      </c>
    </row>
    <row r="137" spans="1:40" x14ac:dyDescent="0.25">
      <c r="A137" s="64" t="s">
        <v>4</v>
      </c>
      <c r="B137" s="64" t="s">
        <v>2</v>
      </c>
      <c r="C137" s="64" t="s">
        <v>320</v>
      </c>
      <c r="D137" s="64"/>
      <c r="E137" s="87">
        <v>1108032</v>
      </c>
      <c r="F137" s="88">
        <v>1108032</v>
      </c>
      <c r="G137" s="39" t="s">
        <v>605</v>
      </c>
      <c r="H137" s="85">
        <v>5.8999999999999999E-3</v>
      </c>
      <c r="I137" s="85">
        <v>6.4000000000000003E-3</v>
      </c>
      <c r="J137" s="85">
        <v>6.4000000000000003E-3</v>
      </c>
      <c r="K137" s="85">
        <v>6.8999999999999999E-3</v>
      </c>
      <c r="L137" s="85">
        <v>7.7000000000000002E-3</v>
      </c>
      <c r="M137" s="85">
        <v>7.7000000000000002E-3</v>
      </c>
      <c r="N137" s="85">
        <v>7.3000000000000001E-3</v>
      </c>
      <c r="O137" s="85">
        <v>7.3000000000000001E-3</v>
      </c>
      <c r="P137" s="85">
        <v>7.3000000000000001E-3</v>
      </c>
      <c r="Q137" s="85">
        <v>7.4999999999999997E-3</v>
      </c>
      <c r="R137" s="85">
        <v>7.7999999999999996E-3</v>
      </c>
      <c r="S137" s="85">
        <v>7.7000000000000002E-3</v>
      </c>
      <c r="T137" s="85">
        <v>7.4000000000000003E-3</v>
      </c>
      <c r="U137" s="85">
        <v>7.1000000000000004E-3</v>
      </c>
      <c r="V137" s="85">
        <v>6.7000000000000002E-3</v>
      </c>
      <c r="W137" s="85">
        <v>6.7999999999999996E-3</v>
      </c>
      <c r="X137" s="85">
        <v>6.4000000000000003E-3</v>
      </c>
      <c r="Y137" s="85">
        <v>5.8999999999999999E-3</v>
      </c>
      <c r="Z137" s="85">
        <v>5.5999999999999999E-3</v>
      </c>
      <c r="AA137" s="85">
        <v>5.7000000000000002E-3</v>
      </c>
      <c r="AB137" s="85">
        <v>5.8999999999999999E-3</v>
      </c>
      <c r="AC137" s="85">
        <v>5.8999999999999999E-3</v>
      </c>
      <c r="AD137" s="85">
        <v>6.4000000000000003E-3</v>
      </c>
      <c r="AE137" s="85">
        <v>6.3E-3</v>
      </c>
      <c r="AF137" s="85">
        <v>6.1999999999999998E-3</v>
      </c>
      <c r="AG137" s="85">
        <v>6.8999999999999999E-3</v>
      </c>
      <c r="AH137" s="85">
        <v>6.6E-3</v>
      </c>
      <c r="AI137" s="85">
        <v>7.0000000000000001E-3</v>
      </c>
      <c r="AJ137" s="85">
        <v>7.1000000000000004E-3</v>
      </c>
      <c r="AK137" s="85">
        <v>7.1000000000000004E-3</v>
      </c>
      <c r="AL137" s="85">
        <v>6.6E-3</v>
      </c>
      <c r="AM137" s="85">
        <v>6.6E-3</v>
      </c>
      <c r="AN137" s="85">
        <v>6.4999999999999997E-3</v>
      </c>
    </row>
    <row r="138" spans="1:40" x14ac:dyDescent="0.25">
      <c r="A138" s="64" t="s">
        <v>4</v>
      </c>
      <c r="B138" s="64" t="s">
        <v>2</v>
      </c>
      <c r="C138" s="64" t="s">
        <v>320</v>
      </c>
      <c r="D138" s="64"/>
      <c r="E138" s="87">
        <v>1108038</v>
      </c>
      <c r="F138" s="88">
        <v>1108038</v>
      </c>
      <c r="G138" s="39" t="s">
        <v>606</v>
      </c>
      <c r="H138" s="85">
        <v>6.0499999999999998E-2</v>
      </c>
      <c r="I138" s="85">
        <v>6.5600000000000006E-2</v>
      </c>
      <c r="J138" s="85">
        <v>6.4600000000000005E-2</v>
      </c>
      <c r="K138" s="85">
        <v>7.0199999999999999E-2</v>
      </c>
      <c r="L138" s="85">
        <v>7.5399999999999995E-2</v>
      </c>
      <c r="M138" s="85">
        <v>7.1800000000000003E-2</v>
      </c>
      <c r="N138" s="85">
        <v>6.8699999999999997E-2</v>
      </c>
      <c r="O138" s="85">
        <v>6.7100000000000007E-2</v>
      </c>
      <c r="P138" s="85">
        <v>6.6500000000000004E-2</v>
      </c>
      <c r="Q138" s="85">
        <v>6.5000000000000002E-2</v>
      </c>
      <c r="R138" s="85">
        <v>6.6799999999999998E-2</v>
      </c>
      <c r="S138" s="85">
        <v>6.7299999999999999E-2</v>
      </c>
      <c r="T138" s="85">
        <v>6.8199999999999997E-2</v>
      </c>
      <c r="U138" s="85">
        <v>7.0900000000000005E-2</v>
      </c>
      <c r="V138" s="85">
        <v>6.9500000000000006E-2</v>
      </c>
      <c r="W138" s="85">
        <v>6.9599999999999995E-2</v>
      </c>
      <c r="X138" s="85">
        <v>7.2099999999999997E-2</v>
      </c>
      <c r="Y138" s="85">
        <v>6.6799999999999998E-2</v>
      </c>
      <c r="Z138" s="85">
        <v>6.1899999999999997E-2</v>
      </c>
      <c r="AA138" s="85">
        <v>6.0999999999999999E-2</v>
      </c>
      <c r="AB138" s="85">
        <v>6.08E-2</v>
      </c>
      <c r="AC138" s="85">
        <v>6.1899999999999997E-2</v>
      </c>
      <c r="AD138" s="85">
        <v>6.2100000000000002E-2</v>
      </c>
      <c r="AE138" s="85">
        <v>6.3899999999999998E-2</v>
      </c>
      <c r="AF138" s="85">
        <v>6.5799999999999997E-2</v>
      </c>
      <c r="AG138" s="85">
        <v>7.1300000000000002E-2</v>
      </c>
      <c r="AH138" s="85">
        <v>6.8500000000000005E-2</v>
      </c>
      <c r="AI138" s="85">
        <v>7.2499999999999995E-2</v>
      </c>
      <c r="AJ138" s="85">
        <v>7.4499999999999997E-2</v>
      </c>
      <c r="AK138" s="85">
        <v>7.4200000000000002E-2</v>
      </c>
      <c r="AL138" s="85">
        <v>7.0099999999999996E-2</v>
      </c>
      <c r="AM138" s="85">
        <v>6.6199999999999995E-2</v>
      </c>
      <c r="AN138" s="85">
        <v>6.5100000000000005E-2</v>
      </c>
    </row>
    <row r="139" spans="1:40" x14ac:dyDescent="0.25">
      <c r="A139" s="64" t="s">
        <v>4</v>
      </c>
      <c r="B139" s="64" t="s">
        <v>2</v>
      </c>
      <c r="C139" s="64" t="s">
        <v>320</v>
      </c>
      <c r="D139" s="64"/>
      <c r="E139" s="87">
        <v>1108045</v>
      </c>
      <c r="F139" s="88">
        <v>1108045</v>
      </c>
      <c r="G139" s="39" t="s">
        <v>607</v>
      </c>
      <c r="H139" s="85">
        <v>6.3E-3</v>
      </c>
      <c r="I139" s="85">
        <v>6.7999999999999996E-3</v>
      </c>
      <c r="J139" s="85">
        <v>6.7999999999999996E-3</v>
      </c>
      <c r="K139" s="85">
        <v>6.4000000000000003E-3</v>
      </c>
      <c r="L139" s="85">
        <v>6.6E-3</v>
      </c>
      <c r="M139" s="85">
        <v>6.4000000000000003E-3</v>
      </c>
      <c r="N139" s="85">
        <v>7.1000000000000004E-3</v>
      </c>
      <c r="O139" s="85">
        <v>7.3000000000000001E-3</v>
      </c>
      <c r="P139" s="85">
        <v>7.1000000000000004E-3</v>
      </c>
      <c r="Q139" s="85">
        <v>7.1999999999999998E-3</v>
      </c>
      <c r="R139" s="85">
        <v>7.4000000000000003E-3</v>
      </c>
      <c r="S139" s="85">
        <v>7.6E-3</v>
      </c>
      <c r="T139" s="85">
        <v>7.4000000000000003E-3</v>
      </c>
      <c r="U139" s="85">
        <v>7.9000000000000008E-3</v>
      </c>
      <c r="V139" s="85">
        <v>7.7000000000000002E-3</v>
      </c>
      <c r="W139" s="85">
        <v>7.1999999999999998E-3</v>
      </c>
      <c r="X139" s="85">
        <v>7.0000000000000001E-3</v>
      </c>
      <c r="Y139" s="85">
        <v>7.4000000000000003E-3</v>
      </c>
      <c r="Z139" s="85">
        <v>8.6E-3</v>
      </c>
      <c r="AA139" s="85">
        <v>7.9000000000000008E-3</v>
      </c>
      <c r="AB139" s="85">
        <v>7.9000000000000008E-3</v>
      </c>
      <c r="AC139" s="85">
        <v>6.8999999999999999E-3</v>
      </c>
      <c r="AD139" s="85">
        <v>6.8999999999999999E-3</v>
      </c>
      <c r="AE139" s="85">
        <v>7.1000000000000004E-3</v>
      </c>
      <c r="AF139" s="85">
        <v>7.3000000000000001E-3</v>
      </c>
      <c r="AG139" s="85">
        <v>7.3000000000000001E-3</v>
      </c>
      <c r="AH139" s="85">
        <v>7.3000000000000001E-3</v>
      </c>
      <c r="AI139" s="85">
        <v>7.1999999999999998E-3</v>
      </c>
      <c r="AJ139" s="85">
        <v>7.1000000000000004E-3</v>
      </c>
      <c r="AK139" s="85">
        <v>7.6E-3</v>
      </c>
      <c r="AL139" s="85">
        <v>7.1000000000000004E-3</v>
      </c>
      <c r="AM139" s="85">
        <v>7.7000000000000002E-3</v>
      </c>
      <c r="AN139" s="85">
        <v>7.6E-3</v>
      </c>
    </row>
    <row r="140" spans="1:40" x14ac:dyDescent="0.25">
      <c r="A140" s="64" t="s">
        <v>4</v>
      </c>
      <c r="B140" s="64" t="s">
        <v>2</v>
      </c>
      <c r="C140" s="64" t="s">
        <v>320</v>
      </c>
      <c r="D140" s="64"/>
      <c r="E140" s="89">
        <v>9999999</v>
      </c>
      <c r="F140" s="88">
        <v>1108049</v>
      </c>
      <c r="G140" s="39" t="s">
        <v>608</v>
      </c>
      <c r="H140" s="85">
        <v>1.2999999999999999E-3</v>
      </c>
      <c r="I140" s="85">
        <v>1.4E-3</v>
      </c>
      <c r="J140" s="85">
        <v>1.1999999999999999E-3</v>
      </c>
      <c r="K140" s="85">
        <v>1.1999999999999999E-3</v>
      </c>
      <c r="L140" s="85">
        <v>1.2999999999999999E-3</v>
      </c>
      <c r="M140" s="85">
        <v>1.2999999999999999E-3</v>
      </c>
      <c r="N140" s="85">
        <v>1.1999999999999999E-3</v>
      </c>
      <c r="O140" s="85">
        <v>1.1999999999999999E-3</v>
      </c>
      <c r="P140" s="85">
        <v>1.1000000000000001E-3</v>
      </c>
      <c r="Q140" s="85">
        <v>1.1999999999999999E-3</v>
      </c>
      <c r="R140" s="85">
        <v>1.1999999999999999E-3</v>
      </c>
      <c r="S140" s="85">
        <v>1.1999999999999999E-3</v>
      </c>
      <c r="T140" s="85">
        <v>1.1999999999999999E-3</v>
      </c>
      <c r="U140" s="85">
        <v>1.1000000000000001E-3</v>
      </c>
      <c r="V140" s="85">
        <v>1.1000000000000001E-3</v>
      </c>
      <c r="W140" s="85">
        <v>1.1000000000000001E-3</v>
      </c>
      <c r="X140" s="85">
        <v>1.1000000000000001E-3</v>
      </c>
      <c r="Y140" s="85">
        <v>1.2999999999999999E-3</v>
      </c>
      <c r="Z140" s="85">
        <v>1.2999999999999999E-3</v>
      </c>
      <c r="AA140" s="85">
        <v>1.2999999999999999E-3</v>
      </c>
      <c r="AB140" s="85">
        <v>1.2999999999999999E-3</v>
      </c>
      <c r="AC140" s="85">
        <v>1.4E-3</v>
      </c>
      <c r="AD140" s="85">
        <v>1.4E-3</v>
      </c>
      <c r="AE140" s="85">
        <v>1.2999999999999999E-3</v>
      </c>
      <c r="AF140" s="85">
        <v>1.4E-3</v>
      </c>
      <c r="AG140" s="85">
        <v>1.4E-3</v>
      </c>
      <c r="AH140" s="85">
        <v>1.4E-3</v>
      </c>
      <c r="AI140" s="85">
        <v>1.4E-3</v>
      </c>
      <c r="AJ140" s="85">
        <v>1.4E-3</v>
      </c>
      <c r="AK140" s="85">
        <v>1.4E-3</v>
      </c>
      <c r="AL140" s="85">
        <v>1.2999999999999999E-3</v>
      </c>
      <c r="AM140" s="85">
        <v>1.2999999999999999E-3</v>
      </c>
      <c r="AN140" s="85">
        <v>1.2999999999999999E-3</v>
      </c>
    </row>
    <row r="141" spans="1:40" x14ac:dyDescent="0.25">
      <c r="A141" s="64" t="s">
        <v>4</v>
      </c>
      <c r="B141" s="64" t="s">
        <v>2</v>
      </c>
      <c r="C141" s="64" t="s">
        <v>320</v>
      </c>
      <c r="D141" s="64"/>
      <c r="E141" s="89">
        <v>9999999</v>
      </c>
      <c r="F141" s="88">
        <v>1108075</v>
      </c>
      <c r="G141" s="39" t="s">
        <v>609</v>
      </c>
      <c r="H141" s="85">
        <v>5.4000000000000003E-3</v>
      </c>
      <c r="I141" s="85">
        <v>5.4999999999999997E-3</v>
      </c>
      <c r="J141" s="85">
        <v>5.5999999999999999E-3</v>
      </c>
      <c r="K141" s="85">
        <v>5.4999999999999997E-3</v>
      </c>
      <c r="L141" s="85">
        <v>5.5999999999999999E-3</v>
      </c>
      <c r="M141" s="85">
        <v>5.4000000000000003E-3</v>
      </c>
      <c r="N141" s="85">
        <v>5.4999999999999997E-3</v>
      </c>
      <c r="O141" s="85">
        <v>5.5999999999999999E-3</v>
      </c>
      <c r="P141" s="85">
        <v>5.4000000000000003E-3</v>
      </c>
      <c r="Q141" s="85">
        <v>5.4000000000000003E-3</v>
      </c>
      <c r="R141" s="85">
        <v>5.1999999999999998E-3</v>
      </c>
      <c r="S141" s="85">
        <v>5.3E-3</v>
      </c>
      <c r="T141" s="85">
        <v>5.1999999999999998E-3</v>
      </c>
      <c r="U141" s="85">
        <v>5.1999999999999998E-3</v>
      </c>
      <c r="V141" s="85">
        <v>5.3E-3</v>
      </c>
      <c r="W141" s="85">
        <v>5.3E-3</v>
      </c>
      <c r="X141" s="85">
        <v>5.1999999999999998E-3</v>
      </c>
      <c r="Y141" s="85">
        <v>5.7000000000000002E-3</v>
      </c>
      <c r="Z141" s="85">
        <v>5.4000000000000003E-3</v>
      </c>
      <c r="AA141" s="85">
        <v>5.8999999999999999E-3</v>
      </c>
      <c r="AB141" s="85">
        <v>5.4999999999999997E-3</v>
      </c>
      <c r="AC141" s="85">
        <v>5.5999999999999999E-3</v>
      </c>
      <c r="AD141" s="85">
        <v>5.7000000000000002E-3</v>
      </c>
      <c r="AE141" s="85">
        <v>5.4999999999999997E-3</v>
      </c>
      <c r="AF141" s="85">
        <v>6.1000000000000004E-3</v>
      </c>
      <c r="AG141" s="85">
        <v>6.0000000000000001E-3</v>
      </c>
      <c r="AH141" s="85">
        <v>6.3E-3</v>
      </c>
      <c r="AI141" s="85">
        <v>6.3E-3</v>
      </c>
      <c r="AJ141" s="85">
        <v>6.3E-3</v>
      </c>
      <c r="AK141" s="85">
        <v>6.1000000000000004E-3</v>
      </c>
      <c r="AL141" s="85">
        <v>6.1000000000000004E-3</v>
      </c>
      <c r="AM141" s="85">
        <v>6.0000000000000001E-3</v>
      </c>
      <c r="AN141" s="85">
        <v>6.0000000000000001E-3</v>
      </c>
    </row>
    <row r="142" spans="1:40" x14ac:dyDescent="0.25">
      <c r="A142" s="64" t="s">
        <v>4</v>
      </c>
      <c r="B142" s="64" t="s">
        <v>2</v>
      </c>
      <c r="C142" s="64" t="s">
        <v>320</v>
      </c>
      <c r="D142" s="64"/>
      <c r="E142" s="89">
        <v>9999999</v>
      </c>
      <c r="F142" s="88">
        <v>1108080</v>
      </c>
      <c r="G142" s="39" t="s">
        <v>610</v>
      </c>
      <c r="H142" s="85">
        <v>1.7000000000000001E-2</v>
      </c>
      <c r="I142" s="85">
        <v>1.7100000000000001E-2</v>
      </c>
      <c r="J142" s="85">
        <v>1.67E-2</v>
      </c>
      <c r="K142" s="85">
        <v>1.84E-2</v>
      </c>
      <c r="L142" s="85">
        <v>1.7100000000000001E-2</v>
      </c>
      <c r="M142" s="85">
        <v>1.67E-2</v>
      </c>
      <c r="N142" s="85">
        <v>1.66E-2</v>
      </c>
      <c r="O142" s="85">
        <v>1.66E-2</v>
      </c>
      <c r="P142" s="85">
        <v>1.6E-2</v>
      </c>
      <c r="Q142" s="85">
        <v>1.67E-2</v>
      </c>
      <c r="R142" s="85">
        <v>1.7899999999999999E-2</v>
      </c>
      <c r="S142" s="85">
        <v>1.6400000000000001E-2</v>
      </c>
      <c r="T142" s="85">
        <v>1.78E-2</v>
      </c>
      <c r="U142" s="85">
        <v>1.7500000000000002E-2</v>
      </c>
      <c r="V142" s="85">
        <v>1.6899999999999998E-2</v>
      </c>
      <c r="W142" s="85">
        <v>1.9400000000000001E-2</v>
      </c>
      <c r="X142" s="85">
        <v>1.9300000000000001E-2</v>
      </c>
      <c r="Y142" s="85">
        <v>2.0799999999999999E-2</v>
      </c>
      <c r="Z142" s="85">
        <v>1.8800000000000001E-2</v>
      </c>
      <c r="AA142" s="85">
        <v>1.8800000000000001E-2</v>
      </c>
      <c r="AB142" s="85">
        <v>1.8700000000000001E-2</v>
      </c>
      <c r="AC142" s="85">
        <v>1.89E-2</v>
      </c>
      <c r="AD142" s="85">
        <v>1.8499999999999999E-2</v>
      </c>
      <c r="AE142" s="85">
        <v>1.9800000000000002E-2</v>
      </c>
      <c r="AF142" s="85">
        <v>1.9900000000000001E-2</v>
      </c>
      <c r="AG142" s="85">
        <v>2.07E-2</v>
      </c>
      <c r="AH142" s="85">
        <v>2.0899999999999998E-2</v>
      </c>
      <c r="AI142" s="85">
        <v>1.9400000000000001E-2</v>
      </c>
      <c r="AJ142" s="85">
        <v>1.9300000000000001E-2</v>
      </c>
      <c r="AK142" s="85">
        <v>1.84E-2</v>
      </c>
      <c r="AL142" s="85">
        <v>1.83E-2</v>
      </c>
      <c r="AM142" s="85">
        <v>1.8499999999999999E-2</v>
      </c>
      <c r="AN142" s="85">
        <v>1.77E-2</v>
      </c>
    </row>
    <row r="143" spans="1:40" x14ac:dyDescent="0.25">
      <c r="A143" s="64" t="s">
        <v>4</v>
      </c>
      <c r="B143" s="64" t="s">
        <v>2</v>
      </c>
      <c r="C143" s="64" t="s">
        <v>320</v>
      </c>
      <c r="D143" s="64"/>
      <c r="E143" s="89">
        <v>9999999</v>
      </c>
      <c r="F143" s="88">
        <v>1108083</v>
      </c>
      <c r="G143" s="39" t="s">
        <v>611</v>
      </c>
      <c r="H143" s="85">
        <v>4.5999999999999999E-3</v>
      </c>
      <c r="I143" s="85">
        <v>5.4999999999999997E-3</v>
      </c>
      <c r="J143" s="85">
        <v>5.5999999999999999E-3</v>
      </c>
      <c r="K143" s="85">
        <v>5.7000000000000002E-3</v>
      </c>
      <c r="L143" s="85">
        <v>5.8999999999999999E-3</v>
      </c>
      <c r="M143" s="85">
        <v>5.5999999999999999E-3</v>
      </c>
      <c r="N143" s="85">
        <v>5.1999999999999998E-3</v>
      </c>
      <c r="O143" s="85">
        <v>5.1000000000000004E-3</v>
      </c>
      <c r="P143" s="85">
        <v>5.1999999999999998E-3</v>
      </c>
      <c r="Q143" s="85">
        <v>5.1999999999999998E-3</v>
      </c>
      <c r="R143" s="85">
        <v>5.1999999999999998E-3</v>
      </c>
      <c r="S143" s="85">
        <v>4.8999999999999998E-3</v>
      </c>
      <c r="T143" s="85">
        <v>4.7999999999999996E-3</v>
      </c>
      <c r="U143" s="85">
        <v>5.0000000000000001E-3</v>
      </c>
      <c r="V143" s="85">
        <v>4.4999999999999997E-3</v>
      </c>
      <c r="W143" s="85">
        <v>4.5999999999999999E-3</v>
      </c>
      <c r="X143" s="85">
        <v>4.7000000000000002E-3</v>
      </c>
      <c r="Y143" s="85">
        <v>4.1999999999999997E-3</v>
      </c>
      <c r="Z143" s="85">
        <v>3.8999999999999998E-3</v>
      </c>
      <c r="AA143" s="85">
        <v>4.0000000000000001E-3</v>
      </c>
      <c r="AB143" s="85">
        <v>4.0000000000000001E-3</v>
      </c>
      <c r="AC143" s="85">
        <v>3.8999999999999998E-3</v>
      </c>
      <c r="AD143" s="85">
        <v>3.8999999999999998E-3</v>
      </c>
      <c r="AE143" s="85">
        <v>4.0000000000000001E-3</v>
      </c>
      <c r="AF143" s="85">
        <v>4.3E-3</v>
      </c>
      <c r="AG143" s="85">
        <v>4.7999999999999996E-3</v>
      </c>
      <c r="AH143" s="85">
        <v>5.1999999999999998E-3</v>
      </c>
      <c r="AI143" s="85">
        <v>5.4999999999999997E-3</v>
      </c>
      <c r="AJ143" s="85">
        <v>5.5999999999999999E-3</v>
      </c>
      <c r="AK143" s="85">
        <v>5.7000000000000002E-3</v>
      </c>
      <c r="AL143" s="85">
        <v>5.1999999999999998E-3</v>
      </c>
      <c r="AM143" s="85">
        <v>4.7999999999999996E-3</v>
      </c>
      <c r="AN143" s="85">
        <v>4.7000000000000002E-3</v>
      </c>
    </row>
    <row r="144" spans="1:40" x14ac:dyDescent="0.25">
      <c r="A144" s="64" t="s">
        <v>4</v>
      </c>
      <c r="B144" s="64" t="s">
        <v>2</v>
      </c>
      <c r="C144" s="64" t="s">
        <v>320</v>
      </c>
      <c r="D144" s="64"/>
      <c r="E144" s="87">
        <v>1108088</v>
      </c>
      <c r="F144" s="88">
        <v>1108088</v>
      </c>
      <c r="G144" s="39" t="s">
        <v>612</v>
      </c>
      <c r="H144" s="85">
        <v>2.1600000000000001E-2</v>
      </c>
      <c r="I144" s="85">
        <v>2.4400000000000002E-2</v>
      </c>
      <c r="J144" s="85">
        <v>2.4299999999999999E-2</v>
      </c>
      <c r="K144" s="85">
        <v>2.7199999999999998E-2</v>
      </c>
      <c r="L144" s="85">
        <v>2.6599999999999999E-2</v>
      </c>
      <c r="M144" s="85">
        <v>2.5999999999999999E-2</v>
      </c>
      <c r="N144" s="85">
        <v>2.2499999999999999E-2</v>
      </c>
      <c r="O144" s="85">
        <v>2.2100000000000002E-2</v>
      </c>
      <c r="P144" s="85">
        <v>2.29E-2</v>
      </c>
      <c r="Q144" s="85">
        <v>2.23E-2</v>
      </c>
      <c r="R144" s="85">
        <v>2.1399999999999999E-2</v>
      </c>
      <c r="S144" s="85">
        <v>2.12E-2</v>
      </c>
      <c r="T144" s="85">
        <v>2.1600000000000001E-2</v>
      </c>
      <c r="U144" s="85">
        <v>2.5100000000000001E-2</v>
      </c>
      <c r="V144" s="85">
        <v>2.29E-2</v>
      </c>
      <c r="W144" s="85">
        <v>2.2800000000000001E-2</v>
      </c>
      <c r="X144" s="85">
        <v>2.3400000000000001E-2</v>
      </c>
      <c r="Y144" s="85">
        <v>1.9199999999999998E-2</v>
      </c>
      <c r="Z144" s="85">
        <v>1.8200000000000001E-2</v>
      </c>
      <c r="AA144" s="85">
        <v>1.9400000000000001E-2</v>
      </c>
      <c r="AB144" s="85">
        <v>1.95E-2</v>
      </c>
      <c r="AC144" s="85">
        <v>1.8599999999999998E-2</v>
      </c>
      <c r="AD144" s="85">
        <v>1.78E-2</v>
      </c>
      <c r="AE144" s="85">
        <v>1.8599999999999998E-2</v>
      </c>
      <c r="AF144" s="85">
        <v>2.0400000000000001E-2</v>
      </c>
      <c r="AG144" s="85">
        <v>2.3599999999999999E-2</v>
      </c>
      <c r="AH144" s="85">
        <v>2.0500000000000001E-2</v>
      </c>
      <c r="AI144" s="85">
        <v>2.1100000000000001E-2</v>
      </c>
      <c r="AJ144" s="85">
        <v>2.1700000000000001E-2</v>
      </c>
      <c r="AK144" s="85">
        <v>2.23E-2</v>
      </c>
      <c r="AL144" s="85">
        <v>1.9400000000000001E-2</v>
      </c>
      <c r="AM144" s="85">
        <v>1.72E-2</v>
      </c>
      <c r="AN144" s="85">
        <v>1.7299999999999999E-2</v>
      </c>
    </row>
    <row r="145" spans="1:40" x14ac:dyDescent="0.25">
      <c r="A145" s="64" t="s">
        <v>4</v>
      </c>
      <c r="B145" s="64" t="s">
        <v>2</v>
      </c>
      <c r="C145" s="64" t="s">
        <v>320</v>
      </c>
      <c r="D145" s="64"/>
      <c r="E145" s="89">
        <v>9999999</v>
      </c>
      <c r="F145" s="115">
        <v>1108096</v>
      </c>
      <c r="G145" s="115" t="s">
        <v>613</v>
      </c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>
        <v>1.1000000000000001E-3</v>
      </c>
      <c r="AG145" s="79">
        <v>1.4E-3</v>
      </c>
      <c r="AH145" s="85">
        <v>1.2999999999999999E-3</v>
      </c>
      <c r="AI145" s="85">
        <v>1.4E-3</v>
      </c>
      <c r="AJ145" s="85">
        <v>1.4E-3</v>
      </c>
      <c r="AK145" s="85">
        <v>1.4E-3</v>
      </c>
      <c r="AL145" s="85">
        <v>1.2999999999999999E-3</v>
      </c>
      <c r="AM145" s="85">
        <v>1.2999999999999999E-3</v>
      </c>
      <c r="AN145" s="85">
        <v>1.1000000000000001E-3</v>
      </c>
    </row>
    <row r="146" spans="1:40" x14ac:dyDescent="0.25">
      <c r="A146" s="64" t="s">
        <v>4</v>
      </c>
      <c r="B146" s="64" t="s">
        <v>2</v>
      </c>
      <c r="C146" s="64" t="s">
        <v>320</v>
      </c>
      <c r="D146" s="64"/>
      <c r="E146" s="89">
        <v>9999999</v>
      </c>
      <c r="F146" s="115">
        <v>1108112</v>
      </c>
      <c r="G146" s="115" t="s">
        <v>614</v>
      </c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>
        <v>4.0000000000000002E-4</v>
      </c>
      <c r="AG146" s="79">
        <v>4.0000000000000002E-4</v>
      </c>
      <c r="AH146" s="85">
        <v>4.0000000000000002E-4</v>
      </c>
      <c r="AI146" s="85">
        <v>4.0000000000000002E-4</v>
      </c>
      <c r="AJ146" s="85">
        <v>4.0000000000000002E-4</v>
      </c>
      <c r="AK146" s="85">
        <v>4.0000000000000002E-4</v>
      </c>
      <c r="AL146" s="85">
        <v>4.0000000000000002E-4</v>
      </c>
      <c r="AM146" s="85">
        <v>4.0000000000000002E-4</v>
      </c>
      <c r="AN146" s="85">
        <v>4.0000000000000002E-4</v>
      </c>
    </row>
    <row r="147" spans="1:40" x14ac:dyDescent="0.25">
      <c r="A147" s="64">
        <v>0</v>
      </c>
      <c r="B147" s="64">
        <v>0</v>
      </c>
      <c r="C147" s="64">
        <v>0</v>
      </c>
      <c r="D147" s="64"/>
      <c r="E147" s="110">
        <v>1109000</v>
      </c>
      <c r="F147" s="114">
        <v>1109</v>
      </c>
      <c r="G147" s="99" t="s">
        <v>615</v>
      </c>
      <c r="H147" s="85">
        <v>0.75109999999999999</v>
      </c>
      <c r="I147" s="85">
        <v>0.74790000000000001</v>
      </c>
      <c r="J147" s="85">
        <v>0.74439999999999995</v>
      </c>
      <c r="K147" s="85">
        <v>0.74790000000000001</v>
      </c>
      <c r="L147" s="85">
        <v>0.74539999999999995</v>
      </c>
      <c r="M147" s="85">
        <v>0.74760000000000004</v>
      </c>
      <c r="N147" s="85">
        <v>0.74870000000000003</v>
      </c>
      <c r="O147" s="85">
        <v>0.74560000000000004</v>
      </c>
      <c r="P147" s="85">
        <v>0.74890000000000001</v>
      </c>
      <c r="Q147" s="85">
        <v>0.76319999999999999</v>
      </c>
      <c r="R147" s="85">
        <v>0.78510000000000002</v>
      </c>
      <c r="S147" s="85">
        <v>0.79869999999999997</v>
      </c>
      <c r="T147" s="85">
        <v>0.80479999999999996</v>
      </c>
      <c r="U147" s="85">
        <v>0.80549999999999999</v>
      </c>
      <c r="V147" s="85">
        <v>0.8075</v>
      </c>
      <c r="W147" s="85">
        <v>0.80969999999999998</v>
      </c>
      <c r="X147" s="85">
        <v>0.80630000000000002</v>
      </c>
      <c r="Y147" s="85">
        <v>0.80220000000000002</v>
      </c>
      <c r="Z147" s="85">
        <v>0.79300000000000004</v>
      </c>
      <c r="AA147" s="85">
        <v>0.78810000000000002</v>
      </c>
      <c r="AB147" s="85">
        <v>0.78559999999999997</v>
      </c>
      <c r="AC147" s="85">
        <v>0.7853</v>
      </c>
      <c r="AD147" s="85">
        <v>0.79830000000000001</v>
      </c>
      <c r="AE147" s="85">
        <v>0.80579999999999996</v>
      </c>
      <c r="AF147" s="85">
        <v>0.80810000000000004</v>
      </c>
      <c r="AG147" s="85">
        <v>0.81179999999999997</v>
      </c>
      <c r="AH147" s="85">
        <v>0.80800000000000005</v>
      </c>
      <c r="AI147" s="85">
        <v>0.80900000000000005</v>
      </c>
      <c r="AJ147" s="85">
        <v>0.81779999999999997</v>
      </c>
      <c r="AK147" s="85">
        <v>0.82369999999999999</v>
      </c>
      <c r="AL147" s="85">
        <v>0.8296</v>
      </c>
      <c r="AM147" s="85">
        <v>0.83630000000000004</v>
      </c>
      <c r="AN147" s="85">
        <v>0.83630000000000004</v>
      </c>
    </row>
    <row r="148" spans="1:40" x14ac:dyDescent="0.25">
      <c r="A148" s="64" t="s">
        <v>1</v>
      </c>
      <c r="B148" s="64" t="s">
        <v>2</v>
      </c>
      <c r="C148" s="64" t="s">
        <v>320</v>
      </c>
      <c r="D148" s="64"/>
      <c r="E148" s="87">
        <v>1109002</v>
      </c>
      <c r="F148" s="88">
        <v>1109002</v>
      </c>
      <c r="G148" s="39" t="s">
        <v>616</v>
      </c>
      <c r="H148" s="85">
        <v>0.122</v>
      </c>
      <c r="I148" s="85">
        <v>0.12189999999999999</v>
      </c>
      <c r="J148" s="85">
        <v>0.12039999999999999</v>
      </c>
      <c r="K148" s="85">
        <v>0.12039999999999999</v>
      </c>
      <c r="L148" s="85">
        <v>0.11890000000000001</v>
      </c>
      <c r="M148" s="85">
        <v>0.1179</v>
      </c>
      <c r="N148" s="85">
        <v>0.1183</v>
      </c>
      <c r="O148" s="85">
        <v>0.11799999999999999</v>
      </c>
      <c r="P148" s="85">
        <v>0.11899999999999999</v>
      </c>
      <c r="Q148" s="85">
        <v>0.12189999999999999</v>
      </c>
      <c r="R148" s="85">
        <v>0.1241</v>
      </c>
      <c r="S148" s="85">
        <v>0.12839999999999999</v>
      </c>
      <c r="T148" s="85">
        <v>0.13159999999999999</v>
      </c>
      <c r="U148" s="85">
        <v>0.13420000000000001</v>
      </c>
      <c r="V148" s="85">
        <v>0.1363</v>
      </c>
      <c r="W148" s="85">
        <v>0.1389</v>
      </c>
      <c r="X148" s="85">
        <v>0.13830000000000001</v>
      </c>
      <c r="Y148" s="85">
        <v>0.13719999999999999</v>
      </c>
      <c r="Z148" s="85">
        <v>0.13400000000000001</v>
      </c>
      <c r="AA148" s="85">
        <v>0.13139999999999999</v>
      </c>
      <c r="AB148" s="85">
        <v>0.1313</v>
      </c>
      <c r="AC148" s="85">
        <v>0.1303</v>
      </c>
      <c r="AD148" s="85">
        <v>0.1328</v>
      </c>
      <c r="AE148" s="85">
        <v>0.1348</v>
      </c>
      <c r="AF148" s="85">
        <v>0.13469999999999999</v>
      </c>
      <c r="AG148" s="85">
        <v>0.13589999999999999</v>
      </c>
      <c r="AH148" s="85">
        <v>0.13350000000000001</v>
      </c>
      <c r="AI148" s="85">
        <v>0.13239999999999999</v>
      </c>
      <c r="AJ148" s="85">
        <v>0.1323</v>
      </c>
      <c r="AK148" s="85">
        <v>0.1321</v>
      </c>
      <c r="AL148" s="85">
        <v>0.13339999999999999</v>
      </c>
      <c r="AM148" s="85">
        <v>0.13389999999999999</v>
      </c>
      <c r="AN148" s="85">
        <v>0.1338</v>
      </c>
    </row>
    <row r="149" spans="1:40" x14ac:dyDescent="0.25">
      <c r="A149" s="64" t="s">
        <v>1</v>
      </c>
      <c r="B149" s="64" t="s">
        <v>2</v>
      </c>
      <c r="C149" s="64" t="s">
        <v>320</v>
      </c>
      <c r="D149" s="64"/>
      <c r="E149" s="87">
        <v>1109007</v>
      </c>
      <c r="F149" s="88">
        <v>1109007</v>
      </c>
      <c r="G149" s="39" t="s">
        <v>617</v>
      </c>
      <c r="H149" s="85">
        <v>9.7600000000000006E-2</v>
      </c>
      <c r="I149" s="85">
        <v>9.8500000000000004E-2</v>
      </c>
      <c r="J149" s="85">
        <v>9.6799999999999997E-2</v>
      </c>
      <c r="K149" s="85">
        <v>9.8400000000000001E-2</v>
      </c>
      <c r="L149" s="85">
        <v>9.8599999999999993E-2</v>
      </c>
      <c r="M149" s="85">
        <v>9.9099999999999994E-2</v>
      </c>
      <c r="N149" s="85">
        <v>9.8400000000000001E-2</v>
      </c>
      <c r="O149" s="85">
        <v>9.7799999999999998E-2</v>
      </c>
      <c r="P149" s="85">
        <v>9.69E-2</v>
      </c>
      <c r="Q149" s="85">
        <v>0.1004</v>
      </c>
      <c r="R149" s="85">
        <v>0.1052</v>
      </c>
      <c r="S149" s="85">
        <v>0.1085</v>
      </c>
      <c r="T149" s="85">
        <v>0.1104</v>
      </c>
      <c r="U149" s="85">
        <v>0.11020000000000001</v>
      </c>
      <c r="V149" s="85">
        <v>0.10979999999999999</v>
      </c>
      <c r="W149" s="85">
        <v>0.1118</v>
      </c>
      <c r="X149" s="85">
        <v>0.1114</v>
      </c>
      <c r="Y149" s="85">
        <v>0.11169999999999999</v>
      </c>
      <c r="Z149" s="85">
        <v>0.1115</v>
      </c>
      <c r="AA149" s="85">
        <v>0.111</v>
      </c>
      <c r="AB149" s="85">
        <v>0.11</v>
      </c>
      <c r="AC149" s="85">
        <v>0.1104</v>
      </c>
      <c r="AD149" s="85">
        <v>0.1137</v>
      </c>
      <c r="AE149" s="85">
        <v>0.1158</v>
      </c>
      <c r="AF149" s="85">
        <v>0.1163</v>
      </c>
      <c r="AG149" s="85">
        <v>0.1171</v>
      </c>
      <c r="AH149" s="85">
        <v>0.1173</v>
      </c>
      <c r="AI149" s="85">
        <v>0.1186</v>
      </c>
      <c r="AJ149" s="85">
        <v>0.1181</v>
      </c>
      <c r="AK149" s="85">
        <v>0.11799999999999999</v>
      </c>
      <c r="AL149" s="85">
        <v>0.11799999999999999</v>
      </c>
      <c r="AM149" s="85">
        <v>0.1182</v>
      </c>
      <c r="AN149" s="85">
        <v>0.1191</v>
      </c>
    </row>
    <row r="150" spans="1:40" x14ac:dyDescent="0.25">
      <c r="A150" s="64" t="s">
        <v>1</v>
      </c>
      <c r="B150" s="64" t="s">
        <v>2</v>
      </c>
      <c r="C150" s="64" t="s">
        <v>320</v>
      </c>
      <c r="D150" s="64"/>
      <c r="E150" s="87">
        <v>1109008</v>
      </c>
      <c r="F150" s="88">
        <v>1109008</v>
      </c>
      <c r="G150" s="39" t="s">
        <v>618</v>
      </c>
      <c r="H150" s="85">
        <v>0.28599999999999998</v>
      </c>
      <c r="I150" s="85">
        <v>0.28339999999999999</v>
      </c>
      <c r="J150" s="85">
        <v>0.28499999999999998</v>
      </c>
      <c r="K150" s="85">
        <v>0.28589999999999999</v>
      </c>
      <c r="L150" s="85">
        <v>0.28470000000000001</v>
      </c>
      <c r="M150" s="85">
        <v>0.28720000000000001</v>
      </c>
      <c r="N150" s="85">
        <v>0.2903</v>
      </c>
      <c r="O150" s="85">
        <v>0.28939999999999999</v>
      </c>
      <c r="P150" s="85">
        <v>0.29139999999999999</v>
      </c>
      <c r="Q150" s="85">
        <v>0.29649999999999999</v>
      </c>
      <c r="R150" s="85">
        <v>0.30499999999999999</v>
      </c>
      <c r="S150" s="85">
        <v>0.31269999999999998</v>
      </c>
      <c r="T150" s="85">
        <v>0.31369999999999998</v>
      </c>
      <c r="U150" s="85">
        <v>0.31209999999999999</v>
      </c>
      <c r="V150" s="85">
        <v>0.31280000000000002</v>
      </c>
      <c r="W150" s="85">
        <v>0.3115</v>
      </c>
      <c r="X150" s="85">
        <v>0.3115</v>
      </c>
      <c r="Y150" s="85">
        <v>0.30890000000000001</v>
      </c>
      <c r="Z150" s="85">
        <v>0.30430000000000001</v>
      </c>
      <c r="AA150" s="85">
        <v>0.30409999999999998</v>
      </c>
      <c r="AB150" s="85">
        <v>0.30280000000000001</v>
      </c>
      <c r="AC150" s="85">
        <v>0.30299999999999999</v>
      </c>
      <c r="AD150" s="85">
        <v>0.30680000000000002</v>
      </c>
      <c r="AE150" s="85">
        <v>0.31069999999999998</v>
      </c>
      <c r="AF150" s="85">
        <v>0.31080000000000002</v>
      </c>
      <c r="AG150" s="85">
        <v>0.30959999999999999</v>
      </c>
      <c r="AH150" s="85">
        <v>0.30549999999999999</v>
      </c>
      <c r="AI150" s="85">
        <v>0.30299999999999999</v>
      </c>
      <c r="AJ150" s="85">
        <v>0.30349999999999999</v>
      </c>
      <c r="AK150" s="85">
        <v>0.30559999999999998</v>
      </c>
      <c r="AL150" s="85">
        <v>0.30840000000000001</v>
      </c>
      <c r="AM150" s="85">
        <v>0.31059999999999999</v>
      </c>
      <c r="AN150" s="85">
        <v>0.30980000000000002</v>
      </c>
    </row>
    <row r="151" spans="1:40" x14ac:dyDescent="0.25">
      <c r="A151" s="64" t="s">
        <v>1</v>
      </c>
      <c r="B151" s="64" t="s">
        <v>2</v>
      </c>
      <c r="C151" s="64" t="s">
        <v>320</v>
      </c>
      <c r="D151" s="64"/>
      <c r="E151" s="87">
        <v>1109010</v>
      </c>
      <c r="F151" s="88">
        <v>1109010</v>
      </c>
      <c r="G151" s="39" t="s">
        <v>619</v>
      </c>
      <c r="H151" s="85">
        <v>9.1700000000000004E-2</v>
      </c>
      <c r="I151" s="85">
        <v>9.1200000000000003E-2</v>
      </c>
      <c r="J151" s="85">
        <v>9.2100000000000001E-2</v>
      </c>
      <c r="K151" s="85">
        <v>9.2299999999999993E-2</v>
      </c>
      <c r="L151" s="85">
        <v>9.1600000000000001E-2</v>
      </c>
      <c r="M151" s="85">
        <v>9.2799999999999994E-2</v>
      </c>
      <c r="N151" s="85">
        <v>9.1399999999999995E-2</v>
      </c>
      <c r="O151" s="85">
        <v>9.0899999999999995E-2</v>
      </c>
      <c r="P151" s="85">
        <v>9.2799999999999994E-2</v>
      </c>
      <c r="Q151" s="85">
        <v>9.5100000000000004E-2</v>
      </c>
      <c r="R151" s="85">
        <v>9.7299999999999998E-2</v>
      </c>
      <c r="S151" s="85">
        <v>9.7500000000000003E-2</v>
      </c>
      <c r="T151" s="85">
        <v>9.8699999999999996E-2</v>
      </c>
      <c r="U151" s="85">
        <v>9.9000000000000005E-2</v>
      </c>
      <c r="V151" s="85">
        <v>9.9099999999999994E-2</v>
      </c>
      <c r="W151" s="85">
        <v>9.8799999999999999E-2</v>
      </c>
      <c r="X151" s="85">
        <v>9.9000000000000005E-2</v>
      </c>
      <c r="Y151" s="85">
        <v>9.8900000000000002E-2</v>
      </c>
      <c r="Z151" s="85">
        <v>9.8500000000000004E-2</v>
      </c>
      <c r="AA151" s="85">
        <v>9.7900000000000001E-2</v>
      </c>
      <c r="AB151" s="85">
        <v>9.6600000000000005E-2</v>
      </c>
      <c r="AC151" s="85">
        <v>9.7000000000000003E-2</v>
      </c>
      <c r="AD151" s="85">
        <v>9.7100000000000006E-2</v>
      </c>
      <c r="AE151" s="85">
        <v>9.7699999999999995E-2</v>
      </c>
      <c r="AF151" s="85">
        <v>9.9599999999999994E-2</v>
      </c>
      <c r="AG151" s="85">
        <v>0.1003</v>
      </c>
      <c r="AH151" s="85">
        <v>9.9699999999999997E-2</v>
      </c>
      <c r="AI151" s="85">
        <v>9.9299999999999999E-2</v>
      </c>
      <c r="AJ151" s="85">
        <v>9.8599999999999993E-2</v>
      </c>
      <c r="AK151" s="85">
        <v>9.8000000000000004E-2</v>
      </c>
      <c r="AL151" s="85">
        <v>9.8799999999999999E-2</v>
      </c>
      <c r="AM151" s="85">
        <v>9.9599999999999994E-2</v>
      </c>
      <c r="AN151" s="85">
        <v>9.9500000000000005E-2</v>
      </c>
    </row>
    <row r="152" spans="1:40" x14ac:dyDescent="0.25">
      <c r="A152" s="64" t="s">
        <v>1</v>
      </c>
      <c r="B152" s="64" t="s">
        <v>2</v>
      </c>
      <c r="C152" s="64" t="s">
        <v>320</v>
      </c>
      <c r="D152" s="64"/>
      <c r="E152" s="89">
        <v>9999999</v>
      </c>
      <c r="F152" s="88">
        <v>1109012</v>
      </c>
      <c r="G152" s="39" t="s">
        <v>620</v>
      </c>
      <c r="H152" s="85">
        <v>6.6E-3</v>
      </c>
      <c r="I152" s="85">
        <v>6.6E-3</v>
      </c>
      <c r="J152" s="85">
        <v>6.6E-3</v>
      </c>
      <c r="K152" s="85">
        <v>6.7000000000000002E-3</v>
      </c>
      <c r="L152" s="85">
        <v>6.7000000000000002E-3</v>
      </c>
      <c r="M152" s="85">
        <v>6.7999999999999996E-3</v>
      </c>
      <c r="N152" s="85">
        <v>6.7999999999999996E-3</v>
      </c>
      <c r="O152" s="85">
        <v>6.7999999999999996E-3</v>
      </c>
      <c r="P152" s="85">
        <v>7.0000000000000001E-3</v>
      </c>
      <c r="Q152" s="85">
        <v>7.4999999999999997E-3</v>
      </c>
      <c r="R152" s="85">
        <v>7.6E-3</v>
      </c>
      <c r="S152" s="85">
        <v>7.7999999999999996E-3</v>
      </c>
      <c r="T152" s="85">
        <v>7.9000000000000008E-3</v>
      </c>
      <c r="U152" s="85">
        <v>7.7000000000000002E-3</v>
      </c>
      <c r="V152" s="85">
        <v>7.9000000000000008E-3</v>
      </c>
      <c r="W152" s="85">
        <v>8.0999999999999996E-3</v>
      </c>
      <c r="X152" s="85">
        <v>8.0999999999999996E-3</v>
      </c>
      <c r="Y152" s="85">
        <v>8.0999999999999996E-3</v>
      </c>
      <c r="Z152" s="85">
        <v>7.9000000000000008E-3</v>
      </c>
      <c r="AA152" s="85">
        <v>7.7000000000000002E-3</v>
      </c>
      <c r="AB152" s="85">
        <v>7.9000000000000008E-3</v>
      </c>
      <c r="AC152" s="85">
        <v>8.0000000000000002E-3</v>
      </c>
      <c r="AD152" s="85">
        <v>8.2000000000000007E-3</v>
      </c>
      <c r="AE152" s="85">
        <v>8.2000000000000007E-3</v>
      </c>
      <c r="AF152" s="85">
        <v>8.0000000000000002E-3</v>
      </c>
      <c r="AG152" s="85">
        <v>7.9000000000000008E-3</v>
      </c>
      <c r="AH152" s="85">
        <v>8.0999999999999996E-3</v>
      </c>
      <c r="AI152" s="85">
        <v>8.0000000000000002E-3</v>
      </c>
      <c r="AJ152" s="85">
        <v>7.9000000000000008E-3</v>
      </c>
      <c r="AK152" s="85">
        <v>8.0000000000000002E-3</v>
      </c>
      <c r="AL152" s="85">
        <v>7.9000000000000008E-3</v>
      </c>
      <c r="AM152" s="85">
        <v>7.7000000000000002E-3</v>
      </c>
      <c r="AN152" s="85">
        <v>7.9000000000000008E-3</v>
      </c>
    </row>
    <row r="153" spans="1:40" x14ac:dyDescent="0.25">
      <c r="A153" s="64" t="s">
        <v>1</v>
      </c>
      <c r="B153" s="64" t="s">
        <v>2</v>
      </c>
      <c r="C153" s="64" t="s">
        <v>320</v>
      </c>
      <c r="D153" s="64"/>
      <c r="E153" s="87">
        <v>1109056</v>
      </c>
      <c r="F153" s="88">
        <v>1109056</v>
      </c>
      <c r="G153" s="39" t="s">
        <v>621</v>
      </c>
      <c r="H153" s="85">
        <v>0.1321</v>
      </c>
      <c r="I153" s="85">
        <v>0.13150000000000001</v>
      </c>
      <c r="J153" s="85">
        <v>0.12870000000000001</v>
      </c>
      <c r="K153" s="85">
        <v>0.1295</v>
      </c>
      <c r="L153" s="85">
        <v>0.13</v>
      </c>
      <c r="M153" s="85">
        <v>0.12889999999999999</v>
      </c>
      <c r="N153" s="85">
        <v>0.1283</v>
      </c>
      <c r="O153" s="85">
        <v>0.1273</v>
      </c>
      <c r="P153" s="85">
        <v>0.12609999999999999</v>
      </c>
      <c r="Q153" s="85">
        <v>0.12609999999999999</v>
      </c>
      <c r="R153" s="85">
        <v>0.12970000000000001</v>
      </c>
      <c r="S153" s="85">
        <v>0.12790000000000001</v>
      </c>
      <c r="T153" s="85">
        <v>0.12709999999999999</v>
      </c>
      <c r="U153" s="85">
        <v>0.1265</v>
      </c>
      <c r="V153" s="85">
        <v>0.1258</v>
      </c>
      <c r="W153" s="85">
        <v>0.12470000000000001</v>
      </c>
      <c r="X153" s="85">
        <v>0.1226</v>
      </c>
      <c r="Y153" s="85">
        <v>0.12189999999999999</v>
      </c>
      <c r="Z153" s="85">
        <v>0.12089999999999999</v>
      </c>
      <c r="AA153" s="85">
        <v>0.12</v>
      </c>
      <c r="AB153" s="85">
        <v>0.1207</v>
      </c>
      <c r="AC153" s="85">
        <v>0.1205</v>
      </c>
      <c r="AD153" s="85">
        <v>0.12330000000000001</v>
      </c>
      <c r="AE153" s="85">
        <v>0.12189999999999999</v>
      </c>
      <c r="AF153" s="85">
        <v>0.1225</v>
      </c>
      <c r="AG153" s="85">
        <v>0.12470000000000001</v>
      </c>
      <c r="AH153" s="85">
        <v>0.12759999999999999</v>
      </c>
      <c r="AI153" s="85">
        <v>0.13120000000000001</v>
      </c>
      <c r="AJ153" s="85">
        <v>0.14069999999999999</v>
      </c>
      <c r="AK153" s="85">
        <v>0.14480000000000001</v>
      </c>
      <c r="AL153" s="85">
        <v>0.1457</v>
      </c>
      <c r="AM153" s="85">
        <v>0.1482</v>
      </c>
      <c r="AN153" s="85">
        <v>0.14799999999999999</v>
      </c>
    </row>
    <row r="154" spans="1:40" x14ac:dyDescent="0.25">
      <c r="A154" s="64" t="s">
        <v>1</v>
      </c>
      <c r="B154" s="64" t="s">
        <v>2</v>
      </c>
      <c r="C154" s="64" t="s">
        <v>320</v>
      </c>
      <c r="D154" s="64"/>
      <c r="E154" s="89">
        <v>9999999</v>
      </c>
      <c r="F154" s="88">
        <v>1109058</v>
      </c>
      <c r="G154" s="39" t="s">
        <v>622</v>
      </c>
      <c r="H154" s="85">
        <v>1.3100000000000001E-2</v>
      </c>
      <c r="I154" s="85">
        <v>1.29E-2</v>
      </c>
      <c r="J154" s="85">
        <v>1.2800000000000001E-2</v>
      </c>
      <c r="K154" s="85">
        <v>1.2699999999999999E-2</v>
      </c>
      <c r="L154" s="85">
        <v>1.2800000000000001E-2</v>
      </c>
      <c r="M154" s="85">
        <v>1.29E-2</v>
      </c>
      <c r="N154" s="85">
        <v>1.3299999999999999E-2</v>
      </c>
      <c r="O154" s="85">
        <v>1.34E-2</v>
      </c>
      <c r="P154" s="85">
        <v>1.3599999999999999E-2</v>
      </c>
      <c r="Q154" s="85">
        <v>1.37E-2</v>
      </c>
      <c r="R154" s="85">
        <v>1.4E-2</v>
      </c>
      <c r="S154" s="85">
        <v>1.37E-2</v>
      </c>
      <c r="T154" s="85">
        <v>1.35E-2</v>
      </c>
      <c r="U154" s="85">
        <v>1.38E-2</v>
      </c>
      <c r="V154" s="85">
        <v>1.37E-2</v>
      </c>
      <c r="W154" s="85">
        <v>1.3599999999999999E-2</v>
      </c>
      <c r="X154" s="85">
        <v>1.3299999999999999E-2</v>
      </c>
      <c r="Y154" s="85">
        <v>1.3299999999999999E-2</v>
      </c>
      <c r="Z154" s="85">
        <v>1.37E-2</v>
      </c>
      <c r="AA154" s="85">
        <v>1.3899999999999999E-2</v>
      </c>
      <c r="AB154" s="85">
        <v>1.4200000000000001E-2</v>
      </c>
      <c r="AC154" s="85">
        <v>1.41E-2</v>
      </c>
      <c r="AD154" s="85">
        <v>1.44E-2</v>
      </c>
      <c r="AE154" s="85">
        <v>1.46E-2</v>
      </c>
      <c r="AF154" s="85">
        <v>1.4500000000000001E-2</v>
      </c>
      <c r="AG154" s="85">
        <v>1.4500000000000001E-2</v>
      </c>
      <c r="AH154" s="85">
        <v>1.46E-2</v>
      </c>
      <c r="AI154" s="85">
        <v>1.49E-2</v>
      </c>
      <c r="AJ154" s="85">
        <v>1.49E-2</v>
      </c>
      <c r="AK154" s="85">
        <v>1.54E-2</v>
      </c>
      <c r="AL154" s="85">
        <v>1.5699999999999999E-2</v>
      </c>
      <c r="AM154" s="85">
        <v>1.6299999999999999E-2</v>
      </c>
      <c r="AN154" s="85">
        <v>1.6400000000000001E-2</v>
      </c>
    </row>
    <row r="155" spans="1:40" x14ac:dyDescent="0.25">
      <c r="A155" s="64" t="s">
        <v>1</v>
      </c>
      <c r="B155" s="64" t="s">
        <v>2</v>
      </c>
      <c r="C155" s="64" t="s">
        <v>320</v>
      </c>
      <c r="D155" s="64"/>
      <c r="E155" s="87">
        <v>1109088</v>
      </c>
      <c r="F155" s="88">
        <v>1109088</v>
      </c>
      <c r="G155" s="39" t="s">
        <v>623</v>
      </c>
      <c r="H155" s="85">
        <v>2.0999999999999999E-3</v>
      </c>
      <c r="I155" s="85">
        <v>2.0999999999999999E-3</v>
      </c>
      <c r="J155" s="85">
        <v>2.0999999999999999E-3</v>
      </c>
      <c r="K155" s="85">
        <v>2.0999999999999999E-3</v>
      </c>
      <c r="L155" s="85">
        <v>2.0999999999999999E-3</v>
      </c>
      <c r="M155" s="85">
        <v>2.0999999999999999E-3</v>
      </c>
      <c r="N155" s="85">
        <v>2.0999999999999999E-3</v>
      </c>
      <c r="O155" s="85">
        <v>2E-3</v>
      </c>
      <c r="P155" s="85">
        <v>2.0999999999999999E-3</v>
      </c>
      <c r="Q155" s="85">
        <v>2.0999999999999999E-3</v>
      </c>
      <c r="R155" s="85">
        <v>2.0999999999999999E-3</v>
      </c>
      <c r="S155" s="85">
        <v>2.2000000000000001E-3</v>
      </c>
      <c r="T155" s="85">
        <v>2.0999999999999999E-3</v>
      </c>
      <c r="U155" s="85">
        <v>2.0999999999999999E-3</v>
      </c>
      <c r="V155" s="85">
        <v>2.2000000000000001E-3</v>
      </c>
      <c r="W155" s="85">
        <v>2.2000000000000001E-3</v>
      </c>
      <c r="X155" s="85">
        <v>2.2000000000000001E-3</v>
      </c>
      <c r="Y155" s="85">
        <v>2.2000000000000001E-3</v>
      </c>
      <c r="Z155" s="85">
        <v>2.2000000000000001E-3</v>
      </c>
      <c r="AA155" s="85">
        <v>2.0999999999999999E-3</v>
      </c>
      <c r="AB155" s="85">
        <v>2E-3</v>
      </c>
      <c r="AC155" s="85">
        <v>2E-3</v>
      </c>
      <c r="AD155" s="85">
        <v>2.0999999999999999E-3</v>
      </c>
      <c r="AE155" s="85">
        <v>2.0999999999999999E-3</v>
      </c>
      <c r="AF155" s="85">
        <v>1.6999999999999999E-3</v>
      </c>
      <c r="AG155" s="85">
        <v>1.6999999999999999E-3</v>
      </c>
      <c r="AH155" s="85">
        <v>1.6999999999999999E-3</v>
      </c>
      <c r="AI155" s="85">
        <v>1.6999999999999999E-3</v>
      </c>
      <c r="AJ155" s="85">
        <v>1.8E-3</v>
      </c>
      <c r="AK155" s="85">
        <v>1.8E-3</v>
      </c>
      <c r="AL155" s="85">
        <v>1.8E-3</v>
      </c>
      <c r="AM155" s="85">
        <v>1.9E-3</v>
      </c>
      <c r="AN155" s="85">
        <v>1.8E-3</v>
      </c>
    </row>
    <row r="156" spans="1:40" x14ac:dyDescent="0.25">
      <c r="A156" s="64">
        <v>0</v>
      </c>
      <c r="B156" s="64">
        <v>0</v>
      </c>
      <c r="C156" s="64">
        <v>0</v>
      </c>
      <c r="D156" s="64"/>
      <c r="E156" s="110">
        <v>1110000</v>
      </c>
      <c r="F156" s="114">
        <v>1110</v>
      </c>
      <c r="G156" s="99" t="s">
        <v>624</v>
      </c>
      <c r="H156" s="85">
        <v>1.0637000000000001</v>
      </c>
      <c r="I156" s="85">
        <v>1.0580000000000001</v>
      </c>
      <c r="J156" s="85">
        <v>1.0612999999999999</v>
      </c>
      <c r="K156" s="85">
        <v>1.0613999999999999</v>
      </c>
      <c r="L156" s="85">
        <v>1.0612999999999999</v>
      </c>
      <c r="M156" s="85">
        <v>1.0561</v>
      </c>
      <c r="N156" s="85">
        <v>1.0550999999999999</v>
      </c>
      <c r="O156" s="85">
        <v>1.0558000000000001</v>
      </c>
      <c r="P156" s="85">
        <v>1.0646</v>
      </c>
      <c r="Q156" s="85">
        <v>1.0852999999999999</v>
      </c>
      <c r="R156" s="85">
        <v>1.0938000000000001</v>
      </c>
      <c r="S156" s="85">
        <v>1.1061000000000001</v>
      </c>
      <c r="T156" s="85">
        <v>1.1299999999999999</v>
      </c>
      <c r="U156" s="85">
        <v>1.1676</v>
      </c>
      <c r="V156" s="85">
        <v>1.2030000000000001</v>
      </c>
      <c r="W156" s="85">
        <v>1.2141</v>
      </c>
      <c r="X156" s="85">
        <v>1.194</v>
      </c>
      <c r="Y156" s="85">
        <v>1.1609</v>
      </c>
      <c r="Z156" s="85">
        <v>1.1447000000000001</v>
      </c>
      <c r="AA156" s="85">
        <v>1.1308</v>
      </c>
      <c r="AB156" s="85">
        <v>1.1255999999999999</v>
      </c>
      <c r="AC156" s="85">
        <v>1.1364000000000001</v>
      </c>
      <c r="AD156" s="85">
        <v>1.1552</v>
      </c>
      <c r="AE156" s="85">
        <v>1.1452</v>
      </c>
      <c r="AF156" s="85">
        <v>1.1495</v>
      </c>
      <c r="AG156" s="85">
        <v>1.147</v>
      </c>
      <c r="AH156" s="85">
        <v>1.1216999999999999</v>
      </c>
      <c r="AI156" s="85">
        <v>1.1258999999999999</v>
      </c>
      <c r="AJ156" s="85">
        <v>1.1423000000000001</v>
      </c>
      <c r="AK156" s="85">
        <v>1.1423000000000001</v>
      </c>
      <c r="AL156" s="85">
        <v>1.135</v>
      </c>
      <c r="AM156" s="85">
        <v>1.1344000000000001</v>
      </c>
      <c r="AN156" s="85">
        <v>1.1200000000000001</v>
      </c>
    </row>
    <row r="157" spans="1:40" x14ac:dyDescent="0.25">
      <c r="A157" s="64" t="s">
        <v>1</v>
      </c>
      <c r="B157" s="64" t="s">
        <v>2</v>
      </c>
      <c r="C157" s="64" t="s">
        <v>320</v>
      </c>
      <c r="D157" s="64"/>
      <c r="E157" s="87">
        <v>1110009</v>
      </c>
      <c r="F157" s="88">
        <v>1110009</v>
      </c>
      <c r="G157" s="39" t="s">
        <v>625</v>
      </c>
      <c r="H157" s="85">
        <v>0.4652</v>
      </c>
      <c r="I157" s="85">
        <v>0.46360000000000001</v>
      </c>
      <c r="J157" s="85">
        <v>0.46279999999999999</v>
      </c>
      <c r="K157" s="85">
        <v>0.4602</v>
      </c>
      <c r="L157" s="85">
        <v>0.45529999999999998</v>
      </c>
      <c r="M157" s="85">
        <v>0.45590000000000003</v>
      </c>
      <c r="N157" s="85">
        <v>0.4516</v>
      </c>
      <c r="O157" s="85">
        <v>0.45029999999999998</v>
      </c>
      <c r="P157" s="85">
        <v>0.45429999999999998</v>
      </c>
      <c r="Q157" s="85">
        <v>0.47249999999999998</v>
      </c>
      <c r="R157" s="85">
        <v>0.48</v>
      </c>
      <c r="S157" s="85">
        <v>0.49170000000000003</v>
      </c>
      <c r="T157" s="85">
        <v>0.5111</v>
      </c>
      <c r="U157" s="85">
        <v>0.53059999999999996</v>
      </c>
      <c r="V157" s="85">
        <v>0.53790000000000004</v>
      </c>
      <c r="W157" s="85">
        <v>0.53600000000000003</v>
      </c>
      <c r="X157" s="85">
        <v>0.52239999999999998</v>
      </c>
      <c r="Y157" s="85">
        <v>0.50439999999999996</v>
      </c>
      <c r="Z157" s="85">
        <v>0.49159999999999998</v>
      </c>
      <c r="AA157" s="85">
        <v>0.48749999999999999</v>
      </c>
      <c r="AB157" s="85">
        <v>0.48420000000000002</v>
      </c>
      <c r="AC157" s="85">
        <v>0.49740000000000001</v>
      </c>
      <c r="AD157" s="85">
        <v>0.51170000000000004</v>
      </c>
      <c r="AE157" s="85">
        <v>0.50529999999999997</v>
      </c>
      <c r="AF157" s="85">
        <v>0.50960000000000005</v>
      </c>
      <c r="AG157" s="85">
        <v>0.50760000000000005</v>
      </c>
      <c r="AH157" s="85">
        <v>0.49480000000000002</v>
      </c>
      <c r="AI157" s="85">
        <v>0.48880000000000001</v>
      </c>
      <c r="AJ157" s="85">
        <v>0.4889</v>
      </c>
      <c r="AK157" s="85">
        <v>0.48970000000000002</v>
      </c>
      <c r="AL157" s="85">
        <v>0.48799999999999999</v>
      </c>
      <c r="AM157" s="85">
        <v>0.48570000000000002</v>
      </c>
      <c r="AN157" s="85">
        <v>0.48110000000000003</v>
      </c>
    </row>
    <row r="158" spans="1:40" x14ac:dyDescent="0.25">
      <c r="A158" s="64" t="s">
        <v>1</v>
      </c>
      <c r="B158" s="64" t="s">
        <v>2</v>
      </c>
      <c r="C158" s="64" t="s">
        <v>320</v>
      </c>
      <c r="D158" s="64"/>
      <c r="E158" s="87">
        <v>1110010</v>
      </c>
      <c r="F158" s="88">
        <v>1110010</v>
      </c>
      <c r="G158" s="39" t="s">
        <v>626</v>
      </c>
      <c r="H158" s="85">
        <v>0.4118</v>
      </c>
      <c r="I158" s="85">
        <v>0.40889999999999999</v>
      </c>
      <c r="J158" s="85">
        <v>0.41410000000000002</v>
      </c>
      <c r="K158" s="85">
        <v>0.41189999999999999</v>
      </c>
      <c r="L158" s="85">
        <v>0.41370000000000001</v>
      </c>
      <c r="M158" s="85">
        <v>0.40889999999999999</v>
      </c>
      <c r="N158" s="85">
        <v>0.4108</v>
      </c>
      <c r="O158" s="85">
        <v>0.40849999999999997</v>
      </c>
      <c r="P158" s="85">
        <v>0.40649999999999997</v>
      </c>
      <c r="Q158" s="85">
        <v>0.40439999999999998</v>
      </c>
      <c r="R158" s="85">
        <v>0.4037</v>
      </c>
      <c r="S158" s="85">
        <v>0.40479999999999999</v>
      </c>
      <c r="T158" s="85">
        <v>0.40989999999999999</v>
      </c>
      <c r="U158" s="85">
        <v>0.42670000000000002</v>
      </c>
      <c r="V158" s="85">
        <v>0.44669999999999999</v>
      </c>
      <c r="W158" s="85">
        <v>0.44850000000000001</v>
      </c>
      <c r="X158" s="85">
        <v>0.439</v>
      </c>
      <c r="Y158" s="85">
        <v>0.42709999999999998</v>
      </c>
      <c r="Z158" s="85">
        <v>0.42170000000000002</v>
      </c>
      <c r="AA158" s="85">
        <v>0.41310000000000002</v>
      </c>
      <c r="AB158" s="85">
        <v>0.41199999999999998</v>
      </c>
      <c r="AC158" s="85">
        <v>0.41170000000000001</v>
      </c>
      <c r="AD158" s="85">
        <v>0.41959999999999997</v>
      </c>
      <c r="AE158" s="85">
        <v>0.42080000000000001</v>
      </c>
      <c r="AF158" s="85">
        <v>0.42320000000000002</v>
      </c>
      <c r="AG158" s="85">
        <v>0.42059999999999997</v>
      </c>
      <c r="AH158" s="85">
        <v>0.41049999999999998</v>
      </c>
      <c r="AI158" s="85">
        <v>0.40489999999999998</v>
      </c>
      <c r="AJ158" s="85">
        <v>0.41270000000000001</v>
      </c>
      <c r="AK158" s="85">
        <v>0.41499999999999998</v>
      </c>
      <c r="AL158" s="85">
        <v>0.41289999999999999</v>
      </c>
      <c r="AM158" s="85">
        <v>0.41799999999999998</v>
      </c>
      <c r="AN158" s="85">
        <v>0.41199999999999998</v>
      </c>
    </row>
    <row r="159" spans="1:40" x14ac:dyDescent="0.25">
      <c r="A159" s="64" t="s">
        <v>4</v>
      </c>
      <c r="B159" s="64" t="s">
        <v>2</v>
      </c>
      <c r="C159" s="64" t="s">
        <v>320</v>
      </c>
      <c r="D159" s="64"/>
      <c r="E159" s="87">
        <v>1110044</v>
      </c>
      <c r="F159" s="88">
        <v>1110044</v>
      </c>
      <c r="G159" s="39" t="s">
        <v>627</v>
      </c>
      <c r="H159" s="85">
        <v>0.1867</v>
      </c>
      <c r="I159" s="85">
        <v>0.1855</v>
      </c>
      <c r="J159" s="85">
        <v>0.18429999999999999</v>
      </c>
      <c r="K159" s="85">
        <v>0.18920000000000001</v>
      </c>
      <c r="L159" s="85">
        <v>0.1923</v>
      </c>
      <c r="M159" s="85">
        <v>0.1913</v>
      </c>
      <c r="N159" s="85">
        <v>0.19270000000000001</v>
      </c>
      <c r="O159" s="85">
        <v>0.19700000000000001</v>
      </c>
      <c r="P159" s="85">
        <v>0.20380000000000001</v>
      </c>
      <c r="Q159" s="85">
        <v>0.20849999999999999</v>
      </c>
      <c r="R159" s="85">
        <v>0.21010000000000001</v>
      </c>
      <c r="S159" s="85">
        <v>0.2097</v>
      </c>
      <c r="T159" s="85">
        <v>0.2089</v>
      </c>
      <c r="U159" s="85">
        <v>0.21029999999999999</v>
      </c>
      <c r="V159" s="85">
        <v>0.21840000000000001</v>
      </c>
      <c r="W159" s="85">
        <v>0.22969999999999999</v>
      </c>
      <c r="X159" s="85">
        <v>0.2326</v>
      </c>
      <c r="Y159" s="85">
        <v>0.2293</v>
      </c>
      <c r="Z159" s="85">
        <v>0.23139999999999999</v>
      </c>
      <c r="AA159" s="85">
        <v>0.2303</v>
      </c>
      <c r="AB159" s="85">
        <v>0.22939999999999999</v>
      </c>
      <c r="AC159" s="85">
        <v>0.2273</v>
      </c>
      <c r="AD159" s="85">
        <v>0.22389999999999999</v>
      </c>
      <c r="AE159" s="85">
        <v>0.21920000000000001</v>
      </c>
      <c r="AF159" s="85">
        <v>0.2167</v>
      </c>
      <c r="AG159" s="85">
        <v>0.21890000000000001</v>
      </c>
      <c r="AH159" s="85">
        <v>0.21640000000000001</v>
      </c>
      <c r="AI159" s="85">
        <v>0.2321</v>
      </c>
      <c r="AJ159" s="85">
        <v>0.2407</v>
      </c>
      <c r="AK159" s="85">
        <v>0.23749999999999999</v>
      </c>
      <c r="AL159" s="85">
        <v>0.23419999999999999</v>
      </c>
      <c r="AM159" s="85">
        <v>0.23069999999999999</v>
      </c>
      <c r="AN159" s="85">
        <v>0.22689999999999999</v>
      </c>
    </row>
    <row r="160" spans="1:40" x14ac:dyDescent="0.25">
      <c r="A160" s="64">
        <v>0</v>
      </c>
      <c r="B160" s="64">
        <v>0</v>
      </c>
      <c r="C160" s="64">
        <v>0</v>
      </c>
      <c r="D160" s="64"/>
      <c r="E160" s="110">
        <v>1111000</v>
      </c>
      <c r="F160" s="114">
        <v>1111</v>
      </c>
      <c r="G160" s="99" t="s">
        <v>628</v>
      </c>
      <c r="H160" s="85">
        <v>1.8964000000000001</v>
      </c>
      <c r="I160" s="85">
        <v>1.8856999999999999</v>
      </c>
      <c r="J160" s="85">
        <v>1.8714</v>
      </c>
      <c r="K160" s="85">
        <v>1.8723000000000001</v>
      </c>
      <c r="L160" s="85">
        <v>1.8771</v>
      </c>
      <c r="M160" s="85">
        <v>1.8812</v>
      </c>
      <c r="N160" s="85">
        <v>1.8825000000000001</v>
      </c>
      <c r="O160" s="85">
        <v>1.873</v>
      </c>
      <c r="P160" s="85">
        <v>1.8717999999999999</v>
      </c>
      <c r="Q160" s="85">
        <v>1.8708</v>
      </c>
      <c r="R160" s="85">
        <v>1.8718999999999999</v>
      </c>
      <c r="S160" s="85">
        <v>1.8869</v>
      </c>
      <c r="T160" s="85">
        <v>1.8935999999999999</v>
      </c>
      <c r="U160" s="85">
        <v>1.8989</v>
      </c>
      <c r="V160" s="85">
        <v>1.8912</v>
      </c>
      <c r="W160" s="85">
        <v>1.9073</v>
      </c>
      <c r="X160" s="85">
        <v>1.9409000000000001</v>
      </c>
      <c r="Y160" s="85">
        <v>1.9957</v>
      </c>
      <c r="Z160" s="85">
        <v>2.0527000000000002</v>
      </c>
      <c r="AA160" s="85">
        <v>2.1116999999999999</v>
      </c>
      <c r="AB160" s="85">
        <v>2.1516999999999999</v>
      </c>
      <c r="AC160" s="85">
        <v>2.1690999999999998</v>
      </c>
      <c r="AD160" s="85">
        <v>2.1671999999999998</v>
      </c>
      <c r="AE160" s="85">
        <v>2.1379999999999999</v>
      </c>
      <c r="AF160" s="85">
        <v>2.0739999999999998</v>
      </c>
      <c r="AG160" s="85">
        <v>2.0078</v>
      </c>
      <c r="AH160" s="85">
        <v>1.9639</v>
      </c>
      <c r="AI160" s="85">
        <v>2.0064000000000002</v>
      </c>
      <c r="AJ160" s="85">
        <v>2.032</v>
      </c>
      <c r="AK160" s="85">
        <v>2.0518000000000001</v>
      </c>
      <c r="AL160" s="85">
        <v>2.0453000000000001</v>
      </c>
      <c r="AM160" s="85">
        <v>2.0798999999999999</v>
      </c>
      <c r="AN160" s="85">
        <v>2.0874000000000001</v>
      </c>
    </row>
    <row r="161" spans="1:40" x14ac:dyDescent="0.25">
      <c r="A161" s="64" t="s">
        <v>1</v>
      </c>
      <c r="B161" s="64" t="s">
        <v>2</v>
      </c>
      <c r="C161" s="64" t="s">
        <v>320</v>
      </c>
      <c r="D161" s="64"/>
      <c r="E161" s="87">
        <v>1111004</v>
      </c>
      <c r="F161" s="88">
        <v>1111004</v>
      </c>
      <c r="G161" s="39" t="s">
        <v>629</v>
      </c>
      <c r="H161" s="85">
        <v>0.94889999999999997</v>
      </c>
      <c r="I161" s="85">
        <v>0.93310000000000004</v>
      </c>
      <c r="J161" s="85">
        <v>0.92410000000000003</v>
      </c>
      <c r="K161" s="85">
        <v>0.92490000000000006</v>
      </c>
      <c r="L161" s="85">
        <v>0.92649999999999999</v>
      </c>
      <c r="M161" s="85">
        <v>0.9224</v>
      </c>
      <c r="N161" s="85">
        <v>0.92490000000000006</v>
      </c>
      <c r="O161" s="85">
        <v>0.91559999999999997</v>
      </c>
      <c r="P161" s="85">
        <v>0.91320000000000001</v>
      </c>
      <c r="Q161" s="85">
        <v>0.91490000000000005</v>
      </c>
      <c r="R161" s="85">
        <v>0.91920000000000002</v>
      </c>
      <c r="S161" s="85">
        <v>0.93259999999999998</v>
      </c>
      <c r="T161" s="85">
        <v>0.94010000000000005</v>
      </c>
      <c r="U161" s="85">
        <v>0.93869999999999998</v>
      </c>
      <c r="V161" s="85">
        <v>0.93310000000000004</v>
      </c>
      <c r="W161" s="85">
        <v>0.94510000000000005</v>
      </c>
      <c r="X161" s="85">
        <v>0.96730000000000005</v>
      </c>
      <c r="Y161" s="85">
        <v>1.0014000000000001</v>
      </c>
      <c r="Z161" s="85">
        <v>1.0448999999999999</v>
      </c>
      <c r="AA161" s="85">
        <v>1.0972</v>
      </c>
      <c r="AB161" s="85">
        <v>1.1355999999999999</v>
      </c>
      <c r="AC161" s="85">
        <v>1.1445000000000001</v>
      </c>
      <c r="AD161" s="85">
        <v>1.1352</v>
      </c>
      <c r="AE161" s="85">
        <v>1.1014999999999999</v>
      </c>
      <c r="AF161" s="85">
        <v>1.0375000000000001</v>
      </c>
      <c r="AG161" s="85">
        <v>0.97389999999999999</v>
      </c>
      <c r="AH161" s="85">
        <v>0.93179999999999996</v>
      </c>
      <c r="AI161" s="85">
        <v>0.97089999999999999</v>
      </c>
      <c r="AJ161" s="85">
        <v>0.99680000000000002</v>
      </c>
      <c r="AK161" s="85">
        <v>1.0094000000000001</v>
      </c>
      <c r="AL161" s="85">
        <v>1.0011000000000001</v>
      </c>
      <c r="AM161" s="85">
        <v>1.0222</v>
      </c>
      <c r="AN161" s="85">
        <v>1.0296000000000001</v>
      </c>
    </row>
    <row r="162" spans="1:40" x14ac:dyDescent="0.25">
      <c r="A162" s="64" t="s">
        <v>1</v>
      </c>
      <c r="B162" s="64" t="s">
        <v>2</v>
      </c>
      <c r="C162" s="64" t="s">
        <v>320</v>
      </c>
      <c r="D162" s="64"/>
      <c r="E162" s="87">
        <v>1111008</v>
      </c>
      <c r="F162" s="88">
        <v>1111008</v>
      </c>
      <c r="G162" s="39" t="s">
        <v>630</v>
      </c>
      <c r="H162" s="85">
        <v>1.44E-2</v>
      </c>
      <c r="I162" s="85">
        <v>1.4500000000000001E-2</v>
      </c>
      <c r="J162" s="85">
        <v>1.46E-2</v>
      </c>
      <c r="K162" s="85">
        <v>1.46E-2</v>
      </c>
      <c r="L162" s="85">
        <v>1.46E-2</v>
      </c>
      <c r="M162" s="85">
        <v>1.4500000000000001E-2</v>
      </c>
      <c r="N162" s="85">
        <v>1.4500000000000001E-2</v>
      </c>
      <c r="O162" s="85">
        <v>1.43E-2</v>
      </c>
      <c r="P162" s="85">
        <v>1.4500000000000001E-2</v>
      </c>
      <c r="Q162" s="85">
        <v>1.43E-2</v>
      </c>
      <c r="R162" s="85">
        <v>1.4200000000000001E-2</v>
      </c>
      <c r="S162" s="85">
        <v>1.44E-2</v>
      </c>
      <c r="T162" s="85">
        <v>1.47E-2</v>
      </c>
      <c r="U162" s="85">
        <v>1.4800000000000001E-2</v>
      </c>
      <c r="V162" s="85">
        <v>1.49E-2</v>
      </c>
      <c r="W162" s="85">
        <v>1.4800000000000001E-2</v>
      </c>
      <c r="X162" s="85">
        <v>1.49E-2</v>
      </c>
      <c r="Y162" s="85">
        <v>1.4999999999999999E-2</v>
      </c>
      <c r="Z162" s="85">
        <v>1.52E-2</v>
      </c>
      <c r="AA162" s="85">
        <v>1.54E-2</v>
      </c>
      <c r="AB162" s="85">
        <v>1.54E-2</v>
      </c>
      <c r="AC162" s="85">
        <v>1.55E-2</v>
      </c>
      <c r="AD162" s="85">
        <v>1.54E-2</v>
      </c>
      <c r="AE162" s="85">
        <v>1.54E-2</v>
      </c>
      <c r="AF162" s="85">
        <v>1.6500000000000001E-2</v>
      </c>
      <c r="AG162" s="85">
        <v>1.66E-2</v>
      </c>
      <c r="AH162" s="85">
        <v>1.6500000000000001E-2</v>
      </c>
      <c r="AI162" s="85">
        <v>1.6500000000000001E-2</v>
      </c>
      <c r="AJ162" s="85">
        <v>1.6299999999999999E-2</v>
      </c>
      <c r="AK162" s="85">
        <v>1.6199999999999999E-2</v>
      </c>
      <c r="AL162" s="85">
        <v>1.6400000000000001E-2</v>
      </c>
      <c r="AM162" s="85">
        <v>1.6500000000000001E-2</v>
      </c>
      <c r="AN162" s="85">
        <v>1.6400000000000001E-2</v>
      </c>
    </row>
    <row r="163" spans="1:40" x14ac:dyDescent="0.25">
      <c r="A163" s="64" t="s">
        <v>1</v>
      </c>
      <c r="B163" s="64" t="s">
        <v>2</v>
      </c>
      <c r="C163" s="64" t="s">
        <v>320</v>
      </c>
      <c r="D163" s="64"/>
      <c r="E163" s="87">
        <v>1111009</v>
      </c>
      <c r="F163" s="88">
        <v>1111009</v>
      </c>
      <c r="G163" s="39" t="s">
        <v>631</v>
      </c>
      <c r="H163" s="85">
        <v>0.20899999999999999</v>
      </c>
      <c r="I163" s="85">
        <v>0.2077</v>
      </c>
      <c r="J163" s="85">
        <v>0.20810000000000001</v>
      </c>
      <c r="K163" s="85">
        <v>0.20930000000000001</v>
      </c>
      <c r="L163" s="85">
        <v>0.21049999999999999</v>
      </c>
      <c r="M163" s="85">
        <v>0.21379999999999999</v>
      </c>
      <c r="N163" s="85">
        <v>0.2147</v>
      </c>
      <c r="O163" s="85">
        <v>0.21540000000000001</v>
      </c>
      <c r="P163" s="85">
        <v>0.2167</v>
      </c>
      <c r="Q163" s="85">
        <v>0.21740000000000001</v>
      </c>
      <c r="R163" s="85">
        <v>0.21740000000000001</v>
      </c>
      <c r="S163" s="85">
        <v>0.21729999999999999</v>
      </c>
      <c r="T163" s="85">
        <v>0.218</v>
      </c>
      <c r="U163" s="85">
        <v>0.21779999999999999</v>
      </c>
      <c r="V163" s="85">
        <v>0.21709999999999999</v>
      </c>
      <c r="W163" s="85">
        <v>0.2195</v>
      </c>
      <c r="X163" s="85">
        <v>0.22450000000000001</v>
      </c>
      <c r="Y163" s="85">
        <v>0.23089999999999999</v>
      </c>
      <c r="Z163" s="85">
        <v>0.23730000000000001</v>
      </c>
      <c r="AA163" s="85">
        <v>0.24</v>
      </c>
      <c r="AB163" s="85">
        <v>0.2424</v>
      </c>
      <c r="AC163" s="85">
        <v>0.246</v>
      </c>
      <c r="AD163" s="85">
        <v>0.2477</v>
      </c>
      <c r="AE163" s="85">
        <v>0.25019999999999998</v>
      </c>
      <c r="AF163" s="85">
        <v>0.24990000000000001</v>
      </c>
      <c r="AG163" s="85">
        <v>0.24879999999999999</v>
      </c>
      <c r="AH163" s="85">
        <v>0.247</v>
      </c>
      <c r="AI163" s="85">
        <v>0.2465</v>
      </c>
      <c r="AJ163" s="85">
        <v>0.24529999999999999</v>
      </c>
      <c r="AK163" s="85">
        <v>0.24809999999999999</v>
      </c>
      <c r="AL163" s="85">
        <v>0.25280000000000002</v>
      </c>
      <c r="AM163" s="85">
        <v>0.25540000000000002</v>
      </c>
      <c r="AN163" s="85">
        <v>0.25740000000000002</v>
      </c>
    </row>
    <row r="164" spans="1:40" x14ac:dyDescent="0.25">
      <c r="A164" s="64" t="s">
        <v>1</v>
      </c>
      <c r="B164" s="64" t="s">
        <v>2</v>
      </c>
      <c r="C164" s="64" t="s">
        <v>320</v>
      </c>
      <c r="D164" s="64"/>
      <c r="E164" s="87">
        <v>1111011</v>
      </c>
      <c r="F164" s="88">
        <v>1111011</v>
      </c>
      <c r="G164" s="39" t="s">
        <v>632</v>
      </c>
      <c r="H164" s="85">
        <v>0.4899</v>
      </c>
      <c r="I164" s="85">
        <v>0.4955</v>
      </c>
      <c r="J164" s="85">
        <v>0.49109999999999998</v>
      </c>
      <c r="K164" s="85">
        <v>0.48799999999999999</v>
      </c>
      <c r="L164" s="85">
        <v>0.49109999999999998</v>
      </c>
      <c r="M164" s="85">
        <v>0.49580000000000002</v>
      </c>
      <c r="N164" s="85">
        <v>0.49759999999999999</v>
      </c>
      <c r="O164" s="85">
        <v>0.49930000000000002</v>
      </c>
      <c r="P164" s="85">
        <v>0.4975</v>
      </c>
      <c r="Q164" s="85">
        <v>0.49399999999999999</v>
      </c>
      <c r="R164" s="85">
        <v>0.49199999999999999</v>
      </c>
      <c r="S164" s="85">
        <v>0.49330000000000002</v>
      </c>
      <c r="T164" s="85">
        <v>0.4919</v>
      </c>
      <c r="U164" s="85">
        <v>0.49580000000000002</v>
      </c>
      <c r="V164" s="85">
        <v>0.49480000000000002</v>
      </c>
      <c r="W164" s="85">
        <v>0.49709999999999999</v>
      </c>
      <c r="X164" s="85">
        <v>0.50309999999999999</v>
      </c>
      <c r="Y164" s="85">
        <v>0.51290000000000002</v>
      </c>
      <c r="Z164" s="85">
        <v>0.51580000000000004</v>
      </c>
      <c r="AA164" s="85">
        <v>0.52239999999999998</v>
      </c>
      <c r="AB164" s="85">
        <v>0.52039999999999997</v>
      </c>
      <c r="AC164" s="85">
        <v>0.52429999999999999</v>
      </c>
      <c r="AD164" s="85">
        <v>0.52890000000000004</v>
      </c>
      <c r="AE164" s="85">
        <v>0.53110000000000002</v>
      </c>
      <c r="AF164" s="85">
        <v>0.5302</v>
      </c>
      <c r="AG164" s="85">
        <v>0.52749999999999997</v>
      </c>
      <c r="AH164" s="85">
        <v>0.52659999999999996</v>
      </c>
      <c r="AI164" s="85">
        <v>0.52580000000000005</v>
      </c>
      <c r="AJ164" s="85">
        <v>0.52680000000000005</v>
      </c>
      <c r="AK164" s="85">
        <v>0.53010000000000002</v>
      </c>
      <c r="AL164" s="85">
        <v>0.5292</v>
      </c>
      <c r="AM164" s="85">
        <v>0.53869999999999996</v>
      </c>
      <c r="AN164" s="85">
        <v>0.53810000000000002</v>
      </c>
    </row>
    <row r="165" spans="1:40" x14ac:dyDescent="0.25">
      <c r="A165" s="64" t="s">
        <v>1</v>
      </c>
      <c r="B165" s="64" t="s">
        <v>2</v>
      </c>
      <c r="C165" s="64" t="s">
        <v>320</v>
      </c>
      <c r="D165" s="64"/>
      <c r="E165" s="87">
        <v>1111012</v>
      </c>
      <c r="F165" s="88">
        <v>1111012</v>
      </c>
      <c r="G165" s="39" t="s">
        <v>633</v>
      </c>
      <c r="H165" s="85">
        <v>2.3E-3</v>
      </c>
      <c r="I165" s="85">
        <v>2.3E-3</v>
      </c>
      <c r="J165" s="85">
        <v>2.3999999999999998E-3</v>
      </c>
      <c r="K165" s="85">
        <v>2.3999999999999998E-3</v>
      </c>
      <c r="L165" s="85">
        <v>2.3999999999999998E-3</v>
      </c>
      <c r="M165" s="85">
        <v>2.3999999999999998E-3</v>
      </c>
      <c r="N165" s="85">
        <v>2.3999999999999998E-3</v>
      </c>
      <c r="O165" s="85">
        <v>2.3999999999999998E-3</v>
      </c>
      <c r="P165" s="85">
        <v>2.5000000000000001E-3</v>
      </c>
      <c r="Q165" s="85">
        <v>2.5000000000000001E-3</v>
      </c>
      <c r="R165" s="85">
        <v>2.3999999999999998E-3</v>
      </c>
      <c r="S165" s="85">
        <v>2.5000000000000001E-3</v>
      </c>
      <c r="T165" s="85">
        <v>2.5000000000000001E-3</v>
      </c>
      <c r="U165" s="85">
        <v>2.3999999999999998E-3</v>
      </c>
      <c r="V165" s="85">
        <v>2.3999999999999998E-3</v>
      </c>
      <c r="W165" s="85">
        <v>2.3999999999999998E-3</v>
      </c>
      <c r="X165" s="85">
        <v>2.3999999999999998E-3</v>
      </c>
      <c r="Y165" s="85">
        <v>2.3999999999999998E-3</v>
      </c>
      <c r="Z165" s="85">
        <v>2.5000000000000001E-3</v>
      </c>
      <c r="AA165" s="85">
        <v>2.5000000000000001E-3</v>
      </c>
      <c r="AB165" s="85">
        <v>2.5000000000000001E-3</v>
      </c>
      <c r="AC165" s="85">
        <v>2.5000000000000001E-3</v>
      </c>
      <c r="AD165" s="85">
        <v>2.5000000000000001E-3</v>
      </c>
      <c r="AE165" s="85">
        <v>2.5000000000000001E-3</v>
      </c>
      <c r="AF165" s="85">
        <v>2.5000000000000001E-3</v>
      </c>
      <c r="AG165" s="85">
        <v>2.5000000000000001E-3</v>
      </c>
      <c r="AH165" s="85">
        <v>2.5000000000000001E-3</v>
      </c>
      <c r="AI165" s="85">
        <v>2.3999999999999998E-3</v>
      </c>
      <c r="AJ165" s="85">
        <v>2.3999999999999998E-3</v>
      </c>
      <c r="AK165" s="85">
        <v>2.3999999999999998E-3</v>
      </c>
      <c r="AL165" s="85">
        <v>2.3999999999999998E-3</v>
      </c>
      <c r="AM165" s="85">
        <v>2.3999999999999998E-3</v>
      </c>
      <c r="AN165" s="85">
        <v>2.3999999999999998E-3</v>
      </c>
    </row>
    <row r="166" spans="1:40" x14ac:dyDescent="0.25">
      <c r="A166" s="64" t="s">
        <v>1</v>
      </c>
      <c r="B166" s="64" t="s">
        <v>2</v>
      </c>
      <c r="C166" s="64" t="s">
        <v>320</v>
      </c>
      <c r="D166" s="64"/>
      <c r="E166" s="87">
        <v>1111019</v>
      </c>
      <c r="F166" s="88">
        <v>1111019</v>
      </c>
      <c r="G166" s="39" t="s">
        <v>634</v>
      </c>
      <c r="H166" s="85">
        <v>0.21190000000000001</v>
      </c>
      <c r="I166" s="85">
        <v>0.21240000000000001</v>
      </c>
      <c r="J166" s="85">
        <v>0.21060000000000001</v>
      </c>
      <c r="K166" s="85">
        <v>0.2127</v>
      </c>
      <c r="L166" s="85">
        <v>0.2117</v>
      </c>
      <c r="M166" s="85">
        <v>0.21149999999999999</v>
      </c>
      <c r="N166" s="85">
        <v>0.2074</v>
      </c>
      <c r="O166" s="85">
        <v>0.2051</v>
      </c>
      <c r="P166" s="85">
        <v>0.20710000000000001</v>
      </c>
      <c r="Q166" s="85">
        <v>0.2077</v>
      </c>
      <c r="R166" s="85">
        <v>0.2072</v>
      </c>
      <c r="S166" s="85">
        <v>0.20730000000000001</v>
      </c>
      <c r="T166" s="85">
        <v>0.20730000000000001</v>
      </c>
      <c r="U166" s="85">
        <v>0.20979999999999999</v>
      </c>
      <c r="V166" s="85">
        <v>0.20910000000000001</v>
      </c>
      <c r="W166" s="85">
        <v>0.20849999999999999</v>
      </c>
      <c r="X166" s="85">
        <v>0.2087</v>
      </c>
      <c r="Y166" s="85">
        <v>0.21299999999999999</v>
      </c>
      <c r="Z166" s="85">
        <v>0.21659999999999999</v>
      </c>
      <c r="AA166" s="85">
        <v>0.21390000000000001</v>
      </c>
      <c r="AB166" s="85">
        <v>0.21510000000000001</v>
      </c>
      <c r="AC166" s="85">
        <v>0.21629999999999999</v>
      </c>
      <c r="AD166" s="85">
        <v>0.2172</v>
      </c>
      <c r="AE166" s="85">
        <v>0.2172</v>
      </c>
      <c r="AF166" s="85">
        <v>0.21590000000000001</v>
      </c>
      <c r="AG166" s="85">
        <v>0.217</v>
      </c>
      <c r="AH166" s="85">
        <v>0.218</v>
      </c>
      <c r="AI166" s="85">
        <v>0.2228</v>
      </c>
      <c r="AJ166" s="85">
        <v>0.2233</v>
      </c>
      <c r="AK166" s="85">
        <v>0.22459999999999999</v>
      </c>
      <c r="AL166" s="85">
        <v>0.2228</v>
      </c>
      <c r="AM166" s="85">
        <v>0.22389999999999999</v>
      </c>
      <c r="AN166" s="85">
        <v>0.22320000000000001</v>
      </c>
    </row>
    <row r="167" spans="1:40" x14ac:dyDescent="0.25">
      <c r="A167" s="64" t="s">
        <v>1</v>
      </c>
      <c r="B167" s="64" t="s">
        <v>2</v>
      </c>
      <c r="C167" s="64" t="s">
        <v>320</v>
      </c>
      <c r="D167" s="64"/>
      <c r="E167" s="87">
        <v>1111031</v>
      </c>
      <c r="F167" s="88">
        <v>1111031</v>
      </c>
      <c r="G167" s="39" t="s">
        <v>635</v>
      </c>
      <c r="H167" s="85">
        <v>1.9800000000000002E-2</v>
      </c>
      <c r="I167" s="85">
        <v>2.0199999999999999E-2</v>
      </c>
      <c r="J167" s="85">
        <v>2.0400000000000001E-2</v>
      </c>
      <c r="K167" s="85">
        <v>2.0400000000000001E-2</v>
      </c>
      <c r="L167" s="85">
        <v>2.0400000000000001E-2</v>
      </c>
      <c r="M167" s="85">
        <v>2.07E-2</v>
      </c>
      <c r="N167" s="85">
        <v>2.1000000000000001E-2</v>
      </c>
      <c r="O167" s="85">
        <v>2.07E-2</v>
      </c>
      <c r="P167" s="85">
        <v>2.0400000000000001E-2</v>
      </c>
      <c r="Q167" s="85">
        <v>2.0199999999999999E-2</v>
      </c>
      <c r="R167" s="85">
        <v>1.95E-2</v>
      </c>
      <c r="S167" s="85">
        <v>1.9400000000000001E-2</v>
      </c>
      <c r="T167" s="85">
        <v>1.9199999999999998E-2</v>
      </c>
      <c r="U167" s="85">
        <v>1.9599999999999999E-2</v>
      </c>
      <c r="V167" s="85">
        <v>1.9800000000000002E-2</v>
      </c>
      <c r="W167" s="85">
        <v>1.9900000000000001E-2</v>
      </c>
      <c r="X167" s="85">
        <v>2.01E-2</v>
      </c>
      <c r="Y167" s="85">
        <v>2.01E-2</v>
      </c>
      <c r="Z167" s="85">
        <v>2.0299999999999999E-2</v>
      </c>
      <c r="AA167" s="85">
        <v>2.0400000000000001E-2</v>
      </c>
      <c r="AB167" s="85">
        <v>2.0199999999999999E-2</v>
      </c>
      <c r="AC167" s="85">
        <v>0.02</v>
      </c>
      <c r="AD167" s="85">
        <v>2.0199999999999999E-2</v>
      </c>
      <c r="AE167" s="85">
        <v>2.01E-2</v>
      </c>
      <c r="AF167" s="85">
        <v>2.1499999999999998E-2</v>
      </c>
      <c r="AG167" s="85">
        <v>2.1499999999999998E-2</v>
      </c>
      <c r="AH167" s="85">
        <v>2.1399999999999999E-2</v>
      </c>
      <c r="AI167" s="85">
        <v>2.1399999999999999E-2</v>
      </c>
      <c r="AJ167" s="85">
        <v>2.1100000000000001E-2</v>
      </c>
      <c r="AK167" s="85">
        <v>2.1000000000000001E-2</v>
      </c>
      <c r="AL167" s="85">
        <v>2.07E-2</v>
      </c>
      <c r="AM167" s="85">
        <v>2.0799999999999999E-2</v>
      </c>
      <c r="AN167" s="85">
        <v>2.0400000000000001E-2</v>
      </c>
    </row>
    <row r="168" spans="1:40" x14ac:dyDescent="0.25">
      <c r="A168" s="64">
        <v>0</v>
      </c>
      <c r="B168" s="64">
        <v>0</v>
      </c>
      <c r="C168" s="64">
        <v>0</v>
      </c>
      <c r="D168" s="64"/>
      <c r="E168" s="110">
        <v>1112000</v>
      </c>
      <c r="F168" s="114">
        <v>1112</v>
      </c>
      <c r="G168" s="99" t="s">
        <v>636</v>
      </c>
      <c r="H168" s="85">
        <v>1.7995000000000001</v>
      </c>
      <c r="I168" s="85">
        <v>1.7862</v>
      </c>
      <c r="J168" s="85">
        <v>1.7827</v>
      </c>
      <c r="K168" s="85">
        <v>1.7815000000000001</v>
      </c>
      <c r="L168" s="85">
        <v>1.7783</v>
      </c>
      <c r="M168" s="85">
        <v>1.7795000000000001</v>
      </c>
      <c r="N168" s="85">
        <v>1.7972999999999999</v>
      </c>
      <c r="O168" s="85">
        <v>1.8095000000000001</v>
      </c>
      <c r="P168" s="85">
        <v>1.8159000000000001</v>
      </c>
      <c r="Q168" s="85">
        <v>1.8439000000000001</v>
      </c>
      <c r="R168" s="85">
        <v>1.8520000000000001</v>
      </c>
      <c r="S168" s="85">
        <v>1.8472</v>
      </c>
      <c r="T168" s="85">
        <v>1.8473999999999999</v>
      </c>
      <c r="U168" s="85">
        <v>1.8566</v>
      </c>
      <c r="V168" s="85">
        <v>1.8745000000000001</v>
      </c>
      <c r="W168" s="85">
        <v>1.8916999999999999</v>
      </c>
      <c r="X168" s="85">
        <v>1.9000999999999999</v>
      </c>
      <c r="Y168" s="85">
        <v>1.9018999999999999</v>
      </c>
      <c r="Z168" s="85">
        <v>1.9021999999999999</v>
      </c>
      <c r="AA168" s="85">
        <v>1.9097</v>
      </c>
      <c r="AB168" s="85">
        <v>1.9257</v>
      </c>
      <c r="AC168" s="85">
        <v>1.9624999999999999</v>
      </c>
      <c r="AD168" s="85">
        <v>1.9738</v>
      </c>
      <c r="AE168" s="85">
        <v>1.9802999999999999</v>
      </c>
      <c r="AF168" s="85">
        <v>1.9757</v>
      </c>
      <c r="AG168" s="85">
        <v>1.9843</v>
      </c>
      <c r="AH168" s="85">
        <v>1.9833000000000001</v>
      </c>
      <c r="AI168" s="85">
        <v>1.9761</v>
      </c>
      <c r="AJ168" s="85">
        <v>1.9734</v>
      </c>
      <c r="AK168" s="85">
        <v>1.9767999999999999</v>
      </c>
      <c r="AL168" s="85">
        <v>1.9852000000000001</v>
      </c>
      <c r="AM168" s="85">
        <v>1.9887999999999999</v>
      </c>
      <c r="AN168" s="85">
        <v>1.9883</v>
      </c>
    </row>
    <row r="169" spans="1:40" x14ac:dyDescent="0.25">
      <c r="A169" s="64" t="s">
        <v>1</v>
      </c>
      <c r="B169" s="64" t="s">
        <v>2</v>
      </c>
      <c r="C169" s="64" t="s">
        <v>320</v>
      </c>
      <c r="D169" s="64"/>
      <c r="E169" s="87">
        <v>1112003</v>
      </c>
      <c r="F169" s="88">
        <v>1112003</v>
      </c>
      <c r="G169" s="39" t="s">
        <v>637</v>
      </c>
      <c r="H169" s="85">
        <v>0.48320000000000002</v>
      </c>
      <c r="I169" s="85">
        <v>0.47820000000000001</v>
      </c>
      <c r="J169" s="85">
        <v>0.4763</v>
      </c>
      <c r="K169" s="85">
        <v>0.47360000000000002</v>
      </c>
      <c r="L169" s="85">
        <v>0.47399999999999998</v>
      </c>
      <c r="M169" s="85">
        <v>0.47289999999999999</v>
      </c>
      <c r="N169" s="85">
        <v>0.47560000000000002</v>
      </c>
      <c r="O169" s="85">
        <v>0.47560000000000002</v>
      </c>
      <c r="P169" s="85">
        <v>0.47589999999999999</v>
      </c>
      <c r="Q169" s="85">
        <v>0.47539999999999999</v>
      </c>
      <c r="R169" s="85">
        <v>0.47589999999999999</v>
      </c>
      <c r="S169" s="85">
        <v>0.47270000000000001</v>
      </c>
      <c r="T169" s="85">
        <v>0.47120000000000001</v>
      </c>
      <c r="U169" s="85">
        <v>0.47420000000000001</v>
      </c>
      <c r="V169" s="85">
        <v>0.47649999999999998</v>
      </c>
      <c r="W169" s="85">
        <v>0.48270000000000002</v>
      </c>
      <c r="X169" s="85">
        <v>0.48699999999999999</v>
      </c>
      <c r="Y169" s="85">
        <v>0.48420000000000002</v>
      </c>
      <c r="Z169" s="85">
        <v>0.48709999999999998</v>
      </c>
      <c r="AA169" s="85">
        <v>0.48709999999999998</v>
      </c>
      <c r="AB169" s="85">
        <v>0.48720000000000002</v>
      </c>
      <c r="AC169" s="85">
        <v>0.48759999999999998</v>
      </c>
      <c r="AD169" s="85">
        <v>0.4879</v>
      </c>
      <c r="AE169" s="85">
        <v>0.48870000000000002</v>
      </c>
      <c r="AF169" s="85">
        <v>0.48909999999999998</v>
      </c>
      <c r="AG169" s="85">
        <v>0.49199999999999999</v>
      </c>
      <c r="AH169" s="85">
        <v>0.48849999999999999</v>
      </c>
      <c r="AI169" s="85">
        <v>0.48570000000000002</v>
      </c>
      <c r="AJ169" s="85">
        <v>0.4869</v>
      </c>
      <c r="AK169" s="85">
        <v>0.48630000000000001</v>
      </c>
      <c r="AL169" s="85">
        <v>0.48949999999999999</v>
      </c>
      <c r="AM169" s="85">
        <v>0.4929</v>
      </c>
      <c r="AN169" s="85">
        <v>0.48759999999999998</v>
      </c>
    </row>
    <row r="170" spans="1:40" x14ac:dyDescent="0.25">
      <c r="A170" s="64" t="s">
        <v>1</v>
      </c>
      <c r="B170" s="64" t="s">
        <v>2</v>
      </c>
      <c r="C170" s="64" t="s">
        <v>320</v>
      </c>
      <c r="D170" s="64"/>
      <c r="E170" s="87">
        <v>1112015</v>
      </c>
      <c r="F170" s="88">
        <v>1112015</v>
      </c>
      <c r="G170" s="39" t="s">
        <v>638</v>
      </c>
      <c r="H170" s="85">
        <v>0.98880000000000001</v>
      </c>
      <c r="I170" s="85">
        <v>0.98050000000000004</v>
      </c>
      <c r="J170" s="85">
        <v>0.97989999999999999</v>
      </c>
      <c r="K170" s="85">
        <v>0.98209999999999997</v>
      </c>
      <c r="L170" s="85">
        <v>0.97899999999999998</v>
      </c>
      <c r="M170" s="85">
        <v>0.97950000000000004</v>
      </c>
      <c r="N170" s="85">
        <v>0.9879</v>
      </c>
      <c r="O170" s="85">
        <v>1.0011000000000001</v>
      </c>
      <c r="P170" s="85">
        <v>1.0058</v>
      </c>
      <c r="Q170" s="85">
        <v>1.0316000000000001</v>
      </c>
      <c r="R170" s="85">
        <v>1.0428999999999999</v>
      </c>
      <c r="S170" s="85">
        <v>1.0418000000000001</v>
      </c>
      <c r="T170" s="85">
        <v>1.0415000000000001</v>
      </c>
      <c r="U170" s="85">
        <v>1.046</v>
      </c>
      <c r="V170" s="85">
        <v>1.0585</v>
      </c>
      <c r="W170" s="85">
        <v>1.0608</v>
      </c>
      <c r="X170" s="85">
        <v>1.0631999999999999</v>
      </c>
      <c r="Y170" s="85">
        <v>1.0668</v>
      </c>
      <c r="Z170" s="85">
        <v>1.0636000000000001</v>
      </c>
      <c r="AA170" s="85">
        <v>1.0706</v>
      </c>
      <c r="AB170" s="85">
        <v>1.0849</v>
      </c>
      <c r="AC170" s="85">
        <v>1.1175999999999999</v>
      </c>
      <c r="AD170" s="85">
        <v>1.1278999999999999</v>
      </c>
      <c r="AE170" s="85">
        <v>1.1335</v>
      </c>
      <c r="AF170" s="85">
        <v>1.1287</v>
      </c>
      <c r="AG170" s="85">
        <v>1.1337999999999999</v>
      </c>
      <c r="AH170" s="85">
        <v>1.1373</v>
      </c>
      <c r="AI170" s="85">
        <v>1.135</v>
      </c>
      <c r="AJ170" s="85">
        <v>1.1294999999999999</v>
      </c>
      <c r="AK170" s="85">
        <v>1.1344000000000001</v>
      </c>
      <c r="AL170" s="85">
        <v>1.1396999999999999</v>
      </c>
      <c r="AM170" s="85">
        <v>1.1418999999999999</v>
      </c>
      <c r="AN170" s="85">
        <v>1.1442000000000001</v>
      </c>
    </row>
    <row r="171" spans="1:40" x14ac:dyDescent="0.25">
      <c r="A171" s="64" t="s">
        <v>1</v>
      </c>
      <c r="B171" s="64" t="s">
        <v>2</v>
      </c>
      <c r="C171" s="64" t="s">
        <v>320</v>
      </c>
      <c r="D171" s="64"/>
      <c r="E171" s="87">
        <v>1112017</v>
      </c>
      <c r="F171" s="88">
        <v>1112017</v>
      </c>
      <c r="G171" s="39" t="s">
        <v>639</v>
      </c>
      <c r="H171" s="85">
        <v>9.7299999999999998E-2</v>
      </c>
      <c r="I171" s="85">
        <v>9.6299999999999997E-2</v>
      </c>
      <c r="J171" s="85">
        <v>9.6799999999999997E-2</v>
      </c>
      <c r="K171" s="85">
        <v>9.7000000000000003E-2</v>
      </c>
      <c r="L171" s="85">
        <v>9.7000000000000003E-2</v>
      </c>
      <c r="M171" s="85">
        <v>9.6500000000000002E-2</v>
      </c>
      <c r="N171" s="85">
        <v>9.7299999999999998E-2</v>
      </c>
      <c r="O171" s="85">
        <v>9.6600000000000005E-2</v>
      </c>
      <c r="P171" s="85">
        <v>9.8000000000000004E-2</v>
      </c>
      <c r="Q171" s="85">
        <v>9.8500000000000004E-2</v>
      </c>
      <c r="R171" s="85">
        <v>9.8500000000000004E-2</v>
      </c>
      <c r="S171" s="85">
        <v>9.8400000000000001E-2</v>
      </c>
      <c r="T171" s="85">
        <v>9.9400000000000002E-2</v>
      </c>
      <c r="U171" s="85">
        <v>9.8900000000000002E-2</v>
      </c>
      <c r="V171" s="85">
        <v>9.9599999999999994E-2</v>
      </c>
      <c r="W171" s="85">
        <v>0.1017</v>
      </c>
      <c r="X171" s="85">
        <v>0.1017</v>
      </c>
      <c r="Y171" s="85">
        <v>0.1012</v>
      </c>
      <c r="Z171" s="85">
        <v>0.1016</v>
      </c>
      <c r="AA171" s="85">
        <v>0.1022</v>
      </c>
      <c r="AB171" s="85">
        <v>0.10340000000000001</v>
      </c>
      <c r="AC171" s="85">
        <v>0.1053</v>
      </c>
      <c r="AD171" s="85">
        <v>0.1057</v>
      </c>
      <c r="AE171" s="85">
        <v>0.1069</v>
      </c>
      <c r="AF171" s="85">
        <v>0.1065</v>
      </c>
      <c r="AG171" s="85">
        <v>0.1069</v>
      </c>
      <c r="AH171" s="85">
        <v>0.10589999999999999</v>
      </c>
      <c r="AI171" s="85">
        <v>0.1043</v>
      </c>
      <c r="AJ171" s="85">
        <v>0.1053</v>
      </c>
      <c r="AK171" s="85">
        <v>0.1047</v>
      </c>
      <c r="AL171" s="85">
        <v>0.106</v>
      </c>
      <c r="AM171" s="85">
        <v>0.1046</v>
      </c>
      <c r="AN171" s="85">
        <v>0.10680000000000001</v>
      </c>
    </row>
    <row r="172" spans="1:40" x14ac:dyDescent="0.25">
      <c r="A172" s="64" t="s">
        <v>1</v>
      </c>
      <c r="B172" s="64" t="s">
        <v>2</v>
      </c>
      <c r="C172" s="64" t="s">
        <v>320</v>
      </c>
      <c r="D172" s="64"/>
      <c r="E172" s="87">
        <v>1112018</v>
      </c>
      <c r="F172" s="88">
        <v>1112018</v>
      </c>
      <c r="G172" s="39" t="s">
        <v>640</v>
      </c>
      <c r="H172" s="85">
        <v>0.1087</v>
      </c>
      <c r="I172" s="85">
        <v>0.10929999999999999</v>
      </c>
      <c r="J172" s="85">
        <v>0.1086</v>
      </c>
      <c r="K172" s="85">
        <v>0.108</v>
      </c>
      <c r="L172" s="85">
        <v>0.1087</v>
      </c>
      <c r="M172" s="85">
        <v>0.11020000000000001</v>
      </c>
      <c r="N172" s="85">
        <v>0.1135</v>
      </c>
      <c r="O172" s="85">
        <v>0.1145</v>
      </c>
      <c r="P172" s="85">
        <v>0.1134</v>
      </c>
      <c r="Q172" s="85">
        <v>0.1135</v>
      </c>
      <c r="R172" s="85">
        <v>0.1116</v>
      </c>
      <c r="S172" s="85">
        <v>0.1124</v>
      </c>
      <c r="T172" s="85">
        <v>0.113</v>
      </c>
      <c r="U172" s="85">
        <v>0.1147</v>
      </c>
      <c r="V172" s="85">
        <v>0.1164</v>
      </c>
      <c r="W172" s="85">
        <v>0.1212</v>
      </c>
      <c r="X172" s="85">
        <v>0.12180000000000001</v>
      </c>
      <c r="Y172" s="85">
        <v>0.12230000000000001</v>
      </c>
      <c r="Z172" s="85">
        <v>0.12180000000000001</v>
      </c>
      <c r="AA172" s="85">
        <v>0.1215</v>
      </c>
      <c r="AB172" s="85">
        <v>0.1208</v>
      </c>
      <c r="AC172" s="85">
        <v>0.1207</v>
      </c>
      <c r="AD172" s="85">
        <v>0.1212</v>
      </c>
      <c r="AE172" s="85">
        <v>0.1201</v>
      </c>
      <c r="AF172" s="85">
        <v>0.1211</v>
      </c>
      <c r="AG172" s="85">
        <v>0.12230000000000001</v>
      </c>
      <c r="AH172" s="85">
        <v>0.12180000000000001</v>
      </c>
      <c r="AI172" s="85">
        <v>0.12189999999999999</v>
      </c>
      <c r="AJ172" s="85">
        <v>0.12230000000000001</v>
      </c>
      <c r="AK172" s="85">
        <v>0.1229</v>
      </c>
      <c r="AL172" s="85">
        <v>0.1232</v>
      </c>
      <c r="AM172" s="85">
        <v>0.1232</v>
      </c>
      <c r="AN172" s="85">
        <v>0.1226</v>
      </c>
    </row>
    <row r="173" spans="1:40" x14ac:dyDescent="0.25">
      <c r="A173" s="64" t="s">
        <v>1</v>
      </c>
      <c r="B173" s="64" t="s">
        <v>2</v>
      </c>
      <c r="C173" s="64" t="s">
        <v>320</v>
      </c>
      <c r="D173" s="64"/>
      <c r="E173" s="87">
        <v>1112019</v>
      </c>
      <c r="F173" s="88">
        <v>1112019</v>
      </c>
      <c r="G173" s="39" t="s">
        <v>641</v>
      </c>
      <c r="H173" s="85">
        <v>0.1019</v>
      </c>
      <c r="I173" s="85">
        <v>0.1022</v>
      </c>
      <c r="J173" s="85">
        <v>0.1011</v>
      </c>
      <c r="K173" s="85">
        <v>0.10059999999999999</v>
      </c>
      <c r="L173" s="85">
        <v>9.9599999999999994E-2</v>
      </c>
      <c r="M173" s="85">
        <v>0.1002</v>
      </c>
      <c r="N173" s="85">
        <v>0.1024</v>
      </c>
      <c r="O173" s="85">
        <v>0.1013</v>
      </c>
      <c r="P173" s="85">
        <v>0.1026</v>
      </c>
      <c r="Q173" s="85">
        <v>0.105</v>
      </c>
      <c r="R173" s="85">
        <v>0.10299999999999999</v>
      </c>
      <c r="S173" s="85">
        <v>0.10150000000000001</v>
      </c>
      <c r="T173" s="85">
        <v>0.1016</v>
      </c>
      <c r="U173" s="85">
        <v>0.1021</v>
      </c>
      <c r="V173" s="85">
        <v>0.10299999999999999</v>
      </c>
      <c r="W173" s="85">
        <v>0.1045</v>
      </c>
      <c r="X173" s="85">
        <v>0.10539999999999999</v>
      </c>
      <c r="Y173" s="85">
        <v>0.1062</v>
      </c>
      <c r="Z173" s="85">
        <v>0.1067</v>
      </c>
      <c r="AA173" s="85">
        <v>0.1066</v>
      </c>
      <c r="AB173" s="85">
        <v>0.1074</v>
      </c>
      <c r="AC173" s="85">
        <v>0.109</v>
      </c>
      <c r="AD173" s="85">
        <v>0.1087</v>
      </c>
      <c r="AE173" s="85">
        <v>0.109</v>
      </c>
      <c r="AF173" s="85">
        <v>0.1101</v>
      </c>
      <c r="AG173" s="85">
        <v>0.1094</v>
      </c>
      <c r="AH173" s="85">
        <v>0.11</v>
      </c>
      <c r="AI173" s="85">
        <v>0.109</v>
      </c>
      <c r="AJ173" s="85">
        <v>0.10920000000000001</v>
      </c>
      <c r="AK173" s="85">
        <v>0.1082</v>
      </c>
      <c r="AL173" s="85">
        <v>0.1066</v>
      </c>
      <c r="AM173" s="85">
        <v>0.1057</v>
      </c>
      <c r="AN173" s="85">
        <v>0.1066</v>
      </c>
    </row>
    <row r="174" spans="1:40" x14ac:dyDescent="0.25">
      <c r="A174" s="64" t="s">
        <v>1</v>
      </c>
      <c r="B174" s="64" t="s">
        <v>2</v>
      </c>
      <c r="C174" s="64" t="s">
        <v>320</v>
      </c>
      <c r="D174" s="64"/>
      <c r="E174" s="87">
        <v>1112025</v>
      </c>
      <c r="F174" s="88">
        <v>1112025</v>
      </c>
      <c r="G174" s="39" t="s">
        <v>642</v>
      </c>
      <c r="H174" s="85">
        <v>1.9599999999999999E-2</v>
      </c>
      <c r="I174" s="85">
        <v>1.9699999999999999E-2</v>
      </c>
      <c r="J174" s="85">
        <v>0.02</v>
      </c>
      <c r="K174" s="85">
        <v>2.0199999999999999E-2</v>
      </c>
      <c r="L174" s="85">
        <v>2.0199999999999999E-2</v>
      </c>
      <c r="M174" s="85">
        <v>2.0199999999999999E-2</v>
      </c>
      <c r="N174" s="85">
        <v>2.06E-2</v>
      </c>
      <c r="O174" s="85">
        <v>2.0299999999999999E-2</v>
      </c>
      <c r="P174" s="85">
        <v>2.0299999999999999E-2</v>
      </c>
      <c r="Q174" s="85">
        <v>0.02</v>
      </c>
      <c r="R174" s="85">
        <v>2.0199999999999999E-2</v>
      </c>
      <c r="S174" s="85">
        <v>2.0400000000000001E-2</v>
      </c>
      <c r="T174" s="85">
        <v>2.06E-2</v>
      </c>
      <c r="U174" s="85">
        <v>2.07E-2</v>
      </c>
      <c r="V174" s="85">
        <v>2.0500000000000001E-2</v>
      </c>
      <c r="W174" s="85">
        <v>2.0799999999999999E-2</v>
      </c>
      <c r="X174" s="85">
        <v>2.0899999999999998E-2</v>
      </c>
      <c r="Y174" s="85">
        <v>2.12E-2</v>
      </c>
      <c r="Z174" s="85">
        <v>2.1499999999999998E-2</v>
      </c>
      <c r="AA174" s="85">
        <v>2.1700000000000001E-2</v>
      </c>
      <c r="AB174" s="85">
        <v>2.1999999999999999E-2</v>
      </c>
      <c r="AC174" s="85">
        <v>2.24E-2</v>
      </c>
      <c r="AD174" s="85">
        <v>2.24E-2</v>
      </c>
      <c r="AE174" s="85">
        <v>2.2100000000000002E-2</v>
      </c>
      <c r="AF174" s="85">
        <v>0.02</v>
      </c>
      <c r="AG174" s="85">
        <v>1.9900000000000001E-2</v>
      </c>
      <c r="AH174" s="85">
        <v>1.9900000000000001E-2</v>
      </c>
      <c r="AI174" s="85">
        <v>2.0199999999999999E-2</v>
      </c>
      <c r="AJ174" s="85">
        <v>2.0199999999999999E-2</v>
      </c>
      <c r="AK174" s="85">
        <v>2.01E-2</v>
      </c>
      <c r="AL174" s="85">
        <v>2.0199999999999999E-2</v>
      </c>
      <c r="AM174" s="85">
        <v>2.0500000000000001E-2</v>
      </c>
      <c r="AN174" s="85">
        <v>2.0500000000000001E-2</v>
      </c>
    </row>
    <row r="175" spans="1:40" x14ac:dyDescent="0.25">
      <c r="A175" s="64">
        <v>0</v>
      </c>
      <c r="B175" s="64">
        <v>0</v>
      </c>
      <c r="C175" s="64">
        <v>0</v>
      </c>
      <c r="D175" s="64"/>
      <c r="E175" s="110">
        <v>1113000</v>
      </c>
      <c r="F175" s="114">
        <v>1113</v>
      </c>
      <c r="G175" s="99" t="s">
        <v>643</v>
      </c>
      <c r="H175" s="85">
        <v>0.47949999999999998</v>
      </c>
      <c r="I175" s="85">
        <v>0.47849999999999998</v>
      </c>
      <c r="J175" s="85">
        <v>0.47749999999999998</v>
      </c>
      <c r="K175" s="85">
        <v>0.48370000000000002</v>
      </c>
      <c r="L175" s="85">
        <v>0.49109999999999998</v>
      </c>
      <c r="M175" s="85">
        <v>0.50309999999999999</v>
      </c>
      <c r="N175" s="85">
        <v>0.51160000000000005</v>
      </c>
      <c r="O175" s="85">
        <v>0.51319999999999999</v>
      </c>
      <c r="P175" s="85">
        <v>0.5171</v>
      </c>
      <c r="Q175" s="85">
        <v>0.52649999999999997</v>
      </c>
      <c r="R175" s="85">
        <v>0.53779999999999994</v>
      </c>
      <c r="S175" s="85">
        <v>0.54390000000000005</v>
      </c>
      <c r="T175" s="85">
        <v>0.53890000000000005</v>
      </c>
      <c r="U175" s="85">
        <v>0.5353</v>
      </c>
      <c r="V175" s="85">
        <v>0.53190000000000004</v>
      </c>
      <c r="W175" s="85">
        <v>0.52600000000000002</v>
      </c>
      <c r="X175" s="85">
        <v>0.51229999999999998</v>
      </c>
      <c r="Y175" s="85">
        <v>0.49659999999999999</v>
      </c>
      <c r="Z175" s="85">
        <v>0.48580000000000001</v>
      </c>
      <c r="AA175" s="85">
        <v>0.47720000000000001</v>
      </c>
      <c r="AB175" s="85">
        <v>0.47039999999999998</v>
      </c>
      <c r="AC175" s="85">
        <v>0.46789999999999998</v>
      </c>
      <c r="AD175" s="85">
        <v>0.46279999999999999</v>
      </c>
      <c r="AE175" s="85">
        <v>0.46110000000000001</v>
      </c>
      <c r="AF175" s="85">
        <v>0.46079999999999999</v>
      </c>
      <c r="AG175" s="85">
        <v>0.46089999999999998</v>
      </c>
      <c r="AH175" s="85">
        <v>0.45750000000000002</v>
      </c>
      <c r="AI175" s="85">
        <v>0.46229999999999999</v>
      </c>
      <c r="AJ175" s="85">
        <v>0.47120000000000001</v>
      </c>
      <c r="AK175" s="85">
        <v>0.47399999999999998</v>
      </c>
      <c r="AL175" s="85">
        <v>0.47289999999999999</v>
      </c>
      <c r="AM175" s="85">
        <v>0.46889999999999998</v>
      </c>
      <c r="AN175" s="85">
        <v>0.4546</v>
      </c>
    </row>
    <row r="176" spans="1:40" x14ac:dyDescent="0.25">
      <c r="A176" s="64" t="s">
        <v>1</v>
      </c>
      <c r="B176" s="64" t="s">
        <v>2</v>
      </c>
      <c r="C176" s="64" t="s">
        <v>320</v>
      </c>
      <c r="D176" s="64"/>
      <c r="E176" s="87">
        <v>1113013</v>
      </c>
      <c r="F176" s="88">
        <v>1113013</v>
      </c>
      <c r="G176" s="39" t="s">
        <v>644</v>
      </c>
      <c r="H176" s="85">
        <v>0.30249999999999999</v>
      </c>
      <c r="I176" s="85">
        <v>0.3014</v>
      </c>
      <c r="J176" s="85">
        <v>0.30170000000000002</v>
      </c>
      <c r="K176" s="85">
        <v>0.30669999999999997</v>
      </c>
      <c r="L176" s="85">
        <v>0.31440000000000001</v>
      </c>
      <c r="M176" s="85">
        <v>0.3246</v>
      </c>
      <c r="N176" s="85">
        <v>0.33179999999999998</v>
      </c>
      <c r="O176" s="85">
        <v>0.33379999999999999</v>
      </c>
      <c r="P176" s="85">
        <v>0.33650000000000002</v>
      </c>
      <c r="Q176" s="85">
        <v>0.34350000000000003</v>
      </c>
      <c r="R176" s="85">
        <v>0.35189999999999999</v>
      </c>
      <c r="S176" s="85">
        <v>0.35699999999999998</v>
      </c>
      <c r="T176" s="85">
        <v>0.35289999999999999</v>
      </c>
      <c r="U176" s="85">
        <v>0.3488</v>
      </c>
      <c r="V176" s="85">
        <v>0.34379999999999999</v>
      </c>
      <c r="W176" s="85">
        <v>0.33679999999999999</v>
      </c>
      <c r="X176" s="85">
        <v>0.32529999999999998</v>
      </c>
      <c r="Y176" s="85">
        <v>0.31269999999999998</v>
      </c>
      <c r="Z176" s="85">
        <v>0.3014</v>
      </c>
      <c r="AA176" s="85">
        <v>0.2954</v>
      </c>
      <c r="AB176" s="85">
        <v>0.28889999999999999</v>
      </c>
      <c r="AC176" s="85">
        <v>0.28660000000000002</v>
      </c>
      <c r="AD176" s="85">
        <v>0.28189999999999998</v>
      </c>
      <c r="AE176" s="85">
        <v>0.2782</v>
      </c>
      <c r="AF176" s="85">
        <v>0.27829999999999999</v>
      </c>
      <c r="AG176" s="85">
        <v>0.27739999999999998</v>
      </c>
      <c r="AH176" s="85">
        <v>0.27479999999999999</v>
      </c>
      <c r="AI176" s="85">
        <v>0.28120000000000001</v>
      </c>
      <c r="AJ176" s="85">
        <v>0.28989999999999999</v>
      </c>
      <c r="AK176" s="85">
        <v>0.29199999999999998</v>
      </c>
      <c r="AL176" s="85">
        <v>0.29070000000000001</v>
      </c>
      <c r="AM176" s="85">
        <v>0.28589999999999999</v>
      </c>
      <c r="AN176" s="85">
        <v>0.27110000000000001</v>
      </c>
    </row>
    <row r="177" spans="1:40" x14ac:dyDescent="0.25">
      <c r="A177" s="64" t="s">
        <v>1</v>
      </c>
      <c r="B177" s="64" t="s">
        <v>2</v>
      </c>
      <c r="C177" s="64" t="s">
        <v>320</v>
      </c>
      <c r="D177" s="64"/>
      <c r="E177" s="87">
        <v>1113014</v>
      </c>
      <c r="F177" s="88">
        <v>1113014</v>
      </c>
      <c r="G177" s="39" t="s">
        <v>645</v>
      </c>
      <c r="H177" s="85">
        <v>2.4500000000000001E-2</v>
      </c>
      <c r="I177" s="85">
        <v>2.4199999999999999E-2</v>
      </c>
      <c r="J177" s="85">
        <v>2.3800000000000002E-2</v>
      </c>
      <c r="K177" s="85">
        <v>2.3900000000000001E-2</v>
      </c>
      <c r="L177" s="85">
        <v>2.35E-2</v>
      </c>
      <c r="M177" s="85">
        <v>2.3900000000000001E-2</v>
      </c>
      <c r="N177" s="85">
        <v>2.35E-2</v>
      </c>
      <c r="O177" s="85">
        <v>2.3400000000000001E-2</v>
      </c>
      <c r="P177" s="85">
        <v>2.3400000000000001E-2</v>
      </c>
      <c r="Q177" s="85">
        <v>2.3699999999999999E-2</v>
      </c>
      <c r="R177" s="85">
        <v>2.3599999999999999E-2</v>
      </c>
      <c r="S177" s="85">
        <v>2.35E-2</v>
      </c>
      <c r="T177" s="85">
        <v>2.3599999999999999E-2</v>
      </c>
      <c r="U177" s="85">
        <v>2.3699999999999999E-2</v>
      </c>
      <c r="V177" s="85">
        <v>2.4299999999999999E-2</v>
      </c>
      <c r="W177" s="85">
        <v>2.4899999999999999E-2</v>
      </c>
      <c r="X177" s="85">
        <v>2.47E-2</v>
      </c>
      <c r="Y177" s="85">
        <v>2.4500000000000001E-2</v>
      </c>
      <c r="Z177" s="85">
        <v>2.46E-2</v>
      </c>
      <c r="AA177" s="85">
        <v>2.4500000000000001E-2</v>
      </c>
      <c r="AB177" s="85">
        <v>2.41E-2</v>
      </c>
      <c r="AC177" s="85">
        <v>2.4199999999999999E-2</v>
      </c>
      <c r="AD177" s="85">
        <v>2.41E-2</v>
      </c>
      <c r="AE177" s="85">
        <v>2.5000000000000001E-2</v>
      </c>
      <c r="AF177" s="85">
        <v>2.58E-2</v>
      </c>
      <c r="AG177" s="85">
        <v>2.5899999999999999E-2</v>
      </c>
      <c r="AH177" s="85">
        <v>2.5600000000000001E-2</v>
      </c>
      <c r="AI177" s="85">
        <v>2.5100000000000001E-2</v>
      </c>
      <c r="AJ177" s="85">
        <v>2.47E-2</v>
      </c>
      <c r="AK177" s="85">
        <v>2.53E-2</v>
      </c>
      <c r="AL177" s="85">
        <v>2.53E-2</v>
      </c>
      <c r="AM177" s="85">
        <v>2.5499999999999998E-2</v>
      </c>
      <c r="AN177" s="85">
        <v>2.53E-2</v>
      </c>
    </row>
    <row r="178" spans="1:40" x14ac:dyDescent="0.25">
      <c r="A178" s="64" t="s">
        <v>1</v>
      </c>
      <c r="B178" s="64" t="s">
        <v>2</v>
      </c>
      <c r="C178" s="64" t="s">
        <v>320</v>
      </c>
      <c r="D178" s="64"/>
      <c r="E178" s="87">
        <v>1113040</v>
      </c>
      <c r="F178" s="88">
        <v>1113040</v>
      </c>
      <c r="G178" s="39" t="s">
        <v>646</v>
      </c>
      <c r="H178" s="85">
        <v>0.1525</v>
      </c>
      <c r="I178" s="85">
        <v>0.153</v>
      </c>
      <c r="J178" s="85">
        <v>0.152</v>
      </c>
      <c r="K178" s="85">
        <v>0.15310000000000001</v>
      </c>
      <c r="L178" s="85">
        <v>0.15310000000000001</v>
      </c>
      <c r="M178" s="85">
        <v>0.1547</v>
      </c>
      <c r="N178" s="85">
        <v>0.15640000000000001</v>
      </c>
      <c r="O178" s="85">
        <v>0.156</v>
      </c>
      <c r="P178" s="85">
        <v>0.1573</v>
      </c>
      <c r="Q178" s="85">
        <v>0.1593</v>
      </c>
      <c r="R178" s="85">
        <v>0.16220000000000001</v>
      </c>
      <c r="S178" s="85">
        <v>0.16339999999999999</v>
      </c>
      <c r="T178" s="85">
        <v>0.16239999999999999</v>
      </c>
      <c r="U178" s="85">
        <v>0.16289999999999999</v>
      </c>
      <c r="V178" s="85">
        <v>0.1638</v>
      </c>
      <c r="W178" s="85">
        <v>0.1643</v>
      </c>
      <c r="X178" s="85">
        <v>0.1623</v>
      </c>
      <c r="Y178" s="85">
        <v>0.1595</v>
      </c>
      <c r="Z178" s="85">
        <v>0.1598</v>
      </c>
      <c r="AA178" s="85">
        <v>0.15720000000000001</v>
      </c>
      <c r="AB178" s="85">
        <v>0.15740000000000001</v>
      </c>
      <c r="AC178" s="85">
        <v>0.15709999999999999</v>
      </c>
      <c r="AD178" s="85">
        <v>0.15690000000000001</v>
      </c>
      <c r="AE178" s="85">
        <v>0.158</v>
      </c>
      <c r="AF178" s="85">
        <v>0.15670000000000001</v>
      </c>
      <c r="AG178" s="85">
        <v>0.15759999999999999</v>
      </c>
      <c r="AH178" s="85">
        <v>0.15720000000000001</v>
      </c>
      <c r="AI178" s="85">
        <v>0.156</v>
      </c>
      <c r="AJ178" s="85">
        <v>0.1565</v>
      </c>
      <c r="AK178" s="85">
        <v>0.15670000000000001</v>
      </c>
      <c r="AL178" s="85">
        <v>0.157</v>
      </c>
      <c r="AM178" s="85">
        <v>0.1575</v>
      </c>
      <c r="AN178" s="85">
        <v>0.15820000000000001</v>
      </c>
    </row>
    <row r="179" spans="1:40" x14ac:dyDescent="0.25">
      <c r="A179" s="64">
        <v>0</v>
      </c>
      <c r="B179" s="64">
        <v>0</v>
      </c>
      <c r="C179" s="64">
        <v>0</v>
      </c>
      <c r="D179" s="64"/>
      <c r="E179" s="110">
        <v>1114000</v>
      </c>
      <c r="F179" s="114">
        <v>1114</v>
      </c>
      <c r="G179" s="99" t="s">
        <v>647</v>
      </c>
      <c r="H179" s="85">
        <v>1.7639</v>
      </c>
      <c r="I179" s="85">
        <v>1.7683</v>
      </c>
      <c r="J179" s="85">
        <v>1.7754000000000001</v>
      </c>
      <c r="K179" s="85">
        <v>1.7874000000000001</v>
      </c>
      <c r="L179" s="85">
        <v>1.7817000000000001</v>
      </c>
      <c r="M179" s="85">
        <v>1.7919</v>
      </c>
      <c r="N179" s="85">
        <v>1.8001</v>
      </c>
      <c r="O179" s="85">
        <v>1.7998000000000001</v>
      </c>
      <c r="P179" s="85">
        <v>1.8028</v>
      </c>
      <c r="Q179" s="85">
        <v>1.82</v>
      </c>
      <c r="R179" s="85">
        <v>1.8446</v>
      </c>
      <c r="S179" s="85">
        <v>1.8502000000000001</v>
      </c>
      <c r="T179" s="85">
        <v>1.8413999999999999</v>
      </c>
      <c r="U179" s="85">
        <v>1.8481000000000001</v>
      </c>
      <c r="V179" s="85">
        <v>1.8396999999999999</v>
      </c>
      <c r="W179" s="85">
        <v>1.8466</v>
      </c>
      <c r="X179" s="85">
        <v>1.8488</v>
      </c>
      <c r="Y179" s="85">
        <v>1.8352999999999999</v>
      </c>
      <c r="Z179" s="85">
        <v>1.8204</v>
      </c>
      <c r="AA179" s="85">
        <v>1.8281000000000001</v>
      </c>
      <c r="AB179" s="85">
        <v>1.8314999999999999</v>
      </c>
      <c r="AC179" s="85">
        <v>1.8311999999999999</v>
      </c>
      <c r="AD179" s="85">
        <v>1.8401000000000001</v>
      </c>
      <c r="AE179" s="85">
        <v>1.8393999999999999</v>
      </c>
      <c r="AF179" s="85">
        <v>1.8295999999999999</v>
      </c>
      <c r="AG179" s="85">
        <v>1.8420000000000001</v>
      </c>
      <c r="AH179" s="85">
        <v>1.8392999999999999</v>
      </c>
      <c r="AI179" s="85">
        <v>1.8282</v>
      </c>
      <c r="AJ179" s="85">
        <v>1.8275999999999999</v>
      </c>
      <c r="AK179" s="85">
        <v>1.8292999999999999</v>
      </c>
      <c r="AL179" s="85">
        <v>1.8353999999999999</v>
      </c>
      <c r="AM179" s="85">
        <v>1.8464</v>
      </c>
      <c r="AN179" s="85">
        <v>1.8434999999999999</v>
      </c>
    </row>
    <row r="180" spans="1:40" x14ac:dyDescent="0.25">
      <c r="A180" s="64" t="s">
        <v>1</v>
      </c>
      <c r="B180" s="64" t="s">
        <v>2</v>
      </c>
      <c r="C180" s="64" t="s">
        <v>320</v>
      </c>
      <c r="D180" s="64"/>
      <c r="E180" s="87">
        <v>1114001</v>
      </c>
      <c r="F180" s="88">
        <v>1114001</v>
      </c>
      <c r="G180" s="39" t="s">
        <v>648</v>
      </c>
      <c r="H180" s="85">
        <v>0.1628</v>
      </c>
      <c r="I180" s="85">
        <v>0.16200000000000001</v>
      </c>
      <c r="J180" s="85">
        <v>0.16059999999999999</v>
      </c>
      <c r="K180" s="85">
        <v>0.16109999999999999</v>
      </c>
      <c r="L180" s="85">
        <v>0.1623</v>
      </c>
      <c r="M180" s="85">
        <v>0.16220000000000001</v>
      </c>
      <c r="N180" s="85">
        <v>0.16200000000000001</v>
      </c>
      <c r="O180" s="85">
        <v>0.16120000000000001</v>
      </c>
      <c r="P180" s="85">
        <v>0.16220000000000001</v>
      </c>
      <c r="Q180" s="85">
        <v>0.16189999999999999</v>
      </c>
      <c r="R180" s="85">
        <v>0.16289999999999999</v>
      </c>
      <c r="S180" s="85">
        <v>0.1628</v>
      </c>
      <c r="T180" s="85">
        <v>0.16270000000000001</v>
      </c>
      <c r="U180" s="85">
        <v>0.16220000000000001</v>
      </c>
      <c r="V180" s="85">
        <v>0.16139999999999999</v>
      </c>
      <c r="W180" s="85">
        <v>0.16139999999999999</v>
      </c>
      <c r="X180" s="85">
        <v>0.1618</v>
      </c>
      <c r="Y180" s="85">
        <v>0.1613</v>
      </c>
      <c r="Z180" s="85">
        <v>0.1613</v>
      </c>
      <c r="AA180" s="85">
        <v>0.1605</v>
      </c>
      <c r="AB180" s="85">
        <v>0.15959999999999999</v>
      </c>
      <c r="AC180" s="85">
        <v>0.15840000000000001</v>
      </c>
      <c r="AD180" s="85">
        <v>0.15859999999999999</v>
      </c>
      <c r="AE180" s="85">
        <v>0.15870000000000001</v>
      </c>
      <c r="AF180" s="85">
        <v>0.15759999999999999</v>
      </c>
      <c r="AG180" s="85">
        <v>0.1573</v>
      </c>
      <c r="AH180" s="85">
        <v>0.15570000000000001</v>
      </c>
      <c r="AI180" s="85">
        <v>0.15640000000000001</v>
      </c>
      <c r="AJ180" s="85">
        <v>0.1578</v>
      </c>
      <c r="AK180" s="85">
        <v>0.15790000000000001</v>
      </c>
      <c r="AL180" s="85">
        <v>0.15759999999999999</v>
      </c>
      <c r="AM180" s="85">
        <v>0.15939999999999999</v>
      </c>
      <c r="AN180" s="85">
        <v>0.159</v>
      </c>
    </row>
    <row r="181" spans="1:40" x14ac:dyDescent="0.25">
      <c r="A181" s="64" t="s">
        <v>1</v>
      </c>
      <c r="B181" s="64" t="s">
        <v>2</v>
      </c>
      <c r="C181" s="64" t="s">
        <v>320</v>
      </c>
      <c r="D181" s="64"/>
      <c r="E181" s="87">
        <v>1114004</v>
      </c>
      <c r="F181" s="88">
        <v>1114004</v>
      </c>
      <c r="G181" s="39" t="s">
        <v>649</v>
      </c>
      <c r="H181" s="85">
        <v>3.5700000000000003E-2</v>
      </c>
      <c r="I181" s="85">
        <v>3.6299999999999999E-2</v>
      </c>
      <c r="J181" s="85">
        <v>3.9399999999999998E-2</v>
      </c>
      <c r="K181" s="85">
        <v>4.1599999999999998E-2</v>
      </c>
      <c r="L181" s="85">
        <v>4.2599999999999999E-2</v>
      </c>
      <c r="M181" s="85">
        <v>4.2700000000000002E-2</v>
      </c>
      <c r="N181" s="85">
        <v>4.2799999999999998E-2</v>
      </c>
      <c r="O181" s="85">
        <v>3.9699999999999999E-2</v>
      </c>
      <c r="P181" s="85">
        <v>3.6799999999999999E-2</v>
      </c>
      <c r="Q181" s="85">
        <v>3.4500000000000003E-2</v>
      </c>
      <c r="R181" s="85">
        <v>3.3799999999999997E-2</v>
      </c>
      <c r="S181" s="85">
        <v>3.3700000000000001E-2</v>
      </c>
      <c r="T181" s="85">
        <v>3.5200000000000002E-2</v>
      </c>
      <c r="U181" s="85">
        <v>3.9300000000000002E-2</v>
      </c>
      <c r="V181" s="85">
        <v>4.5600000000000002E-2</v>
      </c>
      <c r="W181" s="85">
        <v>5.3499999999999999E-2</v>
      </c>
      <c r="X181" s="85">
        <v>5.5199999999999999E-2</v>
      </c>
      <c r="Y181" s="85">
        <v>5.0599999999999999E-2</v>
      </c>
      <c r="Z181" s="85">
        <v>4.7399999999999998E-2</v>
      </c>
      <c r="AA181" s="85">
        <v>4.6600000000000003E-2</v>
      </c>
      <c r="AB181" s="85">
        <v>4.3200000000000002E-2</v>
      </c>
      <c r="AC181" s="85">
        <v>3.7199999999999997E-2</v>
      </c>
      <c r="AD181" s="85">
        <v>3.5499999999999997E-2</v>
      </c>
      <c r="AE181" s="85">
        <v>3.5099999999999999E-2</v>
      </c>
      <c r="AF181" s="85">
        <v>3.61E-2</v>
      </c>
      <c r="AG181" s="85">
        <v>4.2700000000000002E-2</v>
      </c>
      <c r="AH181" s="85">
        <v>4.7500000000000001E-2</v>
      </c>
      <c r="AI181" s="85">
        <v>4.5699999999999998E-2</v>
      </c>
      <c r="AJ181" s="85">
        <v>4.5999999999999999E-2</v>
      </c>
      <c r="AK181" s="85">
        <v>4.5199999999999997E-2</v>
      </c>
      <c r="AL181" s="85">
        <v>4.6800000000000001E-2</v>
      </c>
      <c r="AM181" s="85">
        <v>4.7600000000000003E-2</v>
      </c>
      <c r="AN181" s="85">
        <v>4.2599999999999999E-2</v>
      </c>
    </row>
    <row r="182" spans="1:40" x14ac:dyDescent="0.25">
      <c r="A182" s="64" t="s">
        <v>1</v>
      </c>
      <c r="B182" s="64" t="s">
        <v>2</v>
      </c>
      <c r="C182" s="64" t="s">
        <v>320</v>
      </c>
      <c r="D182" s="64"/>
      <c r="E182" s="87">
        <v>1114022</v>
      </c>
      <c r="F182" s="88">
        <v>1114022</v>
      </c>
      <c r="G182" s="39" t="s">
        <v>650</v>
      </c>
      <c r="H182" s="85">
        <v>0.36720000000000003</v>
      </c>
      <c r="I182" s="85">
        <v>0.37269999999999998</v>
      </c>
      <c r="J182" s="85">
        <v>0.37469999999999998</v>
      </c>
      <c r="K182" s="85">
        <v>0.38200000000000001</v>
      </c>
      <c r="L182" s="85">
        <v>0.37909999999999999</v>
      </c>
      <c r="M182" s="85">
        <v>0.38069999999999998</v>
      </c>
      <c r="N182" s="85">
        <v>0.37859999999999999</v>
      </c>
      <c r="O182" s="85">
        <v>0.3765</v>
      </c>
      <c r="P182" s="85">
        <v>0.37440000000000001</v>
      </c>
      <c r="Q182" s="85">
        <v>0.37790000000000001</v>
      </c>
      <c r="R182" s="85">
        <v>0.38569999999999999</v>
      </c>
      <c r="S182" s="85">
        <v>0.3896</v>
      </c>
      <c r="T182" s="85">
        <v>0.38919999999999999</v>
      </c>
      <c r="U182" s="85">
        <v>0.38729999999999998</v>
      </c>
      <c r="V182" s="85">
        <v>0.38690000000000002</v>
      </c>
      <c r="W182" s="85">
        <v>0.3836</v>
      </c>
      <c r="X182" s="85">
        <v>0.37619999999999998</v>
      </c>
      <c r="Y182" s="85">
        <v>0.36840000000000001</v>
      </c>
      <c r="Z182" s="85">
        <v>0.36449999999999999</v>
      </c>
      <c r="AA182" s="85">
        <v>0.35970000000000002</v>
      </c>
      <c r="AB182" s="85">
        <v>0.3579</v>
      </c>
      <c r="AC182" s="85">
        <v>0.35730000000000001</v>
      </c>
      <c r="AD182" s="85">
        <v>0.35560000000000003</v>
      </c>
      <c r="AE182" s="85">
        <v>0.35399999999999998</v>
      </c>
      <c r="AF182" s="85">
        <v>0.3473</v>
      </c>
      <c r="AG182" s="85">
        <v>0.3468</v>
      </c>
      <c r="AH182" s="85">
        <v>0.3422</v>
      </c>
      <c r="AI182" s="85">
        <v>0.33879999999999999</v>
      </c>
      <c r="AJ182" s="85">
        <v>0.34150000000000003</v>
      </c>
      <c r="AK182" s="85">
        <v>0.34620000000000001</v>
      </c>
      <c r="AL182" s="85">
        <v>0.35039999999999999</v>
      </c>
      <c r="AM182" s="85">
        <v>0.35510000000000003</v>
      </c>
      <c r="AN182" s="85">
        <v>0.35270000000000001</v>
      </c>
    </row>
    <row r="183" spans="1:40" x14ac:dyDescent="0.25">
      <c r="A183" s="64" t="s">
        <v>1</v>
      </c>
      <c r="B183" s="64" t="s">
        <v>2</v>
      </c>
      <c r="C183" s="64" t="s">
        <v>320</v>
      </c>
      <c r="D183" s="64"/>
      <c r="E183" s="87">
        <v>1114023</v>
      </c>
      <c r="F183" s="88">
        <v>1114023</v>
      </c>
      <c r="G183" s="39" t="s">
        <v>651</v>
      </c>
      <c r="H183" s="85">
        <v>1.47E-2</v>
      </c>
      <c r="I183" s="85">
        <v>1.4800000000000001E-2</v>
      </c>
      <c r="J183" s="85">
        <v>1.5100000000000001E-2</v>
      </c>
      <c r="K183" s="85">
        <v>1.5100000000000001E-2</v>
      </c>
      <c r="L183" s="85">
        <v>1.54E-2</v>
      </c>
      <c r="M183" s="85">
        <v>1.52E-2</v>
      </c>
      <c r="N183" s="85">
        <v>1.52E-2</v>
      </c>
      <c r="O183" s="85">
        <v>1.5100000000000001E-2</v>
      </c>
      <c r="P183" s="85">
        <v>1.5299999999999999E-2</v>
      </c>
      <c r="Q183" s="85">
        <v>1.5599999999999999E-2</v>
      </c>
      <c r="R183" s="85">
        <v>1.55E-2</v>
      </c>
      <c r="S183" s="85">
        <v>1.5100000000000001E-2</v>
      </c>
      <c r="T183" s="85">
        <v>1.52E-2</v>
      </c>
      <c r="U183" s="85">
        <v>1.54E-2</v>
      </c>
      <c r="V183" s="85">
        <v>1.55E-2</v>
      </c>
      <c r="W183" s="85">
        <v>1.5599999999999999E-2</v>
      </c>
      <c r="X183" s="85">
        <v>1.54E-2</v>
      </c>
      <c r="Y183" s="85">
        <v>1.55E-2</v>
      </c>
      <c r="Z183" s="85">
        <v>1.54E-2</v>
      </c>
      <c r="AA183" s="85">
        <v>1.5699999999999999E-2</v>
      </c>
      <c r="AB183" s="85">
        <v>1.54E-2</v>
      </c>
      <c r="AC183" s="85">
        <v>1.55E-2</v>
      </c>
      <c r="AD183" s="85">
        <v>1.5299999999999999E-2</v>
      </c>
      <c r="AE183" s="85">
        <v>1.52E-2</v>
      </c>
      <c r="AF183" s="85">
        <v>1.49E-2</v>
      </c>
      <c r="AG183" s="85">
        <v>1.4800000000000001E-2</v>
      </c>
      <c r="AH183" s="85">
        <v>1.46E-2</v>
      </c>
      <c r="AI183" s="85">
        <v>1.44E-2</v>
      </c>
      <c r="AJ183" s="85">
        <v>1.4500000000000001E-2</v>
      </c>
      <c r="AK183" s="85">
        <v>1.46E-2</v>
      </c>
      <c r="AL183" s="85">
        <v>1.4999999999999999E-2</v>
      </c>
      <c r="AM183" s="85">
        <v>1.4800000000000001E-2</v>
      </c>
      <c r="AN183" s="85">
        <v>1.47E-2</v>
      </c>
    </row>
    <row r="184" spans="1:40" x14ac:dyDescent="0.25">
      <c r="A184" s="64" t="s">
        <v>1</v>
      </c>
      <c r="B184" s="64" t="s">
        <v>2</v>
      </c>
      <c r="C184" s="64" t="s">
        <v>320</v>
      </c>
      <c r="D184" s="64"/>
      <c r="E184" s="87">
        <v>1114029</v>
      </c>
      <c r="F184" s="88">
        <v>1114029</v>
      </c>
      <c r="G184" s="39" t="s">
        <v>652</v>
      </c>
      <c r="H184" s="85">
        <v>3.0099999999999998E-2</v>
      </c>
      <c r="I184" s="85">
        <v>3.0700000000000002E-2</v>
      </c>
      <c r="J184" s="85">
        <v>3.1E-2</v>
      </c>
      <c r="K184" s="85">
        <v>3.0700000000000002E-2</v>
      </c>
      <c r="L184" s="85">
        <v>3.0499999999999999E-2</v>
      </c>
      <c r="M184" s="85">
        <v>3.15E-2</v>
      </c>
      <c r="N184" s="85">
        <v>3.1699999999999999E-2</v>
      </c>
      <c r="O184" s="85">
        <v>3.1800000000000002E-2</v>
      </c>
      <c r="P184" s="85">
        <v>3.1800000000000002E-2</v>
      </c>
      <c r="Q184" s="85">
        <v>3.2199999999999999E-2</v>
      </c>
      <c r="R184" s="85">
        <v>3.2199999999999999E-2</v>
      </c>
      <c r="S184" s="85">
        <v>3.2099999999999997E-2</v>
      </c>
      <c r="T184" s="85">
        <v>3.5099999999999999E-2</v>
      </c>
      <c r="U184" s="85">
        <v>3.4599999999999999E-2</v>
      </c>
      <c r="V184" s="85">
        <v>3.4500000000000003E-2</v>
      </c>
      <c r="W184" s="85">
        <v>3.5299999999999998E-2</v>
      </c>
      <c r="X184" s="85">
        <v>3.6700000000000003E-2</v>
      </c>
      <c r="Y184" s="85">
        <v>3.7600000000000001E-2</v>
      </c>
      <c r="Z184" s="85">
        <v>3.9699999999999999E-2</v>
      </c>
      <c r="AA184" s="85">
        <v>4.0800000000000003E-2</v>
      </c>
      <c r="AB184" s="85">
        <v>4.1799999999999997E-2</v>
      </c>
      <c r="AC184" s="85">
        <v>4.5199999999999997E-2</v>
      </c>
      <c r="AD184" s="85">
        <v>4.9799999999999997E-2</v>
      </c>
      <c r="AE184" s="85">
        <v>5.1400000000000001E-2</v>
      </c>
      <c r="AF184" s="85">
        <v>5.3400000000000003E-2</v>
      </c>
      <c r="AG184" s="85">
        <v>5.5399999999999998E-2</v>
      </c>
      <c r="AH184" s="85">
        <v>5.4800000000000001E-2</v>
      </c>
      <c r="AI184" s="85">
        <v>5.57E-2</v>
      </c>
      <c r="AJ184" s="85">
        <v>5.5399999999999998E-2</v>
      </c>
      <c r="AK184" s="85">
        <v>5.45E-2</v>
      </c>
      <c r="AL184" s="85">
        <v>5.5E-2</v>
      </c>
      <c r="AM184" s="85">
        <v>5.3999999999999999E-2</v>
      </c>
      <c r="AN184" s="85">
        <v>5.4199999999999998E-2</v>
      </c>
    </row>
    <row r="185" spans="1:40" x14ac:dyDescent="0.25">
      <c r="A185" s="64" t="s">
        <v>1</v>
      </c>
      <c r="B185" s="64" t="s">
        <v>2</v>
      </c>
      <c r="C185" s="64" t="s">
        <v>320</v>
      </c>
      <c r="D185" s="64"/>
      <c r="E185" s="87">
        <v>1114083</v>
      </c>
      <c r="F185" s="88">
        <v>1114083</v>
      </c>
      <c r="G185" s="39" t="s">
        <v>653</v>
      </c>
      <c r="H185" s="85">
        <v>0.68140000000000001</v>
      </c>
      <c r="I185" s="85">
        <v>0.67869999999999997</v>
      </c>
      <c r="J185" s="85">
        <v>0.68420000000000003</v>
      </c>
      <c r="K185" s="85">
        <v>0.68700000000000006</v>
      </c>
      <c r="L185" s="85">
        <v>0.68149999999999999</v>
      </c>
      <c r="M185" s="85">
        <v>0.68089999999999995</v>
      </c>
      <c r="N185" s="85">
        <v>0.68730000000000002</v>
      </c>
      <c r="O185" s="85">
        <v>0.6925</v>
      </c>
      <c r="P185" s="85">
        <v>0.69540000000000002</v>
      </c>
      <c r="Q185" s="85">
        <v>0.70230000000000004</v>
      </c>
      <c r="R185" s="85">
        <v>0.71</v>
      </c>
      <c r="S185" s="85">
        <v>0.71499999999999997</v>
      </c>
      <c r="T185" s="85">
        <v>0.70689999999999997</v>
      </c>
      <c r="U185" s="85">
        <v>0.71160000000000001</v>
      </c>
      <c r="V185" s="85">
        <v>0.70640000000000003</v>
      </c>
      <c r="W185" s="85">
        <v>0.70699999999999996</v>
      </c>
      <c r="X185" s="85">
        <v>0.71340000000000003</v>
      </c>
      <c r="Y185" s="85">
        <v>0.7157</v>
      </c>
      <c r="Z185" s="85">
        <v>0.71060000000000001</v>
      </c>
      <c r="AA185" s="85">
        <v>0.71260000000000001</v>
      </c>
      <c r="AB185" s="85">
        <v>0.71250000000000002</v>
      </c>
      <c r="AC185" s="85">
        <v>0.71299999999999997</v>
      </c>
      <c r="AD185" s="85">
        <v>0.71830000000000005</v>
      </c>
      <c r="AE185" s="85">
        <v>0.71530000000000005</v>
      </c>
      <c r="AF185" s="85">
        <v>0.71389999999999998</v>
      </c>
      <c r="AG185" s="85">
        <v>0.71840000000000004</v>
      </c>
      <c r="AH185" s="85">
        <v>0.71809999999999996</v>
      </c>
      <c r="AI185" s="85">
        <v>0.71399999999999997</v>
      </c>
      <c r="AJ185" s="85">
        <v>0.71540000000000004</v>
      </c>
      <c r="AK185" s="85">
        <v>0.71289999999999998</v>
      </c>
      <c r="AL185" s="85">
        <v>0.71360000000000001</v>
      </c>
      <c r="AM185" s="85">
        <v>0.71699999999999997</v>
      </c>
      <c r="AN185" s="85">
        <v>0.72009999999999996</v>
      </c>
    </row>
    <row r="186" spans="1:40" x14ac:dyDescent="0.25">
      <c r="A186" s="64" t="s">
        <v>1</v>
      </c>
      <c r="B186" s="64" t="s">
        <v>2</v>
      </c>
      <c r="C186" s="64" t="s">
        <v>320</v>
      </c>
      <c r="D186" s="64"/>
      <c r="E186" s="87">
        <v>1114084</v>
      </c>
      <c r="F186" s="88">
        <v>1114084</v>
      </c>
      <c r="G186" s="39" t="s">
        <v>654</v>
      </c>
      <c r="H186" s="85">
        <v>0.35680000000000001</v>
      </c>
      <c r="I186" s="85">
        <v>0.35620000000000002</v>
      </c>
      <c r="J186" s="85">
        <v>0.35389999999999999</v>
      </c>
      <c r="K186" s="85">
        <v>0.35320000000000001</v>
      </c>
      <c r="L186" s="85">
        <v>0.35520000000000002</v>
      </c>
      <c r="M186" s="85">
        <v>0.36420000000000002</v>
      </c>
      <c r="N186" s="85">
        <v>0.36799999999999999</v>
      </c>
      <c r="O186" s="85">
        <v>0.36930000000000002</v>
      </c>
      <c r="P186" s="85">
        <v>0.37030000000000002</v>
      </c>
      <c r="Q186" s="85">
        <v>0.37819999999999998</v>
      </c>
      <c r="R186" s="85">
        <v>0.38690000000000002</v>
      </c>
      <c r="S186" s="85">
        <v>0.38640000000000002</v>
      </c>
      <c r="T186" s="85">
        <v>0.38319999999999999</v>
      </c>
      <c r="U186" s="85">
        <v>0.38400000000000001</v>
      </c>
      <c r="V186" s="85">
        <v>0.37619999999999998</v>
      </c>
      <c r="W186" s="85">
        <v>0.37709999999999999</v>
      </c>
      <c r="X186" s="85">
        <v>0.37590000000000001</v>
      </c>
      <c r="Y186" s="85">
        <v>0.37359999999999999</v>
      </c>
      <c r="Z186" s="85">
        <v>0.37069999999999997</v>
      </c>
      <c r="AA186" s="85">
        <v>0.38119999999999998</v>
      </c>
      <c r="AB186" s="85">
        <v>0.39019999999999999</v>
      </c>
      <c r="AC186" s="85">
        <v>0.39329999999999998</v>
      </c>
      <c r="AD186" s="85">
        <v>0.39560000000000001</v>
      </c>
      <c r="AE186" s="85">
        <v>0.39779999999999999</v>
      </c>
      <c r="AF186" s="85">
        <v>0.39579999999999999</v>
      </c>
      <c r="AG186" s="85">
        <v>0.3967</v>
      </c>
      <c r="AH186" s="85">
        <v>0.39700000000000002</v>
      </c>
      <c r="AI186" s="85">
        <v>0.39379999999999998</v>
      </c>
      <c r="AJ186" s="85">
        <v>0.38690000000000002</v>
      </c>
      <c r="AK186" s="85">
        <v>0.38750000000000001</v>
      </c>
      <c r="AL186" s="85">
        <v>0.38590000000000002</v>
      </c>
      <c r="AM186" s="85">
        <v>0.38779999999999998</v>
      </c>
      <c r="AN186" s="85">
        <v>0.38829999999999998</v>
      </c>
    </row>
    <row r="187" spans="1:40" x14ac:dyDescent="0.25">
      <c r="A187" s="64" t="s">
        <v>1</v>
      </c>
      <c r="B187" s="64" t="s">
        <v>2</v>
      </c>
      <c r="C187" s="64" t="s">
        <v>320</v>
      </c>
      <c r="D187" s="64"/>
      <c r="E187" s="87">
        <v>1114085</v>
      </c>
      <c r="F187" s="88">
        <v>1114085</v>
      </c>
      <c r="G187" s="39" t="s">
        <v>655</v>
      </c>
      <c r="H187" s="85">
        <v>0.1152</v>
      </c>
      <c r="I187" s="85">
        <v>0.1169</v>
      </c>
      <c r="J187" s="85">
        <v>0.11650000000000001</v>
      </c>
      <c r="K187" s="85">
        <v>0.1167</v>
      </c>
      <c r="L187" s="85">
        <v>0.115</v>
      </c>
      <c r="M187" s="85">
        <v>0.1147</v>
      </c>
      <c r="N187" s="85">
        <v>0.1145</v>
      </c>
      <c r="O187" s="85">
        <v>0.11360000000000001</v>
      </c>
      <c r="P187" s="85">
        <v>0.1166</v>
      </c>
      <c r="Q187" s="85">
        <v>0.11749999999999999</v>
      </c>
      <c r="R187" s="85">
        <v>0.11749999999999999</v>
      </c>
      <c r="S187" s="85">
        <v>0.1154</v>
      </c>
      <c r="T187" s="85">
        <v>0.1138</v>
      </c>
      <c r="U187" s="85">
        <v>0.1137</v>
      </c>
      <c r="V187" s="85">
        <v>0.1132</v>
      </c>
      <c r="W187" s="85">
        <v>0.11310000000000001</v>
      </c>
      <c r="X187" s="85">
        <v>0.1143</v>
      </c>
      <c r="Y187" s="85">
        <v>0.11260000000000001</v>
      </c>
      <c r="Z187" s="85">
        <v>0.1108</v>
      </c>
      <c r="AA187" s="85">
        <v>0.1109</v>
      </c>
      <c r="AB187" s="85">
        <v>0.1109</v>
      </c>
      <c r="AC187" s="85">
        <v>0.1113</v>
      </c>
      <c r="AD187" s="85">
        <v>0.1114</v>
      </c>
      <c r="AE187" s="85">
        <v>0.11169999999999999</v>
      </c>
      <c r="AF187" s="85">
        <v>0.1105</v>
      </c>
      <c r="AG187" s="85">
        <v>0.1099</v>
      </c>
      <c r="AH187" s="85">
        <v>0.1094</v>
      </c>
      <c r="AI187" s="85">
        <v>0.10929999999999999</v>
      </c>
      <c r="AJ187" s="85">
        <v>0.11</v>
      </c>
      <c r="AK187" s="85">
        <v>0.1105</v>
      </c>
      <c r="AL187" s="85">
        <v>0.1109</v>
      </c>
      <c r="AM187" s="85">
        <v>0.1108</v>
      </c>
      <c r="AN187" s="85">
        <v>0.1118</v>
      </c>
    </row>
    <row r="188" spans="1:40" x14ac:dyDescent="0.25">
      <c r="A188" s="64">
        <v>0</v>
      </c>
      <c r="B188" s="64">
        <v>0</v>
      </c>
      <c r="C188" s="64">
        <v>0</v>
      </c>
      <c r="D188" s="64"/>
      <c r="E188" s="110">
        <v>1115000</v>
      </c>
      <c r="F188" s="114">
        <v>1115</v>
      </c>
      <c r="G188" s="99" t="s">
        <v>656</v>
      </c>
      <c r="H188" s="85">
        <v>0.15079999999999999</v>
      </c>
      <c r="I188" s="85">
        <v>0.15229999999999999</v>
      </c>
      <c r="J188" s="85">
        <v>0.15340000000000001</v>
      </c>
      <c r="K188" s="85">
        <v>0.15340000000000001</v>
      </c>
      <c r="L188" s="85">
        <v>0.15429999999999999</v>
      </c>
      <c r="M188" s="85">
        <v>0.15579999999999999</v>
      </c>
      <c r="N188" s="85">
        <v>0.157</v>
      </c>
      <c r="O188" s="85">
        <v>0.15890000000000001</v>
      </c>
      <c r="P188" s="85">
        <v>0.1603</v>
      </c>
      <c r="Q188" s="85">
        <v>0.15989999999999999</v>
      </c>
      <c r="R188" s="85">
        <v>0.16009999999999999</v>
      </c>
      <c r="S188" s="85">
        <v>0.16039999999999999</v>
      </c>
      <c r="T188" s="85">
        <v>0.15959999999999999</v>
      </c>
      <c r="U188" s="85">
        <v>0.1605</v>
      </c>
      <c r="V188" s="85">
        <v>0.16159999999999999</v>
      </c>
      <c r="W188" s="85">
        <v>0.16339999999999999</v>
      </c>
      <c r="X188" s="85">
        <v>0.1638</v>
      </c>
      <c r="Y188" s="85">
        <v>0.1641</v>
      </c>
      <c r="Z188" s="85">
        <v>0.16450000000000001</v>
      </c>
      <c r="AA188" s="85">
        <v>0.16550000000000001</v>
      </c>
      <c r="AB188" s="85">
        <v>0.1646</v>
      </c>
      <c r="AC188" s="85">
        <v>0.16520000000000001</v>
      </c>
      <c r="AD188" s="85">
        <v>0.16539999999999999</v>
      </c>
      <c r="AE188" s="85">
        <v>0.16639999999999999</v>
      </c>
      <c r="AF188" s="85">
        <v>0.16600000000000001</v>
      </c>
      <c r="AG188" s="85">
        <v>0.16569999999999999</v>
      </c>
      <c r="AH188" s="85">
        <v>0.1643</v>
      </c>
      <c r="AI188" s="85">
        <v>0.16300000000000001</v>
      </c>
      <c r="AJ188" s="85">
        <v>0.1628</v>
      </c>
      <c r="AK188" s="85">
        <v>0.16370000000000001</v>
      </c>
      <c r="AL188" s="85">
        <v>0.1628</v>
      </c>
      <c r="AM188" s="85">
        <v>0.1643</v>
      </c>
      <c r="AN188" s="85">
        <v>0.16370000000000001</v>
      </c>
    </row>
    <row r="189" spans="1:40" x14ac:dyDescent="0.25">
      <c r="A189" s="64" t="s">
        <v>1</v>
      </c>
      <c r="B189" s="64" t="s">
        <v>2</v>
      </c>
      <c r="C189" s="64" t="s">
        <v>320</v>
      </c>
      <c r="D189" s="64"/>
      <c r="E189" s="89">
        <v>9999999</v>
      </c>
      <c r="F189" s="88">
        <v>1115004</v>
      </c>
      <c r="G189" s="39" t="s">
        <v>657</v>
      </c>
      <c r="H189" s="85">
        <v>6.8999999999999999E-3</v>
      </c>
      <c r="I189" s="85">
        <v>6.8999999999999999E-3</v>
      </c>
      <c r="J189" s="85">
        <v>7.0000000000000001E-3</v>
      </c>
      <c r="K189" s="85">
        <v>6.8999999999999999E-3</v>
      </c>
      <c r="L189" s="85">
        <v>6.8999999999999999E-3</v>
      </c>
      <c r="M189" s="85">
        <v>6.7999999999999996E-3</v>
      </c>
      <c r="N189" s="85">
        <v>6.7000000000000002E-3</v>
      </c>
      <c r="O189" s="85">
        <v>6.7000000000000002E-3</v>
      </c>
      <c r="P189" s="85">
        <v>6.7000000000000002E-3</v>
      </c>
      <c r="Q189" s="85">
        <v>6.7000000000000002E-3</v>
      </c>
      <c r="R189" s="85">
        <v>6.7000000000000002E-3</v>
      </c>
      <c r="S189" s="85">
        <v>6.6E-3</v>
      </c>
      <c r="T189" s="85">
        <v>6.4000000000000003E-3</v>
      </c>
      <c r="U189" s="85">
        <v>6.4999999999999997E-3</v>
      </c>
      <c r="V189" s="85">
        <v>6.4000000000000003E-3</v>
      </c>
      <c r="W189" s="85">
        <v>6.4999999999999997E-3</v>
      </c>
      <c r="X189" s="85">
        <v>6.6E-3</v>
      </c>
      <c r="Y189" s="85">
        <v>6.7000000000000002E-3</v>
      </c>
      <c r="Z189" s="85">
        <v>6.7000000000000002E-3</v>
      </c>
      <c r="AA189" s="85">
        <v>6.8999999999999999E-3</v>
      </c>
      <c r="AB189" s="85">
        <v>6.8999999999999999E-3</v>
      </c>
      <c r="AC189" s="85">
        <v>6.8999999999999999E-3</v>
      </c>
      <c r="AD189" s="85">
        <v>7.1000000000000004E-3</v>
      </c>
      <c r="AE189" s="85">
        <v>7.1999999999999998E-3</v>
      </c>
      <c r="AF189" s="85">
        <v>7.0000000000000001E-3</v>
      </c>
      <c r="AG189" s="85">
        <v>7.1000000000000004E-3</v>
      </c>
      <c r="AH189" s="85">
        <v>7.3000000000000001E-3</v>
      </c>
      <c r="AI189" s="85">
        <v>7.1999999999999998E-3</v>
      </c>
      <c r="AJ189" s="85">
        <v>7.1999999999999998E-3</v>
      </c>
      <c r="AK189" s="85">
        <v>7.3000000000000001E-3</v>
      </c>
      <c r="AL189" s="85">
        <v>7.4000000000000003E-3</v>
      </c>
      <c r="AM189" s="85">
        <v>7.7000000000000002E-3</v>
      </c>
      <c r="AN189" s="85">
        <v>7.6E-3</v>
      </c>
    </row>
    <row r="190" spans="1:40" x14ac:dyDescent="0.25">
      <c r="A190" s="64" t="s">
        <v>1</v>
      </c>
      <c r="B190" s="64" t="s">
        <v>2</v>
      </c>
      <c r="C190" s="64" t="s">
        <v>320</v>
      </c>
      <c r="D190" s="64"/>
      <c r="E190" s="87">
        <v>1115006</v>
      </c>
      <c r="F190" s="88">
        <v>1115006</v>
      </c>
      <c r="G190" s="39" t="s">
        <v>658</v>
      </c>
      <c r="H190" s="85">
        <v>4.7000000000000002E-3</v>
      </c>
      <c r="I190" s="85">
        <v>4.7000000000000002E-3</v>
      </c>
      <c r="J190" s="85">
        <v>4.7000000000000002E-3</v>
      </c>
      <c r="K190" s="85">
        <v>4.7999999999999996E-3</v>
      </c>
      <c r="L190" s="85">
        <v>4.7999999999999996E-3</v>
      </c>
      <c r="M190" s="85">
        <v>4.7999999999999996E-3</v>
      </c>
      <c r="N190" s="85">
        <v>4.8999999999999998E-3</v>
      </c>
      <c r="O190" s="85">
        <v>5.0000000000000001E-3</v>
      </c>
      <c r="P190" s="85">
        <v>4.8999999999999998E-3</v>
      </c>
      <c r="Q190" s="85">
        <v>5.0000000000000001E-3</v>
      </c>
      <c r="R190" s="85">
        <v>5.1000000000000004E-3</v>
      </c>
      <c r="S190" s="85">
        <v>5.1999999999999998E-3</v>
      </c>
      <c r="T190" s="85">
        <v>5.3E-3</v>
      </c>
      <c r="U190" s="85">
        <v>5.4999999999999997E-3</v>
      </c>
      <c r="V190" s="85">
        <v>5.5999999999999999E-3</v>
      </c>
      <c r="W190" s="85">
        <v>5.7999999999999996E-3</v>
      </c>
      <c r="X190" s="85">
        <v>5.8999999999999999E-3</v>
      </c>
      <c r="Y190" s="85">
        <v>5.7999999999999996E-3</v>
      </c>
      <c r="Z190" s="85">
        <v>5.8999999999999999E-3</v>
      </c>
      <c r="AA190" s="85">
        <v>6.0000000000000001E-3</v>
      </c>
      <c r="AB190" s="85">
        <v>6.0000000000000001E-3</v>
      </c>
      <c r="AC190" s="85">
        <v>6.0000000000000001E-3</v>
      </c>
      <c r="AD190" s="85">
        <v>5.8999999999999999E-3</v>
      </c>
      <c r="AE190" s="85">
        <v>6.0000000000000001E-3</v>
      </c>
      <c r="AF190" s="85">
        <v>6.1000000000000004E-3</v>
      </c>
      <c r="AG190" s="85">
        <v>6.0000000000000001E-3</v>
      </c>
      <c r="AH190" s="85">
        <v>6.0000000000000001E-3</v>
      </c>
      <c r="AI190" s="85">
        <v>5.8999999999999999E-3</v>
      </c>
      <c r="AJ190" s="85">
        <v>6.0000000000000001E-3</v>
      </c>
      <c r="AK190" s="85">
        <v>6.0000000000000001E-3</v>
      </c>
      <c r="AL190" s="85">
        <v>6.0000000000000001E-3</v>
      </c>
      <c r="AM190" s="85">
        <v>6.1000000000000004E-3</v>
      </c>
      <c r="AN190" s="85">
        <v>6.1000000000000004E-3</v>
      </c>
    </row>
    <row r="191" spans="1:40" x14ac:dyDescent="0.25">
      <c r="A191" s="64" t="s">
        <v>1</v>
      </c>
      <c r="B191" s="64" t="s">
        <v>2</v>
      </c>
      <c r="C191" s="64" t="s">
        <v>320</v>
      </c>
      <c r="D191" s="64"/>
      <c r="E191" s="87">
        <v>1115016</v>
      </c>
      <c r="F191" s="88">
        <v>1115016</v>
      </c>
      <c r="G191" s="39" t="s">
        <v>659</v>
      </c>
      <c r="H191" s="85">
        <v>1.49E-2</v>
      </c>
      <c r="I191" s="85">
        <v>1.4800000000000001E-2</v>
      </c>
      <c r="J191" s="85">
        <v>1.52E-2</v>
      </c>
      <c r="K191" s="85">
        <v>1.47E-2</v>
      </c>
      <c r="L191" s="85">
        <v>1.4999999999999999E-2</v>
      </c>
      <c r="M191" s="85">
        <v>1.4500000000000001E-2</v>
      </c>
      <c r="N191" s="85">
        <v>1.47E-2</v>
      </c>
      <c r="O191" s="85">
        <v>1.54E-2</v>
      </c>
      <c r="P191" s="85">
        <v>1.52E-2</v>
      </c>
      <c r="Q191" s="85">
        <v>1.55E-2</v>
      </c>
      <c r="R191" s="85">
        <v>1.5299999999999999E-2</v>
      </c>
      <c r="S191" s="85">
        <v>1.49E-2</v>
      </c>
      <c r="T191" s="85">
        <v>1.4800000000000001E-2</v>
      </c>
      <c r="U191" s="85">
        <v>1.47E-2</v>
      </c>
      <c r="V191" s="85">
        <v>1.4999999999999999E-2</v>
      </c>
      <c r="W191" s="85">
        <v>1.49E-2</v>
      </c>
      <c r="X191" s="85">
        <v>1.4999999999999999E-2</v>
      </c>
      <c r="Y191" s="85">
        <v>1.4999999999999999E-2</v>
      </c>
      <c r="Z191" s="85">
        <v>1.52E-2</v>
      </c>
      <c r="AA191" s="85">
        <v>1.5299999999999999E-2</v>
      </c>
      <c r="AB191" s="85">
        <v>1.52E-2</v>
      </c>
      <c r="AC191" s="85">
        <v>1.54E-2</v>
      </c>
      <c r="AD191" s="85">
        <v>1.5299999999999999E-2</v>
      </c>
      <c r="AE191" s="85">
        <v>1.5299999999999999E-2</v>
      </c>
      <c r="AF191" s="85">
        <v>1.47E-2</v>
      </c>
      <c r="AG191" s="85">
        <v>1.47E-2</v>
      </c>
      <c r="AH191" s="85">
        <v>1.4500000000000001E-2</v>
      </c>
      <c r="AI191" s="85">
        <v>1.4500000000000001E-2</v>
      </c>
      <c r="AJ191" s="85">
        <v>1.4500000000000001E-2</v>
      </c>
      <c r="AK191" s="85">
        <v>1.4500000000000001E-2</v>
      </c>
      <c r="AL191" s="85">
        <v>1.4500000000000001E-2</v>
      </c>
      <c r="AM191" s="85">
        <v>1.4500000000000001E-2</v>
      </c>
      <c r="AN191" s="85">
        <v>1.4500000000000001E-2</v>
      </c>
    </row>
    <row r="192" spans="1:40" x14ac:dyDescent="0.25">
      <c r="A192" s="64" t="s">
        <v>1</v>
      </c>
      <c r="B192" s="64" t="s">
        <v>2</v>
      </c>
      <c r="C192" s="64" t="s">
        <v>320</v>
      </c>
      <c r="D192" s="64"/>
      <c r="E192" s="89">
        <v>9999999</v>
      </c>
      <c r="F192" s="88">
        <v>1115017</v>
      </c>
      <c r="G192" s="39" t="s">
        <v>660</v>
      </c>
      <c r="H192" s="85">
        <v>4.4000000000000003E-3</v>
      </c>
      <c r="I192" s="85">
        <v>4.4999999999999997E-3</v>
      </c>
      <c r="J192" s="85">
        <v>4.4000000000000003E-3</v>
      </c>
      <c r="K192" s="85">
        <v>4.4000000000000003E-3</v>
      </c>
      <c r="L192" s="85">
        <v>4.4999999999999997E-3</v>
      </c>
      <c r="M192" s="85">
        <v>4.7000000000000002E-3</v>
      </c>
      <c r="N192" s="85">
        <v>4.7000000000000002E-3</v>
      </c>
      <c r="O192" s="85">
        <v>4.7000000000000002E-3</v>
      </c>
      <c r="P192" s="85">
        <v>4.7000000000000002E-3</v>
      </c>
      <c r="Q192" s="85">
        <v>4.5999999999999999E-3</v>
      </c>
      <c r="R192" s="85">
        <v>4.5999999999999999E-3</v>
      </c>
      <c r="S192" s="85">
        <v>4.5999999999999999E-3</v>
      </c>
      <c r="T192" s="85">
        <v>4.5999999999999999E-3</v>
      </c>
      <c r="U192" s="85">
        <v>4.5999999999999999E-3</v>
      </c>
      <c r="V192" s="85">
        <v>4.5999999999999999E-3</v>
      </c>
      <c r="W192" s="85">
        <v>4.7000000000000002E-3</v>
      </c>
      <c r="X192" s="85">
        <v>4.7000000000000002E-3</v>
      </c>
      <c r="Y192" s="85">
        <v>4.7000000000000002E-3</v>
      </c>
      <c r="Z192" s="85">
        <v>4.7999999999999996E-3</v>
      </c>
      <c r="AA192" s="85">
        <v>4.7000000000000002E-3</v>
      </c>
      <c r="AB192" s="85">
        <v>4.7000000000000002E-3</v>
      </c>
      <c r="AC192" s="85">
        <v>4.7000000000000002E-3</v>
      </c>
      <c r="AD192" s="85">
        <v>4.5999999999999999E-3</v>
      </c>
      <c r="AE192" s="85">
        <v>4.7999999999999996E-3</v>
      </c>
      <c r="AF192" s="85">
        <v>5.1000000000000004E-3</v>
      </c>
      <c r="AG192" s="85">
        <v>4.8999999999999998E-3</v>
      </c>
      <c r="AH192" s="85">
        <v>5.0000000000000001E-3</v>
      </c>
      <c r="AI192" s="85">
        <v>4.8999999999999998E-3</v>
      </c>
      <c r="AJ192" s="85">
        <v>4.8999999999999998E-3</v>
      </c>
      <c r="AK192" s="85">
        <v>5.3E-3</v>
      </c>
      <c r="AL192" s="85">
        <v>5.3E-3</v>
      </c>
      <c r="AM192" s="85">
        <v>5.4000000000000003E-3</v>
      </c>
      <c r="AN192" s="85">
        <v>5.4000000000000003E-3</v>
      </c>
    </row>
    <row r="193" spans="1:40" x14ac:dyDescent="0.25">
      <c r="A193" s="64" t="s">
        <v>1</v>
      </c>
      <c r="B193" s="64" t="s">
        <v>2</v>
      </c>
      <c r="C193" s="64" t="s">
        <v>320</v>
      </c>
      <c r="D193" s="64"/>
      <c r="E193" s="87">
        <v>1115039</v>
      </c>
      <c r="F193" s="88">
        <v>1115039</v>
      </c>
      <c r="G193" s="39" t="s">
        <v>661</v>
      </c>
      <c r="H193" s="85">
        <v>3.73E-2</v>
      </c>
      <c r="I193" s="85">
        <v>3.8699999999999998E-2</v>
      </c>
      <c r="J193" s="85">
        <v>3.9199999999999999E-2</v>
      </c>
      <c r="K193" s="85">
        <v>4.0099999999999997E-2</v>
      </c>
      <c r="L193" s="85">
        <v>4.0800000000000003E-2</v>
      </c>
      <c r="M193" s="85">
        <v>4.1300000000000003E-2</v>
      </c>
      <c r="N193" s="85">
        <v>4.2000000000000003E-2</v>
      </c>
      <c r="O193" s="85">
        <v>4.24E-2</v>
      </c>
      <c r="P193" s="85">
        <v>4.2900000000000001E-2</v>
      </c>
      <c r="Q193" s="85">
        <v>4.2500000000000003E-2</v>
      </c>
      <c r="R193" s="85">
        <v>4.2700000000000002E-2</v>
      </c>
      <c r="S193" s="85">
        <v>4.2700000000000002E-2</v>
      </c>
      <c r="T193" s="85">
        <v>4.2599999999999999E-2</v>
      </c>
      <c r="U193" s="85">
        <v>4.2799999999999998E-2</v>
      </c>
      <c r="V193" s="85">
        <v>4.3499999999999997E-2</v>
      </c>
      <c r="W193" s="85">
        <v>4.3700000000000003E-2</v>
      </c>
      <c r="X193" s="85">
        <v>4.4400000000000002E-2</v>
      </c>
      <c r="Y193" s="85">
        <v>4.4699999999999997E-2</v>
      </c>
      <c r="Z193" s="85">
        <v>4.48E-2</v>
      </c>
      <c r="AA193" s="85">
        <v>4.4699999999999997E-2</v>
      </c>
      <c r="AB193" s="85">
        <v>4.4400000000000002E-2</v>
      </c>
      <c r="AC193" s="85">
        <v>4.41E-2</v>
      </c>
      <c r="AD193" s="85">
        <v>4.41E-2</v>
      </c>
      <c r="AE193" s="85">
        <v>4.3900000000000002E-2</v>
      </c>
      <c r="AF193" s="85">
        <v>4.4400000000000002E-2</v>
      </c>
      <c r="AG193" s="85">
        <v>4.4299999999999999E-2</v>
      </c>
      <c r="AH193" s="85">
        <v>4.41E-2</v>
      </c>
      <c r="AI193" s="85">
        <v>4.3499999999999997E-2</v>
      </c>
      <c r="AJ193" s="85">
        <v>4.2999999999999997E-2</v>
      </c>
      <c r="AK193" s="85">
        <v>4.2999999999999997E-2</v>
      </c>
      <c r="AL193" s="85">
        <v>4.2500000000000003E-2</v>
      </c>
      <c r="AM193" s="85">
        <v>4.3099999999999999E-2</v>
      </c>
      <c r="AN193" s="85">
        <v>4.3099999999999999E-2</v>
      </c>
    </row>
    <row r="194" spans="1:40" x14ac:dyDescent="0.25">
      <c r="A194" s="64" t="s">
        <v>1</v>
      </c>
      <c r="B194" s="64" t="s">
        <v>2</v>
      </c>
      <c r="C194" s="64" t="s">
        <v>320</v>
      </c>
      <c r="D194" s="64"/>
      <c r="E194" s="87">
        <v>1115050</v>
      </c>
      <c r="F194" s="88">
        <v>1115050</v>
      </c>
      <c r="G194" s="39" t="s">
        <v>662</v>
      </c>
      <c r="H194" s="85">
        <v>4.1999999999999997E-3</v>
      </c>
      <c r="I194" s="85">
        <v>4.0000000000000001E-3</v>
      </c>
      <c r="J194" s="85">
        <v>4.1000000000000003E-3</v>
      </c>
      <c r="K194" s="85">
        <v>4.0000000000000001E-3</v>
      </c>
      <c r="L194" s="85">
        <v>3.8999999999999998E-3</v>
      </c>
      <c r="M194" s="85">
        <v>4.0000000000000001E-3</v>
      </c>
      <c r="N194" s="85">
        <v>4.1000000000000003E-3</v>
      </c>
      <c r="O194" s="85">
        <v>4.0000000000000001E-3</v>
      </c>
      <c r="P194" s="85">
        <v>4.0000000000000001E-3</v>
      </c>
      <c r="Q194" s="85">
        <v>4.0000000000000001E-3</v>
      </c>
      <c r="R194" s="85">
        <v>4.1000000000000003E-3</v>
      </c>
      <c r="S194" s="85">
        <v>4.1000000000000003E-3</v>
      </c>
      <c r="T194" s="85">
        <v>4.0000000000000001E-3</v>
      </c>
      <c r="U194" s="85">
        <v>4.1000000000000003E-3</v>
      </c>
      <c r="V194" s="85">
        <v>4.1000000000000003E-3</v>
      </c>
      <c r="W194" s="85">
        <v>4.1000000000000003E-3</v>
      </c>
      <c r="X194" s="85">
        <v>4.1999999999999997E-3</v>
      </c>
      <c r="Y194" s="85">
        <v>4.1999999999999997E-3</v>
      </c>
      <c r="Z194" s="85">
        <v>4.1999999999999997E-3</v>
      </c>
      <c r="AA194" s="85">
        <v>4.3E-3</v>
      </c>
      <c r="AB194" s="85">
        <v>4.3E-3</v>
      </c>
      <c r="AC194" s="85">
        <v>4.1999999999999997E-3</v>
      </c>
      <c r="AD194" s="85">
        <v>4.3E-3</v>
      </c>
      <c r="AE194" s="85">
        <v>4.3E-3</v>
      </c>
      <c r="AF194" s="85">
        <v>4.1000000000000003E-3</v>
      </c>
      <c r="AG194" s="85">
        <v>4.0000000000000001E-3</v>
      </c>
      <c r="AH194" s="85">
        <v>4.0000000000000001E-3</v>
      </c>
      <c r="AI194" s="85">
        <v>4.0000000000000001E-3</v>
      </c>
      <c r="AJ194" s="85">
        <v>3.8999999999999998E-3</v>
      </c>
      <c r="AK194" s="85">
        <v>4.1000000000000003E-3</v>
      </c>
      <c r="AL194" s="85">
        <v>4.0000000000000001E-3</v>
      </c>
      <c r="AM194" s="85">
        <v>4.0000000000000001E-3</v>
      </c>
      <c r="AN194" s="85">
        <v>4.0000000000000001E-3</v>
      </c>
    </row>
    <row r="195" spans="1:40" x14ac:dyDescent="0.25">
      <c r="A195" s="64" t="s">
        <v>1</v>
      </c>
      <c r="B195" s="64" t="s">
        <v>2</v>
      </c>
      <c r="C195" s="64" t="s">
        <v>320</v>
      </c>
      <c r="D195" s="64"/>
      <c r="E195" s="87">
        <v>1115051</v>
      </c>
      <c r="F195" s="88">
        <v>1115051</v>
      </c>
      <c r="G195" s="39" t="s">
        <v>663</v>
      </c>
      <c r="H195" s="85">
        <v>5.7999999999999996E-3</v>
      </c>
      <c r="I195" s="85">
        <v>5.7999999999999996E-3</v>
      </c>
      <c r="J195" s="85">
        <v>5.5999999999999999E-3</v>
      </c>
      <c r="K195" s="85">
        <v>5.7999999999999996E-3</v>
      </c>
      <c r="L195" s="85">
        <v>5.8999999999999999E-3</v>
      </c>
      <c r="M195" s="85">
        <v>5.8999999999999999E-3</v>
      </c>
      <c r="N195" s="85">
        <v>6.0000000000000001E-3</v>
      </c>
      <c r="O195" s="85">
        <v>6.1999999999999998E-3</v>
      </c>
      <c r="P195" s="85">
        <v>6.4000000000000003E-3</v>
      </c>
      <c r="Q195" s="85">
        <v>6.1999999999999998E-3</v>
      </c>
      <c r="R195" s="85">
        <v>6.1999999999999998E-3</v>
      </c>
      <c r="S195" s="85">
        <v>6.1999999999999998E-3</v>
      </c>
      <c r="T195" s="85">
        <v>6.1999999999999998E-3</v>
      </c>
      <c r="U195" s="85">
        <v>6.1999999999999998E-3</v>
      </c>
      <c r="V195" s="85">
        <v>5.8999999999999999E-3</v>
      </c>
      <c r="W195" s="85">
        <v>6.1000000000000004E-3</v>
      </c>
      <c r="X195" s="85">
        <v>5.8999999999999999E-3</v>
      </c>
      <c r="Y195" s="85">
        <v>5.7000000000000002E-3</v>
      </c>
      <c r="Z195" s="85">
        <v>5.7000000000000002E-3</v>
      </c>
      <c r="AA195" s="85">
        <v>5.7000000000000002E-3</v>
      </c>
      <c r="AB195" s="85">
        <v>5.7000000000000002E-3</v>
      </c>
      <c r="AC195" s="85">
        <v>5.7999999999999996E-3</v>
      </c>
      <c r="AD195" s="85">
        <v>5.8999999999999999E-3</v>
      </c>
      <c r="AE195" s="85">
        <v>5.7999999999999996E-3</v>
      </c>
      <c r="AF195" s="85">
        <v>5.7999999999999996E-3</v>
      </c>
      <c r="AG195" s="85">
        <v>5.7999999999999996E-3</v>
      </c>
      <c r="AH195" s="85">
        <v>5.7999999999999996E-3</v>
      </c>
      <c r="AI195" s="85">
        <v>5.7999999999999996E-3</v>
      </c>
      <c r="AJ195" s="85">
        <v>5.8999999999999999E-3</v>
      </c>
      <c r="AK195" s="85">
        <v>5.7999999999999996E-3</v>
      </c>
      <c r="AL195" s="85">
        <v>5.7999999999999996E-3</v>
      </c>
      <c r="AM195" s="85">
        <v>5.7999999999999996E-3</v>
      </c>
      <c r="AN195" s="85">
        <v>5.8999999999999999E-3</v>
      </c>
    </row>
    <row r="196" spans="1:40" x14ac:dyDescent="0.25">
      <c r="A196" s="64" t="s">
        <v>1</v>
      </c>
      <c r="B196" s="64" t="s">
        <v>2</v>
      </c>
      <c r="C196" s="64" t="s">
        <v>320</v>
      </c>
      <c r="D196" s="64"/>
      <c r="E196" s="89">
        <v>9999999</v>
      </c>
      <c r="F196" s="88">
        <v>1115053</v>
      </c>
      <c r="G196" s="39" t="s">
        <v>664</v>
      </c>
      <c r="H196" s="85">
        <v>3.3999999999999998E-3</v>
      </c>
      <c r="I196" s="85">
        <v>3.3E-3</v>
      </c>
      <c r="J196" s="85">
        <v>3.3E-3</v>
      </c>
      <c r="K196" s="85">
        <v>3.3E-3</v>
      </c>
      <c r="L196" s="85">
        <v>3.3E-3</v>
      </c>
      <c r="M196" s="85">
        <v>3.3E-3</v>
      </c>
      <c r="N196" s="85">
        <v>3.3E-3</v>
      </c>
      <c r="O196" s="85">
        <v>3.3E-3</v>
      </c>
      <c r="P196" s="85">
        <v>3.3E-3</v>
      </c>
      <c r="Q196" s="85">
        <v>3.3E-3</v>
      </c>
      <c r="R196" s="85">
        <v>3.3E-3</v>
      </c>
      <c r="S196" s="85">
        <v>3.2000000000000002E-3</v>
      </c>
      <c r="T196" s="85">
        <v>3.3E-3</v>
      </c>
      <c r="U196" s="85">
        <v>3.2000000000000002E-3</v>
      </c>
      <c r="V196" s="85">
        <v>3.2000000000000002E-3</v>
      </c>
      <c r="W196" s="85">
        <v>3.5000000000000001E-3</v>
      </c>
      <c r="X196" s="85">
        <v>3.5000000000000001E-3</v>
      </c>
      <c r="Y196" s="85">
        <v>3.3999999999999998E-3</v>
      </c>
      <c r="Z196" s="85">
        <v>3.3999999999999998E-3</v>
      </c>
      <c r="AA196" s="85">
        <v>3.5000000000000001E-3</v>
      </c>
      <c r="AB196" s="85">
        <v>3.5000000000000001E-3</v>
      </c>
      <c r="AC196" s="85">
        <v>3.3999999999999998E-3</v>
      </c>
      <c r="AD196" s="85">
        <v>3.3999999999999998E-3</v>
      </c>
      <c r="AE196" s="85">
        <v>3.3999999999999998E-3</v>
      </c>
      <c r="AF196" s="85">
        <v>3.3999999999999998E-3</v>
      </c>
      <c r="AG196" s="85">
        <v>3.3999999999999998E-3</v>
      </c>
      <c r="AH196" s="85">
        <v>3.3E-3</v>
      </c>
      <c r="AI196" s="85">
        <v>3.3E-3</v>
      </c>
      <c r="AJ196" s="85">
        <v>3.3E-3</v>
      </c>
      <c r="AK196" s="85">
        <v>3.2000000000000002E-3</v>
      </c>
      <c r="AL196" s="85">
        <v>3.2000000000000002E-3</v>
      </c>
      <c r="AM196" s="85">
        <v>3.2000000000000002E-3</v>
      </c>
      <c r="AN196" s="85">
        <v>3.0999999999999999E-3</v>
      </c>
    </row>
    <row r="197" spans="1:40" x14ac:dyDescent="0.25">
      <c r="A197" s="64" t="s">
        <v>1</v>
      </c>
      <c r="B197" s="64" t="s">
        <v>2</v>
      </c>
      <c r="C197" s="64" t="s">
        <v>320</v>
      </c>
      <c r="D197" s="64"/>
      <c r="E197" s="87">
        <v>1115056</v>
      </c>
      <c r="F197" s="88">
        <v>1115056</v>
      </c>
      <c r="G197" s="39" t="s">
        <v>665</v>
      </c>
      <c r="H197" s="85">
        <v>9.5999999999999992E-3</v>
      </c>
      <c r="I197" s="85">
        <v>9.7000000000000003E-3</v>
      </c>
      <c r="J197" s="85">
        <v>9.7000000000000003E-3</v>
      </c>
      <c r="K197" s="85">
        <v>9.7999999999999997E-3</v>
      </c>
      <c r="L197" s="85">
        <v>9.7999999999999997E-3</v>
      </c>
      <c r="M197" s="85">
        <v>9.7000000000000003E-3</v>
      </c>
      <c r="N197" s="85">
        <v>9.4999999999999998E-3</v>
      </c>
      <c r="O197" s="85">
        <v>9.5999999999999992E-3</v>
      </c>
      <c r="P197" s="85">
        <v>9.7000000000000003E-3</v>
      </c>
      <c r="Q197" s="85">
        <v>9.7000000000000003E-3</v>
      </c>
      <c r="R197" s="85">
        <v>9.7999999999999997E-3</v>
      </c>
      <c r="S197" s="85">
        <v>9.7000000000000003E-3</v>
      </c>
      <c r="T197" s="85">
        <v>9.5999999999999992E-3</v>
      </c>
      <c r="U197" s="85">
        <v>9.7999999999999997E-3</v>
      </c>
      <c r="V197" s="85">
        <v>9.7000000000000003E-3</v>
      </c>
      <c r="W197" s="85">
        <v>9.5999999999999992E-3</v>
      </c>
      <c r="X197" s="85">
        <v>9.7000000000000003E-3</v>
      </c>
      <c r="Y197" s="85">
        <v>9.7999999999999997E-3</v>
      </c>
      <c r="Z197" s="85">
        <v>9.7000000000000003E-3</v>
      </c>
      <c r="AA197" s="85">
        <v>9.7999999999999997E-3</v>
      </c>
      <c r="AB197" s="85">
        <v>9.7999999999999997E-3</v>
      </c>
      <c r="AC197" s="85">
        <v>9.9000000000000008E-3</v>
      </c>
      <c r="AD197" s="85">
        <v>9.9000000000000008E-3</v>
      </c>
      <c r="AE197" s="85">
        <v>1.01E-2</v>
      </c>
      <c r="AF197" s="85">
        <v>9.7000000000000003E-3</v>
      </c>
      <c r="AG197" s="85">
        <v>9.7000000000000003E-3</v>
      </c>
      <c r="AH197" s="85">
        <v>9.5999999999999992E-3</v>
      </c>
      <c r="AI197" s="85">
        <v>9.4999999999999998E-3</v>
      </c>
      <c r="AJ197" s="85">
        <v>9.5999999999999992E-3</v>
      </c>
      <c r="AK197" s="85">
        <v>9.4999999999999998E-3</v>
      </c>
      <c r="AL197" s="85">
        <v>9.4999999999999998E-3</v>
      </c>
      <c r="AM197" s="85">
        <v>9.4999999999999998E-3</v>
      </c>
      <c r="AN197" s="85">
        <v>9.4999999999999998E-3</v>
      </c>
    </row>
    <row r="198" spans="1:40" x14ac:dyDescent="0.25">
      <c r="A198" s="64" t="s">
        <v>1</v>
      </c>
      <c r="B198" s="64" t="s">
        <v>2</v>
      </c>
      <c r="C198" s="64" t="s">
        <v>320</v>
      </c>
      <c r="D198" s="64"/>
      <c r="E198" s="87">
        <v>1115057</v>
      </c>
      <c r="F198" s="88">
        <v>1115057</v>
      </c>
      <c r="G198" s="39" t="s">
        <v>666</v>
      </c>
      <c r="H198" s="85">
        <v>2.4799999999999999E-2</v>
      </c>
      <c r="I198" s="85">
        <v>2.52E-2</v>
      </c>
      <c r="J198" s="85">
        <v>2.5399999999999999E-2</v>
      </c>
      <c r="K198" s="85">
        <v>2.52E-2</v>
      </c>
      <c r="L198" s="85">
        <v>2.5100000000000001E-2</v>
      </c>
      <c r="M198" s="85">
        <v>2.5700000000000001E-2</v>
      </c>
      <c r="N198" s="85">
        <v>2.5700000000000001E-2</v>
      </c>
      <c r="O198" s="85">
        <v>2.6200000000000001E-2</v>
      </c>
      <c r="P198" s="85">
        <v>2.6800000000000001E-2</v>
      </c>
      <c r="Q198" s="85">
        <v>2.6800000000000001E-2</v>
      </c>
      <c r="R198" s="85">
        <v>2.64E-2</v>
      </c>
      <c r="S198" s="85">
        <v>2.7099999999999999E-2</v>
      </c>
      <c r="T198" s="85">
        <v>2.63E-2</v>
      </c>
      <c r="U198" s="85">
        <v>2.58E-2</v>
      </c>
      <c r="V198" s="85">
        <v>2.6100000000000002E-2</v>
      </c>
      <c r="W198" s="85">
        <v>2.6499999999999999E-2</v>
      </c>
      <c r="X198" s="85">
        <v>2.5700000000000001E-2</v>
      </c>
      <c r="Y198" s="85">
        <v>2.5499999999999998E-2</v>
      </c>
      <c r="Z198" s="85">
        <v>2.58E-2</v>
      </c>
      <c r="AA198" s="85">
        <v>2.5999999999999999E-2</v>
      </c>
      <c r="AB198" s="85">
        <v>2.5899999999999999E-2</v>
      </c>
      <c r="AC198" s="85">
        <v>2.63E-2</v>
      </c>
      <c r="AD198" s="85">
        <v>2.6200000000000001E-2</v>
      </c>
      <c r="AE198" s="85">
        <v>2.69E-2</v>
      </c>
      <c r="AF198" s="85">
        <v>2.7199999999999998E-2</v>
      </c>
      <c r="AG198" s="85">
        <v>2.7699999999999999E-2</v>
      </c>
      <c r="AH198" s="85">
        <v>2.6800000000000001E-2</v>
      </c>
      <c r="AI198" s="85">
        <v>2.69E-2</v>
      </c>
      <c r="AJ198" s="85">
        <v>2.6800000000000001E-2</v>
      </c>
      <c r="AK198" s="85">
        <v>2.7099999999999999E-2</v>
      </c>
      <c r="AL198" s="85">
        <v>2.7E-2</v>
      </c>
      <c r="AM198" s="85">
        <v>2.7099999999999999E-2</v>
      </c>
      <c r="AN198" s="85">
        <v>2.7199999999999998E-2</v>
      </c>
    </row>
    <row r="199" spans="1:40" x14ac:dyDescent="0.25">
      <c r="A199" s="64" t="s">
        <v>1</v>
      </c>
      <c r="B199" s="64" t="s">
        <v>2</v>
      </c>
      <c r="C199" s="64" t="s">
        <v>320</v>
      </c>
      <c r="D199" s="64"/>
      <c r="E199" s="87">
        <v>1115058</v>
      </c>
      <c r="F199" s="88">
        <v>1115058</v>
      </c>
      <c r="G199" s="39" t="s">
        <v>667</v>
      </c>
      <c r="H199" s="85">
        <v>1.89E-2</v>
      </c>
      <c r="I199" s="85">
        <v>1.8599999999999998E-2</v>
      </c>
      <c r="J199" s="85">
        <v>1.89E-2</v>
      </c>
      <c r="K199" s="85">
        <v>1.8499999999999999E-2</v>
      </c>
      <c r="L199" s="85">
        <v>1.8700000000000001E-2</v>
      </c>
      <c r="M199" s="85">
        <v>1.9199999999999998E-2</v>
      </c>
      <c r="N199" s="85">
        <v>1.9400000000000001E-2</v>
      </c>
      <c r="O199" s="85">
        <v>1.9400000000000001E-2</v>
      </c>
      <c r="P199" s="85">
        <v>0.02</v>
      </c>
      <c r="Q199" s="85">
        <v>0.02</v>
      </c>
      <c r="R199" s="85">
        <v>2.0299999999999999E-2</v>
      </c>
      <c r="S199" s="85">
        <v>2.0400000000000001E-2</v>
      </c>
      <c r="T199" s="85">
        <v>2.07E-2</v>
      </c>
      <c r="U199" s="85">
        <v>2.1100000000000001E-2</v>
      </c>
      <c r="V199" s="85">
        <v>2.1100000000000001E-2</v>
      </c>
      <c r="W199" s="85">
        <v>2.1399999999999999E-2</v>
      </c>
      <c r="X199" s="85">
        <v>2.1299999999999999E-2</v>
      </c>
      <c r="Y199" s="85">
        <v>2.1399999999999999E-2</v>
      </c>
      <c r="Z199" s="85">
        <v>2.12E-2</v>
      </c>
      <c r="AA199" s="85">
        <v>2.1000000000000001E-2</v>
      </c>
      <c r="AB199" s="85">
        <v>2.07E-2</v>
      </c>
      <c r="AC199" s="85">
        <v>2.06E-2</v>
      </c>
      <c r="AD199" s="85">
        <v>2.06E-2</v>
      </c>
      <c r="AE199" s="85">
        <v>2.0299999999999999E-2</v>
      </c>
      <c r="AF199" s="85">
        <v>2.07E-2</v>
      </c>
      <c r="AG199" s="85">
        <v>2.0400000000000001E-2</v>
      </c>
      <c r="AH199" s="85">
        <v>2.01E-2</v>
      </c>
      <c r="AI199" s="85">
        <v>0.02</v>
      </c>
      <c r="AJ199" s="85">
        <v>0.02</v>
      </c>
      <c r="AK199" s="85">
        <v>1.9900000000000001E-2</v>
      </c>
      <c r="AL199" s="85">
        <v>1.9599999999999999E-2</v>
      </c>
      <c r="AM199" s="85">
        <v>1.9599999999999999E-2</v>
      </c>
      <c r="AN199" s="85">
        <v>1.9300000000000001E-2</v>
      </c>
    </row>
    <row r="200" spans="1:40" x14ac:dyDescent="0.25">
      <c r="A200" s="64" t="s">
        <v>1</v>
      </c>
      <c r="B200" s="64" t="s">
        <v>2</v>
      </c>
      <c r="C200" s="64" t="s">
        <v>320</v>
      </c>
      <c r="D200" s="64"/>
      <c r="E200" s="87">
        <v>1115075</v>
      </c>
      <c r="F200" s="88">
        <v>1115075</v>
      </c>
      <c r="G200" s="39" t="s">
        <v>668</v>
      </c>
      <c r="H200" s="85">
        <v>1.5900000000000001E-2</v>
      </c>
      <c r="I200" s="85">
        <v>1.6E-2</v>
      </c>
      <c r="J200" s="85">
        <v>1.6E-2</v>
      </c>
      <c r="K200" s="85">
        <v>1.5900000000000001E-2</v>
      </c>
      <c r="L200" s="85">
        <v>1.5699999999999999E-2</v>
      </c>
      <c r="M200" s="85">
        <v>1.5900000000000001E-2</v>
      </c>
      <c r="N200" s="85">
        <v>1.5900000000000001E-2</v>
      </c>
      <c r="O200" s="85">
        <v>1.6E-2</v>
      </c>
      <c r="P200" s="85">
        <v>1.5900000000000001E-2</v>
      </c>
      <c r="Q200" s="85">
        <v>1.5599999999999999E-2</v>
      </c>
      <c r="R200" s="85">
        <v>1.55E-2</v>
      </c>
      <c r="S200" s="85">
        <v>1.5699999999999999E-2</v>
      </c>
      <c r="T200" s="85">
        <v>1.5800000000000002E-2</v>
      </c>
      <c r="U200" s="85">
        <v>1.6199999999999999E-2</v>
      </c>
      <c r="V200" s="85">
        <v>1.6400000000000001E-2</v>
      </c>
      <c r="W200" s="85">
        <v>1.66E-2</v>
      </c>
      <c r="X200" s="85">
        <v>1.7000000000000001E-2</v>
      </c>
      <c r="Y200" s="85">
        <v>1.72E-2</v>
      </c>
      <c r="Z200" s="85">
        <v>1.72E-2</v>
      </c>
      <c r="AA200" s="85">
        <v>1.7500000000000002E-2</v>
      </c>
      <c r="AB200" s="85">
        <v>1.7600000000000001E-2</v>
      </c>
      <c r="AC200" s="85">
        <v>1.78E-2</v>
      </c>
      <c r="AD200" s="85">
        <v>1.8100000000000002E-2</v>
      </c>
      <c r="AE200" s="85">
        <v>1.8200000000000001E-2</v>
      </c>
      <c r="AF200" s="85">
        <v>1.7600000000000001E-2</v>
      </c>
      <c r="AG200" s="85">
        <v>1.77E-2</v>
      </c>
      <c r="AH200" s="85">
        <v>1.78E-2</v>
      </c>
      <c r="AI200" s="85">
        <v>1.7500000000000002E-2</v>
      </c>
      <c r="AJ200" s="85">
        <v>1.77E-2</v>
      </c>
      <c r="AK200" s="85">
        <v>1.7999999999999999E-2</v>
      </c>
      <c r="AL200" s="85">
        <v>1.8100000000000002E-2</v>
      </c>
      <c r="AM200" s="85">
        <v>1.83E-2</v>
      </c>
      <c r="AN200" s="85">
        <v>1.8200000000000001E-2</v>
      </c>
    </row>
    <row r="201" spans="1:40" x14ac:dyDescent="0.25">
      <c r="A201" s="64">
        <v>0</v>
      </c>
      <c r="B201" s="64">
        <v>0</v>
      </c>
      <c r="C201" s="64">
        <v>0</v>
      </c>
      <c r="D201" s="64"/>
      <c r="E201" s="110">
        <v>1116000</v>
      </c>
      <c r="F201" s="114">
        <v>1116</v>
      </c>
      <c r="G201" s="99" t="s">
        <v>669</v>
      </c>
      <c r="H201" s="85">
        <v>0.37130000000000002</v>
      </c>
      <c r="I201" s="85">
        <v>0.37009999999999998</v>
      </c>
      <c r="J201" s="85">
        <v>0.3674</v>
      </c>
      <c r="K201" s="85">
        <v>0.36980000000000002</v>
      </c>
      <c r="L201" s="85">
        <v>0.37509999999999999</v>
      </c>
      <c r="M201" s="85">
        <v>0.37540000000000001</v>
      </c>
      <c r="N201" s="85">
        <v>0.38069999999999998</v>
      </c>
      <c r="O201" s="85">
        <v>0.39</v>
      </c>
      <c r="P201" s="85">
        <v>0.39489999999999997</v>
      </c>
      <c r="Q201" s="85">
        <v>0.39860000000000001</v>
      </c>
      <c r="R201" s="85">
        <v>0.40200000000000002</v>
      </c>
      <c r="S201" s="85">
        <v>0.4002</v>
      </c>
      <c r="T201" s="85">
        <v>0.4022</v>
      </c>
      <c r="U201" s="85">
        <v>0.40210000000000001</v>
      </c>
      <c r="V201" s="85">
        <v>0.39950000000000002</v>
      </c>
      <c r="W201" s="85">
        <v>0.40689999999999998</v>
      </c>
      <c r="X201" s="85">
        <v>0.41070000000000001</v>
      </c>
      <c r="Y201" s="85">
        <v>0.41139999999999999</v>
      </c>
      <c r="Z201" s="85">
        <v>0.41089999999999999</v>
      </c>
      <c r="AA201" s="85">
        <v>0.4103</v>
      </c>
      <c r="AB201" s="85">
        <v>0.41110000000000002</v>
      </c>
      <c r="AC201" s="85">
        <v>0.40460000000000002</v>
      </c>
      <c r="AD201" s="85">
        <v>0.39529999999999998</v>
      </c>
      <c r="AE201" s="85">
        <v>0.38740000000000002</v>
      </c>
      <c r="AF201" s="85">
        <v>0.38969999999999999</v>
      </c>
      <c r="AG201" s="85">
        <v>0.39100000000000001</v>
      </c>
      <c r="AH201" s="85">
        <v>0.38800000000000001</v>
      </c>
      <c r="AI201" s="85">
        <v>0.38590000000000002</v>
      </c>
      <c r="AJ201" s="85">
        <v>0.38690000000000002</v>
      </c>
      <c r="AK201" s="85">
        <v>0.39290000000000003</v>
      </c>
      <c r="AL201" s="85">
        <v>0.39500000000000002</v>
      </c>
      <c r="AM201" s="85">
        <v>0.39950000000000002</v>
      </c>
      <c r="AN201" s="85">
        <v>0.4</v>
      </c>
    </row>
    <row r="202" spans="1:40" x14ac:dyDescent="0.25">
      <c r="A202" s="64" t="s">
        <v>1</v>
      </c>
      <c r="B202" s="64" t="s">
        <v>2</v>
      </c>
      <c r="C202" s="64" t="s">
        <v>320</v>
      </c>
      <c r="D202" s="64"/>
      <c r="E202" s="87">
        <v>1116001</v>
      </c>
      <c r="F202" s="88">
        <v>1116001</v>
      </c>
      <c r="G202" s="39" t="s">
        <v>670</v>
      </c>
      <c r="H202" s="85">
        <v>4.0000000000000001E-3</v>
      </c>
      <c r="I202" s="85">
        <v>4.1000000000000003E-3</v>
      </c>
      <c r="J202" s="85">
        <v>4.1000000000000003E-3</v>
      </c>
      <c r="K202" s="85">
        <v>3.8999999999999998E-3</v>
      </c>
      <c r="L202" s="85">
        <v>3.8E-3</v>
      </c>
      <c r="M202" s="85">
        <v>4.0000000000000001E-3</v>
      </c>
      <c r="N202" s="85">
        <v>4.0000000000000001E-3</v>
      </c>
      <c r="O202" s="85">
        <v>4.1000000000000003E-3</v>
      </c>
      <c r="P202" s="85">
        <v>4.0000000000000001E-3</v>
      </c>
      <c r="Q202" s="85">
        <v>4.0000000000000001E-3</v>
      </c>
      <c r="R202" s="85">
        <v>4.0000000000000001E-3</v>
      </c>
      <c r="S202" s="85">
        <v>3.8999999999999998E-3</v>
      </c>
      <c r="T202" s="85">
        <v>3.8999999999999998E-3</v>
      </c>
      <c r="U202" s="85">
        <v>3.8E-3</v>
      </c>
      <c r="V202" s="85">
        <v>3.8999999999999998E-3</v>
      </c>
      <c r="W202" s="85">
        <v>4.0000000000000001E-3</v>
      </c>
      <c r="X202" s="85">
        <v>4.1000000000000003E-3</v>
      </c>
      <c r="Y202" s="85">
        <v>4.3E-3</v>
      </c>
      <c r="Z202" s="85">
        <v>3.8999999999999998E-3</v>
      </c>
      <c r="AA202" s="85">
        <v>4.3E-3</v>
      </c>
      <c r="AB202" s="85">
        <v>4.4999999999999997E-3</v>
      </c>
      <c r="AC202" s="85">
        <v>4.7000000000000002E-3</v>
      </c>
      <c r="AD202" s="85">
        <v>4.7000000000000002E-3</v>
      </c>
      <c r="AE202" s="85">
        <v>4.7000000000000002E-3</v>
      </c>
      <c r="AF202" s="85">
        <v>4.4999999999999997E-3</v>
      </c>
      <c r="AG202" s="85">
        <v>4.4999999999999997E-3</v>
      </c>
      <c r="AH202" s="85">
        <v>4.5999999999999999E-3</v>
      </c>
      <c r="AI202" s="85">
        <v>4.5999999999999999E-3</v>
      </c>
      <c r="AJ202" s="85">
        <v>4.5999999999999999E-3</v>
      </c>
      <c r="AK202" s="85">
        <v>4.5999999999999999E-3</v>
      </c>
      <c r="AL202" s="85">
        <v>5.0000000000000001E-3</v>
      </c>
      <c r="AM202" s="85">
        <v>5.0000000000000001E-3</v>
      </c>
      <c r="AN202" s="85">
        <v>5.0000000000000001E-3</v>
      </c>
    </row>
    <row r="203" spans="1:40" x14ac:dyDescent="0.25">
      <c r="A203" s="64" t="s">
        <v>1</v>
      </c>
      <c r="B203" s="64" t="s">
        <v>2</v>
      </c>
      <c r="C203" s="64" t="s">
        <v>320</v>
      </c>
      <c r="D203" s="64"/>
      <c r="E203" s="87">
        <v>1116005</v>
      </c>
      <c r="F203" s="88">
        <v>1116005</v>
      </c>
      <c r="G203" s="39" t="s">
        <v>671</v>
      </c>
      <c r="H203" s="85">
        <v>0.15329999999999999</v>
      </c>
      <c r="I203" s="85">
        <v>0.15359999999999999</v>
      </c>
      <c r="J203" s="85">
        <v>0.1522</v>
      </c>
      <c r="K203" s="85">
        <v>0.15240000000000001</v>
      </c>
      <c r="L203" s="85">
        <v>0.15179999999999999</v>
      </c>
      <c r="M203" s="85">
        <v>0.14990000000000001</v>
      </c>
      <c r="N203" s="85">
        <v>0.14949999999999999</v>
      </c>
      <c r="O203" s="85">
        <v>0.14860000000000001</v>
      </c>
      <c r="P203" s="85">
        <v>0.14860000000000001</v>
      </c>
      <c r="Q203" s="85">
        <v>0.14860000000000001</v>
      </c>
      <c r="R203" s="85">
        <v>0.1492</v>
      </c>
      <c r="S203" s="85">
        <v>0.1487</v>
      </c>
      <c r="T203" s="85">
        <v>0.151</v>
      </c>
      <c r="U203" s="85">
        <v>0.15359999999999999</v>
      </c>
      <c r="V203" s="85">
        <v>0.153</v>
      </c>
      <c r="W203" s="85">
        <v>0.15440000000000001</v>
      </c>
      <c r="X203" s="85">
        <v>0.156</v>
      </c>
      <c r="Y203" s="85">
        <v>0.15529999999999999</v>
      </c>
      <c r="Z203" s="85">
        <v>0.15670000000000001</v>
      </c>
      <c r="AA203" s="85">
        <v>0.15759999999999999</v>
      </c>
      <c r="AB203" s="85">
        <v>0.15720000000000001</v>
      </c>
      <c r="AC203" s="85">
        <v>0.15629999999999999</v>
      </c>
      <c r="AD203" s="85">
        <v>0.1545</v>
      </c>
      <c r="AE203" s="85">
        <v>0.1532</v>
      </c>
      <c r="AF203" s="85">
        <v>0.1545</v>
      </c>
      <c r="AG203" s="85">
        <v>0.1542</v>
      </c>
      <c r="AH203" s="85">
        <v>0.1525</v>
      </c>
      <c r="AI203" s="85">
        <v>0.1497</v>
      </c>
      <c r="AJ203" s="85">
        <v>0.1497</v>
      </c>
      <c r="AK203" s="85">
        <v>0.15140000000000001</v>
      </c>
      <c r="AL203" s="85">
        <v>0.15310000000000001</v>
      </c>
      <c r="AM203" s="85">
        <v>0.15540000000000001</v>
      </c>
      <c r="AN203" s="85">
        <v>0.15640000000000001</v>
      </c>
    </row>
    <row r="204" spans="1:40" x14ac:dyDescent="0.25">
      <c r="A204" s="64" t="s">
        <v>1</v>
      </c>
      <c r="B204" s="64" t="s">
        <v>2</v>
      </c>
      <c r="C204" s="64" t="s">
        <v>320</v>
      </c>
      <c r="D204" s="64"/>
      <c r="E204" s="87">
        <v>1116010</v>
      </c>
      <c r="F204" s="88">
        <v>1116010</v>
      </c>
      <c r="G204" s="39" t="s">
        <v>672</v>
      </c>
      <c r="H204" s="85">
        <v>7.0400000000000004E-2</v>
      </c>
      <c r="I204" s="85">
        <v>6.93E-2</v>
      </c>
      <c r="J204" s="85">
        <v>6.8099999999999994E-2</v>
      </c>
      <c r="K204" s="85">
        <v>7.0099999999999996E-2</v>
      </c>
      <c r="L204" s="85">
        <v>7.4099999999999999E-2</v>
      </c>
      <c r="M204" s="85">
        <v>7.6899999999999996E-2</v>
      </c>
      <c r="N204" s="85">
        <v>8.14E-2</v>
      </c>
      <c r="O204" s="85">
        <v>9.0999999999999998E-2</v>
      </c>
      <c r="P204" s="85">
        <v>9.5299999999999996E-2</v>
      </c>
      <c r="Q204" s="85">
        <v>9.8799999999999999E-2</v>
      </c>
      <c r="R204" s="85">
        <v>0.1014</v>
      </c>
      <c r="S204" s="85">
        <v>0.10050000000000001</v>
      </c>
      <c r="T204" s="85">
        <v>0.10009999999999999</v>
      </c>
      <c r="U204" s="85">
        <v>9.6500000000000002E-2</v>
      </c>
      <c r="V204" s="85">
        <v>9.5600000000000004E-2</v>
      </c>
      <c r="W204" s="85">
        <v>0.1007</v>
      </c>
      <c r="X204" s="85">
        <v>0.1017</v>
      </c>
      <c r="Y204" s="85">
        <v>0.1021</v>
      </c>
      <c r="Z204" s="85">
        <v>9.98E-2</v>
      </c>
      <c r="AA204" s="85">
        <v>9.64E-2</v>
      </c>
      <c r="AB204" s="85">
        <v>9.7900000000000001E-2</v>
      </c>
      <c r="AC204" s="85">
        <v>9.3100000000000002E-2</v>
      </c>
      <c r="AD204" s="85">
        <v>8.7400000000000005E-2</v>
      </c>
      <c r="AE204" s="85">
        <v>8.1299999999999997E-2</v>
      </c>
      <c r="AF204" s="85">
        <v>8.2600000000000007E-2</v>
      </c>
      <c r="AG204" s="85">
        <v>8.3699999999999997E-2</v>
      </c>
      <c r="AH204" s="85">
        <v>8.14E-2</v>
      </c>
      <c r="AI204" s="85">
        <v>8.1900000000000001E-2</v>
      </c>
      <c r="AJ204" s="85">
        <v>8.2900000000000001E-2</v>
      </c>
      <c r="AK204" s="85">
        <v>8.6999999999999994E-2</v>
      </c>
      <c r="AL204" s="85">
        <v>8.7400000000000005E-2</v>
      </c>
      <c r="AM204" s="85">
        <v>8.8800000000000004E-2</v>
      </c>
      <c r="AN204" s="85">
        <v>8.7800000000000003E-2</v>
      </c>
    </row>
    <row r="205" spans="1:40" x14ac:dyDescent="0.25">
      <c r="A205" s="64" t="s">
        <v>1</v>
      </c>
      <c r="B205" s="64" t="s">
        <v>2</v>
      </c>
      <c r="C205" s="64" t="s">
        <v>320</v>
      </c>
      <c r="D205" s="64"/>
      <c r="E205" s="87">
        <v>1116013</v>
      </c>
      <c r="F205" s="88">
        <v>1116013</v>
      </c>
      <c r="G205" s="39" t="s">
        <v>673</v>
      </c>
      <c r="H205" s="85">
        <v>8.0000000000000002E-3</v>
      </c>
      <c r="I205" s="85">
        <v>8.0999999999999996E-3</v>
      </c>
      <c r="J205" s="85">
        <v>8.0999999999999996E-3</v>
      </c>
      <c r="K205" s="85">
        <v>8.0000000000000002E-3</v>
      </c>
      <c r="L205" s="85">
        <v>7.9000000000000008E-3</v>
      </c>
      <c r="M205" s="85">
        <v>7.9000000000000008E-3</v>
      </c>
      <c r="N205" s="85">
        <v>8.0000000000000002E-3</v>
      </c>
      <c r="O205" s="85">
        <v>7.9000000000000008E-3</v>
      </c>
      <c r="P205" s="85">
        <v>8.0999999999999996E-3</v>
      </c>
      <c r="Q205" s="85">
        <v>8.0000000000000002E-3</v>
      </c>
      <c r="R205" s="85">
        <v>8.0000000000000002E-3</v>
      </c>
      <c r="S205" s="85">
        <v>7.9000000000000008E-3</v>
      </c>
      <c r="T205" s="85">
        <v>7.9000000000000008E-3</v>
      </c>
      <c r="U205" s="85">
        <v>7.7999999999999996E-3</v>
      </c>
      <c r="V205" s="85">
        <v>7.7000000000000002E-3</v>
      </c>
      <c r="W205" s="85">
        <v>7.7000000000000002E-3</v>
      </c>
      <c r="X205" s="85">
        <v>7.7000000000000002E-3</v>
      </c>
      <c r="Y205" s="85">
        <v>7.6E-3</v>
      </c>
      <c r="Z205" s="85">
        <v>7.6E-3</v>
      </c>
      <c r="AA205" s="85">
        <v>7.7000000000000002E-3</v>
      </c>
      <c r="AB205" s="85">
        <v>7.6E-3</v>
      </c>
      <c r="AC205" s="85">
        <v>7.6E-3</v>
      </c>
      <c r="AD205" s="85">
        <v>7.6E-3</v>
      </c>
      <c r="AE205" s="85">
        <v>7.6E-3</v>
      </c>
      <c r="AF205" s="85">
        <v>7.7999999999999996E-3</v>
      </c>
      <c r="AG205" s="85">
        <v>7.7999999999999996E-3</v>
      </c>
      <c r="AH205" s="85">
        <v>7.9000000000000008E-3</v>
      </c>
      <c r="AI205" s="85">
        <v>7.7999999999999996E-3</v>
      </c>
      <c r="AJ205" s="85">
        <v>7.7999999999999996E-3</v>
      </c>
      <c r="AK205" s="85">
        <v>7.7000000000000002E-3</v>
      </c>
      <c r="AL205" s="85">
        <v>7.7999999999999996E-3</v>
      </c>
      <c r="AM205" s="85">
        <v>7.7999999999999996E-3</v>
      </c>
      <c r="AN205" s="85">
        <v>7.9000000000000008E-3</v>
      </c>
    </row>
    <row r="206" spans="1:40" x14ac:dyDescent="0.25">
      <c r="A206" s="64" t="s">
        <v>1</v>
      </c>
      <c r="B206" s="64" t="s">
        <v>2</v>
      </c>
      <c r="C206" s="64" t="s">
        <v>320</v>
      </c>
      <c r="D206" s="64"/>
      <c r="E206" s="87">
        <v>1116026</v>
      </c>
      <c r="F206" s="88">
        <v>1116026</v>
      </c>
      <c r="G206" s="39" t="s">
        <v>674</v>
      </c>
      <c r="H206" s="85">
        <v>8.5000000000000006E-3</v>
      </c>
      <c r="I206" s="85">
        <v>8.5000000000000006E-3</v>
      </c>
      <c r="J206" s="85">
        <v>8.3999999999999995E-3</v>
      </c>
      <c r="K206" s="85">
        <v>8.5000000000000006E-3</v>
      </c>
      <c r="L206" s="85">
        <v>8.6E-3</v>
      </c>
      <c r="M206" s="85">
        <v>8.3999999999999995E-3</v>
      </c>
      <c r="N206" s="85">
        <v>8.3000000000000001E-3</v>
      </c>
      <c r="O206" s="85">
        <v>8.2000000000000007E-3</v>
      </c>
      <c r="P206" s="85">
        <v>8.2000000000000007E-3</v>
      </c>
      <c r="Q206" s="85">
        <v>8.2000000000000007E-3</v>
      </c>
      <c r="R206" s="85">
        <v>8.0999999999999996E-3</v>
      </c>
      <c r="S206" s="85">
        <v>8.0000000000000002E-3</v>
      </c>
      <c r="T206" s="85">
        <v>7.7999999999999996E-3</v>
      </c>
      <c r="U206" s="85">
        <v>7.7000000000000002E-3</v>
      </c>
      <c r="V206" s="85">
        <v>7.9000000000000008E-3</v>
      </c>
      <c r="W206" s="85">
        <v>7.9000000000000008E-3</v>
      </c>
      <c r="X206" s="85">
        <v>7.4999999999999997E-3</v>
      </c>
      <c r="Y206" s="85">
        <v>7.6E-3</v>
      </c>
      <c r="Z206" s="85">
        <v>7.9000000000000008E-3</v>
      </c>
      <c r="AA206" s="85">
        <v>7.7999999999999996E-3</v>
      </c>
      <c r="AB206" s="85">
        <v>7.6E-3</v>
      </c>
      <c r="AC206" s="85">
        <v>7.7999999999999996E-3</v>
      </c>
      <c r="AD206" s="85">
        <v>7.6E-3</v>
      </c>
      <c r="AE206" s="85">
        <v>7.4000000000000003E-3</v>
      </c>
      <c r="AF206" s="85">
        <v>7.7999999999999996E-3</v>
      </c>
      <c r="AG206" s="85">
        <v>7.7000000000000002E-3</v>
      </c>
      <c r="AH206" s="85">
        <v>7.7000000000000002E-3</v>
      </c>
      <c r="AI206" s="85">
        <v>7.6E-3</v>
      </c>
      <c r="AJ206" s="85">
        <v>7.7000000000000002E-3</v>
      </c>
      <c r="AK206" s="85">
        <v>7.7000000000000002E-3</v>
      </c>
      <c r="AL206" s="85">
        <v>8.0999999999999996E-3</v>
      </c>
      <c r="AM206" s="85">
        <v>8.0999999999999996E-3</v>
      </c>
      <c r="AN206" s="85">
        <v>8.2000000000000007E-3</v>
      </c>
    </row>
    <row r="207" spans="1:40" x14ac:dyDescent="0.25">
      <c r="A207" s="64" t="s">
        <v>1</v>
      </c>
      <c r="B207" s="64" t="s">
        <v>2</v>
      </c>
      <c r="C207" s="64" t="s">
        <v>320</v>
      </c>
      <c r="D207" s="64"/>
      <c r="E207" s="87">
        <v>1116033</v>
      </c>
      <c r="F207" s="88">
        <v>1116033</v>
      </c>
      <c r="G207" s="39" t="s">
        <v>675</v>
      </c>
      <c r="H207" s="85">
        <v>4.6100000000000002E-2</v>
      </c>
      <c r="I207" s="85">
        <v>4.5900000000000003E-2</v>
      </c>
      <c r="J207" s="85">
        <v>4.6100000000000002E-2</v>
      </c>
      <c r="K207" s="85">
        <v>4.6800000000000001E-2</v>
      </c>
      <c r="L207" s="85">
        <v>4.82E-2</v>
      </c>
      <c r="M207" s="85">
        <v>4.8000000000000001E-2</v>
      </c>
      <c r="N207" s="85">
        <v>4.8300000000000003E-2</v>
      </c>
      <c r="O207" s="85">
        <v>4.9200000000000001E-2</v>
      </c>
      <c r="P207" s="85">
        <v>4.9700000000000001E-2</v>
      </c>
      <c r="Q207" s="85">
        <v>5.0099999999999999E-2</v>
      </c>
      <c r="R207" s="85">
        <v>5.04E-2</v>
      </c>
      <c r="S207" s="85">
        <v>5.0099999999999999E-2</v>
      </c>
      <c r="T207" s="85">
        <v>5.04E-2</v>
      </c>
      <c r="U207" s="85">
        <v>5.0999999999999997E-2</v>
      </c>
      <c r="V207" s="85">
        <v>5.0299999999999997E-2</v>
      </c>
      <c r="W207" s="85">
        <v>5.0700000000000002E-2</v>
      </c>
      <c r="X207" s="85">
        <v>5.11E-2</v>
      </c>
      <c r="Y207" s="85">
        <v>5.11E-2</v>
      </c>
      <c r="Z207" s="85">
        <v>5.1200000000000002E-2</v>
      </c>
      <c r="AA207" s="85">
        <v>5.1900000000000002E-2</v>
      </c>
      <c r="AB207" s="85">
        <v>5.1999999999999998E-2</v>
      </c>
      <c r="AC207" s="85">
        <v>5.1400000000000001E-2</v>
      </c>
      <c r="AD207" s="85">
        <v>5.0700000000000002E-2</v>
      </c>
      <c r="AE207" s="85">
        <v>5.0500000000000003E-2</v>
      </c>
      <c r="AF207" s="85">
        <v>4.9700000000000001E-2</v>
      </c>
      <c r="AG207" s="85">
        <v>5.0200000000000002E-2</v>
      </c>
      <c r="AH207" s="85">
        <v>5.1299999999999998E-2</v>
      </c>
      <c r="AI207" s="85">
        <v>5.1499999999999997E-2</v>
      </c>
      <c r="AJ207" s="85">
        <v>5.1700000000000003E-2</v>
      </c>
      <c r="AK207" s="85">
        <v>5.1499999999999997E-2</v>
      </c>
      <c r="AL207" s="85">
        <v>5.1499999999999997E-2</v>
      </c>
      <c r="AM207" s="85">
        <v>5.1799999999999999E-2</v>
      </c>
      <c r="AN207" s="85">
        <v>5.1799999999999999E-2</v>
      </c>
    </row>
    <row r="208" spans="1:40" x14ac:dyDescent="0.25">
      <c r="A208" s="64" t="s">
        <v>1</v>
      </c>
      <c r="B208" s="64" t="s">
        <v>2</v>
      </c>
      <c r="C208" s="64" t="s">
        <v>320</v>
      </c>
      <c r="D208" s="64"/>
      <c r="E208" s="87">
        <v>1116041</v>
      </c>
      <c r="F208" s="88">
        <v>1116041</v>
      </c>
      <c r="G208" s="39" t="s">
        <v>676</v>
      </c>
      <c r="H208" s="85">
        <v>4.7999999999999996E-3</v>
      </c>
      <c r="I208" s="85">
        <v>4.7000000000000002E-3</v>
      </c>
      <c r="J208" s="85">
        <v>4.7999999999999996E-3</v>
      </c>
      <c r="K208" s="85">
        <v>4.8999999999999998E-3</v>
      </c>
      <c r="L208" s="85">
        <v>4.7999999999999996E-3</v>
      </c>
      <c r="M208" s="85">
        <v>5.0000000000000001E-3</v>
      </c>
      <c r="N208" s="85">
        <v>5.1000000000000004E-3</v>
      </c>
      <c r="O208" s="85">
        <v>5.1000000000000004E-3</v>
      </c>
      <c r="P208" s="85">
        <v>5.1999999999999998E-3</v>
      </c>
      <c r="Q208" s="85">
        <v>5.1000000000000004E-3</v>
      </c>
      <c r="R208" s="85">
        <v>5.1000000000000004E-3</v>
      </c>
      <c r="S208" s="85">
        <v>5.1000000000000004E-3</v>
      </c>
      <c r="T208" s="85">
        <v>5.1000000000000004E-3</v>
      </c>
      <c r="U208" s="85">
        <v>5.1000000000000004E-3</v>
      </c>
      <c r="V208" s="85">
        <v>5.0000000000000001E-3</v>
      </c>
      <c r="W208" s="85">
        <v>5.0000000000000001E-3</v>
      </c>
      <c r="X208" s="85">
        <v>5.0000000000000001E-3</v>
      </c>
      <c r="Y208" s="85">
        <v>5.1000000000000004E-3</v>
      </c>
      <c r="Z208" s="85">
        <v>5.1000000000000004E-3</v>
      </c>
      <c r="AA208" s="85">
        <v>5.1999999999999998E-3</v>
      </c>
      <c r="AB208" s="85">
        <v>5.1999999999999998E-3</v>
      </c>
      <c r="AC208" s="85">
        <v>5.1999999999999998E-3</v>
      </c>
      <c r="AD208" s="85">
        <v>5.1999999999999998E-3</v>
      </c>
      <c r="AE208" s="85">
        <v>5.1999999999999998E-3</v>
      </c>
      <c r="AF208" s="85">
        <v>5.1999999999999998E-3</v>
      </c>
      <c r="AG208" s="85">
        <v>5.1000000000000004E-3</v>
      </c>
      <c r="AH208" s="85">
        <v>5.1000000000000004E-3</v>
      </c>
      <c r="AI208" s="85">
        <v>5.1000000000000004E-3</v>
      </c>
      <c r="AJ208" s="85">
        <v>5.1000000000000004E-3</v>
      </c>
      <c r="AK208" s="85">
        <v>5.1999999999999998E-3</v>
      </c>
      <c r="AL208" s="85">
        <v>5.1000000000000004E-3</v>
      </c>
      <c r="AM208" s="85">
        <v>5.1999999999999998E-3</v>
      </c>
      <c r="AN208" s="85">
        <v>5.1999999999999998E-3</v>
      </c>
    </row>
    <row r="209" spans="1:40" x14ac:dyDescent="0.25">
      <c r="A209" s="64" t="s">
        <v>1</v>
      </c>
      <c r="B209" s="64" t="s">
        <v>2</v>
      </c>
      <c r="C209" s="64" t="s">
        <v>320</v>
      </c>
      <c r="D209" s="64"/>
      <c r="E209" s="87">
        <v>1116048</v>
      </c>
      <c r="F209" s="88">
        <v>1116048</v>
      </c>
      <c r="G209" s="39" t="s">
        <v>677</v>
      </c>
      <c r="H209" s="85">
        <v>2.7E-2</v>
      </c>
      <c r="I209" s="85">
        <v>2.7199999999999998E-2</v>
      </c>
      <c r="J209" s="85">
        <v>2.7099999999999999E-2</v>
      </c>
      <c r="K209" s="85">
        <v>2.6800000000000001E-2</v>
      </c>
      <c r="L209" s="85">
        <v>2.7199999999999998E-2</v>
      </c>
      <c r="M209" s="85">
        <v>2.7E-2</v>
      </c>
      <c r="N209" s="85">
        <v>2.7E-2</v>
      </c>
      <c r="O209" s="85">
        <v>2.69E-2</v>
      </c>
      <c r="P209" s="85">
        <v>2.6800000000000001E-2</v>
      </c>
      <c r="Q209" s="85">
        <v>2.6499999999999999E-2</v>
      </c>
      <c r="R209" s="85">
        <v>2.63E-2</v>
      </c>
      <c r="S209" s="85">
        <v>2.6499999999999999E-2</v>
      </c>
      <c r="T209" s="85">
        <v>2.6800000000000001E-2</v>
      </c>
      <c r="U209" s="85">
        <v>2.6700000000000002E-2</v>
      </c>
      <c r="V209" s="85">
        <v>2.6599999999999999E-2</v>
      </c>
      <c r="W209" s="85">
        <v>2.6800000000000001E-2</v>
      </c>
      <c r="X209" s="85">
        <v>2.7199999999999998E-2</v>
      </c>
      <c r="Y209" s="85">
        <v>2.7400000000000001E-2</v>
      </c>
      <c r="Z209" s="85">
        <v>2.75E-2</v>
      </c>
      <c r="AA209" s="85">
        <v>2.7900000000000001E-2</v>
      </c>
      <c r="AB209" s="85">
        <v>2.76E-2</v>
      </c>
      <c r="AC209" s="85">
        <v>2.7199999999999998E-2</v>
      </c>
      <c r="AD209" s="85">
        <v>2.64E-2</v>
      </c>
      <c r="AE209" s="85">
        <v>2.63E-2</v>
      </c>
      <c r="AF209" s="85">
        <v>2.6499999999999999E-2</v>
      </c>
      <c r="AG209" s="85">
        <v>2.6200000000000001E-2</v>
      </c>
      <c r="AH209" s="85">
        <v>2.63E-2</v>
      </c>
      <c r="AI209" s="85">
        <v>2.64E-2</v>
      </c>
      <c r="AJ209" s="85">
        <v>2.58E-2</v>
      </c>
      <c r="AK209" s="85">
        <v>2.5399999999999999E-2</v>
      </c>
      <c r="AL209" s="85">
        <v>2.4899999999999999E-2</v>
      </c>
      <c r="AM209" s="85">
        <v>2.5000000000000001E-2</v>
      </c>
      <c r="AN209" s="85">
        <v>2.5399999999999999E-2</v>
      </c>
    </row>
    <row r="210" spans="1:40" x14ac:dyDescent="0.25">
      <c r="A210" s="64" t="s">
        <v>1</v>
      </c>
      <c r="B210" s="64" t="s">
        <v>2</v>
      </c>
      <c r="C210" s="64" t="s">
        <v>320</v>
      </c>
      <c r="D210" s="64"/>
      <c r="E210" s="87">
        <v>1116071</v>
      </c>
      <c r="F210" s="88">
        <v>1116071</v>
      </c>
      <c r="G210" s="39" t="s">
        <v>678</v>
      </c>
      <c r="H210" s="85">
        <v>4.9200000000000001E-2</v>
      </c>
      <c r="I210" s="85">
        <v>4.8599999999999997E-2</v>
      </c>
      <c r="J210" s="85">
        <v>4.8599999999999997E-2</v>
      </c>
      <c r="K210" s="85">
        <v>4.8399999999999999E-2</v>
      </c>
      <c r="L210" s="85">
        <v>4.8899999999999999E-2</v>
      </c>
      <c r="M210" s="85">
        <v>4.8399999999999999E-2</v>
      </c>
      <c r="N210" s="85">
        <v>4.9200000000000001E-2</v>
      </c>
      <c r="O210" s="85">
        <v>4.9099999999999998E-2</v>
      </c>
      <c r="P210" s="85">
        <v>4.9000000000000002E-2</v>
      </c>
      <c r="Q210" s="85">
        <v>4.9099999999999998E-2</v>
      </c>
      <c r="R210" s="85">
        <v>4.9399999999999999E-2</v>
      </c>
      <c r="S210" s="85">
        <v>4.9599999999999998E-2</v>
      </c>
      <c r="T210" s="85">
        <v>4.9299999999999997E-2</v>
      </c>
      <c r="U210" s="85">
        <v>4.9799999999999997E-2</v>
      </c>
      <c r="V210" s="85">
        <v>4.9399999999999999E-2</v>
      </c>
      <c r="W210" s="85">
        <v>4.9700000000000001E-2</v>
      </c>
      <c r="X210" s="85">
        <v>5.0500000000000003E-2</v>
      </c>
      <c r="Y210" s="85">
        <v>5.0900000000000001E-2</v>
      </c>
      <c r="Z210" s="85">
        <v>5.11E-2</v>
      </c>
      <c r="AA210" s="85">
        <v>5.16E-2</v>
      </c>
      <c r="AB210" s="85">
        <v>5.16E-2</v>
      </c>
      <c r="AC210" s="85">
        <v>5.1299999999999998E-2</v>
      </c>
      <c r="AD210" s="85">
        <v>5.1200000000000002E-2</v>
      </c>
      <c r="AE210" s="85">
        <v>5.1200000000000002E-2</v>
      </c>
      <c r="AF210" s="85">
        <v>5.11E-2</v>
      </c>
      <c r="AG210" s="85">
        <v>5.1499999999999997E-2</v>
      </c>
      <c r="AH210" s="85">
        <v>5.1200000000000002E-2</v>
      </c>
      <c r="AI210" s="85">
        <v>5.1299999999999998E-2</v>
      </c>
      <c r="AJ210" s="85">
        <v>5.16E-2</v>
      </c>
      <c r="AK210" s="85">
        <v>5.2299999999999999E-2</v>
      </c>
      <c r="AL210" s="85">
        <v>5.2200000000000003E-2</v>
      </c>
      <c r="AM210" s="85">
        <v>5.2400000000000002E-2</v>
      </c>
      <c r="AN210" s="85">
        <v>5.2400000000000002E-2</v>
      </c>
    </row>
    <row r="211" spans="1:40" x14ac:dyDescent="0.25">
      <c r="A211" s="64">
        <v>0</v>
      </c>
      <c r="B211" s="64">
        <v>0</v>
      </c>
      <c r="C211" s="64">
        <v>0</v>
      </c>
      <c r="D211" s="64"/>
      <c r="E211" s="110">
        <v>1200000</v>
      </c>
      <c r="F211" s="114">
        <v>12</v>
      </c>
      <c r="G211" s="99" t="s">
        <v>400</v>
      </c>
      <c r="H211" s="85">
        <v>7.9710999999999999</v>
      </c>
      <c r="I211" s="85">
        <v>8.0213999999999999</v>
      </c>
      <c r="J211" s="85">
        <v>8.0327000000000002</v>
      </c>
      <c r="K211" s="85">
        <v>8.0420999999999996</v>
      </c>
      <c r="L211" s="85">
        <v>8.0151000000000003</v>
      </c>
      <c r="M211" s="85">
        <v>8.0304000000000002</v>
      </c>
      <c r="N211" s="85">
        <v>8.0805000000000007</v>
      </c>
      <c r="O211" s="85">
        <v>8.1359999999999992</v>
      </c>
      <c r="P211" s="85">
        <v>8.1719000000000008</v>
      </c>
      <c r="Q211" s="85">
        <v>8.1607000000000003</v>
      </c>
      <c r="R211" s="85">
        <v>8.1935000000000002</v>
      </c>
      <c r="S211" s="85">
        <v>8.2521000000000004</v>
      </c>
      <c r="T211" s="85">
        <v>8.2495999999999992</v>
      </c>
      <c r="U211" s="85">
        <v>8.2623999999999995</v>
      </c>
      <c r="V211" s="85">
        <v>8.3043999999999993</v>
      </c>
      <c r="W211" s="85">
        <v>8.3256999999999994</v>
      </c>
      <c r="X211" s="85">
        <v>8.3376000000000001</v>
      </c>
      <c r="Y211" s="85">
        <v>8.3762000000000008</v>
      </c>
      <c r="Z211" s="85">
        <v>8.4215</v>
      </c>
      <c r="AA211" s="85">
        <v>8.4567999999999994</v>
      </c>
      <c r="AB211" s="85">
        <v>8.4928000000000008</v>
      </c>
      <c r="AC211" s="85">
        <v>8.5021000000000004</v>
      </c>
      <c r="AD211" s="85">
        <v>8.5327999999999999</v>
      </c>
      <c r="AE211" s="85">
        <v>8.5591000000000008</v>
      </c>
      <c r="AF211" s="85">
        <v>8.5185999999999993</v>
      </c>
      <c r="AG211" s="85">
        <v>8.5341000000000005</v>
      </c>
      <c r="AH211" s="85">
        <v>8.5764999999999993</v>
      </c>
      <c r="AI211" s="85">
        <v>8.5786999999999995</v>
      </c>
      <c r="AJ211" s="85">
        <v>8.5716999999999999</v>
      </c>
      <c r="AK211" s="85">
        <v>8.6125000000000007</v>
      </c>
      <c r="AL211" s="85">
        <v>8.6480999999999995</v>
      </c>
      <c r="AM211" s="85">
        <v>8.6913</v>
      </c>
      <c r="AN211" s="85">
        <v>8.7304999999999993</v>
      </c>
    </row>
    <row r="212" spans="1:40" x14ac:dyDescent="0.25">
      <c r="A212" s="64">
        <v>0</v>
      </c>
      <c r="B212" s="64">
        <v>0</v>
      </c>
      <c r="C212" s="64">
        <v>0</v>
      </c>
      <c r="D212" s="64"/>
      <c r="E212" s="110">
        <v>1201000</v>
      </c>
      <c r="F212" s="114">
        <v>1201</v>
      </c>
      <c r="G212" s="99" t="s">
        <v>400</v>
      </c>
      <c r="H212" s="85">
        <v>7.9710999999999999</v>
      </c>
      <c r="I212" s="85">
        <v>8.0213999999999999</v>
      </c>
      <c r="J212" s="85">
        <v>8.0327000000000002</v>
      </c>
      <c r="K212" s="85">
        <v>8.0420999999999996</v>
      </c>
      <c r="L212" s="85">
        <v>8.0151000000000003</v>
      </c>
      <c r="M212" s="85">
        <v>8.0304000000000002</v>
      </c>
      <c r="N212" s="85">
        <v>8.0805000000000007</v>
      </c>
      <c r="O212" s="85">
        <v>8.1359999999999992</v>
      </c>
      <c r="P212" s="85">
        <v>8.1719000000000008</v>
      </c>
      <c r="Q212" s="85">
        <v>8.1607000000000003</v>
      </c>
      <c r="R212" s="85">
        <v>8.1935000000000002</v>
      </c>
      <c r="S212" s="85">
        <v>8.2521000000000004</v>
      </c>
      <c r="T212" s="85">
        <v>8.2495999999999992</v>
      </c>
      <c r="U212" s="85">
        <v>8.2623999999999995</v>
      </c>
      <c r="V212" s="85">
        <v>8.3043999999999993</v>
      </c>
      <c r="W212" s="85">
        <v>8.3256999999999994</v>
      </c>
      <c r="X212" s="85">
        <v>8.3376000000000001</v>
      </c>
      <c r="Y212" s="85">
        <v>8.3762000000000008</v>
      </c>
      <c r="Z212" s="85">
        <v>8.4215</v>
      </c>
      <c r="AA212" s="85">
        <v>8.4567999999999994</v>
      </c>
      <c r="AB212" s="85">
        <v>8.4928000000000008</v>
      </c>
      <c r="AC212" s="85">
        <v>8.5021000000000004</v>
      </c>
      <c r="AD212" s="85">
        <v>8.5327999999999999</v>
      </c>
      <c r="AE212" s="85">
        <v>8.5591000000000008</v>
      </c>
      <c r="AF212" s="85">
        <v>8.5185999999999993</v>
      </c>
      <c r="AG212" s="85">
        <v>8.5341000000000005</v>
      </c>
      <c r="AH212" s="85">
        <v>8.5764999999999993</v>
      </c>
      <c r="AI212" s="85">
        <v>8.5786999999999995</v>
      </c>
      <c r="AJ212" s="85">
        <v>8.5716999999999999</v>
      </c>
      <c r="AK212" s="85">
        <v>8.6125000000000007</v>
      </c>
      <c r="AL212" s="85">
        <v>8.6480999999999995</v>
      </c>
      <c r="AM212" s="85">
        <v>8.6913</v>
      </c>
      <c r="AN212" s="85">
        <v>8.7304999999999993</v>
      </c>
    </row>
    <row r="213" spans="1:40" x14ac:dyDescent="0.25">
      <c r="A213" s="64" t="s">
        <v>4</v>
      </c>
      <c r="B213" s="64" t="s">
        <v>128</v>
      </c>
      <c r="C213" s="64" t="s">
        <v>128</v>
      </c>
      <c r="D213" s="64"/>
      <c r="E213" s="87">
        <v>1201001</v>
      </c>
      <c r="F213" s="88">
        <v>1201001</v>
      </c>
      <c r="G213" s="39" t="s">
        <v>401</v>
      </c>
      <c r="H213" s="85">
        <v>4.7990000000000004</v>
      </c>
      <c r="I213" s="85">
        <v>4.8356000000000003</v>
      </c>
      <c r="J213" s="85">
        <v>4.8418999999999999</v>
      </c>
      <c r="K213" s="85">
        <v>4.8551000000000002</v>
      </c>
      <c r="L213" s="85">
        <v>4.851</v>
      </c>
      <c r="M213" s="85">
        <v>4.8494000000000002</v>
      </c>
      <c r="N213" s="85">
        <v>4.8780000000000001</v>
      </c>
      <c r="O213" s="85">
        <v>4.8845000000000001</v>
      </c>
      <c r="P213" s="85">
        <v>4.8996000000000004</v>
      </c>
      <c r="Q213" s="85">
        <v>4.9081000000000001</v>
      </c>
      <c r="R213" s="85">
        <v>4.9139999999999997</v>
      </c>
      <c r="S213" s="85">
        <v>4.9301000000000004</v>
      </c>
      <c r="T213" s="85">
        <v>4.9267000000000003</v>
      </c>
      <c r="U213" s="85">
        <v>4.9202000000000004</v>
      </c>
      <c r="V213" s="85">
        <v>4.9431000000000003</v>
      </c>
      <c r="W213" s="85">
        <v>4.9648000000000003</v>
      </c>
      <c r="X213" s="85">
        <v>4.9832999999999998</v>
      </c>
      <c r="Y213" s="85">
        <v>5.0061</v>
      </c>
      <c r="Z213" s="85">
        <v>5.0243000000000002</v>
      </c>
      <c r="AA213" s="85">
        <v>5.0336999999999996</v>
      </c>
      <c r="AB213" s="85">
        <v>5.0591999999999997</v>
      </c>
      <c r="AC213" s="85">
        <v>5.0561999999999996</v>
      </c>
      <c r="AD213" s="85">
        <v>5.0793999999999997</v>
      </c>
      <c r="AE213" s="85">
        <v>5.0799000000000003</v>
      </c>
      <c r="AF213" s="85">
        <v>5.0419</v>
      </c>
      <c r="AG213" s="85">
        <v>5.0458999999999996</v>
      </c>
      <c r="AH213" s="85">
        <v>5.0696000000000003</v>
      </c>
      <c r="AI213" s="85">
        <v>5.0713999999999997</v>
      </c>
      <c r="AJ213" s="85">
        <v>5.0625999999999998</v>
      </c>
      <c r="AK213" s="85">
        <v>5.0903999999999998</v>
      </c>
      <c r="AL213" s="85">
        <v>5.1082000000000001</v>
      </c>
      <c r="AM213" s="85">
        <v>5.1329000000000002</v>
      </c>
      <c r="AN213" s="85">
        <v>5.1634000000000002</v>
      </c>
    </row>
    <row r="214" spans="1:40" x14ac:dyDescent="0.25">
      <c r="A214" s="64" t="s">
        <v>4</v>
      </c>
      <c r="B214" s="64" t="s">
        <v>128</v>
      </c>
      <c r="C214" s="64" t="s">
        <v>128</v>
      </c>
      <c r="D214" s="64"/>
      <c r="E214" s="87">
        <v>1201003</v>
      </c>
      <c r="F214" s="88">
        <v>1201003</v>
      </c>
      <c r="G214" s="39" t="s">
        <v>679</v>
      </c>
      <c r="H214" s="85">
        <v>1.7481</v>
      </c>
      <c r="I214" s="85">
        <v>1.7668999999999999</v>
      </c>
      <c r="J214" s="85">
        <v>1.7702</v>
      </c>
      <c r="K214" s="85">
        <v>1.7708999999999999</v>
      </c>
      <c r="L214" s="85">
        <v>1.7461</v>
      </c>
      <c r="M214" s="85">
        <v>1.7542</v>
      </c>
      <c r="N214" s="85">
        <v>1.7639</v>
      </c>
      <c r="O214" s="85">
        <v>1.8025</v>
      </c>
      <c r="P214" s="85">
        <v>1.8125</v>
      </c>
      <c r="Q214" s="85">
        <v>1.7843</v>
      </c>
      <c r="R214" s="85">
        <v>1.7967</v>
      </c>
      <c r="S214" s="85">
        <v>1.8315999999999999</v>
      </c>
      <c r="T214" s="85">
        <v>1.8368</v>
      </c>
      <c r="U214" s="85">
        <v>1.8492999999999999</v>
      </c>
      <c r="V214" s="85">
        <v>1.8602000000000001</v>
      </c>
      <c r="W214" s="85">
        <v>1.8559000000000001</v>
      </c>
      <c r="X214" s="85">
        <v>1.8582000000000001</v>
      </c>
      <c r="Y214" s="85">
        <v>1.8711</v>
      </c>
      <c r="Z214" s="85">
        <v>1.8855999999999999</v>
      </c>
      <c r="AA214" s="85">
        <v>1.9083000000000001</v>
      </c>
      <c r="AB214" s="85">
        <v>1.9169</v>
      </c>
      <c r="AC214" s="85">
        <v>1.9248000000000001</v>
      </c>
      <c r="AD214" s="85">
        <v>1.925</v>
      </c>
      <c r="AE214" s="85">
        <v>1.9419</v>
      </c>
      <c r="AF214" s="85">
        <v>1.9424999999999999</v>
      </c>
      <c r="AG214" s="85">
        <v>1.9484999999999999</v>
      </c>
      <c r="AH214" s="85">
        <v>1.9615</v>
      </c>
      <c r="AI214" s="85">
        <v>1.9648000000000001</v>
      </c>
      <c r="AJ214" s="85">
        <v>1.9657</v>
      </c>
      <c r="AK214" s="85">
        <v>1.9733000000000001</v>
      </c>
      <c r="AL214" s="85">
        <v>1.9916</v>
      </c>
      <c r="AM214" s="85">
        <v>1.9944999999999999</v>
      </c>
      <c r="AN214" s="85">
        <v>2.0034999999999998</v>
      </c>
    </row>
    <row r="215" spans="1:40" x14ac:dyDescent="0.25">
      <c r="A215" s="64" t="s">
        <v>4</v>
      </c>
      <c r="B215" s="64" t="s">
        <v>128</v>
      </c>
      <c r="C215" s="64" t="s">
        <v>128</v>
      </c>
      <c r="D215" s="64"/>
      <c r="E215" s="87">
        <v>1201005</v>
      </c>
      <c r="F215" s="88">
        <v>1201005</v>
      </c>
      <c r="G215" s="39" t="s">
        <v>680</v>
      </c>
      <c r="H215" s="85">
        <v>9.0200000000000002E-2</v>
      </c>
      <c r="I215" s="85">
        <v>9.0700000000000003E-2</v>
      </c>
      <c r="J215" s="85">
        <v>9.1300000000000006E-2</v>
      </c>
      <c r="K215" s="85">
        <v>9.01E-2</v>
      </c>
      <c r="L215" s="85">
        <v>9.01E-2</v>
      </c>
      <c r="M215" s="85">
        <v>9.1499999999999998E-2</v>
      </c>
      <c r="N215" s="85">
        <v>9.1800000000000007E-2</v>
      </c>
      <c r="O215" s="85">
        <v>9.2899999999999996E-2</v>
      </c>
      <c r="P215" s="85">
        <v>9.3100000000000002E-2</v>
      </c>
      <c r="Q215" s="85">
        <v>9.3600000000000003E-2</v>
      </c>
      <c r="R215" s="85">
        <v>9.4100000000000003E-2</v>
      </c>
      <c r="S215" s="85">
        <v>9.4899999999999998E-2</v>
      </c>
      <c r="T215" s="85">
        <v>9.4500000000000001E-2</v>
      </c>
      <c r="U215" s="85">
        <v>9.5899999999999999E-2</v>
      </c>
      <c r="V215" s="85">
        <v>9.6600000000000005E-2</v>
      </c>
      <c r="W215" s="85">
        <v>9.6699999999999994E-2</v>
      </c>
      <c r="X215" s="85">
        <v>9.5899999999999999E-2</v>
      </c>
      <c r="Y215" s="85">
        <v>9.6799999999999997E-2</v>
      </c>
      <c r="Z215" s="85">
        <v>9.7299999999999998E-2</v>
      </c>
      <c r="AA215" s="85">
        <v>9.7900000000000001E-2</v>
      </c>
      <c r="AB215" s="85">
        <v>9.9199999999999997E-2</v>
      </c>
      <c r="AC215" s="85">
        <v>9.9699999999999997E-2</v>
      </c>
      <c r="AD215" s="85">
        <v>9.9400000000000002E-2</v>
      </c>
      <c r="AE215" s="85">
        <v>0.10009999999999999</v>
      </c>
      <c r="AF215" s="85">
        <v>9.9199999999999997E-2</v>
      </c>
      <c r="AG215" s="85">
        <v>9.8599999999999993E-2</v>
      </c>
      <c r="AH215" s="85">
        <v>0.1</v>
      </c>
      <c r="AI215" s="85">
        <v>9.9599999999999994E-2</v>
      </c>
      <c r="AJ215" s="85">
        <v>9.9500000000000005E-2</v>
      </c>
      <c r="AK215" s="85">
        <v>0.1003</v>
      </c>
      <c r="AL215" s="85">
        <v>0.1022</v>
      </c>
      <c r="AM215" s="85">
        <v>0.10249999999999999</v>
      </c>
      <c r="AN215" s="85">
        <v>0.104</v>
      </c>
    </row>
    <row r="216" spans="1:40" x14ac:dyDescent="0.25">
      <c r="A216" s="64" t="s">
        <v>4</v>
      </c>
      <c r="B216" s="64" t="s">
        <v>128</v>
      </c>
      <c r="C216" s="64" t="s">
        <v>128</v>
      </c>
      <c r="D216" s="64"/>
      <c r="E216" s="87">
        <v>1201007</v>
      </c>
      <c r="F216" s="88">
        <v>1201007</v>
      </c>
      <c r="G216" s="39" t="s">
        <v>653</v>
      </c>
      <c r="H216" s="85">
        <v>0.34350000000000003</v>
      </c>
      <c r="I216" s="85">
        <v>0.34460000000000002</v>
      </c>
      <c r="J216" s="85">
        <v>0.34300000000000003</v>
      </c>
      <c r="K216" s="85">
        <v>0.34499999999999997</v>
      </c>
      <c r="L216" s="85">
        <v>0.3448</v>
      </c>
      <c r="M216" s="85">
        <v>0.34520000000000001</v>
      </c>
      <c r="N216" s="85">
        <v>0.3468</v>
      </c>
      <c r="O216" s="85">
        <v>0.35010000000000002</v>
      </c>
      <c r="P216" s="85">
        <v>0.35349999999999998</v>
      </c>
      <c r="Q216" s="85">
        <v>0.35210000000000002</v>
      </c>
      <c r="R216" s="85">
        <v>0.3553</v>
      </c>
      <c r="S216" s="85">
        <v>0.35599999999999998</v>
      </c>
      <c r="T216" s="85">
        <v>0.35439999999999999</v>
      </c>
      <c r="U216" s="85">
        <v>0.3538</v>
      </c>
      <c r="V216" s="85">
        <v>0.3579</v>
      </c>
      <c r="W216" s="85">
        <v>0.36120000000000002</v>
      </c>
      <c r="X216" s="85">
        <v>0.3584</v>
      </c>
      <c r="Y216" s="85">
        <v>0.35899999999999999</v>
      </c>
      <c r="Z216" s="85">
        <v>0.36230000000000001</v>
      </c>
      <c r="AA216" s="85">
        <v>0.36249999999999999</v>
      </c>
      <c r="AB216" s="85">
        <v>0.36270000000000002</v>
      </c>
      <c r="AC216" s="85">
        <v>0.36299999999999999</v>
      </c>
      <c r="AD216" s="85">
        <v>0.36320000000000002</v>
      </c>
      <c r="AE216" s="85">
        <v>0.36630000000000001</v>
      </c>
      <c r="AF216" s="85">
        <v>0.3664</v>
      </c>
      <c r="AG216" s="85">
        <v>0.36870000000000003</v>
      </c>
      <c r="AH216" s="85">
        <v>0.36930000000000002</v>
      </c>
      <c r="AI216" s="85">
        <v>0.3695</v>
      </c>
      <c r="AJ216" s="85">
        <v>0.3679</v>
      </c>
      <c r="AK216" s="85">
        <v>0.37090000000000001</v>
      </c>
      <c r="AL216" s="85">
        <v>0.37140000000000001</v>
      </c>
      <c r="AM216" s="85">
        <v>0.3735</v>
      </c>
      <c r="AN216" s="85">
        <v>0.375</v>
      </c>
    </row>
    <row r="217" spans="1:40" x14ac:dyDescent="0.25">
      <c r="A217" s="64" t="s">
        <v>4</v>
      </c>
      <c r="B217" s="64" t="s">
        <v>128</v>
      </c>
      <c r="C217" s="64" t="s">
        <v>128</v>
      </c>
      <c r="D217" s="64"/>
      <c r="E217" s="87">
        <v>1201009</v>
      </c>
      <c r="F217" s="88">
        <v>1201009</v>
      </c>
      <c r="G217" s="39" t="s">
        <v>681</v>
      </c>
      <c r="H217" s="85">
        <v>6.5199999999999994E-2</v>
      </c>
      <c r="I217" s="85">
        <v>6.4299999999999996E-2</v>
      </c>
      <c r="J217" s="85">
        <v>6.4699999999999994E-2</v>
      </c>
      <c r="K217" s="85">
        <v>6.4199999999999993E-2</v>
      </c>
      <c r="L217" s="85">
        <v>6.4500000000000002E-2</v>
      </c>
      <c r="M217" s="85">
        <v>6.5199999999999994E-2</v>
      </c>
      <c r="N217" s="85">
        <v>6.5600000000000006E-2</v>
      </c>
      <c r="O217" s="85">
        <v>6.5799999999999997E-2</v>
      </c>
      <c r="P217" s="85">
        <v>6.59E-2</v>
      </c>
      <c r="Q217" s="85">
        <v>6.6500000000000004E-2</v>
      </c>
      <c r="R217" s="85">
        <v>6.6500000000000004E-2</v>
      </c>
      <c r="S217" s="85">
        <v>6.6600000000000006E-2</v>
      </c>
      <c r="T217" s="85">
        <v>6.7199999999999996E-2</v>
      </c>
      <c r="U217" s="85">
        <v>6.7199999999999996E-2</v>
      </c>
      <c r="V217" s="85">
        <v>6.7799999999999999E-2</v>
      </c>
      <c r="W217" s="85">
        <v>6.7400000000000002E-2</v>
      </c>
      <c r="X217" s="85">
        <v>6.7299999999999999E-2</v>
      </c>
      <c r="Y217" s="85">
        <v>6.7500000000000004E-2</v>
      </c>
      <c r="Z217" s="85">
        <v>6.8500000000000005E-2</v>
      </c>
      <c r="AA217" s="85">
        <v>6.93E-2</v>
      </c>
      <c r="AB217" s="85">
        <v>6.9800000000000001E-2</v>
      </c>
      <c r="AC217" s="85">
        <v>6.9699999999999998E-2</v>
      </c>
      <c r="AD217" s="85">
        <v>7.0900000000000005E-2</v>
      </c>
      <c r="AE217" s="85">
        <v>7.1199999999999999E-2</v>
      </c>
      <c r="AF217" s="85">
        <v>6.8099999999999994E-2</v>
      </c>
      <c r="AG217" s="85">
        <v>6.9199999999999998E-2</v>
      </c>
      <c r="AH217" s="85">
        <v>7.0000000000000007E-2</v>
      </c>
      <c r="AI217" s="85">
        <v>7.1599999999999997E-2</v>
      </c>
      <c r="AJ217" s="85">
        <v>7.0800000000000002E-2</v>
      </c>
      <c r="AK217" s="85">
        <v>7.0000000000000007E-2</v>
      </c>
      <c r="AL217" s="85">
        <v>7.0400000000000004E-2</v>
      </c>
      <c r="AM217" s="85">
        <v>7.0199999999999999E-2</v>
      </c>
      <c r="AN217" s="85">
        <v>7.0499999999999993E-2</v>
      </c>
    </row>
    <row r="218" spans="1:40" x14ac:dyDescent="0.25">
      <c r="A218" s="64" t="s">
        <v>4</v>
      </c>
      <c r="B218" s="64" t="s">
        <v>128</v>
      </c>
      <c r="C218" s="64" t="s">
        <v>128</v>
      </c>
      <c r="D218" s="64"/>
      <c r="E218" s="87">
        <v>1201048</v>
      </c>
      <c r="F218" s="88">
        <v>1201048</v>
      </c>
      <c r="G218" s="39" t="s">
        <v>654</v>
      </c>
      <c r="H218" s="85">
        <v>0.60860000000000003</v>
      </c>
      <c r="I218" s="85">
        <v>0.60319999999999996</v>
      </c>
      <c r="J218" s="85">
        <v>0.60619999999999996</v>
      </c>
      <c r="K218" s="85">
        <v>0.60040000000000004</v>
      </c>
      <c r="L218" s="85">
        <v>0.60170000000000001</v>
      </c>
      <c r="M218" s="85">
        <v>0.60960000000000003</v>
      </c>
      <c r="N218" s="85">
        <v>0.61499999999999999</v>
      </c>
      <c r="O218" s="85">
        <v>0.62160000000000004</v>
      </c>
      <c r="P218" s="85">
        <v>0.62729999999999997</v>
      </c>
      <c r="Q218" s="85">
        <v>0.63580000000000003</v>
      </c>
      <c r="R218" s="85">
        <v>0.64639999999999997</v>
      </c>
      <c r="S218" s="85">
        <v>0.65159999999999996</v>
      </c>
      <c r="T218" s="85">
        <v>0.6482</v>
      </c>
      <c r="U218" s="85">
        <v>0.65169999999999995</v>
      </c>
      <c r="V218" s="85">
        <v>0.65200000000000002</v>
      </c>
      <c r="W218" s="85">
        <v>0.65249999999999997</v>
      </c>
      <c r="X218" s="85">
        <v>0.64970000000000006</v>
      </c>
      <c r="Y218" s="85">
        <v>0.65049999999999997</v>
      </c>
      <c r="Z218" s="85">
        <v>0.65739999999999998</v>
      </c>
      <c r="AA218" s="85">
        <v>0.66</v>
      </c>
      <c r="AB218" s="85">
        <v>0.66220000000000001</v>
      </c>
      <c r="AC218" s="85">
        <v>0.66749999999999998</v>
      </c>
      <c r="AD218" s="85">
        <v>0.67300000000000004</v>
      </c>
      <c r="AE218" s="85">
        <v>0.67800000000000005</v>
      </c>
      <c r="AF218" s="85">
        <v>0.67830000000000001</v>
      </c>
      <c r="AG218" s="85">
        <v>0.68010000000000004</v>
      </c>
      <c r="AH218" s="85">
        <v>0.68389999999999995</v>
      </c>
      <c r="AI218" s="85">
        <v>0.68020000000000003</v>
      </c>
      <c r="AJ218" s="85">
        <v>0.68420000000000003</v>
      </c>
      <c r="AK218" s="85">
        <v>0.68330000000000002</v>
      </c>
      <c r="AL218" s="85">
        <v>0.68049999999999999</v>
      </c>
      <c r="AM218" s="85">
        <v>0.69179999999999997</v>
      </c>
      <c r="AN218" s="85">
        <v>0.68640000000000001</v>
      </c>
    </row>
    <row r="219" spans="1:40" x14ac:dyDescent="0.25">
      <c r="A219" s="64" t="s">
        <v>4</v>
      </c>
      <c r="B219" s="64" t="s">
        <v>128</v>
      </c>
      <c r="C219" s="64" t="s">
        <v>128</v>
      </c>
      <c r="D219" s="64"/>
      <c r="E219" s="87">
        <v>1201051</v>
      </c>
      <c r="F219" s="88">
        <v>1201051</v>
      </c>
      <c r="G219" s="39" t="s">
        <v>655</v>
      </c>
      <c r="H219" s="85">
        <v>6.3600000000000004E-2</v>
      </c>
      <c r="I219" s="85">
        <v>6.3600000000000004E-2</v>
      </c>
      <c r="J219" s="85">
        <v>6.3600000000000004E-2</v>
      </c>
      <c r="K219" s="85">
        <v>6.3399999999999998E-2</v>
      </c>
      <c r="L219" s="85">
        <v>6.3100000000000003E-2</v>
      </c>
      <c r="M219" s="85">
        <v>6.2600000000000003E-2</v>
      </c>
      <c r="N219" s="85">
        <v>6.3600000000000004E-2</v>
      </c>
      <c r="O219" s="85">
        <v>6.3700000000000007E-2</v>
      </c>
      <c r="P219" s="85">
        <v>6.4100000000000004E-2</v>
      </c>
      <c r="Q219" s="85">
        <v>6.4000000000000001E-2</v>
      </c>
      <c r="R219" s="85">
        <v>6.4699999999999994E-2</v>
      </c>
      <c r="S219" s="85">
        <v>6.4899999999999999E-2</v>
      </c>
      <c r="T219" s="85">
        <v>6.5100000000000005E-2</v>
      </c>
      <c r="U219" s="85">
        <v>6.4799999999999996E-2</v>
      </c>
      <c r="V219" s="85">
        <v>6.5299999999999997E-2</v>
      </c>
      <c r="W219" s="85">
        <v>6.4799999999999996E-2</v>
      </c>
      <c r="X219" s="85">
        <v>6.4199999999999993E-2</v>
      </c>
      <c r="Y219" s="85">
        <v>6.4299999999999996E-2</v>
      </c>
      <c r="Z219" s="85">
        <v>6.5100000000000005E-2</v>
      </c>
      <c r="AA219" s="85">
        <v>6.5799999999999997E-2</v>
      </c>
      <c r="AB219" s="85">
        <v>6.5799999999999997E-2</v>
      </c>
      <c r="AC219" s="85">
        <v>6.6500000000000004E-2</v>
      </c>
      <c r="AD219" s="85">
        <v>6.6299999999999998E-2</v>
      </c>
      <c r="AE219" s="85">
        <v>6.6299999999999998E-2</v>
      </c>
      <c r="AF219" s="85">
        <v>6.7100000000000007E-2</v>
      </c>
      <c r="AG219" s="85">
        <v>6.7699999999999996E-2</v>
      </c>
      <c r="AH219" s="85">
        <v>6.7100000000000007E-2</v>
      </c>
      <c r="AI219" s="85">
        <v>6.7299999999999999E-2</v>
      </c>
      <c r="AJ219" s="85">
        <v>6.6900000000000001E-2</v>
      </c>
      <c r="AK219" s="85">
        <v>6.7199999999999996E-2</v>
      </c>
      <c r="AL219" s="85">
        <v>6.6600000000000006E-2</v>
      </c>
      <c r="AM219" s="85">
        <v>6.7400000000000002E-2</v>
      </c>
      <c r="AN219" s="85">
        <v>6.7500000000000004E-2</v>
      </c>
    </row>
    <row r="220" spans="1:40" x14ac:dyDescent="0.25">
      <c r="A220" s="64" t="s">
        <v>4</v>
      </c>
      <c r="B220" s="64" t="s">
        <v>128</v>
      </c>
      <c r="C220" s="64" t="s">
        <v>128</v>
      </c>
      <c r="D220" s="64"/>
      <c r="E220" s="87">
        <v>1201061</v>
      </c>
      <c r="F220" s="88">
        <v>1201061</v>
      </c>
      <c r="G220" s="39" t="s">
        <v>682</v>
      </c>
      <c r="H220" s="85">
        <v>0.25280000000000002</v>
      </c>
      <c r="I220" s="85">
        <v>0.25240000000000001</v>
      </c>
      <c r="J220" s="85">
        <v>0.25190000000000001</v>
      </c>
      <c r="K220" s="85">
        <v>0.25280000000000002</v>
      </c>
      <c r="L220" s="85">
        <v>0.25390000000000001</v>
      </c>
      <c r="M220" s="85">
        <v>0.25269999999999998</v>
      </c>
      <c r="N220" s="85">
        <v>0.25580000000000003</v>
      </c>
      <c r="O220" s="85">
        <v>0.25490000000000002</v>
      </c>
      <c r="P220" s="85">
        <v>0.25580000000000003</v>
      </c>
      <c r="Q220" s="85">
        <v>0.25640000000000002</v>
      </c>
      <c r="R220" s="85">
        <v>0.25569999999999998</v>
      </c>
      <c r="S220" s="85">
        <v>0.25629999999999997</v>
      </c>
      <c r="T220" s="85">
        <v>0.25669999999999998</v>
      </c>
      <c r="U220" s="85">
        <v>0.25940000000000002</v>
      </c>
      <c r="V220" s="85">
        <v>0.26150000000000001</v>
      </c>
      <c r="W220" s="85">
        <v>0.26229999999999998</v>
      </c>
      <c r="X220" s="85">
        <v>0.26069999999999999</v>
      </c>
      <c r="Y220" s="85">
        <v>0.26090000000000002</v>
      </c>
      <c r="Z220" s="85">
        <v>0.26100000000000001</v>
      </c>
      <c r="AA220" s="85">
        <v>0.25919999999999999</v>
      </c>
      <c r="AB220" s="85">
        <v>0.2571</v>
      </c>
      <c r="AC220" s="85">
        <v>0.25469999999999998</v>
      </c>
      <c r="AD220" s="85">
        <v>0.2555</v>
      </c>
      <c r="AE220" s="85">
        <v>0.25540000000000002</v>
      </c>
      <c r="AF220" s="85">
        <v>0.25509999999999999</v>
      </c>
      <c r="AG220" s="85">
        <v>0.25540000000000002</v>
      </c>
      <c r="AH220" s="85">
        <v>0.25530000000000003</v>
      </c>
      <c r="AI220" s="85">
        <v>0.25419999999999998</v>
      </c>
      <c r="AJ220" s="85">
        <v>0.25409999999999999</v>
      </c>
      <c r="AK220" s="85">
        <v>0.25719999999999998</v>
      </c>
      <c r="AL220" s="85">
        <v>0.25719999999999998</v>
      </c>
      <c r="AM220" s="85">
        <v>0.25850000000000001</v>
      </c>
      <c r="AN220" s="85">
        <v>0.2601</v>
      </c>
    </row>
    <row r="221" spans="1:40" x14ac:dyDescent="0.25">
      <c r="A221" s="64">
        <v>0</v>
      </c>
      <c r="B221" s="64">
        <v>0</v>
      </c>
      <c r="C221" s="64">
        <v>0</v>
      </c>
      <c r="D221" s="64"/>
      <c r="E221" s="113">
        <v>2000000</v>
      </c>
      <c r="F221" s="116">
        <v>2</v>
      </c>
      <c r="G221" s="117" t="s">
        <v>683</v>
      </c>
      <c r="H221" s="85">
        <v>14.616899999999999</v>
      </c>
      <c r="I221" s="85">
        <v>14.6113</v>
      </c>
      <c r="J221" s="85">
        <v>14.6318</v>
      </c>
      <c r="K221" s="85">
        <v>14.672499999999999</v>
      </c>
      <c r="L221" s="85">
        <v>14.695499999999999</v>
      </c>
      <c r="M221" s="85">
        <v>14.7599</v>
      </c>
      <c r="N221" s="85">
        <v>14.789</v>
      </c>
      <c r="O221" s="85">
        <v>14.804600000000001</v>
      </c>
      <c r="P221" s="85">
        <v>14.776999999999999</v>
      </c>
      <c r="Q221" s="85">
        <v>14.796799999999999</v>
      </c>
      <c r="R221" s="85">
        <v>14.765499999999999</v>
      </c>
      <c r="S221" s="85">
        <v>14.7712</v>
      </c>
      <c r="T221" s="85">
        <v>14.745900000000001</v>
      </c>
      <c r="U221" s="85">
        <v>14.592000000000001</v>
      </c>
      <c r="V221" s="85">
        <v>14.1608</v>
      </c>
      <c r="W221" s="85">
        <v>14.166399999999999</v>
      </c>
      <c r="X221" s="85">
        <v>14.1752</v>
      </c>
      <c r="Y221" s="85">
        <v>14.227399999999999</v>
      </c>
      <c r="Z221" s="85">
        <v>14.2714</v>
      </c>
      <c r="AA221" s="85">
        <v>14.3491</v>
      </c>
      <c r="AB221" s="85">
        <v>14.396100000000001</v>
      </c>
      <c r="AC221" s="85">
        <v>14.4337</v>
      </c>
      <c r="AD221" s="85">
        <v>14.431900000000001</v>
      </c>
      <c r="AE221" s="85">
        <v>14.4534</v>
      </c>
      <c r="AF221" s="85">
        <v>14.408200000000001</v>
      </c>
      <c r="AG221" s="85">
        <v>14.4076</v>
      </c>
      <c r="AH221" s="85">
        <v>14.4176</v>
      </c>
      <c r="AI221" s="85">
        <v>14.3323</v>
      </c>
      <c r="AJ221" s="85">
        <v>14.3612</v>
      </c>
      <c r="AK221" s="85">
        <v>14.383599999999999</v>
      </c>
      <c r="AL221" s="85">
        <v>14.4049</v>
      </c>
      <c r="AM221" s="85">
        <v>14.575699999999999</v>
      </c>
      <c r="AN221" s="85">
        <v>14.675700000000001</v>
      </c>
    </row>
    <row r="222" spans="1:40" x14ac:dyDescent="0.25">
      <c r="A222" s="64">
        <v>0</v>
      </c>
      <c r="B222" s="64">
        <v>0</v>
      </c>
      <c r="C222" s="64">
        <v>0</v>
      </c>
      <c r="D222" s="64"/>
      <c r="E222" s="113">
        <v>2100000</v>
      </c>
      <c r="F222" s="114">
        <v>21</v>
      </c>
      <c r="G222" s="99" t="s">
        <v>684</v>
      </c>
      <c r="H222" s="85">
        <v>9.9940999999999995</v>
      </c>
      <c r="I222" s="85">
        <v>10.0237</v>
      </c>
      <c r="J222" s="85">
        <v>10.052099999999999</v>
      </c>
      <c r="K222" s="85">
        <v>10.0907</v>
      </c>
      <c r="L222" s="85">
        <v>10.1204</v>
      </c>
      <c r="M222" s="85">
        <v>10.175599999999999</v>
      </c>
      <c r="N222" s="85">
        <v>10.2278</v>
      </c>
      <c r="O222" s="85">
        <v>10.260199999999999</v>
      </c>
      <c r="P222" s="85">
        <v>10.2845</v>
      </c>
      <c r="Q222" s="85">
        <v>10.289099999999999</v>
      </c>
      <c r="R222" s="85">
        <v>10.2872</v>
      </c>
      <c r="S222" s="85">
        <v>10.2638</v>
      </c>
      <c r="T222" s="85">
        <v>10.228899999999999</v>
      </c>
      <c r="U222" s="85">
        <v>10.239100000000001</v>
      </c>
      <c r="V222" s="85">
        <v>10.304600000000001</v>
      </c>
      <c r="W222" s="85">
        <v>10.310499999999999</v>
      </c>
      <c r="X222" s="85">
        <v>10.342700000000001</v>
      </c>
      <c r="Y222" s="85">
        <v>10.404</v>
      </c>
      <c r="Z222" s="85">
        <v>10.450100000000001</v>
      </c>
      <c r="AA222" s="85">
        <v>10.513299999999999</v>
      </c>
      <c r="AB222" s="85">
        <v>10.551500000000001</v>
      </c>
      <c r="AC222" s="85">
        <v>10.570499999999999</v>
      </c>
      <c r="AD222" s="85">
        <v>10.588699999999999</v>
      </c>
      <c r="AE222" s="85">
        <v>10.584199999999999</v>
      </c>
      <c r="AF222" s="85">
        <v>10.527799999999999</v>
      </c>
      <c r="AG222" s="85">
        <v>10.5549</v>
      </c>
      <c r="AH222" s="85">
        <v>10.572900000000001</v>
      </c>
      <c r="AI222" s="85">
        <v>10.544600000000001</v>
      </c>
      <c r="AJ222" s="85">
        <v>10.554500000000001</v>
      </c>
      <c r="AK222" s="85">
        <v>10.4963</v>
      </c>
      <c r="AL222" s="85">
        <v>10.5284</v>
      </c>
      <c r="AM222" s="85">
        <v>10.577999999999999</v>
      </c>
      <c r="AN222" s="85">
        <v>10.6426</v>
      </c>
    </row>
    <row r="223" spans="1:40" x14ac:dyDescent="0.25">
      <c r="A223" s="64">
        <v>0</v>
      </c>
      <c r="B223" s="64">
        <v>0</v>
      </c>
      <c r="C223" s="64">
        <v>0</v>
      </c>
      <c r="D223" s="64"/>
      <c r="E223" s="113">
        <v>2101000</v>
      </c>
      <c r="F223" s="114">
        <v>2101</v>
      </c>
      <c r="G223" s="99" t="s">
        <v>685</v>
      </c>
      <c r="H223" s="85">
        <v>6.7647000000000004</v>
      </c>
      <c r="I223" s="85">
        <v>6.7904999999999998</v>
      </c>
      <c r="J223" s="85">
        <v>6.8186</v>
      </c>
      <c r="K223" s="85">
        <v>6.8434999999999997</v>
      </c>
      <c r="L223" s="85">
        <v>6.8613</v>
      </c>
      <c r="M223" s="85">
        <v>6.9025999999999996</v>
      </c>
      <c r="N223" s="85">
        <v>6.944</v>
      </c>
      <c r="O223" s="85">
        <v>6.9775999999999998</v>
      </c>
      <c r="P223" s="85">
        <v>6.9991000000000003</v>
      </c>
      <c r="Q223" s="85">
        <v>7.0157999999999996</v>
      </c>
      <c r="R223" s="85">
        <v>7.0091999999999999</v>
      </c>
      <c r="S223" s="85">
        <v>6.9870000000000001</v>
      </c>
      <c r="T223" s="85">
        <v>6.9623999999999997</v>
      </c>
      <c r="U223" s="85">
        <v>6.9816000000000003</v>
      </c>
      <c r="V223" s="85">
        <v>7.0537000000000001</v>
      </c>
      <c r="W223" s="85">
        <v>7.0545</v>
      </c>
      <c r="X223" s="85">
        <v>7.0683999999999996</v>
      </c>
      <c r="Y223" s="85">
        <v>7.0983999999999998</v>
      </c>
      <c r="Z223" s="85">
        <v>7.1448</v>
      </c>
      <c r="AA223" s="85">
        <v>7.1951000000000001</v>
      </c>
      <c r="AB223" s="85">
        <v>7.2232000000000003</v>
      </c>
      <c r="AC223" s="85">
        <v>7.2331000000000003</v>
      </c>
      <c r="AD223" s="85">
        <v>7.2468000000000004</v>
      </c>
      <c r="AE223" s="85">
        <v>7.2398999999999996</v>
      </c>
      <c r="AF223" s="85">
        <v>7.1933999999999996</v>
      </c>
      <c r="AG223" s="85">
        <v>7.2084000000000001</v>
      </c>
      <c r="AH223" s="85">
        <v>7.2248000000000001</v>
      </c>
      <c r="AI223" s="85">
        <v>7.1904000000000003</v>
      </c>
      <c r="AJ223" s="85">
        <v>7.1894999999999998</v>
      </c>
      <c r="AK223" s="85">
        <v>7.1212999999999997</v>
      </c>
      <c r="AL223" s="85">
        <v>7.1506999999999996</v>
      </c>
      <c r="AM223" s="85">
        <v>7.1835000000000004</v>
      </c>
      <c r="AN223" s="85">
        <v>7.2355</v>
      </c>
    </row>
    <row r="224" spans="1:40" x14ac:dyDescent="0.25">
      <c r="A224" s="64" t="s">
        <v>4</v>
      </c>
      <c r="B224" s="64" t="s">
        <v>128</v>
      </c>
      <c r="C224" s="64" t="s">
        <v>128</v>
      </c>
      <c r="D224" s="64"/>
      <c r="E224" s="90">
        <v>2101001</v>
      </c>
      <c r="F224" s="88">
        <v>2101001</v>
      </c>
      <c r="G224" s="39" t="s">
        <v>413</v>
      </c>
      <c r="H224" s="85">
        <v>3.6970999999999998</v>
      </c>
      <c r="I224" s="85">
        <v>3.7233999999999998</v>
      </c>
      <c r="J224" s="85">
        <v>3.7509000000000001</v>
      </c>
      <c r="K224" s="85">
        <v>3.7605</v>
      </c>
      <c r="L224" s="85">
        <v>3.7671000000000001</v>
      </c>
      <c r="M224" s="85">
        <v>3.7780999999999998</v>
      </c>
      <c r="N224" s="85">
        <v>3.8010000000000002</v>
      </c>
      <c r="O224" s="85">
        <v>3.8285999999999998</v>
      </c>
      <c r="P224" s="85">
        <v>3.8296999999999999</v>
      </c>
      <c r="Q224" s="85">
        <v>3.8313000000000001</v>
      </c>
      <c r="R224" s="85">
        <v>3.8288000000000002</v>
      </c>
      <c r="S224" s="85">
        <v>3.8176000000000001</v>
      </c>
      <c r="T224" s="85">
        <v>3.8075000000000001</v>
      </c>
      <c r="U224" s="85">
        <v>3.8342000000000001</v>
      </c>
      <c r="V224" s="85">
        <v>3.8976000000000002</v>
      </c>
      <c r="W224" s="85">
        <v>3.8927</v>
      </c>
      <c r="X224" s="85">
        <v>3.9030999999999998</v>
      </c>
      <c r="Y224" s="85">
        <v>3.9178000000000002</v>
      </c>
      <c r="Z224" s="85">
        <v>3.948</v>
      </c>
      <c r="AA224" s="85">
        <v>3.9794999999999998</v>
      </c>
      <c r="AB224" s="85">
        <v>3.9994000000000001</v>
      </c>
      <c r="AC224" s="85">
        <v>4.0170000000000003</v>
      </c>
      <c r="AD224" s="85">
        <v>4.0343</v>
      </c>
      <c r="AE224" s="85">
        <v>4.0326000000000004</v>
      </c>
      <c r="AF224" s="85">
        <v>4.0068999999999999</v>
      </c>
      <c r="AG224" s="85">
        <v>4.0198999999999998</v>
      </c>
      <c r="AH224" s="85">
        <v>4.0389999999999997</v>
      </c>
      <c r="AI224" s="85">
        <v>4.0247000000000002</v>
      </c>
      <c r="AJ224" s="85">
        <v>4.0279999999999996</v>
      </c>
      <c r="AK224" s="85">
        <v>4.0437000000000003</v>
      </c>
      <c r="AL224" s="85">
        <v>4.0613999999999999</v>
      </c>
      <c r="AM224" s="85">
        <v>4.0974000000000004</v>
      </c>
      <c r="AN224" s="85">
        <v>4.1142000000000003</v>
      </c>
    </row>
    <row r="225" spans="1:40" x14ac:dyDescent="0.25">
      <c r="A225" s="64" t="s">
        <v>4</v>
      </c>
      <c r="B225" s="64" t="s">
        <v>128</v>
      </c>
      <c r="C225" s="64" t="s">
        <v>128</v>
      </c>
      <c r="D225" s="64"/>
      <c r="E225" s="90">
        <v>2101002</v>
      </c>
      <c r="F225" s="88">
        <v>2101002</v>
      </c>
      <c r="G225" s="39" t="s">
        <v>686</v>
      </c>
      <c r="H225" s="85">
        <v>1.5737000000000001</v>
      </c>
      <c r="I225" s="85">
        <v>1.5763</v>
      </c>
      <c r="J225" s="85">
        <v>1.5792999999999999</v>
      </c>
      <c r="K225" s="85">
        <v>1.5842000000000001</v>
      </c>
      <c r="L225" s="85">
        <v>1.5901000000000001</v>
      </c>
      <c r="M225" s="85">
        <v>1.5923</v>
      </c>
      <c r="N225" s="85">
        <v>1.5993999999999999</v>
      </c>
      <c r="O225" s="85">
        <v>1.6074999999999999</v>
      </c>
      <c r="P225" s="85">
        <v>1.6183000000000001</v>
      </c>
      <c r="Q225" s="85">
        <v>1.6282000000000001</v>
      </c>
      <c r="R225" s="85">
        <v>1.6234999999999999</v>
      </c>
      <c r="S225" s="85">
        <v>1.6216999999999999</v>
      </c>
      <c r="T225" s="85">
        <v>1.6165</v>
      </c>
      <c r="U225" s="85">
        <v>1.6217999999999999</v>
      </c>
      <c r="V225" s="85">
        <v>1.6338999999999999</v>
      </c>
      <c r="W225" s="85">
        <v>1.6368</v>
      </c>
      <c r="X225" s="85">
        <v>1.6362000000000001</v>
      </c>
      <c r="Y225" s="85">
        <v>1.639</v>
      </c>
      <c r="Z225" s="85">
        <v>1.6434</v>
      </c>
      <c r="AA225" s="85">
        <v>1.6528</v>
      </c>
      <c r="AB225" s="85">
        <v>1.6641999999999999</v>
      </c>
      <c r="AC225" s="85">
        <v>1.6619999999999999</v>
      </c>
      <c r="AD225" s="85">
        <v>1.6674</v>
      </c>
      <c r="AE225" s="85">
        <v>1.6625000000000001</v>
      </c>
      <c r="AF225" s="85">
        <v>1.6392</v>
      </c>
      <c r="AG225" s="85">
        <v>1.6436999999999999</v>
      </c>
      <c r="AH225" s="85">
        <v>1.6447000000000001</v>
      </c>
      <c r="AI225" s="85">
        <v>1.6319999999999999</v>
      </c>
      <c r="AJ225" s="85">
        <v>1.6272</v>
      </c>
      <c r="AK225" s="85">
        <v>1.6297999999999999</v>
      </c>
      <c r="AL225" s="85">
        <v>1.6334</v>
      </c>
      <c r="AM225" s="85">
        <v>1.6492</v>
      </c>
      <c r="AN225" s="85">
        <v>1.667</v>
      </c>
    </row>
    <row r="226" spans="1:40" x14ac:dyDescent="0.25">
      <c r="A226" s="64" t="s">
        <v>136</v>
      </c>
      <c r="B226" s="64" t="s">
        <v>136</v>
      </c>
      <c r="C226" s="64" t="s">
        <v>136</v>
      </c>
      <c r="D226" s="64"/>
      <c r="E226" s="90">
        <v>2101004</v>
      </c>
      <c r="F226" s="88">
        <v>2101004</v>
      </c>
      <c r="G226" s="39" t="s">
        <v>455</v>
      </c>
      <c r="H226" s="85">
        <v>1.4794</v>
      </c>
      <c r="I226" s="85">
        <v>1.4753000000000001</v>
      </c>
      <c r="J226" s="85">
        <v>1.4722999999999999</v>
      </c>
      <c r="K226" s="85">
        <v>1.4827999999999999</v>
      </c>
      <c r="L226" s="85">
        <v>1.488</v>
      </c>
      <c r="M226" s="85">
        <v>1.5166999999999999</v>
      </c>
      <c r="N226" s="85">
        <v>1.5281</v>
      </c>
      <c r="O226" s="85">
        <v>1.5250999999999999</v>
      </c>
      <c r="P226" s="85">
        <v>1.5348999999999999</v>
      </c>
      <c r="Q226" s="85">
        <v>1.5404</v>
      </c>
      <c r="R226" s="85">
        <v>1.5410999999999999</v>
      </c>
      <c r="S226" s="85">
        <v>1.5322</v>
      </c>
      <c r="T226" s="85">
        <v>1.5226999999999999</v>
      </c>
      <c r="U226" s="85">
        <v>1.5101</v>
      </c>
      <c r="V226" s="85">
        <v>1.5063</v>
      </c>
      <c r="W226" s="85">
        <v>1.5092000000000001</v>
      </c>
      <c r="X226" s="85">
        <v>1.5133000000000001</v>
      </c>
      <c r="Y226" s="85">
        <v>1.5254000000000001</v>
      </c>
      <c r="Z226" s="85">
        <v>1.5373000000000001</v>
      </c>
      <c r="AA226" s="85">
        <v>1.5466</v>
      </c>
      <c r="AB226" s="85">
        <v>1.5430999999999999</v>
      </c>
      <c r="AC226" s="85">
        <v>1.5376000000000001</v>
      </c>
      <c r="AD226" s="85">
        <v>1.5289999999999999</v>
      </c>
      <c r="AE226" s="85">
        <v>1.5288999999999999</v>
      </c>
      <c r="AF226" s="85">
        <v>1.53</v>
      </c>
      <c r="AG226" s="85">
        <v>1.5265</v>
      </c>
      <c r="AH226" s="85">
        <v>1.5221</v>
      </c>
      <c r="AI226" s="85">
        <v>1.5155000000000001</v>
      </c>
      <c r="AJ226" s="85">
        <v>1.5163</v>
      </c>
      <c r="AK226" s="85">
        <v>1.4298999999999999</v>
      </c>
      <c r="AL226" s="85">
        <v>1.4376</v>
      </c>
      <c r="AM226" s="85">
        <v>1.4185000000000001</v>
      </c>
      <c r="AN226" s="85">
        <v>1.4359</v>
      </c>
    </row>
    <row r="227" spans="1:40" x14ac:dyDescent="0.25">
      <c r="A227" s="64" t="s">
        <v>4</v>
      </c>
      <c r="B227" s="64" t="s">
        <v>128</v>
      </c>
      <c r="C227" s="64" t="s">
        <v>128</v>
      </c>
      <c r="D227" s="64"/>
      <c r="E227" s="90">
        <v>2101012</v>
      </c>
      <c r="F227" s="88">
        <v>2101012</v>
      </c>
      <c r="G227" s="39" t="s">
        <v>417</v>
      </c>
      <c r="H227" s="85">
        <v>1.4500000000000001E-2</v>
      </c>
      <c r="I227" s="85">
        <v>1.54E-2</v>
      </c>
      <c r="J227" s="85">
        <v>1.61E-2</v>
      </c>
      <c r="K227" s="85">
        <v>1.6E-2</v>
      </c>
      <c r="L227" s="85">
        <v>1.61E-2</v>
      </c>
      <c r="M227" s="85">
        <v>1.55E-2</v>
      </c>
      <c r="N227" s="85">
        <v>1.55E-2</v>
      </c>
      <c r="O227" s="85">
        <v>1.6299999999999999E-2</v>
      </c>
      <c r="P227" s="85">
        <v>1.6199999999999999E-2</v>
      </c>
      <c r="Q227" s="85">
        <v>1.5900000000000001E-2</v>
      </c>
      <c r="R227" s="85">
        <v>1.5900000000000001E-2</v>
      </c>
      <c r="S227" s="85">
        <v>1.55E-2</v>
      </c>
      <c r="T227" s="85">
        <v>1.5699999999999999E-2</v>
      </c>
      <c r="U227" s="85">
        <v>1.55E-2</v>
      </c>
      <c r="V227" s="85">
        <v>1.5900000000000001E-2</v>
      </c>
      <c r="W227" s="85">
        <v>1.5699999999999999E-2</v>
      </c>
      <c r="X227" s="85">
        <v>1.5800000000000002E-2</v>
      </c>
      <c r="Y227" s="85">
        <v>1.61E-2</v>
      </c>
      <c r="Z227" s="85">
        <v>1.61E-2</v>
      </c>
      <c r="AA227" s="85">
        <v>1.6199999999999999E-2</v>
      </c>
      <c r="AB227" s="85">
        <v>1.66E-2</v>
      </c>
      <c r="AC227" s="85">
        <v>1.6500000000000001E-2</v>
      </c>
      <c r="AD227" s="85">
        <v>1.61E-2</v>
      </c>
      <c r="AE227" s="85">
        <v>1.5900000000000001E-2</v>
      </c>
      <c r="AF227" s="85">
        <v>1.7299999999999999E-2</v>
      </c>
      <c r="AG227" s="85">
        <v>1.83E-2</v>
      </c>
      <c r="AH227" s="85">
        <v>1.89E-2</v>
      </c>
      <c r="AI227" s="85">
        <v>1.8200000000000001E-2</v>
      </c>
      <c r="AJ227" s="85">
        <v>1.7999999999999999E-2</v>
      </c>
      <c r="AK227" s="85">
        <v>1.7899999999999999E-2</v>
      </c>
      <c r="AL227" s="85">
        <v>1.8200000000000001E-2</v>
      </c>
      <c r="AM227" s="85">
        <v>1.84E-2</v>
      </c>
      <c r="AN227" s="85">
        <v>1.84E-2</v>
      </c>
    </row>
    <row r="228" spans="1:40" x14ac:dyDescent="0.25">
      <c r="A228" s="64">
        <v>0</v>
      </c>
      <c r="B228" s="64">
        <v>0</v>
      </c>
      <c r="C228" s="64">
        <v>0</v>
      </c>
      <c r="D228" s="64"/>
      <c r="E228" s="113">
        <v>2103000</v>
      </c>
      <c r="F228" s="114">
        <v>2103</v>
      </c>
      <c r="G228" s="99" t="s">
        <v>687</v>
      </c>
      <c r="H228" s="85">
        <v>2.4003000000000001</v>
      </c>
      <c r="I228" s="85">
        <v>2.4060000000000001</v>
      </c>
      <c r="J228" s="85">
        <v>2.4094000000000002</v>
      </c>
      <c r="K228" s="85">
        <v>2.4201000000000001</v>
      </c>
      <c r="L228" s="85">
        <v>2.4258999999999999</v>
      </c>
      <c r="M228" s="85">
        <v>2.4413</v>
      </c>
      <c r="N228" s="85">
        <v>2.4508000000000001</v>
      </c>
      <c r="O228" s="85">
        <v>2.4489999999999998</v>
      </c>
      <c r="P228" s="85">
        <v>2.4499</v>
      </c>
      <c r="Q228" s="85">
        <v>2.4416000000000002</v>
      </c>
      <c r="R228" s="85">
        <v>2.4489000000000001</v>
      </c>
      <c r="S228" s="85">
        <v>2.4535</v>
      </c>
      <c r="T228" s="85">
        <v>2.4453999999999998</v>
      </c>
      <c r="U228" s="85">
        <v>2.4388999999999998</v>
      </c>
      <c r="V228" s="85">
        <v>2.4348000000000001</v>
      </c>
      <c r="W228" s="85">
        <v>2.4329000000000001</v>
      </c>
      <c r="X228" s="85">
        <v>2.4430000000000001</v>
      </c>
      <c r="Y228" s="85">
        <v>2.4702000000000002</v>
      </c>
      <c r="Z228" s="85">
        <v>2.4708999999999999</v>
      </c>
      <c r="AA228" s="85">
        <v>2.4832999999999998</v>
      </c>
      <c r="AB228" s="85">
        <v>2.4925000000000002</v>
      </c>
      <c r="AC228" s="85">
        <v>2.4986999999999999</v>
      </c>
      <c r="AD228" s="85">
        <v>2.5047999999999999</v>
      </c>
      <c r="AE228" s="85">
        <v>2.5083000000000002</v>
      </c>
      <c r="AF228" s="85">
        <v>2.4986000000000002</v>
      </c>
      <c r="AG228" s="85">
        <v>2.5053000000000001</v>
      </c>
      <c r="AH228" s="85">
        <v>2.5081000000000002</v>
      </c>
      <c r="AI228" s="85">
        <v>2.5087000000000002</v>
      </c>
      <c r="AJ228" s="85">
        <v>2.5162</v>
      </c>
      <c r="AK228" s="85">
        <v>2.5207999999999999</v>
      </c>
      <c r="AL228" s="85">
        <v>2.5190999999999999</v>
      </c>
      <c r="AM228" s="85">
        <v>2.5274999999999999</v>
      </c>
      <c r="AN228" s="85">
        <v>2.5308999999999999</v>
      </c>
    </row>
    <row r="229" spans="1:40" x14ac:dyDescent="0.25">
      <c r="A229" s="64" t="s">
        <v>1</v>
      </c>
      <c r="B229" s="64" t="s">
        <v>2</v>
      </c>
      <c r="C229" s="64" t="s">
        <v>321</v>
      </c>
      <c r="D229" s="64"/>
      <c r="E229" s="90">
        <v>2103005</v>
      </c>
      <c r="F229" s="88">
        <v>2103005</v>
      </c>
      <c r="G229" s="39" t="s">
        <v>688</v>
      </c>
      <c r="H229" s="85">
        <v>5.1999999999999998E-2</v>
      </c>
      <c r="I229" s="85">
        <v>5.2499999999999998E-2</v>
      </c>
      <c r="J229" s="85">
        <v>5.2900000000000003E-2</v>
      </c>
      <c r="K229" s="85">
        <v>5.1999999999999998E-2</v>
      </c>
      <c r="L229" s="85">
        <v>5.2499999999999998E-2</v>
      </c>
      <c r="M229" s="85">
        <v>5.2999999999999999E-2</v>
      </c>
      <c r="N229" s="85">
        <v>5.3100000000000001E-2</v>
      </c>
      <c r="O229" s="85">
        <v>5.2200000000000003E-2</v>
      </c>
      <c r="P229" s="85">
        <v>5.1499999999999997E-2</v>
      </c>
      <c r="Q229" s="85">
        <v>5.1900000000000002E-2</v>
      </c>
      <c r="R229" s="85">
        <v>5.1499999999999997E-2</v>
      </c>
      <c r="S229" s="85">
        <v>5.1400000000000001E-2</v>
      </c>
      <c r="T229" s="85">
        <v>5.1400000000000001E-2</v>
      </c>
      <c r="U229" s="85">
        <v>5.16E-2</v>
      </c>
      <c r="V229" s="85">
        <v>5.0999999999999997E-2</v>
      </c>
      <c r="W229" s="85">
        <v>5.0700000000000002E-2</v>
      </c>
      <c r="X229" s="85">
        <v>5.11E-2</v>
      </c>
      <c r="Y229" s="85">
        <v>5.1299999999999998E-2</v>
      </c>
      <c r="Z229" s="85">
        <v>5.0799999999999998E-2</v>
      </c>
      <c r="AA229" s="85">
        <v>5.1999999999999998E-2</v>
      </c>
      <c r="AB229" s="85">
        <v>5.1299999999999998E-2</v>
      </c>
      <c r="AC229" s="85">
        <v>5.0999999999999997E-2</v>
      </c>
      <c r="AD229" s="85">
        <v>5.0999999999999997E-2</v>
      </c>
      <c r="AE229" s="85">
        <v>5.1200000000000002E-2</v>
      </c>
      <c r="AF229" s="85">
        <v>4.9599999999999998E-2</v>
      </c>
      <c r="AG229" s="85">
        <v>5.0200000000000002E-2</v>
      </c>
      <c r="AH229" s="85">
        <v>5.0200000000000002E-2</v>
      </c>
      <c r="AI229" s="85">
        <v>4.9399999999999999E-2</v>
      </c>
      <c r="AJ229" s="85">
        <v>4.9399999999999999E-2</v>
      </c>
      <c r="AK229" s="85">
        <v>4.99E-2</v>
      </c>
      <c r="AL229" s="85">
        <v>4.9700000000000001E-2</v>
      </c>
      <c r="AM229" s="85">
        <v>4.9000000000000002E-2</v>
      </c>
      <c r="AN229" s="85">
        <v>4.8899999999999999E-2</v>
      </c>
    </row>
    <row r="230" spans="1:40" x14ac:dyDescent="0.25">
      <c r="A230" s="64" t="s">
        <v>1</v>
      </c>
      <c r="B230" s="64" t="s">
        <v>2</v>
      </c>
      <c r="C230" s="64" t="s">
        <v>321</v>
      </c>
      <c r="D230" s="64"/>
      <c r="E230" s="90">
        <v>2103008</v>
      </c>
      <c r="F230" s="88">
        <v>2103008</v>
      </c>
      <c r="G230" s="39" t="s">
        <v>689</v>
      </c>
      <c r="H230" s="85">
        <v>2.2700000000000001E-2</v>
      </c>
      <c r="I230" s="85">
        <v>2.29E-2</v>
      </c>
      <c r="J230" s="85">
        <v>2.3E-2</v>
      </c>
      <c r="K230" s="85">
        <v>2.3E-2</v>
      </c>
      <c r="L230" s="85">
        <v>2.3E-2</v>
      </c>
      <c r="M230" s="85">
        <v>2.3E-2</v>
      </c>
      <c r="N230" s="85">
        <v>2.3400000000000001E-2</v>
      </c>
      <c r="O230" s="85">
        <v>2.3599999999999999E-2</v>
      </c>
      <c r="P230" s="85">
        <v>2.3099999999999999E-2</v>
      </c>
      <c r="Q230" s="85">
        <v>2.3099999999999999E-2</v>
      </c>
      <c r="R230" s="85">
        <v>2.3E-2</v>
      </c>
      <c r="S230" s="85">
        <v>2.3E-2</v>
      </c>
      <c r="T230" s="85">
        <v>2.3E-2</v>
      </c>
      <c r="U230" s="85">
        <v>2.3300000000000001E-2</v>
      </c>
      <c r="V230" s="85">
        <v>2.3699999999999999E-2</v>
      </c>
      <c r="W230" s="85">
        <v>2.3800000000000002E-2</v>
      </c>
      <c r="X230" s="85">
        <v>2.3599999999999999E-2</v>
      </c>
      <c r="Y230" s="85">
        <v>2.3900000000000001E-2</v>
      </c>
      <c r="Z230" s="85">
        <v>2.3900000000000001E-2</v>
      </c>
      <c r="AA230" s="85">
        <v>2.3800000000000002E-2</v>
      </c>
      <c r="AB230" s="85">
        <v>2.3800000000000002E-2</v>
      </c>
      <c r="AC230" s="85">
        <v>2.35E-2</v>
      </c>
      <c r="AD230" s="85">
        <v>2.3900000000000001E-2</v>
      </c>
      <c r="AE230" s="85">
        <v>2.41E-2</v>
      </c>
      <c r="AF230" s="85">
        <v>2.3599999999999999E-2</v>
      </c>
      <c r="AG230" s="85">
        <v>2.3699999999999999E-2</v>
      </c>
      <c r="AH230" s="85">
        <v>2.35E-2</v>
      </c>
      <c r="AI230" s="85">
        <v>2.35E-2</v>
      </c>
      <c r="AJ230" s="85">
        <v>2.3300000000000001E-2</v>
      </c>
      <c r="AK230" s="85">
        <v>2.3599999999999999E-2</v>
      </c>
      <c r="AL230" s="85">
        <v>2.4E-2</v>
      </c>
      <c r="AM230" s="85">
        <v>2.3900000000000001E-2</v>
      </c>
      <c r="AN230" s="85">
        <v>2.3900000000000001E-2</v>
      </c>
    </row>
    <row r="231" spans="1:40" x14ac:dyDescent="0.25">
      <c r="A231" s="64" t="s">
        <v>1</v>
      </c>
      <c r="B231" s="64" t="s">
        <v>2</v>
      </c>
      <c r="C231" s="64" t="s">
        <v>321</v>
      </c>
      <c r="D231" s="64"/>
      <c r="E231" s="90">
        <v>2103009</v>
      </c>
      <c r="F231" s="88">
        <v>2103009</v>
      </c>
      <c r="G231" s="39" t="s">
        <v>690</v>
      </c>
      <c r="H231" s="85">
        <v>2.6800000000000001E-2</v>
      </c>
      <c r="I231" s="85">
        <v>2.6800000000000001E-2</v>
      </c>
      <c r="J231" s="85">
        <v>2.69E-2</v>
      </c>
      <c r="K231" s="85">
        <v>2.69E-2</v>
      </c>
      <c r="L231" s="85">
        <v>2.6700000000000002E-2</v>
      </c>
      <c r="M231" s="85">
        <v>2.6599999999999999E-2</v>
      </c>
      <c r="N231" s="85">
        <v>2.69E-2</v>
      </c>
      <c r="O231" s="85">
        <v>2.69E-2</v>
      </c>
      <c r="P231" s="85">
        <v>2.7199999999999998E-2</v>
      </c>
      <c r="Q231" s="85">
        <v>2.7300000000000001E-2</v>
      </c>
      <c r="R231" s="85">
        <v>2.7699999999999999E-2</v>
      </c>
      <c r="S231" s="85">
        <v>2.7799999999999998E-2</v>
      </c>
      <c r="T231" s="85">
        <v>2.7799999999999998E-2</v>
      </c>
      <c r="U231" s="85">
        <v>2.7400000000000001E-2</v>
      </c>
      <c r="V231" s="85">
        <v>2.7699999999999999E-2</v>
      </c>
      <c r="W231" s="85">
        <v>2.7400000000000001E-2</v>
      </c>
      <c r="X231" s="85">
        <v>2.7400000000000001E-2</v>
      </c>
      <c r="Y231" s="85">
        <v>2.7699999999999999E-2</v>
      </c>
      <c r="Z231" s="85">
        <v>2.76E-2</v>
      </c>
      <c r="AA231" s="85">
        <v>2.76E-2</v>
      </c>
      <c r="AB231" s="85">
        <v>2.81E-2</v>
      </c>
      <c r="AC231" s="85">
        <v>2.7799999999999998E-2</v>
      </c>
      <c r="AD231" s="85">
        <v>2.7900000000000001E-2</v>
      </c>
      <c r="AE231" s="85">
        <v>2.7699999999999999E-2</v>
      </c>
      <c r="AF231" s="85">
        <v>3.0800000000000001E-2</v>
      </c>
      <c r="AG231" s="85">
        <v>3.09E-2</v>
      </c>
      <c r="AH231" s="85">
        <v>3.1300000000000001E-2</v>
      </c>
      <c r="AI231" s="85">
        <v>3.1199999999999999E-2</v>
      </c>
      <c r="AJ231" s="85">
        <v>3.15E-2</v>
      </c>
      <c r="AK231" s="85">
        <v>3.1199999999999999E-2</v>
      </c>
      <c r="AL231" s="85">
        <v>3.1300000000000001E-2</v>
      </c>
      <c r="AM231" s="85">
        <v>3.15E-2</v>
      </c>
      <c r="AN231" s="85">
        <v>3.15E-2</v>
      </c>
    </row>
    <row r="232" spans="1:40" x14ac:dyDescent="0.25">
      <c r="A232" s="64" t="s">
        <v>4</v>
      </c>
      <c r="B232" s="64" t="s">
        <v>2</v>
      </c>
      <c r="C232" s="64" t="s">
        <v>321</v>
      </c>
      <c r="D232" s="64"/>
      <c r="E232" s="89">
        <v>9999999</v>
      </c>
      <c r="F232" s="88">
        <v>2103012</v>
      </c>
      <c r="G232" s="39" t="s">
        <v>691</v>
      </c>
      <c r="H232" s="85">
        <v>2.2100000000000002E-2</v>
      </c>
      <c r="I232" s="85">
        <v>2.24E-2</v>
      </c>
      <c r="J232" s="85">
        <v>2.2499999999999999E-2</v>
      </c>
      <c r="K232" s="85">
        <v>2.29E-2</v>
      </c>
      <c r="L232" s="85">
        <v>2.24E-2</v>
      </c>
      <c r="M232" s="85">
        <v>2.29E-2</v>
      </c>
      <c r="N232" s="85">
        <v>2.29E-2</v>
      </c>
      <c r="O232" s="85">
        <v>2.2700000000000001E-2</v>
      </c>
      <c r="P232" s="85">
        <v>2.2499999999999999E-2</v>
      </c>
      <c r="Q232" s="85">
        <v>2.23E-2</v>
      </c>
      <c r="R232" s="85">
        <v>2.1999999999999999E-2</v>
      </c>
      <c r="S232" s="85">
        <v>2.2100000000000002E-2</v>
      </c>
      <c r="T232" s="85">
        <v>2.2499999999999999E-2</v>
      </c>
      <c r="U232" s="85">
        <v>2.29E-2</v>
      </c>
      <c r="V232" s="85">
        <v>2.2499999999999999E-2</v>
      </c>
      <c r="W232" s="85">
        <v>2.3099999999999999E-2</v>
      </c>
      <c r="X232" s="85">
        <v>2.29E-2</v>
      </c>
      <c r="Y232" s="85">
        <v>2.3300000000000001E-2</v>
      </c>
      <c r="Z232" s="85">
        <v>2.29E-2</v>
      </c>
      <c r="AA232" s="85">
        <v>2.3199999999999998E-2</v>
      </c>
      <c r="AB232" s="85">
        <v>2.3599999999999999E-2</v>
      </c>
      <c r="AC232" s="85">
        <v>2.3300000000000001E-2</v>
      </c>
      <c r="AD232" s="85">
        <v>2.3099999999999999E-2</v>
      </c>
      <c r="AE232" s="85">
        <v>2.3699999999999999E-2</v>
      </c>
      <c r="AF232" s="85">
        <v>2.3599999999999999E-2</v>
      </c>
      <c r="AG232" s="85">
        <v>2.3699999999999999E-2</v>
      </c>
      <c r="AH232" s="85">
        <v>2.3300000000000001E-2</v>
      </c>
      <c r="AI232" s="85">
        <v>2.2800000000000001E-2</v>
      </c>
      <c r="AJ232" s="85">
        <v>2.2800000000000001E-2</v>
      </c>
      <c r="AK232" s="85">
        <v>2.2700000000000001E-2</v>
      </c>
      <c r="AL232" s="85">
        <v>2.29E-2</v>
      </c>
      <c r="AM232" s="85">
        <v>2.3199999999999998E-2</v>
      </c>
      <c r="AN232" s="85">
        <v>2.2800000000000001E-2</v>
      </c>
    </row>
    <row r="233" spans="1:40" x14ac:dyDescent="0.25">
      <c r="A233" s="64" t="s">
        <v>1</v>
      </c>
      <c r="B233" s="64" t="s">
        <v>2</v>
      </c>
      <c r="C233" s="64" t="s">
        <v>321</v>
      </c>
      <c r="D233" s="64"/>
      <c r="E233" s="90">
        <v>2103014</v>
      </c>
      <c r="F233" s="88">
        <v>2103014</v>
      </c>
      <c r="G233" s="39" t="s">
        <v>692</v>
      </c>
      <c r="H233" s="85">
        <v>0.22070000000000001</v>
      </c>
      <c r="I233" s="85">
        <v>0.22059999999999999</v>
      </c>
      <c r="J233" s="85">
        <v>0.221</v>
      </c>
      <c r="K233" s="85">
        <v>0.2223</v>
      </c>
      <c r="L233" s="85">
        <v>0.22109999999999999</v>
      </c>
      <c r="M233" s="85">
        <v>0.22159999999999999</v>
      </c>
      <c r="N233" s="85">
        <v>0.2213</v>
      </c>
      <c r="O233" s="85">
        <v>0.22189999999999999</v>
      </c>
      <c r="P233" s="85">
        <v>0.22420000000000001</v>
      </c>
      <c r="Q233" s="85">
        <v>0.224</v>
      </c>
      <c r="R233" s="85">
        <v>0.223</v>
      </c>
      <c r="S233" s="85">
        <v>0.22389999999999999</v>
      </c>
      <c r="T233" s="85">
        <v>0.224</v>
      </c>
      <c r="U233" s="85">
        <v>0.22450000000000001</v>
      </c>
      <c r="V233" s="85">
        <v>0.22450000000000001</v>
      </c>
      <c r="W233" s="85">
        <v>0.22489999999999999</v>
      </c>
      <c r="X233" s="85">
        <v>0.22450000000000001</v>
      </c>
      <c r="Y233" s="85">
        <v>0.22500000000000001</v>
      </c>
      <c r="Z233" s="85">
        <v>0.22520000000000001</v>
      </c>
      <c r="AA233" s="85">
        <v>0.2271</v>
      </c>
      <c r="AB233" s="85">
        <v>0.22670000000000001</v>
      </c>
      <c r="AC233" s="85">
        <v>0.22739999999999999</v>
      </c>
      <c r="AD233" s="85">
        <v>0.22800000000000001</v>
      </c>
      <c r="AE233" s="85">
        <v>0.22900000000000001</v>
      </c>
      <c r="AF233" s="85">
        <v>0.2298</v>
      </c>
      <c r="AG233" s="85">
        <v>0.23</v>
      </c>
      <c r="AH233" s="85">
        <v>0.23150000000000001</v>
      </c>
      <c r="AI233" s="85">
        <v>0.23019999999999999</v>
      </c>
      <c r="AJ233" s="85">
        <v>0.22989999999999999</v>
      </c>
      <c r="AK233" s="85">
        <v>0.22969999999999999</v>
      </c>
      <c r="AL233" s="85">
        <v>0.2278</v>
      </c>
      <c r="AM233" s="85">
        <v>0.22839999999999999</v>
      </c>
      <c r="AN233" s="85">
        <v>0.2296</v>
      </c>
    </row>
    <row r="234" spans="1:40" x14ac:dyDescent="0.25">
      <c r="A234" s="64" t="s">
        <v>4</v>
      </c>
      <c r="B234" s="64" t="s">
        <v>2</v>
      </c>
      <c r="C234" s="64" t="s">
        <v>321</v>
      </c>
      <c r="D234" s="64"/>
      <c r="E234" s="89">
        <v>9999999</v>
      </c>
      <c r="F234" s="88">
        <v>2103032</v>
      </c>
      <c r="G234" s="39" t="s">
        <v>693</v>
      </c>
      <c r="H234" s="85">
        <v>0.1966</v>
      </c>
      <c r="I234" s="85">
        <v>0.1943</v>
      </c>
      <c r="J234" s="85">
        <v>0.19320000000000001</v>
      </c>
      <c r="K234" s="85">
        <v>0.19089999999999999</v>
      </c>
      <c r="L234" s="85">
        <v>0.19020000000000001</v>
      </c>
      <c r="M234" s="85">
        <v>0.18920000000000001</v>
      </c>
      <c r="N234" s="85">
        <v>0.187</v>
      </c>
      <c r="O234" s="85">
        <v>0.188</v>
      </c>
      <c r="P234" s="85">
        <v>0.1865</v>
      </c>
      <c r="Q234" s="85">
        <v>0.18590000000000001</v>
      </c>
      <c r="R234" s="85">
        <v>0.1832</v>
      </c>
      <c r="S234" s="85">
        <v>0.18260000000000001</v>
      </c>
      <c r="T234" s="85">
        <v>0.18340000000000001</v>
      </c>
      <c r="U234" s="85">
        <v>0.17960000000000001</v>
      </c>
      <c r="V234" s="85">
        <v>0.18049999999999999</v>
      </c>
      <c r="W234" s="85">
        <v>0.182</v>
      </c>
      <c r="X234" s="85">
        <v>0.1817</v>
      </c>
      <c r="Y234" s="85">
        <v>0.18190000000000001</v>
      </c>
      <c r="Z234" s="85">
        <v>0.18210000000000001</v>
      </c>
      <c r="AA234" s="85">
        <v>0.1802</v>
      </c>
      <c r="AB234" s="85">
        <v>0.17760000000000001</v>
      </c>
      <c r="AC234" s="85">
        <v>0.1802</v>
      </c>
      <c r="AD234" s="85">
        <v>0.18210000000000001</v>
      </c>
      <c r="AE234" s="85">
        <v>0.18029999999999999</v>
      </c>
      <c r="AF234" s="85">
        <v>0.18310000000000001</v>
      </c>
      <c r="AG234" s="85">
        <v>0.1822</v>
      </c>
      <c r="AH234" s="85">
        <v>0.18010000000000001</v>
      </c>
      <c r="AI234" s="85">
        <v>0.18049999999999999</v>
      </c>
      <c r="AJ234" s="85">
        <v>0.18179999999999999</v>
      </c>
      <c r="AK234" s="85">
        <v>0.18310000000000001</v>
      </c>
      <c r="AL234" s="85">
        <v>0.1817</v>
      </c>
      <c r="AM234" s="85">
        <v>0.1845</v>
      </c>
      <c r="AN234" s="85">
        <v>0.18149999999999999</v>
      </c>
    </row>
    <row r="235" spans="1:40" x14ac:dyDescent="0.25">
      <c r="A235" s="64" t="s">
        <v>4</v>
      </c>
      <c r="B235" s="64" t="s">
        <v>2</v>
      </c>
      <c r="C235" s="64" t="s">
        <v>321</v>
      </c>
      <c r="D235" s="64"/>
      <c r="E235" s="89">
        <v>9999999</v>
      </c>
      <c r="F235" s="88">
        <v>2103039</v>
      </c>
      <c r="G235" s="39" t="s">
        <v>694</v>
      </c>
      <c r="H235" s="85">
        <v>0.1867</v>
      </c>
      <c r="I235" s="85">
        <v>0.18629999999999999</v>
      </c>
      <c r="J235" s="85">
        <v>0.18529999999999999</v>
      </c>
      <c r="K235" s="85">
        <v>0.18529999999999999</v>
      </c>
      <c r="L235" s="85">
        <v>0.1862</v>
      </c>
      <c r="M235" s="85">
        <v>0.1865</v>
      </c>
      <c r="N235" s="85">
        <v>0.18529999999999999</v>
      </c>
      <c r="O235" s="85">
        <v>0.18540000000000001</v>
      </c>
      <c r="P235" s="85">
        <v>0.18509999999999999</v>
      </c>
      <c r="Q235" s="85">
        <v>0.18329999999999999</v>
      </c>
      <c r="R235" s="85">
        <v>0.18229999999999999</v>
      </c>
      <c r="S235" s="85">
        <v>0.1812</v>
      </c>
      <c r="T235" s="85">
        <v>0.17949999999999999</v>
      </c>
      <c r="U235" s="85">
        <v>0.1789</v>
      </c>
      <c r="V235" s="85">
        <v>0.1779</v>
      </c>
      <c r="W235" s="85">
        <v>0.1777</v>
      </c>
      <c r="X235" s="85">
        <v>0.17860000000000001</v>
      </c>
      <c r="Y235" s="85">
        <v>0.18010000000000001</v>
      </c>
      <c r="Z235" s="85">
        <v>0.1802</v>
      </c>
      <c r="AA235" s="85">
        <v>0.1804</v>
      </c>
      <c r="AB235" s="85">
        <v>0.1804</v>
      </c>
      <c r="AC235" s="85">
        <v>0.1797</v>
      </c>
      <c r="AD235" s="85">
        <v>0.1827</v>
      </c>
      <c r="AE235" s="85">
        <v>0.18540000000000001</v>
      </c>
      <c r="AF235" s="85">
        <v>0.18609999999999999</v>
      </c>
      <c r="AG235" s="85">
        <v>0.18709999999999999</v>
      </c>
      <c r="AH235" s="85">
        <v>0.18590000000000001</v>
      </c>
      <c r="AI235" s="85">
        <v>0.185</v>
      </c>
      <c r="AJ235" s="85">
        <v>0.1857</v>
      </c>
      <c r="AK235" s="85">
        <v>0.18609999999999999</v>
      </c>
      <c r="AL235" s="85">
        <v>0.18690000000000001</v>
      </c>
      <c r="AM235" s="85">
        <v>0.1875</v>
      </c>
      <c r="AN235" s="85">
        <v>0.18779999999999999</v>
      </c>
    </row>
    <row r="236" spans="1:40" x14ac:dyDescent="0.25">
      <c r="A236" s="64" t="s">
        <v>4</v>
      </c>
      <c r="B236" s="64" t="s">
        <v>2</v>
      </c>
      <c r="C236" s="64" t="s">
        <v>321</v>
      </c>
      <c r="D236" s="64"/>
      <c r="E236" s="89">
        <v>9999999</v>
      </c>
      <c r="F236" s="88">
        <v>2103040</v>
      </c>
      <c r="G236" s="39" t="s">
        <v>695</v>
      </c>
      <c r="H236" s="85">
        <v>0.14960000000000001</v>
      </c>
      <c r="I236" s="85">
        <v>0.14860000000000001</v>
      </c>
      <c r="J236" s="85">
        <v>0.1474</v>
      </c>
      <c r="K236" s="85">
        <v>0.1469</v>
      </c>
      <c r="L236" s="85">
        <v>0.14560000000000001</v>
      </c>
      <c r="M236" s="85">
        <v>0.1452</v>
      </c>
      <c r="N236" s="85">
        <v>0.1447</v>
      </c>
      <c r="O236" s="85">
        <v>0.1444</v>
      </c>
      <c r="P236" s="85">
        <v>0.14319999999999999</v>
      </c>
      <c r="Q236" s="85">
        <v>0.1434</v>
      </c>
      <c r="R236" s="85">
        <v>0.14249999999999999</v>
      </c>
      <c r="S236" s="85">
        <v>0.14130000000000001</v>
      </c>
      <c r="T236" s="85">
        <v>0.14080000000000001</v>
      </c>
      <c r="U236" s="85">
        <v>0.1399</v>
      </c>
      <c r="V236" s="85">
        <v>0.1399</v>
      </c>
      <c r="W236" s="85">
        <v>0.1386</v>
      </c>
      <c r="X236" s="85">
        <v>0.1384</v>
      </c>
      <c r="Y236" s="85">
        <v>0.13830000000000001</v>
      </c>
      <c r="Z236" s="85">
        <v>0.13800000000000001</v>
      </c>
      <c r="AA236" s="85">
        <v>0.13850000000000001</v>
      </c>
      <c r="AB236" s="85">
        <v>0.13800000000000001</v>
      </c>
      <c r="AC236" s="85">
        <v>0.13780000000000001</v>
      </c>
      <c r="AD236" s="85">
        <v>0.13789999999999999</v>
      </c>
      <c r="AE236" s="85">
        <v>0.13689999999999999</v>
      </c>
      <c r="AF236" s="85">
        <v>0.1366</v>
      </c>
      <c r="AG236" s="85">
        <v>0.13569999999999999</v>
      </c>
      <c r="AH236" s="85">
        <v>0.1353</v>
      </c>
      <c r="AI236" s="85">
        <v>0.13469999999999999</v>
      </c>
      <c r="AJ236" s="85">
        <v>0.1341</v>
      </c>
      <c r="AK236" s="85">
        <v>0.13320000000000001</v>
      </c>
      <c r="AL236" s="85">
        <v>0.13420000000000001</v>
      </c>
      <c r="AM236" s="85">
        <v>0.1346</v>
      </c>
      <c r="AN236" s="85">
        <v>0.1343</v>
      </c>
    </row>
    <row r="237" spans="1:40" x14ac:dyDescent="0.25">
      <c r="A237" s="64" t="s">
        <v>1</v>
      </c>
      <c r="B237" s="64" t="s">
        <v>2</v>
      </c>
      <c r="C237" s="64" t="s">
        <v>321</v>
      </c>
      <c r="D237" s="64"/>
      <c r="E237" s="89">
        <v>9999999</v>
      </c>
      <c r="F237" s="88">
        <v>2103041</v>
      </c>
      <c r="G237" s="39" t="s">
        <v>696</v>
      </c>
      <c r="H237" s="85">
        <v>5.74E-2</v>
      </c>
      <c r="I237" s="85">
        <v>5.7200000000000001E-2</v>
      </c>
      <c r="J237" s="85">
        <v>5.74E-2</v>
      </c>
      <c r="K237" s="85">
        <v>5.7599999999999998E-2</v>
      </c>
      <c r="L237" s="85">
        <v>5.7099999999999998E-2</v>
      </c>
      <c r="M237" s="85">
        <v>5.7099999999999998E-2</v>
      </c>
      <c r="N237" s="85">
        <v>5.74E-2</v>
      </c>
      <c r="O237" s="85">
        <v>5.7099999999999998E-2</v>
      </c>
      <c r="P237" s="85">
        <v>5.7000000000000002E-2</v>
      </c>
      <c r="Q237" s="85">
        <v>5.7500000000000002E-2</v>
      </c>
      <c r="R237" s="85">
        <v>5.7099999999999998E-2</v>
      </c>
      <c r="S237" s="85">
        <v>5.6599999999999998E-2</v>
      </c>
      <c r="T237" s="85">
        <v>5.6800000000000003E-2</v>
      </c>
      <c r="U237" s="85">
        <v>5.6899999999999999E-2</v>
      </c>
      <c r="V237" s="85">
        <v>5.6399999999999999E-2</v>
      </c>
      <c r="W237" s="85">
        <v>5.6399999999999999E-2</v>
      </c>
      <c r="X237" s="85">
        <v>5.6599999999999998E-2</v>
      </c>
      <c r="Y237" s="85">
        <v>5.7700000000000001E-2</v>
      </c>
      <c r="Z237" s="85">
        <v>5.79E-2</v>
      </c>
      <c r="AA237" s="85">
        <v>5.8599999999999999E-2</v>
      </c>
      <c r="AB237" s="85">
        <v>5.8400000000000001E-2</v>
      </c>
      <c r="AC237" s="85">
        <v>5.96E-2</v>
      </c>
      <c r="AD237" s="85">
        <v>6.0100000000000001E-2</v>
      </c>
      <c r="AE237" s="85">
        <v>6.0299999999999999E-2</v>
      </c>
      <c r="AF237" s="85">
        <v>6.0100000000000001E-2</v>
      </c>
      <c r="AG237" s="85">
        <v>6.0199999999999997E-2</v>
      </c>
      <c r="AH237" s="85">
        <v>6.0199999999999997E-2</v>
      </c>
      <c r="AI237" s="85">
        <v>6.0100000000000001E-2</v>
      </c>
      <c r="AJ237" s="85">
        <v>6.08E-2</v>
      </c>
      <c r="AK237" s="85">
        <v>6.0900000000000003E-2</v>
      </c>
      <c r="AL237" s="85">
        <v>6.1199999999999997E-2</v>
      </c>
      <c r="AM237" s="85">
        <v>6.1800000000000001E-2</v>
      </c>
      <c r="AN237" s="85">
        <v>6.1699999999999998E-2</v>
      </c>
    </row>
    <row r="238" spans="1:40" x14ac:dyDescent="0.25">
      <c r="A238" s="64" t="s">
        <v>4</v>
      </c>
      <c r="B238" s="64" t="s">
        <v>128</v>
      </c>
      <c r="C238" s="64" t="s">
        <v>128</v>
      </c>
      <c r="D238" s="64"/>
      <c r="E238" s="89">
        <v>9999999</v>
      </c>
      <c r="F238" s="88">
        <v>2103042</v>
      </c>
      <c r="G238" s="39" t="s">
        <v>697</v>
      </c>
      <c r="H238" s="85">
        <v>1.3358000000000001</v>
      </c>
      <c r="I238" s="85">
        <v>1.3448</v>
      </c>
      <c r="J238" s="85">
        <v>1.3503000000000001</v>
      </c>
      <c r="K238" s="85">
        <v>1.3615999999999999</v>
      </c>
      <c r="L238" s="85">
        <v>1.3705000000000001</v>
      </c>
      <c r="M238" s="85">
        <v>1.3862000000000001</v>
      </c>
      <c r="N238" s="85">
        <v>1.3978999999999999</v>
      </c>
      <c r="O238" s="85">
        <v>1.3971</v>
      </c>
      <c r="P238" s="85">
        <v>1.3992</v>
      </c>
      <c r="Q238" s="85">
        <v>1.3926000000000001</v>
      </c>
      <c r="R238" s="85">
        <v>1.4079999999999999</v>
      </c>
      <c r="S238" s="85">
        <v>1.4156</v>
      </c>
      <c r="T238" s="85">
        <v>1.4085000000000001</v>
      </c>
      <c r="U238" s="85">
        <v>1.4065000000000001</v>
      </c>
      <c r="V238" s="85">
        <v>1.4043000000000001</v>
      </c>
      <c r="W238" s="85">
        <v>1.4018999999999999</v>
      </c>
      <c r="X238" s="85">
        <v>1.4117</v>
      </c>
      <c r="Y238" s="85">
        <v>1.4336</v>
      </c>
      <c r="Z238" s="85">
        <v>1.4349000000000001</v>
      </c>
      <c r="AA238" s="85">
        <v>1.4428000000000001</v>
      </c>
      <c r="AB238" s="85">
        <v>1.4548000000000001</v>
      </c>
      <c r="AC238" s="85">
        <v>1.4582999999999999</v>
      </c>
      <c r="AD238" s="85">
        <v>1.4581</v>
      </c>
      <c r="AE238" s="85">
        <v>1.4599</v>
      </c>
      <c r="AF238" s="85">
        <v>1.4455</v>
      </c>
      <c r="AG238" s="85">
        <v>1.4513</v>
      </c>
      <c r="AH238" s="85">
        <v>1.4555</v>
      </c>
      <c r="AI238" s="85">
        <v>1.4603999999999999</v>
      </c>
      <c r="AJ238" s="85">
        <v>1.4659</v>
      </c>
      <c r="AK238" s="85">
        <v>1.4693000000000001</v>
      </c>
      <c r="AL238" s="85">
        <v>1.4685999999999999</v>
      </c>
      <c r="AM238" s="85">
        <v>1.4721</v>
      </c>
      <c r="AN238" s="85">
        <v>1.4782999999999999</v>
      </c>
    </row>
    <row r="239" spans="1:40" x14ac:dyDescent="0.25">
      <c r="A239" s="64" t="s">
        <v>4</v>
      </c>
      <c r="B239" s="64" t="s">
        <v>2</v>
      </c>
      <c r="C239" s="64" t="s">
        <v>321</v>
      </c>
      <c r="D239" s="64"/>
      <c r="E239" s="89">
        <v>9999999</v>
      </c>
      <c r="F239" s="88">
        <v>2103048</v>
      </c>
      <c r="G239" s="39" t="s">
        <v>698</v>
      </c>
      <c r="H239" s="85">
        <v>5.1299999999999998E-2</v>
      </c>
      <c r="I239" s="85">
        <v>5.0799999999999998E-2</v>
      </c>
      <c r="J239" s="85">
        <v>5.16E-2</v>
      </c>
      <c r="K239" s="85">
        <v>5.1900000000000002E-2</v>
      </c>
      <c r="L239" s="85">
        <v>5.1700000000000003E-2</v>
      </c>
      <c r="M239" s="85">
        <v>5.1400000000000001E-2</v>
      </c>
      <c r="N239" s="85">
        <v>5.1999999999999998E-2</v>
      </c>
      <c r="O239" s="85">
        <v>5.1900000000000002E-2</v>
      </c>
      <c r="P239" s="85">
        <v>5.2200000000000003E-2</v>
      </c>
      <c r="Q239" s="85">
        <v>5.1799999999999999E-2</v>
      </c>
      <c r="R239" s="85">
        <v>5.1200000000000002E-2</v>
      </c>
      <c r="S239" s="85">
        <v>5.1200000000000002E-2</v>
      </c>
      <c r="T239" s="85">
        <v>5.04E-2</v>
      </c>
      <c r="U239" s="85">
        <v>5.04E-2</v>
      </c>
      <c r="V239" s="85">
        <v>5.0299999999999997E-2</v>
      </c>
      <c r="W239" s="85">
        <v>5.0299999999999997E-2</v>
      </c>
      <c r="X239" s="85">
        <v>5.0500000000000003E-2</v>
      </c>
      <c r="Y239" s="85">
        <v>5.11E-2</v>
      </c>
      <c r="Z239" s="85">
        <v>5.0599999999999999E-2</v>
      </c>
      <c r="AA239" s="85">
        <v>5.0999999999999997E-2</v>
      </c>
      <c r="AB239" s="85">
        <v>5.1499999999999997E-2</v>
      </c>
      <c r="AC239" s="85">
        <v>5.1999999999999998E-2</v>
      </c>
      <c r="AD239" s="85">
        <v>5.1799999999999999E-2</v>
      </c>
      <c r="AE239" s="85">
        <v>5.1700000000000003E-2</v>
      </c>
      <c r="AF239" s="85">
        <v>5.1799999999999999E-2</v>
      </c>
      <c r="AG239" s="85">
        <v>5.1999999999999998E-2</v>
      </c>
      <c r="AH239" s="85">
        <v>5.2600000000000001E-2</v>
      </c>
      <c r="AI239" s="85">
        <v>5.21E-2</v>
      </c>
      <c r="AJ239" s="85">
        <v>5.2900000000000003E-2</v>
      </c>
      <c r="AK239" s="85">
        <v>5.2900000000000003E-2</v>
      </c>
      <c r="AL239" s="85">
        <v>5.28E-2</v>
      </c>
      <c r="AM239" s="85">
        <v>5.2900000000000003E-2</v>
      </c>
      <c r="AN239" s="85">
        <v>5.2999999999999999E-2</v>
      </c>
    </row>
    <row r="240" spans="1:40" x14ac:dyDescent="0.25">
      <c r="A240" s="64" t="s">
        <v>1</v>
      </c>
      <c r="B240" s="64" t="s">
        <v>2</v>
      </c>
      <c r="C240" s="64" t="s">
        <v>321</v>
      </c>
      <c r="D240" s="64"/>
      <c r="E240" s="89">
        <v>9999999</v>
      </c>
      <c r="F240" s="88">
        <v>2103055</v>
      </c>
      <c r="G240" s="39" t="s">
        <v>699</v>
      </c>
      <c r="H240" s="85">
        <v>7.85E-2</v>
      </c>
      <c r="I240" s="85">
        <v>7.8899999999999998E-2</v>
      </c>
      <c r="J240" s="85">
        <v>7.7700000000000005E-2</v>
      </c>
      <c r="K240" s="85">
        <v>7.8799999999999995E-2</v>
      </c>
      <c r="L240" s="85">
        <v>7.9000000000000001E-2</v>
      </c>
      <c r="M240" s="85">
        <v>7.8700000000000006E-2</v>
      </c>
      <c r="N240" s="85">
        <v>7.8899999999999998E-2</v>
      </c>
      <c r="O240" s="85">
        <v>7.8E-2</v>
      </c>
      <c r="P240" s="85">
        <v>7.8200000000000006E-2</v>
      </c>
      <c r="Q240" s="85">
        <v>7.85E-2</v>
      </c>
      <c r="R240" s="85">
        <v>7.7299999999999994E-2</v>
      </c>
      <c r="S240" s="85">
        <v>7.6899999999999996E-2</v>
      </c>
      <c r="T240" s="85">
        <v>7.7299999999999994E-2</v>
      </c>
      <c r="U240" s="85">
        <v>7.6999999999999999E-2</v>
      </c>
      <c r="V240" s="85">
        <v>7.6300000000000007E-2</v>
      </c>
      <c r="W240" s="85">
        <v>7.6200000000000004E-2</v>
      </c>
      <c r="X240" s="85">
        <v>7.6100000000000001E-2</v>
      </c>
      <c r="Y240" s="85">
        <v>7.6399999999999996E-2</v>
      </c>
      <c r="Z240" s="85">
        <v>7.6899999999999996E-2</v>
      </c>
      <c r="AA240" s="85">
        <v>7.8200000000000006E-2</v>
      </c>
      <c r="AB240" s="85">
        <v>7.8200000000000006E-2</v>
      </c>
      <c r="AC240" s="85">
        <v>7.8100000000000003E-2</v>
      </c>
      <c r="AD240" s="85">
        <v>7.8100000000000003E-2</v>
      </c>
      <c r="AE240" s="85">
        <v>7.8E-2</v>
      </c>
      <c r="AF240" s="85">
        <v>7.8E-2</v>
      </c>
      <c r="AG240" s="85">
        <v>7.8299999999999995E-2</v>
      </c>
      <c r="AH240" s="85">
        <v>7.8700000000000006E-2</v>
      </c>
      <c r="AI240" s="85">
        <v>7.85E-2</v>
      </c>
      <c r="AJ240" s="85">
        <v>7.8200000000000006E-2</v>
      </c>
      <c r="AK240" s="85">
        <v>7.8200000000000006E-2</v>
      </c>
      <c r="AL240" s="85">
        <v>7.8100000000000003E-2</v>
      </c>
      <c r="AM240" s="85">
        <v>7.8200000000000006E-2</v>
      </c>
      <c r="AN240" s="85">
        <v>7.7799999999999994E-2</v>
      </c>
    </row>
    <row r="241" spans="1:40" x14ac:dyDescent="0.25">
      <c r="A241" s="64">
        <v>0</v>
      </c>
      <c r="B241" s="64">
        <v>0</v>
      </c>
      <c r="C241" s="64">
        <v>0</v>
      </c>
      <c r="D241" s="64"/>
      <c r="E241" s="113">
        <v>2104000</v>
      </c>
      <c r="F241" s="114">
        <v>2104</v>
      </c>
      <c r="G241" s="99" t="s">
        <v>700</v>
      </c>
      <c r="H241" s="85">
        <v>0.82920000000000005</v>
      </c>
      <c r="I241" s="85">
        <v>0.82730000000000004</v>
      </c>
      <c r="J241" s="85">
        <v>0.82410000000000005</v>
      </c>
      <c r="K241" s="85">
        <v>0.82709999999999995</v>
      </c>
      <c r="L241" s="85">
        <v>0.83320000000000005</v>
      </c>
      <c r="M241" s="85">
        <v>0.83169999999999999</v>
      </c>
      <c r="N241" s="85">
        <v>0.83299999999999996</v>
      </c>
      <c r="O241" s="85">
        <v>0.83360000000000001</v>
      </c>
      <c r="P241" s="85">
        <v>0.83550000000000002</v>
      </c>
      <c r="Q241" s="85">
        <v>0.83179999999999998</v>
      </c>
      <c r="R241" s="85">
        <v>0.82920000000000005</v>
      </c>
      <c r="S241" s="85">
        <v>0.82330000000000003</v>
      </c>
      <c r="T241" s="85">
        <v>0.82110000000000005</v>
      </c>
      <c r="U241" s="85">
        <v>0.81859999999999999</v>
      </c>
      <c r="V241" s="85">
        <v>0.81599999999999995</v>
      </c>
      <c r="W241" s="85">
        <v>0.82310000000000005</v>
      </c>
      <c r="X241" s="85">
        <v>0.83130000000000004</v>
      </c>
      <c r="Y241" s="85">
        <v>0.83540000000000003</v>
      </c>
      <c r="Z241" s="85">
        <v>0.83450000000000002</v>
      </c>
      <c r="AA241" s="85">
        <v>0.83489999999999998</v>
      </c>
      <c r="AB241" s="85">
        <v>0.83579999999999999</v>
      </c>
      <c r="AC241" s="85">
        <v>0.83879999999999999</v>
      </c>
      <c r="AD241" s="85">
        <v>0.83699999999999997</v>
      </c>
      <c r="AE241" s="85">
        <v>0.83599999999999997</v>
      </c>
      <c r="AF241" s="85">
        <v>0.83579999999999999</v>
      </c>
      <c r="AG241" s="85">
        <v>0.84119999999999995</v>
      </c>
      <c r="AH241" s="85">
        <v>0.84</v>
      </c>
      <c r="AI241" s="85">
        <v>0.84550000000000003</v>
      </c>
      <c r="AJ241" s="85">
        <v>0.8488</v>
      </c>
      <c r="AK241" s="85">
        <v>0.85419999999999996</v>
      </c>
      <c r="AL241" s="85">
        <v>0.85860000000000003</v>
      </c>
      <c r="AM241" s="85">
        <v>0.86699999999999999</v>
      </c>
      <c r="AN241" s="85">
        <v>0.87609999999999999</v>
      </c>
    </row>
    <row r="242" spans="1:40" x14ac:dyDescent="0.25">
      <c r="A242" s="64" t="s">
        <v>1</v>
      </c>
      <c r="B242" s="64" t="s">
        <v>2</v>
      </c>
      <c r="C242" s="64" t="s">
        <v>321</v>
      </c>
      <c r="D242" s="64"/>
      <c r="E242" s="90">
        <v>2104005</v>
      </c>
      <c r="F242" s="88">
        <v>2104005</v>
      </c>
      <c r="G242" s="39" t="s">
        <v>701</v>
      </c>
      <c r="H242" s="85">
        <v>5.5899999999999998E-2</v>
      </c>
      <c r="I242" s="85">
        <v>5.6099999999999997E-2</v>
      </c>
      <c r="J242" s="85">
        <v>5.6599999999999998E-2</v>
      </c>
      <c r="K242" s="85">
        <v>5.6599999999999998E-2</v>
      </c>
      <c r="L242" s="85">
        <v>5.7200000000000001E-2</v>
      </c>
      <c r="M242" s="85">
        <v>5.7299999999999997E-2</v>
      </c>
      <c r="N242" s="85">
        <v>5.8099999999999999E-2</v>
      </c>
      <c r="O242" s="85">
        <v>5.8400000000000001E-2</v>
      </c>
      <c r="P242" s="85">
        <v>5.79E-2</v>
      </c>
      <c r="Q242" s="85">
        <v>5.79E-2</v>
      </c>
      <c r="R242" s="85">
        <v>5.7799999999999997E-2</v>
      </c>
      <c r="S242" s="85">
        <v>5.7000000000000002E-2</v>
      </c>
      <c r="T242" s="85">
        <v>5.6500000000000002E-2</v>
      </c>
      <c r="U242" s="85">
        <v>5.6099999999999997E-2</v>
      </c>
      <c r="V242" s="85">
        <v>5.6300000000000003E-2</v>
      </c>
      <c r="W242" s="85">
        <v>5.5899999999999998E-2</v>
      </c>
      <c r="X242" s="85">
        <v>5.62E-2</v>
      </c>
      <c r="Y242" s="85">
        <v>5.62E-2</v>
      </c>
      <c r="Z242" s="85">
        <v>5.57E-2</v>
      </c>
      <c r="AA242" s="85">
        <v>5.5399999999999998E-2</v>
      </c>
      <c r="AB242" s="85">
        <v>5.5100000000000003E-2</v>
      </c>
      <c r="AC242" s="85">
        <v>5.4699999999999999E-2</v>
      </c>
      <c r="AD242" s="85">
        <v>5.5500000000000001E-2</v>
      </c>
      <c r="AE242" s="85">
        <v>5.5500000000000001E-2</v>
      </c>
      <c r="AF242" s="85">
        <v>5.3600000000000002E-2</v>
      </c>
      <c r="AG242" s="85">
        <v>5.4100000000000002E-2</v>
      </c>
      <c r="AH242" s="85">
        <v>5.3699999999999998E-2</v>
      </c>
      <c r="AI242" s="85">
        <v>5.3100000000000001E-2</v>
      </c>
      <c r="AJ242" s="85">
        <v>5.3999999999999999E-2</v>
      </c>
      <c r="AK242" s="85">
        <v>5.4800000000000001E-2</v>
      </c>
      <c r="AL242" s="85">
        <v>5.45E-2</v>
      </c>
      <c r="AM242" s="85">
        <v>5.5599999999999997E-2</v>
      </c>
      <c r="AN242" s="85">
        <v>5.6300000000000003E-2</v>
      </c>
    </row>
    <row r="243" spans="1:40" x14ac:dyDescent="0.25">
      <c r="A243" s="64" t="s">
        <v>1</v>
      </c>
      <c r="B243" s="64" t="s">
        <v>2</v>
      </c>
      <c r="C243" s="64" t="s">
        <v>321</v>
      </c>
      <c r="D243" s="64"/>
      <c r="E243" s="90">
        <v>2104008</v>
      </c>
      <c r="F243" s="88">
        <v>2104008</v>
      </c>
      <c r="G243" s="39" t="s">
        <v>702</v>
      </c>
      <c r="H243" s="85">
        <v>0.1245</v>
      </c>
      <c r="I243" s="85">
        <v>0.1245</v>
      </c>
      <c r="J243" s="85">
        <v>0.1249</v>
      </c>
      <c r="K243" s="85">
        <v>0.125</v>
      </c>
      <c r="L243" s="85">
        <v>0.12620000000000001</v>
      </c>
      <c r="M243" s="85">
        <v>0.12659999999999999</v>
      </c>
      <c r="N243" s="85">
        <v>0.12659999999999999</v>
      </c>
      <c r="O243" s="85">
        <v>0.1263</v>
      </c>
      <c r="P243" s="85">
        <v>0.12620000000000001</v>
      </c>
      <c r="Q243" s="85">
        <v>0.1249</v>
      </c>
      <c r="R243" s="85">
        <v>0.1239</v>
      </c>
      <c r="S243" s="85">
        <v>0.1229</v>
      </c>
      <c r="T243" s="85">
        <v>0.1231</v>
      </c>
      <c r="U243" s="85">
        <v>0.1226</v>
      </c>
      <c r="V243" s="85">
        <v>0.1217</v>
      </c>
      <c r="W243" s="85">
        <v>0.1234</v>
      </c>
      <c r="X243" s="85">
        <v>0.12330000000000001</v>
      </c>
      <c r="Y243" s="85">
        <v>0.12379999999999999</v>
      </c>
      <c r="Z243" s="85">
        <v>0.1227</v>
      </c>
      <c r="AA243" s="85">
        <v>0.1235</v>
      </c>
      <c r="AB243" s="85">
        <v>0.1244</v>
      </c>
      <c r="AC243" s="85">
        <v>0.1258</v>
      </c>
      <c r="AD243" s="85">
        <v>0.12509999999999999</v>
      </c>
      <c r="AE243" s="85">
        <v>0.12590000000000001</v>
      </c>
      <c r="AF243" s="85">
        <v>0.12529999999999999</v>
      </c>
      <c r="AG243" s="85">
        <v>0.1268</v>
      </c>
      <c r="AH243" s="85">
        <v>0.1265</v>
      </c>
      <c r="AI243" s="85">
        <v>0.1255</v>
      </c>
      <c r="AJ243" s="85">
        <v>0.126</v>
      </c>
      <c r="AK243" s="85">
        <v>0.12759999999999999</v>
      </c>
      <c r="AL243" s="85">
        <v>0.13020000000000001</v>
      </c>
      <c r="AM243" s="85">
        <v>0.13109999999999999</v>
      </c>
      <c r="AN243" s="85">
        <v>0.13250000000000001</v>
      </c>
    </row>
    <row r="244" spans="1:40" x14ac:dyDescent="0.25">
      <c r="A244" s="64" t="s">
        <v>1</v>
      </c>
      <c r="B244" s="64" t="s">
        <v>2</v>
      </c>
      <c r="C244" s="64" t="s">
        <v>321</v>
      </c>
      <c r="D244" s="64"/>
      <c r="E244" s="90">
        <v>2104009</v>
      </c>
      <c r="F244" s="88">
        <v>2104009</v>
      </c>
      <c r="G244" s="39" t="s">
        <v>703</v>
      </c>
      <c r="H244" s="85">
        <v>0.32219999999999999</v>
      </c>
      <c r="I244" s="85">
        <v>0.32129999999999997</v>
      </c>
      <c r="J244" s="85">
        <v>0.31809999999999999</v>
      </c>
      <c r="K244" s="85">
        <v>0.3201</v>
      </c>
      <c r="L244" s="85">
        <v>0.32229999999999998</v>
      </c>
      <c r="M244" s="85">
        <v>0.31969999999999998</v>
      </c>
      <c r="N244" s="85">
        <v>0.31909999999999999</v>
      </c>
      <c r="O244" s="85">
        <v>0.32019999999999998</v>
      </c>
      <c r="P244" s="85">
        <v>0.32200000000000001</v>
      </c>
      <c r="Q244" s="85">
        <v>0.32029999999999997</v>
      </c>
      <c r="R244" s="85">
        <v>0.31929999999999997</v>
      </c>
      <c r="S244" s="85">
        <v>0.31809999999999999</v>
      </c>
      <c r="T244" s="85">
        <v>0.31869999999999998</v>
      </c>
      <c r="U244" s="85">
        <v>0.31830000000000003</v>
      </c>
      <c r="V244" s="85">
        <v>0.31769999999999998</v>
      </c>
      <c r="W244" s="85">
        <v>0.32100000000000001</v>
      </c>
      <c r="X244" s="85">
        <v>0.32629999999999998</v>
      </c>
      <c r="Y244" s="85">
        <v>0.32879999999999998</v>
      </c>
      <c r="Z244" s="85">
        <v>0.32890000000000003</v>
      </c>
      <c r="AA244" s="85">
        <v>0.32900000000000001</v>
      </c>
      <c r="AB244" s="85">
        <v>0.32800000000000001</v>
      </c>
      <c r="AC244" s="85">
        <v>0.32979999999999998</v>
      </c>
      <c r="AD244" s="85">
        <v>0.32790000000000002</v>
      </c>
      <c r="AE244" s="85">
        <v>0.32779999999999998</v>
      </c>
      <c r="AF244" s="85">
        <v>0.3291</v>
      </c>
      <c r="AG244" s="85">
        <v>0.33229999999999998</v>
      </c>
      <c r="AH244" s="85">
        <v>0.33179999999999998</v>
      </c>
      <c r="AI244" s="85">
        <v>0.33710000000000001</v>
      </c>
      <c r="AJ244" s="85">
        <v>0.33689999999999998</v>
      </c>
      <c r="AK244" s="85">
        <v>0.33829999999999999</v>
      </c>
      <c r="AL244" s="85">
        <v>0.33910000000000001</v>
      </c>
      <c r="AM244" s="85">
        <v>0.3427</v>
      </c>
      <c r="AN244" s="85">
        <v>0.34720000000000001</v>
      </c>
    </row>
    <row r="245" spans="1:40" x14ac:dyDescent="0.25">
      <c r="A245" s="64" t="s">
        <v>1</v>
      </c>
      <c r="B245" s="64" t="s">
        <v>2</v>
      </c>
      <c r="C245" s="64" t="s">
        <v>321</v>
      </c>
      <c r="D245" s="64"/>
      <c r="E245" s="90">
        <v>2104012</v>
      </c>
      <c r="F245" s="88">
        <v>2104012</v>
      </c>
      <c r="G245" s="39" t="s">
        <v>704</v>
      </c>
      <c r="H245" s="85">
        <v>4.6899999999999997E-2</v>
      </c>
      <c r="I245" s="85">
        <v>4.7100000000000003E-2</v>
      </c>
      <c r="J245" s="85">
        <v>4.6800000000000001E-2</v>
      </c>
      <c r="K245" s="85">
        <v>4.7E-2</v>
      </c>
      <c r="L245" s="85">
        <v>4.7E-2</v>
      </c>
      <c r="M245" s="85">
        <v>4.7300000000000002E-2</v>
      </c>
      <c r="N245" s="85">
        <v>4.7399999999999998E-2</v>
      </c>
      <c r="O245" s="85">
        <v>4.7100000000000003E-2</v>
      </c>
      <c r="P245" s="85">
        <v>4.6800000000000001E-2</v>
      </c>
      <c r="Q245" s="85">
        <v>4.6800000000000001E-2</v>
      </c>
      <c r="R245" s="85">
        <v>4.65E-2</v>
      </c>
      <c r="S245" s="85">
        <v>4.6600000000000003E-2</v>
      </c>
      <c r="T245" s="85">
        <v>4.5999999999999999E-2</v>
      </c>
      <c r="U245" s="85">
        <v>4.6100000000000002E-2</v>
      </c>
      <c r="V245" s="85">
        <v>4.6100000000000002E-2</v>
      </c>
      <c r="W245" s="85">
        <v>4.6199999999999998E-2</v>
      </c>
      <c r="X245" s="85">
        <v>4.6399999999999997E-2</v>
      </c>
      <c r="Y245" s="85">
        <v>4.6699999999999998E-2</v>
      </c>
      <c r="Z245" s="85">
        <v>4.7100000000000003E-2</v>
      </c>
      <c r="AA245" s="85">
        <v>4.7300000000000002E-2</v>
      </c>
      <c r="AB245" s="85">
        <v>4.7100000000000003E-2</v>
      </c>
      <c r="AC245" s="85">
        <v>4.7500000000000001E-2</v>
      </c>
      <c r="AD245" s="85">
        <v>4.7500000000000001E-2</v>
      </c>
      <c r="AE245" s="85">
        <v>4.7100000000000003E-2</v>
      </c>
      <c r="AF245" s="85">
        <v>4.7699999999999999E-2</v>
      </c>
      <c r="AG245" s="85">
        <v>4.7899999999999998E-2</v>
      </c>
      <c r="AH245" s="85">
        <v>4.7500000000000001E-2</v>
      </c>
      <c r="AI245" s="85">
        <v>4.7399999999999998E-2</v>
      </c>
      <c r="AJ245" s="85">
        <v>4.7100000000000003E-2</v>
      </c>
      <c r="AK245" s="85">
        <v>4.7399999999999998E-2</v>
      </c>
      <c r="AL245" s="85">
        <v>4.7699999999999999E-2</v>
      </c>
      <c r="AM245" s="85">
        <v>4.82E-2</v>
      </c>
      <c r="AN245" s="85">
        <v>4.8599999999999997E-2</v>
      </c>
    </row>
    <row r="246" spans="1:40" x14ac:dyDescent="0.25">
      <c r="A246" s="64" t="s">
        <v>1</v>
      </c>
      <c r="B246" s="64" t="s">
        <v>2</v>
      </c>
      <c r="C246" s="64" t="s">
        <v>321</v>
      </c>
      <c r="D246" s="64"/>
      <c r="E246" s="90">
        <v>2104013</v>
      </c>
      <c r="F246" s="88">
        <v>2104013</v>
      </c>
      <c r="G246" s="39" t="s">
        <v>705</v>
      </c>
      <c r="H246" s="85">
        <v>5.7000000000000002E-3</v>
      </c>
      <c r="I246" s="85">
        <v>5.7000000000000002E-3</v>
      </c>
      <c r="J246" s="85">
        <v>5.4999999999999997E-3</v>
      </c>
      <c r="K246" s="85">
        <v>5.5999999999999999E-3</v>
      </c>
      <c r="L246" s="85">
        <v>5.7000000000000002E-3</v>
      </c>
      <c r="M246" s="85">
        <v>5.7000000000000002E-3</v>
      </c>
      <c r="N246" s="85">
        <v>5.7999999999999996E-3</v>
      </c>
      <c r="O246" s="85">
        <v>5.7000000000000002E-3</v>
      </c>
      <c r="P246" s="85">
        <v>5.7999999999999996E-3</v>
      </c>
      <c r="Q246" s="85">
        <v>5.7999999999999996E-3</v>
      </c>
      <c r="R246" s="85">
        <v>5.7999999999999996E-3</v>
      </c>
      <c r="S246" s="85">
        <v>5.7000000000000002E-3</v>
      </c>
      <c r="T246" s="85">
        <v>5.5999999999999999E-3</v>
      </c>
      <c r="U246" s="85">
        <v>5.4999999999999997E-3</v>
      </c>
      <c r="V246" s="85">
        <v>5.4999999999999997E-3</v>
      </c>
      <c r="W246" s="85">
        <v>5.5999999999999999E-3</v>
      </c>
      <c r="X246" s="85">
        <v>5.4999999999999997E-3</v>
      </c>
      <c r="Y246" s="85">
        <v>5.4999999999999997E-3</v>
      </c>
      <c r="Z246" s="85">
        <v>5.4999999999999997E-3</v>
      </c>
      <c r="AA246" s="85">
        <v>5.4999999999999997E-3</v>
      </c>
      <c r="AB246" s="85">
        <v>5.4999999999999997E-3</v>
      </c>
      <c r="AC246" s="85">
        <v>5.4999999999999997E-3</v>
      </c>
      <c r="AD246" s="85">
        <v>5.4999999999999997E-3</v>
      </c>
      <c r="AE246" s="85">
        <v>5.4000000000000003E-3</v>
      </c>
      <c r="AF246" s="85">
        <v>5.1000000000000004E-3</v>
      </c>
      <c r="AG246" s="85">
        <v>5.1999999999999998E-3</v>
      </c>
      <c r="AH246" s="85">
        <v>5.1000000000000004E-3</v>
      </c>
      <c r="AI246" s="85">
        <v>5.0000000000000001E-3</v>
      </c>
      <c r="AJ246" s="85">
        <v>5.1000000000000004E-3</v>
      </c>
      <c r="AK246" s="85">
        <v>5.0000000000000001E-3</v>
      </c>
      <c r="AL246" s="85">
        <v>5.1000000000000004E-3</v>
      </c>
      <c r="AM246" s="85">
        <v>5.1999999999999998E-3</v>
      </c>
      <c r="AN246" s="85">
        <v>5.1000000000000004E-3</v>
      </c>
    </row>
    <row r="247" spans="1:40" x14ac:dyDescent="0.25">
      <c r="A247" s="64" t="s">
        <v>1</v>
      </c>
      <c r="B247" s="64" t="s">
        <v>2</v>
      </c>
      <c r="C247" s="64" t="s">
        <v>321</v>
      </c>
      <c r="D247" s="64"/>
      <c r="E247" s="90">
        <v>2104015</v>
      </c>
      <c r="F247" s="88">
        <v>2104015</v>
      </c>
      <c r="G247" s="39" t="s">
        <v>706</v>
      </c>
      <c r="H247" s="85">
        <v>9.7799999999999998E-2</v>
      </c>
      <c r="I247" s="85">
        <v>9.8000000000000004E-2</v>
      </c>
      <c r="J247" s="85">
        <v>9.7699999999999995E-2</v>
      </c>
      <c r="K247" s="85">
        <v>9.7600000000000006E-2</v>
      </c>
      <c r="L247" s="85">
        <v>9.8000000000000004E-2</v>
      </c>
      <c r="M247" s="85">
        <v>9.8299999999999998E-2</v>
      </c>
      <c r="N247" s="85">
        <v>9.8500000000000004E-2</v>
      </c>
      <c r="O247" s="85">
        <v>9.8500000000000004E-2</v>
      </c>
      <c r="P247" s="85">
        <v>9.8500000000000004E-2</v>
      </c>
      <c r="Q247" s="85">
        <v>9.74E-2</v>
      </c>
      <c r="R247" s="85">
        <v>9.7100000000000006E-2</v>
      </c>
      <c r="S247" s="85">
        <v>9.6299999999999997E-2</v>
      </c>
      <c r="T247" s="85">
        <v>9.5799999999999996E-2</v>
      </c>
      <c r="U247" s="85">
        <v>9.5299999999999996E-2</v>
      </c>
      <c r="V247" s="85">
        <v>9.5200000000000007E-2</v>
      </c>
      <c r="W247" s="85">
        <v>9.5899999999999999E-2</v>
      </c>
      <c r="X247" s="85">
        <v>9.7000000000000003E-2</v>
      </c>
      <c r="Y247" s="85">
        <v>9.6199999999999994E-2</v>
      </c>
      <c r="Z247" s="85">
        <v>9.6600000000000005E-2</v>
      </c>
      <c r="AA247" s="85">
        <v>9.5899999999999999E-2</v>
      </c>
      <c r="AB247" s="85">
        <v>9.69E-2</v>
      </c>
      <c r="AC247" s="85">
        <v>9.6600000000000005E-2</v>
      </c>
      <c r="AD247" s="85">
        <v>9.7199999999999995E-2</v>
      </c>
      <c r="AE247" s="85">
        <v>9.6199999999999994E-2</v>
      </c>
      <c r="AF247" s="85">
        <v>9.6600000000000005E-2</v>
      </c>
      <c r="AG247" s="85">
        <v>9.7000000000000003E-2</v>
      </c>
      <c r="AH247" s="85">
        <v>9.7799999999999998E-2</v>
      </c>
      <c r="AI247" s="85">
        <v>9.8299999999999998E-2</v>
      </c>
      <c r="AJ247" s="85">
        <v>9.8000000000000004E-2</v>
      </c>
      <c r="AK247" s="85">
        <v>9.8000000000000004E-2</v>
      </c>
      <c r="AL247" s="85">
        <v>9.7500000000000003E-2</v>
      </c>
      <c r="AM247" s="85">
        <v>9.8500000000000004E-2</v>
      </c>
      <c r="AN247" s="85">
        <v>9.8799999999999999E-2</v>
      </c>
    </row>
    <row r="248" spans="1:40" x14ac:dyDescent="0.25">
      <c r="A248" s="64" t="s">
        <v>1</v>
      </c>
      <c r="B248" s="64" t="s">
        <v>2</v>
      </c>
      <c r="C248" s="64" t="s">
        <v>321</v>
      </c>
      <c r="D248" s="64"/>
      <c r="E248" s="90">
        <v>2104016</v>
      </c>
      <c r="F248" s="88">
        <v>2104016</v>
      </c>
      <c r="G248" s="39" t="s">
        <v>707</v>
      </c>
      <c r="H248" s="85">
        <v>5.3400000000000003E-2</v>
      </c>
      <c r="I248" s="85">
        <v>5.2900000000000003E-2</v>
      </c>
      <c r="J248" s="85">
        <v>5.2499999999999998E-2</v>
      </c>
      <c r="K248" s="85">
        <v>5.1900000000000002E-2</v>
      </c>
      <c r="L248" s="85">
        <v>5.2299999999999999E-2</v>
      </c>
      <c r="M248" s="85">
        <v>5.2200000000000003E-2</v>
      </c>
      <c r="N248" s="85">
        <v>5.2200000000000003E-2</v>
      </c>
      <c r="O248" s="85">
        <v>5.1900000000000002E-2</v>
      </c>
      <c r="P248" s="85">
        <v>5.1700000000000003E-2</v>
      </c>
      <c r="Q248" s="85">
        <v>5.1499999999999997E-2</v>
      </c>
      <c r="R248" s="85">
        <v>5.0799999999999998E-2</v>
      </c>
      <c r="S248" s="85">
        <v>5.0799999999999998E-2</v>
      </c>
      <c r="T248" s="85">
        <v>5.0500000000000003E-2</v>
      </c>
      <c r="U248" s="85">
        <v>5.0599999999999999E-2</v>
      </c>
      <c r="V248" s="85">
        <v>4.9700000000000001E-2</v>
      </c>
      <c r="W248" s="85">
        <v>4.99E-2</v>
      </c>
      <c r="X248" s="85">
        <v>4.99E-2</v>
      </c>
      <c r="Y248" s="85">
        <v>5.04E-2</v>
      </c>
      <c r="Z248" s="85">
        <v>5.0299999999999997E-2</v>
      </c>
      <c r="AA248" s="85">
        <v>4.99E-2</v>
      </c>
      <c r="AB248" s="85">
        <v>5.0799999999999998E-2</v>
      </c>
      <c r="AC248" s="85">
        <v>5.0500000000000003E-2</v>
      </c>
      <c r="AD248" s="85">
        <v>5.0099999999999999E-2</v>
      </c>
      <c r="AE248" s="85">
        <v>5.0299999999999997E-2</v>
      </c>
      <c r="AF248" s="85">
        <v>5.0599999999999999E-2</v>
      </c>
      <c r="AG248" s="85">
        <v>5.0200000000000002E-2</v>
      </c>
      <c r="AH248" s="85">
        <v>5.0099999999999999E-2</v>
      </c>
      <c r="AI248" s="85">
        <v>5.0099999999999999E-2</v>
      </c>
      <c r="AJ248" s="85">
        <v>5.11E-2</v>
      </c>
      <c r="AK248" s="85">
        <v>5.1499999999999997E-2</v>
      </c>
      <c r="AL248" s="85">
        <v>5.0900000000000001E-2</v>
      </c>
      <c r="AM248" s="85">
        <v>5.0700000000000002E-2</v>
      </c>
      <c r="AN248" s="85">
        <v>5.0299999999999997E-2</v>
      </c>
    </row>
    <row r="249" spans="1:40" x14ac:dyDescent="0.25">
      <c r="A249" s="64" t="s">
        <v>1</v>
      </c>
      <c r="B249" s="64" t="s">
        <v>2</v>
      </c>
      <c r="C249" s="64" t="s">
        <v>321</v>
      </c>
      <c r="D249" s="64"/>
      <c r="E249" s="90">
        <v>2104032</v>
      </c>
      <c r="F249" s="88">
        <v>2104032</v>
      </c>
      <c r="G249" s="39" t="s">
        <v>708</v>
      </c>
      <c r="H249" s="85">
        <v>0.12280000000000001</v>
      </c>
      <c r="I249" s="85">
        <v>0.1217</v>
      </c>
      <c r="J249" s="85">
        <v>0.122</v>
      </c>
      <c r="K249" s="85">
        <v>0.1235</v>
      </c>
      <c r="L249" s="85">
        <v>0.1244</v>
      </c>
      <c r="M249" s="85">
        <v>0.1246</v>
      </c>
      <c r="N249" s="85">
        <v>0.12540000000000001</v>
      </c>
      <c r="O249" s="85">
        <v>0.12570000000000001</v>
      </c>
      <c r="P249" s="85">
        <v>0.12659999999999999</v>
      </c>
      <c r="Q249" s="85">
        <v>0.12720000000000001</v>
      </c>
      <c r="R249" s="85">
        <v>0.12790000000000001</v>
      </c>
      <c r="S249" s="85">
        <v>0.1258</v>
      </c>
      <c r="T249" s="85">
        <v>0.1246</v>
      </c>
      <c r="U249" s="85">
        <v>0.1241</v>
      </c>
      <c r="V249" s="85">
        <v>0.12379999999999999</v>
      </c>
      <c r="W249" s="85">
        <v>0.12529999999999999</v>
      </c>
      <c r="X249" s="85">
        <v>0.12670000000000001</v>
      </c>
      <c r="Y249" s="85">
        <v>0.12790000000000001</v>
      </c>
      <c r="Z249" s="85">
        <v>0.1278</v>
      </c>
      <c r="AA249" s="85">
        <v>0.1283</v>
      </c>
      <c r="AB249" s="85">
        <v>0.128</v>
      </c>
      <c r="AC249" s="85">
        <v>0.12839999999999999</v>
      </c>
      <c r="AD249" s="85">
        <v>0.12809999999999999</v>
      </c>
      <c r="AE249" s="85">
        <v>0.1278</v>
      </c>
      <c r="AF249" s="85">
        <v>0.12790000000000001</v>
      </c>
      <c r="AG249" s="85">
        <v>0.12770000000000001</v>
      </c>
      <c r="AH249" s="85">
        <v>0.1275</v>
      </c>
      <c r="AI249" s="85">
        <v>0.129</v>
      </c>
      <c r="AJ249" s="85">
        <v>0.13059999999999999</v>
      </c>
      <c r="AK249" s="85">
        <v>0.13150000000000001</v>
      </c>
      <c r="AL249" s="85">
        <v>0.13350000000000001</v>
      </c>
      <c r="AM249" s="85">
        <v>0.13500000000000001</v>
      </c>
      <c r="AN249" s="85">
        <v>0.13730000000000001</v>
      </c>
    </row>
    <row r="250" spans="1:40" x14ac:dyDescent="0.25">
      <c r="A250" s="64">
        <v>0</v>
      </c>
      <c r="B250" s="64">
        <v>0</v>
      </c>
      <c r="C250" s="64">
        <v>0</v>
      </c>
      <c r="D250" s="64"/>
      <c r="E250" s="113">
        <v>2200000</v>
      </c>
      <c r="F250" s="114">
        <v>22</v>
      </c>
      <c r="G250" s="99" t="s">
        <v>709</v>
      </c>
      <c r="H250" s="85">
        <v>4.6227999999999998</v>
      </c>
      <c r="I250" s="85">
        <v>4.5876000000000001</v>
      </c>
      <c r="J250" s="85">
        <v>4.5796000000000001</v>
      </c>
      <c r="K250" s="85">
        <v>4.5816999999999997</v>
      </c>
      <c r="L250" s="85">
        <v>4.5750999999999999</v>
      </c>
      <c r="M250" s="85">
        <v>4.5842999999999998</v>
      </c>
      <c r="N250" s="85">
        <v>4.5612000000000004</v>
      </c>
      <c r="O250" s="85">
        <v>4.5444000000000004</v>
      </c>
      <c r="P250" s="85">
        <v>4.4924999999999997</v>
      </c>
      <c r="Q250" s="85">
        <v>4.5076999999999998</v>
      </c>
      <c r="R250" s="85">
        <v>4.4782999999999999</v>
      </c>
      <c r="S250" s="85">
        <v>4.5073999999999996</v>
      </c>
      <c r="T250" s="85">
        <v>4.5170000000000003</v>
      </c>
      <c r="U250" s="85">
        <v>4.3529</v>
      </c>
      <c r="V250" s="85">
        <v>3.8561999999999999</v>
      </c>
      <c r="W250" s="85">
        <v>3.8559000000000001</v>
      </c>
      <c r="X250" s="85">
        <v>3.8325</v>
      </c>
      <c r="Y250" s="85">
        <v>3.8233999999999999</v>
      </c>
      <c r="Z250" s="85">
        <v>3.8212999999999999</v>
      </c>
      <c r="AA250" s="85">
        <v>3.8357000000000001</v>
      </c>
      <c r="AB250" s="85">
        <v>3.8447</v>
      </c>
      <c r="AC250" s="85">
        <v>3.8632</v>
      </c>
      <c r="AD250" s="85">
        <v>3.8431999999999999</v>
      </c>
      <c r="AE250" s="85">
        <v>3.8691</v>
      </c>
      <c r="AF250" s="85">
        <v>3.8803000000000001</v>
      </c>
      <c r="AG250" s="85">
        <v>3.8527</v>
      </c>
      <c r="AH250" s="85">
        <v>3.8445999999999998</v>
      </c>
      <c r="AI250" s="85">
        <v>3.7875999999999999</v>
      </c>
      <c r="AJ250" s="85">
        <v>3.8067000000000002</v>
      </c>
      <c r="AK250" s="85">
        <v>3.8873000000000002</v>
      </c>
      <c r="AL250" s="85">
        <v>3.8765000000000001</v>
      </c>
      <c r="AM250" s="85">
        <v>3.9977</v>
      </c>
      <c r="AN250" s="85">
        <v>4.0331999999999999</v>
      </c>
    </row>
    <row r="251" spans="1:40" x14ac:dyDescent="0.25">
      <c r="A251" s="125">
        <v>0</v>
      </c>
      <c r="B251" s="125">
        <v>0</v>
      </c>
      <c r="C251" s="125">
        <v>0</v>
      </c>
      <c r="D251" s="64"/>
      <c r="E251" s="113">
        <v>2201000</v>
      </c>
      <c r="F251" s="114">
        <v>2201</v>
      </c>
      <c r="G251" s="99" t="s">
        <v>710</v>
      </c>
      <c r="H251" s="85">
        <v>1.1930000000000001</v>
      </c>
      <c r="I251" s="85">
        <v>1.1901999999999999</v>
      </c>
      <c r="J251" s="85">
        <v>1.1929000000000001</v>
      </c>
      <c r="K251" s="85">
        <v>1.1947000000000001</v>
      </c>
      <c r="L251" s="85">
        <v>1.1942999999999999</v>
      </c>
      <c r="M251" s="85">
        <v>1.1914</v>
      </c>
      <c r="N251" s="85">
        <v>1.1938</v>
      </c>
      <c r="O251" s="85">
        <v>1.1900999999999999</v>
      </c>
      <c r="P251" s="85">
        <v>1.1798999999999999</v>
      </c>
      <c r="Q251" s="85">
        <v>1.1867000000000001</v>
      </c>
      <c r="R251" s="85">
        <v>1.1849000000000001</v>
      </c>
      <c r="S251" s="85">
        <v>1.1887000000000001</v>
      </c>
      <c r="T251" s="85">
        <v>1.1838</v>
      </c>
      <c r="U251" s="85">
        <v>1.1773</v>
      </c>
      <c r="V251" s="85">
        <v>1.1779999999999999</v>
      </c>
      <c r="W251" s="85">
        <v>1.1756</v>
      </c>
      <c r="X251" s="85">
        <v>1.1735</v>
      </c>
      <c r="Y251" s="85">
        <v>1.1706000000000001</v>
      </c>
      <c r="Z251" s="85">
        <v>1.1721999999999999</v>
      </c>
      <c r="AA251" s="85">
        <v>1.1720999999999999</v>
      </c>
      <c r="AB251" s="85">
        <v>1.1722999999999999</v>
      </c>
      <c r="AC251" s="85">
        <v>1.1904999999999999</v>
      </c>
      <c r="AD251" s="85">
        <v>1.2015</v>
      </c>
      <c r="AE251" s="85">
        <v>1.1991000000000001</v>
      </c>
      <c r="AF251" s="85">
        <v>1.202</v>
      </c>
      <c r="AG251" s="85">
        <v>1.1963999999999999</v>
      </c>
      <c r="AH251" s="85">
        <v>1.1901999999999999</v>
      </c>
      <c r="AI251" s="85">
        <v>1.1802999999999999</v>
      </c>
      <c r="AJ251" s="85">
        <v>1.1747000000000001</v>
      </c>
      <c r="AK251" s="85">
        <v>1.1707000000000001</v>
      </c>
      <c r="AL251" s="85">
        <v>1.1672</v>
      </c>
      <c r="AM251" s="85">
        <v>1.1666000000000001</v>
      </c>
      <c r="AN251" s="85">
        <v>1.1600999999999999</v>
      </c>
    </row>
    <row r="252" spans="1:40" x14ac:dyDescent="0.25">
      <c r="A252" s="125" t="s">
        <v>4</v>
      </c>
      <c r="B252" s="125" t="s">
        <v>2</v>
      </c>
      <c r="C252" s="125" t="s">
        <v>321</v>
      </c>
      <c r="D252" s="64"/>
      <c r="E252" s="90">
        <v>2201003</v>
      </c>
      <c r="F252" s="88">
        <v>2201003</v>
      </c>
      <c r="G252" s="39" t="s">
        <v>711</v>
      </c>
      <c r="H252" s="85">
        <v>6.6E-3</v>
      </c>
      <c r="I252" s="85">
        <v>6.7999999999999996E-3</v>
      </c>
      <c r="J252" s="85">
        <v>6.6E-3</v>
      </c>
      <c r="K252" s="85">
        <v>6.6E-3</v>
      </c>
      <c r="L252" s="85">
        <v>6.4000000000000003E-3</v>
      </c>
      <c r="M252" s="85">
        <v>6.6E-3</v>
      </c>
      <c r="N252" s="85">
        <v>6.4999999999999997E-3</v>
      </c>
      <c r="O252" s="85">
        <v>6.4999999999999997E-3</v>
      </c>
      <c r="P252" s="85">
        <v>6.4999999999999997E-3</v>
      </c>
      <c r="Q252" s="85">
        <v>6.4999999999999997E-3</v>
      </c>
      <c r="R252" s="85">
        <v>6.4999999999999997E-3</v>
      </c>
      <c r="S252" s="85">
        <v>6.6E-3</v>
      </c>
      <c r="T252" s="85">
        <v>6.6E-3</v>
      </c>
      <c r="U252" s="85">
        <v>6.3E-3</v>
      </c>
      <c r="V252" s="85">
        <v>6.4000000000000003E-3</v>
      </c>
      <c r="W252" s="85">
        <v>6.3E-3</v>
      </c>
      <c r="X252" s="85">
        <v>6.4999999999999997E-3</v>
      </c>
      <c r="Y252" s="85">
        <v>6.6E-3</v>
      </c>
      <c r="Z252" s="85">
        <v>6.4999999999999997E-3</v>
      </c>
      <c r="AA252" s="85">
        <v>6.4999999999999997E-3</v>
      </c>
      <c r="AB252" s="85">
        <v>6.3E-3</v>
      </c>
      <c r="AC252" s="85">
        <v>6.6E-3</v>
      </c>
      <c r="AD252" s="85">
        <v>7.0000000000000001E-3</v>
      </c>
      <c r="AE252" s="85">
        <v>7.1000000000000004E-3</v>
      </c>
      <c r="AF252" s="85">
        <v>7.1999999999999998E-3</v>
      </c>
      <c r="AG252" s="85">
        <v>7.3000000000000001E-3</v>
      </c>
      <c r="AH252" s="85">
        <v>7.4000000000000003E-3</v>
      </c>
      <c r="AI252" s="85">
        <v>7.3000000000000001E-3</v>
      </c>
      <c r="AJ252" s="85">
        <v>7.1999999999999998E-3</v>
      </c>
      <c r="AK252" s="85">
        <v>7.4000000000000003E-3</v>
      </c>
      <c r="AL252" s="85">
        <v>7.4999999999999997E-3</v>
      </c>
      <c r="AM252" s="85">
        <v>7.4999999999999997E-3</v>
      </c>
      <c r="AN252" s="85">
        <v>7.7000000000000002E-3</v>
      </c>
    </row>
    <row r="253" spans="1:40" x14ac:dyDescent="0.25">
      <c r="A253" s="125" t="s">
        <v>136</v>
      </c>
      <c r="B253" s="125" t="s">
        <v>136</v>
      </c>
      <c r="C253" s="125" t="s">
        <v>136</v>
      </c>
      <c r="D253" s="64"/>
      <c r="E253" s="90">
        <v>2201004</v>
      </c>
      <c r="F253" s="88">
        <v>2201004</v>
      </c>
      <c r="G253" s="39" t="s">
        <v>712</v>
      </c>
      <c r="H253" s="85">
        <v>1.1105</v>
      </c>
      <c r="I253" s="85">
        <v>1.1051</v>
      </c>
      <c r="J253" s="85">
        <v>1.1081000000000001</v>
      </c>
      <c r="K253" s="85">
        <v>1.1100000000000001</v>
      </c>
      <c r="L253" s="85">
        <v>1.1103000000000001</v>
      </c>
      <c r="M253" s="85">
        <v>1.1073</v>
      </c>
      <c r="N253" s="85">
        <v>1.1072</v>
      </c>
      <c r="O253" s="85">
        <v>1.1036999999999999</v>
      </c>
      <c r="P253" s="85">
        <v>1.0938000000000001</v>
      </c>
      <c r="Q253" s="85">
        <v>1.1012</v>
      </c>
      <c r="R253" s="85">
        <v>1.0998000000000001</v>
      </c>
      <c r="S253" s="85">
        <v>1.1037999999999999</v>
      </c>
      <c r="T253" s="85">
        <v>1.0991</v>
      </c>
      <c r="U253" s="85">
        <v>1.0912999999999999</v>
      </c>
      <c r="V253" s="85">
        <v>1.0921000000000001</v>
      </c>
      <c r="W253" s="85">
        <v>1.0899000000000001</v>
      </c>
      <c r="X253" s="85">
        <v>1.0881000000000001</v>
      </c>
      <c r="Y253" s="85">
        <v>1.0853999999999999</v>
      </c>
      <c r="Z253" s="85">
        <v>1.0857000000000001</v>
      </c>
      <c r="AA253" s="85">
        <v>1.0846</v>
      </c>
      <c r="AB253" s="85">
        <v>1.0851999999999999</v>
      </c>
      <c r="AC253" s="85">
        <v>1.1032999999999999</v>
      </c>
      <c r="AD253" s="85">
        <v>1.1144000000000001</v>
      </c>
      <c r="AE253" s="85">
        <v>1.1124000000000001</v>
      </c>
      <c r="AF253" s="85">
        <v>1.1184000000000001</v>
      </c>
      <c r="AG253" s="85">
        <v>1.1134999999999999</v>
      </c>
      <c r="AH253" s="85">
        <v>1.1081000000000001</v>
      </c>
      <c r="AI253" s="85">
        <v>1.0986</v>
      </c>
      <c r="AJ253" s="85">
        <v>1.0933999999999999</v>
      </c>
      <c r="AK253" s="85">
        <v>1.0894999999999999</v>
      </c>
      <c r="AL253" s="85">
        <v>1.0851999999999999</v>
      </c>
      <c r="AM253" s="85">
        <v>1.0846</v>
      </c>
      <c r="AN253" s="85">
        <v>1.0780000000000001</v>
      </c>
    </row>
    <row r="254" spans="1:40" x14ac:dyDescent="0.25">
      <c r="A254" s="64" t="s">
        <v>136</v>
      </c>
      <c r="B254" s="64" t="s">
        <v>136</v>
      </c>
      <c r="C254" s="64" t="s">
        <v>136</v>
      </c>
      <c r="D254" s="64"/>
      <c r="E254" s="90">
        <v>2201005</v>
      </c>
      <c r="F254" s="88">
        <v>2201005</v>
      </c>
      <c r="G254" s="39" t="s">
        <v>713</v>
      </c>
      <c r="H254" s="85">
        <v>7.5899999999999995E-2</v>
      </c>
      <c r="I254" s="85">
        <v>7.8299999999999995E-2</v>
      </c>
      <c r="J254" s="85">
        <v>7.8100000000000003E-2</v>
      </c>
      <c r="K254" s="85">
        <v>7.8100000000000003E-2</v>
      </c>
      <c r="L254" s="85">
        <v>7.7600000000000002E-2</v>
      </c>
      <c r="M254" s="85">
        <v>7.7399999999999997E-2</v>
      </c>
      <c r="N254" s="85">
        <v>8.0100000000000005E-2</v>
      </c>
      <c r="O254" s="85">
        <v>7.9899999999999999E-2</v>
      </c>
      <c r="P254" s="85">
        <v>7.9600000000000004E-2</v>
      </c>
      <c r="Q254" s="85">
        <v>7.9000000000000001E-2</v>
      </c>
      <c r="R254" s="85">
        <v>7.8600000000000003E-2</v>
      </c>
      <c r="S254" s="85">
        <v>7.8200000000000006E-2</v>
      </c>
      <c r="T254" s="85">
        <v>7.8100000000000003E-2</v>
      </c>
      <c r="U254" s="85">
        <v>7.9699999999999993E-2</v>
      </c>
      <c r="V254" s="85">
        <v>7.9600000000000004E-2</v>
      </c>
      <c r="W254" s="85">
        <v>7.9299999999999995E-2</v>
      </c>
      <c r="X254" s="85">
        <v>7.8899999999999998E-2</v>
      </c>
      <c r="Y254" s="85">
        <v>7.8600000000000003E-2</v>
      </c>
      <c r="Z254" s="85">
        <v>0.08</v>
      </c>
      <c r="AA254" s="85">
        <v>8.1000000000000003E-2</v>
      </c>
      <c r="AB254" s="85">
        <v>8.0799999999999997E-2</v>
      </c>
      <c r="AC254" s="85">
        <v>8.0500000000000002E-2</v>
      </c>
      <c r="AD254" s="85">
        <v>8.0100000000000005E-2</v>
      </c>
      <c r="AE254" s="85">
        <v>7.9600000000000004E-2</v>
      </c>
      <c r="AF254" s="85">
        <v>7.6499999999999999E-2</v>
      </c>
      <c r="AG254" s="85">
        <v>7.5499999999999998E-2</v>
      </c>
      <c r="AH254" s="85">
        <v>7.4700000000000003E-2</v>
      </c>
      <c r="AI254" s="85">
        <v>7.4300000000000005E-2</v>
      </c>
      <c r="AJ254" s="85">
        <v>7.3999999999999996E-2</v>
      </c>
      <c r="AK254" s="85">
        <v>7.3800000000000004E-2</v>
      </c>
      <c r="AL254" s="85">
        <v>7.46E-2</v>
      </c>
      <c r="AM254" s="85">
        <v>7.46E-2</v>
      </c>
      <c r="AN254" s="85">
        <v>7.4399999999999994E-2</v>
      </c>
    </row>
    <row r="255" spans="1:40" x14ac:dyDescent="0.25">
      <c r="A255" s="64">
        <v>0</v>
      </c>
      <c r="B255" s="64">
        <v>0</v>
      </c>
      <c r="C255" s="64">
        <v>0</v>
      </c>
      <c r="D255" s="64"/>
      <c r="E255" s="113">
        <v>2202000</v>
      </c>
      <c r="F255" s="114">
        <v>2202</v>
      </c>
      <c r="G255" s="99" t="s">
        <v>439</v>
      </c>
      <c r="H255" s="85">
        <v>3.4298000000000002</v>
      </c>
      <c r="I255" s="85">
        <v>3.3974000000000002</v>
      </c>
      <c r="J255" s="85">
        <v>3.3866999999999998</v>
      </c>
      <c r="K255" s="85">
        <v>3.3871000000000002</v>
      </c>
      <c r="L255" s="85">
        <v>3.3807999999999998</v>
      </c>
      <c r="M255" s="85">
        <v>3.3929</v>
      </c>
      <c r="N255" s="85">
        <v>3.3673999999999999</v>
      </c>
      <c r="O255" s="85">
        <v>3.3542999999999998</v>
      </c>
      <c r="P255" s="85">
        <v>3.3126000000000002</v>
      </c>
      <c r="Q255" s="85">
        <v>3.3209</v>
      </c>
      <c r="R255" s="85">
        <v>3.2934000000000001</v>
      </c>
      <c r="S255" s="85">
        <v>3.3188</v>
      </c>
      <c r="T255" s="85">
        <v>3.3332000000000002</v>
      </c>
      <c r="U255" s="85">
        <v>3.1756000000000002</v>
      </c>
      <c r="V255" s="85">
        <v>2.6781999999999999</v>
      </c>
      <c r="W255" s="85">
        <v>2.6802999999999999</v>
      </c>
      <c r="X255" s="85">
        <v>2.6589999999999998</v>
      </c>
      <c r="Y255" s="85">
        <v>2.6528999999999998</v>
      </c>
      <c r="Z255" s="85">
        <v>2.6490999999999998</v>
      </c>
      <c r="AA255" s="85">
        <v>2.6636000000000002</v>
      </c>
      <c r="AB255" s="85">
        <v>2.6724000000000001</v>
      </c>
      <c r="AC255" s="85">
        <v>2.6726999999999999</v>
      </c>
      <c r="AD255" s="85">
        <v>2.6417000000000002</v>
      </c>
      <c r="AE255" s="85">
        <v>2.67</v>
      </c>
      <c r="AF255" s="85">
        <v>2.6783000000000001</v>
      </c>
      <c r="AG255" s="85">
        <v>2.6564000000000001</v>
      </c>
      <c r="AH255" s="85">
        <v>2.6543999999999999</v>
      </c>
      <c r="AI255" s="85">
        <v>2.6074000000000002</v>
      </c>
      <c r="AJ255" s="85">
        <v>2.6320999999999999</v>
      </c>
      <c r="AK255" s="85">
        <v>2.7166999999999999</v>
      </c>
      <c r="AL255" s="85">
        <v>2.7092999999999998</v>
      </c>
      <c r="AM255" s="85">
        <v>2.8311000000000002</v>
      </c>
      <c r="AN255" s="85">
        <v>2.8731</v>
      </c>
    </row>
    <row r="256" spans="1:40" x14ac:dyDescent="0.25">
      <c r="A256" s="64" t="s">
        <v>136</v>
      </c>
      <c r="B256" s="64" t="s">
        <v>136</v>
      </c>
      <c r="C256" s="64" t="s">
        <v>136</v>
      </c>
      <c r="D256" s="64"/>
      <c r="E256" s="90">
        <v>2202003</v>
      </c>
      <c r="F256" s="88">
        <v>2202003</v>
      </c>
      <c r="G256" s="39" t="s">
        <v>439</v>
      </c>
      <c r="H256" s="85">
        <v>3.4298000000000002</v>
      </c>
      <c r="I256" s="85">
        <v>3.3974000000000002</v>
      </c>
      <c r="J256" s="85">
        <v>3.3866999999999998</v>
      </c>
      <c r="K256" s="85">
        <v>3.3871000000000002</v>
      </c>
      <c r="L256" s="85">
        <v>3.3807999999999998</v>
      </c>
      <c r="M256" s="85">
        <v>3.3929</v>
      </c>
      <c r="N256" s="85">
        <v>3.3673999999999999</v>
      </c>
      <c r="O256" s="85">
        <v>3.3542999999999998</v>
      </c>
      <c r="P256" s="85">
        <v>3.3126000000000002</v>
      </c>
      <c r="Q256" s="85">
        <v>3.3209</v>
      </c>
      <c r="R256" s="85">
        <v>3.2934000000000001</v>
      </c>
      <c r="S256" s="85">
        <v>3.3188</v>
      </c>
      <c r="T256" s="85">
        <v>3.3332000000000002</v>
      </c>
      <c r="U256" s="85">
        <v>3.1756000000000002</v>
      </c>
      <c r="V256" s="85">
        <v>2.6781999999999999</v>
      </c>
      <c r="W256" s="85">
        <v>2.6802999999999999</v>
      </c>
      <c r="X256" s="85">
        <v>2.6589999999999998</v>
      </c>
      <c r="Y256" s="85">
        <v>2.6528999999999998</v>
      </c>
      <c r="Z256" s="85">
        <v>2.6490999999999998</v>
      </c>
      <c r="AA256" s="85">
        <v>2.6636000000000002</v>
      </c>
      <c r="AB256" s="85">
        <v>2.6724000000000001</v>
      </c>
      <c r="AC256" s="85">
        <v>2.6726999999999999</v>
      </c>
      <c r="AD256" s="85">
        <v>2.6417000000000002</v>
      </c>
      <c r="AE256" s="85">
        <v>2.67</v>
      </c>
      <c r="AF256" s="85">
        <v>2.6783000000000001</v>
      </c>
      <c r="AG256" s="85">
        <v>2.6564000000000001</v>
      </c>
      <c r="AH256" s="85">
        <v>2.6543999999999999</v>
      </c>
      <c r="AI256" s="85">
        <v>2.6074000000000002</v>
      </c>
      <c r="AJ256" s="85">
        <v>2.6320999999999999</v>
      </c>
      <c r="AK256" s="85">
        <v>2.7166999999999999</v>
      </c>
      <c r="AL256" s="85">
        <v>2.7092999999999998</v>
      </c>
      <c r="AM256" s="85">
        <v>2.8311000000000002</v>
      </c>
      <c r="AN256" s="85">
        <v>2.8731</v>
      </c>
    </row>
    <row r="257" spans="1:40" x14ac:dyDescent="0.25">
      <c r="A257" s="64">
        <v>0</v>
      </c>
      <c r="B257" s="64">
        <v>0</v>
      </c>
      <c r="C257" s="64">
        <v>0</v>
      </c>
      <c r="D257" s="64"/>
      <c r="E257" s="113">
        <v>3000000</v>
      </c>
      <c r="F257" s="111">
        <v>3</v>
      </c>
      <c r="G257" s="112" t="s">
        <v>714</v>
      </c>
      <c r="H257" s="85">
        <v>4.6757999999999997</v>
      </c>
      <c r="I257" s="85">
        <v>4.6574999999999998</v>
      </c>
      <c r="J257" s="85">
        <v>4.6391</v>
      </c>
      <c r="K257" s="85">
        <v>4.6101999999999999</v>
      </c>
      <c r="L257" s="85">
        <v>4.5449000000000002</v>
      </c>
      <c r="M257" s="85">
        <v>4.5354999999999999</v>
      </c>
      <c r="N257" s="85">
        <v>4.5304000000000002</v>
      </c>
      <c r="O257" s="85">
        <v>4.5103</v>
      </c>
      <c r="P257" s="85">
        <v>4.5096999999999996</v>
      </c>
      <c r="Q257" s="85">
        <v>4.4920999999999998</v>
      </c>
      <c r="R257" s="85">
        <v>4.4814999999999996</v>
      </c>
      <c r="S257" s="85">
        <v>4.4753999999999996</v>
      </c>
      <c r="T257" s="85">
        <v>4.4526000000000003</v>
      </c>
      <c r="U257" s="85">
        <v>4.4653999999999998</v>
      </c>
      <c r="V257" s="85">
        <v>4.4618000000000002</v>
      </c>
      <c r="W257" s="85">
        <v>4.4452999999999996</v>
      </c>
      <c r="X257" s="85">
        <v>4.4486999999999997</v>
      </c>
      <c r="Y257" s="85">
        <v>4.4528999999999996</v>
      </c>
      <c r="Z257" s="85">
        <v>4.4478</v>
      </c>
      <c r="AA257" s="85">
        <v>4.4584999999999999</v>
      </c>
      <c r="AB257" s="85">
        <v>4.4874000000000001</v>
      </c>
      <c r="AC257" s="85">
        <v>4.5006000000000004</v>
      </c>
      <c r="AD257" s="85">
        <v>4.5118</v>
      </c>
      <c r="AE257" s="85">
        <v>4.5049999999999999</v>
      </c>
      <c r="AF257" s="85">
        <v>4.5275999999999996</v>
      </c>
      <c r="AG257" s="85">
        <v>4.5244</v>
      </c>
      <c r="AH257" s="85">
        <v>4.5425000000000004</v>
      </c>
      <c r="AI257" s="85">
        <v>4.5190999999999999</v>
      </c>
      <c r="AJ257" s="85">
        <v>4.4973999999999998</v>
      </c>
      <c r="AK257" s="85">
        <v>4.5221</v>
      </c>
      <c r="AL257" s="85">
        <v>4.5208000000000004</v>
      </c>
      <c r="AM257" s="85">
        <v>4.5595999999999997</v>
      </c>
      <c r="AN257" s="85">
        <v>4.5690999999999997</v>
      </c>
    </row>
    <row r="258" spans="1:40" x14ac:dyDescent="0.25">
      <c r="A258" s="64">
        <v>0</v>
      </c>
      <c r="B258" s="64">
        <v>0</v>
      </c>
      <c r="C258" s="64">
        <v>0</v>
      </c>
      <c r="D258" s="64"/>
      <c r="E258" s="113">
        <v>3100000</v>
      </c>
      <c r="F258" s="114">
        <v>31</v>
      </c>
      <c r="G258" s="99" t="s">
        <v>715</v>
      </c>
      <c r="H258" s="85">
        <v>2.3147000000000002</v>
      </c>
      <c r="I258" s="85">
        <v>2.2972999999999999</v>
      </c>
      <c r="J258" s="85">
        <v>2.3037000000000001</v>
      </c>
      <c r="K258" s="85">
        <v>2.3075999999999999</v>
      </c>
      <c r="L258" s="85">
        <v>2.2801999999999998</v>
      </c>
      <c r="M258" s="85">
        <v>2.2768000000000002</v>
      </c>
      <c r="N258" s="85">
        <v>2.2837000000000001</v>
      </c>
      <c r="O258" s="85">
        <v>2.2707999999999999</v>
      </c>
      <c r="P258" s="85">
        <v>2.2749999999999999</v>
      </c>
      <c r="Q258" s="85">
        <v>2.2734000000000001</v>
      </c>
      <c r="R258" s="85">
        <v>2.2709000000000001</v>
      </c>
      <c r="S258" s="85">
        <v>2.2786</v>
      </c>
      <c r="T258" s="85">
        <v>2.2648999999999999</v>
      </c>
      <c r="U258" s="85">
        <v>2.2633000000000001</v>
      </c>
      <c r="V258" s="85">
        <v>2.2625000000000002</v>
      </c>
      <c r="W258" s="85">
        <v>2.2595999999999998</v>
      </c>
      <c r="X258" s="85">
        <v>2.2709000000000001</v>
      </c>
      <c r="Y258" s="85">
        <v>2.2776999999999998</v>
      </c>
      <c r="Z258" s="85">
        <v>2.2833999999999999</v>
      </c>
      <c r="AA258" s="85">
        <v>2.2894000000000001</v>
      </c>
      <c r="AB258" s="85">
        <v>2.3043</v>
      </c>
      <c r="AC258" s="85">
        <v>2.3003999999999998</v>
      </c>
      <c r="AD258" s="85">
        <v>2.3115999999999999</v>
      </c>
      <c r="AE258" s="85">
        <v>2.3100999999999998</v>
      </c>
      <c r="AF258" s="85">
        <v>2.3267000000000002</v>
      </c>
      <c r="AG258" s="85">
        <v>2.3197000000000001</v>
      </c>
      <c r="AH258" s="85">
        <v>2.3288000000000002</v>
      </c>
      <c r="AI258" s="85">
        <v>2.3271000000000002</v>
      </c>
      <c r="AJ258" s="85">
        <v>2.3128000000000002</v>
      </c>
      <c r="AK258" s="85">
        <v>2.3174999999999999</v>
      </c>
      <c r="AL258" s="85">
        <v>2.3206000000000002</v>
      </c>
      <c r="AM258" s="85">
        <v>2.3378999999999999</v>
      </c>
      <c r="AN258" s="85">
        <v>2.3549000000000002</v>
      </c>
    </row>
    <row r="259" spans="1:40" x14ac:dyDescent="0.25">
      <c r="A259" s="64">
        <v>0</v>
      </c>
      <c r="B259" s="64">
        <v>0</v>
      </c>
      <c r="C259" s="64">
        <v>0</v>
      </c>
      <c r="D259" s="64"/>
      <c r="E259" s="113">
        <v>3101000</v>
      </c>
      <c r="F259" s="114">
        <v>3101</v>
      </c>
      <c r="G259" s="99" t="s">
        <v>716</v>
      </c>
      <c r="H259" s="85">
        <v>1.4532</v>
      </c>
      <c r="I259" s="85">
        <v>1.4375</v>
      </c>
      <c r="J259" s="85">
        <v>1.4515</v>
      </c>
      <c r="K259" s="85">
        <v>1.4525999999999999</v>
      </c>
      <c r="L259" s="85">
        <v>1.4365000000000001</v>
      </c>
      <c r="M259" s="85">
        <v>1.4348000000000001</v>
      </c>
      <c r="N259" s="85">
        <v>1.4410000000000001</v>
      </c>
      <c r="O259" s="85">
        <v>1.4327000000000001</v>
      </c>
      <c r="P259" s="85">
        <v>1.4353</v>
      </c>
      <c r="Q259" s="85">
        <v>1.4408000000000001</v>
      </c>
      <c r="R259" s="85">
        <v>1.4404999999999999</v>
      </c>
      <c r="S259" s="85">
        <v>1.4477</v>
      </c>
      <c r="T259" s="85">
        <v>1.4377</v>
      </c>
      <c r="U259" s="85">
        <v>1.4393</v>
      </c>
      <c r="V259" s="85">
        <v>1.4386000000000001</v>
      </c>
      <c r="W259" s="85">
        <v>1.4381999999999999</v>
      </c>
      <c r="X259" s="85">
        <v>1.4471000000000001</v>
      </c>
      <c r="Y259" s="85">
        <v>1.4539</v>
      </c>
      <c r="Z259" s="85">
        <v>1.4574</v>
      </c>
      <c r="AA259" s="85">
        <v>1.4601</v>
      </c>
      <c r="AB259" s="85">
        <v>1.4744999999999999</v>
      </c>
      <c r="AC259" s="85">
        <v>1.4664999999999999</v>
      </c>
      <c r="AD259" s="85">
        <v>1.4770000000000001</v>
      </c>
      <c r="AE259" s="85">
        <v>1.4761</v>
      </c>
      <c r="AF259" s="85">
        <v>1.4926999999999999</v>
      </c>
      <c r="AG259" s="85">
        <v>1.4856</v>
      </c>
      <c r="AH259" s="85">
        <v>1.4935</v>
      </c>
      <c r="AI259" s="85">
        <v>1.4907999999999999</v>
      </c>
      <c r="AJ259" s="85">
        <v>1.4822</v>
      </c>
      <c r="AK259" s="85">
        <v>1.4851000000000001</v>
      </c>
      <c r="AL259" s="85">
        <v>1.486</v>
      </c>
      <c r="AM259" s="85">
        <v>1.4970000000000001</v>
      </c>
      <c r="AN259" s="85">
        <v>1.5077</v>
      </c>
    </row>
    <row r="260" spans="1:40" x14ac:dyDescent="0.25">
      <c r="A260" s="64" t="s">
        <v>1</v>
      </c>
      <c r="B260" s="64" t="s">
        <v>155</v>
      </c>
      <c r="C260" s="64" t="s">
        <v>321</v>
      </c>
      <c r="D260" s="64"/>
      <c r="E260" s="90">
        <v>3101002</v>
      </c>
      <c r="F260" s="88">
        <v>3101002</v>
      </c>
      <c r="G260" s="39" t="s">
        <v>717</v>
      </c>
      <c r="H260" s="85">
        <v>0.60060000000000002</v>
      </c>
      <c r="I260" s="85">
        <v>0.59530000000000005</v>
      </c>
      <c r="J260" s="85">
        <v>0.60189999999999999</v>
      </c>
      <c r="K260" s="85">
        <v>0.60189999999999999</v>
      </c>
      <c r="L260" s="85">
        <v>0.59730000000000005</v>
      </c>
      <c r="M260" s="85">
        <v>0.59209999999999996</v>
      </c>
      <c r="N260" s="85">
        <v>0.59940000000000004</v>
      </c>
      <c r="O260" s="85">
        <v>0.59699999999999998</v>
      </c>
      <c r="P260" s="85">
        <v>0.59440000000000004</v>
      </c>
      <c r="Q260" s="85">
        <v>0.60170000000000001</v>
      </c>
      <c r="R260" s="85">
        <v>0.6018</v>
      </c>
      <c r="S260" s="85">
        <v>0.60609999999999997</v>
      </c>
      <c r="T260" s="85">
        <v>0.60160000000000002</v>
      </c>
      <c r="U260" s="85">
        <v>0.60450000000000004</v>
      </c>
      <c r="V260" s="85">
        <v>0.60370000000000001</v>
      </c>
      <c r="W260" s="85">
        <v>0.6028</v>
      </c>
      <c r="X260" s="85">
        <v>0.60509999999999997</v>
      </c>
      <c r="Y260" s="85">
        <v>0.61380000000000001</v>
      </c>
      <c r="Z260" s="85">
        <v>0.61929999999999996</v>
      </c>
      <c r="AA260" s="85">
        <v>0.61299999999999999</v>
      </c>
      <c r="AB260" s="85">
        <v>0.61960000000000004</v>
      </c>
      <c r="AC260" s="85">
        <v>0.61699999999999999</v>
      </c>
      <c r="AD260" s="85">
        <v>0.62380000000000002</v>
      </c>
      <c r="AE260" s="85">
        <v>0.62060000000000004</v>
      </c>
      <c r="AF260" s="85">
        <v>0.62609999999999999</v>
      </c>
      <c r="AG260" s="85">
        <v>0.62370000000000003</v>
      </c>
      <c r="AH260" s="85">
        <v>0.61739999999999995</v>
      </c>
      <c r="AI260" s="85">
        <v>0.6179</v>
      </c>
      <c r="AJ260" s="85">
        <v>0.61329999999999996</v>
      </c>
      <c r="AK260" s="85">
        <v>0.61650000000000005</v>
      </c>
      <c r="AL260" s="85">
        <v>0.61439999999999995</v>
      </c>
      <c r="AM260" s="85">
        <v>0.62009999999999998</v>
      </c>
      <c r="AN260" s="85">
        <v>0.62229999999999996</v>
      </c>
    </row>
    <row r="261" spans="1:40" x14ac:dyDescent="0.25">
      <c r="A261" s="64" t="s">
        <v>1</v>
      </c>
      <c r="B261" s="64" t="s">
        <v>155</v>
      </c>
      <c r="C261" s="64" t="s">
        <v>321</v>
      </c>
      <c r="D261" s="64"/>
      <c r="E261" s="90">
        <v>3101003</v>
      </c>
      <c r="F261" s="88">
        <v>3101003</v>
      </c>
      <c r="G261" s="39" t="s">
        <v>718</v>
      </c>
      <c r="H261" s="85">
        <v>0.50470000000000004</v>
      </c>
      <c r="I261" s="85">
        <v>0.49340000000000001</v>
      </c>
      <c r="J261" s="85">
        <v>0.49659999999999999</v>
      </c>
      <c r="K261" s="85">
        <v>0.49940000000000001</v>
      </c>
      <c r="L261" s="85">
        <v>0.49409999999999998</v>
      </c>
      <c r="M261" s="85">
        <v>0.49709999999999999</v>
      </c>
      <c r="N261" s="85">
        <v>0.49690000000000001</v>
      </c>
      <c r="O261" s="85">
        <v>0.49419999999999997</v>
      </c>
      <c r="P261" s="85">
        <v>0.49859999999999999</v>
      </c>
      <c r="Q261" s="85">
        <v>0.49759999999999999</v>
      </c>
      <c r="R261" s="85">
        <v>0.49840000000000001</v>
      </c>
      <c r="S261" s="85">
        <v>0.502</v>
      </c>
      <c r="T261" s="85">
        <v>0.49969999999999998</v>
      </c>
      <c r="U261" s="85">
        <v>0.4995</v>
      </c>
      <c r="V261" s="85">
        <v>0.4985</v>
      </c>
      <c r="W261" s="85">
        <v>0.50080000000000002</v>
      </c>
      <c r="X261" s="85">
        <v>0.50229999999999997</v>
      </c>
      <c r="Y261" s="85">
        <v>0.50060000000000004</v>
      </c>
      <c r="Z261" s="85">
        <v>0.49930000000000002</v>
      </c>
      <c r="AA261" s="85">
        <v>0.50700000000000001</v>
      </c>
      <c r="AB261" s="85">
        <v>0.51380000000000003</v>
      </c>
      <c r="AC261" s="85">
        <v>0.51149999999999995</v>
      </c>
      <c r="AD261" s="85">
        <v>0.51690000000000003</v>
      </c>
      <c r="AE261" s="85">
        <v>0.51639999999999997</v>
      </c>
      <c r="AF261" s="85">
        <v>0.52829999999999999</v>
      </c>
      <c r="AG261" s="85">
        <v>0.52539999999999998</v>
      </c>
      <c r="AH261" s="85">
        <v>0.53500000000000003</v>
      </c>
      <c r="AI261" s="85">
        <v>0.53249999999999997</v>
      </c>
      <c r="AJ261" s="85">
        <v>0.5272</v>
      </c>
      <c r="AK261" s="85">
        <v>0.52370000000000005</v>
      </c>
      <c r="AL261" s="85">
        <v>0.52290000000000003</v>
      </c>
      <c r="AM261" s="85">
        <v>0.52729999999999999</v>
      </c>
      <c r="AN261" s="85">
        <v>0.53320000000000001</v>
      </c>
    </row>
    <row r="262" spans="1:40" x14ac:dyDescent="0.25">
      <c r="A262" s="64" t="s">
        <v>1</v>
      </c>
      <c r="B262" s="64" t="s">
        <v>155</v>
      </c>
      <c r="C262" s="64" t="s">
        <v>321</v>
      </c>
      <c r="D262" s="64"/>
      <c r="E262" s="90">
        <v>3101015</v>
      </c>
      <c r="F262" s="88">
        <v>3101015</v>
      </c>
      <c r="G262" s="39" t="s">
        <v>719</v>
      </c>
      <c r="H262" s="85">
        <v>0.19889999999999999</v>
      </c>
      <c r="I262" s="85">
        <v>0.19769999999999999</v>
      </c>
      <c r="J262" s="85">
        <v>0.2</v>
      </c>
      <c r="K262" s="85">
        <v>0.20250000000000001</v>
      </c>
      <c r="L262" s="85">
        <v>0.19819999999999999</v>
      </c>
      <c r="M262" s="85">
        <v>0.19850000000000001</v>
      </c>
      <c r="N262" s="85">
        <v>0.19950000000000001</v>
      </c>
      <c r="O262" s="85">
        <v>0.1973</v>
      </c>
      <c r="P262" s="85">
        <v>0.19800000000000001</v>
      </c>
      <c r="Q262" s="85">
        <v>0.19789999999999999</v>
      </c>
      <c r="R262" s="85">
        <v>0.19939999999999999</v>
      </c>
      <c r="S262" s="85">
        <v>0.19950000000000001</v>
      </c>
      <c r="T262" s="85">
        <v>0.19689999999999999</v>
      </c>
      <c r="U262" s="85">
        <v>0.1958</v>
      </c>
      <c r="V262" s="85">
        <v>0.1981</v>
      </c>
      <c r="W262" s="85">
        <v>0.19719999999999999</v>
      </c>
      <c r="X262" s="85">
        <v>0.20100000000000001</v>
      </c>
      <c r="Y262" s="85">
        <v>0.20269999999999999</v>
      </c>
      <c r="Z262" s="85">
        <v>0.20300000000000001</v>
      </c>
      <c r="AA262" s="85">
        <v>0.2044</v>
      </c>
      <c r="AB262" s="85">
        <v>0.2041</v>
      </c>
      <c r="AC262" s="85">
        <v>0.2</v>
      </c>
      <c r="AD262" s="85">
        <v>0.19819999999999999</v>
      </c>
      <c r="AE262" s="85">
        <v>0.20030000000000001</v>
      </c>
      <c r="AF262" s="85">
        <v>0.20100000000000001</v>
      </c>
      <c r="AG262" s="85">
        <v>0.19900000000000001</v>
      </c>
      <c r="AH262" s="85">
        <v>0.2016</v>
      </c>
      <c r="AI262" s="85">
        <v>0.20169999999999999</v>
      </c>
      <c r="AJ262" s="85">
        <v>0.20150000000000001</v>
      </c>
      <c r="AK262" s="85">
        <v>0.20399999999999999</v>
      </c>
      <c r="AL262" s="85">
        <v>0.20680000000000001</v>
      </c>
      <c r="AM262" s="85">
        <v>0.20619999999999999</v>
      </c>
      <c r="AN262" s="85">
        <v>0.2082</v>
      </c>
    </row>
    <row r="263" spans="1:40" x14ac:dyDescent="0.25">
      <c r="A263" s="64" t="s">
        <v>1</v>
      </c>
      <c r="B263" s="64" t="s">
        <v>155</v>
      </c>
      <c r="C263" s="64" t="s">
        <v>321</v>
      </c>
      <c r="D263" s="64"/>
      <c r="E263" s="89">
        <v>9999999</v>
      </c>
      <c r="F263" s="88">
        <v>3101016</v>
      </c>
      <c r="G263" s="39" t="s">
        <v>720</v>
      </c>
      <c r="H263" s="85">
        <v>1.5599999999999999E-2</v>
      </c>
      <c r="I263" s="85">
        <v>1.5599999999999999E-2</v>
      </c>
      <c r="J263" s="85">
        <v>1.55E-2</v>
      </c>
      <c r="K263" s="85">
        <v>1.52E-2</v>
      </c>
      <c r="L263" s="85">
        <v>1.4800000000000001E-2</v>
      </c>
      <c r="M263" s="85">
        <v>1.46E-2</v>
      </c>
      <c r="N263" s="85">
        <v>1.4800000000000001E-2</v>
      </c>
      <c r="O263" s="85">
        <v>1.4500000000000001E-2</v>
      </c>
      <c r="P263" s="85">
        <v>1.4500000000000001E-2</v>
      </c>
      <c r="Q263" s="85">
        <v>1.43E-2</v>
      </c>
      <c r="R263" s="85">
        <v>1.4200000000000001E-2</v>
      </c>
      <c r="S263" s="85">
        <v>1.44E-2</v>
      </c>
      <c r="T263" s="85">
        <v>1.43E-2</v>
      </c>
      <c r="U263" s="85">
        <v>1.41E-2</v>
      </c>
      <c r="V263" s="85">
        <v>1.4200000000000001E-2</v>
      </c>
      <c r="W263" s="85">
        <v>1.38E-2</v>
      </c>
      <c r="X263" s="85">
        <v>1.4E-2</v>
      </c>
      <c r="Y263" s="85">
        <v>1.35E-2</v>
      </c>
      <c r="Z263" s="85">
        <v>1.35E-2</v>
      </c>
      <c r="AA263" s="85">
        <v>1.3299999999999999E-2</v>
      </c>
      <c r="AB263" s="85">
        <v>1.3299999999999999E-2</v>
      </c>
      <c r="AC263" s="85">
        <v>1.32E-2</v>
      </c>
      <c r="AD263" s="85">
        <v>1.3599999999999999E-2</v>
      </c>
      <c r="AE263" s="85">
        <v>1.3299999999999999E-2</v>
      </c>
      <c r="AF263" s="85">
        <v>1.3299999999999999E-2</v>
      </c>
      <c r="AG263" s="85">
        <v>1.34E-2</v>
      </c>
      <c r="AH263" s="85">
        <v>1.32E-2</v>
      </c>
      <c r="AI263" s="85">
        <v>1.34E-2</v>
      </c>
      <c r="AJ263" s="85">
        <v>1.35E-2</v>
      </c>
      <c r="AK263" s="85">
        <v>1.34E-2</v>
      </c>
      <c r="AL263" s="85">
        <v>1.38E-2</v>
      </c>
      <c r="AM263" s="85">
        <v>1.37E-2</v>
      </c>
      <c r="AN263" s="85">
        <v>1.37E-2</v>
      </c>
    </row>
    <row r="264" spans="1:40" x14ac:dyDescent="0.25">
      <c r="A264" s="64" t="s">
        <v>1</v>
      </c>
      <c r="B264" s="64" t="s">
        <v>155</v>
      </c>
      <c r="C264" s="64" t="s">
        <v>321</v>
      </c>
      <c r="D264" s="64"/>
      <c r="E264" s="90">
        <v>3101017</v>
      </c>
      <c r="F264" s="88">
        <v>3101017</v>
      </c>
      <c r="G264" s="39" t="s">
        <v>721</v>
      </c>
      <c r="H264" s="85">
        <v>0.13339999999999999</v>
      </c>
      <c r="I264" s="85">
        <v>0.13539999999999999</v>
      </c>
      <c r="J264" s="85">
        <v>0.13750000000000001</v>
      </c>
      <c r="K264" s="85">
        <v>0.1336</v>
      </c>
      <c r="L264" s="85">
        <v>0.1321</v>
      </c>
      <c r="M264" s="85">
        <v>0.13250000000000001</v>
      </c>
      <c r="N264" s="85">
        <v>0.13039999999999999</v>
      </c>
      <c r="O264" s="85">
        <v>0.12959999999999999</v>
      </c>
      <c r="P264" s="85">
        <v>0.1298</v>
      </c>
      <c r="Q264" s="85">
        <v>0.1293</v>
      </c>
      <c r="R264" s="85">
        <v>0.12670000000000001</v>
      </c>
      <c r="S264" s="85">
        <v>0.12570000000000001</v>
      </c>
      <c r="T264" s="85">
        <v>0.12529999999999999</v>
      </c>
      <c r="U264" s="85">
        <v>0.12529999999999999</v>
      </c>
      <c r="V264" s="85">
        <v>0.1242</v>
      </c>
      <c r="W264" s="85">
        <v>0.1235</v>
      </c>
      <c r="X264" s="85">
        <v>0.12479999999999999</v>
      </c>
      <c r="Y264" s="85">
        <v>0.1234</v>
      </c>
      <c r="Z264" s="85">
        <v>0.12230000000000001</v>
      </c>
      <c r="AA264" s="85">
        <v>0.12230000000000001</v>
      </c>
      <c r="AB264" s="85">
        <v>0.1237</v>
      </c>
      <c r="AC264" s="85">
        <v>0.12479999999999999</v>
      </c>
      <c r="AD264" s="85">
        <v>0.1244</v>
      </c>
      <c r="AE264" s="85">
        <v>0.1255</v>
      </c>
      <c r="AF264" s="85">
        <v>0.1239</v>
      </c>
      <c r="AG264" s="85">
        <v>0.1242</v>
      </c>
      <c r="AH264" s="85">
        <v>0.1263</v>
      </c>
      <c r="AI264" s="85">
        <v>0.12540000000000001</v>
      </c>
      <c r="AJ264" s="85">
        <v>0.1268</v>
      </c>
      <c r="AK264" s="85">
        <v>0.1275</v>
      </c>
      <c r="AL264" s="85">
        <v>0.128</v>
      </c>
      <c r="AM264" s="85">
        <v>0.12959999999999999</v>
      </c>
      <c r="AN264" s="85">
        <v>0.13039999999999999</v>
      </c>
    </row>
    <row r="265" spans="1:40" x14ac:dyDescent="0.25">
      <c r="A265" s="64">
        <v>0</v>
      </c>
      <c r="B265" s="64">
        <v>0</v>
      </c>
      <c r="C265" s="64">
        <v>0</v>
      </c>
      <c r="D265" s="64"/>
      <c r="E265" s="113">
        <v>3102000</v>
      </c>
      <c r="F265" s="114">
        <v>3102</v>
      </c>
      <c r="G265" s="99" t="s">
        <v>722</v>
      </c>
      <c r="H265" s="85">
        <v>0.52329999999999999</v>
      </c>
      <c r="I265" s="85">
        <v>0.52029999999999998</v>
      </c>
      <c r="J265" s="85">
        <v>0.51749999999999996</v>
      </c>
      <c r="K265" s="85">
        <v>0.52100000000000002</v>
      </c>
      <c r="L265" s="85">
        <v>0.51490000000000002</v>
      </c>
      <c r="M265" s="85">
        <v>0.51339999999999997</v>
      </c>
      <c r="N265" s="85">
        <v>0.51749999999999996</v>
      </c>
      <c r="O265" s="85">
        <v>0.51559999999999995</v>
      </c>
      <c r="P265" s="85">
        <v>0.51670000000000005</v>
      </c>
      <c r="Q265" s="85">
        <v>0.51459999999999995</v>
      </c>
      <c r="R265" s="85">
        <v>0.51149999999999995</v>
      </c>
      <c r="S265" s="85">
        <v>0.51160000000000005</v>
      </c>
      <c r="T265" s="85">
        <v>0.51139999999999997</v>
      </c>
      <c r="U265" s="85">
        <v>0.50980000000000003</v>
      </c>
      <c r="V265" s="85">
        <v>0.50900000000000001</v>
      </c>
      <c r="W265" s="85">
        <v>0.50890000000000002</v>
      </c>
      <c r="X265" s="85">
        <v>0.50949999999999995</v>
      </c>
      <c r="Y265" s="85">
        <v>0.50919999999999999</v>
      </c>
      <c r="Z265" s="85">
        <v>0.51180000000000003</v>
      </c>
      <c r="AA265" s="85">
        <v>0.51349999999999996</v>
      </c>
      <c r="AB265" s="85">
        <v>0.51580000000000004</v>
      </c>
      <c r="AC265" s="85">
        <v>0.51859999999999995</v>
      </c>
      <c r="AD265" s="85">
        <v>0.51919999999999999</v>
      </c>
      <c r="AE265" s="85">
        <v>0.51949999999999996</v>
      </c>
      <c r="AF265" s="85">
        <v>0.51749999999999996</v>
      </c>
      <c r="AG265" s="85">
        <v>0.51559999999999995</v>
      </c>
      <c r="AH265" s="85">
        <v>0.51459999999999995</v>
      </c>
      <c r="AI265" s="85">
        <v>0.51590000000000003</v>
      </c>
      <c r="AJ265" s="85">
        <v>0.51459999999999995</v>
      </c>
      <c r="AK265" s="85">
        <v>0.51780000000000004</v>
      </c>
      <c r="AL265" s="85">
        <v>0.51859999999999995</v>
      </c>
      <c r="AM265" s="85">
        <v>0.52170000000000005</v>
      </c>
      <c r="AN265" s="85">
        <v>0.52610000000000001</v>
      </c>
    </row>
    <row r="266" spans="1:40" x14ac:dyDescent="0.25">
      <c r="A266" s="64" t="s">
        <v>1</v>
      </c>
      <c r="B266" s="64" t="s">
        <v>160</v>
      </c>
      <c r="C266" s="64" t="s">
        <v>321</v>
      </c>
      <c r="D266" s="64"/>
      <c r="E266" s="90">
        <v>3102005</v>
      </c>
      <c r="F266" s="88">
        <v>3102005</v>
      </c>
      <c r="G266" s="39" t="s">
        <v>723</v>
      </c>
      <c r="H266" s="85">
        <v>7.8299999999999995E-2</v>
      </c>
      <c r="I266" s="85">
        <v>7.7799999999999994E-2</v>
      </c>
      <c r="J266" s="85">
        <v>7.6600000000000001E-2</v>
      </c>
      <c r="K266" s="85">
        <v>7.85E-2</v>
      </c>
      <c r="L266" s="85">
        <v>7.8299999999999995E-2</v>
      </c>
      <c r="M266" s="85">
        <v>7.8799999999999995E-2</v>
      </c>
      <c r="N266" s="85">
        <v>7.9200000000000007E-2</v>
      </c>
      <c r="O266" s="85">
        <v>7.8700000000000006E-2</v>
      </c>
      <c r="P266" s="85">
        <v>7.8700000000000006E-2</v>
      </c>
      <c r="Q266" s="85">
        <v>7.85E-2</v>
      </c>
      <c r="R266" s="85">
        <v>7.6700000000000004E-2</v>
      </c>
      <c r="S266" s="85">
        <v>7.6799999999999993E-2</v>
      </c>
      <c r="T266" s="85">
        <v>7.6700000000000004E-2</v>
      </c>
      <c r="U266" s="85">
        <v>7.6899999999999996E-2</v>
      </c>
      <c r="V266" s="85">
        <v>7.6499999999999999E-2</v>
      </c>
      <c r="W266" s="85">
        <v>7.5700000000000003E-2</v>
      </c>
      <c r="X266" s="85">
        <v>7.5700000000000003E-2</v>
      </c>
      <c r="Y266" s="85">
        <v>7.4999999999999997E-2</v>
      </c>
      <c r="Z266" s="85">
        <v>7.4200000000000002E-2</v>
      </c>
      <c r="AA266" s="85">
        <v>7.3599999999999999E-2</v>
      </c>
      <c r="AB266" s="85">
        <v>7.4700000000000003E-2</v>
      </c>
      <c r="AC266" s="85">
        <v>7.8E-2</v>
      </c>
      <c r="AD266" s="85">
        <v>7.9000000000000001E-2</v>
      </c>
      <c r="AE266" s="85">
        <v>7.9200000000000007E-2</v>
      </c>
      <c r="AF266" s="85">
        <v>7.9200000000000007E-2</v>
      </c>
      <c r="AG266" s="85">
        <v>7.8100000000000003E-2</v>
      </c>
      <c r="AH266" s="85">
        <v>7.8299999999999995E-2</v>
      </c>
      <c r="AI266" s="85">
        <v>8.0399999999999999E-2</v>
      </c>
      <c r="AJ266" s="85">
        <v>7.8299999999999995E-2</v>
      </c>
      <c r="AK266" s="85">
        <v>7.8799999999999995E-2</v>
      </c>
      <c r="AL266" s="85">
        <v>7.9500000000000001E-2</v>
      </c>
      <c r="AM266" s="85">
        <v>8.0699999999999994E-2</v>
      </c>
      <c r="AN266" s="85">
        <v>8.3199999999999996E-2</v>
      </c>
    </row>
    <row r="267" spans="1:40" x14ac:dyDescent="0.25">
      <c r="A267" s="64" t="s">
        <v>1</v>
      </c>
      <c r="B267" s="64" t="s">
        <v>160</v>
      </c>
      <c r="C267" s="64" t="s">
        <v>321</v>
      </c>
      <c r="D267" s="64"/>
      <c r="E267" s="90">
        <v>3102006</v>
      </c>
      <c r="F267" s="88">
        <v>3102006</v>
      </c>
      <c r="G267" s="39" t="s">
        <v>724</v>
      </c>
      <c r="H267" s="85">
        <v>8.6900000000000005E-2</v>
      </c>
      <c r="I267" s="85">
        <v>8.7400000000000005E-2</v>
      </c>
      <c r="J267" s="85">
        <v>8.6300000000000002E-2</v>
      </c>
      <c r="K267" s="85">
        <v>8.72E-2</v>
      </c>
      <c r="L267" s="85">
        <v>8.6199999999999999E-2</v>
      </c>
      <c r="M267" s="85">
        <v>8.6400000000000005E-2</v>
      </c>
      <c r="N267" s="85">
        <v>8.6699999999999999E-2</v>
      </c>
      <c r="O267" s="85">
        <v>8.7300000000000003E-2</v>
      </c>
      <c r="P267" s="85">
        <v>8.6699999999999999E-2</v>
      </c>
      <c r="Q267" s="85">
        <v>8.6900000000000005E-2</v>
      </c>
      <c r="R267" s="85">
        <v>8.6499999999999994E-2</v>
      </c>
      <c r="S267" s="85">
        <v>8.6400000000000005E-2</v>
      </c>
      <c r="T267" s="85">
        <v>8.6800000000000002E-2</v>
      </c>
      <c r="U267" s="85">
        <v>8.5900000000000004E-2</v>
      </c>
      <c r="V267" s="85">
        <v>8.5999999999999993E-2</v>
      </c>
      <c r="W267" s="85">
        <v>8.5599999999999996E-2</v>
      </c>
      <c r="X267" s="85">
        <v>8.4699999999999998E-2</v>
      </c>
      <c r="Y267" s="85">
        <v>8.4400000000000003E-2</v>
      </c>
      <c r="Z267" s="85">
        <v>8.5599999999999996E-2</v>
      </c>
      <c r="AA267" s="85">
        <v>8.6699999999999999E-2</v>
      </c>
      <c r="AB267" s="85">
        <v>8.8200000000000001E-2</v>
      </c>
      <c r="AC267" s="85">
        <v>8.6800000000000002E-2</v>
      </c>
      <c r="AD267" s="85">
        <v>8.7300000000000003E-2</v>
      </c>
      <c r="AE267" s="85">
        <v>8.6499999999999994E-2</v>
      </c>
      <c r="AF267" s="85">
        <v>8.5900000000000004E-2</v>
      </c>
      <c r="AG267" s="85">
        <v>8.6199999999999999E-2</v>
      </c>
      <c r="AH267" s="85">
        <v>8.5800000000000001E-2</v>
      </c>
      <c r="AI267" s="85">
        <v>8.5500000000000007E-2</v>
      </c>
      <c r="AJ267" s="85">
        <v>8.5400000000000004E-2</v>
      </c>
      <c r="AK267" s="85">
        <v>8.5000000000000006E-2</v>
      </c>
      <c r="AL267" s="85">
        <v>8.5099999999999995E-2</v>
      </c>
      <c r="AM267" s="85">
        <v>8.2799999999999999E-2</v>
      </c>
      <c r="AN267" s="85">
        <v>8.4000000000000005E-2</v>
      </c>
    </row>
    <row r="268" spans="1:40" x14ac:dyDescent="0.25">
      <c r="A268" s="64" t="s">
        <v>1</v>
      </c>
      <c r="B268" s="64" t="s">
        <v>160</v>
      </c>
      <c r="C268" s="64" t="s">
        <v>321</v>
      </c>
      <c r="D268" s="64"/>
      <c r="E268" s="90">
        <v>3102007</v>
      </c>
      <c r="F268" s="88">
        <v>3102007</v>
      </c>
      <c r="G268" s="39" t="s">
        <v>725</v>
      </c>
      <c r="H268" s="85">
        <v>9.2299999999999993E-2</v>
      </c>
      <c r="I268" s="85">
        <v>9.1499999999999998E-2</v>
      </c>
      <c r="J268" s="85">
        <v>9.1600000000000001E-2</v>
      </c>
      <c r="K268" s="85">
        <v>9.2200000000000004E-2</v>
      </c>
      <c r="L268" s="85">
        <v>9.0200000000000002E-2</v>
      </c>
      <c r="M268" s="85">
        <v>8.9399999999999993E-2</v>
      </c>
      <c r="N268" s="85">
        <v>9.0499999999999997E-2</v>
      </c>
      <c r="O268" s="85">
        <v>8.9899999999999994E-2</v>
      </c>
      <c r="P268" s="85">
        <v>9.01E-2</v>
      </c>
      <c r="Q268" s="85">
        <v>8.9499999999999996E-2</v>
      </c>
      <c r="R268" s="85">
        <v>8.9200000000000002E-2</v>
      </c>
      <c r="S268" s="85">
        <v>8.9700000000000002E-2</v>
      </c>
      <c r="T268" s="85">
        <v>9.01E-2</v>
      </c>
      <c r="U268" s="85">
        <v>9.01E-2</v>
      </c>
      <c r="V268" s="85">
        <v>8.9899999999999994E-2</v>
      </c>
      <c r="W268" s="85">
        <v>9.01E-2</v>
      </c>
      <c r="X268" s="85">
        <v>9.1300000000000006E-2</v>
      </c>
      <c r="Y268" s="85">
        <v>9.2299999999999993E-2</v>
      </c>
      <c r="Z268" s="85">
        <v>9.2100000000000001E-2</v>
      </c>
      <c r="AA268" s="85">
        <v>9.3200000000000005E-2</v>
      </c>
      <c r="AB268" s="85">
        <v>9.2999999999999999E-2</v>
      </c>
      <c r="AC268" s="85">
        <v>9.4E-2</v>
      </c>
      <c r="AD268" s="85">
        <v>9.3799999999999994E-2</v>
      </c>
      <c r="AE268" s="85">
        <v>9.4299999999999995E-2</v>
      </c>
      <c r="AF268" s="85">
        <v>9.4100000000000003E-2</v>
      </c>
      <c r="AG268" s="85">
        <v>9.4500000000000001E-2</v>
      </c>
      <c r="AH268" s="85">
        <v>9.4200000000000006E-2</v>
      </c>
      <c r="AI268" s="85">
        <v>9.4299999999999995E-2</v>
      </c>
      <c r="AJ268" s="85">
        <v>9.3700000000000006E-2</v>
      </c>
      <c r="AK268" s="85">
        <v>9.4600000000000004E-2</v>
      </c>
      <c r="AL268" s="85">
        <v>9.4799999999999995E-2</v>
      </c>
      <c r="AM268" s="85">
        <v>9.64E-2</v>
      </c>
      <c r="AN268" s="85">
        <v>9.6600000000000005E-2</v>
      </c>
    </row>
    <row r="269" spans="1:40" x14ac:dyDescent="0.25">
      <c r="A269" s="64" t="s">
        <v>1</v>
      </c>
      <c r="B269" s="64" t="s">
        <v>160</v>
      </c>
      <c r="C269" s="64" t="s">
        <v>321</v>
      </c>
      <c r="D269" s="64"/>
      <c r="E269" s="90">
        <v>3102009</v>
      </c>
      <c r="F269" s="88">
        <v>3102009</v>
      </c>
      <c r="G269" s="39" t="s">
        <v>726</v>
      </c>
      <c r="H269" s="85">
        <v>6.3E-2</v>
      </c>
      <c r="I269" s="85">
        <v>6.2700000000000006E-2</v>
      </c>
      <c r="J269" s="85">
        <v>6.2700000000000006E-2</v>
      </c>
      <c r="K269" s="85">
        <v>6.25E-2</v>
      </c>
      <c r="L269" s="85">
        <v>6.1800000000000001E-2</v>
      </c>
      <c r="M269" s="85">
        <v>6.1199999999999997E-2</v>
      </c>
      <c r="N269" s="85">
        <v>6.1899999999999997E-2</v>
      </c>
      <c r="O269" s="85">
        <v>6.13E-2</v>
      </c>
      <c r="P269" s="85">
        <v>6.1499999999999999E-2</v>
      </c>
      <c r="Q269" s="85">
        <v>6.1199999999999997E-2</v>
      </c>
      <c r="R269" s="85">
        <v>6.2100000000000002E-2</v>
      </c>
      <c r="S269" s="85">
        <v>6.2300000000000001E-2</v>
      </c>
      <c r="T269" s="85">
        <v>6.25E-2</v>
      </c>
      <c r="U269" s="85">
        <v>6.2199999999999998E-2</v>
      </c>
      <c r="V269" s="85">
        <v>6.2600000000000003E-2</v>
      </c>
      <c r="W269" s="85">
        <v>6.25E-2</v>
      </c>
      <c r="X269" s="85">
        <v>6.2300000000000001E-2</v>
      </c>
      <c r="Y269" s="85">
        <v>6.2199999999999998E-2</v>
      </c>
      <c r="Z269" s="85">
        <v>6.1899999999999997E-2</v>
      </c>
      <c r="AA269" s="85">
        <v>6.1800000000000001E-2</v>
      </c>
      <c r="AB269" s="85">
        <v>6.1699999999999998E-2</v>
      </c>
      <c r="AC269" s="85">
        <v>6.08E-2</v>
      </c>
      <c r="AD269" s="85">
        <v>6.0699999999999997E-2</v>
      </c>
      <c r="AE269" s="85">
        <v>6.0499999999999998E-2</v>
      </c>
      <c r="AF269" s="85">
        <v>6.0600000000000001E-2</v>
      </c>
      <c r="AG269" s="85">
        <v>6.0100000000000001E-2</v>
      </c>
      <c r="AH269" s="85">
        <v>5.9400000000000001E-2</v>
      </c>
      <c r="AI269" s="85">
        <v>5.91E-2</v>
      </c>
      <c r="AJ269" s="85">
        <v>5.9200000000000003E-2</v>
      </c>
      <c r="AK269" s="85">
        <v>5.8999999999999997E-2</v>
      </c>
      <c r="AL269" s="85">
        <v>5.8900000000000001E-2</v>
      </c>
      <c r="AM269" s="85">
        <v>5.9200000000000003E-2</v>
      </c>
      <c r="AN269" s="85">
        <v>5.9200000000000003E-2</v>
      </c>
    </row>
    <row r="270" spans="1:40" x14ac:dyDescent="0.25">
      <c r="A270" s="64" t="s">
        <v>1</v>
      </c>
      <c r="B270" s="64" t="s">
        <v>160</v>
      </c>
      <c r="C270" s="64" t="s">
        <v>321</v>
      </c>
      <c r="D270" s="64"/>
      <c r="E270" s="90">
        <v>3102010</v>
      </c>
      <c r="F270" s="88">
        <v>3102010</v>
      </c>
      <c r="G270" s="39" t="s">
        <v>727</v>
      </c>
      <c r="H270" s="85">
        <v>3.9699999999999999E-2</v>
      </c>
      <c r="I270" s="85">
        <v>3.9E-2</v>
      </c>
      <c r="J270" s="85">
        <v>3.9E-2</v>
      </c>
      <c r="K270" s="85">
        <v>3.9600000000000003E-2</v>
      </c>
      <c r="L270" s="85">
        <v>3.8899999999999997E-2</v>
      </c>
      <c r="M270" s="85">
        <v>3.8600000000000002E-2</v>
      </c>
      <c r="N270" s="85">
        <v>3.8800000000000001E-2</v>
      </c>
      <c r="O270" s="85">
        <v>3.8699999999999998E-2</v>
      </c>
      <c r="P270" s="85">
        <v>3.85E-2</v>
      </c>
      <c r="Q270" s="85">
        <v>3.8100000000000002E-2</v>
      </c>
      <c r="R270" s="85">
        <v>3.8100000000000002E-2</v>
      </c>
      <c r="S270" s="85">
        <v>3.8100000000000002E-2</v>
      </c>
      <c r="T270" s="85">
        <v>3.8100000000000002E-2</v>
      </c>
      <c r="U270" s="85">
        <v>3.7900000000000003E-2</v>
      </c>
      <c r="V270" s="85">
        <v>3.7699999999999997E-2</v>
      </c>
      <c r="W270" s="85">
        <v>3.8100000000000002E-2</v>
      </c>
      <c r="X270" s="85">
        <v>3.8300000000000001E-2</v>
      </c>
      <c r="Y270" s="85">
        <v>3.8300000000000001E-2</v>
      </c>
      <c r="Z270" s="85">
        <v>3.9E-2</v>
      </c>
      <c r="AA270" s="85">
        <v>3.9E-2</v>
      </c>
      <c r="AB270" s="85">
        <v>3.9199999999999999E-2</v>
      </c>
      <c r="AC270" s="85">
        <v>3.9600000000000003E-2</v>
      </c>
      <c r="AD270" s="85">
        <v>3.9699999999999999E-2</v>
      </c>
      <c r="AE270" s="85">
        <v>3.9899999999999998E-2</v>
      </c>
      <c r="AF270" s="85">
        <v>4.02E-2</v>
      </c>
      <c r="AG270" s="85">
        <v>4.0300000000000002E-2</v>
      </c>
      <c r="AH270" s="85">
        <v>4.1399999999999999E-2</v>
      </c>
      <c r="AI270" s="85">
        <v>4.1399999999999999E-2</v>
      </c>
      <c r="AJ270" s="85">
        <v>4.1599999999999998E-2</v>
      </c>
      <c r="AK270" s="85">
        <v>4.2299999999999997E-2</v>
      </c>
      <c r="AL270" s="85">
        <v>4.2900000000000001E-2</v>
      </c>
      <c r="AM270" s="85">
        <v>4.2999999999999997E-2</v>
      </c>
      <c r="AN270" s="85">
        <v>4.3200000000000002E-2</v>
      </c>
    </row>
    <row r="271" spans="1:40" x14ac:dyDescent="0.25">
      <c r="A271" s="64" t="s">
        <v>1</v>
      </c>
      <c r="B271" s="64" t="s">
        <v>2</v>
      </c>
      <c r="C271" s="64" t="s">
        <v>321</v>
      </c>
      <c r="D271" s="64"/>
      <c r="E271" s="90">
        <v>3102035</v>
      </c>
      <c r="F271" s="88">
        <v>3102035</v>
      </c>
      <c r="G271" s="39" t="s">
        <v>728</v>
      </c>
      <c r="H271" s="85">
        <v>2.3099999999999999E-2</v>
      </c>
      <c r="I271" s="85">
        <v>2.2599999999999999E-2</v>
      </c>
      <c r="J271" s="85">
        <v>2.2499999999999999E-2</v>
      </c>
      <c r="K271" s="85">
        <v>2.2800000000000001E-2</v>
      </c>
      <c r="L271" s="85">
        <v>2.1999999999999999E-2</v>
      </c>
      <c r="M271" s="85">
        <v>2.29E-2</v>
      </c>
      <c r="N271" s="85">
        <v>2.35E-2</v>
      </c>
      <c r="O271" s="85">
        <v>2.35E-2</v>
      </c>
      <c r="P271" s="85">
        <v>2.3599999999999999E-2</v>
      </c>
      <c r="Q271" s="85">
        <v>2.3199999999999998E-2</v>
      </c>
      <c r="R271" s="85">
        <v>2.35E-2</v>
      </c>
      <c r="S271" s="85">
        <v>2.3699999999999999E-2</v>
      </c>
      <c r="T271" s="85">
        <v>2.3300000000000001E-2</v>
      </c>
      <c r="U271" s="85">
        <v>2.3400000000000001E-2</v>
      </c>
      <c r="V271" s="85">
        <v>2.3199999999999998E-2</v>
      </c>
      <c r="W271" s="85">
        <v>2.3199999999999998E-2</v>
      </c>
      <c r="X271" s="85">
        <v>2.3300000000000001E-2</v>
      </c>
      <c r="Y271" s="85">
        <v>2.3800000000000002E-2</v>
      </c>
      <c r="Z271" s="85">
        <v>2.41E-2</v>
      </c>
      <c r="AA271" s="85">
        <v>2.4199999999999999E-2</v>
      </c>
      <c r="AB271" s="85">
        <v>2.4400000000000002E-2</v>
      </c>
      <c r="AC271" s="85">
        <v>2.41E-2</v>
      </c>
      <c r="AD271" s="85">
        <v>2.4E-2</v>
      </c>
      <c r="AE271" s="85">
        <v>2.4400000000000002E-2</v>
      </c>
      <c r="AF271" s="85">
        <v>2.3800000000000002E-2</v>
      </c>
      <c r="AG271" s="85">
        <v>2.3599999999999999E-2</v>
      </c>
      <c r="AH271" s="85">
        <v>2.35E-2</v>
      </c>
      <c r="AI271" s="85">
        <v>2.3699999999999999E-2</v>
      </c>
      <c r="AJ271" s="85">
        <v>2.3900000000000001E-2</v>
      </c>
      <c r="AK271" s="85">
        <v>2.47E-2</v>
      </c>
      <c r="AL271" s="85">
        <v>2.3699999999999999E-2</v>
      </c>
      <c r="AM271" s="85">
        <v>2.4199999999999999E-2</v>
      </c>
      <c r="AN271" s="85">
        <v>2.4199999999999999E-2</v>
      </c>
    </row>
    <row r="272" spans="1:40" x14ac:dyDescent="0.25">
      <c r="A272" s="64" t="s">
        <v>1</v>
      </c>
      <c r="B272" s="64" t="s">
        <v>160</v>
      </c>
      <c r="C272" s="64" t="s">
        <v>321</v>
      </c>
      <c r="D272" s="64"/>
      <c r="E272" s="90">
        <v>3102040</v>
      </c>
      <c r="F272" s="88">
        <v>3102040</v>
      </c>
      <c r="G272" s="39" t="s">
        <v>729</v>
      </c>
      <c r="H272" s="85">
        <v>0.14000000000000001</v>
      </c>
      <c r="I272" s="85">
        <v>0.13919999999999999</v>
      </c>
      <c r="J272" s="85">
        <v>0.13869999999999999</v>
      </c>
      <c r="K272" s="85">
        <v>0.13819999999999999</v>
      </c>
      <c r="L272" s="85">
        <v>0.1376</v>
      </c>
      <c r="M272" s="85">
        <v>0.13600000000000001</v>
      </c>
      <c r="N272" s="85">
        <v>0.1368</v>
      </c>
      <c r="O272" s="85">
        <v>0.1363</v>
      </c>
      <c r="P272" s="85">
        <v>0.1376</v>
      </c>
      <c r="Q272" s="85">
        <v>0.1371</v>
      </c>
      <c r="R272" s="85">
        <v>0.13550000000000001</v>
      </c>
      <c r="S272" s="85">
        <v>0.13469999999999999</v>
      </c>
      <c r="T272" s="85">
        <v>0.13389999999999999</v>
      </c>
      <c r="U272" s="85">
        <v>0.13339999999999999</v>
      </c>
      <c r="V272" s="85">
        <v>0.13300000000000001</v>
      </c>
      <c r="W272" s="85">
        <v>0.13370000000000001</v>
      </c>
      <c r="X272" s="85">
        <v>0.1338</v>
      </c>
      <c r="Y272" s="85">
        <v>0.13320000000000001</v>
      </c>
      <c r="Z272" s="85">
        <v>0.13489999999999999</v>
      </c>
      <c r="AA272" s="85">
        <v>0.1351</v>
      </c>
      <c r="AB272" s="85">
        <v>0.13450000000000001</v>
      </c>
      <c r="AC272" s="85">
        <v>0.1353</v>
      </c>
      <c r="AD272" s="85">
        <v>0.1346</v>
      </c>
      <c r="AE272" s="85">
        <v>0.1348</v>
      </c>
      <c r="AF272" s="85">
        <v>0.13350000000000001</v>
      </c>
      <c r="AG272" s="85">
        <v>0.1328</v>
      </c>
      <c r="AH272" s="85">
        <v>0.13200000000000001</v>
      </c>
      <c r="AI272" s="85">
        <v>0.13139999999999999</v>
      </c>
      <c r="AJ272" s="85">
        <v>0.13250000000000001</v>
      </c>
      <c r="AK272" s="85">
        <v>0.13320000000000001</v>
      </c>
      <c r="AL272" s="85">
        <v>0.13370000000000001</v>
      </c>
      <c r="AM272" s="85">
        <v>0.1356</v>
      </c>
      <c r="AN272" s="85">
        <v>0.13569999999999999</v>
      </c>
    </row>
    <row r="273" spans="1:40" x14ac:dyDescent="0.25">
      <c r="A273" s="64">
        <v>0</v>
      </c>
      <c r="B273" s="64">
        <v>0</v>
      </c>
      <c r="C273" s="64">
        <v>0</v>
      </c>
      <c r="D273" s="64"/>
      <c r="E273" s="113">
        <v>3103000</v>
      </c>
      <c r="F273" s="114">
        <v>3103</v>
      </c>
      <c r="G273" s="99" t="s">
        <v>730</v>
      </c>
      <c r="H273" s="85">
        <v>0.3382</v>
      </c>
      <c r="I273" s="85">
        <v>0.33950000000000002</v>
      </c>
      <c r="J273" s="85">
        <v>0.33479999999999999</v>
      </c>
      <c r="K273" s="85">
        <v>0.33400000000000002</v>
      </c>
      <c r="L273" s="85">
        <v>0.32879999999999998</v>
      </c>
      <c r="M273" s="85">
        <v>0.32850000000000001</v>
      </c>
      <c r="N273" s="85">
        <v>0.32529999999999998</v>
      </c>
      <c r="O273" s="85">
        <v>0.32250000000000001</v>
      </c>
      <c r="P273" s="85">
        <v>0.32300000000000001</v>
      </c>
      <c r="Q273" s="85">
        <v>0.318</v>
      </c>
      <c r="R273" s="85">
        <v>0.31890000000000002</v>
      </c>
      <c r="S273" s="85">
        <v>0.31929999999999997</v>
      </c>
      <c r="T273" s="85">
        <v>0.31580000000000003</v>
      </c>
      <c r="U273" s="85">
        <v>0.31419999999999998</v>
      </c>
      <c r="V273" s="85">
        <v>0.315</v>
      </c>
      <c r="W273" s="85">
        <v>0.3125</v>
      </c>
      <c r="X273" s="85">
        <v>0.31430000000000002</v>
      </c>
      <c r="Y273" s="85">
        <v>0.3145</v>
      </c>
      <c r="Z273" s="85">
        <v>0.31409999999999999</v>
      </c>
      <c r="AA273" s="85">
        <v>0.31580000000000003</v>
      </c>
      <c r="AB273" s="85">
        <v>0.314</v>
      </c>
      <c r="AC273" s="85">
        <v>0.31530000000000002</v>
      </c>
      <c r="AD273" s="85">
        <v>0.3155</v>
      </c>
      <c r="AE273" s="85">
        <v>0.31440000000000001</v>
      </c>
      <c r="AF273" s="85">
        <v>0.3165</v>
      </c>
      <c r="AG273" s="85">
        <v>0.31840000000000002</v>
      </c>
      <c r="AH273" s="85">
        <v>0.32069999999999999</v>
      </c>
      <c r="AI273" s="85">
        <v>0.32040000000000002</v>
      </c>
      <c r="AJ273" s="85">
        <v>0.316</v>
      </c>
      <c r="AK273" s="85">
        <v>0.31459999999999999</v>
      </c>
      <c r="AL273" s="85">
        <v>0.316</v>
      </c>
      <c r="AM273" s="85">
        <v>0.31919999999999998</v>
      </c>
      <c r="AN273" s="85">
        <v>0.3211</v>
      </c>
    </row>
    <row r="274" spans="1:40" x14ac:dyDescent="0.25">
      <c r="A274" s="64" t="s">
        <v>1</v>
      </c>
      <c r="B274" s="64" t="s">
        <v>160</v>
      </c>
      <c r="C274" s="64" t="s">
        <v>321</v>
      </c>
      <c r="D274" s="64"/>
      <c r="E274" s="90">
        <v>3103001</v>
      </c>
      <c r="F274" s="88">
        <v>3103001</v>
      </c>
      <c r="G274" s="39" t="s">
        <v>731</v>
      </c>
      <c r="H274" s="85">
        <v>0.25600000000000001</v>
      </c>
      <c r="I274" s="85">
        <v>0.25600000000000001</v>
      </c>
      <c r="J274" s="85">
        <v>0.25309999999999999</v>
      </c>
      <c r="K274" s="85">
        <v>0.25159999999999999</v>
      </c>
      <c r="L274" s="85">
        <v>0.24779999999999999</v>
      </c>
      <c r="M274" s="85">
        <v>0.2467</v>
      </c>
      <c r="N274" s="85">
        <v>0.24379999999999999</v>
      </c>
      <c r="O274" s="85">
        <v>0.24229999999999999</v>
      </c>
      <c r="P274" s="85">
        <v>0.24399999999999999</v>
      </c>
      <c r="Q274" s="85">
        <v>0.2399</v>
      </c>
      <c r="R274" s="85">
        <v>0.2397</v>
      </c>
      <c r="S274" s="85">
        <v>0.2419</v>
      </c>
      <c r="T274" s="85">
        <v>0.23769999999999999</v>
      </c>
      <c r="U274" s="85">
        <v>0.23669999999999999</v>
      </c>
      <c r="V274" s="85">
        <v>0.23760000000000001</v>
      </c>
      <c r="W274" s="85">
        <v>0.2366</v>
      </c>
      <c r="X274" s="85">
        <v>0.23760000000000001</v>
      </c>
      <c r="Y274" s="85">
        <v>0.23899999999999999</v>
      </c>
      <c r="Z274" s="85">
        <v>0.23830000000000001</v>
      </c>
      <c r="AA274" s="85">
        <v>0.23960000000000001</v>
      </c>
      <c r="AB274" s="85">
        <v>0.23730000000000001</v>
      </c>
      <c r="AC274" s="85">
        <v>0.23860000000000001</v>
      </c>
      <c r="AD274" s="85">
        <v>0.24030000000000001</v>
      </c>
      <c r="AE274" s="85">
        <v>0.23930000000000001</v>
      </c>
      <c r="AF274" s="85">
        <v>0.23780000000000001</v>
      </c>
      <c r="AG274" s="85">
        <v>0.23899999999999999</v>
      </c>
      <c r="AH274" s="85">
        <v>0.24060000000000001</v>
      </c>
      <c r="AI274" s="85">
        <v>0.24149999999999999</v>
      </c>
      <c r="AJ274" s="85">
        <v>0.23849999999999999</v>
      </c>
      <c r="AK274" s="85">
        <v>0.2369</v>
      </c>
      <c r="AL274" s="85">
        <v>0.23849999999999999</v>
      </c>
      <c r="AM274" s="85">
        <v>0.2387</v>
      </c>
      <c r="AN274" s="85">
        <v>0.2389</v>
      </c>
    </row>
    <row r="275" spans="1:40" x14ac:dyDescent="0.25">
      <c r="A275" s="64" t="s">
        <v>1</v>
      </c>
      <c r="B275" s="64" t="s">
        <v>160</v>
      </c>
      <c r="C275" s="64" t="s">
        <v>321</v>
      </c>
      <c r="D275" s="64"/>
      <c r="E275" s="90">
        <v>3103003</v>
      </c>
      <c r="F275" s="88">
        <v>3103003</v>
      </c>
      <c r="G275" s="39" t="s">
        <v>732</v>
      </c>
      <c r="H275" s="85">
        <v>8.2199999999999995E-2</v>
      </c>
      <c r="I275" s="85">
        <v>8.3500000000000005E-2</v>
      </c>
      <c r="J275" s="85">
        <v>8.1600000000000006E-2</v>
      </c>
      <c r="K275" s="85">
        <v>8.2400000000000001E-2</v>
      </c>
      <c r="L275" s="85">
        <v>8.1000000000000003E-2</v>
      </c>
      <c r="M275" s="85">
        <v>8.1900000000000001E-2</v>
      </c>
      <c r="N275" s="85">
        <v>8.1500000000000003E-2</v>
      </c>
      <c r="O275" s="85">
        <v>8.0199999999999994E-2</v>
      </c>
      <c r="P275" s="85">
        <v>7.9000000000000001E-2</v>
      </c>
      <c r="Q275" s="85">
        <v>7.8E-2</v>
      </c>
      <c r="R275" s="85">
        <v>7.9200000000000007E-2</v>
      </c>
      <c r="S275" s="85">
        <v>7.7299999999999994E-2</v>
      </c>
      <c r="T275" s="85">
        <v>7.8100000000000003E-2</v>
      </c>
      <c r="U275" s="85">
        <v>7.7600000000000002E-2</v>
      </c>
      <c r="V275" s="85">
        <v>7.7399999999999997E-2</v>
      </c>
      <c r="W275" s="85">
        <v>7.5899999999999995E-2</v>
      </c>
      <c r="X275" s="85">
        <v>7.6700000000000004E-2</v>
      </c>
      <c r="Y275" s="85">
        <v>7.5499999999999998E-2</v>
      </c>
      <c r="Z275" s="85">
        <v>7.5899999999999995E-2</v>
      </c>
      <c r="AA275" s="85">
        <v>7.6200000000000004E-2</v>
      </c>
      <c r="AB275" s="85">
        <v>7.6700000000000004E-2</v>
      </c>
      <c r="AC275" s="85">
        <v>7.6700000000000004E-2</v>
      </c>
      <c r="AD275" s="85">
        <v>7.51E-2</v>
      </c>
      <c r="AE275" s="85">
        <v>7.51E-2</v>
      </c>
      <c r="AF275" s="85">
        <v>7.8799999999999995E-2</v>
      </c>
      <c r="AG275" s="85">
        <v>7.9500000000000001E-2</v>
      </c>
      <c r="AH275" s="85">
        <v>8.0100000000000005E-2</v>
      </c>
      <c r="AI275" s="85">
        <v>7.8899999999999998E-2</v>
      </c>
      <c r="AJ275" s="85">
        <v>7.7499999999999999E-2</v>
      </c>
      <c r="AK275" s="85">
        <v>7.7700000000000005E-2</v>
      </c>
      <c r="AL275" s="85">
        <v>7.7499999999999999E-2</v>
      </c>
      <c r="AM275" s="85">
        <v>8.0500000000000002E-2</v>
      </c>
      <c r="AN275" s="85">
        <v>8.2199999999999995E-2</v>
      </c>
    </row>
    <row r="276" spans="1:40" x14ac:dyDescent="0.25">
      <c r="A276" s="64">
        <v>0</v>
      </c>
      <c r="B276" s="64">
        <v>0</v>
      </c>
      <c r="C276" s="64">
        <v>0</v>
      </c>
      <c r="D276" s="64"/>
      <c r="E276" s="113">
        <v>3200000</v>
      </c>
      <c r="F276" s="114">
        <v>32</v>
      </c>
      <c r="G276" s="99" t="s">
        <v>733</v>
      </c>
      <c r="H276" s="85">
        <v>2.0074999999999998</v>
      </c>
      <c r="I276" s="85">
        <v>2.0070999999999999</v>
      </c>
      <c r="J276" s="85">
        <v>1.9782</v>
      </c>
      <c r="K276" s="85">
        <v>1.9434</v>
      </c>
      <c r="L276" s="85">
        <v>1.909</v>
      </c>
      <c r="M276" s="85">
        <v>1.9033</v>
      </c>
      <c r="N276" s="85">
        <v>1.8898999999999999</v>
      </c>
      <c r="O276" s="85">
        <v>1.8836999999999999</v>
      </c>
      <c r="P276" s="85">
        <v>1.8804000000000001</v>
      </c>
      <c r="Q276" s="85">
        <v>1.865</v>
      </c>
      <c r="R276" s="85">
        <v>1.8552</v>
      </c>
      <c r="S276" s="85">
        <v>1.8428</v>
      </c>
      <c r="T276" s="85">
        <v>1.8362000000000001</v>
      </c>
      <c r="U276" s="85">
        <v>1.8474999999999999</v>
      </c>
      <c r="V276" s="85">
        <v>1.8453999999999999</v>
      </c>
      <c r="W276" s="85">
        <v>1.8313999999999999</v>
      </c>
      <c r="X276" s="85">
        <v>1.8226</v>
      </c>
      <c r="Y276" s="85">
        <v>1.8210999999999999</v>
      </c>
      <c r="Z276" s="85">
        <v>1.8099000000000001</v>
      </c>
      <c r="AA276" s="85">
        <v>1.8150999999999999</v>
      </c>
      <c r="AB276" s="85">
        <v>1.8260000000000001</v>
      </c>
      <c r="AC276" s="85">
        <v>1.8412999999999999</v>
      </c>
      <c r="AD276" s="85">
        <v>1.8440000000000001</v>
      </c>
      <c r="AE276" s="85">
        <v>1.8399000000000001</v>
      </c>
      <c r="AF276" s="85">
        <v>1.8444</v>
      </c>
      <c r="AG276" s="85">
        <v>1.851</v>
      </c>
      <c r="AH276" s="85">
        <v>1.8575999999999999</v>
      </c>
      <c r="AI276" s="85">
        <v>1.835</v>
      </c>
      <c r="AJ276" s="85">
        <v>1.8210999999999999</v>
      </c>
      <c r="AK276" s="85">
        <v>1.8391999999999999</v>
      </c>
      <c r="AL276" s="85">
        <v>1.8355999999999999</v>
      </c>
      <c r="AM276" s="85">
        <v>1.8541000000000001</v>
      </c>
      <c r="AN276" s="85">
        <v>1.8438000000000001</v>
      </c>
    </row>
    <row r="277" spans="1:40" x14ac:dyDescent="0.25">
      <c r="A277" s="64">
        <v>0</v>
      </c>
      <c r="B277" s="64">
        <v>0</v>
      </c>
      <c r="C277" s="64">
        <v>0</v>
      </c>
      <c r="D277" s="64"/>
      <c r="E277" s="113">
        <v>3201000</v>
      </c>
      <c r="F277" s="114">
        <v>3201</v>
      </c>
      <c r="G277" s="99" t="s">
        <v>734</v>
      </c>
      <c r="H277" s="85">
        <v>1.0913999999999999</v>
      </c>
      <c r="I277" s="85">
        <v>1.095</v>
      </c>
      <c r="J277" s="85">
        <v>1.0859000000000001</v>
      </c>
      <c r="K277" s="85">
        <v>1.0672999999999999</v>
      </c>
      <c r="L277" s="85">
        <v>1.0509999999999999</v>
      </c>
      <c r="M277" s="85">
        <v>1.0519000000000001</v>
      </c>
      <c r="N277" s="85">
        <v>1.0403</v>
      </c>
      <c r="O277" s="85">
        <v>1.0381</v>
      </c>
      <c r="P277" s="85">
        <v>1.0407999999999999</v>
      </c>
      <c r="Q277" s="85">
        <v>1.0394000000000001</v>
      </c>
      <c r="R277" s="85">
        <v>1.0397000000000001</v>
      </c>
      <c r="S277" s="85">
        <v>1.0304</v>
      </c>
      <c r="T277" s="85">
        <v>1.0328999999999999</v>
      </c>
      <c r="U277" s="85">
        <v>1.0404</v>
      </c>
      <c r="V277" s="85">
        <v>1.0418000000000001</v>
      </c>
      <c r="W277" s="85">
        <v>1.0306</v>
      </c>
      <c r="X277" s="85">
        <v>1.0275000000000001</v>
      </c>
      <c r="Y277" s="85">
        <v>1.0288999999999999</v>
      </c>
      <c r="Z277" s="85">
        <v>1.0206999999999999</v>
      </c>
      <c r="AA277" s="85">
        <v>1.0216000000000001</v>
      </c>
      <c r="AB277" s="85">
        <v>1.0337000000000001</v>
      </c>
      <c r="AC277" s="85">
        <v>1.0510999999999999</v>
      </c>
      <c r="AD277" s="85">
        <v>1.0531999999999999</v>
      </c>
      <c r="AE277" s="85">
        <v>1.0546</v>
      </c>
      <c r="AF277" s="85">
        <v>1.0702</v>
      </c>
      <c r="AG277" s="85">
        <v>1.0777000000000001</v>
      </c>
      <c r="AH277" s="85">
        <v>1.0895999999999999</v>
      </c>
      <c r="AI277" s="85">
        <v>1.0762</v>
      </c>
      <c r="AJ277" s="85">
        <v>1.0689</v>
      </c>
      <c r="AK277" s="85">
        <v>1.0864</v>
      </c>
      <c r="AL277" s="85">
        <v>1.0925</v>
      </c>
      <c r="AM277" s="85">
        <v>1.1124000000000001</v>
      </c>
      <c r="AN277" s="85">
        <v>1.1113</v>
      </c>
    </row>
    <row r="278" spans="1:40" x14ac:dyDescent="0.25">
      <c r="A278" s="64" t="s">
        <v>1</v>
      </c>
      <c r="B278" s="64" t="s">
        <v>155</v>
      </c>
      <c r="C278" s="64" t="s">
        <v>321</v>
      </c>
      <c r="D278" s="64"/>
      <c r="E278" s="90">
        <v>3201001</v>
      </c>
      <c r="F278" s="88">
        <v>3201001</v>
      </c>
      <c r="G278" s="39" t="s">
        <v>735</v>
      </c>
      <c r="H278" s="85">
        <v>0.49719999999999998</v>
      </c>
      <c r="I278" s="85">
        <v>0.49830000000000002</v>
      </c>
      <c r="J278" s="85">
        <v>0.49349999999999999</v>
      </c>
      <c r="K278" s="85">
        <v>0.4798</v>
      </c>
      <c r="L278" s="85">
        <v>0.47099999999999997</v>
      </c>
      <c r="M278" s="85">
        <v>0.4698</v>
      </c>
      <c r="N278" s="85">
        <v>0.45950000000000002</v>
      </c>
      <c r="O278" s="85">
        <v>0.45789999999999997</v>
      </c>
      <c r="P278" s="85">
        <v>0.46</v>
      </c>
      <c r="Q278" s="85">
        <v>0.45850000000000002</v>
      </c>
      <c r="R278" s="85">
        <v>0.45910000000000001</v>
      </c>
      <c r="S278" s="85">
        <v>0.45689999999999997</v>
      </c>
      <c r="T278" s="85">
        <v>0.45839999999999997</v>
      </c>
      <c r="U278" s="85">
        <v>0.4677</v>
      </c>
      <c r="V278" s="85">
        <v>0.47039999999999998</v>
      </c>
      <c r="W278" s="85">
        <v>0.4662</v>
      </c>
      <c r="X278" s="85">
        <v>0.46389999999999998</v>
      </c>
      <c r="Y278" s="85">
        <v>0.46</v>
      </c>
      <c r="Z278" s="85">
        <v>0.4526</v>
      </c>
      <c r="AA278" s="85">
        <v>0.4531</v>
      </c>
      <c r="AB278" s="85">
        <v>0.45750000000000002</v>
      </c>
      <c r="AC278" s="85">
        <v>0.46820000000000001</v>
      </c>
      <c r="AD278" s="85">
        <v>0.4703</v>
      </c>
      <c r="AE278" s="85">
        <v>0.46910000000000002</v>
      </c>
      <c r="AF278" s="85">
        <v>0.48649999999999999</v>
      </c>
      <c r="AG278" s="85">
        <v>0.49059999999999998</v>
      </c>
      <c r="AH278" s="85">
        <v>0.49990000000000001</v>
      </c>
      <c r="AI278" s="85">
        <v>0.49790000000000001</v>
      </c>
      <c r="AJ278" s="85">
        <v>0.49930000000000002</v>
      </c>
      <c r="AK278" s="85">
        <v>0.50900000000000001</v>
      </c>
      <c r="AL278" s="85">
        <v>0.50939999999999996</v>
      </c>
      <c r="AM278" s="85">
        <v>0.52249999999999996</v>
      </c>
      <c r="AN278" s="85">
        <v>0.51839999999999997</v>
      </c>
    </row>
    <row r="279" spans="1:40" x14ac:dyDescent="0.25">
      <c r="A279" s="64" t="s">
        <v>1</v>
      </c>
      <c r="B279" s="64" t="s">
        <v>155</v>
      </c>
      <c r="C279" s="64" t="s">
        <v>321</v>
      </c>
      <c r="D279" s="64"/>
      <c r="E279" s="90">
        <v>3201002</v>
      </c>
      <c r="F279" s="88">
        <v>3201002</v>
      </c>
      <c r="G279" s="39" t="s">
        <v>736</v>
      </c>
      <c r="H279" s="85">
        <v>3.6299999999999999E-2</v>
      </c>
      <c r="I279" s="85">
        <v>3.61E-2</v>
      </c>
      <c r="J279" s="85">
        <v>3.5400000000000001E-2</v>
      </c>
      <c r="K279" s="85">
        <v>3.5400000000000001E-2</v>
      </c>
      <c r="L279" s="85">
        <v>3.4799999999999998E-2</v>
      </c>
      <c r="M279" s="85">
        <v>3.4700000000000002E-2</v>
      </c>
      <c r="N279" s="85">
        <v>3.4700000000000002E-2</v>
      </c>
      <c r="O279" s="85">
        <v>3.4599999999999999E-2</v>
      </c>
      <c r="P279" s="85">
        <v>3.5099999999999999E-2</v>
      </c>
      <c r="Q279" s="85">
        <v>3.5400000000000001E-2</v>
      </c>
      <c r="R279" s="85">
        <v>3.56E-2</v>
      </c>
      <c r="S279" s="85">
        <v>3.5299999999999998E-2</v>
      </c>
      <c r="T279" s="85">
        <v>3.5099999999999999E-2</v>
      </c>
      <c r="U279" s="85">
        <v>3.5499999999999997E-2</v>
      </c>
      <c r="V279" s="85">
        <v>3.5099999999999999E-2</v>
      </c>
      <c r="W279" s="85">
        <v>3.5000000000000003E-2</v>
      </c>
      <c r="X279" s="85">
        <v>3.4299999999999997E-2</v>
      </c>
      <c r="Y279" s="85">
        <v>3.4599999999999999E-2</v>
      </c>
      <c r="Z279" s="85">
        <v>3.44E-2</v>
      </c>
      <c r="AA279" s="85">
        <v>3.4099999999999998E-2</v>
      </c>
      <c r="AB279" s="85">
        <v>3.4599999999999999E-2</v>
      </c>
      <c r="AC279" s="85">
        <v>3.4599999999999999E-2</v>
      </c>
      <c r="AD279" s="85">
        <v>3.4799999999999998E-2</v>
      </c>
      <c r="AE279" s="85">
        <v>3.49E-2</v>
      </c>
      <c r="AF279" s="85">
        <v>3.7900000000000003E-2</v>
      </c>
      <c r="AG279" s="85">
        <v>3.8800000000000001E-2</v>
      </c>
      <c r="AH279" s="85">
        <v>3.9E-2</v>
      </c>
      <c r="AI279" s="85">
        <v>3.9E-2</v>
      </c>
      <c r="AJ279" s="85">
        <v>3.8199999999999998E-2</v>
      </c>
      <c r="AK279" s="85">
        <v>3.8399999999999997E-2</v>
      </c>
      <c r="AL279" s="85">
        <v>3.8399999999999997E-2</v>
      </c>
      <c r="AM279" s="85">
        <v>3.8300000000000001E-2</v>
      </c>
      <c r="AN279" s="85">
        <v>3.8199999999999998E-2</v>
      </c>
    </row>
    <row r="280" spans="1:40" x14ac:dyDescent="0.25">
      <c r="A280" s="64" t="s">
        <v>1</v>
      </c>
      <c r="B280" s="64" t="s">
        <v>155</v>
      </c>
      <c r="C280" s="64" t="s">
        <v>321</v>
      </c>
      <c r="D280" s="64"/>
      <c r="E280" s="90">
        <v>3201006</v>
      </c>
      <c r="F280" s="88">
        <v>3201006</v>
      </c>
      <c r="G280" s="39" t="s">
        <v>737</v>
      </c>
      <c r="H280" s="85">
        <v>0.24149999999999999</v>
      </c>
      <c r="I280" s="85">
        <v>0.24210000000000001</v>
      </c>
      <c r="J280" s="85">
        <v>0.24260000000000001</v>
      </c>
      <c r="K280" s="85">
        <v>0.2407</v>
      </c>
      <c r="L280" s="85">
        <v>0.23649999999999999</v>
      </c>
      <c r="M280" s="85">
        <v>0.23730000000000001</v>
      </c>
      <c r="N280" s="85">
        <v>0.23730000000000001</v>
      </c>
      <c r="O280" s="85">
        <v>0.23780000000000001</v>
      </c>
      <c r="P280" s="85">
        <v>0.23480000000000001</v>
      </c>
      <c r="Q280" s="85">
        <v>0.23530000000000001</v>
      </c>
      <c r="R280" s="85">
        <v>0.23350000000000001</v>
      </c>
      <c r="S280" s="85">
        <v>0.23089999999999999</v>
      </c>
      <c r="T280" s="85">
        <v>0.2316</v>
      </c>
      <c r="U280" s="85">
        <v>0.2296</v>
      </c>
      <c r="V280" s="85">
        <v>0.22819999999999999</v>
      </c>
      <c r="W280" s="85">
        <v>0.22559999999999999</v>
      </c>
      <c r="X280" s="85">
        <v>0.2233</v>
      </c>
      <c r="Y280" s="85">
        <v>0.22370000000000001</v>
      </c>
      <c r="Z280" s="85">
        <v>0.2238</v>
      </c>
      <c r="AA280" s="85">
        <v>0.2238</v>
      </c>
      <c r="AB280" s="85">
        <v>0.22650000000000001</v>
      </c>
      <c r="AC280" s="85">
        <v>0.2273</v>
      </c>
      <c r="AD280" s="85">
        <v>0.2276</v>
      </c>
      <c r="AE280" s="85">
        <v>0.22850000000000001</v>
      </c>
      <c r="AF280" s="85">
        <v>0.22489999999999999</v>
      </c>
      <c r="AG280" s="85">
        <v>0.2263</v>
      </c>
      <c r="AH280" s="85">
        <v>0.22700000000000001</v>
      </c>
      <c r="AI280" s="85">
        <v>0.2228</v>
      </c>
      <c r="AJ280" s="85">
        <v>0.2215</v>
      </c>
      <c r="AK280" s="85">
        <v>0.2268</v>
      </c>
      <c r="AL280" s="85">
        <v>0.2298</v>
      </c>
      <c r="AM280" s="85">
        <v>0.2321</v>
      </c>
      <c r="AN280" s="85">
        <v>0.2316</v>
      </c>
    </row>
    <row r="281" spans="1:40" x14ac:dyDescent="0.25">
      <c r="A281" s="64" t="s">
        <v>1</v>
      </c>
      <c r="B281" s="64" t="s">
        <v>160</v>
      </c>
      <c r="C281" s="64" t="s">
        <v>321</v>
      </c>
      <c r="D281" s="64"/>
      <c r="E281" s="90">
        <v>3201012</v>
      </c>
      <c r="F281" s="88">
        <v>3201012</v>
      </c>
      <c r="G281" s="39" t="s">
        <v>738</v>
      </c>
      <c r="H281" s="85">
        <v>3.3999999999999998E-3</v>
      </c>
      <c r="I281" s="85">
        <v>3.3999999999999998E-3</v>
      </c>
      <c r="J281" s="85">
        <v>3.3999999999999998E-3</v>
      </c>
      <c r="K281" s="85">
        <v>3.3E-3</v>
      </c>
      <c r="L281" s="85">
        <v>3.3E-3</v>
      </c>
      <c r="M281" s="85">
        <v>3.3E-3</v>
      </c>
      <c r="N281" s="85">
        <v>3.2000000000000002E-3</v>
      </c>
      <c r="O281" s="85">
        <v>3.3E-3</v>
      </c>
      <c r="P281" s="85">
        <v>3.2000000000000002E-3</v>
      </c>
      <c r="Q281" s="85">
        <v>3.2000000000000002E-3</v>
      </c>
      <c r="R281" s="85">
        <v>3.2000000000000002E-3</v>
      </c>
      <c r="S281" s="85">
        <v>3.2000000000000002E-3</v>
      </c>
      <c r="T281" s="85">
        <v>3.0000000000000001E-3</v>
      </c>
      <c r="U281" s="85">
        <v>3.0999999999999999E-3</v>
      </c>
      <c r="V281" s="85">
        <v>3.3E-3</v>
      </c>
      <c r="W281" s="85">
        <v>3.2000000000000002E-3</v>
      </c>
      <c r="X281" s="85">
        <v>3.3E-3</v>
      </c>
      <c r="Y281" s="85">
        <v>3.3E-3</v>
      </c>
      <c r="Z281" s="85">
        <v>3.2000000000000002E-3</v>
      </c>
      <c r="AA281" s="85">
        <v>3.3E-3</v>
      </c>
      <c r="AB281" s="85">
        <v>3.2000000000000002E-3</v>
      </c>
      <c r="AC281" s="85">
        <v>3.2000000000000002E-3</v>
      </c>
      <c r="AD281" s="85">
        <v>3.2000000000000002E-3</v>
      </c>
      <c r="AE281" s="85">
        <v>3.2000000000000002E-3</v>
      </c>
      <c r="AF281" s="85">
        <v>3.0999999999999999E-3</v>
      </c>
      <c r="AG281" s="85">
        <v>3.0999999999999999E-3</v>
      </c>
      <c r="AH281" s="85">
        <v>3.0999999999999999E-3</v>
      </c>
      <c r="AI281" s="85">
        <v>3.0999999999999999E-3</v>
      </c>
      <c r="AJ281" s="85">
        <v>3.0000000000000001E-3</v>
      </c>
      <c r="AK281" s="85">
        <v>3.0000000000000001E-3</v>
      </c>
      <c r="AL281" s="85">
        <v>2.8999999999999998E-3</v>
      </c>
      <c r="AM281" s="85">
        <v>3.0000000000000001E-3</v>
      </c>
      <c r="AN281" s="85">
        <v>3.0000000000000001E-3</v>
      </c>
    </row>
    <row r="282" spans="1:40" x14ac:dyDescent="0.25">
      <c r="A282" s="64" t="s">
        <v>1</v>
      </c>
      <c r="B282" s="64" t="s">
        <v>160</v>
      </c>
      <c r="C282" s="64" t="s">
        <v>321</v>
      </c>
      <c r="D282" s="64"/>
      <c r="E282" s="90">
        <v>3201013</v>
      </c>
      <c r="F282" s="88">
        <v>3201013</v>
      </c>
      <c r="G282" s="39" t="s">
        <v>739</v>
      </c>
      <c r="H282" s="85">
        <v>2.4400000000000002E-2</v>
      </c>
      <c r="I282" s="85">
        <v>2.4199999999999999E-2</v>
      </c>
      <c r="J282" s="85">
        <v>2.4E-2</v>
      </c>
      <c r="K282" s="85">
        <v>2.35E-2</v>
      </c>
      <c r="L282" s="85">
        <v>2.3699999999999999E-2</v>
      </c>
      <c r="M282" s="85">
        <v>2.3599999999999999E-2</v>
      </c>
      <c r="N282" s="85">
        <v>2.3900000000000001E-2</v>
      </c>
      <c r="O282" s="85">
        <v>2.4E-2</v>
      </c>
      <c r="P282" s="85">
        <v>2.3800000000000002E-2</v>
      </c>
      <c r="Q282" s="85">
        <v>2.3699999999999999E-2</v>
      </c>
      <c r="R282" s="85">
        <v>2.4299999999999999E-2</v>
      </c>
      <c r="S282" s="85">
        <v>2.41E-2</v>
      </c>
      <c r="T282" s="85">
        <v>2.3699999999999999E-2</v>
      </c>
      <c r="U282" s="85">
        <v>2.3900000000000001E-2</v>
      </c>
      <c r="V282" s="85">
        <v>2.46E-2</v>
      </c>
      <c r="W282" s="85">
        <v>2.4199999999999999E-2</v>
      </c>
      <c r="X282" s="85">
        <v>2.4400000000000002E-2</v>
      </c>
      <c r="Y282" s="85">
        <v>2.4199999999999999E-2</v>
      </c>
      <c r="Z282" s="85">
        <v>2.4400000000000002E-2</v>
      </c>
      <c r="AA282" s="85">
        <v>2.41E-2</v>
      </c>
      <c r="AB282" s="85">
        <v>2.4199999999999999E-2</v>
      </c>
      <c r="AC282" s="85">
        <v>2.4500000000000001E-2</v>
      </c>
      <c r="AD282" s="85">
        <v>2.46E-2</v>
      </c>
      <c r="AE282" s="85">
        <v>2.46E-2</v>
      </c>
      <c r="AF282" s="85">
        <v>2.5999999999999999E-2</v>
      </c>
      <c r="AG282" s="85">
        <v>2.64E-2</v>
      </c>
      <c r="AH282" s="85">
        <v>2.64E-2</v>
      </c>
      <c r="AI282" s="85">
        <v>2.63E-2</v>
      </c>
      <c r="AJ282" s="85">
        <v>2.63E-2</v>
      </c>
      <c r="AK282" s="85">
        <v>2.5899999999999999E-2</v>
      </c>
      <c r="AL282" s="85">
        <v>2.5899999999999999E-2</v>
      </c>
      <c r="AM282" s="85">
        <v>2.63E-2</v>
      </c>
      <c r="AN282" s="85">
        <v>2.5999999999999999E-2</v>
      </c>
    </row>
    <row r="283" spans="1:40" x14ac:dyDescent="0.25">
      <c r="A283" s="64" t="s">
        <v>1</v>
      </c>
      <c r="B283" s="64" t="s">
        <v>155</v>
      </c>
      <c r="C283" s="64" t="s">
        <v>321</v>
      </c>
      <c r="D283" s="64"/>
      <c r="E283" s="90">
        <v>3201021</v>
      </c>
      <c r="F283" s="88">
        <v>3201021</v>
      </c>
      <c r="G283" s="39" t="s">
        <v>740</v>
      </c>
      <c r="H283" s="85">
        <v>0.21149999999999999</v>
      </c>
      <c r="I283" s="85">
        <v>0.21460000000000001</v>
      </c>
      <c r="J283" s="85">
        <v>0.21149999999999999</v>
      </c>
      <c r="K283" s="85">
        <v>0.20979999999999999</v>
      </c>
      <c r="L283" s="85">
        <v>0.2072</v>
      </c>
      <c r="M283" s="85">
        <v>0.20910000000000001</v>
      </c>
      <c r="N283" s="85">
        <v>0.20849999999999999</v>
      </c>
      <c r="O283" s="85">
        <v>0.2074</v>
      </c>
      <c r="P283" s="85">
        <v>0.21049999999999999</v>
      </c>
      <c r="Q283" s="85">
        <v>0.2094</v>
      </c>
      <c r="R283" s="85">
        <v>0.21060000000000001</v>
      </c>
      <c r="S283" s="85">
        <v>0.20699999999999999</v>
      </c>
      <c r="T283" s="85">
        <v>0.20849999999999999</v>
      </c>
      <c r="U283" s="85">
        <v>0.20760000000000001</v>
      </c>
      <c r="V283" s="85">
        <v>0.20530000000000001</v>
      </c>
      <c r="W283" s="85">
        <v>0.20169999999999999</v>
      </c>
      <c r="X283" s="85">
        <v>0.20349999999999999</v>
      </c>
      <c r="Y283" s="85">
        <v>0.20849999999999999</v>
      </c>
      <c r="Z283" s="85">
        <v>0.20810000000000001</v>
      </c>
      <c r="AA283" s="85">
        <v>0.2087</v>
      </c>
      <c r="AB283" s="85">
        <v>0.2127</v>
      </c>
      <c r="AC283" s="85">
        <v>0.21759999999999999</v>
      </c>
      <c r="AD283" s="85">
        <v>0.217</v>
      </c>
      <c r="AE283" s="85">
        <v>0.21820000000000001</v>
      </c>
      <c r="AF283" s="85">
        <v>0.218</v>
      </c>
      <c r="AG283" s="85">
        <v>0.21779999999999999</v>
      </c>
      <c r="AH283" s="85">
        <v>0.21970000000000001</v>
      </c>
      <c r="AI283" s="85">
        <v>0.214</v>
      </c>
      <c r="AJ283" s="85">
        <v>0.20730000000000001</v>
      </c>
      <c r="AK283" s="85">
        <v>0.21099999999999999</v>
      </c>
      <c r="AL283" s="85">
        <v>0.21249999999999999</v>
      </c>
      <c r="AM283" s="85">
        <v>0.21659999999999999</v>
      </c>
      <c r="AN283" s="85">
        <v>0.22009999999999999</v>
      </c>
    </row>
    <row r="284" spans="1:40" x14ac:dyDescent="0.25">
      <c r="A284" s="64" t="s">
        <v>1</v>
      </c>
      <c r="B284" s="64" t="s">
        <v>160</v>
      </c>
      <c r="C284" s="64" t="s">
        <v>321</v>
      </c>
      <c r="D284" s="108"/>
      <c r="E284" s="89">
        <v>9999999</v>
      </c>
      <c r="F284" s="88">
        <v>3201050</v>
      </c>
      <c r="G284" s="39" t="s">
        <v>741</v>
      </c>
      <c r="H284" s="85">
        <v>2.3699999999999999E-2</v>
      </c>
      <c r="I284" s="85">
        <v>2.3800000000000002E-2</v>
      </c>
      <c r="J284" s="85">
        <v>2.3699999999999999E-2</v>
      </c>
      <c r="K284" s="85">
        <v>2.3699999999999999E-2</v>
      </c>
      <c r="L284" s="85">
        <v>2.3400000000000001E-2</v>
      </c>
      <c r="M284" s="85">
        <v>2.3599999999999999E-2</v>
      </c>
      <c r="N284" s="85">
        <v>2.3199999999999998E-2</v>
      </c>
      <c r="O284" s="85">
        <v>2.3199999999999998E-2</v>
      </c>
      <c r="P284" s="85">
        <v>2.3400000000000001E-2</v>
      </c>
      <c r="Q284" s="85">
        <v>2.35E-2</v>
      </c>
      <c r="R284" s="85">
        <v>2.35E-2</v>
      </c>
      <c r="S284" s="85">
        <v>2.3400000000000001E-2</v>
      </c>
      <c r="T284" s="85">
        <v>2.3199999999999998E-2</v>
      </c>
      <c r="U284" s="85">
        <v>2.3400000000000001E-2</v>
      </c>
      <c r="V284" s="85">
        <v>2.35E-2</v>
      </c>
      <c r="W284" s="85">
        <v>2.3800000000000002E-2</v>
      </c>
      <c r="X284" s="85">
        <v>2.3900000000000001E-2</v>
      </c>
      <c r="Y284" s="85">
        <v>2.3900000000000001E-2</v>
      </c>
      <c r="Z284" s="85">
        <v>2.3800000000000002E-2</v>
      </c>
      <c r="AA284" s="85">
        <v>2.3800000000000002E-2</v>
      </c>
      <c r="AB284" s="85">
        <v>2.3699999999999999E-2</v>
      </c>
      <c r="AC284" s="85">
        <v>2.4E-2</v>
      </c>
      <c r="AD284" s="85">
        <v>2.4E-2</v>
      </c>
      <c r="AE284" s="85">
        <v>2.4E-2</v>
      </c>
      <c r="AF284" s="85">
        <v>2.3E-2</v>
      </c>
      <c r="AG284" s="85">
        <v>2.3099999999999999E-2</v>
      </c>
      <c r="AH284" s="85">
        <v>2.3E-2</v>
      </c>
      <c r="AI284" s="85">
        <v>2.2599999999999999E-2</v>
      </c>
      <c r="AJ284" s="85">
        <v>2.29E-2</v>
      </c>
      <c r="AK284" s="85">
        <v>2.2499999999999999E-2</v>
      </c>
      <c r="AL284" s="85">
        <v>2.2599999999999999E-2</v>
      </c>
      <c r="AM284" s="85">
        <v>2.2800000000000001E-2</v>
      </c>
      <c r="AN284" s="85">
        <v>2.2599999999999999E-2</v>
      </c>
    </row>
    <row r="285" spans="1:40" x14ac:dyDescent="0.25">
      <c r="A285" s="64" t="s">
        <v>1</v>
      </c>
      <c r="B285" s="64" t="s">
        <v>155</v>
      </c>
      <c r="C285" s="64" t="s">
        <v>321</v>
      </c>
      <c r="D285" s="64"/>
      <c r="E285" s="90">
        <v>3201065</v>
      </c>
      <c r="F285" s="88">
        <v>3201065</v>
      </c>
      <c r="G285" s="39" t="s">
        <v>742</v>
      </c>
      <c r="H285" s="85">
        <v>5.33E-2</v>
      </c>
      <c r="I285" s="85">
        <v>5.2600000000000001E-2</v>
      </c>
      <c r="J285" s="85">
        <v>5.1700000000000003E-2</v>
      </c>
      <c r="K285" s="85">
        <v>5.1200000000000002E-2</v>
      </c>
      <c r="L285" s="85">
        <v>5.0999999999999997E-2</v>
      </c>
      <c r="M285" s="85">
        <v>5.04E-2</v>
      </c>
      <c r="N285" s="85">
        <v>0.05</v>
      </c>
      <c r="O285" s="85">
        <v>4.99E-2</v>
      </c>
      <c r="P285" s="85">
        <v>5.0200000000000002E-2</v>
      </c>
      <c r="Q285" s="85">
        <v>5.04E-2</v>
      </c>
      <c r="R285" s="85">
        <v>4.9799999999999997E-2</v>
      </c>
      <c r="S285" s="85">
        <v>4.9700000000000001E-2</v>
      </c>
      <c r="T285" s="85">
        <v>4.9299999999999997E-2</v>
      </c>
      <c r="U285" s="85">
        <v>4.9599999999999998E-2</v>
      </c>
      <c r="V285" s="85">
        <v>5.1400000000000001E-2</v>
      </c>
      <c r="W285" s="85">
        <v>5.0900000000000001E-2</v>
      </c>
      <c r="X285" s="85">
        <v>5.0999999999999997E-2</v>
      </c>
      <c r="Y285" s="85">
        <v>5.0599999999999999E-2</v>
      </c>
      <c r="Z285" s="85">
        <v>5.0500000000000003E-2</v>
      </c>
      <c r="AA285" s="85">
        <v>5.0799999999999998E-2</v>
      </c>
      <c r="AB285" s="85">
        <v>5.1299999999999998E-2</v>
      </c>
      <c r="AC285" s="85">
        <v>5.1700000000000003E-2</v>
      </c>
      <c r="AD285" s="85">
        <v>5.1700000000000003E-2</v>
      </c>
      <c r="AE285" s="85">
        <v>5.2200000000000003E-2</v>
      </c>
      <c r="AF285" s="85">
        <v>5.0700000000000002E-2</v>
      </c>
      <c r="AG285" s="85">
        <v>5.16E-2</v>
      </c>
      <c r="AH285" s="85">
        <v>5.16E-2</v>
      </c>
      <c r="AI285" s="85">
        <v>5.04E-2</v>
      </c>
      <c r="AJ285" s="85">
        <v>5.0299999999999997E-2</v>
      </c>
      <c r="AK285" s="85">
        <v>4.9700000000000001E-2</v>
      </c>
      <c r="AL285" s="85">
        <v>5.0900000000000001E-2</v>
      </c>
      <c r="AM285" s="85">
        <v>5.0799999999999998E-2</v>
      </c>
      <c r="AN285" s="85">
        <v>5.1299999999999998E-2</v>
      </c>
    </row>
    <row r="286" spans="1:40" x14ac:dyDescent="0.25">
      <c r="A286" s="64">
        <v>0</v>
      </c>
      <c r="B286" s="64">
        <v>0</v>
      </c>
      <c r="C286" s="64">
        <v>0</v>
      </c>
      <c r="D286" s="64"/>
      <c r="E286" s="113">
        <v>3202000</v>
      </c>
      <c r="F286" s="114">
        <v>3202</v>
      </c>
      <c r="G286" s="99" t="s">
        <v>743</v>
      </c>
      <c r="H286" s="85">
        <v>0.91610000000000003</v>
      </c>
      <c r="I286" s="85">
        <v>0.91210000000000002</v>
      </c>
      <c r="J286" s="85">
        <v>0.89219999999999999</v>
      </c>
      <c r="K286" s="85">
        <v>0.876</v>
      </c>
      <c r="L286" s="85">
        <v>0.85809999999999997</v>
      </c>
      <c r="M286" s="85">
        <v>0.85140000000000005</v>
      </c>
      <c r="N286" s="85">
        <v>0.84960000000000002</v>
      </c>
      <c r="O286" s="85">
        <v>0.84560000000000002</v>
      </c>
      <c r="P286" s="85">
        <v>0.83960000000000001</v>
      </c>
      <c r="Q286" s="85">
        <v>0.8256</v>
      </c>
      <c r="R286" s="85">
        <v>0.8155</v>
      </c>
      <c r="S286" s="85">
        <v>0.81240000000000001</v>
      </c>
      <c r="T286" s="85">
        <v>0.80330000000000001</v>
      </c>
      <c r="U286" s="85">
        <v>0.80710000000000004</v>
      </c>
      <c r="V286" s="85">
        <v>0.80349999999999999</v>
      </c>
      <c r="W286" s="85">
        <v>0.80079999999999996</v>
      </c>
      <c r="X286" s="85">
        <v>0.79510000000000003</v>
      </c>
      <c r="Y286" s="85">
        <v>0.7923</v>
      </c>
      <c r="Z286" s="85">
        <v>0.78920000000000001</v>
      </c>
      <c r="AA286" s="85">
        <v>0.79339999999999999</v>
      </c>
      <c r="AB286" s="85">
        <v>0.79220000000000002</v>
      </c>
      <c r="AC286" s="85">
        <v>0.7903</v>
      </c>
      <c r="AD286" s="85">
        <v>0.79079999999999995</v>
      </c>
      <c r="AE286" s="85">
        <v>0.7853</v>
      </c>
      <c r="AF286" s="85">
        <v>0.7742</v>
      </c>
      <c r="AG286" s="85">
        <v>0.77329999999999999</v>
      </c>
      <c r="AH286" s="85">
        <v>0.76800000000000002</v>
      </c>
      <c r="AI286" s="85">
        <v>0.75870000000000004</v>
      </c>
      <c r="AJ286" s="85">
        <v>0.75209999999999999</v>
      </c>
      <c r="AK286" s="85">
        <v>0.75280000000000002</v>
      </c>
      <c r="AL286" s="85">
        <v>0.74309999999999998</v>
      </c>
      <c r="AM286" s="85">
        <v>0.74170000000000003</v>
      </c>
      <c r="AN286" s="85">
        <v>0.73240000000000005</v>
      </c>
    </row>
    <row r="287" spans="1:40" x14ac:dyDescent="0.25">
      <c r="A287" s="64" t="s">
        <v>1</v>
      </c>
      <c r="B287" s="64" t="s">
        <v>155</v>
      </c>
      <c r="C287" s="64" t="s">
        <v>321</v>
      </c>
      <c r="D287" s="64"/>
      <c r="E287" s="90">
        <v>3202001</v>
      </c>
      <c r="F287" s="88">
        <v>3202001</v>
      </c>
      <c r="G287" s="39" t="s">
        <v>744</v>
      </c>
      <c r="H287" s="85">
        <v>0.30649999999999999</v>
      </c>
      <c r="I287" s="85">
        <v>0.29920000000000002</v>
      </c>
      <c r="J287" s="85">
        <v>0.29549999999999998</v>
      </c>
      <c r="K287" s="85">
        <v>0.28720000000000001</v>
      </c>
      <c r="L287" s="85">
        <v>0.28129999999999999</v>
      </c>
      <c r="M287" s="85">
        <v>0.28129999999999999</v>
      </c>
      <c r="N287" s="85">
        <v>0.27629999999999999</v>
      </c>
      <c r="O287" s="85">
        <v>0.27189999999999998</v>
      </c>
      <c r="P287" s="85">
        <v>0.26629999999999998</v>
      </c>
      <c r="Q287" s="85">
        <v>0.25990000000000002</v>
      </c>
      <c r="R287" s="85">
        <v>0.25559999999999999</v>
      </c>
      <c r="S287" s="85">
        <v>0.25390000000000001</v>
      </c>
      <c r="T287" s="85">
        <v>0.251</v>
      </c>
      <c r="U287" s="85">
        <v>0.25259999999999999</v>
      </c>
      <c r="V287" s="85">
        <v>0.25080000000000002</v>
      </c>
      <c r="W287" s="85">
        <v>0.24929999999999999</v>
      </c>
      <c r="X287" s="85">
        <v>0.2462</v>
      </c>
      <c r="Y287" s="85">
        <v>0.2447</v>
      </c>
      <c r="Z287" s="85">
        <v>0.24510000000000001</v>
      </c>
      <c r="AA287" s="85">
        <v>0.24809999999999999</v>
      </c>
      <c r="AB287" s="85">
        <v>0.24779999999999999</v>
      </c>
      <c r="AC287" s="85">
        <v>0.24690000000000001</v>
      </c>
      <c r="AD287" s="85">
        <v>0.24410000000000001</v>
      </c>
      <c r="AE287" s="85">
        <v>0.24110000000000001</v>
      </c>
      <c r="AF287" s="85">
        <v>0.2361</v>
      </c>
      <c r="AG287" s="85">
        <v>0.23569999999999999</v>
      </c>
      <c r="AH287" s="85">
        <v>0.23130000000000001</v>
      </c>
      <c r="AI287" s="85">
        <v>0.22639999999999999</v>
      </c>
      <c r="AJ287" s="85">
        <v>0.22220000000000001</v>
      </c>
      <c r="AK287" s="85">
        <v>0.22040000000000001</v>
      </c>
      <c r="AL287" s="85">
        <v>0.21640000000000001</v>
      </c>
      <c r="AM287" s="85">
        <v>0.21529999999999999</v>
      </c>
      <c r="AN287" s="85">
        <v>0.2109</v>
      </c>
    </row>
    <row r="288" spans="1:40" x14ac:dyDescent="0.25">
      <c r="A288" s="64" t="s">
        <v>1</v>
      </c>
      <c r="B288" s="64" t="s">
        <v>155</v>
      </c>
      <c r="C288" s="64" t="s">
        <v>321</v>
      </c>
      <c r="D288" s="64"/>
      <c r="E288" s="90">
        <v>3202003</v>
      </c>
      <c r="F288" s="88">
        <v>3202003</v>
      </c>
      <c r="G288" s="39" t="s">
        <v>745</v>
      </c>
      <c r="H288" s="85">
        <v>9.0800000000000006E-2</v>
      </c>
      <c r="I288" s="85">
        <v>9.2100000000000001E-2</v>
      </c>
      <c r="J288" s="85">
        <v>9.11E-2</v>
      </c>
      <c r="K288" s="85">
        <v>8.7099999999999997E-2</v>
      </c>
      <c r="L288" s="85">
        <v>8.5999999999999993E-2</v>
      </c>
      <c r="M288" s="85">
        <v>8.4900000000000003E-2</v>
      </c>
      <c r="N288" s="85">
        <v>8.6199999999999999E-2</v>
      </c>
      <c r="O288" s="85">
        <v>8.5900000000000004E-2</v>
      </c>
      <c r="P288" s="85">
        <v>8.6199999999999999E-2</v>
      </c>
      <c r="Q288" s="85">
        <v>8.6199999999999999E-2</v>
      </c>
      <c r="R288" s="85">
        <v>8.5800000000000001E-2</v>
      </c>
      <c r="S288" s="85">
        <v>8.6199999999999999E-2</v>
      </c>
      <c r="T288" s="85">
        <v>8.6300000000000002E-2</v>
      </c>
      <c r="U288" s="85">
        <v>8.6800000000000002E-2</v>
      </c>
      <c r="V288" s="85">
        <v>8.5699999999999998E-2</v>
      </c>
      <c r="W288" s="85">
        <v>8.5000000000000006E-2</v>
      </c>
      <c r="X288" s="85">
        <v>8.4400000000000003E-2</v>
      </c>
      <c r="Y288" s="85">
        <v>8.3599999999999994E-2</v>
      </c>
      <c r="Z288" s="85">
        <v>8.1799999999999998E-2</v>
      </c>
      <c r="AA288" s="85">
        <v>8.1100000000000005E-2</v>
      </c>
      <c r="AB288" s="85">
        <v>8.2100000000000006E-2</v>
      </c>
      <c r="AC288" s="85">
        <v>8.14E-2</v>
      </c>
      <c r="AD288" s="85">
        <v>8.1699999999999995E-2</v>
      </c>
      <c r="AE288" s="85">
        <v>8.0699999999999994E-2</v>
      </c>
      <c r="AF288" s="85">
        <v>7.9299999999999995E-2</v>
      </c>
      <c r="AG288" s="85">
        <v>7.8899999999999998E-2</v>
      </c>
      <c r="AH288" s="85">
        <v>7.8200000000000006E-2</v>
      </c>
      <c r="AI288" s="85">
        <v>7.8299999999999995E-2</v>
      </c>
      <c r="AJ288" s="85">
        <v>7.9000000000000001E-2</v>
      </c>
      <c r="AK288" s="85">
        <v>7.8899999999999998E-2</v>
      </c>
      <c r="AL288" s="85">
        <v>7.8899999999999998E-2</v>
      </c>
      <c r="AM288" s="85">
        <v>7.8700000000000006E-2</v>
      </c>
      <c r="AN288" s="85">
        <v>7.8399999999999997E-2</v>
      </c>
    </row>
    <row r="289" spans="1:40" x14ac:dyDescent="0.25">
      <c r="A289" s="64" t="s">
        <v>1</v>
      </c>
      <c r="B289" s="64" t="s">
        <v>155</v>
      </c>
      <c r="C289" s="64" t="s">
        <v>321</v>
      </c>
      <c r="D289" s="64"/>
      <c r="E289" s="90">
        <v>3202005</v>
      </c>
      <c r="F289" s="88">
        <v>3202005</v>
      </c>
      <c r="G289" s="39" t="s">
        <v>746</v>
      </c>
      <c r="H289" s="85">
        <v>9.06E-2</v>
      </c>
      <c r="I289" s="85">
        <v>9.0999999999999998E-2</v>
      </c>
      <c r="J289" s="85">
        <v>8.9200000000000002E-2</v>
      </c>
      <c r="K289" s="85">
        <v>8.8800000000000004E-2</v>
      </c>
      <c r="L289" s="85">
        <v>8.5599999999999996E-2</v>
      </c>
      <c r="M289" s="85">
        <v>8.6499999999999994E-2</v>
      </c>
      <c r="N289" s="85">
        <v>8.5800000000000001E-2</v>
      </c>
      <c r="O289" s="85">
        <v>8.5300000000000001E-2</v>
      </c>
      <c r="P289" s="85">
        <v>8.4599999999999995E-2</v>
      </c>
      <c r="Q289" s="85">
        <v>8.3699999999999997E-2</v>
      </c>
      <c r="R289" s="85">
        <v>8.2799999999999999E-2</v>
      </c>
      <c r="S289" s="85">
        <v>8.3099999999999993E-2</v>
      </c>
      <c r="T289" s="85">
        <v>8.1699999999999995E-2</v>
      </c>
      <c r="U289" s="85">
        <v>8.09E-2</v>
      </c>
      <c r="V289" s="85">
        <v>7.9299999999999995E-2</v>
      </c>
      <c r="W289" s="85">
        <v>7.8100000000000003E-2</v>
      </c>
      <c r="X289" s="85">
        <v>7.6399999999999996E-2</v>
      </c>
      <c r="Y289" s="85">
        <v>7.5499999999999998E-2</v>
      </c>
      <c r="Z289" s="85">
        <v>7.4999999999999997E-2</v>
      </c>
      <c r="AA289" s="85">
        <v>7.4399999999999994E-2</v>
      </c>
      <c r="AB289" s="85">
        <v>7.4999999999999997E-2</v>
      </c>
      <c r="AC289" s="85">
        <v>7.4499999999999997E-2</v>
      </c>
      <c r="AD289" s="85">
        <v>7.4800000000000005E-2</v>
      </c>
      <c r="AE289" s="85">
        <v>7.5499999999999998E-2</v>
      </c>
      <c r="AF289" s="85">
        <v>7.4200000000000002E-2</v>
      </c>
      <c r="AG289" s="85">
        <v>7.4700000000000003E-2</v>
      </c>
      <c r="AH289" s="85">
        <v>7.4999999999999997E-2</v>
      </c>
      <c r="AI289" s="85">
        <v>7.4899999999999994E-2</v>
      </c>
      <c r="AJ289" s="85">
        <v>7.4300000000000005E-2</v>
      </c>
      <c r="AK289" s="85">
        <v>7.4499999999999997E-2</v>
      </c>
      <c r="AL289" s="85">
        <v>7.4700000000000003E-2</v>
      </c>
      <c r="AM289" s="85">
        <v>7.4800000000000005E-2</v>
      </c>
      <c r="AN289" s="85">
        <v>7.4300000000000005E-2</v>
      </c>
    </row>
    <row r="290" spans="1:40" x14ac:dyDescent="0.25">
      <c r="A290" s="64" t="s">
        <v>1</v>
      </c>
      <c r="B290" s="64" t="s">
        <v>155</v>
      </c>
      <c r="C290" s="64" t="s">
        <v>321</v>
      </c>
      <c r="D290" s="64"/>
      <c r="E290" s="89">
        <v>9999999</v>
      </c>
      <c r="F290" s="88">
        <v>3202013</v>
      </c>
      <c r="G290" s="39" t="s">
        <v>747</v>
      </c>
      <c r="H290" s="85">
        <v>1.0200000000000001E-2</v>
      </c>
      <c r="I290" s="85">
        <v>1.0200000000000001E-2</v>
      </c>
      <c r="J290" s="85">
        <v>0.01</v>
      </c>
      <c r="K290" s="85">
        <v>0.01</v>
      </c>
      <c r="L290" s="85">
        <v>9.7000000000000003E-3</v>
      </c>
      <c r="M290" s="85">
        <v>9.7000000000000003E-3</v>
      </c>
      <c r="N290" s="85">
        <v>9.7000000000000003E-3</v>
      </c>
      <c r="O290" s="85">
        <v>9.7000000000000003E-3</v>
      </c>
      <c r="P290" s="85">
        <v>9.7999999999999997E-3</v>
      </c>
      <c r="Q290" s="85">
        <v>9.9000000000000008E-3</v>
      </c>
      <c r="R290" s="85">
        <v>9.9000000000000008E-3</v>
      </c>
      <c r="S290" s="85">
        <v>9.7999999999999997E-3</v>
      </c>
      <c r="T290" s="85">
        <v>9.7000000000000003E-3</v>
      </c>
      <c r="U290" s="85">
        <v>9.5999999999999992E-3</v>
      </c>
      <c r="V290" s="85">
        <v>9.7000000000000003E-3</v>
      </c>
      <c r="W290" s="85">
        <v>9.7000000000000003E-3</v>
      </c>
      <c r="X290" s="85">
        <v>9.4999999999999998E-3</v>
      </c>
      <c r="Y290" s="85">
        <v>9.2999999999999992E-3</v>
      </c>
      <c r="Z290" s="85">
        <v>9.2999999999999992E-3</v>
      </c>
      <c r="AA290" s="85">
        <v>9.2999999999999992E-3</v>
      </c>
      <c r="AB290" s="85">
        <v>9.2999999999999992E-3</v>
      </c>
      <c r="AC290" s="85">
        <v>9.1999999999999998E-3</v>
      </c>
      <c r="AD290" s="85">
        <v>9.1000000000000004E-3</v>
      </c>
      <c r="AE290" s="85">
        <v>9.1999999999999998E-3</v>
      </c>
      <c r="AF290" s="85">
        <v>8.5000000000000006E-3</v>
      </c>
      <c r="AG290" s="85">
        <v>8.3999999999999995E-3</v>
      </c>
      <c r="AH290" s="85">
        <v>8.2000000000000007E-3</v>
      </c>
      <c r="AI290" s="85">
        <v>8.0999999999999996E-3</v>
      </c>
      <c r="AJ290" s="85">
        <v>8.3000000000000001E-3</v>
      </c>
      <c r="AK290" s="85">
        <v>8.2000000000000007E-3</v>
      </c>
      <c r="AL290" s="85">
        <v>8.2000000000000007E-3</v>
      </c>
      <c r="AM290" s="85">
        <v>8.2000000000000007E-3</v>
      </c>
      <c r="AN290" s="85">
        <v>8.0000000000000002E-3</v>
      </c>
    </row>
    <row r="291" spans="1:40" x14ac:dyDescent="0.25">
      <c r="A291" s="64" t="s">
        <v>1</v>
      </c>
      <c r="B291" s="64" t="s">
        <v>155</v>
      </c>
      <c r="C291" s="64" t="s">
        <v>321</v>
      </c>
      <c r="D291" s="64"/>
      <c r="E291" s="90">
        <v>3202028</v>
      </c>
      <c r="F291" s="88">
        <v>3202028</v>
      </c>
      <c r="G291" s="39" t="s">
        <v>748</v>
      </c>
      <c r="H291" s="85">
        <v>0.41810000000000003</v>
      </c>
      <c r="I291" s="85">
        <v>0.41959999999999997</v>
      </c>
      <c r="J291" s="85">
        <v>0.40639999999999998</v>
      </c>
      <c r="K291" s="85">
        <v>0.40300000000000002</v>
      </c>
      <c r="L291" s="85">
        <v>0.39550000000000002</v>
      </c>
      <c r="M291" s="85">
        <v>0.38900000000000001</v>
      </c>
      <c r="N291" s="85">
        <v>0.3916</v>
      </c>
      <c r="O291" s="85">
        <v>0.39279999999999998</v>
      </c>
      <c r="P291" s="85">
        <v>0.39269999999999999</v>
      </c>
      <c r="Q291" s="85">
        <v>0.38600000000000001</v>
      </c>
      <c r="R291" s="85">
        <v>0.38150000000000001</v>
      </c>
      <c r="S291" s="85">
        <v>0.37940000000000002</v>
      </c>
      <c r="T291" s="85">
        <v>0.37459999999999999</v>
      </c>
      <c r="U291" s="85">
        <v>0.37719999999999998</v>
      </c>
      <c r="V291" s="85">
        <v>0.37809999999999999</v>
      </c>
      <c r="W291" s="85">
        <v>0.37869999999999998</v>
      </c>
      <c r="X291" s="85">
        <v>0.37859999999999999</v>
      </c>
      <c r="Y291" s="85">
        <v>0.37919999999999998</v>
      </c>
      <c r="Z291" s="85">
        <v>0.378</v>
      </c>
      <c r="AA291" s="85">
        <v>0.38040000000000002</v>
      </c>
      <c r="AB291" s="85">
        <v>0.378</v>
      </c>
      <c r="AC291" s="85">
        <v>0.37840000000000001</v>
      </c>
      <c r="AD291" s="85">
        <v>0.38100000000000001</v>
      </c>
      <c r="AE291" s="85">
        <v>0.37869999999999998</v>
      </c>
      <c r="AF291" s="85">
        <v>0.376</v>
      </c>
      <c r="AG291" s="85">
        <v>0.37569999999999998</v>
      </c>
      <c r="AH291" s="85">
        <v>0.37530000000000002</v>
      </c>
      <c r="AI291" s="85">
        <v>0.37109999999999999</v>
      </c>
      <c r="AJ291" s="85">
        <v>0.36830000000000002</v>
      </c>
      <c r="AK291" s="85">
        <v>0.37080000000000002</v>
      </c>
      <c r="AL291" s="85">
        <v>0.36480000000000001</v>
      </c>
      <c r="AM291" s="85">
        <v>0.36470000000000002</v>
      </c>
      <c r="AN291" s="85">
        <v>0.36080000000000001</v>
      </c>
    </row>
    <row r="292" spans="1:40" x14ac:dyDescent="0.25">
      <c r="A292" s="64">
        <v>0</v>
      </c>
      <c r="B292" s="64">
        <v>0</v>
      </c>
      <c r="C292" s="64">
        <v>0</v>
      </c>
      <c r="D292" s="64"/>
      <c r="E292" s="113">
        <v>3300000</v>
      </c>
      <c r="F292" s="114">
        <v>33</v>
      </c>
      <c r="G292" s="99" t="s">
        <v>749</v>
      </c>
      <c r="H292" s="85">
        <v>0.35360000000000003</v>
      </c>
      <c r="I292" s="85">
        <v>0.35310000000000002</v>
      </c>
      <c r="J292" s="85">
        <v>0.35720000000000002</v>
      </c>
      <c r="K292" s="85">
        <v>0.35920000000000002</v>
      </c>
      <c r="L292" s="85">
        <v>0.35570000000000002</v>
      </c>
      <c r="M292" s="85">
        <v>0.35539999999999999</v>
      </c>
      <c r="N292" s="85">
        <v>0.35680000000000001</v>
      </c>
      <c r="O292" s="85">
        <v>0.35580000000000001</v>
      </c>
      <c r="P292" s="85">
        <v>0.35439999999999999</v>
      </c>
      <c r="Q292" s="85">
        <v>0.3538</v>
      </c>
      <c r="R292" s="85">
        <v>0.35539999999999999</v>
      </c>
      <c r="S292" s="85">
        <v>0.35399999999999998</v>
      </c>
      <c r="T292" s="85">
        <v>0.35149999999999998</v>
      </c>
      <c r="U292" s="85">
        <v>0.35470000000000002</v>
      </c>
      <c r="V292" s="85">
        <v>0.35389999999999999</v>
      </c>
      <c r="W292" s="85">
        <v>0.3543</v>
      </c>
      <c r="X292" s="85">
        <v>0.35520000000000002</v>
      </c>
      <c r="Y292" s="85">
        <v>0.35410000000000003</v>
      </c>
      <c r="Z292" s="85">
        <v>0.35449999999999998</v>
      </c>
      <c r="AA292" s="85">
        <v>0.35399999999999998</v>
      </c>
      <c r="AB292" s="85">
        <v>0.35720000000000002</v>
      </c>
      <c r="AC292" s="85">
        <v>0.3589</v>
      </c>
      <c r="AD292" s="85">
        <v>0.35620000000000002</v>
      </c>
      <c r="AE292" s="85">
        <v>0.35499999999999998</v>
      </c>
      <c r="AF292" s="85">
        <v>0.35649999999999998</v>
      </c>
      <c r="AG292" s="85">
        <v>0.35370000000000001</v>
      </c>
      <c r="AH292" s="85">
        <v>0.35610000000000003</v>
      </c>
      <c r="AI292" s="85">
        <v>0.35699999999999998</v>
      </c>
      <c r="AJ292" s="85">
        <v>0.36349999999999999</v>
      </c>
      <c r="AK292" s="85">
        <v>0.3654</v>
      </c>
      <c r="AL292" s="85">
        <v>0.36459999999999998</v>
      </c>
      <c r="AM292" s="85">
        <v>0.36759999999999998</v>
      </c>
      <c r="AN292" s="85">
        <v>0.37040000000000001</v>
      </c>
    </row>
    <row r="293" spans="1:40" x14ac:dyDescent="0.25">
      <c r="A293" s="64">
        <v>0</v>
      </c>
      <c r="B293" s="64">
        <v>0</v>
      </c>
      <c r="C293" s="64">
        <v>0</v>
      </c>
      <c r="D293" s="64"/>
      <c r="E293" s="113">
        <v>3301000</v>
      </c>
      <c r="F293" s="114">
        <v>3301</v>
      </c>
      <c r="G293" s="99" t="s">
        <v>749</v>
      </c>
      <c r="H293" s="85">
        <v>0.35360000000000003</v>
      </c>
      <c r="I293" s="85">
        <v>0.35310000000000002</v>
      </c>
      <c r="J293" s="85">
        <v>0.35720000000000002</v>
      </c>
      <c r="K293" s="85">
        <v>0.35920000000000002</v>
      </c>
      <c r="L293" s="85">
        <v>0.35570000000000002</v>
      </c>
      <c r="M293" s="85">
        <v>0.35539999999999999</v>
      </c>
      <c r="N293" s="85">
        <v>0.35680000000000001</v>
      </c>
      <c r="O293" s="85">
        <v>0.35580000000000001</v>
      </c>
      <c r="P293" s="85">
        <v>0.35439999999999999</v>
      </c>
      <c r="Q293" s="85">
        <v>0.3538</v>
      </c>
      <c r="R293" s="85">
        <v>0.35539999999999999</v>
      </c>
      <c r="S293" s="85">
        <v>0.35399999999999998</v>
      </c>
      <c r="T293" s="85">
        <v>0.35149999999999998</v>
      </c>
      <c r="U293" s="85">
        <v>0.35470000000000002</v>
      </c>
      <c r="V293" s="85">
        <v>0.35389999999999999</v>
      </c>
      <c r="W293" s="85">
        <v>0.3543</v>
      </c>
      <c r="X293" s="85">
        <v>0.35520000000000002</v>
      </c>
      <c r="Y293" s="85">
        <v>0.35410000000000003</v>
      </c>
      <c r="Z293" s="85">
        <v>0.35449999999999998</v>
      </c>
      <c r="AA293" s="85">
        <v>0.35399999999999998</v>
      </c>
      <c r="AB293" s="85">
        <v>0.35720000000000002</v>
      </c>
      <c r="AC293" s="85">
        <v>0.3589</v>
      </c>
      <c r="AD293" s="85">
        <v>0.35620000000000002</v>
      </c>
      <c r="AE293" s="85">
        <v>0.35499999999999998</v>
      </c>
      <c r="AF293" s="85">
        <v>0.35649999999999998</v>
      </c>
      <c r="AG293" s="85">
        <v>0.35370000000000001</v>
      </c>
      <c r="AH293" s="85">
        <v>0.35610000000000003</v>
      </c>
      <c r="AI293" s="85">
        <v>0.35699999999999998</v>
      </c>
      <c r="AJ293" s="85">
        <v>0.36349999999999999</v>
      </c>
      <c r="AK293" s="85">
        <v>0.3654</v>
      </c>
      <c r="AL293" s="85">
        <v>0.36459999999999998</v>
      </c>
      <c r="AM293" s="85">
        <v>0.36759999999999998</v>
      </c>
      <c r="AN293" s="85">
        <v>0.37040000000000001</v>
      </c>
    </row>
    <row r="294" spans="1:40" x14ac:dyDescent="0.25">
      <c r="A294" s="64" t="s">
        <v>4</v>
      </c>
      <c r="B294" s="64" t="s">
        <v>128</v>
      </c>
      <c r="C294" s="64" t="s">
        <v>128</v>
      </c>
      <c r="D294" s="64"/>
      <c r="E294" s="90">
        <v>3301002</v>
      </c>
      <c r="F294" s="88">
        <v>3301002</v>
      </c>
      <c r="G294" s="39" t="s">
        <v>750</v>
      </c>
      <c r="H294" s="85">
        <v>7.8E-2</v>
      </c>
      <c r="I294" s="85">
        <v>7.6899999999999996E-2</v>
      </c>
      <c r="J294" s="85">
        <v>7.8100000000000003E-2</v>
      </c>
      <c r="K294" s="85">
        <v>7.8100000000000003E-2</v>
      </c>
      <c r="L294" s="85">
        <v>7.6999999999999999E-2</v>
      </c>
      <c r="M294" s="85">
        <v>7.6700000000000004E-2</v>
      </c>
      <c r="N294" s="85">
        <v>7.6799999999999993E-2</v>
      </c>
      <c r="O294" s="85">
        <v>7.6799999999999993E-2</v>
      </c>
      <c r="P294" s="85">
        <v>7.6899999999999996E-2</v>
      </c>
      <c r="Q294" s="85">
        <v>7.7700000000000005E-2</v>
      </c>
      <c r="R294" s="85">
        <v>7.8399999999999997E-2</v>
      </c>
      <c r="S294" s="85">
        <v>7.8399999999999997E-2</v>
      </c>
      <c r="T294" s="85">
        <v>7.7299999999999994E-2</v>
      </c>
      <c r="U294" s="85">
        <v>7.7700000000000005E-2</v>
      </c>
      <c r="V294" s="85">
        <v>7.9000000000000001E-2</v>
      </c>
      <c r="W294" s="85">
        <v>7.8899999999999998E-2</v>
      </c>
      <c r="X294" s="85">
        <v>7.8600000000000003E-2</v>
      </c>
      <c r="Y294" s="85">
        <v>7.7799999999999994E-2</v>
      </c>
      <c r="Z294" s="85">
        <v>7.6600000000000001E-2</v>
      </c>
      <c r="AA294" s="85">
        <v>7.6499999999999999E-2</v>
      </c>
      <c r="AB294" s="85">
        <v>7.6499999999999999E-2</v>
      </c>
      <c r="AC294" s="85">
        <v>7.6600000000000001E-2</v>
      </c>
      <c r="AD294" s="85">
        <v>7.6300000000000007E-2</v>
      </c>
      <c r="AE294" s="85">
        <v>7.6799999999999993E-2</v>
      </c>
      <c r="AF294" s="85">
        <v>7.6799999999999993E-2</v>
      </c>
      <c r="AG294" s="85">
        <v>7.5300000000000006E-2</v>
      </c>
      <c r="AH294" s="85">
        <v>7.5600000000000001E-2</v>
      </c>
      <c r="AI294" s="85">
        <v>7.5700000000000003E-2</v>
      </c>
      <c r="AJ294" s="85">
        <v>7.7299999999999994E-2</v>
      </c>
      <c r="AK294" s="85">
        <v>7.8E-2</v>
      </c>
      <c r="AL294" s="85">
        <v>7.7399999999999997E-2</v>
      </c>
      <c r="AM294" s="85">
        <v>7.8200000000000006E-2</v>
      </c>
      <c r="AN294" s="85">
        <v>7.9000000000000001E-2</v>
      </c>
    </row>
    <row r="295" spans="1:40" x14ac:dyDescent="0.25">
      <c r="A295" s="64" t="s">
        <v>4</v>
      </c>
      <c r="B295" s="64" t="s">
        <v>128</v>
      </c>
      <c r="C295" s="64" t="s">
        <v>128</v>
      </c>
      <c r="D295" s="64"/>
      <c r="E295" s="89">
        <v>9999999</v>
      </c>
      <c r="F295" s="88">
        <v>3301006</v>
      </c>
      <c r="G295" s="39" t="s">
        <v>751</v>
      </c>
      <c r="H295" s="85">
        <v>9.0800000000000006E-2</v>
      </c>
      <c r="I295" s="85">
        <v>8.9700000000000002E-2</v>
      </c>
      <c r="J295" s="85">
        <v>8.9099999999999999E-2</v>
      </c>
      <c r="K295" s="85">
        <v>9.0300000000000005E-2</v>
      </c>
      <c r="L295" s="85">
        <v>8.9200000000000002E-2</v>
      </c>
      <c r="M295" s="85">
        <v>8.9499999999999996E-2</v>
      </c>
      <c r="N295" s="85">
        <v>8.9300000000000004E-2</v>
      </c>
      <c r="O295" s="85">
        <v>8.8900000000000007E-2</v>
      </c>
      <c r="P295" s="85">
        <v>8.8800000000000004E-2</v>
      </c>
      <c r="Q295" s="85">
        <v>8.6800000000000002E-2</v>
      </c>
      <c r="R295" s="85">
        <v>8.7099999999999997E-2</v>
      </c>
      <c r="S295" s="85">
        <v>8.5800000000000001E-2</v>
      </c>
      <c r="T295" s="85">
        <v>8.5999999999999993E-2</v>
      </c>
      <c r="U295" s="85">
        <v>8.6099999999999996E-2</v>
      </c>
      <c r="V295" s="85">
        <v>8.3299999999999999E-2</v>
      </c>
      <c r="W295" s="85">
        <v>8.3699999999999997E-2</v>
      </c>
      <c r="X295" s="85">
        <v>8.3199999999999996E-2</v>
      </c>
      <c r="Y295" s="85">
        <v>8.3000000000000004E-2</v>
      </c>
      <c r="Z295" s="85">
        <v>8.2600000000000007E-2</v>
      </c>
      <c r="AA295" s="85">
        <v>8.1699999999999995E-2</v>
      </c>
      <c r="AB295" s="85">
        <v>8.2100000000000006E-2</v>
      </c>
      <c r="AC295" s="85">
        <v>8.1600000000000006E-2</v>
      </c>
      <c r="AD295" s="85">
        <v>7.9299999999999995E-2</v>
      </c>
      <c r="AE295" s="85">
        <v>7.8799999999999995E-2</v>
      </c>
      <c r="AF295" s="85">
        <v>7.8899999999999998E-2</v>
      </c>
      <c r="AG295" s="85">
        <v>7.7600000000000002E-2</v>
      </c>
      <c r="AH295" s="85">
        <v>7.7700000000000005E-2</v>
      </c>
      <c r="AI295" s="85">
        <v>7.8100000000000003E-2</v>
      </c>
      <c r="AJ295" s="85">
        <v>7.8200000000000006E-2</v>
      </c>
      <c r="AK295" s="85">
        <v>7.7700000000000005E-2</v>
      </c>
      <c r="AL295" s="85">
        <v>7.7499999999999999E-2</v>
      </c>
      <c r="AM295" s="85">
        <v>7.7499999999999999E-2</v>
      </c>
      <c r="AN295" s="85">
        <v>7.8399999999999997E-2</v>
      </c>
    </row>
    <row r="296" spans="1:40" x14ac:dyDescent="0.25">
      <c r="A296" s="64" t="s">
        <v>4</v>
      </c>
      <c r="B296" s="64" t="s">
        <v>128</v>
      </c>
      <c r="C296" s="64" t="s">
        <v>128</v>
      </c>
      <c r="D296" s="64"/>
      <c r="E296" s="90">
        <v>3301009</v>
      </c>
      <c r="F296" s="88">
        <v>3301009</v>
      </c>
      <c r="G296" s="39" t="s">
        <v>752</v>
      </c>
      <c r="H296" s="85">
        <v>5.7000000000000002E-3</v>
      </c>
      <c r="I296" s="85">
        <v>5.7000000000000002E-3</v>
      </c>
      <c r="J296" s="85">
        <v>5.5999999999999999E-3</v>
      </c>
      <c r="K296" s="85">
        <v>5.7000000000000002E-3</v>
      </c>
      <c r="L296" s="85">
        <v>5.7000000000000002E-3</v>
      </c>
      <c r="M296" s="85">
        <v>5.7999999999999996E-3</v>
      </c>
      <c r="N296" s="85">
        <v>5.7000000000000002E-3</v>
      </c>
      <c r="O296" s="85">
        <v>5.7000000000000002E-3</v>
      </c>
      <c r="P296" s="85">
        <v>5.7000000000000002E-3</v>
      </c>
      <c r="Q296" s="85">
        <v>5.5999999999999999E-3</v>
      </c>
      <c r="R296" s="85">
        <v>5.7000000000000002E-3</v>
      </c>
      <c r="S296" s="85">
        <v>5.7000000000000002E-3</v>
      </c>
      <c r="T296" s="85">
        <v>5.5999999999999999E-3</v>
      </c>
      <c r="U296" s="85">
        <v>5.5999999999999999E-3</v>
      </c>
      <c r="V296" s="85">
        <v>5.5999999999999999E-3</v>
      </c>
      <c r="W296" s="85">
        <v>5.5999999999999999E-3</v>
      </c>
      <c r="X296" s="85">
        <v>5.5999999999999999E-3</v>
      </c>
      <c r="Y296" s="85">
        <v>5.4999999999999997E-3</v>
      </c>
      <c r="Z296" s="85">
        <v>5.4000000000000003E-3</v>
      </c>
      <c r="AA296" s="85">
        <v>5.1999999999999998E-3</v>
      </c>
      <c r="AB296" s="85">
        <v>5.1999999999999998E-3</v>
      </c>
      <c r="AC296" s="85">
        <v>5.1999999999999998E-3</v>
      </c>
      <c r="AD296" s="85">
        <v>5.1000000000000004E-3</v>
      </c>
      <c r="AE296" s="85">
        <v>4.8999999999999998E-3</v>
      </c>
      <c r="AF296" s="85">
        <v>4.7999999999999996E-3</v>
      </c>
      <c r="AG296" s="85">
        <v>4.7999999999999996E-3</v>
      </c>
      <c r="AH296" s="85">
        <v>4.7000000000000002E-3</v>
      </c>
      <c r="AI296" s="85">
        <v>4.7000000000000002E-3</v>
      </c>
      <c r="AJ296" s="85">
        <v>4.7000000000000002E-3</v>
      </c>
      <c r="AK296" s="85">
        <v>4.7000000000000002E-3</v>
      </c>
      <c r="AL296" s="85">
        <v>4.7000000000000002E-3</v>
      </c>
      <c r="AM296" s="85">
        <v>4.7999999999999996E-3</v>
      </c>
      <c r="AN296" s="85">
        <v>4.7000000000000002E-3</v>
      </c>
    </row>
    <row r="297" spans="1:40" x14ac:dyDescent="0.25">
      <c r="A297" s="64" t="s">
        <v>4</v>
      </c>
      <c r="B297" s="64" t="s">
        <v>128</v>
      </c>
      <c r="C297" s="64" t="s">
        <v>128</v>
      </c>
      <c r="D297" s="64"/>
      <c r="E297" s="90">
        <v>3301015</v>
      </c>
      <c r="F297" s="88">
        <v>3301015</v>
      </c>
      <c r="G297" s="39" t="s">
        <v>753</v>
      </c>
      <c r="H297" s="85">
        <v>0.06</v>
      </c>
      <c r="I297" s="85">
        <v>5.8599999999999999E-2</v>
      </c>
      <c r="J297" s="85">
        <v>6.08E-2</v>
      </c>
      <c r="K297" s="85">
        <v>6.0199999999999997E-2</v>
      </c>
      <c r="L297" s="85">
        <v>6.0499999999999998E-2</v>
      </c>
      <c r="M297" s="85">
        <v>6.0699999999999997E-2</v>
      </c>
      <c r="N297" s="85">
        <v>6.1100000000000002E-2</v>
      </c>
      <c r="O297" s="85">
        <v>6.1100000000000002E-2</v>
      </c>
      <c r="P297" s="85">
        <v>6.1199999999999997E-2</v>
      </c>
      <c r="Q297" s="85">
        <v>6.08E-2</v>
      </c>
      <c r="R297" s="85">
        <v>6.2399999999999997E-2</v>
      </c>
      <c r="S297" s="85">
        <v>6.2300000000000001E-2</v>
      </c>
      <c r="T297" s="85">
        <v>6.1199999999999997E-2</v>
      </c>
      <c r="U297" s="85">
        <v>6.1899999999999997E-2</v>
      </c>
      <c r="V297" s="85">
        <v>6.3299999999999995E-2</v>
      </c>
      <c r="W297" s="85">
        <v>6.2300000000000001E-2</v>
      </c>
      <c r="X297" s="85">
        <v>6.2100000000000002E-2</v>
      </c>
      <c r="Y297" s="85">
        <v>6.2100000000000002E-2</v>
      </c>
      <c r="Z297" s="85">
        <v>6.25E-2</v>
      </c>
      <c r="AA297" s="85">
        <v>6.2399999999999997E-2</v>
      </c>
      <c r="AB297" s="85">
        <v>6.1899999999999997E-2</v>
      </c>
      <c r="AC297" s="85">
        <v>6.2199999999999998E-2</v>
      </c>
      <c r="AD297" s="85">
        <v>6.2600000000000003E-2</v>
      </c>
      <c r="AE297" s="85">
        <v>6.3200000000000006E-2</v>
      </c>
      <c r="AF297" s="85">
        <v>6.1400000000000003E-2</v>
      </c>
      <c r="AG297" s="85">
        <v>6.1600000000000002E-2</v>
      </c>
      <c r="AH297" s="85">
        <v>6.25E-2</v>
      </c>
      <c r="AI297" s="85">
        <v>6.2300000000000001E-2</v>
      </c>
      <c r="AJ297" s="85">
        <v>6.2899999999999998E-2</v>
      </c>
      <c r="AK297" s="85">
        <v>6.2199999999999998E-2</v>
      </c>
      <c r="AL297" s="85">
        <v>6.2100000000000002E-2</v>
      </c>
      <c r="AM297" s="85">
        <v>6.2600000000000003E-2</v>
      </c>
      <c r="AN297" s="85">
        <v>6.2600000000000003E-2</v>
      </c>
    </row>
    <row r="298" spans="1:40" x14ac:dyDescent="0.25">
      <c r="A298" s="64" t="s">
        <v>4</v>
      </c>
      <c r="B298" s="64" t="s">
        <v>128</v>
      </c>
      <c r="C298" s="64" t="s">
        <v>128</v>
      </c>
      <c r="D298" s="64"/>
      <c r="E298" s="90">
        <v>3301022</v>
      </c>
      <c r="F298" s="88">
        <v>3301022</v>
      </c>
      <c r="G298" s="39" t="s">
        <v>754</v>
      </c>
      <c r="H298" s="85">
        <v>0.1192</v>
      </c>
      <c r="I298" s="85">
        <v>0.12230000000000001</v>
      </c>
      <c r="J298" s="85">
        <v>0.1236</v>
      </c>
      <c r="K298" s="85">
        <v>0.125</v>
      </c>
      <c r="L298" s="85">
        <v>0.12330000000000001</v>
      </c>
      <c r="M298" s="85">
        <v>0.1227</v>
      </c>
      <c r="N298" s="85">
        <v>0.12379999999999999</v>
      </c>
      <c r="O298" s="85">
        <v>0.12330000000000001</v>
      </c>
      <c r="P298" s="85">
        <v>0.12180000000000001</v>
      </c>
      <c r="Q298" s="85">
        <v>0.12280000000000001</v>
      </c>
      <c r="R298" s="85">
        <v>0.12180000000000001</v>
      </c>
      <c r="S298" s="85">
        <v>0.1217</v>
      </c>
      <c r="T298" s="85">
        <v>0.12139999999999999</v>
      </c>
      <c r="U298" s="85">
        <v>0.1234</v>
      </c>
      <c r="V298" s="85">
        <v>0.12280000000000001</v>
      </c>
      <c r="W298" s="85">
        <v>0.1237</v>
      </c>
      <c r="X298" s="85">
        <v>0.1258</v>
      </c>
      <c r="Y298" s="85">
        <v>0.12570000000000001</v>
      </c>
      <c r="Z298" s="85">
        <v>0.1273</v>
      </c>
      <c r="AA298" s="85">
        <v>0.12809999999999999</v>
      </c>
      <c r="AB298" s="85">
        <v>0.13150000000000001</v>
      </c>
      <c r="AC298" s="85">
        <v>0.1333</v>
      </c>
      <c r="AD298" s="85">
        <v>0.13289999999999999</v>
      </c>
      <c r="AE298" s="85">
        <v>0.1313</v>
      </c>
      <c r="AF298" s="85">
        <v>0.13300000000000001</v>
      </c>
      <c r="AG298" s="85">
        <v>0.1328</v>
      </c>
      <c r="AH298" s="85">
        <v>0.13389999999999999</v>
      </c>
      <c r="AI298" s="85">
        <v>0.13450000000000001</v>
      </c>
      <c r="AJ298" s="85">
        <v>0.13869999999999999</v>
      </c>
      <c r="AK298" s="85">
        <v>0.1411</v>
      </c>
      <c r="AL298" s="85">
        <v>0.1411</v>
      </c>
      <c r="AM298" s="85">
        <v>0.14280000000000001</v>
      </c>
      <c r="AN298" s="85">
        <v>0.14410000000000001</v>
      </c>
    </row>
    <row r="299" spans="1:40" x14ac:dyDescent="0.25">
      <c r="A299" s="64" t="s">
        <v>4</v>
      </c>
      <c r="B299" s="64" t="s">
        <v>128</v>
      </c>
      <c r="C299" s="64" t="s">
        <v>128</v>
      </c>
      <c r="D299" s="64"/>
      <c r="E299" s="89">
        <v>9999999</v>
      </c>
      <c r="F299" s="115">
        <v>3301044</v>
      </c>
      <c r="G299" s="115" t="s">
        <v>755</v>
      </c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>
        <v>1.6999999999999999E-3</v>
      </c>
      <c r="AG299" s="79">
        <v>1.6000000000000001E-3</v>
      </c>
      <c r="AH299" s="85">
        <v>1.6999999999999999E-3</v>
      </c>
      <c r="AI299" s="85">
        <v>1.6999999999999999E-3</v>
      </c>
      <c r="AJ299" s="85">
        <v>1.6999999999999999E-3</v>
      </c>
      <c r="AK299" s="85">
        <v>1.8E-3</v>
      </c>
      <c r="AL299" s="85">
        <v>1.8E-3</v>
      </c>
      <c r="AM299" s="85">
        <v>1.8E-3</v>
      </c>
      <c r="AN299" s="85">
        <v>1.8E-3</v>
      </c>
    </row>
    <row r="300" spans="1:40" x14ac:dyDescent="0.25">
      <c r="A300" s="64">
        <v>0</v>
      </c>
      <c r="B300" s="64">
        <v>0</v>
      </c>
      <c r="C300" s="64">
        <v>0</v>
      </c>
      <c r="D300" s="64"/>
      <c r="E300" s="113">
        <v>4000000</v>
      </c>
      <c r="F300" s="111">
        <v>4</v>
      </c>
      <c r="G300" s="112" t="s">
        <v>756</v>
      </c>
      <c r="H300" s="85">
        <v>6.6692</v>
      </c>
      <c r="I300" s="85">
        <v>6.6379000000000001</v>
      </c>
      <c r="J300" s="85">
        <v>6.593</v>
      </c>
      <c r="K300" s="85">
        <v>6.5376000000000003</v>
      </c>
      <c r="L300" s="85">
        <v>6.5601000000000003</v>
      </c>
      <c r="M300" s="85">
        <v>6.5933999999999999</v>
      </c>
      <c r="N300" s="85">
        <v>6.6138000000000003</v>
      </c>
      <c r="O300" s="85">
        <v>6.5880000000000001</v>
      </c>
      <c r="P300" s="85">
        <v>6.5728999999999997</v>
      </c>
      <c r="Q300" s="85">
        <v>6.5937000000000001</v>
      </c>
      <c r="R300" s="85">
        <v>6.6254</v>
      </c>
      <c r="S300" s="85">
        <v>6.6410999999999998</v>
      </c>
      <c r="T300" s="85">
        <v>6.6623999999999999</v>
      </c>
      <c r="U300" s="85">
        <v>6.5702999999999996</v>
      </c>
      <c r="V300" s="85">
        <v>6.5667</v>
      </c>
      <c r="W300" s="85">
        <v>6.5449999999999999</v>
      </c>
      <c r="X300" s="85">
        <v>6.5510999999999999</v>
      </c>
      <c r="Y300" s="85">
        <v>6.5824999999999996</v>
      </c>
      <c r="Z300" s="85">
        <v>6.6002999999999998</v>
      </c>
      <c r="AA300" s="85">
        <v>6.5720999999999998</v>
      </c>
      <c r="AB300" s="85">
        <v>6.5612000000000004</v>
      </c>
      <c r="AC300" s="85">
        <v>6.5796999999999999</v>
      </c>
      <c r="AD300" s="85">
        <v>6.6166999999999998</v>
      </c>
      <c r="AE300" s="85">
        <v>6.6372999999999998</v>
      </c>
      <c r="AF300" s="85">
        <v>6.6544999999999996</v>
      </c>
      <c r="AG300" s="85">
        <v>6.6071999999999997</v>
      </c>
      <c r="AH300" s="85">
        <v>6.5373999999999999</v>
      </c>
      <c r="AI300" s="85">
        <v>6.4997999999999996</v>
      </c>
      <c r="AJ300" s="85">
        <v>6.4855</v>
      </c>
      <c r="AK300" s="85">
        <v>6.5084</v>
      </c>
      <c r="AL300" s="85">
        <v>6.5138999999999996</v>
      </c>
      <c r="AM300" s="85">
        <v>6.4977999999999998</v>
      </c>
      <c r="AN300" s="85">
        <v>6.4711999999999996</v>
      </c>
    </row>
    <row r="301" spans="1:40" x14ac:dyDescent="0.25">
      <c r="A301" s="64">
        <v>0</v>
      </c>
      <c r="B301" s="64">
        <v>0</v>
      </c>
      <c r="C301" s="64">
        <v>0</v>
      </c>
      <c r="D301" s="64"/>
      <c r="E301" s="113">
        <v>4100000</v>
      </c>
      <c r="F301" s="114">
        <v>41</v>
      </c>
      <c r="G301" s="99" t="s">
        <v>757</v>
      </c>
      <c r="H301" s="85">
        <v>4.3243</v>
      </c>
      <c r="I301" s="85">
        <v>4.2994000000000003</v>
      </c>
      <c r="J301" s="85">
        <v>4.2717999999999998</v>
      </c>
      <c r="K301" s="85">
        <v>4.2229000000000001</v>
      </c>
      <c r="L301" s="85">
        <v>4.2373000000000003</v>
      </c>
      <c r="M301" s="85">
        <v>4.2526000000000002</v>
      </c>
      <c r="N301" s="85">
        <v>4.2716000000000003</v>
      </c>
      <c r="O301" s="85">
        <v>4.2378</v>
      </c>
      <c r="P301" s="85">
        <v>4.2222</v>
      </c>
      <c r="Q301" s="85">
        <v>4.2289000000000003</v>
      </c>
      <c r="R301" s="85">
        <v>4.2404000000000002</v>
      </c>
      <c r="S301" s="85">
        <v>4.2523</v>
      </c>
      <c r="T301" s="85">
        <v>4.2740999999999998</v>
      </c>
      <c r="U301" s="85">
        <v>4.1978999999999997</v>
      </c>
      <c r="V301" s="85">
        <v>4.1984000000000004</v>
      </c>
      <c r="W301" s="85">
        <v>4.1714000000000002</v>
      </c>
      <c r="X301" s="85">
        <v>4.1898</v>
      </c>
      <c r="Y301" s="85">
        <v>4.2031000000000001</v>
      </c>
      <c r="Z301" s="85">
        <v>4.2272999999999996</v>
      </c>
      <c r="AA301" s="85">
        <v>4.2012</v>
      </c>
      <c r="AB301" s="85">
        <v>4.1952999999999996</v>
      </c>
      <c r="AC301" s="85">
        <v>4.2066999999999997</v>
      </c>
      <c r="AD301" s="85">
        <v>4.2343999999999999</v>
      </c>
      <c r="AE301" s="85">
        <v>4.2507999999999999</v>
      </c>
      <c r="AF301" s="85">
        <v>4.2637</v>
      </c>
      <c r="AG301" s="85">
        <v>4.2241</v>
      </c>
      <c r="AH301" s="85">
        <v>4.1835000000000004</v>
      </c>
      <c r="AI301" s="85">
        <v>4.1627000000000001</v>
      </c>
      <c r="AJ301" s="85">
        <v>4.1548999999999996</v>
      </c>
      <c r="AK301" s="85">
        <v>4.1750999999999996</v>
      </c>
      <c r="AL301" s="85">
        <v>4.1744000000000003</v>
      </c>
      <c r="AM301" s="85">
        <v>4.1547999999999998</v>
      </c>
      <c r="AN301" s="85">
        <v>4.1311</v>
      </c>
    </row>
    <row r="302" spans="1:40" x14ac:dyDescent="0.25">
      <c r="A302" s="64">
        <v>0</v>
      </c>
      <c r="B302" s="64">
        <v>0</v>
      </c>
      <c r="C302" s="64">
        <v>0</v>
      </c>
      <c r="D302" s="64"/>
      <c r="E302" s="113">
        <v>4101000</v>
      </c>
      <c r="F302" s="114">
        <v>4101</v>
      </c>
      <c r="G302" s="99" t="s">
        <v>758</v>
      </c>
      <c r="H302" s="85">
        <v>1.5956999999999999</v>
      </c>
      <c r="I302" s="85">
        <v>1.5896999999999999</v>
      </c>
      <c r="J302" s="85">
        <v>1.583</v>
      </c>
      <c r="K302" s="85">
        <v>1.5712999999999999</v>
      </c>
      <c r="L302" s="85">
        <v>1.5767</v>
      </c>
      <c r="M302" s="85">
        <v>1.5714999999999999</v>
      </c>
      <c r="N302" s="85">
        <v>1.5762</v>
      </c>
      <c r="O302" s="85">
        <v>1.5669999999999999</v>
      </c>
      <c r="P302" s="85">
        <v>1.5639000000000001</v>
      </c>
      <c r="Q302" s="85">
        <v>1.5608</v>
      </c>
      <c r="R302" s="85">
        <v>1.5692999999999999</v>
      </c>
      <c r="S302" s="85">
        <v>1.5645</v>
      </c>
      <c r="T302" s="85">
        <v>1.5716000000000001</v>
      </c>
      <c r="U302" s="85">
        <v>1.5427</v>
      </c>
      <c r="V302" s="85">
        <v>1.5390999999999999</v>
      </c>
      <c r="W302" s="85">
        <v>1.5251999999999999</v>
      </c>
      <c r="X302" s="85">
        <v>1.5279</v>
      </c>
      <c r="Y302" s="85">
        <v>1.5358000000000001</v>
      </c>
      <c r="Z302" s="85">
        <v>1.5506</v>
      </c>
      <c r="AA302" s="85">
        <v>1.5344</v>
      </c>
      <c r="AB302" s="85">
        <v>1.5367999999999999</v>
      </c>
      <c r="AC302" s="85">
        <v>1.5263</v>
      </c>
      <c r="AD302" s="85">
        <v>1.5371999999999999</v>
      </c>
      <c r="AE302" s="85">
        <v>1.5363</v>
      </c>
      <c r="AF302" s="85">
        <v>1.5496000000000001</v>
      </c>
      <c r="AG302" s="85">
        <v>1.5378000000000001</v>
      </c>
      <c r="AH302" s="85">
        <v>1.5198</v>
      </c>
      <c r="AI302" s="85">
        <v>1.5097</v>
      </c>
      <c r="AJ302" s="85">
        <v>1.5031000000000001</v>
      </c>
      <c r="AK302" s="85">
        <v>1.5125</v>
      </c>
      <c r="AL302" s="85">
        <v>1.5168999999999999</v>
      </c>
      <c r="AM302" s="85">
        <v>1.5132000000000001</v>
      </c>
      <c r="AN302" s="85">
        <v>1.5079</v>
      </c>
    </row>
    <row r="303" spans="1:40" x14ac:dyDescent="0.25">
      <c r="A303" s="64" t="s">
        <v>1</v>
      </c>
      <c r="B303" s="64" t="s">
        <v>160</v>
      </c>
      <c r="C303" s="64" t="s">
        <v>321</v>
      </c>
      <c r="D303" s="64"/>
      <c r="E303" s="90">
        <v>4101002</v>
      </c>
      <c r="F303" s="88">
        <v>4101002</v>
      </c>
      <c r="G303" s="39" t="s">
        <v>759</v>
      </c>
      <c r="H303" s="85">
        <v>0.4829</v>
      </c>
      <c r="I303" s="85">
        <v>0.48020000000000002</v>
      </c>
      <c r="J303" s="85">
        <v>0.47620000000000001</v>
      </c>
      <c r="K303" s="85">
        <v>0.4748</v>
      </c>
      <c r="L303" s="85">
        <v>0.47910000000000003</v>
      </c>
      <c r="M303" s="85">
        <v>0.48259999999999997</v>
      </c>
      <c r="N303" s="85">
        <v>0.48270000000000002</v>
      </c>
      <c r="O303" s="85">
        <v>0.48080000000000001</v>
      </c>
      <c r="P303" s="85">
        <v>0.4819</v>
      </c>
      <c r="Q303" s="85">
        <v>0.48149999999999998</v>
      </c>
      <c r="R303" s="85">
        <v>0.4834</v>
      </c>
      <c r="S303" s="85">
        <v>0.48280000000000001</v>
      </c>
      <c r="T303" s="85">
        <v>0.4859</v>
      </c>
      <c r="U303" s="85">
        <v>0.47310000000000002</v>
      </c>
      <c r="V303" s="85">
        <v>0.47310000000000002</v>
      </c>
      <c r="W303" s="85">
        <v>0.47349999999999998</v>
      </c>
      <c r="X303" s="85">
        <v>0.47560000000000002</v>
      </c>
      <c r="Y303" s="85">
        <v>0.47960000000000003</v>
      </c>
      <c r="Z303" s="85">
        <v>0.48670000000000002</v>
      </c>
      <c r="AA303" s="85">
        <v>0.4783</v>
      </c>
      <c r="AB303" s="85">
        <v>0.47960000000000003</v>
      </c>
      <c r="AC303" s="85">
        <v>0.47389999999999999</v>
      </c>
      <c r="AD303" s="85">
        <v>0.4723</v>
      </c>
      <c r="AE303" s="85">
        <v>0.47149999999999997</v>
      </c>
      <c r="AF303" s="85">
        <v>0.47470000000000001</v>
      </c>
      <c r="AG303" s="85">
        <v>0.46739999999999998</v>
      </c>
      <c r="AH303" s="85">
        <v>0.46450000000000002</v>
      </c>
      <c r="AI303" s="85">
        <v>0.46539999999999998</v>
      </c>
      <c r="AJ303" s="85">
        <v>0.4622</v>
      </c>
      <c r="AK303" s="85">
        <v>0.46460000000000001</v>
      </c>
      <c r="AL303" s="85">
        <v>0.4662</v>
      </c>
      <c r="AM303" s="85">
        <v>0.46700000000000003</v>
      </c>
      <c r="AN303" s="85">
        <v>0.46300000000000002</v>
      </c>
    </row>
    <row r="304" spans="1:40" x14ac:dyDescent="0.25">
      <c r="A304" s="64" t="s">
        <v>1</v>
      </c>
      <c r="B304" s="64" t="s">
        <v>160</v>
      </c>
      <c r="C304" s="64" t="s">
        <v>321</v>
      </c>
      <c r="D304" s="64"/>
      <c r="E304" s="90">
        <v>4101004</v>
      </c>
      <c r="F304" s="88">
        <v>4101004</v>
      </c>
      <c r="G304" s="39" t="s">
        <v>760</v>
      </c>
      <c r="H304" s="85">
        <v>6.6199999999999995E-2</v>
      </c>
      <c r="I304" s="85">
        <v>6.5799999999999997E-2</v>
      </c>
      <c r="J304" s="85">
        <v>6.5100000000000005E-2</v>
      </c>
      <c r="K304" s="85">
        <v>6.4699999999999994E-2</v>
      </c>
      <c r="L304" s="85">
        <v>6.5600000000000006E-2</v>
      </c>
      <c r="M304" s="85">
        <v>6.5299999999999997E-2</v>
      </c>
      <c r="N304" s="85">
        <v>6.5699999999999995E-2</v>
      </c>
      <c r="O304" s="85">
        <v>6.5799999999999997E-2</v>
      </c>
      <c r="P304" s="85">
        <v>6.6199999999999995E-2</v>
      </c>
      <c r="Q304" s="85">
        <v>6.6500000000000004E-2</v>
      </c>
      <c r="R304" s="85">
        <v>6.59E-2</v>
      </c>
      <c r="S304" s="85">
        <v>6.59E-2</v>
      </c>
      <c r="T304" s="85">
        <v>6.4600000000000005E-2</v>
      </c>
      <c r="U304" s="85">
        <v>6.4199999999999993E-2</v>
      </c>
      <c r="V304" s="85">
        <v>6.5100000000000005E-2</v>
      </c>
      <c r="W304" s="85">
        <v>6.4199999999999993E-2</v>
      </c>
      <c r="X304" s="85">
        <v>6.4199999999999993E-2</v>
      </c>
      <c r="Y304" s="85">
        <v>6.5199999999999994E-2</v>
      </c>
      <c r="Z304" s="85">
        <v>6.4500000000000002E-2</v>
      </c>
      <c r="AA304" s="85">
        <v>6.4899999999999999E-2</v>
      </c>
      <c r="AB304" s="85">
        <v>6.4199999999999993E-2</v>
      </c>
      <c r="AC304" s="85">
        <v>6.3799999999999996E-2</v>
      </c>
      <c r="AD304" s="85">
        <v>6.3299999999999995E-2</v>
      </c>
      <c r="AE304" s="85">
        <v>6.4000000000000001E-2</v>
      </c>
      <c r="AF304" s="85">
        <v>6.2899999999999998E-2</v>
      </c>
      <c r="AG304" s="85">
        <v>6.1699999999999998E-2</v>
      </c>
      <c r="AH304" s="85">
        <v>6.1800000000000001E-2</v>
      </c>
      <c r="AI304" s="85">
        <v>6.13E-2</v>
      </c>
      <c r="AJ304" s="85">
        <v>6.1499999999999999E-2</v>
      </c>
      <c r="AK304" s="85">
        <v>6.1699999999999998E-2</v>
      </c>
      <c r="AL304" s="85">
        <v>6.1800000000000001E-2</v>
      </c>
      <c r="AM304" s="85">
        <v>6.2300000000000001E-2</v>
      </c>
      <c r="AN304" s="85">
        <v>6.1699999999999998E-2</v>
      </c>
    </row>
    <row r="305" spans="1:40" x14ac:dyDescent="0.25">
      <c r="A305" s="64" t="s">
        <v>1</v>
      </c>
      <c r="B305" s="64" t="s">
        <v>160</v>
      </c>
      <c r="C305" s="64" t="s">
        <v>321</v>
      </c>
      <c r="D305" s="64"/>
      <c r="E305" s="90">
        <v>4101005</v>
      </c>
      <c r="F305" s="88">
        <v>4101005</v>
      </c>
      <c r="G305" s="39" t="s">
        <v>761</v>
      </c>
      <c r="H305" s="85">
        <v>9.4E-2</v>
      </c>
      <c r="I305" s="85">
        <v>9.3799999999999994E-2</v>
      </c>
      <c r="J305" s="85">
        <v>9.35E-2</v>
      </c>
      <c r="K305" s="85">
        <v>9.4600000000000004E-2</v>
      </c>
      <c r="L305" s="85">
        <v>9.6000000000000002E-2</v>
      </c>
      <c r="M305" s="85">
        <v>9.9199999999999997E-2</v>
      </c>
      <c r="N305" s="85">
        <v>0.10150000000000001</v>
      </c>
      <c r="O305" s="85">
        <v>9.8799999999999999E-2</v>
      </c>
      <c r="P305" s="85">
        <v>9.4399999999999998E-2</v>
      </c>
      <c r="Q305" s="85">
        <v>9.0800000000000006E-2</v>
      </c>
      <c r="R305" s="85">
        <v>9.0499999999999997E-2</v>
      </c>
      <c r="S305" s="85">
        <v>9.0399999999999994E-2</v>
      </c>
      <c r="T305" s="85">
        <v>9.11E-2</v>
      </c>
      <c r="U305" s="85">
        <v>8.8800000000000004E-2</v>
      </c>
      <c r="V305" s="85">
        <v>8.8800000000000004E-2</v>
      </c>
      <c r="W305" s="85">
        <v>8.8499999999999995E-2</v>
      </c>
      <c r="X305" s="85">
        <v>9.1200000000000003E-2</v>
      </c>
      <c r="Y305" s="85">
        <v>9.3299999999999994E-2</v>
      </c>
      <c r="Z305" s="85">
        <v>9.4E-2</v>
      </c>
      <c r="AA305" s="85">
        <v>9.1800000000000007E-2</v>
      </c>
      <c r="AB305" s="85">
        <v>8.7800000000000003E-2</v>
      </c>
      <c r="AC305" s="85">
        <v>8.6599999999999996E-2</v>
      </c>
      <c r="AD305" s="85">
        <v>8.6699999999999999E-2</v>
      </c>
      <c r="AE305" s="85">
        <v>8.5800000000000001E-2</v>
      </c>
      <c r="AF305" s="85">
        <v>8.6099999999999996E-2</v>
      </c>
      <c r="AG305" s="85">
        <v>8.5599999999999996E-2</v>
      </c>
      <c r="AH305" s="85">
        <v>8.4500000000000006E-2</v>
      </c>
      <c r="AI305" s="85">
        <v>8.4199999999999997E-2</v>
      </c>
      <c r="AJ305" s="85">
        <v>8.48E-2</v>
      </c>
      <c r="AK305" s="85">
        <v>8.5500000000000007E-2</v>
      </c>
      <c r="AL305" s="85">
        <v>8.6699999999999999E-2</v>
      </c>
      <c r="AM305" s="85">
        <v>8.5500000000000007E-2</v>
      </c>
      <c r="AN305" s="85">
        <v>8.2400000000000001E-2</v>
      </c>
    </row>
    <row r="306" spans="1:40" x14ac:dyDescent="0.25">
      <c r="A306" s="64" t="s">
        <v>1</v>
      </c>
      <c r="B306" s="64" t="s">
        <v>160</v>
      </c>
      <c r="C306" s="64" t="s">
        <v>321</v>
      </c>
      <c r="D306" s="64"/>
      <c r="E306" s="90">
        <v>4101006</v>
      </c>
      <c r="F306" s="88">
        <v>4101006</v>
      </c>
      <c r="G306" s="39" t="s">
        <v>762</v>
      </c>
      <c r="H306" s="85">
        <v>0.24149999999999999</v>
      </c>
      <c r="I306" s="85">
        <v>0.23949999999999999</v>
      </c>
      <c r="J306" s="85">
        <v>0.2384</v>
      </c>
      <c r="K306" s="85">
        <v>0.23200000000000001</v>
      </c>
      <c r="L306" s="85">
        <v>0.23069999999999999</v>
      </c>
      <c r="M306" s="85">
        <v>0.2296</v>
      </c>
      <c r="N306" s="85">
        <v>0.22900000000000001</v>
      </c>
      <c r="O306" s="85">
        <v>0.2288</v>
      </c>
      <c r="P306" s="85">
        <v>0.23039999999999999</v>
      </c>
      <c r="Q306" s="85">
        <v>0.2321</v>
      </c>
      <c r="R306" s="85">
        <v>0.2356</v>
      </c>
      <c r="S306" s="85">
        <v>0.23680000000000001</v>
      </c>
      <c r="T306" s="85">
        <v>0.23760000000000001</v>
      </c>
      <c r="U306" s="85">
        <v>0.23810000000000001</v>
      </c>
      <c r="V306" s="85">
        <v>0.23519999999999999</v>
      </c>
      <c r="W306" s="85">
        <v>0.23330000000000001</v>
      </c>
      <c r="X306" s="85">
        <v>0.2329</v>
      </c>
      <c r="Y306" s="85">
        <v>0.23250000000000001</v>
      </c>
      <c r="Z306" s="85">
        <v>0.23180000000000001</v>
      </c>
      <c r="AA306" s="85">
        <v>0.2311</v>
      </c>
      <c r="AB306" s="85">
        <v>0.23250000000000001</v>
      </c>
      <c r="AC306" s="85">
        <v>0.23549999999999999</v>
      </c>
      <c r="AD306" s="85">
        <v>0.23749999999999999</v>
      </c>
      <c r="AE306" s="85">
        <v>0.24</v>
      </c>
      <c r="AF306" s="85">
        <v>0.24460000000000001</v>
      </c>
      <c r="AG306" s="85">
        <v>0.2422</v>
      </c>
      <c r="AH306" s="85">
        <v>0.24010000000000001</v>
      </c>
      <c r="AI306" s="85">
        <v>0.23899999999999999</v>
      </c>
      <c r="AJ306" s="85">
        <v>0.23669999999999999</v>
      </c>
      <c r="AK306" s="85">
        <v>0.2361</v>
      </c>
      <c r="AL306" s="85">
        <v>0.2351</v>
      </c>
      <c r="AM306" s="85">
        <v>0.2324</v>
      </c>
      <c r="AN306" s="85">
        <v>0.23150000000000001</v>
      </c>
    </row>
    <row r="307" spans="1:40" x14ac:dyDescent="0.25">
      <c r="A307" s="64" t="s">
        <v>1</v>
      </c>
      <c r="B307" s="64" t="s">
        <v>160</v>
      </c>
      <c r="C307" s="64" t="s">
        <v>321</v>
      </c>
      <c r="D307" s="64"/>
      <c r="E307" s="90">
        <v>4101008</v>
      </c>
      <c r="F307" s="88">
        <v>4101008</v>
      </c>
      <c r="G307" s="39" t="s">
        <v>763</v>
      </c>
      <c r="H307" s="85">
        <v>2.69E-2</v>
      </c>
      <c r="I307" s="85">
        <v>2.64E-2</v>
      </c>
      <c r="J307" s="85">
        <v>2.5899999999999999E-2</v>
      </c>
      <c r="K307" s="85">
        <v>2.5499999999999998E-2</v>
      </c>
      <c r="L307" s="85">
        <v>2.53E-2</v>
      </c>
      <c r="M307" s="85">
        <v>2.52E-2</v>
      </c>
      <c r="N307" s="85">
        <v>2.5100000000000001E-2</v>
      </c>
      <c r="O307" s="85">
        <v>2.5100000000000001E-2</v>
      </c>
      <c r="P307" s="85">
        <v>2.5600000000000001E-2</v>
      </c>
      <c r="Q307" s="85">
        <v>2.52E-2</v>
      </c>
      <c r="R307" s="85">
        <v>2.5100000000000001E-2</v>
      </c>
      <c r="S307" s="85">
        <v>2.5100000000000001E-2</v>
      </c>
      <c r="T307" s="85">
        <v>2.5100000000000001E-2</v>
      </c>
      <c r="U307" s="85">
        <v>2.47E-2</v>
      </c>
      <c r="V307" s="85">
        <v>2.4799999999999999E-2</v>
      </c>
      <c r="W307" s="85">
        <v>2.4400000000000002E-2</v>
      </c>
      <c r="X307" s="85">
        <v>2.4400000000000002E-2</v>
      </c>
      <c r="Y307" s="85">
        <v>2.47E-2</v>
      </c>
      <c r="Z307" s="85">
        <v>2.4799999999999999E-2</v>
      </c>
      <c r="AA307" s="85">
        <v>2.46E-2</v>
      </c>
      <c r="AB307" s="85">
        <v>2.4799999999999999E-2</v>
      </c>
      <c r="AC307" s="85">
        <v>2.4400000000000002E-2</v>
      </c>
      <c r="AD307" s="85">
        <v>2.4799999999999999E-2</v>
      </c>
      <c r="AE307" s="85">
        <v>2.4799999999999999E-2</v>
      </c>
      <c r="AF307" s="85">
        <v>2.46E-2</v>
      </c>
      <c r="AG307" s="85">
        <v>2.46E-2</v>
      </c>
      <c r="AH307" s="85">
        <v>2.4500000000000001E-2</v>
      </c>
      <c r="AI307" s="85">
        <v>2.46E-2</v>
      </c>
      <c r="AJ307" s="85">
        <v>2.4400000000000002E-2</v>
      </c>
      <c r="AK307" s="85">
        <v>2.4400000000000002E-2</v>
      </c>
      <c r="AL307" s="85">
        <v>2.4400000000000002E-2</v>
      </c>
      <c r="AM307" s="85">
        <v>2.4400000000000002E-2</v>
      </c>
      <c r="AN307" s="85">
        <v>2.4299999999999999E-2</v>
      </c>
    </row>
    <row r="308" spans="1:40" x14ac:dyDescent="0.25">
      <c r="A308" s="64" t="s">
        <v>1</v>
      </c>
      <c r="B308" s="64" t="s">
        <v>160</v>
      </c>
      <c r="C308" s="64" t="s">
        <v>321</v>
      </c>
      <c r="D308" s="64"/>
      <c r="E308" s="90">
        <v>4101009</v>
      </c>
      <c r="F308" s="88">
        <v>4101009</v>
      </c>
      <c r="G308" s="39" t="s">
        <v>764</v>
      </c>
      <c r="H308" s="85">
        <v>0.68420000000000003</v>
      </c>
      <c r="I308" s="85">
        <v>0.68400000000000005</v>
      </c>
      <c r="J308" s="85">
        <v>0.68389999999999995</v>
      </c>
      <c r="K308" s="85">
        <v>0.67969999999999997</v>
      </c>
      <c r="L308" s="85">
        <v>0.68</v>
      </c>
      <c r="M308" s="85">
        <v>0.66949999999999998</v>
      </c>
      <c r="N308" s="85">
        <v>0.67220000000000002</v>
      </c>
      <c r="O308" s="85">
        <v>0.66749999999999998</v>
      </c>
      <c r="P308" s="85">
        <v>0.66539999999999999</v>
      </c>
      <c r="Q308" s="85">
        <v>0.66469999999999996</v>
      </c>
      <c r="R308" s="85">
        <v>0.66879999999999995</v>
      </c>
      <c r="S308" s="85">
        <v>0.66349999999999998</v>
      </c>
      <c r="T308" s="85">
        <v>0.6673</v>
      </c>
      <c r="U308" s="85">
        <v>0.65369999999999995</v>
      </c>
      <c r="V308" s="85">
        <v>0.65200000000000002</v>
      </c>
      <c r="W308" s="85">
        <v>0.64139999999999997</v>
      </c>
      <c r="X308" s="85">
        <v>0.63970000000000005</v>
      </c>
      <c r="Y308" s="85">
        <v>0.64049999999999996</v>
      </c>
      <c r="Z308" s="85">
        <v>0.64880000000000004</v>
      </c>
      <c r="AA308" s="85">
        <v>0.64359999999999995</v>
      </c>
      <c r="AB308" s="85">
        <v>0.64790000000000003</v>
      </c>
      <c r="AC308" s="85">
        <v>0.6421</v>
      </c>
      <c r="AD308" s="85">
        <v>0.65269999999999995</v>
      </c>
      <c r="AE308" s="85">
        <v>0.65010000000000001</v>
      </c>
      <c r="AF308" s="85">
        <v>0.65659999999999996</v>
      </c>
      <c r="AG308" s="85">
        <v>0.65620000000000001</v>
      </c>
      <c r="AH308" s="85">
        <v>0.64439999999999997</v>
      </c>
      <c r="AI308" s="85">
        <v>0.6351</v>
      </c>
      <c r="AJ308" s="85">
        <v>0.63349999999999995</v>
      </c>
      <c r="AK308" s="85">
        <v>0.64019999999999999</v>
      </c>
      <c r="AL308" s="85">
        <v>0.64270000000000005</v>
      </c>
      <c r="AM308" s="85">
        <v>0.64159999999999995</v>
      </c>
      <c r="AN308" s="85">
        <v>0.64500000000000002</v>
      </c>
    </row>
    <row r="309" spans="1:40" x14ac:dyDescent="0.25">
      <c r="A309" s="64">
        <v>0</v>
      </c>
      <c r="B309" s="64">
        <v>0</v>
      </c>
      <c r="C309" s="64">
        <v>0</v>
      </c>
      <c r="D309" s="64"/>
      <c r="E309" s="113">
        <v>4102000</v>
      </c>
      <c r="F309" s="114">
        <v>4102</v>
      </c>
      <c r="G309" s="99" t="s">
        <v>765</v>
      </c>
      <c r="H309" s="85">
        <v>1.9922</v>
      </c>
      <c r="I309" s="85">
        <v>1.9802</v>
      </c>
      <c r="J309" s="85">
        <v>1.9601</v>
      </c>
      <c r="K309" s="85">
        <v>1.9339</v>
      </c>
      <c r="L309" s="85">
        <v>1.9393</v>
      </c>
      <c r="M309" s="85">
        <v>1.9558</v>
      </c>
      <c r="N309" s="85">
        <v>1.9675</v>
      </c>
      <c r="O309" s="85">
        <v>1.9489000000000001</v>
      </c>
      <c r="P309" s="85">
        <v>1.9374</v>
      </c>
      <c r="Q309" s="85">
        <v>1.9463999999999999</v>
      </c>
      <c r="R309" s="85">
        <v>1.9427000000000001</v>
      </c>
      <c r="S309" s="85">
        <v>1.9590000000000001</v>
      </c>
      <c r="T309" s="85">
        <v>1.9729000000000001</v>
      </c>
      <c r="U309" s="85">
        <v>1.9319</v>
      </c>
      <c r="V309" s="85">
        <v>1.9351</v>
      </c>
      <c r="W309" s="85">
        <v>1.9218999999999999</v>
      </c>
      <c r="X309" s="85">
        <v>1.9352</v>
      </c>
      <c r="Y309" s="85">
        <v>1.9383999999999999</v>
      </c>
      <c r="Z309" s="85">
        <v>1.9468000000000001</v>
      </c>
      <c r="AA309" s="85">
        <v>1.9397</v>
      </c>
      <c r="AB309" s="85">
        <v>1.9279999999999999</v>
      </c>
      <c r="AC309" s="85">
        <v>1.9488000000000001</v>
      </c>
      <c r="AD309" s="85">
        <v>1.964</v>
      </c>
      <c r="AE309" s="85">
        <v>1.9836</v>
      </c>
      <c r="AF309" s="85">
        <v>1.9782</v>
      </c>
      <c r="AG309" s="85">
        <v>1.9573</v>
      </c>
      <c r="AH309" s="85">
        <v>1.9315</v>
      </c>
      <c r="AI309" s="85">
        <v>1.9198999999999999</v>
      </c>
      <c r="AJ309" s="85">
        <v>1.9192</v>
      </c>
      <c r="AK309" s="85">
        <v>1.9268000000000001</v>
      </c>
      <c r="AL309" s="85">
        <v>1.9177</v>
      </c>
      <c r="AM309" s="85">
        <v>1.9038999999999999</v>
      </c>
      <c r="AN309" s="85">
        <v>1.8929</v>
      </c>
    </row>
    <row r="310" spans="1:40" x14ac:dyDescent="0.25">
      <c r="A310" s="64" t="s">
        <v>1</v>
      </c>
      <c r="B310" s="64" t="s">
        <v>160</v>
      </c>
      <c r="C310" s="64" t="s">
        <v>321</v>
      </c>
      <c r="D310" s="64"/>
      <c r="E310" s="90">
        <v>4102002</v>
      </c>
      <c r="F310" s="88">
        <v>4102002</v>
      </c>
      <c r="G310" s="39" t="s">
        <v>766</v>
      </c>
      <c r="H310" s="85">
        <v>0.52049999999999996</v>
      </c>
      <c r="I310" s="85">
        <v>0.51980000000000004</v>
      </c>
      <c r="J310" s="85">
        <v>0.51459999999999995</v>
      </c>
      <c r="K310" s="85">
        <v>0.51459999999999995</v>
      </c>
      <c r="L310" s="85">
        <v>0.52190000000000003</v>
      </c>
      <c r="M310" s="85">
        <v>0.52939999999999998</v>
      </c>
      <c r="N310" s="85">
        <v>0.53300000000000003</v>
      </c>
      <c r="O310" s="85">
        <v>0.5272</v>
      </c>
      <c r="P310" s="85">
        <v>0.51990000000000003</v>
      </c>
      <c r="Q310" s="85">
        <v>0.52459999999999996</v>
      </c>
      <c r="R310" s="85">
        <v>0.52359999999999995</v>
      </c>
      <c r="S310" s="85">
        <v>0.53080000000000005</v>
      </c>
      <c r="T310" s="85">
        <v>0.53</v>
      </c>
      <c r="U310" s="85">
        <v>0.51480000000000004</v>
      </c>
      <c r="V310" s="85">
        <v>0.51390000000000002</v>
      </c>
      <c r="W310" s="85">
        <v>0.51300000000000001</v>
      </c>
      <c r="X310" s="85">
        <v>0.51600000000000001</v>
      </c>
      <c r="Y310" s="85">
        <v>0.52249999999999996</v>
      </c>
      <c r="Z310" s="85">
        <v>0.52669999999999995</v>
      </c>
      <c r="AA310" s="85">
        <v>0.52810000000000001</v>
      </c>
      <c r="AB310" s="85">
        <v>0.52739999999999998</v>
      </c>
      <c r="AC310" s="85">
        <v>0.53539999999999999</v>
      </c>
      <c r="AD310" s="85">
        <v>0.53520000000000001</v>
      </c>
      <c r="AE310" s="85">
        <v>0.54100000000000004</v>
      </c>
      <c r="AF310" s="85">
        <v>0.53520000000000001</v>
      </c>
      <c r="AG310" s="85">
        <v>0.52639999999999998</v>
      </c>
      <c r="AH310" s="85">
        <v>0.52110000000000001</v>
      </c>
      <c r="AI310" s="85">
        <v>0.5161</v>
      </c>
      <c r="AJ310" s="85">
        <v>0.52039999999999997</v>
      </c>
      <c r="AK310" s="85">
        <v>0.52590000000000003</v>
      </c>
      <c r="AL310" s="85">
        <v>0.52780000000000005</v>
      </c>
      <c r="AM310" s="85">
        <v>0.52059999999999995</v>
      </c>
      <c r="AN310" s="85">
        <v>0.51729999999999998</v>
      </c>
    </row>
    <row r="311" spans="1:40" x14ac:dyDescent="0.25">
      <c r="A311" s="64" t="s">
        <v>1</v>
      </c>
      <c r="B311" s="64" t="s">
        <v>160</v>
      </c>
      <c r="C311" s="64" t="s">
        <v>321</v>
      </c>
      <c r="D311" s="64"/>
      <c r="E311" s="90">
        <v>4102003</v>
      </c>
      <c r="F311" s="88">
        <v>4102003</v>
      </c>
      <c r="G311" s="39" t="s">
        <v>767</v>
      </c>
      <c r="H311" s="85">
        <v>8.2600000000000007E-2</v>
      </c>
      <c r="I311" s="85">
        <v>8.2000000000000003E-2</v>
      </c>
      <c r="J311" s="85">
        <v>8.1500000000000003E-2</v>
      </c>
      <c r="K311" s="85">
        <v>8.3000000000000004E-2</v>
      </c>
      <c r="L311" s="85">
        <v>8.5500000000000007E-2</v>
      </c>
      <c r="M311" s="85">
        <v>8.8800000000000004E-2</v>
      </c>
      <c r="N311" s="85">
        <v>9.2100000000000001E-2</v>
      </c>
      <c r="O311" s="85">
        <v>8.8800000000000004E-2</v>
      </c>
      <c r="P311" s="85">
        <v>8.4599999999999995E-2</v>
      </c>
      <c r="Q311" s="85">
        <v>8.2000000000000003E-2</v>
      </c>
      <c r="R311" s="85">
        <v>8.2000000000000003E-2</v>
      </c>
      <c r="S311" s="85">
        <v>8.2500000000000004E-2</v>
      </c>
      <c r="T311" s="85">
        <v>8.3599999999999994E-2</v>
      </c>
      <c r="U311" s="85">
        <v>8.1699999999999995E-2</v>
      </c>
      <c r="V311" s="85">
        <v>8.1900000000000001E-2</v>
      </c>
      <c r="W311" s="85">
        <v>8.1299999999999997E-2</v>
      </c>
      <c r="X311" s="85">
        <v>8.3799999999999999E-2</v>
      </c>
      <c r="Y311" s="85">
        <v>8.5400000000000004E-2</v>
      </c>
      <c r="Z311" s="85">
        <v>8.5999999999999993E-2</v>
      </c>
      <c r="AA311" s="85">
        <v>8.1799999999999998E-2</v>
      </c>
      <c r="AB311" s="85">
        <v>7.8600000000000003E-2</v>
      </c>
      <c r="AC311" s="85">
        <v>7.8600000000000003E-2</v>
      </c>
      <c r="AD311" s="85">
        <v>7.85E-2</v>
      </c>
      <c r="AE311" s="85">
        <v>7.9600000000000004E-2</v>
      </c>
      <c r="AF311" s="85">
        <v>7.8299999999999995E-2</v>
      </c>
      <c r="AG311" s="85">
        <v>7.7100000000000002E-2</v>
      </c>
      <c r="AH311" s="85">
        <v>7.5800000000000006E-2</v>
      </c>
      <c r="AI311" s="85">
        <v>7.5399999999999995E-2</v>
      </c>
      <c r="AJ311" s="85">
        <v>7.7100000000000002E-2</v>
      </c>
      <c r="AK311" s="85">
        <v>7.7799999999999994E-2</v>
      </c>
      <c r="AL311" s="85">
        <v>7.8899999999999998E-2</v>
      </c>
      <c r="AM311" s="85">
        <v>7.6799999999999993E-2</v>
      </c>
      <c r="AN311" s="85">
        <v>7.3599999999999999E-2</v>
      </c>
    </row>
    <row r="312" spans="1:40" x14ac:dyDescent="0.25">
      <c r="A312" s="64" t="s">
        <v>1</v>
      </c>
      <c r="B312" s="64" t="s">
        <v>160</v>
      </c>
      <c r="C312" s="64" t="s">
        <v>321</v>
      </c>
      <c r="D312" s="64"/>
      <c r="E312" s="90">
        <v>4102004</v>
      </c>
      <c r="F312" s="88">
        <v>4102004</v>
      </c>
      <c r="G312" s="39" t="s">
        <v>768</v>
      </c>
      <c r="H312" s="85">
        <v>2.5100000000000001E-2</v>
      </c>
      <c r="I312" s="85">
        <v>2.4500000000000001E-2</v>
      </c>
      <c r="J312" s="85">
        <v>2.4500000000000001E-2</v>
      </c>
      <c r="K312" s="85">
        <v>2.4500000000000001E-2</v>
      </c>
      <c r="L312" s="85">
        <v>2.46E-2</v>
      </c>
      <c r="M312" s="85">
        <v>2.4500000000000001E-2</v>
      </c>
      <c r="N312" s="85">
        <v>2.4500000000000001E-2</v>
      </c>
      <c r="O312" s="85">
        <v>2.4899999999999999E-2</v>
      </c>
      <c r="P312" s="85">
        <v>2.5000000000000001E-2</v>
      </c>
      <c r="Q312" s="85">
        <v>2.4899999999999999E-2</v>
      </c>
      <c r="R312" s="85">
        <v>2.4199999999999999E-2</v>
      </c>
      <c r="S312" s="85">
        <v>2.4400000000000002E-2</v>
      </c>
      <c r="T312" s="85">
        <v>2.4799999999999999E-2</v>
      </c>
      <c r="U312" s="85">
        <v>2.4299999999999999E-2</v>
      </c>
      <c r="V312" s="85">
        <v>2.41E-2</v>
      </c>
      <c r="W312" s="85">
        <v>2.4E-2</v>
      </c>
      <c r="X312" s="85">
        <v>2.4E-2</v>
      </c>
      <c r="Y312" s="85">
        <v>2.3800000000000002E-2</v>
      </c>
      <c r="Z312" s="85">
        <v>2.4199999999999999E-2</v>
      </c>
      <c r="AA312" s="85">
        <v>2.4199999999999999E-2</v>
      </c>
      <c r="AB312" s="85">
        <v>2.4199999999999999E-2</v>
      </c>
      <c r="AC312" s="85">
        <v>2.4299999999999999E-2</v>
      </c>
      <c r="AD312" s="85">
        <v>2.4400000000000002E-2</v>
      </c>
      <c r="AE312" s="85">
        <v>2.4799999999999999E-2</v>
      </c>
      <c r="AF312" s="85">
        <v>2.5999999999999999E-2</v>
      </c>
      <c r="AG312" s="85">
        <v>2.5600000000000001E-2</v>
      </c>
      <c r="AH312" s="85">
        <v>2.52E-2</v>
      </c>
      <c r="AI312" s="85">
        <v>2.5000000000000001E-2</v>
      </c>
      <c r="AJ312" s="85">
        <v>2.5000000000000001E-2</v>
      </c>
      <c r="AK312" s="85">
        <v>2.52E-2</v>
      </c>
      <c r="AL312" s="85">
        <v>2.4899999999999999E-2</v>
      </c>
      <c r="AM312" s="85">
        <v>2.4799999999999999E-2</v>
      </c>
      <c r="AN312" s="85">
        <v>2.46E-2</v>
      </c>
    </row>
    <row r="313" spans="1:40" x14ac:dyDescent="0.25">
      <c r="A313" s="64" t="s">
        <v>1</v>
      </c>
      <c r="B313" s="64" t="s">
        <v>160</v>
      </c>
      <c r="C313" s="64" t="s">
        <v>321</v>
      </c>
      <c r="D313" s="64"/>
      <c r="E313" s="90">
        <v>4102005</v>
      </c>
      <c r="F313" s="88">
        <v>4102005</v>
      </c>
      <c r="G313" s="39" t="s">
        <v>769</v>
      </c>
      <c r="H313" s="85">
        <v>0.34770000000000001</v>
      </c>
      <c r="I313" s="85">
        <v>0.34410000000000002</v>
      </c>
      <c r="J313" s="85">
        <v>0.34029999999999999</v>
      </c>
      <c r="K313" s="85">
        <v>0.33460000000000001</v>
      </c>
      <c r="L313" s="85">
        <v>0.33960000000000001</v>
      </c>
      <c r="M313" s="85">
        <v>0.33829999999999999</v>
      </c>
      <c r="N313" s="85">
        <v>0.34510000000000002</v>
      </c>
      <c r="O313" s="85">
        <v>0.33910000000000001</v>
      </c>
      <c r="P313" s="85">
        <v>0.3427</v>
      </c>
      <c r="Q313" s="85">
        <v>0.34329999999999999</v>
      </c>
      <c r="R313" s="85">
        <v>0.33950000000000002</v>
      </c>
      <c r="S313" s="85">
        <v>0.34100000000000003</v>
      </c>
      <c r="T313" s="85">
        <v>0.34379999999999999</v>
      </c>
      <c r="U313" s="85">
        <v>0.33760000000000001</v>
      </c>
      <c r="V313" s="85">
        <v>0.33639999999999998</v>
      </c>
      <c r="W313" s="85">
        <v>0.33169999999999999</v>
      </c>
      <c r="X313" s="85">
        <v>0.33350000000000002</v>
      </c>
      <c r="Y313" s="85">
        <v>0.33310000000000001</v>
      </c>
      <c r="Z313" s="85">
        <v>0.33539999999999998</v>
      </c>
      <c r="AA313" s="85">
        <v>0.33760000000000001</v>
      </c>
      <c r="AB313" s="85">
        <v>0.33389999999999997</v>
      </c>
      <c r="AC313" s="85">
        <v>0.33550000000000002</v>
      </c>
      <c r="AD313" s="85">
        <v>0.34089999999999998</v>
      </c>
      <c r="AE313" s="85">
        <v>0.34699999999999998</v>
      </c>
      <c r="AF313" s="85">
        <v>0.34960000000000002</v>
      </c>
      <c r="AG313" s="85">
        <v>0.3427</v>
      </c>
      <c r="AH313" s="85">
        <v>0.33779999999999999</v>
      </c>
      <c r="AI313" s="85">
        <v>0.33450000000000002</v>
      </c>
      <c r="AJ313" s="85">
        <v>0.3352</v>
      </c>
      <c r="AK313" s="85">
        <v>0.3402</v>
      </c>
      <c r="AL313" s="85">
        <v>0.33729999999999999</v>
      </c>
      <c r="AM313" s="85">
        <v>0.33539999999999998</v>
      </c>
      <c r="AN313" s="85">
        <v>0.33629999999999999</v>
      </c>
    </row>
    <row r="314" spans="1:40" x14ac:dyDescent="0.25">
      <c r="A314" s="64" t="s">
        <v>1</v>
      </c>
      <c r="B314" s="64" t="s">
        <v>160</v>
      </c>
      <c r="C314" s="64" t="s">
        <v>321</v>
      </c>
      <c r="D314" s="64"/>
      <c r="E314" s="90">
        <v>4102008</v>
      </c>
      <c r="F314" s="88">
        <v>4102008</v>
      </c>
      <c r="G314" s="39" t="s">
        <v>770</v>
      </c>
      <c r="H314" s="85">
        <v>0.76</v>
      </c>
      <c r="I314" s="85">
        <v>0.75609999999999999</v>
      </c>
      <c r="J314" s="85">
        <v>0.74660000000000004</v>
      </c>
      <c r="K314" s="85">
        <v>0.72699999999999998</v>
      </c>
      <c r="L314" s="85">
        <v>0.72</v>
      </c>
      <c r="M314" s="85">
        <v>0.72650000000000003</v>
      </c>
      <c r="N314" s="85">
        <v>0.72440000000000004</v>
      </c>
      <c r="O314" s="85">
        <v>0.72130000000000005</v>
      </c>
      <c r="P314" s="85">
        <v>0.71730000000000005</v>
      </c>
      <c r="Q314" s="85">
        <v>0.7208</v>
      </c>
      <c r="R314" s="85">
        <v>0.7228</v>
      </c>
      <c r="S314" s="85">
        <v>0.72909999999999997</v>
      </c>
      <c r="T314" s="85">
        <v>0.73939999999999995</v>
      </c>
      <c r="U314" s="85">
        <v>0.72270000000000001</v>
      </c>
      <c r="V314" s="85">
        <v>0.72819999999999996</v>
      </c>
      <c r="W314" s="85">
        <v>0.72089999999999999</v>
      </c>
      <c r="X314" s="85">
        <v>0.72840000000000005</v>
      </c>
      <c r="Y314" s="85">
        <v>0.72209999999999996</v>
      </c>
      <c r="Z314" s="85">
        <v>0.72319999999999995</v>
      </c>
      <c r="AA314" s="85">
        <v>0.7167</v>
      </c>
      <c r="AB314" s="85">
        <v>0.71230000000000004</v>
      </c>
      <c r="AC314" s="85">
        <v>0.72040000000000004</v>
      </c>
      <c r="AD314" s="85">
        <v>0.73019999999999996</v>
      </c>
      <c r="AE314" s="85">
        <v>0.73340000000000005</v>
      </c>
      <c r="AF314" s="85">
        <v>0.72819999999999996</v>
      </c>
      <c r="AG314" s="85">
        <v>0.72460000000000002</v>
      </c>
      <c r="AH314" s="85">
        <v>0.71340000000000003</v>
      </c>
      <c r="AI314" s="85">
        <v>0.71199999999999997</v>
      </c>
      <c r="AJ314" s="85">
        <v>0.70660000000000001</v>
      </c>
      <c r="AK314" s="85">
        <v>0.70279999999999998</v>
      </c>
      <c r="AL314" s="85">
        <v>0.69469999999999998</v>
      </c>
      <c r="AM314" s="85">
        <v>0.69059999999999999</v>
      </c>
      <c r="AN314" s="85">
        <v>0.68730000000000002</v>
      </c>
    </row>
    <row r="315" spans="1:40" x14ac:dyDescent="0.25">
      <c r="A315" s="64" t="s">
        <v>1</v>
      </c>
      <c r="B315" s="64" t="s">
        <v>160</v>
      </c>
      <c r="C315" s="64" t="s">
        <v>321</v>
      </c>
      <c r="D315" s="64"/>
      <c r="E315" s="90">
        <v>4102010</v>
      </c>
      <c r="F315" s="88">
        <v>4102010</v>
      </c>
      <c r="G315" s="39" t="s">
        <v>771</v>
      </c>
      <c r="H315" s="85">
        <v>0.16339999999999999</v>
      </c>
      <c r="I315" s="85">
        <v>0.16059999999999999</v>
      </c>
      <c r="J315" s="85">
        <v>0.1603</v>
      </c>
      <c r="K315" s="85">
        <v>0.15939999999999999</v>
      </c>
      <c r="L315" s="85">
        <v>0.15870000000000001</v>
      </c>
      <c r="M315" s="85">
        <v>0.1595</v>
      </c>
      <c r="N315" s="85">
        <v>0.15939999999999999</v>
      </c>
      <c r="O315" s="85">
        <v>0.158</v>
      </c>
      <c r="P315" s="85">
        <v>0.1583</v>
      </c>
      <c r="Q315" s="85">
        <v>0.15989999999999999</v>
      </c>
      <c r="R315" s="85">
        <v>0.16070000000000001</v>
      </c>
      <c r="S315" s="85">
        <v>0.1608</v>
      </c>
      <c r="T315" s="85">
        <v>0.16039999999999999</v>
      </c>
      <c r="U315" s="85">
        <v>0.1595</v>
      </c>
      <c r="V315" s="85">
        <v>0.15920000000000001</v>
      </c>
      <c r="W315" s="85">
        <v>0.16020000000000001</v>
      </c>
      <c r="X315" s="85">
        <v>0.15859999999999999</v>
      </c>
      <c r="Y315" s="85">
        <v>0.16039999999999999</v>
      </c>
      <c r="Z315" s="85">
        <v>0.1595</v>
      </c>
      <c r="AA315" s="85">
        <v>0.16009999999999999</v>
      </c>
      <c r="AB315" s="85">
        <v>0.1605</v>
      </c>
      <c r="AC315" s="85">
        <v>0.16250000000000001</v>
      </c>
      <c r="AD315" s="85">
        <v>0.16089999999999999</v>
      </c>
      <c r="AE315" s="85">
        <v>0.16300000000000001</v>
      </c>
      <c r="AF315" s="85">
        <v>0.1618</v>
      </c>
      <c r="AG315" s="85">
        <v>0.16209999999999999</v>
      </c>
      <c r="AH315" s="85">
        <v>0.16059999999999999</v>
      </c>
      <c r="AI315" s="85">
        <v>0.1598</v>
      </c>
      <c r="AJ315" s="85">
        <v>0.15840000000000001</v>
      </c>
      <c r="AK315" s="85">
        <v>0.15859999999999999</v>
      </c>
      <c r="AL315" s="85">
        <v>0.1595</v>
      </c>
      <c r="AM315" s="85">
        <v>0.16120000000000001</v>
      </c>
      <c r="AN315" s="85">
        <v>0.1595</v>
      </c>
    </row>
    <row r="316" spans="1:40" x14ac:dyDescent="0.25">
      <c r="A316" s="64" t="s">
        <v>1</v>
      </c>
      <c r="B316" s="64" t="s">
        <v>160</v>
      </c>
      <c r="C316" s="64" t="s">
        <v>321</v>
      </c>
      <c r="D316" s="64"/>
      <c r="E316" s="90">
        <v>4102013</v>
      </c>
      <c r="F316" s="88">
        <v>4102013</v>
      </c>
      <c r="G316" s="39" t="s">
        <v>772</v>
      </c>
      <c r="H316" s="85">
        <v>9.2700000000000005E-2</v>
      </c>
      <c r="I316" s="85">
        <v>9.2999999999999999E-2</v>
      </c>
      <c r="J316" s="85">
        <v>9.2299999999999993E-2</v>
      </c>
      <c r="K316" s="85">
        <v>9.0700000000000003E-2</v>
      </c>
      <c r="L316" s="85">
        <v>8.8999999999999996E-2</v>
      </c>
      <c r="M316" s="85">
        <v>8.8900000000000007E-2</v>
      </c>
      <c r="N316" s="85">
        <v>8.8900000000000007E-2</v>
      </c>
      <c r="O316" s="85">
        <v>8.9700000000000002E-2</v>
      </c>
      <c r="P316" s="85">
        <v>8.9499999999999996E-2</v>
      </c>
      <c r="Q316" s="85">
        <v>9.0899999999999995E-2</v>
      </c>
      <c r="R316" s="85">
        <v>8.9800000000000005E-2</v>
      </c>
      <c r="S316" s="85">
        <v>9.0399999999999994E-2</v>
      </c>
      <c r="T316" s="85">
        <v>9.0800000000000006E-2</v>
      </c>
      <c r="U316" s="85">
        <v>9.1200000000000003E-2</v>
      </c>
      <c r="V316" s="85">
        <v>9.1399999999999995E-2</v>
      </c>
      <c r="W316" s="85">
        <v>9.0800000000000006E-2</v>
      </c>
      <c r="X316" s="85">
        <v>9.0800000000000006E-2</v>
      </c>
      <c r="Y316" s="85">
        <v>9.0999999999999998E-2</v>
      </c>
      <c r="Z316" s="85">
        <v>9.1800000000000007E-2</v>
      </c>
      <c r="AA316" s="85">
        <v>9.11E-2</v>
      </c>
      <c r="AB316" s="85">
        <v>9.0999999999999998E-2</v>
      </c>
      <c r="AC316" s="85">
        <v>9.2200000000000004E-2</v>
      </c>
      <c r="AD316" s="85">
        <v>9.3899999999999997E-2</v>
      </c>
      <c r="AE316" s="85">
        <v>9.4700000000000006E-2</v>
      </c>
      <c r="AF316" s="85">
        <v>9.9099999999999994E-2</v>
      </c>
      <c r="AG316" s="85">
        <v>9.8699999999999996E-2</v>
      </c>
      <c r="AH316" s="85">
        <v>9.7600000000000006E-2</v>
      </c>
      <c r="AI316" s="85">
        <v>9.7000000000000003E-2</v>
      </c>
      <c r="AJ316" s="85">
        <v>9.6500000000000002E-2</v>
      </c>
      <c r="AK316" s="85">
        <v>9.6299999999999997E-2</v>
      </c>
      <c r="AL316" s="85">
        <v>9.4600000000000004E-2</v>
      </c>
      <c r="AM316" s="85">
        <v>9.4399999999999998E-2</v>
      </c>
      <c r="AN316" s="85">
        <v>9.4299999999999995E-2</v>
      </c>
    </row>
    <row r="317" spans="1:40" x14ac:dyDescent="0.25">
      <c r="A317" s="64">
        <v>0</v>
      </c>
      <c r="B317" s="64">
        <v>0</v>
      </c>
      <c r="C317" s="64">
        <v>0</v>
      </c>
      <c r="D317" s="64"/>
      <c r="E317" s="113">
        <v>4103000</v>
      </c>
      <c r="F317" s="114">
        <v>4103</v>
      </c>
      <c r="G317" s="99" t="s">
        <v>773</v>
      </c>
      <c r="H317" s="85">
        <v>0.73640000000000005</v>
      </c>
      <c r="I317" s="85">
        <v>0.72950000000000004</v>
      </c>
      <c r="J317" s="85">
        <v>0.7288</v>
      </c>
      <c r="K317" s="85">
        <v>0.7177</v>
      </c>
      <c r="L317" s="85">
        <v>0.72130000000000005</v>
      </c>
      <c r="M317" s="85">
        <v>0.72529999999999994</v>
      </c>
      <c r="N317" s="85">
        <v>0.72799999999999998</v>
      </c>
      <c r="O317" s="85">
        <v>0.72189999999999999</v>
      </c>
      <c r="P317" s="85">
        <v>0.7208</v>
      </c>
      <c r="Q317" s="85">
        <v>0.72170000000000001</v>
      </c>
      <c r="R317" s="85">
        <v>0.72840000000000005</v>
      </c>
      <c r="S317" s="85">
        <v>0.72889999999999999</v>
      </c>
      <c r="T317" s="85">
        <v>0.72970000000000002</v>
      </c>
      <c r="U317" s="85">
        <v>0.72330000000000005</v>
      </c>
      <c r="V317" s="85">
        <v>0.72430000000000005</v>
      </c>
      <c r="W317" s="85">
        <v>0.72430000000000005</v>
      </c>
      <c r="X317" s="85">
        <v>0.72670000000000001</v>
      </c>
      <c r="Y317" s="85">
        <v>0.72889999999999999</v>
      </c>
      <c r="Z317" s="85">
        <v>0.72989999999999999</v>
      </c>
      <c r="AA317" s="85">
        <v>0.72709999999999997</v>
      </c>
      <c r="AB317" s="85">
        <v>0.73060000000000003</v>
      </c>
      <c r="AC317" s="85">
        <v>0.73160000000000003</v>
      </c>
      <c r="AD317" s="85">
        <v>0.73319999999999996</v>
      </c>
      <c r="AE317" s="85">
        <v>0.73089999999999999</v>
      </c>
      <c r="AF317" s="85">
        <v>0.7359</v>
      </c>
      <c r="AG317" s="85">
        <v>0.72899999999999998</v>
      </c>
      <c r="AH317" s="85">
        <v>0.73209999999999997</v>
      </c>
      <c r="AI317" s="85">
        <v>0.73319999999999996</v>
      </c>
      <c r="AJ317" s="85">
        <v>0.73260000000000003</v>
      </c>
      <c r="AK317" s="85">
        <v>0.73580000000000001</v>
      </c>
      <c r="AL317" s="85">
        <v>0.73980000000000001</v>
      </c>
      <c r="AM317" s="85">
        <v>0.73780000000000001</v>
      </c>
      <c r="AN317" s="85">
        <v>0.73029999999999995</v>
      </c>
    </row>
    <row r="318" spans="1:40" x14ac:dyDescent="0.25">
      <c r="A318" s="64" t="s">
        <v>1</v>
      </c>
      <c r="B318" s="64" t="s">
        <v>160</v>
      </c>
      <c r="C318" s="64" t="s">
        <v>321</v>
      </c>
      <c r="D318" s="64"/>
      <c r="E318" s="90">
        <v>4103001</v>
      </c>
      <c r="F318" s="88">
        <v>4103001</v>
      </c>
      <c r="G318" s="39" t="s">
        <v>774</v>
      </c>
      <c r="H318" s="85">
        <v>2.52E-2</v>
      </c>
      <c r="I318" s="85">
        <v>2.5499999999999998E-2</v>
      </c>
      <c r="J318" s="85">
        <v>2.5999999999999999E-2</v>
      </c>
      <c r="K318" s="85">
        <v>2.58E-2</v>
      </c>
      <c r="L318" s="85">
        <v>2.5600000000000001E-2</v>
      </c>
      <c r="M318" s="85">
        <v>2.5600000000000001E-2</v>
      </c>
      <c r="N318" s="85">
        <v>2.5499999999999998E-2</v>
      </c>
      <c r="O318" s="85">
        <v>2.5100000000000001E-2</v>
      </c>
      <c r="P318" s="85">
        <v>2.5399999999999999E-2</v>
      </c>
      <c r="Q318" s="85">
        <v>2.4899999999999999E-2</v>
      </c>
      <c r="R318" s="85">
        <v>2.5000000000000001E-2</v>
      </c>
      <c r="S318" s="85">
        <v>2.4799999999999999E-2</v>
      </c>
      <c r="T318" s="85">
        <v>2.4500000000000001E-2</v>
      </c>
      <c r="U318" s="85">
        <v>2.4899999999999999E-2</v>
      </c>
      <c r="V318" s="85">
        <v>2.5399999999999999E-2</v>
      </c>
      <c r="W318" s="85">
        <v>2.5399999999999999E-2</v>
      </c>
      <c r="X318" s="85">
        <v>2.5499999999999998E-2</v>
      </c>
      <c r="Y318" s="85">
        <v>2.52E-2</v>
      </c>
      <c r="Z318" s="85">
        <v>2.53E-2</v>
      </c>
      <c r="AA318" s="85">
        <v>2.53E-2</v>
      </c>
      <c r="AB318" s="85">
        <v>2.52E-2</v>
      </c>
      <c r="AC318" s="85">
        <v>2.52E-2</v>
      </c>
      <c r="AD318" s="85">
        <v>2.52E-2</v>
      </c>
      <c r="AE318" s="85">
        <v>2.5000000000000001E-2</v>
      </c>
      <c r="AF318" s="85">
        <v>2.4400000000000002E-2</v>
      </c>
      <c r="AG318" s="85">
        <v>2.46E-2</v>
      </c>
      <c r="AH318" s="85">
        <v>2.4899999999999999E-2</v>
      </c>
      <c r="AI318" s="85">
        <v>2.5000000000000001E-2</v>
      </c>
      <c r="AJ318" s="85">
        <v>2.5100000000000001E-2</v>
      </c>
      <c r="AK318" s="85">
        <v>2.5100000000000001E-2</v>
      </c>
      <c r="AL318" s="85">
        <v>2.53E-2</v>
      </c>
      <c r="AM318" s="85">
        <v>2.5100000000000001E-2</v>
      </c>
      <c r="AN318" s="85">
        <v>2.5000000000000001E-2</v>
      </c>
    </row>
    <row r="319" spans="1:40" x14ac:dyDescent="0.25">
      <c r="A319" s="64" t="s">
        <v>1</v>
      </c>
      <c r="B319" s="64" t="s">
        <v>160</v>
      </c>
      <c r="C319" s="64" t="s">
        <v>321</v>
      </c>
      <c r="D319" s="64"/>
      <c r="E319" s="90">
        <v>4103002</v>
      </c>
      <c r="F319" s="88">
        <v>4103002</v>
      </c>
      <c r="G319" s="39" t="s">
        <v>775</v>
      </c>
      <c r="H319" s="85">
        <v>0.13600000000000001</v>
      </c>
      <c r="I319" s="85">
        <v>0.1348</v>
      </c>
      <c r="J319" s="85">
        <v>0.13339999999999999</v>
      </c>
      <c r="K319" s="85">
        <v>0.13439999999999999</v>
      </c>
      <c r="L319" s="85">
        <v>0.1366</v>
      </c>
      <c r="M319" s="85">
        <v>0.13739999999999999</v>
      </c>
      <c r="N319" s="85">
        <v>0.13719999999999999</v>
      </c>
      <c r="O319" s="85">
        <v>0.1358</v>
      </c>
      <c r="P319" s="85">
        <v>0.13469999999999999</v>
      </c>
      <c r="Q319" s="85">
        <v>0.1346</v>
      </c>
      <c r="R319" s="85">
        <v>0.1348</v>
      </c>
      <c r="S319" s="85">
        <v>0.1356</v>
      </c>
      <c r="T319" s="85">
        <v>0.1346</v>
      </c>
      <c r="U319" s="85">
        <v>0.13289999999999999</v>
      </c>
      <c r="V319" s="85">
        <v>0.13400000000000001</v>
      </c>
      <c r="W319" s="85">
        <v>0.13550000000000001</v>
      </c>
      <c r="X319" s="85">
        <v>0.1361</v>
      </c>
      <c r="Y319" s="85">
        <v>0.13700000000000001</v>
      </c>
      <c r="Z319" s="85">
        <v>0.1366</v>
      </c>
      <c r="AA319" s="85">
        <v>0.13539999999999999</v>
      </c>
      <c r="AB319" s="85">
        <v>0.13650000000000001</v>
      </c>
      <c r="AC319" s="85">
        <v>0.13619999999999999</v>
      </c>
      <c r="AD319" s="85">
        <v>0.13619999999999999</v>
      </c>
      <c r="AE319" s="85">
        <v>0.13500000000000001</v>
      </c>
      <c r="AF319" s="85">
        <v>0.1353</v>
      </c>
      <c r="AG319" s="85">
        <v>0.13350000000000001</v>
      </c>
      <c r="AH319" s="85">
        <v>0.1348</v>
      </c>
      <c r="AI319" s="85">
        <v>0.13569999999999999</v>
      </c>
      <c r="AJ319" s="85">
        <v>0.13600000000000001</v>
      </c>
      <c r="AK319" s="85">
        <v>0.13769999999999999</v>
      </c>
      <c r="AL319" s="85">
        <v>0.13900000000000001</v>
      </c>
      <c r="AM319" s="85">
        <v>0.1386</v>
      </c>
      <c r="AN319" s="85">
        <v>0.13639999999999999</v>
      </c>
    </row>
    <row r="320" spans="1:40" x14ac:dyDescent="0.25">
      <c r="A320" s="64" t="s">
        <v>1</v>
      </c>
      <c r="B320" s="64" t="s">
        <v>160</v>
      </c>
      <c r="C320" s="64" t="s">
        <v>321</v>
      </c>
      <c r="D320" s="64"/>
      <c r="E320" s="90">
        <v>4103005</v>
      </c>
      <c r="F320" s="88">
        <v>4103005</v>
      </c>
      <c r="G320" s="39" t="s">
        <v>776</v>
      </c>
      <c r="H320" s="85">
        <v>4.3799999999999999E-2</v>
      </c>
      <c r="I320" s="85">
        <v>4.3900000000000002E-2</v>
      </c>
      <c r="J320" s="85">
        <v>4.3700000000000003E-2</v>
      </c>
      <c r="K320" s="85">
        <v>4.4699999999999997E-2</v>
      </c>
      <c r="L320" s="85">
        <v>4.5699999999999998E-2</v>
      </c>
      <c r="M320" s="85">
        <v>4.7300000000000002E-2</v>
      </c>
      <c r="N320" s="85">
        <v>4.82E-2</v>
      </c>
      <c r="O320" s="85">
        <v>4.7E-2</v>
      </c>
      <c r="P320" s="85">
        <v>4.4999999999999998E-2</v>
      </c>
      <c r="Q320" s="85">
        <v>4.4600000000000001E-2</v>
      </c>
      <c r="R320" s="85">
        <v>4.53E-2</v>
      </c>
      <c r="S320" s="85">
        <v>4.53E-2</v>
      </c>
      <c r="T320" s="85">
        <v>4.5499999999999999E-2</v>
      </c>
      <c r="U320" s="85">
        <v>4.4900000000000002E-2</v>
      </c>
      <c r="V320" s="85">
        <v>4.4999999999999998E-2</v>
      </c>
      <c r="W320" s="85">
        <v>4.5100000000000001E-2</v>
      </c>
      <c r="X320" s="85">
        <v>4.6899999999999997E-2</v>
      </c>
      <c r="Y320" s="85">
        <v>4.7899999999999998E-2</v>
      </c>
      <c r="Z320" s="85">
        <v>4.7600000000000003E-2</v>
      </c>
      <c r="AA320" s="85">
        <v>4.6800000000000001E-2</v>
      </c>
      <c r="AB320" s="85">
        <v>4.58E-2</v>
      </c>
      <c r="AC320" s="85">
        <v>4.4699999999999997E-2</v>
      </c>
      <c r="AD320" s="85">
        <v>4.4900000000000002E-2</v>
      </c>
      <c r="AE320" s="85">
        <v>4.4600000000000001E-2</v>
      </c>
      <c r="AF320" s="85">
        <v>4.58E-2</v>
      </c>
      <c r="AG320" s="85">
        <v>4.4999999999999998E-2</v>
      </c>
      <c r="AH320" s="85">
        <v>4.53E-2</v>
      </c>
      <c r="AI320" s="85">
        <v>4.5400000000000003E-2</v>
      </c>
      <c r="AJ320" s="85">
        <v>4.5600000000000002E-2</v>
      </c>
      <c r="AK320" s="85">
        <v>4.5999999999999999E-2</v>
      </c>
      <c r="AL320" s="85">
        <v>4.7300000000000002E-2</v>
      </c>
      <c r="AM320" s="85">
        <v>4.65E-2</v>
      </c>
      <c r="AN320" s="85">
        <v>4.5100000000000001E-2</v>
      </c>
    </row>
    <row r="321" spans="1:40" x14ac:dyDescent="0.25">
      <c r="A321" s="64" t="s">
        <v>1</v>
      </c>
      <c r="B321" s="64" t="s">
        <v>160</v>
      </c>
      <c r="C321" s="64" t="s">
        <v>321</v>
      </c>
      <c r="D321" s="64"/>
      <c r="E321" s="90">
        <v>4103007</v>
      </c>
      <c r="F321" s="88">
        <v>4103007</v>
      </c>
      <c r="G321" s="39" t="s">
        <v>777</v>
      </c>
      <c r="H321" s="85">
        <v>7.9699999999999993E-2</v>
      </c>
      <c r="I321" s="85">
        <v>7.9100000000000004E-2</v>
      </c>
      <c r="J321" s="85">
        <v>7.7499999999999999E-2</v>
      </c>
      <c r="K321" s="85">
        <v>7.6300000000000007E-2</v>
      </c>
      <c r="L321" s="85">
        <v>7.6600000000000001E-2</v>
      </c>
      <c r="M321" s="85">
        <v>7.6100000000000001E-2</v>
      </c>
      <c r="N321" s="85">
        <v>7.6100000000000001E-2</v>
      </c>
      <c r="O321" s="85">
        <v>7.6300000000000007E-2</v>
      </c>
      <c r="P321" s="85">
        <v>7.6100000000000001E-2</v>
      </c>
      <c r="Q321" s="85">
        <v>7.5200000000000003E-2</v>
      </c>
      <c r="R321" s="85">
        <v>7.5600000000000001E-2</v>
      </c>
      <c r="S321" s="85">
        <v>7.5300000000000006E-2</v>
      </c>
      <c r="T321" s="85">
        <v>7.5999999999999998E-2</v>
      </c>
      <c r="U321" s="85">
        <v>7.5600000000000001E-2</v>
      </c>
      <c r="V321" s="85">
        <v>7.5300000000000006E-2</v>
      </c>
      <c r="W321" s="85">
        <v>7.4700000000000003E-2</v>
      </c>
      <c r="X321" s="85">
        <v>7.5200000000000003E-2</v>
      </c>
      <c r="Y321" s="85">
        <v>7.5499999999999998E-2</v>
      </c>
      <c r="Z321" s="85">
        <v>7.6399999999999996E-2</v>
      </c>
      <c r="AA321" s="85">
        <v>7.6499999999999999E-2</v>
      </c>
      <c r="AB321" s="85">
        <v>7.5700000000000003E-2</v>
      </c>
      <c r="AC321" s="85">
        <v>7.51E-2</v>
      </c>
      <c r="AD321" s="85">
        <v>7.5300000000000006E-2</v>
      </c>
      <c r="AE321" s="85">
        <v>7.5700000000000003E-2</v>
      </c>
      <c r="AF321" s="85">
        <v>7.6300000000000007E-2</v>
      </c>
      <c r="AG321" s="85">
        <v>7.5600000000000001E-2</v>
      </c>
      <c r="AH321" s="85">
        <v>7.5399999999999995E-2</v>
      </c>
      <c r="AI321" s="85">
        <v>7.5899999999999995E-2</v>
      </c>
      <c r="AJ321" s="85">
        <v>7.6899999999999996E-2</v>
      </c>
      <c r="AK321" s="85">
        <v>7.7799999999999994E-2</v>
      </c>
      <c r="AL321" s="85">
        <v>7.8E-2</v>
      </c>
      <c r="AM321" s="85">
        <v>7.7799999999999994E-2</v>
      </c>
      <c r="AN321" s="85">
        <v>7.7100000000000002E-2</v>
      </c>
    </row>
    <row r="322" spans="1:40" x14ac:dyDescent="0.25">
      <c r="A322" s="64" t="s">
        <v>1</v>
      </c>
      <c r="B322" s="64" t="s">
        <v>160</v>
      </c>
      <c r="C322" s="64" t="s">
        <v>321</v>
      </c>
      <c r="D322" s="64"/>
      <c r="E322" s="90">
        <v>4103008</v>
      </c>
      <c r="F322" s="88">
        <v>4103008</v>
      </c>
      <c r="G322" s="39" t="s">
        <v>778</v>
      </c>
      <c r="H322" s="85">
        <v>0.11559999999999999</v>
      </c>
      <c r="I322" s="85">
        <v>0.1149</v>
      </c>
      <c r="J322" s="85">
        <v>0.1143</v>
      </c>
      <c r="K322" s="85">
        <v>0.11119999999999999</v>
      </c>
      <c r="L322" s="85">
        <v>0.1096</v>
      </c>
      <c r="M322" s="85">
        <v>0.1094</v>
      </c>
      <c r="N322" s="85">
        <v>0.108</v>
      </c>
      <c r="O322" s="85">
        <v>0.10730000000000001</v>
      </c>
      <c r="P322" s="85">
        <v>0.1079</v>
      </c>
      <c r="Q322" s="85">
        <v>0.10920000000000001</v>
      </c>
      <c r="R322" s="85">
        <v>0.1116</v>
      </c>
      <c r="S322" s="85">
        <v>0.1125</v>
      </c>
      <c r="T322" s="85">
        <v>0.11269999999999999</v>
      </c>
      <c r="U322" s="85">
        <v>0.112</v>
      </c>
      <c r="V322" s="85">
        <v>0.11169999999999999</v>
      </c>
      <c r="W322" s="85">
        <v>0.1129</v>
      </c>
      <c r="X322" s="85">
        <v>0.111</v>
      </c>
      <c r="Y322" s="85">
        <v>0.1101</v>
      </c>
      <c r="Z322" s="85">
        <v>0.1105</v>
      </c>
      <c r="AA322" s="85">
        <v>0.11169999999999999</v>
      </c>
      <c r="AB322" s="85">
        <v>0.11169999999999999</v>
      </c>
      <c r="AC322" s="85">
        <v>0.11219999999999999</v>
      </c>
      <c r="AD322" s="85">
        <v>0.1129</v>
      </c>
      <c r="AE322" s="85">
        <v>0.1129</v>
      </c>
      <c r="AF322" s="85">
        <v>0.1144</v>
      </c>
      <c r="AG322" s="85">
        <v>0.1138</v>
      </c>
      <c r="AH322" s="85">
        <v>0.1143</v>
      </c>
      <c r="AI322" s="85">
        <v>0.1138</v>
      </c>
      <c r="AJ322" s="85">
        <v>0.1134</v>
      </c>
      <c r="AK322" s="85">
        <v>0.1125</v>
      </c>
      <c r="AL322" s="85">
        <v>0.1132</v>
      </c>
      <c r="AM322" s="85">
        <v>0.1139</v>
      </c>
      <c r="AN322" s="85">
        <v>0.11360000000000001</v>
      </c>
    </row>
    <row r="323" spans="1:40" x14ac:dyDescent="0.25">
      <c r="A323" s="64" t="s">
        <v>1</v>
      </c>
      <c r="B323" s="64" t="s">
        <v>160</v>
      </c>
      <c r="C323" s="64" t="s">
        <v>321</v>
      </c>
      <c r="D323" s="64"/>
      <c r="E323" s="90">
        <v>4103011</v>
      </c>
      <c r="F323" s="88">
        <v>4103011</v>
      </c>
      <c r="G323" s="39" t="s">
        <v>779</v>
      </c>
      <c r="H323" s="85">
        <v>0.28760000000000002</v>
      </c>
      <c r="I323" s="85">
        <v>0.28289999999999998</v>
      </c>
      <c r="J323" s="85">
        <v>0.28610000000000002</v>
      </c>
      <c r="K323" s="85">
        <v>0.27860000000000001</v>
      </c>
      <c r="L323" s="85">
        <v>0.28039999999999998</v>
      </c>
      <c r="M323" s="85">
        <v>0.28349999999999997</v>
      </c>
      <c r="N323" s="85">
        <v>0.28620000000000001</v>
      </c>
      <c r="O323" s="85">
        <v>0.28349999999999997</v>
      </c>
      <c r="P323" s="85">
        <v>0.28470000000000001</v>
      </c>
      <c r="Q323" s="85">
        <v>0.28589999999999999</v>
      </c>
      <c r="R323" s="85">
        <v>0.28970000000000001</v>
      </c>
      <c r="S323" s="85">
        <v>0.28839999999999999</v>
      </c>
      <c r="T323" s="85">
        <v>0.28910000000000002</v>
      </c>
      <c r="U323" s="85">
        <v>0.28539999999999999</v>
      </c>
      <c r="V323" s="85">
        <v>0.28539999999999999</v>
      </c>
      <c r="W323" s="85">
        <v>0.28360000000000002</v>
      </c>
      <c r="X323" s="85">
        <v>0.28549999999999998</v>
      </c>
      <c r="Y323" s="85">
        <v>0.28689999999999999</v>
      </c>
      <c r="Z323" s="85">
        <v>0.28760000000000002</v>
      </c>
      <c r="AA323" s="85">
        <v>0.28499999999999998</v>
      </c>
      <c r="AB323" s="85">
        <v>0.2888</v>
      </c>
      <c r="AC323" s="85">
        <v>0.2913</v>
      </c>
      <c r="AD323" s="85">
        <v>0.29170000000000001</v>
      </c>
      <c r="AE323" s="85">
        <v>0.29089999999999999</v>
      </c>
      <c r="AF323" s="85">
        <v>0.29380000000000001</v>
      </c>
      <c r="AG323" s="85">
        <v>0.28989999999999999</v>
      </c>
      <c r="AH323" s="85">
        <v>0.29070000000000001</v>
      </c>
      <c r="AI323" s="85">
        <v>0.29160000000000003</v>
      </c>
      <c r="AJ323" s="85">
        <v>0.2903</v>
      </c>
      <c r="AK323" s="85">
        <v>0.2918</v>
      </c>
      <c r="AL323" s="85">
        <v>0.29149999999999998</v>
      </c>
      <c r="AM323" s="85">
        <v>0.29039999999999999</v>
      </c>
      <c r="AN323" s="85">
        <v>0.28689999999999999</v>
      </c>
    </row>
    <row r="324" spans="1:40" x14ac:dyDescent="0.25">
      <c r="A324" s="64" t="s">
        <v>1</v>
      </c>
      <c r="B324" s="64" t="s">
        <v>160</v>
      </c>
      <c r="C324" s="64" t="s">
        <v>321</v>
      </c>
      <c r="D324" s="64"/>
      <c r="E324" s="90">
        <v>4103031</v>
      </c>
      <c r="F324" s="88">
        <v>4103031</v>
      </c>
      <c r="G324" s="39" t="s">
        <v>780</v>
      </c>
      <c r="H324" s="85">
        <v>4.8599999999999997E-2</v>
      </c>
      <c r="I324" s="85">
        <v>4.8399999999999999E-2</v>
      </c>
      <c r="J324" s="85">
        <v>4.7800000000000002E-2</v>
      </c>
      <c r="K324" s="85">
        <v>4.6800000000000001E-2</v>
      </c>
      <c r="L324" s="85">
        <v>4.6699999999999998E-2</v>
      </c>
      <c r="M324" s="85">
        <v>4.6100000000000002E-2</v>
      </c>
      <c r="N324" s="85">
        <v>4.6899999999999997E-2</v>
      </c>
      <c r="O324" s="85">
        <v>4.6800000000000001E-2</v>
      </c>
      <c r="P324" s="85">
        <v>4.7100000000000003E-2</v>
      </c>
      <c r="Q324" s="85">
        <v>4.7199999999999999E-2</v>
      </c>
      <c r="R324" s="85">
        <v>4.65E-2</v>
      </c>
      <c r="S324" s="85">
        <v>4.7E-2</v>
      </c>
      <c r="T324" s="85">
        <v>4.7399999999999998E-2</v>
      </c>
      <c r="U324" s="85">
        <v>4.7500000000000001E-2</v>
      </c>
      <c r="V324" s="85">
        <v>4.7500000000000001E-2</v>
      </c>
      <c r="W324" s="85">
        <v>4.7E-2</v>
      </c>
      <c r="X324" s="85">
        <v>4.6600000000000003E-2</v>
      </c>
      <c r="Y324" s="85">
        <v>4.6199999999999998E-2</v>
      </c>
      <c r="Z324" s="85">
        <v>4.5999999999999999E-2</v>
      </c>
      <c r="AA324" s="85">
        <v>4.6399999999999997E-2</v>
      </c>
      <c r="AB324" s="85">
        <v>4.6699999999999998E-2</v>
      </c>
      <c r="AC324" s="85">
        <v>4.6899999999999997E-2</v>
      </c>
      <c r="AD324" s="85">
        <v>4.7E-2</v>
      </c>
      <c r="AE324" s="85">
        <v>4.6699999999999998E-2</v>
      </c>
      <c r="AF324" s="85">
        <v>4.5900000000000003E-2</v>
      </c>
      <c r="AG324" s="85">
        <v>4.65E-2</v>
      </c>
      <c r="AH324" s="85">
        <v>4.6800000000000001E-2</v>
      </c>
      <c r="AI324" s="85">
        <v>4.58E-2</v>
      </c>
      <c r="AJ324" s="85">
        <v>4.53E-2</v>
      </c>
      <c r="AK324" s="85">
        <v>4.4999999999999998E-2</v>
      </c>
      <c r="AL324" s="85">
        <v>4.5499999999999999E-2</v>
      </c>
      <c r="AM324" s="85">
        <v>4.5499999999999999E-2</v>
      </c>
      <c r="AN324" s="85">
        <v>4.6300000000000001E-2</v>
      </c>
    </row>
    <row r="325" spans="1:40" x14ac:dyDescent="0.25">
      <c r="A325" s="64">
        <v>0</v>
      </c>
      <c r="B325" s="64">
        <v>0</v>
      </c>
      <c r="C325" s="64">
        <v>0</v>
      </c>
      <c r="D325" s="64"/>
      <c r="E325" s="113">
        <v>4200000</v>
      </c>
      <c r="F325" s="114">
        <v>42</v>
      </c>
      <c r="G325" s="99" t="s">
        <v>390</v>
      </c>
      <c r="H325" s="85">
        <v>1.9213</v>
      </c>
      <c r="I325" s="85">
        <v>1.9112</v>
      </c>
      <c r="J325" s="85">
        <v>1.8933</v>
      </c>
      <c r="K325" s="85">
        <v>1.8904000000000001</v>
      </c>
      <c r="L325" s="85">
        <v>1.9016</v>
      </c>
      <c r="M325" s="85">
        <v>1.9156</v>
      </c>
      <c r="N325" s="85">
        <v>1.9133</v>
      </c>
      <c r="O325" s="85">
        <v>1.9220999999999999</v>
      </c>
      <c r="P325" s="85">
        <v>1.9235</v>
      </c>
      <c r="Q325" s="85">
        <v>1.9328000000000001</v>
      </c>
      <c r="R325" s="85">
        <v>1.9500999999999999</v>
      </c>
      <c r="S325" s="85">
        <v>1.9539</v>
      </c>
      <c r="T325" s="85">
        <v>1.9525999999999999</v>
      </c>
      <c r="U325" s="85">
        <v>1.9382999999999999</v>
      </c>
      <c r="V325" s="85">
        <v>1.9303999999999999</v>
      </c>
      <c r="W325" s="85">
        <v>1.9345000000000001</v>
      </c>
      <c r="X325" s="85">
        <v>1.9236</v>
      </c>
      <c r="Y325" s="85">
        <v>1.9389000000000001</v>
      </c>
      <c r="Z325" s="85">
        <v>1.9333</v>
      </c>
      <c r="AA325" s="85">
        <v>1.9322999999999999</v>
      </c>
      <c r="AB325" s="85">
        <v>1.9255</v>
      </c>
      <c r="AC325" s="85">
        <v>1.9298999999999999</v>
      </c>
      <c r="AD325" s="85">
        <v>1.9388000000000001</v>
      </c>
      <c r="AE325" s="85">
        <v>1.9436</v>
      </c>
      <c r="AF325" s="85">
        <v>1.9457</v>
      </c>
      <c r="AG325" s="85">
        <v>1.9359</v>
      </c>
      <c r="AH325" s="85">
        <v>1.9107000000000001</v>
      </c>
      <c r="AI325" s="85">
        <v>1.8988</v>
      </c>
      <c r="AJ325" s="85">
        <v>1.8926000000000001</v>
      </c>
      <c r="AK325" s="85">
        <v>1.8946000000000001</v>
      </c>
      <c r="AL325" s="85">
        <v>1.9018999999999999</v>
      </c>
      <c r="AM325" s="85">
        <v>1.9019999999999999</v>
      </c>
      <c r="AN325" s="85">
        <v>1.8987000000000001</v>
      </c>
    </row>
    <row r="326" spans="1:40" x14ac:dyDescent="0.25">
      <c r="A326" s="64">
        <v>0</v>
      </c>
      <c r="B326" s="64">
        <v>0</v>
      </c>
      <c r="C326" s="64">
        <v>0</v>
      </c>
      <c r="D326" s="64"/>
      <c r="E326" s="113">
        <v>4201000</v>
      </c>
      <c r="F326" s="114">
        <v>4201</v>
      </c>
      <c r="G326" s="99" t="s">
        <v>390</v>
      </c>
      <c r="H326" s="85">
        <v>1.9213</v>
      </c>
      <c r="I326" s="85">
        <v>1.9112</v>
      </c>
      <c r="J326" s="85">
        <v>1.8933</v>
      </c>
      <c r="K326" s="85">
        <v>1.8904000000000001</v>
      </c>
      <c r="L326" s="85">
        <v>1.9016</v>
      </c>
      <c r="M326" s="85">
        <v>1.9156</v>
      </c>
      <c r="N326" s="85">
        <v>1.9133</v>
      </c>
      <c r="O326" s="85">
        <v>1.9220999999999999</v>
      </c>
      <c r="P326" s="85">
        <v>1.9235</v>
      </c>
      <c r="Q326" s="85">
        <v>1.9328000000000001</v>
      </c>
      <c r="R326" s="85">
        <v>1.9500999999999999</v>
      </c>
      <c r="S326" s="85">
        <v>1.9539</v>
      </c>
      <c r="T326" s="85">
        <v>1.9525999999999999</v>
      </c>
      <c r="U326" s="85">
        <v>1.9382999999999999</v>
      </c>
      <c r="V326" s="85">
        <v>1.9303999999999999</v>
      </c>
      <c r="W326" s="85">
        <v>1.9345000000000001</v>
      </c>
      <c r="X326" s="85">
        <v>1.9236</v>
      </c>
      <c r="Y326" s="85">
        <v>1.9389000000000001</v>
      </c>
      <c r="Z326" s="85">
        <v>1.9333</v>
      </c>
      <c r="AA326" s="85">
        <v>1.9322999999999999</v>
      </c>
      <c r="AB326" s="85">
        <v>1.9255</v>
      </c>
      <c r="AC326" s="85">
        <v>1.9298999999999999</v>
      </c>
      <c r="AD326" s="85">
        <v>1.9388000000000001</v>
      </c>
      <c r="AE326" s="85">
        <v>1.9436</v>
      </c>
      <c r="AF326" s="85">
        <v>1.9457</v>
      </c>
      <c r="AG326" s="85">
        <v>1.9359</v>
      </c>
      <c r="AH326" s="85">
        <v>1.9107000000000001</v>
      </c>
      <c r="AI326" s="85">
        <v>1.8988</v>
      </c>
      <c r="AJ326" s="85">
        <v>1.8926000000000001</v>
      </c>
      <c r="AK326" s="85">
        <v>1.8946000000000001</v>
      </c>
      <c r="AL326" s="85">
        <v>1.9018999999999999</v>
      </c>
      <c r="AM326" s="85">
        <v>1.9019999999999999</v>
      </c>
      <c r="AN326" s="85">
        <v>1.8987000000000001</v>
      </c>
    </row>
    <row r="327" spans="1:40" x14ac:dyDescent="0.25">
      <c r="A327" s="64" t="s">
        <v>1</v>
      </c>
      <c r="B327" s="64" t="s">
        <v>160</v>
      </c>
      <c r="C327" s="64" t="s">
        <v>321</v>
      </c>
      <c r="D327" s="64"/>
      <c r="E327" s="90">
        <v>4201002</v>
      </c>
      <c r="F327" s="88">
        <v>4201002</v>
      </c>
      <c r="G327" s="39" t="s">
        <v>781</v>
      </c>
      <c r="H327" s="85">
        <v>0.20949999999999999</v>
      </c>
      <c r="I327" s="85">
        <v>0.20669999999999999</v>
      </c>
      <c r="J327" s="85">
        <v>0.20580000000000001</v>
      </c>
      <c r="K327" s="85">
        <v>0.2059</v>
      </c>
      <c r="L327" s="85">
        <v>0.20730000000000001</v>
      </c>
      <c r="M327" s="85">
        <v>0.21279999999999999</v>
      </c>
      <c r="N327" s="85">
        <v>0.21049999999999999</v>
      </c>
      <c r="O327" s="85">
        <v>0.21210000000000001</v>
      </c>
      <c r="P327" s="85">
        <v>0.21229999999999999</v>
      </c>
      <c r="Q327" s="85">
        <v>0.21410000000000001</v>
      </c>
      <c r="R327" s="85">
        <v>0.2142</v>
      </c>
      <c r="S327" s="85">
        <v>0.2152</v>
      </c>
      <c r="T327" s="85">
        <v>0.21429999999999999</v>
      </c>
      <c r="U327" s="85">
        <v>0.2127</v>
      </c>
      <c r="V327" s="85">
        <v>0.2135</v>
      </c>
      <c r="W327" s="85">
        <v>0.21440000000000001</v>
      </c>
      <c r="X327" s="85">
        <v>0.21410000000000001</v>
      </c>
      <c r="Y327" s="85">
        <v>0.21429999999999999</v>
      </c>
      <c r="Z327" s="85">
        <v>0.2147</v>
      </c>
      <c r="AA327" s="85">
        <v>0.21279999999999999</v>
      </c>
      <c r="AB327" s="85">
        <v>0.21240000000000001</v>
      </c>
      <c r="AC327" s="85">
        <v>0.21160000000000001</v>
      </c>
      <c r="AD327" s="85">
        <v>0.21379999999999999</v>
      </c>
      <c r="AE327" s="85">
        <v>0.21490000000000001</v>
      </c>
      <c r="AF327" s="85">
        <v>0.21809999999999999</v>
      </c>
      <c r="AG327" s="85">
        <v>0.21529999999999999</v>
      </c>
      <c r="AH327" s="85">
        <v>0.21460000000000001</v>
      </c>
      <c r="AI327" s="85">
        <v>0.2117</v>
      </c>
      <c r="AJ327" s="85">
        <v>0.21079999999999999</v>
      </c>
      <c r="AK327" s="85">
        <v>0.21240000000000001</v>
      </c>
      <c r="AL327" s="85">
        <v>0.21360000000000001</v>
      </c>
      <c r="AM327" s="85">
        <v>0.21379999999999999</v>
      </c>
      <c r="AN327" s="85">
        <v>0.2162</v>
      </c>
    </row>
    <row r="328" spans="1:40" x14ac:dyDescent="0.25">
      <c r="A328" s="64" t="s">
        <v>1</v>
      </c>
      <c r="B328" s="64" t="s">
        <v>160</v>
      </c>
      <c r="C328" s="64" t="s">
        <v>321</v>
      </c>
      <c r="D328" s="64"/>
      <c r="E328" s="90">
        <v>4201003</v>
      </c>
      <c r="F328" s="88">
        <v>4201003</v>
      </c>
      <c r="G328" s="39" t="s">
        <v>782</v>
      </c>
      <c r="H328" s="85">
        <v>0.35049999999999998</v>
      </c>
      <c r="I328" s="85">
        <v>0.35</v>
      </c>
      <c r="J328" s="85">
        <v>0.34860000000000002</v>
      </c>
      <c r="K328" s="85">
        <v>0.34670000000000001</v>
      </c>
      <c r="L328" s="85">
        <v>0.35039999999999999</v>
      </c>
      <c r="M328" s="85">
        <v>0.3543</v>
      </c>
      <c r="N328" s="85">
        <v>0.35289999999999999</v>
      </c>
      <c r="O328" s="85">
        <v>0.35659999999999997</v>
      </c>
      <c r="P328" s="85">
        <v>0.34960000000000002</v>
      </c>
      <c r="Q328" s="85">
        <v>0.35389999999999999</v>
      </c>
      <c r="R328" s="85">
        <v>0.35959999999999998</v>
      </c>
      <c r="S328" s="85">
        <v>0.3614</v>
      </c>
      <c r="T328" s="85">
        <v>0.36399999999999999</v>
      </c>
      <c r="U328" s="85">
        <v>0.35730000000000001</v>
      </c>
      <c r="V328" s="85">
        <v>0.35360000000000003</v>
      </c>
      <c r="W328" s="85">
        <v>0.3553</v>
      </c>
      <c r="X328" s="85">
        <v>0.35539999999999999</v>
      </c>
      <c r="Y328" s="85">
        <v>0.3609</v>
      </c>
      <c r="Z328" s="85">
        <v>0.36020000000000002</v>
      </c>
      <c r="AA328" s="85">
        <v>0.35749999999999998</v>
      </c>
      <c r="AB328" s="85">
        <v>0.3574</v>
      </c>
      <c r="AC328" s="85">
        <v>0.35470000000000002</v>
      </c>
      <c r="AD328" s="85">
        <v>0.35339999999999999</v>
      </c>
      <c r="AE328" s="85">
        <v>0.35260000000000002</v>
      </c>
      <c r="AF328" s="85">
        <v>0.3488</v>
      </c>
      <c r="AG328" s="85">
        <v>0.3473</v>
      </c>
      <c r="AH328" s="85">
        <v>0.33960000000000001</v>
      </c>
      <c r="AI328" s="85">
        <v>0.34200000000000003</v>
      </c>
      <c r="AJ328" s="85">
        <v>0.34260000000000002</v>
      </c>
      <c r="AK328" s="85">
        <v>0.34239999999999998</v>
      </c>
      <c r="AL328" s="85">
        <v>0.34439999999999998</v>
      </c>
      <c r="AM328" s="85">
        <v>0.3422</v>
      </c>
      <c r="AN328" s="85">
        <v>0.34100000000000003</v>
      </c>
    </row>
    <row r="329" spans="1:40" x14ac:dyDescent="0.25">
      <c r="A329" s="64" t="s">
        <v>1</v>
      </c>
      <c r="B329" s="64" t="s">
        <v>160</v>
      </c>
      <c r="C329" s="64" t="s">
        <v>321</v>
      </c>
      <c r="D329" s="64"/>
      <c r="E329" s="90">
        <v>4201004</v>
      </c>
      <c r="F329" s="88">
        <v>4201004</v>
      </c>
      <c r="G329" s="39" t="s">
        <v>783</v>
      </c>
      <c r="H329" s="85">
        <v>1.35E-2</v>
      </c>
      <c r="I329" s="85">
        <v>1.35E-2</v>
      </c>
      <c r="J329" s="85">
        <v>1.3299999999999999E-2</v>
      </c>
      <c r="K329" s="85">
        <v>1.3299999999999999E-2</v>
      </c>
      <c r="L329" s="85">
        <v>1.32E-2</v>
      </c>
      <c r="M329" s="85">
        <v>1.34E-2</v>
      </c>
      <c r="N329" s="85">
        <v>1.32E-2</v>
      </c>
      <c r="O329" s="85">
        <v>1.3100000000000001E-2</v>
      </c>
      <c r="P329" s="85">
        <v>1.2999999999999999E-2</v>
      </c>
      <c r="Q329" s="85">
        <v>1.2999999999999999E-2</v>
      </c>
      <c r="R329" s="85">
        <v>1.2999999999999999E-2</v>
      </c>
      <c r="S329" s="85">
        <v>1.29E-2</v>
      </c>
      <c r="T329" s="85">
        <v>1.3100000000000001E-2</v>
      </c>
      <c r="U329" s="85">
        <v>1.29E-2</v>
      </c>
      <c r="V329" s="85">
        <v>1.3100000000000001E-2</v>
      </c>
      <c r="W329" s="85">
        <v>1.2999999999999999E-2</v>
      </c>
      <c r="X329" s="85">
        <v>1.3100000000000001E-2</v>
      </c>
      <c r="Y329" s="85">
        <v>1.2999999999999999E-2</v>
      </c>
      <c r="Z329" s="85">
        <v>1.32E-2</v>
      </c>
      <c r="AA329" s="85">
        <v>1.35E-2</v>
      </c>
      <c r="AB329" s="85">
        <v>1.38E-2</v>
      </c>
      <c r="AC329" s="85">
        <v>1.37E-2</v>
      </c>
      <c r="AD329" s="85">
        <v>1.38E-2</v>
      </c>
      <c r="AE329" s="85">
        <v>1.3899999999999999E-2</v>
      </c>
      <c r="AF329" s="85">
        <v>1.37E-2</v>
      </c>
      <c r="AG329" s="85">
        <v>1.35E-2</v>
      </c>
      <c r="AH329" s="85">
        <v>1.35E-2</v>
      </c>
      <c r="AI329" s="85">
        <v>1.34E-2</v>
      </c>
      <c r="AJ329" s="85">
        <v>1.35E-2</v>
      </c>
      <c r="AK329" s="85">
        <v>1.34E-2</v>
      </c>
      <c r="AL329" s="85">
        <v>1.3599999999999999E-2</v>
      </c>
      <c r="AM329" s="85">
        <v>1.37E-2</v>
      </c>
      <c r="AN329" s="85">
        <v>1.34E-2</v>
      </c>
    </row>
    <row r="330" spans="1:40" x14ac:dyDescent="0.25">
      <c r="A330" s="64" t="s">
        <v>1</v>
      </c>
      <c r="B330" s="64" t="s">
        <v>160</v>
      </c>
      <c r="C330" s="64" t="s">
        <v>321</v>
      </c>
      <c r="D330" s="64"/>
      <c r="E330" s="90">
        <v>4201006</v>
      </c>
      <c r="F330" s="88">
        <v>4201006</v>
      </c>
      <c r="G330" s="39" t="s">
        <v>784</v>
      </c>
      <c r="H330" s="85">
        <v>2.3400000000000001E-2</v>
      </c>
      <c r="I330" s="85">
        <v>2.3099999999999999E-2</v>
      </c>
      <c r="J330" s="85">
        <v>2.2800000000000001E-2</v>
      </c>
      <c r="K330" s="85">
        <v>2.23E-2</v>
      </c>
      <c r="L330" s="85">
        <v>2.1700000000000001E-2</v>
      </c>
      <c r="M330" s="85">
        <v>2.2200000000000001E-2</v>
      </c>
      <c r="N330" s="85">
        <v>2.18E-2</v>
      </c>
      <c r="O330" s="85">
        <v>2.1700000000000001E-2</v>
      </c>
      <c r="P330" s="85">
        <v>2.1899999999999999E-2</v>
      </c>
      <c r="Q330" s="85">
        <v>2.1700000000000001E-2</v>
      </c>
      <c r="R330" s="85">
        <v>2.2499999999999999E-2</v>
      </c>
      <c r="S330" s="85">
        <v>2.2200000000000001E-2</v>
      </c>
      <c r="T330" s="85">
        <v>2.18E-2</v>
      </c>
      <c r="U330" s="85">
        <v>2.1499999999999998E-2</v>
      </c>
      <c r="V330" s="85">
        <v>2.1100000000000001E-2</v>
      </c>
      <c r="W330" s="85">
        <v>2.1100000000000001E-2</v>
      </c>
      <c r="X330" s="85">
        <v>2.1399999999999999E-2</v>
      </c>
      <c r="Y330" s="85">
        <v>2.1700000000000001E-2</v>
      </c>
      <c r="Z330" s="85">
        <v>2.1499999999999998E-2</v>
      </c>
      <c r="AA330" s="85">
        <v>2.1600000000000001E-2</v>
      </c>
      <c r="AB330" s="85">
        <v>2.1399999999999999E-2</v>
      </c>
      <c r="AC330" s="85">
        <v>2.1499999999999998E-2</v>
      </c>
      <c r="AD330" s="85">
        <v>2.18E-2</v>
      </c>
      <c r="AE330" s="85">
        <v>2.1999999999999999E-2</v>
      </c>
      <c r="AF330" s="85">
        <v>2.18E-2</v>
      </c>
      <c r="AG330" s="85">
        <v>2.1999999999999999E-2</v>
      </c>
      <c r="AH330" s="85">
        <v>2.1600000000000001E-2</v>
      </c>
      <c r="AI330" s="85">
        <v>2.1600000000000001E-2</v>
      </c>
      <c r="AJ330" s="85">
        <v>2.1399999999999999E-2</v>
      </c>
      <c r="AK330" s="85">
        <v>2.1600000000000001E-2</v>
      </c>
      <c r="AL330" s="85">
        <v>2.1299999999999999E-2</v>
      </c>
      <c r="AM330" s="85">
        <v>2.1999999999999999E-2</v>
      </c>
      <c r="AN330" s="85">
        <v>2.18E-2</v>
      </c>
    </row>
    <row r="331" spans="1:40" x14ac:dyDescent="0.25">
      <c r="A331" s="64" t="s">
        <v>1</v>
      </c>
      <c r="B331" s="64" t="s">
        <v>160</v>
      </c>
      <c r="C331" s="64" t="s">
        <v>321</v>
      </c>
      <c r="D331" s="64"/>
      <c r="E331" s="90">
        <v>4201007</v>
      </c>
      <c r="F331" s="88">
        <v>4201007</v>
      </c>
      <c r="G331" s="39" t="s">
        <v>785</v>
      </c>
      <c r="H331" s="85">
        <v>0.39069999999999999</v>
      </c>
      <c r="I331" s="85">
        <v>0.39119999999999999</v>
      </c>
      <c r="J331" s="85">
        <v>0.38869999999999999</v>
      </c>
      <c r="K331" s="85">
        <v>0.38200000000000001</v>
      </c>
      <c r="L331" s="85">
        <v>0.38240000000000002</v>
      </c>
      <c r="M331" s="85">
        <v>0.38590000000000002</v>
      </c>
      <c r="N331" s="85">
        <v>0.39129999999999998</v>
      </c>
      <c r="O331" s="85">
        <v>0.38850000000000001</v>
      </c>
      <c r="P331" s="85">
        <v>0.39429999999999998</v>
      </c>
      <c r="Q331" s="85">
        <v>0.3972</v>
      </c>
      <c r="R331" s="85">
        <v>0.40539999999999998</v>
      </c>
      <c r="S331" s="85">
        <v>0.40710000000000002</v>
      </c>
      <c r="T331" s="85">
        <v>0.41120000000000001</v>
      </c>
      <c r="U331" s="85">
        <v>0.41220000000000001</v>
      </c>
      <c r="V331" s="85">
        <v>0.40989999999999999</v>
      </c>
      <c r="W331" s="85">
        <v>0.4088</v>
      </c>
      <c r="X331" s="85">
        <v>0.4012</v>
      </c>
      <c r="Y331" s="85">
        <v>0.39939999999999998</v>
      </c>
      <c r="Z331" s="85">
        <v>0.4007</v>
      </c>
      <c r="AA331" s="85">
        <v>0.40289999999999998</v>
      </c>
      <c r="AB331" s="85">
        <v>0.4042</v>
      </c>
      <c r="AC331" s="85">
        <v>0.40649999999999997</v>
      </c>
      <c r="AD331" s="85">
        <v>0.41110000000000002</v>
      </c>
      <c r="AE331" s="85">
        <v>0.41189999999999999</v>
      </c>
      <c r="AF331" s="85">
        <v>0.4108</v>
      </c>
      <c r="AG331" s="85">
        <v>0.40949999999999998</v>
      </c>
      <c r="AH331" s="85">
        <v>0.40079999999999999</v>
      </c>
      <c r="AI331" s="85">
        <v>0.39250000000000002</v>
      </c>
      <c r="AJ331" s="85">
        <v>0.38679999999999998</v>
      </c>
      <c r="AK331" s="85">
        <v>0.3906</v>
      </c>
      <c r="AL331" s="85">
        <v>0.39069999999999999</v>
      </c>
      <c r="AM331" s="85">
        <v>0.3881</v>
      </c>
      <c r="AN331" s="85">
        <v>0.39019999999999999</v>
      </c>
    </row>
    <row r="332" spans="1:40" x14ac:dyDescent="0.25">
      <c r="A332" s="64" t="s">
        <v>1</v>
      </c>
      <c r="B332" s="64" t="s">
        <v>160</v>
      </c>
      <c r="C332" s="64" t="s">
        <v>321</v>
      </c>
      <c r="D332" s="64"/>
      <c r="E332" s="90">
        <v>4201008</v>
      </c>
      <c r="F332" s="88">
        <v>4201008</v>
      </c>
      <c r="G332" s="39" t="s">
        <v>786</v>
      </c>
      <c r="H332" s="85">
        <v>3.2399999999999998E-2</v>
      </c>
      <c r="I332" s="85">
        <v>3.2599999999999997E-2</v>
      </c>
      <c r="J332" s="85">
        <v>3.2399999999999998E-2</v>
      </c>
      <c r="K332" s="85">
        <v>3.2000000000000001E-2</v>
      </c>
      <c r="L332" s="85">
        <v>3.15E-2</v>
      </c>
      <c r="M332" s="85">
        <v>3.1899999999999998E-2</v>
      </c>
      <c r="N332" s="85">
        <v>3.1099999999999999E-2</v>
      </c>
      <c r="O332" s="85">
        <v>3.1300000000000001E-2</v>
      </c>
      <c r="P332" s="85">
        <v>3.1199999999999999E-2</v>
      </c>
      <c r="Q332" s="85">
        <v>3.1399999999999997E-2</v>
      </c>
      <c r="R332" s="85">
        <v>3.15E-2</v>
      </c>
      <c r="S332" s="85">
        <v>3.1899999999999998E-2</v>
      </c>
      <c r="T332" s="85">
        <v>3.1399999999999997E-2</v>
      </c>
      <c r="U332" s="85">
        <v>3.1300000000000001E-2</v>
      </c>
      <c r="V332" s="85">
        <v>3.15E-2</v>
      </c>
      <c r="W332" s="85">
        <v>3.09E-2</v>
      </c>
      <c r="X332" s="85">
        <v>3.0800000000000001E-2</v>
      </c>
      <c r="Y332" s="85">
        <v>3.0300000000000001E-2</v>
      </c>
      <c r="Z332" s="85">
        <v>3.04E-2</v>
      </c>
      <c r="AA332" s="85">
        <v>3.0800000000000001E-2</v>
      </c>
      <c r="AB332" s="85">
        <v>3.1E-2</v>
      </c>
      <c r="AC332" s="85">
        <v>3.1399999999999997E-2</v>
      </c>
      <c r="AD332" s="85">
        <v>3.1399999999999997E-2</v>
      </c>
      <c r="AE332" s="85">
        <v>3.15E-2</v>
      </c>
      <c r="AF332" s="85">
        <v>3.2800000000000003E-2</v>
      </c>
      <c r="AG332" s="85">
        <v>3.32E-2</v>
      </c>
      <c r="AH332" s="85">
        <v>3.2899999999999999E-2</v>
      </c>
      <c r="AI332" s="85">
        <v>3.2500000000000001E-2</v>
      </c>
      <c r="AJ332" s="85">
        <v>3.2000000000000001E-2</v>
      </c>
      <c r="AK332" s="85">
        <v>3.2000000000000001E-2</v>
      </c>
      <c r="AL332" s="85">
        <v>3.1899999999999998E-2</v>
      </c>
      <c r="AM332" s="85">
        <v>3.2599999999999997E-2</v>
      </c>
      <c r="AN332" s="85">
        <v>3.2800000000000003E-2</v>
      </c>
    </row>
    <row r="333" spans="1:40" x14ac:dyDescent="0.25">
      <c r="A333" s="64" t="s">
        <v>1</v>
      </c>
      <c r="B333" s="64" t="s">
        <v>160</v>
      </c>
      <c r="C333" s="64" t="s">
        <v>321</v>
      </c>
      <c r="D333" s="64"/>
      <c r="E333" s="90">
        <v>4201015</v>
      </c>
      <c r="F333" s="88">
        <v>4201015</v>
      </c>
      <c r="G333" s="39" t="s">
        <v>787</v>
      </c>
      <c r="H333" s="85">
        <v>0.2049</v>
      </c>
      <c r="I333" s="85">
        <v>0.2054</v>
      </c>
      <c r="J333" s="85">
        <v>0.2021</v>
      </c>
      <c r="K333" s="85">
        <v>0.20150000000000001</v>
      </c>
      <c r="L333" s="85">
        <v>0.2</v>
      </c>
      <c r="M333" s="85">
        <v>0.20169999999999999</v>
      </c>
      <c r="N333" s="85">
        <v>0.20449999999999999</v>
      </c>
      <c r="O333" s="85">
        <v>0.2034</v>
      </c>
      <c r="P333" s="85">
        <v>0.20319999999999999</v>
      </c>
      <c r="Q333" s="85">
        <v>0.20369999999999999</v>
      </c>
      <c r="R333" s="85">
        <v>0.2031</v>
      </c>
      <c r="S333" s="85">
        <v>0.20530000000000001</v>
      </c>
      <c r="T333" s="85">
        <v>0.20430000000000001</v>
      </c>
      <c r="U333" s="85">
        <v>0.2026</v>
      </c>
      <c r="V333" s="85">
        <v>0.20480000000000001</v>
      </c>
      <c r="W333" s="85">
        <v>0.2056</v>
      </c>
      <c r="X333" s="85">
        <v>0.2084</v>
      </c>
      <c r="Y333" s="85">
        <v>0.21279999999999999</v>
      </c>
      <c r="Z333" s="85">
        <v>0.2137</v>
      </c>
      <c r="AA333" s="85">
        <v>0.21410000000000001</v>
      </c>
      <c r="AB333" s="85">
        <v>0.21279999999999999</v>
      </c>
      <c r="AC333" s="85">
        <v>0.21190000000000001</v>
      </c>
      <c r="AD333" s="85">
        <v>0.21379999999999999</v>
      </c>
      <c r="AE333" s="85">
        <v>0.21479999999999999</v>
      </c>
      <c r="AF333" s="85">
        <v>0.21709999999999999</v>
      </c>
      <c r="AG333" s="85">
        <v>0.21679999999999999</v>
      </c>
      <c r="AH333" s="85">
        <v>0.21410000000000001</v>
      </c>
      <c r="AI333" s="85">
        <v>0.21199999999999999</v>
      </c>
      <c r="AJ333" s="85">
        <v>0.2082</v>
      </c>
      <c r="AK333" s="85">
        <v>0.2094</v>
      </c>
      <c r="AL333" s="85">
        <v>0.21079999999999999</v>
      </c>
      <c r="AM333" s="85">
        <v>0.21290000000000001</v>
      </c>
      <c r="AN333" s="85">
        <v>0.21179999999999999</v>
      </c>
    </row>
    <row r="334" spans="1:40" x14ac:dyDescent="0.25">
      <c r="A334" s="64" t="s">
        <v>1</v>
      </c>
      <c r="B334" s="64" t="s">
        <v>160</v>
      </c>
      <c r="C334" s="64" t="s">
        <v>321</v>
      </c>
      <c r="D334" s="64"/>
      <c r="E334" s="90">
        <v>4201063</v>
      </c>
      <c r="F334" s="88">
        <v>4201063</v>
      </c>
      <c r="G334" s="39" t="s">
        <v>788</v>
      </c>
      <c r="H334" s="85">
        <v>0.69630000000000003</v>
      </c>
      <c r="I334" s="85">
        <v>0.68869999999999998</v>
      </c>
      <c r="J334" s="85">
        <v>0.67959999999999998</v>
      </c>
      <c r="K334" s="85">
        <v>0.68659999999999999</v>
      </c>
      <c r="L334" s="85">
        <v>0.69499999999999995</v>
      </c>
      <c r="M334" s="85">
        <v>0.69350000000000001</v>
      </c>
      <c r="N334" s="85">
        <v>0.68810000000000004</v>
      </c>
      <c r="O334" s="85">
        <v>0.69540000000000002</v>
      </c>
      <c r="P334" s="85">
        <v>0.69810000000000005</v>
      </c>
      <c r="Q334" s="85">
        <v>0.69769999999999999</v>
      </c>
      <c r="R334" s="85">
        <v>0.70099999999999996</v>
      </c>
      <c r="S334" s="85">
        <v>0.69789999999999996</v>
      </c>
      <c r="T334" s="85">
        <v>0.6925</v>
      </c>
      <c r="U334" s="85">
        <v>0.68779999999999997</v>
      </c>
      <c r="V334" s="85">
        <v>0.68279999999999996</v>
      </c>
      <c r="W334" s="85">
        <v>0.68540000000000001</v>
      </c>
      <c r="X334" s="85">
        <v>0.67920000000000003</v>
      </c>
      <c r="Y334" s="85">
        <v>0.6865</v>
      </c>
      <c r="Z334" s="85">
        <v>0.67889999999999995</v>
      </c>
      <c r="AA334" s="85">
        <v>0.67900000000000005</v>
      </c>
      <c r="AB334" s="85">
        <v>0.67259999999999998</v>
      </c>
      <c r="AC334" s="85">
        <v>0.67859999999999998</v>
      </c>
      <c r="AD334" s="85">
        <v>0.67969999999999997</v>
      </c>
      <c r="AE334" s="85">
        <v>0.68200000000000005</v>
      </c>
      <c r="AF334" s="85">
        <v>0.6825</v>
      </c>
      <c r="AG334" s="85">
        <v>0.67830000000000001</v>
      </c>
      <c r="AH334" s="85">
        <v>0.67359999999999998</v>
      </c>
      <c r="AI334" s="85">
        <v>0.67310000000000003</v>
      </c>
      <c r="AJ334" s="85">
        <v>0.67730000000000001</v>
      </c>
      <c r="AK334" s="85">
        <v>0.67279999999999995</v>
      </c>
      <c r="AL334" s="85">
        <v>0.67559999999999998</v>
      </c>
      <c r="AM334" s="85">
        <v>0.67669999999999997</v>
      </c>
      <c r="AN334" s="85">
        <v>0.67149999999999999</v>
      </c>
    </row>
    <row r="335" spans="1:40" x14ac:dyDescent="0.25">
      <c r="A335" s="64">
        <v>0</v>
      </c>
      <c r="B335" s="64">
        <v>0</v>
      </c>
      <c r="C335" s="64">
        <v>0</v>
      </c>
      <c r="D335" s="64"/>
      <c r="E335" s="113">
        <v>4300000</v>
      </c>
      <c r="F335" s="114">
        <v>43</v>
      </c>
      <c r="G335" s="99" t="s">
        <v>789</v>
      </c>
      <c r="H335" s="85">
        <v>0.3362</v>
      </c>
      <c r="I335" s="85">
        <v>0.3402</v>
      </c>
      <c r="J335" s="85">
        <v>0.34079999999999999</v>
      </c>
      <c r="K335" s="85">
        <v>0.33689999999999998</v>
      </c>
      <c r="L335" s="85">
        <v>0.33379999999999999</v>
      </c>
      <c r="M335" s="85">
        <v>0.33760000000000001</v>
      </c>
      <c r="N335" s="85">
        <v>0.34060000000000001</v>
      </c>
      <c r="O335" s="85">
        <v>0.3402</v>
      </c>
      <c r="P335" s="85">
        <v>0.3402</v>
      </c>
      <c r="Q335" s="85">
        <v>0.34510000000000002</v>
      </c>
      <c r="R335" s="85">
        <v>0.34810000000000002</v>
      </c>
      <c r="S335" s="85">
        <v>0.34820000000000001</v>
      </c>
      <c r="T335" s="85">
        <v>0.34960000000000002</v>
      </c>
      <c r="U335" s="85">
        <v>0.3488</v>
      </c>
      <c r="V335" s="85">
        <v>0.3528</v>
      </c>
      <c r="W335" s="85">
        <v>0.3543</v>
      </c>
      <c r="X335" s="85">
        <v>0.35320000000000001</v>
      </c>
      <c r="Y335" s="85">
        <v>0.35589999999999999</v>
      </c>
      <c r="Z335" s="85">
        <v>0.3553</v>
      </c>
      <c r="AA335" s="85">
        <v>0.35420000000000001</v>
      </c>
      <c r="AB335" s="85">
        <v>0.35599999999999998</v>
      </c>
      <c r="AC335" s="85">
        <v>0.35799999999999998</v>
      </c>
      <c r="AD335" s="85">
        <v>0.3584</v>
      </c>
      <c r="AE335" s="85">
        <v>0.35830000000000001</v>
      </c>
      <c r="AF335" s="85">
        <v>0.36109999999999998</v>
      </c>
      <c r="AG335" s="85">
        <v>0.3634</v>
      </c>
      <c r="AH335" s="85">
        <v>0.35899999999999999</v>
      </c>
      <c r="AI335" s="85">
        <v>0.35470000000000002</v>
      </c>
      <c r="AJ335" s="85">
        <v>0.35499999999999998</v>
      </c>
      <c r="AK335" s="85">
        <v>0.3548</v>
      </c>
      <c r="AL335" s="85">
        <v>0.35399999999999998</v>
      </c>
      <c r="AM335" s="85">
        <v>0.35599999999999998</v>
      </c>
      <c r="AN335" s="85">
        <v>0.35620000000000002</v>
      </c>
    </row>
    <row r="336" spans="1:40" x14ac:dyDescent="0.25">
      <c r="A336" s="64">
        <v>0</v>
      </c>
      <c r="B336" s="64">
        <v>0</v>
      </c>
      <c r="C336" s="64">
        <v>0</v>
      </c>
      <c r="D336" s="64"/>
      <c r="E336" s="113">
        <v>4301000</v>
      </c>
      <c r="F336" s="114">
        <v>4301</v>
      </c>
      <c r="G336" s="99" t="s">
        <v>789</v>
      </c>
      <c r="H336" s="85">
        <v>0.3362</v>
      </c>
      <c r="I336" s="85">
        <v>0.3402</v>
      </c>
      <c r="J336" s="85">
        <v>0.34079999999999999</v>
      </c>
      <c r="K336" s="85">
        <v>0.33689999999999998</v>
      </c>
      <c r="L336" s="85">
        <v>0.33379999999999999</v>
      </c>
      <c r="M336" s="85">
        <v>0.33760000000000001</v>
      </c>
      <c r="N336" s="85">
        <v>0.34060000000000001</v>
      </c>
      <c r="O336" s="85">
        <v>0.3402</v>
      </c>
      <c r="P336" s="85">
        <v>0.3402</v>
      </c>
      <c r="Q336" s="85">
        <v>0.34510000000000002</v>
      </c>
      <c r="R336" s="85">
        <v>0.34810000000000002</v>
      </c>
      <c r="S336" s="85">
        <v>0.34820000000000001</v>
      </c>
      <c r="T336" s="85">
        <v>0.34960000000000002</v>
      </c>
      <c r="U336" s="85">
        <v>0.3488</v>
      </c>
      <c r="V336" s="85">
        <v>0.3528</v>
      </c>
      <c r="W336" s="85">
        <v>0.3543</v>
      </c>
      <c r="X336" s="85">
        <v>0.35320000000000001</v>
      </c>
      <c r="Y336" s="85">
        <v>0.35589999999999999</v>
      </c>
      <c r="Z336" s="85">
        <v>0.3553</v>
      </c>
      <c r="AA336" s="85">
        <v>0.35420000000000001</v>
      </c>
      <c r="AB336" s="85">
        <v>0.35599999999999998</v>
      </c>
      <c r="AC336" s="85">
        <v>0.35799999999999998</v>
      </c>
      <c r="AD336" s="85">
        <v>0.3584</v>
      </c>
      <c r="AE336" s="85">
        <v>0.35830000000000001</v>
      </c>
      <c r="AF336" s="85">
        <v>0.36109999999999998</v>
      </c>
      <c r="AG336" s="85">
        <v>0.3634</v>
      </c>
      <c r="AH336" s="85">
        <v>0.35899999999999999</v>
      </c>
      <c r="AI336" s="85">
        <v>0.35470000000000002</v>
      </c>
      <c r="AJ336" s="85">
        <v>0.35499999999999998</v>
      </c>
      <c r="AK336" s="85">
        <v>0.3548</v>
      </c>
      <c r="AL336" s="85">
        <v>0.35399999999999998</v>
      </c>
      <c r="AM336" s="85">
        <v>0.35599999999999998</v>
      </c>
      <c r="AN336" s="85">
        <v>0.35620000000000002</v>
      </c>
    </row>
    <row r="337" spans="1:40" x14ac:dyDescent="0.25">
      <c r="A337" s="64" t="s">
        <v>1</v>
      </c>
      <c r="B337" s="64" t="s">
        <v>155</v>
      </c>
      <c r="C337" s="64" t="s">
        <v>321</v>
      </c>
      <c r="D337" s="64"/>
      <c r="E337" s="90">
        <v>4301001</v>
      </c>
      <c r="F337" s="88">
        <v>4301001</v>
      </c>
      <c r="G337" s="39" t="s">
        <v>790</v>
      </c>
      <c r="H337" s="85">
        <v>0.1651</v>
      </c>
      <c r="I337" s="85">
        <v>0.1661</v>
      </c>
      <c r="J337" s="85">
        <v>0.1648</v>
      </c>
      <c r="K337" s="85">
        <v>0.1613</v>
      </c>
      <c r="L337" s="85">
        <v>0.15989999999999999</v>
      </c>
      <c r="M337" s="85">
        <v>0.1636</v>
      </c>
      <c r="N337" s="85">
        <v>0.16539999999999999</v>
      </c>
      <c r="O337" s="85">
        <v>0.16420000000000001</v>
      </c>
      <c r="P337" s="85">
        <v>0.1651</v>
      </c>
      <c r="Q337" s="85">
        <v>0.1676</v>
      </c>
      <c r="R337" s="85">
        <v>0.16869999999999999</v>
      </c>
      <c r="S337" s="85">
        <v>0.16750000000000001</v>
      </c>
      <c r="T337" s="85">
        <v>0.16650000000000001</v>
      </c>
      <c r="U337" s="85">
        <v>0.16489999999999999</v>
      </c>
      <c r="V337" s="85">
        <v>0.16489999999999999</v>
      </c>
      <c r="W337" s="85">
        <v>0.1648</v>
      </c>
      <c r="X337" s="85">
        <v>0.16250000000000001</v>
      </c>
      <c r="Y337" s="85">
        <v>0.16389999999999999</v>
      </c>
      <c r="Z337" s="85">
        <v>0.1641</v>
      </c>
      <c r="AA337" s="85">
        <v>0.16320000000000001</v>
      </c>
      <c r="AB337" s="85">
        <v>0.16350000000000001</v>
      </c>
      <c r="AC337" s="85">
        <v>0.16539999999999999</v>
      </c>
      <c r="AD337" s="85">
        <v>0.16739999999999999</v>
      </c>
      <c r="AE337" s="85">
        <v>0.16839999999999999</v>
      </c>
      <c r="AF337" s="85">
        <v>0.16880000000000001</v>
      </c>
      <c r="AG337" s="85">
        <v>0.16930000000000001</v>
      </c>
      <c r="AH337" s="85">
        <v>0.1686</v>
      </c>
      <c r="AI337" s="85">
        <v>0.16900000000000001</v>
      </c>
      <c r="AJ337" s="85">
        <v>0.1699</v>
      </c>
      <c r="AK337" s="85">
        <v>0.16800000000000001</v>
      </c>
      <c r="AL337" s="85">
        <v>0.16739999999999999</v>
      </c>
      <c r="AM337" s="85">
        <v>0.16919999999999999</v>
      </c>
      <c r="AN337" s="85">
        <v>0.17019999999999999</v>
      </c>
    </row>
    <row r="338" spans="1:40" x14ac:dyDescent="0.25">
      <c r="A338" s="64" t="s">
        <v>1</v>
      </c>
      <c r="B338" s="64" t="s">
        <v>155</v>
      </c>
      <c r="C338" s="64" t="s">
        <v>321</v>
      </c>
      <c r="D338" s="64"/>
      <c r="E338" s="90">
        <v>4301002</v>
      </c>
      <c r="F338" s="88">
        <v>4301002</v>
      </c>
      <c r="G338" s="39" t="s">
        <v>791</v>
      </c>
      <c r="H338" s="85">
        <v>0.15620000000000001</v>
      </c>
      <c r="I338" s="85">
        <v>0.15939999999999999</v>
      </c>
      <c r="J338" s="85">
        <v>0.1613</v>
      </c>
      <c r="K338" s="85">
        <v>0.161</v>
      </c>
      <c r="L338" s="85">
        <v>0.1593</v>
      </c>
      <c r="M338" s="85">
        <v>0.1593</v>
      </c>
      <c r="N338" s="85">
        <v>0.16070000000000001</v>
      </c>
      <c r="O338" s="85">
        <v>0.1613</v>
      </c>
      <c r="P338" s="85">
        <v>0.16109999999999999</v>
      </c>
      <c r="Q338" s="85">
        <v>0.16320000000000001</v>
      </c>
      <c r="R338" s="85">
        <v>0.16539999999999999</v>
      </c>
      <c r="S338" s="85">
        <v>0.1666</v>
      </c>
      <c r="T338" s="85">
        <v>0.1691</v>
      </c>
      <c r="U338" s="85">
        <v>0.16969999999999999</v>
      </c>
      <c r="V338" s="85">
        <v>0.17369999999999999</v>
      </c>
      <c r="W338" s="85">
        <v>0.17510000000000001</v>
      </c>
      <c r="X338" s="85">
        <v>0.17599999999999999</v>
      </c>
      <c r="Y338" s="85">
        <v>0.17730000000000001</v>
      </c>
      <c r="Z338" s="85">
        <v>0.1764</v>
      </c>
      <c r="AA338" s="85">
        <v>0.17580000000000001</v>
      </c>
      <c r="AB338" s="85">
        <v>0.1772</v>
      </c>
      <c r="AC338" s="85">
        <v>0.17699999999999999</v>
      </c>
      <c r="AD338" s="85">
        <v>0.17530000000000001</v>
      </c>
      <c r="AE338" s="85">
        <v>0.17430000000000001</v>
      </c>
      <c r="AF338" s="85">
        <v>0.17680000000000001</v>
      </c>
      <c r="AG338" s="85">
        <v>0.1782</v>
      </c>
      <c r="AH338" s="85">
        <v>0.17480000000000001</v>
      </c>
      <c r="AI338" s="85">
        <v>0.17050000000000001</v>
      </c>
      <c r="AJ338" s="85">
        <v>0.16969999999999999</v>
      </c>
      <c r="AK338" s="85">
        <v>0.1714</v>
      </c>
      <c r="AL338" s="85">
        <v>0.17130000000000001</v>
      </c>
      <c r="AM338" s="85">
        <v>0.17130000000000001</v>
      </c>
      <c r="AN338" s="85">
        <v>0.17069999999999999</v>
      </c>
    </row>
    <row r="339" spans="1:40" x14ac:dyDescent="0.25">
      <c r="A339" s="64" t="s">
        <v>1</v>
      </c>
      <c r="B339" s="64" t="s">
        <v>155</v>
      </c>
      <c r="C339" s="64" t="s">
        <v>321</v>
      </c>
      <c r="D339" s="64"/>
      <c r="E339" s="90">
        <v>4301004</v>
      </c>
      <c r="F339" s="88">
        <v>4301004</v>
      </c>
      <c r="G339" s="39" t="s">
        <v>792</v>
      </c>
      <c r="H339" s="85">
        <v>1.49E-2</v>
      </c>
      <c r="I339" s="85">
        <v>1.4800000000000001E-2</v>
      </c>
      <c r="J339" s="85">
        <v>1.47E-2</v>
      </c>
      <c r="K339" s="85">
        <v>1.46E-2</v>
      </c>
      <c r="L339" s="85">
        <v>1.47E-2</v>
      </c>
      <c r="M339" s="85">
        <v>1.47E-2</v>
      </c>
      <c r="N339" s="85">
        <v>1.4500000000000001E-2</v>
      </c>
      <c r="O339" s="85">
        <v>1.47E-2</v>
      </c>
      <c r="P339" s="85">
        <v>1.4E-2</v>
      </c>
      <c r="Q339" s="85">
        <v>1.43E-2</v>
      </c>
      <c r="R339" s="85">
        <v>1.4E-2</v>
      </c>
      <c r="S339" s="85">
        <v>1.41E-2</v>
      </c>
      <c r="T339" s="85">
        <v>1.4E-2</v>
      </c>
      <c r="U339" s="85">
        <v>1.4200000000000001E-2</v>
      </c>
      <c r="V339" s="85">
        <v>1.43E-2</v>
      </c>
      <c r="W339" s="85">
        <v>1.44E-2</v>
      </c>
      <c r="X339" s="85">
        <v>1.46E-2</v>
      </c>
      <c r="Y339" s="85">
        <v>1.47E-2</v>
      </c>
      <c r="Z339" s="85">
        <v>1.4800000000000001E-2</v>
      </c>
      <c r="AA339" s="85">
        <v>1.5100000000000001E-2</v>
      </c>
      <c r="AB339" s="85">
        <v>1.54E-2</v>
      </c>
      <c r="AC339" s="85">
        <v>1.5599999999999999E-2</v>
      </c>
      <c r="AD339" s="85">
        <v>1.5699999999999999E-2</v>
      </c>
      <c r="AE339" s="85">
        <v>1.5599999999999999E-2</v>
      </c>
      <c r="AF339" s="85">
        <v>1.5599999999999999E-2</v>
      </c>
      <c r="AG339" s="85">
        <v>1.5900000000000001E-2</v>
      </c>
      <c r="AH339" s="85">
        <v>1.5699999999999999E-2</v>
      </c>
      <c r="AI339" s="85">
        <v>1.52E-2</v>
      </c>
      <c r="AJ339" s="85">
        <v>1.54E-2</v>
      </c>
      <c r="AK339" s="85">
        <v>1.54E-2</v>
      </c>
      <c r="AL339" s="85">
        <v>1.5299999999999999E-2</v>
      </c>
      <c r="AM339" s="85">
        <v>1.55E-2</v>
      </c>
      <c r="AN339" s="85">
        <v>1.54E-2</v>
      </c>
    </row>
    <row r="340" spans="1:40" x14ac:dyDescent="0.25">
      <c r="A340" s="64">
        <v>0</v>
      </c>
      <c r="B340" s="64">
        <v>0</v>
      </c>
      <c r="C340" s="64">
        <v>0</v>
      </c>
      <c r="D340" s="64"/>
      <c r="E340" s="113">
        <v>4400000</v>
      </c>
      <c r="F340" s="114">
        <v>44</v>
      </c>
      <c r="G340" s="99" t="s">
        <v>793</v>
      </c>
      <c r="H340" s="85">
        <v>8.7300000000000003E-2</v>
      </c>
      <c r="I340" s="85">
        <v>8.6999999999999994E-2</v>
      </c>
      <c r="J340" s="85">
        <v>8.7099999999999997E-2</v>
      </c>
      <c r="K340" s="85">
        <v>8.7499999999999994E-2</v>
      </c>
      <c r="L340" s="85">
        <v>8.7499999999999994E-2</v>
      </c>
      <c r="M340" s="85">
        <v>8.7599999999999997E-2</v>
      </c>
      <c r="N340" s="85">
        <v>8.8200000000000001E-2</v>
      </c>
      <c r="O340" s="85">
        <v>8.7900000000000006E-2</v>
      </c>
      <c r="P340" s="85">
        <v>8.7099999999999997E-2</v>
      </c>
      <c r="Q340" s="85">
        <v>8.6999999999999994E-2</v>
      </c>
      <c r="R340" s="85">
        <v>8.6699999999999999E-2</v>
      </c>
      <c r="S340" s="85">
        <v>8.6599999999999996E-2</v>
      </c>
      <c r="T340" s="85">
        <v>8.6099999999999996E-2</v>
      </c>
      <c r="U340" s="85">
        <v>8.5300000000000001E-2</v>
      </c>
      <c r="V340" s="85">
        <v>8.5099999999999995E-2</v>
      </c>
      <c r="W340" s="85">
        <v>8.48E-2</v>
      </c>
      <c r="X340" s="85">
        <v>8.4500000000000006E-2</v>
      </c>
      <c r="Y340" s="85">
        <v>8.4599999999999995E-2</v>
      </c>
      <c r="Z340" s="85">
        <v>8.43E-2</v>
      </c>
      <c r="AA340" s="85">
        <v>8.4400000000000003E-2</v>
      </c>
      <c r="AB340" s="85">
        <v>8.43E-2</v>
      </c>
      <c r="AC340" s="85">
        <v>8.5099999999999995E-2</v>
      </c>
      <c r="AD340" s="85">
        <v>8.5199999999999998E-2</v>
      </c>
      <c r="AE340" s="85">
        <v>8.4699999999999998E-2</v>
      </c>
      <c r="AF340" s="85">
        <v>8.4099999999999994E-2</v>
      </c>
      <c r="AG340" s="85">
        <v>8.3799999999999999E-2</v>
      </c>
      <c r="AH340" s="85">
        <v>8.4199999999999997E-2</v>
      </c>
      <c r="AI340" s="85">
        <v>8.3599999999999994E-2</v>
      </c>
      <c r="AJ340" s="85">
        <v>8.3000000000000004E-2</v>
      </c>
      <c r="AK340" s="85">
        <v>8.3799999999999999E-2</v>
      </c>
      <c r="AL340" s="85">
        <v>8.3699999999999997E-2</v>
      </c>
      <c r="AM340" s="85">
        <v>8.5000000000000006E-2</v>
      </c>
      <c r="AN340" s="85">
        <v>8.5199999999999998E-2</v>
      </c>
    </row>
    <row r="341" spans="1:40" x14ac:dyDescent="0.25">
      <c r="A341" s="64">
        <v>0</v>
      </c>
      <c r="B341" s="64">
        <v>0</v>
      </c>
      <c r="C341" s="64">
        <v>0</v>
      </c>
      <c r="D341" s="64"/>
      <c r="E341" s="113">
        <v>4401000</v>
      </c>
      <c r="F341" s="114">
        <v>4401</v>
      </c>
      <c r="G341" s="99" t="s">
        <v>793</v>
      </c>
      <c r="H341" s="85">
        <v>8.7300000000000003E-2</v>
      </c>
      <c r="I341" s="85">
        <v>8.6999999999999994E-2</v>
      </c>
      <c r="J341" s="85">
        <v>8.7099999999999997E-2</v>
      </c>
      <c r="K341" s="85">
        <v>8.7499999999999994E-2</v>
      </c>
      <c r="L341" s="85">
        <v>8.7499999999999994E-2</v>
      </c>
      <c r="M341" s="85">
        <v>8.7599999999999997E-2</v>
      </c>
      <c r="N341" s="85">
        <v>8.8200000000000001E-2</v>
      </c>
      <c r="O341" s="85">
        <v>8.7900000000000006E-2</v>
      </c>
      <c r="P341" s="85">
        <v>8.7099999999999997E-2</v>
      </c>
      <c r="Q341" s="85">
        <v>8.6999999999999994E-2</v>
      </c>
      <c r="R341" s="85">
        <v>8.6699999999999999E-2</v>
      </c>
      <c r="S341" s="85">
        <v>8.6599999999999996E-2</v>
      </c>
      <c r="T341" s="85">
        <v>8.6099999999999996E-2</v>
      </c>
      <c r="U341" s="85">
        <v>8.5300000000000001E-2</v>
      </c>
      <c r="V341" s="85">
        <v>8.5099999999999995E-2</v>
      </c>
      <c r="W341" s="85">
        <v>8.48E-2</v>
      </c>
      <c r="X341" s="85">
        <v>8.4500000000000006E-2</v>
      </c>
      <c r="Y341" s="85">
        <v>8.4599999999999995E-2</v>
      </c>
      <c r="Z341" s="85">
        <v>8.43E-2</v>
      </c>
      <c r="AA341" s="85">
        <v>8.4400000000000003E-2</v>
      </c>
      <c r="AB341" s="85">
        <v>8.43E-2</v>
      </c>
      <c r="AC341" s="85">
        <v>8.5099999999999995E-2</v>
      </c>
      <c r="AD341" s="85">
        <v>8.5199999999999998E-2</v>
      </c>
      <c r="AE341" s="85">
        <v>8.4699999999999998E-2</v>
      </c>
      <c r="AF341" s="85">
        <v>8.4099999999999994E-2</v>
      </c>
      <c r="AG341" s="85">
        <v>8.3799999999999999E-2</v>
      </c>
      <c r="AH341" s="85">
        <v>8.4199999999999997E-2</v>
      </c>
      <c r="AI341" s="85">
        <v>8.3599999999999994E-2</v>
      </c>
      <c r="AJ341" s="85">
        <v>8.3000000000000004E-2</v>
      </c>
      <c r="AK341" s="85">
        <v>8.3799999999999999E-2</v>
      </c>
      <c r="AL341" s="85">
        <v>8.3699999999999997E-2</v>
      </c>
      <c r="AM341" s="85">
        <v>8.5000000000000006E-2</v>
      </c>
      <c r="AN341" s="85">
        <v>8.5199999999999998E-2</v>
      </c>
    </row>
    <row r="342" spans="1:40" x14ac:dyDescent="0.25">
      <c r="A342" s="64" t="s">
        <v>1</v>
      </c>
      <c r="B342" s="64" t="s">
        <v>160</v>
      </c>
      <c r="C342" s="64" t="s">
        <v>321</v>
      </c>
      <c r="D342" s="64"/>
      <c r="E342" s="90">
        <v>4401001</v>
      </c>
      <c r="F342" s="88">
        <v>4401001</v>
      </c>
      <c r="G342" s="39" t="s">
        <v>794</v>
      </c>
      <c r="H342" s="85">
        <v>5.3600000000000002E-2</v>
      </c>
      <c r="I342" s="85">
        <v>5.28E-2</v>
      </c>
      <c r="J342" s="85">
        <v>5.3499999999999999E-2</v>
      </c>
      <c r="K342" s="85">
        <v>5.3699999999999998E-2</v>
      </c>
      <c r="L342" s="85">
        <v>5.3800000000000001E-2</v>
      </c>
      <c r="M342" s="85">
        <v>5.3400000000000003E-2</v>
      </c>
      <c r="N342" s="85">
        <v>5.3900000000000003E-2</v>
      </c>
      <c r="O342" s="85">
        <v>5.3699999999999998E-2</v>
      </c>
      <c r="P342" s="85">
        <v>5.33E-2</v>
      </c>
      <c r="Q342" s="85">
        <v>5.3499999999999999E-2</v>
      </c>
      <c r="R342" s="85">
        <v>5.3199999999999997E-2</v>
      </c>
      <c r="S342" s="85">
        <v>5.3100000000000001E-2</v>
      </c>
      <c r="T342" s="85">
        <v>5.2600000000000001E-2</v>
      </c>
      <c r="U342" s="85">
        <v>5.1900000000000002E-2</v>
      </c>
      <c r="V342" s="85">
        <v>5.1900000000000002E-2</v>
      </c>
      <c r="W342" s="85">
        <v>5.1799999999999999E-2</v>
      </c>
      <c r="X342" s="85">
        <v>5.1900000000000002E-2</v>
      </c>
      <c r="Y342" s="85">
        <v>5.1999999999999998E-2</v>
      </c>
      <c r="Z342" s="85">
        <v>5.1799999999999999E-2</v>
      </c>
      <c r="AA342" s="85">
        <v>5.2299999999999999E-2</v>
      </c>
      <c r="AB342" s="85">
        <v>5.2200000000000003E-2</v>
      </c>
      <c r="AC342" s="85">
        <v>5.2400000000000002E-2</v>
      </c>
      <c r="AD342" s="85">
        <v>5.2699999999999997E-2</v>
      </c>
      <c r="AE342" s="85">
        <v>5.2299999999999999E-2</v>
      </c>
      <c r="AF342" s="85">
        <v>5.2200000000000003E-2</v>
      </c>
      <c r="AG342" s="85">
        <v>5.1999999999999998E-2</v>
      </c>
      <c r="AH342" s="85">
        <v>5.21E-2</v>
      </c>
      <c r="AI342" s="85">
        <v>5.1900000000000002E-2</v>
      </c>
      <c r="AJ342" s="85">
        <v>5.1400000000000001E-2</v>
      </c>
      <c r="AK342" s="85">
        <v>5.16E-2</v>
      </c>
      <c r="AL342" s="85">
        <v>5.16E-2</v>
      </c>
      <c r="AM342" s="85">
        <v>5.21E-2</v>
      </c>
      <c r="AN342" s="85">
        <v>5.2299999999999999E-2</v>
      </c>
    </row>
    <row r="343" spans="1:40" x14ac:dyDescent="0.25">
      <c r="A343" s="64" t="s">
        <v>1</v>
      </c>
      <c r="B343" s="64" t="s">
        <v>160</v>
      </c>
      <c r="C343" s="64" t="s">
        <v>321</v>
      </c>
      <c r="D343" s="64"/>
      <c r="E343" s="90">
        <v>4401002</v>
      </c>
      <c r="F343" s="88">
        <v>4401002</v>
      </c>
      <c r="G343" s="39" t="s">
        <v>795</v>
      </c>
      <c r="H343" s="85">
        <v>1.67E-2</v>
      </c>
      <c r="I343" s="85">
        <v>1.7100000000000001E-2</v>
      </c>
      <c r="J343" s="85">
        <v>1.6799999999999999E-2</v>
      </c>
      <c r="K343" s="85">
        <v>1.67E-2</v>
      </c>
      <c r="L343" s="85">
        <v>1.67E-2</v>
      </c>
      <c r="M343" s="85">
        <v>1.6899999999999998E-2</v>
      </c>
      <c r="N343" s="85">
        <v>1.7100000000000001E-2</v>
      </c>
      <c r="O343" s="85">
        <v>1.6899999999999998E-2</v>
      </c>
      <c r="P343" s="85">
        <v>1.6899999999999998E-2</v>
      </c>
      <c r="Q343" s="85">
        <v>1.6899999999999998E-2</v>
      </c>
      <c r="R343" s="85">
        <v>1.6899999999999998E-2</v>
      </c>
      <c r="S343" s="85">
        <v>1.67E-2</v>
      </c>
      <c r="T343" s="85">
        <v>1.6799999999999999E-2</v>
      </c>
      <c r="U343" s="85">
        <v>1.67E-2</v>
      </c>
      <c r="V343" s="85">
        <v>1.66E-2</v>
      </c>
      <c r="W343" s="85">
        <v>1.6400000000000001E-2</v>
      </c>
      <c r="X343" s="85">
        <v>1.6500000000000001E-2</v>
      </c>
      <c r="Y343" s="85">
        <v>1.6500000000000001E-2</v>
      </c>
      <c r="Z343" s="85">
        <v>1.6400000000000001E-2</v>
      </c>
      <c r="AA343" s="85">
        <v>1.6500000000000001E-2</v>
      </c>
      <c r="AB343" s="85">
        <v>1.6400000000000001E-2</v>
      </c>
      <c r="AC343" s="85">
        <v>1.66E-2</v>
      </c>
      <c r="AD343" s="85">
        <v>1.67E-2</v>
      </c>
      <c r="AE343" s="85">
        <v>1.67E-2</v>
      </c>
      <c r="AF343" s="85">
        <v>1.66E-2</v>
      </c>
      <c r="AG343" s="85">
        <v>1.67E-2</v>
      </c>
      <c r="AH343" s="85">
        <v>1.6799999999999999E-2</v>
      </c>
      <c r="AI343" s="85">
        <v>1.67E-2</v>
      </c>
      <c r="AJ343" s="85">
        <v>1.66E-2</v>
      </c>
      <c r="AK343" s="85">
        <v>1.67E-2</v>
      </c>
      <c r="AL343" s="85">
        <v>1.6799999999999999E-2</v>
      </c>
      <c r="AM343" s="85">
        <v>1.6899999999999998E-2</v>
      </c>
      <c r="AN343" s="85">
        <v>1.6899999999999998E-2</v>
      </c>
    </row>
    <row r="344" spans="1:40" x14ac:dyDescent="0.25">
      <c r="A344" s="64" t="s">
        <v>1</v>
      </c>
      <c r="B344" s="64" t="s">
        <v>160</v>
      </c>
      <c r="C344" s="64" t="s">
        <v>321</v>
      </c>
      <c r="D344" s="64"/>
      <c r="E344" s="89">
        <v>9999999</v>
      </c>
      <c r="F344" s="88">
        <v>4401005</v>
      </c>
      <c r="G344" s="39" t="s">
        <v>796</v>
      </c>
      <c r="H344" s="85">
        <v>1.7000000000000001E-2</v>
      </c>
      <c r="I344" s="85">
        <v>1.7100000000000001E-2</v>
      </c>
      <c r="J344" s="85">
        <v>1.67E-2</v>
      </c>
      <c r="K344" s="85">
        <v>1.7000000000000001E-2</v>
      </c>
      <c r="L344" s="85">
        <v>1.7000000000000001E-2</v>
      </c>
      <c r="M344" s="85">
        <v>1.72E-2</v>
      </c>
      <c r="N344" s="85">
        <v>1.72E-2</v>
      </c>
      <c r="O344" s="85">
        <v>1.7299999999999999E-2</v>
      </c>
      <c r="P344" s="85">
        <v>1.6899999999999998E-2</v>
      </c>
      <c r="Q344" s="85">
        <v>1.66E-2</v>
      </c>
      <c r="R344" s="85">
        <v>1.66E-2</v>
      </c>
      <c r="S344" s="85">
        <v>1.67E-2</v>
      </c>
      <c r="T344" s="85">
        <v>1.67E-2</v>
      </c>
      <c r="U344" s="85">
        <v>1.67E-2</v>
      </c>
      <c r="V344" s="85">
        <v>1.66E-2</v>
      </c>
      <c r="W344" s="85">
        <v>1.66E-2</v>
      </c>
      <c r="X344" s="85">
        <v>1.6199999999999999E-2</v>
      </c>
      <c r="Y344" s="85">
        <v>1.6199999999999999E-2</v>
      </c>
      <c r="Z344" s="85">
        <v>1.6199999999999999E-2</v>
      </c>
      <c r="AA344" s="85">
        <v>1.5699999999999999E-2</v>
      </c>
      <c r="AB344" s="85">
        <v>1.5699999999999999E-2</v>
      </c>
      <c r="AC344" s="85">
        <v>1.6199999999999999E-2</v>
      </c>
      <c r="AD344" s="85">
        <v>1.5800000000000002E-2</v>
      </c>
      <c r="AE344" s="85">
        <v>1.5699999999999999E-2</v>
      </c>
      <c r="AF344" s="85">
        <v>1.52E-2</v>
      </c>
      <c r="AG344" s="85">
        <v>1.5100000000000001E-2</v>
      </c>
      <c r="AH344" s="85">
        <v>1.5299999999999999E-2</v>
      </c>
      <c r="AI344" s="85">
        <v>1.4999999999999999E-2</v>
      </c>
      <c r="AJ344" s="85">
        <v>1.49E-2</v>
      </c>
      <c r="AK344" s="85">
        <v>1.5599999999999999E-2</v>
      </c>
      <c r="AL344" s="85">
        <v>1.5299999999999999E-2</v>
      </c>
      <c r="AM344" s="85">
        <v>1.5900000000000001E-2</v>
      </c>
      <c r="AN344" s="85">
        <v>1.6E-2</v>
      </c>
    </row>
    <row r="345" spans="1:40" x14ac:dyDescent="0.25">
      <c r="A345" s="64">
        <v>0</v>
      </c>
      <c r="B345" s="64">
        <v>0</v>
      </c>
      <c r="C345" s="64">
        <v>0</v>
      </c>
      <c r="D345" s="64"/>
      <c r="E345" s="113">
        <v>5000000</v>
      </c>
      <c r="F345" s="111">
        <v>5</v>
      </c>
      <c r="G345" s="112" t="s">
        <v>797</v>
      </c>
      <c r="H345" s="85">
        <v>20.542100000000001</v>
      </c>
      <c r="I345" s="85">
        <v>20.5687</v>
      </c>
      <c r="J345" s="85">
        <v>20.411799999999999</v>
      </c>
      <c r="K345" s="85">
        <v>20.405000000000001</v>
      </c>
      <c r="L345" s="85">
        <v>20.297699999999999</v>
      </c>
      <c r="M345" s="85">
        <v>20.109100000000002</v>
      </c>
      <c r="N345" s="85">
        <v>19.8568</v>
      </c>
      <c r="O345" s="85">
        <v>19.764900000000001</v>
      </c>
      <c r="P345" s="85">
        <v>19.698499999999999</v>
      </c>
      <c r="Q345" s="85">
        <v>19.5733</v>
      </c>
      <c r="R345" s="85">
        <v>19.506399999999999</v>
      </c>
      <c r="S345" s="85">
        <v>19.523099999999999</v>
      </c>
      <c r="T345" s="85">
        <v>19.518599999999999</v>
      </c>
      <c r="U345" s="85">
        <v>19.4968</v>
      </c>
      <c r="V345" s="85">
        <v>19.538399999999999</v>
      </c>
      <c r="W345" s="85">
        <v>19.430299999999999</v>
      </c>
      <c r="X345" s="85">
        <v>19.288900000000002</v>
      </c>
      <c r="Y345" s="85">
        <v>19.171299999999999</v>
      </c>
      <c r="Z345" s="85">
        <v>19.148800000000001</v>
      </c>
      <c r="AA345" s="85">
        <v>19.0153</v>
      </c>
      <c r="AB345" s="85">
        <v>18.9573</v>
      </c>
      <c r="AC345" s="85">
        <v>18.9726</v>
      </c>
      <c r="AD345" s="85">
        <v>18.895299999999999</v>
      </c>
      <c r="AE345" s="85">
        <v>18.8626</v>
      </c>
      <c r="AF345" s="85">
        <v>19.011700000000001</v>
      </c>
      <c r="AG345" s="85">
        <v>18.900700000000001</v>
      </c>
      <c r="AH345" s="85">
        <v>18.7592</v>
      </c>
      <c r="AI345" s="85">
        <v>18.842300000000002</v>
      </c>
      <c r="AJ345" s="85">
        <v>18.7773</v>
      </c>
      <c r="AK345" s="85">
        <v>18.613199999999999</v>
      </c>
      <c r="AL345" s="85">
        <v>18.6065</v>
      </c>
      <c r="AM345" s="85">
        <v>18.419899999999998</v>
      </c>
      <c r="AN345" s="85">
        <v>18.436199999999999</v>
      </c>
    </row>
    <row r="346" spans="1:40" x14ac:dyDescent="0.25">
      <c r="A346" s="64">
        <v>0</v>
      </c>
      <c r="B346" s="64">
        <v>0</v>
      </c>
      <c r="C346" s="64">
        <v>0</v>
      </c>
      <c r="D346" s="64"/>
      <c r="E346" s="113">
        <v>5100000</v>
      </c>
      <c r="F346" s="114">
        <v>51</v>
      </c>
      <c r="G346" s="99" t="s">
        <v>797</v>
      </c>
      <c r="H346" s="85">
        <v>20.542100000000001</v>
      </c>
      <c r="I346" s="85">
        <v>20.5687</v>
      </c>
      <c r="J346" s="85">
        <v>20.411799999999999</v>
      </c>
      <c r="K346" s="85">
        <v>20.405000000000001</v>
      </c>
      <c r="L346" s="85">
        <v>20.297699999999999</v>
      </c>
      <c r="M346" s="85">
        <v>20.109100000000002</v>
      </c>
      <c r="N346" s="85">
        <v>19.8568</v>
      </c>
      <c r="O346" s="85">
        <v>19.764900000000001</v>
      </c>
      <c r="P346" s="85">
        <v>19.698499999999999</v>
      </c>
      <c r="Q346" s="85">
        <v>19.5733</v>
      </c>
      <c r="R346" s="85">
        <v>19.506399999999999</v>
      </c>
      <c r="S346" s="85">
        <v>19.523099999999999</v>
      </c>
      <c r="T346" s="85">
        <v>19.518599999999999</v>
      </c>
      <c r="U346" s="85">
        <v>19.4968</v>
      </c>
      <c r="V346" s="85">
        <v>19.538399999999999</v>
      </c>
      <c r="W346" s="85">
        <v>19.430299999999999</v>
      </c>
      <c r="X346" s="85">
        <v>19.288900000000002</v>
      </c>
      <c r="Y346" s="85">
        <v>19.171299999999999</v>
      </c>
      <c r="Z346" s="85">
        <v>19.148800000000001</v>
      </c>
      <c r="AA346" s="85">
        <v>19.0153</v>
      </c>
      <c r="AB346" s="85">
        <v>18.9573</v>
      </c>
      <c r="AC346" s="85">
        <v>18.9726</v>
      </c>
      <c r="AD346" s="85">
        <v>18.895299999999999</v>
      </c>
      <c r="AE346" s="85">
        <v>18.8626</v>
      </c>
      <c r="AF346" s="85">
        <v>19.011700000000001</v>
      </c>
      <c r="AG346" s="85">
        <v>18.900700000000001</v>
      </c>
      <c r="AH346" s="85">
        <v>18.7592</v>
      </c>
      <c r="AI346" s="85">
        <v>18.842300000000002</v>
      </c>
      <c r="AJ346" s="85">
        <v>18.7773</v>
      </c>
      <c r="AK346" s="85">
        <v>18.613199999999999</v>
      </c>
      <c r="AL346" s="85">
        <v>18.6065</v>
      </c>
      <c r="AM346" s="85">
        <v>18.419899999999998</v>
      </c>
      <c r="AN346" s="85">
        <v>18.436199999999999</v>
      </c>
    </row>
    <row r="347" spans="1:40" x14ac:dyDescent="0.25">
      <c r="A347" s="64">
        <v>0</v>
      </c>
      <c r="B347" s="64">
        <v>0</v>
      </c>
      <c r="C347" s="64">
        <v>0</v>
      </c>
      <c r="D347" s="64"/>
      <c r="E347" s="113">
        <v>5101000</v>
      </c>
      <c r="F347" s="114">
        <v>5101</v>
      </c>
      <c r="G347" s="99" t="s">
        <v>448</v>
      </c>
      <c r="H347" s="85">
        <v>4.8745000000000003</v>
      </c>
      <c r="I347" s="85">
        <v>4.9985999999999997</v>
      </c>
      <c r="J347" s="85">
        <v>4.952</v>
      </c>
      <c r="K347" s="85">
        <v>4.9625000000000004</v>
      </c>
      <c r="L347" s="85">
        <v>4.9488000000000003</v>
      </c>
      <c r="M347" s="85">
        <v>4.8750999999999998</v>
      </c>
      <c r="N347" s="85">
        <v>4.9093</v>
      </c>
      <c r="O347" s="85">
        <v>4.9154</v>
      </c>
      <c r="P347" s="85">
        <v>4.8827999999999996</v>
      </c>
      <c r="Q347" s="85">
        <v>4.8780999999999999</v>
      </c>
      <c r="R347" s="85">
        <v>4.8574000000000002</v>
      </c>
      <c r="S347" s="85">
        <v>4.8898000000000001</v>
      </c>
      <c r="T347" s="85">
        <v>4.9527999999999999</v>
      </c>
      <c r="U347" s="85">
        <v>4.9747000000000003</v>
      </c>
      <c r="V347" s="85">
        <v>4.9005999999999998</v>
      </c>
      <c r="W347" s="85">
        <v>4.7873999999999999</v>
      </c>
      <c r="X347" s="85">
        <v>4.7123999999999997</v>
      </c>
      <c r="Y347" s="85">
        <v>4.6802000000000001</v>
      </c>
      <c r="Z347" s="85">
        <v>4.7766999999999999</v>
      </c>
      <c r="AA347" s="85">
        <v>4.6757</v>
      </c>
      <c r="AB347" s="85">
        <v>4.6558999999999999</v>
      </c>
      <c r="AC347" s="85">
        <v>4.7168000000000001</v>
      </c>
      <c r="AD347" s="85">
        <v>4.6978</v>
      </c>
      <c r="AE347" s="85">
        <v>4.7069999999999999</v>
      </c>
      <c r="AF347" s="85">
        <v>4.7374000000000001</v>
      </c>
      <c r="AG347" s="85">
        <v>4.6327999999999996</v>
      </c>
      <c r="AH347" s="85">
        <v>4.5228999999999999</v>
      </c>
      <c r="AI347" s="85">
        <v>4.6153000000000004</v>
      </c>
      <c r="AJ347" s="85">
        <v>4.5869999999999997</v>
      </c>
      <c r="AK347" s="85">
        <v>4.4779</v>
      </c>
      <c r="AL347" s="85">
        <v>4.5701000000000001</v>
      </c>
      <c r="AM347" s="85">
        <v>4.4455</v>
      </c>
      <c r="AN347" s="85">
        <v>4.4730999999999996</v>
      </c>
    </row>
    <row r="348" spans="1:40" x14ac:dyDescent="0.25">
      <c r="A348" s="64" t="s">
        <v>136</v>
      </c>
      <c r="B348" s="64" t="s">
        <v>136</v>
      </c>
      <c r="C348" s="64" t="s">
        <v>136</v>
      </c>
      <c r="D348" s="64"/>
      <c r="E348" s="90">
        <v>5101001</v>
      </c>
      <c r="F348" s="88">
        <v>5101001</v>
      </c>
      <c r="G348" s="39" t="s">
        <v>449</v>
      </c>
      <c r="H348" s="85">
        <v>2.7073999999999998</v>
      </c>
      <c r="I348" s="85">
        <v>2.7587999999999999</v>
      </c>
      <c r="J348" s="85">
        <v>2.7646000000000002</v>
      </c>
      <c r="K348" s="85">
        <v>2.7658999999999998</v>
      </c>
      <c r="L348" s="85">
        <v>2.7490000000000001</v>
      </c>
      <c r="M348" s="88">
        <v>2.7421000000000002</v>
      </c>
      <c r="N348" s="39">
        <v>2.7635000000000001</v>
      </c>
      <c r="O348" s="85">
        <v>2.7559999999999998</v>
      </c>
      <c r="P348" s="85">
        <v>2.7574000000000001</v>
      </c>
      <c r="Q348" s="85">
        <v>2.7433999999999998</v>
      </c>
      <c r="R348" s="85">
        <v>2.7271000000000001</v>
      </c>
      <c r="S348" s="85">
        <v>2.7109999999999999</v>
      </c>
      <c r="T348" s="85">
        <v>2.6882000000000001</v>
      </c>
      <c r="U348" s="85">
        <v>2.6739000000000002</v>
      </c>
      <c r="V348" s="85">
        <v>2.6751</v>
      </c>
      <c r="W348" s="85">
        <v>2.6720999999999999</v>
      </c>
      <c r="X348" s="85">
        <v>2.6507999999999998</v>
      </c>
      <c r="Y348" s="85">
        <v>2.6402999999999999</v>
      </c>
      <c r="Z348" s="85">
        <v>2.7012</v>
      </c>
      <c r="AA348" s="85">
        <v>2.6114000000000002</v>
      </c>
      <c r="AB348" s="85">
        <v>2.6002000000000001</v>
      </c>
      <c r="AC348" s="85">
        <v>2.5911</v>
      </c>
      <c r="AD348" s="85">
        <v>2.5764</v>
      </c>
      <c r="AE348" s="85">
        <v>2.5621</v>
      </c>
      <c r="AF348" s="85">
        <v>2.5045000000000002</v>
      </c>
      <c r="AG348" s="85">
        <v>2.4910000000000001</v>
      </c>
      <c r="AH348" s="85">
        <v>2.5044</v>
      </c>
      <c r="AI348" s="85">
        <v>2.4956999999999998</v>
      </c>
      <c r="AJ348" s="85">
        <v>2.4862000000000002</v>
      </c>
      <c r="AK348" s="85">
        <v>2.4927999999999999</v>
      </c>
      <c r="AL348" s="85">
        <v>2.4971999999999999</v>
      </c>
      <c r="AM348" s="85">
        <v>2.4973000000000001</v>
      </c>
      <c r="AN348" s="85">
        <v>2.4900000000000002</v>
      </c>
    </row>
    <row r="349" spans="1:40" x14ac:dyDescent="0.25">
      <c r="A349" s="64" t="s">
        <v>136</v>
      </c>
      <c r="B349" s="64" t="s">
        <v>136</v>
      </c>
      <c r="C349" s="64" t="s">
        <v>136</v>
      </c>
      <c r="D349" s="64"/>
      <c r="E349" s="90">
        <v>5101002</v>
      </c>
      <c r="F349" s="88">
        <v>5101002</v>
      </c>
      <c r="G349" s="39" t="s">
        <v>798</v>
      </c>
      <c r="H349" s="85">
        <v>0.39140000000000003</v>
      </c>
      <c r="I349" s="85">
        <v>0.39050000000000001</v>
      </c>
      <c r="J349" s="85">
        <v>0.38919999999999999</v>
      </c>
      <c r="K349" s="85">
        <v>0.3891</v>
      </c>
      <c r="L349" s="85">
        <v>0.3921</v>
      </c>
      <c r="M349" s="85">
        <v>0.3952</v>
      </c>
      <c r="N349" s="85">
        <v>0.3982</v>
      </c>
      <c r="O349" s="85">
        <v>0.39650000000000002</v>
      </c>
      <c r="P349" s="85">
        <v>0.3947</v>
      </c>
      <c r="Q349" s="85">
        <v>0.3921</v>
      </c>
      <c r="R349" s="85">
        <v>0.38969999999999999</v>
      </c>
      <c r="S349" s="85">
        <v>0.38729999999999998</v>
      </c>
      <c r="T349" s="85">
        <v>0.38369999999999999</v>
      </c>
      <c r="U349" s="85">
        <v>0.3805</v>
      </c>
      <c r="V349" s="85">
        <v>0.37840000000000001</v>
      </c>
      <c r="W349" s="85">
        <v>0.37740000000000001</v>
      </c>
      <c r="X349" s="85">
        <v>0.37790000000000001</v>
      </c>
      <c r="Y349" s="85">
        <v>0.378</v>
      </c>
      <c r="Z349" s="85">
        <v>0.377</v>
      </c>
      <c r="AA349" s="85">
        <v>0.37780000000000002</v>
      </c>
      <c r="AB349" s="85">
        <v>0.37740000000000001</v>
      </c>
      <c r="AC349" s="85">
        <v>0.378</v>
      </c>
      <c r="AD349" s="85">
        <v>0.37659999999999999</v>
      </c>
      <c r="AE349" s="85">
        <v>0.37440000000000001</v>
      </c>
      <c r="AF349" s="85">
        <v>0.36980000000000002</v>
      </c>
      <c r="AG349" s="85">
        <v>0.37980000000000003</v>
      </c>
      <c r="AH349" s="85">
        <v>0.37790000000000001</v>
      </c>
      <c r="AI349" s="85">
        <v>0.3745</v>
      </c>
      <c r="AJ349" s="85">
        <v>0.37440000000000001</v>
      </c>
      <c r="AK349" s="85">
        <v>0.37609999999999999</v>
      </c>
      <c r="AL349" s="85">
        <v>0.37559999999999999</v>
      </c>
      <c r="AM349" s="85">
        <v>0.37690000000000001</v>
      </c>
      <c r="AN349" s="85">
        <v>0.37580000000000002</v>
      </c>
    </row>
    <row r="350" spans="1:40" x14ac:dyDescent="0.25">
      <c r="A350" s="64" t="s">
        <v>136</v>
      </c>
      <c r="B350" s="64" t="s">
        <v>136</v>
      </c>
      <c r="C350" s="64" t="s">
        <v>136</v>
      </c>
      <c r="D350" s="64"/>
      <c r="E350" s="90">
        <v>5101004</v>
      </c>
      <c r="F350" s="88">
        <v>5101004</v>
      </c>
      <c r="G350" s="39" t="s">
        <v>799</v>
      </c>
      <c r="H350" s="85">
        <v>6.2899999999999998E-2</v>
      </c>
      <c r="I350" s="85">
        <v>6.25E-2</v>
      </c>
      <c r="J350" s="85">
        <v>6.4299999999999996E-2</v>
      </c>
      <c r="K350" s="85">
        <v>6.4100000000000004E-2</v>
      </c>
      <c r="L350" s="85">
        <v>6.3700000000000007E-2</v>
      </c>
      <c r="M350" s="85">
        <v>6.3500000000000001E-2</v>
      </c>
      <c r="N350" s="85">
        <v>6.3500000000000001E-2</v>
      </c>
      <c r="O350" s="85">
        <v>6.3200000000000006E-2</v>
      </c>
      <c r="P350" s="85">
        <v>6.3E-2</v>
      </c>
      <c r="Q350" s="85">
        <v>6.2700000000000006E-2</v>
      </c>
      <c r="R350" s="85">
        <v>6.2399999999999997E-2</v>
      </c>
      <c r="S350" s="85">
        <v>6.2E-2</v>
      </c>
      <c r="T350" s="85">
        <v>6.1600000000000002E-2</v>
      </c>
      <c r="U350" s="85">
        <v>6.0999999999999999E-2</v>
      </c>
      <c r="V350" s="85">
        <v>6.1400000000000003E-2</v>
      </c>
      <c r="W350" s="85">
        <v>6.1199999999999997E-2</v>
      </c>
      <c r="X350" s="85">
        <v>6.0900000000000003E-2</v>
      </c>
      <c r="Y350" s="85">
        <v>6.0699999999999997E-2</v>
      </c>
      <c r="Z350" s="85">
        <v>6.2300000000000001E-2</v>
      </c>
      <c r="AA350" s="85">
        <v>5.9700000000000003E-2</v>
      </c>
      <c r="AB350" s="85">
        <v>5.9499999999999997E-2</v>
      </c>
      <c r="AC350" s="85">
        <v>5.9299999999999999E-2</v>
      </c>
      <c r="AD350" s="85">
        <v>5.8900000000000001E-2</v>
      </c>
      <c r="AE350" s="85">
        <v>5.8599999999999999E-2</v>
      </c>
      <c r="AF350" s="85">
        <v>5.6399999999999999E-2</v>
      </c>
      <c r="AG350" s="85">
        <v>5.6099999999999997E-2</v>
      </c>
      <c r="AH350" s="85">
        <v>5.5599999999999997E-2</v>
      </c>
      <c r="AI350" s="85">
        <v>5.5E-2</v>
      </c>
      <c r="AJ350" s="85">
        <v>5.4699999999999999E-2</v>
      </c>
      <c r="AK350" s="85">
        <v>5.5E-2</v>
      </c>
      <c r="AL350" s="85">
        <v>5.5399999999999998E-2</v>
      </c>
      <c r="AM350" s="85">
        <v>5.5300000000000002E-2</v>
      </c>
      <c r="AN350" s="85">
        <v>5.5199999999999999E-2</v>
      </c>
    </row>
    <row r="351" spans="1:40" x14ac:dyDescent="0.25">
      <c r="A351" s="64" t="s">
        <v>136</v>
      </c>
      <c r="B351" s="64" t="s">
        <v>136</v>
      </c>
      <c r="C351" s="64" t="s">
        <v>136</v>
      </c>
      <c r="D351" s="64"/>
      <c r="E351" s="90">
        <v>5101006</v>
      </c>
      <c r="F351" s="88">
        <v>5101006</v>
      </c>
      <c r="G351" s="39" t="s">
        <v>800</v>
      </c>
      <c r="H351" s="85">
        <v>0.71879999999999999</v>
      </c>
      <c r="I351" s="85">
        <v>0.73760000000000003</v>
      </c>
      <c r="J351" s="85">
        <v>0.74160000000000004</v>
      </c>
      <c r="K351" s="85">
        <v>0.74560000000000004</v>
      </c>
      <c r="L351" s="85">
        <v>0.74039999999999995</v>
      </c>
      <c r="M351" s="85">
        <v>0.7369</v>
      </c>
      <c r="N351" s="85">
        <v>0.74329999999999996</v>
      </c>
      <c r="O351" s="85">
        <v>0.74480000000000002</v>
      </c>
      <c r="P351" s="85">
        <v>0.74199999999999999</v>
      </c>
      <c r="Q351" s="85">
        <v>0.7359</v>
      </c>
      <c r="R351" s="85">
        <v>0.73140000000000005</v>
      </c>
      <c r="S351" s="85">
        <v>0.72689999999999999</v>
      </c>
      <c r="T351" s="85">
        <v>0.72030000000000005</v>
      </c>
      <c r="U351" s="85">
        <v>0.73450000000000004</v>
      </c>
      <c r="V351" s="85">
        <v>0.73309999999999997</v>
      </c>
      <c r="W351" s="85">
        <v>0.73250000000000004</v>
      </c>
      <c r="X351" s="85">
        <v>0.72929999999999995</v>
      </c>
      <c r="Y351" s="85">
        <v>0.72650000000000003</v>
      </c>
      <c r="Z351" s="85">
        <v>0.73170000000000002</v>
      </c>
      <c r="AA351" s="85">
        <v>0.71940000000000004</v>
      </c>
      <c r="AB351" s="85">
        <v>0.71789999999999998</v>
      </c>
      <c r="AC351" s="85">
        <v>0.71540000000000004</v>
      </c>
      <c r="AD351" s="85">
        <v>0.71330000000000005</v>
      </c>
      <c r="AE351" s="85">
        <v>0.70930000000000004</v>
      </c>
      <c r="AF351" s="85">
        <v>0.70660000000000001</v>
      </c>
      <c r="AG351" s="85">
        <v>0.71489999999999998</v>
      </c>
      <c r="AH351" s="85">
        <v>0.71350000000000002</v>
      </c>
      <c r="AI351" s="85">
        <v>0.71050000000000002</v>
      </c>
      <c r="AJ351" s="85">
        <v>0.70830000000000004</v>
      </c>
      <c r="AK351" s="85">
        <v>0.7077</v>
      </c>
      <c r="AL351" s="85">
        <v>0.70509999999999995</v>
      </c>
      <c r="AM351" s="85">
        <v>0.70679999999999998</v>
      </c>
      <c r="AN351" s="85">
        <v>0.70620000000000005</v>
      </c>
    </row>
    <row r="352" spans="1:40" x14ac:dyDescent="0.25">
      <c r="A352" s="64" t="s">
        <v>136</v>
      </c>
      <c r="B352" s="64" t="s">
        <v>136</v>
      </c>
      <c r="C352" s="64" t="s">
        <v>136</v>
      </c>
      <c r="D352" s="64"/>
      <c r="E352" s="90">
        <v>5101007</v>
      </c>
      <c r="F352" s="88">
        <v>5101007</v>
      </c>
      <c r="G352" s="39" t="s">
        <v>801</v>
      </c>
      <c r="H352" s="85">
        <v>0.25309999999999999</v>
      </c>
      <c r="I352" s="85">
        <v>0.25319999999999998</v>
      </c>
      <c r="J352" s="85">
        <v>0.25090000000000001</v>
      </c>
      <c r="K352" s="85">
        <v>0.24909999999999999</v>
      </c>
      <c r="L352" s="85">
        <v>0.24660000000000001</v>
      </c>
      <c r="M352" s="85">
        <v>0.24560000000000001</v>
      </c>
      <c r="N352" s="85">
        <v>0.2455</v>
      </c>
      <c r="O352" s="85">
        <v>0.25669999999999998</v>
      </c>
      <c r="P352" s="85">
        <v>0.25509999999999999</v>
      </c>
      <c r="Q352" s="85">
        <v>0.25209999999999999</v>
      </c>
      <c r="R352" s="85">
        <v>0.2505</v>
      </c>
      <c r="S352" s="85">
        <v>0.249</v>
      </c>
      <c r="T352" s="85">
        <v>0.253</v>
      </c>
      <c r="U352" s="85">
        <v>0.25109999999999999</v>
      </c>
      <c r="V352" s="85">
        <v>0.24840000000000001</v>
      </c>
      <c r="W352" s="85">
        <v>0.24479999999999999</v>
      </c>
      <c r="X352" s="85">
        <v>0.2432</v>
      </c>
      <c r="Y352" s="85">
        <v>0.24229999999999999</v>
      </c>
      <c r="Z352" s="85">
        <v>0.24179999999999999</v>
      </c>
      <c r="AA352" s="85">
        <v>0.2452</v>
      </c>
      <c r="AB352" s="85">
        <v>0.24349999999999999</v>
      </c>
      <c r="AC352" s="85">
        <v>0.2412</v>
      </c>
      <c r="AD352" s="85">
        <v>0.25469999999999998</v>
      </c>
      <c r="AE352" s="85">
        <v>0.25340000000000001</v>
      </c>
      <c r="AF352" s="85">
        <v>0.2601</v>
      </c>
      <c r="AG352" s="85">
        <v>0.26079999999999998</v>
      </c>
      <c r="AH352" s="85">
        <v>0.25700000000000001</v>
      </c>
      <c r="AI352" s="85">
        <v>0.25469999999999998</v>
      </c>
      <c r="AJ352" s="85">
        <v>0.25259999999999999</v>
      </c>
      <c r="AK352" s="85">
        <v>0.25090000000000001</v>
      </c>
      <c r="AL352" s="85">
        <v>0.24940000000000001</v>
      </c>
      <c r="AM352" s="85">
        <v>0.26140000000000002</v>
      </c>
      <c r="AN352" s="85">
        <v>0.26140000000000002</v>
      </c>
    </row>
    <row r="353" spans="1:40" x14ac:dyDescent="0.25">
      <c r="A353" s="64" t="s">
        <v>4</v>
      </c>
      <c r="B353" s="64" t="s">
        <v>128</v>
      </c>
      <c r="C353" s="64" t="s">
        <v>128</v>
      </c>
      <c r="D353" s="64"/>
      <c r="E353" s="90">
        <v>5101010</v>
      </c>
      <c r="F353" s="88">
        <v>5101010</v>
      </c>
      <c r="G353" s="39" t="s">
        <v>802</v>
      </c>
      <c r="H353" s="85">
        <v>0.56689999999999996</v>
      </c>
      <c r="I353" s="85">
        <v>0.62309999999999999</v>
      </c>
      <c r="J353" s="85">
        <v>0.5655</v>
      </c>
      <c r="K353" s="85">
        <v>0.57199999999999995</v>
      </c>
      <c r="L353" s="85">
        <v>0.58009999999999995</v>
      </c>
      <c r="M353" s="85">
        <v>0.51570000000000005</v>
      </c>
      <c r="N353" s="85">
        <v>0.51910000000000001</v>
      </c>
      <c r="O353" s="85">
        <v>0.52129999999999999</v>
      </c>
      <c r="P353" s="85">
        <v>0.49559999999999998</v>
      </c>
      <c r="Q353" s="85">
        <v>0.51749999999999996</v>
      </c>
      <c r="R353" s="85">
        <v>0.52270000000000005</v>
      </c>
      <c r="S353" s="85">
        <v>0.58099999999999996</v>
      </c>
      <c r="T353" s="85">
        <v>0.67449999999999999</v>
      </c>
      <c r="U353" s="85">
        <v>0.7036</v>
      </c>
      <c r="V353" s="85">
        <v>0.62970000000000004</v>
      </c>
      <c r="W353" s="85">
        <v>0.52390000000000003</v>
      </c>
      <c r="X353" s="85">
        <v>0.47360000000000002</v>
      </c>
      <c r="Y353" s="85">
        <v>0.4556</v>
      </c>
      <c r="Z353" s="85">
        <v>0.48480000000000001</v>
      </c>
      <c r="AA353" s="85">
        <v>0.48549999999999999</v>
      </c>
      <c r="AB353" s="85">
        <v>0.48120000000000002</v>
      </c>
      <c r="AC353" s="85">
        <v>0.55649999999999999</v>
      </c>
      <c r="AD353" s="85">
        <v>0.54259999999999997</v>
      </c>
      <c r="AE353" s="85">
        <v>0.57479999999999998</v>
      </c>
      <c r="AF353" s="85">
        <v>0.67069999999999996</v>
      </c>
      <c r="AG353" s="85">
        <v>0.56140000000000001</v>
      </c>
      <c r="AH353" s="85">
        <v>0.443</v>
      </c>
      <c r="AI353" s="85">
        <v>0.5544</v>
      </c>
      <c r="AJ353" s="85">
        <v>0.54079999999999995</v>
      </c>
      <c r="AK353" s="85">
        <v>0.42520000000000002</v>
      </c>
      <c r="AL353" s="85">
        <v>0.51629999999999998</v>
      </c>
      <c r="AM353" s="85">
        <v>0.37759999999999999</v>
      </c>
      <c r="AN353" s="85">
        <v>0.41460000000000002</v>
      </c>
    </row>
    <row r="354" spans="1:40" x14ac:dyDescent="0.25">
      <c r="A354" s="64" t="s">
        <v>136</v>
      </c>
      <c r="B354" s="64" t="s">
        <v>136</v>
      </c>
      <c r="C354" s="64" t="s">
        <v>136</v>
      </c>
      <c r="D354" s="64"/>
      <c r="E354" s="90">
        <v>5101011</v>
      </c>
      <c r="F354" s="88">
        <v>5101011</v>
      </c>
      <c r="G354" s="39" t="s">
        <v>803</v>
      </c>
      <c r="H354" s="85">
        <v>7.3300000000000004E-2</v>
      </c>
      <c r="I354" s="85">
        <v>7.2800000000000004E-2</v>
      </c>
      <c r="J354" s="85">
        <v>7.4499999999999997E-2</v>
      </c>
      <c r="K354" s="85">
        <v>7.4200000000000002E-2</v>
      </c>
      <c r="L354" s="85">
        <v>7.4300000000000005E-2</v>
      </c>
      <c r="M354" s="85">
        <v>7.4200000000000002E-2</v>
      </c>
      <c r="N354" s="85">
        <v>7.4099999999999999E-2</v>
      </c>
      <c r="O354" s="85">
        <v>7.3800000000000004E-2</v>
      </c>
      <c r="P354" s="85">
        <v>7.3599999999999999E-2</v>
      </c>
      <c r="Q354" s="85">
        <v>7.3200000000000001E-2</v>
      </c>
      <c r="R354" s="85">
        <v>7.2800000000000004E-2</v>
      </c>
      <c r="S354" s="85">
        <v>7.2400000000000006E-2</v>
      </c>
      <c r="T354" s="85">
        <v>7.1900000000000006E-2</v>
      </c>
      <c r="U354" s="85">
        <v>7.1199999999999999E-2</v>
      </c>
      <c r="V354" s="85">
        <v>7.0800000000000002E-2</v>
      </c>
      <c r="W354" s="85">
        <v>7.0499999999999993E-2</v>
      </c>
      <c r="X354" s="85">
        <v>7.1599999999999997E-2</v>
      </c>
      <c r="Y354" s="85">
        <v>7.1599999999999997E-2</v>
      </c>
      <c r="Z354" s="85">
        <v>7.3300000000000004E-2</v>
      </c>
      <c r="AA354" s="85">
        <v>6.9599999999999995E-2</v>
      </c>
      <c r="AB354" s="85">
        <v>6.9500000000000006E-2</v>
      </c>
      <c r="AC354" s="85">
        <v>6.9199999999999998E-2</v>
      </c>
      <c r="AD354" s="85">
        <v>6.88E-2</v>
      </c>
      <c r="AE354" s="85">
        <v>6.8400000000000002E-2</v>
      </c>
      <c r="AF354" s="85">
        <v>6.5600000000000006E-2</v>
      </c>
      <c r="AG354" s="85">
        <v>6.5199999999999994E-2</v>
      </c>
      <c r="AH354" s="85">
        <v>6.4600000000000005E-2</v>
      </c>
      <c r="AI354" s="85">
        <v>6.3899999999999998E-2</v>
      </c>
      <c r="AJ354" s="85">
        <v>6.3600000000000004E-2</v>
      </c>
      <c r="AK354" s="85">
        <v>6.4100000000000004E-2</v>
      </c>
      <c r="AL354" s="85">
        <v>6.4799999999999996E-2</v>
      </c>
      <c r="AM354" s="85">
        <v>6.4699999999999994E-2</v>
      </c>
      <c r="AN354" s="85">
        <v>6.4600000000000005E-2</v>
      </c>
    </row>
    <row r="355" spans="1:40" x14ac:dyDescent="0.25">
      <c r="A355" s="64" t="s">
        <v>136</v>
      </c>
      <c r="B355" s="64" t="s">
        <v>136</v>
      </c>
      <c r="C355" s="64" t="s">
        <v>136</v>
      </c>
      <c r="D355" s="64"/>
      <c r="E355" s="90">
        <v>5101022</v>
      </c>
      <c r="F355" s="88">
        <v>5101022</v>
      </c>
      <c r="G355" s="39" t="s">
        <v>804</v>
      </c>
      <c r="H355" s="85">
        <v>7.6E-3</v>
      </c>
      <c r="I355" s="85">
        <v>7.6E-3</v>
      </c>
      <c r="J355" s="85">
        <v>7.4999999999999997E-3</v>
      </c>
      <c r="K355" s="85">
        <v>7.4999999999999997E-3</v>
      </c>
      <c r="L355" s="85">
        <v>7.4000000000000003E-3</v>
      </c>
      <c r="M355" s="85">
        <v>7.4000000000000003E-3</v>
      </c>
      <c r="N355" s="85">
        <v>7.4000000000000003E-3</v>
      </c>
      <c r="O355" s="85">
        <v>8.8999999999999999E-3</v>
      </c>
      <c r="P355" s="85">
        <v>7.3000000000000001E-3</v>
      </c>
      <c r="Q355" s="85">
        <v>7.3000000000000001E-3</v>
      </c>
      <c r="R355" s="85">
        <v>7.1999999999999998E-3</v>
      </c>
      <c r="S355" s="85">
        <v>7.1000000000000004E-3</v>
      </c>
      <c r="T355" s="85">
        <v>7.0000000000000001E-3</v>
      </c>
      <c r="U355" s="85">
        <v>7.0000000000000001E-3</v>
      </c>
      <c r="V355" s="85">
        <v>7.4999999999999997E-3</v>
      </c>
      <c r="W355" s="85">
        <v>7.1000000000000004E-3</v>
      </c>
      <c r="X355" s="85">
        <v>7.0000000000000001E-3</v>
      </c>
      <c r="Y355" s="85">
        <v>7.0000000000000001E-3</v>
      </c>
      <c r="Z355" s="85">
        <v>7.0000000000000001E-3</v>
      </c>
      <c r="AA355" s="85">
        <v>9.4999999999999998E-3</v>
      </c>
      <c r="AB355" s="85">
        <v>9.4000000000000004E-3</v>
      </c>
      <c r="AC355" s="85">
        <v>9.4000000000000004E-3</v>
      </c>
      <c r="AD355" s="85">
        <v>9.2999999999999992E-3</v>
      </c>
      <c r="AE355" s="85">
        <v>9.2999999999999992E-3</v>
      </c>
      <c r="AF355" s="85">
        <v>9.1999999999999998E-3</v>
      </c>
      <c r="AG355" s="85">
        <v>9.1999999999999998E-3</v>
      </c>
      <c r="AH355" s="85">
        <v>9.1999999999999998E-3</v>
      </c>
      <c r="AI355" s="85">
        <v>9.1000000000000004E-3</v>
      </c>
      <c r="AJ355" s="85">
        <v>8.9999999999999993E-3</v>
      </c>
      <c r="AK355" s="85">
        <v>8.9999999999999993E-3</v>
      </c>
      <c r="AL355" s="85">
        <v>8.8999999999999999E-3</v>
      </c>
      <c r="AM355" s="85">
        <v>8.8999999999999999E-3</v>
      </c>
      <c r="AN355" s="85">
        <v>8.8999999999999999E-3</v>
      </c>
    </row>
    <row r="356" spans="1:40" x14ac:dyDescent="0.25">
      <c r="A356" s="64" t="s">
        <v>4</v>
      </c>
      <c r="B356" s="64" t="s">
        <v>128</v>
      </c>
      <c r="C356" s="64" t="s">
        <v>128</v>
      </c>
      <c r="D356" s="64"/>
      <c r="E356" s="90">
        <v>5101026</v>
      </c>
      <c r="F356" s="88">
        <v>5101026</v>
      </c>
      <c r="G356" s="39" t="s">
        <v>805</v>
      </c>
      <c r="H356" s="85">
        <v>9.3100000000000002E-2</v>
      </c>
      <c r="I356" s="85">
        <v>9.2600000000000002E-2</v>
      </c>
      <c r="J356" s="85">
        <v>9.4E-2</v>
      </c>
      <c r="K356" s="85">
        <v>9.4899999999999998E-2</v>
      </c>
      <c r="L356" s="85">
        <v>9.5299999999999996E-2</v>
      </c>
      <c r="M356" s="85">
        <v>9.4600000000000004E-2</v>
      </c>
      <c r="N356" s="85">
        <v>9.4600000000000004E-2</v>
      </c>
      <c r="O356" s="85">
        <v>9.4200000000000006E-2</v>
      </c>
      <c r="P356" s="85">
        <v>9.4299999999999995E-2</v>
      </c>
      <c r="Q356" s="85">
        <v>9.4100000000000003E-2</v>
      </c>
      <c r="R356" s="85">
        <v>9.3600000000000003E-2</v>
      </c>
      <c r="S356" s="85">
        <v>9.3100000000000002E-2</v>
      </c>
      <c r="T356" s="85">
        <v>9.2499999999999999E-2</v>
      </c>
      <c r="U356" s="85">
        <v>9.1899999999999996E-2</v>
      </c>
      <c r="V356" s="85">
        <v>9.6199999999999994E-2</v>
      </c>
      <c r="W356" s="85">
        <v>9.8000000000000004E-2</v>
      </c>
      <c r="X356" s="85">
        <v>9.8100000000000007E-2</v>
      </c>
      <c r="Y356" s="85">
        <v>9.8299999999999998E-2</v>
      </c>
      <c r="Z356" s="85">
        <v>9.7600000000000006E-2</v>
      </c>
      <c r="AA356" s="85">
        <v>9.7600000000000006E-2</v>
      </c>
      <c r="AB356" s="85">
        <v>9.7299999999999998E-2</v>
      </c>
      <c r="AC356" s="85">
        <v>9.6600000000000005E-2</v>
      </c>
      <c r="AD356" s="85">
        <v>9.7100000000000006E-2</v>
      </c>
      <c r="AE356" s="85">
        <v>9.6600000000000005E-2</v>
      </c>
      <c r="AF356" s="85">
        <v>9.4500000000000001E-2</v>
      </c>
      <c r="AG356" s="85">
        <v>9.4399999999999998E-2</v>
      </c>
      <c r="AH356" s="85">
        <v>9.7799999999999998E-2</v>
      </c>
      <c r="AI356" s="85">
        <v>9.74E-2</v>
      </c>
      <c r="AJ356" s="85">
        <v>9.7299999999999998E-2</v>
      </c>
      <c r="AK356" s="85">
        <v>9.7299999999999998E-2</v>
      </c>
      <c r="AL356" s="85">
        <v>9.7299999999999998E-2</v>
      </c>
      <c r="AM356" s="85">
        <v>9.6500000000000002E-2</v>
      </c>
      <c r="AN356" s="85">
        <v>9.64E-2</v>
      </c>
    </row>
    <row r="357" spans="1:40" x14ac:dyDescent="0.25">
      <c r="A357" s="64">
        <v>0</v>
      </c>
      <c r="B357" s="64">
        <v>0</v>
      </c>
      <c r="C357" s="64">
        <v>0</v>
      </c>
      <c r="D357" s="64"/>
      <c r="E357" s="113">
        <v>5102000</v>
      </c>
      <c r="F357" s="114">
        <v>5102</v>
      </c>
      <c r="G357" s="99" t="s">
        <v>806</v>
      </c>
      <c r="H357" s="85">
        <v>10.316700000000001</v>
      </c>
      <c r="I357" s="85">
        <v>10.2722</v>
      </c>
      <c r="J357" s="85">
        <v>10.227399999999999</v>
      </c>
      <c r="K357" s="85">
        <v>10.1972</v>
      </c>
      <c r="L357" s="85">
        <v>10.14</v>
      </c>
      <c r="M357" s="85">
        <v>10.077</v>
      </c>
      <c r="N357" s="85">
        <v>9.8201999999999998</v>
      </c>
      <c r="O357" s="85">
        <v>9.7775999999999996</v>
      </c>
      <c r="P357" s="85">
        <v>9.7721999999999998</v>
      </c>
      <c r="Q357" s="85">
        <v>9.6812000000000005</v>
      </c>
      <c r="R357" s="85">
        <v>9.6338000000000008</v>
      </c>
      <c r="S357" s="85">
        <v>9.5958000000000006</v>
      </c>
      <c r="T357" s="85">
        <v>9.5376999999999992</v>
      </c>
      <c r="U357" s="85">
        <v>9.5142000000000007</v>
      </c>
      <c r="V357" s="85">
        <v>9.4783000000000008</v>
      </c>
      <c r="W357" s="85">
        <v>9.4666999999999994</v>
      </c>
      <c r="X357" s="85">
        <v>9.4415999999999993</v>
      </c>
      <c r="Y357" s="85">
        <v>9.4130000000000003</v>
      </c>
      <c r="Z357" s="85">
        <v>9.391</v>
      </c>
      <c r="AA357" s="85">
        <v>9.3727</v>
      </c>
      <c r="AB357" s="85">
        <v>9.3634000000000004</v>
      </c>
      <c r="AC357" s="85">
        <v>9.3585999999999991</v>
      </c>
      <c r="AD357" s="85">
        <v>9.3217999999999996</v>
      </c>
      <c r="AE357" s="85">
        <v>9.2727000000000004</v>
      </c>
      <c r="AF357" s="85">
        <v>9.2479999999999993</v>
      </c>
      <c r="AG357" s="85">
        <v>9.2309000000000001</v>
      </c>
      <c r="AH357" s="85">
        <v>9.2152999999999992</v>
      </c>
      <c r="AI357" s="85">
        <v>9.1893999999999991</v>
      </c>
      <c r="AJ357" s="85">
        <v>9.1632999999999996</v>
      </c>
      <c r="AK357" s="85">
        <v>9.1624999999999996</v>
      </c>
      <c r="AL357" s="85">
        <v>9.1410999999999998</v>
      </c>
      <c r="AM357" s="85">
        <v>9.1236999999999995</v>
      </c>
      <c r="AN357" s="85">
        <v>9.1122999999999994</v>
      </c>
    </row>
    <row r="358" spans="1:40" x14ac:dyDescent="0.25">
      <c r="A358" s="64" t="s">
        <v>1</v>
      </c>
      <c r="B358" s="64" t="s">
        <v>155</v>
      </c>
      <c r="C358" s="64" t="s">
        <v>321</v>
      </c>
      <c r="D358" s="64"/>
      <c r="E358" s="90">
        <v>5102001</v>
      </c>
      <c r="F358" s="88">
        <v>5102001</v>
      </c>
      <c r="G358" s="39" t="s">
        <v>807</v>
      </c>
      <c r="H358" s="85">
        <v>3.6073</v>
      </c>
      <c r="I358" s="85">
        <v>3.5897999999999999</v>
      </c>
      <c r="J358" s="85">
        <v>3.5659999999999998</v>
      </c>
      <c r="K358" s="85">
        <v>3.5565000000000002</v>
      </c>
      <c r="L358" s="85">
        <v>3.5150999999999999</v>
      </c>
      <c r="M358" s="85">
        <v>3.4853999999999998</v>
      </c>
      <c r="N358" s="85">
        <v>3.2923</v>
      </c>
      <c r="O358" s="85">
        <v>3.2783000000000002</v>
      </c>
      <c r="P358" s="85">
        <v>3.2766999999999999</v>
      </c>
      <c r="Q358" s="85">
        <v>3.2559999999999998</v>
      </c>
      <c r="R358" s="85">
        <v>3.2473999999999998</v>
      </c>
      <c r="S358" s="85">
        <v>3.2454999999999998</v>
      </c>
      <c r="T358" s="85">
        <v>3.2195999999999998</v>
      </c>
      <c r="U358" s="85">
        <v>3.2370000000000001</v>
      </c>
      <c r="V358" s="85">
        <v>3.2364000000000002</v>
      </c>
      <c r="W358" s="85">
        <v>3.2326999999999999</v>
      </c>
      <c r="X358" s="85">
        <v>3.2113999999999998</v>
      </c>
      <c r="Y358" s="85">
        <v>3.1945999999999999</v>
      </c>
      <c r="Z358" s="85">
        <v>3.1880999999999999</v>
      </c>
      <c r="AA358" s="85">
        <v>3.1776</v>
      </c>
      <c r="AB358" s="85">
        <v>3.1842000000000001</v>
      </c>
      <c r="AC358" s="85">
        <v>3.1844999999999999</v>
      </c>
      <c r="AD358" s="85">
        <v>3.1833</v>
      </c>
      <c r="AE358" s="85">
        <v>3.1623000000000001</v>
      </c>
      <c r="AF358" s="85">
        <v>3.1764999999999999</v>
      </c>
      <c r="AG358" s="85">
        <v>3.1774</v>
      </c>
      <c r="AH358" s="85">
        <v>3.1720000000000002</v>
      </c>
      <c r="AI358" s="85">
        <v>3.1674000000000002</v>
      </c>
      <c r="AJ358" s="85">
        <v>3.1555</v>
      </c>
      <c r="AK358" s="85">
        <v>3.1646999999999998</v>
      </c>
      <c r="AL358" s="85">
        <v>3.1499000000000001</v>
      </c>
      <c r="AM358" s="85">
        <v>3.1402999999999999</v>
      </c>
      <c r="AN358" s="85">
        <v>3.1398000000000001</v>
      </c>
    </row>
    <row r="359" spans="1:40" x14ac:dyDescent="0.25">
      <c r="A359" s="64" t="s">
        <v>136</v>
      </c>
      <c r="B359" s="64" t="s">
        <v>136</v>
      </c>
      <c r="C359" s="64" t="s">
        <v>136</v>
      </c>
      <c r="D359" s="64"/>
      <c r="E359" s="90">
        <v>5102004</v>
      </c>
      <c r="F359" s="88">
        <v>5102004</v>
      </c>
      <c r="G359" s="39" t="s">
        <v>808</v>
      </c>
      <c r="H359" s="85">
        <v>1.0829</v>
      </c>
      <c r="I359" s="85">
        <v>1.0780000000000001</v>
      </c>
      <c r="J359" s="85">
        <v>1.0746</v>
      </c>
      <c r="K359" s="85">
        <v>1.0739000000000001</v>
      </c>
      <c r="L359" s="85">
        <v>1.0682</v>
      </c>
      <c r="M359" s="85">
        <v>1.0657000000000001</v>
      </c>
      <c r="N359" s="85">
        <v>1.0661</v>
      </c>
      <c r="O359" s="85">
        <v>1.0627</v>
      </c>
      <c r="P359" s="85">
        <v>1.0597000000000001</v>
      </c>
      <c r="Q359" s="85">
        <v>1.0550999999999999</v>
      </c>
      <c r="R359" s="85">
        <v>1.0503</v>
      </c>
      <c r="S359" s="85">
        <v>1.0454000000000001</v>
      </c>
      <c r="T359" s="85">
        <v>1.0388999999999999</v>
      </c>
      <c r="U359" s="85">
        <v>1.0299</v>
      </c>
      <c r="V359" s="85">
        <v>1.0205</v>
      </c>
      <c r="W359" s="85">
        <v>1.0125999999999999</v>
      </c>
      <c r="X359" s="85">
        <v>1.004</v>
      </c>
      <c r="Y359" s="85">
        <v>0.99729999999999996</v>
      </c>
      <c r="Z359" s="85">
        <v>0.99170000000000003</v>
      </c>
      <c r="AA359" s="85">
        <v>0.98809999999999998</v>
      </c>
      <c r="AB359" s="85">
        <v>0.98260000000000003</v>
      </c>
      <c r="AC359" s="85">
        <v>0.97589999999999999</v>
      </c>
      <c r="AD359" s="85">
        <v>0.96709999999999996</v>
      </c>
      <c r="AE359" s="85">
        <v>0.95909999999999995</v>
      </c>
      <c r="AF359" s="85">
        <v>0.94010000000000005</v>
      </c>
      <c r="AG359" s="85">
        <v>0.93489999999999995</v>
      </c>
      <c r="AH359" s="85">
        <v>0.93059999999999998</v>
      </c>
      <c r="AI359" s="85">
        <v>0.92459999999999998</v>
      </c>
      <c r="AJ359" s="85">
        <v>0.92120000000000002</v>
      </c>
      <c r="AK359" s="85">
        <v>0.92</v>
      </c>
      <c r="AL359" s="85">
        <v>0.91890000000000005</v>
      </c>
      <c r="AM359" s="85">
        <v>0.92090000000000005</v>
      </c>
      <c r="AN359" s="85">
        <v>0.9214</v>
      </c>
    </row>
    <row r="360" spans="1:40" x14ac:dyDescent="0.25">
      <c r="A360" s="64" t="s">
        <v>4</v>
      </c>
      <c r="B360" s="64" t="s">
        <v>128</v>
      </c>
      <c r="C360" s="64" t="s">
        <v>128</v>
      </c>
      <c r="D360" s="64"/>
      <c r="E360" s="90">
        <v>5102005</v>
      </c>
      <c r="F360" s="88">
        <v>5102005</v>
      </c>
      <c r="G360" s="39" t="s">
        <v>809</v>
      </c>
      <c r="H360" s="85">
        <v>0.32890000000000003</v>
      </c>
      <c r="I360" s="85">
        <v>0.33579999999999999</v>
      </c>
      <c r="J360" s="85">
        <v>0.33779999999999999</v>
      </c>
      <c r="K360" s="85">
        <v>0.34100000000000003</v>
      </c>
      <c r="L360" s="85">
        <v>0.3427</v>
      </c>
      <c r="M360" s="85">
        <v>0.3473</v>
      </c>
      <c r="N360" s="85">
        <v>0.34699999999999998</v>
      </c>
      <c r="O360" s="85">
        <v>0.34420000000000001</v>
      </c>
      <c r="P360" s="85">
        <v>0.3463</v>
      </c>
      <c r="Q360" s="85">
        <v>0.34570000000000001</v>
      </c>
      <c r="R360" s="85">
        <v>0.3407</v>
      </c>
      <c r="S360" s="85">
        <v>0.3377</v>
      </c>
      <c r="T360" s="85">
        <v>0.33600000000000002</v>
      </c>
      <c r="U360" s="85">
        <v>0.3357</v>
      </c>
      <c r="V360" s="85">
        <v>0.33510000000000001</v>
      </c>
      <c r="W360" s="85">
        <v>0.33450000000000002</v>
      </c>
      <c r="X360" s="85">
        <v>0.33429999999999999</v>
      </c>
      <c r="Y360" s="85">
        <v>0.33389999999999997</v>
      </c>
      <c r="Z360" s="85">
        <v>0.33160000000000001</v>
      </c>
      <c r="AA360" s="85">
        <v>0.32540000000000002</v>
      </c>
      <c r="AB360" s="85">
        <v>0.32129999999999997</v>
      </c>
      <c r="AC360" s="85">
        <v>0.32300000000000001</v>
      </c>
      <c r="AD360" s="85">
        <v>0.32090000000000002</v>
      </c>
      <c r="AE360" s="85">
        <v>0.31890000000000002</v>
      </c>
      <c r="AF360" s="85">
        <v>0.30959999999999999</v>
      </c>
      <c r="AG360" s="85">
        <v>0.30869999999999997</v>
      </c>
      <c r="AH360" s="85">
        <v>0.30869999999999997</v>
      </c>
      <c r="AI360" s="85">
        <v>0.30830000000000002</v>
      </c>
      <c r="AJ360" s="85">
        <v>0.31140000000000001</v>
      </c>
      <c r="AK360" s="85">
        <v>0.30880000000000002</v>
      </c>
      <c r="AL360" s="85">
        <v>0.31080000000000002</v>
      </c>
      <c r="AM360" s="85">
        <v>0.31359999999999999</v>
      </c>
      <c r="AN360" s="85">
        <v>0.312</v>
      </c>
    </row>
    <row r="361" spans="1:40" x14ac:dyDescent="0.25">
      <c r="A361" s="64" t="s">
        <v>136</v>
      </c>
      <c r="B361" s="64" t="s">
        <v>136</v>
      </c>
      <c r="C361" s="64" t="s">
        <v>136</v>
      </c>
      <c r="D361" s="64"/>
      <c r="E361" s="89">
        <v>9999999</v>
      </c>
      <c r="F361" s="88">
        <v>5102006</v>
      </c>
      <c r="G361" s="39" t="s">
        <v>810</v>
      </c>
      <c r="H361" s="85">
        <v>0.04</v>
      </c>
      <c r="I361" s="85">
        <v>3.9800000000000002E-2</v>
      </c>
      <c r="J361" s="85">
        <v>3.9699999999999999E-2</v>
      </c>
      <c r="K361" s="85">
        <v>3.9600000000000003E-2</v>
      </c>
      <c r="L361" s="85">
        <v>3.9399999999999998E-2</v>
      </c>
      <c r="M361" s="85">
        <v>3.9300000000000002E-2</v>
      </c>
      <c r="N361" s="85">
        <v>3.9300000000000002E-2</v>
      </c>
      <c r="O361" s="85">
        <v>3.9100000000000003E-2</v>
      </c>
      <c r="P361" s="85">
        <v>3.9E-2</v>
      </c>
      <c r="Q361" s="85">
        <v>3.8800000000000001E-2</v>
      </c>
      <c r="R361" s="85">
        <v>3.8600000000000002E-2</v>
      </c>
      <c r="S361" s="85">
        <v>3.8399999999999997E-2</v>
      </c>
      <c r="T361" s="85">
        <v>3.8800000000000001E-2</v>
      </c>
      <c r="U361" s="85">
        <v>4.0500000000000001E-2</v>
      </c>
      <c r="V361" s="85">
        <v>4.02E-2</v>
      </c>
      <c r="W361" s="85">
        <v>0.04</v>
      </c>
      <c r="X361" s="85">
        <v>3.9800000000000002E-2</v>
      </c>
      <c r="Y361" s="85">
        <v>3.9699999999999999E-2</v>
      </c>
      <c r="Z361" s="85">
        <v>3.9600000000000003E-2</v>
      </c>
      <c r="AA361" s="85">
        <v>3.9600000000000003E-2</v>
      </c>
      <c r="AB361" s="85">
        <v>3.95E-2</v>
      </c>
      <c r="AC361" s="85">
        <v>3.9300000000000002E-2</v>
      </c>
      <c r="AD361" s="85">
        <v>3.9100000000000003E-2</v>
      </c>
      <c r="AE361" s="85">
        <v>3.8899999999999997E-2</v>
      </c>
      <c r="AF361" s="85">
        <v>3.6200000000000003E-2</v>
      </c>
      <c r="AG361" s="85">
        <v>3.5999999999999997E-2</v>
      </c>
      <c r="AH361" s="85">
        <v>3.5799999999999998E-2</v>
      </c>
      <c r="AI361" s="85">
        <v>3.5400000000000001E-2</v>
      </c>
      <c r="AJ361" s="85">
        <v>3.5200000000000002E-2</v>
      </c>
      <c r="AK361" s="85">
        <v>3.5099999999999999E-2</v>
      </c>
      <c r="AL361" s="85">
        <v>3.5000000000000003E-2</v>
      </c>
      <c r="AM361" s="85">
        <v>3.49E-2</v>
      </c>
      <c r="AN361" s="85">
        <v>3.49E-2</v>
      </c>
    </row>
    <row r="362" spans="1:40" x14ac:dyDescent="0.25">
      <c r="A362" s="64" t="s">
        <v>1</v>
      </c>
      <c r="B362" s="64" t="s">
        <v>2</v>
      </c>
      <c r="C362" s="64" t="s">
        <v>321</v>
      </c>
      <c r="D362" s="64"/>
      <c r="E362" s="90">
        <v>5102007</v>
      </c>
      <c r="F362" s="88">
        <v>5102007</v>
      </c>
      <c r="G362" s="39" t="s">
        <v>811</v>
      </c>
      <c r="H362" s="85">
        <v>0.1095</v>
      </c>
      <c r="I362" s="85">
        <v>0.1086</v>
      </c>
      <c r="J362" s="85">
        <v>0.1091</v>
      </c>
      <c r="K362" s="85">
        <v>0.1077</v>
      </c>
      <c r="L362" s="85">
        <v>0.1066</v>
      </c>
      <c r="M362" s="85">
        <v>0.1075</v>
      </c>
      <c r="N362" s="85">
        <v>0.1075</v>
      </c>
      <c r="O362" s="85">
        <v>0.1079</v>
      </c>
      <c r="P362" s="85">
        <v>0.1084</v>
      </c>
      <c r="Q362" s="85">
        <v>0.10879999999999999</v>
      </c>
      <c r="R362" s="85">
        <v>0.1089</v>
      </c>
      <c r="S362" s="85">
        <v>0.1087</v>
      </c>
      <c r="T362" s="85">
        <v>0.1084</v>
      </c>
      <c r="U362" s="85">
        <v>0.10780000000000001</v>
      </c>
      <c r="V362" s="85">
        <v>0.107</v>
      </c>
      <c r="W362" s="85">
        <v>0.1065</v>
      </c>
      <c r="X362" s="85">
        <v>0.10589999999999999</v>
      </c>
      <c r="Y362" s="85">
        <v>0.1057</v>
      </c>
      <c r="Z362" s="85">
        <v>0.1048</v>
      </c>
      <c r="AA362" s="85">
        <v>0.1053</v>
      </c>
      <c r="AB362" s="85">
        <v>0.10539999999999999</v>
      </c>
      <c r="AC362" s="85">
        <v>0.1048</v>
      </c>
      <c r="AD362" s="85">
        <v>0.10489999999999999</v>
      </c>
      <c r="AE362" s="85">
        <v>0.10489999999999999</v>
      </c>
      <c r="AF362" s="85">
        <v>0.1027</v>
      </c>
      <c r="AG362" s="85">
        <v>0.1028</v>
      </c>
      <c r="AH362" s="85">
        <v>0.10249999999999999</v>
      </c>
      <c r="AI362" s="85">
        <v>0.1022</v>
      </c>
      <c r="AJ362" s="85">
        <v>0.10249999999999999</v>
      </c>
      <c r="AK362" s="85">
        <v>0.10299999999999999</v>
      </c>
      <c r="AL362" s="85">
        <v>0.1032</v>
      </c>
      <c r="AM362" s="85">
        <v>0.1036</v>
      </c>
      <c r="AN362" s="85">
        <v>0.1048</v>
      </c>
    </row>
    <row r="363" spans="1:40" x14ac:dyDescent="0.25">
      <c r="A363" s="64" t="s">
        <v>1</v>
      </c>
      <c r="B363" s="64" t="s">
        <v>160</v>
      </c>
      <c r="C363" s="64" t="s">
        <v>321</v>
      </c>
      <c r="D363" s="64"/>
      <c r="E363" s="90">
        <v>5102009</v>
      </c>
      <c r="F363" s="88">
        <v>5102009</v>
      </c>
      <c r="G363" s="39" t="s">
        <v>812</v>
      </c>
      <c r="H363" s="85">
        <v>0.39800000000000002</v>
      </c>
      <c r="I363" s="85">
        <v>0.40110000000000001</v>
      </c>
      <c r="J363" s="85">
        <v>0.3992</v>
      </c>
      <c r="K363" s="85">
        <v>0.40139999999999998</v>
      </c>
      <c r="L363" s="85">
        <v>0.40100000000000002</v>
      </c>
      <c r="M363" s="85">
        <v>0.39979999999999999</v>
      </c>
      <c r="N363" s="85">
        <v>0.39750000000000002</v>
      </c>
      <c r="O363" s="85">
        <v>0.3987</v>
      </c>
      <c r="P363" s="85">
        <v>0.39860000000000001</v>
      </c>
      <c r="Q363" s="85">
        <v>0.39500000000000002</v>
      </c>
      <c r="R363" s="85">
        <v>0.39439999999999997</v>
      </c>
      <c r="S363" s="85">
        <v>0.39100000000000001</v>
      </c>
      <c r="T363" s="85">
        <v>0.39019999999999999</v>
      </c>
      <c r="U363" s="85">
        <v>0.3871</v>
      </c>
      <c r="V363" s="85">
        <v>0.38619999999999999</v>
      </c>
      <c r="W363" s="85">
        <v>0.38590000000000002</v>
      </c>
      <c r="X363" s="85">
        <v>0.38550000000000001</v>
      </c>
      <c r="Y363" s="85">
        <v>0.38490000000000002</v>
      </c>
      <c r="Z363" s="85">
        <v>0.3856</v>
      </c>
      <c r="AA363" s="85">
        <v>0.3871</v>
      </c>
      <c r="AB363" s="85">
        <v>0.3856</v>
      </c>
      <c r="AC363" s="85">
        <v>0.38800000000000001</v>
      </c>
      <c r="AD363" s="85">
        <v>0.38629999999999998</v>
      </c>
      <c r="AE363" s="85">
        <v>0.3866</v>
      </c>
      <c r="AF363" s="85">
        <v>0.3826</v>
      </c>
      <c r="AG363" s="85">
        <v>0.38080000000000003</v>
      </c>
      <c r="AH363" s="85">
        <v>0.37930000000000003</v>
      </c>
      <c r="AI363" s="85">
        <v>0.37669999999999998</v>
      </c>
      <c r="AJ363" s="85">
        <v>0.37430000000000002</v>
      </c>
      <c r="AK363" s="85">
        <v>0.37240000000000001</v>
      </c>
      <c r="AL363" s="85">
        <v>0.37640000000000001</v>
      </c>
      <c r="AM363" s="85">
        <v>0.37480000000000002</v>
      </c>
      <c r="AN363" s="85">
        <v>0.37740000000000001</v>
      </c>
    </row>
    <row r="364" spans="1:40" x14ac:dyDescent="0.25">
      <c r="A364" s="64" t="s">
        <v>1</v>
      </c>
      <c r="B364" s="64" t="s">
        <v>160</v>
      </c>
      <c r="C364" s="64" t="s">
        <v>321</v>
      </c>
      <c r="D364" s="64"/>
      <c r="E364" s="90">
        <v>5102010</v>
      </c>
      <c r="F364" s="88">
        <v>5102010</v>
      </c>
      <c r="G364" s="39" t="s">
        <v>813</v>
      </c>
      <c r="H364" s="85">
        <v>0.23350000000000001</v>
      </c>
      <c r="I364" s="85">
        <v>0.23330000000000001</v>
      </c>
      <c r="J364" s="85">
        <v>0.23219999999999999</v>
      </c>
      <c r="K364" s="85">
        <v>0.23230000000000001</v>
      </c>
      <c r="L364" s="85">
        <v>0.23089999999999999</v>
      </c>
      <c r="M364" s="85">
        <v>0.2303</v>
      </c>
      <c r="N364" s="85">
        <v>0.23050000000000001</v>
      </c>
      <c r="O364" s="85">
        <v>0.23</v>
      </c>
      <c r="P364" s="85">
        <v>0.2316</v>
      </c>
      <c r="Q364" s="85">
        <v>0.23069999999999999</v>
      </c>
      <c r="R364" s="85">
        <v>0.2276</v>
      </c>
      <c r="S364" s="85">
        <v>0.2271</v>
      </c>
      <c r="T364" s="85">
        <v>0.22639999999999999</v>
      </c>
      <c r="U364" s="85">
        <v>0.22620000000000001</v>
      </c>
      <c r="V364" s="85">
        <v>0.22559999999999999</v>
      </c>
      <c r="W364" s="85">
        <v>0.2248</v>
      </c>
      <c r="X364" s="85">
        <v>0.22489999999999999</v>
      </c>
      <c r="Y364" s="85">
        <v>0.22450000000000001</v>
      </c>
      <c r="Z364" s="85">
        <v>0.22420000000000001</v>
      </c>
      <c r="AA364" s="85">
        <v>0.22439999999999999</v>
      </c>
      <c r="AB364" s="85">
        <v>0.22420000000000001</v>
      </c>
      <c r="AC364" s="85">
        <v>0.22459999999999999</v>
      </c>
      <c r="AD364" s="85">
        <v>0.2243</v>
      </c>
      <c r="AE364" s="85">
        <v>0.22339999999999999</v>
      </c>
      <c r="AF364" s="85">
        <v>0.2258</v>
      </c>
      <c r="AG364" s="85">
        <v>0.22509999999999999</v>
      </c>
      <c r="AH364" s="85">
        <v>0.22589999999999999</v>
      </c>
      <c r="AI364" s="85">
        <v>0.22370000000000001</v>
      </c>
      <c r="AJ364" s="85">
        <v>0.2223</v>
      </c>
      <c r="AK364" s="85">
        <v>0.22109999999999999</v>
      </c>
      <c r="AL364" s="85">
        <v>0.219</v>
      </c>
      <c r="AM364" s="85">
        <v>0.21679999999999999</v>
      </c>
      <c r="AN364" s="85">
        <v>0.21679999999999999</v>
      </c>
    </row>
    <row r="365" spans="1:40" x14ac:dyDescent="0.25">
      <c r="A365" s="64" t="s">
        <v>4</v>
      </c>
      <c r="B365" s="64" t="s">
        <v>128</v>
      </c>
      <c r="C365" s="64" t="s">
        <v>128</v>
      </c>
      <c r="D365" s="64"/>
      <c r="E365" s="90">
        <v>5102011</v>
      </c>
      <c r="F365" s="88">
        <v>5102011</v>
      </c>
      <c r="G365" s="39" t="s">
        <v>814</v>
      </c>
      <c r="H365" s="85">
        <v>1.6952</v>
      </c>
      <c r="I365" s="85">
        <v>1.698</v>
      </c>
      <c r="J365" s="85">
        <v>1.6953</v>
      </c>
      <c r="K365" s="85">
        <v>1.7068000000000001</v>
      </c>
      <c r="L365" s="85">
        <v>1.7074</v>
      </c>
      <c r="M365" s="85">
        <v>1.7035</v>
      </c>
      <c r="N365" s="85">
        <v>1.7117</v>
      </c>
      <c r="O365" s="85">
        <v>1.7125999999999999</v>
      </c>
      <c r="P365" s="85">
        <v>1.7172000000000001</v>
      </c>
      <c r="Q365" s="85">
        <v>1.6982999999999999</v>
      </c>
      <c r="R365" s="85">
        <v>1.6939</v>
      </c>
      <c r="S365" s="85">
        <v>1.6914</v>
      </c>
      <c r="T365" s="85">
        <v>1.6841999999999999</v>
      </c>
      <c r="U365" s="85">
        <v>1.6768000000000001</v>
      </c>
      <c r="V365" s="85">
        <v>1.6739999999999999</v>
      </c>
      <c r="W365" s="85">
        <v>1.6759999999999999</v>
      </c>
      <c r="X365" s="85">
        <v>1.6973</v>
      </c>
      <c r="Y365" s="85">
        <v>1.6927000000000001</v>
      </c>
      <c r="Z365" s="85">
        <v>1.6951000000000001</v>
      </c>
      <c r="AA365" s="85">
        <v>1.7000999999999999</v>
      </c>
      <c r="AB365" s="85">
        <v>1.7070000000000001</v>
      </c>
      <c r="AC365" s="85">
        <v>1.7161999999999999</v>
      </c>
      <c r="AD365" s="85">
        <v>1.7054</v>
      </c>
      <c r="AE365" s="85">
        <v>1.7034</v>
      </c>
      <c r="AF365" s="85">
        <v>1.7152000000000001</v>
      </c>
      <c r="AG365" s="85">
        <v>1.7182999999999999</v>
      </c>
      <c r="AH365" s="85">
        <v>1.7196</v>
      </c>
      <c r="AI365" s="85">
        <v>1.7191000000000001</v>
      </c>
      <c r="AJ365" s="85">
        <v>1.7179</v>
      </c>
      <c r="AK365" s="85">
        <v>1.7302999999999999</v>
      </c>
      <c r="AL365" s="85">
        <v>1.7312000000000001</v>
      </c>
      <c r="AM365" s="85">
        <v>1.7213000000000001</v>
      </c>
      <c r="AN365" s="85">
        <v>1.7253000000000001</v>
      </c>
    </row>
    <row r="366" spans="1:40" x14ac:dyDescent="0.25">
      <c r="A366" s="64" t="s">
        <v>4</v>
      </c>
      <c r="B366" s="64" t="s">
        <v>128</v>
      </c>
      <c r="C366" s="64" t="s">
        <v>128</v>
      </c>
      <c r="D366" s="64"/>
      <c r="E366" s="90">
        <v>5102013</v>
      </c>
      <c r="F366" s="88">
        <v>5102013</v>
      </c>
      <c r="G366" s="39" t="s">
        <v>815</v>
      </c>
      <c r="H366" s="85">
        <v>0.1011</v>
      </c>
      <c r="I366" s="85">
        <v>0.1008</v>
      </c>
      <c r="J366" s="85">
        <v>0.1023</v>
      </c>
      <c r="K366" s="85">
        <v>0.1022</v>
      </c>
      <c r="L366" s="85">
        <v>0.1031</v>
      </c>
      <c r="M366" s="85">
        <v>0.10299999999999999</v>
      </c>
      <c r="N366" s="85">
        <v>0.1037</v>
      </c>
      <c r="O366" s="85">
        <v>0.1043</v>
      </c>
      <c r="P366" s="85">
        <v>0.1043</v>
      </c>
      <c r="Q366" s="85">
        <v>0.10489999999999999</v>
      </c>
      <c r="R366" s="85">
        <v>0.1047</v>
      </c>
      <c r="S366" s="85">
        <v>0.1045</v>
      </c>
      <c r="T366" s="85">
        <v>0.104</v>
      </c>
      <c r="U366" s="85">
        <v>0.1041</v>
      </c>
      <c r="V366" s="85">
        <v>0.1052</v>
      </c>
      <c r="W366" s="85">
        <v>0.1043</v>
      </c>
      <c r="X366" s="85">
        <v>0.10680000000000001</v>
      </c>
      <c r="Y366" s="85">
        <v>0.1081</v>
      </c>
      <c r="Z366" s="85">
        <v>0.10879999999999999</v>
      </c>
      <c r="AA366" s="85">
        <v>0.11</v>
      </c>
      <c r="AB366" s="85">
        <v>0.11020000000000001</v>
      </c>
      <c r="AC366" s="85">
        <v>0.11119999999999999</v>
      </c>
      <c r="AD366" s="85">
        <v>0.1115</v>
      </c>
      <c r="AE366" s="85">
        <v>0.1108</v>
      </c>
      <c r="AF366" s="85">
        <v>0.1084</v>
      </c>
      <c r="AG366" s="85">
        <v>0.1081</v>
      </c>
      <c r="AH366" s="85">
        <v>0.1075</v>
      </c>
      <c r="AI366" s="85">
        <v>0.1076</v>
      </c>
      <c r="AJ366" s="85">
        <v>0.1076</v>
      </c>
      <c r="AK366" s="85">
        <v>0.10829999999999999</v>
      </c>
      <c r="AL366" s="85">
        <v>0.1086</v>
      </c>
      <c r="AM366" s="85">
        <v>0.1087</v>
      </c>
      <c r="AN366" s="85">
        <v>0.109</v>
      </c>
    </row>
    <row r="367" spans="1:40" x14ac:dyDescent="0.25">
      <c r="A367" s="64" t="s">
        <v>136</v>
      </c>
      <c r="B367" s="64" t="s">
        <v>136</v>
      </c>
      <c r="C367" s="64" t="s">
        <v>136</v>
      </c>
      <c r="D367" s="64"/>
      <c r="E367" s="90">
        <v>5102015</v>
      </c>
      <c r="F367" s="88">
        <v>5102015</v>
      </c>
      <c r="G367" s="39" t="s">
        <v>816</v>
      </c>
      <c r="H367" s="85">
        <v>0.1225</v>
      </c>
      <c r="I367" s="85">
        <v>0.1229</v>
      </c>
      <c r="J367" s="85">
        <v>0.1226</v>
      </c>
      <c r="K367" s="85">
        <v>0.1225</v>
      </c>
      <c r="L367" s="85">
        <v>0.1217</v>
      </c>
      <c r="M367" s="85">
        <v>0.12139999999999999</v>
      </c>
      <c r="N367" s="85">
        <v>0.12130000000000001</v>
      </c>
      <c r="O367" s="85">
        <v>0.1231</v>
      </c>
      <c r="P367" s="85">
        <v>0.12429999999999999</v>
      </c>
      <c r="Q367" s="85">
        <v>0.1239</v>
      </c>
      <c r="R367" s="85">
        <v>0.1234</v>
      </c>
      <c r="S367" s="85">
        <v>0.1229</v>
      </c>
      <c r="T367" s="85">
        <v>0.1227</v>
      </c>
      <c r="U367" s="85">
        <v>0.12239999999999999</v>
      </c>
      <c r="V367" s="85">
        <v>0.12180000000000001</v>
      </c>
      <c r="W367" s="85">
        <v>0.1212</v>
      </c>
      <c r="X367" s="85">
        <v>0.1206</v>
      </c>
      <c r="Y367" s="85">
        <v>0.1202</v>
      </c>
      <c r="Z367" s="85">
        <v>0.11990000000000001</v>
      </c>
      <c r="AA367" s="85">
        <v>0.1198</v>
      </c>
      <c r="AB367" s="85">
        <v>0.11940000000000001</v>
      </c>
      <c r="AC367" s="85">
        <v>0.11899999999999999</v>
      </c>
      <c r="AD367" s="85">
        <v>0.1183</v>
      </c>
      <c r="AE367" s="85">
        <v>0.11799999999999999</v>
      </c>
      <c r="AF367" s="85">
        <v>0.1179</v>
      </c>
      <c r="AG367" s="85">
        <v>0.11600000000000001</v>
      </c>
      <c r="AH367" s="85">
        <v>0.11509999999999999</v>
      </c>
      <c r="AI367" s="85">
        <v>0.114</v>
      </c>
      <c r="AJ367" s="85">
        <v>0.1133</v>
      </c>
      <c r="AK367" s="85">
        <v>0.1129</v>
      </c>
      <c r="AL367" s="85">
        <v>0.1125</v>
      </c>
      <c r="AM367" s="85">
        <v>0.115</v>
      </c>
      <c r="AN367" s="85">
        <v>0.1164</v>
      </c>
    </row>
    <row r="368" spans="1:40" x14ac:dyDescent="0.25">
      <c r="A368" s="64" t="s">
        <v>4</v>
      </c>
      <c r="B368" s="64" t="s">
        <v>128</v>
      </c>
      <c r="C368" s="64" t="s">
        <v>128</v>
      </c>
      <c r="D368" s="64"/>
      <c r="E368" s="90">
        <v>5102019</v>
      </c>
      <c r="F368" s="88">
        <v>5102019</v>
      </c>
      <c r="G368" s="39" t="s">
        <v>817</v>
      </c>
      <c r="H368" s="85">
        <v>4.07E-2</v>
      </c>
      <c r="I368" s="85">
        <v>4.0899999999999999E-2</v>
      </c>
      <c r="J368" s="85">
        <v>4.1300000000000003E-2</v>
      </c>
      <c r="K368" s="85">
        <v>4.1300000000000003E-2</v>
      </c>
      <c r="L368" s="85">
        <v>4.1000000000000002E-2</v>
      </c>
      <c r="M368" s="85">
        <v>4.0800000000000003E-2</v>
      </c>
      <c r="N368" s="85">
        <v>4.1399999999999999E-2</v>
      </c>
      <c r="O368" s="85">
        <v>4.1500000000000002E-2</v>
      </c>
      <c r="P368" s="85">
        <v>4.1099999999999998E-2</v>
      </c>
      <c r="Q368" s="85">
        <v>4.07E-2</v>
      </c>
      <c r="R368" s="85">
        <v>4.1300000000000003E-2</v>
      </c>
      <c r="S368" s="85">
        <v>4.1300000000000003E-2</v>
      </c>
      <c r="T368" s="85">
        <v>4.1500000000000002E-2</v>
      </c>
      <c r="U368" s="85">
        <v>4.1500000000000002E-2</v>
      </c>
      <c r="V368" s="85">
        <v>4.19E-2</v>
      </c>
      <c r="W368" s="85">
        <v>4.2799999999999998E-2</v>
      </c>
      <c r="X368" s="85">
        <v>4.1599999999999998E-2</v>
      </c>
      <c r="Y368" s="85">
        <v>4.1500000000000002E-2</v>
      </c>
      <c r="Z368" s="85">
        <v>4.1200000000000001E-2</v>
      </c>
      <c r="AA368" s="85">
        <v>4.1700000000000001E-2</v>
      </c>
      <c r="AB368" s="85">
        <v>4.2500000000000003E-2</v>
      </c>
      <c r="AC368" s="85">
        <v>4.3200000000000002E-2</v>
      </c>
      <c r="AD368" s="85">
        <v>4.2599999999999999E-2</v>
      </c>
      <c r="AE368" s="85">
        <v>4.2700000000000002E-2</v>
      </c>
      <c r="AF368" s="85">
        <v>4.3799999999999999E-2</v>
      </c>
      <c r="AG368" s="85">
        <v>4.4200000000000003E-2</v>
      </c>
      <c r="AH368" s="85">
        <v>4.4299999999999999E-2</v>
      </c>
      <c r="AI368" s="85">
        <v>4.3700000000000003E-2</v>
      </c>
      <c r="AJ368" s="85">
        <v>4.3200000000000002E-2</v>
      </c>
      <c r="AK368" s="85">
        <v>4.3499999999999997E-2</v>
      </c>
      <c r="AL368" s="85">
        <v>4.2900000000000001E-2</v>
      </c>
      <c r="AM368" s="85">
        <v>4.2599999999999999E-2</v>
      </c>
      <c r="AN368" s="85">
        <v>4.1700000000000001E-2</v>
      </c>
    </row>
    <row r="369" spans="1:40" x14ac:dyDescent="0.25">
      <c r="A369" s="64" t="s">
        <v>4</v>
      </c>
      <c r="B369" s="64" t="s">
        <v>155</v>
      </c>
      <c r="C369" s="64" t="s">
        <v>321</v>
      </c>
      <c r="D369" s="64"/>
      <c r="E369" s="90">
        <v>5102020</v>
      </c>
      <c r="F369" s="88">
        <v>5102020</v>
      </c>
      <c r="G369" s="39" t="s">
        <v>818</v>
      </c>
      <c r="H369" s="85">
        <v>1.7235</v>
      </c>
      <c r="I369" s="85">
        <v>1.6960999999999999</v>
      </c>
      <c r="J369" s="85">
        <v>1.6852</v>
      </c>
      <c r="K369" s="85">
        <v>1.6537999999999999</v>
      </c>
      <c r="L369" s="85">
        <v>1.65</v>
      </c>
      <c r="M369" s="85">
        <v>1.6204000000000001</v>
      </c>
      <c r="N369" s="85">
        <v>1.5526</v>
      </c>
      <c r="O369" s="85">
        <v>1.5317000000000001</v>
      </c>
      <c r="P369" s="85">
        <v>1.528</v>
      </c>
      <c r="Q369" s="85">
        <v>1.4954000000000001</v>
      </c>
      <c r="R369" s="85">
        <v>1.4843</v>
      </c>
      <c r="S369" s="85">
        <v>1.4661</v>
      </c>
      <c r="T369" s="85">
        <v>1.4570000000000001</v>
      </c>
      <c r="U369" s="85">
        <v>1.4406000000000001</v>
      </c>
      <c r="V369" s="85">
        <v>1.4237</v>
      </c>
      <c r="W369" s="85">
        <v>1.4262999999999999</v>
      </c>
      <c r="X369" s="85">
        <v>1.4157</v>
      </c>
      <c r="Y369" s="85">
        <v>1.4115</v>
      </c>
      <c r="Z369" s="85">
        <v>1.4036</v>
      </c>
      <c r="AA369" s="85">
        <v>1.3976999999999999</v>
      </c>
      <c r="AB369" s="85">
        <v>1.3873</v>
      </c>
      <c r="AC369" s="85">
        <v>1.3767</v>
      </c>
      <c r="AD369" s="85">
        <v>1.3696999999999999</v>
      </c>
      <c r="AE369" s="85">
        <v>1.36</v>
      </c>
      <c r="AF369" s="85">
        <v>1.3349</v>
      </c>
      <c r="AG369" s="85">
        <v>1.3265</v>
      </c>
      <c r="AH369" s="85">
        <v>1.3234999999999999</v>
      </c>
      <c r="AI369" s="85">
        <v>1.3217000000000001</v>
      </c>
      <c r="AJ369" s="85">
        <v>1.3149999999999999</v>
      </c>
      <c r="AK369" s="85">
        <v>1.3066</v>
      </c>
      <c r="AL369" s="85">
        <v>1.2995000000000001</v>
      </c>
      <c r="AM369" s="85">
        <v>1.2977000000000001</v>
      </c>
      <c r="AN369" s="85">
        <v>1.2834000000000001</v>
      </c>
    </row>
    <row r="370" spans="1:40" x14ac:dyDescent="0.25">
      <c r="A370" s="64" t="s">
        <v>4</v>
      </c>
      <c r="B370" s="64" t="s">
        <v>128</v>
      </c>
      <c r="C370" s="64" t="s">
        <v>128</v>
      </c>
      <c r="D370" s="64"/>
      <c r="E370" s="90">
        <v>5102037</v>
      </c>
      <c r="F370" s="88">
        <v>5102037</v>
      </c>
      <c r="G370" s="39" t="s">
        <v>819</v>
      </c>
      <c r="H370" s="85">
        <v>5.0900000000000001E-2</v>
      </c>
      <c r="I370" s="85">
        <v>5.0799999999999998E-2</v>
      </c>
      <c r="J370" s="85">
        <v>5.1299999999999998E-2</v>
      </c>
      <c r="K370" s="85">
        <v>5.0900000000000001E-2</v>
      </c>
      <c r="L370" s="85">
        <v>5.1299999999999998E-2</v>
      </c>
      <c r="M370" s="85">
        <v>5.0799999999999998E-2</v>
      </c>
      <c r="N370" s="85">
        <v>5.0900000000000001E-2</v>
      </c>
      <c r="O370" s="85">
        <v>5.0700000000000002E-2</v>
      </c>
      <c r="P370" s="85">
        <v>5.0999999999999997E-2</v>
      </c>
      <c r="Q370" s="85">
        <v>5.04E-2</v>
      </c>
      <c r="R370" s="85">
        <v>5.0700000000000002E-2</v>
      </c>
      <c r="S370" s="85">
        <v>5.0799999999999998E-2</v>
      </c>
      <c r="T370" s="85">
        <v>5.0599999999999999E-2</v>
      </c>
      <c r="U370" s="85">
        <v>5.0700000000000002E-2</v>
      </c>
      <c r="V370" s="85">
        <v>5.1299999999999998E-2</v>
      </c>
      <c r="W370" s="85">
        <v>5.0999999999999997E-2</v>
      </c>
      <c r="X370" s="85">
        <v>5.0299999999999997E-2</v>
      </c>
      <c r="Y370" s="85">
        <v>5.0799999999999998E-2</v>
      </c>
      <c r="Z370" s="85">
        <v>5.0799999999999998E-2</v>
      </c>
      <c r="AA370" s="85">
        <v>5.0700000000000002E-2</v>
      </c>
      <c r="AB370" s="85">
        <v>5.0500000000000003E-2</v>
      </c>
      <c r="AC370" s="85">
        <v>5.0299999999999997E-2</v>
      </c>
      <c r="AD370" s="85">
        <v>5.0299999999999997E-2</v>
      </c>
      <c r="AE370" s="85">
        <v>4.9599999999999998E-2</v>
      </c>
      <c r="AF370" s="85">
        <v>5.04E-2</v>
      </c>
      <c r="AG370" s="85">
        <v>5.0599999999999999E-2</v>
      </c>
      <c r="AH370" s="85">
        <v>5.1200000000000002E-2</v>
      </c>
      <c r="AI370" s="85">
        <v>5.0700000000000002E-2</v>
      </c>
      <c r="AJ370" s="85">
        <v>5.1200000000000002E-2</v>
      </c>
      <c r="AK370" s="85">
        <v>5.16E-2</v>
      </c>
      <c r="AL370" s="85">
        <v>5.1499999999999997E-2</v>
      </c>
      <c r="AM370" s="85">
        <v>5.2699999999999997E-2</v>
      </c>
      <c r="AN370" s="85">
        <v>5.16E-2</v>
      </c>
    </row>
    <row r="371" spans="1:40" x14ac:dyDescent="0.25">
      <c r="A371" s="64" t="s">
        <v>4</v>
      </c>
      <c r="B371" s="64" t="s">
        <v>128</v>
      </c>
      <c r="C371" s="64" t="s">
        <v>128</v>
      </c>
      <c r="D371" s="64"/>
      <c r="E371" s="89">
        <v>9999999</v>
      </c>
      <c r="F371" s="88">
        <v>5102051</v>
      </c>
      <c r="G371" s="39" t="s">
        <v>820</v>
      </c>
      <c r="H371" s="85">
        <v>7.7000000000000002E-3</v>
      </c>
      <c r="I371" s="85">
        <v>7.7000000000000002E-3</v>
      </c>
      <c r="J371" s="85">
        <v>7.7999999999999996E-3</v>
      </c>
      <c r="K371" s="85">
        <v>7.6E-3</v>
      </c>
      <c r="L371" s="85">
        <v>7.4000000000000003E-3</v>
      </c>
      <c r="M371" s="85">
        <v>7.3000000000000001E-3</v>
      </c>
      <c r="N371" s="85">
        <v>7.4000000000000003E-3</v>
      </c>
      <c r="O371" s="85">
        <v>7.3000000000000001E-3</v>
      </c>
      <c r="P371" s="85">
        <v>7.1999999999999998E-3</v>
      </c>
      <c r="Q371" s="85">
        <v>7.1999999999999998E-3</v>
      </c>
      <c r="R371" s="85">
        <v>7.1999999999999998E-3</v>
      </c>
      <c r="S371" s="85">
        <v>7.1000000000000004E-3</v>
      </c>
      <c r="T371" s="85">
        <v>7.0000000000000001E-3</v>
      </c>
      <c r="U371" s="85">
        <v>7.0000000000000001E-3</v>
      </c>
      <c r="V371" s="85">
        <v>7.1000000000000004E-3</v>
      </c>
      <c r="W371" s="85">
        <v>7.1999999999999998E-3</v>
      </c>
      <c r="X371" s="85">
        <v>7.1999999999999998E-3</v>
      </c>
      <c r="Y371" s="85">
        <v>7.1999999999999998E-3</v>
      </c>
      <c r="Z371" s="85">
        <v>7.1999999999999998E-3</v>
      </c>
      <c r="AA371" s="85">
        <v>7.1999999999999998E-3</v>
      </c>
      <c r="AB371" s="85">
        <v>7.1999999999999998E-3</v>
      </c>
      <c r="AC371" s="85">
        <v>7.1999999999999998E-3</v>
      </c>
      <c r="AD371" s="85">
        <v>7.1000000000000004E-3</v>
      </c>
      <c r="AE371" s="85">
        <v>7.1000000000000004E-3</v>
      </c>
      <c r="AF371" s="85">
        <v>6.7999999999999996E-3</v>
      </c>
      <c r="AG371" s="85">
        <v>6.7999999999999996E-3</v>
      </c>
      <c r="AH371" s="85">
        <v>6.7999999999999996E-3</v>
      </c>
      <c r="AI371" s="85">
        <v>6.7000000000000002E-3</v>
      </c>
      <c r="AJ371" s="85">
        <v>6.7000000000000002E-3</v>
      </c>
      <c r="AK371" s="85">
        <v>6.4999999999999997E-3</v>
      </c>
      <c r="AL371" s="85">
        <v>6.8999999999999999E-3</v>
      </c>
      <c r="AM371" s="85">
        <v>7.0000000000000001E-3</v>
      </c>
      <c r="AN371" s="85">
        <v>6.8999999999999999E-3</v>
      </c>
    </row>
    <row r="372" spans="1:40" x14ac:dyDescent="0.25">
      <c r="A372" s="64" t="s">
        <v>1</v>
      </c>
      <c r="B372" s="64" t="s">
        <v>155</v>
      </c>
      <c r="C372" s="64" t="s">
        <v>321</v>
      </c>
      <c r="D372" s="64"/>
      <c r="E372" s="90">
        <v>5102053</v>
      </c>
      <c r="F372" s="88">
        <v>5102053</v>
      </c>
      <c r="G372" s="39" t="s">
        <v>821</v>
      </c>
      <c r="H372" s="85">
        <v>0.77510000000000001</v>
      </c>
      <c r="I372" s="85">
        <v>0.76880000000000004</v>
      </c>
      <c r="J372" s="85">
        <v>0.76280000000000003</v>
      </c>
      <c r="K372" s="85">
        <v>0.75970000000000004</v>
      </c>
      <c r="L372" s="85">
        <v>0.75419999999999998</v>
      </c>
      <c r="M372" s="85">
        <v>0.75470000000000004</v>
      </c>
      <c r="N372" s="85">
        <v>0.751</v>
      </c>
      <c r="O372" s="85">
        <v>0.74529999999999996</v>
      </c>
      <c r="P372" s="85">
        <v>0.7389</v>
      </c>
      <c r="Q372" s="85">
        <v>0.73050000000000004</v>
      </c>
      <c r="R372" s="85">
        <v>0.72050000000000003</v>
      </c>
      <c r="S372" s="85">
        <v>0.7177</v>
      </c>
      <c r="T372" s="85">
        <v>0.71240000000000003</v>
      </c>
      <c r="U372" s="85">
        <v>0.70689999999999997</v>
      </c>
      <c r="V372" s="85">
        <v>0.70220000000000005</v>
      </c>
      <c r="W372" s="85">
        <v>0.70089999999999997</v>
      </c>
      <c r="X372" s="85">
        <v>0.69630000000000003</v>
      </c>
      <c r="Y372" s="85">
        <v>0.70040000000000002</v>
      </c>
      <c r="Z372" s="85">
        <v>0.69869999999999999</v>
      </c>
      <c r="AA372" s="85">
        <v>0.69820000000000004</v>
      </c>
      <c r="AB372" s="85">
        <v>0.69640000000000002</v>
      </c>
      <c r="AC372" s="85">
        <v>0.6946</v>
      </c>
      <c r="AD372" s="85">
        <v>0.69110000000000005</v>
      </c>
      <c r="AE372" s="85">
        <v>0.68700000000000006</v>
      </c>
      <c r="AF372" s="85">
        <v>0.69699999999999995</v>
      </c>
      <c r="AG372" s="85">
        <v>0.6946</v>
      </c>
      <c r="AH372" s="85">
        <v>0.69269999999999998</v>
      </c>
      <c r="AI372" s="85">
        <v>0.6875</v>
      </c>
      <c r="AJ372" s="85">
        <v>0.68579999999999997</v>
      </c>
      <c r="AK372" s="85">
        <v>0.67769999999999997</v>
      </c>
      <c r="AL372" s="85">
        <v>0.67469999999999997</v>
      </c>
      <c r="AM372" s="85">
        <v>0.67369999999999997</v>
      </c>
      <c r="AN372" s="85">
        <v>0.67100000000000004</v>
      </c>
    </row>
    <row r="373" spans="1:40" x14ac:dyDescent="0.25">
      <c r="A373" s="64">
        <v>0</v>
      </c>
      <c r="B373" s="64">
        <v>0</v>
      </c>
      <c r="C373" s="64">
        <v>0</v>
      </c>
      <c r="D373" s="64"/>
      <c r="E373" s="113">
        <v>5104000</v>
      </c>
      <c r="F373" s="114">
        <v>5104</v>
      </c>
      <c r="G373" s="99" t="s">
        <v>822</v>
      </c>
      <c r="H373" s="85">
        <v>5.351</v>
      </c>
      <c r="I373" s="85">
        <v>5.2979000000000003</v>
      </c>
      <c r="J373" s="85">
        <v>5.2324000000000002</v>
      </c>
      <c r="K373" s="85">
        <v>5.2453000000000003</v>
      </c>
      <c r="L373" s="85">
        <v>5.2088999999999999</v>
      </c>
      <c r="M373" s="85">
        <v>5.1569000000000003</v>
      </c>
      <c r="N373" s="85">
        <v>5.1272000000000002</v>
      </c>
      <c r="O373" s="85">
        <v>5.0719000000000003</v>
      </c>
      <c r="P373" s="85">
        <v>5.0434999999999999</v>
      </c>
      <c r="Q373" s="85">
        <v>5.0140000000000002</v>
      </c>
      <c r="R373" s="85">
        <v>5.0152000000000001</v>
      </c>
      <c r="S373" s="85">
        <v>5.0373999999999999</v>
      </c>
      <c r="T373" s="85">
        <v>5.0279999999999996</v>
      </c>
      <c r="U373" s="85">
        <v>5.0079000000000002</v>
      </c>
      <c r="V373" s="85">
        <v>5.1595000000000004</v>
      </c>
      <c r="W373" s="85">
        <v>5.1761999999999997</v>
      </c>
      <c r="X373" s="85">
        <v>5.1348000000000003</v>
      </c>
      <c r="Y373" s="85">
        <v>5.0781000000000001</v>
      </c>
      <c r="Z373" s="85">
        <v>4.9810999999999996</v>
      </c>
      <c r="AA373" s="85">
        <v>4.9668999999999999</v>
      </c>
      <c r="AB373" s="85">
        <v>4.9379999999999997</v>
      </c>
      <c r="AC373" s="85">
        <v>4.8971999999999998</v>
      </c>
      <c r="AD373" s="85">
        <v>4.8757000000000001</v>
      </c>
      <c r="AE373" s="85">
        <v>4.8829000000000002</v>
      </c>
      <c r="AF373" s="85">
        <v>5.0263</v>
      </c>
      <c r="AG373" s="85">
        <v>5.0369000000000002</v>
      </c>
      <c r="AH373" s="85">
        <v>5.0209999999999999</v>
      </c>
      <c r="AI373" s="85">
        <v>5.0376000000000003</v>
      </c>
      <c r="AJ373" s="85">
        <v>5.0270000000000001</v>
      </c>
      <c r="AK373" s="85">
        <v>4.9728000000000003</v>
      </c>
      <c r="AL373" s="85">
        <v>4.8952999999999998</v>
      </c>
      <c r="AM373" s="85">
        <v>4.8506999999999998</v>
      </c>
      <c r="AN373" s="85">
        <v>4.8509000000000002</v>
      </c>
    </row>
    <row r="374" spans="1:40" x14ac:dyDescent="0.25">
      <c r="A374" s="125" t="s">
        <v>136</v>
      </c>
      <c r="B374" s="125" t="s">
        <v>136</v>
      </c>
      <c r="C374" s="125" t="s">
        <v>136</v>
      </c>
      <c r="D374" s="64"/>
      <c r="E374" s="90">
        <v>5104001</v>
      </c>
      <c r="F374" s="88">
        <v>5104001</v>
      </c>
      <c r="G374" s="39" t="s">
        <v>437</v>
      </c>
      <c r="H374" s="85">
        <v>4.1105999999999998</v>
      </c>
      <c r="I374" s="85">
        <v>4.0740999999999996</v>
      </c>
      <c r="J374" s="85">
        <v>4.0407000000000002</v>
      </c>
      <c r="K374" s="85">
        <v>4.0369000000000002</v>
      </c>
      <c r="L374" s="85">
        <v>4.0007999999999999</v>
      </c>
      <c r="M374" s="85">
        <v>3.9653999999999998</v>
      </c>
      <c r="N374" s="85">
        <v>3.9462000000000002</v>
      </c>
      <c r="O374" s="85">
        <v>3.9117000000000002</v>
      </c>
      <c r="P374" s="85">
        <v>3.8927</v>
      </c>
      <c r="Q374" s="85">
        <v>3.8658000000000001</v>
      </c>
      <c r="R374" s="85">
        <v>3.8719999999999999</v>
      </c>
      <c r="S374" s="85">
        <v>3.8946999999999998</v>
      </c>
      <c r="T374" s="85">
        <v>3.8719999999999999</v>
      </c>
      <c r="U374" s="85">
        <v>3.8498000000000001</v>
      </c>
      <c r="V374" s="85">
        <v>3.984</v>
      </c>
      <c r="W374" s="85">
        <v>3.9689000000000001</v>
      </c>
      <c r="X374" s="85">
        <v>3.9317000000000002</v>
      </c>
      <c r="Y374" s="85">
        <v>3.8967999999999998</v>
      </c>
      <c r="Z374" s="85">
        <v>3.8513999999999999</v>
      </c>
      <c r="AA374" s="85">
        <v>3.8412000000000002</v>
      </c>
      <c r="AB374" s="85">
        <v>3.8256999999999999</v>
      </c>
      <c r="AC374" s="85">
        <v>3.7957000000000001</v>
      </c>
      <c r="AD374" s="85">
        <v>3.7740999999999998</v>
      </c>
      <c r="AE374" s="85">
        <v>3.7778</v>
      </c>
      <c r="AF374" s="85">
        <v>3.8963999999999999</v>
      </c>
      <c r="AG374" s="85">
        <v>3.8982999999999999</v>
      </c>
      <c r="AH374" s="85">
        <v>3.8740999999999999</v>
      </c>
      <c r="AI374" s="85">
        <v>3.8641999999999999</v>
      </c>
      <c r="AJ374" s="85">
        <v>3.8542000000000001</v>
      </c>
      <c r="AK374" s="85">
        <v>3.8237000000000001</v>
      </c>
      <c r="AL374" s="85">
        <v>3.7810999999999999</v>
      </c>
      <c r="AM374" s="85">
        <v>3.7496999999999998</v>
      </c>
      <c r="AN374" s="85">
        <v>3.7519</v>
      </c>
    </row>
    <row r="375" spans="1:40" x14ac:dyDescent="0.25">
      <c r="A375" s="125" t="s">
        <v>1</v>
      </c>
      <c r="B375" s="125" t="s">
        <v>2</v>
      </c>
      <c r="C375" s="125" t="s">
        <v>321</v>
      </c>
      <c r="D375" s="64"/>
      <c r="E375" s="90">
        <v>5104002</v>
      </c>
      <c r="F375" s="88">
        <v>5104002</v>
      </c>
      <c r="G375" s="39" t="s">
        <v>442</v>
      </c>
      <c r="H375" s="85">
        <v>1.0018</v>
      </c>
      <c r="I375" s="85">
        <v>0.98419999999999996</v>
      </c>
      <c r="J375" s="85">
        <v>0.95250000000000001</v>
      </c>
      <c r="K375" s="85">
        <v>0.96899999999999997</v>
      </c>
      <c r="L375" s="85">
        <v>0.97070000000000001</v>
      </c>
      <c r="M375" s="85">
        <v>0.95469999999999999</v>
      </c>
      <c r="N375" s="85">
        <v>0.94240000000000002</v>
      </c>
      <c r="O375" s="85">
        <v>0.91979999999999995</v>
      </c>
      <c r="P375" s="85">
        <v>0.90890000000000004</v>
      </c>
      <c r="Q375" s="85">
        <v>0.90669999999999995</v>
      </c>
      <c r="R375" s="85">
        <v>0.90210000000000001</v>
      </c>
      <c r="S375" s="85">
        <v>0.90249999999999997</v>
      </c>
      <c r="T375" s="85">
        <v>0.91520000000000001</v>
      </c>
      <c r="U375" s="85">
        <v>0.91700000000000004</v>
      </c>
      <c r="V375" s="85">
        <v>0.93100000000000005</v>
      </c>
      <c r="W375" s="85">
        <v>0.95960000000000001</v>
      </c>
      <c r="X375" s="85">
        <v>0.95589999999999997</v>
      </c>
      <c r="Y375" s="85">
        <v>0.93430000000000002</v>
      </c>
      <c r="Z375" s="85">
        <v>0.88219999999999998</v>
      </c>
      <c r="AA375" s="85">
        <v>0.87680000000000002</v>
      </c>
      <c r="AB375" s="85">
        <v>0.86439999999999995</v>
      </c>
      <c r="AC375" s="85">
        <v>0.85529999999999995</v>
      </c>
      <c r="AD375" s="85">
        <v>0.85780000000000001</v>
      </c>
      <c r="AE375" s="85">
        <v>0.86160000000000003</v>
      </c>
      <c r="AF375" s="85">
        <v>0.87519999999999998</v>
      </c>
      <c r="AG375" s="85">
        <v>0.88280000000000003</v>
      </c>
      <c r="AH375" s="85">
        <v>0.89239999999999997</v>
      </c>
      <c r="AI375" s="85">
        <v>0.92020000000000002</v>
      </c>
      <c r="AJ375" s="85">
        <v>0.92010000000000003</v>
      </c>
      <c r="AK375" s="85">
        <v>0.89580000000000004</v>
      </c>
      <c r="AL375" s="85">
        <v>0.86170000000000002</v>
      </c>
      <c r="AM375" s="85">
        <v>0.84750000000000003</v>
      </c>
      <c r="AN375" s="85">
        <v>0.84530000000000005</v>
      </c>
    </row>
    <row r="376" spans="1:40" x14ac:dyDescent="0.25">
      <c r="A376" s="125" t="s">
        <v>136</v>
      </c>
      <c r="B376" s="125" t="s">
        <v>136</v>
      </c>
      <c r="C376" s="125" t="s">
        <v>136</v>
      </c>
      <c r="D376" s="64"/>
      <c r="E376" s="90">
        <v>5104003</v>
      </c>
      <c r="F376" s="88">
        <v>5104003</v>
      </c>
      <c r="G376" s="39" t="s">
        <v>823</v>
      </c>
      <c r="H376" s="85">
        <v>0.125</v>
      </c>
      <c r="I376" s="85">
        <v>0.12479999999999999</v>
      </c>
      <c r="J376" s="85">
        <v>0.1244</v>
      </c>
      <c r="K376" s="85">
        <v>0.1245</v>
      </c>
      <c r="L376" s="85">
        <v>0.1239</v>
      </c>
      <c r="M376" s="85">
        <v>0.1239</v>
      </c>
      <c r="N376" s="85">
        <v>0.12379999999999999</v>
      </c>
      <c r="O376" s="85">
        <v>0.125</v>
      </c>
      <c r="P376" s="85">
        <v>0.1268</v>
      </c>
      <c r="Q376" s="85">
        <v>0.12659999999999999</v>
      </c>
      <c r="R376" s="85">
        <v>0.12659999999999999</v>
      </c>
      <c r="S376" s="85">
        <v>0.12620000000000001</v>
      </c>
      <c r="T376" s="85">
        <v>0.1255</v>
      </c>
      <c r="U376" s="85">
        <v>0.12509999999999999</v>
      </c>
      <c r="V376" s="85">
        <v>0.129</v>
      </c>
      <c r="W376" s="85">
        <v>0.1323</v>
      </c>
      <c r="X376" s="85">
        <v>0.1328</v>
      </c>
      <c r="Y376" s="85">
        <v>0.13300000000000001</v>
      </c>
      <c r="Z376" s="85">
        <v>0.1326</v>
      </c>
      <c r="AA376" s="85">
        <v>0.13300000000000001</v>
      </c>
      <c r="AB376" s="85">
        <v>0.13320000000000001</v>
      </c>
      <c r="AC376" s="85">
        <v>0.13300000000000001</v>
      </c>
      <c r="AD376" s="85">
        <v>0.1323</v>
      </c>
      <c r="AE376" s="85">
        <v>0.1321</v>
      </c>
      <c r="AF376" s="85">
        <v>0.14580000000000001</v>
      </c>
      <c r="AG376" s="85">
        <v>0.14630000000000001</v>
      </c>
      <c r="AH376" s="85">
        <v>0.14630000000000001</v>
      </c>
      <c r="AI376" s="85">
        <v>0.1452</v>
      </c>
      <c r="AJ376" s="85">
        <v>0.14430000000000001</v>
      </c>
      <c r="AK376" s="85">
        <v>0.14419999999999999</v>
      </c>
      <c r="AL376" s="85">
        <v>0.14330000000000001</v>
      </c>
      <c r="AM376" s="85">
        <v>0.14299999999999999</v>
      </c>
      <c r="AN376" s="85">
        <v>0.1434</v>
      </c>
    </row>
    <row r="377" spans="1:40" x14ac:dyDescent="0.25">
      <c r="A377" s="64" t="s">
        <v>136</v>
      </c>
      <c r="B377" s="64" t="s">
        <v>136</v>
      </c>
      <c r="C377" s="64" t="s">
        <v>321</v>
      </c>
      <c r="D377" s="64"/>
      <c r="E377" s="89">
        <v>9999999</v>
      </c>
      <c r="F377" s="88">
        <v>5104005</v>
      </c>
      <c r="G377" s="39" t="s">
        <v>824</v>
      </c>
      <c r="H377" s="85">
        <v>0.1137</v>
      </c>
      <c r="I377" s="85">
        <v>0.1148</v>
      </c>
      <c r="J377" s="85">
        <v>0.1148</v>
      </c>
      <c r="K377" s="85">
        <v>0.1149</v>
      </c>
      <c r="L377" s="85">
        <v>0.1135</v>
      </c>
      <c r="M377" s="85">
        <v>0.113</v>
      </c>
      <c r="N377" s="85">
        <v>0.1149</v>
      </c>
      <c r="O377" s="85">
        <v>0.1154</v>
      </c>
      <c r="P377" s="85">
        <v>0.115</v>
      </c>
      <c r="Q377" s="85">
        <v>0.1148</v>
      </c>
      <c r="R377" s="85">
        <v>0.1145</v>
      </c>
      <c r="S377" s="85">
        <v>0.11409999999999999</v>
      </c>
      <c r="T377" s="85">
        <v>0.1154</v>
      </c>
      <c r="U377" s="85">
        <v>0.1159</v>
      </c>
      <c r="V377" s="85">
        <v>0.11550000000000001</v>
      </c>
      <c r="W377" s="85">
        <v>0.1154</v>
      </c>
      <c r="X377" s="85">
        <v>0.1143</v>
      </c>
      <c r="Y377" s="85">
        <v>0.114</v>
      </c>
      <c r="Z377" s="85">
        <v>0.1149</v>
      </c>
      <c r="AA377" s="85">
        <v>0.1158</v>
      </c>
      <c r="AB377" s="85">
        <v>0.1147</v>
      </c>
      <c r="AC377" s="85">
        <v>0.1133</v>
      </c>
      <c r="AD377" s="85">
        <v>0.1116</v>
      </c>
      <c r="AE377" s="85">
        <v>0.1115</v>
      </c>
      <c r="AF377" s="85">
        <v>0.1089</v>
      </c>
      <c r="AG377" s="85">
        <v>0.1095</v>
      </c>
      <c r="AH377" s="85">
        <v>0.1082</v>
      </c>
      <c r="AI377" s="85">
        <v>0.108</v>
      </c>
      <c r="AJ377" s="85">
        <v>0.1084</v>
      </c>
      <c r="AK377" s="85">
        <v>0.109</v>
      </c>
      <c r="AL377" s="85">
        <v>0.10920000000000001</v>
      </c>
      <c r="AM377" s="85">
        <v>0.1105</v>
      </c>
      <c r="AN377" s="85">
        <v>0.11020000000000001</v>
      </c>
    </row>
    <row r="378" spans="1:40" x14ac:dyDescent="0.25">
      <c r="A378" s="64">
        <v>0</v>
      </c>
      <c r="B378" s="64">
        <v>0</v>
      </c>
      <c r="C378" s="64">
        <v>0</v>
      </c>
      <c r="D378" s="64"/>
      <c r="E378" s="113">
        <v>6000000</v>
      </c>
      <c r="F378" s="111">
        <v>6</v>
      </c>
      <c r="G378" s="112" t="s">
        <v>825</v>
      </c>
      <c r="H378" s="85">
        <v>11.0936</v>
      </c>
      <c r="I378" s="85">
        <v>11.064399999999999</v>
      </c>
      <c r="J378" s="85">
        <v>11.0909</v>
      </c>
      <c r="K378" s="85">
        <v>11.1107</v>
      </c>
      <c r="L378" s="85">
        <v>11.1455</v>
      </c>
      <c r="M378" s="85">
        <v>11.1798</v>
      </c>
      <c r="N378" s="85">
        <v>11.2134</v>
      </c>
      <c r="O378" s="85">
        <v>11.205299999999999</v>
      </c>
      <c r="P378" s="85">
        <v>11.219200000000001</v>
      </c>
      <c r="Q378" s="85">
        <v>11.1912</v>
      </c>
      <c r="R378" s="85">
        <v>11.178900000000001</v>
      </c>
      <c r="S378" s="85">
        <v>11.148199999999999</v>
      </c>
      <c r="T378" s="85">
        <v>11.1053</v>
      </c>
      <c r="U378" s="85">
        <v>11.0908</v>
      </c>
      <c r="V378" s="85">
        <v>11.0967</v>
      </c>
      <c r="W378" s="85">
        <v>11.0807</v>
      </c>
      <c r="X378" s="85">
        <v>11.160299999999999</v>
      </c>
      <c r="Y378" s="85">
        <v>11.223699999999999</v>
      </c>
      <c r="Z378" s="85">
        <v>11.235300000000001</v>
      </c>
      <c r="AA378" s="85">
        <v>11.269600000000001</v>
      </c>
      <c r="AB378" s="85">
        <v>11.2936</v>
      </c>
      <c r="AC378" s="85">
        <v>11.3055</v>
      </c>
      <c r="AD378" s="85">
        <v>11.284700000000001</v>
      </c>
      <c r="AE378" s="85">
        <v>11.27</v>
      </c>
      <c r="AF378" s="85">
        <v>11.236800000000001</v>
      </c>
      <c r="AG378" s="85">
        <v>11.2285</v>
      </c>
      <c r="AH378" s="85">
        <v>11.2326</v>
      </c>
      <c r="AI378" s="85">
        <v>11.178800000000001</v>
      </c>
      <c r="AJ378" s="85">
        <v>11.2172</v>
      </c>
      <c r="AK378" s="85">
        <v>11.276</v>
      </c>
      <c r="AL378" s="85">
        <v>11.2981</v>
      </c>
      <c r="AM378" s="85">
        <v>11.3527</v>
      </c>
      <c r="AN378" s="85">
        <v>11.3706</v>
      </c>
    </row>
    <row r="379" spans="1:40" x14ac:dyDescent="0.25">
      <c r="A379" s="64">
        <v>0</v>
      </c>
      <c r="B379" s="64">
        <v>0</v>
      </c>
      <c r="C379" s="64">
        <v>0</v>
      </c>
      <c r="D379" s="64"/>
      <c r="E379" s="113">
        <v>6100000</v>
      </c>
      <c r="F379" s="114">
        <v>61</v>
      </c>
      <c r="G379" s="99" t="s">
        <v>826</v>
      </c>
      <c r="H379" s="85">
        <v>3.7694000000000001</v>
      </c>
      <c r="I379" s="85">
        <v>3.7528000000000001</v>
      </c>
      <c r="J379" s="85">
        <v>3.7557999999999998</v>
      </c>
      <c r="K379" s="85">
        <v>3.7498</v>
      </c>
      <c r="L379" s="85">
        <v>3.7808000000000002</v>
      </c>
      <c r="M379" s="85">
        <v>3.8018999999999998</v>
      </c>
      <c r="N379" s="85">
        <v>3.8008000000000002</v>
      </c>
      <c r="O379" s="85">
        <v>3.7928999999999999</v>
      </c>
      <c r="P379" s="85">
        <v>3.7938999999999998</v>
      </c>
      <c r="Q379" s="85">
        <v>3.7745000000000002</v>
      </c>
      <c r="R379" s="85">
        <v>3.7549000000000001</v>
      </c>
      <c r="S379" s="85">
        <v>3.7406999999999999</v>
      </c>
      <c r="T379" s="85">
        <v>3.7071999999999998</v>
      </c>
      <c r="U379" s="85">
        <v>3.6861000000000002</v>
      </c>
      <c r="V379" s="85">
        <v>3.6669</v>
      </c>
      <c r="W379" s="85">
        <v>3.6469999999999998</v>
      </c>
      <c r="X379" s="85">
        <v>3.7267000000000001</v>
      </c>
      <c r="Y379" s="85">
        <v>3.7682000000000002</v>
      </c>
      <c r="Z379" s="85">
        <v>3.7597</v>
      </c>
      <c r="AA379" s="85">
        <v>3.7606000000000002</v>
      </c>
      <c r="AB379" s="85">
        <v>3.7423000000000002</v>
      </c>
      <c r="AC379" s="85">
        <v>3.7302</v>
      </c>
      <c r="AD379" s="85">
        <v>3.7056</v>
      </c>
      <c r="AE379" s="85">
        <v>3.6964000000000001</v>
      </c>
      <c r="AF379" s="85">
        <v>3.6764000000000001</v>
      </c>
      <c r="AG379" s="85">
        <v>3.6711</v>
      </c>
      <c r="AH379" s="85">
        <v>3.6511</v>
      </c>
      <c r="AI379" s="85">
        <v>3.6168999999999998</v>
      </c>
      <c r="AJ379" s="85">
        <v>3.6532</v>
      </c>
      <c r="AK379" s="85">
        <v>3.6865999999999999</v>
      </c>
      <c r="AL379" s="85">
        <v>3.6838000000000002</v>
      </c>
      <c r="AM379" s="85">
        <v>3.6928000000000001</v>
      </c>
      <c r="AN379" s="85">
        <v>3.6825999999999999</v>
      </c>
    </row>
    <row r="380" spans="1:40" x14ac:dyDescent="0.25">
      <c r="A380" s="64">
        <v>0</v>
      </c>
      <c r="B380" s="64">
        <v>0</v>
      </c>
      <c r="C380" s="64">
        <v>0</v>
      </c>
      <c r="D380" s="64"/>
      <c r="E380" s="113">
        <v>6101000</v>
      </c>
      <c r="F380" s="114">
        <v>6101</v>
      </c>
      <c r="G380" s="99" t="s">
        <v>827</v>
      </c>
      <c r="H380" s="85">
        <v>3.4733000000000001</v>
      </c>
      <c r="I380" s="85">
        <v>3.4569000000000001</v>
      </c>
      <c r="J380" s="85">
        <v>3.4607999999999999</v>
      </c>
      <c r="K380" s="85">
        <v>3.4544999999999999</v>
      </c>
      <c r="L380" s="85">
        <v>3.4868000000000001</v>
      </c>
      <c r="M380" s="85">
        <v>3.5082</v>
      </c>
      <c r="N380" s="85">
        <v>3.5070000000000001</v>
      </c>
      <c r="O380" s="85">
        <v>3.4988999999999999</v>
      </c>
      <c r="P380" s="85">
        <v>3.5013000000000001</v>
      </c>
      <c r="Q380" s="85">
        <v>3.4823</v>
      </c>
      <c r="R380" s="85">
        <v>3.4636</v>
      </c>
      <c r="S380" s="85">
        <v>3.4491999999999998</v>
      </c>
      <c r="T380" s="85">
        <v>3.4157000000000002</v>
      </c>
      <c r="U380" s="85">
        <v>3.3953000000000002</v>
      </c>
      <c r="V380" s="85">
        <v>3.3767999999999998</v>
      </c>
      <c r="W380" s="85">
        <v>3.3559999999999999</v>
      </c>
      <c r="X380" s="85">
        <v>3.4376000000000002</v>
      </c>
      <c r="Y380" s="85">
        <v>3.48</v>
      </c>
      <c r="Z380" s="85">
        <v>3.4710000000000001</v>
      </c>
      <c r="AA380" s="85">
        <v>3.4731999999999998</v>
      </c>
      <c r="AB380" s="85">
        <v>3.4510000000000001</v>
      </c>
      <c r="AC380" s="85">
        <v>3.4405999999999999</v>
      </c>
      <c r="AD380" s="85">
        <v>3.4159000000000002</v>
      </c>
      <c r="AE380" s="85">
        <v>3.407</v>
      </c>
      <c r="AF380" s="85">
        <v>3.3877000000000002</v>
      </c>
      <c r="AG380" s="85">
        <v>3.3818999999999999</v>
      </c>
      <c r="AH380" s="85">
        <v>3.3654000000000002</v>
      </c>
      <c r="AI380" s="85">
        <v>3.3317999999999999</v>
      </c>
      <c r="AJ380" s="85">
        <v>3.3702999999999999</v>
      </c>
      <c r="AK380" s="85">
        <v>3.4041000000000001</v>
      </c>
      <c r="AL380" s="85">
        <v>3.4003999999999999</v>
      </c>
      <c r="AM380" s="85">
        <v>3.4070999999999998</v>
      </c>
      <c r="AN380" s="85">
        <v>3.3984999999999999</v>
      </c>
    </row>
    <row r="381" spans="1:40" x14ac:dyDescent="0.25">
      <c r="A381" s="64" t="s">
        <v>136</v>
      </c>
      <c r="B381" s="64" t="s">
        <v>136</v>
      </c>
      <c r="C381" s="64" t="s">
        <v>136</v>
      </c>
      <c r="D381" s="64"/>
      <c r="E381" s="90">
        <v>6101001</v>
      </c>
      <c r="F381" s="88">
        <v>6101001</v>
      </c>
      <c r="G381" s="39" t="s">
        <v>828</v>
      </c>
      <c r="H381" s="85">
        <v>0.2316</v>
      </c>
      <c r="I381" s="85">
        <v>0.23039999999999999</v>
      </c>
      <c r="J381" s="85">
        <v>0.22939999999999999</v>
      </c>
      <c r="K381" s="85">
        <v>0.2311</v>
      </c>
      <c r="L381" s="85">
        <v>0.2339</v>
      </c>
      <c r="M381" s="85">
        <v>0.23499999999999999</v>
      </c>
      <c r="N381" s="85">
        <v>0.2361</v>
      </c>
      <c r="O381" s="85">
        <v>0.2359</v>
      </c>
      <c r="P381" s="85">
        <v>0.23730000000000001</v>
      </c>
      <c r="Q381" s="85">
        <v>0.2344</v>
      </c>
      <c r="R381" s="85">
        <v>0.23319999999999999</v>
      </c>
      <c r="S381" s="85">
        <v>0.23219999999999999</v>
      </c>
      <c r="T381" s="85">
        <v>0.23080000000000001</v>
      </c>
      <c r="U381" s="85">
        <v>0.22939999999999999</v>
      </c>
      <c r="V381" s="85">
        <v>0.22739999999999999</v>
      </c>
      <c r="W381" s="85">
        <v>0.2271</v>
      </c>
      <c r="X381" s="85">
        <v>0.2329</v>
      </c>
      <c r="Y381" s="85">
        <v>0.23730000000000001</v>
      </c>
      <c r="Z381" s="85">
        <v>0.23710000000000001</v>
      </c>
      <c r="AA381" s="85">
        <v>0.23730000000000001</v>
      </c>
      <c r="AB381" s="85">
        <v>0.2366</v>
      </c>
      <c r="AC381" s="85">
        <v>0.2356</v>
      </c>
      <c r="AD381" s="85">
        <v>0.23300000000000001</v>
      </c>
      <c r="AE381" s="85">
        <v>0.2319</v>
      </c>
      <c r="AF381" s="85">
        <v>0.23119999999999999</v>
      </c>
      <c r="AG381" s="85">
        <v>0.23100000000000001</v>
      </c>
      <c r="AH381" s="85">
        <v>0.23039999999999999</v>
      </c>
      <c r="AI381" s="85">
        <v>0.22819999999999999</v>
      </c>
      <c r="AJ381" s="85">
        <v>0.23180000000000001</v>
      </c>
      <c r="AK381" s="85">
        <v>0.2334</v>
      </c>
      <c r="AL381" s="85">
        <v>0.23200000000000001</v>
      </c>
      <c r="AM381" s="85">
        <v>0.2341</v>
      </c>
      <c r="AN381" s="85">
        <v>0.23130000000000001</v>
      </c>
    </row>
    <row r="382" spans="1:40" x14ac:dyDescent="0.25">
      <c r="A382" s="64" t="s">
        <v>136</v>
      </c>
      <c r="B382" s="64" t="s">
        <v>136</v>
      </c>
      <c r="C382" s="64" t="s">
        <v>136</v>
      </c>
      <c r="D382" s="64"/>
      <c r="E382" s="90">
        <v>6101002</v>
      </c>
      <c r="F382" s="88">
        <v>6101002</v>
      </c>
      <c r="G382" s="39" t="s">
        <v>829</v>
      </c>
      <c r="H382" s="85">
        <v>0.41220000000000001</v>
      </c>
      <c r="I382" s="85">
        <v>0.40910000000000002</v>
      </c>
      <c r="J382" s="85">
        <v>0.4108</v>
      </c>
      <c r="K382" s="85">
        <v>0.41039999999999999</v>
      </c>
      <c r="L382" s="85">
        <v>0.41470000000000001</v>
      </c>
      <c r="M382" s="85">
        <v>0.41770000000000002</v>
      </c>
      <c r="N382" s="85">
        <v>0.41920000000000002</v>
      </c>
      <c r="O382" s="85">
        <v>0.41980000000000001</v>
      </c>
      <c r="P382" s="85">
        <v>0.42020000000000002</v>
      </c>
      <c r="Q382" s="85">
        <v>0.41649999999999998</v>
      </c>
      <c r="R382" s="85">
        <v>0.41639999999999999</v>
      </c>
      <c r="S382" s="85">
        <v>0.41560000000000002</v>
      </c>
      <c r="T382" s="85">
        <v>0.41220000000000001</v>
      </c>
      <c r="U382" s="85">
        <v>0.40970000000000001</v>
      </c>
      <c r="V382" s="85">
        <v>0.40810000000000002</v>
      </c>
      <c r="W382" s="85">
        <v>0.40610000000000002</v>
      </c>
      <c r="X382" s="85">
        <v>0.41349999999999998</v>
      </c>
      <c r="Y382" s="85">
        <v>0.41820000000000002</v>
      </c>
      <c r="Z382" s="85">
        <v>0.41830000000000001</v>
      </c>
      <c r="AA382" s="85">
        <v>0.4194</v>
      </c>
      <c r="AB382" s="85">
        <v>0.41839999999999999</v>
      </c>
      <c r="AC382" s="85">
        <v>0.41639999999999999</v>
      </c>
      <c r="AD382" s="85">
        <v>0.41389999999999999</v>
      </c>
      <c r="AE382" s="85">
        <v>0.41370000000000001</v>
      </c>
      <c r="AF382" s="85">
        <v>0.4128</v>
      </c>
      <c r="AG382" s="85">
        <v>0.4133</v>
      </c>
      <c r="AH382" s="85">
        <v>0.4113</v>
      </c>
      <c r="AI382" s="85">
        <v>0.40839999999999999</v>
      </c>
      <c r="AJ382" s="85">
        <v>0.41360000000000002</v>
      </c>
      <c r="AK382" s="85">
        <v>0.41789999999999999</v>
      </c>
      <c r="AL382" s="85">
        <v>0.41760000000000003</v>
      </c>
      <c r="AM382" s="85">
        <v>0.4173</v>
      </c>
      <c r="AN382" s="85">
        <v>0.41560000000000002</v>
      </c>
    </row>
    <row r="383" spans="1:40" x14ac:dyDescent="0.25">
      <c r="A383" s="64" t="s">
        <v>136</v>
      </c>
      <c r="B383" s="64" t="s">
        <v>136</v>
      </c>
      <c r="C383" s="64" t="s">
        <v>136</v>
      </c>
      <c r="D383" s="64"/>
      <c r="E383" s="90">
        <v>6101003</v>
      </c>
      <c r="F383" s="88">
        <v>6101003</v>
      </c>
      <c r="G383" s="39" t="s">
        <v>830</v>
      </c>
      <c r="H383" s="85">
        <v>0.32240000000000002</v>
      </c>
      <c r="I383" s="85">
        <v>0.32140000000000002</v>
      </c>
      <c r="J383" s="85">
        <v>0.3236</v>
      </c>
      <c r="K383" s="85">
        <v>0.32340000000000002</v>
      </c>
      <c r="L383" s="85">
        <v>0.32850000000000001</v>
      </c>
      <c r="M383" s="85">
        <v>0.33029999999999998</v>
      </c>
      <c r="N383" s="85">
        <v>0.33079999999999998</v>
      </c>
      <c r="O383" s="85">
        <v>0.33229999999999998</v>
      </c>
      <c r="P383" s="85">
        <v>0.33119999999999999</v>
      </c>
      <c r="Q383" s="85">
        <v>0.32929999999999998</v>
      </c>
      <c r="R383" s="85">
        <v>0.32719999999999999</v>
      </c>
      <c r="S383" s="85">
        <v>0.32450000000000001</v>
      </c>
      <c r="T383" s="85">
        <v>0.32279999999999998</v>
      </c>
      <c r="U383" s="85">
        <v>0.31919999999999998</v>
      </c>
      <c r="V383" s="85">
        <v>0.31780000000000003</v>
      </c>
      <c r="W383" s="85">
        <v>0.31640000000000001</v>
      </c>
      <c r="X383" s="85">
        <v>0.32519999999999999</v>
      </c>
      <c r="Y383" s="85">
        <v>0.32969999999999999</v>
      </c>
      <c r="Z383" s="85">
        <v>0.32979999999999998</v>
      </c>
      <c r="AA383" s="85">
        <v>0.3291</v>
      </c>
      <c r="AB383" s="85">
        <v>0.32850000000000001</v>
      </c>
      <c r="AC383" s="85">
        <v>0.32519999999999999</v>
      </c>
      <c r="AD383" s="85">
        <v>0.32229999999999998</v>
      </c>
      <c r="AE383" s="85">
        <v>0.3231</v>
      </c>
      <c r="AF383" s="85">
        <v>0.31609999999999999</v>
      </c>
      <c r="AG383" s="85">
        <v>0.31719999999999998</v>
      </c>
      <c r="AH383" s="85">
        <v>0.31730000000000003</v>
      </c>
      <c r="AI383" s="85">
        <v>0.31340000000000001</v>
      </c>
      <c r="AJ383" s="85">
        <v>0.317</v>
      </c>
      <c r="AK383" s="85">
        <v>0.32350000000000001</v>
      </c>
      <c r="AL383" s="85">
        <v>0.32279999999999998</v>
      </c>
      <c r="AM383" s="85">
        <v>0.32390000000000002</v>
      </c>
      <c r="AN383" s="85">
        <v>0.32219999999999999</v>
      </c>
    </row>
    <row r="384" spans="1:40" x14ac:dyDescent="0.25">
      <c r="A384" s="64" t="s">
        <v>136</v>
      </c>
      <c r="B384" s="64" t="s">
        <v>136</v>
      </c>
      <c r="C384" s="64" t="s">
        <v>136</v>
      </c>
      <c r="D384" s="64"/>
      <c r="E384" s="90">
        <v>6101004</v>
      </c>
      <c r="F384" s="88">
        <v>6101004</v>
      </c>
      <c r="G384" s="39" t="s">
        <v>831</v>
      </c>
      <c r="H384" s="85">
        <v>0.19900000000000001</v>
      </c>
      <c r="I384" s="85">
        <v>0.19800000000000001</v>
      </c>
      <c r="J384" s="85">
        <v>0.19839999999999999</v>
      </c>
      <c r="K384" s="85">
        <v>0.19750000000000001</v>
      </c>
      <c r="L384" s="85">
        <v>0.19969999999999999</v>
      </c>
      <c r="M384" s="85">
        <v>0.1971</v>
      </c>
      <c r="N384" s="85">
        <v>0.19739999999999999</v>
      </c>
      <c r="O384" s="85">
        <v>0.1963</v>
      </c>
      <c r="P384" s="85">
        <v>0.19589999999999999</v>
      </c>
      <c r="Q384" s="85">
        <v>0.19489999999999999</v>
      </c>
      <c r="R384" s="85">
        <v>0.19400000000000001</v>
      </c>
      <c r="S384" s="85">
        <v>0.19439999999999999</v>
      </c>
      <c r="T384" s="85">
        <v>0.19289999999999999</v>
      </c>
      <c r="U384" s="85">
        <v>0.1915</v>
      </c>
      <c r="V384" s="85">
        <v>0.19089999999999999</v>
      </c>
      <c r="W384" s="85">
        <v>0.1898</v>
      </c>
      <c r="X384" s="85">
        <v>0.19359999999999999</v>
      </c>
      <c r="Y384" s="85">
        <v>0.19539999999999999</v>
      </c>
      <c r="Z384" s="85">
        <v>0.19550000000000001</v>
      </c>
      <c r="AA384" s="85">
        <v>0.19650000000000001</v>
      </c>
      <c r="AB384" s="85">
        <v>0.1953</v>
      </c>
      <c r="AC384" s="85">
        <v>0.1958</v>
      </c>
      <c r="AD384" s="85">
        <v>0.19470000000000001</v>
      </c>
      <c r="AE384" s="85">
        <v>0.1943</v>
      </c>
      <c r="AF384" s="85">
        <v>0.1925</v>
      </c>
      <c r="AG384" s="85">
        <v>0.19170000000000001</v>
      </c>
      <c r="AH384" s="85">
        <v>0.1913</v>
      </c>
      <c r="AI384" s="85">
        <v>0.19</v>
      </c>
      <c r="AJ384" s="85">
        <v>0.19059999999999999</v>
      </c>
      <c r="AK384" s="85">
        <v>0.19309999999999999</v>
      </c>
      <c r="AL384" s="85">
        <v>0.19339999999999999</v>
      </c>
      <c r="AM384" s="85">
        <v>0.19359999999999999</v>
      </c>
      <c r="AN384" s="85">
        <v>0.19170000000000001</v>
      </c>
    </row>
    <row r="385" spans="1:40" x14ac:dyDescent="0.25">
      <c r="A385" s="64" t="s">
        <v>136</v>
      </c>
      <c r="B385" s="64" t="s">
        <v>136</v>
      </c>
      <c r="C385" s="64" t="s">
        <v>136</v>
      </c>
      <c r="D385" s="64"/>
      <c r="E385" s="90">
        <v>6101006</v>
      </c>
      <c r="F385" s="88">
        <v>6101006</v>
      </c>
      <c r="G385" s="39" t="s">
        <v>832</v>
      </c>
      <c r="H385" s="85">
        <v>0.11269999999999999</v>
      </c>
      <c r="I385" s="85">
        <v>0.11219999999999999</v>
      </c>
      <c r="J385" s="85">
        <v>0.112</v>
      </c>
      <c r="K385" s="85">
        <v>0.1113</v>
      </c>
      <c r="L385" s="85">
        <v>0.11269999999999999</v>
      </c>
      <c r="M385" s="85">
        <v>0.11310000000000001</v>
      </c>
      <c r="N385" s="85">
        <v>0.1133</v>
      </c>
      <c r="O385" s="85">
        <v>0.1128</v>
      </c>
      <c r="P385" s="85">
        <v>0.1124</v>
      </c>
      <c r="Q385" s="85">
        <v>0.1115</v>
      </c>
      <c r="R385" s="85">
        <v>0.1108</v>
      </c>
      <c r="S385" s="85">
        <v>0.11020000000000001</v>
      </c>
      <c r="T385" s="85">
        <v>0.1089</v>
      </c>
      <c r="U385" s="85">
        <v>0.1082</v>
      </c>
      <c r="V385" s="85">
        <v>0.1075</v>
      </c>
      <c r="W385" s="85">
        <v>0.1069</v>
      </c>
      <c r="X385" s="85">
        <v>0.1095</v>
      </c>
      <c r="Y385" s="85">
        <v>0.1105</v>
      </c>
      <c r="Z385" s="85">
        <v>0.11070000000000001</v>
      </c>
      <c r="AA385" s="85">
        <v>0.1106</v>
      </c>
      <c r="AB385" s="85">
        <v>0.11020000000000001</v>
      </c>
      <c r="AC385" s="85">
        <v>0.11</v>
      </c>
      <c r="AD385" s="85">
        <v>0.109</v>
      </c>
      <c r="AE385" s="85">
        <v>0.1084</v>
      </c>
      <c r="AF385" s="85">
        <v>0.1085</v>
      </c>
      <c r="AG385" s="85">
        <v>0.1081</v>
      </c>
      <c r="AH385" s="85">
        <v>0.1079</v>
      </c>
      <c r="AI385" s="85">
        <v>0.1072</v>
      </c>
      <c r="AJ385" s="85">
        <v>0.1086</v>
      </c>
      <c r="AK385" s="85">
        <v>0.1091</v>
      </c>
      <c r="AL385" s="85">
        <v>0.1084</v>
      </c>
      <c r="AM385" s="85">
        <v>0.1085</v>
      </c>
      <c r="AN385" s="85">
        <v>0.1084</v>
      </c>
    </row>
    <row r="386" spans="1:40" x14ac:dyDescent="0.25">
      <c r="A386" s="64" t="s">
        <v>136</v>
      </c>
      <c r="B386" s="64" t="s">
        <v>136</v>
      </c>
      <c r="C386" s="64" t="s">
        <v>136</v>
      </c>
      <c r="D386" s="64"/>
      <c r="E386" s="90">
        <v>6101007</v>
      </c>
      <c r="F386" s="88">
        <v>6101007</v>
      </c>
      <c r="G386" s="39" t="s">
        <v>833</v>
      </c>
      <c r="H386" s="85">
        <v>0.188</v>
      </c>
      <c r="I386" s="85">
        <v>0.18740000000000001</v>
      </c>
      <c r="J386" s="85">
        <v>0.18790000000000001</v>
      </c>
      <c r="K386" s="85">
        <v>0.1875</v>
      </c>
      <c r="L386" s="85">
        <v>0.18940000000000001</v>
      </c>
      <c r="M386" s="85">
        <v>0.19220000000000001</v>
      </c>
      <c r="N386" s="85">
        <v>0.1915</v>
      </c>
      <c r="O386" s="85">
        <v>0.1913</v>
      </c>
      <c r="P386" s="85">
        <v>0.191</v>
      </c>
      <c r="Q386" s="85">
        <v>0.18970000000000001</v>
      </c>
      <c r="R386" s="85">
        <v>0.18820000000000001</v>
      </c>
      <c r="S386" s="85">
        <v>0.1875</v>
      </c>
      <c r="T386" s="85">
        <v>0.18540000000000001</v>
      </c>
      <c r="U386" s="85">
        <v>0.18340000000000001</v>
      </c>
      <c r="V386" s="85">
        <v>0.1837</v>
      </c>
      <c r="W386" s="85">
        <v>0.18260000000000001</v>
      </c>
      <c r="X386" s="85">
        <v>0.187</v>
      </c>
      <c r="Y386" s="85">
        <v>0.18909999999999999</v>
      </c>
      <c r="Z386" s="85">
        <v>0.18940000000000001</v>
      </c>
      <c r="AA386" s="85">
        <v>0.18940000000000001</v>
      </c>
      <c r="AB386" s="85">
        <v>0.1888</v>
      </c>
      <c r="AC386" s="85">
        <v>0.1875</v>
      </c>
      <c r="AD386" s="85">
        <v>0.18640000000000001</v>
      </c>
      <c r="AE386" s="85">
        <v>0.1855</v>
      </c>
      <c r="AF386" s="85">
        <v>0.1832</v>
      </c>
      <c r="AG386" s="85">
        <v>0.18340000000000001</v>
      </c>
      <c r="AH386" s="85">
        <v>0.1827</v>
      </c>
      <c r="AI386" s="85">
        <v>0.18090000000000001</v>
      </c>
      <c r="AJ386" s="85">
        <v>0.1847</v>
      </c>
      <c r="AK386" s="85">
        <v>0.186</v>
      </c>
      <c r="AL386" s="85">
        <v>0.185</v>
      </c>
      <c r="AM386" s="85">
        <v>0.186</v>
      </c>
      <c r="AN386" s="85">
        <v>0.18609999999999999</v>
      </c>
    </row>
    <row r="387" spans="1:40" x14ac:dyDescent="0.25">
      <c r="A387" s="64" t="s">
        <v>136</v>
      </c>
      <c r="B387" s="64" t="s">
        <v>136</v>
      </c>
      <c r="C387" s="64" t="s">
        <v>136</v>
      </c>
      <c r="D387" s="64"/>
      <c r="E387" s="90">
        <v>6101009</v>
      </c>
      <c r="F387" s="88">
        <v>6101009</v>
      </c>
      <c r="G387" s="39" t="s">
        <v>834</v>
      </c>
      <c r="H387" s="85">
        <v>0.2011</v>
      </c>
      <c r="I387" s="85">
        <v>0.20039999999999999</v>
      </c>
      <c r="J387" s="85">
        <v>0.20030000000000001</v>
      </c>
      <c r="K387" s="85">
        <v>0.1996</v>
      </c>
      <c r="L387" s="85">
        <v>0.20330000000000001</v>
      </c>
      <c r="M387" s="85">
        <v>0.20419999999999999</v>
      </c>
      <c r="N387" s="85">
        <v>0.20399999999999999</v>
      </c>
      <c r="O387" s="85">
        <v>0.2026</v>
      </c>
      <c r="P387" s="85">
        <v>0.20230000000000001</v>
      </c>
      <c r="Q387" s="85">
        <v>0.20119999999999999</v>
      </c>
      <c r="R387" s="85">
        <v>0.19980000000000001</v>
      </c>
      <c r="S387" s="85">
        <v>0.1996</v>
      </c>
      <c r="T387" s="85">
        <v>0.19789999999999999</v>
      </c>
      <c r="U387" s="85">
        <v>0.1963</v>
      </c>
      <c r="V387" s="85">
        <v>0.19489999999999999</v>
      </c>
      <c r="W387" s="85">
        <v>0.19339999999999999</v>
      </c>
      <c r="X387" s="85">
        <v>0.19719999999999999</v>
      </c>
      <c r="Y387" s="85">
        <v>0.20019999999999999</v>
      </c>
      <c r="Z387" s="85">
        <v>0.20030000000000001</v>
      </c>
      <c r="AA387" s="85">
        <v>0.2006</v>
      </c>
      <c r="AB387" s="85">
        <v>0.19980000000000001</v>
      </c>
      <c r="AC387" s="85">
        <v>0.1991</v>
      </c>
      <c r="AD387" s="85">
        <v>0.19700000000000001</v>
      </c>
      <c r="AE387" s="85">
        <v>0.19620000000000001</v>
      </c>
      <c r="AF387" s="85">
        <v>0.1948</v>
      </c>
      <c r="AG387" s="85">
        <v>0.19439999999999999</v>
      </c>
      <c r="AH387" s="85">
        <v>0.193</v>
      </c>
      <c r="AI387" s="85">
        <v>0.19109999999999999</v>
      </c>
      <c r="AJ387" s="85">
        <v>0.1933</v>
      </c>
      <c r="AK387" s="85">
        <v>0.19539999999999999</v>
      </c>
      <c r="AL387" s="85">
        <v>0.19550000000000001</v>
      </c>
      <c r="AM387" s="85">
        <v>0.19470000000000001</v>
      </c>
      <c r="AN387" s="85">
        <v>0.19520000000000001</v>
      </c>
    </row>
    <row r="388" spans="1:40" x14ac:dyDescent="0.25">
      <c r="A388" s="64" t="s">
        <v>136</v>
      </c>
      <c r="B388" s="64" t="s">
        <v>136</v>
      </c>
      <c r="C388" s="64" t="s">
        <v>136</v>
      </c>
      <c r="D388" s="64"/>
      <c r="E388" s="90">
        <v>6101010</v>
      </c>
      <c r="F388" s="88">
        <v>6101010</v>
      </c>
      <c r="G388" s="39" t="s">
        <v>835</v>
      </c>
      <c r="H388" s="85">
        <v>0.2107</v>
      </c>
      <c r="I388" s="85">
        <v>0.2112</v>
      </c>
      <c r="J388" s="85">
        <v>0.2099</v>
      </c>
      <c r="K388" s="85">
        <v>0.2097</v>
      </c>
      <c r="L388" s="85">
        <v>0.21110000000000001</v>
      </c>
      <c r="M388" s="85">
        <v>0.2127</v>
      </c>
      <c r="N388" s="85">
        <v>0.21290000000000001</v>
      </c>
      <c r="O388" s="85">
        <v>0.2117</v>
      </c>
      <c r="P388" s="85">
        <v>0.2109</v>
      </c>
      <c r="Q388" s="85">
        <v>0.2089</v>
      </c>
      <c r="R388" s="85">
        <v>0.20830000000000001</v>
      </c>
      <c r="S388" s="85">
        <v>0.20780000000000001</v>
      </c>
      <c r="T388" s="85">
        <v>0.20580000000000001</v>
      </c>
      <c r="U388" s="85">
        <v>0.20369999999999999</v>
      </c>
      <c r="V388" s="85">
        <v>0.20300000000000001</v>
      </c>
      <c r="W388" s="85">
        <v>0.2029</v>
      </c>
      <c r="X388" s="85">
        <v>0.20569999999999999</v>
      </c>
      <c r="Y388" s="85">
        <v>0.2082</v>
      </c>
      <c r="Z388" s="85">
        <v>0.2082</v>
      </c>
      <c r="AA388" s="85">
        <v>0.2074</v>
      </c>
      <c r="AB388" s="85">
        <v>0.20710000000000001</v>
      </c>
      <c r="AC388" s="85">
        <v>0.2069</v>
      </c>
      <c r="AD388" s="85">
        <v>0.2054</v>
      </c>
      <c r="AE388" s="85">
        <v>0.2049</v>
      </c>
      <c r="AF388" s="85">
        <v>0.2044</v>
      </c>
      <c r="AG388" s="85">
        <v>0.2034</v>
      </c>
      <c r="AH388" s="85">
        <v>0.2021</v>
      </c>
      <c r="AI388" s="85">
        <v>0.2009</v>
      </c>
      <c r="AJ388" s="85">
        <v>0.2024</v>
      </c>
      <c r="AK388" s="85">
        <v>0.20369999999999999</v>
      </c>
      <c r="AL388" s="85">
        <v>0.20330000000000001</v>
      </c>
      <c r="AM388" s="85">
        <v>0.2034</v>
      </c>
      <c r="AN388" s="85">
        <v>0.20280000000000001</v>
      </c>
    </row>
    <row r="389" spans="1:40" x14ac:dyDescent="0.25">
      <c r="A389" s="64" t="s">
        <v>136</v>
      </c>
      <c r="B389" s="64" t="s">
        <v>136</v>
      </c>
      <c r="C389" s="64" t="s">
        <v>136</v>
      </c>
      <c r="D389" s="64"/>
      <c r="E389" s="90">
        <v>6101011</v>
      </c>
      <c r="F389" s="88">
        <v>6101011</v>
      </c>
      <c r="G389" s="39" t="s">
        <v>836</v>
      </c>
      <c r="H389" s="85">
        <v>0.41889999999999999</v>
      </c>
      <c r="I389" s="85">
        <v>0.41610000000000003</v>
      </c>
      <c r="J389" s="85">
        <v>0.41610000000000003</v>
      </c>
      <c r="K389" s="85">
        <v>0.41320000000000001</v>
      </c>
      <c r="L389" s="85">
        <v>0.41149999999999998</v>
      </c>
      <c r="M389" s="85">
        <v>0.41049999999999998</v>
      </c>
      <c r="N389" s="85">
        <v>0.41110000000000002</v>
      </c>
      <c r="O389" s="85">
        <v>0.4088</v>
      </c>
      <c r="P389" s="85">
        <v>0.40860000000000002</v>
      </c>
      <c r="Q389" s="85">
        <v>0.40710000000000002</v>
      </c>
      <c r="R389" s="85">
        <v>0.40529999999999999</v>
      </c>
      <c r="S389" s="85">
        <v>0.40200000000000002</v>
      </c>
      <c r="T389" s="85">
        <v>0.39879999999999999</v>
      </c>
      <c r="U389" s="85">
        <v>0.39529999999999998</v>
      </c>
      <c r="V389" s="85">
        <v>0.39219999999999999</v>
      </c>
      <c r="W389" s="85">
        <v>0.38979999999999998</v>
      </c>
      <c r="X389" s="85">
        <v>0.39750000000000002</v>
      </c>
      <c r="Y389" s="85">
        <v>0.40060000000000001</v>
      </c>
      <c r="Z389" s="85">
        <v>0.39739999999999998</v>
      </c>
      <c r="AA389" s="85">
        <v>0.39610000000000001</v>
      </c>
      <c r="AB389" s="85">
        <v>0.39150000000000001</v>
      </c>
      <c r="AC389" s="85">
        <v>0.38969999999999999</v>
      </c>
      <c r="AD389" s="85">
        <v>0.38890000000000002</v>
      </c>
      <c r="AE389" s="85">
        <v>0.3876</v>
      </c>
      <c r="AF389" s="85">
        <v>0.38940000000000002</v>
      </c>
      <c r="AG389" s="85">
        <v>0.38690000000000002</v>
      </c>
      <c r="AH389" s="85">
        <v>0.38340000000000002</v>
      </c>
      <c r="AI389" s="85">
        <v>0.37869999999999998</v>
      </c>
      <c r="AJ389" s="85">
        <v>0.38059999999999999</v>
      </c>
      <c r="AK389" s="85">
        <v>0.38159999999999999</v>
      </c>
      <c r="AL389" s="85">
        <v>0.38</v>
      </c>
      <c r="AM389" s="85">
        <v>0.38030000000000003</v>
      </c>
      <c r="AN389" s="85">
        <v>0.38040000000000002</v>
      </c>
    </row>
    <row r="390" spans="1:40" x14ac:dyDescent="0.25">
      <c r="A390" s="64" t="s">
        <v>136</v>
      </c>
      <c r="B390" s="64" t="s">
        <v>136</v>
      </c>
      <c r="C390" s="64" t="s">
        <v>136</v>
      </c>
      <c r="D390" s="64"/>
      <c r="E390" s="90">
        <v>6101013</v>
      </c>
      <c r="F390" s="88">
        <v>6101013</v>
      </c>
      <c r="G390" s="39" t="s">
        <v>837</v>
      </c>
      <c r="H390" s="85">
        <v>0.3851</v>
      </c>
      <c r="I390" s="85">
        <v>0.38319999999999999</v>
      </c>
      <c r="J390" s="85">
        <v>0.38229999999999997</v>
      </c>
      <c r="K390" s="85">
        <v>0.3831</v>
      </c>
      <c r="L390" s="85">
        <v>0.38969999999999999</v>
      </c>
      <c r="M390" s="85">
        <v>0.39550000000000002</v>
      </c>
      <c r="N390" s="85">
        <v>0.39679999999999999</v>
      </c>
      <c r="O390" s="85">
        <v>0.39629999999999999</v>
      </c>
      <c r="P390" s="85">
        <v>0.3962</v>
      </c>
      <c r="Q390" s="85">
        <v>0.39290000000000003</v>
      </c>
      <c r="R390" s="85">
        <v>0.3901</v>
      </c>
      <c r="S390" s="85">
        <v>0.38690000000000002</v>
      </c>
      <c r="T390" s="85">
        <v>0.38379999999999997</v>
      </c>
      <c r="U390" s="85">
        <v>0.38340000000000002</v>
      </c>
      <c r="V390" s="85">
        <v>0.38179999999999997</v>
      </c>
      <c r="W390" s="85">
        <v>0.37809999999999999</v>
      </c>
      <c r="X390" s="85">
        <v>0.39079999999999998</v>
      </c>
      <c r="Y390" s="85">
        <v>0.39679999999999999</v>
      </c>
      <c r="Z390" s="85">
        <v>0.39689999999999998</v>
      </c>
      <c r="AA390" s="85">
        <v>0.39589999999999997</v>
      </c>
      <c r="AB390" s="85">
        <v>0.39360000000000001</v>
      </c>
      <c r="AC390" s="85">
        <v>0.39319999999999999</v>
      </c>
      <c r="AD390" s="85">
        <v>0.38950000000000001</v>
      </c>
      <c r="AE390" s="85">
        <v>0.3886</v>
      </c>
      <c r="AF390" s="85">
        <v>0.38700000000000001</v>
      </c>
      <c r="AG390" s="85">
        <v>0.38569999999999999</v>
      </c>
      <c r="AH390" s="85">
        <v>0.3826</v>
      </c>
      <c r="AI390" s="85">
        <v>0.37809999999999999</v>
      </c>
      <c r="AJ390" s="85">
        <v>0.3836</v>
      </c>
      <c r="AK390" s="85">
        <v>0.38779999999999998</v>
      </c>
      <c r="AL390" s="85">
        <v>0.3881</v>
      </c>
      <c r="AM390" s="85">
        <v>0.38940000000000002</v>
      </c>
      <c r="AN390" s="85">
        <v>0.38869999999999999</v>
      </c>
    </row>
    <row r="391" spans="1:40" x14ac:dyDescent="0.25">
      <c r="A391" s="64" t="s">
        <v>136</v>
      </c>
      <c r="B391" s="64" t="s">
        <v>136</v>
      </c>
      <c r="C391" s="64" t="s">
        <v>136</v>
      </c>
      <c r="D391" s="64"/>
      <c r="E391" s="90">
        <v>6101014</v>
      </c>
      <c r="F391" s="88">
        <v>6101014</v>
      </c>
      <c r="G391" s="39" t="s">
        <v>838</v>
      </c>
      <c r="H391" s="85">
        <v>0.70579999999999998</v>
      </c>
      <c r="I391" s="85">
        <v>0.70209999999999995</v>
      </c>
      <c r="J391" s="85">
        <v>0.70409999999999995</v>
      </c>
      <c r="K391" s="85">
        <v>0.70140000000000002</v>
      </c>
      <c r="L391" s="85">
        <v>0.70660000000000001</v>
      </c>
      <c r="M391" s="85">
        <v>0.71419999999999995</v>
      </c>
      <c r="N391" s="85">
        <v>0.70820000000000005</v>
      </c>
      <c r="O391" s="85">
        <v>0.70589999999999997</v>
      </c>
      <c r="P391" s="85">
        <v>0.71009999999999995</v>
      </c>
      <c r="Q391" s="85">
        <v>0.71189999999999998</v>
      </c>
      <c r="R391" s="85">
        <v>0.70660000000000001</v>
      </c>
      <c r="S391" s="85">
        <v>0.70530000000000004</v>
      </c>
      <c r="T391" s="85">
        <v>0.69350000000000001</v>
      </c>
      <c r="U391" s="85">
        <v>0.69310000000000005</v>
      </c>
      <c r="V391" s="85">
        <v>0.68769999999999998</v>
      </c>
      <c r="W391" s="85">
        <v>0.68149999999999999</v>
      </c>
      <c r="X391" s="85">
        <v>0.70269999999999999</v>
      </c>
      <c r="Y391" s="85">
        <v>0.71130000000000004</v>
      </c>
      <c r="Z391" s="85">
        <v>0.70530000000000004</v>
      </c>
      <c r="AA391" s="85">
        <v>0.70899999999999996</v>
      </c>
      <c r="AB391" s="85">
        <v>0.7</v>
      </c>
      <c r="AC391" s="85">
        <v>0.7</v>
      </c>
      <c r="AD391" s="85">
        <v>0.69510000000000005</v>
      </c>
      <c r="AE391" s="85">
        <v>0.69230000000000003</v>
      </c>
      <c r="AF391" s="85">
        <v>0.68730000000000002</v>
      </c>
      <c r="AG391" s="85">
        <v>0.6865</v>
      </c>
      <c r="AH391" s="85">
        <v>0.68330000000000002</v>
      </c>
      <c r="AI391" s="85">
        <v>0.6754</v>
      </c>
      <c r="AJ391" s="85">
        <v>0.68489999999999995</v>
      </c>
      <c r="AK391" s="85">
        <v>0.69340000000000002</v>
      </c>
      <c r="AL391" s="85">
        <v>0.69510000000000005</v>
      </c>
      <c r="AM391" s="85">
        <v>0.69699999999999995</v>
      </c>
      <c r="AN391" s="85">
        <v>0.69730000000000003</v>
      </c>
    </row>
    <row r="392" spans="1:40" x14ac:dyDescent="0.25">
      <c r="A392" s="64" t="s">
        <v>136</v>
      </c>
      <c r="B392" s="64" t="s">
        <v>136</v>
      </c>
      <c r="C392" s="64" t="s">
        <v>136</v>
      </c>
      <c r="D392" s="64"/>
      <c r="E392" s="89">
        <v>9999999</v>
      </c>
      <c r="F392" s="88">
        <v>6101051</v>
      </c>
      <c r="G392" s="39" t="s">
        <v>839</v>
      </c>
      <c r="H392" s="85">
        <v>8.5900000000000004E-2</v>
      </c>
      <c r="I392" s="85">
        <v>8.5400000000000004E-2</v>
      </c>
      <c r="J392" s="85">
        <v>8.5900000000000004E-2</v>
      </c>
      <c r="K392" s="85">
        <v>8.6199999999999999E-2</v>
      </c>
      <c r="L392" s="85">
        <v>8.5800000000000001E-2</v>
      </c>
      <c r="M392" s="85">
        <v>8.5800000000000001E-2</v>
      </c>
      <c r="N392" s="85">
        <v>8.5699999999999998E-2</v>
      </c>
      <c r="O392" s="85">
        <v>8.5099999999999995E-2</v>
      </c>
      <c r="P392" s="85">
        <v>8.5000000000000006E-2</v>
      </c>
      <c r="Q392" s="85">
        <v>8.4099999999999994E-2</v>
      </c>
      <c r="R392" s="85">
        <v>8.3599999999999994E-2</v>
      </c>
      <c r="S392" s="85">
        <v>8.3299999999999999E-2</v>
      </c>
      <c r="T392" s="85">
        <v>8.2799999999999999E-2</v>
      </c>
      <c r="U392" s="85">
        <v>8.2100000000000006E-2</v>
      </c>
      <c r="V392" s="85">
        <v>8.1799999999999998E-2</v>
      </c>
      <c r="W392" s="85">
        <v>8.1299999999999997E-2</v>
      </c>
      <c r="X392" s="85">
        <v>8.1900000000000001E-2</v>
      </c>
      <c r="Y392" s="85">
        <v>8.2699999999999996E-2</v>
      </c>
      <c r="Z392" s="85">
        <v>8.2199999999999995E-2</v>
      </c>
      <c r="AA392" s="85">
        <v>8.1900000000000001E-2</v>
      </c>
      <c r="AB392" s="85">
        <v>8.1299999999999997E-2</v>
      </c>
      <c r="AC392" s="85">
        <v>8.1299999999999997E-2</v>
      </c>
      <c r="AD392" s="85">
        <v>8.0799999999999997E-2</v>
      </c>
      <c r="AE392" s="85">
        <v>8.0500000000000002E-2</v>
      </c>
      <c r="AF392" s="85">
        <v>8.0500000000000002E-2</v>
      </c>
      <c r="AG392" s="85">
        <v>8.0399999999999999E-2</v>
      </c>
      <c r="AH392" s="85">
        <v>8.0100000000000005E-2</v>
      </c>
      <c r="AI392" s="85">
        <v>7.9500000000000001E-2</v>
      </c>
      <c r="AJ392" s="85">
        <v>7.9200000000000007E-2</v>
      </c>
      <c r="AK392" s="85">
        <v>7.9100000000000004E-2</v>
      </c>
      <c r="AL392" s="85">
        <v>7.9000000000000001E-2</v>
      </c>
      <c r="AM392" s="85">
        <v>7.8799999999999995E-2</v>
      </c>
      <c r="AN392" s="85">
        <v>7.8700000000000006E-2</v>
      </c>
    </row>
    <row r="393" spans="1:40" x14ac:dyDescent="0.25">
      <c r="A393" s="64">
        <v>0</v>
      </c>
      <c r="B393" s="64">
        <v>0</v>
      </c>
      <c r="C393" s="64">
        <v>0</v>
      </c>
      <c r="D393" s="64"/>
      <c r="E393" s="113">
        <v>6102000</v>
      </c>
      <c r="F393" s="114">
        <v>6102</v>
      </c>
      <c r="G393" s="99" t="s">
        <v>840</v>
      </c>
      <c r="H393" s="85">
        <v>0.29620000000000002</v>
      </c>
      <c r="I393" s="85">
        <v>0.2959</v>
      </c>
      <c r="J393" s="85">
        <v>0.29499999999999998</v>
      </c>
      <c r="K393" s="85">
        <v>0.29530000000000001</v>
      </c>
      <c r="L393" s="85">
        <v>0.29399999999999998</v>
      </c>
      <c r="M393" s="85">
        <v>0.29370000000000002</v>
      </c>
      <c r="N393" s="85">
        <v>0.29380000000000001</v>
      </c>
      <c r="O393" s="85">
        <v>0.29399999999999998</v>
      </c>
      <c r="P393" s="85">
        <v>0.29260000000000003</v>
      </c>
      <c r="Q393" s="85">
        <v>0.29210000000000003</v>
      </c>
      <c r="R393" s="85">
        <v>0.2913</v>
      </c>
      <c r="S393" s="85">
        <v>0.29149999999999998</v>
      </c>
      <c r="T393" s="85">
        <v>0.29149999999999998</v>
      </c>
      <c r="U393" s="85">
        <v>0.2908</v>
      </c>
      <c r="V393" s="85">
        <v>0.29010000000000002</v>
      </c>
      <c r="W393" s="85">
        <v>0.29099999999999998</v>
      </c>
      <c r="X393" s="85">
        <v>0.28910000000000002</v>
      </c>
      <c r="Y393" s="85">
        <v>0.28820000000000001</v>
      </c>
      <c r="Z393" s="85">
        <v>0.28870000000000001</v>
      </c>
      <c r="AA393" s="85">
        <v>0.2873</v>
      </c>
      <c r="AB393" s="85">
        <v>0.2913</v>
      </c>
      <c r="AC393" s="85">
        <v>0.28970000000000001</v>
      </c>
      <c r="AD393" s="85">
        <v>0.28970000000000001</v>
      </c>
      <c r="AE393" s="85">
        <v>0.28939999999999999</v>
      </c>
      <c r="AF393" s="85">
        <v>0.28870000000000001</v>
      </c>
      <c r="AG393" s="85">
        <v>0.28920000000000001</v>
      </c>
      <c r="AH393" s="85">
        <v>0.2858</v>
      </c>
      <c r="AI393" s="85">
        <v>0.28520000000000001</v>
      </c>
      <c r="AJ393" s="85">
        <v>0.28289999999999998</v>
      </c>
      <c r="AK393" s="85">
        <v>0.28249999999999997</v>
      </c>
      <c r="AL393" s="85">
        <v>0.28339999999999999</v>
      </c>
      <c r="AM393" s="85">
        <v>0.28570000000000001</v>
      </c>
      <c r="AN393" s="85">
        <v>0.28410000000000002</v>
      </c>
    </row>
    <row r="394" spans="1:40" x14ac:dyDescent="0.25">
      <c r="A394" s="64" t="s">
        <v>1</v>
      </c>
      <c r="B394" s="64" t="s">
        <v>155</v>
      </c>
      <c r="C394" s="64" t="s">
        <v>321</v>
      </c>
      <c r="D394" s="64"/>
      <c r="E394" s="90">
        <v>6102002</v>
      </c>
      <c r="F394" s="88">
        <v>6102002</v>
      </c>
      <c r="G394" s="39" t="s">
        <v>841</v>
      </c>
      <c r="H394" s="85">
        <v>5.0099999999999999E-2</v>
      </c>
      <c r="I394" s="85">
        <v>4.99E-2</v>
      </c>
      <c r="J394" s="85">
        <v>4.9299999999999997E-2</v>
      </c>
      <c r="K394" s="85">
        <v>4.9500000000000002E-2</v>
      </c>
      <c r="L394" s="85">
        <v>4.9099999999999998E-2</v>
      </c>
      <c r="M394" s="85">
        <v>4.9200000000000001E-2</v>
      </c>
      <c r="N394" s="85">
        <v>4.87E-2</v>
      </c>
      <c r="O394" s="85">
        <v>4.8899999999999999E-2</v>
      </c>
      <c r="P394" s="85">
        <v>4.8599999999999997E-2</v>
      </c>
      <c r="Q394" s="85">
        <v>4.8500000000000001E-2</v>
      </c>
      <c r="R394" s="85">
        <v>4.87E-2</v>
      </c>
      <c r="S394" s="85">
        <v>4.8899999999999999E-2</v>
      </c>
      <c r="T394" s="85">
        <v>4.9000000000000002E-2</v>
      </c>
      <c r="U394" s="85">
        <v>4.8399999999999999E-2</v>
      </c>
      <c r="V394" s="85">
        <v>4.87E-2</v>
      </c>
      <c r="W394" s="85">
        <v>4.9799999999999997E-2</v>
      </c>
      <c r="X394" s="85">
        <v>4.9299999999999997E-2</v>
      </c>
      <c r="Y394" s="85">
        <v>4.9200000000000001E-2</v>
      </c>
      <c r="Z394" s="85">
        <v>4.9599999999999998E-2</v>
      </c>
      <c r="AA394" s="85">
        <v>4.8300000000000003E-2</v>
      </c>
      <c r="AB394" s="85">
        <v>0.05</v>
      </c>
      <c r="AC394" s="85">
        <v>4.8899999999999999E-2</v>
      </c>
      <c r="AD394" s="85">
        <v>4.9099999999999998E-2</v>
      </c>
      <c r="AE394" s="85">
        <v>4.99E-2</v>
      </c>
      <c r="AF394" s="85">
        <v>4.8099999999999997E-2</v>
      </c>
      <c r="AG394" s="85">
        <v>4.87E-2</v>
      </c>
      <c r="AH394" s="85">
        <v>4.7500000000000001E-2</v>
      </c>
      <c r="AI394" s="85">
        <v>4.8099999999999997E-2</v>
      </c>
      <c r="AJ394" s="85">
        <v>4.7500000000000001E-2</v>
      </c>
      <c r="AK394" s="85">
        <v>4.6800000000000001E-2</v>
      </c>
      <c r="AL394" s="85">
        <v>4.7E-2</v>
      </c>
      <c r="AM394" s="85">
        <v>4.7500000000000001E-2</v>
      </c>
      <c r="AN394" s="85">
        <v>4.6899999999999997E-2</v>
      </c>
    </row>
    <row r="395" spans="1:40" x14ac:dyDescent="0.25">
      <c r="A395" s="64" t="s">
        <v>1</v>
      </c>
      <c r="B395" s="64" t="s">
        <v>160</v>
      </c>
      <c r="C395" s="64" t="s">
        <v>321</v>
      </c>
      <c r="D395" s="64"/>
      <c r="E395" s="90">
        <v>6102003</v>
      </c>
      <c r="F395" s="88">
        <v>6102003</v>
      </c>
      <c r="G395" s="39" t="s">
        <v>842</v>
      </c>
      <c r="H395" s="85">
        <v>0.1041</v>
      </c>
      <c r="I395" s="85">
        <v>0.1045</v>
      </c>
      <c r="J395" s="85">
        <v>0.1038</v>
      </c>
      <c r="K395" s="85">
        <v>0.10390000000000001</v>
      </c>
      <c r="L395" s="85">
        <v>0.1038</v>
      </c>
      <c r="M395" s="85">
        <v>0.1032</v>
      </c>
      <c r="N395" s="85">
        <v>0.10290000000000001</v>
      </c>
      <c r="O395" s="85">
        <v>0.1031</v>
      </c>
      <c r="P395" s="85">
        <v>0.10199999999999999</v>
      </c>
      <c r="Q395" s="85">
        <v>0.1014</v>
      </c>
      <c r="R395" s="85">
        <v>0.1014</v>
      </c>
      <c r="S395" s="85">
        <v>0.1008</v>
      </c>
      <c r="T395" s="85">
        <v>0.10050000000000001</v>
      </c>
      <c r="U395" s="85">
        <v>0.1011</v>
      </c>
      <c r="V395" s="85">
        <v>0.1012</v>
      </c>
      <c r="W395" s="85">
        <v>0.1007</v>
      </c>
      <c r="X395" s="85">
        <v>9.98E-2</v>
      </c>
      <c r="Y395" s="85">
        <v>9.9500000000000005E-2</v>
      </c>
      <c r="Z395" s="85">
        <v>9.8900000000000002E-2</v>
      </c>
      <c r="AA395" s="85">
        <v>9.9299999999999999E-2</v>
      </c>
      <c r="AB395" s="85">
        <v>0.1009</v>
      </c>
      <c r="AC395" s="85">
        <v>9.9900000000000003E-2</v>
      </c>
      <c r="AD395" s="85">
        <v>9.9599999999999994E-2</v>
      </c>
      <c r="AE395" s="85">
        <v>9.9900000000000003E-2</v>
      </c>
      <c r="AF395" s="85">
        <v>9.8299999999999998E-2</v>
      </c>
      <c r="AG395" s="85">
        <v>9.8699999999999996E-2</v>
      </c>
      <c r="AH395" s="85">
        <v>9.8299999999999998E-2</v>
      </c>
      <c r="AI395" s="85">
        <v>9.8500000000000004E-2</v>
      </c>
      <c r="AJ395" s="85">
        <v>9.7500000000000003E-2</v>
      </c>
      <c r="AK395" s="85">
        <v>9.8400000000000001E-2</v>
      </c>
      <c r="AL395" s="85">
        <v>9.8000000000000004E-2</v>
      </c>
      <c r="AM395" s="85">
        <v>9.9299999999999999E-2</v>
      </c>
      <c r="AN395" s="85">
        <v>9.8100000000000007E-2</v>
      </c>
    </row>
    <row r="396" spans="1:40" x14ac:dyDescent="0.25">
      <c r="A396" s="64" t="s">
        <v>1</v>
      </c>
      <c r="B396" s="64" t="s">
        <v>155</v>
      </c>
      <c r="C396" s="64" t="s">
        <v>321</v>
      </c>
      <c r="D396" s="64"/>
      <c r="E396" s="90">
        <v>6102011</v>
      </c>
      <c r="F396" s="88">
        <v>6102011</v>
      </c>
      <c r="G396" s="39" t="s">
        <v>843</v>
      </c>
      <c r="H396" s="85">
        <v>0.14199999999999999</v>
      </c>
      <c r="I396" s="85">
        <v>0.1416</v>
      </c>
      <c r="J396" s="85">
        <v>0.14180000000000001</v>
      </c>
      <c r="K396" s="85">
        <v>0.14199999999999999</v>
      </c>
      <c r="L396" s="85">
        <v>0.1411</v>
      </c>
      <c r="M396" s="85">
        <v>0.14130000000000001</v>
      </c>
      <c r="N396" s="85">
        <v>0.1421</v>
      </c>
      <c r="O396" s="85">
        <v>0.14199999999999999</v>
      </c>
      <c r="P396" s="85">
        <v>0.14199999999999999</v>
      </c>
      <c r="Q396" s="85">
        <v>0.14219999999999999</v>
      </c>
      <c r="R396" s="85">
        <v>0.14119999999999999</v>
      </c>
      <c r="S396" s="85">
        <v>0.14169999999999999</v>
      </c>
      <c r="T396" s="85">
        <v>0.14199999999999999</v>
      </c>
      <c r="U396" s="85">
        <v>0.14119999999999999</v>
      </c>
      <c r="V396" s="85">
        <v>0.14019999999999999</v>
      </c>
      <c r="W396" s="85">
        <v>0.14050000000000001</v>
      </c>
      <c r="X396" s="85">
        <v>0.14000000000000001</v>
      </c>
      <c r="Y396" s="85">
        <v>0.13950000000000001</v>
      </c>
      <c r="Z396" s="85">
        <v>0.14019999999999999</v>
      </c>
      <c r="AA396" s="85">
        <v>0.13980000000000001</v>
      </c>
      <c r="AB396" s="85">
        <v>0.1404</v>
      </c>
      <c r="AC396" s="85">
        <v>0.14080000000000001</v>
      </c>
      <c r="AD396" s="85">
        <v>0.14099999999999999</v>
      </c>
      <c r="AE396" s="85">
        <v>0.13969999999999999</v>
      </c>
      <c r="AF396" s="85">
        <v>0.14230000000000001</v>
      </c>
      <c r="AG396" s="85">
        <v>0.14180000000000001</v>
      </c>
      <c r="AH396" s="85">
        <v>0.14000000000000001</v>
      </c>
      <c r="AI396" s="85">
        <v>0.1386</v>
      </c>
      <c r="AJ396" s="85">
        <v>0.13800000000000001</v>
      </c>
      <c r="AK396" s="85">
        <v>0.13719999999999999</v>
      </c>
      <c r="AL396" s="85">
        <v>0.1384</v>
      </c>
      <c r="AM396" s="85">
        <v>0.13880000000000001</v>
      </c>
      <c r="AN396" s="85">
        <v>0.1391</v>
      </c>
    </row>
    <row r="397" spans="1:40" x14ac:dyDescent="0.25">
      <c r="A397" s="64">
        <v>0</v>
      </c>
      <c r="B397" s="64">
        <v>0</v>
      </c>
      <c r="C397" s="64">
        <v>0</v>
      </c>
      <c r="D397" s="64"/>
      <c r="E397" s="113">
        <v>6200000</v>
      </c>
      <c r="F397" s="114">
        <v>62</v>
      </c>
      <c r="G397" s="99" t="s">
        <v>844</v>
      </c>
      <c r="H397" s="85">
        <v>4.6562999999999999</v>
      </c>
      <c r="I397" s="85">
        <v>4.6718999999999999</v>
      </c>
      <c r="J397" s="85">
        <v>4.6837999999999997</v>
      </c>
      <c r="K397" s="85">
        <v>4.7069000000000001</v>
      </c>
      <c r="L397" s="85">
        <v>4.7114000000000003</v>
      </c>
      <c r="M397" s="85">
        <v>4.7248000000000001</v>
      </c>
      <c r="N397" s="85">
        <v>4.7500999999999998</v>
      </c>
      <c r="O397" s="85">
        <v>4.7567000000000004</v>
      </c>
      <c r="P397" s="85">
        <v>4.7670000000000003</v>
      </c>
      <c r="Q397" s="85">
        <v>4.7666000000000004</v>
      </c>
      <c r="R397" s="85">
        <v>4.7724000000000002</v>
      </c>
      <c r="S397" s="85">
        <v>4.7705000000000002</v>
      </c>
      <c r="T397" s="85">
        <v>4.7611999999999997</v>
      </c>
      <c r="U397" s="85">
        <v>4.7637999999999998</v>
      </c>
      <c r="V397" s="85">
        <v>4.7739000000000003</v>
      </c>
      <c r="W397" s="85">
        <v>4.782</v>
      </c>
      <c r="X397" s="85">
        <v>4.7899000000000003</v>
      </c>
      <c r="Y397" s="85">
        <v>4.8044000000000002</v>
      </c>
      <c r="Z397" s="85">
        <v>4.8201000000000001</v>
      </c>
      <c r="AA397" s="85">
        <v>4.8475000000000001</v>
      </c>
      <c r="AB397" s="85">
        <v>4.8837000000000002</v>
      </c>
      <c r="AC397" s="85">
        <v>4.9032</v>
      </c>
      <c r="AD397" s="85">
        <v>4.9080000000000004</v>
      </c>
      <c r="AE397" s="85">
        <v>4.9112</v>
      </c>
      <c r="AF397" s="85">
        <v>4.8930999999999996</v>
      </c>
      <c r="AG397" s="85">
        <v>4.915</v>
      </c>
      <c r="AH397" s="85">
        <v>4.9076000000000004</v>
      </c>
      <c r="AI397" s="85">
        <v>4.8983999999999996</v>
      </c>
      <c r="AJ397" s="85">
        <v>4.9043999999999999</v>
      </c>
      <c r="AK397" s="85">
        <v>4.9150999999999998</v>
      </c>
      <c r="AL397" s="85">
        <v>4.9301000000000004</v>
      </c>
      <c r="AM397" s="85">
        <v>4.9621000000000004</v>
      </c>
      <c r="AN397" s="85">
        <v>4.9862000000000002</v>
      </c>
    </row>
    <row r="398" spans="1:40" x14ac:dyDescent="0.25">
      <c r="A398" s="64">
        <v>0</v>
      </c>
      <c r="B398" s="64">
        <v>0</v>
      </c>
      <c r="C398" s="64">
        <v>0</v>
      </c>
      <c r="D398" s="64"/>
      <c r="E398" s="113">
        <v>6201000</v>
      </c>
      <c r="F398" s="114">
        <v>6201</v>
      </c>
      <c r="G398" s="99" t="s">
        <v>845</v>
      </c>
      <c r="H398" s="85">
        <v>1.0353000000000001</v>
      </c>
      <c r="I398" s="85">
        <v>1.0497000000000001</v>
      </c>
      <c r="J398" s="85">
        <v>1.0548999999999999</v>
      </c>
      <c r="K398" s="85">
        <v>1.0646</v>
      </c>
      <c r="L398" s="85">
        <v>1.0692999999999999</v>
      </c>
      <c r="M398" s="85">
        <v>1.0725</v>
      </c>
      <c r="N398" s="85">
        <v>1.079</v>
      </c>
      <c r="O398" s="85">
        <v>1.0806</v>
      </c>
      <c r="P398" s="85">
        <v>1.083</v>
      </c>
      <c r="Q398" s="85">
        <v>1.081</v>
      </c>
      <c r="R398" s="85">
        <v>1.0865</v>
      </c>
      <c r="S398" s="85">
        <v>1.0826</v>
      </c>
      <c r="T398" s="85">
        <v>1.0772999999999999</v>
      </c>
      <c r="U398" s="85">
        <v>1.0840000000000001</v>
      </c>
      <c r="V398" s="85">
        <v>1.0925</v>
      </c>
      <c r="W398" s="85">
        <v>1.0953999999999999</v>
      </c>
      <c r="X398" s="85">
        <v>1.1022000000000001</v>
      </c>
      <c r="Y398" s="85">
        <v>1.1064000000000001</v>
      </c>
      <c r="Z398" s="85">
        <v>1.1099000000000001</v>
      </c>
      <c r="AA398" s="85">
        <v>1.1168</v>
      </c>
      <c r="AB398" s="85">
        <v>1.1295999999999999</v>
      </c>
      <c r="AC398" s="85">
        <v>1.1325000000000001</v>
      </c>
      <c r="AD398" s="85">
        <v>1.1347</v>
      </c>
      <c r="AE398" s="85">
        <v>1.1323000000000001</v>
      </c>
      <c r="AF398" s="85">
        <v>1.1251</v>
      </c>
      <c r="AG398" s="85">
        <v>1.1386000000000001</v>
      </c>
      <c r="AH398" s="85">
        <v>1.1376999999999999</v>
      </c>
      <c r="AI398" s="85">
        <v>1.1364000000000001</v>
      </c>
      <c r="AJ398" s="85">
        <v>1.1382000000000001</v>
      </c>
      <c r="AK398" s="85">
        <v>1.1375</v>
      </c>
      <c r="AL398" s="85">
        <v>1.1403000000000001</v>
      </c>
      <c r="AM398" s="85">
        <v>1.1475</v>
      </c>
      <c r="AN398" s="85">
        <v>1.1496</v>
      </c>
    </row>
    <row r="399" spans="1:40" x14ac:dyDescent="0.25">
      <c r="A399" s="64" t="s">
        <v>4</v>
      </c>
      <c r="B399" s="64" t="s">
        <v>128</v>
      </c>
      <c r="C399" s="64" t="s">
        <v>128</v>
      </c>
      <c r="D399" s="64"/>
      <c r="E399" s="90">
        <v>6201002</v>
      </c>
      <c r="F399" s="88">
        <v>6201002</v>
      </c>
      <c r="G399" s="39" t="s">
        <v>846</v>
      </c>
      <c r="H399" s="85">
        <v>0.41389999999999999</v>
      </c>
      <c r="I399" s="85">
        <v>0.42059999999999997</v>
      </c>
      <c r="J399" s="85">
        <v>0.42249999999999999</v>
      </c>
      <c r="K399" s="85">
        <v>0.4264</v>
      </c>
      <c r="L399" s="85">
        <v>0.4289</v>
      </c>
      <c r="M399" s="85">
        <v>0.43009999999999998</v>
      </c>
      <c r="N399" s="85">
        <v>0.43369999999999997</v>
      </c>
      <c r="O399" s="85">
        <v>0.43469999999999998</v>
      </c>
      <c r="P399" s="85">
        <v>0.43509999999999999</v>
      </c>
      <c r="Q399" s="85">
        <v>0.4335</v>
      </c>
      <c r="R399" s="85">
        <v>0.4385</v>
      </c>
      <c r="S399" s="85">
        <v>0.43659999999999999</v>
      </c>
      <c r="T399" s="85">
        <v>0.43409999999999999</v>
      </c>
      <c r="U399" s="85">
        <v>0.4395</v>
      </c>
      <c r="V399" s="85">
        <v>0.44259999999999999</v>
      </c>
      <c r="W399" s="85">
        <v>0.44419999999999998</v>
      </c>
      <c r="X399" s="85">
        <v>0.44729999999999998</v>
      </c>
      <c r="Y399" s="85">
        <v>0.4506</v>
      </c>
      <c r="Z399" s="85">
        <v>0.45129999999999998</v>
      </c>
      <c r="AA399" s="85">
        <v>0.4541</v>
      </c>
      <c r="AB399" s="85">
        <v>0.4592</v>
      </c>
      <c r="AC399" s="85">
        <v>0.46079999999999999</v>
      </c>
      <c r="AD399" s="85">
        <v>0.46189999999999998</v>
      </c>
      <c r="AE399" s="85">
        <v>0.46150000000000002</v>
      </c>
      <c r="AF399" s="85">
        <v>0.4652</v>
      </c>
      <c r="AG399" s="85">
        <v>0.4708</v>
      </c>
      <c r="AH399" s="85">
        <v>0.4718</v>
      </c>
      <c r="AI399" s="85">
        <v>0.47360000000000002</v>
      </c>
      <c r="AJ399" s="85">
        <v>0.47770000000000001</v>
      </c>
      <c r="AK399" s="85">
        <v>0.47610000000000002</v>
      </c>
      <c r="AL399" s="85">
        <v>0.47689999999999999</v>
      </c>
      <c r="AM399" s="85">
        <v>0.47849999999999998</v>
      </c>
      <c r="AN399" s="85">
        <v>0.48049999999999998</v>
      </c>
    </row>
    <row r="400" spans="1:40" x14ac:dyDescent="0.25">
      <c r="A400" s="64" t="s">
        <v>4</v>
      </c>
      <c r="B400" s="64" t="s">
        <v>128</v>
      </c>
      <c r="C400" s="64" t="s">
        <v>128</v>
      </c>
      <c r="D400" s="64"/>
      <c r="E400" s="90">
        <v>6201003</v>
      </c>
      <c r="F400" s="88">
        <v>6201003</v>
      </c>
      <c r="G400" s="39" t="s">
        <v>847</v>
      </c>
      <c r="H400" s="85">
        <v>0.43540000000000001</v>
      </c>
      <c r="I400" s="85">
        <v>0.44090000000000001</v>
      </c>
      <c r="J400" s="85">
        <v>0.44390000000000002</v>
      </c>
      <c r="K400" s="85">
        <v>0.44790000000000002</v>
      </c>
      <c r="L400" s="85">
        <v>0.44929999999999998</v>
      </c>
      <c r="M400" s="85">
        <v>0.45029999999999998</v>
      </c>
      <c r="N400" s="85">
        <v>0.45240000000000002</v>
      </c>
      <c r="O400" s="85">
        <v>0.45219999999999999</v>
      </c>
      <c r="P400" s="85">
        <v>0.4521</v>
      </c>
      <c r="Q400" s="85">
        <v>0.45190000000000002</v>
      </c>
      <c r="R400" s="85">
        <v>0.4516</v>
      </c>
      <c r="S400" s="85">
        <v>0.44919999999999999</v>
      </c>
      <c r="T400" s="85">
        <v>0.44640000000000002</v>
      </c>
      <c r="U400" s="85">
        <v>0.4471</v>
      </c>
      <c r="V400" s="85">
        <v>0.45040000000000002</v>
      </c>
      <c r="W400" s="85">
        <v>0.45100000000000001</v>
      </c>
      <c r="X400" s="85">
        <v>0.45300000000000001</v>
      </c>
      <c r="Y400" s="85">
        <v>0.45369999999999999</v>
      </c>
      <c r="Z400" s="85">
        <v>0.45500000000000002</v>
      </c>
      <c r="AA400" s="85">
        <v>0.45910000000000001</v>
      </c>
      <c r="AB400" s="85">
        <v>0.4657</v>
      </c>
      <c r="AC400" s="85">
        <v>0.46550000000000002</v>
      </c>
      <c r="AD400" s="85">
        <v>0.4672</v>
      </c>
      <c r="AE400" s="85">
        <v>0.4652</v>
      </c>
      <c r="AF400" s="85">
        <v>0.45989999999999998</v>
      </c>
      <c r="AG400" s="85">
        <v>0.4642</v>
      </c>
      <c r="AH400" s="85">
        <v>0.46300000000000002</v>
      </c>
      <c r="AI400" s="85">
        <v>0.46060000000000001</v>
      </c>
      <c r="AJ400" s="85">
        <v>0.45900000000000002</v>
      </c>
      <c r="AK400" s="85">
        <v>0.4597</v>
      </c>
      <c r="AL400" s="85">
        <v>0.4617</v>
      </c>
      <c r="AM400" s="85">
        <v>0.46510000000000001</v>
      </c>
      <c r="AN400" s="85">
        <v>0.46529999999999999</v>
      </c>
    </row>
    <row r="401" spans="1:40" x14ac:dyDescent="0.25">
      <c r="A401" s="64" t="s">
        <v>1</v>
      </c>
      <c r="B401" s="64" t="s">
        <v>160</v>
      </c>
      <c r="C401" s="64" t="s">
        <v>321</v>
      </c>
      <c r="D401" s="64"/>
      <c r="E401" s="90">
        <v>6201005</v>
      </c>
      <c r="F401" s="88">
        <v>6201005</v>
      </c>
      <c r="G401" s="39" t="s">
        <v>259</v>
      </c>
      <c r="H401" s="85">
        <v>5.28E-2</v>
      </c>
      <c r="I401" s="85">
        <v>5.3400000000000003E-2</v>
      </c>
      <c r="J401" s="85">
        <v>5.3600000000000002E-2</v>
      </c>
      <c r="K401" s="85">
        <v>5.4399999999999997E-2</v>
      </c>
      <c r="L401" s="85">
        <v>5.4100000000000002E-2</v>
      </c>
      <c r="M401" s="85">
        <v>5.4600000000000003E-2</v>
      </c>
      <c r="N401" s="85">
        <v>5.4699999999999999E-2</v>
      </c>
      <c r="O401" s="85">
        <v>5.45E-2</v>
      </c>
      <c r="P401" s="85">
        <v>5.4399999999999997E-2</v>
      </c>
      <c r="Q401" s="85">
        <v>5.4699999999999999E-2</v>
      </c>
      <c r="R401" s="85">
        <v>5.4800000000000001E-2</v>
      </c>
      <c r="S401" s="85">
        <v>5.5100000000000003E-2</v>
      </c>
      <c r="T401" s="85">
        <v>5.5100000000000003E-2</v>
      </c>
      <c r="U401" s="85">
        <v>5.5800000000000002E-2</v>
      </c>
      <c r="V401" s="85">
        <v>5.6000000000000001E-2</v>
      </c>
      <c r="W401" s="85">
        <v>5.6000000000000001E-2</v>
      </c>
      <c r="X401" s="85">
        <v>5.6500000000000002E-2</v>
      </c>
      <c r="Y401" s="85">
        <v>5.67E-2</v>
      </c>
      <c r="Z401" s="85">
        <v>5.7000000000000002E-2</v>
      </c>
      <c r="AA401" s="85">
        <v>5.67E-2</v>
      </c>
      <c r="AB401" s="85">
        <v>5.67E-2</v>
      </c>
      <c r="AC401" s="85">
        <v>5.6099999999999997E-2</v>
      </c>
      <c r="AD401" s="85">
        <v>5.6399999999999999E-2</v>
      </c>
      <c r="AE401" s="85">
        <v>5.6599999999999998E-2</v>
      </c>
      <c r="AF401" s="85">
        <v>5.6800000000000003E-2</v>
      </c>
      <c r="AG401" s="85">
        <v>5.7000000000000002E-2</v>
      </c>
      <c r="AH401" s="85">
        <v>5.7500000000000002E-2</v>
      </c>
      <c r="AI401" s="85">
        <v>5.7000000000000002E-2</v>
      </c>
      <c r="AJ401" s="85">
        <v>5.6599999999999998E-2</v>
      </c>
      <c r="AK401" s="85">
        <v>5.7599999999999998E-2</v>
      </c>
      <c r="AL401" s="85">
        <v>5.7299999999999997E-2</v>
      </c>
      <c r="AM401" s="85">
        <v>5.8000000000000003E-2</v>
      </c>
      <c r="AN401" s="85">
        <v>5.8099999999999999E-2</v>
      </c>
    </row>
    <row r="402" spans="1:40" x14ac:dyDescent="0.25">
      <c r="A402" s="64" t="s">
        <v>1</v>
      </c>
      <c r="B402" s="64" t="s">
        <v>160</v>
      </c>
      <c r="C402" s="64" t="s">
        <v>321</v>
      </c>
      <c r="D402" s="64"/>
      <c r="E402" s="118">
        <v>6201006</v>
      </c>
      <c r="F402" s="88">
        <v>6201006</v>
      </c>
      <c r="G402" s="39" t="s">
        <v>848</v>
      </c>
      <c r="H402" s="85">
        <v>3.8E-3</v>
      </c>
      <c r="I402" s="85">
        <v>3.8999999999999998E-3</v>
      </c>
      <c r="J402" s="85">
        <v>4.0000000000000001E-3</v>
      </c>
      <c r="K402" s="85">
        <v>4.0000000000000001E-3</v>
      </c>
      <c r="L402" s="85">
        <v>4.0000000000000001E-3</v>
      </c>
      <c r="M402" s="85">
        <v>4.1000000000000003E-3</v>
      </c>
      <c r="N402" s="85">
        <v>4.1999999999999997E-3</v>
      </c>
      <c r="O402" s="85">
        <v>4.1999999999999997E-3</v>
      </c>
      <c r="P402" s="85">
        <v>4.1999999999999997E-3</v>
      </c>
      <c r="Q402" s="85">
        <v>4.1999999999999997E-3</v>
      </c>
      <c r="R402" s="85">
        <v>4.1999999999999997E-3</v>
      </c>
      <c r="S402" s="85">
        <v>4.1999999999999997E-3</v>
      </c>
      <c r="T402" s="85">
        <v>4.1000000000000003E-3</v>
      </c>
      <c r="U402" s="85">
        <v>4.1000000000000003E-3</v>
      </c>
      <c r="V402" s="85">
        <v>4.1000000000000003E-3</v>
      </c>
      <c r="W402" s="85">
        <v>4.0000000000000001E-3</v>
      </c>
      <c r="X402" s="85">
        <v>4.0000000000000001E-3</v>
      </c>
      <c r="Y402" s="85">
        <v>4.0000000000000001E-3</v>
      </c>
      <c r="Z402" s="85">
        <v>4.0000000000000001E-3</v>
      </c>
      <c r="AA402" s="85">
        <v>4.0000000000000001E-3</v>
      </c>
      <c r="AB402" s="85">
        <v>4.0000000000000001E-3</v>
      </c>
      <c r="AC402" s="85">
        <v>4.0000000000000001E-3</v>
      </c>
      <c r="AD402" s="85">
        <v>3.8999999999999998E-3</v>
      </c>
      <c r="AE402" s="85">
        <v>4.1000000000000003E-3</v>
      </c>
      <c r="AF402" s="85">
        <v>3.2000000000000002E-3</v>
      </c>
      <c r="AG402" s="85">
        <v>3.2000000000000002E-3</v>
      </c>
      <c r="AH402" s="85">
        <v>3.2000000000000002E-3</v>
      </c>
      <c r="AI402" s="85">
        <v>3.2000000000000002E-3</v>
      </c>
      <c r="AJ402" s="85">
        <v>3.2000000000000002E-3</v>
      </c>
      <c r="AK402" s="85">
        <v>3.2000000000000002E-3</v>
      </c>
      <c r="AL402" s="85">
        <v>3.2000000000000002E-3</v>
      </c>
      <c r="AM402" s="85">
        <v>3.2000000000000002E-3</v>
      </c>
      <c r="AN402" s="85">
        <v>3.0999999999999999E-3</v>
      </c>
    </row>
    <row r="403" spans="1:40" x14ac:dyDescent="0.25">
      <c r="A403" s="64" t="s">
        <v>4</v>
      </c>
      <c r="B403" s="64" t="s">
        <v>128</v>
      </c>
      <c r="C403" s="64" t="s">
        <v>128</v>
      </c>
      <c r="D403" s="64"/>
      <c r="E403" s="91">
        <v>6201008</v>
      </c>
      <c r="F403" s="88">
        <v>6201007</v>
      </c>
      <c r="G403" s="39" t="s">
        <v>849</v>
      </c>
      <c r="H403" s="85">
        <v>5.2900000000000003E-2</v>
      </c>
      <c r="I403" s="85">
        <v>5.4399999999999997E-2</v>
      </c>
      <c r="J403" s="85">
        <v>5.4300000000000001E-2</v>
      </c>
      <c r="K403" s="85">
        <v>5.4100000000000002E-2</v>
      </c>
      <c r="L403" s="85">
        <v>5.5E-2</v>
      </c>
      <c r="M403" s="85">
        <v>5.57E-2</v>
      </c>
      <c r="N403" s="85">
        <v>5.5800000000000002E-2</v>
      </c>
      <c r="O403" s="85">
        <v>5.6500000000000002E-2</v>
      </c>
      <c r="P403" s="85">
        <v>5.7599999999999998E-2</v>
      </c>
      <c r="Q403" s="85">
        <v>5.7099999999999998E-2</v>
      </c>
      <c r="R403" s="85">
        <v>5.7500000000000002E-2</v>
      </c>
      <c r="S403" s="85">
        <v>5.79E-2</v>
      </c>
      <c r="T403" s="85">
        <v>5.79E-2</v>
      </c>
      <c r="U403" s="85">
        <v>5.8200000000000002E-2</v>
      </c>
      <c r="V403" s="85">
        <v>5.8900000000000001E-2</v>
      </c>
      <c r="W403" s="85">
        <v>5.96E-2</v>
      </c>
      <c r="X403" s="85">
        <v>5.96E-2</v>
      </c>
      <c r="Y403" s="85">
        <v>5.9499999999999997E-2</v>
      </c>
      <c r="Z403" s="85">
        <v>5.9700000000000003E-2</v>
      </c>
      <c r="AA403" s="85">
        <v>6.0299999999999999E-2</v>
      </c>
      <c r="AB403" s="85">
        <v>6.0699999999999997E-2</v>
      </c>
      <c r="AC403" s="85">
        <v>6.1899999999999997E-2</v>
      </c>
      <c r="AD403" s="85">
        <v>6.1400000000000003E-2</v>
      </c>
      <c r="AE403" s="85">
        <v>6.0999999999999999E-2</v>
      </c>
      <c r="AF403" s="85">
        <v>5.8099999999999999E-2</v>
      </c>
      <c r="AG403" s="85">
        <v>5.9900000000000002E-2</v>
      </c>
      <c r="AH403" s="85">
        <v>6.0299999999999999E-2</v>
      </c>
      <c r="AI403" s="85">
        <v>0.06</v>
      </c>
      <c r="AJ403" s="85">
        <v>6.0299999999999999E-2</v>
      </c>
      <c r="AK403" s="85">
        <v>5.8999999999999997E-2</v>
      </c>
      <c r="AL403" s="85">
        <v>5.8799999999999998E-2</v>
      </c>
      <c r="AM403" s="85">
        <v>0.06</v>
      </c>
      <c r="AN403" s="85">
        <v>5.9400000000000001E-2</v>
      </c>
    </row>
    <row r="404" spans="1:40" x14ac:dyDescent="0.25">
      <c r="A404" s="64" t="s">
        <v>4</v>
      </c>
      <c r="B404" s="64" t="s">
        <v>128</v>
      </c>
      <c r="C404" s="64" t="s">
        <v>128</v>
      </c>
      <c r="D404" s="64"/>
      <c r="E404" s="91">
        <v>6201008</v>
      </c>
      <c r="F404" s="88">
        <v>6201010</v>
      </c>
      <c r="G404" s="39" t="s">
        <v>850</v>
      </c>
      <c r="H404" s="85">
        <v>7.6399999999999996E-2</v>
      </c>
      <c r="I404" s="85">
        <v>7.6499999999999999E-2</v>
      </c>
      <c r="J404" s="85">
        <v>7.6600000000000001E-2</v>
      </c>
      <c r="K404" s="85">
        <v>7.7799999999999994E-2</v>
      </c>
      <c r="L404" s="85">
        <v>7.8E-2</v>
      </c>
      <c r="M404" s="85">
        <v>7.7600000000000002E-2</v>
      </c>
      <c r="N404" s="85">
        <v>7.8200000000000006E-2</v>
      </c>
      <c r="O404" s="85">
        <v>7.85E-2</v>
      </c>
      <c r="P404" s="85">
        <v>7.9699999999999993E-2</v>
      </c>
      <c r="Q404" s="85">
        <v>7.9600000000000004E-2</v>
      </c>
      <c r="R404" s="85">
        <v>7.9899999999999999E-2</v>
      </c>
      <c r="S404" s="85">
        <v>7.9600000000000004E-2</v>
      </c>
      <c r="T404" s="85">
        <v>7.9600000000000004E-2</v>
      </c>
      <c r="U404" s="85">
        <v>7.9399999999999998E-2</v>
      </c>
      <c r="V404" s="85">
        <v>8.0600000000000005E-2</v>
      </c>
      <c r="W404" s="85">
        <v>8.0600000000000005E-2</v>
      </c>
      <c r="X404" s="85">
        <v>8.1699999999999995E-2</v>
      </c>
      <c r="Y404" s="85">
        <v>8.1900000000000001E-2</v>
      </c>
      <c r="Z404" s="85">
        <v>8.2799999999999999E-2</v>
      </c>
      <c r="AA404" s="85">
        <v>8.2699999999999996E-2</v>
      </c>
      <c r="AB404" s="85">
        <v>8.3299999999999999E-2</v>
      </c>
      <c r="AC404" s="85">
        <v>8.43E-2</v>
      </c>
      <c r="AD404" s="85">
        <v>8.3799999999999999E-2</v>
      </c>
      <c r="AE404" s="85">
        <v>8.4099999999999994E-2</v>
      </c>
      <c r="AF404" s="85">
        <v>8.1900000000000001E-2</v>
      </c>
      <c r="AG404" s="85">
        <v>8.3400000000000002E-2</v>
      </c>
      <c r="AH404" s="85">
        <v>8.1900000000000001E-2</v>
      </c>
      <c r="AI404" s="85">
        <v>8.2000000000000003E-2</v>
      </c>
      <c r="AJ404" s="85">
        <v>8.14E-2</v>
      </c>
      <c r="AK404" s="85">
        <v>8.2000000000000003E-2</v>
      </c>
      <c r="AL404" s="85">
        <v>8.2400000000000001E-2</v>
      </c>
      <c r="AM404" s="85">
        <v>8.2699999999999996E-2</v>
      </c>
      <c r="AN404" s="85">
        <v>8.3099999999999993E-2</v>
      </c>
    </row>
    <row r="405" spans="1:40" x14ac:dyDescent="0.25">
      <c r="A405" s="64">
        <v>0</v>
      </c>
      <c r="B405" s="64">
        <v>0</v>
      </c>
      <c r="C405" s="64">
        <v>0</v>
      </c>
      <c r="D405" s="64"/>
      <c r="E405" s="113">
        <v>6202000</v>
      </c>
      <c r="F405" s="114">
        <v>6202</v>
      </c>
      <c r="G405" s="99" t="s">
        <v>851</v>
      </c>
      <c r="H405" s="85">
        <v>0.57289999999999996</v>
      </c>
      <c r="I405" s="85">
        <v>0.57410000000000005</v>
      </c>
      <c r="J405" s="85">
        <v>0.57720000000000005</v>
      </c>
      <c r="K405" s="85">
        <v>0.57730000000000004</v>
      </c>
      <c r="L405" s="85">
        <v>0.57879999999999998</v>
      </c>
      <c r="M405" s="85">
        <v>0.57999999999999996</v>
      </c>
      <c r="N405" s="85">
        <v>0.5827</v>
      </c>
      <c r="O405" s="85">
        <v>0.58140000000000003</v>
      </c>
      <c r="P405" s="85">
        <v>0.58160000000000001</v>
      </c>
      <c r="Q405" s="85">
        <v>0.58040000000000003</v>
      </c>
      <c r="R405" s="85">
        <v>0.57769999999999999</v>
      </c>
      <c r="S405" s="85">
        <v>0.57699999999999996</v>
      </c>
      <c r="T405" s="85">
        <v>0.5776</v>
      </c>
      <c r="U405" s="85">
        <v>0.58040000000000003</v>
      </c>
      <c r="V405" s="85">
        <v>0.57999999999999996</v>
      </c>
      <c r="W405" s="85">
        <v>0.57899999999999996</v>
      </c>
      <c r="X405" s="85">
        <v>0.57730000000000004</v>
      </c>
      <c r="Y405" s="85">
        <v>0.57899999999999996</v>
      </c>
      <c r="Z405" s="85">
        <v>0.58040000000000003</v>
      </c>
      <c r="AA405" s="85">
        <v>0.58140000000000003</v>
      </c>
      <c r="AB405" s="85">
        <v>0.58279999999999998</v>
      </c>
      <c r="AC405" s="85">
        <v>0.58750000000000002</v>
      </c>
      <c r="AD405" s="85">
        <v>0.58589999999999998</v>
      </c>
      <c r="AE405" s="85">
        <v>0.58560000000000001</v>
      </c>
      <c r="AF405" s="85">
        <v>0.58420000000000005</v>
      </c>
      <c r="AG405" s="85">
        <v>0.5867</v>
      </c>
      <c r="AH405" s="85">
        <v>0.58199999999999996</v>
      </c>
      <c r="AI405" s="85">
        <v>0.58089999999999997</v>
      </c>
      <c r="AJ405" s="85">
        <v>0.58160000000000001</v>
      </c>
      <c r="AK405" s="85">
        <v>0.58309999999999995</v>
      </c>
      <c r="AL405" s="85">
        <v>0.58499999999999996</v>
      </c>
      <c r="AM405" s="85">
        <v>0.58740000000000003</v>
      </c>
      <c r="AN405" s="85">
        <v>0.58860000000000001</v>
      </c>
    </row>
    <row r="406" spans="1:40" x14ac:dyDescent="0.25">
      <c r="A406" s="64" t="s">
        <v>4</v>
      </c>
      <c r="B406" s="64" t="s">
        <v>128</v>
      </c>
      <c r="C406" s="64" t="s">
        <v>128</v>
      </c>
      <c r="D406" s="64"/>
      <c r="E406" s="90">
        <v>6202003</v>
      </c>
      <c r="F406" s="88">
        <v>6202003</v>
      </c>
      <c r="G406" s="39" t="s">
        <v>852</v>
      </c>
      <c r="H406" s="85">
        <v>0.1135</v>
      </c>
      <c r="I406" s="85">
        <v>0.11360000000000001</v>
      </c>
      <c r="J406" s="85">
        <v>0.11360000000000001</v>
      </c>
      <c r="K406" s="85">
        <v>0.1138</v>
      </c>
      <c r="L406" s="85">
        <v>0.114</v>
      </c>
      <c r="M406" s="85">
        <v>0.11409999999999999</v>
      </c>
      <c r="N406" s="85">
        <v>0.1144</v>
      </c>
      <c r="O406" s="85">
        <v>0.11459999999999999</v>
      </c>
      <c r="P406" s="85">
        <v>0.1142</v>
      </c>
      <c r="Q406" s="85">
        <v>0.1138</v>
      </c>
      <c r="R406" s="85">
        <v>0.1139</v>
      </c>
      <c r="S406" s="85">
        <v>0.1128</v>
      </c>
      <c r="T406" s="85">
        <v>0.1118</v>
      </c>
      <c r="U406" s="85">
        <v>0.1113</v>
      </c>
      <c r="V406" s="85">
        <v>0.1111</v>
      </c>
      <c r="W406" s="85">
        <v>0.11070000000000001</v>
      </c>
      <c r="X406" s="85">
        <v>0.1109</v>
      </c>
      <c r="Y406" s="85">
        <v>0.11070000000000001</v>
      </c>
      <c r="Z406" s="85">
        <v>0.111</v>
      </c>
      <c r="AA406" s="85">
        <v>0.1108</v>
      </c>
      <c r="AB406" s="85">
        <v>0.11119999999999999</v>
      </c>
      <c r="AC406" s="85">
        <v>0.11169999999999999</v>
      </c>
      <c r="AD406" s="85">
        <v>0.1114</v>
      </c>
      <c r="AE406" s="85">
        <v>0.111</v>
      </c>
      <c r="AF406" s="85">
        <v>0.10829999999999999</v>
      </c>
      <c r="AG406" s="85">
        <v>0.1084</v>
      </c>
      <c r="AH406" s="85">
        <v>0.1084</v>
      </c>
      <c r="AI406" s="85">
        <v>0.1081</v>
      </c>
      <c r="AJ406" s="85">
        <v>0.1076</v>
      </c>
      <c r="AK406" s="85">
        <v>0.1071</v>
      </c>
      <c r="AL406" s="85">
        <v>0.10680000000000001</v>
      </c>
      <c r="AM406" s="85">
        <v>0.107</v>
      </c>
      <c r="AN406" s="85">
        <v>0.10730000000000001</v>
      </c>
    </row>
    <row r="407" spans="1:40" x14ac:dyDescent="0.25">
      <c r="A407" s="64" t="s">
        <v>4</v>
      </c>
      <c r="B407" s="64" t="s">
        <v>128</v>
      </c>
      <c r="C407" s="64" t="s">
        <v>128</v>
      </c>
      <c r="D407" s="64"/>
      <c r="E407" s="90">
        <v>6202004</v>
      </c>
      <c r="F407" s="88">
        <v>6202004</v>
      </c>
      <c r="G407" s="39" t="s">
        <v>853</v>
      </c>
      <c r="H407" s="85">
        <v>0.35880000000000001</v>
      </c>
      <c r="I407" s="85">
        <v>0.35980000000000001</v>
      </c>
      <c r="J407" s="85">
        <v>0.36270000000000002</v>
      </c>
      <c r="K407" s="85">
        <v>0.36270000000000002</v>
      </c>
      <c r="L407" s="85">
        <v>0.36370000000000002</v>
      </c>
      <c r="M407" s="85">
        <v>0.36499999999999999</v>
      </c>
      <c r="N407" s="85">
        <v>0.3664</v>
      </c>
      <c r="O407" s="85">
        <v>0.36509999999999998</v>
      </c>
      <c r="P407" s="85">
        <v>0.36559999999999998</v>
      </c>
      <c r="Q407" s="85">
        <v>0.3649</v>
      </c>
      <c r="R407" s="85">
        <v>0.36199999999999999</v>
      </c>
      <c r="S407" s="85">
        <v>0.36259999999999998</v>
      </c>
      <c r="T407" s="85">
        <v>0.36430000000000001</v>
      </c>
      <c r="U407" s="85">
        <v>0.36780000000000002</v>
      </c>
      <c r="V407" s="85">
        <v>0.36720000000000003</v>
      </c>
      <c r="W407" s="85">
        <v>0.36649999999999999</v>
      </c>
      <c r="X407" s="85">
        <v>0.36480000000000001</v>
      </c>
      <c r="Y407" s="85">
        <v>0.36699999999999999</v>
      </c>
      <c r="Z407" s="85">
        <v>0.36840000000000001</v>
      </c>
      <c r="AA407" s="85">
        <v>0.36899999999999999</v>
      </c>
      <c r="AB407" s="85">
        <v>0.36980000000000002</v>
      </c>
      <c r="AC407" s="85">
        <v>0.374</v>
      </c>
      <c r="AD407" s="85">
        <v>0.37290000000000001</v>
      </c>
      <c r="AE407" s="85">
        <v>0.37280000000000002</v>
      </c>
      <c r="AF407" s="85">
        <v>0.3715</v>
      </c>
      <c r="AG407" s="85">
        <v>0.37369999999999998</v>
      </c>
      <c r="AH407" s="85">
        <v>0.36980000000000002</v>
      </c>
      <c r="AI407" s="85">
        <v>0.36909999999999998</v>
      </c>
      <c r="AJ407" s="85">
        <v>0.36990000000000001</v>
      </c>
      <c r="AK407" s="85">
        <v>0.37159999999999999</v>
      </c>
      <c r="AL407" s="85">
        <v>0.37409999999999999</v>
      </c>
      <c r="AM407" s="85">
        <v>0.3755</v>
      </c>
      <c r="AN407" s="85">
        <v>0.3765</v>
      </c>
    </row>
    <row r="408" spans="1:40" x14ac:dyDescent="0.25">
      <c r="A408" s="64" t="s">
        <v>4</v>
      </c>
      <c r="B408" s="64" t="s">
        <v>128</v>
      </c>
      <c r="C408" s="64" t="s">
        <v>128</v>
      </c>
      <c r="D408" s="64"/>
      <c r="E408" s="90">
        <v>6202006</v>
      </c>
      <c r="F408" s="88">
        <v>6202006</v>
      </c>
      <c r="G408" s="39" t="s">
        <v>854</v>
      </c>
      <c r="H408" s="85">
        <v>0.10059999999999999</v>
      </c>
      <c r="I408" s="85">
        <v>0.1007</v>
      </c>
      <c r="J408" s="85">
        <v>0.1009</v>
      </c>
      <c r="K408" s="85">
        <v>0.1008</v>
      </c>
      <c r="L408" s="85">
        <v>0.1011</v>
      </c>
      <c r="M408" s="85">
        <v>0.1009</v>
      </c>
      <c r="N408" s="85">
        <v>0.1018</v>
      </c>
      <c r="O408" s="85">
        <v>0.1017</v>
      </c>
      <c r="P408" s="85">
        <v>0.1017</v>
      </c>
      <c r="Q408" s="85">
        <v>0.1017</v>
      </c>
      <c r="R408" s="85">
        <v>0.1018</v>
      </c>
      <c r="S408" s="85">
        <v>0.1016</v>
      </c>
      <c r="T408" s="85">
        <v>0.1014</v>
      </c>
      <c r="U408" s="85">
        <v>0.1012</v>
      </c>
      <c r="V408" s="85">
        <v>0.1016</v>
      </c>
      <c r="W408" s="85">
        <v>0.1018</v>
      </c>
      <c r="X408" s="85">
        <v>0.1016</v>
      </c>
      <c r="Y408" s="85">
        <v>0.1013</v>
      </c>
      <c r="Z408" s="85">
        <v>0.1009</v>
      </c>
      <c r="AA408" s="85">
        <v>0.1016</v>
      </c>
      <c r="AB408" s="85">
        <v>0.1018</v>
      </c>
      <c r="AC408" s="85">
        <v>0.1017</v>
      </c>
      <c r="AD408" s="85">
        <v>0.1016</v>
      </c>
      <c r="AE408" s="85">
        <v>0.1018</v>
      </c>
      <c r="AF408" s="85">
        <v>0.1043</v>
      </c>
      <c r="AG408" s="85">
        <v>0.1047</v>
      </c>
      <c r="AH408" s="85">
        <v>0.1038</v>
      </c>
      <c r="AI408" s="85">
        <v>0.1038</v>
      </c>
      <c r="AJ408" s="85">
        <v>0.1041</v>
      </c>
      <c r="AK408" s="85">
        <v>0.10440000000000001</v>
      </c>
      <c r="AL408" s="85">
        <v>0.1041</v>
      </c>
      <c r="AM408" s="85">
        <v>0.10489999999999999</v>
      </c>
      <c r="AN408" s="85">
        <v>0.10489999999999999</v>
      </c>
    </row>
    <row r="409" spans="1:40" x14ac:dyDescent="0.25">
      <c r="A409" s="64">
        <v>0</v>
      </c>
      <c r="B409" s="64">
        <v>0</v>
      </c>
      <c r="C409" s="64">
        <v>0</v>
      </c>
      <c r="D409" s="64"/>
      <c r="E409" s="113">
        <v>6203000</v>
      </c>
      <c r="F409" s="114">
        <v>6203</v>
      </c>
      <c r="G409" s="99" t="s">
        <v>446</v>
      </c>
      <c r="H409" s="85">
        <v>3.0480999999999998</v>
      </c>
      <c r="I409" s="85">
        <v>3.0480999999999998</v>
      </c>
      <c r="J409" s="85">
        <v>3.0518000000000001</v>
      </c>
      <c r="K409" s="85">
        <v>3.0651000000000002</v>
      </c>
      <c r="L409" s="85">
        <v>3.0634000000000001</v>
      </c>
      <c r="M409" s="85">
        <v>3.0722999999999998</v>
      </c>
      <c r="N409" s="85">
        <v>3.0884999999999998</v>
      </c>
      <c r="O409" s="85">
        <v>3.0948000000000002</v>
      </c>
      <c r="P409" s="85">
        <v>3.1023999999999998</v>
      </c>
      <c r="Q409" s="85">
        <v>3.1052</v>
      </c>
      <c r="R409" s="85">
        <v>3.1082000000000001</v>
      </c>
      <c r="S409" s="85">
        <v>3.1109</v>
      </c>
      <c r="T409" s="85">
        <v>3.1063999999999998</v>
      </c>
      <c r="U409" s="85">
        <v>3.0994000000000002</v>
      </c>
      <c r="V409" s="85">
        <v>3.1013999999999999</v>
      </c>
      <c r="W409" s="85">
        <v>3.1076000000000001</v>
      </c>
      <c r="X409" s="85">
        <v>3.1103999999999998</v>
      </c>
      <c r="Y409" s="85">
        <v>3.1190000000000002</v>
      </c>
      <c r="Z409" s="85">
        <v>3.1299000000000001</v>
      </c>
      <c r="AA409" s="85">
        <v>3.1493000000000002</v>
      </c>
      <c r="AB409" s="85">
        <v>3.1714000000000002</v>
      </c>
      <c r="AC409" s="85">
        <v>3.1831999999999998</v>
      </c>
      <c r="AD409" s="85">
        <v>3.1873999999999998</v>
      </c>
      <c r="AE409" s="85">
        <v>3.1932999999999998</v>
      </c>
      <c r="AF409" s="85">
        <v>3.1839</v>
      </c>
      <c r="AG409" s="85">
        <v>3.1897000000000002</v>
      </c>
      <c r="AH409" s="85">
        <v>3.1879</v>
      </c>
      <c r="AI409" s="85">
        <v>3.1812</v>
      </c>
      <c r="AJ409" s="85">
        <v>3.1846999999999999</v>
      </c>
      <c r="AK409" s="85">
        <v>3.1945000000000001</v>
      </c>
      <c r="AL409" s="85">
        <v>3.2046999999999999</v>
      </c>
      <c r="AM409" s="85">
        <v>3.2271000000000001</v>
      </c>
      <c r="AN409" s="85">
        <v>3.2480000000000002</v>
      </c>
    </row>
    <row r="410" spans="1:40" x14ac:dyDescent="0.25">
      <c r="A410" s="64" t="s">
        <v>136</v>
      </c>
      <c r="B410" s="64" t="s">
        <v>136</v>
      </c>
      <c r="C410" s="64" t="s">
        <v>136</v>
      </c>
      <c r="D410" s="64"/>
      <c r="E410" s="90">
        <v>6203001</v>
      </c>
      <c r="F410" s="88">
        <v>6203001</v>
      </c>
      <c r="G410" s="39" t="s">
        <v>446</v>
      </c>
      <c r="H410" s="85">
        <v>3.0480999999999998</v>
      </c>
      <c r="I410" s="85">
        <v>3.0480999999999998</v>
      </c>
      <c r="J410" s="85">
        <v>3.0518000000000001</v>
      </c>
      <c r="K410" s="85">
        <v>3.0651000000000002</v>
      </c>
      <c r="L410" s="85">
        <v>3.0634000000000001</v>
      </c>
      <c r="M410" s="85">
        <v>3.0722999999999998</v>
      </c>
      <c r="N410" s="85">
        <v>3.0884999999999998</v>
      </c>
      <c r="O410" s="85">
        <v>3.0948000000000002</v>
      </c>
      <c r="P410" s="85">
        <v>3.1023999999999998</v>
      </c>
      <c r="Q410" s="85">
        <v>3.1052</v>
      </c>
      <c r="R410" s="85">
        <v>3.1082000000000001</v>
      </c>
      <c r="S410" s="85">
        <v>3.1109</v>
      </c>
      <c r="T410" s="85">
        <v>3.1063999999999998</v>
      </c>
      <c r="U410" s="85">
        <v>3.0994000000000002</v>
      </c>
      <c r="V410" s="85">
        <v>3.1013999999999999</v>
      </c>
      <c r="W410" s="85">
        <v>3.1076000000000001</v>
      </c>
      <c r="X410" s="85">
        <v>3.1103999999999998</v>
      </c>
      <c r="Y410" s="85">
        <v>3.1190000000000002</v>
      </c>
      <c r="Z410" s="85">
        <v>3.1299000000000001</v>
      </c>
      <c r="AA410" s="85">
        <v>3.1493000000000002</v>
      </c>
      <c r="AB410" s="85">
        <v>3.1714000000000002</v>
      </c>
      <c r="AC410" s="85">
        <v>3.1831999999999998</v>
      </c>
      <c r="AD410" s="85">
        <v>3.1873999999999998</v>
      </c>
      <c r="AE410" s="85">
        <v>3.1932999999999998</v>
      </c>
      <c r="AF410" s="85">
        <v>3.1839</v>
      </c>
      <c r="AG410" s="85">
        <v>3.1897000000000002</v>
      </c>
      <c r="AH410" s="85">
        <v>3.1879</v>
      </c>
      <c r="AI410" s="85">
        <v>3.1812</v>
      </c>
      <c r="AJ410" s="85">
        <v>3.1846999999999999</v>
      </c>
      <c r="AK410" s="85">
        <v>3.1945000000000001</v>
      </c>
      <c r="AL410" s="85">
        <v>3.2046999999999999</v>
      </c>
      <c r="AM410" s="85">
        <v>3.2271000000000001</v>
      </c>
      <c r="AN410" s="85">
        <v>3.2480000000000002</v>
      </c>
    </row>
    <row r="411" spans="1:40" x14ac:dyDescent="0.25">
      <c r="A411" s="64">
        <v>0</v>
      </c>
      <c r="B411" s="64">
        <v>0</v>
      </c>
      <c r="C411" s="64">
        <v>0</v>
      </c>
      <c r="D411" s="64"/>
      <c r="E411" s="113">
        <v>6300000</v>
      </c>
      <c r="F411" s="114">
        <v>63</v>
      </c>
      <c r="G411" s="99" t="s">
        <v>855</v>
      </c>
      <c r="H411" s="85">
        <v>2.6678000000000002</v>
      </c>
      <c r="I411" s="85">
        <v>2.6396999999999999</v>
      </c>
      <c r="J411" s="85">
        <v>2.6513</v>
      </c>
      <c r="K411" s="85">
        <v>2.6539999999999999</v>
      </c>
      <c r="L411" s="85">
        <v>2.6533000000000002</v>
      </c>
      <c r="M411" s="85">
        <v>2.6530999999999998</v>
      </c>
      <c r="N411" s="85">
        <v>2.6625999999999999</v>
      </c>
      <c r="O411" s="85">
        <v>2.6556000000000002</v>
      </c>
      <c r="P411" s="85">
        <v>2.6581999999999999</v>
      </c>
      <c r="Q411" s="85">
        <v>2.6501000000000001</v>
      </c>
      <c r="R411" s="85">
        <v>2.6515</v>
      </c>
      <c r="S411" s="85">
        <v>2.6371000000000002</v>
      </c>
      <c r="T411" s="85">
        <v>2.6368</v>
      </c>
      <c r="U411" s="85">
        <v>2.6408999999999998</v>
      </c>
      <c r="V411" s="85">
        <v>2.6558999999999999</v>
      </c>
      <c r="W411" s="85">
        <v>2.6518000000000002</v>
      </c>
      <c r="X411" s="85">
        <v>2.6436999999999999</v>
      </c>
      <c r="Y411" s="85">
        <v>2.6511</v>
      </c>
      <c r="Z411" s="85">
        <v>2.6555</v>
      </c>
      <c r="AA411" s="85">
        <v>2.6615000000000002</v>
      </c>
      <c r="AB411" s="85">
        <v>2.6676000000000002</v>
      </c>
      <c r="AC411" s="85">
        <v>2.6720999999999999</v>
      </c>
      <c r="AD411" s="85">
        <v>2.6711</v>
      </c>
      <c r="AE411" s="85">
        <v>2.6623999999999999</v>
      </c>
      <c r="AF411" s="85">
        <v>2.6673</v>
      </c>
      <c r="AG411" s="85">
        <v>2.6423999999999999</v>
      </c>
      <c r="AH411" s="85">
        <v>2.6739000000000002</v>
      </c>
      <c r="AI411" s="85">
        <v>2.6635</v>
      </c>
      <c r="AJ411" s="85">
        <v>2.6595</v>
      </c>
      <c r="AK411" s="85">
        <v>2.6743000000000001</v>
      </c>
      <c r="AL411" s="85">
        <v>2.6842000000000001</v>
      </c>
      <c r="AM411" s="85">
        <v>2.6979000000000002</v>
      </c>
      <c r="AN411" s="85">
        <v>2.7018</v>
      </c>
    </row>
    <row r="412" spans="1:40" x14ac:dyDescent="0.25">
      <c r="A412" s="64">
        <v>0</v>
      </c>
      <c r="B412" s="64">
        <v>0</v>
      </c>
      <c r="C412" s="64">
        <v>0</v>
      </c>
      <c r="D412" s="64"/>
      <c r="E412" s="113">
        <v>6301000</v>
      </c>
      <c r="F412" s="114">
        <v>6301</v>
      </c>
      <c r="G412" s="99" t="s">
        <v>856</v>
      </c>
      <c r="H412" s="85">
        <v>2.6678000000000002</v>
      </c>
      <c r="I412" s="85">
        <v>2.6396999999999999</v>
      </c>
      <c r="J412" s="85">
        <v>2.6513</v>
      </c>
      <c r="K412" s="85">
        <v>2.6539999999999999</v>
      </c>
      <c r="L412" s="85">
        <v>2.6533000000000002</v>
      </c>
      <c r="M412" s="85">
        <v>2.6530999999999998</v>
      </c>
      <c r="N412" s="85">
        <v>2.6625999999999999</v>
      </c>
      <c r="O412" s="85">
        <v>2.6556000000000002</v>
      </c>
      <c r="P412" s="85">
        <v>2.6581999999999999</v>
      </c>
      <c r="Q412" s="85">
        <v>2.6501000000000001</v>
      </c>
      <c r="R412" s="85">
        <v>2.6515</v>
      </c>
      <c r="S412" s="85">
        <v>2.6371000000000002</v>
      </c>
      <c r="T412" s="85">
        <v>2.6368</v>
      </c>
      <c r="U412" s="85">
        <v>2.6408999999999998</v>
      </c>
      <c r="V412" s="85">
        <v>2.6558999999999999</v>
      </c>
      <c r="W412" s="85">
        <v>2.6518000000000002</v>
      </c>
      <c r="X412" s="85">
        <v>2.6436999999999999</v>
      </c>
      <c r="Y412" s="85">
        <v>2.6511</v>
      </c>
      <c r="Z412" s="85">
        <v>2.6555</v>
      </c>
      <c r="AA412" s="85">
        <v>2.6615000000000002</v>
      </c>
      <c r="AB412" s="85">
        <v>2.6676000000000002</v>
      </c>
      <c r="AC412" s="85">
        <v>2.6720999999999999</v>
      </c>
      <c r="AD412" s="85">
        <v>2.6711</v>
      </c>
      <c r="AE412" s="85">
        <v>2.6623999999999999</v>
      </c>
      <c r="AF412" s="85">
        <v>2.6673</v>
      </c>
      <c r="AG412" s="85">
        <v>2.6423999999999999</v>
      </c>
      <c r="AH412" s="85">
        <v>2.6739000000000002</v>
      </c>
      <c r="AI412" s="85">
        <v>2.6635</v>
      </c>
      <c r="AJ412" s="85">
        <v>2.6595</v>
      </c>
      <c r="AK412" s="85">
        <v>2.6743000000000001</v>
      </c>
      <c r="AL412" s="85">
        <v>2.6842000000000001</v>
      </c>
      <c r="AM412" s="85">
        <v>2.6979000000000002</v>
      </c>
      <c r="AN412" s="85">
        <v>2.7018</v>
      </c>
    </row>
    <row r="413" spans="1:40" x14ac:dyDescent="0.25">
      <c r="A413" s="64" t="s">
        <v>1</v>
      </c>
      <c r="B413" s="64" t="s">
        <v>2</v>
      </c>
      <c r="C413" s="64" t="s">
        <v>321</v>
      </c>
      <c r="D413" s="64"/>
      <c r="E413" s="90">
        <v>6301001</v>
      </c>
      <c r="F413" s="88">
        <v>6301001</v>
      </c>
      <c r="G413" s="39" t="s">
        <v>857</v>
      </c>
      <c r="H413" s="85">
        <v>0.27489999999999998</v>
      </c>
      <c r="I413" s="85">
        <v>0.27250000000000002</v>
      </c>
      <c r="J413" s="85">
        <v>0.27410000000000001</v>
      </c>
      <c r="K413" s="85">
        <v>0.27710000000000001</v>
      </c>
      <c r="L413" s="85">
        <v>0.2787</v>
      </c>
      <c r="M413" s="85">
        <v>0.27789999999999998</v>
      </c>
      <c r="N413" s="85">
        <v>0.27860000000000001</v>
      </c>
      <c r="O413" s="85">
        <v>0.27900000000000003</v>
      </c>
      <c r="P413" s="85">
        <v>0.27979999999999999</v>
      </c>
      <c r="Q413" s="85">
        <v>0.27789999999999998</v>
      </c>
      <c r="R413" s="85">
        <v>0.28029999999999999</v>
      </c>
      <c r="S413" s="85">
        <v>0.2792</v>
      </c>
      <c r="T413" s="85">
        <v>0.27929999999999999</v>
      </c>
      <c r="U413" s="85">
        <v>0.27760000000000001</v>
      </c>
      <c r="V413" s="85">
        <v>0.27800000000000002</v>
      </c>
      <c r="W413" s="85">
        <v>0.2777</v>
      </c>
      <c r="X413" s="85">
        <v>0.28110000000000002</v>
      </c>
      <c r="Y413" s="85">
        <v>0.28170000000000001</v>
      </c>
      <c r="Z413" s="85">
        <v>0.2823</v>
      </c>
      <c r="AA413" s="85">
        <v>0.2843</v>
      </c>
      <c r="AB413" s="85">
        <v>0.2838</v>
      </c>
      <c r="AC413" s="85">
        <v>0.28199999999999997</v>
      </c>
      <c r="AD413" s="85">
        <v>0.28389999999999999</v>
      </c>
      <c r="AE413" s="85">
        <v>0.28289999999999998</v>
      </c>
      <c r="AF413" s="85">
        <v>0.2833</v>
      </c>
      <c r="AG413" s="85">
        <v>0.2828</v>
      </c>
      <c r="AH413" s="85">
        <v>0.28129999999999999</v>
      </c>
      <c r="AI413" s="85">
        <v>0.28079999999999999</v>
      </c>
      <c r="AJ413" s="85">
        <v>0.27979999999999999</v>
      </c>
      <c r="AK413" s="85">
        <v>0.28050000000000003</v>
      </c>
      <c r="AL413" s="85">
        <v>0.2833</v>
      </c>
      <c r="AM413" s="85">
        <v>0.28460000000000002</v>
      </c>
      <c r="AN413" s="85">
        <v>0.2838</v>
      </c>
    </row>
    <row r="414" spans="1:40" x14ac:dyDescent="0.25">
      <c r="A414" s="64" t="s">
        <v>1</v>
      </c>
      <c r="B414" s="64" t="s">
        <v>2</v>
      </c>
      <c r="C414" s="64" t="s">
        <v>321</v>
      </c>
      <c r="D414" s="64"/>
      <c r="E414" s="89">
        <v>9999999</v>
      </c>
      <c r="F414" s="88">
        <v>6301002</v>
      </c>
      <c r="G414" s="39" t="s">
        <v>858</v>
      </c>
      <c r="H414" s="85">
        <v>5.8799999999999998E-2</v>
      </c>
      <c r="I414" s="85">
        <v>5.8900000000000001E-2</v>
      </c>
      <c r="J414" s="85">
        <v>5.8599999999999999E-2</v>
      </c>
      <c r="K414" s="85">
        <v>5.8599999999999999E-2</v>
      </c>
      <c r="L414" s="85">
        <v>5.8500000000000003E-2</v>
      </c>
      <c r="M414" s="85">
        <v>5.8400000000000001E-2</v>
      </c>
      <c r="N414" s="85">
        <v>5.8700000000000002E-2</v>
      </c>
      <c r="O414" s="85">
        <v>5.8599999999999999E-2</v>
      </c>
      <c r="P414" s="85">
        <v>5.9200000000000003E-2</v>
      </c>
      <c r="Q414" s="85">
        <v>5.9299999999999999E-2</v>
      </c>
      <c r="R414" s="85">
        <v>5.8400000000000001E-2</v>
      </c>
      <c r="S414" s="85">
        <v>5.79E-2</v>
      </c>
      <c r="T414" s="85">
        <v>5.6899999999999999E-2</v>
      </c>
      <c r="U414" s="85">
        <v>5.67E-2</v>
      </c>
      <c r="V414" s="85">
        <v>5.6899999999999999E-2</v>
      </c>
      <c r="W414" s="85">
        <v>5.7299999999999997E-2</v>
      </c>
      <c r="X414" s="85">
        <v>5.7099999999999998E-2</v>
      </c>
      <c r="Y414" s="85">
        <v>5.7099999999999998E-2</v>
      </c>
      <c r="Z414" s="85">
        <v>5.8000000000000003E-2</v>
      </c>
      <c r="AA414" s="85">
        <v>5.8200000000000002E-2</v>
      </c>
      <c r="AB414" s="85">
        <v>5.8599999999999999E-2</v>
      </c>
      <c r="AC414" s="85">
        <v>5.8400000000000001E-2</v>
      </c>
      <c r="AD414" s="85">
        <v>5.8599999999999999E-2</v>
      </c>
      <c r="AE414" s="85">
        <v>5.8500000000000003E-2</v>
      </c>
      <c r="AF414" s="85">
        <v>5.8500000000000003E-2</v>
      </c>
      <c r="AG414" s="85">
        <v>5.91E-2</v>
      </c>
      <c r="AH414" s="85">
        <v>5.9400000000000001E-2</v>
      </c>
      <c r="AI414" s="85">
        <v>5.9799999999999999E-2</v>
      </c>
      <c r="AJ414" s="85">
        <v>5.9700000000000003E-2</v>
      </c>
      <c r="AK414" s="85">
        <v>6.0199999999999997E-2</v>
      </c>
      <c r="AL414" s="85">
        <v>6.0499999999999998E-2</v>
      </c>
      <c r="AM414" s="85">
        <v>6.0400000000000002E-2</v>
      </c>
      <c r="AN414" s="85">
        <v>6.0400000000000002E-2</v>
      </c>
    </row>
    <row r="415" spans="1:40" x14ac:dyDescent="0.25">
      <c r="A415" s="64" t="s">
        <v>1</v>
      </c>
      <c r="B415" s="64" t="s">
        <v>2</v>
      </c>
      <c r="C415" s="64" t="s">
        <v>321</v>
      </c>
      <c r="D415" s="64"/>
      <c r="E415" s="89">
        <v>9999999</v>
      </c>
      <c r="F415" s="88">
        <v>6301004</v>
      </c>
      <c r="G415" s="39" t="s">
        <v>859</v>
      </c>
      <c r="H415" s="85">
        <v>1.1299999999999999E-2</v>
      </c>
      <c r="I415" s="85">
        <v>1.0999999999999999E-2</v>
      </c>
      <c r="J415" s="85">
        <v>1.09E-2</v>
      </c>
      <c r="K415" s="85">
        <v>1.09E-2</v>
      </c>
      <c r="L415" s="85">
        <v>1.09E-2</v>
      </c>
      <c r="M415" s="85">
        <v>1.11E-2</v>
      </c>
      <c r="N415" s="85">
        <v>1.11E-2</v>
      </c>
      <c r="O415" s="85">
        <v>1.09E-2</v>
      </c>
      <c r="P415" s="85">
        <v>1.11E-2</v>
      </c>
      <c r="Q415" s="85">
        <v>1.09E-2</v>
      </c>
      <c r="R415" s="85">
        <v>1.11E-2</v>
      </c>
      <c r="S415" s="85">
        <v>1.09E-2</v>
      </c>
      <c r="T415" s="85">
        <v>1.0800000000000001E-2</v>
      </c>
      <c r="U415" s="85">
        <v>1.11E-2</v>
      </c>
      <c r="V415" s="85">
        <v>1.14E-2</v>
      </c>
      <c r="W415" s="85">
        <v>1.12E-2</v>
      </c>
      <c r="X415" s="85">
        <v>1.14E-2</v>
      </c>
      <c r="Y415" s="85">
        <v>1.12E-2</v>
      </c>
      <c r="Z415" s="85">
        <v>1.1599999999999999E-2</v>
      </c>
      <c r="AA415" s="85">
        <v>1.18E-2</v>
      </c>
      <c r="AB415" s="85">
        <v>1.15E-2</v>
      </c>
      <c r="AC415" s="85">
        <v>1.15E-2</v>
      </c>
      <c r="AD415" s="85">
        <v>1.14E-2</v>
      </c>
      <c r="AE415" s="85">
        <v>1.15E-2</v>
      </c>
      <c r="AF415" s="85">
        <v>1.35E-2</v>
      </c>
      <c r="AG415" s="85">
        <v>1.3599999999999999E-2</v>
      </c>
      <c r="AH415" s="85">
        <v>1.3599999999999999E-2</v>
      </c>
      <c r="AI415" s="85">
        <v>1.38E-2</v>
      </c>
      <c r="AJ415" s="85">
        <v>1.37E-2</v>
      </c>
      <c r="AK415" s="85">
        <v>1.35E-2</v>
      </c>
      <c r="AL415" s="85">
        <v>1.3299999999999999E-2</v>
      </c>
      <c r="AM415" s="85">
        <v>1.38E-2</v>
      </c>
      <c r="AN415" s="85">
        <v>1.38E-2</v>
      </c>
    </row>
    <row r="416" spans="1:40" x14ac:dyDescent="0.25">
      <c r="A416" s="64" t="s">
        <v>1</v>
      </c>
      <c r="B416" s="64" t="s">
        <v>2</v>
      </c>
      <c r="C416" s="64" t="s">
        <v>321</v>
      </c>
      <c r="D416" s="64"/>
      <c r="E416" s="90">
        <v>6301006</v>
      </c>
      <c r="F416" s="88">
        <v>6301006</v>
      </c>
      <c r="G416" s="39" t="s">
        <v>860</v>
      </c>
      <c r="H416" s="85">
        <v>0.38650000000000001</v>
      </c>
      <c r="I416" s="85">
        <v>0.38290000000000002</v>
      </c>
      <c r="J416" s="85">
        <v>0.38030000000000003</v>
      </c>
      <c r="K416" s="85">
        <v>0.37840000000000001</v>
      </c>
      <c r="L416" s="85">
        <v>0.37740000000000001</v>
      </c>
      <c r="M416" s="85">
        <v>0.37819999999999998</v>
      </c>
      <c r="N416" s="85">
        <v>0.37630000000000002</v>
      </c>
      <c r="O416" s="85">
        <v>0.3785</v>
      </c>
      <c r="P416" s="85">
        <v>0.37580000000000002</v>
      </c>
      <c r="Q416" s="85">
        <v>0.37490000000000001</v>
      </c>
      <c r="R416" s="85">
        <v>0.37469999999999998</v>
      </c>
      <c r="S416" s="85">
        <v>0.37140000000000001</v>
      </c>
      <c r="T416" s="85">
        <v>0.36880000000000002</v>
      </c>
      <c r="U416" s="85">
        <v>0.36799999999999999</v>
      </c>
      <c r="V416" s="85">
        <v>0.36749999999999999</v>
      </c>
      <c r="W416" s="85">
        <v>0.36320000000000002</v>
      </c>
      <c r="X416" s="85">
        <v>0.36570000000000003</v>
      </c>
      <c r="Y416" s="85">
        <v>0.36470000000000002</v>
      </c>
      <c r="Z416" s="85">
        <v>0.36459999999999998</v>
      </c>
      <c r="AA416" s="85">
        <v>0.3669</v>
      </c>
      <c r="AB416" s="85">
        <v>0.36830000000000002</v>
      </c>
      <c r="AC416" s="85">
        <v>0.37090000000000001</v>
      </c>
      <c r="AD416" s="85">
        <v>0.37130000000000002</v>
      </c>
      <c r="AE416" s="85">
        <v>0.37180000000000002</v>
      </c>
      <c r="AF416" s="85">
        <v>0.37019999999999997</v>
      </c>
      <c r="AG416" s="85">
        <v>0.36809999999999998</v>
      </c>
      <c r="AH416" s="85">
        <v>0.3695</v>
      </c>
      <c r="AI416" s="85">
        <v>0.36880000000000002</v>
      </c>
      <c r="AJ416" s="85">
        <v>0.36959999999999998</v>
      </c>
      <c r="AK416" s="85">
        <v>0.37</v>
      </c>
      <c r="AL416" s="85">
        <v>0.36880000000000002</v>
      </c>
      <c r="AM416" s="85">
        <v>0.36990000000000001</v>
      </c>
      <c r="AN416" s="85">
        <v>0.3705</v>
      </c>
    </row>
    <row r="417" spans="1:40" x14ac:dyDescent="0.25">
      <c r="A417" s="64" t="s">
        <v>1</v>
      </c>
      <c r="B417" s="64" t="s">
        <v>2</v>
      </c>
      <c r="C417" s="64" t="s">
        <v>321</v>
      </c>
      <c r="D417" s="64"/>
      <c r="E417" s="90">
        <v>6301007</v>
      </c>
      <c r="F417" s="88">
        <v>6301007</v>
      </c>
      <c r="G417" s="39" t="s">
        <v>861</v>
      </c>
      <c r="H417" s="85">
        <v>0.18279999999999999</v>
      </c>
      <c r="I417" s="85">
        <v>0.18260000000000001</v>
      </c>
      <c r="J417" s="85">
        <v>0.18229999999999999</v>
      </c>
      <c r="K417" s="85">
        <v>0.1825</v>
      </c>
      <c r="L417" s="85">
        <v>0.18410000000000001</v>
      </c>
      <c r="M417" s="85">
        <v>0.18360000000000001</v>
      </c>
      <c r="N417" s="85">
        <v>0.18490000000000001</v>
      </c>
      <c r="O417" s="85">
        <v>0.18490000000000001</v>
      </c>
      <c r="P417" s="85">
        <v>0.18609999999999999</v>
      </c>
      <c r="Q417" s="85">
        <v>0.1883</v>
      </c>
      <c r="R417" s="85">
        <v>0.18970000000000001</v>
      </c>
      <c r="S417" s="85">
        <v>0.18740000000000001</v>
      </c>
      <c r="T417" s="85">
        <v>0.1867</v>
      </c>
      <c r="U417" s="85">
        <v>0.18659999999999999</v>
      </c>
      <c r="V417" s="85">
        <v>0.18840000000000001</v>
      </c>
      <c r="W417" s="85">
        <v>0.1867</v>
      </c>
      <c r="X417" s="85">
        <v>0.18509999999999999</v>
      </c>
      <c r="Y417" s="85">
        <v>0.184</v>
      </c>
      <c r="Z417" s="85">
        <v>0.18149999999999999</v>
      </c>
      <c r="AA417" s="85">
        <v>0.18290000000000001</v>
      </c>
      <c r="AB417" s="85">
        <v>0.18290000000000001</v>
      </c>
      <c r="AC417" s="85">
        <v>0.1825</v>
      </c>
      <c r="AD417" s="85">
        <v>0.18129999999999999</v>
      </c>
      <c r="AE417" s="85">
        <v>0.18029999999999999</v>
      </c>
      <c r="AF417" s="85">
        <v>0.18160000000000001</v>
      </c>
      <c r="AG417" s="85">
        <v>0.1825</v>
      </c>
      <c r="AH417" s="85">
        <v>0.18090000000000001</v>
      </c>
      <c r="AI417" s="85">
        <v>0.1804</v>
      </c>
      <c r="AJ417" s="85">
        <v>0.18179999999999999</v>
      </c>
      <c r="AK417" s="85">
        <v>0.18260000000000001</v>
      </c>
      <c r="AL417" s="85">
        <v>0.18540000000000001</v>
      </c>
      <c r="AM417" s="85">
        <v>0.1865</v>
      </c>
      <c r="AN417" s="85">
        <v>0.1865</v>
      </c>
    </row>
    <row r="418" spans="1:40" x14ac:dyDescent="0.25">
      <c r="A418" s="64" t="s">
        <v>1</v>
      </c>
      <c r="B418" s="64" t="s">
        <v>2</v>
      </c>
      <c r="C418" s="64" t="s">
        <v>321</v>
      </c>
      <c r="D418" s="64"/>
      <c r="E418" s="90">
        <v>6301010</v>
      </c>
      <c r="F418" s="88">
        <v>6301010</v>
      </c>
      <c r="G418" s="39" t="s">
        <v>862</v>
      </c>
      <c r="H418" s="85">
        <v>9.6299999999999997E-2</v>
      </c>
      <c r="I418" s="85">
        <v>9.6100000000000005E-2</v>
      </c>
      <c r="J418" s="85">
        <v>9.5399999999999999E-2</v>
      </c>
      <c r="K418" s="85">
        <v>9.4899999999999998E-2</v>
      </c>
      <c r="L418" s="85">
        <v>9.5600000000000004E-2</v>
      </c>
      <c r="M418" s="85">
        <v>9.5600000000000004E-2</v>
      </c>
      <c r="N418" s="85">
        <v>9.5799999999999996E-2</v>
      </c>
      <c r="O418" s="85">
        <v>9.6000000000000002E-2</v>
      </c>
      <c r="P418" s="85">
        <v>9.7699999999999995E-2</v>
      </c>
      <c r="Q418" s="85">
        <v>9.7500000000000003E-2</v>
      </c>
      <c r="R418" s="85">
        <v>9.8299999999999998E-2</v>
      </c>
      <c r="S418" s="85">
        <v>9.7100000000000006E-2</v>
      </c>
      <c r="T418" s="85">
        <v>9.7000000000000003E-2</v>
      </c>
      <c r="U418" s="85">
        <v>9.6500000000000002E-2</v>
      </c>
      <c r="V418" s="85">
        <v>9.6000000000000002E-2</v>
      </c>
      <c r="W418" s="85">
        <v>9.6799999999999997E-2</v>
      </c>
      <c r="X418" s="85">
        <v>9.5899999999999999E-2</v>
      </c>
      <c r="Y418" s="85">
        <v>9.6500000000000002E-2</v>
      </c>
      <c r="Z418" s="85">
        <v>9.6500000000000002E-2</v>
      </c>
      <c r="AA418" s="85">
        <v>9.8500000000000004E-2</v>
      </c>
      <c r="AB418" s="85">
        <v>9.8599999999999993E-2</v>
      </c>
      <c r="AC418" s="85">
        <v>9.8900000000000002E-2</v>
      </c>
      <c r="AD418" s="85">
        <v>9.8400000000000001E-2</v>
      </c>
      <c r="AE418" s="85">
        <v>9.8900000000000002E-2</v>
      </c>
      <c r="AF418" s="85">
        <v>9.5699999999999993E-2</v>
      </c>
      <c r="AG418" s="85">
        <v>9.6699999999999994E-2</v>
      </c>
      <c r="AH418" s="85">
        <v>9.3899999999999997E-2</v>
      </c>
      <c r="AI418" s="85">
        <v>9.4E-2</v>
      </c>
      <c r="AJ418" s="85">
        <v>9.5200000000000007E-2</v>
      </c>
      <c r="AK418" s="85">
        <v>9.6600000000000005E-2</v>
      </c>
      <c r="AL418" s="85">
        <v>9.6299999999999997E-2</v>
      </c>
      <c r="AM418" s="85">
        <v>9.5500000000000002E-2</v>
      </c>
      <c r="AN418" s="85">
        <v>9.4500000000000001E-2</v>
      </c>
    </row>
    <row r="419" spans="1:40" x14ac:dyDescent="0.25">
      <c r="A419" s="64" t="s">
        <v>1</v>
      </c>
      <c r="B419" s="64" t="s">
        <v>2</v>
      </c>
      <c r="C419" s="64" t="s">
        <v>321</v>
      </c>
      <c r="D419" s="64"/>
      <c r="E419" s="90">
        <v>6301011</v>
      </c>
      <c r="F419" s="88">
        <v>6301011</v>
      </c>
      <c r="G419" s="39" t="s">
        <v>863</v>
      </c>
      <c r="H419" s="85">
        <v>1.0443</v>
      </c>
      <c r="I419" s="85">
        <v>1.0239</v>
      </c>
      <c r="J419" s="85">
        <v>1.0362</v>
      </c>
      <c r="K419" s="85">
        <v>1.0337000000000001</v>
      </c>
      <c r="L419" s="85">
        <v>1.0256000000000001</v>
      </c>
      <c r="M419" s="85">
        <v>1.0246</v>
      </c>
      <c r="N419" s="85">
        <v>1.0262</v>
      </c>
      <c r="O419" s="85">
        <v>1.0147999999999999</v>
      </c>
      <c r="P419" s="85">
        <v>1.0159</v>
      </c>
      <c r="Q419" s="85">
        <v>1.0083</v>
      </c>
      <c r="R419" s="85">
        <v>1.006</v>
      </c>
      <c r="S419" s="85">
        <v>1.0007999999999999</v>
      </c>
      <c r="T419" s="85">
        <v>1.0065999999999999</v>
      </c>
      <c r="U419" s="85">
        <v>1.0163</v>
      </c>
      <c r="V419" s="85">
        <v>1.0264</v>
      </c>
      <c r="W419" s="85">
        <v>1.0229999999999999</v>
      </c>
      <c r="X419" s="85">
        <v>1.0146999999999999</v>
      </c>
      <c r="Y419" s="85">
        <v>1.0274000000000001</v>
      </c>
      <c r="Z419" s="85">
        <v>1.0339</v>
      </c>
      <c r="AA419" s="85">
        <v>1.0383</v>
      </c>
      <c r="AB419" s="85">
        <v>1.042</v>
      </c>
      <c r="AC419" s="85">
        <v>1.0451999999999999</v>
      </c>
      <c r="AD419" s="85">
        <v>1.0434000000000001</v>
      </c>
      <c r="AE419" s="85">
        <v>1.0364</v>
      </c>
      <c r="AF419" s="85">
        <v>1.0389999999999999</v>
      </c>
      <c r="AG419" s="85">
        <v>1.0181</v>
      </c>
      <c r="AH419" s="85">
        <v>1.0492999999999999</v>
      </c>
      <c r="AI419" s="85">
        <v>1.0442</v>
      </c>
      <c r="AJ419" s="85">
        <v>1.0356000000000001</v>
      </c>
      <c r="AK419" s="85">
        <v>1.0410999999999999</v>
      </c>
      <c r="AL419" s="85">
        <v>1.0451999999999999</v>
      </c>
      <c r="AM419" s="85">
        <v>1.0578000000000001</v>
      </c>
      <c r="AN419" s="85">
        <v>1.0590999999999999</v>
      </c>
    </row>
    <row r="420" spans="1:40" x14ac:dyDescent="0.25">
      <c r="A420" s="64" t="s">
        <v>1</v>
      </c>
      <c r="B420" s="64" t="s">
        <v>2</v>
      </c>
      <c r="C420" s="64" t="s">
        <v>321</v>
      </c>
      <c r="D420" s="64"/>
      <c r="E420" s="90">
        <v>6301014</v>
      </c>
      <c r="F420" s="88">
        <v>6301014</v>
      </c>
      <c r="G420" s="39" t="s">
        <v>864</v>
      </c>
      <c r="H420" s="85">
        <v>9.4500000000000001E-2</v>
      </c>
      <c r="I420" s="85">
        <v>9.5299999999999996E-2</v>
      </c>
      <c r="J420" s="85">
        <v>9.4799999999999995E-2</v>
      </c>
      <c r="K420" s="85">
        <v>9.5399999999999999E-2</v>
      </c>
      <c r="L420" s="85">
        <v>9.6500000000000002E-2</v>
      </c>
      <c r="M420" s="85">
        <v>9.7199999999999995E-2</v>
      </c>
      <c r="N420" s="85">
        <v>9.7199999999999995E-2</v>
      </c>
      <c r="O420" s="85">
        <v>9.6699999999999994E-2</v>
      </c>
      <c r="P420" s="85">
        <v>9.74E-2</v>
      </c>
      <c r="Q420" s="85">
        <v>9.8299999999999998E-2</v>
      </c>
      <c r="R420" s="85">
        <v>9.9500000000000005E-2</v>
      </c>
      <c r="S420" s="85">
        <v>9.9500000000000005E-2</v>
      </c>
      <c r="T420" s="85">
        <v>9.9699999999999997E-2</v>
      </c>
      <c r="U420" s="85">
        <v>0.10009999999999999</v>
      </c>
      <c r="V420" s="85">
        <v>9.9699999999999997E-2</v>
      </c>
      <c r="W420" s="85">
        <v>0.1009</v>
      </c>
      <c r="X420" s="85">
        <v>0.1021</v>
      </c>
      <c r="Y420" s="85">
        <v>0.1021</v>
      </c>
      <c r="Z420" s="85">
        <v>0.10249999999999999</v>
      </c>
      <c r="AA420" s="85">
        <v>0.1027</v>
      </c>
      <c r="AB420" s="85">
        <v>0.1031</v>
      </c>
      <c r="AC420" s="85">
        <v>0.10299999999999999</v>
      </c>
      <c r="AD420" s="85">
        <v>0.1032</v>
      </c>
      <c r="AE420" s="85">
        <v>0.1027</v>
      </c>
      <c r="AF420" s="85">
        <v>0.1042</v>
      </c>
      <c r="AG420" s="85">
        <v>0.1043</v>
      </c>
      <c r="AH420" s="85">
        <v>0.1036</v>
      </c>
      <c r="AI420" s="85">
        <v>0.1033</v>
      </c>
      <c r="AJ420" s="85">
        <v>0.104</v>
      </c>
      <c r="AK420" s="85">
        <v>0.1041</v>
      </c>
      <c r="AL420" s="85">
        <v>0.1047</v>
      </c>
      <c r="AM420" s="85">
        <v>0.10589999999999999</v>
      </c>
      <c r="AN420" s="85">
        <v>0.10630000000000001</v>
      </c>
    </row>
    <row r="421" spans="1:40" x14ac:dyDescent="0.25">
      <c r="A421" s="64" t="s">
        <v>1</v>
      </c>
      <c r="B421" s="64" t="s">
        <v>2</v>
      </c>
      <c r="C421" s="64" t="s">
        <v>321</v>
      </c>
      <c r="D421" s="64"/>
      <c r="E421" s="90">
        <v>6301015</v>
      </c>
      <c r="F421" s="88">
        <v>6301015</v>
      </c>
      <c r="G421" s="39" t="s">
        <v>865</v>
      </c>
      <c r="H421" s="85">
        <v>1.0699999999999999E-2</v>
      </c>
      <c r="I421" s="85">
        <v>1.0800000000000001E-2</v>
      </c>
      <c r="J421" s="85">
        <v>1.0500000000000001E-2</v>
      </c>
      <c r="K421" s="85">
        <v>1.0500000000000001E-2</v>
      </c>
      <c r="L421" s="85">
        <v>1.0500000000000001E-2</v>
      </c>
      <c r="M421" s="85">
        <v>1.04E-2</v>
      </c>
      <c r="N421" s="85">
        <v>1.0500000000000001E-2</v>
      </c>
      <c r="O421" s="85">
        <v>1.0500000000000001E-2</v>
      </c>
      <c r="P421" s="85">
        <v>1.03E-2</v>
      </c>
      <c r="Q421" s="85">
        <v>1.04E-2</v>
      </c>
      <c r="R421" s="85">
        <v>1.0200000000000001E-2</v>
      </c>
      <c r="S421" s="85">
        <v>1.0200000000000001E-2</v>
      </c>
      <c r="T421" s="85">
        <v>1.01E-2</v>
      </c>
      <c r="U421" s="85">
        <v>1.01E-2</v>
      </c>
      <c r="V421" s="85">
        <v>0.01</v>
      </c>
      <c r="W421" s="85">
        <v>1.03E-2</v>
      </c>
      <c r="X421" s="85">
        <v>1.0200000000000001E-2</v>
      </c>
      <c r="Y421" s="85">
        <v>1.01E-2</v>
      </c>
      <c r="Z421" s="85">
        <v>1.01E-2</v>
      </c>
      <c r="AA421" s="85">
        <v>1.03E-2</v>
      </c>
      <c r="AB421" s="85">
        <v>1.0200000000000001E-2</v>
      </c>
      <c r="AC421" s="85">
        <v>1.01E-2</v>
      </c>
      <c r="AD421" s="85">
        <v>0.01</v>
      </c>
      <c r="AE421" s="85">
        <v>1.01E-2</v>
      </c>
      <c r="AF421" s="85">
        <v>1.03E-2</v>
      </c>
      <c r="AG421" s="85">
        <v>1.01E-2</v>
      </c>
      <c r="AH421" s="85">
        <v>1.01E-2</v>
      </c>
      <c r="AI421" s="85">
        <v>1.01E-2</v>
      </c>
      <c r="AJ421" s="85">
        <v>1.03E-2</v>
      </c>
      <c r="AK421" s="85">
        <v>1.0200000000000001E-2</v>
      </c>
      <c r="AL421" s="85">
        <v>1.04E-2</v>
      </c>
      <c r="AM421" s="85">
        <v>1.04E-2</v>
      </c>
      <c r="AN421" s="85">
        <v>1.03E-2</v>
      </c>
    </row>
    <row r="422" spans="1:40" x14ac:dyDescent="0.25">
      <c r="A422" s="64" t="s">
        <v>1</v>
      </c>
      <c r="B422" s="64" t="s">
        <v>2</v>
      </c>
      <c r="C422" s="64" t="s">
        <v>321</v>
      </c>
      <c r="D422" s="64"/>
      <c r="E422" s="90">
        <v>6301016</v>
      </c>
      <c r="F422" s="88">
        <v>6301016</v>
      </c>
      <c r="G422" s="39" t="s">
        <v>866</v>
      </c>
      <c r="H422" s="85">
        <v>0.16120000000000001</v>
      </c>
      <c r="I422" s="85">
        <v>0.16139999999999999</v>
      </c>
      <c r="J422" s="85">
        <v>0.1618</v>
      </c>
      <c r="K422" s="85">
        <v>0.16389999999999999</v>
      </c>
      <c r="L422" s="85">
        <v>0.16600000000000001</v>
      </c>
      <c r="M422" s="85">
        <v>0.1661</v>
      </c>
      <c r="N422" s="85">
        <v>0.16719999999999999</v>
      </c>
      <c r="O422" s="85">
        <v>0.16669999999999999</v>
      </c>
      <c r="P422" s="85">
        <v>0.16569999999999999</v>
      </c>
      <c r="Q422" s="85">
        <v>0.16589999999999999</v>
      </c>
      <c r="R422" s="85">
        <v>0.1663</v>
      </c>
      <c r="S422" s="85">
        <v>0.16539999999999999</v>
      </c>
      <c r="T422" s="85">
        <v>0.1641</v>
      </c>
      <c r="U422" s="85">
        <v>0.1638</v>
      </c>
      <c r="V422" s="85">
        <v>0.16309999999999999</v>
      </c>
      <c r="W422" s="85">
        <v>0.16309999999999999</v>
      </c>
      <c r="X422" s="85">
        <v>0.16209999999999999</v>
      </c>
      <c r="Y422" s="85">
        <v>0.16120000000000001</v>
      </c>
      <c r="Z422" s="85">
        <v>0.16109999999999999</v>
      </c>
      <c r="AA422" s="85">
        <v>0.16020000000000001</v>
      </c>
      <c r="AB422" s="85">
        <v>0.15859999999999999</v>
      </c>
      <c r="AC422" s="85">
        <v>0.15820000000000001</v>
      </c>
      <c r="AD422" s="85">
        <v>0.15870000000000001</v>
      </c>
      <c r="AE422" s="85">
        <v>0.15870000000000001</v>
      </c>
      <c r="AF422" s="85">
        <v>0.15890000000000001</v>
      </c>
      <c r="AG422" s="85">
        <v>0.15890000000000001</v>
      </c>
      <c r="AH422" s="85">
        <v>0.1573</v>
      </c>
      <c r="AI422" s="85">
        <v>0.15620000000000001</v>
      </c>
      <c r="AJ422" s="85">
        <v>0.158</v>
      </c>
      <c r="AK422" s="85">
        <v>0.15989999999999999</v>
      </c>
      <c r="AL422" s="85">
        <v>0.16039999999999999</v>
      </c>
      <c r="AM422" s="85">
        <v>0.16070000000000001</v>
      </c>
      <c r="AN422" s="85">
        <v>0.16070000000000001</v>
      </c>
    </row>
    <row r="423" spans="1:40" x14ac:dyDescent="0.25">
      <c r="A423" s="64" t="s">
        <v>1</v>
      </c>
      <c r="B423" s="64" t="s">
        <v>2</v>
      </c>
      <c r="C423" s="64" t="s">
        <v>321</v>
      </c>
      <c r="D423" s="64"/>
      <c r="E423" s="90">
        <v>6301017</v>
      </c>
      <c r="F423" s="88">
        <v>6301017</v>
      </c>
      <c r="G423" s="39" t="s">
        <v>867</v>
      </c>
      <c r="H423" s="85">
        <v>0.20749999999999999</v>
      </c>
      <c r="I423" s="85">
        <v>0.2074</v>
      </c>
      <c r="J423" s="85">
        <v>0.20780000000000001</v>
      </c>
      <c r="K423" s="85">
        <v>0.20880000000000001</v>
      </c>
      <c r="L423" s="85">
        <v>0.21129999999999999</v>
      </c>
      <c r="M423" s="85">
        <v>0.21190000000000001</v>
      </c>
      <c r="N423" s="85">
        <v>0.21360000000000001</v>
      </c>
      <c r="O423" s="85">
        <v>0.21460000000000001</v>
      </c>
      <c r="P423" s="85">
        <v>0.21440000000000001</v>
      </c>
      <c r="Q423" s="85">
        <v>0.2137</v>
      </c>
      <c r="R423" s="85">
        <v>0.21290000000000001</v>
      </c>
      <c r="S423" s="85">
        <v>0.21360000000000001</v>
      </c>
      <c r="T423" s="85">
        <v>0.2135</v>
      </c>
      <c r="U423" s="85">
        <v>0.21199999999999999</v>
      </c>
      <c r="V423" s="85">
        <v>0.21260000000000001</v>
      </c>
      <c r="W423" s="85">
        <v>0.2157</v>
      </c>
      <c r="X423" s="85">
        <v>0.21279999999999999</v>
      </c>
      <c r="Y423" s="85">
        <v>0.2097</v>
      </c>
      <c r="Z423" s="85">
        <v>0.20860000000000001</v>
      </c>
      <c r="AA423" s="85">
        <v>0.20749999999999999</v>
      </c>
      <c r="AB423" s="85">
        <v>0.20810000000000001</v>
      </c>
      <c r="AC423" s="85">
        <v>0.2051</v>
      </c>
      <c r="AD423" s="85">
        <v>0.2051</v>
      </c>
      <c r="AE423" s="85">
        <v>0.20680000000000001</v>
      </c>
      <c r="AF423" s="85">
        <v>0.20880000000000001</v>
      </c>
      <c r="AG423" s="85">
        <v>0.20849999999999999</v>
      </c>
      <c r="AH423" s="85">
        <v>0.21060000000000001</v>
      </c>
      <c r="AI423" s="85">
        <v>0.20830000000000001</v>
      </c>
      <c r="AJ423" s="85">
        <v>0.20960000000000001</v>
      </c>
      <c r="AK423" s="85">
        <v>0.21299999999999999</v>
      </c>
      <c r="AL423" s="85">
        <v>0.21410000000000001</v>
      </c>
      <c r="AM423" s="85">
        <v>0.21290000000000001</v>
      </c>
      <c r="AN423" s="85">
        <v>0.21079999999999999</v>
      </c>
    </row>
    <row r="424" spans="1:40" x14ac:dyDescent="0.25">
      <c r="A424" s="64" t="s">
        <v>1</v>
      </c>
      <c r="B424" s="64" t="s">
        <v>2</v>
      </c>
      <c r="C424" s="64" t="s">
        <v>321</v>
      </c>
      <c r="D424" s="64"/>
      <c r="E424" s="90">
        <v>6301020</v>
      </c>
      <c r="F424" s="88">
        <v>6301020</v>
      </c>
      <c r="G424" s="39" t="s">
        <v>868</v>
      </c>
      <c r="H424" s="85">
        <v>0.1391</v>
      </c>
      <c r="I424" s="85">
        <v>0.1371</v>
      </c>
      <c r="J424" s="85">
        <v>0.13830000000000001</v>
      </c>
      <c r="K424" s="85">
        <v>0.13930000000000001</v>
      </c>
      <c r="L424" s="85">
        <v>0.1381</v>
      </c>
      <c r="M424" s="85">
        <v>0.13830000000000001</v>
      </c>
      <c r="N424" s="85">
        <v>0.14230000000000001</v>
      </c>
      <c r="O424" s="85">
        <v>0.14449999999999999</v>
      </c>
      <c r="P424" s="85">
        <v>0.14480000000000001</v>
      </c>
      <c r="Q424" s="85">
        <v>0.14460000000000001</v>
      </c>
      <c r="R424" s="85">
        <v>0.14419999999999999</v>
      </c>
      <c r="S424" s="85">
        <v>0.14369999999999999</v>
      </c>
      <c r="T424" s="85">
        <v>0.1434</v>
      </c>
      <c r="U424" s="85">
        <v>0.1421</v>
      </c>
      <c r="V424" s="85">
        <v>0.1459</v>
      </c>
      <c r="W424" s="85">
        <v>0.14599999999999999</v>
      </c>
      <c r="X424" s="85">
        <v>0.14560000000000001</v>
      </c>
      <c r="Y424" s="85">
        <v>0.1454</v>
      </c>
      <c r="Z424" s="85">
        <v>0.1449</v>
      </c>
      <c r="AA424" s="85">
        <v>0.1399</v>
      </c>
      <c r="AB424" s="85">
        <v>0.14199999999999999</v>
      </c>
      <c r="AC424" s="85">
        <v>0.1462</v>
      </c>
      <c r="AD424" s="85">
        <v>0.14580000000000001</v>
      </c>
      <c r="AE424" s="85">
        <v>0.1439</v>
      </c>
      <c r="AF424" s="85">
        <v>0.1434</v>
      </c>
      <c r="AG424" s="85">
        <v>0.1396</v>
      </c>
      <c r="AH424" s="85">
        <v>0.1444</v>
      </c>
      <c r="AI424" s="85">
        <v>0.14369999999999999</v>
      </c>
      <c r="AJ424" s="85">
        <v>0.14219999999999999</v>
      </c>
      <c r="AK424" s="85">
        <v>0.1426</v>
      </c>
      <c r="AL424" s="85">
        <v>0.14180000000000001</v>
      </c>
      <c r="AM424" s="85">
        <v>0.1396</v>
      </c>
      <c r="AN424" s="85">
        <v>0.1452</v>
      </c>
    </row>
    <row r="425" spans="1:40" x14ac:dyDescent="0.25">
      <c r="A425" s="64">
        <v>0</v>
      </c>
      <c r="B425" s="64">
        <v>0</v>
      </c>
      <c r="C425" s="64">
        <v>0</v>
      </c>
      <c r="D425" s="64"/>
      <c r="E425" s="113">
        <v>7000000</v>
      </c>
      <c r="F425" s="111">
        <v>7</v>
      </c>
      <c r="G425" s="112" t="s">
        <v>869</v>
      </c>
      <c r="H425" s="85">
        <v>9.9420000000000002</v>
      </c>
      <c r="I425" s="85">
        <v>9.9550000000000001</v>
      </c>
      <c r="J425" s="85">
        <v>9.9968000000000004</v>
      </c>
      <c r="K425" s="85">
        <v>10.0321</v>
      </c>
      <c r="L425" s="85">
        <v>10.190300000000001</v>
      </c>
      <c r="M425" s="85">
        <v>10.2156</v>
      </c>
      <c r="N425" s="85">
        <v>10.255699999999999</v>
      </c>
      <c r="O425" s="85">
        <v>10.3047</v>
      </c>
      <c r="P425" s="85">
        <v>10.307</v>
      </c>
      <c r="Q425" s="85">
        <v>10.3238</v>
      </c>
      <c r="R425" s="85">
        <v>10.2744</v>
      </c>
      <c r="S425" s="85">
        <v>10.2684</v>
      </c>
      <c r="T425" s="85">
        <v>10.3514</v>
      </c>
      <c r="U425" s="85">
        <v>10.4221</v>
      </c>
      <c r="V425" s="85">
        <v>10.4192</v>
      </c>
      <c r="W425" s="85">
        <v>10.426299999999999</v>
      </c>
      <c r="X425" s="85">
        <v>10.431800000000001</v>
      </c>
      <c r="Y425" s="85">
        <v>10.4358</v>
      </c>
      <c r="Z425" s="85">
        <v>10.4498</v>
      </c>
      <c r="AA425" s="85">
        <v>10.565</v>
      </c>
      <c r="AB425" s="85">
        <v>10.581200000000001</v>
      </c>
      <c r="AC425" s="85">
        <v>10.5646</v>
      </c>
      <c r="AD425" s="85">
        <v>10.5489</v>
      </c>
      <c r="AE425" s="85">
        <v>10.5838</v>
      </c>
      <c r="AF425" s="85">
        <v>10.564399999999999</v>
      </c>
      <c r="AG425" s="85">
        <v>10.6869</v>
      </c>
      <c r="AH425" s="85">
        <v>10.6845</v>
      </c>
      <c r="AI425" s="85">
        <v>10.67</v>
      </c>
      <c r="AJ425" s="85">
        <v>10.6332</v>
      </c>
      <c r="AK425" s="85">
        <v>10.670500000000001</v>
      </c>
      <c r="AL425" s="85">
        <v>10.7948</v>
      </c>
      <c r="AM425" s="85">
        <v>10.8048</v>
      </c>
      <c r="AN425" s="85">
        <v>10.7887</v>
      </c>
    </row>
    <row r="426" spans="1:40" x14ac:dyDescent="0.25">
      <c r="A426" s="64">
        <v>0</v>
      </c>
      <c r="B426" s="64">
        <v>0</v>
      </c>
      <c r="C426" s="64">
        <v>0</v>
      </c>
      <c r="D426" s="64"/>
      <c r="E426" s="113">
        <v>7100000</v>
      </c>
      <c r="F426" s="114">
        <v>71</v>
      </c>
      <c r="G426" s="99" t="s">
        <v>870</v>
      </c>
      <c r="H426" s="85">
        <v>6.0109000000000004</v>
      </c>
      <c r="I426" s="85">
        <v>6.0061</v>
      </c>
      <c r="J426" s="85">
        <v>6.0639000000000003</v>
      </c>
      <c r="K426" s="85">
        <v>6.1177000000000001</v>
      </c>
      <c r="L426" s="85">
        <v>6.1684000000000001</v>
      </c>
      <c r="M426" s="85">
        <v>6.1776999999999997</v>
      </c>
      <c r="N426" s="85">
        <v>6.2018000000000004</v>
      </c>
      <c r="O426" s="85">
        <v>6.2374999999999998</v>
      </c>
      <c r="P426" s="85">
        <v>6.2725999999999997</v>
      </c>
      <c r="Q426" s="85">
        <v>6.2891000000000004</v>
      </c>
      <c r="R426" s="85">
        <v>6.2534000000000001</v>
      </c>
      <c r="S426" s="85">
        <v>6.2359999999999998</v>
      </c>
      <c r="T426" s="85">
        <v>6.2363999999999997</v>
      </c>
      <c r="U426" s="85">
        <v>6.2324999999999999</v>
      </c>
      <c r="V426" s="85">
        <v>6.2407000000000004</v>
      </c>
      <c r="W426" s="85">
        <v>6.2896000000000001</v>
      </c>
      <c r="X426" s="85">
        <v>6.3148</v>
      </c>
      <c r="Y426" s="85">
        <v>6.3243999999999998</v>
      </c>
      <c r="Z426" s="85">
        <v>6.3413000000000004</v>
      </c>
      <c r="AA426" s="85">
        <v>6.4198000000000004</v>
      </c>
      <c r="AB426" s="85">
        <v>6.4212999999999996</v>
      </c>
      <c r="AC426" s="85">
        <v>6.4275000000000002</v>
      </c>
      <c r="AD426" s="85">
        <v>6.4298000000000002</v>
      </c>
      <c r="AE426" s="85">
        <v>6.4401000000000002</v>
      </c>
      <c r="AF426" s="85">
        <v>6.4425999999999997</v>
      </c>
      <c r="AG426" s="85">
        <v>6.4603000000000002</v>
      </c>
      <c r="AH426" s="85">
        <v>6.4912000000000001</v>
      </c>
      <c r="AI426" s="85">
        <v>6.5039999999999996</v>
      </c>
      <c r="AJ426" s="85">
        <v>6.4881000000000002</v>
      </c>
      <c r="AK426" s="85">
        <v>6.5164</v>
      </c>
      <c r="AL426" s="85">
        <v>6.5248999999999997</v>
      </c>
      <c r="AM426" s="85">
        <v>6.5574000000000003</v>
      </c>
      <c r="AN426" s="85">
        <v>6.6051000000000002</v>
      </c>
    </row>
    <row r="427" spans="1:40" x14ac:dyDescent="0.25">
      <c r="A427" s="64">
        <v>0</v>
      </c>
      <c r="B427" s="64">
        <v>0</v>
      </c>
      <c r="C427" s="64">
        <v>0</v>
      </c>
      <c r="D427" s="64"/>
      <c r="E427" s="113">
        <v>7101000</v>
      </c>
      <c r="F427" s="114">
        <v>7101</v>
      </c>
      <c r="G427" s="99" t="s">
        <v>870</v>
      </c>
      <c r="H427" s="85">
        <v>6.0109000000000004</v>
      </c>
      <c r="I427" s="85">
        <v>6.0061</v>
      </c>
      <c r="J427" s="85">
        <v>6.0639000000000003</v>
      </c>
      <c r="K427" s="85">
        <v>6.1177000000000001</v>
      </c>
      <c r="L427" s="85">
        <v>6.1684000000000001</v>
      </c>
      <c r="M427" s="85">
        <v>6.1776999999999997</v>
      </c>
      <c r="N427" s="85">
        <v>6.2018000000000004</v>
      </c>
      <c r="O427" s="85">
        <v>6.2374999999999998</v>
      </c>
      <c r="P427" s="85">
        <v>6.2725999999999997</v>
      </c>
      <c r="Q427" s="85">
        <v>6.2891000000000004</v>
      </c>
      <c r="R427" s="85">
        <v>6.2534000000000001</v>
      </c>
      <c r="S427" s="85">
        <v>6.2359999999999998</v>
      </c>
      <c r="T427" s="85">
        <v>6.2363999999999997</v>
      </c>
      <c r="U427" s="85">
        <v>6.2324999999999999</v>
      </c>
      <c r="V427" s="85">
        <v>6.2407000000000004</v>
      </c>
      <c r="W427" s="85">
        <v>6.2896000000000001</v>
      </c>
      <c r="X427" s="85">
        <v>6.3148</v>
      </c>
      <c r="Y427" s="85">
        <v>6.3243999999999998</v>
      </c>
      <c r="Z427" s="85">
        <v>6.3413000000000004</v>
      </c>
      <c r="AA427" s="85">
        <v>6.4198000000000004</v>
      </c>
      <c r="AB427" s="85">
        <v>6.4212999999999996</v>
      </c>
      <c r="AC427" s="85">
        <v>6.4275000000000002</v>
      </c>
      <c r="AD427" s="85">
        <v>6.4298000000000002</v>
      </c>
      <c r="AE427" s="85">
        <v>6.4401000000000002</v>
      </c>
      <c r="AF427" s="85">
        <v>6.4425999999999997</v>
      </c>
      <c r="AG427" s="85">
        <v>6.4603000000000002</v>
      </c>
      <c r="AH427" s="85">
        <v>6.4912000000000001</v>
      </c>
      <c r="AI427" s="85">
        <v>6.5039999999999996</v>
      </c>
      <c r="AJ427" s="85">
        <v>6.4881000000000002</v>
      </c>
      <c r="AK427" s="85">
        <v>6.5164</v>
      </c>
      <c r="AL427" s="85">
        <v>6.5248999999999997</v>
      </c>
      <c r="AM427" s="85">
        <v>6.5574000000000003</v>
      </c>
      <c r="AN427" s="85">
        <v>6.6051000000000002</v>
      </c>
    </row>
    <row r="428" spans="1:40" x14ac:dyDescent="0.25">
      <c r="A428" s="64" t="s">
        <v>4</v>
      </c>
      <c r="B428" s="64" t="s">
        <v>128</v>
      </c>
      <c r="C428" s="64" t="s">
        <v>128</v>
      </c>
      <c r="D428" s="64"/>
      <c r="E428" s="90">
        <v>7101001</v>
      </c>
      <c r="F428" s="88">
        <v>7101001</v>
      </c>
      <c r="G428" s="39" t="s">
        <v>871</v>
      </c>
      <c r="H428" s="85">
        <v>4.82E-2</v>
      </c>
      <c r="I428" s="85">
        <v>4.8599999999999997E-2</v>
      </c>
      <c r="J428" s="85">
        <v>4.8500000000000001E-2</v>
      </c>
      <c r="K428" s="85">
        <v>4.8599999999999997E-2</v>
      </c>
      <c r="L428" s="85">
        <v>4.9000000000000002E-2</v>
      </c>
      <c r="M428" s="85">
        <v>4.87E-2</v>
      </c>
      <c r="N428" s="85">
        <v>4.8599999999999997E-2</v>
      </c>
      <c r="O428" s="85">
        <v>4.8599999999999997E-2</v>
      </c>
      <c r="P428" s="85">
        <v>4.8599999999999997E-2</v>
      </c>
      <c r="Q428" s="85">
        <v>4.8599999999999997E-2</v>
      </c>
      <c r="R428" s="85">
        <v>4.8599999999999997E-2</v>
      </c>
      <c r="S428" s="85">
        <v>4.8599999999999997E-2</v>
      </c>
      <c r="T428" s="85">
        <v>4.8500000000000001E-2</v>
      </c>
      <c r="U428" s="85">
        <v>4.8300000000000003E-2</v>
      </c>
      <c r="V428" s="85">
        <v>4.8000000000000001E-2</v>
      </c>
      <c r="W428" s="85">
        <v>4.8000000000000001E-2</v>
      </c>
      <c r="X428" s="85">
        <v>4.7399999999999998E-2</v>
      </c>
      <c r="Y428" s="85">
        <v>4.7500000000000001E-2</v>
      </c>
      <c r="Z428" s="85">
        <v>4.8300000000000003E-2</v>
      </c>
      <c r="AA428" s="85">
        <v>4.87E-2</v>
      </c>
      <c r="AB428" s="85">
        <v>4.8599999999999997E-2</v>
      </c>
      <c r="AC428" s="85">
        <v>4.8899999999999999E-2</v>
      </c>
      <c r="AD428" s="85">
        <v>4.8899999999999999E-2</v>
      </c>
      <c r="AE428" s="85">
        <v>4.9200000000000001E-2</v>
      </c>
      <c r="AF428" s="85">
        <v>4.87E-2</v>
      </c>
      <c r="AG428" s="85">
        <v>4.8599999999999997E-2</v>
      </c>
      <c r="AH428" s="85">
        <v>4.8300000000000003E-2</v>
      </c>
      <c r="AI428" s="85">
        <v>4.8300000000000003E-2</v>
      </c>
      <c r="AJ428" s="85">
        <v>4.82E-2</v>
      </c>
      <c r="AK428" s="85">
        <v>4.7800000000000002E-2</v>
      </c>
      <c r="AL428" s="85">
        <v>4.82E-2</v>
      </c>
      <c r="AM428" s="85">
        <v>4.8500000000000001E-2</v>
      </c>
      <c r="AN428" s="85">
        <v>4.8399999999999999E-2</v>
      </c>
    </row>
    <row r="429" spans="1:40" x14ac:dyDescent="0.25">
      <c r="A429" s="64" t="s">
        <v>4</v>
      </c>
      <c r="B429" s="64" t="s">
        <v>128</v>
      </c>
      <c r="C429" s="64" t="s">
        <v>128</v>
      </c>
      <c r="D429" s="64"/>
      <c r="E429" s="90">
        <v>7101005</v>
      </c>
      <c r="F429" s="88">
        <v>7101005</v>
      </c>
      <c r="G429" s="39" t="s">
        <v>277</v>
      </c>
      <c r="H429" s="85">
        <v>0.39950000000000002</v>
      </c>
      <c r="I429" s="85">
        <v>0.4037</v>
      </c>
      <c r="J429" s="85">
        <v>0.40720000000000001</v>
      </c>
      <c r="K429" s="85">
        <v>0.41010000000000002</v>
      </c>
      <c r="L429" s="85">
        <v>0.40949999999999998</v>
      </c>
      <c r="M429" s="85">
        <v>0.40789999999999998</v>
      </c>
      <c r="N429" s="85">
        <v>0.41149999999999998</v>
      </c>
      <c r="O429" s="85">
        <v>0.4143</v>
      </c>
      <c r="P429" s="85">
        <v>0.41610000000000003</v>
      </c>
      <c r="Q429" s="85">
        <v>0.41410000000000002</v>
      </c>
      <c r="R429" s="85">
        <v>0.4148</v>
      </c>
      <c r="S429" s="85">
        <v>0.41820000000000002</v>
      </c>
      <c r="T429" s="85">
        <v>0.42149999999999999</v>
      </c>
      <c r="U429" s="85">
        <v>0.42399999999999999</v>
      </c>
      <c r="V429" s="85">
        <v>0.42630000000000001</v>
      </c>
      <c r="W429" s="85">
        <v>0.42980000000000002</v>
      </c>
      <c r="X429" s="85">
        <v>0.43230000000000002</v>
      </c>
      <c r="Y429" s="85">
        <v>0.43230000000000002</v>
      </c>
      <c r="Z429" s="85">
        <v>0.4335</v>
      </c>
      <c r="AA429" s="85">
        <v>0.43680000000000002</v>
      </c>
      <c r="AB429" s="85">
        <v>0.43559999999999999</v>
      </c>
      <c r="AC429" s="85">
        <v>0.43659999999999999</v>
      </c>
      <c r="AD429" s="85">
        <v>0.4385</v>
      </c>
      <c r="AE429" s="85">
        <v>0.43909999999999999</v>
      </c>
      <c r="AF429" s="85">
        <v>0.44219999999999998</v>
      </c>
      <c r="AG429" s="85">
        <v>0.44280000000000003</v>
      </c>
      <c r="AH429" s="85">
        <v>0.44479999999999997</v>
      </c>
      <c r="AI429" s="85">
        <v>0.44669999999999999</v>
      </c>
      <c r="AJ429" s="85">
        <v>0.44359999999999999</v>
      </c>
      <c r="AK429" s="85">
        <v>0.4481</v>
      </c>
      <c r="AL429" s="85">
        <v>0.44750000000000001</v>
      </c>
      <c r="AM429" s="85">
        <v>0.44990000000000002</v>
      </c>
      <c r="AN429" s="85">
        <v>0.44869999999999999</v>
      </c>
    </row>
    <row r="430" spans="1:40" x14ac:dyDescent="0.25">
      <c r="A430" s="64" t="s">
        <v>4</v>
      </c>
      <c r="B430" s="64" t="s">
        <v>128</v>
      </c>
      <c r="C430" s="64" t="s">
        <v>128</v>
      </c>
      <c r="D430" s="64"/>
      <c r="E430" s="90">
        <v>7101009</v>
      </c>
      <c r="F430" s="88">
        <v>7101009</v>
      </c>
      <c r="G430" s="39" t="s">
        <v>278</v>
      </c>
      <c r="H430" s="85">
        <v>1.2448999999999999</v>
      </c>
      <c r="I430" s="85">
        <v>1.2312000000000001</v>
      </c>
      <c r="J430" s="85">
        <v>1.2372000000000001</v>
      </c>
      <c r="K430" s="85">
        <v>1.2484</v>
      </c>
      <c r="L430" s="85">
        <v>1.2492000000000001</v>
      </c>
      <c r="M430" s="85">
        <v>1.2505999999999999</v>
      </c>
      <c r="N430" s="85">
        <v>1.2534000000000001</v>
      </c>
      <c r="O430" s="85">
        <v>1.2513000000000001</v>
      </c>
      <c r="P430" s="85">
        <v>1.2565999999999999</v>
      </c>
      <c r="Q430" s="85">
        <v>1.2532000000000001</v>
      </c>
      <c r="R430" s="85">
        <v>1.2594000000000001</v>
      </c>
      <c r="S430" s="85">
        <v>1.2565</v>
      </c>
      <c r="T430" s="85">
        <v>1.2559</v>
      </c>
      <c r="U430" s="85">
        <v>1.2624</v>
      </c>
      <c r="V430" s="85">
        <v>1.2514000000000001</v>
      </c>
      <c r="W430" s="85">
        <v>1.2598</v>
      </c>
      <c r="X430" s="85">
        <v>1.2582</v>
      </c>
      <c r="Y430" s="85">
        <v>1.2522</v>
      </c>
      <c r="Z430" s="85">
        <v>1.2603</v>
      </c>
      <c r="AA430" s="85">
        <v>1.2804</v>
      </c>
      <c r="AB430" s="85">
        <v>1.2761</v>
      </c>
      <c r="AC430" s="85">
        <v>1.2722</v>
      </c>
      <c r="AD430" s="85">
        <v>1.2716000000000001</v>
      </c>
      <c r="AE430" s="85">
        <v>1.2678</v>
      </c>
      <c r="AF430" s="85">
        <v>1.28</v>
      </c>
      <c r="AG430" s="85">
        <v>1.2825</v>
      </c>
      <c r="AH430" s="85">
        <v>1.2824</v>
      </c>
      <c r="AI430" s="85">
        <v>1.2808999999999999</v>
      </c>
      <c r="AJ430" s="85">
        <v>1.2726</v>
      </c>
      <c r="AK430" s="85">
        <v>1.2834000000000001</v>
      </c>
      <c r="AL430" s="85">
        <v>1.2842</v>
      </c>
      <c r="AM430" s="85">
        <v>1.2829999999999999</v>
      </c>
      <c r="AN430" s="85">
        <v>1.2898000000000001</v>
      </c>
    </row>
    <row r="431" spans="1:40" x14ac:dyDescent="0.25">
      <c r="A431" s="64" t="s">
        <v>4</v>
      </c>
      <c r="B431" s="64" t="s">
        <v>128</v>
      </c>
      <c r="C431" s="64" t="s">
        <v>128</v>
      </c>
      <c r="D431" s="64"/>
      <c r="E431" s="90">
        <v>7101010</v>
      </c>
      <c r="F431" s="88">
        <v>7101010</v>
      </c>
      <c r="G431" s="39" t="s">
        <v>420</v>
      </c>
      <c r="H431" s="85">
        <v>3.5148999999999999</v>
      </c>
      <c r="I431" s="85">
        <v>3.5206</v>
      </c>
      <c r="J431" s="85">
        <v>3.5670999999999999</v>
      </c>
      <c r="K431" s="85">
        <v>3.6088</v>
      </c>
      <c r="L431" s="85">
        <v>3.6528999999999998</v>
      </c>
      <c r="M431" s="85">
        <v>3.6644000000000001</v>
      </c>
      <c r="N431" s="85">
        <v>3.6838000000000002</v>
      </c>
      <c r="O431" s="85">
        <v>3.7179000000000002</v>
      </c>
      <c r="P431" s="85">
        <v>3.7444000000000002</v>
      </c>
      <c r="Q431" s="85">
        <v>3.7694000000000001</v>
      </c>
      <c r="R431" s="85">
        <v>3.7414000000000001</v>
      </c>
      <c r="S431" s="85">
        <v>3.7443</v>
      </c>
      <c r="T431" s="85">
        <v>3.7454000000000001</v>
      </c>
      <c r="U431" s="85">
        <v>3.7355</v>
      </c>
      <c r="V431" s="85">
        <v>3.7547000000000001</v>
      </c>
      <c r="W431" s="85">
        <v>3.7942999999999998</v>
      </c>
      <c r="X431" s="85">
        <v>3.8207</v>
      </c>
      <c r="Y431" s="85">
        <v>3.8355000000000001</v>
      </c>
      <c r="Z431" s="85">
        <v>3.8445</v>
      </c>
      <c r="AA431" s="85">
        <v>3.8990999999999998</v>
      </c>
      <c r="AB431" s="85">
        <v>3.9104999999999999</v>
      </c>
      <c r="AC431" s="85">
        <v>3.9144000000000001</v>
      </c>
      <c r="AD431" s="85">
        <v>3.9194</v>
      </c>
      <c r="AE431" s="85">
        <v>3.9361000000000002</v>
      </c>
      <c r="AF431" s="85">
        <v>3.9352999999999998</v>
      </c>
      <c r="AG431" s="85">
        <v>3.9542999999999999</v>
      </c>
      <c r="AH431" s="85">
        <v>3.9815999999999998</v>
      </c>
      <c r="AI431" s="85">
        <v>3.9948000000000001</v>
      </c>
      <c r="AJ431" s="85">
        <v>3.9918</v>
      </c>
      <c r="AK431" s="85">
        <v>4.0072999999999999</v>
      </c>
      <c r="AL431" s="85">
        <v>4.0114999999999998</v>
      </c>
      <c r="AM431" s="85">
        <v>4.0317999999999996</v>
      </c>
      <c r="AN431" s="85">
        <v>4.0727000000000002</v>
      </c>
    </row>
    <row r="432" spans="1:40" x14ac:dyDescent="0.25">
      <c r="A432" s="64" t="s">
        <v>4</v>
      </c>
      <c r="B432" s="64" t="s">
        <v>128</v>
      </c>
      <c r="C432" s="64" t="s">
        <v>128</v>
      </c>
      <c r="D432" s="64"/>
      <c r="E432" s="90">
        <v>7101014</v>
      </c>
      <c r="F432" s="88">
        <v>7101014</v>
      </c>
      <c r="G432" s="39" t="s">
        <v>872</v>
      </c>
      <c r="H432" s="85">
        <v>1.03E-2</v>
      </c>
      <c r="I432" s="85">
        <v>1.03E-2</v>
      </c>
      <c r="J432" s="85">
        <v>1.04E-2</v>
      </c>
      <c r="K432" s="85">
        <v>1.0699999999999999E-2</v>
      </c>
      <c r="L432" s="85">
        <v>1.0699999999999999E-2</v>
      </c>
      <c r="M432" s="85">
        <v>1.0699999999999999E-2</v>
      </c>
      <c r="N432" s="85">
        <v>1.09E-2</v>
      </c>
      <c r="O432" s="85">
        <v>1.0800000000000001E-2</v>
      </c>
      <c r="P432" s="85">
        <v>1.09E-2</v>
      </c>
      <c r="Q432" s="85">
        <v>1.09E-2</v>
      </c>
      <c r="R432" s="85">
        <v>1.0800000000000001E-2</v>
      </c>
      <c r="S432" s="85">
        <v>1.09E-2</v>
      </c>
      <c r="T432" s="85">
        <v>1.0999999999999999E-2</v>
      </c>
      <c r="U432" s="85">
        <v>1.0999999999999999E-2</v>
      </c>
      <c r="V432" s="85">
        <v>1.11E-2</v>
      </c>
      <c r="W432" s="85">
        <v>1.0999999999999999E-2</v>
      </c>
      <c r="X432" s="85">
        <v>1.0999999999999999E-2</v>
      </c>
      <c r="Y432" s="85">
        <v>1.14E-2</v>
      </c>
      <c r="Z432" s="85">
        <v>1.2E-2</v>
      </c>
      <c r="AA432" s="85">
        <v>1.17E-2</v>
      </c>
      <c r="AB432" s="85">
        <v>1.18E-2</v>
      </c>
      <c r="AC432" s="85">
        <v>1.17E-2</v>
      </c>
      <c r="AD432" s="85">
        <v>1.18E-2</v>
      </c>
      <c r="AE432" s="85">
        <v>1.18E-2</v>
      </c>
      <c r="AF432" s="85">
        <v>1.3899999999999999E-2</v>
      </c>
      <c r="AG432" s="85">
        <v>1.4E-2</v>
      </c>
      <c r="AH432" s="85">
        <v>1.4E-2</v>
      </c>
      <c r="AI432" s="85">
        <v>1.41E-2</v>
      </c>
      <c r="AJ432" s="85">
        <v>1.41E-2</v>
      </c>
      <c r="AK432" s="85">
        <v>1.4200000000000001E-2</v>
      </c>
      <c r="AL432" s="85">
        <v>1.41E-2</v>
      </c>
      <c r="AM432" s="85">
        <v>1.4500000000000001E-2</v>
      </c>
      <c r="AN432" s="85">
        <v>1.47E-2</v>
      </c>
    </row>
    <row r="433" spans="1:40" x14ac:dyDescent="0.25">
      <c r="A433" s="64" t="s">
        <v>4</v>
      </c>
      <c r="B433" s="64" t="s">
        <v>128</v>
      </c>
      <c r="C433" s="64" t="s">
        <v>128</v>
      </c>
      <c r="D433" s="64"/>
      <c r="E433" s="90">
        <v>7101036</v>
      </c>
      <c r="F433" s="88">
        <v>7101036</v>
      </c>
      <c r="G433" s="39" t="s">
        <v>873</v>
      </c>
      <c r="H433" s="85">
        <v>8.5099999999999995E-2</v>
      </c>
      <c r="I433" s="85">
        <v>8.7800000000000003E-2</v>
      </c>
      <c r="J433" s="85">
        <v>8.9599999999999999E-2</v>
      </c>
      <c r="K433" s="85">
        <v>8.8300000000000003E-2</v>
      </c>
      <c r="L433" s="85">
        <v>8.8800000000000004E-2</v>
      </c>
      <c r="M433" s="85">
        <v>8.8200000000000001E-2</v>
      </c>
      <c r="N433" s="85">
        <v>8.7099999999999997E-2</v>
      </c>
      <c r="O433" s="85">
        <v>8.5300000000000001E-2</v>
      </c>
      <c r="P433" s="85">
        <v>8.5500000000000007E-2</v>
      </c>
      <c r="Q433" s="85">
        <v>8.6300000000000002E-2</v>
      </c>
      <c r="R433" s="85">
        <v>8.3500000000000005E-2</v>
      </c>
      <c r="S433" s="85">
        <v>8.43E-2</v>
      </c>
      <c r="T433" s="85">
        <v>8.4199999999999997E-2</v>
      </c>
      <c r="U433" s="85">
        <v>8.5500000000000007E-2</v>
      </c>
      <c r="V433" s="85">
        <v>8.6999999999999994E-2</v>
      </c>
      <c r="W433" s="85">
        <v>8.7300000000000003E-2</v>
      </c>
      <c r="X433" s="85">
        <v>8.8499999999999995E-2</v>
      </c>
      <c r="Y433" s="85">
        <v>8.8900000000000007E-2</v>
      </c>
      <c r="Z433" s="85">
        <v>8.7900000000000006E-2</v>
      </c>
      <c r="AA433" s="85">
        <v>8.8400000000000006E-2</v>
      </c>
      <c r="AB433" s="85">
        <v>8.9200000000000002E-2</v>
      </c>
      <c r="AC433" s="85">
        <v>8.8499999999999995E-2</v>
      </c>
      <c r="AD433" s="85">
        <v>8.8200000000000001E-2</v>
      </c>
      <c r="AE433" s="85">
        <v>8.8099999999999998E-2</v>
      </c>
      <c r="AF433" s="85">
        <v>8.5400000000000004E-2</v>
      </c>
      <c r="AG433" s="85">
        <v>8.4699999999999998E-2</v>
      </c>
      <c r="AH433" s="85">
        <v>8.5500000000000007E-2</v>
      </c>
      <c r="AI433" s="85">
        <v>8.5999999999999993E-2</v>
      </c>
      <c r="AJ433" s="85">
        <v>8.4599999999999995E-2</v>
      </c>
      <c r="AK433" s="85">
        <v>8.4900000000000003E-2</v>
      </c>
      <c r="AL433" s="85">
        <v>8.6199999999999999E-2</v>
      </c>
      <c r="AM433" s="85">
        <v>8.5000000000000006E-2</v>
      </c>
      <c r="AN433" s="85">
        <v>8.5300000000000001E-2</v>
      </c>
    </row>
    <row r="434" spans="1:40" x14ac:dyDescent="0.25">
      <c r="A434" s="64" t="s">
        <v>4</v>
      </c>
      <c r="B434" s="64" t="s">
        <v>128</v>
      </c>
      <c r="C434" s="64" t="s">
        <v>128</v>
      </c>
      <c r="D434" s="64"/>
      <c r="E434" s="90">
        <v>7101076</v>
      </c>
      <c r="F434" s="88">
        <v>7101076</v>
      </c>
      <c r="G434" s="39" t="s">
        <v>874</v>
      </c>
      <c r="H434" s="85">
        <v>0.69579999999999997</v>
      </c>
      <c r="I434" s="85">
        <v>0.69169999999999998</v>
      </c>
      <c r="J434" s="85">
        <v>0.69169999999999998</v>
      </c>
      <c r="K434" s="85">
        <v>0.69059999999999999</v>
      </c>
      <c r="L434" s="85">
        <v>0.69599999999999995</v>
      </c>
      <c r="M434" s="85">
        <v>0.69489999999999996</v>
      </c>
      <c r="N434" s="85">
        <v>0.69430000000000003</v>
      </c>
      <c r="O434" s="85">
        <v>0.69699999999999995</v>
      </c>
      <c r="P434" s="85">
        <v>0.69820000000000004</v>
      </c>
      <c r="Q434" s="85">
        <v>0.69420000000000004</v>
      </c>
      <c r="R434" s="85">
        <v>0.68259999999999998</v>
      </c>
      <c r="S434" s="85">
        <v>0.66080000000000005</v>
      </c>
      <c r="T434" s="85">
        <v>0.65759999999999996</v>
      </c>
      <c r="U434" s="85">
        <v>0.65369999999999995</v>
      </c>
      <c r="V434" s="85">
        <v>0.65</v>
      </c>
      <c r="W434" s="85">
        <v>0.6472</v>
      </c>
      <c r="X434" s="85">
        <v>0.64449999999999996</v>
      </c>
      <c r="Y434" s="85">
        <v>0.64429999999999998</v>
      </c>
      <c r="Z434" s="85">
        <v>0.64239999999999997</v>
      </c>
      <c r="AA434" s="85">
        <v>0.64239999999999997</v>
      </c>
      <c r="AB434" s="85">
        <v>0.6371</v>
      </c>
      <c r="AC434" s="85">
        <v>0.64270000000000005</v>
      </c>
      <c r="AD434" s="85">
        <v>0.63890000000000002</v>
      </c>
      <c r="AE434" s="85">
        <v>0.63549999999999995</v>
      </c>
      <c r="AF434" s="85">
        <v>0.623</v>
      </c>
      <c r="AG434" s="85">
        <v>0.61950000000000005</v>
      </c>
      <c r="AH434" s="85">
        <v>0.62070000000000003</v>
      </c>
      <c r="AI434" s="85">
        <v>0.61939999999999995</v>
      </c>
      <c r="AJ434" s="85">
        <v>0.61899999999999999</v>
      </c>
      <c r="AK434" s="85">
        <v>0.61670000000000003</v>
      </c>
      <c r="AL434" s="85">
        <v>0.61919999999999997</v>
      </c>
      <c r="AM434" s="85">
        <v>0.63060000000000005</v>
      </c>
      <c r="AN434" s="85">
        <v>0.63139999999999996</v>
      </c>
    </row>
    <row r="435" spans="1:40" x14ac:dyDescent="0.25">
      <c r="A435" s="64" t="s">
        <v>4</v>
      </c>
      <c r="B435" s="64" t="s">
        <v>128</v>
      </c>
      <c r="C435" s="64" t="s">
        <v>128</v>
      </c>
      <c r="D435" s="64"/>
      <c r="E435" s="90">
        <v>7101090</v>
      </c>
      <c r="F435" s="88">
        <v>7101090</v>
      </c>
      <c r="G435" s="39" t="s">
        <v>875</v>
      </c>
      <c r="H435" s="85">
        <v>1.2200000000000001E-2</v>
      </c>
      <c r="I435" s="85">
        <v>1.2200000000000001E-2</v>
      </c>
      <c r="J435" s="85">
        <v>1.2200000000000001E-2</v>
      </c>
      <c r="K435" s="85">
        <v>1.2200000000000001E-2</v>
      </c>
      <c r="L435" s="85">
        <v>1.2200000000000001E-2</v>
      </c>
      <c r="M435" s="85">
        <v>1.2200000000000001E-2</v>
      </c>
      <c r="N435" s="85">
        <v>1.23E-2</v>
      </c>
      <c r="O435" s="85">
        <v>1.23E-2</v>
      </c>
      <c r="P435" s="85">
        <v>1.23E-2</v>
      </c>
      <c r="Q435" s="85">
        <v>1.23E-2</v>
      </c>
      <c r="R435" s="85">
        <v>1.24E-2</v>
      </c>
      <c r="S435" s="85">
        <v>1.23E-2</v>
      </c>
      <c r="T435" s="85">
        <v>1.23E-2</v>
      </c>
      <c r="U435" s="85">
        <v>1.2200000000000001E-2</v>
      </c>
      <c r="V435" s="85">
        <v>1.2200000000000001E-2</v>
      </c>
      <c r="W435" s="85">
        <v>1.2200000000000001E-2</v>
      </c>
      <c r="X435" s="85">
        <v>1.2200000000000001E-2</v>
      </c>
      <c r="Y435" s="85">
        <v>1.23E-2</v>
      </c>
      <c r="Z435" s="85">
        <v>1.23E-2</v>
      </c>
      <c r="AA435" s="85">
        <v>1.24E-2</v>
      </c>
      <c r="AB435" s="85">
        <v>1.24E-2</v>
      </c>
      <c r="AC435" s="85">
        <v>1.2500000000000001E-2</v>
      </c>
      <c r="AD435" s="85">
        <v>1.2500000000000001E-2</v>
      </c>
      <c r="AE435" s="85">
        <v>1.2500000000000001E-2</v>
      </c>
      <c r="AF435" s="85">
        <v>1.41E-2</v>
      </c>
      <c r="AG435" s="85">
        <v>1.4E-2</v>
      </c>
      <c r="AH435" s="85">
        <v>1.4E-2</v>
      </c>
      <c r="AI435" s="85">
        <v>1.4E-2</v>
      </c>
      <c r="AJ435" s="85">
        <v>1.4E-2</v>
      </c>
      <c r="AK435" s="85">
        <v>1.4E-2</v>
      </c>
      <c r="AL435" s="85">
        <v>1.4E-2</v>
      </c>
      <c r="AM435" s="85">
        <v>1.41E-2</v>
      </c>
      <c r="AN435" s="85">
        <v>1.41E-2</v>
      </c>
    </row>
    <row r="436" spans="1:40" x14ac:dyDescent="0.25">
      <c r="A436" s="64">
        <v>0</v>
      </c>
      <c r="B436" s="64">
        <v>0</v>
      </c>
      <c r="C436" s="64">
        <v>0</v>
      </c>
      <c r="D436" s="64"/>
      <c r="E436" s="113">
        <v>7200000</v>
      </c>
      <c r="F436" s="114">
        <v>72</v>
      </c>
      <c r="G436" s="99" t="s">
        <v>876</v>
      </c>
      <c r="H436" s="85">
        <v>3.9310999999999998</v>
      </c>
      <c r="I436" s="85">
        <v>3.9489000000000001</v>
      </c>
      <c r="J436" s="85">
        <v>3.9329000000000001</v>
      </c>
      <c r="K436" s="85">
        <v>3.9144000000000001</v>
      </c>
      <c r="L436" s="85">
        <v>4.0218999999999996</v>
      </c>
      <c r="M436" s="85">
        <v>4.0378999999999996</v>
      </c>
      <c r="N436" s="85">
        <v>4.0538999999999996</v>
      </c>
      <c r="O436" s="85">
        <v>4.0670999999999999</v>
      </c>
      <c r="P436" s="85">
        <v>4.0343999999999998</v>
      </c>
      <c r="Q436" s="85">
        <v>4.0347999999999997</v>
      </c>
      <c r="R436" s="85">
        <v>4.0209999999999999</v>
      </c>
      <c r="S436" s="85">
        <v>4.0324</v>
      </c>
      <c r="T436" s="85">
        <v>4.1150000000000002</v>
      </c>
      <c r="U436" s="85">
        <v>4.1896000000000004</v>
      </c>
      <c r="V436" s="85">
        <v>4.1784999999999997</v>
      </c>
      <c r="W436" s="85">
        <v>4.1367000000000003</v>
      </c>
      <c r="X436" s="85">
        <v>4.117</v>
      </c>
      <c r="Y436" s="85">
        <v>4.1113999999999997</v>
      </c>
      <c r="Z436" s="85">
        <v>4.1085000000000003</v>
      </c>
      <c r="AA436" s="85">
        <v>4.1452</v>
      </c>
      <c r="AB436" s="85">
        <v>4.1599000000000004</v>
      </c>
      <c r="AC436" s="85">
        <v>4.1371000000000002</v>
      </c>
      <c r="AD436" s="85">
        <v>4.1191000000000004</v>
      </c>
      <c r="AE436" s="85">
        <v>4.1436999999999999</v>
      </c>
      <c r="AF436" s="85">
        <v>4.1218000000000004</v>
      </c>
      <c r="AG436" s="85">
        <v>4.2266000000000004</v>
      </c>
      <c r="AH436" s="85">
        <v>4.1932999999999998</v>
      </c>
      <c r="AI436" s="85">
        <v>4.1660000000000004</v>
      </c>
      <c r="AJ436" s="85">
        <v>4.1451000000000002</v>
      </c>
      <c r="AK436" s="85">
        <v>4.1542000000000003</v>
      </c>
      <c r="AL436" s="85">
        <v>4.2699999999999996</v>
      </c>
      <c r="AM436" s="85">
        <v>4.2473999999999998</v>
      </c>
      <c r="AN436" s="85">
        <v>4.1837</v>
      </c>
    </row>
    <row r="437" spans="1:40" x14ac:dyDescent="0.25">
      <c r="A437" s="64">
        <v>0</v>
      </c>
      <c r="B437" s="64">
        <v>0</v>
      </c>
      <c r="C437" s="64">
        <v>0</v>
      </c>
      <c r="D437" s="64"/>
      <c r="E437" s="113">
        <v>7201000</v>
      </c>
      <c r="F437" s="114">
        <v>7201</v>
      </c>
      <c r="G437" s="99" t="s">
        <v>877</v>
      </c>
      <c r="H437" s="85">
        <v>3.0659000000000001</v>
      </c>
      <c r="I437" s="85">
        <v>3.0886999999999998</v>
      </c>
      <c r="J437" s="85">
        <v>3.0766</v>
      </c>
      <c r="K437" s="85">
        <v>3.0598000000000001</v>
      </c>
      <c r="L437" s="85">
        <v>3.0577999999999999</v>
      </c>
      <c r="M437" s="85">
        <v>3.0365000000000002</v>
      </c>
      <c r="N437" s="85">
        <v>3.0569000000000002</v>
      </c>
      <c r="O437" s="85">
        <v>3.0733000000000001</v>
      </c>
      <c r="P437" s="85">
        <v>3.0442999999999998</v>
      </c>
      <c r="Q437" s="85">
        <v>3.0510999999999999</v>
      </c>
      <c r="R437" s="85">
        <v>3.0425</v>
      </c>
      <c r="S437" s="85">
        <v>3.0543</v>
      </c>
      <c r="T437" s="85">
        <v>3.1084999999999998</v>
      </c>
      <c r="U437" s="85">
        <v>3.0996000000000001</v>
      </c>
      <c r="V437" s="85">
        <v>3.0846</v>
      </c>
      <c r="W437" s="85">
        <v>3.0482</v>
      </c>
      <c r="X437" s="85">
        <v>3.0356000000000001</v>
      </c>
      <c r="Y437" s="85">
        <v>3.0343</v>
      </c>
      <c r="Z437" s="85">
        <v>3.0358999999999998</v>
      </c>
      <c r="AA437" s="85">
        <v>3.0724</v>
      </c>
      <c r="AB437" s="85">
        <v>3.0893999999999999</v>
      </c>
      <c r="AC437" s="85">
        <v>3.0709</v>
      </c>
      <c r="AD437" s="85">
        <v>3.0589</v>
      </c>
      <c r="AE437" s="85">
        <v>3.0581</v>
      </c>
      <c r="AF437" s="85">
        <v>3.0520999999999998</v>
      </c>
      <c r="AG437" s="85">
        <v>3.0848</v>
      </c>
      <c r="AH437" s="85">
        <v>3.06</v>
      </c>
      <c r="AI437" s="85">
        <v>3.0482</v>
      </c>
      <c r="AJ437" s="85">
        <v>3.0335999999999999</v>
      </c>
      <c r="AK437" s="85">
        <v>3.0464000000000002</v>
      </c>
      <c r="AL437" s="85">
        <v>3.1656</v>
      </c>
      <c r="AM437" s="85">
        <v>3.1421000000000001</v>
      </c>
      <c r="AN437" s="85">
        <v>3.0806</v>
      </c>
    </row>
    <row r="438" spans="1:40" x14ac:dyDescent="0.25">
      <c r="A438" s="64" t="s">
        <v>4</v>
      </c>
      <c r="B438" s="64" t="s">
        <v>128</v>
      </c>
      <c r="C438" s="64" t="s">
        <v>128</v>
      </c>
      <c r="D438" s="64"/>
      <c r="E438" s="90">
        <v>7201001</v>
      </c>
      <c r="F438" s="88">
        <v>7201001</v>
      </c>
      <c r="G438" s="39" t="s">
        <v>878</v>
      </c>
      <c r="H438" s="85">
        <v>0.183</v>
      </c>
      <c r="I438" s="85">
        <v>0.1835</v>
      </c>
      <c r="J438" s="85">
        <v>0.18379999999999999</v>
      </c>
      <c r="K438" s="85">
        <v>0.1847</v>
      </c>
      <c r="L438" s="85">
        <v>0.1825</v>
      </c>
      <c r="M438" s="85">
        <v>0.18310000000000001</v>
      </c>
      <c r="N438" s="85">
        <v>0.18490000000000001</v>
      </c>
      <c r="O438" s="85">
        <v>0.18759999999999999</v>
      </c>
      <c r="P438" s="85">
        <v>0.1895</v>
      </c>
      <c r="Q438" s="85">
        <v>0.18890000000000001</v>
      </c>
      <c r="R438" s="85">
        <v>0.18890000000000001</v>
      </c>
      <c r="S438" s="85">
        <v>0.1898</v>
      </c>
      <c r="T438" s="85">
        <v>0.1888</v>
      </c>
      <c r="U438" s="85">
        <v>0.19059999999999999</v>
      </c>
      <c r="V438" s="85">
        <v>0.19139999999999999</v>
      </c>
      <c r="W438" s="85">
        <v>0.19209999999999999</v>
      </c>
      <c r="X438" s="85">
        <v>0.19139999999999999</v>
      </c>
      <c r="Y438" s="85">
        <v>0.1905</v>
      </c>
      <c r="Z438" s="85">
        <v>0.19159999999999999</v>
      </c>
      <c r="AA438" s="85">
        <v>0.19370000000000001</v>
      </c>
      <c r="AB438" s="85">
        <v>0.19589999999999999</v>
      </c>
      <c r="AC438" s="85">
        <v>0.19470000000000001</v>
      </c>
      <c r="AD438" s="85">
        <v>0.1923</v>
      </c>
      <c r="AE438" s="85">
        <v>0.19309999999999999</v>
      </c>
      <c r="AF438" s="85">
        <v>0.18809999999999999</v>
      </c>
      <c r="AG438" s="85">
        <v>0.18740000000000001</v>
      </c>
      <c r="AH438" s="85">
        <v>0.188</v>
      </c>
      <c r="AI438" s="85">
        <v>0.18559999999999999</v>
      </c>
      <c r="AJ438" s="85">
        <v>0.1885</v>
      </c>
      <c r="AK438" s="85">
        <v>0.18970000000000001</v>
      </c>
      <c r="AL438" s="85">
        <v>0.19</v>
      </c>
      <c r="AM438" s="85">
        <v>0.19020000000000001</v>
      </c>
      <c r="AN438" s="85">
        <v>0.18909999999999999</v>
      </c>
    </row>
    <row r="439" spans="1:40" x14ac:dyDescent="0.25">
      <c r="A439" s="64" t="s">
        <v>1</v>
      </c>
      <c r="B439" s="64" t="s">
        <v>160</v>
      </c>
      <c r="C439" s="64" t="s">
        <v>321</v>
      </c>
      <c r="D439" s="64"/>
      <c r="E439" s="90">
        <v>7201002</v>
      </c>
      <c r="F439" s="88">
        <v>7201002</v>
      </c>
      <c r="G439" s="39" t="s">
        <v>879</v>
      </c>
      <c r="H439" s="85">
        <v>6.4799999999999996E-2</v>
      </c>
      <c r="I439" s="85">
        <v>6.4500000000000002E-2</v>
      </c>
      <c r="J439" s="85">
        <v>6.4399999999999999E-2</v>
      </c>
      <c r="K439" s="85">
        <v>6.4100000000000004E-2</v>
      </c>
      <c r="L439" s="85">
        <v>6.4399999999999999E-2</v>
      </c>
      <c r="M439" s="85">
        <v>6.4399999999999999E-2</v>
      </c>
      <c r="N439" s="85">
        <v>6.3899999999999998E-2</v>
      </c>
      <c r="O439" s="85">
        <v>6.4399999999999999E-2</v>
      </c>
      <c r="P439" s="85">
        <v>6.4000000000000001E-2</v>
      </c>
      <c r="Q439" s="85">
        <v>6.3899999999999998E-2</v>
      </c>
      <c r="R439" s="85">
        <v>6.3399999999999998E-2</v>
      </c>
      <c r="S439" s="85">
        <v>6.1800000000000001E-2</v>
      </c>
      <c r="T439" s="85">
        <v>6.1699999999999998E-2</v>
      </c>
      <c r="U439" s="85">
        <v>6.0400000000000002E-2</v>
      </c>
      <c r="V439" s="85">
        <v>6.08E-2</v>
      </c>
      <c r="W439" s="85">
        <v>6.2600000000000003E-2</v>
      </c>
      <c r="X439" s="85">
        <v>6.2600000000000003E-2</v>
      </c>
      <c r="Y439" s="85">
        <v>6.2899999999999998E-2</v>
      </c>
      <c r="Z439" s="85">
        <v>6.2799999999999995E-2</v>
      </c>
      <c r="AA439" s="85">
        <v>6.1899999999999997E-2</v>
      </c>
      <c r="AB439" s="85">
        <v>6.1800000000000001E-2</v>
      </c>
      <c r="AC439" s="85">
        <v>6.1499999999999999E-2</v>
      </c>
      <c r="AD439" s="85">
        <v>6.1499999999999999E-2</v>
      </c>
      <c r="AE439" s="85">
        <v>6.0600000000000001E-2</v>
      </c>
      <c r="AF439" s="85">
        <v>5.9900000000000002E-2</v>
      </c>
      <c r="AG439" s="85">
        <v>5.8999999999999997E-2</v>
      </c>
      <c r="AH439" s="85">
        <v>5.7299999999999997E-2</v>
      </c>
      <c r="AI439" s="85">
        <v>5.7200000000000001E-2</v>
      </c>
      <c r="AJ439" s="85">
        <v>5.6399999999999999E-2</v>
      </c>
      <c r="AK439" s="85">
        <v>5.6000000000000001E-2</v>
      </c>
      <c r="AL439" s="85">
        <v>5.5599999999999997E-2</v>
      </c>
      <c r="AM439" s="85">
        <v>5.62E-2</v>
      </c>
      <c r="AN439" s="85">
        <v>5.5300000000000002E-2</v>
      </c>
    </row>
    <row r="440" spans="1:40" x14ac:dyDescent="0.25">
      <c r="A440" s="64" t="s">
        <v>4</v>
      </c>
      <c r="B440" s="64" t="s">
        <v>128</v>
      </c>
      <c r="C440" s="64" t="s">
        <v>128</v>
      </c>
      <c r="D440" s="64"/>
      <c r="E440" s="90">
        <v>7201003</v>
      </c>
      <c r="F440" s="88">
        <v>7201003</v>
      </c>
      <c r="G440" s="39" t="s">
        <v>880</v>
      </c>
      <c r="H440" s="85">
        <v>1.5100000000000001E-2</v>
      </c>
      <c r="I440" s="85">
        <v>1.49E-2</v>
      </c>
      <c r="J440" s="85">
        <v>1.49E-2</v>
      </c>
      <c r="K440" s="85">
        <v>1.49E-2</v>
      </c>
      <c r="L440" s="85">
        <v>1.49E-2</v>
      </c>
      <c r="M440" s="85">
        <v>1.4999999999999999E-2</v>
      </c>
      <c r="N440" s="85">
        <v>1.5100000000000001E-2</v>
      </c>
      <c r="O440" s="85">
        <v>1.5299999999999999E-2</v>
      </c>
      <c r="P440" s="85">
        <v>1.4999999999999999E-2</v>
      </c>
      <c r="Q440" s="85">
        <v>1.49E-2</v>
      </c>
      <c r="R440" s="85">
        <v>1.4500000000000001E-2</v>
      </c>
      <c r="S440" s="85">
        <v>1.3599999999999999E-2</v>
      </c>
      <c r="T440" s="85">
        <v>1.3899999999999999E-2</v>
      </c>
      <c r="U440" s="85">
        <v>1.4E-2</v>
      </c>
      <c r="V440" s="85">
        <v>1.3899999999999999E-2</v>
      </c>
      <c r="W440" s="85">
        <v>1.2800000000000001E-2</v>
      </c>
      <c r="X440" s="85">
        <v>1.2999999999999999E-2</v>
      </c>
      <c r="Y440" s="85">
        <v>1.24E-2</v>
      </c>
      <c r="Z440" s="85">
        <v>1.2500000000000001E-2</v>
      </c>
      <c r="AA440" s="85">
        <v>1.2699999999999999E-2</v>
      </c>
      <c r="AB440" s="85">
        <v>1.2699999999999999E-2</v>
      </c>
      <c r="AC440" s="85">
        <v>1.26E-2</v>
      </c>
      <c r="AD440" s="85">
        <v>1.26E-2</v>
      </c>
      <c r="AE440" s="85">
        <v>1.2500000000000001E-2</v>
      </c>
      <c r="AF440" s="85">
        <v>1.24E-2</v>
      </c>
      <c r="AG440" s="85">
        <v>1.23E-2</v>
      </c>
      <c r="AH440" s="85">
        <v>1.2999999999999999E-2</v>
      </c>
      <c r="AI440" s="85">
        <v>1.3299999999999999E-2</v>
      </c>
      <c r="AJ440" s="85">
        <v>1.38E-2</v>
      </c>
      <c r="AK440" s="85">
        <v>1.3599999999999999E-2</v>
      </c>
      <c r="AL440" s="85">
        <v>1.3899999999999999E-2</v>
      </c>
      <c r="AM440" s="85">
        <v>1.2999999999999999E-2</v>
      </c>
      <c r="AN440" s="85">
        <v>1.2699999999999999E-2</v>
      </c>
    </row>
    <row r="441" spans="1:40" x14ac:dyDescent="0.25">
      <c r="A441" s="64" t="s">
        <v>4</v>
      </c>
      <c r="B441" s="64" t="s">
        <v>128</v>
      </c>
      <c r="C441" s="64" t="s">
        <v>128</v>
      </c>
      <c r="D441" s="64"/>
      <c r="E441" s="90">
        <v>7201006</v>
      </c>
      <c r="F441" s="88">
        <v>7201006</v>
      </c>
      <c r="G441" s="39" t="s">
        <v>881</v>
      </c>
      <c r="H441" s="85">
        <v>0.1535</v>
      </c>
      <c r="I441" s="85">
        <v>0.15609999999999999</v>
      </c>
      <c r="J441" s="85">
        <v>0.16020000000000001</v>
      </c>
      <c r="K441" s="85">
        <v>0.1595</v>
      </c>
      <c r="L441" s="85">
        <v>0.159</v>
      </c>
      <c r="M441" s="85">
        <v>0.15820000000000001</v>
      </c>
      <c r="N441" s="85">
        <v>0.1583</v>
      </c>
      <c r="O441" s="85">
        <v>0.1583</v>
      </c>
      <c r="P441" s="85">
        <v>0.15690000000000001</v>
      </c>
      <c r="Q441" s="85">
        <v>0.15670000000000001</v>
      </c>
      <c r="R441" s="85">
        <v>0.15670000000000001</v>
      </c>
      <c r="S441" s="85">
        <v>0.15590000000000001</v>
      </c>
      <c r="T441" s="85">
        <v>0.15479999999999999</v>
      </c>
      <c r="U441" s="85">
        <v>0.15570000000000001</v>
      </c>
      <c r="V441" s="85">
        <v>0.1573</v>
      </c>
      <c r="W441" s="85">
        <v>0.15659999999999999</v>
      </c>
      <c r="X441" s="85">
        <v>0.1593</v>
      </c>
      <c r="Y441" s="85">
        <v>0.16</v>
      </c>
      <c r="Z441" s="85">
        <v>0.15989999999999999</v>
      </c>
      <c r="AA441" s="85">
        <v>0.16089999999999999</v>
      </c>
      <c r="AB441" s="85">
        <v>0.16569999999999999</v>
      </c>
      <c r="AC441" s="85">
        <v>0.16650000000000001</v>
      </c>
      <c r="AD441" s="85">
        <v>0.1661</v>
      </c>
      <c r="AE441" s="85">
        <v>0.1668</v>
      </c>
      <c r="AF441" s="85">
        <v>0.1605</v>
      </c>
      <c r="AG441" s="85">
        <v>0.1598</v>
      </c>
      <c r="AH441" s="85">
        <v>0.16139999999999999</v>
      </c>
      <c r="AI441" s="85">
        <v>0.15740000000000001</v>
      </c>
      <c r="AJ441" s="85">
        <v>0.15820000000000001</v>
      </c>
      <c r="AK441" s="85">
        <v>0.1575</v>
      </c>
      <c r="AL441" s="85">
        <v>0.1595</v>
      </c>
      <c r="AM441" s="85">
        <v>0.16059999999999999</v>
      </c>
      <c r="AN441" s="85">
        <v>0.16039999999999999</v>
      </c>
    </row>
    <row r="442" spans="1:40" x14ac:dyDescent="0.25">
      <c r="A442" s="64" t="s">
        <v>1</v>
      </c>
      <c r="B442" s="64" t="s">
        <v>155</v>
      </c>
      <c r="C442" s="64" t="s">
        <v>321</v>
      </c>
      <c r="D442" s="64"/>
      <c r="E442" s="90">
        <v>7201010</v>
      </c>
      <c r="F442" s="88">
        <v>7201010</v>
      </c>
      <c r="G442" s="39" t="s">
        <v>882</v>
      </c>
      <c r="H442" s="85">
        <v>4.1500000000000002E-2</v>
      </c>
      <c r="I442" s="85">
        <v>4.07E-2</v>
      </c>
      <c r="J442" s="85">
        <v>4.0800000000000003E-2</v>
      </c>
      <c r="K442" s="85">
        <v>4.1200000000000001E-2</v>
      </c>
      <c r="L442" s="85">
        <v>4.1200000000000001E-2</v>
      </c>
      <c r="M442" s="85">
        <v>4.1200000000000001E-2</v>
      </c>
      <c r="N442" s="85">
        <v>4.1399999999999999E-2</v>
      </c>
      <c r="O442" s="85">
        <v>4.1300000000000003E-2</v>
      </c>
      <c r="P442" s="85">
        <v>4.1000000000000002E-2</v>
      </c>
      <c r="Q442" s="85">
        <v>4.0899999999999999E-2</v>
      </c>
      <c r="R442" s="85">
        <v>4.0899999999999999E-2</v>
      </c>
      <c r="S442" s="85">
        <v>4.07E-2</v>
      </c>
      <c r="T442" s="85">
        <v>4.0399999999999998E-2</v>
      </c>
      <c r="U442" s="85">
        <v>3.9899999999999998E-2</v>
      </c>
      <c r="V442" s="85">
        <v>4.0300000000000002E-2</v>
      </c>
      <c r="W442" s="85">
        <v>4.02E-2</v>
      </c>
      <c r="X442" s="85">
        <v>4.0300000000000002E-2</v>
      </c>
      <c r="Y442" s="85">
        <v>4.0099999999999997E-2</v>
      </c>
      <c r="Z442" s="85">
        <v>3.9800000000000002E-2</v>
      </c>
      <c r="AA442" s="85">
        <v>4.0099999999999997E-2</v>
      </c>
      <c r="AB442" s="85">
        <v>4.02E-2</v>
      </c>
      <c r="AC442" s="85">
        <v>4.0800000000000003E-2</v>
      </c>
      <c r="AD442" s="85">
        <v>4.1200000000000001E-2</v>
      </c>
      <c r="AE442" s="85">
        <v>4.1300000000000003E-2</v>
      </c>
      <c r="AF442" s="85">
        <v>4.2700000000000002E-2</v>
      </c>
      <c r="AG442" s="85">
        <v>4.3400000000000001E-2</v>
      </c>
      <c r="AH442" s="85">
        <v>4.2900000000000001E-2</v>
      </c>
      <c r="AI442" s="85">
        <v>4.3200000000000002E-2</v>
      </c>
      <c r="AJ442" s="85">
        <v>4.3299999999999998E-2</v>
      </c>
      <c r="AK442" s="85">
        <v>4.2799999999999998E-2</v>
      </c>
      <c r="AL442" s="85">
        <v>4.3099999999999999E-2</v>
      </c>
      <c r="AM442" s="85">
        <v>4.2900000000000001E-2</v>
      </c>
      <c r="AN442" s="85">
        <v>4.3299999999999998E-2</v>
      </c>
    </row>
    <row r="443" spans="1:40" x14ac:dyDescent="0.25">
      <c r="A443" s="64" t="s">
        <v>4</v>
      </c>
      <c r="B443" s="64" t="s">
        <v>128</v>
      </c>
      <c r="C443" s="64" t="s">
        <v>128</v>
      </c>
      <c r="D443" s="64"/>
      <c r="E443" s="89">
        <v>9999999</v>
      </c>
      <c r="F443" s="88">
        <v>7201018</v>
      </c>
      <c r="G443" s="39" t="s">
        <v>883</v>
      </c>
      <c r="H443" s="85">
        <v>0.1898</v>
      </c>
      <c r="I443" s="85">
        <v>0.19059999999999999</v>
      </c>
      <c r="J443" s="85">
        <v>0.19320000000000001</v>
      </c>
      <c r="K443" s="85">
        <v>0.1951</v>
      </c>
      <c r="L443" s="85">
        <v>0.19589999999999999</v>
      </c>
      <c r="M443" s="85">
        <v>0.1961</v>
      </c>
      <c r="N443" s="85">
        <v>0.19700000000000001</v>
      </c>
      <c r="O443" s="85">
        <v>0.1981</v>
      </c>
      <c r="P443" s="85">
        <v>0.1983</v>
      </c>
      <c r="Q443" s="85">
        <v>0.19819999999999999</v>
      </c>
      <c r="R443" s="85">
        <v>0.19800000000000001</v>
      </c>
      <c r="S443" s="85">
        <v>0.1973</v>
      </c>
      <c r="T443" s="85">
        <v>0.19850000000000001</v>
      </c>
      <c r="U443" s="85">
        <v>0.19950000000000001</v>
      </c>
      <c r="V443" s="85">
        <v>0.2011</v>
      </c>
      <c r="W443" s="85">
        <v>0.20469999999999999</v>
      </c>
      <c r="X443" s="85">
        <v>0.2054</v>
      </c>
      <c r="Y443" s="85">
        <v>0.2064</v>
      </c>
      <c r="Z443" s="85">
        <v>0.20569999999999999</v>
      </c>
      <c r="AA443" s="85">
        <v>0.20569999999999999</v>
      </c>
      <c r="AB443" s="85">
        <v>0.20649999999999999</v>
      </c>
      <c r="AC443" s="85">
        <v>0.2077</v>
      </c>
      <c r="AD443" s="85">
        <v>0.20549999999999999</v>
      </c>
      <c r="AE443" s="85">
        <v>0.2054</v>
      </c>
      <c r="AF443" s="85">
        <v>0.2044</v>
      </c>
      <c r="AG443" s="85">
        <v>0.2049</v>
      </c>
      <c r="AH443" s="85">
        <v>0.20599999999999999</v>
      </c>
      <c r="AI443" s="85">
        <v>0.2107</v>
      </c>
      <c r="AJ443" s="85">
        <v>0.20960000000000001</v>
      </c>
      <c r="AK443" s="85">
        <v>0.2087</v>
      </c>
      <c r="AL443" s="85">
        <v>0.2084</v>
      </c>
      <c r="AM443" s="85">
        <v>0.21110000000000001</v>
      </c>
      <c r="AN443" s="85">
        <v>0.21329999999999999</v>
      </c>
    </row>
    <row r="444" spans="1:40" x14ac:dyDescent="0.25">
      <c r="A444" s="64" t="s">
        <v>1</v>
      </c>
      <c r="B444" s="64" t="s">
        <v>155</v>
      </c>
      <c r="C444" s="64" t="s">
        <v>321</v>
      </c>
      <c r="D444" s="64"/>
      <c r="E444" s="90">
        <v>7201019</v>
      </c>
      <c r="F444" s="88">
        <v>7201019</v>
      </c>
      <c r="G444" s="39" t="s">
        <v>884</v>
      </c>
      <c r="H444" s="85">
        <v>9.5299999999999996E-2</v>
      </c>
      <c r="I444" s="85">
        <v>9.5200000000000007E-2</v>
      </c>
      <c r="J444" s="85">
        <v>9.4899999999999998E-2</v>
      </c>
      <c r="K444" s="85">
        <v>9.5699999999999993E-2</v>
      </c>
      <c r="L444" s="85">
        <v>9.5100000000000004E-2</v>
      </c>
      <c r="M444" s="85">
        <v>9.5200000000000007E-2</v>
      </c>
      <c r="N444" s="85">
        <v>9.5399999999999999E-2</v>
      </c>
      <c r="O444" s="85">
        <v>9.5699999999999993E-2</v>
      </c>
      <c r="P444" s="85">
        <v>9.5500000000000002E-2</v>
      </c>
      <c r="Q444" s="85">
        <v>9.6000000000000002E-2</v>
      </c>
      <c r="R444" s="85">
        <v>9.7600000000000006E-2</v>
      </c>
      <c r="S444" s="85">
        <v>9.7000000000000003E-2</v>
      </c>
      <c r="T444" s="85">
        <v>9.7799999999999998E-2</v>
      </c>
      <c r="U444" s="85">
        <v>9.6799999999999997E-2</v>
      </c>
      <c r="V444" s="85">
        <v>9.7600000000000006E-2</v>
      </c>
      <c r="W444" s="85">
        <v>9.69E-2</v>
      </c>
      <c r="X444" s="85">
        <v>9.5699999999999993E-2</v>
      </c>
      <c r="Y444" s="85">
        <v>9.6000000000000002E-2</v>
      </c>
      <c r="Z444" s="85">
        <v>9.5899999999999999E-2</v>
      </c>
      <c r="AA444" s="85">
        <v>9.6500000000000002E-2</v>
      </c>
      <c r="AB444" s="85">
        <v>9.6199999999999994E-2</v>
      </c>
      <c r="AC444" s="85">
        <v>9.5899999999999999E-2</v>
      </c>
      <c r="AD444" s="85">
        <v>9.6199999999999994E-2</v>
      </c>
      <c r="AE444" s="85">
        <v>9.6299999999999997E-2</v>
      </c>
      <c r="AF444" s="85">
        <v>9.8400000000000001E-2</v>
      </c>
      <c r="AG444" s="85">
        <v>9.9000000000000005E-2</v>
      </c>
      <c r="AH444" s="85">
        <v>0.1</v>
      </c>
      <c r="AI444" s="85">
        <v>9.9699999999999997E-2</v>
      </c>
      <c r="AJ444" s="85">
        <v>9.8900000000000002E-2</v>
      </c>
      <c r="AK444" s="85">
        <v>9.8699999999999996E-2</v>
      </c>
      <c r="AL444" s="85">
        <v>9.8799999999999999E-2</v>
      </c>
      <c r="AM444" s="85">
        <v>9.9599999999999994E-2</v>
      </c>
      <c r="AN444" s="85">
        <v>9.98E-2</v>
      </c>
    </row>
    <row r="445" spans="1:40" x14ac:dyDescent="0.25">
      <c r="A445" s="64" t="s">
        <v>4</v>
      </c>
      <c r="B445" s="64" t="s">
        <v>2</v>
      </c>
      <c r="C445" s="64" t="s">
        <v>321</v>
      </c>
      <c r="D445" s="64"/>
      <c r="E445" s="90">
        <v>7201020</v>
      </c>
      <c r="F445" s="88">
        <v>7201020</v>
      </c>
      <c r="G445" s="39" t="s">
        <v>885</v>
      </c>
      <c r="H445" s="85">
        <v>0.2495</v>
      </c>
      <c r="I445" s="85">
        <v>0.25359999999999999</v>
      </c>
      <c r="J445" s="85">
        <v>0.25140000000000001</v>
      </c>
      <c r="K445" s="85">
        <v>0.25030000000000002</v>
      </c>
      <c r="L445" s="85">
        <v>0.24740000000000001</v>
      </c>
      <c r="M445" s="85">
        <v>0.249</v>
      </c>
      <c r="N445" s="85">
        <v>0.2475</v>
      </c>
      <c r="O445" s="85">
        <v>0.248</v>
      </c>
      <c r="P445" s="85">
        <v>0.24790000000000001</v>
      </c>
      <c r="Q445" s="85">
        <v>0.2505</v>
      </c>
      <c r="R445" s="85">
        <v>0.24929999999999999</v>
      </c>
      <c r="S445" s="85">
        <v>0.2487</v>
      </c>
      <c r="T445" s="85">
        <v>0.24560000000000001</v>
      </c>
      <c r="U445" s="85">
        <v>0.246</v>
      </c>
      <c r="V445" s="85">
        <v>0.24540000000000001</v>
      </c>
      <c r="W445" s="85">
        <v>0.24410000000000001</v>
      </c>
      <c r="X445" s="85">
        <v>0.2437</v>
      </c>
      <c r="Y445" s="85">
        <v>0.2445</v>
      </c>
      <c r="Z445" s="85">
        <v>0.24560000000000001</v>
      </c>
      <c r="AA445" s="85">
        <v>0.24959999999999999</v>
      </c>
      <c r="AB445" s="85">
        <v>0.25009999999999999</v>
      </c>
      <c r="AC445" s="85">
        <v>0.25030000000000002</v>
      </c>
      <c r="AD445" s="85">
        <v>0.25119999999999998</v>
      </c>
      <c r="AE445" s="85">
        <v>0.25259999999999999</v>
      </c>
      <c r="AF445" s="85">
        <v>0.25390000000000001</v>
      </c>
      <c r="AG445" s="85">
        <v>0.25430000000000003</v>
      </c>
      <c r="AH445" s="85">
        <v>0.25459999999999999</v>
      </c>
      <c r="AI445" s="85">
        <v>0.25269999999999998</v>
      </c>
      <c r="AJ445" s="85">
        <v>0.25169999999999998</v>
      </c>
      <c r="AK445" s="85">
        <v>0.253</v>
      </c>
      <c r="AL445" s="85">
        <v>0.25359999999999999</v>
      </c>
      <c r="AM445" s="85">
        <v>0.253</v>
      </c>
      <c r="AN445" s="85">
        <v>0.25340000000000001</v>
      </c>
    </row>
    <row r="446" spans="1:40" x14ac:dyDescent="0.25">
      <c r="A446" s="64" t="s">
        <v>1</v>
      </c>
      <c r="B446" s="64" t="s">
        <v>160</v>
      </c>
      <c r="C446" s="64" t="s">
        <v>321</v>
      </c>
      <c r="D446" s="64"/>
      <c r="E446" s="90">
        <v>7201023</v>
      </c>
      <c r="F446" s="88">
        <v>7201023</v>
      </c>
      <c r="G446" s="39" t="s">
        <v>886</v>
      </c>
      <c r="H446" s="85">
        <v>0.4481</v>
      </c>
      <c r="I446" s="85">
        <v>0.44890000000000002</v>
      </c>
      <c r="J446" s="85">
        <v>0.4471</v>
      </c>
      <c r="K446" s="85">
        <v>0.44919999999999999</v>
      </c>
      <c r="L446" s="85">
        <v>0.44569999999999999</v>
      </c>
      <c r="M446" s="85">
        <v>0.4466</v>
      </c>
      <c r="N446" s="85">
        <v>0.45229999999999998</v>
      </c>
      <c r="O446" s="85">
        <v>0.45350000000000001</v>
      </c>
      <c r="P446" s="85">
        <v>0.4592</v>
      </c>
      <c r="Q446" s="85">
        <v>0.46039999999999998</v>
      </c>
      <c r="R446" s="85">
        <v>0.45860000000000001</v>
      </c>
      <c r="S446" s="85">
        <v>0.45540000000000003</v>
      </c>
      <c r="T446" s="85">
        <v>0.45529999999999998</v>
      </c>
      <c r="U446" s="85">
        <v>0.45119999999999999</v>
      </c>
      <c r="V446" s="85">
        <v>0.45079999999999998</v>
      </c>
      <c r="W446" s="85">
        <v>0.45219999999999999</v>
      </c>
      <c r="X446" s="85">
        <v>0.44569999999999999</v>
      </c>
      <c r="Y446" s="85">
        <v>0.43909999999999999</v>
      </c>
      <c r="Z446" s="85">
        <v>0.43769999999999998</v>
      </c>
      <c r="AA446" s="85">
        <v>0.43640000000000001</v>
      </c>
      <c r="AB446" s="85">
        <v>0.43919999999999998</v>
      </c>
      <c r="AC446" s="85">
        <v>0.43840000000000001</v>
      </c>
      <c r="AD446" s="85">
        <v>0.43909999999999999</v>
      </c>
      <c r="AE446" s="85">
        <v>0.44109999999999999</v>
      </c>
      <c r="AF446" s="85">
        <v>0.43619999999999998</v>
      </c>
      <c r="AG446" s="85">
        <v>0.43719999999999998</v>
      </c>
      <c r="AH446" s="85">
        <v>0.43319999999999997</v>
      </c>
      <c r="AI446" s="85">
        <v>0.43319999999999997</v>
      </c>
      <c r="AJ446" s="85">
        <v>0.43569999999999998</v>
      </c>
      <c r="AK446" s="85">
        <v>0.43809999999999999</v>
      </c>
      <c r="AL446" s="85">
        <v>0.43890000000000001</v>
      </c>
      <c r="AM446" s="85">
        <v>0.44030000000000002</v>
      </c>
      <c r="AN446" s="85">
        <v>0.43530000000000002</v>
      </c>
    </row>
    <row r="447" spans="1:40" x14ac:dyDescent="0.25">
      <c r="A447" s="64" t="s">
        <v>4</v>
      </c>
      <c r="B447" s="64" t="s">
        <v>128</v>
      </c>
      <c r="C447" s="64" t="s">
        <v>128</v>
      </c>
      <c r="D447" s="64"/>
      <c r="E447" s="90">
        <v>7201052</v>
      </c>
      <c r="F447" s="88">
        <v>7201052</v>
      </c>
      <c r="G447" s="39" t="s">
        <v>887</v>
      </c>
      <c r="H447" s="85">
        <v>0.13900000000000001</v>
      </c>
      <c r="I447" s="85">
        <v>0.13869999999999999</v>
      </c>
      <c r="J447" s="85">
        <v>0.13850000000000001</v>
      </c>
      <c r="K447" s="85">
        <v>0.13969999999999999</v>
      </c>
      <c r="L447" s="85">
        <v>0.1396</v>
      </c>
      <c r="M447" s="85">
        <v>0.1404</v>
      </c>
      <c r="N447" s="85">
        <v>0.14069999999999999</v>
      </c>
      <c r="O447" s="85">
        <v>0.14000000000000001</v>
      </c>
      <c r="P447" s="85">
        <v>0.13900000000000001</v>
      </c>
      <c r="Q447" s="85">
        <v>0.1399</v>
      </c>
      <c r="R447" s="85">
        <v>0.14199999999999999</v>
      </c>
      <c r="S447" s="85">
        <v>0.13950000000000001</v>
      </c>
      <c r="T447" s="85">
        <v>0.13930000000000001</v>
      </c>
      <c r="U447" s="85">
        <v>0.13830000000000001</v>
      </c>
      <c r="V447" s="85">
        <v>0.13730000000000001</v>
      </c>
      <c r="W447" s="85">
        <v>0.1371</v>
      </c>
      <c r="X447" s="85">
        <v>0.1381</v>
      </c>
      <c r="Y447" s="85">
        <v>0.13819999999999999</v>
      </c>
      <c r="Z447" s="85">
        <v>0.13830000000000001</v>
      </c>
      <c r="AA447" s="85">
        <v>0.14069999999999999</v>
      </c>
      <c r="AB447" s="85">
        <v>0.1424</v>
      </c>
      <c r="AC447" s="85">
        <v>0.14099999999999999</v>
      </c>
      <c r="AD447" s="85">
        <v>0.13969999999999999</v>
      </c>
      <c r="AE447" s="85">
        <v>0.13730000000000001</v>
      </c>
      <c r="AF447" s="85">
        <v>0.13389999999999999</v>
      </c>
      <c r="AG447" s="85">
        <v>0.1336</v>
      </c>
      <c r="AH447" s="85">
        <v>0.1321</v>
      </c>
      <c r="AI447" s="85">
        <v>0.13100000000000001</v>
      </c>
      <c r="AJ447" s="85">
        <v>0.12839999999999999</v>
      </c>
      <c r="AK447" s="85">
        <v>0.12970000000000001</v>
      </c>
      <c r="AL447" s="85">
        <v>0.1288</v>
      </c>
      <c r="AM447" s="85">
        <v>0.1288</v>
      </c>
      <c r="AN447" s="85">
        <v>0.13020000000000001</v>
      </c>
    </row>
    <row r="448" spans="1:40" x14ac:dyDescent="0.25">
      <c r="A448" s="64" t="s">
        <v>4</v>
      </c>
      <c r="B448" s="64" t="s">
        <v>128</v>
      </c>
      <c r="C448" s="64" t="s">
        <v>128</v>
      </c>
      <c r="D448" s="64"/>
      <c r="E448" s="90">
        <v>7201054</v>
      </c>
      <c r="F448" s="88">
        <v>7201054</v>
      </c>
      <c r="G448" s="39" t="s">
        <v>888</v>
      </c>
      <c r="H448" s="85">
        <v>0.2843</v>
      </c>
      <c r="I448" s="85">
        <v>0.28539999999999999</v>
      </c>
      <c r="J448" s="85">
        <v>0.28760000000000002</v>
      </c>
      <c r="K448" s="85">
        <v>0.2928</v>
      </c>
      <c r="L448" s="85">
        <v>0.29380000000000001</v>
      </c>
      <c r="M448" s="85">
        <v>0.29160000000000003</v>
      </c>
      <c r="N448" s="85">
        <v>0.28749999999999998</v>
      </c>
      <c r="O448" s="85">
        <v>0.2858</v>
      </c>
      <c r="P448" s="85">
        <v>0.28239999999999998</v>
      </c>
      <c r="Q448" s="85">
        <v>0.28299999999999997</v>
      </c>
      <c r="R448" s="85">
        <v>0.2767</v>
      </c>
      <c r="S448" s="85">
        <v>0.2843</v>
      </c>
      <c r="T448" s="85">
        <v>0.2868</v>
      </c>
      <c r="U448" s="85">
        <v>0.28910000000000002</v>
      </c>
      <c r="V448" s="85">
        <v>0.2868</v>
      </c>
      <c r="W448" s="85">
        <v>0.28939999999999999</v>
      </c>
      <c r="X448" s="85">
        <v>0.2913</v>
      </c>
      <c r="Y448" s="85">
        <v>0.29260000000000003</v>
      </c>
      <c r="Z448" s="85">
        <v>0.29289999999999999</v>
      </c>
      <c r="AA448" s="85">
        <v>0.29459999999999997</v>
      </c>
      <c r="AB448" s="85">
        <v>0.29549999999999998</v>
      </c>
      <c r="AC448" s="85">
        <v>0.29630000000000001</v>
      </c>
      <c r="AD448" s="85">
        <v>0.2913</v>
      </c>
      <c r="AE448" s="85">
        <v>0.29039999999999999</v>
      </c>
      <c r="AF448" s="85">
        <v>0.28810000000000002</v>
      </c>
      <c r="AG448" s="85">
        <v>0.28749999999999998</v>
      </c>
      <c r="AH448" s="85">
        <v>0.2893</v>
      </c>
      <c r="AI448" s="85">
        <v>0.28910000000000002</v>
      </c>
      <c r="AJ448" s="85">
        <v>0.29070000000000001</v>
      </c>
      <c r="AK448" s="85">
        <v>0.28960000000000002</v>
      </c>
      <c r="AL448" s="85">
        <v>0.29139999999999999</v>
      </c>
      <c r="AM448" s="85">
        <v>0.29149999999999998</v>
      </c>
      <c r="AN448" s="85">
        <v>0.28839999999999999</v>
      </c>
    </row>
    <row r="449" spans="1:40" x14ac:dyDescent="0.25">
      <c r="A449" s="64" t="s">
        <v>136</v>
      </c>
      <c r="B449" s="64" t="s">
        <v>136</v>
      </c>
      <c r="C449" s="64" t="s">
        <v>136</v>
      </c>
      <c r="D449" s="64"/>
      <c r="E449" s="90">
        <v>7201063</v>
      </c>
      <c r="F449" s="88">
        <v>7201063</v>
      </c>
      <c r="G449" s="39" t="s">
        <v>889</v>
      </c>
      <c r="H449" s="85">
        <v>0.41460000000000002</v>
      </c>
      <c r="I449" s="85">
        <v>0.4123</v>
      </c>
      <c r="J449" s="85">
        <v>0.41049999999999998</v>
      </c>
      <c r="K449" s="85">
        <v>0.40970000000000001</v>
      </c>
      <c r="L449" s="85">
        <v>0.40699999999999997</v>
      </c>
      <c r="M449" s="85">
        <v>0.40560000000000002</v>
      </c>
      <c r="N449" s="85">
        <v>0.40529999999999999</v>
      </c>
      <c r="O449" s="85">
        <v>0.40360000000000001</v>
      </c>
      <c r="P449" s="85">
        <v>0.40189999999999998</v>
      </c>
      <c r="Q449" s="85">
        <v>0.39960000000000001</v>
      </c>
      <c r="R449" s="85">
        <v>0.3972</v>
      </c>
      <c r="S449" s="85">
        <v>0.3947</v>
      </c>
      <c r="T449" s="85">
        <v>0.39150000000000001</v>
      </c>
      <c r="U449" s="85">
        <v>0.38819999999999999</v>
      </c>
      <c r="V449" s="85">
        <v>0.38590000000000002</v>
      </c>
      <c r="W449" s="85">
        <v>0.3841</v>
      </c>
      <c r="X449" s="85">
        <v>0.38200000000000001</v>
      </c>
      <c r="Y449" s="85">
        <v>0.38069999999999998</v>
      </c>
      <c r="Z449" s="85">
        <v>0.37969999999999998</v>
      </c>
      <c r="AA449" s="85">
        <v>0.37959999999999999</v>
      </c>
      <c r="AB449" s="85">
        <v>0.37859999999999999</v>
      </c>
      <c r="AC449" s="85">
        <v>0.37730000000000002</v>
      </c>
      <c r="AD449" s="85">
        <v>0.37519999999999998</v>
      </c>
      <c r="AE449" s="85">
        <v>0.37309999999999999</v>
      </c>
      <c r="AF449" s="85">
        <v>0.3654</v>
      </c>
      <c r="AG449" s="85">
        <v>0.3634</v>
      </c>
      <c r="AH449" s="85">
        <v>0.36099999999999999</v>
      </c>
      <c r="AI449" s="85">
        <v>0.35770000000000002</v>
      </c>
      <c r="AJ449" s="85">
        <v>0.3553</v>
      </c>
      <c r="AK449" s="85">
        <v>0.37380000000000002</v>
      </c>
      <c r="AL449" s="85">
        <v>0.3841</v>
      </c>
      <c r="AM449" s="85">
        <v>0.3841</v>
      </c>
      <c r="AN449" s="85">
        <v>0.3831</v>
      </c>
    </row>
    <row r="450" spans="1:40" x14ac:dyDescent="0.25">
      <c r="A450" s="64" t="s">
        <v>4</v>
      </c>
      <c r="B450" s="64" t="s">
        <v>128</v>
      </c>
      <c r="C450" s="64" t="s">
        <v>128</v>
      </c>
      <c r="D450" s="64"/>
      <c r="E450" s="90">
        <v>7201068</v>
      </c>
      <c r="F450" s="88">
        <v>7201068</v>
      </c>
      <c r="G450" s="39" t="s">
        <v>890</v>
      </c>
      <c r="H450" s="85">
        <v>4.0000000000000001E-3</v>
      </c>
      <c r="I450" s="85">
        <v>3.8999999999999998E-3</v>
      </c>
      <c r="J450" s="85">
        <v>4.0000000000000001E-3</v>
      </c>
      <c r="K450" s="85">
        <v>3.8E-3</v>
      </c>
      <c r="L450" s="85">
        <v>4.1000000000000003E-3</v>
      </c>
      <c r="M450" s="85">
        <v>3.8E-3</v>
      </c>
      <c r="N450" s="85">
        <v>3.8999999999999998E-3</v>
      </c>
      <c r="O450" s="85">
        <v>4.0000000000000001E-3</v>
      </c>
      <c r="P450" s="85">
        <v>4.0000000000000001E-3</v>
      </c>
      <c r="Q450" s="85">
        <v>3.8999999999999998E-3</v>
      </c>
      <c r="R450" s="85">
        <v>4.1000000000000003E-3</v>
      </c>
      <c r="S450" s="85">
        <v>4.1000000000000003E-3</v>
      </c>
      <c r="T450" s="85">
        <v>4.1000000000000003E-3</v>
      </c>
      <c r="U450" s="85">
        <v>4.0000000000000001E-3</v>
      </c>
      <c r="V450" s="85">
        <v>4.0000000000000001E-3</v>
      </c>
      <c r="W450" s="85">
        <v>4.0000000000000001E-3</v>
      </c>
      <c r="X450" s="85">
        <v>3.8999999999999998E-3</v>
      </c>
      <c r="Y450" s="85">
        <v>3.7000000000000002E-3</v>
      </c>
      <c r="Z450" s="85">
        <v>3.5999999999999999E-3</v>
      </c>
      <c r="AA450" s="85">
        <v>3.5000000000000001E-3</v>
      </c>
      <c r="AB450" s="85">
        <v>3.5999999999999999E-3</v>
      </c>
      <c r="AC450" s="85">
        <v>3.5000000000000001E-3</v>
      </c>
      <c r="AD450" s="85">
        <v>3.5000000000000001E-3</v>
      </c>
      <c r="AE450" s="85">
        <v>3.5000000000000001E-3</v>
      </c>
      <c r="AF450" s="85">
        <v>3.5000000000000001E-3</v>
      </c>
      <c r="AG450" s="85">
        <v>3.5000000000000001E-3</v>
      </c>
      <c r="AH450" s="85">
        <v>3.5000000000000001E-3</v>
      </c>
      <c r="AI450" s="85">
        <v>3.5999999999999999E-3</v>
      </c>
      <c r="AJ450" s="85">
        <v>3.5999999999999999E-3</v>
      </c>
      <c r="AK450" s="85">
        <v>3.5000000000000001E-3</v>
      </c>
      <c r="AL450" s="85">
        <v>3.5999999999999999E-3</v>
      </c>
      <c r="AM450" s="85">
        <v>3.5999999999999999E-3</v>
      </c>
      <c r="AN450" s="85">
        <v>3.5000000000000001E-3</v>
      </c>
    </row>
    <row r="451" spans="1:40" x14ac:dyDescent="0.25">
      <c r="A451" s="64" t="s">
        <v>4</v>
      </c>
      <c r="B451" s="64" t="s">
        <v>128</v>
      </c>
      <c r="C451" s="64" t="s">
        <v>128</v>
      </c>
      <c r="D451" s="64"/>
      <c r="E451" s="90">
        <v>7201090</v>
      </c>
      <c r="F451" s="88">
        <v>7201090</v>
      </c>
      <c r="G451" s="39" t="s">
        <v>891</v>
      </c>
      <c r="H451" s="85">
        <v>0.38429999999999997</v>
      </c>
      <c r="I451" s="85">
        <v>0.39750000000000002</v>
      </c>
      <c r="J451" s="85">
        <v>0.39989999999999998</v>
      </c>
      <c r="K451" s="85">
        <v>0.3982</v>
      </c>
      <c r="L451" s="85">
        <v>0.40210000000000001</v>
      </c>
      <c r="M451" s="85">
        <v>0.39960000000000001</v>
      </c>
      <c r="N451" s="85">
        <v>0.40100000000000002</v>
      </c>
      <c r="O451" s="85">
        <v>0.40439999999999998</v>
      </c>
      <c r="P451" s="85">
        <v>0.4042</v>
      </c>
      <c r="Q451" s="85">
        <v>0.40400000000000003</v>
      </c>
      <c r="R451" s="85">
        <v>0.40260000000000001</v>
      </c>
      <c r="S451" s="85">
        <v>0.39850000000000002</v>
      </c>
      <c r="T451" s="85">
        <v>0.39739999999999998</v>
      </c>
      <c r="U451" s="85">
        <v>0.40160000000000001</v>
      </c>
      <c r="V451" s="85">
        <v>0.40150000000000002</v>
      </c>
      <c r="W451" s="85">
        <v>0.40360000000000001</v>
      </c>
      <c r="X451" s="85">
        <v>0.40629999999999999</v>
      </c>
      <c r="Y451" s="85">
        <v>0.41049999999999998</v>
      </c>
      <c r="Z451" s="85">
        <v>0.41260000000000002</v>
      </c>
      <c r="AA451" s="85">
        <v>0.4163</v>
      </c>
      <c r="AB451" s="85">
        <v>0.42030000000000001</v>
      </c>
      <c r="AC451" s="85">
        <v>0.41839999999999999</v>
      </c>
      <c r="AD451" s="85">
        <v>0.42759999999999998</v>
      </c>
      <c r="AE451" s="85">
        <v>0.42199999999999999</v>
      </c>
      <c r="AF451" s="85">
        <v>0.41610000000000003</v>
      </c>
      <c r="AG451" s="85">
        <v>0.41749999999999998</v>
      </c>
      <c r="AH451" s="85">
        <v>0.4204</v>
      </c>
      <c r="AI451" s="85">
        <v>0.42909999999999998</v>
      </c>
      <c r="AJ451" s="85">
        <v>0.4279</v>
      </c>
      <c r="AK451" s="85">
        <v>0.42970000000000003</v>
      </c>
      <c r="AL451" s="85">
        <v>0.53620000000000001</v>
      </c>
      <c r="AM451" s="85">
        <v>0.49490000000000001</v>
      </c>
      <c r="AN451" s="85">
        <v>0.44379999999999997</v>
      </c>
    </row>
    <row r="452" spans="1:40" x14ac:dyDescent="0.25">
      <c r="A452" s="64" t="s">
        <v>4</v>
      </c>
      <c r="B452" s="64" t="s">
        <v>128</v>
      </c>
      <c r="C452" s="64" t="s">
        <v>128</v>
      </c>
      <c r="D452" s="64"/>
      <c r="E452" s="90">
        <v>7201095</v>
      </c>
      <c r="F452" s="88">
        <v>7201095</v>
      </c>
      <c r="G452" s="39" t="s">
        <v>892</v>
      </c>
      <c r="H452" s="85">
        <v>0.39900000000000002</v>
      </c>
      <c r="I452" s="85">
        <v>0.40279999999999999</v>
      </c>
      <c r="J452" s="85">
        <v>0.38540000000000002</v>
      </c>
      <c r="K452" s="85">
        <v>0.3609</v>
      </c>
      <c r="L452" s="85">
        <v>0.36509999999999998</v>
      </c>
      <c r="M452" s="85">
        <v>0.34649999999999997</v>
      </c>
      <c r="N452" s="85">
        <v>0.36249999999999999</v>
      </c>
      <c r="O452" s="85">
        <v>0.37340000000000001</v>
      </c>
      <c r="P452" s="85">
        <v>0.34539999999999998</v>
      </c>
      <c r="Q452" s="85">
        <v>0.3503</v>
      </c>
      <c r="R452" s="85">
        <v>0.35199999999999998</v>
      </c>
      <c r="S452" s="85">
        <v>0.37280000000000002</v>
      </c>
      <c r="T452" s="85">
        <v>0.43269999999999997</v>
      </c>
      <c r="U452" s="85">
        <v>0.42449999999999999</v>
      </c>
      <c r="V452" s="85">
        <v>0.41039999999999999</v>
      </c>
      <c r="W452" s="85">
        <v>0.3679</v>
      </c>
      <c r="X452" s="85">
        <v>0.35699999999999998</v>
      </c>
      <c r="Y452" s="85">
        <v>0.35680000000000001</v>
      </c>
      <c r="Z452" s="85">
        <v>0.35720000000000002</v>
      </c>
      <c r="AA452" s="85">
        <v>0.38030000000000003</v>
      </c>
      <c r="AB452" s="85">
        <v>0.38069999999999998</v>
      </c>
      <c r="AC452" s="85">
        <v>0.36580000000000001</v>
      </c>
      <c r="AD452" s="85">
        <v>0.35599999999999998</v>
      </c>
      <c r="AE452" s="85">
        <v>0.36220000000000002</v>
      </c>
      <c r="AF452" s="85">
        <v>0.38850000000000001</v>
      </c>
      <c r="AG452" s="85">
        <v>0.42209999999999998</v>
      </c>
      <c r="AH452" s="85">
        <v>0.39729999999999999</v>
      </c>
      <c r="AI452" s="85">
        <v>0.38450000000000001</v>
      </c>
      <c r="AJ452" s="85">
        <v>0.37159999999999999</v>
      </c>
      <c r="AK452" s="85">
        <v>0.36209999999999998</v>
      </c>
      <c r="AL452" s="85">
        <v>0.35980000000000001</v>
      </c>
      <c r="AM452" s="85">
        <v>0.37230000000000002</v>
      </c>
      <c r="AN452" s="85">
        <v>0.36909999999999998</v>
      </c>
    </row>
    <row r="453" spans="1:40" x14ac:dyDescent="0.25">
      <c r="A453" s="64">
        <v>0</v>
      </c>
      <c r="B453" s="64">
        <v>0</v>
      </c>
      <c r="C453" s="64">
        <v>0</v>
      </c>
      <c r="D453" s="64"/>
      <c r="E453" s="113">
        <v>7202000</v>
      </c>
      <c r="F453" s="114">
        <v>7202</v>
      </c>
      <c r="G453" s="99" t="s">
        <v>893</v>
      </c>
      <c r="H453" s="85">
        <v>0.78059999999999996</v>
      </c>
      <c r="I453" s="85">
        <v>0.77629999999999999</v>
      </c>
      <c r="J453" s="85">
        <v>0.77290000000000003</v>
      </c>
      <c r="K453" s="85">
        <v>0.77139999999999997</v>
      </c>
      <c r="L453" s="85">
        <v>0.88170000000000004</v>
      </c>
      <c r="M453" s="85">
        <v>0.91949999999999998</v>
      </c>
      <c r="N453" s="85">
        <v>0.91520000000000001</v>
      </c>
      <c r="O453" s="85">
        <v>0.91210000000000002</v>
      </c>
      <c r="P453" s="85">
        <v>0.90849999999999997</v>
      </c>
      <c r="Q453" s="85">
        <v>0.90339999999999998</v>
      </c>
      <c r="R453" s="85">
        <v>0.8982</v>
      </c>
      <c r="S453" s="85">
        <v>0.89839999999999998</v>
      </c>
      <c r="T453" s="85">
        <v>0.92659999999999998</v>
      </c>
      <c r="U453" s="85">
        <v>1.0115000000000001</v>
      </c>
      <c r="V453" s="85">
        <v>1.0148999999999999</v>
      </c>
      <c r="W453" s="85">
        <v>1.0101</v>
      </c>
      <c r="X453" s="85">
        <v>1.0046999999999999</v>
      </c>
      <c r="Y453" s="85">
        <v>1.0009999999999999</v>
      </c>
      <c r="Z453" s="85">
        <v>0.99850000000000005</v>
      </c>
      <c r="AA453" s="85">
        <v>0.99809999999999999</v>
      </c>
      <c r="AB453" s="85">
        <v>0.99570000000000003</v>
      </c>
      <c r="AC453" s="85">
        <v>0.99199999999999999</v>
      </c>
      <c r="AD453" s="85">
        <v>0.98619999999999997</v>
      </c>
      <c r="AE453" s="85">
        <v>1.0121</v>
      </c>
      <c r="AF453" s="85">
        <v>0.99770000000000003</v>
      </c>
      <c r="AG453" s="85">
        <v>1.0696000000000001</v>
      </c>
      <c r="AH453" s="85">
        <v>1.0611999999999999</v>
      </c>
      <c r="AI453" s="85">
        <v>1.0464</v>
      </c>
      <c r="AJ453" s="85">
        <v>1.0395000000000001</v>
      </c>
      <c r="AK453" s="85">
        <v>1.0349999999999999</v>
      </c>
      <c r="AL453" s="85">
        <v>1.0309999999999999</v>
      </c>
      <c r="AM453" s="85">
        <v>1.0305</v>
      </c>
      <c r="AN453" s="85">
        <v>1.0282</v>
      </c>
    </row>
    <row r="454" spans="1:40" x14ac:dyDescent="0.25">
      <c r="A454" s="64" t="s">
        <v>1</v>
      </c>
      <c r="B454" s="64" t="s">
        <v>2</v>
      </c>
      <c r="C454" s="64" t="s">
        <v>321</v>
      </c>
      <c r="D454" s="64"/>
      <c r="E454" s="90">
        <v>7202041</v>
      </c>
      <c r="F454" s="88">
        <v>7202041</v>
      </c>
      <c r="G454" s="39" t="s">
        <v>397</v>
      </c>
      <c r="H454" s="85">
        <v>0.78059999999999996</v>
      </c>
      <c r="I454" s="85">
        <v>0.77629999999999999</v>
      </c>
      <c r="J454" s="85">
        <v>0.77290000000000003</v>
      </c>
      <c r="K454" s="85">
        <v>0.77139999999999997</v>
      </c>
      <c r="L454" s="85">
        <v>0.88170000000000004</v>
      </c>
      <c r="M454" s="85">
        <v>0.91949999999999998</v>
      </c>
      <c r="N454" s="85">
        <v>0.91520000000000001</v>
      </c>
      <c r="O454" s="85">
        <v>0.91210000000000002</v>
      </c>
      <c r="P454" s="85">
        <v>0.90849999999999997</v>
      </c>
      <c r="Q454" s="85">
        <v>0.90339999999999998</v>
      </c>
      <c r="R454" s="85">
        <v>0.8982</v>
      </c>
      <c r="S454" s="85">
        <v>0.89839999999999998</v>
      </c>
      <c r="T454" s="85">
        <v>0.92659999999999998</v>
      </c>
      <c r="U454" s="85">
        <v>1.0115000000000001</v>
      </c>
      <c r="V454" s="85">
        <v>1.0148999999999999</v>
      </c>
      <c r="W454" s="85">
        <v>1.0101</v>
      </c>
      <c r="X454" s="85">
        <v>1.0046999999999999</v>
      </c>
      <c r="Y454" s="85">
        <v>1.0009999999999999</v>
      </c>
      <c r="Z454" s="85">
        <v>0.99850000000000005</v>
      </c>
      <c r="AA454" s="85">
        <v>0.99809999999999999</v>
      </c>
      <c r="AB454" s="85">
        <v>0.99570000000000003</v>
      </c>
      <c r="AC454" s="85">
        <v>0.99199999999999999</v>
      </c>
      <c r="AD454" s="85">
        <v>0.98619999999999997</v>
      </c>
      <c r="AE454" s="85">
        <v>1.0121</v>
      </c>
      <c r="AF454" s="85">
        <v>0.99770000000000003</v>
      </c>
      <c r="AG454" s="85">
        <v>1.0696000000000001</v>
      </c>
      <c r="AH454" s="85">
        <v>1.0611999999999999</v>
      </c>
      <c r="AI454" s="85">
        <v>1.0464</v>
      </c>
      <c r="AJ454" s="85">
        <v>1.0395000000000001</v>
      </c>
      <c r="AK454" s="85">
        <v>1.0349999999999999</v>
      </c>
      <c r="AL454" s="85">
        <v>1.0309999999999999</v>
      </c>
      <c r="AM454" s="85">
        <v>1.0305</v>
      </c>
      <c r="AN454" s="85">
        <v>1.0282</v>
      </c>
    </row>
    <row r="455" spans="1:40" x14ac:dyDescent="0.25">
      <c r="A455" s="64">
        <v>0</v>
      </c>
      <c r="B455" s="64">
        <v>0</v>
      </c>
      <c r="C455" s="64">
        <v>0</v>
      </c>
      <c r="D455" s="64"/>
      <c r="E455" s="113">
        <v>7203000</v>
      </c>
      <c r="F455" s="114">
        <v>7203</v>
      </c>
      <c r="G455" s="99" t="s">
        <v>894</v>
      </c>
      <c r="H455" s="85">
        <v>8.4699999999999998E-2</v>
      </c>
      <c r="I455" s="85">
        <v>8.3900000000000002E-2</v>
      </c>
      <c r="J455" s="85">
        <v>8.3400000000000002E-2</v>
      </c>
      <c r="K455" s="85">
        <v>8.3199999999999996E-2</v>
      </c>
      <c r="L455" s="85">
        <v>8.2299999999999998E-2</v>
      </c>
      <c r="M455" s="85">
        <v>8.2000000000000003E-2</v>
      </c>
      <c r="N455" s="85">
        <v>8.1799999999999998E-2</v>
      </c>
      <c r="O455" s="85">
        <v>8.1699999999999995E-2</v>
      </c>
      <c r="P455" s="85">
        <v>8.1600000000000006E-2</v>
      </c>
      <c r="Q455" s="85">
        <v>8.0299999999999996E-2</v>
      </c>
      <c r="R455" s="85">
        <v>8.0299999999999996E-2</v>
      </c>
      <c r="S455" s="85">
        <v>7.9600000000000004E-2</v>
      </c>
      <c r="T455" s="85">
        <v>7.9899999999999999E-2</v>
      </c>
      <c r="U455" s="85">
        <v>7.85E-2</v>
      </c>
      <c r="V455" s="85">
        <v>7.9000000000000001E-2</v>
      </c>
      <c r="W455" s="85">
        <v>7.8299999999999995E-2</v>
      </c>
      <c r="X455" s="85">
        <v>7.6700000000000004E-2</v>
      </c>
      <c r="Y455" s="85">
        <v>7.6100000000000001E-2</v>
      </c>
      <c r="Z455" s="85">
        <v>7.4200000000000002E-2</v>
      </c>
      <c r="AA455" s="85">
        <v>7.4700000000000003E-2</v>
      </c>
      <c r="AB455" s="85">
        <v>7.4800000000000005E-2</v>
      </c>
      <c r="AC455" s="85">
        <v>7.4300000000000005E-2</v>
      </c>
      <c r="AD455" s="85">
        <v>7.3999999999999996E-2</v>
      </c>
      <c r="AE455" s="85">
        <v>7.3499999999999996E-2</v>
      </c>
      <c r="AF455" s="85">
        <v>7.1999999999999995E-2</v>
      </c>
      <c r="AG455" s="85">
        <v>7.22E-2</v>
      </c>
      <c r="AH455" s="85">
        <v>7.1999999999999995E-2</v>
      </c>
      <c r="AI455" s="85">
        <v>7.1400000000000005E-2</v>
      </c>
      <c r="AJ455" s="85">
        <v>7.2099999999999997E-2</v>
      </c>
      <c r="AK455" s="85">
        <v>7.2800000000000004E-2</v>
      </c>
      <c r="AL455" s="85">
        <v>7.3400000000000007E-2</v>
      </c>
      <c r="AM455" s="85">
        <v>7.4899999999999994E-2</v>
      </c>
      <c r="AN455" s="85">
        <v>7.4800000000000005E-2</v>
      </c>
    </row>
    <row r="456" spans="1:40" x14ac:dyDescent="0.25">
      <c r="A456" s="64" t="s">
        <v>1</v>
      </c>
      <c r="B456" s="64" t="s">
        <v>155</v>
      </c>
      <c r="C456" s="64" t="s">
        <v>321</v>
      </c>
      <c r="D456" s="64"/>
      <c r="E456" s="90">
        <v>7203001</v>
      </c>
      <c r="F456" s="88">
        <v>7203001</v>
      </c>
      <c r="G456" s="39" t="s">
        <v>895</v>
      </c>
      <c r="H456" s="85">
        <v>6.08E-2</v>
      </c>
      <c r="I456" s="85">
        <v>6.0100000000000001E-2</v>
      </c>
      <c r="J456" s="85">
        <v>5.9700000000000003E-2</v>
      </c>
      <c r="K456" s="85">
        <v>5.9499999999999997E-2</v>
      </c>
      <c r="L456" s="85">
        <v>5.8700000000000002E-2</v>
      </c>
      <c r="M456" s="85">
        <v>5.79E-2</v>
      </c>
      <c r="N456" s="85">
        <v>5.7299999999999997E-2</v>
      </c>
      <c r="O456" s="85">
        <v>5.7299999999999997E-2</v>
      </c>
      <c r="P456" s="85">
        <v>5.67E-2</v>
      </c>
      <c r="Q456" s="85">
        <v>5.5599999999999997E-2</v>
      </c>
      <c r="R456" s="85">
        <v>5.5500000000000001E-2</v>
      </c>
      <c r="S456" s="85">
        <v>5.4899999999999997E-2</v>
      </c>
      <c r="T456" s="85">
        <v>5.5199999999999999E-2</v>
      </c>
      <c r="U456" s="85">
        <v>5.4300000000000001E-2</v>
      </c>
      <c r="V456" s="85">
        <v>5.4600000000000003E-2</v>
      </c>
      <c r="W456" s="85">
        <v>5.3800000000000001E-2</v>
      </c>
      <c r="X456" s="85">
        <v>5.1999999999999998E-2</v>
      </c>
      <c r="Y456" s="85">
        <v>5.1900000000000002E-2</v>
      </c>
      <c r="Z456" s="85">
        <v>4.9799999999999997E-2</v>
      </c>
      <c r="AA456" s="85">
        <v>5.0099999999999999E-2</v>
      </c>
      <c r="AB456" s="85">
        <v>5.0299999999999997E-2</v>
      </c>
      <c r="AC456" s="85">
        <v>4.9700000000000001E-2</v>
      </c>
      <c r="AD456" s="85">
        <v>4.9299999999999997E-2</v>
      </c>
      <c r="AE456" s="85">
        <v>4.8899999999999999E-2</v>
      </c>
      <c r="AF456" s="85">
        <v>4.8000000000000001E-2</v>
      </c>
      <c r="AG456" s="85">
        <v>4.8099999999999997E-2</v>
      </c>
      <c r="AH456" s="85">
        <v>4.7899999999999998E-2</v>
      </c>
      <c r="AI456" s="85">
        <v>4.7500000000000001E-2</v>
      </c>
      <c r="AJ456" s="85">
        <v>4.8399999999999999E-2</v>
      </c>
      <c r="AK456" s="85">
        <v>4.9000000000000002E-2</v>
      </c>
      <c r="AL456" s="85">
        <v>4.9299999999999997E-2</v>
      </c>
      <c r="AM456" s="85">
        <v>5.0299999999999997E-2</v>
      </c>
      <c r="AN456" s="85">
        <v>5.0099999999999999E-2</v>
      </c>
    </row>
    <row r="457" spans="1:40" x14ac:dyDescent="0.25">
      <c r="A457" s="64" t="s">
        <v>4</v>
      </c>
      <c r="B457" s="64" t="s">
        <v>128</v>
      </c>
      <c r="C457" s="64" t="s">
        <v>128</v>
      </c>
      <c r="D457" s="64"/>
      <c r="E457" s="90">
        <v>7203003</v>
      </c>
      <c r="F457" s="88">
        <v>7203003</v>
      </c>
      <c r="G457" s="39" t="s">
        <v>896</v>
      </c>
      <c r="H457" s="85">
        <v>2.3800000000000002E-2</v>
      </c>
      <c r="I457" s="85">
        <v>2.3800000000000002E-2</v>
      </c>
      <c r="J457" s="85">
        <v>2.3699999999999999E-2</v>
      </c>
      <c r="K457" s="85">
        <v>2.3699999999999999E-2</v>
      </c>
      <c r="L457" s="85">
        <v>2.3599999999999999E-2</v>
      </c>
      <c r="M457" s="85">
        <v>2.4E-2</v>
      </c>
      <c r="N457" s="85">
        <v>2.4500000000000001E-2</v>
      </c>
      <c r="O457" s="85">
        <v>2.4400000000000002E-2</v>
      </c>
      <c r="P457" s="85">
        <v>2.4899999999999999E-2</v>
      </c>
      <c r="Q457" s="85">
        <v>2.47E-2</v>
      </c>
      <c r="R457" s="85">
        <v>2.4799999999999999E-2</v>
      </c>
      <c r="S457" s="85">
        <v>2.47E-2</v>
      </c>
      <c r="T457" s="85">
        <v>2.47E-2</v>
      </c>
      <c r="U457" s="85">
        <v>2.4199999999999999E-2</v>
      </c>
      <c r="V457" s="85">
        <v>2.4400000000000002E-2</v>
      </c>
      <c r="W457" s="85">
        <v>2.4500000000000001E-2</v>
      </c>
      <c r="X457" s="85">
        <v>2.47E-2</v>
      </c>
      <c r="Y457" s="85">
        <v>2.4199999999999999E-2</v>
      </c>
      <c r="Z457" s="85">
        <v>2.4299999999999999E-2</v>
      </c>
      <c r="AA457" s="85">
        <v>2.46E-2</v>
      </c>
      <c r="AB457" s="85">
        <v>2.4500000000000001E-2</v>
      </c>
      <c r="AC457" s="85">
        <v>2.4500000000000001E-2</v>
      </c>
      <c r="AD457" s="85">
        <v>2.47E-2</v>
      </c>
      <c r="AE457" s="85">
        <v>2.46E-2</v>
      </c>
      <c r="AF457" s="85">
        <v>2.3900000000000001E-2</v>
      </c>
      <c r="AG457" s="85">
        <v>2.41E-2</v>
      </c>
      <c r="AH457" s="85">
        <v>2.41E-2</v>
      </c>
      <c r="AI457" s="85">
        <v>2.3900000000000001E-2</v>
      </c>
      <c r="AJ457" s="85">
        <v>2.3699999999999999E-2</v>
      </c>
      <c r="AK457" s="85">
        <v>2.3900000000000001E-2</v>
      </c>
      <c r="AL457" s="85">
        <v>2.4E-2</v>
      </c>
      <c r="AM457" s="85">
        <v>2.46E-2</v>
      </c>
      <c r="AN457" s="85">
        <v>2.47E-2</v>
      </c>
    </row>
    <row r="458" spans="1:40" x14ac:dyDescent="0.25">
      <c r="A458" s="64">
        <v>0</v>
      </c>
      <c r="B458" s="64">
        <v>0</v>
      </c>
      <c r="C458" s="64">
        <v>0</v>
      </c>
      <c r="D458" s="64"/>
      <c r="E458" s="113">
        <v>8000000</v>
      </c>
      <c r="F458" s="111">
        <v>8</v>
      </c>
      <c r="G458" s="112" t="s">
        <v>407</v>
      </c>
      <c r="H458" s="85">
        <v>4.3734999999999999</v>
      </c>
      <c r="I458" s="85">
        <v>4.3654999999999999</v>
      </c>
      <c r="J458" s="85">
        <v>4.5896999999999997</v>
      </c>
      <c r="K458" s="85">
        <v>4.6051000000000002</v>
      </c>
      <c r="L458" s="85">
        <v>4.5776000000000003</v>
      </c>
      <c r="M458" s="85">
        <v>4.5613999999999999</v>
      </c>
      <c r="N458" s="85">
        <v>4.5605000000000002</v>
      </c>
      <c r="O458" s="85">
        <v>4.5461</v>
      </c>
      <c r="P458" s="85">
        <v>4.5511999999999997</v>
      </c>
      <c r="Q458" s="85">
        <v>4.5297999999999998</v>
      </c>
      <c r="R458" s="85">
        <v>4.5050999999999997</v>
      </c>
      <c r="S458" s="85">
        <v>4.4809999999999999</v>
      </c>
      <c r="T458" s="85">
        <v>4.4541000000000004</v>
      </c>
      <c r="U458" s="85">
        <v>4.4313000000000002</v>
      </c>
      <c r="V458" s="85">
        <v>4.6429999999999998</v>
      </c>
      <c r="W458" s="85">
        <v>4.6471999999999998</v>
      </c>
      <c r="X458" s="85">
        <v>4.6262999999999996</v>
      </c>
      <c r="Y458" s="85">
        <v>4.6121999999999996</v>
      </c>
      <c r="Z458" s="85">
        <v>4.6083999999999996</v>
      </c>
      <c r="AA458" s="85">
        <v>4.6121999999999996</v>
      </c>
      <c r="AB458" s="85">
        <v>4.6321000000000003</v>
      </c>
      <c r="AC458" s="85">
        <v>4.6212</v>
      </c>
      <c r="AD458" s="85">
        <v>4.5991</v>
      </c>
      <c r="AE458" s="85">
        <v>4.5781000000000001</v>
      </c>
      <c r="AF458" s="85">
        <v>4.5034000000000001</v>
      </c>
      <c r="AG458" s="85">
        <v>4.5042999999999997</v>
      </c>
      <c r="AH458" s="85">
        <v>4.7393999999999998</v>
      </c>
      <c r="AI458" s="85">
        <v>4.7210999999999999</v>
      </c>
      <c r="AJ458" s="85">
        <v>4.6920000000000002</v>
      </c>
      <c r="AK458" s="85">
        <v>4.6773999999999996</v>
      </c>
      <c r="AL458" s="85">
        <v>4.6596000000000002</v>
      </c>
      <c r="AM458" s="85">
        <v>4.6609999999999996</v>
      </c>
      <c r="AN458" s="85">
        <v>4.6689999999999996</v>
      </c>
    </row>
    <row r="459" spans="1:40" x14ac:dyDescent="0.25">
      <c r="A459" s="64">
        <v>0</v>
      </c>
      <c r="B459" s="64">
        <v>0</v>
      </c>
      <c r="C459" s="64">
        <v>0</v>
      </c>
      <c r="D459" s="64"/>
      <c r="E459" s="113">
        <v>8100000</v>
      </c>
      <c r="F459" s="114">
        <v>81</v>
      </c>
      <c r="G459" s="99" t="s">
        <v>897</v>
      </c>
      <c r="H459" s="85">
        <v>4.3734999999999999</v>
      </c>
      <c r="I459" s="85">
        <v>4.3654999999999999</v>
      </c>
      <c r="J459" s="85">
        <v>4.5896999999999997</v>
      </c>
      <c r="K459" s="85">
        <v>4.6051000000000002</v>
      </c>
      <c r="L459" s="85">
        <v>4.5776000000000003</v>
      </c>
      <c r="M459" s="85">
        <v>4.5613999999999999</v>
      </c>
      <c r="N459" s="85">
        <v>4.5605000000000002</v>
      </c>
      <c r="O459" s="85">
        <v>4.5461</v>
      </c>
      <c r="P459" s="85">
        <v>4.5511999999999997</v>
      </c>
      <c r="Q459" s="85">
        <v>4.5297999999999998</v>
      </c>
      <c r="R459" s="85">
        <v>4.5050999999999997</v>
      </c>
      <c r="S459" s="85">
        <v>4.4809999999999999</v>
      </c>
      <c r="T459" s="85">
        <v>4.4541000000000004</v>
      </c>
      <c r="U459" s="85">
        <v>4.4313000000000002</v>
      </c>
      <c r="V459" s="85">
        <v>4.6429999999999998</v>
      </c>
      <c r="W459" s="85">
        <v>4.6471999999999998</v>
      </c>
      <c r="X459" s="85">
        <v>4.6262999999999996</v>
      </c>
      <c r="Y459" s="85">
        <v>4.6121999999999996</v>
      </c>
      <c r="Z459" s="85">
        <v>4.6083999999999996</v>
      </c>
      <c r="AA459" s="85">
        <v>4.6121999999999996</v>
      </c>
      <c r="AB459" s="85">
        <v>4.6321000000000003</v>
      </c>
      <c r="AC459" s="85">
        <v>4.6212</v>
      </c>
      <c r="AD459" s="85">
        <v>4.5991</v>
      </c>
      <c r="AE459" s="85">
        <v>4.5781000000000001</v>
      </c>
      <c r="AF459" s="85">
        <v>4.5034000000000001</v>
      </c>
      <c r="AG459" s="85">
        <v>4.5042999999999997</v>
      </c>
      <c r="AH459" s="85">
        <v>4.7393999999999998</v>
      </c>
      <c r="AI459" s="85">
        <v>4.7210999999999999</v>
      </c>
      <c r="AJ459" s="85">
        <v>4.6920000000000002</v>
      </c>
      <c r="AK459" s="85">
        <v>4.6773999999999996</v>
      </c>
      <c r="AL459" s="85">
        <v>4.6596000000000002</v>
      </c>
      <c r="AM459" s="85">
        <v>4.6609999999999996</v>
      </c>
      <c r="AN459" s="85">
        <v>4.6689999999999996</v>
      </c>
    </row>
    <row r="460" spans="1:40" x14ac:dyDescent="0.25">
      <c r="A460" s="64">
        <v>0</v>
      </c>
      <c r="B460" s="64">
        <v>0</v>
      </c>
      <c r="C460" s="64">
        <v>0</v>
      </c>
      <c r="D460" s="64"/>
      <c r="E460" s="113">
        <v>8101000</v>
      </c>
      <c r="F460" s="114">
        <v>8101</v>
      </c>
      <c r="G460" s="99" t="s">
        <v>898</v>
      </c>
      <c r="H460" s="85">
        <v>2.7530000000000001</v>
      </c>
      <c r="I460" s="85">
        <v>2.7473000000000001</v>
      </c>
      <c r="J460" s="85">
        <v>2.9245000000000001</v>
      </c>
      <c r="K460" s="85">
        <v>2.9358</v>
      </c>
      <c r="L460" s="85">
        <v>2.9188999999999998</v>
      </c>
      <c r="M460" s="85">
        <v>2.9087999999999998</v>
      </c>
      <c r="N460" s="85">
        <v>2.9066000000000001</v>
      </c>
      <c r="O460" s="85">
        <v>2.8942000000000001</v>
      </c>
      <c r="P460" s="85">
        <v>2.8919999999999999</v>
      </c>
      <c r="Q460" s="85">
        <v>2.8755999999999999</v>
      </c>
      <c r="R460" s="85">
        <v>2.8586999999999998</v>
      </c>
      <c r="S460" s="85">
        <v>2.8420999999999998</v>
      </c>
      <c r="T460" s="85">
        <v>2.8201000000000001</v>
      </c>
      <c r="U460" s="85">
        <v>2.8016000000000001</v>
      </c>
      <c r="V460" s="85">
        <v>2.9771999999999998</v>
      </c>
      <c r="W460" s="85">
        <v>2.9750999999999999</v>
      </c>
      <c r="X460" s="85">
        <v>2.9603000000000002</v>
      </c>
      <c r="Y460" s="85">
        <v>2.9496000000000002</v>
      </c>
      <c r="Z460" s="85">
        <v>2.9419</v>
      </c>
      <c r="AA460" s="85">
        <v>2.9411</v>
      </c>
      <c r="AB460" s="85">
        <v>2.9504999999999999</v>
      </c>
      <c r="AC460" s="85">
        <v>2.94</v>
      </c>
      <c r="AD460" s="85">
        <v>2.923</v>
      </c>
      <c r="AE460" s="85">
        <v>2.9075000000000002</v>
      </c>
      <c r="AF460" s="85">
        <v>2.8559000000000001</v>
      </c>
      <c r="AG460" s="85">
        <v>2.8504999999999998</v>
      </c>
      <c r="AH460" s="85">
        <v>3.0465</v>
      </c>
      <c r="AI460" s="85">
        <v>3.0326</v>
      </c>
      <c r="AJ460" s="85">
        <v>3.0146999999999999</v>
      </c>
      <c r="AK460" s="85">
        <v>3.0015999999999998</v>
      </c>
      <c r="AL460" s="85">
        <v>2.9895</v>
      </c>
      <c r="AM460" s="85">
        <v>2.9889999999999999</v>
      </c>
      <c r="AN460" s="85">
        <v>2.9893999999999998</v>
      </c>
    </row>
    <row r="461" spans="1:40" x14ac:dyDescent="0.25">
      <c r="A461" s="64" t="s">
        <v>4</v>
      </c>
      <c r="B461" s="64" t="s">
        <v>128</v>
      </c>
      <c r="C461" s="64" t="s">
        <v>128</v>
      </c>
      <c r="D461" s="64"/>
      <c r="E461" s="90">
        <v>8101001</v>
      </c>
      <c r="F461" s="88">
        <v>8101001</v>
      </c>
      <c r="G461" s="39" t="s">
        <v>301</v>
      </c>
      <c r="H461" s="85">
        <v>1.4999999999999999E-2</v>
      </c>
      <c r="I461" s="85">
        <v>1.5299999999999999E-2</v>
      </c>
      <c r="J461" s="85">
        <v>1.5599999999999999E-2</v>
      </c>
      <c r="K461" s="85">
        <v>1.5599999999999999E-2</v>
      </c>
      <c r="L461" s="85">
        <v>1.55E-2</v>
      </c>
      <c r="M461" s="85">
        <v>1.54E-2</v>
      </c>
      <c r="N461" s="85">
        <v>1.54E-2</v>
      </c>
      <c r="O461" s="85">
        <v>1.5299999999999999E-2</v>
      </c>
      <c r="P461" s="85">
        <v>1.5599999999999999E-2</v>
      </c>
      <c r="Q461" s="85">
        <v>1.55E-2</v>
      </c>
      <c r="R461" s="85">
        <v>1.55E-2</v>
      </c>
      <c r="S461" s="85">
        <v>1.54E-2</v>
      </c>
      <c r="T461" s="85">
        <v>1.5299999999999999E-2</v>
      </c>
      <c r="U461" s="85">
        <v>1.55E-2</v>
      </c>
      <c r="V461" s="85">
        <v>1.5800000000000002E-2</v>
      </c>
      <c r="W461" s="85">
        <v>1.5800000000000002E-2</v>
      </c>
      <c r="X461" s="85">
        <v>1.5699999999999999E-2</v>
      </c>
      <c r="Y461" s="85">
        <v>1.5599999999999999E-2</v>
      </c>
      <c r="Z461" s="85">
        <v>1.5599999999999999E-2</v>
      </c>
      <c r="AA461" s="85">
        <v>1.5599999999999999E-2</v>
      </c>
      <c r="AB461" s="85">
        <v>1.6299999999999999E-2</v>
      </c>
      <c r="AC461" s="85">
        <v>1.6199999999999999E-2</v>
      </c>
      <c r="AD461" s="85">
        <v>1.61E-2</v>
      </c>
      <c r="AE461" s="85">
        <v>1.6E-2</v>
      </c>
      <c r="AF461" s="85">
        <v>1.5900000000000001E-2</v>
      </c>
      <c r="AG461" s="85">
        <v>1.5900000000000001E-2</v>
      </c>
      <c r="AH461" s="85">
        <v>1.61E-2</v>
      </c>
      <c r="AI461" s="85">
        <v>1.5900000000000001E-2</v>
      </c>
      <c r="AJ461" s="85">
        <v>1.5800000000000002E-2</v>
      </c>
      <c r="AK461" s="85">
        <v>1.5599999999999999E-2</v>
      </c>
      <c r="AL461" s="85">
        <v>1.5599999999999999E-2</v>
      </c>
      <c r="AM461" s="85">
        <v>1.5599999999999999E-2</v>
      </c>
      <c r="AN461" s="85">
        <v>1.6500000000000001E-2</v>
      </c>
    </row>
    <row r="462" spans="1:40" x14ac:dyDescent="0.25">
      <c r="A462" s="64" t="s">
        <v>4</v>
      </c>
      <c r="B462" s="64" t="s">
        <v>128</v>
      </c>
      <c r="C462" s="64" t="s">
        <v>128</v>
      </c>
      <c r="D462" s="64"/>
      <c r="E462" s="90">
        <v>8101002</v>
      </c>
      <c r="F462" s="88">
        <v>8101002</v>
      </c>
      <c r="G462" s="39" t="s">
        <v>899</v>
      </c>
      <c r="H462" s="85">
        <v>0.1673</v>
      </c>
      <c r="I462" s="85">
        <v>0.16669999999999999</v>
      </c>
      <c r="J462" s="85">
        <v>0.18160000000000001</v>
      </c>
      <c r="K462" s="85">
        <v>0.183</v>
      </c>
      <c r="L462" s="85">
        <v>0.18190000000000001</v>
      </c>
      <c r="M462" s="85">
        <v>0.18129999999999999</v>
      </c>
      <c r="N462" s="85">
        <v>0.18110000000000001</v>
      </c>
      <c r="O462" s="85">
        <v>0.18029999999999999</v>
      </c>
      <c r="P462" s="85">
        <v>0.18</v>
      </c>
      <c r="Q462" s="85">
        <v>0.1789</v>
      </c>
      <c r="R462" s="85">
        <v>0.17780000000000001</v>
      </c>
      <c r="S462" s="85">
        <v>0.17680000000000001</v>
      </c>
      <c r="T462" s="85">
        <v>0.17530000000000001</v>
      </c>
      <c r="U462" s="85">
        <v>0.1741</v>
      </c>
      <c r="V462" s="85">
        <v>0.18779999999999999</v>
      </c>
      <c r="W462" s="85">
        <v>0.1875</v>
      </c>
      <c r="X462" s="85">
        <v>0.1865</v>
      </c>
      <c r="Y462" s="85">
        <v>0.18579999999999999</v>
      </c>
      <c r="Z462" s="85">
        <v>0.1852</v>
      </c>
      <c r="AA462" s="85">
        <v>0.1852</v>
      </c>
      <c r="AB462" s="85">
        <v>0.185</v>
      </c>
      <c r="AC462" s="85">
        <v>0.18429999999999999</v>
      </c>
      <c r="AD462" s="85">
        <v>0.1832</v>
      </c>
      <c r="AE462" s="85">
        <v>0.1822</v>
      </c>
      <c r="AF462" s="85">
        <v>0.1787</v>
      </c>
      <c r="AG462" s="85">
        <v>0.1779</v>
      </c>
      <c r="AH462" s="85">
        <v>0.19639999999999999</v>
      </c>
      <c r="AI462" s="85">
        <v>0.19539999999999999</v>
      </c>
      <c r="AJ462" s="85">
        <v>0.19420000000000001</v>
      </c>
      <c r="AK462" s="85">
        <v>0.1933</v>
      </c>
      <c r="AL462" s="85">
        <v>0.1925</v>
      </c>
      <c r="AM462" s="85">
        <v>0.1925</v>
      </c>
      <c r="AN462" s="85">
        <v>0.19220000000000001</v>
      </c>
    </row>
    <row r="463" spans="1:40" x14ac:dyDescent="0.25">
      <c r="A463" s="64" t="s">
        <v>4</v>
      </c>
      <c r="B463" s="64" t="s">
        <v>128</v>
      </c>
      <c r="C463" s="64" t="s">
        <v>128</v>
      </c>
      <c r="D463" s="64"/>
      <c r="E463" s="90">
        <v>8101003</v>
      </c>
      <c r="F463" s="88">
        <v>8101003</v>
      </c>
      <c r="G463" s="39" t="s">
        <v>900</v>
      </c>
      <c r="H463" s="85">
        <v>0.64990000000000003</v>
      </c>
      <c r="I463" s="85">
        <v>0.64790000000000003</v>
      </c>
      <c r="J463" s="85">
        <v>0.69879999999999998</v>
      </c>
      <c r="K463" s="85">
        <v>0.70589999999999997</v>
      </c>
      <c r="L463" s="85">
        <v>0.70169999999999999</v>
      </c>
      <c r="M463" s="85">
        <v>0.69930000000000003</v>
      </c>
      <c r="N463" s="85">
        <v>0.69879999999999998</v>
      </c>
      <c r="O463" s="85">
        <v>0.69569999999999999</v>
      </c>
      <c r="P463" s="85">
        <v>0.69350000000000001</v>
      </c>
      <c r="Q463" s="85">
        <v>0.68940000000000001</v>
      </c>
      <c r="R463" s="85">
        <v>0.68520000000000003</v>
      </c>
      <c r="S463" s="85">
        <v>0.68120000000000003</v>
      </c>
      <c r="T463" s="85">
        <v>0.67559999999999998</v>
      </c>
      <c r="U463" s="85">
        <v>0.67069999999999996</v>
      </c>
      <c r="V463" s="85">
        <v>0.72199999999999998</v>
      </c>
      <c r="W463" s="85">
        <v>0.72150000000000003</v>
      </c>
      <c r="X463" s="85">
        <v>0.71860000000000002</v>
      </c>
      <c r="Y463" s="85">
        <v>0.71589999999999998</v>
      </c>
      <c r="Z463" s="85">
        <v>0.71389999999999998</v>
      </c>
      <c r="AA463" s="85">
        <v>0.71379999999999999</v>
      </c>
      <c r="AB463" s="85">
        <v>0.71309999999999996</v>
      </c>
      <c r="AC463" s="85">
        <v>0.71060000000000001</v>
      </c>
      <c r="AD463" s="85">
        <v>0.70669999999999999</v>
      </c>
      <c r="AE463" s="85">
        <v>0.70279999999999998</v>
      </c>
      <c r="AF463" s="85">
        <v>0.69520000000000004</v>
      </c>
      <c r="AG463" s="85">
        <v>0.69259999999999999</v>
      </c>
      <c r="AH463" s="85">
        <v>0.75519999999999998</v>
      </c>
      <c r="AI463" s="85">
        <v>0.75309999999999999</v>
      </c>
      <c r="AJ463" s="85">
        <v>0.749</v>
      </c>
      <c r="AK463" s="85">
        <v>0.74550000000000005</v>
      </c>
      <c r="AL463" s="85">
        <v>0.74239999999999995</v>
      </c>
      <c r="AM463" s="85">
        <v>0.74260000000000004</v>
      </c>
      <c r="AN463" s="85">
        <v>0.7419</v>
      </c>
    </row>
    <row r="464" spans="1:40" x14ac:dyDescent="0.25">
      <c r="A464" s="64" t="s">
        <v>4</v>
      </c>
      <c r="B464" s="64" t="s">
        <v>128</v>
      </c>
      <c r="C464" s="64" t="s">
        <v>128</v>
      </c>
      <c r="D464" s="64"/>
      <c r="E464" s="90">
        <v>8101004</v>
      </c>
      <c r="F464" s="88">
        <v>8101004</v>
      </c>
      <c r="G464" s="39" t="s">
        <v>901</v>
      </c>
      <c r="H464" s="85">
        <v>0.31</v>
      </c>
      <c r="I464" s="85">
        <v>0.30880000000000002</v>
      </c>
      <c r="J464" s="85">
        <v>0.33510000000000001</v>
      </c>
      <c r="K464" s="85">
        <v>0.33689999999999998</v>
      </c>
      <c r="L464" s="85">
        <v>0.33479999999999999</v>
      </c>
      <c r="M464" s="85">
        <v>0.33379999999999999</v>
      </c>
      <c r="N464" s="85">
        <v>0.33350000000000002</v>
      </c>
      <c r="O464" s="85">
        <v>0.33210000000000001</v>
      </c>
      <c r="P464" s="85">
        <v>0.33139999999999997</v>
      </c>
      <c r="Q464" s="85">
        <v>0.32950000000000002</v>
      </c>
      <c r="R464" s="85">
        <v>0.32750000000000001</v>
      </c>
      <c r="S464" s="85">
        <v>0.32569999999999999</v>
      </c>
      <c r="T464" s="85">
        <v>0.3231</v>
      </c>
      <c r="U464" s="85">
        <v>0.32050000000000001</v>
      </c>
      <c r="V464" s="85">
        <v>0.34549999999999997</v>
      </c>
      <c r="W464" s="85">
        <v>0.3463</v>
      </c>
      <c r="X464" s="85">
        <v>0.34460000000000002</v>
      </c>
      <c r="Y464" s="85">
        <v>0.34329999999999999</v>
      </c>
      <c r="Z464" s="85">
        <v>0.34229999999999999</v>
      </c>
      <c r="AA464" s="85">
        <v>0.34229999999999999</v>
      </c>
      <c r="AB464" s="85">
        <v>0.34179999999999999</v>
      </c>
      <c r="AC464" s="85">
        <v>0.34060000000000001</v>
      </c>
      <c r="AD464" s="85">
        <v>0.33850000000000002</v>
      </c>
      <c r="AE464" s="85">
        <v>0.3367</v>
      </c>
      <c r="AF464" s="85">
        <v>0.32779999999999998</v>
      </c>
      <c r="AG464" s="85">
        <v>0.32629999999999998</v>
      </c>
      <c r="AH464" s="85">
        <v>0.35549999999999998</v>
      </c>
      <c r="AI464" s="85">
        <v>0.35370000000000001</v>
      </c>
      <c r="AJ464" s="85">
        <v>0.35160000000000002</v>
      </c>
      <c r="AK464" s="85">
        <v>0.35020000000000001</v>
      </c>
      <c r="AL464" s="85">
        <v>0.3488</v>
      </c>
      <c r="AM464" s="85">
        <v>0.34870000000000001</v>
      </c>
      <c r="AN464" s="85">
        <v>0.34810000000000002</v>
      </c>
    </row>
    <row r="465" spans="1:40" x14ac:dyDescent="0.25">
      <c r="A465" s="64" t="s">
        <v>4</v>
      </c>
      <c r="B465" s="64" t="s">
        <v>128</v>
      </c>
      <c r="C465" s="64" t="s">
        <v>128</v>
      </c>
      <c r="D465" s="64"/>
      <c r="E465" s="90">
        <v>8101005</v>
      </c>
      <c r="F465" s="88">
        <v>8101005</v>
      </c>
      <c r="G465" s="39" t="s">
        <v>461</v>
      </c>
      <c r="H465" s="85">
        <v>1.3869</v>
      </c>
      <c r="I465" s="85">
        <v>1.3861000000000001</v>
      </c>
      <c r="J465" s="85">
        <v>1.4622999999999999</v>
      </c>
      <c r="K465" s="85">
        <v>1.4628000000000001</v>
      </c>
      <c r="L465" s="85">
        <v>1.4549000000000001</v>
      </c>
      <c r="M465" s="85">
        <v>1.4497</v>
      </c>
      <c r="N465" s="85">
        <v>1.4487000000000001</v>
      </c>
      <c r="O465" s="85">
        <v>1.4424999999999999</v>
      </c>
      <c r="P465" s="85">
        <v>1.4430000000000001</v>
      </c>
      <c r="Q465" s="85">
        <v>1.4350000000000001</v>
      </c>
      <c r="R465" s="85">
        <v>1.4266000000000001</v>
      </c>
      <c r="S465" s="85">
        <v>1.4182999999999999</v>
      </c>
      <c r="T465" s="85">
        <v>1.4077999999999999</v>
      </c>
      <c r="U465" s="85">
        <v>1.3996999999999999</v>
      </c>
      <c r="V465" s="85">
        <v>1.4778</v>
      </c>
      <c r="W465" s="85">
        <v>1.4729000000000001</v>
      </c>
      <c r="X465" s="85">
        <v>1.4650000000000001</v>
      </c>
      <c r="Y465" s="85">
        <v>1.4598</v>
      </c>
      <c r="Z465" s="85">
        <v>1.4562999999999999</v>
      </c>
      <c r="AA465" s="85">
        <v>1.4558</v>
      </c>
      <c r="AB465" s="85">
        <v>1.4625999999999999</v>
      </c>
      <c r="AC465" s="85">
        <v>1.4573</v>
      </c>
      <c r="AD465" s="85">
        <v>1.4487000000000001</v>
      </c>
      <c r="AE465" s="85">
        <v>1.4413</v>
      </c>
      <c r="AF465" s="85">
        <v>1.4101999999999999</v>
      </c>
      <c r="AG465" s="85">
        <v>1.4108000000000001</v>
      </c>
      <c r="AH465" s="85">
        <v>1.4871000000000001</v>
      </c>
      <c r="AI465" s="85">
        <v>1.48</v>
      </c>
      <c r="AJ465" s="85">
        <v>1.4710000000000001</v>
      </c>
      <c r="AK465" s="85">
        <v>1.4649000000000001</v>
      </c>
      <c r="AL465" s="85">
        <v>1.4590000000000001</v>
      </c>
      <c r="AM465" s="85">
        <v>1.4585999999999999</v>
      </c>
      <c r="AN465" s="85">
        <v>1.4596</v>
      </c>
    </row>
    <row r="466" spans="1:40" x14ac:dyDescent="0.25">
      <c r="A466" s="64" t="s">
        <v>4</v>
      </c>
      <c r="B466" s="64" t="s">
        <v>128</v>
      </c>
      <c r="C466" s="64" t="s">
        <v>128</v>
      </c>
      <c r="D466" s="64"/>
      <c r="E466" s="89">
        <v>9999999</v>
      </c>
      <c r="F466" s="88">
        <v>8101006</v>
      </c>
      <c r="G466" s="39" t="s">
        <v>902</v>
      </c>
      <c r="H466" s="85">
        <v>0.22389999999999999</v>
      </c>
      <c r="I466" s="85">
        <v>0.22270000000000001</v>
      </c>
      <c r="J466" s="85">
        <v>0.23119999999999999</v>
      </c>
      <c r="K466" s="85">
        <v>0.2316</v>
      </c>
      <c r="L466" s="85">
        <v>0.2301</v>
      </c>
      <c r="M466" s="85">
        <v>0.2293</v>
      </c>
      <c r="N466" s="85">
        <v>0.22919999999999999</v>
      </c>
      <c r="O466" s="85">
        <v>0.22819999999999999</v>
      </c>
      <c r="P466" s="85">
        <v>0.2286</v>
      </c>
      <c r="Q466" s="85">
        <v>0.2273</v>
      </c>
      <c r="R466" s="85">
        <v>0.22600000000000001</v>
      </c>
      <c r="S466" s="85">
        <v>0.22459999999999999</v>
      </c>
      <c r="T466" s="85">
        <v>0.223</v>
      </c>
      <c r="U466" s="85">
        <v>0.22109999999999999</v>
      </c>
      <c r="V466" s="85">
        <v>0.22819999999999999</v>
      </c>
      <c r="W466" s="85">
        <v>0.2311</v>
      </c>
      <c r="X466" s="85">
        <v>0.2298</v>
      </c>
      <c r="Y466" s="85">
        <v>0.2291</v>
      </c>
      <c r="Z466" s="85">
        <v>0.22850000000000001</v>
      </c>
      <c r="AA466" s="85">
        <v>0.22839999999999999</v>
      </c>
      <c r="AB466" s="85">
        <v>0.23180000000000001</v>
      </c>
      <c r="AC466" s="85">
        <v>0.23100000000000001</v>
      </c>
      <c r="AD466" s="85">
        <v>0.22969999999999999</v>
      </c>
      <c r="AE466" s="85">
        <v>0.22850000000000001</v>
      </c>
      <c r="AF466" s="85">
        <v>0.2281</v>
      </c>
      <c r="AG466" s="85">
        <v>0.22689999999999999</v>
      </c>
      <c r="AH466" s="85">
        <v>0.2361</v>
      </c>
      <c r="AI466" s="85">
        <v>0.23449999999999999</v>
      </c>
      <c r="AJ466" s="85">
        <v>0.2331</v>
      </c>
      <c r="AK466" s="85">
        <v>0.2321</v>
      </c>
      <c r="AL466" s="85">
        <v>0.23119999999999999</v>
      </c>
      <c r="AM466" s="85">
        <v>0.2311</v>
      </c>
      <c r="AN466" s="85">
        <v>0.2311</v>
      </c>
    </row>
    <row r="467" spans="1:40" x14ac:dyDescent="0.25">
      <c r="A467" s="64">
        <v>0</v>
      </c>
      <c r="B467" s="64">
        <v>0</v>
      </c>
      <c r="C467" s="64">
        <v>0</v>
      </c>
      <c r="D467" s="64"/>
      <c r="E467" s="113">
        <v>8102000</v>
      </c>
      <c r="F467" s="114">
        <v>8102</v>
      </c>
      <c r="G467" s="99" t="s">
        <v>903</v>
      </c>
      <c r="H467" s="85">
        <v>0.56189999999999996</v>
      </c>
      <c r="I467" s="85">
        <v>0.56130000000000002</v>
      </c>
      <c r="J467" s="85">
        <v>0.55979999999999996</v>
      </c>
      <c r="K467" s="85">
        <v>0.55920000000000003</v>
      </c>
      <c r="L467" s="85">
        <v>0.55610000000000004</v>
      </c>
      <c r="M467" s="85">
        <v>0.5534</v>
      </c>
      <c r="N467" s="85">
        <v>0.55379999999999996</v>
      </c>
      <c r="O467" s="85">
        <v>0.55449999999999999</v>
      </c>
      <c r="P467" s="85">
        <v>0.55349999999999999</v>
      </c>
      <c r="Q467" s="85">
        <v>0.55030000000000001</v>
      </c>
      <c r="R467" s="85">
        <v>0.54700000000000004</v>
      </c>
      <c r="S467" s="85">
        <v>0.54390000000000005</v>
      </c>
      <c r="T467" s="85">
        <v>0.54469999999999996</v>
      </c>
      <c r="U467" s="85">
        <v>0.54549999999999998</v>
      </c>
      <c r="V467" s="85">
        <v>0.54410000000000003</v>
      </c>
      <c r="W467" s="85">
        <v>0.54290000000000005</v>
      </c>
      <c r="X467" s="85">
        <v>0.54059999999999997</v>
      </c>
      <c r="Y467" s="85">
        <v>0.5413</v>
      </c>
      <c r="Z467" s="85">
        <v>0.54500000000000004</v>
      </c>
      <c r="AA467" s="85">
        <v>0.54710000000000003</v>
      </c>
      <c r="AB467" s="85">
        <v>0.5474</v>
      </c>
      <c r="AC467" s="85">
        <v>0.54569999999999996</v>
      </c>
      <c r="AD467" s="85">
        <v>0.54349999999999998</v>
      </c>
      <c r="AE467" s="85">
        <v>0.54169999999999996</v>
      </c>
      <c r="AF467" s="85">
        <v>0.53390000000000004</v>
      </c>
      <c r="AG467" s="85">
        <v>0.53969999999999996</v>
      </c>
      <c r="AH467" s="85">
        <v>0.53820000000000001</v>
      </c>
      <c r="AI467" s="85">
        <v>0.53420000000000001</v>
      </c>
      <c r="AJ467" s="85">
        <v>0.53120000000000001</v>
      </c>
      <c r="AK467" s="85">
        <v>0.53310000000000002</v>
      </c>
      <c r="AL467" s="85">
        <v>0.53110000000000002</v>
      </c>
      <c r="AM467" s="85">
        <v>0.53300000000000003</v>
      </c>
      <c r="AN467" s="85">
        <v>0.53520000000000001</v>
      </c>
    </row>
    <row r="468" spans="1:40" x14ac:dyDescent="0.25">
      <c r="A468" s="64" t="s">
        <v>4</v>
      </c>
      <c r="B468" s="64" t="s">
        <v>2</v>
      </c>
      <c r="C468" s="64" t="s">
        <v>321</v>
      </c>
      <c r="D468" s="64"/>
      <c r="E468" s="90">
        <v>8102001</v>
      </c>
      <c r="F468" s="88">
        <v>8102001</v>
      </c>
      <c r="G468" s="39" t="s">
        <v>904</v>
      </c>
      <c r="H468" s="85">
        <v>0.14410000000000001</v>
      </c>
      <c r="I468" s="85">
        <v>0.1439</v>
      </c>
      <c r="J468" s="85">
        <v>0.1439</v>
      </c>
      <c r="K468" s="85">
        <v>0.14369999999999999</v>
      </c>
      <c r="L468" s="85">
        <v>0.14199999999999999</v>
      </c>
      <c r="M468" s="85">
        <v>0.14080000000000001</v>
      </c>
      <c r="N468" s="85">
        <v>0.14069999999999999</v>
      </c>
      <c r="O468" s="85">
        <v>0.1406</v>
      </c>
      <c r="P468" s="85">
        <v>0.14050000000000001</v>
      </c>
      <c r="Q468" s="85">
        <v>0.13969999999999999</v>
      </c>
      <c r="R468" s="85">
        <v>0.1389</v>
      </c>
      <c r="S468" s="85">
        <v>0.1381</v>
      </c>
      <c r="T468" s="85">
        <v>0.13780000000000001</v>
      </c>
      <c r="U468" s="85">
        <v>0.1366</v>
      </c>
      <c r="V468" s="85">
        <v>0.13589999999999999</v>
      </c>
      <c r="W468" s="85">
        <v>0.1358</v>
      </c>
      <c r="X468" s="85">
        <v>0.1351</v>
      </c>
      <c r="Y468" s="85">
        <v>0.1346</v>
      </c>
      <c r="Z468" s="85">
        <v>0.1341</v>
      </c>
      <c r="AA468" s="85">
        <v>0.1341</v>
      </c>
      <c r="AB468" s="85">
        <v>0.1338</v>
      </c>
      <c r="AC468" s="85">
        <v>0.1333</v>
      </c>
      <c r="AD468" s="85">
        <v>0.13289999999999999</v>
      </c>
      <c r="AE468" s="85">
        <v>0.13339999999999999</v>
      </c>
      <c r="AF468" s="85">
        <v>0.13059999999999999</v>
      </c>
      <c r="AG468" s="85">
        <v>0.13420000000000001</v>
      </c>
      <c r="AH468" s="85">
        <v>0.13339999999999999</v>
      </c>
      <c r="AI468" s="85">
        <v>0.1323</v>
      </c>
      <c r="AJ468" s="85">
        <v>0.13159999999999999</v>
      </c>
      <c r="AK468" s="85">
        <v>0.13109999999999999</v>
      </c>
      <c r="AL468" s="85">
        <v>0.13139999999999999</v>
      </c>
      <c r="AM468" s="85">
        <v>0.13350000000000001</v>
      </c>
      <c r="AN468" s="85">
        <v>0.13350000000000001</v>
      </c>
    </row>
    <row r="469" spans="1:40" x14ac:dyDescent="0.25">
      <c r="A469" s="64" t="s">
        <v>4</v>
      </c>
      <c r="B469" s="64" t="s">
        <v>2</v>
      </c>
      <c r="C469" s="64" t="s">
        <v>321</v>
      </c>
      <c r="D469" s="64"/>
      <c r="E469" s="90">
        <v>8102002</v>
      </c>
      <c r="F469" s="88">
        <v>8102002</v>
      </c>
      <c r="G469" s="39" t="s">
        <v>905</v>
      </c>
      <c r="H469" s="85">
        <v>3.9699999999999999E-2</v>
      </c>
      <c r="I469" s="85">
        <v>3.9600000000000003E-2</v>
      </c>
      <c r="J469" s="85">
        <v>3.9600000000000003E-2</v>
      </c>
      <c r="K469" s="85">
        <v>3.9600000000000003E-2</v>
      </c>
      <c r="L469" s="85">
        <v>3.9399999999999998E-2</v>
      </c>
      <c r="M469" s="85">
        <v>3.9399999999999998E-2</v>
      </c>
      <c r="N469" s="85">
        <v>3.95E-2</v>
      </c>
      <c r="O469" s="85">
        <v>3.95E-2</v>
      </c>
      <c r="P469" s="85">
        <v>3.95E-2</v>
      </c>
      <c r="Q469" s="85">
        <v>3.9399999999999998E-2</v>
      </c>
      <c r="R469" s="85">
        <v>3.9399999999999998E-2</v>
      </c>
      <c r="S469" s="85">
        <v>3.95E-2</v>
      </c>
      <c r="T469" s="85">
        <v>3.9399999999999998E-2</v>
      </c>
      <c r="U469" s="85">
        <v>3.9300000000000002E-2</v>
      </c>
      <c r="V469" s="85">
        <v>3.9399999999999998E-2</v>
      </c>
      <c r="W469" s="85">
        <v>3.9399999999999998E-2</v>
      </c>
      <c r="X469" s="85">
        <v>3.9399999999999998E-2</v>
      </c>
      <c r="Y469" s="85">
        <v>3.9399999999999998E-2</v>
      </c>
      <c r="Z469" s="85">
        <v>3.95E-2</v>
      </c>
      <c r="AA469" s="85">
        <v>3.9800000000000002E-2</v>
      </c>
      <c r="AB469" s="85">
        <v>3.9899999999999998E-2</v>
      </c>
      <c r="AC469" s="85">
        <v>3.9899999999999998E-2</v>
      </c>
      <c r="AD469" s="85">
        <v>3.9899999999999998E-2</v>
      </c>
      <c r="AE469" s="85">
        <v>3.9800000000000002E-2</v>
      </c>
      <c r="AF469" s="85">
        <v>4.0099999999999997E-2</v>
      </c>
      <c r="AG469" s="85">
        <v>0.04</v>
      </c>
      <c r="AH469" s="85">
        <v>3.9800000000000002E-2</v>
      </c>
      <c r="AI469" s="85">
        <v>3.9600000000000003E-2</v>
      </c>
      <c r="AJ469" s="85">
        <v>3.9399999999999998E-2</v>
      </c>
      <c r="AK469" s="85">
        <v>3.9300000000000002E-2</v>
      </c>
      <c r="AL469" s="85">
        <v>3.9300000000000002E-2</v>
      </c>
      <c r="AM469" s="85">
        <v>3.95E-2</v>
      </c>
      <c r="AN469" s="85">
        <v>3.9600000000000003E-2</v>
      </c>
    </row>
    <row r="470" spans="1:40" x14ac:dyDescent="0.25">
      <c r="A470" s="64" t="s">
        <v>4</v>
      </c>
      <c r="B470" s="64" t="s">
        <v>2</v>
      </c>
      <c r="C470" s="64" t="s">
        <v>321</v>
      </c>
      <c r="D470" s="64"/>
      <c r="E470" s="175">
        <v>8102999</v>
      </c>
      <c r="F470" s="88">
        <v>8102004</v>
      </c>
      <c r="G470" s="39" t="s">
        <v>906</v>
      </c>
      <c r="H470" s="85">
        <v>0.2225</v>
      </c>
      <c r="I470" s="85">
        <v>0.22120000000000001</v>
      </c>
      <c r="J470" s="85">
        <v>0.22009999999999999</v>
      </c>
      <c r="K470" s="85">
        <v>0.21970000000000001</v>
      </c>
      <c r="L470" s="85">
        <v>0.219</v>
      </c>
      <c r="M470" s="85">
        <v>0.21829999999999999</v>
      </c>
      <c r="N470" s="85">
        <v>0.21890000000000001</v>
      </c>
      <c r="O470" s="85">
        <v>0.22009999999999999</v>
      </c>
      <c r="P470" s="85">
        <v>0.21990000000000001</v>
      </c>
      <c r="Q470" s="85">
        <v>0.21870000000000001</v>
      </c>
      <c r="R470" s="85">
        <v>0.21740000000000001</v>
      </c>
      <c r="S470" s="85">
        <v>0.21609999999999999</v>
      </c>
      <c r="T470" s="85">
        <v>0.21759999999999999</v>
      </c>
      <c r="U470" s="85">
        <v>0.21809999999999999</v>
      </c>
      <c r="V470" s="85">
        <v>0.21709999999999999</v>
      </c>
      <c r="W470" s="85">
        <v>0.21609999999999999</v>
      </c>
      <c r="X470" s="85">
        <v>0.215</v>
      </c>
      <c r="Y470" s="85">
        <v>0.21629999999999999</v>
      </c>
      <c r="Z470" s="85">
        <v>0.2205</v>
      </c>
      <c r="AA470" s="85">
        <v>0.22170000000000001</v>
      </c>
      <c r="AB470" s="85">
        <v>0.22220000000000001</v>
      </c>
      <c r="AC470" s="85">
        <v>0.22140000000000001</v>
      </c>
      <c r="AD470" s="85">
        <v>0.22020000000000001</v>
      </c>
      <c r="AE470" s="85">
        <v>0.219</v>
      </c>
      <c r="AF470" s="85">
        <v>0.21529999999999999</v>
      </c>
      <c r="AG470" s="85">
        <v>0.21609999999999999</v>
      </c>
      <c r="AH470" s="85">
        <v>0.21460000000000001</v>
      </c>
      <c r="AI470" s="85">
        <v>0.21260000000000001</v>
      </c>
      <c r="AJ470" s="85">
        <v>0.2112</v>
      </c>
      <c r="AK470" s="85">
        <v>0.21440000000000001</v>
      </c>
      <c r="AL470" s="85">
        <v>0.21360000000000001</v>
      </c>
      <c r="AM470" s="85">
        <v>0.21360000000000001</v>
      </c>
      <c r="AN470" s="85">
        <v>0.2155</v>
      </c>
    </row>
    <row r="471" spans="1:40" x14ac:dyDescent="0.25">
      <c r="A471" s="64" t="s">
        <v>4</v>
      </c>
      <c r="B471" s="64" t="s">
        <v>160</v>
      </c>
      <c r="C471" s="64" t="s">
        <v>321</v>
      </c>
      <c r="D471" s="64"/>
      <c r="E471" s="175">
        <v>8102999</v>
      </c>
      <c r="F471" s="88">
        <v>8102005</v>
      </c>
      <c r="G471" s="39" t="s">
        <v>907</v>
      </c>
      <c r="H471" s="85">
        <v>0.15559999999999999</v>
      </c>
      <c r="I471" s="85">
        <v>0.15670000000000001</v>
      </c>
      <c r="J471" s="85">
        <v>0.15629999999999999</v>
      </c>
      <c r="K471" s="85">
        <v>0.15620000000000001</v>
      </c>
      <c r="L471" s="85">
        <v>0.15559999999999999</v>
      </c>
      <c r="M471" s="85">
        <v>0.15490000000000001</v>
      </c>
      <c r="N471" s="85">
        <v>0.1547</v>
      </c>
      <c r="O471" s="85">
        <v>0.15429999999999999</v>
      </c>
      <c r="P471" s="85">
        <v>0.1537</v>
      </c>
      <c r="Q471" s="85">
        <v>0.1525</v>
      </c>
      <c r="R471" s="85">
        <v>0.1512</v>
      </c>
      <c r="S471" s="85">
        <v>0.1502</v>
      </c>
      <c r="T471" s="85">
        <v>0.14990000000000001</v>
      </c>
      <c r="U471" s="85">
        <v>0.1515</v>
      </c>
      <c r="V471" s="85">
        <v>0.15160000000000001</v>
      </c>
      <c r="W471" s="85">
        <v>0.1515</v>
      </c>
      <c r="X471" s="85">
        <v>0.15110000000000001</v>
      </c>
      <c r="Y471" s="85">
        <v>0.151</v>
      </c>
      <c r="Z471" s="85">
        <v>0.15090000000000001</v>
      </c>
      <c r="AA471" s="85">
        <v>0.1515</v>
      </c>
      <c r="AB471" s="85">
        <v>0.1515</v>
      </c>
      <c r="AC471" s="85">
        <v>0.151</v>
      </c>
      <c r="AD471" s="85">
        <v>0.15040000000000001</v>
      </c>
      <c r="AE471" s="85">
        <v>0.14949999999999999</v>
      </c>
      <c r="AF471" s="85">
        <v>0.1479</v>
      </c>
      <c r="AG471" s="85">
        <v>0.14929999999999999</v>
      </c>
      <c r="AH471" s="85">
        <v>0.15040000000000001</v>
      </c>
      <c r="AI471" s="85">
        <v>0.1497</v>
      </c>
      <c r="AJ471" s="85">
        <v>0.14899999999999999</v>
      </c>
      <c r="AK471" s="85">
        <v>0.1482</v>
      </c>
      <c r="AL471" s="85">
        <v>0.1469</v>
      </c>
      <c r="AM471" s="85">
        <v>0.14649999999999999</v>
      </c>
      <c r="AN471" s="85">
        <v>0.14660000000000001</v>
      </c>
    </row>
    <row r="472" spans="1:40" x14ac:dyDescent="0.25">
      <c r="A472" s="64">
        <v>0</v>
      </c>
      <c r="B472" s="64">
        <v>0</v>
      </c>
      <c r="C472" s="64">
        <v>0</v>
      </c>
      <c r="D472" s="64"/>
      <c r="E472" s="113">
        <v>8103000</v>
      </c>
      <c r="F472" s="114">
        <v>8103</v>
      </c>
      <c r="G472" s="99" t="s">
        <v>908</v>
      </c>
      <c r="H472" s="85">
        <v>0.32679999999999998</v>
      </c>
      <c r="I472" s="85">
        <v>0.32940000000000003</v>
      </c>
      <c r="J472" s="85">
        <v>0.33</v>
      </c>
      <c r="K472" s="85">
        <v>0.33119999999999999</v>
      </c>
      <c r="L472" s="85">
        <v>0.3286</v>
      </c>
      <c r="M472" s="85">
        <v>0.32790000000000002</v>
      </c>
      <c r="N472" s="85">
        <v>0.32929999999999998</v>
      </c>
      <c r="O472" s="85">
        <v>0.33</v>
      </c>
      <c r="P472" s="85">
        <v>0.33069999999999999</v>
      </c>
      <c r="Q472" s="85">
        <v>0.33069999999999999</v>
      </c>
      <c r="R472" s="85">
        <v>0.33090000000000003</v>
      </c>
      <c r="S472" s="85">
        <v>0.33090000000000003</v>
      </c>
      <c r="T472" s="85">
        <v>0.33139999999999997</v>
      </c>
      <c r="U472" s="85">
        <v>0.33279999999999998</v>
      </c>
      <c r="V472" s="85">
        <v>0.3327</v>
      </c>
      <c r="W472" s="85">
        <v>0.3342</v>
      </c>
      <c r="X472" s="85">
        <v>0.33479999999999999</v>
      </c>
      <c r="Y472" s="85">
        <v>0.33360000000000001</v>
      </c>
      <c r="Z472" s="85">
        <v>0.33579999999999999</v>
      </c>
      <c r="AA472" s="85">
        <v>0.33850000000000002</v>
      </c>
      <c r="AB472" s="85">
        <v>0.3372</v>
      </c>
      <c r="AC472" s="85">
        <v>0.33739999999999998</v>
      </c>
      <c r="AD472" s="85">
        <v>0.33910000000000001</v>
      </c>
      <c r="AE472" s="85">
        <v>0.33939999999999998</v>
      </c>
      <c r="AF472" s="85">
        <v>0.33729999999999999</v>
      </c>
      <c r="AG472" s="85">
        <v>0.34200000000000003</v>
      </c>
      <c r="AH472" s="85">
        <v>0.34239999999999998</v>
      </c>
      <c r="AI472" s="85">
        <v>0.34449999999999997</v>
      </c>
      <c r="AJ472" s="85">
        <v>0.34139999999999998</v>
      </c>
      <c r="AK472" s="85">
        <v>0.34160000000000001</v>
      </c>
      <c r="AL472" s="85">
        <v>0.34100000000000003</v>
      </c>
      <c r="AM472" s="85">
        <v>0.34110000000000001</v>
      </c>
      <c r="AN472" s="85">
        <v>0.34010000000000001</v>
      </c>
    </row>
    <row r="473" spans="1:40" x14ac:dyDescent="0.25">
      <c r="A473" s="64" t="s">
        <v>1</v>
      </c>
      <c r="B473" s="64" t="s">
        <v>2</v>
      </c>
      <c r="C473" s="64" t="s">
        <v>321</v>
      </c>
      <c r="D473" s="64"/>
      <c r="E473" s="90">
        <v>8103001</v>
      </c>
      <c r="F473" s="88">
        <v>8103001</v>
      </c>
      <c r="G473" s="39" t="s">
        <v>909</v>
      </c>
      <c r="H473" s="85">
        <v>0.1298</v>
      </c>
      <c r="I473" s="85">
        <v>0.1303</v>
      </c>
      <c r="J473" s="85">
        <v>0.1308</v>
      </c>
      <c r="K473" s="85">
        <v>0.1318</v>
      </c>
      <c r="L473" s="85">
        <v>0.13159999999999999</v>
      </c>
      <c r="M473" s="85">
        <v>0.1308</v>
      </c>
      <c r="N473" s="85">
        <v>0.13109999999999999</v>
      </c>
      <c r="O473" s="85">
        <v>0.13089999999999999</v>
      </c>
      <c r="P473" s="85">
        <v>0.13120000000000001</v>
      </c>
      <c r="Q473" s="85">
        <v>0.13109999999999999</v>
      </c>
      <c r="R473" s="85">
        <v>0.1313</v>
      </c>
      <c r="S473" s="85">
        <v>0.13109999999999999</v>
      </c>
      <c r="T473" s="85">
        <v>0.13059999999999999</v>
      </c>
      <c r="U473" s="85">
        <v>0.1321</v>
      </c>
      <c r="V473" s="85">
        <v>0.1331</v>
      </c>
      <c r="W473" s="85">
        <v>0.1341</v>
      </c>
      <c r="X473" s="85">
        <v>0.13420000000000001</v>
      </c>
      <c r="Y473" s="85">
        <v>0.13289999999999999</v>
      </c>
      <c r="Z473" s="85">
        <v>0.13450000000000001</v>
      </c>
      <c r="AA473" s="85">
        <v>0.1356</v>
      </c>
      <c r="AB473" s="85">
        <v>0.13489999999999999</v>
      </c>
      <c r="AC473" s="85">
        <v>0.13600000000000001</v>
      </c>
      <c r="AD473" s="85">
        <v>0.13669999999999999</v>
      </c>
      <c r="AE473" s="85">
        <v>0.13719999999999999</v>
      </c>
      <c r="AF473" s="85">
        <v>0.13719999999999999</v>
      </c>
      <c r="AG473" s="85">
        <v>0.1396</v>
      </c>
      <c r="AH473" s="85">
        <v>0.14030000000000001</v>
      </c>
      <c r="AI473" s="85">
        <v>0.1401</v>
      </c>
      <c r="AJ473" s="85">
        <v>0.13880000000000001</v>
      </c>
      <c r="AK473" s="85">
        <v>0.13780000000000001</v>
      </c>
      <c r="AL473" s="85">
        <v>0.13780000000000001</v>
      </c>
      <c r="AM473" s="85">
        <v>0.13639999999999999</v>
      </c>
      <c r="AN473" s="85">
        <v>0.13539999999999999</v>
      </c>
    </row>
    <row r="474" spans="1:40" x14ac:dyDescent="0.25">
      <c r="A474" s="64" t="s">
        <v>4</v>
      </c>
      <c r="B474" s="64" t="s">
        <v>128</v>
      </c>
      <c r="C474" s="64" t="s">
        <v>128</v>
      </c>
      <c r="D474" s="64"/>
      <c r="E474" s="90">
        <v>8103002</v>
      </c>
      <c r="F474" s="88">
        <v>8103002</v>
      </c>
      <c r="G474" s="39" t="s">
        <v>910</v>
      </c>
      <c r="H474" s="85">
        <v>2.64E-2</v>
      </c>
      <c r="I474" s="85">
        <v>2.6499999999999999E-2</v>
      </c>
      <c r="J474" s="85">
        <v>2.6599999999999999E-2</v>
      </c>
      <c r="K474" s="85">
        <v>2.63E-2</v>
      </c>
      <c r="L474" s="85">
        <v>2.63E-2</v>
      </c>
      <c r="M474" s="85">
        <v>2.63E-2</v>
      </c>
      <c r="N474" s="85">
        <v>2.63E-2</v>
      </c>
      <c r="O474" s="85">
        <v>2.6200000000000001E-2</v>
      </c>
      <c r="P474" s="85">
        <v>2.6200000000000001E-2</v>
      </c>
      <c r="Q474" s="85">
        <v>2.6200000000000001E-2</v>
      </c>
      <c r="R474" s="85">
        <v>2.5899999999999999E-2</v>
      </c>
      <c r="S474" s="85">
        <v>2.5899999999999999E-2</v>
      </c>
      <c r="T474" s="85">
        <v>2.5700000000000001E-2</v>
      </c>
      <c r="U474" s="85">
        <v>2.5600000000000001E-2</v>
      </c>
      <c r="V474" s="85">
        <v>2.5600000000000001E-2</v>
      </c>
      <c r="W474" s="85">
        <v>2.5499999999999998E-2</v>
      </c>
      <c r="X474" s="85">
        <v>2.5399999999999999E-2</v>
      </c>
      <c r="Y474" s="85">
        <v>2.5100000000000001E-2</v>
      </c>
      <c r="Z474" s="85">
        <v>2.5700000000000001E-2</v>
      </c>
      <c r="AA474" s="85">
        <v>2.5999999999999999E-2</v>
      </c>
      <c r="AB474" s="85">
        <v>2.5899999999999999E-2</v>
      </c>
      <c r="AC474" s="85">
        <v>2.5700000000000001E-2</v>
      </c>
      <c r="AD474" s="85">
        <v>2.58E-2</v>
      </c>
      <c r="AE474" s="85">
        <v>2.5700000000000001E-2</v>
      </c>
      <c r="AF474" s="85">
        <v>2.5700000000000001E-2</v>
      </c>
      <c r="AG474" s="85">
        <v>2.5399999999999999E-2</v>
      </c>
      <c r="AH474" s="85">
        <v>2.53E-2</v>
      </c>
      <c r="AI474" s="85">
        <v>2.5499999999999998E-2</v>
      </c>
      <c r="AJ474" s="85">
        <v>2.53E-2</v>
      </c>
      <c r="AK474" s="85">
        <v>2.5600000000000001E-2</v>
      </c>
      <c r="AL474" s="85">
        <v>2.5499999999999998E-2</v>
      </c>
      <c r="AM474" s="85">
        <v>2.5600000000000001E-2</v>
      </c>
      <c r="AN474" s="85">
        <v>2.58E-2</v>
      </c>
    </row>
    <row r="475" spans="1:40" x14ac:dyDescent="0.25">
      <c r="A475" s="64" t="s">
        <v>1</v>
      </c>
      <c r="B475" s="64" t="s">
        <v>160</v>
      </c>
      <c r="C475" s="64" t="s">
        <v>321</v>
      </c>
      <c r="D475" s="64"/>
      <c r="E475" s="90">
        <v>8103014</v>
      </c>
      <c r="F475" s="88">
        <v>8103014</v>
      </c>
      <c r="G475" s="39" t="s">
        <v>911</v>
      </c>
      <c r="H475" s="85">
        <v>0.1706</v>
      </c>
      <c r="I475" s="85">
        <v>0.17249999999999999</v>
      </c>
      <c r="J475" s="85">
        <v>0.17249999999999999</v>
      </c>
      <c r="K475" s="85">
        <v>0.1731</v>
      </c>
      <c r="L475" s="85">
        <v>0.17069999999999999</v>
      </c>
      <c r="M475" s="85">
        <v>0.17069999999999999</v>
      </c>
      <c r="N475" s="85">
        <v>0.1719</v>
      </c>
      <c r="O475" s="85">
        <v>0.1729</v>
      </c>
      <c r="P475" s="85">
        <v>0.17330000000000001</v>
      </c>
      <c r="Q475" s="85">
        <v>0.1734</v>
      </c>
      <c r="R475" s="85">
        <v>0.1736</v>
      </c>
      <c r="S475" s="85">
        <v>0.1739</v>
      </c>
      <c r="T475" s="85">
        <v>0.17499999999999999</v>
      </c>
      <c r="U475" s="85">
        <v>0.17510000000000001</v>
      </c>
      <c r="V475" s="85">
        <v>0.17399999999999999</v>
      </c>
      <c r="W475" s="85">
        <v>0.17469999999999999</v>
      </c>
      <c r="X475" s="85">
        <v>0.17530000000000001</v>
      </c>
      <c r="Y475" s="85">
        <v>0.17549999999999999</v>
      </c>
      <c r="Z475" s="85">
        <v>0.17560000000000001</v>
      </c>
      <c r="AA475" s="85">
        <v>0.17680000000000001</v>
      </c>
      <c r="AB475" s="85">
        <v>0.1764</v>
      </c>
      <c r="AC475" s="85">
        <v>0.17580000000000001</v>
      </c>
      <c r="AD475" s="85">
        <v>0.17649999999999999</v>
      </c>
      <c r="AE475" s="85">
        <v>0.17649999999999999</v>
      </c>
      <c r="AF475" s="85">
        <v>0.1744</v>
      </c>
      <c r="AG475" s="85">
        <v>0.17699999999999999</v>
      </c>
      <c r="AH475" s="85">
        <v>0.1767</v>
      </c>
      <c r="AI475" s="85">
        <v>0.1789</v>
      </c>
      <c r="AJ475" s="85">
        <v>0.1772</v>
      </c>
      <c r="AK475" s="85">
        <v>0.1782</v>
      </c>
      <c r="AL475" s="85">
        <v>0.1777</v>
      </c>
      <c r="AM475" s="85">
        <v>0.17910000000000001</v>
      </c>
      <c r="AN475" s="85">
        <v>0.1789</v>
      </c>
    </row>
    <row r="476" spans="1:40" x14ac:dyDescent="0.25">
      <c r="A476" s="64">
        <v>0</v>
      </c>
      <c r="B476" s="64">
        <v>0</v>
      </c>
      <c r="C476" s="64">
        <v>0</v>
      </c>
      <c r="D476" s="64"/>
      <c r="E476" s="113">
        <v>8104000</v>
      </c>
      <c r="F476" s="114">
        <v>8104</v>
      </c>
      <c r="G476" s="99" t="s">
        <v>306</v>
      </c>
      <c r="H476" s="85">
        <v>0.73180000000000001</v>
      </c>
      <c r="I476" s="85">
        <v>0.72750000000000004</v>
      </c>
      <c r="J476" s="85">
        <v>0.77539999999999998</v>
      </c>
      <c r="K476" s="85">
        <v>0.77900000000000003</v>
      </c>
      <c r="L476" s="85">
        <v>0.77390000000000003</v>
      </c>
      <c r="M476" s="85">
        <v>0.77139999999999997</v>
      </c>
      <c r="N476" s="85">
        <v>0.77070000000000005</v>
      </c>
      <c r="O476" s="85">
        <v>0.76749999999999996</v>
      </c>
      <c r="P476" s="85">
        <v>0.77500000000000002</v>
      </c>
      <c r="Q476" s="85">
        <v>0.7732</v>
      </c>
      <c r="R476" s="85">
        <v>0.76859999999999995</v>
      </c>
      <c r="S476" s="85">
        <v>0.7641</v>
      </c>
      <c r="T476" s="85">
        <v>0.75800000000000001</v>
      </c>
      <c r="U476" s="85">
        <v>0.75149999999999995</v>
      </c>
      <c r="V476" s="85">
        <v>0.78900000000000003</v>
      </c>
      <c r="W476" s="85">
        <v>0.79490000000000005</v>
      </c>
      <c r="X476" s="85">
        <v>0.79059999999999997</v>
      </c>
      <c r="Y476" s="85">
        <v>0.78779999999999994</v>
      </c>
      <c r="Z476" s="85">
        <v>0.78569999999999995</v>
      </c>
      <c r="AA476" s="85">
        <v>0.78549999999999998</v>
      </c>
      <c r="AB476" s="85">
        <v>0.79700000000000004</v>
      </c>
      <c r="AC476" s="85">
        <v>0.79810000000000003</v>
      </c>
      <c r="AD476" s="85">
        <v>0.79359999999999997</v>
      </c>
      <c r="AE476" s="85">
        <v>0.78939999999999999</v>
      </c>
      <c r="AF476" s="85">
        <v>0.77629999999999999</v>
      </c>
      <c r="AG476" s="85">
        <v>0.7722</v>
      </c>
      <c r="AH476" s="85">
        <v>0.81230000000000002</v>
      </c>
      <c r="AI476" s="85">
        <v>0.80979999999999996</v>
      </c>
      <c r="AJ476" s="85">
        <v>0.80469999999999997</v>
      </c>
      <c r="AK476" s="85">
        <v>0.80120000000000002</v>
      </c>
      <c r="AL476" s="85">
        <v>0.79800000000000004</v>
      </c>
      <c r="AM476" s="85">
        <v>0.79790000000000005</v>
      </c>
      <c r="AN476" s="85">
        <v>0.80430000000000001</v>
      </c>
    </row>
    <row r="477" spans="1:40" x14ac:dyDescent="0.25">
      <c r="A477" s="64" t="s">
        <v>4</v>
      </c>
      <c r="B477" s="64" t="s">
        <v>128</v>
      </c>
      <c r="C477" s="64" t="s">
        <v>128</v>
      </c>
      <c r="D477" s="58"/>
      <c r="E477" s="92">
        <v>8101014</v>
      </c>
      <c r="F477" s="88">
        <v>8104001</v>
      </c>
      <c r="G477" s="39" t="s">
        <v>912</v>
      </c>
      <c r="H477" s="85">
        <v>0.1447</v>
      </c>
      <c r="I477" s="85">
        <v>0.14380000000000001</v>
      </c>
      <c r="J477" s="85">
        <v>0.1527</v>
      </c>
      <c r="K477" s="85">
        <v>0.1537</v>
      </c>
      <c r="L477" s="85">
        <v>0.1527</v>
      </c>
      <c r="M477" s="85">
        <v>0.1522</v>
      </c>
      <c r="N477" s="85">
        <v>0.152</v>
      </c>
      <c r="O477" s="85">
        <v>0.15140000000000001</v>
      </c>
      <c r="P477" s="85">
        <v>0.15260000000000001</v>
      </c>
      <c r="Q477" s="85">
        <v>0.1522</v>
      </c>
      <c r="R477" s="85">
        <v>0.1512</v>
      </c>
      <c r="S477" s="85">
        <v>0.15029999999999999</v>
      </c>
      <c r="T477" s="85">
        <v>0.14910000000000001</v>
      </c>
      <c r="U477" s="85">
        <v>0.1479</v>
      </c>
      <c r="V477" s="85">
        <v>0.15540000000000001</v>
      </c>
      <c r="W477" s="85">
        <v>0.1578</v>
      </c>
      <c r="X477" s="85">
        <v>0.15690000000000001</v>
      </c>
      <c r="Y477" s="85">
        <v>0.15640000000000001</v>
      </c>
      <c r="Z477" s="85">
        <v>0.156</v>
      </c>
      <c r="AA477" s="85">
        <v>0.156</v>
      </c>
      <c r="AB477" s="85">
        <v>0.15859999999999999</v>
      </c>
      <c r="AC477" s="85">
        <v>0.15890000000000001</v>
      </c>
      <c r="AD477" s="85">
        <v>0.158</v>
      </c>
      <c r="AE477" s="85">
        <v>0.15720000000000001</v>
      </c>
      <c r="AF477" s="85">
        <v>0.154</v>
      </c>
      <c r="AG477" s="85">
        <v>0.1532</v>
      </c>
      <c r="AH477" s="85">
        <v>0.16489999999999999</v>
      </c>
      <c r="AI477" s="85">
        <v>0.16400000000000001</v>
      </c>
      <c r="AJ477" s="85">
        <v>0.16300000000000001</v>
      </c>
      <c r="AK477" s="85">
        <v>0.16220000000000001</v>
      </c>
      <c r="AL477" s="85">
        <v>0.16159999999999999</v>
      </c>
      <c r="AM477" s="85">
        <v>0.16159999999999999</v>
      </c>
      <c r="AN477" s="85">
        <v>0.16139999999999999</v>
      </c>
    </row>
    <row r="478" spans="1:40" x14ac:dyDescent="0.25">
      <c r="A478" s="64" t="s">
        <v>4</v>
      </c>
      <c r="B478" s="64" t="s">
        <v>128</v>
      </c>
      <c r="C478" s="64" t="s">
        <v>128</v>
      </c>
      <c r="D478" s="58"/>
      <c r="E478" s="92">
        <v>8101014</v>
      </c>
      <c r="F478" s="88">
        <v>8104002</v>
      </c>
      <c r="G478" s="39" t="s">
        <v>913</v>
      </c>
      <c r="H478" s="85">
        <v>7.2499999999999995E-2</v>
      </c>
      <c r="I478" s="85">
        <v>7.2099999999999997E-2</v>
      </c>
      <c r="J478" s="85">
        <v>7.7299999999999994E-2</v>
      </c>
      <c r="K478" s="85">
        <v>7.7299999999999994E-2</v>
      </c>
      <c r="L478" s="85">
        <v>7.6899999999999996E-2</v>
      </c>
      <c r="M478" s="85">
        <v>7.6600000000000001E-2</v>
      </c>
      <c r="N478" s="85">
        <v>7.6499999999999999E-2</v>
      </c>
      <c r="O478" s="85">
        <v>7.6200000000000004E-2</v>
      </c>
      <c r="P478" s="85">
        <v>7.6499999999999999E-2</v>
      </c>
      <c r="Q478" s="85">
        <v>7.6200000000000004E-2</v>
      </c>
      <c r="R478" s="85">
        <v>7.5700000000000003E-2</v>
      </c>
      <c r="S478" s="85">
        <v>7.5300000000000006E-2</v>
      </c>
      <c r="T478" s="85">
        <v>7.4700000000000003E-2</v>
      </c>
      <c r="U478" s="85">
        <v>7.4099999999999999E-2</v>
      </c>
      <c r="V478" s="85">
        <v>7.6399999999999996E-2</v>
      </c>
      <c r="W478" s="85">
        <v>7.6399999999999996E-2</v>
      </c>
      <c r="X478" s="85">
        <v>7.5999999999999998E-2</v>
      </c>
      <c r="Y478" s="85">
        <v>7.5800000000000006E-2</v>
      </c>
      <c r="Z478" s="85">
        <v>7.5700000000000003E-2</v>
      </c>
      <c r="AA478" s="85">
        <v>7.5600000000000001E-2</v>
      </c>
      <c r="AB478" s="85">
        <v>7.6700000000000004E-2</v>
      </c>
      <c r="AC478" s="85">
        <v>7.7200000000000005E-2</v>
      </c>
      <c r="AD478" s="85">
        <v>7.6799999999999993E-2</v>
      </c>
      <c r="AE478" s="85">
        <v>7.6399999999999996E-2</v>
      </c>
      <c r="AF478" s="85">
        <v>7.6499999999999999E-2</v>
      </c>
      <c r="AG478" s="85">
        <v>7.6100000000000001E-2</v>
      </c>
      <c r="AH478" s="85">
        <v>8.1100000000000005E-2</v>
      </c>
      <c r="AI478" s="85">
        <v>8.0500000000000002E-2</v>
      </c>
      <c r="AJ478" s="85">
        <v>7.9899999999999999E-2</v>
      </c>
      <c r="AK478" s="85">
        <v>7.9600000000000004E-2</v>
      </c>
      <c r="AL478" s="85">
        <v>7.9299999999999995E-2</v>
      </c>
      <c r="AM478" s="85">
        <v>7.9200000000000007E-2</v>
      </c>
      <c r="AN478" s="85">
        <v>8.0299999999999996E-2</v>
      </c>
    </row>
    <row r="479" spans="1:40" x14ac:dyDescent="0.25">
      <c r="A479" s="64" t="s">
        <v>4</v>
      </c>
      <c r="B479" s="64" t="s">
        <v>128</v>
      </c>
      <c r="C479" s="64" t="s">
        <v>128</v>
      </c>
      <c r="D479" s="58"/>
      <c r="E479" s="92">
        <v>8101014</v>
      </c>
      <c r="F479" s="88">
        <v>8104003</v>
      </c>
      <c r="G479" s="39" t="s">
        <v>914</v>
      </c>
      <c r="H479" s="85">
        <v>0.217</v>
      </c>
      <c r="I479" s="85">
        <v>0.21560000000000001</v>
      </c>
      <c r="J479" s="85">
        <v>0.2341</v>
      </c>
      <c r="K479" s="85">
        <v>0.2346</v>
      </c>
      <c r="L479" s="85">
        <v>0.23300000000000001</v>
      </c>
      <c r="M479" s="85">
        <v>0.23230000000000001</v>
      </c>
      <c r="N479" s="85">
        <v>0.2321</v>
      </c>
      <c r="O479" s="85">
        <v>0.2311</v>
      </c>
      <c r="P479" s="85">
        <v>0.23219999999999999</v>
      </c>
      <c r="Q479" s="85">
        <v>0.23150000000000001</v>
      </c>
      <c r="R479" s="85">
        <v>0.23019999999999999</v>
      </c>
      <c r="S479" s="85">
        <v>0.22889999999999999</v>
      </c>
      <c r="T479" s="85">
        <v>0.2271</v>
      </c>
      <c r="U479" s="85">
        <v>0.22509999999999999</v>
      </c>
      <c r="V479" s="85">
        <v>0.24299999999999999</v>
      </c>
      <c r="W479" s="85">
        <v>0.24310000000000001</v>
      </c>
      <c r="X479" s="85">
        <v>0.24179999999999999</v>
      </c>
      <c r="Y479" s="85">
        <v>0.24079999999999999</v>
      </c>
      <c r="Z479" s="85">
        <v>0.24010000000000001</v>
      </c>
      <c r="AA479" s="85">
        <v>0.24</v>
      </c>
      <c r="AB479" s="85">
        <v>0.24199999999999999</v>
      </c>
      <c r="AC479" s="85">
        <v>0.24160000000000001</v>
      </c>
      <c r="AD479" s="85">
        <v>0.2402</v>
      </c>
      <c r="AE479" s="85">
        <v>0.2389</v>
      </c>
      <c r="AF479" s="85">
        <v>0.2349</v>
      </c>
      <c r="AG479" s="85">
        <v>0.23369999999999999</v>
      </c>
      <c r="AH479" s="85">
        <v>0.24829999999999999</v>
      </c>
      <c r="AI479" s="85">
        <v>0.24809999999999999</v>
      </c>
      <c r="AJ479" s="85">
        <v>0.24660000000000001</v>
      </c>
      <c r="AK479" s="85">
        <v>0.24560000000000001</v>
      </c>
      <c r="AL479" s="85">
        <v>0.24460000000000001</v>
      </c>
      <c r="AM479" s="85">
        <v>0.2445</v>
      </c>
      <c r="AN479" s="85">
        <v>0.24590000000000001</v>
      </c>
    </row>
    <row r="480" spans="1:40" x14ac:dyDescent="0.25">
      <c r="A480" s="64" t="s">
        <v>4</v>
      </c>
      <c r="B480" s="64" t="s">
        <v>128</v>
      </c>
      <c r="C480" s="64" t="s">
        <v>128</v>
      </c>
      <c r="D480" s="58"/>
      <c r="E480" s="92">
        <v>8101014</v>
      </c>
      <c r="F480" s="88">
        <v>8104004</v>
      </c>
      <c r="G480" s="39" t="s">
        <v>915</v>
      </c>
      <c r="H480" s="85">
        <v>8.7300000000000003E-2</v>
      </c>
      <c r="I480" s="85">
        <v>8.6900000000000005E-2</v>
      </c>
      <c r="J480" s="85">
        <v>9.2499999999999999E-2</v>
      </c>
      <c r="K480" s="85">
        <v>9.4299999999999995E-2</v>
      </c>
      <c r="L480" s="85">
        <v>9.3700000000000006E-2</v>
      </c>
      <c r="M480" s="85">
        <v>9.3399999999999997E-2</v>
      </c>
      <c r="N480" s="85">
        <v>9.3299999999999994E-2</v>
      </c>
      <c r="O480" s="85">
        <v>9.2899999999999996E-2</v>
      </c>
      <c r="P480" s="85">
        <v>9.4200000000000006E-2</v>
      </c>
      <c r="Q480" s="85">
        <v>9.4500000000000001E-2</v>
      </c>
      <c r="R480" s="85">
        <v>9.3899999999999997E-2</v>
      </c>
      <c r="S480" s="85">
        <v>9.3299999999999994E-2</v>
      </c>
      <c r="T480" s="85">
        <v>9.2600000000000002E-2</v>
      </c>
      <c r="U480" s="85">
        <v>9.1800000000000007E-2</v>
      </c>
      <c r="V480" s="85">
        <v>9.3799999999999994E-2</v>
      </c>
      <c r="W480" s="85">
        <v>9.5899999999999999E-2</v>
      </c>
      <c r="X480" s="85">
        <v>9.5399999999999999E-2</v>
      </c>
      <c r="Y480" s="85">
        <v>9.5100000000000004E-2</v>
      </c>
      <c r="Z480" s="85">
        <v>9.4899999999999998E-2</v>
      </c>
      <c r="AA480" s="85">
        <v>9.4899999999999998E-2</v>
      </c>
      <c r="AB480" s="85">
        <v>9.5799999999999996E-2</v>
      </c>
      <c r="AC480" s="85">
        <v>9.6199999999999994E-2</v>
      </c>
      <c r="AD480" s="85">
        <v>9.5699999999999993E-2</v>
      </c>
      <c r="AE480" s="85">
        <v>9.5200000000000007E-2</v>
      </c>
      <c r="AF480" s="85">
        <v>9.5399999999999999E-2</v>
      </c>
      <c r="AG480" s="85">
        <v>9.4899999999999998E-2</v>
      </c>
      <c r="AH480" s="85">
        <v>0.1003</v>
      </c>
      <c r="AI480" s="85">
        <v>0.1002</v>
      </c>
      <c r="AJ480" s="85">
        <v>9.9500000000000005E-2</v>
      </c>
      <c r="AK480" s="85">
        <v>9.9099999999999994E-2</v>
      </c>
      <c r="AL480" s="85">
        <v>9.8699999999999996E-2</v>
      </c>
      <c r="AM480" s="85">
        <v>9.8699999999999996E-2</v>
      </c>
      <c r="AN480" s="85">
        <v>9.8500000000000004E-2</v>
      </c>
    </row>
    <row r="481" spans="1:40" x14ac:dyDescent="0.25">
      <c r="A481" s="64" t="s">
        <v>4</v>
      </c>
      <c r="B481" s="64" t="s">
        <v>128</v>
      </c>
      <c r="C481" s="64" t="s">
        <v>128</v>
      </c>
      <c r="D481" s="58"/>
      <c r="E481" s="92">
        <v>8101014</v>
      </c>
      <c r="F481" s="88">
        <v>8104006</v>
      </c>
      <c r="G481" s="39" t="s">
        <v>916</v>
      </c>
      <c r="H481" s="85">
        <v>0.21029999999999999</v>
      </c>
      <c r="I481" s="85">
        <v>0.2089</v>
      </c>
      <c r="J481" s="85">
        <v>0.21870000000000001</v>
      </c>
      <c r="K481" s="85">
        <v>0.219</v>
      </c>
      <c r="L481" s="85">
        <v>0.21759999999999999</v>
      </c>
      <c r="M481" s="85">
        <v>0.21690000000000001</v>
      </c>
      <c r="N481" s="85">
        <v>0.2167</v>
      </c>
      <c r="O481" s="85">
        <v>0.21579999999999999</v>
      </c>
      <c r="P481" s="85">
        <v>0.21940000000000001</v>
      </c>
      <c r="Q481" s="85">
        <v>0.21890000000000001</v>
      </c>
      <c r="R481" s="85">
        <v>0.21759999999999999</v>
      </c>
      <c r="S481" s="85">
        <v>0.21629999999999999</v>
      </c>
      <c r="T481" s="85">
        <v>0.2145</v>
      </c>
      <c r="U481" s="85">
        <v>0.2127</v>
      </c>
      <c r="V481" s="85">
        <v>0.2205</v>
      </c>
      <c r="W481" s="85">
        <v>0.22170000000000001</v>
      </c>
      <c r="X481" s="85">
        <v>0.2205</v>
      </c>
      <c r="Y481" s="85">
        <v>0.21970000000000001</v>
      </c>
      <c r="Z481" s="85">
        <v>0.219</v>
      </c>
      <c r="AA481" s="85">
        <v>0.219</v>
      </c>
      <c r="AB481" s="85">
        <v>0.22389999999999999</v>
      </c>
      <c r="AC481" s="85">
        <v>0.22420000000000001</v>
      </c>
      <c r="AD481" s="85">
        <v>0.22289999999999999</v>
      </c>
      <c r="AE481" s="85">
        <v>0.22170000000000001</v>
      </c>
      <c r="AF481" s="85">
        <v>0.2155</v>
      </c>
      <c r="AG481" s="85">
        <v>0.21440000000000001</v>
      </c>
      <c r="AH481" s="85">
        <v>0.2177</v>
      </c>
      <c r="AI481" s="85">
        <v>0.21690000000000001</v>
      </c>
      <c r="AJ481" s="85">
        <v>0.21560000000000001</v>
      </c>
      <c r="AK481" s="85">
        <v>0.2147</v>
      </c>
      <c r="AL481" s="85">
        <v>0.21390000000000001</v>
      </c>
      <c r="AM481" s="85">
        <v>0.21390000000000001</v>
      </c>
      <c r="AN481" s="85">
        <v>0.21809999999999999</v>
      </c>
    </row>
    <row r="482" spans="1:40" x14ac:dyDescent="0.25">
      <c r="A482" s="64">
        <v>0</v>
      </c>
      <c r="B482" s="64">
        <v>0</v>
      </c>
      <c r="C482" s="64">
        <v>0</v>
      </c>
      <c r="D482" s="58"/>
      <c r="E482" s="113">
        <v>9000000</v>
      </c>
      <c r="F482" s="111">
        <v>9</v>
      </c>
      <c r="G482" s="112" t="s">
        <v>917</v>
      </c>
      <c r="H482" s="85">
        <v>4.9630999999999998</v>
      </c>
      <c r="I482" s="85">
        <v>4.9447999999999999</v>
      </c>
      <c r="J482" s="85">
        <v>4.9135</v>
      </c>
      <c r="K482" s="85">
        <v>4.8865999999999996</v>
      </c>
      <c r="L482" s="85">
        <v>4.8776999999999999</v>
      </c>
      <c r="M482" s="85">
        <v>4.8517000000000001</v>
      </c>
      <c r="N482" s="85">
        <v>4.8474000000000004</v>
      </c>
      <c r="O482" s="85">
        <v>4.8335999999999997</v>
      </c>
      <c r="P482" s="85">
        <v>4.8140000000000001</v>
      </c>
      <c r="Q482" s="85">
        <v>4.7881999999999998</v>
      </c>
      <c r="R482" s="85">
        <v>4.7748999999999997</v>
      </c>
      <c r="S482" s="85">
        <v>4.7617000000000003</v>
      </c>
      <c r="T482" s="85">
        <v>4.7252000000000001</v>
      </c>
      <c r="U482" s="85">
        <v>4.6813000000000002</v>
      </c>
      <c r="V482" s="85">
        <v>4.6585999999999999</v>
      </c>
      <c r="W482" s="85">
        <v>4.6430999999999996</v>
      </c>
      <c r="X482" s="85">
        <v>4.6028000000000002</v>
      </c>
      <c r="Y482" s="85">
        <v>4.5892999999999997</v>
      </c>
      <c r="Z482" s="85">
        <v>4.5856000000000003</v>
      </c>
      <c r="AA482" s="85">
        <v>4.5938999999999997</v>
      </c>
      <c r="AB482" s="85">
        <v>4.5835999999999997</v>
      </c>
      <c r="AC482" s="85">
        <v>4.5652999999999997</v>
      </c>
      <c r="AD482" s="85">
        <v>4.5429000000000004</v>
      </c>
      <c r="AE482" s="85">
        <v>4.5366999999999997</v>
      </c>
      <c r="AF482" s="85">
        <v>4.5349000000000004</v>
      </c>
      <c r="AG482" s="85">
        <v>4.5113000000000003</v>
      </c>
      <c r="AH482" s="85">
        <v>4.4859999999999998</v>
      </c>
      <c r="AI482" s="85">
        <v>4.3884999999999996</v>
      </c>
      <c r="AJ482" s="85">
        <v>4.3606999999999996</v>
      </c>
      <c r="AK482" s="85">
        <v>4.3461999999999996</v>
      </c>
      <c r="AL482" s="85">
        <v>4.3277000000000001</v>
      </c>
      <c r="AM482" s="85">
        <v>4.2930999999999999</v>
      </c>
      <c r="AN482" s="85">
        <v>4.2862</v>
      </c>
    </row>
    <row r="483" spans="1:40" x14ac:dyDescent="0.25">
      <c r="A483" s="64">
        <v>0</v>
      </c>
      <c r="B483" s="64">
        <v>0</v>
      </c>
      <c r="C483" s="64">
        <v>0</v>
      </c>
      <c r="D483" s="58"/>
      <c r="E483" s="113">
        <v>9100000</v>
      </c>
      <c r="F483" s="114">
        <v>91</v>
      </c>
      <c r="G483" s="99" t="s">
        <v>917</v>
      </c>
      <c r="H483" s="85">
        <v>4.9630999999999998</v>
      </c>
      <c r="I483" s="85">
        <v>4.9447999999999999</v>
      </c>
      <c r="J483" s="85">
        <v>4.9135</v>
      </c>
      <c r="K483" s="85">
        <v>4.8865999999999996</v>
      </c>
      <c r="L483" s="85">
        <v>4.8776999999999999</v>
      </c>
      <c r="M483" s="85">
        <v>4.8517000000000001</v>
      </c>
      <c r="N483" s="85">
        <v>4.8474000000000004</v>
      </c>
      <c r="O483" s="85">
        <v>4.8335999999999997</v>
      </c>
      <c r="P483" s="85">
        <v>4.8140000000000001</v>
      </c>
      <c r="Q483" s="85">
        <v>4.7881999999999998</v>
      </c>
      <c r="R483" s="85">
        <v>4.7748999999999997</v>
      </c>
      <c r="S483" s="85">
        <v>4.7617000000000003</v>
      </c>
      <c r="T483" s="85">
        <v>4.7252000000000001</v>
      </c>
      <c r="U483" s="85">
        <v>4.6813000000000002</v>
      </c>
      <c r="V483" s="85">
        <v>4.6585999999999999</v>
      </c>
      <c r="W483" s="85">
        <v>4.6430999999999996</v>
      </c>
      <c r="X483" s="85">
        <v>4.6028000000000002</v>
      </c>
      <c r="Y483" s="85">
        <v>4.5892999999999997</v>
      </c>
      <c r="Z483" s="85">
        <v>4.5856000000000003</v>
      </c>
      <c r="AA483" s="85">
        <v>4.5938999999999997</v>
      </c>
      <c r="AB483" s="85">
        <v>4.5835999999999997</v>
      </c>
      <c r="AC483" s="85">
        <v>4.5652999999999997</v>
      </c>
      <c r="AD483" s="85">
        <v>4.5429000000000004</v>
      </c>
      <c r="AE483" s="85">
        <v>4.5366999999999997</v>
      </c>
      <c r="AF483" s="85">
        <v>4.5349000000000004</v>
      </c>
      <c r="AG483" s="85">
        <v>4.5113000000000003</v>
      </c>
      <c r="AH483" s="85">
        <v>4.4859999999999998</v>
      </c>
      <c r="AI483" s="85">
        <v>4.3884999999999996</v>
      </c>
      <c r="AJ483" s="85">
        <v>4.3606999999999996</v>
      </c>
      <c r="AK483" s="85">
        <v>4.3461999999999996</v>
      </c>
      <c r="AL483" s="85">
        <v>4.3277000000000001</v>
      </c>
      <c r="AM483" s="85">
        <v>4.2930999999999999</v>
      </c>
      <c r="AN483" s="85">
        <v>4.2862</v>
      </c>
    </row>
    <row r="484" spans="1:40" x14ac:dyDescent="0.25">
      <c r="A484" s="64">
        <v>0</v>
      </c>
      <c r="B484" s="64">
        <v>0</v>
      </c>
      <c r="C484" s="64">
        <v>0</v>
      </c>
      <c r="D484" s="64"/>
      <c r="E484" s="113">
        <v>9101000</v>
      </c>
      <c r="F484" s="114">
        <v>9101</v>
      </c>
      <c r="G484" s="99" t="s">
        <v>917</v>
      </c>
      <c r="H484" s="85">
        <v>4.9630999999999998</v>
      </c>
      <c r="I484" s="85">
        <v>4.9447999999999999</v>
      </c>
      <c r="J484" s="85">
        <v>4.9135</v>
      </c>
      <c r="K484" s="85">
        <v>4.8865999999999996</v>
      </c>
      <c r="L484" s="85">
        <v>4.8776999999999999</v>
      </c>
      <c r="M484" s="85">
        <v>4.8517000000000001</v>
      </c>
      <c r="N484" s="85">
        <v>4.8474000000000004</v>
      </c>
      <c r="O484" s="85">
        <v>4.8335999999999997</v>
      </c>
      <c r="P484" s="85">
        <v>4.8140000000000001</v>
      </c>
      <c r="Q484" s="85">
        <v>4.7881999999999998</v>
      </c>
      <c r="R484" s="85">
        <v>4.7748999999999997</v>
      </c>
      <c r="S484" s="85">
        <v>4.7617000000000003</v>
      </c>
      <c r="T484" s="85">
        <v>4.7252000000000001</v>
      </c>
      <c r="U484" s="85">
        <v>4.6813000000000002</v>
      </c>
      <c r="V484" s="85">
        <v>4.6585999999999999</v>
      </c>
      <c r="W484" s="85">
        <v>4.6430999999999996</v>
      </c>
      <c r="X484" s="85">
        <v>4.6028000000000002</v>
      </c>
      <c r="Y484" s="85">
        <v>4.5892999999999997</v>
      </c>
      <c r="Z484" s="85">
        <v>4.5856000000000003</v>
      </c>
      <c r="AA484" s="85">
        <v>4.5938999999999997</v>
      </c>
      <c r="AB484" s="85">
        <v>4.5835999999999997</v>
      </c>
      <c r="AC484" s="85">
        <v>4.5652999999999997</v>
      </c>
      <c r="AD484" s="85">
        <v>4.5429000000000004</v>
      </c>
      <c r="AE484" s="85">
        <v>4.5366999999999997</v>
      </c>
      <c r="AF484" s="85">
        <v>4.5349000000000004</v>
      </c>
      <c r="AG484" s="85">
        <v>4.5113000000000003</v>
      </c>
      <c r="AH484" s="85">
        <v>4.4859999999999998</v>
      </c>
      <c r="AI484" s="85">
        <v>4.3884999999999996</v>
      </c>
      <c r="AJ484" s="85">
        <v>4.3606999999999996</v>
      </c>
      <c r="AK484" s="85">
        <v>4.3461999999999996</v>
      </c>
      <c r="AL484" s="85">
        <v>4.3277000000000001</v>
      </c>
      <c r="AM484" s="85">
        <v>4.2930999999999999</v>
      </c>
      <c r="AN484" s="85">
        <v>4.2862</v>
      </c>
    </row>
    <row r="485" spans="1:40" x14ac:dyDescent="0.25">
      <c r="A485" s="64" t="s">
        <v>136</v>
      </c>
      <c r="B485" s="64" t="s">
        <v>136</v>
      </c>
      <c r="C485" s="64" t="s">
        <v>136</v>
      </c>
      <c r="D485" s="58"/>
      <c r="E485" s="118">
        <v>9101001</v>
      </c>
      <c r="F485" s="114">
        <v>9101001</v>
      </c>
      <c r="G485" s="99" t="s">
        <v>918</v>
      </c>
      <c r="H485" s="85">
        <v>1.06E-2</v>
      </c>
      <c r="I485" s="85">
        <v>1.0500000000000001E-2</v>
      </c>
      <c r="J485" s="85">
        <v>1.04E-2</v>
      </c>
      <c r="K485" s="85">
        <v>1.04E-2</v>
      </c>
      <c r="L485" s="85">
        <v>1.03E-2</v>
      </c>
      <c r="M485" s="85">
        <v>1.0500000000000001E-2</v>
      </c>
      <c r="N485" s="85">
        <v>1.06E-2</v>
      </c>
      <c r="O485" s="85">
        <v>1.0999999999999999E-2</v>
      </c>
      <c r="P485" s="85">
        <v>1.09E-2</v>
      </c>
      <c r="Q485" s="85">
        <v>1.0800000000000001E-2</v>
      </c>
      <c r="R485" s="85">
        <v>1.0800000000000001E-2</v>
      </c>
      <c r="S485" s="85">
        <v>1.0699999999999999E-2</v>
      </c>
      <c r="T485" s="85">
        <v>1.06E-2</v>
      </c>
      <c r="U485" s="85">
        <v>1.0500000000000001E-2</v>
      </c>
      <c r="V485" s="85">
        <v>1.0500000000000001E-2</v>
      </c>
      <c r="W485" s="85">
        <v>1.0500000000000001E-2</v>
      </c>
      <c r="X485" s="85">
        <v>1.04E-2</v>
      </c>
      <c r="Y485" s="85">
        <v>1.04E-2</v>
      </c>
      <c r="Z485" s="85">
        <v>1.04E-2</v>
      </c>
      <c r="AA485" s="85">
        <v>1.0500000000000001E-2</v>
      </c>
      <c r="AB485" s="85">
        <v>1.04E-2</v>
      </c>
      <c r="AC485" s="85">
        <v>1.04E-2</v>
      </c>
      <c r="AD485" s="85">
        <v>1.03E-2</v>
      </c>
      <c r="AE485" s="85">
        <v>1.03E-2</v>
      </c>
      <c r="AF485" s="85">
        <v>1.17E-2</v>
      </c>
      <c r="AG485" s="85">
        <v>1.1599999999999999E-2</v>
      </c>
      <c r="AH485" s="85">
        <v>1.15E-2</v>
      </c>
      <c r="AI485" s="85">
        <v>1.14E-2</v>
      </c>
      <c r="AJ485" s="85">
        <v>1.1299999999999999E-2</v>
      </c>
      <c r="AK485" s="85">
        <v>1.1299999999999999E-2</v>
      </c>
      <c r="AL485" s="85">
        <v>1.17E-2</v>
      </c>
      <c r="AM485" s="85">
        <v>1.2E-2</v>
      </c>
      <c r="AN485" s="85">
        <v>1.1900000000000001E-2</v>
      </c>
    </row>
    <row r="486" spans="1:40" x14ac:dyDescent="0.25">
      <c r="A486" s="64" t="s">
        <v>136</v>
      </c>
      <c r="B486" s="64" t="s">
        <v>136</v>
      </c>
      <c r="C486" s="64" t="s">
        <v>136</v>
      </c>
      <c r="D486" s="58"/>
      <c r="E486" s="90">
        <v>9101002</v>
      </c>
      <c r="F486" s="88">
        <v>9101002</v>
      </c>
      <c r="G486" s="39" t="s">
        <v>919</v>
      </c>
      <c r="H486" s="85">
        <v>1.5367999999999999</v>
      </c>
      <c r="I486" s="85">
        <v>1.5405</v>
      </c>
      <c r="J486" s="85">
        <v>1.5253000000000001</v>
      </c>
      <c r="K486" s="85">
        <v>1.5064</v>
      </c>
      <c r="L486" s="85">
        <v>1.5051000000000001</v>
      </c>
      <c r="M486" s="85">
        <v>1.4792000000000001</v>
      </c>
      <c r="N486" s="85">
        <v>1.478</v>
      </c>
      <c r="O486" s="85">
        <v>1.4715</v>
      </c>
      <c r="P486" s="85">
        <v>1.4657</v>
      </c>
      <c r="Q486" s="85">
        <v>1.4574</v>
      </c>
      <c r="R486" s="85">
        <v>1.4492</v>
      </c>
      <c r="S486" s="85">
        <v>1.4407000000000001</v>
      </c>
      <c r="T486" s="85">
        <v>1.4293</v>
      </c>
      <c r="U486" s="85">
        <v>1.4172</v>
      </c>
      <c r="V486" s="85">
        <v>1.4138999999999999</v>
      </c>
      <c r="W486" s="85">
        <v>1.4095</v>
      </c>
      <c r="X486" s="85">
        <v>1.3869</v>
      </c>
      <c r="Y486" s="85">
        <v>1.3767</v>
      </c>
      <c r="Z486" s="85">
        <v>1.3728</v>
      </c>
      <c r="AA486" s="85">
        <v>1.3724000000000001</v>
      </c>
      <c r="AB486" s="85">
        <v>1.3692</v>
      </c>
      <c r="AC486" s="85">
        <v>1.3643000000000001</v>
      </c>
      <c r="AD486" s="85">
        <v>1.3565</v>
      </c>
      <c r="AE486" s="85">
        <v>1.3492</v>
      </c>
      <c r="AF486" s="85">
        <v>1.3363</v>
      </c>
      <c r="AG486" s="85">
        <v>1.3289</v>
      </c>
      <c r="AH486" s="85">
        <v>1.3191999999999999</v>
      </c>
      <c r="AI486" s="85">
        <v>1.2487999999999999</v>
      </c>
      <c r="AJ486" s="85">
        <v>1.2436</v>
      </c>
      <c r="AK486" s="85">
        <v>1.2435</v>
      </c>
      <c r="AL486" s="85">
        <v>1.2385999999999999</v>
      </c>
      <c r="AM486" s="85">
        <v>1.2021999999999999</v>
      </c>
      <c r="AN486" s="85">
        <v>1.1992</v>
      </c>
    </row>
    <row r="487" spans="1:40" x14ac:dyDescent="0.25">
      <c r="A487" s="64" t="s">
        <v>136</v>
      </c>
      <c r="B487" s="64" t="s">
        <v>136</v>
      </c>
      <c r="C487" s="64" t="s">
        <v>136</v>
      </c>
      <c r="D487" s="58"/>
      <c r="E487" s="90">
        <v>9101003</v>
      </c>
      <c r="F487" s="88">
        <v>9101003</v>
      </c>
      <c r="G487" s="39" t="s">
        <v>920</v>
      </c>
      <c r="H487" s="85">
        <v>0.1181</v>
      </c>
      <c r="I487" s="85">
        <v>0.11840000000000001</v>
      </c>
      <c r="J487" s="85">
        <v>0.11840000000000001</v>
      </c>
      <c r="K487" s="85">
        <v>0.11749999999999999</v>
      </c>
      <c r="L487" s="85">
        <v>0.1168</v>
      </c>
      <c r="M487" s="85">
        <v>0.1171</v>
      </c>
      <c r="N487" s="85">
        <v>0.1171</v>
      </c>
      <c r="O487" s="85">
        <v>0.1174</v>
      </c>
      <c r="P487" s="85">
        <v>0.11749999999999999</v>
      </c>
      <c r="Q487" s="85">
        <v>0.1172</v>
      </c>
      <c r="R487" s="85">
        <v>0.1163</v>
      </c>
      <c r="S487" s="85">
        <v>0.1159</v>
      </c>
      <c r="T487" s="85">
        <v>0.11509999999999999</v>
      </c>
      <c r="U487" s="85">
        <v>0.11260000000000001</v>
      </c>
      <c r="V487" s="85">
        <v>0.11210000000000001</v>
      </c>
      <c r="W487" s="85">
        <v>0.1115</v>
      </c>
      <c r="X487" s="85">
        <v>0.11169999999999999</v>
      </c>
      <c r="Y487" s="85">
        <v>0.1114</v>
      </c>
      <c r="Z487" s="85">
        <v>0.11219999999999999</v>
      </c>
      <c r="AA487" s="85">
        <v>0.11260000000000001</v>
      </c>
      <c r="AB487" s="85">
        <v>0.1135</v>
      </c>
      <c r="AC487" s="85">
        <v>0.1133</v>
      </c>
      <c r="AD487" s="85">
        <v>0.11260000000000001</v>
      </c>
      <c r="AE487" s="85">
        <v>0.11219999999999999</v>
      </c>
      <c r="AF487" s="85">
        <v>0.10829999999999999</v>
      </c>
      <c r="AG487" s="85">
        <v>0.1082</v>
      </c>
      <c r="AH487" s="85">
        <v>0.1071</v>
      </c>
      <c r="AI487" s="85">
        <v>0.1062</v>
      </c>
      <c r="AJ487" s="85">
        <v>0.1053</v>
      </c>
      <c r="AK487" s="85">
        <v>0.1055</v>
      </c>
      <c r="AL487" s="85">
        <v>0.1055</v>
      </c>
      <c r="AM487" s="85">
        <v>0.10630000000000001</v>
      </c>
      <c r="AN487" s="85">
        <v>0.1071</v>
      </c>
    </row>
    <row r="488" spans="1:40" x14ac:dyDescent="0.25">
      <c r="A488" s="64" t="s">
        <v>4</v>
      </c>
      <c r="B488" s="64" t="s">
        <v>128</v>
      </c>
      <c r="C488" s="64" t="s">
        <v>128</v>
      </c>
      <c r="D488" s="58"/>
      <c r="E488" s="90">
        <v>9101008</v>
      </c>
      <c r="F488" s="88">
        <v>9101008</v>
      </c>
      <c r="G488" s="39" t="s">
        <v>428</v>
      </c>
      <c r="H488" s="85">
        <v>1.5208999999999999</v>
      </c>
      <c r="I488" s="85">
        <v>1.5123</v>
      </c>
      <c r="J488" s="85">
        <v>1.5052000000000001</v>
      </c>
      <c r="K488" s="85">
        <v>1.5018</v>
      </c>
      <c r="L488" s="85">
        <v>1.5072000000000001</v>
      </c>
      <c r="M488" s="85">
        <v>1.5111000000000001</v>
      </c>
      <c r="N488" s="85">
        <v>1.5098</v>
      </c>
      <c r="O488" s="85">
        <v>1.5031000000000001</v>
      </c>
      <c r="P488" s="85">
        <v>1.4984999999999999</v>
      </c>
      <c r="Q488" s="85">
        <v>1.4921</v>
      </c>
      <c r="R488" s="85">
        <v>1.4951000000000001</v>
      </c>
      <c r="S488" s="85">
        <v>1.5031000000000001</v>
      </c>
      <c r="T488" s="85">
        <v>1.4934000000000001</v>
      </c>
      <c r="U488" s="85">
        <v>1.4803999999999999</v>
      </c>
      <c r="V488" s="85">
        <v>1.4718</v>
      </c>
      <c r="W488" s="85">
        <v>1.4649000000000001</v>
      </c>
      <c r="X488" s="85">
        <v>1.4568000000000001</v>
      </c>
      <c r="Y488" s="85">
        <v>1.4511000000000001</v>
      </c>
      <c r="Z488" s="85">
        <v>1.4495</v>
      </c>
      <c r="AA488" s="85">
        <v>1.4576</v>
      </c>
      <c r="AB488" s="85">
        <v>1.4543999999999999</v>
      </c>
      <c r="AC488" s="85">
        <v>1.4496</v>
      </c>
      <c r="AD488" s="85">
        <v>1.4439</v>
      </c>
      <c r="AE488" s="85">
        <v>1.4562999999999999</v>
      </c>
      <c r="AF488" s="85">
        <v>1.4529000000000001</v>
      </c>
      <c r="AG488" s="85">
        <v>1.4451000000000001</v>
      </c>
      <c r="AH488" s="85">
        <v>1.4397</v>
      </c>
      <c r="AI488" s="85">
        <v>1.4287000000000001</v>
      </c>
      <c r="AJ488" s="85">
        <v>1.4195</v>
      </c>
      <c r="AK488" s="85">
        <v>1.4126000000000001</v>
      </c>
      <c r="AL488" s="85">
        <v>1.4067000000000001</v>
      </c>
      <c r="AM488" s="85">
        <v>1.409</v>
      </c>
      <c r="AN488" s="85">
        <v>1.4103000000000001</v>
      </c>
    </row>
    <row r="489" spans="1:40" x14ac:dyDescent="0.25">
      <c r="A489" s="64" t="s">
        <v>4</v>
      </c>
      <c r="B489" s="64" t="s">
        <v>128</v>
      </c>
      <c r="C489" s="64" t="s">
        <v>128</v>
      </c>
      <c r="D489" s="58"/>
      <c r="E489" s="93">
        <v>9101999</v>
      </c>
      <c r="F489" s="88">
        <v>9101018</v>
      </c>
      <c r="G489" s="39" t="s">
        <v>921</v>
      </c>
      <c r="H489" s="85">
        <v>0.31769999999999998</v>
      </c>
      <c r="I489" s="85">
        <v>0.31590000000000001</v>
      </c>
      <c r="J489" s="85">
        <v>0.3145</v>
      </c>
      <c r="K489" s="85">
        <v>0.31390000000000001</v>
      </c>
      <c r="L489" s="85">
        <v>0.31309999999999999</v>
      </c>
      <c r="M489" s="85">
        <v>0.312</v>
      </c>
      <c r="N489" s="85">
        <v>0.31169999999999998</v>
      </c>
      <c r="O489" s="85">
        <v>0.31040000000000001</v>
      </c>
      <c r="P489" s="85">
        <v>0.30919999999999997</v>
      </c>
      <c r="Q489" s="85">
        <v>0.30740000000000001</v>
      </c>
      <c r="R489" s="85">
        <v>0.30559999999999998</v>
      </c>
      <c r="S489" s="85">
        <v>0.30380000000000001</v>
      </c>
      <c r="T489" s="85">
        <v>0.3014</v>
      </c>
      <c r="U489" s="85">
        <v>0.29880000000000001</v>
      </c>
      <c r="V489" s="85">
        <v>0.29699999999999999</v>
      </c>
      <c r="W489" s="85">
        <v>0.29559999999999997</v>
      </c>
      <c r="X489" s="85">
        <v>0.29399999999999998</v>
      </c>
      <c r="Y489" s="85">
        <v>0.29289999999999999</v>
      </c>
      <c r="Z489" s="85">
        <v>0.29210000000000003</v>
      </c>
      <c r="AA489" s="85">
        <v>0.29210000000000003</v>
      </c>
      <c r="AB489" s="85">
        <v>0.29139999999999999</v>
      </c>
      <c r="AC489" s="85">
        <v>0.29039999999999999</v>
      </c>
      <c r="AD489" s="85">
        <v>0.2888</v>
      </c>
      <c r="AE489" s="85">
        <v>0.28720000000000001</v>
      </c>
      <c r="AF489" s="85">
        <v>0.2873</v>
      </c>
      <c r="AG489" s="85">
        <v>0.28570000000000001</v>
      </c>
      <c r="AH489" s="85">
        <v>0.28370000000000001</v>
      </c>
      <c r="AI489" s="85">
        <v>0.28110000000000002</v>
      </c>
      <c r="AJ489" s="85">
        <v>0.27929999999999999</v>
      </c>
      <c r="AK489" s="85">
        <v>0.27810000000000001</v>
      </c>
      <c r="AL489" s="85">
        <v>0.27700000000000002</v>
      </c>
      <c r="AM489" s="85">
        <v>0.27700000000000002</v>
      </c>
      <c r="AN489" s="85">
        <v>0.2762</v>
      </c>
    </row>
    <row r="490" spans="1:40" x14ac:dyDescent="0.25">
      <c r="A490" s="64" t="s">
        <v>1</v>
      </c>
      <c r="B490" s="64" t="s">
        <v>155</v>
      </c>
      <c r="C490" s="64" t="s">
        <v>321</v>
      </c>
      <c r="D490" s="58"/>
      <c r="E490" s="90">
        <v>9101019</v>
      </c>
      <c r="F490" s="88">
        <v>9101019</v>
      </c>
      <c r="G490" s="39" t="s">
        <v>922</v>
      </c>
      <c r="H490" s="85">
        <v>0.26069999999999999</v>
      </c>
      <c r="I490" s="85">
        <v>0.25609999999999999</v>
      </c>
      <c r="J490" s="85">
        <v>0.25409999999999999</v>
      </c>
      <c r="K490" s="85">
        <v>0.25280000000000002</v>
      </c>
      <c r="L490" s="85">
        <v>0.24890000000000001</v>
      </c>
      <c r="M490" s="85">
        <v>0.24940000000000001</v>
      </c>
      <c r="N490" s="85">
        <v>0.24859999999999999</v>
      </c>
      <c r="O490" s="85">
        <v>0.246</v>
      </c>
      <c r="P490" s="85">
        <v>0.24260000000000001</v>
      </c>
      <c r="Q490" s="85">
        <v>0.24010000000000001</v>
      </c>
      <c r="R490" s="85">
        <v>0.24129999999999999</v>
      </c>
      <c r="S490" s="85">
        <v>0.23730000000000001</v>
      </c>
      <c r="T490" s="85">
        <v>0.2344</v>
      </c>
      <c r="U490" s="85">
        <v>0.23050000000000001</v>
      </c>
      <c r="V490" s="85">
        <v>0.22839999999999999</v>
      </c>
      <c r="W490" s="85">
        <v>0.22370000000000001</v>
      </c>
      <c r="X490" s="85">
        <v>0.22159999999999999</v>
      </c>
      <c r="Y490" s="85">
        <v>0.217</v>
      </c>
      <c r="Z490" s="85">
        <v>0.21299999999999999</v>
      </c>
      <c r="AA490" s="85">
        <v>0.2135</v>
      </c>
      <c r="AB490" s="85">
        <v>0.21229999999999999</v>
      </c>
      <c r="AC490" s="85">
        <v>0.20910000000000001</v>
      </c>
      <c r="AD490" s="85">
        <v>0.20830000000000001</v>
      </c>
      <c r="AE490" s="85">
        <v>0.2049</v>
      </c>
      <c r="AF490" s="85">
        <v>0.2024</v>
      </c>
      <c r="AG490" s="85">
        <v>0.2019</v>
      </c>
      <c r="AH490" s="85">
        <v>0.19989999999999999</v>
      </c>
      <c r="AI490" s="85">
        <v>0.19819999999999999</v>
      </c>
      <c r="AJ490" s="85">
        <v>0.1946</v>
      </c>
      <c r="AK490" s="85">
        <v>0.1925</v>
      </c>
      <c r="AL490" s="85">
        <v>0.18990000000000001</v>
      </c>
      <c r="AM490" s="85">
        <v>0.1888</v>
      </c>
      <c r="AN490" s="85">
        <v>0.18629999999999999</v>
      </c>
    </row>
    <row r="491" spans="1:40" x14ac:dyDescent="0.25">
      <c r="A491" s="64" t="s">
        <v>4</v>
      </c>
      <c r="B491" s="64" t="s">
        <v>128</v>
      </c>
      <c r="C491" s="64" t="s">
        <v>128</v>
      </c>
      <c r="D491" s="58"/>
      <c r="E491" s="93">
        <v>9101999</v>
      </c>
      <c r="F491" s="88">
        <v>9101021</v>
      </c>
      <c r="G491" s="39" t="s">
        <v>923</v>
      </c>
      <c r="H491" s="85">
        <v>0.83899999999999997</v>
      </c>
      <c r="I491" s="85">
        <v>0.83409999999999995</v>
      </c>
      <c r="J491" s="85">
        <v>0.83040000000000003</v>
      </c>
      <c r="K491" s="85">
        <v>0.82899999999999996</v>
      </c>
      <c r="L491" s="85">
        <v>0.82369999999999999</v>
      </c>
      <c r="M491" s="85">
        <v>0.82110000000000005</v>
      </c>
      <c r="N491" s="85">
        <v>0.82050000000000001</v>
      </c>
      <c r="O491" s="85">
        <v>0.82469999999999999</v>
      </c>
      <c r="P491" s="85">
        <v>0.82140000000000002</v>
      </c>
      <c r="Q491" s="85">
        <v>0.81689999999999996</v>
      </c>
      <c r="R491" s="85">
        <v>0.81240000000000001</v>
      </c>
      <c r="S491" s="85">
        <v>0.80769999999999997</v>
      </c>
      <c r="T491" s="85">
        <v>0.8014</v>
      </c>
      <c r="U491" s="85">
        <v>0.79459999999999997</v>
      </c>
      <c r="V491" s="85">
        <v>0.79</v>
      </c>
      <c r="W491" s="85">
        <v>0.79400000000000004</v>
      </c>
      <c r="X491" s="85">
        <v>0.78979999999999995</v>
      </c>
      <c r="Y491" s="85">
        <v>0.7984</v>
      </c>
      <c r="Z491" s="85">
        <v>0.80520000000000003</v>
      </c>
      <c r="AA491" s="85">
        <v>0.80489999999999995</v>
      </c>
      <c r="AB491" s="85">
        <v>0.80289999999999995</v>
      </c>
      <c r="AC491" s="85">
        <v>0.79990000000000006</v>
      </c>
      <c r="AD491" s="85">
        <v>0.79620000000000002</v>
      </c>
      <c r="AE491" s="85">
        <v>0.79200000000000004</v>
      </c>
      <c r="AF491" s="85">
        <v>0.81459999999999999</v>
      </c>
      <c r="AG491" s="85">
        <v>0.81020000000000003</v>
      </c>
      <c r="AH491" s="85">
        <v>0.80430000000000001</v>
      </c>
      <c r="AI491" s="85">
        <v>0.79659999999999997</v>
      </c>
      <c r="AJ491" s="85">
        <v>0.79149999999999998</v>
      </c>
      <c r="AK491" s="85">
        <v>0.78839999999999999</v>
      </c>
      <c r="AL491" s="85">
        <v>0.7853</v>
      </c>
      <c r="AM491" s="85">
        <v>0.78490000000000004</v>
      </c>
      <c r="AN491" s="85">
        <v>0.78300000000000003</v>
      </c>
    </row>
    <row r="492" spans="1:40" x14ac:dyDescent="0.25">
      <c r="A492" s="64" t="s">
        <v>4</v>
      </c>
      <c r="B492" s="64" t="s">
        <v>128</v>
      </c>
      <c r="C492" s="64" t="s">
        <v>128</v>
      </c>
      <c r="D492" s="58"/>
      <c r="E492" s="93">
        <v>9101999</v>
      </c>
      <c r="F492" s="88">
        <v>9101022</v>
      </c>
      <c r="G492" s="39" t="s">
        <v>924</v>
      </c>
      <c r="H492" s="85">
        <v>0.35930000000000001</v>
      </c>
      <c r="I492" s="85">
        <v>0.35699999999999998</v>
      </c>
      <c r="J492" s="85">
        <v>0.3553</v>
      </c>
      <c r="K492" s="85">
        <v>0.3548</v>
      </c>
      <c r="L492" s="85">
        <v>0.35239999999999999</v>
      </c>
      <c r="M492" s="85">
        <v>0.35139999999999999</v>
      </c>
      <c r="N492" s="85">
        <v>0.35110000000000002</v>
      </c>
      <c r="O492" s="85">
        <v>0.34949999999999998</v>
      </c>
      <c r="P492" s="85">
        <v>0.34820000000000001</v>
      </c>
      <c r="Q492" s="85">
        <v>0.34620000000000001</v>
      </c>
      <c r="R492" s="85">
        <v>0.34429999999999999</v>
      </c>
      <c r="S492" s="85">
        <v>0.34239999999999998</v>
      </c>
      <c r="T492" s="85">
        <v>0.3397</v>
      </c>
      <c r="U492" s="85">
        <v>0.33679999999999999</v>
      </c>
      <c r="V492" s="85">
        <v>0.33489999999999998</v>
      </c>
      <c r="W492" s="85">
        <v>0.33339999999999997</v>
      </c>
      <c r="X492" s="85">
        <v>0.33160000000000001</v>
      </c>
      <c r="Y492" s="85">
        <v>0.33150000000000002</v>
      </c>
      <c r="Z492" s="85">
        <v>0.33040000000000003</v>
      </c>
      <c r="AA492" s="85">
        <v>0.33040000000000003</v>
      </c>
      <c r="AB492" s="85">
        <v>0.3296</v>
      </c>
      <c r="AC492" s="85">
        <v>0.32829999999999998</v>
      </c>
      <c r="AD492" s="85">
        <v>0.32640000000000002</v>
      </c>
      <c r="AE492" s="85">
        <v>0.3246</v>
      </c>
      <c r="AF492" s="85">
        <v>0.32129999999999997</v>
      </c>
      <c r="AG492" s="85">
        <v>0.3196</v>
      </c>
      <c r="AH492" s="85">
        <v>0.3206</v>
      </c>
      <c r="AI492" s="85">
        <v>0.3175</v>
      </c>
      <c r="AJ492" s="85">
        <v>0.3155</v>
      </c>
      <c r="AK492" s="85">
        <v>0.31430000000000002</v>
      </c>
      <c r="AL492" s="85">
        <v>0.313</v>
      </c>
      <c r="AM492" s="85">
        <v>0.31290000000000001</v>
      </c>
      <c r="AN492" s="85">
        <v>0.31219999999999998</v>
      </c>
    </row>
    <row r="493" spans="1:40" x14ac:dyDescent="0.25">
      <c r="L493" s="94"/>
      <c r="M493" s="94"/>
      <c r="O493" s="88"/>
      <c r="Q493" s="88"/>
      <c r="V493" s="39"/>
      <c r="X493" s="39"/>
    </row>
    <row r="494" spans="1:40" x14ac:dyDescent="0.25">
      <c r="L494" s="79"/>
      <c r="M494" s="94"/>
      <c r="O494" s="88"/>
      <c r="Q494" s="88"/>
      <c r="V494" s="39"/>
      <c r="X494" s="39"/>
    </row>
    <row r="495" spans="1:40" x14ac:dyDescent="0.25">
      <c r="L495" s="94"/>
      <c r="M495" s="94"/>
    </row>
    <row r="496" spans="1:40" x14ac:dyDescent="0.25">
      <c r="L496" s="120"/>
      <c r="M496" s="120"/>
      <c r="O496" s="114"/>
      <c r="Q496" s="114"/>
      <c r="V496" s="99"/>
      <c r="X496" s="99"/>
    </row>
    <row r="497" spans="12:24" x14ac:dyDescent="0.25">
      <c r="L497" s="94"/>
      <c r="M497" s="94"/>
      <c r="O497" s="88"/>
      <c r="Q497" s="88"/>
      <c r="V497" s="39"/>
      <c r="X497" s="39"/>
    </row>
    <row r="498" spans="12:24" x14ac:dyDescent="0.25">
      <c r="L498" s="94"/>
      <c r="M498" s="94"/>
    </row>
    <row r="499" spans="12:24" x14ac:dyDescent="0.25">
      <c r="L499" s="79"/>
      <c r="M499" s="120"/>
      <c r="O499" s="88"/>
      <c r="Q499" s="88"/>
      <c r="V499" s="39"/>
      <c r="X499" s="39"/>
    </row>
    <row r="500" spans="12:24" x14ac:dyDescent="0.25">
      <c r="L500" s="94"/>
      <c r="M500" s="94"/>
    </row>
    <row r="501" spans="12:24" x14ac:dyDescent="0.25">
      <c r="L501" s="94"/>
      <c r="M501" s="94"/>
      <c r="O501" s="88"/>
      <c r="Q501" s="88"/>
      <c r="V501" s="39"/>
      <c r="X501" s="39"/>
    </row>
    <row r="502" spans="12:24" x14ac:dyDescent="0.25">
      <c r="L502" s="94"/>
      <c r="M502" s="94"/>
      <c r="O502" s="88"/>
      <c r="Q502" s="88"/>
      <c r="V502" s="39"/>
      <c r="X502" s="39"/>
    </row>
    <row r="503" spans="12:24" x14ac:dyDescent="0.25">
      <c r="L503" s="120"/>
      <c r="M503" s="120"/>
      <c r="O503" s="88"/>
      <c r="Q503" s="88"/>
      <c r="V503" s="39"/>
      <c r="X503" s="39"/>
    </row>
    <row r="504" spans="12:24" x14ac:dyDescent="0.25">
      <c r="L504" s="94"/>
      <c r="M504" s="94"/>
      <c r="O504" s="88"/>
      <c r="Q504" s="88"/>
      <c r="V504" s="39"/>
      <c r="X504" s="39"/>
    </row>
    <row r="505" spans="12:24" x14ac:dyDescent="0.25">
      <c r="L505" s="94"/>
      <c r="M505" s="94"/>
      <c r="O505" s="88"/>
      <c r="Q505" s="88"/>
      <c r="V505" s="39"/>
      <c r="X505" s="39"/>
    </row>
    <row r="506" spans="12:24" x14ac:dyDescent="0.25">
      <c r="L506" s="94"/>
      <c r="M506" s="94"/>
      <c r="O506" s="114"/>
      <c r="Q506" s="114"/>
      <c r="V506" s="99"/>
      <c r="X506" s="99"/>
    </row>
    <row r="507" spans="12:24" x14ac:dyDescent="0.25">
      <c r="L507" s="94"/>
      <c r="M507" s="94"/>
      <c r="O507" s="88"/>
      <c r="Q507" s="88"/>
      <c r="V507" s="39"/>
      <c r="X507" s="39"/>
    </row>
    <row r="508" spans="12:24" x14ac:dyDescent="0.25">
      <c r="L508" s="94"/>
      <c r="M508" s="94"/>
    </row>
    <row r="509" spans="12:24" x14ac:dyDescent="0.25">
      <c r="L509" s="94"/>
      <c r="M509" s="94"/>
      <c r="O509" s="88"/>
      <c r="Q509" s="88"/>
      <c r="V509" s="121"/>
      <c r="X509" s="121"/>
    </row>
    <row r="510" spans="12:24" x14ac:dyDescent="0.25">
      <c r="L510" s="94"/>
      <c r="M510" s="94"/>
      <c r="O510" s="88"/>
      <c r="Q510" s="88"/>
      <c r="V510" s="121"/>
      <c r="X510" s="121"/>
    </row>
    <row r="511" spans="12:24" x14ac:dyDescent="0.25">
      <c r="L511" s="94"/>
      <c r="M511" s="94"/>
      <c r="O511" s="88"/>
      <c r="Q511" s="88"/>
      <c r="V511" s="39"/>
      <c r="X511" s="39"/>
    </row>
    <row r="512" spans="12:24" x14ac:dyDescent="0.25">
      <c r="L512" s="120"/>
      <c r="M512" s="120"/>
      <c r="O512" s="88"/>
      <c r="Q512" s="88"/>
      <c r="V512" s="39"/>
      <c r="X512" s="39"/>
    </row>
    <row r="513" spans="12:24" x14ac:dyDescent="0.25">
      <c r="L513" s="94"/>
      <c r="M513" s="94"/>
      <c r="O513" s="88"/>
      <c r="Q513" s="88"/>
      <c r="V513" s="39"/>
      <c r="X513" s="39"/>
    </row>
    <row r="514" spans="12:24" x14ac:dyDescent="0.25">
      <c r="L514" s="94"/>
      <c r="M514" s="94"/>
      <c r="O514" s="88"/>
      <c r="Q514" s="88"/>
      <c r="V514" s="39"/>
      <c r="X514" s="39"/>
    </row>
    <row r="515" spans="12:24" x14ac:dyDescent="0.25">
      <c r="L515" s="94"/>
      <c r="M515" s="94"/>
      <c r="O515" s="88"/>
      <c r="Q515" s="88"/>
      <c r="V515" s="39"/>
      <c r="X515" s="39"/>
    </row>
    <row r="516" spans="12:24" x14ac:dyDescent="0.25">
      <c r="L516" s="94"/>
      <c r="M516" s="94"/>
      <c r="O516" s="88"/>
      <c r="Q516" s="88"/>
      <c r="V516" s="39"/>
      <c r="X516" s="39"/>
    </row>
    <row r="517" spans="12:24" x14ac:dyDescent="0.25">
      <c r="O517" s="88"/>
      <c r="Q517" s="88"/>
      <c r="V517" s="39"/>
      <c r="X517" s="39"/>
    </row>
    <row r="518" spans="12:24" x14ac:dyDescent="0.25">
      <c r="O518" s="88"/>
      <c r="Q518" s="88"/>
      <c r="V518" s="39"/>
      <c r="X518" s="39"/>
    </row>
    <row r="519" spans="12:24" x14ac:dyDescent="0.25">
      <c r="O519" s="88"/>
      <c r="Q519" s="88"/>
      <c r="V519" s="39"/>
      <c r="X519" s="39"/>
    </row>
    <row r="520" spans="12:24" x14ac:dyDescent="0.25">
      <c r="O520" s="88"/>
      <c r="Q520" s="88"/>
      <c r="V520" s="39"/>
      <c r="X520" s="39"/>
    </row>
    <row r="521" spans="12:24" x14ac:dyDescent="0.25">
      <c r="O521" s="88"/>
      <c r="Q521" s="88"/>
      <c r="V521" s="39"/>
      <c r="X521" s="39"/>
    </row>
  </sheetData>
  <mergeCells count="1">
    <mergeCell ref="B3:G4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492"/>
  <sheetViews>
    <sheetView topLeftCell="A4" workbookViewId="0">
      <pane xSplit="7" topLeftCell="AD1" activePane="topRight" state="frozen"/>
      <selection activeCell="A75" sqref="A75"/>
      <selection pane="topRight" activeCell="AO37" sqref="AO37"/>
    </sheetView>
  </sheetViews>
  <sheetFormatPr defaultRowHeight="15" x14ac:dyDescent="0.25"/>
  <cols>
    <col min="1" max="3" width="3.28515625" style="85" customWidth="1"/>
    <col min="4" max="4" width="3.85546875" style="85" customWidth="1"/>
    <col min="5" max="6" width="9" style="85" bestFit="1" customWidth="1"/>
    <col min="7" max="7" width="34" style="85" bestFit="1" customWidth="1"/>
    <col min="8" max="40" width="9.28515625" style="85" bestFit="1" customWidth="1"/>
    <col min="41" max="254" width="9.140625" style="85"/>
    <col min="255" max="259" width="3.28515625" style="85" customWidth="1"/>
    <col min="260" max="260" width="3.85546875" style="85" customWidth="1"/>
    <col min="261" max="262" width="8" style="85" bestFit="1" customWidth="1"/>
    <col min="263" max="263" width="34" style="85" bestFit="1" customWidth="1"/>
    <col min="264" max="510" width="9.140625" style="85"/>
    <col min="511" max="515" width="3.28515625" style="85" customWidth="1"/>
    <col min="516" max="516" width="3.85546875" style="85" customWidth="1"/>
    <col min="517" max="518" width="8" style="85" bestFit="1" customWidth="1"/>
    <col min="519" max="519" width="34" style="85" bestFit="1" customWidth="1"/>
    <col min="520" max="766" width="9.140625" style="85"/>
    <col min="767" max="771" width="3.28515625" style="85" customWidth="1"/>
    <col min="772" max="772" width="3.85546875" style="85" customWidth="1"/>
    <col min="773" max="774" width="8" style="85" bestFit="1" customWidth="1"/>
    <col min="775" max="775" width="34" style="85" bestFit="1" customWidth="1"/>
    <col min="776" max="1022" width="9.140625" style="85"/>
    <col min="1023" max="1027" width="3.28515625" style="85" customWidth="1"/>
    <col min="1028" max="1028" width="3.85546875" style="85" customWidth="1"/>
    <col min="1029" max="1030" width="8" style="85" bestFit="1" customWidth="1"/>
    <col min="1031" max="1031" width="34" style="85" bestFit="1" customWidth="1"/>
    <col min="1032" max="1278" width="9.140625" style="85"/>
    <col min="1279" max="1283" width="3.28515625" style="85" customWidth="1"/>
    <col min="1284" max="1284" width="3.85546875" style="85" customWidth="1"/>
    <col min="1285" max="1286" width="8" style="85" bestFit="1" customWidth="1"/>
    <col min="1287" max="1287" width="34" style="85" bestFit="1" customWidth="1"/>
    <col min="1288" max="1534" width="9.140625" style="85"/>
    <col min="1535" max="1539" width="3.28515625" style="85" customWidth="1"/>
    <col min="1540" max="1540" width="3.85546875" style="85" customWidth="1"/>
    <col min="1541" max="1542" width="8" style="85" bestFit="1" customWidth="1"/>
    <col min="1543" max="1543" width="34" style="85" bestFit="1" customWidth="1"/>
    <col min="1544" max="1790" width="9.140625" style="85"/>
    <col min="1791" max="1795" width="3.28515625" style="85" customWidth="1"/>
    <col min="1796" max="1796" width="3.85546875" style="85" customWidth="1"/>
    <col min="1797" max="1798" width="8" style="85" bestFit="1" customWidth="1"/>
    <col min="1799" max="1799" width="34" style="85" bestFit="1" customWidth="1"/>
    <col min="1800" max="2046" width="9.140625" style="85"/>
    <col min="2047" max="2051" width="3.28515625" style="85" customWidth="1"/>
    <col min="2052" max="2052" width="3.85546875" style="85" customWidth="1"/>
    <col min="2053" max="2054" width="8" style="85" bestFit="1" customWidth="1"/>
    <col min="2055" max="2055" width="34" style="85" bestFit="1" customWidth="1"/>
    <col min="2056" max="2302" width="9.140625" style="85"/>
    <col min="2303" max="2307" width="3.28515625" style="85" customWidth="1"/>
    <col min="2308" max="2308" width="3.85546875" style="85" customWidth="1"/>
    <col min="2309" max="2310" width="8" style="85" bestFit="1" customWidth="1"/>
    <col min="2311" max="2311" width="34" style="85" bestFit="1" customWidth="1"/>
    <col min="2312" max="2558" width="9.140625" style="85"/>
    <col min="2559" max="2563" width="3.28515625" style="85" customWidth="1"/>
    <col min="2564" max="2564" width="3.85546875" style="85" customWidth="1"/>
    <col min="2565" max="2566" width="8" style="85" bestFit="1" customWidth="1"/>
    <col min="2567" max="2567" width="34" style="85" bestFit="1" customWidth="1"/>
    <col min="2568" max="2814" width="9.140625" style="85"/>
    <col min="2815" max="2819" width="3.28515625" style="85" customWidth="1"/>
    <col min="2820" max="2820" width="3.85546875" style="85" customWidth="1"/>
    <col min="2821" max="2822" width="8" style="85" bestFit="1" customWidth="1"/>
    <col min="2823" max="2823" width="34" style="85" bestFit="1" customWidth="1"/>
    <col min="2824" max="3070" width="9.140625" style="85"/>
    <col min="3071" max="3075" width="3.28515625" style="85" customWidth="1"/>
    <col min="3076" max="3076" width="3.85546875" style="85" customWidth="1"/>
    <col min="3077" max="3078" width="8" style="85" bestFit="1" customWidth="1"/>
    <col min="3079" max="3079" width="34" style="85" bestFit="1" customWidth="1"/>
    <col min="3080" max="3326" width="9.140625" style="85"/>
    <col min="3327" max="3331" width="3.28515625" style="85" customWidth="1"/>
    <col min="3332" max="3332" width="3.85546875" style="85" customWidth="1"/>
    <col min="3333" max="3334" width="8" style="85" bestFit="1" customWidth="1"/>
    <col min="3335" max="3335" width="34" style="85" bestFit="1" customWidth="1"/>
    <col min="3336" max="3582" width="9.140625" style="85"/>
    <col min="3583" max="3587" width="3.28515625" style="85" customWidth="1"/>
    <col min="3588" max="3588" width="3.85546875" style="85" customWidth="1"/>
    <col min="3589" max="3590" width="8" style="85" bestFit="1" customWidth="1"/>
    <col min="3591" max="3591" width="34" style="85" bestFit="1" customWidth="1"/>
    <col min="3592" max="3838" width="9.140625" style="85"/>
    <col min="3839" max="3843" width="3.28515625" style="85" customWidth="1"/>
    <col min="3844" max="3844" width="3.85546875" style="85" customWidth="1"/>
    <col min="3845" max="3846" width="8" style="85" bestFit="1" customWidth="1"/>
    <col min="3847" max="3847" width="34" style="85" bestFit="1" customWidth="1"/>
    <col min="3848" max="4094" width="9.140625" style="85"/>
    <col min="4095" max="4099" width="3.28515625" style="85" customWidth="1"/>
    <col min="4100" max="4100" width="3.85546875" style="85" customWidth="1"/>
    <col min="4101" max="4102" width="8" style="85" bestFit="1" customWidth="1"/>
    <col min="4103" max="4103" width="34" style="85" bestFit="1" customWidth="1"/>
    <col min="4104" max="4350" width="9.140625" style="85"/>
    <col min="4351" max="4355" width="3.28515625" style="85" customWidth="1"/>
    <col min="4356" max="4356" width="3.85546875" style="85" customWidth="1"/>
    <col min="4357" max="4358" width="8" style="85" bestFit="1" customWidth="1"/>
    <col min="4359" max="4359" width="34" style="85" bestFit="1" customWidth="1"/>
    <col min="4360" max="4606" width="9.140625" style="85"/>
    <col min="4607" max="4611" width="3.28515625" style="85" customWidth="1"/>
    <col min="4612" max="4612" width="3.85546875" style="85" customWidth="1"/>
    <col min="4613" max="4614" width="8" style="85" bestFit="1" customWidth="1"/>
    <col min="4615" max="4615" width="34" style="85" bestFit="1" customWidth="1"/>
    <col min="4616" max="4862" width="9.140625" style="85"/>
    <col min="4863" max="4867" width="3.28515625" style="85" customWidth="1"/>
    <col min="4868" max="4868" width="3.85546875" style="85" customWidth="1"/>
    <col min="4869" max="4870" width="8" style="85" bestFit="1" customWidth="1"/>
    <col min="4871" max="4871" width="34" style="85" bestFit="1" customWidth="1"/>
    <col min="4872" max="5118" width="9.140625" style="85"/>
    <col min="5119" max="5123" width="3.28515625" style="85" customWidth="1"/>
    <col min="5124" max="5124" width="3.85546875" style="85" customWidth="1"/>
    <col min="5125" max="5126" width="8" style="85" bestFit="1" customWidth="1"/>
    <col min="5127" max="5127" width="34" style="85" bestFit="1" customWidth="1"/>
    <col min="5128" max="5374" width="9.140625" style="85"/>
    <col min="5375" max="5379" width="3.28515625" style="85" customWidth="1"/>
    <col min="5380" max="5380" width="3.85546875" style="85" customWidth="1"/>
    <col min="5381" max="5382" width="8" style="85" bestFit="1" customWidth="1"/>
    <col min="5383" max="5383" width="34" style="85" bestFit="1" customWidth="1"/>
    <col min="5384" max="5630" width="9.140625" style="85"/>
    <col min="5631" max="5635" width="3.28515625" style="85" customWidth="1"/>
    <col min="5636" max="5636" width="3.85546875" style="85" customWidth="1"/>
    <col min="5637" max="5638" width="8" style="85" bestFit="1" customWidth="1"/>
    <col min="5639" max="5639" width="34" style="85" bestFit="1" customWidth="1"/>
    <col min="5640" max="5886" width="9.140625" style="85"/>
    <col min="5887" max="5891" width="3.28515625" style="85" customWidth="1"/>
    <col min="5892" max="5892" width="3.85546875" style="85" customWidth="1"/>
    <col min="5893" max="5894" width="8" style="85" bestFit="1" customWidth="1"/>
    <col min="5895" max="5895" width="34" style="85" bestFit="1" customWidth="1"/>
    <col min="5896" max="6142" width="9.140625" style="85"/>
    <col min="6143" max="6147" width="3.28515625" style="85" customWidth="1"/>
    <col min="6148" max="6148" width="3.85546875" style="85" customWidth="1"/>
    <col min="6149" max="6150" width="8" style="85" bestFit="1" customWidth="1"/>
    <col min="6151" max="6151" width="34" style="85" bestFit="1" customWidth="1"/>
    <col min="6152" max="6398" width="9.140625" style="85"/>
    <col min="6399" max="6403" width="3.28515625" style="85" customWidth="1"/>
    <col min="6404" max="6404" width="3.85546875" style="85" customWidth="1"/>
    <col min="6405" max="6406" width="8" style="85" bestFit="1" customWidth="1"/>
    <col min="6407" max="6407" width="34" style="85" bestFit="1" customWidth="1"/>
    <col min="6408" max="6654" width="9.140625" style="85"/>
    <col min="6655" max="6659" width="3.28515625" style="85" customWidth="1"/>
    <col min="6660" max="6660" width="3.85546875" style="85" customWidth="1"/>
    <col min="6661" max="6662" width="8" style="85" bestFit="1" customWidth="1"/>
    <col min="6663" max="6663" width="34" style="85" bestFit="1" customWidth="1"/>
    <col min="6664" max="6910" width="9.140625" style="85"/>
    <col min="6911" max="6915" width="3.28515625" style="85" customWidth="1"/>
    <col min="6916" max="6916" width="3.85546875" style="85" customWidth="1"/>
    <col min="6917" max="6918" width="8" style="85" bestFit="1" customWidth="1"/>
    <col min="6919" max="6919" width="34" style="85" bestFit="1" customWidth="1"/>
    <col min="6920" max="7166" width="9.140625" style="85"/>
    <col min="7167" max="7171" width="3.28515625" style="85" customWidth="1"/>
    <col min="7172" max="7172" width="3.85546875" style="85" customWidth="1"/>
    <col min="7173" max="7174" width="8" style="85" bestFit="1" customWidth="1"/>
    <col min="7175" max="7175" width="34" style="85" bestFit="1" customWidth="1"/>
    <col min="7176" max="7422" width="9.140625" style="85"/>
    <col min="7423" max="7427" width="3.28515625" style="85" customWidth="1"/>
    <col min="7428" max="7428" width="3.85546875" style="85" customWidth="1"/>
    <col min="7429" max="7430" width="8" style="85" bestFit="1" customWidth="1"/>
    <col min="7431" max="7431" width="34" style="85" bestFit="1" customWidth="1"/>
    <col min="7432" max="7678" width="9.140625" style="85"/>
    <col min="7679" max="7683" width="3.28515625" style="85" customWidth="1"/>
    <col min="7684" max="7684" width="3.85546875" style="85" customWidth="1"/>
    <col min="7685" max="7686" width="8" style="85" bestFit="1" customWidth="1"/>
    <col min="7687" max="7687" width="34" style="85" bestFit="1" customWidth="1"/>
    <col min="7688" max="7934" width="9.140625" style="85"/>
    <col min="7935" max="7939" width="3.28515625" style="85" customWidth="1"/>
    <col min="7940" max="7940" width="3.85546875" style="85" customWidth="1"/>
    <col min="7941" max="7942" width="8" style="85" bestFit="1" customWidth="1"/>
    <col min="7943" max="7943" width="34" style="85" bestFit="1" customWidth="1"/>
    <col min="7944" max="8190" width="9.140625" style="85"/>
    <col min="8191" max="8195" width="3.28515625" style="85" customWidth="1"/>
    <col min="8196" max="8196" width="3.85546875" style="85" customWidth="1"/>
    <col min="8197" max="8198" width="8" style="85" bestFit="1" customWidth="1"/>
    <col min="8199" max="8199" width="34" style="85" bestFit="1" customWidth="1"/>
    <col min="8200" max="8446" width="9.140625" style="85"/>
    <col min="8447" max="8451" width="3.28515625" style="85" customWidth="1"/>
    <col min="8452" max="8452" width="3.85546875" style="85" customWidth="1"/>
    <col min="8453" max="8454" width="8" style="85" bestFit="1" customWidth="1"/>
    <col min="8455" max="8455" width="34" style="85" bestFit="1" customWidth="1"/>
    <col min="8456" max="8702" width="9.140625" style="85"/>
    <col min="8703" max="8707" width="3.28515625" style="85" customWidth="1"/>
    <col min="8708" max="8708" width="3.85546875" style="85" customWidth="1"/>
    <col min="8709" max="8710" width="8" style="85" bestFit="1" customWidth="1"/>
    <col min="8711" max="8711" width="34" style="85" bestFit="1" customWidth="1"/>
    <col min="8712" max="8958" width="9.140625" style="85"/>
    <col min="8959" max="8963" width="3.28515625" style="85" customWidth="1"/>
    <col min="8964" max="8964" width="3.85546875" style="85" customWidth="1"/>
    <col min="8965" max="8966" width="8" style="85" bestFit="1" customWidth="1"/>
    <col min="8967" max="8967" width="34" style="85" bestFit="1" customWidth="1"/>
    <col min="8968" max="9214" width="9.140625" style="85"/>
    <col min="9215" max="9219" width="3.28515625" style="85" customWidth="1"/>
    <col min="9220" max="9220" width="3.85546875" style="85" customWidth="1"/>
    <col min="9221" max="9222" width="8" style="85" bestFit="1" customWidth="1"/>
    <col min="9223" max="9223" width="34" style="85" bestFit="1" customWidth="1"/>
    <col min="9224" max="9470" width="9.140625" style="85"/>
    <col min="9471" max="9475" width="3.28515625" style="85" customWidth="1"/>
    <col min="9476" max="9476" width="3.85546875" style="85" customWidth="1"/>
    <col min="9477" max="9478" width="8" style="85" bestFit="1" customWidth="1"/>
    <col min="9479" max="9479" width="34" style="85" bestFit="1" customWidth="1"/>
    <col min="9480" max="9726" width="9.140625" style="85"/>
    <col min="9727" max="9731" width="3.28515625" style="85" customWidth="1"/>
    <col min="9732" max="9732" width="3.85546875" style="85" customWidth="1"/>
    <col min="9733" max="9734" width="8" style="85" bestFit="1" customWidth="1"/>
    <col min="9735" max="9735" width="34" style="85" bestFit="1" customWidth="1"/>
    <col min="9736" max="9982" width="9.140625" style="85"/>
    <col min="9983" max="9987" width="3.28515625" style="85" customWidth="1"/>
    <col min="9988" max="9988" width="3.85546875" style="85" customWidth="1"/>
    <col min="9989" max="9990" width="8" style="85" bestFit="1" customWidth="1"/>
    <col min="9991" max="9991" width="34" style="85" bestFit="1" customWidth="1"/>
    <col min="9992" max="10238" width="9.140625" style="85"/>
    <col min="10239" max="10243" width="3.28515625" style="85" customWidth="1"/>
    <col min="10244" max="10244" width="3.85546875" style="85" customWidth="1"/>
    <col min="10245" max="10246" width="8" style="85" bestFit="1" customWidth="1"/>
    <col min="10247" max="10247" width="34" style="85" bestFit="1" customWidth="1"/>
    <col min="10248" max="10494" width="9.140625" style="85"/>
    <col min="10495" max="10499" width="3.28515625" style="85" customWidth="1"/>
    <col min="10500" max="10500" width="3.85546875" style="85" customWidth="1"/>
    <col min="10501" max="10502" width="8" style="85" bestFit="1" customWidth="1"/>
    <col min="10503" max="10503" width="34" style="85" bestFit="1" customWidth="1"/>
    <col min="10504" max="10750" width="9.140625" style="85"/>
    <col min="10751" max="10755" width="3.28515625" style="85" customWidth="1"/>
    <col min="10756" max="10756" width="3.85546875" style="85" customWidth="1"/>
    <col min="10757" max="10758" width="8" style="85" bestFit="1" customWidth="1"/>
    <col min="10759" max="10759" width="34" style="85" bestFit="1" customWidth="1"/>
    <col min="10760" max="11006" width="9.140625" style="85"/>
    <col min="11007" max="11011" width="3.28515625" style="85" customWidth="1"/>
    <col min="11012" max="11012" width="3.85546875" style="85" customWidth="1"/>
    <col min="11013" max="11014" width="8" style="85" bestFit="1" customWidth="1"/>
    <col min="11015" max="11015" width="34" style="85" bestFit="1" customWidth="1"/>
    <col min="11016" max="11262" width="9.140625" style="85"/>
    <col min="11263" max="11267" width="3.28515625" style="85" customWidth="1"/>
    <col min="11268" max="11268" width="3.85546875" style="85" customWidth="1"/>
    <col min="11269" max="11270" width="8" style="85" bestFit="1" customWidth="1"/>
    <col min="11271" max="11271" width="34" style="85" bestFit="1" customWidth="1"/>
    <col min="11272" max="11518" width="9.140625" style="85"/>
    <col min="11519" max="11523" width="3.28515625" style="85" customWidth="1"/>
    <col min="11524" max="11524" width="3.85546875" style="85" customWidth="1"/>
    <col min="11525" max="11526" width="8" style="85" bestFit="1" customWidth="1"/>
    <col min="11527" max="11527" width="34" style="85" bestFit="1" customWidth="1"/>
    <col min="11528" max="11774" width="9.140625" style="85"/>
    <col min="11775" max="11779" width="3.28515625" style="85" customWidth="1"/>
    <col min="11780" max="11780" width="3.85546875" style="85" customWidth="1"/>
    <col min="11781" max="11782" width="8" style="85" bestFit="1" customWidth="1"/>
    <col min="11783" max="11783" width="34" style="85" bestFit="1" customWidth="1"/>
    <col min="11784" max="12030" width="9.140625" style="85"/>
    <col min="12031" max="12035" width="3.28515625" style="85" customWidth="1"/>
    <col min="12036" max="12036" width="3.85546875" style="85" customWidth="1"/>
    <col min="12037" max="12038" width="8" style="85" bestFit="1" customWidth="1"/>
    <col min="12039" max="12039" width="34" style="85" bestFit="1" customWidth="1"/>
    <col min="12040" max="12286" width="9.140625" style="85"/>
    <col min="12287" max="12291" width="3.28515625" style="85" customWidth="1"/>
    <col min="12292" max="12292" width="3.85546875" style="85" customWidth="1"/>
    <col min="12293" max="12294" width="8" style="85" bestFit="1" customWidth="1"/>
    <col min="12295" max="12295" width="34" style="85" bestFit="1" customWidth="1"/>
    <col min="12296" max="12542" width="9.140625" style="85"/>
    <col min="12543" max="12547" width="3.28515625" style="85" customWidth="1"/>
    <col min="12548" max="12548" width="3.85546875" style="85" customWidth="1"/>
    <col min="12549" max="12550" width="8" style="85" bestFit="1" customWidth="1"/>
    <col min="12551" max="12551" width="34" style="85" bestFit="1" customWidth="1"/>
    <col min="12552" max="12798" width="9.140625" style="85"/>
    <col min="12799" max="12803" width="3.28515625" style="85" customWidth="1"/>
    <col min="12804" max="12804" width="3.85546875" style="85" customWidth="1"/>
    <col min="12805" max="12806" width="8" style="85" bestFit="1" customWidth="1"/>
    <col min="12807" max="12807" width="34" style="85" bestFit="1" customWidth="1"/>
    <col min="12808" max="13054" width="9.140625" style="85"/>
    <col min="13055" max="13059" width="3.28515625" style="85" customWidth="1"/>
    <col min="13060" max="13060" width="3.85546875" style="85" customWidth="1"/>
    <col min="13061" max="13062" width="8" style="85" bestFit="1" customWidth="1"/>
    <col min="13063" max="13063" width="34" style="85" bestFit="1" customWidth="1"/>
    <col min="13064" max="13310" width="9.140625" style="85"/>
    <col min="13311" max="13315" width="3.28515625" style="85" customWidth="1"/>
    <col min="13316" max="13316" width="3.85546875" style="85" customWidth="1"/>
    <col min="13317" max="13318" width="8" style="85" bestFit="1" customWidth="1"/>
    <col min="13319" max="13319" width="34" style="85" bestFit="1" customWidth="1"/>
    <col min="13320" max="13566" width="9.140625" style="85"/>
    <col min="13567" max="13571" width="3.28515625" style="85" customWidth="1"/>
    <col min="13572" max="13572" width="3.85546875" style="85" customWidth="1"/>
    <col min="13573" max="13574" width="8" style="85" bestFit="1" customWidth="1"/>
    <col min="13575" max="13575" width="34" style="85" bestFit="1" customWidth="1"/>
    <col min="13576" max="13822" width="9.140625" style="85"/>
    <col min="13823" max="13827" width="3.28515625" style="85" customWidth="1"/>
    <col min="13828" max="13828" width="3.85546875" style="85" customWidth="1"/>
    <col min="13829" max="13830" width="8" style="85" bestFit="1" customWidth="1"/>
    <col min="13831" max="13831" width="34" style="85" bestFit="1" customWidth="1"/>
    <col min="13832" max="14078" width="9.140625" style="85"/>
    <col min="14079" max="14083" width="3.28515625" style="85" customWidth="1"/>
    <col min="14084" max="14084" width="3.85546875" style="85" customWidth="1"/>
    <col min="14085" max="14086" width="8" style="85" bestFit="1" customWidth="1"/>
    <col min="14087" max="14087" width="34" style="85" bestFit="1" customWidth="1"/>
    <col min="14088" max="14334" width="9.140625" style="85"/>
    <col min="14335" max="14339" width="3.28515625" style="85" customWidth="1"/>
    <col min="14340" max="14340" width="3.85546875" style="85" customWidth="1"/>
    <col min="14341" max="14342" width="8" style="85" bestFit="1" customWidth="1"/>
    <col min="14343" max="14343" width="34" style="85" bestFit="1" customWidth="1"/>
    <col min="14344" max="14590" width="9.140625" style="85"/>
    <col min="14591" max="14595" width="3.28515625" style="85" customWidth="1"/>
    <col min="14596" max="14596" width="3.85546875" style="85" customWidth="1"/>
    <col min="14597" max="14598" width="8" style="85" bestFit="1" customWidth="1"/>
    <col min="14599" max="14599" width="34" style="85" bestFit="1" customWidth="1"/>
    <col min="14600" max="14846" width="9.140625" style="85"/>
    <col min="14847" max="14851" width="3.28515625" style="85" customWidth="1"/>
    <col min="14852" max="14852" width="3.85546875" style="85" customWidth="1"/>
    <col min="14853" max="14854" width="8" style="85" bestFit="1" customWidth="1"/>
    <col min="14855" max="14855" width="34" style="85" bestFit="1" customWidth="1"/>
    <col min="14856" max="15102" width="9.140625" style="85"/>
    <col min="15103" max="15107" width="3.28515625" style="85" customWidth="1"/>
    <col min="15108" max="15108" width="3.85546875" style="85" customWidth="1"/>
    <col min="15109" max="15110" width="8" style="85" bestFit="1" customWidth="1"/>
    <col min="15111" max="15111" width="34" style="85" bestFit="1" customWidth="1"/>
    <col min="15112" max="15358" width="9.140625" style="85"/>
    <col min="15359" max="15363" width="3.28515625" style="85" customWidth="1"/>
    <col min="15364" max="15364" width="3.85546875" style="85" customWidth="1"/>
    <col min="15365" max="15366" width="8" style="85" bestFit="1" customWidth="1"/>
    <col min="15367" max="15367" width="34" style="85" bestFit="1" customWidth="1"/>
    <col min="15368" max="15614" width="9.140625" style="85"/>
    <col min="15615" max="15619" width="3.28515625" style="85" customWidth="1"/>
    <col min="15620" max="15620" width="3.85546875" style="85" customWidth="1"/>
    <col min="15621" max="15622" width="8" style="85" bestFit="1" customWidth="1"/>
    <col min="15623" max="15623" width="34" style="85" bestFit="1" customWidth="1"/>
    <col min="15624" max="15870" width="9.140625" style="85"/>
    <col min="15871" max="15875" width="3.28515625" style="85" customWidth="1"/>
    <col min="15876" max="15876" width="3.85546875" style="85" customWidth="1"/>
    <col min="15877" max="15878" width="8" style="85" bestFit="1" customWidth="1"/>
    <col min="15879" max="15879" width="34" style="85" bestFit="1" customWidth="1"/>
    <col min="15880" max="16126" width="9.140625" style="85"/>
    <col min="16127" max="16131" width="3.28515625" style="85" customWidth="1"/>
    <col min="16132" max="16132" width="3.85546875" style="85" customWidth="1"/>
    <col min="16133" max="16134" width="8" style="85" bestFit="1" customWidth="1"/>
    <col min="16135" max="16135" width="34" style="85" bestFit="1" customWidth="1"/>
    <col min="16136" max="16384" width="9.140625" style="85"/>
  </cols>
  <sheetData>
    <row r="1" spans="1:40" x14ac:dyDescent="0.25">
      <c r="C1" s="95" t="s">
        <v>925</v>
      </c>
    </row>
    <row r="3" spans="1:40" x14ac:dyDescent="0.25">
      <c r="B3" s="181" t="s">
        <v>1526</v>
      </c>
      <c r="C3" s="181"/>
      <c r="D3" s="181"/>
      <c r="E3" s="181"/>
      <c r="F3" s="181"/>
      <c r="G3" s="181"/>
    </row>
    <row r="4" spans="1:40" x14ac:dyDescent="0.25">
      <c r="B4" s="181"/>
      <c r="C4" s="181"/>
      <c r="D4" s="181"/>
      <c r="E4" s="181"/>
      <c r="F4" s="181"/>
      <c r="G4" s="181"/>
    </row>
    <row r="6" spans="1:40" ht="14.45" x14ac:dyDescent="0.35">
      <c r="A6" s="96" t="s">
        <v>332</v>
      </c>
    </row>
    <row r="7" spans="1:40" x14ac:dyDescent="0.25">
      <c r="A7" s="97" t="s">
        <v>500</v>
      </c>
      <c r="B7" s="97"/>
      <c r="H7" s="98">
        <v>40909</v>
      </c>
      <c r="I7" s="98">
        <v>40940</v>
      </c>
      <c r="J7" s="98">
        <v>40969</v>
      </c>
      <c r="K7" s="98">
        <v>41000</v>
      </c>
      <c r="L7" s="98">
        <v>41030</v>
      </c>
      <c r="M7" s="98">
        <v>41061</v>
      </c>
      <c r="N7" s="98">
        <v>41091</v>
      </c>
      <c r="O7" s="98">
        <v>41122</v>
      </c>
      <c r="P7" s="98">
        <v>41153</v>
      </c>
      <c r="Q7" s="98">
        <v>41183</v>
      </c>
      <c r="R7" s="98">
        <v>41214</v>
      </c>
      <c r="S7" s="98">
        <v>41244</v>
      </c>
      <c r="T7" s="98">
        <v>41275</v>
      </c>
      <c r="U7" s="98">
        <v>41306</v>
      </c>
      <c r="V7" s="98">
        <v>41334</v>
      </c>
      <c r="W7" s="98">
        <v>41365</v>
      </c>
      <c r="X7" s="98">
        <v>41395</v>
      </c>
      <c r="Y7" s="98">
        <v>41426</v>
      </c>
      <c r="Z7" s="98">
        <v>41456</v>
      </c>
      <c r="AA7" s="98">
        <v>41487</v>
      </c>
      <c r="AB7" s="98">
        <v>41518</v>
      </c>
      <c r="AC7" s="98">
        <v>41548</v>
      </c>
      <c r="AD7" s="98">
        <v>41579</v>
      </c>
      <c r="AE7" s="98">
        <v>41609</v>
      </c>
      <c r="AF7" s="98">
        <v>41640</v>
      </c>
      <c r="AG7" s="98">
        <v>41671</v>
      </c>
      <c r="AH7" s="98">
        <v>41699</v>
      </c>
      <c r="AI7" s="98">
        <v>41730</v>
      </c>
      <c r="AJ7" s="98">
        <v>41760</v>
      </c>
      <c r="AK7" s="98">
        <v>41791</v>
      </c>
      <c r="AL7" s="98">
        <v>41821</v>
      </c>
      <c r="AM7" s="98">
        <v>41852</v>
      </c>
      <c r="AN7" s="98">
        <v>41883</v>
      </c>
    </row>
    <row r="8" spans="1:40" x14ac:dyDescent="0.25">
      <c r="A8" s="85" t="s">
        <v>1</v>
      </c>
      <c r="B8" s="99" t="s">
        <v>333</v>
      </c>
      <c r="C8" s="99"/>
      <c r="F8" s="99"/>
      <c r="G8" s="99"/>
      <c r="H8" s="100">
        <f>100*'12pxv'!H8/'12peso'!H8</f>
        <v>3.4170702931806763E-3</v>
      </c>
      <c r="I8" s="100">
        <f>100*'12pxv'!I8/'12peso'!I8</f>
        <v>-0.20938043043487911</v>
      </c>
      <c r="J8" s="100">
        <f>100*'12pxv'!J8/'12peso'!J8</f>
        <v>-7.961648577164171E-2</v>
      </c>
      <c r="K8" s="100">
        <f>100*'12pxv'!K8/'12peso'!K8</f>
        <v>0.54622307101232259</v>
      </c>
      <c r="L8" s="100">
        <f>100*'12pxv'!L8/'12peso'!L8</f>
        <v>0.48686183590066046</v>
      </c>
      <c r="M8" s="100">
        <f>100*'12pxv'!M8/'12peso'!M8</f>
        <v>-0.31070585662497613</v>
      </c>
      <c r="N8" s="100">
        <f>100*'12pxv'!N8/'12peso'!N8</f>
        <v>6.1834248079034017E-2</v>
      </c>
      <c r="O8" s="100">
        <f>100*'12pxv'!O8/'12peso'!O8</f>
        <v>0.44461022800143513</v>
      </c>
      <c r="P8" s="100">
        <f>100*'12pxv'!P8/'12peso'!P8</f>
        <v>0.92046491859759161</v>
      </c>
      <c r="Q8" s="100">
        <f>100*'12pxv'!Q8/'12peso'!Q8</f>
        <v>0.99879421945796987</v>
      </c>
      <c r="R8" s="100">
        <f>100*'12pxv'!R8/'12peso'!R8</f>
        <v>0.67482648223892461</v>
      </c>
      <c r="S8" s="100">
        <f>100*'12pxv'!S8/'12peso'!S8</f>
        <v>0.8645675733225745</v>
      </c>
      <c r="T8" s="100">
        <f>100*'12pxv'!T8/'12peso'!T8</f>
        <v>1.0336401837631122</v>
      </c>
      <c r="U8" s="100">
        <f>100*'12pxv'!U8/'12peso'!U8</f>
        <v>0.63369416052477878</v>
      </c>
      <c r="V8" s="100">
        <f>100*'12pxv'!V8/'12peso'!V8</f>
        <v>0.35598192181955346</v>
      </c>
      <c r="W8" s="100">
        <f>100*'12pxv'!W8/'12peso'!W8</f>
        <v>0.23460202888333065</v>
      </c>
      <c r="X8" s="100">
        <f>100*'12pxv'!X8/'12peso'!X8</f>
        <v>0.23501361189539313</v>
      </c>
      <c r="Y8" s="100">
        <f>100*'12pxv'!Y8/'12peso'!Y8</f>
        <v>0.11023831736308211</v>
      </c>
      <c r="Z8" s="100">
        <f>100*'12pxv'!Z8/'12peso'!Z8</f>
        <v>0.11048488975046492</v>
      </c>
      <c r="AA8" s="100">
        <f>100*'12pxv'!AA8/'12peso'!AA8</f>
        <v>0.38810772587456666</v>
      </c>
      <c r="AB8" s="100">
        <f>100*'12pxv'!AB8/'12peso'!AB8</f>
        <v>0.60816567980886072</v>
      </c>
      <c r="AC8" s="100">
        <f>100*'12pxv'!AC8/'12peso'!AC8</f>
        <v>0.96298429055473078</v>
      </c>
      <c r="AD8" s="100">
        <f>100*'12pxv'!AD8/'12peso'!AD8</f>
        <v>0.50144003191082809</v>
      </c>
      <c r="AE8" s="100">
        <f>100*'12pxv'!AE8/'12peso'!AE8</f>
        <v>0.67990155563306587</v>
      </c>
      <c r="AF8" s="100">
        <f>100*'12pxv'!AF8/'12peso'!AF8</f>
        <v>0.67086731110144848</v>
      </c>
      <c r="AG8" s="100">
        <f>100*'12pxv'!AG8/'12peso'!AG8</f>
        <v>0.26187059052816214</v>
      </c>
      <c r="AH8" s="100">
        <f>100*'12pxv'!AH8/'12peso'!AH8</f>
        <v>0.80322321927764784</v>
      </c>
      <c r="AI8" s="100">
        <f>100*'12pxv'!AI8/'12peso'!AI8</f>
        <v>0.6733234187221061</v>
      </c>
      <c r="AJ8" s="100">
        <f>100*'12pxv'!AJ8/'12peso'!AJ8</f>
        <v>0.72113285108645508</v>
      </c>
      <c r="AK8" s="100">
        <f>100*'12pxv'!AK8/'12peso'!AK8</f>
        <v>0.36166668527626888</v>
      </c>
      <c r="AL8" s="100">
        <f>100*'12pxv'!AL8/'12peso'!AL8</f>
        <v>0.27006149240560429</v>
      </c>
      <c r="AM8" s="100">
        <f>100*'12pxv'!AM8/'12peso'!AM8</f>
        <v>0.11341697583475381</v>
      </c>
      <c r="AN8" s="100">
        <f>100*'12pxv'!AN8/'12peso'!AN8</f>
        <v>0.66216830067638233</v>
      </c>
    </row>
    <row r="9" spans="1:40" x14ac:dyDescent="0.25">
      <c r="A9" s="85" t="s">
        <v>4</v>
      </c>
      <c r="B9" s="99" t="s">
        <v>334</v>
      </c>
      <c r="C9" s="99"/>
      <c r="F9" s="99"/>
      <c r="G9" s="99"/>
      <c r="H9" s="100">
        <f>100*'12pxv'!H9/'12peso'!H9</f>
        <v>1.1287511736372449</v>
      </c>
      <c r="I9" s="100">
        <f>100*'12pxv'!I9/'12peso'!I9</f>
        <v>1.165647814975076</v>
      </c>
      <c r="J9" s="100">
        <f>100*'12pxv'!J9/'12peso'!J9</f>
        <v>0.48679563938223747</v>
      </c>
      <c r="K9" s="100">
        <f>100*'12pxv'!K9/'12peso'!K9</f>
        <v>0.82896319662458251</v>
      </c>
      <c r="L9" s="100">
        <f>100*'12pxv'!L9/'12peso'!L9</f>
        <v>0.26880126845664404</v>
      </c>
      <c r="M9" s="100">
        <f>100*'12pxv'!M9/'12peso'!M9</f>
        <v>0.38881782547970284</v>
      </c>
      <c r="N9" s="100">
        <f>100*'12pxv'!N9/'12peso'!N9</f>
        <v>0.8999599996007448</v>
      </c>
      <c r="O9" s="100">
        <f>100*'12pxv'!O9/'12peso'!O9</f>
        <v>0.54741489316785885</v>
      </c>
      <c r="P9" s="100">
        <f>100*'12pxv'!P9/'12peso'!P9</f>
        <v>0.42296504086213466</v>
      </c>
      <c r="Q9" s="100">
        <f>100*'12pxv'!Q9/'12peso'!Q9</f>
        <v>0.43382184336283963</v>
      </c>
      <c r="R9" s="100">
        <f>100*'12pxv'!R9/'12peso'!R9</f>
        <v>0.56815476797488851</v>
      </c>
      <c r="S9" s="100">
        <f>100*'12pxv'!S9/'12peso'!S9</f>
        <v>0.99894088437100415</v>
      </c>
      <c r="T9" s="100">
        <f>100*'12pxv'!T9/'12peso'!T9</f>
        <v>1.3522670837522814</v>
      </c>
      <c r="U9" s="100">
        <f>100*'12pxv'!U9/'12peso'!U9</f>
        <v>1.5731527678959643</v>
      </c>
      <c r="V9" s="100">
        <f>100*'12pxv'!V9/'12peso'!V9</f>
        <v>0.69159425963761811</v>
      </c>
      <c r="W9" s="100">
        <f>100*'12pxv'!W9/'12peso'!W9</f>
        <v>0.90287468507704671</v>
      </c>
      <c r="X9" s="100">
        <f>100*'12pxv'!X9/'12peso'!X9</f>
        <v>0.5207243482301197</v>
      </c>
      <c r="Y9" s="100">
        <f>100*'12pxv'!Y9/'12peso'!Y9</f>
        <v>0.32469686700627481</v>
      </c>
      <c r="Z9" s="100">
        <f>100*'12pxv'!Z9/'12peso'!Z9</f>
        <v>0.13011703204784242</v>
      </c>
      <c r="AA9" s="100">
        <f>100*'12pxv'!AA9/'12peso'!AA9</f>
        <v>0.19869215116067518</v>
      </c>
      <c r="AB9" s="100">
        <f>100*'12pxv'!AB9/'12peso'!AB9</f>
        <v>0.23305985630991666</v>
      </c>
      <c r="AC9" s="100">
        <f>100*'12pxv'!AC9/'12peso'!AC9</f>
        <v>0.46806594778688188</v>
      </c>
      <c r="AD9" s="100">
        <f>100*'12pxv'!AD9/'12peso'!AD9</f>
        <v>0.60958048844537827</v>
      </c>
      <c r="AE9" s="100">
        <f>100*'12pxv'!AE9/'12peso'!AE9</f>
        <v>1.1365842356440263</v>
      </c>
      <c r="AF9" s="100">
        <f>100*'12pxv'!AF9/'12peso'!AF9</f>
        <v>0.54162869500068112</v>
      </c>
      <c r="AG9" s="100">
        <f>100*'12pxv'!AG9/'12peso'!AG9</f>
        <v>1.2245427433695051</v>
      </c>
      <c r="AH9" s="100">
        <f>100*'12pxv'!AH9/'12peso'!AH9</f>
        <v>1.5432956154127229</v>
      </c>
      <c r="AI9" s="100">
        <f>100*'12pxv'!AI9/'12peso'!AI9</f>
        <v>0.61391008279252823</v>
      </c>
      <c r="AJ9" s="100">
        <f>100*'12pxv'!AJ9/'12peso'!AJ9</f>
        <v>0.16351384262913657</v>
      </c>
      <c r="AK9" s="100">
        <f>100*'12pxv'!AK9/'12peso'!AK9</f>
        <v>0.51614053464371568</v>
      </c>
      <c r="AL9" s="100">
        <f>100*'12pxv'!AL9/'12peso'!AL9</f>
        <v>-0.42184599400233375</v>
      </c>
      <c r="AM9" s="100">
        <f>100*'12pxv'!AM9/'12peso'!AM9</f>
        <v>0.22726670766310603</v>
      </c>
      <c r="AN9" s="100">
        <f>100*'12pxv'!AN9/'12peso'!AN9</f>
        <v>0.5820405297095993</v>
      </c>
    </row>
    <row r="10" spans="1:40" ht="14.45" x14ac:dyDescent="0.35">
      <c r="A10" s="85" t="s">
        <v>136</v>
      </c>
      <c r="B10" s="99" t="s">
        <v>323</v>
      </c>
      <c r="C10" s="99"/>
      <c r="F10" s="99"/>
      <c r="G10" s="99"/>
      <c r="H10" s="100">
        <f>100*'12pxv'!H10/'12peso'!H10</f>
        <v>0.46989317076355558</v>
      </c>
      <c r="I10" s="100">
        <f>100*'12pxv'!I10/'12peso'!I10</f>
        <v>0.26440253756096754</v>
      </c>
      <c r="J10" s="100">
        <f>100*'12pxv'!J10/'12peso'!J10</f>
        <v>0.18305386035355711</v>
      </c>
      <c r="K10" s="100">
        <f>100*'12pxv'!K10/'12peso'!K10</f>
        <v>0.46815864556086328</v>
      </c>
      <c r="L10" s="100">
        <f>100*'12pxv'!L10/'12peso'!L10</f>
        <v>0.32419859598477885</v>
      </c>
      <c r="M10" s="100">
        <f>100*'12pxv'!M10/'12peso'!M10</f>
        <v>0.14552649820146099</v>
      </c>
      <c r="N10" s="100">
        <f>100*'12pxv'!N10/'12peso'!N10</f>
        <v>0.1941907002672526</v>
      </c>
      <c r="O10" s="100">
        <f>100*'12pxv'!O10/'12peso'!O10</f>
        <v>0.13231371985043353</v>
      </c>
      <c r="P10" s="100">
        <f>100*'12pxv'!P10/'12peso'!P10</f>
        <v>0.30293605537472695</v>
      </c>
      <c r="Q10" s="100">
        <f>100*'12pxv'!Q10/'12peso'!Q10</f>
        <v>0.24967805236761439</v>
      </c>
      <c r="R10" s="100">
        <f>100*'12pxv'!R10/'12peso'!R10</f>
        <v>0.54243282790180958</v>
      </c>
      <c r="S10" s="100">
        <f>100*'12pxv'!S10/'12peso'!S10</f>
        <v>0.33131939318032888</v>
      </c>
      <c r="T10" s="100">
        <f>100*'12pxv'!T10/'12peso'!T10</f>
        <v>-0.22458463538411538</v>
      </c>
      <c r="U10" s="100">
        <f>100*'12pxv'!U10/'12peso'!U10</f>
        <v>-1.1098816478328075</v>
      </c>
      <c r="V10" s="100">
        <f>100*'12pxv'!V10/'12peso'!V10</f>
        <v>0.25684236906929425</v>
      </c>
      <c r="W10" s="100">
        <f>100*'12pxv'!W10/'12peso'!W10</f>
        <v>0.41343696605963814</v>
      </c>
      <c r="X10" s="100">
        <f>100*'12pxv'!X10/'12peso'!X10</f>
        <v>0.31040843260066808</v>
      </c>
      <c r="Y10" s="100">
        <f>100*'12pxv'!Y10/'12peso'!Y10</f>
        <v>0.37469061721703895</v>
      </c>
      <c r="Z10" s="100">
        <f>100*'12pxv'!Z10/'12peso'!Z10</f>
        <v>-0.27009332863539104</v>
      </c>
      <c r="AA10" s="100">
        <f>100*'12pxv'!AA10/'12peso'!AA10</f>
        <v>8.6381192492511916E-2</v>
      </c>
      <c r="AB10" s="100">
        <f>100*'12pxv'!AB10/'12peso'!AB10</f>
        <v>0.16112753688245102</v>
      </c>
      <c r="AC10" s="100">
        <f>100*'12pxv'!AC10/'12peso'!AC10</f>
        <v>0.1445529362412479</v>
      </c>
      <c r="AD10" s="100">
        <f>100*'12pxv'!AD10/'12peso'!AD10</f>
        <v>0.47575211629755421</v>
      </c>
      <c r="AE10" s="100">
        <f>100*'12pxv'!AE10/'12peso'!AE10</f>
        <v>0.90658375672022562</v>
      </c>
      <c r="AF10" s="100">
        <f>100*'12pxv'!AF10/'12peso'!AF10</f>
        <v>0.3765341531241852</v>
      </c>
      <c r="AG10" s="100">
        <f>100*'12pxv'!AG10/'12peso'!AG10</f>
        <v>0.40282144365078332</v>
      </c>
      <c r="AH10" s="100">
        <f>100*'12pxv'!AH10/'12peso'!AH10</f>
        <v>-2.2202176940843574E-2</v>
      </c>
      <c r="AI10" s="100">
        <f>100*'12pxv'!AI10/'12peso'!AI10</f>
        <v>0.76754611529595373</v>
      </c>
      <c r="AJ10" s="100">
        <f>100*'12pxv'!AJ10/'12peso'!AJ10</f>
        <v>0.59156729791252971</v>
      </c>
      <c r="AK10" s="100">
        <f>100*'12pxv'!AK10/'12peso'!AK10</f>
        <v>0.24879615705931496</v>
      </c>
      <c r="AL10" s="100">
        <f>100*'12pxv'!AL10/'12peso'!AL10</f>
        <v>0.38879156593079928</v>
      </c>
      <c r="AM10" s="100">
        <f>100*'12pxv'!AM10/'12peso'!AM10</f>
        <v>0.50633963356849543</v>
      </c>
      <c r="AN10" s="100">
        <f>100*'12pxv'!AN10/'12peso'!AN10</f>
        <v>0.40361860705313923</v>
      </c>
    </row>
    <row r="11" spans="1:40" ht="14.45" x14ac:dyDescent="0.35">
      <c r="B11" s="99" t="s">
        <v>335</v>
      </c>
      <c r="C11" s="99"/>
      <c r="F11" s="99"/>
      <c r="G11" s="99"/>
      <c r="H11" s="100">
        <f>100*'12pxv'!H11/'12peso'!H11</f>
        <v>0.58925008212616714</v>
      </c>
      <c r="I11" s="100">
        <f>100*'12pxv'!I11/'12peso'!I11</f>
        <v>0.51016254015503226</v>
      </c>
      <c r="J11" s="100">
        <f>100*'12pxv'!J11/'12peso'!J11</f>
        <v>0.21871185404461921</v>
      </c>
      <c r="K11" s="100">
        <f>100*'12pxv'!K11/'12peso'!K11</f>
        <v>0.69555015369713413</v>
      </c>
      <c r="L11" s="100">
        <f>100*'12pxv'!L11/'12peso'!L11</f>
        <v>0.3715469338524694</v>
      </c>
      <c r="M11" s="100">
        <f>100*'12pxv'!M11/'12peso'!M11</f>
        <v>5.8873128614331541E-2</v>
      </c>
      <c r="N11" s="100">
        <f>100*'12pxv'!N11/'12peso'!N11</f>
        <v>0.50609291091958575</v>
      </c>
      <c r="O11" s="100">
        <f>100*'12pxv'!O11/'12peso'!O11</f>
        <v>0.49931777751344769</v>
      </c>
      <c r="P11" s="100">
        <f>100*'12pxv'!P11/'12peso'!P11</f>
        <v>0.65559348466241463</v>
      </c>
      <c r="Q11" s="100">
        <f>100*'12pxv'!Q11/'12peso'!Q11</f>
        <v>0.69868595486198148</v>
      </c>
      <c r="R11" s="100">
        <f>100*'12pxv'!R11/'12peso'!R11</f>
        <v>0.61830349494038928</v>
      </c>
      <c r="S11" s="100">
        <f>100*'12pxv'!S11/'12peso'!S11</f>
        <v>0.93574200723703838</v>
      </c>
      <c r="T11" s="100">
        <f>100*'12pxv'!T11/'12peso'!T11</f>
        <v>1.2025116777237717</v>
      </c>
      <c r="U11" s="100">
        <f>100*'12pxv'!U11/'12peso'!U11</f>
        <v>1.1323714188674399</v>
      </c>
      <c r="V11" s="100">
        <f>100*'12pxv'!V11/'12peso'!V11</f>
        <v>0.53490730848253587</v>
      </c>
      <c r="W11" s="100">
        <f>100*'12pxv'!W11/'12peso'!W11</f>
        <v>0.59147085893969464</v>
      </c>
      <c r="X11" s="100">
        <f>100*'12pxv'!X11/'12peso'!X11</f>
        <v>0.3880644114577021</v>
      </c>
      <c r="Y11" s="100">
        <f>100*'12pxv'!Y11/'12peso'!Y11</f>
        <v>0.22526067690656021</v>
      </c>
      <c r="Z11" s="100">
        <f>100*'12pxv'!Z11/'12peso'!Z11</f>
        <v>0.12102292010416101</v>
      </c>
      <c r="AA11" s="100">
        <f>100*'12pxv'!AA11/'12peso'!AA11</f>
        <v>0.28641479754936749</v>
      </c>
      <c r="AB11" s="100">
        <f>100*'12pxv'!AB11/'12peso'!AB11</f>
        <v>0.40695343594709477</v>
      </c>
      <c r="AC11" s="100">
        <f>100*'12pxv'!AC11/'12peso'!AC11</f>
        <v>0.69796633318981383</v>
      </c>
      <c r="AD11" s="100">
        <f>100*'12pxv'!AD11/'12peso'!AD11</f>
        <v>0.55921661602337336</v>
      </c>
      <c r="AE11" s="100">
        <f>100*'12pxv'!AE11/'12peso'!AE11</f>
        <v>0.9240094634314876</v>
      </c>
      <c r="AF11" s="100">
        <f>100*'12pxv'!AF11/'12peso'!AF11</f>
        <v>0.60185544124905832</v>
      </c>
      <c r="AG11" s="100">
        <f>100*'12pxv'!AG11/'12peso'!AG11</f>
        <v>0.77565326388519251</v>
      </c>
      <c r="AH11" s="100">
        <f>100*'12pxv'!AH11/'12peso'!AH11</f>
        <v>1.1999085818644992</v>
      </c>
      <c r="AI11" s="100">
        <f>100*'12pxv'!AI11/'12peso'!AI11</f>
        <v>0.64137458075881848</v>
      </c>
      <c r="AJ11" s="100">
        <f>100*'12pxv'!AJ11/'12peso'!AJ11</f>
        <v>0.42133804210986653</v>
      </c>
      <c r="AK11" s="100">
        <f>100*'12pxv'!AK11/'12peso'!AK11</f>
        <v>0.44451155235124329</v>
      </c>
      <c r="AL11" s="100">
        <f>100*'12pxv'!AL11/'12peso'!AL11</f>
        <v>-0.1012864186637444</v>
      </c>
      <c r="AM11" s="100">
        <f>100*'12pxv'!AM11/'12peso'!AM11</f>
        <v>0.17432444124382179</v>
      </c>
      <c r="AN11" s="100">
        <f>100*'12pxv'!AN11/'12peso'!AN11</f>
        <v>0.61927654483568506</v>
      </c>
    </row>
    <row r="12" spans="1:40" ht="14.45" x14ac:dyDescent="0.35">
      <c r="B12" s="99" t="s">
        <v>499</v>
      </c>
      <c r="C12" s="99"/>
      <c r="F12" s="99"/>
      <c r="G12" s="99"/>
      <c r="H12" s="100">
        <f>100*'12pxv'!H12/'12peso'!H12</f>
        <v>0.56000000000000005</v>
      </c>
      <c r="I12" s="100">
        <f>100*'12pxv'!I12/'12peso'!I12</f>
        <v>0.44999999999999996</v>
      </c>
      <c r="J12" s="100">
        <f>100*'12pxv'!J12/'12peso'!J12</f>
        <v>0.21</v>
      </c>
      <c r="K12" s="100">
        <f>100*'12pxv'!K12/'12peso'!K12</f>
        <v>0.64</v>
      </c>
      <c r="L12" s="100">
        <f>100*'12pxv'!L12/'12peso'!L12</f>
        <v>0.36</v>
      </c>
      <c r="M12" s="100">
        <f>100*'12pxv'!M12/'12peso'!M12</f>
        <v>7.9999999999999988E-2</v>
      </c>
      <c r="N12" s="100">
        <f>100*'12pxv'!N12/'12peso'!N12</f>
        <v>0.43</v>
      </c>
      <c r="O12" s="100">
        <f>100*'12pxv'!O12/'12peso'!O12</f>
        <v>0.40999999999999992</v>
      </c>
      <c r="P12" s="100">
        <f>100*'12pxv'!P12/'12peso'!P12</f>
        <v>0.56999999999999995</v>
      </c>
      <c r="Q12" s="100">
        <f>100*'12pxv'!Q12/'12peso'!Q12</f>
        <v>0.59</v>
      </c>
      <c r="R12" s="100">
        <f>100*'12pxv'!R12/'12peso'!R12</f>
        <v>0.60000000000000009</v>
      </c>
      <c r="S12" s="100">
        <f>100*'12pxv'!S12/'12peso'!S12</f>
        <v>0.79000000000000015</v>
      </c>
      <c r="T12" s="100">
        <f>100*'12pxv'!T12/'12peso'!T12</f>
        <v>0.8600000000000001</v>
      </c>
      <c r="U12" s="100">
        <f>100*'12pxv'!U12/'12peso'!U12</f>
        <v>0.60000000000000009</v>
      </c>
      <c r="V12" s="100">
        <f>100*'12pxv'!V12/'12peso'!V12</f>
        <v>0.47</v>
      </c>
      <c r="W12" s="100">
        <f>100*'12pxv'!W12/'12peso'!W12</f>
        <v>0.55000000000000004</v>
      </c>
      <c r="X12" s="100">
        <f>100*'12pxv'!X12/'12peso'!X12</f>
        <v>0.37</v>
      </c>
      <c r="Y12" s="100">
        <f>100*'12pxv'!Y12/'12peso'!Y12</f>
        <v>0.26</v>
      </c>
      <c r="Z12" s="100">
        <f>100*'12pxv'!Z12/'12peso'!Z12</f>
        <v>0.03</v>
      </c>
      <c r="AA12" s="100">
        <f>100*'12pxv'!AA12/'12peso'!AA12</f>
        <v>0.24</v>
      </c>
      <c r="AB12" s="100">
        <f>100*'12pxv'!AB12/'12peso'!AB12</f>
        <v>0.35</v>
      </c>
      <c r="AC12" s="100">
        <f>100*'12pxv'!AC12/'12peso'!AC12</f>
        <v>0.56999999999999995</v>
      </c>
      <c r="AD12" s="100">
        <f>100*'12pxv'!AD12/'12peso'!AD12</f>
        <v>0.54</v>
      </c>
      <c r="AE12" s="100">
        <f>100*'12pxv'!AE12/'12peso'!AE12</f>
        <v>0.92</v>
      </c>
      <c r="AF12" s="100">
        <f>100*'12pxv'!AF12/'12peso'!AF12</f>
        <v>0.55000000000000004</v>
      </c>
      <c r="AG12" s="100">
        <f>100*'12pxv'!AG12/'12peso'!AG12</f>
        <v>0.69</v>
      </c>
      <c r="AH12" s="100">
        <f>100*'12pxv'!AH12/'12peso'!AH12</f>
        <v>0.92</v>
      </c>
      <c r="AI12" s="100">
        <f>100*'12pxv'!AI12/'12peso'!AI12</f>
        <v>0.67</v>
      </c>
      <c r="AJ12" s="100">
        <f>100*'12pxv'!AJ12/'12peso'!AJ12</f>
        <v>0.46</v>
      </c>
      <c r="AK12" s="100">
        <f>100*'12pxv'!AK12/'12peso'!AK12</f>
        <v>0.40000000000000008</v>
      </c>
      <c r="AL12" s="100">
        <f>100*'12pxv'!AL12/'12peso'!AL12</f>
        <v>1.0000000000000009E-2</v>
      </c>
      <c r="AM12" s="100">
        <f>100*'12pxv'!AM12/'12peso'!AM12</f>
        <v>0.25</v>
      </c>
      <c r="AN12" s="100">
        <f>100*'12pxv'!AN12/'12peso'!AN12</f>
        <v>0.56999999999999995</v>
      </c>
    </row>
    <row r="15" spans="1:40" ht="14.45" x14ac:dyDescent="0.35">
      <c r="A15" s="101" t="s">
        <v>357</v>
      </c>
    </row>
    <row r="16" spans="1:40" x14ac:dyDescent="0.25">
      <c r="A16" s="97" t="s">
        <v>500</v>
      </c>
      <c r="B16" s="97"/>
      <c r="H16" s="98">
        <v>40909</v>
      </c>
      <c r="I16" s="98">
        <v>40940</v>
      </c>
      <c r="J16" s="98">
        <v>40969</v>
      </c>
      <c r="K16" s="98">
        <v>41000</v>
      </c>
      <c r="L16" s="98">
        <v>41030</v>
      </c>
      <c r="M16" s="98">
        <v>41061</v>
      </c>
      <c r="N16" s="98">
        <v>41091</v>
      </c>
      <c r="O16" s="98">
        <v>41122</v>
      </c>
      <c r="P16" s="98">
        <v>41153</v>
      </c>
      <c r="Q16" s="98">
        <v>41183</v>
      </c>
      <c r="R16" s="98">
        <v>41214</v>
      </c>
      <c r="S16" s="98">
        <v>41244</v>
      </c>
      <c r="T16" s="98">
        <v>41275</v>
      </c>
      <c r="U16" s="98">
        <v>41306</v>
      </c>
      <c r="V16" s="98">
        <v>41334</v>
      </c>
      <c r="W16" s="98">
        <v>41365</v>
      </c>
      <c r="X16" s="98">
        <v>41395</v>
      </c>
      <c r="Y16" s="98">
        <v>41426</v>
      </c>
      <c r="Z16" s="98">
        <v>41456</v>
      </c>
      <c r="AA16" s="98">
        <v>41487</v>
      </c>
      <c r="AB16" s="98">
        <v>41518</v>
      </c>
      <c r="AC16" s="98">
        <v>41548</v>
      </c>
      <c r="AD16" s="98">
        <v>41579</v>
      </c>
      <c r="AE16" s="98">
        <v>41609</v>
      </c>
      <c r="AF16" s="98">
        <v>41640</v>
      </c>
      <c r="AG16" s="98">
        <v>41671</v>
      </c>
      <c r="AH16" s="98">
        <v>41699</v>
      </c>
      <c r="AI16" s="98">
        <v>41730</v>
      </c>
      <c r="AJ16" s="98">
        <v>41760</v>
      </c>
      <c r="AK16" s="98">
        <v>41791</v>
      </c>
      <c r="AL16" s="98">
        <v>41821</v>
      </c>
      <c r="AM16" s="98">
        <v>41852</v>
      </c>
      <c r="AN16" s="98">
        <v>41883</v>
      </c>
    </row>
    <row r="17" spans="1:40" x14ac:dyDescent="0.25">
      <c r="A17" s="85" t="s">
        <v>2</v>
      </c>
      <c r="B17" s="99" t="s">
        <v>358</v>
      </c>
      <c r="C17" s="99"/>
      <c r="F17" s="99"/>
      <c r="G17" s="99"/>
      <c r="H17" s="86">
        <f>100*'12pxv'!H17/'12peso'!H17</f>
        <v>0.39561180343077346</v>
      </c>
      <c r="I17" s="86">
        <f>100*'12pxv'!I17/'12peso'!I17</f>
        <v>-1.8186560664597305E-2</v>
      </c>
      <c r="J17" s="86">
        <f>100*'12pxv'!J17/'12peso'!J17</f>
        <v>0.29525161099244313</v>
      </c>
      <c r="K17" s="86">
        <f>100*'12pxv'!K17/'12peso'!K17</f>
        <v>1.1078048430493281</v>
      </c>
      <c r="L17" s="86">
        <f>100*'12pxv'!L17/'12peso'!L17</f>
        <v>0.77120216384135454</v>
      </c>
      <c r="M17" s="86">
        <f>100*'12pxv'!M17/'12peso'!M17</f>
        <v>0.43735948037860167</v>
      </c>
      <c r="N17" s="86">
        <f>100*'12pxv'!N17/'12peso'!N17</f>
        <v>0.53322717546836329</v>
      </c>
      <c r="O17" s="86">
        <f>100*'12pxv'!O17/'12peso'!O17</f>
        <v>0.68909073207861193</v>
      </c>
      <c r="P17" s="86">
        <f>100*'12pxv'!P17/'12peso'!P17</f>
        <v>1.2470331139857274</v>
      </c>
      <c r="Q17" s="86">
        <f>100*'12pxv'!Q17/'12peso'!Q17</f>
        <v>1.1526404349065091</v>
      </c>
      <c r="R17" s="86">
        <f>100*'12pxv'!R17/'12peso'!R17</f>
        <v>0.44022615968984818</v>
      </c>
      <c r="S17" s="86">
        <f>100*'12pxv'!S17/'12peso'!S17</f>
        <v>1.1962485692067069</v>
      </c>
      <c r="T17" s="86">
        <f>100*'12pxv'!T17/'12peso'!T17</f>
        <v>2.34974230662118</v>
      </c>
      <c r="U17" s="86">
        <f>100*'12pxv'!U17/'12peso'!U17</f>
        <v>1.416375714585915</v>
      </c>
      <c r="V17" s="86">
        <f>100*'12pxv'!V17/'12peso'!V17</f>
        <v>1.1902440611918457</v>
      </c>
      <c r="W17" s="86">
        <f>100*'12pxv'!W17/'12peso'!W17</f>
        <v>0.88134075450973681</v>
      </c>
      <c r="X17" s="86">
        <f>100*'12pxv'!X17/'12peso'!X17</f>
        <v>0.11238826521588999</v>
      </c>
      <c r="Y17" s="86">
        <f>100*'12pxv'!Y17/'12peso'!Y17</f>
        <v>-0.36649283498301066</v>
      </c>
      <c r="Z17" s="86">
        <f>100*'12pxv'!Z17/'12peso'!Z17</f>
        <v>-0.43690217345144761</v>
      </c>
      <c r="AA17" s="86">
        <f>100*'12pxv'!AA17/'12peso'!AA17</f>
        <v>-0.20173193606472092</v>
      </c>
      <c r="AB17" s="86">
        <f>100*'12pxv'!AB17/'12peso'!AB17</f>
        <v>7.4879310492615772E-2</v>
      </c>
      <c r="AC17" s="86">
        <f>100*'12pxv'!AC17/'12peso'!AC17</f>
        <v>0.92110537647347013</v>
      </c>
      <c r="AD17" s="86">
        <f>100*'12pxv'!AD17/'12peso'!AD17</f>
        <v>0.54694394840632565</v>
      </c>
      <c r="AE17" s="86">
        <f>100*'12pxv'!AE17/'12peso'!AE17</f>
        <v>0.86837369338352033</v>
      </c>
      <c r="AF17" s="86">
        <f>100*'12pxv'!AF17/'12peso'!AF17</f>
        <v>1.0870216424294274</v>
      </c>
      <c r="AG17" s="86">
        <f>100*'12pxv'!AG17/'12peso'!AG17</f>
        <v>0.48864607045148006</v>
      </c>
      <c r="AH17" s="86">
        <f>100*'12pxv'!AH17/'12peso'!AH17</f>
        <v>1.936850293683879</v>
      </c>
      <c r="AI17" s="86">
        <f>100*'12pxv'!AI17/'12peso'!AI17</f>
        <v>1.2121586114954954</v>
      </c>
      <c r="AJ17" s="86">
        <f>100*'12pxv'!AJ17/'12peso'!AJ17</f>
        <v>0.40867423463499614</v>
      </c>
      <c r="AK17" s="86">
        <f>100*'12pxv'!AK17/'12peso'!AK17</f>
        <v>-0.39856155926622783</v>
      </c>
      <c r="AL17" s="86">
        <f>100*'12pxv'!AL17/'12peso'!AL17</f>
        <v>-0.28541097282194516</v>
      </c>
      <c r="AM17" s="86">
        <f>100*'12pxv'!AM17/'12peso'!AM17</f>
        <v>-0.30017050182559218</v>
      </c>
      <c r="AN17" s="86">
        <f>100*'12pxv'!AN17/'12peso'!AN17</f>
        <v>0.56412631929501</v>
      </c>
    </row>
    <row r="18" spans="1:40" x14ac:dyDescent="0.25">
      <c r="A18" s="85" t="s">
        <v>160</v>
      </c>
      <c r="B18" s="99" t="s">
        <v>359</v>
      </c>
      <c r="C18" s="99"/>
      <c r="F18" s="99"/>
      <c r="G18" s="99"/>
      <c r="H18" s="86">
        <f>100*'12pxv'!H18/'12peso'!H18</f>
        <v>0.19033722204027229</v>
      </c>
      <c r="I18" s="86">
        <f>100*'12pxv'!I18/'12peso'!I18</f>
        <v>-0.24189471894832218</v>
      </c>
      <c r="J18" s="86">
        <f>100*'12pxv'!J18/'12peso'!J18</f>
        <v>-0.24125817012102643</v>
      </c>
      <c r="K18" s="86">
        <f>100*'12pxv'!K18/'12peso'!K18</f>
        <v>0.73411256205358788</v>
      </c>
      <c r="L18" s="86">
        <f>100*'12pxv'!L18/'12peso'!L18</f>
        <v>0.6786441959580205</v>
      </c>
      <c r="M18" s="86">
        <f>100*'12pxv'!M18/'12peso'!M18</f>
        <v>0.340329357735279</v>
      </c>
      <c r="N18" s="86">
        <f>100*'12pxv'!N18/'12peso'!N18</f>
        <v>6.6471023905561769E-2</v>
      </c>
      <c r="O18" s="86">
        <f>100*'12pxv'!O18/'12peso'!O18</f>
        <v>0.35799812535006437</v>
      </c>
      <c r="P18" s="86">
        <f>100*'12pxv'!P18/'12peso'!P18</f>
        <v>0.61166329134200259</v>
      </c>
      <c r="Q18" s="86">
        <f>100*'12pxv'!Q18/'12peso'!Q18</f>
        <v>0.7808325804274967</v>
      </c>
      <c r="R18" s="86">
        <f>100*'12pxv'!R18/'12peso'!R18</f>
        <v>0.65902386711084637</v>
      </c>
      <c r="S18" s="86">
        <f>100*'12pxv'!S18/'12peso'!S18</f>
        <v>0.92354352882159918</v>
      </c>
      <c r="T18" s="86">
        <f>100*'12pxv'!T18/'12peso'!T18</f>
        <v>-0.30370517928286556</v>
      </c>
      <c r="U18" s="86">
        <f>100*'12pxv'!U18/'12peso'!U18</f>
        <v>0.55249499113373224</v>
      </c>
      <c r="V18" s="86">
        <f>100*'12pxv'!V18/'12peso'!V18</f>
        <v>0.17714802733947321</v>
      </c>
      <c r="W18" s="86">
        <f>100*'12pxv'!W18/'12peso'!W18</f>
        <v>0.55878193942055709</v>
      </c>
      <c r="X18" s="86">
        <f>100*'12pxv'!X18/'12peso'!X18</f>
        <v>0.65636628343636305</v>
      </c>
      <c r="Y18" s="86">
        <f>100*'12pxv'!Y18/'12peso'!Y18</f>
        <v>0.50694370158613011</v>
      </c>
      <c r="Z18" s="86">
        <f>100*'12pxv'!Z18/'12peso'!Z18</f>
        <v>-0.24388940643365736</v>
      </c>
      <c r="AA18" s="86">
        <f>100*'12pxv'!AA18/'12peso'!AA18</f>
        <v>0.11716456805497999</v>
      </c>
      <c r="AB18" s="86">
        <f>100*'12pxv'!AB18/'12peso'!AB18</f>
        <v>0.54931028909208446</v>
      </c>
      <c r="AC18" s="86">
        <f>100*'12pxv'!AC18/'12peso'!AC18</f>
        <v>0.95245914101102025</v>
      </c>
      <c r="AD18" s="86">
        <f>100*'12pxv'!AD18/'12peso'!AD18</f>
        <v>0.78780107354223228</v>
      </c>
      <c r="AE18" s="86">
        <f>100*'12pxv'!AE18/'12peso'!AE18</f>
        <v>0.55977217333592966</v>
      </c>
      <c r="AF18" s="86">
        <f>100*'12pxv'!AF18/'12peso'!AF18</f>
        <v>-2.5089862831910188E-2</v>
      </c>
      <c r="AG18" s="86">
        <f>100*'12pxv'!AG18/'12peso'!AG18</f>
        <v>-0.17425122495456835</v>
      </c>
      <c r="AH18" s="86">
        <f>100*'12pxv'!AH18/'12peso'!AH18</f>
        <v>0.49097309833023867</v>
      </c>
      <c r="AI18" s="86">
        <f>100*'12pxv'!AI18/'12peso'!AI18</f>
        <v>0.39842710104091084</v>
      </c>
      <c r="AJ18" s="86">
        <f>100*'12pxv'!AJ18/'12peso'!AJ18</f>
        <v>0.82202660562245089</v>
      </c>
      <c r="AK18" s="86">
        <f>100*'12pxv'!AK18/'12peso'!AK18</f>
        <v>0.46683058072631539</v>
      </c>
      <c r="AL18" s="86">
        <f>100*'12pxv'!AL18/'12peso'!AL18</f>
        <v>-0.15594131744887005</v>
      </c>
      <c r="AM18" s="86">
        <f>100*'12pxv'!AM18/'12peso'!AM18</f>
        <v>-9.2962315801736722E-2</v>
      </c>
      <c r="AN18" s="86">
        <f>100*'12pxv'!AN18/'12peso'!AN18</f>
        <v>0.62072104598990274</v>
      </c>
    </row>
    <row r="19" spans="1:40" x14ac:dyDescent="0.25">
      <c r="A19" s="85" t="s">
        <v>155</v>
      </c>
      <c r="B19" s="99" t="s">
        <v>360</v>
      </c>
      <c r="C19" s="99"/>
      <c r="F19" s="99"/>
      <c r="G19" s="99"/>
      <c r="H19" s="86">
        <f>100*'12pxv'!H19/'12peso'!H19</f>
        <v>-0.13373310987744846</v>
      </c>
      <c r="I19" s="86">
        <f>100*'12pxv'!I19/'12peso'!I19</f>
        <v>-0.12834592304300318</v>
      </c>
      <c r="J19" s="86">
        <f>100*'12pxv'!J19/'12peso'!J19</f>
        <v>-0.55928492934122487</v>
      </c>
      <c r="K19" s="86">
        <f>100*'12pxv'!K19/'12peso'!K19</f>
        <v>-0.45860198966307847</v>
      </c>
      <c r="L19" s="86">
        <f>100*'12pxv'!L19/'12peso'!L19</f>
        <v>-0.23703272313010679</v>
      </c>
      <c r="M19" s="86">
        <f>100*'12pxv'!M19/'12peso'!M19</f>
        <v>-2.5902638392063086</v>
      </c>
      <c r="N19" s="86">
        <f>100*'12pxv'!N19/'12peso'!N19</f>
        <v>-0.15671228148539179</v>
      </c>
      <c r="O19" s="86">
        <f>100*'12pxv'!O19/'12peso'!O19</f>
        <v>0.22970804186877714</v>
      </c>
      <c r="P19" s="86">
        <f>100*'12pxv'!P19/'12peso'!P19</f>
        <v>-0.15755792424071932</v>
      </c>
      <c r="Q19" s="86">
        <f>100*'12pxv'!Q19/'12peso'!Q19</f>
        <v>0.22943909827113682</v>
      </c>
      <c r="R19" s="86">
        <f>100*'12pxv'!R19/'12peso'!R19</f>
        <v>0.27547475750243017</v>
      </c>
      <c r="S19" s="86">
        <f>100*'12pxv'!S19/'12peso'!S19</f>
        <v>0.17811473453760679</v>
      </c>
      <c r="T19" s="86">
        <f>100*'12pxv'!T19/'12peso'!T19</f>
        <v>0.85328636733671515</v>
      </c>
      <c r="U19" s="86">
        <f>100*'12pxv'!U19/'12peso'!U19</f>
        <v>0.36491905601887137</v>
      </c>
      <c r="V19" s="86">
        <f>100*'12pxv'!V19/'12peso'!V19</f>
        <v>0.2663177333458886</v>
      </c>
      <c r="W19" s="86">
        <f>100*'12pxv'!W19/'12peso'!W19</f>
        <v>8.8475790047602074E-2</v>
      </c>
      <c r="X19" s="86">
        <f>100*'12pxv'!X19/'12peso'!X19</f>
        <v>0.21179234650347065</v>
      </c>
      <c r="Y19" s="86">
        <f>100*'12pxv'!Y19/'12peso'!Y19</f>
        <v>-7.3895335344627541E-2</v>
      </c>
      <c r="Z19" s="86">
        <f>100*'12pxv'!Z19/'12peso'!Z19</f>
        <v>-6.5928783068783067E-2</v>
      </c>
      <c r="AA19" s="86">
        <f>100*'12pxv'!AA19/'12peso'!AA19</f>
        <v>0.48266163119590649</v>
      </c>
      <c r="AB19" s="86">
        <f>100*'12pxv'!AB19/'12peso'!AB19</f>
        <v>0.26543280459065588</v>
      </c>
      <c r="AC19" s="86">
        <f>100*'12pxv'!AC19/'12peso'!AC19</f>
        <v>0.58476240838471549</v>
      </c>
      <c r="AD19" s="86">
        <f>100*'12pxv'!AD19/'12peso'!AD19</f>
        <v>5.7245204407503809E-2</v>
      </c>
      <c r="AE19" s="86">
        <f>100*'12pxv'!AE19/'12peso'!AE19</f>
        <v>0.51182729899711055</v>
      </c>
      <c r="AF19" s="86">
        <f>100*'12pxv'!AF19/'12peso'!AF19</f>
        <v>0.48165850660223397</v>
      </c>
      <c r="AG19" s="86">
        <f>100*'12pxv'!AG19/'12peso'!AG19</f>
        <v>0.61623554989924678</v>
      </c>
      <c r="AH19" s="86">
        <f>100*'12pxv'!AH19/'12peso'!AH19</f>
        <v>0.43848708643704498</v>
      </c>
      <c r="AI19" s="86">
        <f>100*'12pxv'!AI19/'12peso'!AI19</f>
        <v>0.17737974926442365</v>
      </c>
      <c r="AJ19" s="86">
        <f>100*'12pxv'!AJ19/'12peso'!AJ19</f>
        <v>0.56580627879567114</v>
      </c>
      <c r="AK19" s="86">
        <f>100*'12pxv'!AK19/'12peso'!AK19</f>
        <v>9.8744702256089723E-2</v>
      </c>
      <c r="AL19" s="86">
        <f>100*'12pxv'!AL19/'12peso'!AL19</f>
        <v>0.22524043158516274</v>
      </c>
      <c r="AM19" s="86">
        <f>100*'12pxv'!AM19/'12peso'!AM19</f>
        <v>3.975070973271197E-2</v>
      </c>
      <c r="AN19" s="86">
        <f>100*'12pxv'!AN19/'12peso'!AN19</f>
        <v>0.16372141952381983</v>
      </c>
    </row>
    <row r="20" spans="1:40" x14ac:dyDescent="0.25">
      <c r="A20" s="85" t="s">
        <v>128</v>
      </c>
      <c r="B20" s="99" t="s">
        <v>322</v>
      </c>
      <c r="C20" s="99"/>
      <c r="F20" s="99"/>
      <c r="G20" s="99"/>
      <c r="H20" s="86">
        <f>100*'12pxv'!H20/'12peso'!H20</f>
        <v>1.0479645634494581</v>
      </c>
      <c r="I20" s="86">
        <f>100*'12pxv'!I20/'12peso'!I20</f>
        <v>1.251912766240092</v>
      </c>
      <c r="J20" s="86">
        <f>100*'12pxv'!J20/'12peso'!J20</f>
        <v>0.52323804893478676</v>
      </c>
      <c r="K20" s="86">
        <f>100*'12pxv'!K20/'12peso'!K20</f>
        <v>0.76416123683411563</v>
      </c>
      <c r="L20" s="86">
        <f>100*'12pxv'!L20/'12peso'!L20</f>
        <v>0.2129990028398655</v>
      </c>
      <c r="M20" s="86">
        <f>100*'12pxv'!M20/'12peso'!M20</f>
        <v>0.52107542201175983</v>
      </c>
      <c r="N20" s="86">
        <f>100*'12pxv'!N20/'12peso'!N20</f>
        <v>0.79021308878457142</v>
      </c>
      <c r="O20" s="86">
        <f>100*'12pxv'!O20/'12peso'!O20</f>
        <v>0.48738736390257476</v>
      </c>
      <c r="P20" s="86">
        <f>100*'12pxv'!P20/'12peso'!P20</f>
        <v>0.50893498247736269</v>
      </c>
      <c r="Q20" s="86">
        <f>100*'12pxv'!Q20/'12peso'!Q20</f>
        <v>0.50994003185174441</v>
      </c>
      <c r="R20" s="86">
        <f>100*'12pxv'!R20/'12peso'!R20</f>
        <v>0.82235684293799116</v>
      </c>
      <c r="S20" s="86">
        <f>100*'12pxv'!S20/'12peso'!S20</f>
        <v>0.97754999436235301</v>
      </c>
      <c r="T20" s="86">
        <f>100*'12pxv'!T20/'12peso'!T20</f>
        <v>0.92010261974708663</v>
      </c>
      <c r="U20" s="86">
        <f>100*'12pxv'!U20/'12peso'!U20</f>
        <v>1.2986732248379924</v>
      </c>
      <c r="V20" s="86">
        <f>100*'12pxv'!V20/'12peso'!V20</f>
        <v>0.25614709613859038</v>
      </c>
      <c r="W20" s="86">
        <f>100*'12pxv'!W20/'12peso'!W20</f>
        <v>0.54034731250376689</v>
      </c>
      <c r="X20" s="86">
        <f>100*'12pxv'!X20/'12peso'!X20</f>
        <v>0.55735298422857804</v>
      </c>
      <c r="Y20" s="86">
        <f>100*'12pxv'!Y20/'12peso'!Y20</f>
        <v>0.63814029840484054</v>
      </c>
      <c r="Z20" s="86">
        <f>100*'12pxv'!Z20/'12peso'!Z20</f>
        <v>0.63701073507122963</v>
      </c>
      <c r="AA20" s="86">
        <f>100*'12pxv'!AA20/'12peso'!AA20</f>
        <v>0.60006482600529987</v>
      </c>
      <c r="AB20" s="86">
        <f>100*'12pxv'!AB20/'12peso'!AB20</f>
        <v>0.62898323387486588</v>
      </c>
      <c r="AC20" s="86">
        <f>100*'12pxv'!AC20/'12peso'!AC20</f>
        <v>0.51945671480205491</v>
      </c>
      <c r="AD20" s="86">
        <f>100*'12pxv'!AD20/'12peso'!AD20</f>
        <v>0.64498860340994979</v>
      </c>
      <c r="AE20" s="86">
        <f>100*'12pxv'!AE20/'12peso'!AE20</f>
        <v>1.1596490254150125</v>
      </c>
      <c r="AF20" s="86">
        <f>100*'12pxv'!AF20/'12peso'!AF20</f>
        <v>0.46838196151707512</v>
      </c>
      <c r="AG20" s="86">
        <f>100*'12pxv'!AG20/'12peso'!AG20</f>
        <v>1.2419545824340967</v>
      </c>
      <c r="AH20" s="86">
        <f>100*'12pxv'!AH20/'12peso'!AH20</f>
        <v>1.0875251141552507</v>
      </c>
      <c r="AI20" s="86">
        <f>100*'12pxv'!AI20/'12peso'!AI20</f>
        <v>0.44243091349350894</v>
      </c>
      <c r="AJ20" s="86">
        <f>100*'12pxv'!AJ20/'12peso'!AJ20</f>
        <v>0.29544641175097774</v>
      </c>
      <c r="AK20" s="86">
        <f>100*'12pxv'!AK20/'12peso'!AK20</f>
        <v>1.0953000022524801</v>
      </c>
      <c r="AL20" s="86">
        <f>100*'12pxv'!AL20/'12peso'!AL20</f>
        <v>-5.1573704845051097E-2</v>
      </c>
      <c r="AM20" s="86">
        <f>100*'12pxv'!AM20/'12peso'!AM20</f>
        <v>0.58644939581689259</v>
      </c>
      <c r="AN20" s="86">
        <f>100*'12pxv'!AN20/'12peso'!AN20</f>
        <v>0.77332019701685706</v>
      </c>
    </row>
    <row r="21" spans="1:40" ht="14.45" x14ac:dyDescent="0.35">
      <c r="A21" s="85" t="s">
        <v>136</v>
      </c>
      <c r="B21" s="99" t="s">
        <v>323</v>
      </c>
      <c r="C21" s="99"/>
      <c r="F21" s="99"/>
      <c r="G21" s="99"/>
      <c r="H21" s="86">
        <f>100*'12pxv'!H21/'12peso'!H21</f>
        <v>0.46989317076355558</v>
      </c>
      <c r="I21" s="86">
        <f>100*'12pxv'!I21/'12peso'!I21</f>
        <v>0.26440253756096754</v>
      </c>
      <c r="J21" s="86">
        <f>100*'12pxv'!J21/'12peso'!J21</f>
        <v>0.18305386035355711</v>
      </c>
      <c r="K21" s="86">
        <f>100*'12pxv'!K21/'12peso'!K21</f>
        <v>0.46815864556086328</v>
      </c>
      <c r="L21" s="86">
        <f>100*'12pxv'!L21/'12peso'!L21</f>
        <v>0.32419859598477885</v>
      </c>
      <c r="M21" s="86">
        <f>100*'12pxv'!M21/'12peso'!M21</f>
        <v>0.14552649820146099</v>
      </c>
      <c r="N21" s="86">
        <f>100*'12pxv'!N21/'12peso'!N21</f>
        <v>0.1941907002672526</v>
      </c>
      <c r="O21" s="86">
        <f>100*'12pxv'!O21/'12peso'!O21</f>
        <v>0.13231371985043353</v>
      </c>
      <c r="P21" s="86">
        <f>100*'12pxv'!P21/'12peso'!P21</f>
        <v>0.30293605537472695</v>
      </c>
      <c r="Q21" s="86">
        <f>100*'12pxv'!Q21/'12peso'!Q21</f>
        <v>0.24967805236761439</v>
      </c>
      <c r="R21" s="86">
        <f>100*'12pxv'!R21/'12peso'!R21</f>
        <v>0.54243282790180958</v>
      </c>
      <c r="S21" s="86">
        <f>100*'12pxv'!S21/'12peso'!S21</f>
        <v>0.33131939318032888</v>
      </c>
      <c r="T21" s="86">
        <f>100*'12pxv'!T21/'12peso'!T21</f>
        <v>-0.22458463538411538</v>
      </c>
      <c r="U21" s="86">
        <f>100*'12pxv'!U21/'12peso'!U21</f>
        <v>-1.1098816478328075</v>
      </c>
      <c r="V21" s="86">
        <f>100*'12pxv'!V21/'12peso'!V21</f>
        <v>0.25684236906929425</v>
      </c>
      <c r="W21" s="86">
        <f>100*'12pxv'!W21/'12peso'!W21</f>
        <v>0.41343696605963814</v>
      </c>
      <c r="X21" s="86">
        <f>100*'12pxv'!X21/'12peso'!X21</f>
        <v>0.31040843260066808</v>
      </c>
      <c r="Y21" s="86">
        <f>100*'12pxv'!Y21/'12peso'!Y21</f>
        <v>0.37469061721703895</v>
      </c>
      <c r="Z21" s="86">
        <f>100*'12pxv'!Z21/'12peso'!Z21</f>
        <v>-0.27009332863539104</v>
      </c>
      <c r="AA21" s="86">
        <f>100*'12pxv'!AA21/'12peso'!AA21</f>
        <v>8.6381192492511916E-2</v>
      </c>
      <c r="AB21" s="86">
        <f>100*'12pxv'!AB21/'12peso'!AB21</f>
        <v>0.16112753688245102</v>
      </c>
      <c r="AC21" s="86">
        <f>100*'12pxv'!AC21/'12peso'!AC21</f>
        <v>0.1445529362412479</v>
      </c>
      <c r="AD21" s="86">
        <f>100*'12pxv'!AD21/'12peso'!AD21</f>
        <v>0.47575211629755421</v>
      </c>
      <c r="AE21" s="86">
        <f>100*'12pxv'!AE21/'12peso'!AE21</f>
        <v>0.90658375672022562</v>
      </c>
      <c r="AF21" s="86">
        <f>100*'12pxv'!AF21/'12peso'!AF21</f>
        <v>0.3765341531241852</v>
      </c>
      <c r="AG21" s="86">
        <f>100*'12pxv'!AG21/'12peso'!AG21</f>
        <v>0.40282144365078332</v>
      </c>
      <c r="AH21" s="86">
        <f>100*'12pxv'!AH21/'12peso'!AH21</f>
        <v>-2.2202176940843574E-2</v>
      </c>
      <c r="AI21" s="86">
        <f>100*'12pxv'!AI21/'12peso'!AI21</f>
        <v>0.76754611529595373</v>
      </c>
      <c r="AJ21" s="86">
        <f>100*'12pxv'!AJ21/'12peso'!AJ21</f>
        <v>0.59156729791252971</v>
      </c>
      <c r="AK21" s="86">
        <f>100*'12pxv'!AK21/'12peso'!AK21</f>
        <v>0.24879615705931496</v>
      </c>
      <c r="AL21" s="86">
        <f>100*'12pxv'!AL21/'12peso'!AL21</f>
        <v>0.38879156593079928</v>
      </c>
      <c r="AM21" s="86">
        <f>100*'12pxv'!AM21/'12peso'!AM21</f>
        <v>0.50633963356849543</v>
      </c>
      <c r="AN21" s="86">
        <f>100*'12pxv'!AN21/'12peso'!AN21</f>
        <v>0.40361860705313923</v>
      </c>
    </row>
    <row r="22" spans="1:40" ht="14.45" x14ac:dyDescent="0.35">
      <c r="B22" s="99" t="s">
        <v>361</v>
      </c>
      <c r="C22" s="99"/>
      <c r="F22" s="99"/>
      <c r="G22" s="99"/>
      <c r="H22" s="86">
        <f>100*'12pxv'!H22/'12peso'!H22</f>
        <v>0.55999999999999994</v>
      </c>
      <c r="I22" s="86">
        <f>100*'12pxv'!I22/'12peso'!I22</f>
        <v>0.44999999999999996</v>
      </c>
      <c r="J22" s="86">
        <f>100*'12pxv'!J22/'12peso'!J22</f>
        <v>0.21</v>
      </c>
      <c r="K22" s="86">
        <f>100*'12pxv'!K22/'12peso'!K22</f>
        <v>0.64</v>
      </c>
      <c r="L22" s="86">
        <f>100*'12pxv'!L22/'12peso'!L22</f>
        <v>0.36</v>
      </c>
      <c r="M22" s="86">
        <f>100*'12pxv'!M22/'12peso'!M22</f>
        <v>7.9999999999999988E-2</v>
      </c>
      <c r="N22" s="86">
        <f>100*'12pxv'!N22/'12peso'!N22</f>
        <v>0.43</v>
      </c>
      <c r="O22" s="86">
        <f>100*'12pxv'!O22/'12peso'!O22</f>
        <v>0.40999999999999992</v>
      </c>
      <c r="P22" s="86">
        <f>100*'12pxv'!P22/'12peso'!P22</f>
        <v>0.56999999999999995</v>
      </c>
      <c r="Q22" s="86">
        <f>100*'12pxv'!Q22/'12peso'!Q22</f>
        <v>0.59</v>
      </c>
      <c r="R22" s="86">
        <f>100*'12pxv'!R22/'12peso'!R22</f>
        <v>0.60000000000000009</v>
      </c>
      <c r="S22" s="86">
        <f>100*'12pxv'!S22/'12peso'!S22</f>
        <v>0.79000000000000015</v>
      </c>
      <c r="T22" s="86">
        <f>100*'12pxv'!T22/'12peso'!T22</f>
        <v>0.85999999999999988</v>
      </c>
      <c r="U22" s="86">
        <f>100*'12pxv'!U22/'12peso'!U22</f>
        <v>0.59999999999999964</v>
      </c>
      <c r="V22" s="86">
        <f>100*'12pxv'!V22/'12peso'!V22</f>
        <v>0.47</v>
      </c>
      <c r="W22" s="86">
        <f>100*'12pxv'!W22/'12peso'!W22</f>
        <v>0.55000000000000004</v>
      </c>
      <c r="X22" s="86">
        <f>100*'12pxv'!X22/'12peso'!X22</f>
        <v>0.36999999999999994</v>
      </c>
      <c r="Y22" s="86">
        <f>100*'12pxv'!Y22/'12peso'!Y22</f>
        <v>0.26000000000000006</v>
      </c>
      <c r="Z22" s="86">
        <f>100*'12pxv'!Z22/'12peso'!Z22</f>
        <v>0.03</v>
      </c>
      <c r="AA22" s="86">
        <f>100*'12pxv'!AA22/'12peso'!AA22</f>
        <v>0.24</v>
      </c>
      <c r="AB22" s="86">
        <f>100*'12pxv'!AB22/'12peso'!AB22</f>
        <v>0.35</v>
      </c>
      <c r="AC22" s="86">
        <f>100*'12pxv'!AC22/'12peso'!AC22</f>
        <v>0.57000000000000006</v>
      </c>
      <c r="AD22" s="86">
        <f>100*'12pxv'!AD22/'12peso'!AD22</f>
        <v>0.54</v>
      </c>
      <c r="AE22" s="86">
        <f>100*'12pxv'!AE22/'12peso'!AE22</f>
        <v>0.92000000000000015</v>
      </c>
      <c r="AF22" s="86">
        <f>100*'12pxv'!AF22/'12peso'!AF22</f>
        <v>0.55000000000000004</v>
      </c>
      <c r="AG22" s="86">
        <f>100*'12pxv'!AG22/'12peso'!AG22</f>
        <v>0.69</v>
      </c>
      <c r="AH22" s="86">
        <f>100*'12pxv'!AH22/'12peso'!AH22</f>
        <v>0.91999999999999982</v>
      </c>
      <c r="AI22" s="86">
        <f>100*'12pxv'!AI22/'12peso'!AI22</f>
        <v>0.67</v>
      </c>
      <c r="AJ22" s="86">
        <f>100*'12pxv'!AJ22/'12peso'!AJ22</f>
        <v>0.46</v>
      </c>
      <c r="AK22" s="86">
        <f>100*'12pxv'!AK22/'12peso'!AK22</f>
        <v>0.4</v>
      </c>
      <c r="AL22" s="86">
        <f>100*'12pxv'!AL22/'12peso'!AL22</f>
        <v>9.999999999999995E-3</v>
      </c>
      <c r="AM22" s="86">
        <f>100*'12pxv'!AM22/'12peso'!AM22</f>
        <v>0.25</v>
      </c>
      <c r="AN22" s="86">
        <f>100*'12pxv'!AN22/'12peso'!AN22</f>
        <v>0.56999999999999995</v>
      </c>
    </row>
    <row r="23" spans="1:40" ht="14.45" x14ac:dyDescent="0.35">
      <c r="A23" s="97"/>
      <c r="B23" s="97"/>
      <c r="C23" s="99"/>
      <c r="F23" s="99"/>
      <c r="G23" s="99"/>
    </row>
    <row r="24" spans="1:40" ht="14.45" x14ac:dyDescent="0.35">
      <c r="B24" s="99"/>
      <c r="C24" s="99"/>
      <c r="F24" s="99"/>
      <c r="G24" s="99"/>
    </row>
    <row r="25" spans="1:40" ht="14.45" x14ac:dyDescent="0.35">
      <c r="A25" s="102" t="s">
        <v>319</v>
      </c>
    </row>
    <row r="26" spans="1:40" ht="14.45" x14ac:dyDescent="0.35">
      <c r="A26" s="97"/>
      <c r="H26" s="98">
        <v>40909</v>
      </c>
      <c r="I26" s="98">
        <v>40940</v>
      </c>
      <c r="J26" s="98">
        <v>40969</v>
      </c>
      <c r="K26" s="98">
        <v>41000</v>
      </c>
      <c r="L26" s="98">
        <v>41030</v>
      </c>
      <c r="M26" s="98">
        <v>41061</v>
      </c>
      <c r="N26" s="98">
        <v>41091</v>
      </c>
      <c r="O26" s="98">
        <v>41122</v>
      </c>
      <c r="P26" s="98">
        <v>41153</v>
      </c>
      <c r="Q26" s="98">
        <v>41183</v>
      </c>
      <c r="R26" s="98">
        <v>41214</v>
      </c>
      <c r="S26" s="98">
        <v>41244</v>
      </c>
      <c r="T26" s="98">
        <v>41275</v>
      </c>
      <c r="U26" s="98">
        <v>41306</v>
      </c>
      <c r="V26" s="98">
        <v>41334</v>
      </c>
      <c r="W26" s="98">
        <v>41365</v>
      </c>
      <c r="X26" s="98">
        <v>41395</v>
      </c>
      <c r="Y26" s="98">
        <v>41426</v>
      </c>
      <c r="Z26" s="98">
        <v>41456</v>
      </c>
      <c r="AA26" s="98">
        <v>41487</v>
      </c>
      <c r="AB26" s="98">
        <v>41518</v>
      </c>
      <c r="AC26" s="98">
        <v>41548</v>
      </c>
      <c r="AD26" s="98">
        <v>41579</v>
      </c>
      <c r="AE26" s="98">
        <v>41609</v>
      </c>
      <c r="AF26" s="98">
        <v>41640</v>
      </c>
      <c r="AG26" s="98">
        <v>41671</v>
      </c>
      <c r="AH26" s="98">
        <v>41699</v>
      </c>
      <c r="AI26" s="98">
        <v>41730</v>
      </c>
      <c r="AJ26" s="98">
        <v>41760</v>
      </c>
      <c r="AK26" s="98">
        <v>41791</v>
      </c>
      <c r="AL26" s="98">
        <v>41821</v>
      </c>
      <c r="AM26" s="98">
        <v>41852</v>
      </c>
      <c r="AN26" s="98">
        <v>41883</v>
      </c>
    </row>
    <row r="27" spans="1:40" ht="14.45" x14ac:dyDescent="0.35">
      <c r="B27" s="99" t="s">
        <v>363</v>
      </c>
      <c r="C27" s="99"/>
      <c r="F27" s="99"/>
      <c r="G27" s="99"/>
      <c r="H27" s="103">
        <f>100*'12pxv'!H27/'12peso'!H27</f>
        <v>0.22349328132497195</v>
      </c>
      <c r="I27" s="103">
        <f>100*'12pxv'!I27/'12peso'!I27</f>
        <v>-9.1055385403770533E-2</v>
      </c>
      <c r="J27" s="103">
        <f>100*'12pxv'!J27/'12peso'!J27</f>
        <v>-3.1837471142064193E-2</v>
      </c>
      <c r="K27" s="103">
        <f>100*'12pxv'!K27/'12peso'!K27</f>
        <v>0.63545049046111102</v>
      </c>
      <c r="L27" s="103">
        <f>100*'12pxv'!L27/'12peso'!L27</f>
        <v>0.50104509171134159</v>
      </c>
      <c r="M27" s="103">
        <f>100*'12pxv'!M27/'12peso'!M27</f>
        <v>-0.31789377885461484</v>
      </c>
      <c r="N27" s="103">
        <f>100*'12pxv'!N27/'12peso'!N27</f>
        <v>0.2705424664165556</v>
      </c>
      <c r="O27" s="103">
        <f>100*'12pxv'!O27/'12peso'!O27</f>
        <v>0.50810134897645032</v>
      </c>
      <c r="P27" s="103">
        <f>100*'12pxv'!P27/'12peso'!P27</f>
        <v>0.77773429533988669</v>
      </c>
      <c r="Q27" s="103">
        <f>100*'12pxv'!Q27/'12peso'!Q27</f>
        <v>0.85496002320297793</v>
      </c>
      <c r="R27" s="103">
        <f>100*'12pxv'!R27/'12peso'!R27</f>
        <v>0.44725102819149143</v>
      </c>
      <c r="S27" s="103">
        <f>100*'12pxv'!S27/'12peso'!S27</f>
        <v>0.90411328919217859</v>
      </c>
      <c r="T27" s="103">
        <f>100*'12pxv'!T27/'12peso'!T27</f>
        <v>1.4388330688379409</v>
      </c>
      <c r="U27" s="103">
        <f>100*'12pxv'!U27/'12peso'!U27</f>
        <v>0.99113202026911962</v>
      </c>
      <c r="V27" s="103">
        <f>100*'12pxv'!V27/'12peso'!V27</f>
        <v>0.76678175254505332</v>
      </c>
      <c r="W27" s="103">
        <f>100*'12pxv'!W27/'12peso'!W27</f>
        <v>0.6313198926076008</v>
      </c>
      <c r="X27" s="103">
        <f>100*'12pxv'!X27/'12peso'!X27</f>
        <v>0.24707193643524147</v>
      </c>
      <c r="Y27" s="103">
        <f>100*'12pxv'!Y27/'12peso'!Y27</f>
        <v>-0.11528079979981161</v>
      </c>
      <c r="Z27" s="103">
        <f>100*'12pxv'!Z27/'12peso'!Z27</f>
        <v>-0.30972784852514851</v>
      </c>
      <c r="AA27" s="103">
        <f>100*'12pxv'!AA27/'12peso'!AA27</f>
        <v>1.8044527542896649E-2</v>
      </c>
      <c r="AB27" s="103">
        <f>100*'12pxv'!AB27/'12peso'!AB27</f>
        <v>0.21460672670765632</v>
      </c>
      <c r="AC27" s="103">
        <f>100*'12pxv'!AC27/'12peso'!AC27</f>
        <v>0.84596238511781996</v>
      </c>
      <c r="AD27" s="103">
        <f>100*'12pxv'!AD27/'12peso'!AD27</f>
        <v>0.48598212720377953</v>
      </c>
      <c r="AE27" s="103">
        <f>100*'12pxv'!AE27/'12peso'!AE27</f>
        <v>0.72209757375221406</v>
      </c>
      <c r="AF27" s="103">
        <f>100*'12pxv'!AF27/'12peso'!AF27</f>
        <v>0.71672809135462334</v>
      </c>
      <c r="AG27" s="103">
        <f>100*'12pxv'!AG27/'12peso'!AG27</f>
        <v>0.37741442516424883</v>
      </c>
      <c r="AH27" s="103">
        <f>100*'12pxv'!AH27/'12peso'!AH27</f>
        <v>1.2951781243241953</v>
      </c>
      <c r="AI27" s="103">
        <f>100*'12pxv'!AI27/'12peso'!AI27</f>
        <v>0.81172378303598314</v>
      </c>
      <c r="AJ27" s="103">
        <f>100*'12pxv'!AJ27/'12peso'!AJ27</f>
        <v>0.52973842991011677</v>
      </c>
      <c r="AK27" s="103">
        <f>100*'12pxv'!AK27/'12peso'!AK27</f>
        <v>-0.10738654610796752</v>
      </c>
      <c r="AL27" s="103">
        <f>100*'12pxv'!AL27/'12peso'!AL27</f>
        <v>-0.14077557989582418</v>
      </c>
      <c r="AM27" s="103">
        <f>100*'12pxv'!AM27/'12peso'!AM27</f>
        <v>-0.18005345870357245</v>
      </c>
      <c r="AN27" s="103">
        <f>100*'12pxv'!AN27/'12peso'!AN27</f>
        <v>0.48471603149302028</v>
      </c>
    </row>
    <row r="28" spans="1:40" ht="14.45" x14ac:dyDescent="0.35">
      <c r="A28" s="39" t="s">
        <v>320</v>
      </c>
      <c r="B28" s="99" t="s">
        <v>502</v>
      </c>
      <c r="C28" s="99"/>
      <c r="F28" s="99"/>
      <c r="G28" s="99" t="s">
        <v>320</v>
      </c>
      <c r="H28" s="86">
        <f>100*'12pxv'!H28/'12peso'!H28</f>
        <v>0.67161997531793105</v>
      </c>
      <c r="I28" s="86">
        <f>100*'12pxv'!I28/'12peso'!I28</f>
        <v>-3.9016417212039592E-2</v>
      </c>
      <c r="J28" s="86">
        <f>100*'12pxv'!J28/'12peso'!J28</f>
        <v>0.23608428190203753</v>
      </c>
      <c r="K28" s="86">
        <f>100*'12pxv'!K28/'12peso'!K28</f>
        <v>0.63099483375281573</v>
      </c>
      <c r="L28" s="86">
        <f>100*'12pxv'!L28/'12peso'!L28</f>
        <v>0.83569376912783688</v>
      </c>
      <c r="M28" s="86">
        <f>100*'12pxv'!M28/'12peso'!M28</f>
        <v>0.67921618413242757</v>
      </c>
      <c r="N28" s="86">
        <f>100*'12pxv'!N28/'12peso'!N28</f>
        <v>0.75776757206826284</v>
      </c>
      <c r="O28" s="86">
        <f>100*'12pxv'!O28/'12peso'!O28</f>
        <v>0.91540952654719754</v>
      </c>
      <c r="P28" s="86">
        <f>100*'12pxv'!P28/'12peso'!P28</f>
        <v>1.6991508219320599</v>
      </c>
      <c r="Q28" s="86">
        <f>100*'12pxv'!Q28/'12peso'!Q28</f>
        <v>1.5224018186144326</v>
      </c>
      <c r="R28" s="86">
        <f>100*'12pxv'!R28/'12peso'!R28</f>
        <v>0.51073001025850051</v>
      </c>
      <c r="S28" s="86">
        <f>100*'12pxv'!S28/'12peso'!S28</f>
        <v>1.1529826452448255</v>
      </c>
      <c r="T28" s="86">
        <f>100*'12pxv'!T28/'12peso'!T28</f>
        <v>2.4827294854847746</v>
      </c>
      <c r="U28" s="86">
        <f>100*'12pxv'!U28/'12peso'!U28</f>
        <v>1.6511575918686461</v>
      </c>
      <c r="V28" s="86">
        <f>100*'12pxv'!V28/'12peso'!V28</f>
        <v>1.3415737788152524</v>
      </c>
      <c r="W28" s="86">
        <f>100*'12pxv'!W28/'12peso'!W28</f>
        <v>1.0830223692772338</v>
      </c>
      <c r="X28" s="86">
        <f>100*'12pxv'!X28/'12peso'!X28</f>
        <v>8.3460890272943636E-2</v>
      </c>
      <c r="Y28" s="86">
        <f>100*'12pxv'!Y28/'12peso'!Y28</f>
        <v>-0.33170727076749651</v>
      </c>
      <c r="Z28" s="86">
        <f>100*'12pxv'!Z28/'12peso'!Z28</f>
        <v>-0.74120719610621622</v>
      </c>
      <c r="AA28" s="86">
        <f>100*'12pxv'!AA28/'12peso'!AA28</f>
        <v>-0.34385676504550566</v>
      </c>
      <c r="AB28" s="86">
        <f>100*'12pxv'!AB28/'12peso'!AB28</f>
        <v>-5.1293406517924744E-2</v>
      </c>
      <c r="AC28" s="86">
        <f>100*'12pxv'!AC28/'12peso'!AC28</f>
        <v>1.056137101525578</v>
      </c>
      <c r="AD28" s="86">
        <f>100*'12pxv'!AD28/'12peso'!AD28</f>
        <v>0.42096824080367734</v>
      </c>
      <c r="AE28" s="86">
        <f>100*'12pxv'!AE28/'12peso'!AE28</f>
        <v>0.75702141875858775</v>
      </c>
      <c r="AF28" s="86">
        <f>100*'12pxv'!AF28/'12peso'!AF28</f>
        <v>0.87655010754028906</v>
      </c>
      <c r="AG28" s="86">
        <f>100*'12pxv'!AG28/'12peso'!AG28</f>
        <v>0.20284246234902262</v>
      </c>
      <c r="AH28" s="86">
        <f>100*'12pxv'!AH28/'12peso'!AH28</f>
        <v>2.4410774530545041</v>
      </c>
      <c r="AI28" s="86">
        <f>100*'12pxv'!AI28/'12peso'!AI28</f>
        <v>1.5325995378053117</v>
      </c>
      <c r="AJ28" s="86">
        <f>100*'12pxv'!AJ28/'12peso'!AJ28</f>
        <v>0.43815605474107744</v>
      </c>
      <c r="AK28" s="86">
        <f>100*'12pxv'!AK28/'12peso'!AK28</f>
        <v>-0.62959145322090637</v>
      </c>
      <c r="AL28" s="86">
        <f>100*'12pxv'!AL28/'12peso'!AL28</f>
        <v>-0.53314378158511122</v>
      </c>
      <c r="AM28" s="86">
        <f>100*'12pxv'!AM28/'12peso'!AM28</f>
        <v>-0.63271008065015688</v>
      </c>
      <c r="AN28" s="86">
        <f>100*'12pxv'!AN28/'12peso'!AN28</f>
        <v>0.78800303706342223</v>
      </c>
    </row>
    <row r="29" spans="1:40" ht="14.45" x14ac:dyDescent="0.35">
      <c r="A29" s="39" t="s">
        <v>321</v>
      </c>
      <c r="B29" s="99" t="s">
        <v>503</v>
      </c>
      <c r="C29" s="99"/>
      <c r="F29" s="99"/>
      <c r="G29" s="99" t="s">
        <v>321</v>
      </c>
      <c r="H29" s="86">
        <f>100*'12pxv'!H29/'12peso'!H29</f>
        <v>-3.0464731842321829E-2</v>
      </c>
      <c r="I29" s="86">
        <f>100*'12pxv'!I29/'12peso'!I29</f>
        <v>-0.12075382705833679</v>
      </c>
      <c r="J29" s="86">
        <f>100*'12pxv'!J29/'12peso'!J29</f>
        <v>-0.18487756259928903</v>
      </c>
      <c r="K29" s="86">
        <f>100*'12pxv'!K29/'12peso'!K29</f>
        <v>0.63800519512083964</v>
      </c>
      <c r="L29" s="86">
        <f>100*'12pxv'!L29/'12peso'!L29</f>
        <v>0.30920328407973247</v>
      </c>
      <c r="M29" s="86">
        <f>100*'12pxv'!M29/'12peso'!M29</f>
        <v>-0.89240704500978485</v>
      </c>
      <c r="N29" s="86">
        <f>100*'12pxv'!N29/'12peso'!N29</f>
        <v>-1.4607073106157943E-2</v>
      </c>
      <c r="O29" s="86">
        <f>100*'12pxv'!O29/'12peso'!O29</f>
        <v>0.26781953844019307</v>
      </c>
      <c r="P29" s="86">
        <f>100*'12pxv'!P29/'12peso'!P29</f>
        <v>0.23085093572826249</v>
      </c>
      <c r="Q29" s="86">
        <f>100*'12pxv'!Q29/'12peso'!Q29</f>
        <v>0.45304549696596541</v>
      </c>
      <c r="R29" s="86">
        <f>100*'12pxv'!R29/'12peso'!R29</f>
        <v>0.4086158541551132</v>
      </c>
      <c r="S29" s="86">
        <f>100*'12pxv'!S29/'12peso'!S29</f>
        <v>0.75248652555578377</v>
      </c>
      <c r="T29" s="86">
        <f>100*'12pxv'!T29/'12peso'!T29</f>
        <v>0.80037294868505948</v>
      </c>
      <c r="U29" s="86">
        <f>100*'12pxv'!U29/'12peso'!U29</f>
        <v>0.58072423127484329</v>
      </c>
      <c r="V29" s="86">
        <f>100*'12pxv'!V29/'12peso'!V29</f>
        <v>0.40564892979685213</v>
      </c>
      <c r="W29" s="86">
        <f>100*'12pxv'!W29/'12peso'!W29</f>
        <v>0.34485554781268124</v>
      </c>
      <c r="X29" s="86">
        <f>100*'12pxv'!X29/'12peso'!X29</f>
        <v>0.35160066631036485</v>
      </c>
      <c r="Y29" s="86">
        <f>100*'12pxv'!Y29/'12peso'!Y29</f>
        <v>2.2589214305499709E-2</v>
      </c>
      <c r="Z29" s="86">
        <f>100*'12pxv'!Z29/'12peso'!Z29</f>
        <v>-3.59095423160233E-2</v>
      </c>
      <c r="AA29" s="86">
        <f>100*'12pxv'!AA29/'12peso'!AA29</f>
        <v>0.24614615574241971</v>
      </c>
      <c r="AB29" s="86">
        <f>100*'12pxv'!AB29/'12peso'!AB29</f>
        <v>0.38122074710552384</v>
      </c>
      <c r="AC29" s="86">
        <f>100*'12pxv'!AC29/'12peso'!AC29</f>
        <v>0.71480274737739624</v>
      </c>
      <c r="AD29" s="86">
        <f>100*'12pxv'!AD29/'12peso'!AD29</f>
        <v>0.52670417617098386</v>
      </c>
      <c r="AE29" s="86">
        <f>100*'12pxv'!AE29/'12peso'!AE29</f>
        <v>0.70025252229344104</v>
      </c>
      <c r="AF29" s="86">
        <f>100*'12pxv'!AF29/'12peso'!AF29</f>
        <v>0.61668691977194778</v>
      </c>
      <c r="AG29" s="86">
        <f>100*'12pxv'!AG29/'12peso'!AG29</f>
        <v>0.48699900936810148</v>
      </c>
      <c r="AH29" s="86">
        <f>100*'12pxv'!AH29/'12peso'!AH29</f>
        <v>0.57772786415088462</v>
      </c>
      <c r="AI29" s="86">
        <f>100*'12pxv'!AI29/'12peso'!AI29</f>
        <v>0.35195143081144653</v>
      </c>
      <c r="AJ29" s="86">
        <f>100*'12pxv'!AJ29/'12peso'!AJ29</f>
        <v>0.58882261331235863</v>
      </c>
      <c r="AK29" s="86">
        <f>100*'12pxv'!AK29/'12peso'!AK29</f>
        <v>0.22878396531001813</v>
      </c>
      <c r="AL29" s="86">
        <f>100*'12pxv'!AL29/'12peso'!AL29</f>
        <v>0.1097277209218141</v>
      </c>
      <c r="AM29" s="86">
        <f>100*'12pxv'!AM29/'12peso'!AM29</f>
        <v>0.10719827670923789</v>
      </c>
      <c r="AN29" s="86">
        <f>100*'12pxv'!AN29/'12peso'!AN29</f>
        <v>0.29366946547156519</v>
      </c>
    </row>
    <row r="30" spans="1:40" x14ac:dyDescent="0.25">
      <c r="A30" s="39" t="s">
        <v>128</v>
      </c>
      <c r="B30" s="99" t="s">
        <v>322</v>
      </c>
      <c r="C30" s="99"/>
      <c r="F30" s="99"/>
      <c r="G30" s="99" t="s">
        <v>128</v>
      </c>
      <c r="H30" s="86">
        <f>100*'12pxv'!H30/'12peso'!H30</f>
        <v>1.0479645634494581</v>
      </c>
      <c r="I30" s="86">
        <f>100*'12pxv'!I30/'12peso'!I30</f>
        <v>1.251912766240092</v>
      </c>
      <c r="J30" s="86">
        <f>100*'12pxv'!J30/'12peso'!J30</f>
        <v>0.52323804893478676</v>
      </c>
      <c r="K30" s="86">
        <f>100*'12pxv'!K30/'12peso'!K30</f>
        <v>0.76416123683411563</v>
      </c>
      <c r="L30" s="86">
        <f>100*'12pxv'!L30/'12peso'!L30</f>
        <v>0.2129990028398655</v>
      </c>
      <c r="M30" s="86">
        <f>100*'12pxv'!M30/'12peso'!M30</f>
        <v>0.52107542201175983</v>
      </c>
      <c r="N30" s="86">
        <f>100*'12pxv'!N30/'12peso'!N30</f>
        <v>0.79021308878457142</v>
      </c>
      <c r="O30" s="86">
        <f>100*'12pxv'!O30/'12peso'!O30</f>
        <v>0.48738736390257476</v>
      </c>
      <c r="P30" s="86">
        <f>100*'12pxv'!P30/'12peso'!P30</f>
        <v>0.50893498247736269</v>
      </c>
      <c r="Q30" s="86">
        <f>100*'12pxv'!Q30/'12peso'!Q30</f>
        <v>0.50994003185174441</v>
      </c>
      <c r="R30" s="86">
        <f>100*'12pxv'!R30/'12peso'!R30</f>
        <v>0.82235684293799116</v>
      </c>
      <c r="S30" s="86">
        <f>100*'12pxv'!S30/'12peso'!S30</f>
        <v>0.97754999436235301</v>
      </c>
      <c r="T30" s="86">
        <f>100*'12pxv'!T30/'12peso'!T30</f>
        <v>0.92010261974708663</v>
      </c>
      <c r="U30" s="86">
        <f>100*'12pxv'!U30/'12peso'!U30</f>
        <v>1.2986732248379924</v>
      </c>
      <c r="V30" s="86">
        <f>100*'12pxv'!V30/'12peso'!V30</f>
        <v>0.25614709613859038</v>
      </c>
      <c r="W30" s="86">
        <f>100*'12pxv'!W30/'12peso'!W30</f>
        <v>0.54034731250376689</v>
      </c>
      <c r="X30" s="86">
        <f>100*'12pxv'!X30/'12peso'!X30</f>
        <v>0.55735298422857804</v>
      </c>
      <c r="Y30" s="86">
        <f>100*'12pxv'!Y30/'12peso'!Y30</f>
        <v>0.63814029840484054</v>
      </c>
      <c r="Z30" s="86">
        <f>100*'12pxv'!Z30/'12peso'!Z30</f>
        <v>0.63701073507122963</v>
      </c>
      <c r="AA30" s="86">
        <f>100*'12pxv'!AA30/'12peso'!AA30</f>
        <v>0.60006482600529987</v>
      </c>
      <c r="AB30" s="86">
        <f>100*'12pxv'!AB30/'12peso'!AB30</f>
        <v>0.62898323387486588</v>
      </c>
      <c r="AC30" s="86">
        <f>100*'12pxv'!AC30/'12peso'!AC30</f>
        <v>0.51945671480205491</v>
      </c>
      <c r="AD30" s="86">
        <f>100*'12pxv'!AD30/'12peso'!AD30</f>
        <v>0.64498860340994979</v>
      </c>
      <c r="AE30" s="86">
        <f>100*'12pxv'!AE30/'12peso'!AE30</f>
        <v>1.1596490254150125</v>
      </c>
      <c r="AF30" s="86">
        <f>100*'12pxv'!AF30/'12peso'!AF30</f>
        <v>0.46838196151707512</v>
      </c>
      <c r="AG30" s="86">
        <f>100*'12pxv'!AG30/'12peso'!AG30</f>
        <v>1.2419545824340967</v>
      </c>
      <c r="AH30" s="86">
        <f>100*'12pxv'!AH30/'12peso'!AH30</f>
        <v>1.0875251141552507</v>
      </c>
      <c r="AI30" s="86">
        <f>100*'12pxv'!AI30/'12peso'!AI30</f>
        <v>0.44243091349350894</v>
      </c>
      <c r="AJ30" s="86">
        <f>100*'12pxv'!AJ30/'12peso'!AJ30</f>
        <v>0.29544641175097774</v>
      </c>
      <c r="AK30" s="86">
        <f>100*'12pxv'!AK30/'12peso'!AK30</f>
        <v>1.0953000022524801</v>
      </c>
      <c r="AL30" s="86">
        <f>100*'12pxv'!AL30/'12peso'!AL30</f>
        <v>-5.1573704845051097E-2</v>
      </c>
      <c r="AM30" s="86">
        <f>100*'12pxv'!AM30/'12peso'!AM30</f>
        <v>0.58644939581689259</v>
      </c>
      <c r="AN30" s="86">
        <f>100*'12pxv'!AN30/'12peso'!AN30</f>
        <v>0.77332019701685706</v>
      </c>
    </row>
    <row r="31" spans="1:40" ht="14.45" x14ac:dyDescent="0.35">
      <c r="A31" s="39" t="s">
        <v>136</v>
      </c>
      <c r="B31" s="99" t="s">
        <v>323</v>
      </c>
      <c r="C31" s="99"/>
      <c r="F31" s="99"/>
      <c r="G31" s="99" t="s">
        <v>136</v>
      </c>
      <c r="H31" s="86">
        <f>100*'12pxv'!H31/'12peso'!H31</f>
        <v>0.46341356225428099</v>
      </c>
      <c r="I31" s="86">
        <f>100*'12pxv'!I31/'12peso'!I31</f>
        <v>0.26244440887487991</v>
      </c>
      <c r="J31" s="86">
        <f>100*'12pxv'!J31/'12peso'!J31</f>
        <v>0.18330432744305403</v>
      </c>
      <c r="K31" s="86">
        <f>100*'12pxv'!K31/'12peso'!K31</f>
        <v>0.47282828282828271</v>
      </c>
      <c r="L31" s="86">
        <f>100*'12pxv'!L31/'12peso'!L31</f>
        <v>0.32697697508002471</v>
      </c>
      <c r="M31" s="86">
        <f>100*'12pxv'!M31/'12peso'!M31</f>
        <v>0.13754329793678069</v>
      </c>
      <c r="N31" s="86">
        <f>100*'12pxv'!N31/'12peso'!N31</f>
        <v>0.19094545229907545</v>
      </c>
      <c r="O31" s="86">
        <f>100*'12pxv'!O31/'12peso'!O31</f>
        <v>0.13261060375862868</v>
      </c>
      <c r="P31" s="86">
        <f>100*'12pxv'!P31/'12peso'!P31</f>
        <v>0.30228353204172864</v>
      </c>
      <c r="Q31" s="86">
        <f>100*'12pxv'!Q31/'12peso'!Q31</f>
        <v>0.24972417085218548</v>
      </c>
      <c r="R31" s="86">
        <f>100*'12pxv'!R31/'12peso'!R31</f>
        <v>0.54430427195221986</v>
      </c>
      <c r="S31" s="86">
        <f>100*'12pxv'!S31/'12peso'!S31</f>
        <v>0.32276763131029018</v>
      </c>
      <c r="T31" s="86">
        <f>100*'12pxv'!T31/'12peso'!T31</f>
        <v>-0.23199889471304402</v>
      </c>
      <c r="U31" s="86">
        <f>100*'12pxv'!U31/'12peso'!U31</f>
        <v>-1.1156694939644809</v>
      </c>
      <c r="V31" s="86">
        <f>100*'12pxv'!V31/'12peso'!V31</f>
        <v>0.25667748740689722</v>
      </c>
      <c r="W31" s="86">
        <f>100*'12pxv'!W31/'12peso'!W31</f>
        <v>0.41723794567355815</v>
      </c>
      <c r="X31" s="86">
        <f>100*'12pxv'!X31/'12peso'!X31</f>
        <v>0.31110174617026243</v>
      </c>
      <c r="Y31" s="86">
        <f>100*'12pxv'!Y31/'12peso'!Y31</f>
        <v>0.37013084693890785</v>
      </c>
      <c r="Z31" s="86">
        <f>100*'12pxv'!Z31/'12peso'!Z31</f>
        <v>-0.27500580800338553</v>
      </c>
      <c r="AA31" s="86">
        <f>100*'12pxv'!AA31/'12peso'!AA31</f>
        <v>9.0826977135011283E-2</v>
      </c>
      <c r="AB31" s="86">
        <f>100*'12pxv'!AB31/'12peso'!AB31</f>
        <v>0.16605877632463623</v>
      </c>
      <c r="AC31" s="86">
        <f>100*'12pxv'!AC31/'12peso'!AC31</f>
        <v>0.1499425027596937</v>
      </c>
      <c r="AD31" s="86">
        <f>100*'12pxv'!AD31/'12peso'!AD31</f>
        <v>0.47573142575320454</v>
      </c>
      <c r="AE31" s="86">
        <f>100*'12pxv'!AE31/'12peso'!AE31</f>
        <v>0.90827146313555251</v>
      </c>
      <c r="AF31" s="86">
        <f>100*'12pxv'!AF31/'12peso'!AF31</f>
        <v>0.37295187534653856</v>
      </c>
      <c r="AG31" s="86">
        <f>100*'12pxv'!AG31/'12peso'!AG31</f>
        <v>0.40599579254905049</v>
      </c>
      <c r="AH31" s="86">
        <f>100*'12pxv'!AH31/'12peso'!AH31</f>
        <v>-2.6484525454585291E-2</v>
      </c>
      <c r="AI31" s="86">
        <f>100*'12pxv'!AI31/'12peso'!AI31</f>
        <v>0.76696041134293225</v>
      </c>
      <c r="AJ31" s="86">
        <f>100*'12pxv'!AJ31/'12peso'!AJ31</f>
        <v>0.58984834072900882</v>
      </c>
      <c r="AK31" s="86">
        <f>100*'12pxv'!AK31/'12peso'!AK31</f>
        <v>0.24710484227268711</v>
      </c>
      <c r="AL31" s="86">
        <f>100*'12pxv'!AL31/'12peso'!AL31</f>
        <v>0.38525826706845961</v>
      </c>
      <c r="AM31" s="86">
        <f>100*'12pxv'!AM31/'12peso'!AM31</f>
        <v>0.508367890381487</v>
      </c>
      <c r="AN31" s="86">
        <f>100*'12pxv'!AN31/'12peso'!AN31</f>
        <v>0.40470232022234737</v>
      </c>
    </row>
    <row r="32" spans="1:40" ht="14.45" x14ac:dyDescent="0.35">
      <c r="B32" s="99" t="s">
        <v>324</v>
      </c>
      <c r="C32" s="99"/>
      <c r="F32" s="99"/>
      <c r="G32" s="99"/>
      <c r="H32" s="103">
        <f>100*'12pxv'!H32/'12peso'!H32</f>
        <v>0.56000000000000005</v>
      </c>
      <c r="I32" s="103">
        <f>100*'12pxv'!I32/'12peso'!I32</f>
        <v>0.44999999999999984</v>
      </c>
      <c r="J32" s="103">
        <f>100*'12pxv'!J32/'12peso'!J32</f>
        <v>0.20999999999999996</v>
      </c>
      <c r="K32" s="103">
        <f>100*'12pxv'!K32/'12peso'!K32</f>
        <v>0.64000000000000012</v>
      </c>
      <c r="L32" s="103">
        <f>100*'12pxv'!L32/'12peso'!L32</f>
        <v>0.36</v>
      </c>
      <c r="M32" s="103">
        <f>100*'12pxv'!M32/'12peso'!M32</f>
        <v>8.0000000000000016E-2</v>
      </c>
      <c r="N32" s="103">
        <f>100*'12pxv'!N32/'12peso'!N32</f>
        <v>0.43</v>
      </c>
      <c r="O32" s="103">
        <f>100*'12pxv'!O32/'12peso'!O32</f>
        <v>0.41</v>
      </c>
      <c r="P32" s="103">
        <f>100*'12pxv'!P32/'12peso'!P32</f>
        <v>0.56999999999999995</v>
      </c>
      <c r="Q32" s="103">
        <f>100*'12pxv'!Q32/'12peso'!Q32</f>
        <v>0.59000000000000008</v>
      </c>
      <c r="R32" s="103">
        <f>100*'12pxv'!R32/'12peso'!R32</f>
        <v>0.59999999999999987</v>
      </c>
      <c r="S32" s="103">
        <f>100*'12pxv'!S32/'12peso'!S32</f>
        <v>0.79</v>
      </c>
      <c r="T32" s="103">
        <f>100*'12pxv'!T32/'12peso'!T32</f>
        <v>0.85999999999999988</v>
      </c>
      <c r="U32" s="103">
        <f>100*'12pxv'!U32/'12peso'!U32</f>
        <v>0.59999999999999987</v>
      </c>
      <c r="V32" s="103">
        <f>100*'12pxv'!V32/'12peso'!V32</f>
        <v>0.47</v>
      </c>
      <c r="W32" s="103">
        <f>100*'12pxv'!W32/'12peso'!W32</f>
        <v>0.55000000000000016</v>
      </c>
      <c r="X32" s="103">
        <f>100*'12pxv'!X32/'12peso'!X32</f>
        <v>0.37000000000000005</v>
      </c>
      <c r="Y32" s="103">
        <f>100*'12pxv'!Y32/'12peso'!Y32</f>
        <v>0.26</v>
      </c>
      <c r="Z32" s="103">
        <f>100*'12pxv'!Z32/'12peso'!Z32</f>
        <v>2.9999999999999985E-2</v>
      </c>
      <c r="AA32" s="103">
        <f>100*'12pxv'!AA32/'12peso'!AA32</f>
        <v>0.24000000000000007</v>
      </c>
      <c r="AB32" s="103">
        <f>100*'12pxv'!AB32/'12peso'!AB32</f>
        <v>0.35000000000000009</v>
      </c>
      <c r="AC32" s="103">
        <f>100*'12pxv'!AC32/'12peso'!AC32</f>
        <v>0.56999999999999984</v>
      </c>
      <c r="AD32" s="103">
        <f>100*'12pxv'!AD32/'12peso'!AD32</f>
        <v>0.54</v>
      </c>
      <c r="AE32" s="103">
        <f>100*'12pxv'!AE32/'12peso'!AE32</f>
        <v>0.92</v>
      </c>
      <c r="AF32" s="103">
        <f>100*'12pxv'!AF32/'12peso'!AF32</f>
        <v>0.55000000000000004</v>
      </c>
      <c r="AG32" s="103">
        <f>100*'12pxv'!AG32/'12peso'!AG32</f>
        <v>0.69</v>
      </c>
      <c r="AH32" s="103">
        <f>100*'12pxv'!AH32/'12peso'!AH32</f>
        <v>0.92</v>
      </c>
      <c r="AI32" s="103">
        <f>100*'12pxv'!AI32/'12peso'!AI32</f>
        <v>0.67</v>
      </c>
      <c r="AJ32" s="103">
        <f>100*'12pxv'!AJ32/'12peso'!AJ32</f>
        <v>0.46</v>
      </c>
      <c r="AK32" s="103">
        <f>100*'12pxv'!AK32/'12peso'!AK32</f>
        <v>0.4</v>
      </c>
      <c r="AL32" s="103">
        <f>100*'12pxv'!AL32/'12peso'!AL32</f>
        <v>9.999999999999995E-3</v>
      </c>
      <c r="AM32" s="103">
        <f>100*'12pxv'!AM32/'12peso'!AM32</f>
        <v>0.25</v>
      </c>
      <c r="AN32" s="103">
        <f>100*'12pxv'!AN32/'12peso'!AN32</f>
        <v>0.57000000000000006</v>
      </c>
    </row>
    <row r="33" spans="1:41" ht="14.45" x14ac:dyDescent="0.35">
      <c r="B33" s="104" t="s">
        <v>325</v>
      </c>
      <c r="C33" s="99"/>
      <c r="F33" s="99"/>
      <c r="G33" s="122"/>
      <c r="H33" s="103">
        <f>H32-H39</f>
        <v>0</v>
      </c>
      <c r="I33" s="103">
        <f t="shared" ref="I33:AN33" si="0">I32-I39</f>
        <v>0</v>
      </c>
      <c r="J33" s="103">
        <f t="shared" si="0"/>
        <v>0</v>
      </c>
      <c r="K33" s="103">
        <f t="shared" si="0"/>
        <v>0</v>
      </c>
      <c r="L33" s="103">
        <f t="shared" si="0"/>
        <v>0</v>
      </c>
      <c r="M33" s="103">
        <f t="shared" si="0"/>
        <v>0</v>
      </c>
      <c r="N33" s="103">
        <f t="shared" si="0"/>
        <v>0</v>
      </c>
      <c r="O33" s="103">
        <f t="shared" si="0"/>
        <v>0</v>
      </c>
      <c r="P33" s="103">
        <f t="shared" si="0"/>
        <v>0</v>
      </c>
      <c r="Q33" s="103">
        <f t="shared" si="0"/>
        <v>0</v>
      </c>
      <c r="R33" s="103">
        <f t="shared" si="0"/>
        <v>0</v>
      </c>
      <c r="S33" s="103">
        <f t="shared" si="0"/>
        <v>0</v>
      </c>
      <c r="T33" s="103">
        <f t="shared" si="0"/>
        <v>0</v>
      </c>
      <c r="U33" s="103">
        <f t="shared" si="0"/>
        <v>0</v>
      </c>
      <c r="V33" s="103">
        <f t="shared" si="0"/>
        <v>0</v>
      </c>
      <c r="W33" s="103">
        <f t="shared" si="0"/>
        <v>0</v>
      </c>
      <c r="X33" s="103">
        <f t="shared" si="0"/>
        <v>0</v>
      </c>
      <c r="Y33" s="103">
        <f t="shared" si="0"/>
        <v>0</v>
      </c>
      <c r="Z33" s="103">
        <f t="shared" si="0"/>
        <v>0</v>
      </c>
      <c r="AA33" s="103">
        <f t="shared" si="0"/>
        <v>0</v>
      </c>
      <c r="AB33" s="103">
        <f t="shared" si="0"/>
        <v>0</v>
      </c>
      <c r="AC33" s="103">
        <f t="shared" si="0"/>
        <v>0</v>
      </c>
      <c r="AD33" s="103">
        <f t="shared" si="0"/>
        <v>0</v>
      </c>
      <c r="AE33" s="103">
        <f t="shared" si="0"/>
        <v>0</v>
      </c>
      <c r="AF33" s="103">
        <f t="shared" si="0"/>
        <v>0</v>
      </c>
      <c r="AG33" s="103">
        <f t="shared" si="0"/>
        <v>0</v>
      </c>
      <c r="AH33" s="103">
        <f t="shared" si="0"/>
        <v>0</v>
      </c>
      <c r="AI33" s="103">
        <f t="shared" si="0"/>
        <v>0</v>
      </c>
      <c r="AJ33" s="103">
        <f t="shared" si="0"/>
        <v>0</v>
      </c>
      <c r="AK33" s="103">
        <f t="shared" si="0"/>
        <v>0</v>
      </c>
      <c r="AL33" s="103">
        <f t="shared" si="0"/>
        <v>0</v>
      </c>
      <c r="AM33" s="103">
        <f t="shared" si="0"/>
        <v>0</v>
      </c>
      <c r="AN33" s="103">
        <f t="shared" si="0"/>
        <v>0</v>
      </c>
    </row>
    <row r="34" spans="1:41" ht="14.45" x14ac:dyDescent="0.35">
      <c r="B34" s="104"/>
      <c r="C34" s="99"/>
      <c r="F34" s="99"/>
      <c r="G34" s="99"/>
      <c r="H34" s="103"/>
    </row>
    <row r="36" spans="1:41" x14ac:dyDescent="0.25">
      <c r="A36" s="123" t="s">
        <v>504</v>
      </c>
    </row>
    <row r="37" spans="1:41" x14ac:dyDescent="0.25">
      <c r="A37" s="105" t="s">
        <v>505</v>
      </c>
      <c r="B37" s="106" t="s">
        <v>506</v>
      </c>
      <c r="C37" s="107" t="s">
        <v>319</v>
      </c>
      <c r="D37" s="108"/>
      <c r="E37" s="109" t="s">
        <v>926</v>
      </c>
      <c r="AO37" s="85" t="s">
        <v>1535</v>
      </c>
    </row>
    <row r="38" spans="1:41" ht="14.45" x14ac:dyDescent="0.35">
      <c r="H38" s="124">
        <v>40909</v>
      </c>
      <c r="I38" s="124">
        <v>40940</v>
      </c>
      <c r="J38" s="124">
        <v>40969</v>
      </c>
      <c r="K38" s="124">
        <v>41000</v>
      </c>
      <c r="L38" s="124">
        <v>41030</v>
      </c>
      <c r="M38" s="124">
        <v>41061</v>
      </c>
      <c r="N38" s="124">
        <v>41091</v>
      </c>
      <c r="O38" s="124">
        <v>41122</v>
      </c>
      <c r="P38" s="124">
        <v>41153</v>
      </c>
      <c r="Q38" s="124">
        <v>41183</v>
      </c>
      <c r="R38" s="124">
        <v>41214</v>
      </c>
      <c r="S38" s="124">
        <v>41244</v>
      </c>
      <c r="T38" s="124">
        <v>41275</v>
      </c>
      <c r="U38" s="124">
        <v>41306</v>
      </c>
      <c r="V38" s="124">
        <v>41334</v>
      </c>
      <c r="W38" s="124">
        <v>41365</v>
      </c>
      <c r="X38" s="124">
        <v>41395</v>
      </c>
      <c r="Y38" s="124">
        <v>41426</v>
      </c>
      <c r="Z38" s="124">
        <v>41456</v>
      </c>
      <c r="AA38" s="124">
        <v>41487</v>
      </c>
      <c r="AB38" s="124">
        <v>41518</v>
      </c>
      <c r="AC38" s="124">
        <v>41548</v>
      </c>
      <c r="AD38" s="124">
        <v>41579</v>
      </c>
      <c r="AE38" s="124">
        <v>41609</v>
      </c>
      <c r="AF38" s="124">
        <v>41640</v>
      </c>
      <c r="AG38" s="124">
        <v>41671</v>
      </c>
      <c r="AH38" s="124">
        <v>41699</v>
      </c>
      <c r="AI38" s="124">
        <v>41730</v>
      </c>
      <c r="AJ38" s="124">
        <v>41760</v>
      </c>
      <c r="AK38" s="124">
        <v>41791</v>
      </c>
      <c r="AL38" s="124">
        <v>41821</v>
      </c>
      <c r="AM38" s="124">
        <v>41852</v>
      </c>
      <c r="AN38" s="124">
        <v>41883</v>
      </c>
    </row>
    <row r="39" spans="1:41" ht="14.45" x14ac:dyDescent="0.35">
      <c r="A39" s="64">
        <f>'12peso'!A39</f>
        <v>0</v>
      </c>
      <c r="B39" s="64">
        <f>'12peso'!B39</f>
        <v>0</v>
      </c>
      <c r="C39" s="64">
        <f>'12peso'!C39</f>
        <v>0</v>
      </c>
      <c r="D39" s="64"/>
      <c r="E39" s="110">
        <f>'12peso'!E39</f>
        <v>0</v>
      </c>
      <c r="F39" s="111">
        <f>'12peso'!F39</f>
        <v>0</v>
      </c>
      <c r="G39" s="112" t="str">
        <f>'12peso'!G39</f>
        <v>IPCA</v>
      </c>
      <c r="H39" s="85">
        <v>0.56000000000000005</v>
      </c>
      <c r="I39" s="85">
        <v>0.45</v>
      </c>
      <c r="J39" s="85">
        <v>0.21</v>
      </c>
      <c r="K39" s="85">
        <v>0.64</v>
      </c>
      <c r="L39" s="85">
        <v>0.36</v>
      </c>
      <c r="M39" s="85">
        <v>0.08</v>
      </c>
      <c r="N39" s="85">
        <v>0.43</v>
      </c>
      <c r="O39" s="85">
        <v>0.41</v>
      </c>
      <c r="P39" s="85">
        <v>0.56999999999999995</v>
      </c>
      <c r="Q39" s="85">
        <v>0.59</v>
      </c>
      <c r="R39" s="85">
        <v>0.6</v>
      </c>
      <c r="S39" s="85">
        <v>0.79</v>
      </c>
      <c r="T39" s="85">
        <v>0.86</v>
      </c>
      <c r="U39" s="85">
        <v>0.6</v>
      </c>
      <c r="V39" s="85">
        <v>0.47</v>
      </c>
      <c r="W39" s="85">
        <v>0.55000000000000004</v>
      </c>
      <c r="X39" s="85">
        <v>0.37</v>
      </c>
      <c r="Y39" s="85">
        <v>0.26</v>
      </c>
      <c r="Z39" s="85">
        <v>0.03</v>
      </c>
      <c r="AA39" s="85">
        <v>0.24</v>
      </c>
      <c r="AB39" s="85">
        <v>0.35</v>
      </c>
      <c r="AC39" s="85">
        <v>0.56999999999999995</v>
      </c>
      <c r="AD39" s="85">
        <v>0.54</v>
      </c>
      <c r="AE39" s="85">
        <v>0.92</v>
      </c>
      <c r="AF39" s="85">
        <v>0.55000000000000004</v>
      </c>
      <c r="AG39" s="85">
        <v>0.69</v>
      </c>
      <c r="AH39" s="85">
        <v>0.92</v>
      </c>
      <c r="AI39" s="85">
        <v>0.67</v>
      </c>
      <c r="AJ39" s="85">
        <v>0.46</v>
      </c>
      <c r="AK39" s="85">
        <v>0.4</v>
      </c>
      <c r="AL39" s="85">
        <v>0.01</v>
      </c>
      <c r="AM39" s="85">
        <v>0.25</v>
      </c>
      <c r="AN39" s="85">
        <v>0.56999999999999995</v>
      </c>
    </row>
    <row r="40" spans="1:41" x14ac:dyDescent="0.25">
      <c r="A40" s="64">
        <f>'12peso'!A40</f>
        <v>0</v>
      </c>
      <c r="B40" s="64">
        <f>'12peso'!B40</f>
        <v>0</v>
      </c>
      <c r="C40" s="64">
        <f>'12peso'!C40</f>
        <v>0</v>
      </c>
      <c r="D40" s="64"/>
      <c r="E40" s="113">
        <f>'12peso'!E40</f>
        <v>1000000</v>
      </c>
      <c r="F40" s="111">
        <f>'12peso'!F40</f>
        <v>1</v>
      </c>
      <c r="G40" s="112" t="str">
        <f>'12peso'!G40</f>
        <v>Alimentação e Bebidas</v>
      </c>
      <c r="H40" s="85">
        <v>0.86</v>
      </c>
      <c r="I40" s="85">
        <v>0.19</v>
      </c>
      <c r="J40" s="85">
        <v>0.25</v>
      </c>
      <c r="K40" s="85">
        <v>0.51</v>
      </c>
      <c r="L40" s="85">
        <v>0.73</v>
      </c>
      <c r="M40" s="85">
        <v>0.68</v>
      </c>
      <c r="N40" s="85">
        <v>0.91</v>
      </c>
      <c r="O40" s="85">
        <v>0.88</v>
      </c>
      <c r="P40" s="85">
        <v>1.26</v>
      </c>
      <c r="Q40" s="85">
        <v>1.36</v>
      </c>
      <c r="R40" s="85">
        <v>0.79</v>
      </c>
      <c r="S40" s="85">
        <v>1.03</v>
      </c>
      <c r="T40" s="85">
        <v>1.99</v>
      </c>
      <c r="U40" s="85">
        <v>1.45</v>
      </c>
      <c r="V40" s="85">
        <v>1.1399999999999999</v>
      </c>
      <c r="W40" s="85">
        <v>0.96</v>
      </c>
      <c r="X40" s="85">
        <v>0.31</v>
      </c>
      <c r="Y40" s="85">
        <v>0.04</v>
      </c>
      <c r="Z40" s="85">
        <v>-0.33</v>
      </c>
      <c r="AA40" s="85">
        <v>0.01</v>
      </c>
      <c r="AB40" s="85">
        <v>0.14000000000000001</v>
      </c>
      <c r="AC40" s="85">
        <v>1.03</v>
      </c>
      <c r="AD40" s="85">
        <v>0.56000000000000005</v>
      </c>
      <c r="AE40" s="85">
        <v>0.89</v>
      </c>
      <c r="AF40" s="85">
        <v>0.84</v>
      </c>
      <c r="AG40" s="85">
        <v>0.56000000000000005</v>
      </c>
      <c r="AH40" s="85">
        <v>1.92</v>
      </c>
      <c r="AI40" s="85">
        <v>1.19</v>
      </c>
      <c r="AJ40" s="85">
        <v>0.57999999999999996</v>
      </c>
      <c r="AK40" s="85">
        <v>-0.11</v>
      </c>
      <c r="AL40" s="85">
        <v>-0.15</v>
      </c>
      <c r="AM40" s="85">
        <v>-0.15</v>
      </c>
      <c r="AN40" s="85">
        <v>0.78</v>
      </c>
    </row>
    <row r="41" spans="1:41" x14ac:dyDescent="0.25">
      <c r="A41" s="64">
        <f>'12peso'!A41</f>
        <v>0</v>
      </c>
      <c r="B41" s="64">
        <f>'12peso'!B41</f>
        <v>0</v>
      </c>
      <c r="C41" s="64">
        <f>'12peso'!C41</f>
        <v>0</v>
      </c>
      <c r="D41" s="64"/>
      <c r="E41" s="110">
        <f>'12peso'!E41</f>
        <v>1100000</v>
      </c>
      <c r="F41" s="114">
        <f>'12peso'!F41</f>
        <v>11</v>
      </c>
      <c r="G41" s="99" t="str">
        <f>'12peso'!G41</f>
        <v>Alimentação no Domicílio</v>
      </c>
      <c r="H41" s="85">
        <v>0.68</v>
      </c>
      <c r="I41" s="85">
        <v>-0.03</v>
      </c>
      <c r="J41" s="85">
        <v>0.21</v>
      </c>
      <c r="K41" s="85">
        <v>0.62</v>
      </c>
      <c r="L41" s="85">
        <v>0.83</v>
      </c>
      <c r="M41" s="85">
        <v>0.67</v>
      </c>
      <c r="N41" s="85">
        <v>0.79</v>
      </c>
      <c r="O41" s="85">
        <v>0.89</v>
      </c>
      <c r="P41" s="85">
        <v>1.7</v>
      </c>
      <c r="Q41" s="85">
        <v>1.55</v>
      </c>
      <c r="R41" s="85">
        <v>0.52</v>
      </c>
      <c r="S41" s="85">
        <v>1.17</v>
      </c>
      <c r="T41" s="85">
        <v>2.4900000000000002</v>
      </c>
      <c r="U41" s="85">
        <v>1.63</v>
      </c>
      <c r="V41" s="85">
        <v>1.36</v>
      </c>
      <c r="W41" s="85">
        <v>1.1000000000000001</v>
      </c>
      <c r="X41" s="85">
        <v>0.05</v>
      </c>
      <c r="Y41" s="85">
        <v>-0.36</v>
      </c>
      <c r="Z41" s="85">
        <v>-0.73</v>
      </c>
      <c r="AA41" s="85">
        <v>-0.34</v>
      </c>
      <c r="AB41" s="85">
        <v>-0.03</v>
      </c>
      <c r="AC41" s="85">
        <v>1.07</v>
      </c>
      <c r="AD41" s="85">
        <v>0.41</v>
      </c>
      <c r="AE41" s="85">
        <v>0.79</v>
      </c>
      <c r="AF41" s="85">
        <v>0.9</v>
      </c>
      <c r="AG41" s="85">
        <v>0.22</v>
      </c>
      <c r="AH41" s="85">
        <v>2.4300000000000002</v>
      </c>
      <c r="AI41" s="85">
        <v>1.52</v>
      </c>
      <c r="AJ41" s="85">
        <v>0.41</v>
      </c>
      <c r="AK41" s="85">
        <v>-0.6</v>
      </c>
      <c r="AL41" s="85">
        <v>-0.51</v>
      </c>
      <c r="AM41" s="85">
        <v>-0.61</v>
      </c>
      <c r="AN41" s="85">
        <v>0.76</v>
      </c>
    </row>
    <row r="42" spans="1:41" x14ac:dyDescent="0.25">
      <c r="A42" s="64">
        <f>'12peso'!A42</f>
        <v>0</v>
      </c>
      <c r="B42" s="64">
        <f>'12peso'!B42</f>
        <v>0</v>
      </c>
      <c r="C42" s="64">
        <f>'12peso'!C42</f>
        <v>0</v>
      </c>
      <c r="D42" s="64"/>
      <c r="E42" s="110">
        <f>'12peso'!E42</f>
        <v>1101000</v>
      </c>
      <c r="F42" s="114">
        <f>'12peso'!F42</f>
        <v>1101</v>
      </c>
      <c r="G42" s="99" t="str">
        <f>'12peso'!G42</f>
        <v>Cereais, leguminosas e oleaginosas</v>
      </c>
      <c r="H42" s="85">
        <v>5.44</v>
      </c>
      <c r="I42" s="85">
        <v>4.41</v>
      </c>
      <c r="J42" s="85">
        <v>0.69</v>
      </c>
      <c r="K42" s="85">
        <v>4.57</v>
      </c>
      <c r="L42" s="85">
        <v>5.25</v>
      </c>
      <c r="M42" s="85">
        <v>-0.2</v>
      </c>
      <c r="N42" s="85">
        <v>-1.39</v>
      </c>
      <c r="O42" s="85">
        <v>-2.1800000000000002</v>
      </c>
      <c r="P42" s="85">
        <v>4.04</v>
      </c>
      <c r="Q42" s="85">
        <v>6.42</v>
      </c>
      <c r="R42" s="85">
        <v>1.91</v>
      </c>
      <c r="S42" s="85">
        <v>1.81</v>
      </c>
      <c r="T42" s="85">
        <v>1.61</v>
      </c>
      <c r="U42" s="85">
        <v>1.94</v>
      </c>
      <c r="V42" s="85">
        <v>1.86</v>
      </c>
      <c r="W42" s="85">
        <v>1.71</v>
      </c>
      <c r="X42" s="85">
        <v>2.21</v>
      </c>
      <c r="Y42" s="85">
        <v>-0.37</v>
      </c>
      <c r="Z42" s="85">
        <v>-1.29</v>
      </c>
      <c r="AA42" s="85">
        <v>-2.89</v>
      </c>
      <c r="AB42" s="85">
        <v>-4.6100000000000003</v>
      </c>
      <c r="AC42" s="85">
        <v>-2.7</v>
      </c>
      <c r="AD42" s="85">
        <v>-2.64</v>
      </c>
      <c r="AE42" s="85">
        <v>-0.97</v>
      </c>
      <c r="AF42" s="85">
        <v>-0.36</v>
      </c>
      <c r="AG42" s="85">
        <v>-0.34</v>
      </c>
      <c r="AH42" s="85">
        <v>2.5</v>
      </c>
      <c r="AI42" s="85">
        <v>1.99</v>
      </c>
      <c r="AJ42" s="85">
        <v>1.44</v>
      </c>
      <c r="AK42" s="85">
        <v>-1.32</v>
      </c>
      <c r="AL42" s="85">
        <v>-1.75</v>
      </c>
      <c r="AM42" s="85">
        <v>-2.11</v>
      </c>
      <c r="AN42" s="85">
        <v>-0.83</v>
      </c>
    </row>
    <row r="43" spans="1:41" x14ac:dyDescent="0.25">
      <c r="A43" s="64" t="str">
        <f>'12peso'!A43</f>
        <v>c</v>
      </c>
      <c r="B43" s="64" t="str">
        <f>'12peso'!B43</f>
        <v>nd</v>
      </c>
      <c r="C43" s="64" t="str">
        <f>'12peso'!C43</f>
        <v>a</v>
      </c>
      <c r="D43" s="64"/>
      <c r="E43" s="87">
        <f>'12peso'!E43</f>
        <v>1101002</v>
      </c>
      <c r="F43" s="88">
        <f>'12peso'!F43</f>
        <v>1101002</v>
      </c>
      <c r="G43" s="39" t="str">
        <f>'12peso'!G43</f>
        <v>Arroz</v>
      </c>
      <c r="H43" s="85">
        <v>1.32</v>
      </c>
      <c r="I43" s="85">
        <v>1.02</v>
      </c>
      <c r="J43" s="85">
        <v>0.5</v>
      </c>
      <c r="K43" s="85">
        <v>0.44</v>
      </c>
      <c r="L43" s="85">
        <v>2.11</v>
      </c>
      <c r="M43" s="85">
        <v>1.01</v>
      </c>
      <c r="N43" s="85">
        <v>0.67</v>
      </c>
      <c r="O43" s="85">
        <v>1.76</v>
      </c>
      <c r="P43" s="85">
        <v>8.2100000000000009</v>
      </c>
      <c r="Q43" s="85">
        <v>9.8800000000000008</v>
      </c>
      <c r="R43" s="85">
        <v>4.05</v>
      </c>
      <c r="S43" s="85">
        <v>1.19</v>
      </c>
      <c r="T43" s="85">
        <v>-0.05</v>
      </c>
      <c r="U43" s="85">
        <v>-0.56999999999999995</v>
      </c>
      <c r="V43" s="85">
        <v>-1.68</v>
      </c>
      <c r="W43" s="85">
        <v>-1.87</v>
      </c>
      <c r="X43" s="85">
        <v>-1.23</v>
      </c>
      <c r="Y43" s="85">
        <v>0.67</v>
      </c>
      <c r="Z43" s="85">
        <v>-0.01</v>
      </c>
      <c r="AA43" s="85">
        <v>-0.12</v>
      </c>
      <c r="AB43" s="85">
        <v>0.26</v>
      </c>
      <c r="AC43" s="85">
        <v>-0.16</v>
      </c>
      <c r="AD43" s="85">
        <v>-1.04</v>
      </c>
      <c r="AE43" s="85">
        <v>0.86</v>
      </c>
      <c r="AF43" s="85">
        <v>1.1200000000000001</v>
      </c>
      <c r="AG43" s="85">
        <v>0.94</v>
      </c>
      <c r="AH43" s="85">
        <v>0.22</v>
      </c>
      <c r="AI43" s="85">
        <v>0.28999999999999998</v>
      </c>
      <c r="AJ43" s="85">
        <v>1.57</v>
      </c>
      <c r="AK43" s="85">
        <v>1.23</v>
      </c>
      <c r="AL43" s="85">
        <v>0.45</v>
      </c>
      <c r="AM43" s="85">
        <v>-1.07</v>
      </c>
      <c r="AN43" s="85">
        <v>0.68</v>
      </c>
    </row>
    <row r="44" spans="1:41" x14ac:dyDescent="0.25">
      <c r="A44" s="64" t="str">
        <f>'12peso'!A44</f>
        <v>nc</v>
      </c>
      <c r="B44" s="64" t="str">
        <f>'12peso'!B44</f>
        <v>nd</v>
      </c>
      <c r="C44" s="64" t="str">
        <f>'12peso'!C44</f>
        <v>a</v>
      </c>
      <c r="D44" s="64"/>
      <c r="E44" s="87">
        <f>'12peso'!E44</f>
        <v>1101051</v>
      </c>
      <c r="F44" s="88">
        <f>'12peso'!F44</f>
        <v>1101051</v>
      </c>
      <c r="G44" s="39" t="str">
        <f>'12peso'!G44</f>
        <v>Feijão - mulatinho</v>
      </c>
      <c r="H44" s="85">
        <v>15.98</v>
      </c>
      <c r="I44" s="85">
        <v>2.82</v>
      </c>
      <c r="J44" s="85">
        <v>1.28</v>
      </c>
      <c r="K44" s="85">
        <v>13.09</v>
      </c>
      <c r="L44" s="85">
        <v>17.920000000000002</v>
      </c>
      <c r="M44" s="85">
        <v>7.9</v>
      </c>
      <c r="N44" s="85">
        <v>4.38</v>
      </c>
      <c r="O44" s="85">
        <v>-4.6100000000000003</v>
      </c>
      <c r="P44" s="85">
        <v>-6.9</v>
      </c>
      <c r="Q44" s="85">
        <v>-2.2000000000000002</v>
      </c>
      <c r="R44" s="85">
        <v>-0.26</v>
      </c>
      <c r="S44" s="85">
        <v>-2.12</v>
      </c>
      <c r="T44" s="85">
        <v>8.33</v>
      </c>
      <c r="U44" s="85">
        <v>1.36</v>
      </c>
      <c r="V44" s="85">
        <v>0.38</v>
      </c>
      <c r="W44" s="85">
        <v>7.76</v>
      </c>
      <c r="X44" s="85">
        <v>16.579999999999998</v>
      </c>
      <c r="Y44" s="85">
        <v>-4.2699999999999996</v>
      </c>
      <c r="Z44" s="85">
        <v>0.6</v>
      </c>
      <c r="AA44" s="85">
        <v>-10.87</v>
      </c>
      <c r="AB44" s="85">
        <v>-19.73</v>
      </c>
      <c r="AC44" s="85">
        <v>-7.23</v>
      </c>
      <c r="AD44" s="85">
        <v>-1.98</v>
      </c>
      <c r="AE44" s="85">
        <v>-0.92</v>
      </c>
      <c r="AF44" s="85">
        <v>-6.1</v>
      </c>
      <c r="AG44" s="85">
        <v>-0.16</v>
      </c>
      <c r="AH44" s="85">
        <v>-2.9</v>
      </c>
      <c r="AI44" s="85">
        <v>2.98</v>
      </c>
      <c r="AJ44" s="85">
        <v>1.59</v>
      </c>
      <c r="AK44" s="85">
        <v>-1.1100000000000001</v>
      </c>
      <c r="AL44" s="85">
        <v>-1.95</v>
      </c>
      <c r="AM44" s="85">
        <v>-11.68</v>
      </c>
      <c r="AN44" s="85">
        <v>-4.92</v>
      </c>
    </row>
    <row r="45" spans="1:41" x14ac:dyDescent="0.25">
      <c r="A45" s="64" t="str">
        <f>'12peso'!A45</f>
        <v>nc</v>
      </c>
      <c r="B45" s="64" t="str">
        <f>'12peso'!B45</f>
        <v>nd</v>
      </c>
      <c r="C45" s="64" t="str">
        <f>'12peso'!C45</f>
        <v>a</v>
      </c>
      <c r="D45" s="64"/>
      <c r="E45" s="87">
        <f>'12peso'!E45</f>
        <v>1101052</v>
      </c>
      <c r="F45" s="88">
        <f>'12peso'!F45</f>
        <v>1101052</v>
      </c>
      <c r="G45" s="39" t="str">
        <f>'12peso'!G45</f>
        <v>Feijão - preto</v>
      </c>
      <c r="H45" s="85">
        <v>5.42</v>
      </c>
      <c r="I45" s="85">
        <v>14.14</v>
      </c>
      <c r="J45" s="85">
        <v>0.56999999999999995</v>
      </c>
      <c r="K45" s="85">
        <v>1.03</v>
      </c>
      <c r="L45" s="85">
        <v>3.04</v>
      </c>
      <c r="M45" s="85">
        <v>3.48</v>
      </c>
      <c r="N45" s="85">
        <v>6.12</v>
      </c>
      <c r="O45" s="85">
        <v>-0.22</v>
      </c>
      <c r="P45" s="85">
        <v>2.17</v>
      </c>
      <c r="Q45" s="85">
        <v>1.56</v>
      </c>
      <c r="R45" s="85">
        <v>-1.37</v>
      </c>
      <c r="S45" s="85">
        <v>2.08</v>
      </c>
      <c r="T45" s="85">
        <v>0.41</v>
      </c>
      <c r="U45" s="85">
        <v>2.42</v>
      </c>
      <c r="V45" s="85">
        <v>1.83</v>
      </c>
      <c r="W45" s="85">
        <v>-0.37</v>
      </c>
      <c r="X45" s="85">
        <v>2.78</v>
      </c>
      <c r="Y45" s="85">
        <v>4.1900000000000004</v>
      </c>
      <c r="Z45" s="85">
        <v>5.58</v>
      </c>
      <c r="AA45" s="85">
        <v>3.74</v>
      </c>
      <c r="AB45" s="85">
        <v>0.2</v>
      </c>
      <c r="AC45" s="85">
        <v>0.56000000000000005</v>
      </c>
      <c r="AD45" s="85">
        <v>-1.04</v>
      </c>
      <c r="AE45" s="85">
        <v>-0.43</v>
      </c>
      <c r="AF45" s="85">
        <v>-1.08</v>
      </c>
      <c r="AG45" s="85">
        <v>-2.0699999999999998</v>
      </c>
      <c r="AH45" s="85">
        <v>-0.28999999999999998</v>
      </c>
      <c r="AI45" s="85">
        <v>4.08</v>
      </c>
      <c r="AJ45" s="85">
        <v>3.79</v>
      </c>
      <c r="AK45" s="85">
        <v>-3.67</v>
      </c>
      <c r="AL45" s="85">
        <v>-4.22</v>
      </c>
      <c r="AM45" s="85">
        <v>-3.16</v>
      </c>
      <c r="AN45" s="85">
        <v>0.92</v>
      </c>
    </row>
    <row r="46" spans="1:41" x14ac:dyDescent="0.25">
      <c r="A46" s="64" t="str">
        <f>'12peso'!A46</f>
        <v>nc</v>
      </c>
      <c r="B46" s="64" t="str">
        <f>'12peso'!B46</f>
        <v>nd</v>
      </c>
      <c r="C46" s="64" t="str">
        <f>'12peso'!C46</f>
        <v>a</v>
      </c>
      <c r="D46" s="64"/>
      <c r="E46" s="87">
        <f>'12peso'!E46</f>
        <v>1101053</v>
      </c>
      <c r="F46" s="88">
        <f>'12peso'!F46</f>
        <v>1101053</v>
      </c>
      <c r="G46" s="39" t="str">
        <f>'12peso'!G46</f>
        <v>Feijão - macassar (fradinho)</v>
      </c>
      <c r="H46" s="85">
        <v>1.17</v>
      </c>
      <c r="I46" s="85">
        <v>1.1299999999999999</v>
      </c>
      <c r="J46" s="85">
        <v>1.52</v>
      </c>
      <c r="K46" s="85">
        <v>4.6500000000000004</v>
      </c>
      <c r="L46" s="85">
        <v>4.91</v>
      </c>
      <c r="M46" s="85">
        <v>-6.22</v>
      </c>
      <c r="N46" s="85">
        <v>-5.18</v>
      </c>
      <c r="O46" s="85">
        <v>-4.67</v>
      </c>
      <c r="P46" s="85">
        <v>-2.98</v>
      </c>
      <c r="Q46" s="85">
        <v>3.25</v>
      </c>
      <c r="R46" s="85">
        <v>1.77</v>
      </c>
      <c r="S46" s="85">
        <v>3.9</v>
      </c>
      <c r="T46" s="85">
        <v>1.97</v>
      </c>
      <c r="U46" s="85">
        <v>9.61</v>
      </c>
      <c r="V46" s="85">
        <v>8.68</v>
      </c>
      <c r="W46" s="85">
        <v>-3.71</v>
      </c>
      <c r="X46" s="85">
        <v>-2.06</v>
      </c>
      <c r="Y46" s="85">
        <v>-4.3099999999999996</v>
      </c>
      <c r="Z46" s="85">
        <v>-3.96</v>
      </c>
      <c r="AA46" s="85">
        <v>-8.31</v>
      </c>
      <c r="AB46" s="85">
        <v>-1.95</v>
      </c>
      <c r="AC46" s="85">
        <v>-0.28999999999999998</v>
      </c>
      <c r="AD46" s="85">
        <v>2.77</v>
      </c>
      <c r="AE46" s="85">
        <v>2.92</v>
      </c>
      <c r="AF46" s="85">
        <v>1.7</v>
      </c>
      <c r="AG46" s="85">
        <v>5.27</v>
      </c>
      <c r="AH46" s="85">
        <v>3.43</v>
      </c>
      <c r="AI46" s="85">
        <v>9.81</v>
      </c>
      <c r="AJ46" s="85">
        <v>1.72</v>
      </c>
      <c r="AK46" s="85">
        <v>-6</v>
      </c>
      <c r="AL46" s="85">
        <v>-7.54</v>
      </c>
      <c r="AM46" s="85">
        <v>-2.83</v>
      </c>
      <c r="AN46" s="85">
        <v>-4.7</v>
      </c>
    </row>
    <row r="47" spans="1:41" x14ac:dyDescent="0.25">
      <c r="A47" s="64" t="str">
        <f>'12peso'!A47</f>
        <v>nc</v>
      </c>
      <c r="B47" s="64" t="str">
        <f>'12peso'!B47</f>
        <v>nd</v>
      </c>
      <c r="C47" s="64" t="str">
        <f>'12peso'!C47</f>
        <v>a</v>
      </c>
      <c r="D47" s="64"/>
      <c r="E47" s="87">
        <f>'12peso'!E47</f>
        <v>1101073</v>
      </c>
      <c r="F47" s="88">
        <f>'12peso'!F47</f>
        <v>1101073</v>
      </c>
      <c r="G47" s="39" t="str">
        <f>'12peso'!G47</f>
        <v>Feijão - carioca (rajado)</v>
      </c>
      <c r="H47" s="85">
        <v>15.06</v>
      </c>
      <c r="I47" s="85">
        <v>10.01</v>
      </c>
      <c r="J47" s="85">
        <v>0.93</v>
      </c>
      <c r="K47" s="85">
        <v>12.66</v>
      </c>
      <c r="L47" s="85">
        <v>10.02</v>
      </c>
      <c r="M47" s="85">
        <v>-3.07</v>
      </c>
      <c r="N47" s="85">
        <v>-6.78</v>
      </c>
      <c r="O47" s="85">
        <v>-9.27</v>
      </c>
      <c r="P47" s="85">
        <v>-1.62</v>
      </c>
      <c r="Q47" s="85">
        <v>1.54</v>
      </c>
      <c r="R47" s="85">
        <v>-2.0699999999999998</v>
      </c>
      <c r="S47" s="85">
        <v>3.55</v>
      </c>
      <c r="T47" s="85">
        <v>5.27</v>
      </c>
      <c r="U47" s="85">
        <v>6.99</v>
      </c>
      <c r="V47" s="85">
        <v>9.08</v>
      </c>
      <c r="W47" s="85">
        <v>9.44</v>
      </c>
      <c r="X47" s="85">
        <v>7.23</v>
      </c>
      <c r="Y47" s="85">
        <v>-2.19</v>
      </c>
      <c r="Z47" s="85">
        <v>-4.96</v>
      </c>
      <c r="AA47" s="85">
        <v>-8.02</v>
      </c>
      <c r="AB47" s="85">
        <v>-13.95</v>
      </c>
      <c r="AC47" s="85">
        <v>-9.3000000000000007</v>
      </c>
      <c r="AD47" s="85">
        <v>-7.96</v>
      </c>
      <c r="AE47" s="85">
        <v>-6.62</v>
      </c>
      <c r="AF47" s="85">
        <v>-3.99</v>
      </c>
      <c r="AG47" s="85">
        <v>-4.45</v>
      </c>
      <c r="AH47" s="85">
        <v>11.81</v>
      </c>
      <c r="AI47" s="85">
        <v>4.71</v>
      </c>
      <c r="AJ47" s="85">
        <v>0.03</v>
      </c>
      <c r="AK47" s="85">
        <v>-6.78</v>
      </c>
      <c r="AL47" s="85">
        <v>-6.42</v>
      </c>
      <c r="AM47" s="85">
        <v>-3.77</v>
      </c>
      <c r="AN47" s="85">
        <v>-5.61</v>
      </c>
    </row>
    <row r="48" spans="1:41" x14ac:dyDescent="0.25">
      <c r="A48" s="64">
        <f>'12peso'!A48</f>
        <v>0</v>
      </c>
      <c r="B48" s="64">
        <f>'12peso'!B48</f>
        <v>0</v>
      </c>
      <c r="C48" s="64">
        <f>'12peso'!C48</f>
        <v>0</v>
      </c>
      <c r="D48" s="64"/>
      <c r="E48" s="110">
        <f>'12peso'!E48</f>
        <v>1102000</v>
      </c>
      <c r="F48" s="114">
        <f>'12peso'!F48</f>
        <v>1102</v>
      </c>
      <c r="G48" s="99" t="str">
        <f>'12peso'!G48</f>
        <v>Farinhas, féculas e massas</v>
      </c>
      <c r="H48" s="85">
        <v>-0.09</v>
      </c>
      <c r="I48" s="85">
        <v>-1.2</v>
      </c>
      <c r="J48" s="85">
        <v>0.09</v>
      </c>
      <c r="K48" s="85">
        <v>1.35</v>
      </c>
      <c r="L48" s="85">
        <v>0.57999999999999996</v>
      </c>
      <c r="M48" s="85">
        <v>0.16</v>
      </c>
      <c r="N48" s="85">
        <v>0.4</v>
      </c>
      <c r="O48" s="85">
        <v>0.91</v>
      </c>
      <c r="P48" s="85">
        <v>1.55</v>
      </c>
      <c r="Q48" s="85">
        <v>4.8499999999999996</v>
      </c>
      <c r="R48" s="85">
        <v>4.91</v>
      </c>
      <c r="S48" s="85">
        <v>3.17</v>
      </c>
      <c r="T48" s="85">
        <v>4.3099999999999996</v>
      </c>
      <c r="U48" s="85">
        <v>6.52</v>
      </c>
      <c r="V48" s="85">
        <v>3.04</v>
      </c>
      <c r="W48" s="85">
        <v>2.14</v>
      </c>
      <c r="X48" s="85">
        <v>0.86</v>
      </c>
      <c r="Y48" s="85">
        <v>-0.64</v>
      </c>
      <c r="Z48" s="85">
        <v>-0.34</v>
      </c>
      <c r="AA48" s="85">
        <v>0.7</v>
      </c>
      <c r="AB48" s="85">
        <v>-0.18</v>
      </c>
      <c r="AC48" s="85">
        <v>0.51</v>
      </c>
      <c r="AD48" s="85">
        <v>1.1299999999999999</v>
      </c>
      <c r="AE48" s="85">
        <v>-0.15</v>
      </c>
      <c r="AF48" s="85">
        <v>-0.14000000000000001</v>
      </c>
      <c r="AG48" s="85">
        <v>0.63</v>
      </c>
      <c r="AH48" s="85">
        <v>-0.8</v>
      </c>
      <c r="AI48" s="85">
        <v>-1.1499999999999999</v>
      </c>
      <c r="AJ48" s="85">
        <v>-2.63</v>
      </c>
      <c r="AK48" s="85">
        <v>-1.25</v>
      </c>
      <c r="AL48" s="85">
        <v>-0.5</v>
      </c>
      <c r="AM48" s="85">
        <v>-0.37</v>
      </c>
      <c r="AN48" s="85">
        <v>0.57999999999999996</v>
      </c>
    </row>
    <row r="49" spans="1:40" x14ac:dyDescent="0.25">
      <c r="A49" s="64" t="str">
        <f>'12peso'!A49</f>
        <v>c</v>
      </c>
      <c r="B49" s="64" t="str">
        <f>'12peso'!B49</f>
        <v>nd</v>
      </c>
      <c r="C49" s="64" t="str">
        <f>'12peso'!C49</f>
        <v>a</v>
      </c>
      <c r="D49" s="64"/>
      <c r="E49" s="87">
        <f>'12peso'!E49</f>
        <v>1102001</v>
      </c>
      <c r="F49" s="88">
        <f>'12peso'!F49</f>
        <v>1102001</v>
      </c>
      <c r="G49" s="39" t="str">
        <f>'12peso'!G49</f>
        <v>Farinha de arroz</v>
      </c>
      <c r="H49" s="85">
        <v>-0.35</v>
      </c>
      <c r="I49" s="85">
        <v>-0.77</v>
      </c>
      <c r="J49" s="85">
        <v>0.37</v>
      </c>
      <c r="K49" s="85">
        <v>4.07</v>
      </c>
      <c r="L49" s="85">
        <v>-1.17</v>
      </c>
      <c r="M49" s="85">
        <v>1.6</v>
      </c>
      <c r="N49" s="85">
        <v>3.42</v>
      </c>
      <c r="O49" s="85">
        <v>-0.42</v>
      </c>
      <c r="P49" s="85">
        <v>1.29</v>
      </c>
      <c r="Q49" s="85">
        <v>0.64</v>
      </c>
      <c r="R49" s="85">
        <v>-0.66</v>
      </c>
      <c r="S49" s="85">
        <v>0.83</v>
      </c>
      <c r="T49" s="85">
        <v>3.13</v>
      </c>
      <c r="U49" s="85">
        <v>-0.27</v>
      </c>
      <c r="V49" s="85">
        <v>0.93</v>
      </c>
      <c r="W49" s="85">
        <v>0.67</v>
      </c>
      <c r="X49" s="85">
        <v>3.69</v>
      </c>
      <c r="Y49" s="85">
        <v>4.1900000000000004</v>
      </c>
      <c r="Z49" s="85">
        <v>2.14</v>
      </c>
      <c r="AA49" s="85">
        <v>0.97</v>
      </c>
      <c r="AB49" s="85">
        <v>0.22</v>
      </c>
      <c r="AC49" s="85">
        <v>0.78</v>
      </c>
      <c r="AD49" s="85">
        <v>-0.22</v>
      </c>
      <c r="AE49" s="85">
        <v>0.48</v>
      </c>
      <c r="AF49" s="85">
        <v>-1.51</v>
      </c>
      <c r="AG49" s="85">
        <v>0.42</v>
      </c>
      <c r="AH49" s="85">
        <v>2.1800000000000002</v>
      </c>
      <c r="AI49" s="85">
        <v>-0.32</v>
      </c>
      <c r="AJ49" s="85">
        <v>-0.09</v>
      </c>
      <c r="AK49" s="85">
        <v>0.97</v>
      </c>
      <c r="AL49" s="85">
        <v>2.14</v>
      </c>
      <c r="AM49" s="85">
        <v>2.1</v>
      </c>
      <c r="AN49" s="85">
        <v>-2.27</v>
      </c>
    </row>
    <row r="50" spans="1:40" x14ac:dyDescent="0.25">
      <c r="A50" s="64" t="str">
        <f>'12peso'!A50</f>
        <v>c</v>
      </c>
      <c r="B50" s="64" t="str">
        <f>'12peso'!B50</f>
        <v>nd</v>
      </c>
      <c r="C50" s="64" t="str">
        <f>'12peso'!C50</f>
        <v>a</v>
      </c>
      <c r="D50" s="64"/>
      <c r="E50" s="87">
        <f>'12peso'!E50</f>
        <v>1102006</v>
      </c>
      <c r="F50" s="88">
        <f>'12peso'!F50</f>
        <v>1102006</v>
      </c>
      <c r="G50" s="39" t="str">
        <f>'12peso'!G50</f>
        <v>Macarrão</v>
      </c>
      <c r="H50" s="85">
        <v>-0.96</v>
      </c>
      <c r="I50" s="85">
        <v>-2.8</v>
      </c>
      <c r="J50" s="85">
        <v>0.23</v>
      </c>
      <c r="K50" s="85">
        <v>0.12</v>
      </c>
      <c r="L50" s="85">
        <v>0.3</v>
      </c>
      <c r="M50" s="85">
        <v>-0.94</v>
      </c>
      <c r="N50" s="85">
        <v>0.47</v>
      </c>
      <c r="O50" s="85">
        <v>1.22</v>
      </c>
      <c r="P50" s="85">
        <v>-0.21</v>
      </c>
      <c r="Q50" s="85">
        <v>0.89</v>
      </c>
      <c r="R50" s="85">
        <v>0.72</v>
      </c>
      <c r="S50" s="85">
        <v>1.29</v>
      </c>
      <c r="T50" s="85">
        <v>1.96</v>
      </c>
      <c r="U50" s="85">
        <v>2.09</v>
      </c>
      <c r="V50" s="85">
        <v>1.94</v>
      </c>
      <c r="W50" s="85">
        <v>1.0900000000000001</v>
      </c>
      <c r="X50" s="85">
        <v>1.58</v>
      </c>
      <c r="Y50" s="85">
        <v>0.73</v>
      </c>
      <c r="Z50" s="85">
        <v>-0.21</v>
      </c>
      <c r="AA50" s="85">
        <v>1.28</v>
      </c>
      <c r="AB50" s="85">
        <v>1.02</v>
      </c>
      <c r="AC50" s="85">
        <v>1.39</v>
      </c>
      <c r="AD50" s="85">
        <v>2.33</v>
      </c>
      <c r="AE50" s="85">
        <v>0.47</v>
      </c>
      <c r="AF50" s="85">
        <v>0.44</v>
      </c>
      <c r="AG50" s="85">
        <v>0.86</v>
      </c>
      <c r="AH50" s="85">
        <v>0.72</v>
      </c>
      <c r="AI50" s="85">
        <v>0.24</v>
      </c>
      <c r="AJ50" s="85">
        <v>0.98</v>
      </c>
      <c r="AK50" s="85">
        <v>0.65</v>
      </c>
      <c r="AL50" s="85">
        <v>0.14000000000000001</v>
      </c>
      <c r="AM50" s="85">
        <v>0.24</v>
      </c>
      <c r="AN50" s="85">
        <v>0.2</v>
      </c>
    </row>
    <row r="51" spans="1:40" x14ac:dyDescent="0.25">
      <c r="A51" s="64" t="str">
        <f>'12peso'!A51</f>
        <v>c</v>
      </c>
      <c r="B51" s="64" t="str">
        <f>'12peso'!B51</f>
        <v>nd</v>
      </c>
      <c r="C51" s="64" t="str">
        <f>'12peso'!C51</f>
        <v>a</v>
      </c>
      <c r="D51" s="64"/>
      <c r="E51" s="87">
        <f>'12peso'!E51</f>
        <v>1102008</v>
      </c>
      <c r="F51" s="88">
        <f>'12peso'!F51</f>
        <v>1102008</v>
      </c>
      <c r="G51" s="39" t="str">
        <f>'12peso'!G51</f>
        <v>Fubá de milho</v>
      </c>
      <c r="H51" s="85">
        <v>1.18</v>
      </c>
      <c r="I51" s="85">
        <v>0.65</v>
      </c>
      <c r="J51" s="85">
        <v>0.6</v>
      </c>
      <c r="K51" s="85">
        <v>0.64</v>
      </c>
      <c r="L51" s="85">
        <v>0.09</v>
      </c>
      <c r="M51" s="85">
        <v>-0.14000000000000001</v>
      </c>
      <c r="N51" s="85">
        <v>0.33</v>
      </c>
      <c r="O51" s="85">
        <v>-1.25</v>
      </c>
      <c r="P51" s="85">
        <v>2.93</v>
      </c>
      <c r="Q51" s="85">
        <v>2.1</v>
      </c>
      <c r="R51" s="85">
        <v>1.62</v>
      </c>
      <c r="S51" s="85">
        <v>2.99</v>
      </c>
      <c r="T51" s="85">
        <v>1.26</v>
      </c>
      <c r="U51" s="85">
        <v>0.91</v>
      </c>
      <c r="V51" s="85">
        <v>0.4</v>
      </c>
      <c r="W51" s="85">
        <v>1.1100000000000001</v>
      </c>
      <c r="X51" s="85">
        <v>-0.24</v>
      </c>
      <c r="Y51" s="85">
        <v>-0.14000000000000001</v>
      </c>
      <c r="Z51" s="85">
        <v>1.64</v>
      </c>
      <c r="AA51" s="85">
        <v>0.22</v>
      </c>
      <c r="AB51" s="85">
        <v>-1.2</v>
      </c>
      <c r="AC51" s="85">
        <v>-2.12</v>
      </c>
      <c r="AD51" s="85">
        <v>-0.04</v>
      </c>
      <c r="AE51" s="85">
        <v>1.87</v>
      </c>
      <c r="AF51" s="85">
        <v>-0.17</v>
      </c>
      <c r="AG51" s="85">
        <v>-1.36</v>
      </c>
      <c r="AH51" s="85">
        <v>0.04</v>
      </c>
      <c r="AI51" s="85">
        <v>4.29</v>
      </c>
      <c r="AJ51" s="85">
        <v>3.06</v>
      </c>
      <c r="AK51" s="85">
        <v>-3.64</v>
      </c>
      <c r="AL51" s="85">
        <v>-0.65</v>
      </c>
      <c r="AM51" s="85">
        <v>-7.0000000000000007E-2</v>
      </c>
      <c r="AN51" s="85">
        <v>-2.65</v>
      </c>
    </row>
    <row r="52" spans="1:40" x14ac:dyDescent="0.25">
      <c r="A52" s="64" t="str">
        <f>'12peso'!A52</f>
        <v>nc</v>
      </c>
      <c r="B52" s="64" t="str">
        <f>'12peso'!B52</f>
        <v>nd</v>
      </c>
      <c r="C52" s="64" t="str">
        <f>'12peso'!C52</f>
        <v>a</v>
      </c>
      <c r="D52" s="64"/>
      <c r="E52" s="89">
        <f>'12peso'!E52</f>
        <v>9999999</v>
      </c>
      <c r="F52" s="88">
        <f>'12peso'!F52</f>
        <v>1102009</v>
      </c>
      <c r="G52" s="39" t="str">
        <f>'12peso'!G52</f>
        <v>Amido de milho</v>
      </c>
      <c r="H52" s="85">
        <v>0.43</v>
      </c>
      <c r="I52" s="85">
        <v>-0.03</v>
      </c>
      <c r="J52" s="85">
        <v>-0.73</v>
      </c>
      <c r="K52" s="85">
        <v>0.93</v>
      </c>
      <c r="L52" s="85">
        <v>0.18</v>
      </c>
      <c r="M52" s="85">
        <v>0.12</v>
      </c>
      <c r="N52" s="85">
        <v>-0.6</v>
      </c>
      <c r="O52" s="85">
        <v>3.83</v>
      </c>
      <c r="P52" s="85">
        <v>-3.8</v>
      </c>
      <c r="Q52" s="85">
        <v>0.04</v>
      </c>
      <c r="R52" s="85">
        <v>0</v>
      </c>
      <c r="S52" s="85">
        <v>0.79</v>
      </c>
      <c r="T52" s="85">
        <v>0.39</v>
      </c>
      <c r="U52" s="85">
        <v>0.9</v>
      </c>
      <c r="V52" s="85">
        <v>1.77</v>
      </c>
      <c r="W52" s="85">
        <v>1.68</v>
      </c>
      <c r="X52" s="85">
        <v>2.38</v>
      </c>
      <c r="Y52" s="85">
        <v>0.7</v>
      </c>
      <c r="Z52" s="85">
        <v>2.25</v>
      </c>
      <c r="AA52" s="85">
        <v>0.83</v>
      </c>
      <c r="AB52" s="85">
        <v>0.2</v>
      </c>
      <c r="AC52" s="85">
        <v>1.55</v>
      </c>
      <c r="AD52" s="85">
        <v>-0.1</v>
      </c>
      <c r="AE52" s="85">
        <v>2.2799999999999998</v>
      </c>
      <c r="AF52" s="85">
        <v>1.59</v>
      </c>
      <c r="AG52" s="85">
        <v>-1.45</v>
      </c>
      <c r="AH52" s="85">
        <v>2.2400000000000002</v>
      </c>
      <c r="AI52" s="85">
        <v>2.62</v>
      </c>
      <c r="AJ52" s="85">
        <v>-0.11</v>
      </c>
      <c r="AK52" s="85">
        <v>1.65</v>
      </c>
      <c r="AL52" s="85">
        <v>0.73</v>
      </c>
      <c r="AM52" s="85">
        <v>0.34</v>
      </c>
      <c r="AN52" s="85">
        <v>0.19</v>
      </c>
    </row>
    <row r="53" spans="1:40" x14ac:dyDescent="0.25">
      <c r="A53" s="64" t="str">
        <f>'12peso'!A53</f>
        <v>nc</v>
      </c>
      <c r="B53" s="64" t="str">
        <f>'12peso'!B53</f>
        <v>nd</v>
      </c>
      <c r="C53" s="64" t="str">
        <f>'12peso'!C53</f>
        <v>a</v>
      </c>
      <c r="D53" s="64"/>
      <c r="E53" s="89">
        <f>'12peso'!E53</f>
        <v>9999999</v>
      </c>
      <c r="F53" s="88">
        <f>'12peso'!F53</f>
        <v>1102010</v>
      </c>
      <c r="G53" s="39" t="str">
        <f>'12peso'!G53</f>
        <v>Flocos de milho</v>
      </c>
      <c r="H53" s="85">
        <v>-1.81</v>
      </c>
      <c r="I53" s="85">
        <v>4.62</v>
      </c>
      <c r="J53" s="85">
        <v>0.1</v>
      </c>
      <c r="K53" s="85">
        <v>3.49</v>
      </c>
      <c r="L53" s="85">
        <v>0.45</v>
      </c>
      <c r="M53" s="85">
        <v>-1.18</v>
      </c>
      <c r="N53" s="85">
        <v>-1.26</v>
      </c>
      <c r="O53" s="85">
        <v>4.17</v>
      </c>
      <c r="P53" s="85">
        <v>1.82</v>
      </c>
      <c r="Q53" s="85">
        <v>-1.03</v>
      </c>
      <c r="R53" s="85">
        <v>4.3499999999999996</v>
      </c>
      <c r="S53" s="85">
        <v>0.16</v>
      </c>
      <c r="T53" s="85">
        <v>-0.53</v>
      </c>
      <c r="U53" s="85">
        <v>2.33</v>
      </c>
      <c r="V53" s="85">
        <v>-1.51</v>
      </c>
      <c r="W53" s="85">
        <v>3.66</v>
      </c>
      <c r="X53" s="85">
        <v>1.1599999999999999</v>
      </c>
      <c r="Y53" s="85">
        <v>-3.52</v>
      </c>
      <c r="Z53" s="85">
        <v>1.4</v>
      </c>
      <c r="AA53" s="85">
        <v>0.65</v>
      </c>
      <c r="AB53" s="85">
        <v>-0.42</v>
      </c>
      <c r="AC53" s="85">
        <v>0.24</v>
      </c>
      <c r="AD53" s="85">
        <v>1.45</v>
      </c>
      <c r="AE53" s="85">
        <v>1.32</v>
      </c>
      <c r="AF53" s="85">
        <v>-0.31</v>
      </c>
      <c r="AG53" s="85">
        <v>1.1299999999999999</v>
      </c>
      <c r="AH53" s="85">
        <v>1.53</v>
      </c>
      <c r="AI53" s="85">
        <v>0.55000000000000004</v>
      </c>
      <c r="AJ53" s="85">
        <v>1.27</v>
      </c>
      <c r="AK53" s="85">
        <v>-1.5</v>
      </c>
      <c r="AL53" s="85">
        <v>1.17</v>
      </c>
      <c r="AM53" s="85">
        <v>-0.75</v>
      </c>
      <c r="AN53" s="85">
        <v>2.2400000000000002</v>
      </c>
    </row>
    <row r="54" spans="1:40" x14ac:dyDescent="0.25">
      <c r="A54" s="64" t="str">
        <f>'12peso'!A54</f>
        <v>c</v>
      </c>
      <c r="B54" s="64" t="str">
        <f>'12peso'!B54</f>
        <v>nd</v>
      </c>
      <c r="C54" s="64" t="str">
        <f>'12peso'!C54</f>
        <v>a</v>
      </c>
      <c r="D54" s="64"/>
      <c r="E54" s="87">
        <f>'12peso'!E54</f>
        <v>1102012</v>
      </c>
      <c r="F54" s="88">
        <f>'12peso'!F54</f>
        <v>1102012</v>
      </c>
      <c r="G54" s="39" t="str">
        <f>'12peso'!G54</f>
        <v>Farinha de trigo</v>
      </c>
      <c r="H54" s="85">
        <v>-0.17</v>
      </c>
      <c r="I54" s="85">
        <v>-1.37</v>
      </c>
      <c r="J54" s="85">
        <v>-0.04</v>
      </c>
      <c r="K54" s="85">
        <v>-0.13</v>
      </c>
      <c r="L54" s="85">
        <v>-0.63</v>
      </c>
      <c r="M54" s="85">
        <v>-0.17</v>
      </c>
      <c r="N54" s="85">
        <v>0.33</v>
      </c>
      <c r="O54" s="85">
        <v>1</v>
      </c>
      <c r="P54" s="85">
        <v>3.36</v>
      </c>
      <c r="Q54" s="85">
        <v>1.7</v>
      </c>
      <c r="R54" s="85">
        <v>1.69</v>
      </c>
      <c r="S54" s="85">
        <v>1.6</v>
      </c>
      <c r="T54" s="85">
        <v>2.3199999999999998</v>
      </c>
      <c r="U54" s="85">
        <v>4.67</v>
      </c>
      <c r="V54" s="85">
        <v>4.5999999999999996</v>
      </c>
      <c r="W54" s="85">
        <v>2.04</v>
      </c>
      <c r="X54" s="85">
        <v>0.57999999999999996</v>
      </c>
      <c r="Y54" s="85">
        <v>0.76</v>
      </c>
      <c r="Z54" s="85">
        <v>1.33</v>
      </c>
      <c r="AA54" s="85">
        <v>2.68</v>
      </c>
      <c r="AB54" s="85">
        <v>2.61</v>
      </c>
      <c r="AC54" s="85">
        <v>3.75</v>
      </c>
      <c r="AD54" s="85">
        <v>1.67</v>
      </c>
      <c r="AE54" s="85">
        <v>-0.24</v>
      </c>
      <c r="AF54" s="85">
        <v>0.12</v>
      </c>
      <c r="AG54" s="85">
        <v>-0.41</v>
      </c>
      <c r="AH54" s="85">
        <v>1.07</v>
      </c>
      <c r="AI54" s="85">
        <v>-0.5</v>
      </c>
      <c r="AJ54" s="85">
        <v>0.23</v>
      </c>
      <c r="AK54" s="85">
        <v>1.77</v>
      </c>
      <c r="AL54" s="85">
        <v>0.47</v>
      </c>
      <c r="AM54" s="85">
        <v>-2.31</v>
      </c>
      <c r="AN54" s="85">
        <v>0.33</v>
      </c>
    </row>
    <row r="55" spans="1:40" x14ac:dyDescent="0.25">
      <c r="A55" s="64" t="str">
        <f>'12peso'!A55</f>
        <v>c</v>
      </c>
      <c r="B55" s="64" t="str">
        <f>'12peso'!B55</f>
        <v>nd</v>
      </c>
      <c r="C55" s="64" t="str">
        <f>'12peso'!C55</f>
        <v>a</v>
      </c>
      <c r="D55" s="64"/>
      <c r="E55" s="87">
        <f>'12peso'!E55</f>
        <v>1102013</v>
      </c>
      <c r="F55" s="88">
        <f>'12peso'!F55</f>
        <v>1102013</v>
      </c>
      <c r="G55" s="39" t="str">
        <f>'12peso'!G55</f>
        <v>Farinha vitaminada</v>
      </c>
      <c r="H55" s="85">
        <v>0.28999999999999998</v>
      </c>
      <c r="I55" s="85">
        <v>-0.06</v>
      </c>
      <c r="J55" s="85">
        <v>-0.1</v>
      </c>
      <c r="K55" s="85">
        <v>1.29</v>
      </c>
      <c r="L55" s="85">
        <v>7.0000000000000007E-2</v>
      </c>
      <c r="M55" s="85">
        <v>0.91</v>
      </c>
      <c r="N55" s="85">
        <v>1.5</v>
      </c>
      <c r="O55" s="85">
        <v>-0.18</v>
      </c>
      <c r="P55" s="85">
        <v>0.74</v>
      </c>
      <c r="Q55" s="85">
        <v>0.84</v>
      </c>
      <c r="R55" s="85">
        <v>2.75</v>
      </c>
      <c r="S55" s="85">
        <v>-1.1100000000000001</v>
      </c>
      <c r="T55" s="85">
        <v>3.27</v>
      </c>
      <c r="U55" s="85">
        <v>1.06</v>
      </c>
      <c r="V55" s="85">
        <v>0.81</v>
      </c>
      <c r="W55" s="85">
        <v>-0.27</v>
      </c>
      <c r="X55" s="85">
        <v>1.1299999999999999</v>
      </c>
      <c r="Y55" s="85">
        <v>0.4</v>
      </c>
      <c r="Z55" s="85">
        <v>1.74</v>
      </c>
      <c r="AA55" s="85">
        <v>0.85</v>
      </c>
      <c r="AB55" s="85">
        <v>-0.3</v>
      </c>
      <c r="AC55" s="85">
        <v>-0.48</v>
      </c>
      <c r="AD55" s="85">
        <v>-0.51</v>
      </c>
      <c r="AE55" s="85">
        <v>0.77</v>
      </c>
      <c r="AF55" s="85">
        <v>0.48</v>
      </c>
      <c r="AG55" s="85">
        <v>1.1299999999999999</v>
      </c>
      <c r="AH55" s="85">
        <v>-0.06</v>
      </c>
      <c r="AI55" s="85">
        <v>1.44</v>
      </c>
      <c r="AJ55" s="85">
        <v>0.98</v>
      </c>
      <c r="AK55" s="85">
        <v>2.92</v>
      </c>
      <c r="AL55" s="85">
        <v>2.4700000000000002</v>
      </c>
      <c r="AM55" s="85">
        <v>0.79</v>
      </c>
      <c r="AN55" s="85">
        <v>0.53</v>
      </c>
    </row>
    <row r="56" spans="1:40" x14ac:dyDescent="0.25">
      <c r="A56" s="64" t="str">
        <f>'12peso'!A56</f>
        <v>nc</v>
      </c>
      <c r="B56" s="64" t="str">
        <f>'12peso'!B56</f>
        <v>nd</v>
      </c>
      <c r="C56" s="64" t="str">
        <f>'12peso'!C56</f>
        <v>a</v>
      </c>
      <c r="D56" s="64"/>
      <c r="E56" s="87">
        <f>'12peso'!E56</f>
        <v>1102023</v>
      </c>
      <c r="F56" s="88">
        <f>'12peso'!F56</f>
        <v>1102023</v>
      </c>
      <c r="G56" s="39" t="str">
        <f>'12peso'!G56</f>
        <v>Farinha de mandioca</v>
      </c>
      <c r="H56" s="85">
        <v>0.1</v>
      </c>
      <c r="I56" s="85">
        <v>1.96</v>
      </c>
      <c r="J56" s="85">
        <v>0.9</v>
      </c>
      <c r="K56" s="85">
        <v>6.58</v>
      </c>
      <c r="L56" s="85">
        <v>2.6</v>
      </c>
      <c r="M56" s="85">
        <v>1.86</v>
      </c>
      <c r="N56" s="85">
        <v>1.77</v>
      </c>
      <c r="O56" s="85">
        <v>0.32</v>
      </c>
      <c r="P56" s="85">
        <v>5.22</v>
      </c>
      <c r="Q56" s="85">
        <v>18.29</v>
      </c>
      <c r="R56" s="85">
        <v>20.010000000000002</v>
      </c>
      <c r="S56" s="85">
        <v>9.4700000000000006</v>
      </c>
      <c r="T56" s="85">
        <v>10.73</v>
      </c>
      <c r="U56" s="85">
        <v>16.149999999999999</v>
      </c>
      <c r="V56" s="85">
        <v>5.1100000000000003</v>
      </c>
      <c r="W56" s="85">
        <v>4.43</v>
      </c>
      <c r="X56" s="85">
        <v>0.21</v>
      </c>
      <c r="Y56" s="85">
        <v>-3.28</v>
      </c>
      <c r="Z56" s="85">
        <v>-2.06</v>
      </c>
      <c r="AA56" s="85">
        <v>-0.56999999999999995</v>
      </c>
      <c r="AB56" s="85">
        <v>-3.18</v>
      </c>
      <c r="AC56" s="85">
        <v>-2.09</v>
      </c>
      <c r="AD56" s="85">
        <v>0.1</v>
      </c>
      <c r="AE56" s="85">
        <v>-0.98</v>
      </c>
      <c r="AF56" s="85">
        <v>-1.85</v>
      </c>
      <c r="AG56" s="85">
        <v>1.31</v>
      </c>
      <c r="AH56" s="85">
        <v>-4.04</v>
      </c>
      <c r="AI56" s="85">
        <v>-3.66</v>
      </c>
      <c r="AJ56" s="85">
        <v>-12.09</v>
      </c>
      <c r="AK56" s="85">
        <v>-6.83</v>
      </c>
      <c r="AL56" s="85">
        <v>-3.46</v>
      </c>
      <c r="AM56" s="85">
        <v>-1.42</v>
      </c>
      <c r="AN56" s="85">
        <v>2.52</v>
      </c>
    </row>
    <row r="57" spans="1:40" x14ac:dyDescent="0.25">
      <c r="A57" s="64" t="str">
        <f>'12peso'!A57</f>
        <v>c</v>
      </c>
      <c r="B57" s="64" t="str">
        <f>'12peso'!B57</f>
        <v>nd</v>
      </c>
      <c r="C57" s="64" t="str">
        <f>'12peso'!C57</f>
        <v>a</v>
      </c>
      <c r="D57" s="64"/>
      <c r="E57" s="87">
        <f>'12peso'!E57</f>
        <v>1102029</v>
      </c>
      <c r="F57" s="88">
        <f>'12peso'!F57</f>
        <v>1102029</v>
      </c>
      <c r="G57" s="39" t="str">
        <f>'12peso'!G57</f>
        <v>Massa semipreparada</v>
      </c>
      <c r="H57" s="85">
        <v>1.82</v>
      </c>
      <c r="I57" s="85">
        <v>-1.1000000000000001</v>
      </c>
      <c r="J57" s="85">
        <v>-1.1499999999999999</v>
      </c>
      <c r="K57" s="85">
        <v>-0.27</v>
      </c>
      <c r="L57" s="85">
        <v>0.27</v>
      </c>
      <c r="M57" s="85">
        <v>1.19</v>
      </c>
      <c r="N57" s="85">
        <v>-1.61</v>
      </c>
      <c r="O57" s="85">
        <v>1.28</v>
      </c>
      <c r="P57" s="85">
        <v>0.35</v>
      </c>
      <c r="Q57" s="85">
        <v>2.34</v>
      </c>
      <c r="R57" s="85">
        <v>-2.31</v>
      </c>
      <c r="S57" s="85">
        <v>-1.05</v>
      </c>
      <c r="T57" s="85">
        <v>0.99</v>
      </c>
      <c r="U57" s="85">
        <v>2.4500000000000002</v>
      </c>
      <c r="V57" s="85">
        <v>1.1299999999999999</v>
      </c>
      <c r="W57" s="85">
        <v>-0.18</v>
      </c>
      <c r="X57" s="85">
        <v>0.78</v>
      </c>
      <c r="Y57" s="85">
        <v>0.68</v>
      </c>
      <c r="Z57" s="85">
        <v>1.05</v>
      </c>
      <c r="AA57" s="85">
        <v>0.65</v>
      </c>
      <c r="AB57" s="85">
        <v>1.6</v>
      </c>
      <c r="AC57" s="85">
        <v>2.0299999999999998</v>
      </c>
      <c r="AD57" s="85">
        <v>0.33</v>
      </c>
      <c r="AE57" s="85">
        <v>-0.76</v>
      </c>
      <c r="AF57" s="85">
        <v>1.84</v>
      </c>
      <c r="AG57" s="85">
        <v>0.08</v>
      </c>
      <c r="AH57" s="85">
        <v>-0.59</v>
      </c>
      <c r="AI57" s="85">
        <v>-2.29</v>
      </c>
      <c r="AJ57" s="85">
        <v>1.47</v>
      </c>
      <c r="AK57" s="85">
        <v>0.42</v>
      </c>
      <c r="AL57" s="85">
        <v>1.01</v>
      </c>
      <c r="AM57" s="85">
        <v>0.88</v>
      </c>
      <c r="AN57" s="85">
        <v>-0.03</v>
      </c>
    </row>
    <row r="58" spans="1:40" x14ac:dyDescent="0.25">
      <c r="A58" s="64">
        <f>'12peso'!A58</f>
        <v>0</v>
      </c>
      <c r="B58" s="64">
        <f>'12peso'!B58</f>
        <v>0</v>
      </c>
      <c r="C58" s="64">
        <f>'12peso'!C58</f>
        <v>0</v>
      </c>
      <c r="D58" s="64"/>
      <c r="E58" s="110">
        <f>'12peso'!E58</f>
        <v>1103000</v>
      </c>
      <c r="F58" s="114">
        <f>'12peso'!F58</f>
        <v>1103</v>
      </c>
      <c r="G58" s="99" t="str">
        <f>'12peso'!G58</f>
        <v>Tubérculos, raízes e legumes</v>
      </c>
      <c r="H58" s="85">
        <v>5.66</v>
      </c>
      <c r="I58" s="85">
        <v>-4.0199999999999996</v>
      </c>
      <c r="J58" s="85">
        <v>-2.82</v>
      </c>
      <c r="K58" s="85">
        <v>-0.76</v>
      </c>
      <c r="L58" s="85">
        <v>6.96</v>
      </c>
      <c r="M58" s="85">
        <v>9.64</v>
      </c>
      <c r="N58" s="85">
        <v>16.03</v>
      </c>
      <c r="O58" s="85">
        <v>10.73</v>
      </c>
      <c r="P58" s="85">
        <v>0.78</v>
      </c>
      <c r="Q58" s="85">
        <v>-5.29</v>
      </c>
      <c r="R58" s="85">
        <v>-11.61</v>
      </c>
      <c r="S58" s="85">
        <v>1.21</v>
      </c>
      <c r="T58" s="85">
        <v>19.87</v>
      </c>
      <c r="U58" s="85">
        <v>13.67</v>
      </c>
      <c r="V58" s="85">
        <v>8.9700000000000006</v>
      </c>
      <c r="W58" s="85">
        <v>10.32</v>
      </c>
      <c r="X58" s="85">
        <v>-2.4500000000000002</v>
      </c>
      <c r="Y58" s="85">
        <v>-4.8499999999999996</v>
      </c>
      <c r="Z58" s="85">
        <v>-13.04</v>
      </c>
      <c r="AA58" s="85">
        <v>-10.99</v>
      </c>
      <c r="AB58" s="85">
        <v>-10.71</v>
      </c>
      <c r="AC58" s="85">
        <v>2.54</v>
      </c>
      <c r="AD58" s="85">
        <v>2.74</v>
      </c>
      <c r="AE58" s="85">
        <v>2.97</v>
      </c>
      <c r="AF58" s="85">
        <v>-0.85</v>
      </c>
      <c r="AG58" s="85">
        <v>1.41</v>
      </c>
      <c r="AH58" s="85">
        <v>21.95</v>
      </c>
      <c r="AI58" s="85">
        <v>6.59</v>
      </c>
      <c r="AJ58" s="85">
        <v>0.76</v>
      </c>
      <c r="AK58" s="85">
        <v>-9.08</v>
      </c>
      <c r="AL58" s="85">
        <v>-13.71</v>
      </c>
      <c r="AM58" s="85">
        <v>-7.52</v>
      </c>
      <c r="AN58" s="85">
        <v>-4.59</v>
      </c>
    </row>
    <row r="59" spans="1:40" x14ac:dyDescent="0.25">
      <c r="A59" s="64" t="str">
        <f>'12peso'!A59</f>
        <v>nc</v>
      </c>
      <c r="B59" s="64" t="str">
        <f>'12peso'!B59</f>
        <v>nd</v>
      </c>
      <c r="C59" s="64" t="str">
        <f>'12peso'!C59</f>
        <v>a</v>
      </c>
      <c r="D59" s="64"/>
      <c r="E59" s="87">
        <f>'12peso'!E59</f>
        <v>1103003</v>
      </c>
      <c r="F59" s="88">
        <f>'12peso'!F59</f>
        <v>1103003</v>
      </c>
      <c r="G59" s="39" t="str">
        <f>'12peso'!G59</f>
        <v>Batata-inglesa</v>
      </c>
      <c r="H59" s="85">
        <v>8.01</v>
      </c>
      <c r="I59" s="85">
        <v>-0.87</v>
      </c>
      <c r="J59" s="85">
        <v>-1.95</v>
      </c>
      <c r="K59" s="85">
        <v>2.54</v>
      </c>
      <c r="L59" s="85">
        <v>0.44</v>
      </c>
      <c r="M59" s="85">
        <v>17.670000000000002</v>
      </c>
      <c r="N59" s="85">
        <v>-7.68</v>
      </c>
      <c r="O59" s="85">
        <v>4.4800000000000004</v>
      </c>
      <c r="P59" s="85">
        <v>21.61</v>
      </c>
      <c r="Q59" s="85">
        <v>5.63</v>
      </c>
      <c r="R59" s="85">
        <v>-3.12</v>
      </c>
      <c r="S59" s="85">
        <v>-1.8</v>
      </c>
      <c r="T59" s="85">
        <v>20.58</v>
      </c>
      <c r="U59" s="85">
        <v>7.9</v>
      </c>
      <c r="V59" s="85">
        <v>6.14</v>
      </c>
      <c r="W59" s="85">
        <v>16.16</v>
      </c>
      <c r="X59" s="85">
        <v>3.55</v>
      </c>
      <c r="Y59" s="85">
        <v>1.04</v>
      </c>
      <c r="Z59" s="85">
        <v>-4.87</v>
      </c>
      <c r="AA59" s="85">
        <v>-7.9</v>
      </c>
      <c r="AB59" s="85">
        <v>-15.14</v>
      </c>
      <c r="AC59" s="85">
        <v>-0.92</v>
      </c>
      <c r="AD59" s="85">
        <v>-0.17</v>
      </c>
      <c r="AE59" s="85">
        <v>1.0900000000000001</v>
      </c>
      <c r="AF59" s="85">
        <v>-4.5</v>
      </c>
      <c r="AG59" s="85">
        <v>-9</v>
      </c>
      <c r="AH59" s="85">
        <v>35.049999999999997</v>
      </c>
      <c r="AI59" s="85">
        <v>22.26</v>
      </c>
      <c r="AJ59" s="85">
        <v>-9.1300000000000008</v>
      </c>
      <c r="AK59" s="85">
        <v>-11.46</v>
      </c>
      <c r="AL59" s="85">
        <v>-18.84</v>
      </c>
      <c r="AM59" s="85">
        <v>-17.87</v>
      </c>
      <c r="AN59" s="85">
        <v>-9.17</v>
      </c>
    </row>
    <row r="60" spans="1:40" x14ac:dyDescent="0.25">
      <c r="A60" s="64" t="str">
        <f>'12peso'!A60</f>
        <v>nc</v>
      </c>
      <c r="B60" s="64" t="str">
        <f>'12peso'!B60</f>
        <v>nd</v>
      </c>
      <c r="C60" s="64" t="str">
        <f>'12peso'!C60</f>
        <v>a</v>
      </c>
      <c r="D60" s="64"/>
      <c r="E60" s="87">
        <f>'12peso'!E60</f>
        <v>1103004</v>
      </c>
      <c r="F60" s="88">
        <f>'12peso'!F60</f>
        <v>1103004</v>
      </c>
      <c r="G60" s="39" t="str">
        <f>'12peso'!G60</f>
        <v>Inhame</v>
      </c>
      <c r="H60" s="85">
        <v>1.47</v>
      </c>
      <c r="I60" s="85">
        <v>9.35</v>
      </c>
      <c r="J60" s="85">
        <v>-2.76</v>
      </c>
      <c r="K60" s="85">
        <v>-1.37</v>
      </c>
      <c r="L60" s="85">
        <v>2.29</v>
      </c>
      <c r="M60" s="85">
        <v>18.239999999999998</v>
      </c>
      <c r="N60" s="85">
        <v>1.34</v>
      </c>
      <c r="O60" s="85">
        <v>2.1</v>
      </c>
      <c r="P60" s="85">
        <v>-4.9000000000000004</v>
      </c>
      <c r="Q60" s="85">
        <v>3.42</v>
      </c>
      <c r="R60" s="85">
        <v>-0.56000000000000005</v>
      </c>
      <c r="S60" s="85">
        <v>0.06</v>
      </c>
      <c r="T60" s="85">
        <v>25.51</v>
      </c>
      <c r="U60" s="85">
        <v>10.24</v>
      </c>
      <c r="V60" s="85">
        <v>-3.68</v>
      </c>
      <c r="W60" s="85">
        <v>-9.68</v>
      </c>
      <c r="X60" s="85">
        <v>-3.03</v>
      </c>
      <c r="Y60" s="85">
        <v>-4</v>
      </c>
      <c r="Z60" s="85">
        <v>9.18</v>
      </c>
      <c r="AA60" s="85">
        <v>-6.15</v>
      </c>
      <c r="AB60" s="85">
        <v>-1.08</v>
      </c>
      <c r="AC60" s="85">
        <v>13.88</v>
      </c>
      <c r="AD60" s="85">
        <v>-2.15</v>
      </c>
      <c r="AE60" s="85">
        <v>8.4700000000000006</v>
      </c>
      <c r="AF60" s="85">
        <v>18.059999999999999</v>
      </c>
      <c r="AG60" s="85">
        <v>-0.11</v>
      </c>
      <c r="AH60" s="85">
        <v>-13.32</v>
      </c>
      <c r="AI60" s="85">
        <v>-0.47</v>
      </c>
      <c r="AJ60" s="85">
        <v>-5.98</v>
      </c>
      <c r="AK60" s="85">
        <v>-8.1</v>
      </c>
      <c r="AL60" s="85">
        <v>4.7</v>
      </c>
      <c r="AM60" s="85">
        <v>-3.37</v>
      </c>
      <c r="AN60" s="85">
        <v>-7.21</v>
      </c>
    </row>
    <row r="61" spans="1:40" x14ac:dyDescent="0.25">
      <c r="A61" s="64" t="str">
        <f>'12peso'!A61</f>
        <v>nc</v>
      </c>
      <c r="B61" s="64" t="str">
        <f>'12peso'!B61</f>
        <v>nd</v>
      </c>
      <c r="C61" s="64" t="str">
        <f>'12peso'!C61</f>
        <v>a</v>
      </c>
      <c r="D61" s="64"/>
      <c r="E61" s="87">
        <f>'12peso'!E61</f>
        <v>1103005</v>
      </c>
      <c r="F61" s="88">
        <f>'12peso'!F61</f>
        <v>1103005</v>
      </c>
      <c r="G61" s="39" t="str">
        <f>'12peso'!G61</f>
        <v>Mandioca (aipim)</v>
      </c>
      <c r="H61" s="85">
        <v>3.85</v>
      </c>
      <c r="I61" s="85">
        <v>27.09</v>
      </c>
      <c r="J61" s="85">
        <v>-9.18</v>
      </c>
      <c r="K61" s="85">
        <v>-9.57</v>
      </c>
      <c r="L61" s="85">
        <v>4.3600000000000003</v>
      </c>
      <c r="M61" s="85">
        <v>-4.55</v>
      </c>
      <c r="N61" s="85">
        <v>-0.75</v>
      </c>
      <c r="O61" s="85">
        <v>2.78</v>
      </c>
      <c r="P61" s="85">
        <v>11.26</v>
      </c>
      <c r="Q61" s="85">
        <v>4.3099999999999996</v>
      </c>
      <c r="R61" s="85">
        <v>10.82</v>
      </c>
      <c r="S61" s="85">
        <v>5.82</v>
      </c>
      <c r="T61" s="85">
        <v>19.29</v>
      </c>
      <c r="U61" s="85">
        <v>7.23</v>
      </c>
      <c r="V61" s="85">
        <v>-4.4800000000000004</v>
      </c>
      <c r="W61" s="85">
        <v>-1.9</v>
      </c>
      <c r="X61" s="85">
        <v>-1.06</v>
      </c>
      <c r="Y61" s="85">
        <v>-12.9</v>
      </c>
      <c r="Z61" s="85">
        <v>-6.51</v>
      </c>
      <c r="AA61" s="85">
        <v>-0.1</v>
      </c>
      <c r="AB61" s="85">
        <v>-2.3199999999999998</v>
      </c>
      <c r="AC61" s="85">
        <v>-0.98</v>
      </c>
      <c r="AD61" s="85">
        <v>-0.53</v>
      </c>
      <c r="AE61" s="85">
        <v>5.89</v>
      </c>
      <c r="AF61" s="85">
        <v>-1.18</v>
      </c>
      <c r="AG61" s="85">
        <v>10.47</v>
      </c>
      <c r="AH61" s="85">
        <v>2.2599999999999998</v>
      </c>
      <c r="AI61" s="85">
        <v>-8.58</v>
      </c>
      <c r="AJ61" s="85">
        <v>-4.58</v>
      </c>
      <c r="AK61" s="85">
        <v>-3.84</v>
      </c>
      <c r="AL61" s="85">
        <v>-2.46</v>
      </c>
      <c r="AM61" s="85">
        <v>2.63</v>
      </c>
      <c r="AN61" s="85">
        <v>-1.25</v>
      </c>
    </row>
    <row r="62" spans="1:40" x14ac:dyDescent="0.25">
      <c r="A62" s="64" t="str">
        <f>'12peso'!A62</f>
        <v>nc</v>
      </c>
      <c r="B62" s="64" t="str">
        <f>'12peso'!B62</f>
        <v>nd</v>
      </c>
      <c r="C62" s="64" t="str">
        <f>'12peso'!C62</f>
        <v>a</v>
      </c>
      <c r="D62" s="64"/>
      <c r="E62" s="87">
        <f>'12peso'!E62</f>
        <v>1103017</v>
      </c>
      <c r="F62" s="88">
        <f>'12peso'!F62</f>
        <v>1103017</v>
      </c>
      <c r="G62" s="39" t="str">
        <f>'12peso'!G62</f>
        <v>Abóbora</v>
      </c>
      <c r="H62" s="85">
        <v>14.22</v>
      </c>
      <c r="I62" s="85">
        <v>3.88</v>
      </c>
      <c r="J62" s="85">
        <v>-0.8</v>
      </c>
      <c r="K62" s="85">
        <v>-2.19</v>
      </c>
      <c r="L62" s="85">
        <v>-6.98</v>
      </c>
      <c r="M62" s="85">
        <v>2.16</v>
      </c>
      <c r="N62" s="85">
        <v>1.8</v>
      </c>
      <c r="O62" s="85">
        <v>2.75</v>
      </c>
      <c r="P62" s="85">
        <v>-1.48</v>
      </c>
      <c r="Q62" s="85">
        <v>-11.03</v>
      </c>
      <c r="R62" s="85">
        <v>-2.95</v>
      </c>
      <c r="S62" s="85">
        <v>2.65</v>
      </c>
      <c r="T62" s="85">
        <v>7.27</v>
      </c>
      <c r="U62" s="85">
        <v>6.78</v>
      </c>
      <c r="V62" s="85">
        <v>1.38</v>
      </c>
      <c r="W62" s="85">
        <v>1.92</v>
      </c>
      <c r="X62" s="85">
        <v>1.95</v>
      </c>
      <c r="Y62" s="85">
        <v>-0.46</v>
      </c>
      <c r="Z62" s="85">
        <v>3.21</v>
      </c>
      <c r="AA62" s="85">
        <v>0.66</v>
      </c>
      <c r="AB62" s="85">
        <v>-4.59</v>
      </c>
      <c r="AC62" s="85">
        <v>-0.81</v>
      </c>
      <c r="AD62" s="85">
        <v>-2.2799999999999998</v>
      </c>
      <c r="AE62" s="85">
        <v>2.87</v>
      </c>
      <c r="AF62" s="85">
        <v>0.67</v>
      </c>
      <c r="AG62" s="85">
        <v>-1.2</v>
      </c>
      <c r="AH62" s="85">
        <v>4.38</v>
      </c>
      <c r="AI62" s="85">
        <v>-1.37</v>
      </c>
      <c r="AJ62" s="85">
        <v>3.06</v>
      </c>
      <c r="AK62" s="85">
        <v>-3.83</v>
      </c>
      <c r="AL62" s="85">
        <v>-2.54</v>
      </c>
      <c r="AM62" s="85">
        <v>-0.77</v>
      </c>
      <c r="AN62" s="85">
        <v>-0.45</v>
      </c>
    </row>
    <row r="63" spans="1:40" x14ac:dyDescent="0.25">
      <c r="A63" s="64" t="str">
        <f>'12peso'!A63</f>
        <v>nc</v>
      </c>
      <c r="B63" s="64" t="str">
        <f>'12peso'!B63</f>
        <v>nd</v>
      </c>
      <c r="C63" s="64" t="str">
        <f>'12peso'!C63</f>
        <v>a</v>
      </c>
      <c r="D63" s="64"/>
      <c r="E63" s="87">
        <f>'12peso'!E63</f>
        <v>1103026</v>
      </c>
      <c r="F63" s="88">
        <f>'12peso'!F63</f>
        <v>1103026</v>
      </c>
      <c r="G63" s="39" t="str">
        <f>'12peso'!G63</f>
        <v>Pimentão</v>
      </c>
      <c r="H63" s="85">
        <v>-5.72</v>
      </c>
      <c r="I63" s="85">
        <v>-2.1800000000000002</v>
      </c>
      <c r="J63" s="85">
        <v>-5.07</v>
      </c>
      <c r="K63" s="85">
        <v>-3.83</v>
      </c>
      <c r="L63" s="85">
        <v>22.49</v>
      </c>
      <c r="M63" s="85">
        <v>-6.33</v>
      </c>
      <c r="N63" s="85">
        <v>-0.69</v>
      </c>
      <c r="O63" s="85">
        <v>51.89</v>
      </c>
      <c r="P63" s="85">
        <v>2.64</v>
      </c>
      <c r="Q63" s="85">
        <v>-7.31</v>
      </c>
      <c r="R63" s="85">
        <v>-18.38</v>
      </c>
      <c r="S63" s="85">
        <v>-1.76</v>
      </c>
      <c r="T63" s="85">
        <v>-2.2200000000000002</v>
      </c>
      <c r="U63" s="85">
        <v>-13.57</v>
      </c>
      <c r="V63" s="85">
        <v>-2.4700000000000002</v>
      </c>
      <c r="W63" s="85">
        <v>17</v>
      </c>
      <c r="X63" s="85">
        <v>19.649999999999999</v>
      </c>
      <c r="Y63" s="85">
        <v>-5.98</v>
      </c>
      <c r="Z63" s="85">
        <v>-1.3</v>
      </c>
      <c r="AA63" s="85">
        <v>2.59</v>
      </c>
      <c r="AB63" s="85">
        <v>-16.32</v>
      </c>
      <c r="AC63" s="85">
        <v>9.7100000000000009</v>
      </c>
      <c r="AD63" s="85">
        <v>1.2</v>
      </c>
      <c r="AE63" s="85">
        <v>-3.41</v>
      </c>
      <c r="AF63" s="85">
        <v>32.44</v>
      </c>
      <c r="AG63" s="85">
        <v>4.72</v>
      </c>
      <c r="AH63" s="85">
        <v>-4.17</v>
      </c>
      <c r="AI63" s="85">
        <v>-2</v>
      </c>
      <c r="AJ63" s="85">
        <v>-15</v>
      </c>
      <c r="AK63" s="85">
        <v>-6.97</v>
      </c>
      <c r="AL63" s="85">
        <v>7.42</v>
      </c>
      <c r="AM63" s="85">
        <v>8.68</v>
      </c>
      <c r="AN63" s="85">
        <v>-0.28999999999999998</v>
      </c>
    </row>
    <row r="64" spans="1:40" x14ac:dyDescent="0.25">
      <c r="A64" s="64" t="str">
        <f>'12peso'!A64</f>
        <v>nc</v>
      </c>
      <c r="B64" s="64" t="str">
        <f>'12peso'!B64</f>
        <v>nd</v>
      </c>
      <c r="C64" s="64" t="str">
        <f>'12peso'!C64</f>
        <v>a</v>
      </c>
      <c r="D64" s="64"/>
      <c r="E64" s="87">
        <f>'12peso'!E64</f>
        <v>1103027</v>
      </c>
      <c r="F64" s="88">
        <f>'12peso'!F64</f>
        <v>1103027</v>
      </c>
      <c r="G64" s="39" t="str">
        <f>'12peso'!G64</f>
        <v>Quiabo</v>
      </c>
      <c r="H64" s="85">
        <v>-22.97</v>
      </c>
      <c r="I64" s="85">
        <v>-8.08</v>
      </c>
      <c r="J64" s="85">
        <v>-12.33</v>
      </c>
      <c r="K64" s="85">
        <v>8.7799999999999994</v>
      </c>
      <c r="L64" s="85">
        <v>8.0399999999999991</v>
      </c>
      <c r="M64" s="85">
        <v>-4.72</v>
      </c>
      <c r="N64" s="85">
        <v>-1.73</v>
      </c>
      <c r="O64" s="85">
        <v>21.12</v>
      </c>
      <c r="P64" s="85">
        <v>-6.53</v>
      </c>
      <c r="Q64" s="85">
        <v>33.17</v>
      </c>
      <c r="R64" s="85">
        <v>-13.43</v>
      </c>
      <c r="S64" s="85">
        <v>-22.49</v>
      </c>
      <c r="T64" s="85">
        <v>4.59</v>
      </c>
      <c r="U64" s="85">
        <v>1.34</v>
      </c>
      <c r="V64" s="85">
        <v>-1.68</v>
      </c>
      <c r="W64" s="85">
        <v>11.79</v>
      </c>
      <c r="X64" s="85">
        <v>8.5500000000000007</v>
      </c>
      <c r="Y64" s="85">
        <v>-9.18</v>
      </c>
      <c r="Z64" s="85">
        <v>9.0399999999999991</v>
      </c>
      <c r="AA64" s="85">
        <v>-6.14</v>
      </c>
      <c r="AB64" s="85">
        <v>-3.28</v>
      </c>
      <c r="AC64" s="85">
        <v>21.27</v>
      </c>
      <c r="AD64" s="85">
        <v>-2.74</v>
      </c>
      <c r="AE64" s="85">
        <v>-5.9</v>
      </c>
      <c r="AF64" s="85">
        <v>-0.89</v>
      </c>
      <c r="AG64" s="85">
        <v>-7.66</v>
      </c>
      <c r="AH64" s="85">
        <v>6.01</v>
      </c>
      <c r="AI64" s="85">
        <v>3.61</v>
      </c>
      <c r="AJ64" s="85">
        <v>3.04</v>
      </c>
      <c r="AK64" s="85">
        <v>-7.19</v>
      </c>
      <c r="AL64" s="85">
        <v>2.4</v>
      </c>
      <c r="AM64" s="85">
        <v>4.93</v>
      </c>
      <c r="AN64" s="85">
        <v>6.75</v>
      </c>
    </row>
    <row r="65" spans="1:40" x14ac:dyDescent="0.25">
      <c r="A65" s="64" t="str">
        <f>'12peso'!A65</f>
        <v>nc</v>
      </c>
      <c r="B65" s="64" t="str">
        <f>'12peso'!B65</f>
        <v>nd</v>
      </c>
      <c r="C65" s="64" t="str">
        <f>'12peso'!C65</f>
        <v>a</v>
      </c>
      <c r="D65" s="64"/>
      <c r="E65" s="87">
        <f>'12peso'!E65</f>
        <v>1103028</v>
      </c>
      <c r="F65" s="88">
        <f>'12peso'!F65</f>
        <v>1103028</v>
      </c>
      <c r="G65" s="39" t="str">
        <f>'12peso'!G65</f>
        <v>Tomate</v>
      </c>
      <c r="H65" s="85">
        <v>8.09</v>
      </c>
      <c r="I65" s="85">
        <v>-16.96</v>
      </c>
      <c r="J65" s="85">
        <v>-9.5</v>
      </c>
      <c r="K65" s="85">
        <v>-4.47</v>
      </c>
      <c r="L65" s="85">
        <v>14.1</v>
      </c>
      <c r="M65" s="85">
        <v>11.45</v>
      </c>
      <c r="N65" s="85">
        <v>50.33</v>
      </c>
      <c r="O65" s="85">
        <v>18.96</v>
      </c>
      <c r="P65" s="85">
        <v>-12.88</v>
      </c>
      <c r="Q65" s="85">
        <v>-13.23</v>
      </c>
      <c r="R65" s="85">
        <v>-20.9</v>
      </c>
      <c r="S65" s="85">
        <v>6.26</v>
      </c>
      <c r="T65" s="85">
        <v>26.15</v>
      </c>
      <c r="U65" s="85">
        <v>20.170000000000002</v>
      </c>
      <c r="V65" s="85">
        <v>6.14</v>
      </c>
      <c r="W65" s="85">
        <v>7.39</v>
      </c>
      <c r="X65" s="85">
        <v>-10.31</v>
      </c>
      <c r="Y65" s="85">
        <v>-7.21</v>
      </c>
      <c r="Z65" s="85">
        <v>-27.25</v>
      </c>
      <c r="AA65" s="85">
        <v>-12.89</v>
      </c>
      <c r="AB65" s="85">
        <v>-8.5399999999999991</v>
      </c>
      <c r="AC65" s="85">
        <v>18.649999999999999</v>
      </c>
      <c r="AD65" s="85">
        <v>11.58</v>
      </c>
      <c r="AE65" s="85">
        <v>3.98</v>
      </c>
      <c r="AF65" s="85">
        <v>-10.43</v>
      </c>
      <c r="AG65" s="85">
        <v>10.7</v>
      </c>
      <c r="AH65" s="85">
        <v>32.85</v>
      </c>
      <c r="AI65" s="85">
        <v>-1.94</v>
      </c>
      <c r="AJ65" s="85">
        <v>10.52</v>
      </c>
      <c r="AK65" s="85">
        <v>-9.58</v>
      </c>
      <c r="AL65" s="85">
        <v>-17.329999999999998</v>
      </c>
      <c r="AM65" s="85">
        <v>-5.8</v>
      </c>
      <c r="AN65" s="85">
        <v>-9.42</v>
      </c>
    </row>
    <row r="66" spans="1:40" x14ac:dyDescent="0.25">
      <c r="A66" s="64" t="str">
        <f>'12peso'!A66</f>
        <v>nc</v>
      </c>
      <c r="B66" s="64" t="str">
        <f>'12peso'!B66</f>
        <v>nd</v>
      </c>
      <c r="C66" s="64" t="str">
        <f>'12peso'!C66</f>
        <v>a</v>
      </c>
      <c r="D66" s="64"/>
      <c r="E66" s="87">
        <f>'12peso'!E66</f>
        <v>1103043</v>
      </c>
      <c r="F66" s="88">
        <f>'12peso'!F66</f>
        <v>1103043</v>
      </c>
      <c r="G66" s="39" t="str">
        <f>'12peso'!G66</f>
        <v>Cebola</v>
      </c>
      <c r="H66" s="85">
        <v>-4.08</v>
      </c>
      <c r="I66" s="85">
        <v>12.12</v>
      </c>
      <c r="J66" s="85">
        <v>6.84</v>
      </c>
      <c r="K66" s="85">
        <v>0.83</v>
      </c>
      <c r="L66" s="85">
        <v>11.21</v>
      </c>
      <c r="M66" s="85">
        <v>1.87</v>
      </c>
      <c r="N66" s="85">
        <v>-1.44</v>
      </c>
      <c r="O66" s="85">
        <v>-1.31</v>
      </c>
      <c r="P66" s="85">
        <v>16.809999999999999</v>
      </c>
      <c r="Q66" s="85">
        <v>-1.95</v>
      </c>
      <c r="R66" s="85">
        <v>-10.11</v>
      </c>
      <c r="S66" s="85">
        <v>-0.42</v>
      </c>
      <c r="T66" s="85">
        <v>14.25</v>
      </c>
      <c r="U66" s="85">
        <v>11.64</v>
      </c>
      <c r="V66" s="85">
        <v>21.43</v>
      </c>
      <c r="W66" s="85">
        <v>10.96</v>
      </c>
      <c r="X66" s="85">
        <v>-2.69</v>
      </c>
      <c r="Y66" s="85">
        <v>-4.99</v>
      </c>
      <c r="Z66" s="85">
        <v>-10.9</v>
      </c>
      <c r="AA66" s="85">
        <v>-22.84</v>
      </c>
      <c r="AB66" s="85">
        <v>-7.18</v>
      </c>
      <c r="AC66" s="85">
        <v>-10.71</v>
      </c>
      <c r="AD66" s="85">
        <v>-5.13</v>
      </c>
      <c r="AE66" s="85">
        <v>7.24</v>
      </c>
      <c r="AF66" s="85">
        <v>16.11</v>
      </c>
      <c r="AG66" s="85">
        <v>3.38</v>
      </c>
      <c r="AH66" s="85">
        <v>2.59</v>
      </c>
      <c r="AI66" s="85">
        <v>0.72</v>
      </c>
      <c r="AJ66" s="85">
        <v>6.31</v>
      </c>
      <c r="AK66" s="85">
        <v>-4.21</v>
      </c>
      <c r="AL66" s="85">
        <v>-3.96</v>
      </c>
      <c r="AM66" s="85">
        <v>-0.55000000000000004</v>
      </c>
      <c r="AN66" s="85">
        <v>10.17</v>
      </c>
    </row>
    <row r="67" spans="1:40" x14ac:dyDescent="0.25">
      <c r="A67" s="64" t="str">
        <f>'12peso'!A67</f>
        <v>nc</v>
      </c>
      <c r="B67" s="64" t="str">
        <f>'12peso'!B67</f>
        <v>nd</v>
      </c>
      <c r="C67" s="64" t="str">
        <f>'12peso'!C67</f>
        <v>a</v>
      </c>
      <c r="D67" s="64"/>
      <c r="E67" s="87">
        <f>'12peso'!E67</f>
        <v>1103044</v>
      </c>
      <c r="F67" s="88">
        <f>'12peso'!F67</f>
        <v>1103044</v>
      </c>
      <c r="G67" s="39" t="str">
        <f>'12peso'!G67</f>
        <v>Cenoura</v>
      </c>
      <c r="H67" s="85">
        <v>11.29</v>
      </c>
      <c r="I67" s="85">
        <v>5.4</v>
      </c>
      <c r="J67" s="85">
        <v>0.84</v>
      </c>
      <c r="K67" s="85">
        <v>0.54</v>
      </c>
      <c r="L67" s="85">
        <v>-0.95</v>
      </c>
      <c r="M67" s="85">
        <v>5.8</v>
      </c>
      <c r="N67" s="85">
        <v>17.809999999999999</v>
      </c>
      <c r="O67" s="85">
        <v>12.47</v>
      </c>
      <c r="P67" s="85">
        <v>-6.37</v>
      </c>
      <c r="Q67" s="85">
        <v>-13.14</v>
      </c>
      <c r="R67" s="85">
        <v>-11.24</v>
      </c>
      <c r="S67" s="85">
        <v>-2.46</v>
      </c>
      <c r="T67" s="85">
        <v>9.83</v>
      </c>
      <c r="U67" s="85">
        <v>21.41</v>
      </c>
      <c r="V67" s="85">
        <v>14.96</v>
      </c>
      <c r="W67" s="85">
        <v>7.82</v>
      </c>
      <c r="X67" s="85">
        <v>7.33</v>
      </c>
      <c r="Y67" s="85">
        <v>-18.53</v>
      </c>
      <c r="Z67" s="85">
        <v>-5.04</v>
      </c>
      <c r="AA67" s="85">
        <v>-0.3</v>
      </c>
      <c r="AB67" s="85">
        <v>-13.41</v>
      </c>
      <c r="AC67" s="85">
        <v>-10.34</v>
      </c>
      <c r="AD67" s="85">
        <v>-1.24</v>
      </c>
      <c r="AE67" s="85">
        <v>6.02</v>
      </c>
      <c r="AF67" s="85">
        <v>20.72</v>
      </c>
      <c r="AG67" s="85">
        <v>3.26</v>
      </c>
      <c r="AH67" s="85">
        <v>-1.03</v>
      </c>
      <c r="AI67" s="85">
        <v>0.18</v>
      </c>
      <c r="AJ67" s="85">
        <v>-2.08</v>
      </c>
      <c r="AK67" s="85">
        <v>-7.67</v>
      </c>
      <c r="AL67" s="85">
        <v>-6.16</v>
      </c>
      <c r="AM67" s="85">
        <v>1.61</v>
      </c>
      <c r="AN67" s="85">
        <v>-3.55</v>
      </c>
    </row>
    <row r="68" spans="1:40" x14ac:dyDescent="0.25">
      <c r="A68" s="64" t="str">
        <f>'12peso'!A68</f>
        <v>nc</v>
      </c>
      <c r="B68" s="64" t="str">
        <f>'12peso'!B68</f>
        <v>nd</v>
      </c>
      <c r="C68" s="64" t="str">
        <f>'12peso'!C68</f>
        <v>a</v>
      </c>
      <c r="D68" s="64"/>
      <c r="E68" s="89">
        <f>'12peso'!E68</f>
        <v>9999999</v>
      </c>
      <c r="F68" s="88">
        <f>'12peso'!F68</f>
        <v>1103046</v>
      </c>
      <c r="G68" s="39" t="str">
        <f>'12peso'!G68</f>
        <v>Mandioquinha (batata-baroa)</v>
      </c>
      <c r="H68" s="85">
        <v>7.53</v>
      </c>
      <c r="I68" s="85">
        <v>-0.56999999999999995</v>
      </c>
      <c r="J68" s="85">
        <v>0.11</v>
      </c>
      <c r="K68" s="85">
        <v>-0.67</v>
      </c>
      <c r="L68" s="85">
        <v>-1.69</v>
      </c>
      <c r="M68" s="85">
        <v>-0.2</v>
      </c>
      <c r="N68" s="85">
        <v>7.54</v>
      </c>
      <c r="O68" s="85">
        <v>-6.53</v>
      </c>
      <c r="P68" s="85">
        <v>-1.32</v>
      </c>
      <c r="Q68" s="85">
        <v>2.37</v>
      </c>
      <c r="R68" s="85">
        <v>-1.39</v>
      </c>
      <c r="S68" s="85">
        <v>0.37</v>
      </c>
      <c r="T68" s="85">
        <v>8.39</v>
      </c>
      <c r="U68" s="85">
        <v>0.98</v>
      </c>
      <c r="V68" s="85">
        <v>7.79</v>
      </c>
      <c r="W68" s="85">
        <v>8.75</v>
      </c>
      <c r="X68" s="85">
        <v>8.06</v>
      </c>
      <c r="Y68" s="85">
        <v>3.11</v>
      </c>
      <c r="Z68" s="85">
        <v>-1.86</v>
      </c>
      <c r="AA68" s="85">
        <v>12.52</v>
      </c>
      <c r="AB68" s="85">
        <v>11.66</v>
      </c>
      <c r="AC68" s="85">
        <v>5.93</v>
      </c>
      <c r="AD68" s="85">
        <v>4.1500000000000004</v>
      </c>
      <c r="AE68" s="85">
        <v>-19.190000000000001</v>
      </c>
      <c r="AF68" s="85">
        <v>-6.69</v>
      </c>
      <c r="AG68" s="85">
        <v>-4.24</v>
      </c>
      <c r="AH68" s="85">
        <v>1.03</v>
      </c>
      <c r="AI68" s="85">
        <v>5.26</v>
      </c>
      <c r="AJ68" s="85">
        <v>2.84</v>
      </c>
      <c r="AK68" s="85">
        <v>-9.5399999999999991</v>
      </c>
      <c r="AL68" s="85">
        <v>2.95</v>
      </c>
      <c r="AM68" s="85">
        <v>1.7</v>
      </c>
      <c r="AN68" s="85">
        <v>-6.61</v>
      </c>
    </row>
    <row r="69" spans="1:40" x14ac:dyDescent="0.25">
      <c r="A69" s="64">
        <f>'12peso'!A69</f>
        <v>0</v>
      </c>
      <c r="B69" s="64">
        <f>'12peso'!B69</f>
        <v>0</v>
      </c>
      <c r="C69" s="64">
        <f>'12peso'!C69</f>
        <v>0</v>
      </c>
      <c r="D69" s="64"/>
      <c r="E69" s="110">
        <f>'12peso'!E69</f>
        <v>1104000</v>
      </c>
      <c r="F69" s="114">
        <f>'12peso'!F69</f>
        <v>1104</v>
      </c>
      <c r="G69" s="99" t="str">
        <f>'12peso'!G69</f>
        <v>Açúcares e derivados</v>
      </c>
      <c r="H69" s="85">
        <v>-0.43</v>
      </c>
      <c r="I69" s="85">
        <v>-1.44</v>
      </c>
      <c r="J69" s="85">
        <v>-0.64</v>
      </c>
      <c r="K69" s="85">
        <v>1.02</v>
      </c>
      <c r="L69" s="85">
        <v>0.24</v>
      </c>
      <c r="M69" s="85">
        <v>0.03</v>
      </c>
      <c r="N69" s="85">
        <v>0.1</v>
      </c>
      <c r="O69" s="85">
        <v>0.4</v>
      </c>
      <c r="P69" s="85">
        <v>0.96</v>
      </c>
      <c r="Q69" s="85">
        <v>-0.88</v>
      </c>
      <c r="R69" s="85">
        <v>-0.8</v>
      </c>
      <c r="S69" s="85">
        <v>0.83</v>
      </c>
      <c r="T69" s="85">
        <v>0.21</v>
      </c>
      <c r="U69" s="85">
        <v>-0.84</v>
      </c>
      <c r="V69" s="85">
        <v>-0.94</v>
      </c>
      <c r="W69" s="85">
        <v>-1.01</v>
      </c>
      <c r="X69" s="85">
        <v>-0.32</v>
      </c>
      <c r="Y69" s="85">
        <v>0.25</v>
      </c>
      <c r="Z69" s="85">
        <v>-0.68</v>
      </c>
      <c r="AA69" s="85">
        <v>-0.81</v>
      </c>
      <c r="AB69" s="85">
        <v>0.02</v>
      </c>
      <c r="AC69" s="85">
        <v>0.06</v>
      </c>
      <c r="AD69" s="85">
        <v>1.01</v>
      </c>
      <c r="AE69" s="85">
        <v>0.37</v>
      </c>
      <c r="AF69" s="85">
        <v>0.97</v>
      </c>
      <c r="AG69" s="85">
        <v>-0.41</v>
      </c>
      <c r="AH69" s="85">
        <v>0.39</v>
      </c>
      <c r="AI69" s="85">
        <v>0.81</v>
      </c>
      <c r="AJ69" s="85">
        <v>0.71</v>
      </c>
      <c r="AK69" s="85">
        <v>1.07</v>
      </c>
      <c r="AL69" s="85">
        <v>0.69</v>
      </c>
      <c r="AM69" s="85">
        <v>-0.18</v>
      </c>
      <c r="AN69" s="85">
        <v>-0.37</v>
      </c>
    </row>
    <row r="70" spans="1:40" x14ac:dyDescent="0.25">
      <c r="A70" s="64" t="str">
        <f>'12peso'!A70</f>
        <v>c</v>
      </c>
      <c r="B70" s="64" t="str">
        <f>'12peso'!B70</f>
        <v>nd</v>
      </c>
      <c r="C70" s="64" t="str">
        <f>'12peso'!C70</f>
        <v>a</v>
      </c>
      <c r="D70" s="64"/>
      <c r="E70" s="87">
        <f>'12peso'!E70</f>
        <v>1104003</v>
      </c>
      <c r="F70" s="88">
        <f>'12peso'!F70</f>
        <v>1104003</v>
      </c>
      <c r="G70" s="39" t="str">
        <f>'12peso'!G70</f>
        <v>Açúcar refinado</v>
      </c>
      <c r="H70" s="85">
        <v>-0.75</v>
      </c>
      <c r="I70" s="85">
        <v>-3.67</v>
      </c>
      <c r="J70" s="85">
        <v>-1.8</v>
      </c>
      <c r="K70" s="85">
        <v>0.83</v>
      </c>
      <c r="L70" s="85">
        <v>-0.97</v>
      </c>
      <c r="M70" s="85">
        <v>-1.01</v>
      </c>
      <c r="N70" s="85">
        <v>0.15</v>
      </c>
      <c r="O70" s="85">
        <v>0.75</v>
      </c>
      <c r="P70" s="85">
        <v>2.2400000000000002</v>
      </c>
      <c r="Q70" s="85">
        <v>-0.56000000000000005</v>
      </c>
      <c r="R70" s="85">
        <v>0.35</v>
      </c>
      <c r="S70" s="85">
        <v>1.3</v>
      </c>
      <c r="T70" s="85">
        <v>-0.96</v>
      </c>
      <c r="U70" s="85">
        <v>-2.82</v>
      </c>
      <c r="V70" s="85">
        <v>-1.06</v>
      </c>
      <c r="W70" s="85">
        <v>-4.5</v>
      </c>
      <c r="X70" s="85">
        <v>-4.1100000000000003</v>
      </c>
      <c r="Y70" s="85">
        <v>-0.62</v>
      </c>
      <c r="Z70" s="85">
        <v>-1.6</v>
      </c>
      <c r="AA70" s="85">
        <v>-2.7</v>
      </c>
      <c r="AB70" s="85">
        <v>-0.83</v>
      </c>
      <c r="AC70" s="85">
        <v>0.13</v>
      </c>
      <c r="AD70" s="85">
        <v>2.42</v>
      </c>
      <c r="AE70" s="85">
        <v>1.35</v>
      </c>
      <c r="AF70" s="85">
        <v>2.12</v>
      </c>
      <c r="AG70" s="85">
        <v>-1.86</v>
      </c>
      <c r="AH70" s="85">
        <v>-1.91</v>
      </c>
      <c r="AI70" s="85">
        <v>2.17</v>
      </c>
      <c r="AJ70" s="85">
        <v>-1.97</v>
      </c>
      <c r="AK70" s="85">
        <v>0.62</v>
      </c>
      <c r="AL70" s="85">
        <v>-0.98</v>
      </c>
      <c r="AM70" s="85">
        <v>-2.08</v>
      </c>
      <c r="AN70" s="85">
        <v>-0.66</v>
      </c>
    </row>
    <row r="71" spans="1:40" x14ac:dyDescent="0.25">
      <c r="A71" s="64" t="str">
        <f>'12peso'!A71</f>
        <v>c</v>
      </c>
      <c r="B71" s="64" t="str">
        <f>'12peso'!B71</f>
        <v>nd</v>
      </c>
      <c r="C71" s="64" t="str">
        <f>'12peso'!C71</f>
        <v>a</v>
      </c>
      <c r="D71" s="64"/>
      <c r="E71" s="87">
        <f>'12peso'!E71</f>
        <v>1104004</v>
      </c>
      <c r="F71" s="88">
        <f>'12peso'!F71</f>
        <v>1104004</v>
      </c>
      <c r="G71" s="39" t="str">
        <f>'12peso'!G71</f>
        <v>Açúcar cristal</v>
      </c>
      <c r="H71" s="85">
        <v>-1.23</v>
      </c>
      <c r="I71" s="85">
        <v>-2.38</v>
      </c>
      <c r="J71" s="85">
        <v>-0.77</v>
      </c>
      <c r="K71" s="85">
        <v>-0.43</v>
      </c>
      <c r="L71" s="85">
        <v>-0.77</v>
      </c>
      <c r="M71" s="85">
        <v>-0.55000000000000004</v>
      </c>
      <c r="N71" s="85">
        <v>-0.41</v>
      </c>
      <c r="O71" s="85">
        <v>0.7</v>
      </c>
      <c r="P71" s="85">
        <v>0.34</v>
      </c>
      <c r="Q71" s="85">
        <v>-2.21</v>
      </c>
      <c r="R71" s="85">
        <v>-1.99</v>
      </c>
      <c r="S71" s="85">
        <v>0.66</v>
      </c>
      <c r="T71" s="85">
        <v>-0.24</v>
      </c>
      <c r="U71" s="85">
        <v>-1.76</v>
      </c>
      <c r="V71" s="85">
        <v>-1.91</v>
      </c>
      <c r="W71" s="85">
        <v>-3.41</v>
      </c>
      <c r="X71" s="85">
        <v>-1.26</v>
      </c>
      <c r="Y71" s="85">
        <v>-0.52</v>
      </c>
      <c r="Z71" s="85">
        <v>-1.67</v>
      </c>
      <c r="AA71" s="85">
        <v>-0.85</v>
      </c>
      <c r="AB71" s="85">
        <v>-0.31</v>
      </c>
      <c r="AC71" s="85">
        <v>0.04</v>
      </c>
      <c r="AD71" s="85">
        <v>1.58</v>
      </c>
      <c r="AE71" s="85">
        <v>0.56999999999999995</v>
      </c>
      <c r="AF71" s="85">
        <v>1.31</v>
      </c>
      <c r="AG71" s="85">
        <v>-0.37</v>
      </c>
      <c r="AH71" s="85">
        <v>0.54</v>
      </c>
      <c r="AI71" s="85">
        <v>-0.82</v>
      </c>
      <c r="AJ71" s="85">
        <v>0.66</v>
      </c>
      <c r="AK71" s="85">
        <v>0.59</v>
      </c>
      <c r="AL71" s="85">
        <v>0.86</v>
      </c>
      <c r="AM71" s="85">
        <v>-0.02</v>
      </c>
      <c r="AN71" s="85">
        <v>-2.16</v>
      </c>
    </row>
    <row r="72" spans="1:40" x14ac:dyDescent="0.25">
      <c r="A72" s="64" t="str">
        <f>'12peso'!A72</f>
        <v>c</v>
      </c>
      <c r="B72" s="64" t="str">
        <f>'12peso'!B72</f>
        <v>nd</v>
      </c>
      <c r="C72" s="64" t="str">
        <f>'12peso'!C72</f>
        <v>a</v>
      </c>
      <c r="D72" s="64"/>
      <c r="E72" s="89">
        <f>'12peso'!E72</f>
        <v>9999999</v>
      </c>
      <c r="F72" s="88">
        <f>'12peso'!F72</f>
        <v>1104018</v>
      </c>
      <c r="G72" s="39" t="str">
        <f>'12peso'!G72</f>
        <v>Balas</v>
      </c>
      <c r="H72" s="85">
        <v>-0.86</v>
      </c>
      <c r="I72" s="85">
        <v>-0.21</v>
      </c>
      <c r="J72" s="85">
        <v>-2.1</v>
      </c>
      <c r="K72" s="85">
        <v>-0.63</v>
      </c>
      <c r="L72" s="85">
        <v>4.07</v>
      </c>
      <c r="M72" s="85">
        <v>1.72</v>
      </c>
      <c r="N72" s="85">
        <v>-2.48</v>
      </c>
      <c r="O72" s="85">
        <v>-0.56000000000000005</v>
      </c>
      <c r="P72" s="85">
        <v>2.2999999999999998</v>
      </c>
      <c r="Q72" s="85">
        <v>-1.18</v>
      </c>
      <c r="R72" s="85">
        <v>-0.67</v>
      </c>
      <c r="S72" s="85">
        <v>-1.38</v>
      </c>
      <c r="T72" s="85">
        <v>4.74</v>
      </c>
      <c r="U72" s="85">
        <v>-0.23</v>
      </c>
      <c r="V72" s="85">
        <v>-1.73</v>
      </c>
      <c r="W72" s="85">
        <v>-0.63</v>
      </c>
      <c r="X72" s="85">
        <v>-0.05</v>
      </c>
      <c r="Y72" s="85">
        <v>0.98</v>
      </c>
      <c r="Z72" s="85">
        <v>1.02</v>
      </c>
      <c r="AA72" s="85">
        <v>-1.1499999999999999</v>
      </c>
      <c r="AB72" s="85">
        <v>-0.8</v>
      </c>
      <c r="AC72" s="85">
        <v>0.05</v>
      </c>
      <c r="AD72" s="85">
        <v>0.19</v>
      </c>
      <c r="AE72" s="85">
        <v>1.68</v>
      </c>
      <c r="AF72" s="85">
        <v>1.39</v>
      </c>
      <c r="AG72" s="85">
        <v>-1.03</v>
      </c>
      <c r="AH72" s="85">
        <v>-1.63</v>
      </c>
      <c r="AI72" s="85">
        <v>-0.84</v>
      </c>
      <c r="AJ72" s="85">
        <v>0.01</v>
      </c>
      <c r="AK72" s="85">
        <v>1.52</v>
      </c>
      <c r="AL72" s="85">
        <v>1.1299999999999999</v>
      </c>
      <c r="AM72" s="85">
        <v>-1.29</v>
      </c>
      <c r="AN72" s="85">
        <v>1.5</v>
      </c>
    </row>
    <row r="73" spans="1:40" x14ac:dyDescent="0.25">
      <c r="A73" s="64" t="str">
        <f>'12peso'!A73</f>
        <v>c</v>
      </c>
      <c r="B73" s="64" t="str">
        <f>'12peso'!B73</f>
        <v>nd</v>
      </c>
      <c r="C73" s="64" t="str">
        <f>'12peso'!C73</f>
        <v>a</v>
      </c>
      <c r="D73" s="64"/>
      <c r="E73" s="87">
        <f>'12peso'!E73</f>
        <v>1104023</v>
      </c>
      <c r="F73" s="88">
        <f>'12peso'!F73</f>
        <v>1104023</v>
      </c>
      <c r="G73" s="39" t="str">
        <f>'12peso'!G73</f>
        <v>Chocolate em barra e bombom</v>
      </c>
      <c r="H73" s="85">
        <v>0.28000000000000003</v>
      </c>
      <c r="I73" s="85">
        <v>0.42</v>
      </c>
      <c r="J73" s="85">
        <v>-1.46</v>
      </c>
      <c r="K73" s="85">
        <v>1.33</v>
      </c>
      <c r="L73" s="85">
        <v>1.1200000000000001</v>
      </c>
      <c r="M73" s="85">
        <v>0.99</v>
      </c>
      <c r="N73" s="85">
        <v>0.03</v>
      </c>
      <c r="O73" s="85">
        <v>-0.54</v>
      </c>
      <c r="P73" s="85">
        <v>1.56</v>
      </c>
      <c r="Q73" s="85">
        <v>-0.12</v>
      </c>
      <c r="R73" s="85">
        <v>-0.44</v>
      </c>
      <c r="S73" s="85">
        <v>0.52</v>
      </c>
      <c r="T73" s="85">
        <v>0.94</v>
      </c>
      <c r="U73" s="85">
        <v>-0.12</v>
      </c>
      <c r="V73" s="85">
        <v>-1.66</v>
      </c>
      <c r="W73" s="85">
        <v>0.61</v>
      </c>
      <c r="X73" s="85">
        <v>2.61</v>
      </c>
      <c r="Y73" s="85">
        <v>1.54</v>
      </c>
      <c r="Z73" s="85">
        <v>-0.54</v>
      </c>
      <c r="AA73" s="85">
        <v>-1.1399999999999999</v>
      </c>
      <c r="AB73" s="85">
        <v>0.81</v>
      </c>
      <c r="AC73" s="85">
        <v>-1.1100000000000001</v>
      </c>
      <c r="AD73" s="85">
        <v>-0.22</v>
      </c>
      <c r="AE73" s="85">
        <v>-1.04</v>
      </c>
      <c r="AF73" s="85">
        <v>0.36</v>
      </c>
      <c r="AG73" s="85">
        <v>-0.44</v>
      </c>
      <c r="AH73" s="85">
        <v>1.46</v>
      </c>
      <c r="AI73" s="85">
        <v>-0.26</v>
      </c>
      <c r="AJ73" s="85">
        <v>2.15</v>
      </c>
      <c r="AK73" s="85">
        <v>2.08</v>
      </c>
      <c r="AL73" s="85">
        <v>0.86</v>
      </c>
      <c r="AM73" s="85">
        <v>0.52</v>
      </c>
      <c r="AN73" s="85">
        <v>0.75</v>
      </c>
    </row>
    <row r="74" spans="1:40" x14ac:dyDescent="0.25">
      <c r="A74" s="64" t="str">
        <f>'12peso'!A74</f>
        <v>c</v>
      </c>
      <c r="B74" s="64" t="str">
        <f>'12peso'!B74</f>
        <v>nd</v>
      </c>
      <c r="C74" s="64" t="str">
        <f>'12peso'!C74</f>
        <v>a</v>
      </c>
      <c r="D74" s="64"/>
      <c r="E74" s="87">
        <f>'12peso'!E74</f>
        <v>1104032</v>
      </c>
      <c r="F74" s="88">
        <f>'12peso'!F74</f>
        <v>1104032</v>
      </c>
      <c r="G74" s="39" t="str">
        <f>'12peso'!G74</f>
        <v>Sorvete</v>
      </c>
      <c r="H74" s="85">
        <v>0.06</v>
      </c>
      <c r="I74" s="85">
        <v>0.32</v>
      </c>
      <c r="J74" s="85">
        <v>1.17</v>
      </c>
      <c r="K74" s="85">
        <v>6.83</v>
      </c>
      <c r="L74" s="85">
        <v>1.67</v>
      </c>
      <c r="M74" s="85">
        <v>0.31</v>
      </c>
      <c r="N74" s="85">
        <v>0.34</v>
      </c>
      <c r="O74" s="85">
        <v>0.28000000000000003</v>
      </c>
      <c r="P74" s="85">
        <v>0.73</v>
      </c>
      <c r="Q74" s="85">
        <v>0.5</v>
      </c>
      <c r="R74" s="85">
        <v>-0.02</v>
      </c>
      <c r="S74" s="85">
        <v>0.18</v>
      </c>
      <c r="T74" s="85">
        <v>0.45</v>
      </c>
      <c r="U74" s="85">
        <v>0.24</v>
      </c>
      <c r="V74" s="85">
        <v>1</v>
      </c>
      <c r="W74" s="85">
        <v>5.94</v>
      </c>
      <c r="X74" s="85">
        <v>1.1499999999999999</v>
      </c>
      <c r="Y74" s="85">
        <v>-0.7</v>
      </c>
      <c r="Z74" s="85">
        <v>0.21</v>
      </c>
      <c r="AA74" s="85">
        <v>0.64</v>
      </c>
      <c r="AB74" s="85">
        <v>0.97</v>
      </c>
      <c r="AC74" s="85">
        <v>0.22</v>
      </c>
      <c r="AD74" s="85">
        <v>0.41</v>
      </c>
      <c r="AE74" s="85">
        <v>-0.48</v>
      </c>
      <c r="AF74" s="85">
        <v>0.55000000000000004</v>
      </c>
      <c r="AG74" s="85">
        <v>0.69</v>
      </c>
      <c r="AH74" s="85">
        <v>0.85</v>
      </c>
      <c r="AI74" s="85">
        <v>4.54</v>
      </c>
      <c r="AJ74" s="85">
        <v>0.98</v>
      </c>
      <c r="AK74" s="85">
        <v>0.94</v>
      </c>
      <c r="AL74" s="85">
        <v>0.36</v>
      </c>
      <c r="AM74" s="85">
        <v>-0.1</v>
      </c>
      <c r="AN74" s="85">
        <v>0.73</v>
      </c>
    </row>
    <row r="75" spans="1:40" x14ac:dyDescent="0.25">
      <c r="A75" s="64" t="str">
        <f>'12peso'!A75</f>
        <v>c</v>
      </c>
      <c r="B75" s="64" t="str">
        <f>'12peso'!B75</f>
        <v>nd</v>
      </c>
      <c r="C75" s="64" t="str">
        <f>'12peso'!C75</f>
        <v>a</v>
      </c>
      <c r="D75" s="64"/>
      <c r="E75" s="87">
        <f>'12peso'!E75</f>
        <v>1104052</v>
      </c>
      <c r="F75" s="88">
        <f>'12peso'!F75</f>
        <v>1104052</v>
      </c>
      <c r="G75" s="39" t="str">
        <f>'12peso'!G75</f>
        <v>Chocolate e achocolatado em pó</v>
      </c>
      <c r="H75" s="85">
        <v>1.2</v>
      </c>
      <c r="I75" s="85">
        <v>0.35</v>
      </c>
      <c r="J75" s="85">
        <v>0.54</v>
      </c>
      <c r="K75" s="85">
        <v>0.51</v>
      </c>
      <c r="L75" s="85">
        <v>1.74</v>
      </c>
      <c r="M75" s="85">
        <v>1.22</v>
      </c>
      <c r="N75" s="85">
        <v>1.55</v>
      </c>
      <c r="O75" s="85">
        <v>0.45</v>
      </c>
      <c r="P75" s="85">
        <v>0.7</v>
      </c>
      <c r="Q75" s="85">
        <v>0.32</v>
      </c>
      <c r="R75" s="85">
        <v>-0.1</v>
      </c>
      <c r="S75" s="85">
        <v>1.92</v>
      </c>
      <c r="T75" s="85">
        <v>1.04</v>
      </c>
      <c r="U75" s="85">
        <v>1.62</v>
      </c>
      <c r="V75" s="85">
        <v>0.56000000000000005</v>
      </c>
      <c r="W75" s="85">
        <v>0.46</v>
      </c>
      <c r="X75" s="85">
        <v>1.03</v>
      </c>
      <c r="Y75" s="85">
        <v>2.16</v>
      </c>
      <c r="Z75" s="85">
        <v>1.1299999999999999</v>
      </c>
      <c r="AA75" s="85">
        <v>-0.15</v>
      </c>
      <c r="AB75" s="85">
        <v>-0.2</v>
      </c>
      <c r="AC75" s="85">
        <v>0.99</v>
      </c>
      <c r="AD75" s="85">
        <v>0.5</v>
      </c>
      <c r="AE75" s="85">
        <v>1.1399999999999999</v>
      </c>
      <c r="AF75" s="85">
        <v>0.2</v>
      </c>
      <c r="AG75" s="85">
        <v>-0.22</v>
      </c>
      <c r="AH75" s="85">
        <v>0.76</v>
      </c>
      <c r="AI75" s="85">
        <v>1.03</v>
      </c>
      <c r="AJ75" s="85">
        <v>1.47</v>
      </c>
      <c r="AK75" s="85">
        <v>1.5</v>
      </c>
      <c r="AL75" s="85">
        <v>1.78</v>
      </c>
      <c r="AM75" s="85">
        <v>0.34</v>
      </c>
      <c r="AN75" s="85">
        <v>1.22</v>
      </c>
    </row>
    <row r="76" spans="1:40" x14ac:dyDescent="0.25">
      <c r="A76" s="64" t="str">
        <f>'12peso'!A76</f>
        <v>c</v>
      </c>
      <c r="B76" s="64" t="str">
        <f>'12peso'!B76</f>
        <v>nd</v>
      </c>
      <c r="C76" s="64" t="str">
        <f>'12peso'!C76</f>
        <v>a</v>
      </c>
      <c r="D76" s="64"/>
      <c r="E76" s="87">
        <f>'12peso'!E76</f>
        <v>1104060</v>
      </c>
      <c r="F76" s="88">
        <f>'12peso'!F76</f>
        <v>1104060</v>
      </c>
      <c r="G76" s="39" t="str">
        <f>'12peso'!G76</f>
        <v>Doce de frutas em pasta</v>
      </c>
      <c r="H76" s="85">
        <v>2.31</v>
      </c>
      <c r="I76" s="85">
        <v>1.47</v>
      </c>
      <c r="J76" s="85">
        <v>-0.08</v>
      </c>
      <c r="K76" s="85">
        <v>-0.27</v>
      </c>
      <c r="L76" s="85">
        <v>1.53</v>
      </c>
      <c r="M76" s="85">
        <v>2.17</v>
      </c>
      <c r="N76" s="85">
        <v>1.78</v>
      </c>
      <c r="O76" s="85">
        <v>0.13</v>
      </c>
      <c r="P76" s="85">
        <v>2.41</v>
      </c>
      <c r="Q76" s="85">
        <v>0.97</v>
      </c>
      <c r="R76" s="85">
        <v>4.24</v>
      </c>
      <c r="S76" s="85">
        <v>-1.01</v>
      </c>
      <c r="T76" s="85">
        <v>1.3</v>
      </c>
      <c r="U76" s="85">
        <v>2.41</v>
      </c>
      <c r="V76" s="85">
        <v>2</v>
      </c>
      <c r="W76" s="85">
        <v>2.68</v>
      </c>
      <c r="X76" s="85">
        <v>3.02</v>
      </c>
      <c r="Y76" s="85">
        <v>0.42</v>
      </c>
      <c r="Z76" s="85">
        <v>-0.88</v>
      </c>
      <c r="AA76" s="85">
        <v>1.48</v>
      </c>
      <c r="AB76" s="85">
        <v>4.21</v>
      </c>
      <c r="AC76" s="85">
        <v>0.19</v>
      </c>
      <c r="AD76" s="85">
        <v>0.77</v>
      </c>
      <c r="AE76" s="85">
        <v>-2.97</v>
      </c>
      <c r="AF76" s="85">
        <v>1.17</v>
      </c>
      <c r="AG76" s="85">
        <v>1.1200000000000001</v>
      </c>
      <c r="AH76" s="85">
        <v>0.15</v>
      </c>
      <c r="AI76" s="85">
        <v>3.88</v>
      </c>
      <c r="AJ76" s="85">
        <v>-0.12</v>
      </c>
      <c r="AK76" s="85">
        <v>3.11</v>
      </c>
      <c r="AL76" s="85">
        <v>-3.34</v>
      </c>
      <c r="AM76" s="85">
        <v>-2.96</v>
      </c>
      <c r="AN76" s="85">
        <v>1.89</v>
      </c>
    </row>
    <row r="77" spans="1:40" x14ac:dyDescent="0.25">
      <c r="A77" s="64">
        <f>'12peso'!A77</f>
        <v>0</v>
      </c>
      <c r="B77" s="64">
        <f>'12peso'!B77</f>
        <v>0</v>
      </c>
      <c r="C77" s="64">
        <f>'12peso'!C77</f>
        <v>0</v>
      </c>
      <c r="D77" s="64"/>
      <c r="E77" s="110">
        <f>'12peso'!E77</f>
        <v>1105000</v>
      </c>
      <c r="F77" s="114">
        <f>'12peso'!F77</f>
        <v>1105</v>
      </c>
      <c r="G77" s="99" t="str">
        <f>'12peso'!G77</f>
        <v>Hortaliças e verduras</v>
      </c>
      <c r="H77" s="85">
        <v>4.5599999999999996</v>
      </c>
      <c r="I77" s="85">
        <v>5.09</v>
      </c>
      <c r="J77" s="85">
        <v>2.25</v>
      </c>
      <c r="K77" s="85">
        <v>1.6</v>
      </c>
      <c r="L77" s="85">
        <v>0.98</v>
      </c>
      <c r="M77" s="85">
        <v>2.92</v>
      </c>
      <c r="N77" s="85">
        <v>4.68</v>
      </c>
      <c r="O77" s="85">
        <v>-3.84</v>
      </c>
      <c r="P77" s="85">
        <v>-5.13</v>
      </c>
      <c r="Q77" s="85">
        <v>-7.0000000000000007E-2</v>
      </c>
      <c r="R77" s="85">
        <v>-0.63</v>
      </c>
      <c r="S77" s="85">
        <v>3.79</v>
      </c>
      <c r="T77" s="85">
        <v>10.86</v>
      </c>
      <c r="U77" s="85">
        <v>6.28</v>
      </c>
      <c r="V77" s="85">
        <v>2.46</v>
      </c>
      <c r="W77" s="85">
        <v>3.31</v>
      </c>
      <c r="X77" s="85">
        <v>-0.37</v>
      </c>
      <c r="Y77" s="85">
        <v>-6.35</v>
      </c>
      <c r="Z77" s="85">
        <v>-0.75</v>
      </c>
      <c r="AA77" s="85">
        <v>0.01</v>
      </c>
      <c r="AB77" s="85">
        <v>-5.26</v>
      </c>
      <c r="AC77" s="85">
        <v>-2.34</v>
      </c>
      <c r="AD77" s="85">
        <v>2.86</v>
      </c>
      <c r="AE77" s="85">
        <v>2.19</v>
      </c>
      <c r="AF77" s="85">
        <v>6.01</v>
      </c>
      <c r="AG77" s="85">
        <v>11.42</v>
      </c>
      <c r="AH77" s="85">
        <v>9.36</v>
      </c>
      <c r="AI77" s="85">
        <v>-1</v>
      </c>
      <c r="AJ77" s="85">
        <v>-3.81</v>
      </c>
      <c r="AK77" s="85">
        <v>-6.65</v>
      </c>
      <c r="AL77" s="85">
        <v>-3.39</v>
      </c>
      <c r="AM77" s="85">
        <v>-5.39</v>
      </c>
      <c r="AN77" s="85">
        <v>-1.68</v>
      </c>
    </row>
    <row r="78" spans="1:40" x14ac:dyDescent="0.25">
      <c r="A78" s="64" t="str">
        <f>'12peso'!A78</f>
        <v>nc</v>
      </c>
      <c r="B78" s="64" t="str">
        <f>'12peso'!B78</f>
        <v>nd</v>
      </c>
      <c r="C78" s="64" t="str">
        <f>'12peso'!C78</f>
        <v>a</v>
      </c>
      <c r="D78" s="64"/>
      <c r="E78" s="87">
        <f>'12peso'!E78</f>
        <v>1105001</v>
      </c>
      <c r="F78" s="88">
        <f>'12peso'!F78</f>
        <v>1105001</v>
      </c>
      <c r="G78" s="39" t="str">
        <f>'12peso'!G78</f>
        <v>Alface</v>
      </c>
      <c r="H78" s="85">
        <v>5.33</v>
      </c>
      <c r="I78" s="85">
        <v>6.18</v>
      </c>
      <c r="J78" s="85">
        <v>2.78</v>
      </c>
      <c r="K78" s="85">
        <v>1.99</v>
      </c>
      <c r="L78" s="85">
        <v>0.46</v>
      </c>
      <c r="M78" s="85">
        <v>4.8</v>
      </c>
      <c r="N78" s="85">
        <v>5.72</v>
      </c>
      <c r="O78" s="85">
        <v>-5.36</v>
      </c>
      <c r="P78" s="85">
        <v>-6.99</v>
      </c>
      <c r="Q78" s="85">
        <v>0.4</v>
      </c>
      <c r="R78" s="85">
        <v>0.38</v>
      </c>
      <c r="S78" s="85">
        <v>3.72</v>
      </c>
      <c r="T78" s="85">
        <v>13.4</v>
      </c>
      <c r="U78" s="85">
        <v>3.23</v>
      </c>
      <c r="V78" s="85">
        <v>-0.41</v>
      </c>
      <c r="W78" s="85">
        <v>5.09</v>
      </c>
      <c r="X78" s="85">
        <v>-3.38</v>
      </c>
      <c r="Y78" s="85">
        <v>-6.14</v>
      </c>
      <c r="Z78" s="85">
        <v>3.12</v>
      </c>
      <c r="AA78" s="85">
        <v>1.3</v>
      </c>
      <c r="AB78" s="85">
        <v>-5.87</v>
      </c>
      <c r="AC78" s="85">
        <v>-3.01</v>
      </c>
      <c r="AD78" s="85">
        <v>3.02</v>
      </c>
      <c r="AE78" s="85">
        <v>2.67</v>
      </c>
      <c r="AF78" s="85">
        <v>5.57</v>
      </c>
      <c r="AG78" s="85">
        <v>17.45</v>
      </c>
      <c r="AH78" s="85">
        <v>11.38</v>
      </c>
      <c r="AI78" s="85">
        <v>-2.96</v>
      </c>
      <c r="AJ78" s="85">
        <v>-6.84</v>
      </c>
      <c r="AK78" s="85">
        <v>-10.199999999999999</v>
      </c>
      <c r="AL78" s="85">
        <v>-2.79</v>
      </c>
      <c r="AM78" s="85">
        <v>-7.61</v>
      </c>
      <c r="AN78" s="85">
        <v>-2.23</v>
      </c>
    </row>
    <row r="79" spans="1:40" x14ac:dyDescent="0.25">
      <c r="A79" s="64" t="str">
        <f>'12peso'!A79</f>
        <v>nc</v>
      </c>
      <c r="B79" s="64" t="str">
        <f>'12peso'!B79</f>
        <v>nd</v>
      </c>
      <c r="C79" s="64" t="str">
        <f>'12peso'!C79</f>
        <v>a</v>
      </c>
      <c r="D79" s="64"/>
      <c r="E79" s="87">
        <f>'12peso'!E79</f>
        <v>1105004</v>
      </c>
      <c r="F79" s="88">
        <f>'12peso'!F79</f>
        <v>1105004</v>
      </c>
      <c r="G79" s="39" t="str">
        <f>'12peso'!G79</f>
        <v>Coentro</v>
      </c>
      <c r="H79" s="85">
        <v>3.05</v>
      </c>
      <c r="I79" s="85">
        <v>0.05</v>
      </c>
      <c r="J79" s="85">
        <v>-1.92</v>
      </c>
      <c r="K79" s="85">
        <v>-1.78</v>
      </c>
      <c r="L79" s="85">
        <v>4.9400000000000004</v>
      </c>
      <c r="M79" s="85">
        <v>0.08</v>
      </c>
      <c r="N79" s="85">
        <v>-1.82</v>
      </c>
      <c r="O79" s="85">
        <v>-0.98</v>
      </c>
      <c r="P79" s="85">
        <v>-3.97</v>
      </c>
      <c r="Q79" s="85">
        <v>5.28</v>
      </c>
      <c r="R79" s="85">
        <v>-2.35</v>
      </c>
      <c r="S79" s="85">
        <v>9.07</v>
      </c>
      <c r="T79" s="85">
        <v>8.19</v>
      </c>
      <c r="U79" s="85">
        <v>11.93</v>
      </c>
      <c r="V79" s="85">
        <v>3.73</v>
      </c>
      <c r="W79" s="85">
        <v>0.36</v>
      </c>
      <c r="X79" s="85">
        <v>16.32</v>
      </c>
      <c r="Y79" s="85">
        <v>-10.130000000000001</v>
      </c>
      <c r="Z79" s="85">
        <v>-1.59</v>
      </c>
      <c r="AA79" s="85">
        <v>-3.65</v>
      </c>
      <c r="AB79" s="85">
        <v>-3.68</v>
      </c>
      <c r="AC79" s="85">
        <v>2.57</v>
      </c>
      <c r="AD79" s="85">
        <v>6.75</v>
      </c>
      <c r="AE79" s="85">
        <v>-4.7300000000000004</v>
      </c>
      <c r="AF79" s="85">
        <v>7.48</v>
      </c>
      <c r="AG79" s="85">
        <v>-9.17</v>
      </c>
      <c r="AH79" s="85">
        <v>5.22</v>
      </c>
      <c r="AI79" s="85">
        <v>4.45</v>
      </c>
      <c r="AJ79" s="85">
        <v>-1.07</v>
      </c>
      <c r="AK79" s="85">
        <v>0.28999999999999998</v>
      </c>
      <c r="AL79" s="85">
        <v>-0.03</v>
      </c>
      <c r="AM79" s="85">
        <v>-1.37</v>
      </c>
      <c r="AN79" s="85">
        <v>1.4</v>
      </c>
    </row>
    <row r="80" spans="1:40" x14ac:dyDescent="0.25">
      <c r="A80" s="64" t="str">
        <f>'12peso'!A80</f>
        <v>nc</v>
      </c>
      <c r="B80" s="64" t="str">
        <f>'12peso'!B80</f>
        <v>nd</v>
      </c>
      <c r="C80" s="64" t="str">
        <f>'12peso'!C80</f>
        <v>a</v>
      </c>
      <c r="D80" s="64"/>
      <c r="E80" s="87">
        <f>'12peso'!E80</f>
        <v>1105005</v>
      </c>
      <c r="F80" s="88">
        <f>'12peso'!F80</f>
        <v>1105005</v>
      </c>
      <c r="G80" s="39" t="str">
        <f>'12peso'!G80</f>
        <v>Couve</v>
      </c>
      <c r="H80" s="85">
        <v>5.36</v>
      </c>
      <c r="I80" s="85">
        <v>2.91</v>
      </c>
      <c r="J80" s="85">
        <v>1.03</v>
      </c>
      <c r="K80" s="85">
        <v>-0.18</v>
      </c>
      <c r="L80" s="85">
        <v>5.75</v>
      </c>
      <c r="M80" s="85">
        <v>1.47</v>
      </c>
      <c r="N80" s="85">
        <v>1.21</v>
      </c>
      <c r="O80" s="85">
        <v>-5.54</v>
      </c>
      <c r="P80" s="85">
        <v>-2.6</v>
      </c>
      <c r="Q80" s="85">
        <v>-0.83</v>
      </c>
      <c r="R80" s="85">
        <v>-0.66</v>
      </c>
      <c r="S80" s="85">
        <v>1.84</v>
      </c>
      <c r="T80" s="85">
        <v>7.08</v>
      </c>
      <c r="U80" s="85">
        <v>7.48</v>
      </c>
      <c r="V80" s="85">
        <v>0.75</v>
      </c>
      <c r="W80" s="85">
        <v>4.03</v>
      </c>
      <c r="X80" s="85">
        <v>0.85</v>
      </c>
      <c r="Y80" s="85">
        <v>-4.74</v>
      </c>
      <c r="Z80" s="85">
        <v>0.21</v>
      </c>
      <c r="AA80" s="85">
        <v>-0.34</v>
      </c>
      <c r="AB80" s="85">
        <v>-5.58</v>
      </c>
      <c r="AC80" s="85">
        <v>-2.17</v>
      </c>
      <c r="AD80" s="85">
        <v>3.39</v>
      </c>
      <c r="AE80" s="85">
        <v>0.06</v>
      </c>
      <c r="AF80" s="85">
        <v>5.48</v>
      </c>
      <c r="AG80" s="85">
        <v>5.12</v>
      </c>
      <c r="AH80" s="85">
        <v>7.22</v>
      </c>
      <c r="AI80" s="85">
        <v>1.21</v>
      </c>
      <c r="AJ80" s="85">
        <v>0.64</v>
      </c>
      <c r="AK80" s="85">
        <v>-2.44</v>
      </c>
      <c r="AL80" s="85">
        <v>-1.85</v>
      </c>
      <c r="AM80" s="85">
        <v>-6.71</v>
      </c>
      <c r="AN80" s="85">
        <v>-1.02</v>
      </c>
    </row>
    <row r="81" spans="1:40" x14ac:dyDescent="0.25">
      <c r="A81" s="64" t="str">
        <f>'12peso'!A81</f>
        <v>nc</v>
      </c>
      <c r="B81" s="64" t="str">
        <f>'12peso'!B81</f>
        <v>nd</v>
      </c>
      <c r="C81" s="64" t="str">
        <f>'12peso'!C81</f>
        <v>a</v>
      </c>
      <c r="D81" s="64"/>
      <c r="E81" s="87">
        <f>'12peso'!E81</f>
        <v>1105006</v>
      </c>
      <c r="F81" s="88">
        <f>'12peso'!F81</f>
        <v>1105006</v>
      </c>
      <c r="G81" s="39" t="str">
        <f>'12peso'!G81</f>
        <v>Couve-flor</v>
      </c>
      <c r="H81" s="85">
        <v>12.3</v>
      </c>
      <c r="I81" s="85">
        <v>4.68</v>
      </c>
      <c r="J81" s="85">
        <v>7.97</v>
      </c>
      <c r="K81" s="85">
        <v>12.37</v>
      </c>
      <c r="L81" s="85">
        <v>-6.5</v>
      </c>
      <c r="M81" s="85">
        <v>-4.78</v>
      </c>
      <c r="N81" s="85">
        <v>-2.0099999999999998</v>
      </c>
      <c r="O81" s="85">
        <v>-2.46</v>
      </c>
      <c r="P81" s="85">
        <v>-12.77</v>
      </c>
      <c r="Q81" s="85">
        <v>13.56</v>
      </c>
      <c r="R81" s="85">
        <v>-0.02</v>
      </c>
      <c r="S81" s="85">
        <v>8.86</v>
      </c>
      <c r="T81" s="85">
        <v>4.3899999999999997</v>
      </c>
      <c r="U81" s="85">
        <v>1.63</v>
      </c>
      <c r="V81" s="85">
        <v>3.91</v>
      </c>
      <c r="W81" s="85">
        <v>0.18</v>
      </c>
      <c r="X81" s="85">
        <v>2.1</v>
      </c>
      <c r="Y81" s="85">
        <v>-6.83</v>
      </c>
      <c r="Z81" s="85">
        <v>-3.73</v>
      </c>
      <c r="AA81" s="85">
        <v>-5.93</v>
      </c>
      <c r="AB81" s="85">
        <v>-6.02</v>
      </c>
      <c r="AC81" s="85">
        <v>4.84</v>
      </c>
      <c r="AD81" s="85">
        <v>4.3600000000000003</v>
      </c>
      <c r="AE81" s="85">
        <v>2.79</v>
      </c>
      <c r="AF81" s="85">
        <v>10.71</v>
      </c>
      <c r="AG81" s="85">
        <v>5.79</v>
      </c>
      <c r="AH81" s="85">
        <v>9.31</v>
      </c>
      <c r="AI81" s="85">
        <v>-0.18</v>
      </c>
      <c r="AJ81" s="85">
        <v>-2.4900000000000002</v>
      </c>
      <c r="AK81" s="85">
        <v>-2.2999999999999998</v>
      </c>
      <c r="AL81" s="85">
        <v>-6.16</v>
      </c>
      <c r="AM81" s="85">
        <v>-0.95</v>
      </c>
      <c r="AN81" s="85">
        <v>-3.85</v>
      </c>
    </row>
    <row r="82" spans="1:40" x14ac:dyDescent="0.25">
      <c r="A82" s="64" t="str">
        <f>'12peso'!A82</f>
        <v>nc</v>
      </c>
      <c r="B82" s="64" t="str">
        <f>'12peso'!B82</f>
        <v>nd</v>
      </c>
      <c r="C82" s="64" t="str">
        <f>'12peso'!C82</f>
        <v>a</v>
      </c>
      <c r="D82" s="64"/>
      <c r="E82" s="87">
        <f>'12peso'!E82</f>
        <v>1105010</v>
      </c>
      <c r="F82" s="88">
        <f>'12peso'!F82</f>
        <v>1105010</v>
      </c>
      <c r="G82" s="39" t="str">
        <f>'12peso'!G82</f>
        <v>Repolho</v>
      </c>
      <c r="H82" s="85">
        <v>2.92</v>
      </c>
      <c r="I82" s="85">
        <v>6.92</v>
      </c>
      <c r="J82" s="85">
        <v>-4.04</v>
      </c>
      <c r="K82" s="85">
        <v>1.73</v>
      </c>
      <c r="L82" s="85">
        <v>-1.17</v>
      </c>
      <c r="M82" s="85">
        <v>6.23</v>
      </c>
      <c r="N82" s="85">
        <v>7.76</v>
      </c>
      <c r="O82" s="85">
        <v>1.73</v>
      </c>
      <c r="P82" s="85">
        <v>-3.07</v>
      </c>
      <c r="Q82" s="85">
        <v>-3.77</v>
      </c>
      <c r="R82" s="85">
        <v>-3.77</v>
      </c>
      <c r="S82" s="85">
        <v>3.36</v>
      </c>
      <c r="T82" s="85">
        <v>13.98</v>
      </c>
      <c r="U82" s="85">
        <v>19.88</v>
      </c>
      <c r="V82" s="85">
        <v>15.74</v>
      </c>
      <c r="W82" s="85">
        <v>-1.04</v>
      </c>
      <c r="X82" s="85">
        <v>-2.5099999999999998</v>
      </c>
      <c r="Y82" s="85">
        <v>-10.68</v>
      </c>
      <c r="Z82" s="85">
        <v>-9.66</v>
      </c>
      <c r="AA82" s="85">
        <v>-4.59</v>
      </c>
      <c r="AB82" s="85">
        <v>-6.04</v>
      </c>
      <c r="AC82" s="85">
        <v>-3.59</v>
      </c>
      <c r="AD82" s="85">
        <v>0.09</v>
      </c>
      <c r="AE82" s="85">
        <v>6.45</v>
      </c>
      <c r="AF82" s="85">
        <v>8.65</v>
      </c>
      <c r="AG82" s="85">
        <v>11.31</v>
      </c>
      <c r="AH82" s="85">
        <v>12</v>
      </c>
      <c r="AI82" s="85">
        <v>-0.56999999999999995</v>
      </c>
      <c r="AJ82" s="85">
        <v>0.9</v>
      </c>
      <c r="AK82" s="85">
        <v>-7.6</v>
      </c>
      <c r="AL82" s="85">
        <v>-7.39</v>
      </c>
      <c r="AM82" s="85">
        <v>-4.76</v>
      </c>
      <c r="AN82" s="85">
        <v>-3.34</v>
      </c>
    </row>
    <row r="83" spans="1:40" x14ac:dyDescent="0.25">
      <c r="A83" s="64" t="str">
        <f>'12peso'!A83</f>
        <v>nc</v>
      </c>
      <c r="B83" s="64" t="str">
        <f>'12peso'!B83</f>
        <v>nd</v>
      </c>
      <c r="C83" s="64" t="str">
        <f>'12peso'!C83</f>
        <v>a</v>
      </c>
      <c r="D83" s="64"/>
      <c r="E83" s="87">
        <f>'12peso'!E83</f>
        <v>1105012</v>
      </c>
      <c r="F83" s="88">
        <f>'12peso'!F83</f>
        <v>1105012</v>
      </c>
      <c r="G83" s="39" t="str">
        <f>'12peso'!G83</f>
        <v>Cheiro-verde</v>
      </c>
      <c r="H83" s="85">
        <v>2.76</v>
      </c>
      <c r="I83" s="85">
        <v>4.2699999999999996</v>
      </c>
      <c r="J83" s="85">
        <v>5.56</v>
      </c>
      <c r="K83" s="85">
        <v>0.75</v>
      </c>
      <c r="L83" s="85">
        <v>1.85</v>
      </c>
      <c r="M83" s="85">
        <v>-0.62</v>
      </c>
      <c r="N83" s="85">
        <v>3.55</v>
      </c>
      <c r="O83" s="85">
        <v>-2.94</v>
      </c>
      <c r="P83" s="85">
        <v>-2.5</v>
      </c>
      <c r="Q83" s="85">
        <v>0.46</v>
      </c>
      <c r="R83" s="85">
        <v>-1.21</v>
      </c>
      <c r="S83" s="85">
        <v>3.84</v>
      </c>
      <c r="T83" s="85">
        <v>5.62</v>
      </c>
      <c r="U83" s="85">
        <v>4.43</v>
      </c>
      <c r="V83" s="85">
        <v>-0.3</v>
      </c>
      <c r="W83" s="85">
        <v>3.16</v>
      </c>
      <c r="X83" s="85">
        <v>6.05</v>
      </c>
      <c r="Y83" s="85">
        <v>-3.08</v>
      </c>
      <c r="Z83" s="85">
        <v>-2.81</v>
      </c>
      <c r="AA83" s="85">
        <v>1.24</v>
      </c>
      <c r="AB83" s="85">
        <v>-4.55</v>
      </c>
      <c r="AC83" s="85">
        <v>-1.75</v>
      </c>
      <c r="AD83" s="85">
        <v>3.09</v>
      </c>
      <c r="AE83" s="85">
        <v>1.44</v>
      </c>
      <c r="AF83" s="85">
        <v>5.35</v>
      </c>
      <c r="AG83" s="85">
        <v>5.34</v>
      </c>
      <c r="AH83" s="85">
        <v>4.88</v>
      </c>
      <c r="AI83" s="85">
        <v>0.69</v>
      </c>
      <c r="AJ83" s="85">
        <v>-2.0699999999999998</v>
      </c>
      <c r="AK83" s="85">
        <v>0.64</v>
      </c>
      <c r="AL83" s="85">
        <v>-2.4300000000000002</v>
      </c>
      <c r="AM83" s="85">
        <v>-2.4500000000000002</v>
      </c>
      <c r="AN83" s="85">
        <v>0.62</v>
      </c>
    </row>
    <row r="84" spans="1:40" x14ac:dyDescent="0.25">
      <c r="A84" s="64" t="str">
        <f>'12peso'!A84</f>
        <v>nc</v>
      </c>
      <c r="B84" s="64" t="str">
        <f>'12peso'!B84</f>
        <v>nd</v>
      </c>
      <c r="C84" s="64" t="str">
        <f>'12peso'!C84</f>
        <v>a</v>
      </c>
      <c r="D84" s="64"/>
      <c r="E84" s="89">
        <f>'12peso'!E84</f>
        <v>9999999</v>
      </c>
      <c r="F84" s="115">
        <f>'12peso'!F84</f>
        <v>1105013</v>
      </c>
      <c r="G84" s="115" t="str">
        <f>'12peso'!G84</f>
        <v>Agrião</v>
      </c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>
        <v>-2.99</v>
      </c>
      <c r="AG84" s="79">
        <v>0.94</v>
      </c>
      <c r="AH84" s="85">
        <v>0.21</v>
      </c>
      <c r="AI84" s="85">
        <v>7.9</v>
      </c>
      <c r="AJ84" s="85">
        <v>1.84</v>
      </c>
      <c r="AK84" s="85">
        <v>-1.47</v>
      </c>
      <c r="AL84" s="85">
        <v>-6.5</v>
      </c>
      <c r="AM84" s="85">
        <v>-4.93</v>
      </c>
      <c r="AN84" s="85">
        <v>4.66</v>
      </c>
    </row>
    <row r="85" spans="1:40" x14ac:dyDescent="0.25">
      <c r="A85" s="64" t="str">
        <f>'12peso'!A85</f>
        <v>nc</v>
      </c>
      <c r="B85" s="64" t="str">
        <f>'12peso'!B85</f>
        <v>nd</v>
      </c>
      <c r="C85" s="64" t="str">
        <f>'12peso'!C85</f>
        <v>a</v>
      </c>
      <c r="D85" s="64"/>
      <c r="E85" s="87">
        <f>'12peso'!E85</f>
        <v>1105019</v>
      </c>
      <c r="F85" s="88">
        <f>'12peso'!F85</f>
        <v>1105019</v>
      </c>
      <c r="G85" s="39" t="str">
        <f>'12peso'!G85</f>
        <v>Brócolis</v>
      </c>
      <c r="H85" s="85">
        <v>4.47</v>
      </c>
      <c r="I85" s="85">
        <v>2.77</v>
      </c>
      <c r="J85" s="85">
        <v>5.13</v>
      </c>
      <c r="K85" s="85">
        <v>1.98</v>
      </c>
      <c r="L85" s="85">
        <v>0.39</v>
      </c>
      <c r="M85" s="85">
        <v>-1.51</v>
      </c>
      <c r="N85" s="85">
        <v>4.38</v>
      </c>
      <c r="O85" s="85">
        <v>-4.4800000000000004</v>
      </c>
      <c r="P85" s="85">
        <v>-3.52</v>
      </c>
      <c r="Q85" s="85">
        <v>-2.34</v>
      </c>
      <c r="R85" s="85">
        <v>0.26</v>
      </c>
      <c r="S85" s="85">
        <v>3.02</v>
      </c>
      <c r="T85" s="85">
        <v>7.19</v>
      </c>
      <c r="U85" s="85">
        <v>3.65</v>
      </c>
      <c r="V85" s="85">
        <v>1.71</v>
      </c>
      <c r="W85" s="85">
        <v>3.51</v>
      </c>
      <c r="X85" s="85">
        <v>-0.15</v>
      </c>
      <c r="Y85" s="85">
        <v>-4.3600000000000003</v>
      </c>
      <c r="Z85" s="85">
        <v>-3.33</v>
      </c>
      <c r="AA85" s="85">
        <v>1.36</v>
      </c>
      <c r="AB85" s="85">
        <v>-1.74</v>
      </c>
      <c r="AC85" s="85">
        <v>-1.9</v>
      </c>
      <c r="AD85" s="85">
        <v>2.34</v>
      </c>
      <c r="AE85" s="85">
        <v>0.97</v>
      </c>
      <c r="AF85" s="85">
        <v>4.41</v>
      </c>
      <c r="AG85" s="85">
        <v>6.81</v>
      </c>
      <c r="AH85" s="85">
        <v>3.81</v>
      </c>
      <c r="AI85" s="85">
        <v>4.16</v>
      </c>
      <c r="AJ85" s="85">
        <v>-1.04</v>
      </c>
      <c r="AK85" s="85">
        <v>-5.07</v>
      </c>
      <c r="AL85" s="85">
        <v>-4.9800000000000004</v>
      </c>
      <c r="AM85" s="85">
        <v>-0.19</v>
      </c>
      <c r="AN85" s="85">
        <v>-2.78</v>
      </c>
    </row>
    <row r="86" spans="1:40" x14ac:dyDescent="0.25">
      <c r="A86" s="64">
        <f>'12peso'!A86</f>
        <v>0</v>
      </c>
      <c r="B86" s="64">
        <f>'12peso'!B86</f>
        <v>0</v>
      </c>
      <c r="C86" s="64">
        <f>'12peso'!C86</f>
        <v>0</v>
      </c>
      <c r="D86" s="64"/>
      <c r="E86" s="110">
        <f>'12peso'!E86</f>
        <v>1106000</v>
      </c>
      <c r="F86" s="114">
        <f>'12peso'!F86</f>
        <v>1106</v>
      </c>
      <c r="G86" s="99" t="str">
        <f>'12peso'!G86</f>
        <v>Frutas</v>
      </c>
      <c r="H86" s="85">
        <v>1.9</v>
      </c>
      <c r="I86" s="85">
        <v>2.33</v>
      </c>
      <c r="J86" s="85">
        <v>3.51</v>
      </c>
      <c r="K86" s="85">
        <v>0.32</v>
      </c>
      <c r="L86" s="85">
        <v>-2.5099999999999998</v>
      </c>
      <c r="M86" s="85">
        <v>-0.08</v>
      </c>
      <c r="N86" s="85">
        <v>0.49</v>
      </c>
      <c r="O86" s="85">
        <v>-0.09</v>
      </c>
      <c r="P86" s="85">
        <v>1.91</v>
      </c>
      <c r="Q86" s="85">
        <v>1.1399999999999999</v>
      </c>
      <c r="R86" s="85">
        <v>1.25</v>
      </c>
      <c r="S86" s="85">
        <v>1.1100000000000001</v>
      </c>
      <c r="T86" s="85">
        <v>2.76</v>
      </c>
      <c r="U86" s="85">
        <v>0.43</v>
      </c>
      <c r="V86" s="85">
        <v>4.51</v>
      </c>
      <c r="W86" s="85">
        <v>3.24</v>
      </c>
      <c r="X86" s="85">
        <v>1.01</v>
      </c>
      <c r="Y86" s="85">
        <v>-1.23</v>
      </c>
      <c r="Z86" s="85">
        <v>-2.6</v>
      </c>
      <c r="AA86" s="85">
        <v>-0.34</v>
      </c>
      <c r="AB86" s="85">
        <v>2.9</v>
      </c>
      <c r="AC86" s="85">
        <v>2</v>
      </c>
      <c r="AD86" s="85">
        <v>0.56999999999999995</v>
      </c>
      <c r="AE86" s="85">
        <v>4.5199999999999996</v>
      </c>
      <c r="AF86" s="85">
        <v>3.43</v>
      </c>
      <c r="AG86" s="85">
        <v>2.82</v>
      </c>
      <c r="AH86" s="85">
        <v>1.96</v>
      </c>
      <c r="AI86" s="85">
        <v>0.56999999999999995</v>
      </c>
      <c r="AJ86" s="85">
        <v>-2.2000000000000002</v>
      </c>
      <c r="AK86" s="85">
        <v>-3.52</v>
      </c>
      <c r="AL86" s="85">
        <v>-0.59</v>
      </c>
      <c r="AM86" s="85">
        <v>-1.96</v>
      </c>
      <c r="AN86" s="85">
        <v>2.11</v>
      </c>
    </row>
    <row r="87" spans="1:40" x14ac:dyDescent="0.25">
      <c r="A87" s="64" t="str">
        <f>'12peso'!A87</f>
        <v>nc</v>
      </c>
      <c r="B87" s="64" t="str">
        <f>'12peso'!B87</f>
        <v>nd</v>
      </c>
      <c r="C87" s="64" t="str">
        <f>'12peso'!C87</f>
        <v>a</v>
      </c>
      <c r="D87" s="64"/>
      <c r="E87" s="87">
        <f>'12peso'!E87</f>
        <v>1106001</v>
      </c>
      <c r="F87" s="88">
        <f>'12peso'!F87</f>
        <v>1106001</v>
      </c>
      <c r="G87" s="39" t="str">
        <f>'12peso'!G87</f>
        <v>Banana-da-terra</v>
      </c>
      <c r="H87" s="85">
        <v>0.96</v>
      </c>
      <c r="I87" s="85">
        <v>-2.52</v>
      </c>
      <c r="J87" s="85">
        <v>-1.25</v>
      </c>
      <c r="K87" s="85">
        <v>-0.22</v>
      </c>
      <c r="L87" s="85">
        <v>3.61</v>
      </c>
      <c r="M87" s="85">
        <v>1.82</v>
      </c>
      <c r="N87" s="85">
        <v>-1.1000000000000001</v>
      </c>
      <c r="O87" s="85">
        <v>-2.54</v>
      </c>
      <c r="P87" s="85">
        <v>8.5</v>
      </c>
      <c r="Q87" s="85">
        <v>-4.2</v>
      </c>
      <c r="R87" s="85">
        <v>5.44</v>
      </c>
      <c r="S87" s="85">
        <v>3.83</v>
      </c>
      <c r="T87" s="85">
        <v>2.73</v>
      </c>
      <c r="U87" s="85">
        <v>12.81</v>
      </c>
      <c r="V87" s="85">
        <v>1.63</v>
      </c>
      <c r="W87" s="85">
        <v>8.5500000000000007</v>
      </c>
      <c r="X87" s="85">
        <v>6.52</v>
      </c>
      <c r="Y87" s="85">
        <v>2.75</v>
      </c>
      <c r="Z87" s="85">
        <v>1.55</v>
      </c>
      <c r="AA87" s="85">
        <v>3.41</v>
      </c>
      <c r="AB87" s="85">
        <v>-1.23</v>
      </c>
      <c r="AC87" s="85">
        <v>7.0000000000000007E-2</v>
      </c>
      <c r="AD87" s="85">
        <v>2.3199999999999998</v>
      </c>
      <c r="AE87" s="85">
        <v>4.58</v>
      </c>
      <c r="AF87" s="85">
        <v>-4.03</v>
      </c>
      <c r="AG87" s="85">
        <v>-2.36</v>
      </c>
      <c r="AH87" s="85">
        <v>-7.22</v>
      </c>
      <c r="AI87" s="85">
        <v>4.5599999999999996</v>
      </c>
      <c r="AJ87" s="85">
        <v>-0.28999999999999998</v>
      </c>
      <c r="AK87" s="85">
        <v>-0.67</v>
      </c>
      <c r="AL87" s="85">
        <v>3.82</v>
      </c>
      <c r="AM87" s="85">
        <v>-2.06</v>
      </c>
      <c r="AN87" s="85">
        <v>-4.79</v>
      </c>
    </row>
    <row r="88" spans="1:40" x14ac:dyDescent="0.25">
      <c r="A88" s="64" t="str">
        <f>'12peso'!A88</f>
        <v>nc</v>
      </c>
      <c r="B88" s="64" t="str">
        <f>'12peso'!B88</f>
        <v>nd</v>
      </c>
      <c r="C88" s="64" t="str">
        <f>'12peso'!C88</f>
        <v>a</v>
      </c>
      <c r="D88" s="64"/>
      <c r="E88" s="87">
        <f>'12peso'!E88</f>
        <v>1106003</v>
      </c>
      <c r="F88" s="88">
        <f>'12peso'!F88</f>
        <v>1106003</v>
      </c>
      <c r="G88" s="39" t="str">
        <f>'12peso'!G88</f>
        <v>Abacaxi</v>
      </c>
      <c r="H88" s="85">
        <v>8.1</v>
      </c>
      <c r="I88" s="85">
        <v>8.1300000000000008</v>
      </c>
      <c r="J88" s="85">
        <v>-0.76</v>
      </c>
      <c r="K88" s="85">
        <v>-1.66</v>
      </c>
      <c r="L88" s="85">
        <v>-1.7</v>
      </c>
      <c r="M88" s="85">
        <v>2.8</v>
      </c>
      <c r="N88" s="85">
        <v>-0.86</v>
      </c>
      <c r="O88" s="85">
        <v>3.52</v>
      </c>
      <c r="P88" s="85">
        <v>1.74</v>
      </c>
      <c r="Q88" s="85">
        <v>1.06</v>
      </c>
      <c r="R88" s="85">
        <v>-0.59</v>
      </c>
      <c r="S88" s="85">
        <v>0.31</v>
      </c>
      <c r="T88" s="85">
        <v>3.13</v>
      </c>
      <c r="U88" s="85">
        <v>2.5499999999999998</v>
      </c>
      <c r="V88" s="85">
        <v>4.8</v>
      </c>
      <c r="W88" s="85">
        <v>4.95</v>
      </c>
      <c r="X88" s="85">
        <v>-3.42</v>
      </c>
      <c r="Y88" s="85">
        <v>-4.71</v>
      </c>
      <c r="Z88" s="85">
        <v>-0.94</v>
      </c>
      <c r="AA88" s="85">
        <v>1.72</v>
      </c>
      <c r="AB88" s="85">
        <v>0.91</v>
      </c>
      <c r="AC88" s="85">
        <v>-1.1599999999999999</v>
      </c>
      <c r="AD88" s="85">
        <v>-2.2000000000000002</v>
      </c>
      <c r="AE88" s="85">
        <v>10.43</v>
      </c>
      <c r="AF88" s="85">
        <v>6.41</v>
      </c>
      <c r="AG88" s="85">
        <v>1.27</v>
      </c>
      <c r="AH88" s="85">
        <v>4.76</v>
      </c>
      <c r="AI88" s="85">
        <v>-2.2799999999999998</v>
      </c>
      <c r="AJ88" s="85">
        <v>-2.67</v>
      </c>
      <c r="AK88" s="85">
        <v>-3.19</v>
      </c>
      <c r="AL88" s="85">
        <v>1.04</v>
      </c>
      <c r="AM88" s="85">
        <v>1.19</v>
      </c>
      <c r="AN88" s="85">
        <v>1.67</v>
      </c>
    </row>
    <row r="89" spans="1:40" x14ac:dyDescent="0.25">
      <c r="A89" s="64" t="str">
        <f>'12peso'!A89</f>
        <v>nc</v>
      </c>
      <c r="B89" s="64" t="str">
        <f>'12peso'!B89</f>
        <v>nd</v>
      </c>
      <c r="C89" s="64" t="str">
        <f>'12peso'!C89</f>
        <v>a</v>
      </c>
      <c r="D89" s="64"/>
      <c r="E89" s="89">
        <f>'12peso'!E89</f>
        <v>9999999</v>
      </c>
      <c r="F89" s="88">
        <f>'12peso'!F89</f>
        <v>1106004</v>
      </c>
      <c r="G89" s="39" t="str">
        <f>'12peso'!G89</f>
        <v>Abacate</v>
      </c>
      <c r="H89" s="85">
        <v>-3.33</v>
      </c>
      <c r="I89" s="85">
        <v>-12.98</v>
      </c>
      <c r="J89" s="85">
        <v>-14.8</v>
      </c>
      <c r="K89" s="85">
        <v>-3.37</v>
      </c>
      <c r="L89" s="85">
        <v>-3.42</v>
      </c>
      <c r="M89" s="85">
        <v>-0.61</v>
      </c>
      <c r="N89" s="85">
        <v>-0.2</v>
      </c>
      <c r="O89" s="85">
        <v>-2.41</v>
      </c>
      <c r="P89" s="85">
        <v>-0.78</v>
      </c>
      <c r="Q89" s="85">
        <v>4.04</v>
      </c>
      <c r="R89" s="85">
        <v>13.96</v>
      </c>
      <c r="S89" s="85">
        <v>30.98</v>
      </c>
      <c r="T89" s="85">
        <v>-4.78</v>
      </c>
      <c r="U89" s="85">
        <v>-16.66</v>
      </c>
      <c r="V89" s="85">
        <v>-0.84</v>
      </c>
      <c r="W89" s="85">
        <v>3.15</v>
      </c>
      <c r="X89" s="85">
        <v>-1.9</v>
      </c>
      <c r="Y89" s="85">
        <v>3.81</v>
      </c>
      <c r="Z89" s="85">
        <v>7.59</v>
      </c>
      <c r="AA89" s="85">
        <v>3.39</v>
      </c>
      <c r="AB89" s="85">
        <v>3.11</v>
      </c>
      <c r="AC89" s="85">
        <v>3.37</v>
      </c>
      <c r="AD89" s="85">
        <v>12.89</v>
      </c>
      <c r="AE89" s="85">
        <v>32.9</v>
      </c>
      <c r="AF89" s="85">
        <v>-18.91</v>
      </c>
      <c r="AG89" s="85">
        <v>-23.29</v>
      </c>
      <c r="AH89" s="85">
        <v>-4.5199999999999996</v>
      </c>
      <c r="AI89" s="85">
        <v>-0.66</v>
      </c>
      <c r="AJ89" s="85">
        <v>-1.63</v>
      </c>
      <c r="AK89" s="85">
        <v>-4.66</v>
      </c>
      <c r="AL89" s="85">
        <v>0.62</v>
      </c>
      <c r="AM89" s="85">
        <v>-2.84</v>
      </c>
      <c r="AN89" s="85">
        <v>-3.15</v>
      </c>
    </row>
    <row r="90" spans="1:40" x14ac:dyDescent="0.25">
      <c r="A90" s="64" t="str">
        <f>'12peso'!A90</f>
        <v>nc</v>
      </c>
      <c r="B90" s="64" t="str">
        <f>'12peso'!B90</f>
        <v>nd</v>
      </c>
      <c r="C90" s="64" t="str">
        <f>'12peso'!C90</f>
        <v>a</v>
      </c>
      <c r="D90" s="64"/>
      <c r="E90" s="87">
        <f>'12peso'!E90</f>
        <v>1106005</v>
      </c>
      <c r="F90" s="88">
        <f>'12peso'!F90</f>
        <v>1106005</v>
      </c>
      <c r="G90" s="39" t="str">
        <f>'12peso'!G90</f>
        <v>Banana - d'agua</v>
      </c>
      <c r="H90" s="85">
        <v>4.1399999999999997</v>
      </c>
      <c r="I90" s="85">
        <v>1.43</v>
      </c>
      <c r="J90" s="85">
        <v>-0.72</v>
      </c>
      <c r="K90" s="85">
        <v>7.26</v>
      </c>
      <c r="L90" s="85">
        <v>0.91</v>
      </c>
      <c r="M90" s="85">
        <v>1.27</v>
      </c>
      <c r="N90" s="85">
        <v>-0.14000000000000001</v>
      </c>
      <c r="O90" s="85">
        <v>-3.6</v>
      </c>
      <c r="P90" s="85">
        <v>2.19</v>
      </c>
      <c r="Q90" s="85">
        <v>-4.32</v>
      </c>
      <c r="R90" s="85">
        <v>0.15</v>
      </c>
      <c r="S90" s="85">
        <v>-1.02</v>
      </c>
      <c r="T90" s="85">
        <v>-0.32</v>
      </c>
      <c r="U90" s="85">
        <v>-3.61</v>
      </c>
      <c r="V90" s="85">
        <v>5.27</v>
      </c>
      <c r="W90" s="85">
        <v>4.1500000000000004</v>
      </c>
      <c r="X90" s="85">
        <v>2.77</v>
      </c>
      <c r="Y90" s="85">
        <v>-0.45</v>
      </c>
      <c r="Z90" s="85">
        <v>0.15</v>
      </c>
      <c r="AA90" s="85">
        <v>-1.78</v>
      </c>
      <c r="AB90" s="85">
        <v>5.9</v>
      </c>
      <c r="AC90" s="85">
        <v>8.1300000000000008</v>
      </c>
      <c r="AD90" s="85">
        <v>-1.75</v>
      </c>
      <c r="AE90" s="85">
        <v>0.92</v>
      </c>
      <c r="AF90" s="85">
        <v>2.17</v>
      </c>
      <c r="AG90" s="85">
        <v>-3.09</v>
      </c>
      <c r="AH90" s="85">
        <v>7.1</v>
      </c>
      <c r="AI90" s="85">
        <v>10.01</v>
      </c>
      <c r="AJ90" s="85">
        <v>-0.13</v>
      </c>
      <c r="AK90" s="85">
        <v>-3.63</v>
      </c>
      <c r="AL90" s="85">
        <v>-3.15</v>
      </c>
      <c r="AM90" s="85">
        <v>-3.04</v>
      </c>
      <c r="AN90" s="85">
        <v>1.46</v>
      </c>
    </row>
    <row r="91" spans="1:40" x14ac:dyDescent="0.25">
      <c r="A91" s="64" t="str">
        <f>'12peso'!A91</f>
        <v>nc</v>
      </c>
      <c r="B91" s="64" t="str">
        <f>'12peso'!B91</f>
        <v>nd</v>
      </c>
      <c r="C91" s="64" t="str">
        <f>'12peso'!C91</f>
        <v>a</v>
      </c>
      <c r="D91" s="64"/>
      <c r="E91" s="87">
        <f>'12peso'!E91</f>
        <v>1106006</v>
      </c>
      <c r="F91" s="88">
        <f>'12peso'!F91</f>
        <v>1106006</v>
      </c>
      <c r="G91" s="39" t="str">
        <f>'12peso'!G91</f>
        <v>Banana - maçã</v>
      </c>
      <c r="H91" s="85">
        <v>0.67</v>
      </c>
      <c r="I91" s="85">
        <v>-9.76</v>
      </c>
      <c r="J91" s="85">
        <v>-8.01</v>
      </c>
      <c r="K91" s="85">
        <v>-5.74</v>
      </c>
      <c r="L91" s="85">
        <v>-1.68</v>
      </c>
      <c r="M91" s="85">
        <v>3.83</v>
      </c>
      <c r="N91" s="85">
        <v>-2.56</v>
      </c>
      <c r="O91" s="85">
        <v>-3.63</v>
      </c>
      <c r="P91" s="85">
        <v>0.42</v>
      </c>
      <c r="Q91" s="85">
        <v>-1.0900000000000001</v>
      </c>
      <c r="R91" s="85">
        <v>12.72</v>
      </c>
      <c r="S91" s="85">
        <v>5.3</v>
      </c>
      <c r="T91" s="85">
        <v>2.4900000000000002</v>
      </c>
      <c r="U91" s="85">
        <v>0.18</v>
      </c>
      <c r="V91" s="85">
        <v>-2.13</v>
      </c>
      <c r="W91" s="85">
        <v>-7.53</v>
      </c>
      <c r="X91" s="85">
        <v>-1.9</v>
      </c>
      <c r="Y91" s="85">
        <v>-2.4</v>
      </c>
      <c r="Z91" s="85">
        <v>-0.86</v>
      </c>
      <c r="AA91" s="85">
        <v>3.46</v>
      </c>
      <c r="AB91" s="85">
        <v>-1.62</v>
      </c>
      <c r="AC91" s="85">
        <v>5.01</v>
      </c>
      <c r="AD91" s="85">
        <v>5.24</v>
      </c>
      <c r="AE91" s="85">
        <v>7.9</v>
      </c>
      <c r="AF91" s="85">
        <v>-0.95</v>
      </c>
      <c r="AG91" s="85">
        <v>1.81</v>
      </c>
      <c r="AH91" s="85">
        <v>1.96</v>
      </c>
      <c r="AI91" s="85">
        <v>-2.15</v>
      </c>
      <c r="AJ91" s="85">
        <v>-2.42</v>
      </c>
      <c r="AK91" s="85">
        <v>-0.06</v>
      </c>
      <c r="AL91" s="85">
        <v>4.75</v>
      </c>
      <c r="AM91" s="85">
        <v>-3.36</v>
      </c>
      <c r="AN91" s="85">
        <v>2.93</v>
      </c>
    </row>
    <row r="92" spans="1:40" x14ac:dyDescent="0.25">
      <c r="A92" s="64" t="str">
        <f>'12peso'!A92</f>
        <v>nc</v>
      </c>
      <c r="B92" s="64" t="str">
        <f>'12peso'!B92</f>
        <v>nd</v>
      </c>
      <c r="C92" s="64" t="str">
        <f>'12peso'!C92</f>
        <v>a</v>
      </c>
      <c r="D92" s="64"/>
      <c r="E92" s="87">
        <f>'12peso'!E92</f>
        <v>1106008</v>
      </c>
      <c r="F92" s="88">
        <f>'12peso'!F92</f>
        <v>1106008</v>
      </c>
      <c r="G92" s="39" t="str">
        <f>'12peso'!G92</f>
        <v>Banana - prata</v>
      </c>
      <c r="H92" s="85">
        <v>4.71</v>
      </c>
      <c r="I92" s="85">
        <v>2.63</v>
      </c>
      <c r="J92" s="85">
        <v>0.85</v>
      </c>
      <c r="K92" s="85">
        <v>-0.55000000000000004</v>
      </c>
      <c r="L92" s="85">
        <v>2.17</v>
      </c>
      <c r="M92" s="85">
        <v>0.08</v>
      </c>
      <c r="N92" s="85">
        <v>-0.34</v>
      </c>
      <c r="O92" s="85">
        <v>1.17</v>
      </c>
      <c r="P92" s="85">
        <v>0.74</v>
      </c>
      <c r="Q92" s="85">
        <v>-0.64</v>
      </c>
      <c r="R92" s="85">
        <v>-1.03</v>
      </c>
      <c r="S92" s="85">
        <v>1.59</v>
      </c>
      <c r="T92" s="85">
        <v>4.88</v>
      </c>
      <c r="U92" s="85">
        <v>7</v>
      </c>
      <c r="V92" s="85">
        <v>5.16</v>
      </c>
      <c r="W92" s="85">
        <v>6.96</v>
      </c>
      <c r="X92" s="85">
        <v>4.47</v>
      </c>
      <c r="Y92" s="85">
        <v>1.42</v>
      </c>
      <c r="Z92" s="85">
        <v>-3.38</v>
      </c>
      <c r="AA92" s="85">
        <v>-3.4</v>
      </c>
      <c r="AB92" s="85">
        <v>-1.5</v>
      </c>
      <c r="AC92" s="85">
        <v>-1.69</v>
      </c>
      <c r="AD92" s="85">
        <v>-0.54</v>
      </c>
      <c r="AE92" s="85">
        <v>4.0599999999999996</v>
      </c>
      <c r="AF92" s="85">
        <v>0.6</v>
      </c>
      <c r="AG92" s="85">
        <v>4.4000000000000004</v>
      </c>
      <c r="AH92" s="85">
        <v>4.8099999999999996</v>
      </c>
      <c r="AI92" s="85">
        <v>0.81</v>
      </c>
      <c r="AJ92" s="85">
        <v>-0.62</v>
      </c>
      <c r="AK92" s="85">
        <v>-0.12</v>
      </c>
      <c r="AL92" s="85">
        <v>-0.4</v>
      </c>
      <c r="AM92" s="85">
        <v>-3.51</v>
      </c>
      <c r="AN92" s="85">
        <v>-1.24</v>
      </c>
    </row>
    <row r="93" spans="1:40" x14ac:dyDescent="0.25">
      <c r="A93" s="64" t="str">
        <f>'12peso'!A93</f>
        <v>nc</v>
      </c>
      <c r="B93" s="64" t="str">
        <f>'12peso'!B93</f>
        <v>nd</v>
      </c>
      <c r="C93" s="64" t="str">
        <f>'12peso'!C93</f>
        <v>a</v>
      </c>
      <c r="D93" s="64"/>
      <c r="E93" s="89">
        <f>'12peso'!E93</f>
        <v>9999999</v>
      </c>
      <c r="F93" s="88">
        <f>'12peso'!F93</f>
        <v>1106011</v>
      </c>
      <c r="G93" s="39" t="str">
        <f>'12peso'!G93</f>
        <v>Laranja - baía</v>
      </c>
      <c r="H93" s="85">
        <v>2.3199999999999998</v>
      </c>
      <c r="I93" s="85">
        <v>7.29</v>
      </c>
      <c r="J93" s="85">
        <v>-0.49</v>
      </c>
      <c r="K93" s="85">
        <v>-3.08</v>
      </c>
      <c r="L93" s="85">
        <v>-0.88</v>
      </c>
      <c r="M93" s="85">
        <v>-20.58</v>
      </c>
      <c r="N93" s="85">
        <v>-19.71</v>
      </c>
      <c r="O93" s="85">
        <v>9.9</v>
      </c>
      <c r="P93" s="85">
        <v>12.68</v>
      </c>
      <c r="Q93" s="85">
        <v>2.16</v>
      </c>
      <c r="R93" s="85">
        <v>18.29</v>
      </c>
      <c r="S93" s="85">
        <v>29.15</v>
      </c>
      <c r="T93" s="85">
        <v>6.1</v>
      </c>
      <c r="U93" s="85">
        <v>-1.71</v>
      </c>
      <c r="V93" s="85">
        <v>-2.48</v>
      </c>
      <c r="W93" s="85">
        <v>-13.59</v>
      </c>
      <c r="X93" s="85">
        <v>-1.56</v>
      </c>
      <c r="Y93" s="85">
        <v>-15.51</v>
      </c>
      <c r="Z93" s="85">
        <v>-14.33</v>
      </c>
      <c r="AA93" s="85">
        <v>4.2</v>
      </c>
      <c r="AB93" s="85">
        <v>3.84</v>
      </c>
      <c r="AC93" s="85">
        <v>8.67</v>
      </c>
      <c r="AD93" s="85">
        <v>15.75</v>
      </c>
      <c r="AE93" s="85">
        <v>31.59</v>
      </c>
      <c r="AF93" s="85">
        <v>-0.77</v>
      </c>
      <c r="AG93" s="85">
        <v>3.79</v>
      </c>
      <c r="AH93" s="85">
        <v>14.67</v>
      </c>
      <c r="AI93" s="85">
        <v>-4.1399999999999997</v>
      </c>
      <c r="AJ93" s="85">
        <v>-3.65</v>
      </c>
      <c r="AK93" s="85">
        <v>-14</v>
      </c>
      <c r="AL93" s="85">
        <v>-4.24</v>
      </c>
      <c r="AM93" s="85">
        <v>-7.41</v>
      </c>
      <c r="AN93" s="85">
        <v>9.2100000000000009</v>
      </c>
    </row>
    <row r="94" spans="1:40" x14ac:dyDescent="0.25">
      <c r="A94" s="64" t="str">
        <f>'12peso'!A94</f>
        <v>nc</v>
      </c>
      <c r="B94" s="64" t="str">
        <f>'12peso'!B94</f>
        <v>nd</v>
      </c>
      <c r="C94" s="64" t="str">
        <f>'12peso'!C94</f>
        <v>a</v>
      </c>
      <c r="D94" s="64"/>
      <c r="E94" s="87">
        <f>'12peso'!E94</f>
        <v>1106015</v>
      </c>
      <c r="F94" s="88">
        <f>'12peso'!F94</f>
        <v>1106015</v>
      </c>
      <c r="G94" s="39" t="str">
        <f>'12peso'!G94</f>
        <v>Limão</v>
      </c>
      <c r="H94" s="85">
        <v>-12.81</v>
      </c>
      <c r="I94" s="85">
        <v>-2.64</v>
      </c>
      <c r="J94" s="85">
        <v>1.38</v>
      </c>
      <c r="K94" s="85">
        <v>-0.91</v>
      </c>
      <c r="L94" s="85">
        <v>-3.96</v>
      </c>
      <c r="M94" s="85">
        <v>1.1100000000000001</v>
      </c>
      <c r="N94" s="85">
        <v>-1.69</v>
      </c>
      <c r="O94" s="85">
        <v>21.19</v>
      </c>
      <c r="P94" s="85">
        <v>16.05</v>
      </c>
      <c r="Q94" s="85">
        <v>2.29</v>
      </c>
      <c r="R94" s="85">
        <v>7.38</v>
      </c>
      <c r="S94" s="85">
        <v>3.01</v>
      </c>
      <c r="T94" s="85">
        <v>1.28</v>
      </c>
      <c r="U94" s="85">
        <v>-12.51</v>
      </c>
      <c r="V94" s="85">
        <v>3.66</v>
      </c>
      <c r="W94" s="85">
        <v>-6.64</v>
      </c>
      <c r="X94" s="85">
        <v>-2.92</v>
      </c>
      <c r="Y94" s="85">
        <v>-2.17</v>
      </c>
      <c r="Z94" s="85">
        <v>12.19</v>
      </c>
      <c r="AA94" s="85">
        <v>9.77</v>
      </c>
      <c r="AB94" s="85">
        <v>2.75</v>
      </c>
      <c r="AC94" s="85">
        <v>-0.09</v>
      </c>
      <c r="AD94" s="85">
        <v>-2.1800000000000002</v>
      </c>
      <c r="AE94" s="85">
        <v>5.97</v>
      </c>
      <c r="AF94" s="85">
        <v>1.95</v>
      </c>
      <c r="AG94" s="85">
        <v>-9.94</v>
      </c>
      <c r="AH94" s="85">
        <v>-9.08</v>
      </c>
      <c r="AI94" s="85">
        <v>-2.12</v>
      </c>
      <c r="AJ94" s="85">
        <v>-3.14</v>
      </c>
      <c r="AK94" s="85">
        <v>-3.87</v>
      </c>
      <c r="AL94" s="85">
        <v>19.12</v>
      </c>
      <c r="AM94" s="85">
        <v>19.55</v>
      </c>
      <c r="AN94" s="85">
        <v>1.86</v>
      </c>
    </row>
    <row r="95" spans="1:40" x14ac:dyDescent="0.25">
      <c r="A95" s="64" t="str">
        <f>'12peso'!A95</f>
        <v>nc</v>
      </c>
      <c r="B95" s="64" t="str">
        <f>'12peso'!B95</f>
        <v>nd</v>
      </c>
      <c r="C95" s="64" t="str">
        <f>'12peso'!C95</f>
        <v>a</v>
      </c>
      <c r="D95" s="64"/>
      <c r="E95" s="87">
        <f>'12peso'!E95</f>
        <v>1106017</v>
      </c>
      <c r="F95" s="88">
        <f>'12peso'!F95</f>
        <v>1106017</v>
      </c>
      <c r="G95" s="39" t="str">
        <f>'12peso'!G95</f>
        <v>Maçã</v>
      </c>
      <c r="H95" s="85">
        <v>2.8</v>
      </c>
      <c r="I95" s="85">
        <v>0.89</v>
      </c>
      <c r="J95" s="85">
        <v>0.27</v>
      </c>
      <c r="K95" s="85">
        <v>-5.79</v>
      </c>
      <c r="L95" s="85">
        <v>-1.28</v>
      </c>
      <c r="M95" s="85">
        <v>5.63</v>
      </c>
      <c r="N95" s="85">
        <v>1.81</v>
      </c>
      <c r="O95" s="85">
        <v>1.75</v>
      </c>
      <c r="P95" s="85">
        <v>2.37</v>
      </c>
      <c r="Q95" s="85">
        <v>2.34</v>
      </c>
      <c r="R95" s="85">
        <v>3.25</v>
      </c>
      <c r="S95" s="85">
        <v>2.52</v>
      </c>
      <c r="T95" s="85">
        <v>0.71</v>
      </c>
      <c r="U95" s="85">
        <v>-1.81</v>
      </c>
      <c r="V95" s="85">
        <v>1</v>
      </c>
      <c r="W95" s="85">
        <v>2.27</v>
      </c>
      <c r="X95" s="85">
        <v>-1.4</v>
      </c>
      <c r="Y95" s="85">
        <v>0.33</v>
      </c>
      <c r="Z95" s="85">
        <v>-0.28999999999999998</v>
      </c>
      <c r="AA95" s="85">
        <v>1.46</v>
      </c>
      <c r="AB95" s="85">
        <v>3.6</v>
      </c>
      <c r="AC95" s="85">
        <v>3.39</v>
      </c>
      <c r="AD95" s="85">
        <v>1.75</v>
      </c>
      <c r="AE95" s="85">
        <v>2.71</v>
      </c>
      <c r="AF95" s="85">
        <v>5.53</v>
      </c>
      <c r="AG95" s="85">
        <v>2.06</v>
      </c>
      <c r="AH95" s="85">
        <v>-4.51</v>
      </c>
      <c r="AI95" s="85">
        <v>-3.37</v>
      </c>
      <c r="AJ95" s="85">
        <v>-3.34</v>
      </c>
      <c r="AK95" s="85">
        <v>-1.1100000000000001</v>
      </c>
      <c r="AL95" s="85">
        <v>1.03</v>
      </c>
      <c r="AM95" s="85">
        <v>-1.69</v>
      </c>
      <c r="AN95" s="85">
        <v>2.2400000000000002</v>
      </c>
    </row>
    <row r="96" spans="1:40" x14ac:dyDescent="0.25">
      <c r="A96" s="64" t="str">
        <f>'12peso'!A96</f>
        <v>nc</v>
      </c>
      <c r="B96" s="64" t="str">
        <f>'12peso'!B96</f>
        <v>nd</v>
      </c>
      <c r="C96" s="64" t="str">
        <f>'12peso'!C96</f>
        <v>a</v>
      </c>
      <c r="D96" s="64"/>
      <c r="E96" s="87">
        <f>'12peso'!E96</f>
        <v>1106018</v>
      </c>
      <c r="F96" s="88">
        <f>'12peso'!F96</f>
        <v>1106018</v>
      </c>
      <c r="G96" s="39" t="str">
        <f>'12peso'!G96</f>
        <v>Mamão</v>
      </c>
      <c r="H96" s="85">
        <v>-1.36</v>
      </c>
      <c r="I96" s="85">
        <v>6.88</v>
      </c>
      <c r="J96" s="85">
        <v>13.51</v>
      </c>
      <c r="K96" s="85">
        <v>-0.21</v>
      </c>
      <c r="L96" s="85">
        <v>-13.55</v>
      </c>
      <c r="M96" s="85">
        <v>4.3499999999999996</v>
      </c>
      <c r="N96" s="85">
        <v>3.24</v>
      </c>
      <c r="O96" s="85">
        <v>-2.23</v>
      </c>
      <c r="P96" s="85">
        <v>1.52</v>
      </c>
      <c r="Q96" s="85">
        <v>1.48</v>
      </c>
      <c r="R96" s="85">
        <v>3.7</v>
      </c>
      <c r="S96" s="85">
        <v>-0.16</v>
      </c>
      <c r="T96" s="85">
        <v>1.81</v>
      </c>
      <c r="U96" s="85">
        <v>-5.72</v>
      </c>
      <c r="V96" s="85">
        <v>4.2</v>
      </c>
      <c r="W96" s="85">
        <v>0.28999999999999998</v>
      </c>
      <c r="X96" s="85">
        <v>3.62</v>
      </c>
      <c r="Y96" s="85">
        <v>0.28999999999999998</v>
      </c>
      <c r="Z96" s="85">
        <v>-11.17</v>
      </c>
      <c r="AA96" s="85">
        <v>-0.4</v>
      </c>
      <c r="AB96" s="85">
        <v>12.12</v>
      </c>
      <c r="AC96" s="85">
        <v>-1.4</v>
      </c>
      <c r="AD96" s="85">
        <v>-4.66</v>
      </c>
      <c r="AE96" s="85">
        <v>4.97</v>
      </c>
      <c r="AF96" s="85">
        <v>0.34</v>
      </c>
      <c r="AG96" s="85">
        <v>3.37</v>
      </c>
      <c r="AH96" s="85">
        <v>-1.92</v>
      </c>
      <c r="AI96" s="85">
        <v>1.84</v>
      </c>
      <c r="AJ96" s="85">
        <v>-2.0299999999999998</v>
      </c>
      <c r="AK96" s="85">
        <v>0.4</v>
      </c>
      <c r="AL96" s="85">
        <v>3.77</v>
      </c>
      <c r="AM96" s="85">
        <v>-1.63</v>
      </c>
      <c r="AN96" s="85">
        <v>-1.64</v>
      </c>
    </row>
    <row r="97" spans="1:40" x14ac:dyDescent="0.25">
      <c r="A97" s="64" t="str">
        <f>'12peso'!A97</f>
        <v>nc</v>
      </c>
      <c r="B97" s="64" t="str">
        <f>'12peso'!B97</f>
        <v>nd</v>
      </c>
      <c r="C97" s="64" t="str">
        <f>'12peso'!C97</f>
        <v>a</v>
      </c>
      <c r="D97" s="64"/>
      <c r="E97" s="87">
        <f>'12peso'!E97</f>
        <v>1106019</v>
      </c>
      <c r="F97" s="88">
        <f>'12peso'!F97</f>
        <v>1106019</v>
      </c>
      <c r="G97" s="39" t="str">
        <f>'12peso'!G97</f>
        <v>Manga</v>
      </c>
      <c r="H97" s="85">
        <v>9.75</v>
      </c>
      <c r="I97" s="85">
        <v>4.8600000000000003</v>
      </c>
      <c r="J97" s="85">
        <v>16.989999999999998</v>
      </c>
      <c r="K97" s="85">
        <v>2.4900000000000002</v>
      </c>
      <c r="L97" s="85">
        <v>-7.89</v>
      </c>
      <c r="M97" s="85">
        <v>5.96</v>
      </c>
      <c r="N97" s="85">
        <v>2.72</v>
      </c>
      <c r="O97" s="85">
        <v>-11.48</v>
      </c>
      <c r="P97" s="85">
        <v>2.2200000000000002</v>
      </c>
      <c r="Q97" s="85">
        <v>-0.56999999999999995</v>
      </c>
      <c r="R97" s="85">
        <v>-0.84</v>
      </c>
      <c r="S97" s="85">
        <v>-4.3099999999999996</v>
      </c>
      <c r="T97" s="85">
        <v>-11.8</v>
      </c>
      <c r="U97" s="85">
        <v>-3.6</v>
      </c>
      <c r="V97" s="85">
        <v>30.2</v>
      </c>
      <c r="W97" s="85">
        <v>13.85</v>
      </c>
      <c r="X97" s="85">
        <v>10.199999999999999</v>
      </c>
      <c r="Y97" s="85">
        <v>6.2</v>
      </c>
      <c r="Z97" s="85">
        <v>-0.97</v>
      </c>
      <c r="AA97" s="85">
        <v>-2.81</v>
      </c>
      <c r="AB97" s="85">
        <v>-1.62</v>
      </c>
      <c r="AC97" s="85">
        <v>-14.29</v>
      </c>
      <c r="AD97" s="85">
        <v>-7.4</v>
      </c>
      <c r="AE97" s="85">
        <v>-0.63</v>
      </c>
      <c r="AF97" s="85">
        <v>1.26</v>
      </c>
      <c r="AG97" s="85">
        <v>6.79</v>
      </c>
      <c r="AH97" s="85">
        <v>8.5299999999999994</v>
      </c>
      <c r="AI97" s="85">
        <v>5.48</v>
      </c>
      <c r="AJ97" s="85">
        <v>-0.93</v>
      </c>
      <c r="AK97" s="85">
        <v>-6.85</v>
      </c>
      <c r="AL97" s="85">
        <v>-4.63</v>
      </c>
      <c r="AM97" s="85">
        <v>6.41</v>
      </c>
      <c r="AN97" s="85">
        <v>13.25</v>
      </c>
    </row>
    <row r="98" spans="1:40" x14ac:dyDescent="0.25">
      <c r="A98" s="64" t="str">
        <f>'12peso'!A98</f>
        <v>nc</v>
      </c>
      <c r="B98" s="64" t="str">
        <f>'12peso'!B98</f>
        <v>nd</v>
      </c>
      <c r="C98" s="64" t="str">
        <f>'12peso'!C98</f>
        <v>a</v>
      </c>
      <c r="D98" s="64"/>
      <c r="E98" s="87">
        <f>'12peso'!E98</f>
        <v>1106020</v>
      </c>
      <c r="F98" s="88">
        <f>'12peso'!F98</f>
        <v>1106020</v>
      </c>
      <c r="G98" s="39" t="str">
        <f>'12peso'!G98</f>
        <v>Maracujá</v>
      </c>
      <c r="H98" s="85">
        <v>-10.8</v>
      </c>
      <c r="I98" s="85">
        <v>25.46</v>
      </c>
      <c r="J98" s="85">
        <v>8.7200000000000006</v>
      </c>
      <c r="K98" s="85">
        <v>-14.42</v>
      </c>
      <c r="L98" s="85">
        <v>5.32</v>
      </c>
      <c r="M98" s="85">
        <v>2.81</v>
      </c>
      <c r="N98" s="85">
        <v>-10.25</v>
      </c>
      <c r="O98" s="85">
        <v>-12.74</v>
      </c>
      <c r="P98" s="85">
        <v>25.16</v>
      </c>
      <c r="Q98" s="85">
        <v>22.72</v>
      </c>
      <c r="R98" s="85">
        <v>-0.13</v>
      </c>
      <c r="S98" s="85">
        <v>8.1199999999999992</v>
      </c>
      <c r="T98" s="85">
        <v>3.31</v>
      </c>
      <c r="U98" s="85">
        <v>-4.6100000000000003</v>
      </c>
      <c r="V98" s="85">
        <v>15.02</v>
      </c>
      <c r="W98" s="85">
        <v>-2.92</v>
      </c>
      <c r="X98" s="85">
        <v>-1.57</v>
      </c>
      <c r="Y98" s="85">
        <v>2.19</v>
      </c>
      <c r="Z98" s="85">
        <v>-11.49</v>
      </c>
      <c r="AA98" s="85">
        <v>-1.3</v>
      </c>
      <c r="AB98" s="85">
        <v>-0.49</v>
      </c>
      <c r="AC98" s="85">
        <v>2.88</v>
      </c>
      <c r="AD98" s="85">
        <v>-3.12</v>
      </c>
      <c r="AE98" s="85">
        <v>6.27</v>
      </c>
      <c r="AF98" s="85">
        <v>-4.99</v>
      </c>
      <c r="AG98" s="85">
        <v>2.33</v>
      </c>
      <c r="AH98" s="85">
        <v>-2.56</v>
      </c>
      <c r="AI98" s="85">
        <v>2.13</v>
      </c>
      <c r="AJ98" s="85">
        <v>-2.77</v>
      </c>
      <c r="AK98" s="85">
        <v>-2.38</v>
      </c>
      <c r="AL98" s="85">
        <v>-2.2200000000000002</v>
      </c>
      <c r="AM98" s="85">
        <v>-4.17</v>
      </c>
      <c r="AN98" s="85">
        <v>1.26</v>
      </c>
    </row>
    <row r="99" spans="1:40" x14ac:dyDescent="0.25">
      <c r="A99" s="64" t="str">
        <f>'12peso'!A99</f>
        <v>nc</v>
      </c>
      <c r="B99" s="64" t="str">
        <f>'12peso'!B99</f>
        <v>nd</v>
      </c>
      <c r="C99" s="64" t="str">
        <f>'12peso'!C99</f>
        <v>a</v>
      </c>
      <c r="D99" s="64"/>
      <c r="E99" s="87">
        <f>'12peso'!E99</f>
        <v>1106021</v>
      </c>
      <c r="F99" s="88">
        <f>'12peso'!F99</f>
        <v>1106021</v>
      </c>
      <c r="G99" s="39" t="str">
        <f>'12peso'!G99</f>
        <v>Melancia</v>
      </c>
      <c r="H99" s="85">
        <v>0.34</v>
      </c>
      <c r="I99" s="85">
        <v>6.89</v>
      </c>
      <c r="J99" s="85">
        <v>11.83</v>
      </c>
      <c r="K99" s="85">
        <v>-6.86</v>
      </c>
      <c r="L99" s="85">
        <v>0.17</v>
      </c>
      <c r="M99" s="85">
        <v>-0.38</v>
      </c>
      <c r="N99" s="85">
        <v>1.42</v>
      </c>
      <c r="O99" s="85">
        <v>-0.94</v>
      </c>
      <c r="P99" s="85">
        <v>4.33</v>
      </c>
      <c r="Q99" s="85">
        <v>1.41</v>
      </c>
      <c r="R99" s="85">
        <v>-3.14</v>
      </c>
      <c r="S99" s="85">
        <v>0.1</v>
      </c>
      <c r="T99" s="85">
        <v>4.29</v>
      </c>
      <c r="U99" s="85">
        <v>0.66</v>
      </c>
      <c r="V99" s="85">
        <v>1.95</v>
      </c>
      <c r="W99" s="85">
        <v>-0.03</v>
      </c>
      <c r="X99" s="85">
        <v>3.4</v>
      </c>
      <c r="Y99" s="85">
        <v>-3</v>
      </c>
      <c r="Z99" s="85">
        <v>0.23</v>
      </c>
      <c r="AA99" s="85">
        <v>2.56</v>
      </c>
      <c r="AB99" s="85">
        <v>4.5199999999999996</v>
      </c>
      <c r="AC99" s="85">
        <v>-0.7</v>
      </c>
      <c r="AD99" s="85">
        <v>0.87</v>
      </c>
      <c r="AE99" s="85">
        <v>-0.36</v>
      </c>
      <c r="AF99" s="85">
        <v>5.9</v>
      </c>
      <c r="AG99" s="85">
        <v>9.83</v>
      </c>
      <c r="AH99" s="85">
        <v>-4.51</v>
      </c>
      <c r="AI99" s="85">
        <v>-2.9</v>
      </c>
      <c r="AJ99" s="85">
        <v>1.67</v>
      </c>
      <c r="AK99" s="85">
        <v>-3.79</v>
      </c>
      <c r="AL99" s="85">
        <v>1.43</v>
      </c>
      <c r="AM99" s="85">
        <v>0.51</v>
      </c>
      <c r="AN99" s="85">
        <v>6.86</v>
      </c>
    </row>
    <row r="100" spans="1:40" x14ac:dyDescent="0.25">
      <c r="A100" s="64" t="str">
        <f>'12peso'!A100</f>
        <v>nc</v>
      </c>
      <c r="B100" s="64" t="str">
        <f>'12peso'!B100</f>
        <v>nd</v>
      </c>
      <c r="C100" s="64" t="str">
        <f>'12peso'!C100</f>
        <v>a</v>
      </c>
      <c r="D100" s="64"/>
      <c r="E100" s="87">
        <f>'12peso'!E100</f>
        <v>1106023</v>
      </c>
      <c r="F100" s="88">
        <f>'12peso'!F100</f>
        <v>1106023</v>
      </c>
      <c r="G100" s="39" t="str">
        <f>'12peso'!G100</f>
        <v>Pera</v>
      </c>
      <c r="H100" s="85">
        <v>0.62</v>
      </c>
      <c r="I100" s="85">
        <v>-5.77</v>
      </c>
      <c r="J100" s="85">
        <v>-4.82</v>
      </c>
      <c r="K100" s="85">
        <v>2.86</v>
      </c>
      <c r="L100" s="85">
        <v>-1.69</v>
      </c>
      <c r="M100" s="85">
        <v>4.04</v>
      </c>
      <c r="N100" s="85">
        <v>5.25</v>
      </c>
      <c r="O100" s="85">
        <v>5.91</v>
      </c>
      <c r="P100" s="85">
        <v>4.78</v>
      </c>
      <c r="Q100" s="85">
        <v>-1.74</v>
      </c>
      <c r="R100" s="85">
        <v>1.87</v>
      </c>
      <c r="S100" s="85">
        <v>1.25</v>
      </c>
      <c r="T100" s="85">
        <v>2.2400000000000002</v>
      </c>
      <c r="U100" s="85">
        <v>-5.28</v>
      </c>
      <c r="V100" s="85">
        <v>0.82</v>
      </c>
      <c r="W100" s="85">
        <v>0.23</v>
      </c>
      <c r="X100" s="85">
        <v>0.94</v>
      </c>
      <c r="Y100" s="85">
        <v>0.68</v>
      </c>
      <c r="Z100" s="85">
        <v>1.02</v>
      </c>
      <c r="AA100" s="85">
        <v>-0.61</v>
      </c>
      <c r="AB100" s="85">
        <v>1.25</v>
      </c>
      <c r="AC100" s="85">
        <v>-1.2</v>
      </c>
      <c r="AD100" s="85">
        <v>-2.15</v>
      </c>
      <c r="AE100" s="85">
        <v>6.85</v>
      </c>
      <c r="AF100" s="85">
        <v>3.73</v>
      </c>
      <c r="AG100" s="85">
        <v>-3.43</v>
      </c>
      <c r="AH100" s="85">
        <v>-5.46</v>
      </c>
      <c r="AI100" s="85">
        <v>-1.85</v>
      </c>
      <c r="AJ100" s="85">
        <v>-6.85</v>
      </c>
      <c r="AK100" s="85">
        <v>1.98</v>
      </c>
      <c r="AL100" s="85">
        <v>1.32</v>
      </c>
      <c r="AM100" s="85">
        <v>3.74</v>
      </c>
      <c r="AN100" s="85">
        <v>2.5</v>
      </c>
    </row>
    <row r="101" spans="1:40" x14ac:dyDescent="0.25">
      <c r="A101" s="64" t="str">
        <f>'12peso'!A101</f>
        <v>nc</v>
      </c>
      <c r="B101" s="64" t="str">
        <f>'12peso'!B101</f>
        <v>nd</v>
      </c>
      <c r="C101" s="64" t="str">
        <f>'12peso'!C101</f>
        <v>a</v>
      </c>
      <c r="D101" s="64"/>
      <c r="E101" s="87">
        <f>'12peso'!E101</f>
        <v>1106027</v>
      </c>
      <c r="F101" s="88">
        <f>'12peso'!F101</f>
        <v>1106027</v>
      </c>
      <c r="G101" s="39" t="str">
        <f>'12peso'!G101</f>
        <v>Tangerina</v>
      </c>
      <c r="H101" s="85">
        <v>3.71</v>
      </c>
      <c r="I101" s="85">
        <v>3.33</v>
      </c>
      <c r="J101" s="85">
        <v>2.4300000000000002</v>
      </c>
      <c r="K101" s="85">
        <v>-0.73</v>
      </c>
      <c r="L101" s="85">
        <v>-5.45</v>
      </c>
      <c r="M101" s="85">
        <v>-25.17</v>
      </c>
      <c r="N101" s="85">
        <v>2.64</v>
      </c>
      <c r="O101" s="85">
        <v>26.2</v>
      </c>
      <c r="P101" s="85">
        <v>19.5</v>
      </c>
      <c r="Q101" s="85">
        <v>9.9499999999999993</v>
      </c>
      <c r="R101" s="85">
        <v>-2.14</v>
      </c>
      <c r="S101" s="85">
        <v>7.6</v>
      </c>
      <c r="T101" s="85">
        <v>4.0599999999999996</v>
      </c>
      <c r="U101" s="85">
        <v>-1</v>
      </c>
      <c r="V101" s="85">
        <v>2.48</v>
      </c>
      <c r="W101" s="85">
        <v>-5.04</v>
      </c>
      <c r="X101" s="85">
        <v>-15.69</v>
      </c>
      <c r="Y101" s="85">
        <v>-22.28</v>
      </c>
      <c r="Z101" s="85">
        <v>12.94</v>
      </c>
      <c r="AA101" s="85">
        <v>8.4600000000000009</v>
      </c>
      <c r="AB101" s="85">
        <v>25.97</v>
      </c>
      <c r="AC101" s="85">
        <v>30.38</v>
      </c>
      <c r="AD101" s="85">
        <v>16.579999999999998</v>
      </c>
      <c r="AE101" s="85">
        <v>12.31</v>
      </c>
      <c r="AF101" s="85">
        <v>2.2000000000000002</v>
      </c>
      <c r="AG101" s="85">
        <v>0.49</v>
      </c>
      <c r="AH101" s="85">
        <v>6.56</v>
      </c>
      <c r="AI101" s="85">
        <v>2.4500000000000002</v>
      </c>
      <c r="AJ101" s="85">
        <v>-11.78</v>
      </c>
      <c r="AK101" s="85">
        <v>-33.590000000000003</v>
      </c>
      <c r="AL101" s="85">
        <v>3.04</v>
      </c>
      <c r="AM101" s="85">
        <v>19.68</v>
      </c>
      <c r="AN101" s="85">
        <v>16.920000000000002</v>
      </c>
    </row>
    <row r="102" spans="1:40" x14ac:dyDescent="0.25">
      <c r="A102" s="64" t="str">
        <f>'12peso'!A102</f>
        <v>nc</v>
      </c>
      <c r="B102" s="64" t="str">
        <f>'12peso'!B102</f>
        <v>nd</v>
      </c>
      <c r="C102" s="64" t="str">
        <f>'12peso'!C102</f>
        <v>a</v>
      </c>
      <c r="D102" s="64"/>
      <c r="E102" s="87">
        <f>'12peso'!E102</f>
        <v>1106028</v>
      </c>
      <c r="F102" s="88">
        <f>'12peso'!F102</f>
        <v>1106028</v>
      </c>
      <c r="G102" s="39" t="str">
        <f>'12peso'!G102</f>
        <v>Uva</v>
      </c>
      <c r="H102" s="85">
        <v>-6.59</v>
      </c>
      <c r="I102" s="85">
        <v>-0.14000000000000001</v>
      </c>
      <c r="J102" s="85">
        <v>2.73</v>
      </c>
      <c r="K102" s="85">
        <v>7.99</v>
      </c>
      <c r="L102" s="85">
        <v>-7.71</v>
      </c>
      <c r="M102" s="85">
        <v>1.89</v>
      </c>
      <c r="N102" s="85">
        <v>2.38</v>
      </c>
      <c r="O102" s="85">
        <v>2.94</v>
      </c>
      <c r="P102" s="85">
        <v>0.97</v>
      </c>
      <c r="Q102" s="85">
        <v>3.87</v>
      </c>
      <c r="R102" s="85">
        <v>3.43</v>
      </c>
      <c r="S102" s="85">
        <v>-4.82</v>
      </c>
      <c r="T102" s="85">
        <v>-0.48</v>
      </c>
      <c r="U102" s="85">
        <v>-4.3</v>
      </c>
      <c r="V102" s="85">
        <v>6.92</v>
      </c>
      <c r="W102" s="85">
        <v>5.59</v>
      </c>
      <c r="X102" s="85">
        <v>2.16</v>
      </c>
      <c r="Y102" s="85">
        <v>-1.34</v>
      </c>
      <c r="Z102" s="85">
        <v>0.28999999999999998</v>
      </c>
      <c r="AA102" s="85">
        <v>3.08</v>
      </c>
      <c r="AB102" s="85">
        <v>3.19</v>
      </c>
      <c r="AC102" s="85">
        <v>-0.46</v>
      </c>
      <c r="AD102" s="85">
        <v>2.06</v>
      </c>
      <c r="AE102" s="85">
        <v>3.44</v>
      </c>
      <c r="AF102" s="85">
        <v>-2.1</v>
      </c>
      <c r="AG102" s="85">
        <v>2.2599999999999998</v>
      </c>
      <c r="AH102" s="85">
        <v>3.65</v>
      </c>
      <c r="AI102" s="85">
        <v>2.59</v>
      </c>
      <c r="AJ102" s="85">
        <v>-0.34</v>
      </c>
      <c r="AK102" s="85">
        <v>-4.66</v>
      </c>
      <c r="AL102" s="85">
        <v>-1.78</v>
      </c>
      <c r="AM102" s="85">
        <v>-3.36</v>
      </c>
      <c r="AN102" s="85">
        <v>4.07</v>
      </c>
    </row>
    <row r="103" spans="1:40" x14ac:dyDescent="0.25">
      <c r="A103" s="64" t="str">
        <f>'12peso'!A103</f>
        <v>nc</v>
      </c>
      <c r="B103" s="64" t="str">
        <f>'12peso'!B103</f>
        <v>nd</v>
      </c>
      <c r="C103" s="64" t="str">
        <f>'12peso'!C103</f>
        <v>a</v>
      </c>
      <c r="D103" s="64"/>
      <c r="E103" s="87">
        <f>'12peso'!E103</f>
        <v>1106039</v>
      </c>
      <c r="F103" s="88">
        <f>'12peso'!F103</f>
        <v>1106039</v>
      </c>
      <c r="G103" s="39" t="str">
        <f>'12peso'!G103</f>
        <v>Laranja - pera</v>
      </c>
      <c r="H103" s="85">
        <v>2.98</v>
      </c>
      <c r="I103" s="85">
        <v>1.2</v>
      </c>
      <c r="J103" s="85">
        <v>5.4</v>
      </c>
      <c r="K103" s="85">
        <v>2.69</v>
      </c>
      <c r="L103" s="85">
        <v>-2.6</v>
      </c>
      <c r="M103" s="85">
        <v>-6.96</v>
      </c>
      <c r="N103" s="85">
        <v>-1.97</v>
      </c>
      <c r="O103" s="85">
        <v>-3.73</v>
      </c>
      <c r="P103" s="85">
        <v>-0.78</v>
      </c>
      <c r="Q103" s="85">
        <v>1.51</v>
      </c>
      <c r="R103" s="85">
        <v>1.78</v>
      </c>
      <c r="S103" s="85">
        <v>2.16</v>
      </c>
      <c r="T103" s="85">
        <v>7.12</v>
      </c>
      <c r="U103" s="85">
        <v>5.13</v>
      </c>
      <c r="V103" s="85">
        <v>6.06</v>
      </c>
      <c r="W103" s="85">
        <v>1.44</v>
      </c>
      <c r="X103" s="85">
        <v>-3.48</v>
      </c>
      <c r="Y103" s="85">
        <v>-3.93</v>
      </c>
      <c r="Z103" s="85">
        <v>-4.7699999999999996</v>
      </c>
      <c r="AA103" s="85">
        <v>-2.1</v>
      </c>
      <c r="AB103" s="85">
        <v>0.02</v>
      </c>
      <c r="AC103" s="85">
        <v>4.82</v>
      </c>
      <c r="AD103" s="85">
        <v>3.32</v>
      </c>
      <c r="AE103" s="85">
        <v>7.48</v>
      </c>
      <c r="AF103" s="85">
        <v>12.41</v>
      </c>
      <c r="AG103" s="85">
        <v>5.66</v>
      </c>
      <c r="AH103" s="85">
        <v>4.28</v>
      </c>
      <c r="AI103" s="85">
        <v>-2.59</v>
      </c>
      <c r="AJ103" s="85">
        <v>-6.22</v>
      </c>
      <c r="AK103" s="85">
        <v>-3.63</v>
      </c>
      <c r="AL103" s="85">
        <v>-4.09</v>
      </c>
      <c r="AM103" s="85">
        <v>-4.97</v>
      </c>
      <c r="AN103" s="85">
        <v>3.83</v>
      </c>
    </row>
    <row r="104" spans="1:40" x14ac:dyDescent="0.25">
      <c r="A104" s="64" t="str">
        <f>'12peso'!A104</f>
        <v>nc</v>
      </c>
      <c r="B104" s="64" t="str">
        <f>'12peso'!B104</f>
        <v>nd</v>
      </c>
      <c r="C104" s="64" t="str">
        <f>'12peso'!C104</f>
        <v>a</v>
      </c>
      <c r="D104" s="64"/>
      <c r="E104" s="89">
        <f>'12peso'!E104</f>
        <v>9999999</v>
      </c>
      <c r="F104" s="88">
        <f>'12peso'!F104</f>
        <v>1106051</v>
      </c>
      <c r="G104" s="39" t="str">
        <f>'12peso'!G104</f>
        <v>Morango</v>
      </c>
      <c r="H104" s="85">
        <v>3.5</v>
      </c>
      <c r="I104" s="85">
        <v>-6.37</v>
      </c>
      <c r="J104" s="85">
        <v>7.6</v>
      </c>
      <c r="K104" s="85">
        <v>9.7100000000000009</v>
      </c>
      <c r="L104" s="85">
        <v>6.01</v>
      </c>
      <c r="M104" s="85">
        <v>-10.32</v>
      </c>
      <c r="N104" s="85">
        <v>-0.63</v>
      </c>
      <c r="O104" s="85">
        <v>-8.32</v>
      </c>
      <c r="P104" s="85">
        <v>-15.62</v>
      </c>
      <c r="Q104" s="85">
        <v>19.54</v>
      </c>
      <c r="R104" s="85">
        <v>-5.99</v>
      </c>
      <c r="S104" s="85">
        <v>4.83</v>
      </c>
      <c r="T104" s="85">
        <v>6.64</v>
      </c>
      <c r="U104" s="85">
        <v>-2.4700000000000002</v>
      </c>
      <c r="V104" s="85">
        <v>7.61</v>
      </c>
      <c r="W104" s="85">
        <v>15.55</v>
      </c>
      <c r="X104" s="85">
        <v>3.34</v>
      </c>
      <c r="Y104" s="85">
        <v>-12.73</v>
      </c>
      <c r="Z104" s="85">
        <v>-5.03</v>
      </c>
      <c r="AA104" s="85">
        <v>2.2000000000000002</v>
      </c>
      <c r="AB104" s="85">
        <v>-9.09</v>
      </c>
      <c r="AC104" s="85">
        <v>13.31</v>
      </c>
      <c r="AD104" s="85">
        <v>-5</v>
      </c>
      <c r="AE104" s="85">
        <v>-4.0199999999999996</v>
      </c>
      <c r="AF104" s="85">
        <v>6.34</v>
      </c>
      <c r="AG104" s="85">
        <v>2.35</v>
      </c>
      <c r="AH104" s="85">
        <v>18.71</v>
      </c>
      <c r="AI104" s="85">
        <v>8.09</v>
      </c>
      <c r="AJ104" s="85">
        <v>20.34</v>
      </c>
      <c r="AK104" s="85">
        <v>-16.47</v>
      </c>
      <c r="AL104" s="85">
        <v>-9.2899999999999991</v>
      </c>
      <c r="AM104" s="85">
        <v>-9.76</v>
      </c>
      <c r="AN104" s="85">
        <v>-6.65</v>
      </c>
    </row>
    <row r="105" spans="1:40" x14ac:dyDescent="0.25">
      <c r="A105" s="64" t="str">
        <f>'12peso'!A105</f>
        <v>nc</v>
      </c>
      <c r="B105" s="64" t="str">
        <f>'12peso'!B105</f>
        <v>nd</v>
      </c>
      <c r="C105" s="64" t="str">
        <f>'12peso'!C105</f>
        <v>a</v>
      </c>
      <c r="D105" s="64"/>
      <c r="E105" s="89">
        <f>'12peso'!E105</f>
        <v>9999999</v>
      </c>
      <c r="F105" s="88">
        <f>'12peso'!F105</f>
        <v>1106084</v>
      </c>
      <c r="G105" s="39" t="str">
        <f>'12peso'!G105</f>
        <v>Goiaba</v>
      </c>
      <c r="H105" s="85">
        <v>-5.01</v>
      </c>
      <c r="I105" s="85">
        <v>-3.52</v>
      </c>
      <c r="J105" s="85">
        <v>-4.6500000000000004</v>
      </c>
      <c r="K105" s="85">
        <v>4.88</v>
      </c>
      <c r="L105" s="85">
        <v>13.77</v>
      </c>
      <c r="M105" s="85">
        <v>-4.0599999999999996</v>
      </c>
      <c r="N105" s="85">
        <v>5.0999999999999996</v>
      </c>
      <c r="O105" s="85">
        <v>5.55</v>
      </c>
      <c r="P105" s="85">
        <v>-4.7699999999999996</v>
      </c>
      <c r="Q105" s="85">
        <v>2.61</v>
      </c>
      <c r="R105" s="85">
        <v>-1.36</v>
      </c>
      <c r="S105" s="85">
        <v>3.08</v>
      </c>
      <c r="T105" s="85">
        <v>5.09</v>
      </c>
      <c r="U105" s="85">
        <v>3.89</v>
      </c>
      <c r="V105" s="85">
        <v>4.49</v>
      </c>
      <c r="W105" s="85">
        <v>2.71</v>
      </c>
      <c r="X105" s="85">
        <v>0.28999999999999998</v>
      </c>
      <c r="Y105" s="85">
        <v>-1.21</v>
      </c>
      <c r="Z105" s="85">
        <v>5.88</v>
      </c>
      <c r="AA105" s="85">
        <v>-2.74</v>
      </c>
      <c r="AB105" s="85">
        <v>-1.89</v>
      </c>
      <c r="AC105" s="85">
        <v>3.91</v>
      </c>
      <c r="AD105" s="85">
        <v>5.3</v>
      </c>
      <c r="AE105" s="85">
        <v>8.98</v>
      </c>
      <c r="AF105" s="85">
        <v>8.5399999999999991</v>
      </c>
      <c r="AG105" s="85">
        <v>-10.1</v>
      </c>
      <c r="AH105" s="85">
        <v>-4.58</v>
      </c>
      <c r="AI105" s="85">
        <v>-5.71</v>
      </c>
      <c r="AJ105" s="85">
        <v>4.28</v>
      </c>
      <c r="AK105" s="85">
        <v>3.87</v>
      </c>
      <c r="AL105" s="85">
        <v>-5.6</v>
      </c>
      <c r="AM105" s="85">
        <v>-2.83</v>
      </c>
      <c r="AN105" s="85">
        <v>3.06</v>
      </c>
    </row>
    <row r="106" spans="1:40" x14ac:dyDescent="0.25">
      <c r="A106" s="64">
        <f>'12peso'!A106</f>
        <v>0</v>
      </c>
      <c r="B106" s="64">
        <f>'12peso'!B106</f>
        <v>0</v>
      </c>
      <c r="C106" s="64">
        <f>'12peso'!C106</f>
        <v>0</v>
      </c>
      <c r="D106" s="64"/>
      <c r="E106" s="110">
        <f>'12peso'!E106</f>
        <v>1107000</v>
      </c>
      <c r="F106" s="114">
        <f>'12peso'!F106</f>
        <v>1107</v>
      </c>
      <c r="G106" s="99" t="str">
        <f>'12peso'!G106</f>
        <v>Carnes</v>
      </c>
      <c r="H106" s="85">
        <v>-0.64</v>
      </c>
      <c r="I106" s="85">
        <v>-1.99</v>
      </c>
      <c r="J106" s="85">
        <v>-1.63</v>
      </c>
      <c r="K106" s="85">
        <v>-1.35</v>
      </c>
      <c r="L106" s="85">
        <v>0.03</v>
      </c>
      <c r="M106" s="85">
        <v>0.17</v>
      </c>
      <c r="N106" s="85">
        <v>-1.1299999999999999</v>
      </c>
      <c r="O106" s="85">
        <v>0.69</v>
      </c>
      <c r="P106" s="85">
        <v>2.27</v>
      </c>
      <c r="Q106" s="85">
        <v>2.04</v>
      </c>
      <c r="R106" s="85">
        <v>0.4</v>
      </c>
      <c r="S106" s="85">
        <v>0.56999999999999995</v>
      </c>
      <c r="T106" s="85">
        <v>1.1599999999999999</v>
      </c>
      <c r="U106" s="85">
        <v>-0.13</v>
      </c>
      <c r="V106" s="85">
        <v>-1.63</v>
      </c>
      <c r="W106" s="85">
        <v>-1.78</v>
      </c>
      <c r="X106" s="85">
        <v>-0.71</v>
      </c>
      <c r="Y106" s="85">
        <v>0.13</v>
      </c>
      <c r="Z106" s="85">
        <v>0.08</v>
      </c>
      <c r="AA106" s="85">
        <v>0.15</v>
      </c>
      <c r="AB106" s="85">
        <v>0.88</v>
      </c>
      <c r="AC106" s="85">
        <v>3.17</v>
      </c>
      <c r="AD106" s="85">
        <v>0.92</v>
      </c>
      <c r="AE106" s="85">
        <v>2.33</v>
      </c>
      <c r="AF106" s="85">
        <v>3.07</v>
      </c>
      <c r="AG106" s="85">
        <v>0</v>
      </c>
      <c r="AH106" s="85">
        <v>2.25</v>
      </c>
      <c r="AI106" s="85">
        <v>1.83</v>
      </c>
      <c r="AJ106" s="85">
        <v>0.4</v>
      </c>
      <c r="AK106" s="85">
        <v>0.41</v>
      </c>
      <c r="AL106" s="85">
        <v>0.12</v>
      </c>
      <c r="AM106" s="85">
        <v>0.43</v>
      </c>
      <c r="AN106" s="85">
        <v>3.17</v>
      </c>
    </row>
    <row r="107" spans="1:40" x14ac:dyDescent="0.25">
      <c r="A107" s="64" t="str">
        <f>'12peso'!A107</f>
        <v>c</v>
      </c>
      <c r="B107" s="64" t="str">
        <f>'12peso'!B107</f>
        <v>nd</v>
      </c>
      <c r="C107" s="64" t="str">
        <f>'12peso'!C107</f>
        <v>a</v>
      </c>
      <c r="D107" s="64"/>
      <c r="E107" s="87">
        <f>'12peso'!E107</f>
        <v>1107009</v>
      </c>
      <c r="F107" s="88">
        <f>'12peso'!F107</f>
        <v>1107009</v>
      </c>
      <c r="G107" s="39" t="str">
        <f>'12peso'!G107</f>
        <v>Fígado</v>
      </c>
      <c r="H107" s="85">
        <v>-0.99</v>
      </c>
      <c r="I107" s="85">
        <v>-1.68</v>
      </c>
      <c r="J107" s="85">
        <v>-3.55</v>
      </c>
      <c r="K107" s="85">
        <v>1.07</v>
      </c>
      <c r="L107" s="85">
        <v>1.1000000000000001</v>
      </c>
      <c r="M107" s="85">
        <v>1.32</v>
      </c>
      <c r="N107" s="85">
        <v>-1.01</v>
      </c>
      <c r="O107" s="85">
        <v>-1.74</v>
      </c>
      <c r="P107" s="85">
        <v>1.6</v>
      </c>
      <c r="Q107" s="85">
        <v>0</v>
      </c>
      <c r="R107" s="85">
        <v>0.95</v>
      </c>
      <c r="S107" s="85">
        <v>0.09</v>
      </c>
      <c r="T107" s="85">
        <v>-1.58</v>
      </c>
      <c r="U107" s="85">
        <v>0.91</v>
      </c>
      <c r="V107" s="85">
        <v>-0.46</v>
      </c>
      <c r="W107" s="85">
        <v>2.11</v>
      </c>
      <c r="X107" s="85">
        <v>-2.0299999999999998</v>
      </c>
      <c r="Y107" s="85">
        <v>-0.45</v>
      </c>
      <c r="Z107" s="85">
        <v>2.48</v>
      </c>
      <c r="AA107" s="85">
        <v>-2.5</v>
      </c>
      <c r="AB107" s="85">
        <v>1.27</v>
      </c>
      <c r="AC107" s="85">
        <v>0.05</v>
      </c>
      <c r="AD107" s="85">
        <v>0.93</v>
      </c>
      <c r="AE107" s="85">
        <v>-1.1399999999999999</v>
      </c>
      <c r="AF107" s="85">
        <v>0.73</v>
      </c>
      <c r="AG107" s="85">
        <v>-2.8</v>
      </c>
      <c r="AH107" s="85">
        <v>2.63</v>
      </c>
      <c r="AI107" s="85">
        <v>-1.4</v>
      </c>
      <c r="AJ107" s="85">
        <v>1.38</v>
      </c>
      <c r="AK107" s="85">
        <v>1.61</v>
      </c>
      <c r="AL107" s="85">
        <v>0.69</v>
      </c>
      <c r="AM107" s="85">
        <v>1.27</v>
      </c>
      <c r="AN107" s="85">
        <v>4.8899999999999997</v>
      </c>
    </row>
    <row r="108" spans="1:40" x14ac:dyDescent="0.25">
      <c r="A108" s="64" t="str">
        <f>'12peso'!A108</f>
        <v>c</v>
      </c>
      <c r="B108" s="64" t="str">
        <f>'12peso'!B108</f>
        <v>nd</v>
      </c>
      <c r="C108" s="64" t="str">
        <f>'12peso'!C108</f>
        <v>a</v>
      </c>
      <c r="D108" s="64"/>
      <c r="E108" s="87">
        <f>'12peso'!E108</f>
        <v>1107018</v>
      </c>
      <c r="F108" s="88">
        <f>'12peso'!F108</f>
        <v>1107018</v>
      </c>
      <c r="G108" s="39" t="str">
        <f>'12peso'!G108</f>
        <v>Carne de porco</v>
      </c>
      <c r="H108" s="85">
        <v>-0.8</v>
      </c>
      <c r="I108" s="85">
        <v>0.01</v>
      </c>
      <c r="J108" s="85">
        <v>-0.74</v>
      </c>
      <c r="K108" s="85">
        <v>-1.41</v>
      </c>
      <c r="L108" s="85">
        <v>0.52</v>
      </c>
      <c r="M108" s="85">
        <v>-1.1499999999999999</v>
      </c>
      <c r="N108" s="85">
        <v>-0.94</v>
      </c>
      <c r="O108" s="85">
        <v>2.92</v>
      </c>
      <c r="P108" s="85">
        <v>3.76</v>
      </c>
      <c r="Q108" s="85">
        <v>1.05</v>
      </c>
      <c r="R108" s="85">
        <v>2.71</v>
      </c>
      <c r="S108" s="85">
        <v>2.8</v>
      </c>
      <c r="T108" s="85">
        <v>2.56</v>
      </c>
      <c r="U108" s="85">
        <v>0.65</v>
      </c>
      <c r="V108" s="85">
        <v>-1.01</v>
      </c>
      <c r="W108" s="85">
        <v>-1.41</v>
      </c>
      <c r="X108" s="85">
        <v>-3.3</v>
      </c>
      <c r="Y108" s="85">
        <v>-0.45</v>
      </c>
      <c r="Z108" s="85">
        <v>-0.09</v>
      </c>
      <c r="AA108" s="85">
        <v>0.21</v>
      </c>
      <c r="AB108" s="85">
        <v>2.87</v>
      </c>
      <c r="AC108" s="85">
        <v>2.31</v>
      </c>
      <c r="AD108" s="85">
        <v>3.02</v>
      </c>
      <c r="AE108" s="85">
        <v>1.77</v>
      </c>
      <c r="AF108" s="85">
        <v>0.25</v>
      </c>
      <c r="AG108" s="85">
        <v>-0.28999999999999998</v>
      </c>
      <c r="AH108" s="85">
        <v>1.74</v>
      </c>
      <c r="AI108" s="85">
        <v>0.68</v>
      </c>
      <c r="AJ108" s="85">
        <v>0.14000000000000001</v>
      </c>
      <c r="AK108" s="85">
        <v>-0.41</v>
      </c>
      <c r="AL108" s="85">
        <v>0.73</v>
      </c>
      <c r="AM108" s="85">
        <v>1.1399999999999999</v>
      </c>
      <c r="AN108" s="85">
        <v>4.2699999999999996</v>
      </c>
    </row>
    <row r="109" spans="1:40" x14ac:dyDescent="0.25">
      <c r="A109" s="64" t="str">
        <f>'12peso'!A109</f>
        <v>c</v>
      </c>
      <c r="B109" s="64" t="str">
        <f>'12peso'!B109</f>
        <v>nd</v>
      </c>
      <c r="C109" s="64" t="str">
        <f>'12peso'!C109</f>
        <v>a</v>
      </c>
      <c r="D109" s="64"/>
      <c r="E109" s="89">
        <f>'12peso'!E109</f>
        <v>9999999</v>
      </c>
      <c r="F109" s="88">
        <f>'12peso'!F109</f>
        <v>1107031</v>
      </c>
      <c r="G109" s="39" t="str">
        <f>'12peso'!G109</f>
        <v>Carne de carneiro</v>
      </c>
      <c r="H109" s="85">
        <v>7.49</v>
      </c>
      <c r="I109" s="85">
        <v>-6.61</v>
      </c>
      <c r="J109" s="85">
        <v>0.62</v>
      </c>
      <c r="K109" s="85">
        <v>-0.91</v>
      </c>
      <c r="L109" s="85">
        <v>-0.88</v>
      </c>
      <c r="M109" s="85">
        <v>1.87</v>
      </c>
      <c r="N109" s="85">
        <v>8.66</v>
      </c>
      <c r="O109" s="85">
        <v>-6.94</v>
      </c>
      <c r="P109" s="85">
        <v>-0.88</v>
      </c>
      <c r="Q109" s="85">
        <v>0.89</v>
      </c>
      <c r="R109" s="85">
        <v>-0.57999999999999996</v>
      </c>
      <c r="S109" s="85">
        <v>1.1100000000000001</v>
      </c>
      <c r="T109" s="85">
        <v>0.89</v>
      </c>
      <c r="U109" s="85">
        <v>-0.53</v>
      </c>
      <c r="V109" s="85">
        <v>1.69</v>
      </c>
      <c r="W109" s="85">
        <v>-5.26</v>
      </c>
      <c r="X109" s="85">
        <v>1.3</v>
      </c>
      <c r="Y109" s="85">
        <v>-1.27</v>
      </c>
      <c r="Z109" s="85">
        <v>3.31</v>
      </c>
      <c r="AA109" s="85">
        <v>-1.48</v>
      </c>
      <c r="AB109" s="85">
        <v>2.04</v>
      </c>
      <c r="AC109" s="85">
        <v>2.2799999999999998</v>
      </c>
      <c r="AD109" s="85">
        <v>0.59</v>
      </c>
      <c r="AE109" s="85">
        <v>3.21</v>
      </c>
      <c r="AF109" s="85">
        <v>5.59</v>
      </c>
      <c r="AG109" s="85">
        <v>2.78</v>
      </c>
      <c r="AH109" s="85">
        <v>-2.94</v>
      </c>
      <c r="AI109" s="85">
        <v>-1.1399999999999999</v>
      </c>
      <c r="AJ109" s="85">
        <v>5.74</v>
      </c>
      <c r="AK109" s="85">
        <v>-2.4900000000000002</v>
      </c>
      <c r="AL109" s="85">
        <v>2.3199999999999998</v>
      </c>
      <c r="AM109" s="85">
        <v>-0.92</v>
      </c>
      <c r="AN109" s="85">
        <v>2.4900000000000002</v>
      </c>
    </row>
    <row r="110" spans="1:40" x14ac:dyDescent="0.25">
      <c r="A110" s="64" t="str">
        <f>'12peso'!A110</f>
        <v>c</v>
      </c>
      <c r="B110" s="64" t="str">
        <f>'12peso'!B110</f>
        <v>nd</v>
      </c>
      <c r="C110" s="64" t="str">
        <f>'12peso'!C110</f>
        <v>a</v>
      </c>
      <c r="D110" s="64"/>
      <c r="E110" s="87">
        <f>'12peso'!E110</f>
        <v>1107084</v>
      </c>
      <c r="F110" s="88">
        <f>'12peso'!F110</f>
        <v>1107084</v>
      </c>
      <c r="G110" s="39" t="str">
        <f>'12peso'!G110</f>
        <v>Contrafilé</v>
      </c>
      <c r="H110" s="85">
        <v>1.5</v>
      </c>
      <c r="I110" s="85">
        <v>-2.23</v>
      </c>
      <c r="J110" s="85">
        <v>-3.35</v>
      </c>
      <c r="K110" s="85">
        <v>-2.77</v>
      </c>
      <c r="L110" s="85">
        <v>-0.65</v>
      </c>
      <c r="M110" s="85">
        <v>-0.14000000000000001</v>
      </c>
      <c r="N110" s="85">
        <v>-2.09</v>
      </c>
      <c r="O110" s="85">
        <v>1.62</v>
      </c>
      <c r="P110" s="85">
        <v>3.04</v>
      </c>
      <c r="Q110" s="85">
        <v>1.68</v>
      </c>
      <c r="R110" s="85">
        <v>-0.28000000000000003</v>
      </c>
      <c r="S110" s="85">
        <v>2</v>
      </c>
      <c r="T110" s="85">
        <v>3.47</v>
      </c>
      <c r="U110" s="85">
        <v>0.22</v>
      </c>
      <c r="V110" s="85">
        <v>-3.63</v>
      </c>
      <c r="W110" s="85">
        <v>-2.8</v>
      </c>
      <c r="X110" s="85">
        <v>-0.12</v>
      </c>
      <c r="Y110" s="85">
        <v>-0.03</v>
      </c>
      <c r="Z110" s="85">
        <v>-0.57999999999999996</v>
      </c>
      <c r="AA110" s="85">
        <v>0.65</v>
      </c>
      <c r="AB110" s="85">
        <v>-0.06</v>
      </c>
      <c r="AC110" s="85">
        <v>3.71</v>
      </c>
      <c r="AD110" s="85">
        <v>0.41</v>
      </c>
      <c r="AE110" s="85">
        <v>4.74</v>
      </c>
      <c r="AF110" s="85">
        <v>6.47</v>
      </c>
      <c r="AG110" s="85">
        <v>-0.65</v>
      </c>
      <c r="AH110" s="85">
        <v>0.2</v>
      </c>
      <c r="AI110" s="85">
        <v>1.24</v>
      </c>
      <c r="AJ110" s="85">
        <v>0.28999999999999998</v>
      </c>
      <c r="AK110" s="85">
        <v>-0.38</v>
      </c>
      <c r="AL110" s="85">
        <v>-0.13</v>
      </c>
      <c r="AM110" s="85">
        <v>0.13</v>
      </c>
      <c r="AN110" s="85">
        <v>2.2000000000000002</v>
      </c>
    </row>
    <row r="111" spans="1:40" x14ac:dyDescent="0.25">
      <c r="A111" s="64" t="str">
        <f>'12peso'!A111</f>
        <v>c</v>
      </c>
      <c r="B111" s="64" t="str">
        <f>'12peso'!B111</f>
        <v>nd</v>
      </c>
      <c r="C111" s="64" t="str">
        <f>'12peso'!C111</f>
        <v>a</v>
      </c>
      <c r="D111" s="64"/>
      <c r="E111" s="87">
        <f>'12peso'!E111</f>
        <v>1107085</v>
      </c>
      <c r="F111" s="88">
        <f>'12peso'!F111</f>
        <v>1107085</v>
      </c>
      <c r="G111" s="39" t="str">
        <f>'12peso'!G111</f>
        <v>Filé-mignon</v>
      </c>
      <c r="H111" s="85">
        <v>-2.94</v>
      </c>
      <c r="I111" s="85">
        <v>-8.14</v>
      </c>
      <c r="J111" s="85">
        <v>-3.48</v>
      </c>
      <c r="K111" s="85">
        <v>0.66</v>
      </c>
      <c r="L111" s="85">
        <v>-1.51</v>
      </c>
      <c r="M111" s="85">
        <v>0.54</v>
      </c>
      <c r="N111" s="85">
        <v>-0.28000000000000003</v>
      </c>
      <c r="O111" s="85">
        <v>0.59</v>
      </c>
      <c r="P111" s="85">
        <v>2.71</v>
      </c>
      <c r="Q111" s="85">
        <v>3.39</v>
      </c>
      <c r="R111" s="85">
        <v>1.86</v>
      </c>
      <c r="S111" s="85">
        <v>1.47</v>
      </c>
      <c r="T111" s="85">
        <v>0.35</v>
      </c>
      <c r="U111" s="85">
        <v>-3.55</v>
      </c>
      <c r="V111" s="85">
        <v>-1.66</v>
      </c>
      <c r="W111" s="85">
        <v>-2.8</v>
      </c>
      <c r="X111" s="85">
        <v>-1.01</v>
      </c>
      <c r="Y111" s="85">
        <v>1.97</v>
      </c>
      <c r="Z111" s="85">
        <v>-2</v>
      </c>
      <c r="AA111" s="85">
        <v>-0.51</v>
      </c>
      <c r="AB111" s="85">
        <v>1.1000000000000001</v>
      </c>
      <c r="AC111" s="85">
        <v>0</v>
      </c>
      <c r="AD111" s="85">
        <v>1.18</v>
      </c>
      <c r="AE111" s="85">
        <v>5.15</v>
      </c>
      <c r="AF111" s="85">
        <v>3.34</v>
      </c>
      <c r="AG111" s="85">
        <v>-0.2</v>
      </c>
      <c r="AH111" s="85">
        <v>0.7</v>
      </c>
      <c r="AI111" s="85">
        <v>0.52</v>
      </c>
      <c r="AJ111" s="85">
        <v>-0.44</v>
      </c>
      <c r="AK111" s="85">
        <v>2.2000000000000002</v>
      </c>
      <c r="AL111" s="85">
        <v>-1.6</v>
      </c>
      <c r="AM111" s="85">
        <v>2.1800000000000002</v>
      </c>
      <c r="AN111" s="85">
        <v>1.38</v>
      </c>
    </row>
    <row r="112" spans="1:40" x14ac:dyDescent="0.25">
      <c r="A112" s="64" t="str">
        <f>'12peso'!A112</f>
        <v>c</v>
      </c>
      <c r="B112" s="64" t="str">
        <f>'12peso'!B112</f>
        <v>nd</v>
      </c>
      <c r="C112" s="64" t="str">
        <f>'12peso'!C112</f>
        <v>a</v>
      </c>
      <c r="D112" s="64"/>
      <c r="E112" s="87">
        <f>'12peso'!E112</f>
        <v>1107087</v>
      </c>
      <c r="F112" s="88">
        <f>'12peso'!F112</f>
        <v>1107087</v>
      </c>
      <c r="G112" s="39" t="str">
        <f>'12peso'!G112</f>
        <v>Chã de dentro</v>
      </c>
      <c r="H112" s="85">
        <v>-1.26</v>
      </c>
      <c r="I112" s="85">
        <v>-2.5499999999999998</v>
      </c>
      <c r="J112" s="85">
        <v>-1.61</v>
      </c>
      <c r="K112" s="85">
        <v>-1.1399999999999999</v>
      </c>
      <c r="L112" s="85">
        <v>-0.6</v>
      </c>
      <c r="M112" s="85">
        <v>-0.25</v>
      </c>
      <c r="N112" s="85">
        <v>-0.95</v>
      </c>
      <c r="O112" s="85">
        <v>0.38</v>
      </c>
      <c r="P112" s="85">
        <v>3.13</v>
      </c>
      <c r="Q112" s="85">
        <v>1.96</v>
      </c>
      <c r="R112" s="85">
        <v>-0.04</v>
      </c>
      <c r="S112" s="85">
        <v>0.28999999999999998</v>
      </c>
      <c r="T112" s="85">
        <v>1.29</v>
      </c>
      <c r="U112" s="85">
        <v>-0.24</v>
      </c>
      <c r="V112" s="85">
        <v>-2.17</v>
      </c>
      <c r="W112" s="85">
        <v>-2.56</v>
      </c>
      <c r="X112" s="85">
        <v>-0.31</v>
      </c>
      <c r="Y112" s="85">
        <v>-0.04</v>
      </c>
      <c r="Z112" s="85">
        <v>1.08</v>
      </c>
      <c r="AA112" s="85">
        <v>0.13</v>
      </c>
      <c r="AB112" s="85">
        <v>1.27</v>
      </c>
      <c r="AC112" s="85">
        <v>4.8</v>
      </c>
      <c r="AD112" s="85">
        <v>1.21</v>
      </c>
      <c r="AE112" s="85">
        <v>1.7</v>
      </c>
      <c r="AF112" s="85">
        <v>1.64</v>
      </c>
      <c r="AG112" s="85">
        <v>0.59</v>
      </c>
      <c r="AH112" s="85">
        <v>1.8</v>
      </c>
      <c r="AI112" s="85">
        <v>1.57</v>
      </c>
      <c r="AJ112" s="85">
        <v>0.18</v>
      </c>
      <c r="AK112" s="85">
        <v>-0.28999999999999998</v>
      </c>
      <c r="AL112" s="85">
        <v>-0.02</v>
      </c>
      <c r="AM112" s="85">
        <v>0.86</v>
      </c>
      <c r="AN112" s="85">
        <v>3.66</v>
      </c>
    </row>
    <row r="113" spans="1:40" x14ac:dyDescent="0.25">
      <c r="A113" s="64" t="str">
        <f>'12peso'!A113</f>
        <v>c</v>
      </c>
      <c r="B113" s="64" t="str">
        <f>'12peso'!B113</f>
        <v>nd</v>
      </c>
      <c r="C113" s="64" t="str">
        <f>'12peso'!C113</f>
        <v>a</v>
      </c>
      <c r="D113" s="64"/>
      <c r="E113" s="87">
        <f>'12peso'!E113</f>
        <v>1107088</v>
      </c>
      <c r="F113" s="88">
        <f>'12peso'!F113</f>
        <v>1107088</v>
      </c>
      <c r="G113" s="39" t="str">
        <f>'12peso'!G113</f>
        <v>Alcatra</v>
      </c>
      <c r="H113" s="85">
        <v>0.19</v>
      </c>
      <c r="I113" s="85">
        <v>-2.2000000000000002</v>
      </c>
      <c r="J113" s="85">
        <v>-2.5</v>
      </c>
      <c r="K113" s="85">
        <v>-2.9</v>
      </c>
      <c r="L113" s="85">
        <v>-0.81</v>
      </c>
      <c r="M113" s="85">
        <v>-0.05</v>
      </c>
      <c r="N113" s="85">
        <v>-2.0299999999999998</v>
      </c>
      <c r="O113" s="85">
        <v>0.22</v>
      </c>
      <c r="P113" s="85">
        <v>3.37</v>
      </c>
      <c r="Q113" s="85">
        <v>2.85</v>
      </c>
      <c r="R113" s="85">
        <v>0.2</v>
      </c>
      <c r="S113" s="85">
        <v>1.43</v>
      </c>
      <c r="T113" s="85">
        <v>2.62</v>
      </c>
      <c r="U113" s="85">
        <v>-0.39</v>
      </c>
      <c r="V113" s="85">
        <v>-2.84</v>
      </c>
      <c r="W113" s="85">
        <v>-3.55</v>
      </c>
      <c r="X113" s="85">
        <v>-1.1499999999999999</v>
      </c>
      <c r="Y113" s="85">
        <v>0.36</v>
      </c>
      <c r="Z113" s="85">
        <v>0.55000000000000004</v>
      </c>
      <c r="AA113" s="85">
        <v>0.21</v>
      </c>
      <c r="AB113" s="85">
        <v>0.24</v>
      </c>
      <c r="AC113" s="85">
        <v>2.89</v>
      </c>
      <c r="AD113" s="85">
        <v>0.7</v>
      </c>
      <c r="AE113" s="85">
        <v>3.85</v>
      </c>
      <c r="AF113" s="85">
        <v>6</v>
      </c>
      <c r="AG113" s="85">
        <v>0.64</v>
      </c>
      <c r="AH113" s="85">
        <v>1.03</v>
      </c>
      <c r="AI113" s="85">
        <v>0.05</v>
      </c>
      <c r="AJ113" s="85">
        <v>-0.98</v>
      </c>
      <c r="AK113" s="85">
        <v>-0.27</v>
      </c>
      <c r="AL113" s="85">
        <v>0.18</v>
      </c>
      <c r="AM113" s="85">
        <v>-0.5</v>
      </c>
      <c r="AN113" s="85">
        <v>3.09</v>
      </c>
    </row>
    <row r="114" spans="1:40" x14ac:dyDescent="0.25">
      <c r="A114" s="64" t="str">
        <f>'12peso'!A114</f>
        <v>c</v>
      </c>
      <c r="B114" s="64" t="str">
        <f>'12peso'!B114</f>
        <v>nd</v>
      </c>
      <c r="C114" s="64" t="str">
        <f>'12peso'!C114</f>
        <v>a</v>
      </c>
      <c r="D114" s="64"/>
      <c r="E114" s="87">
        <f>'12peso'!E114</f>
        <v>1107089</v>
      </c>
      <c r="F114" s="88">
        <f>'12peso'!F114</f>
        <v>1107089</v>
      </c>
      <c r="G114" s="39" t="str">
        <f>'12peso'!G114</f>
        <v>Patinho</v>
      </c>
      <c r="H114" s="85">
        <v>-1.17</v>
      </c>
      <c r="I114" s="85">
        <v>-2.91</v>
      </c>
      <c r="J114" s="85">
        <v>-1.56</v>
      </c>
      <c r="K114" s="85">
        <v>-0.77</v>
      </c>
      <c r="L114" s="85">
        <v>0.17</v>
      </c>
      <c r="M114" s="85">
        <v>0.34</v>
      </c>
      <c r="N114" s="85">
        <v>-0.94</v>
      </c>
      <c r="O114" s="85">
        <v>0.04</v>
      </c>
      <c r="P114" s="85">
        <v>2.69</v>
      </c>
      <c r="Q114" s="85">
        <v>2.5</v>
      </c>
      <c r="R114" s="85">
        <v>1.01</v>
      </c>
      <c r="S114" s="85">
        <v>-0.89</v>
      </c>
      <c r="T114" s="85">
        <v>-0.16</v>
      </c>
      <c r="U114" s="85">
        <v>-0.5</v>
      </c>
      <c r="V114" s="85">
        <v>-0.82</v>
      </c>
      <c r="W114" s="85">
        <v>-0.5</v>
      </c>
      <c r="X114" s="85">
        <v>-0.95</v>
      </c>
      <c r="Y114" s="85">
        <v>-0.54</v>
      </c>
      <c r="Z114" s="85">
        <v>0.93</v>
      </c>
      <c r="AA114" s="85">
        <v>0.24</v>
      </c>
      <c r="AB114" s="85">
        <v>1.17</v>
      </c>
      <c r="AC114" s="85">
        <v>3.93</v>
      </c>
      <c r="AD114" s="85">
        <v>1.08</v>
      </c>
      <c r="AE114" s="85">
        <v>1.77</v>
      </c>
      <c r="AF114" s="85">
        <v>2.1800000000000002</v>
      </c>
      <c r="AG114" s="85">
        <v>-0.02</v>
      </c>
      <c r="AH114" s="85">
        <v>1.88</v>
      </c>
      <c r="AI114" s="85">
        <v>1.17</v>
      </c>
      <c r="AJ114" s="85">
        <v>1.28</v>
      </c>
      <c r="AK114" s="85">
        <v>0</v>
      </c>
      <c r="AL114" s="85">
        <v>0.18</v>
      </c>
      <c r="AM114" s="85">
        <v>0.3</v>
      </c>
      <c r="AN114" s="85">
        <v>3.03</v>
      </c>
    </row>
    <row r="115" spans="1:40" x14ac:dyDescent="0.25">
      <c r="A115" s="64" t="str">
        <f>'12peso'!A115</f>
        <v>c</v>
      </c>
      <c r="B115" s="64" t="str">
        <f>'12peso'!B115</f>
        <v>nd</v>
      </c>
      <c r="C115" s="64" t="str">
        <f>'12peso'!C115</f>
        <v>a</v>
      </c>
      <c r="D115" s="64"/>
      <c r="E115" s="87">
        <f>'12peso'!E115</f>
        <v>1107090</v>
      </c>
      <c r="F115" s="88">
        <f>'12peso'!F115</f>
        <v>1107090</v>
      </c>
      <c r="G115" s="39" t="str">
        <f>'12peso'!G115</f>
        <v>Lagarto redondo</v>
      </c>
      <c r="H115" s="85">
        <v>-1.7</v>
      </c>
      <c r="I115" s="85">
        <v>-1.2</v>
      </c>
      <c r="J115" s="85">
        <v>-0.52</v>
      </c>
      <c r="K115" s="85">
        <v>-1.87</v>
      </c>
      <c r="L115" s="85">
        <v>-1.08</v>
      </c>
      <c r="M115" s="85">
        <v>1.19</v>
      </c>
      <c r="N115" s="85">
        <v>-1.77</v>
      </c>
      <c r="O115" s="85">
        <v>-1.07</v>
      </c>
      <c r="P115" s="85">
        <v>2.0699999999999998</v>
      </c>
      <c r="Q115" s="85">
        <v>1.57</v>
      </c>
      <c r="R115" s="85">
        <v>1.59</v>
      </c>
      <c r="S115" s="85">
        <v>0.4</v>
      </c>
      <c r="T115" s="85">
        <v>0.69</v>
      </c>
      <c r="U115" s="85">
        <v>0.01</v>
      </c>
      <c r="V115" s="85">
        <v>-1.49</v>
      </c>
      <c r="W115" s="85">
        <v>-2.5299999999999998</v>
      </c>
      <c r="X115" s="85">
        <v>-0.61</v>
      </c>
      <c r="Y115" s="85">
        <v>-0.37</v>
      </c>
      <c r="Z115" s="85">
        <v>0.56999999999999995</v>
      </c>
      <c r="AA115" s="85">
        <v>0.27</v>
      </c>
      <c r="AB115" s="85">
        <v>-0.51</v>
      </c>
      <c r="AC115" s="85">
        <v>3.36</v>
      </c>
      <c r="AD115" s="85">
        <v>0.39</v>
      </c>
      <c r="AE115" s="85">
        <v>1.5</v>
      </c>
      <c r="AF115" s="85">
        <v>2.83</v>
      </c>
      <c r="AG115" s="85">
        <v>0.44</v>
      </c>
      <c r="AH115" s="85">
        <v>1.47</v>
      </c>
      <c r="AI115" s="85">
        <v>0.78</v>
      </c>
      <c r="AJ115" s="85">
        <v>-0.26</v>
      </c>
      <c r="AK115" s="85">
        <v>0.87</v>
      </c>
      <c r="AL115" s="85">
        <v>1.29</v>
      </c>
      <c r="AM115" s="85">
        <v>0.81</v>
      </c>
      <c r="AN115" s="85">
        <v>3.22</v>
      </c>
    </row>
    <row r="116" spans="1:40" x14ac:dyDescent="0.25">
      <c r="A116" s="64" t="str">
        <f>'12peso'!A116</f>
        <v>c</v>
      </c>
      <c r="B116" s="64" t="str">
        <f>'12peso'!B116</f>
        <v>nd</v>
      </c>
      <c r="C116" s="64" t="str">
        <f>'12peso'!C116</f>
        <v>a</v>
      </c>
      <c r="D116" s="64"/>
      <c r="E116" s="87">
        <f>'12peso'!E116</f>
        <v>1107091</v>
      </c>
      <c r="F116" s="88">
        <f>'12peso'!F116</f>
        <v>1107091</v>
      </c>
      <c r="G116" s="39" t="str">
        <f>'12peso'!G116</f>
        <v>Lagarto comum</v>
      </c>
      <c r="H116" s="85">
        <v>-1.1299999999999999</v>
      </c>
      <c r="I116" s="85">
        <v>-2.64</v>
      </c>
      <c r="J116" s="85">
        <v>-3.46</v>
      </c>
      <c r="K116" s="85">
        <v>-0.49</v>
      </c>
      <c r="L116" s="85">
        <v>0.46</v>
      </c>
      <c r="M116" s="85">
        <v>0.85</v>
      </c>
      <c r="N116" s="85">
        <v>-1.8</v>
      </c>
      <c r="O116" s="85">
        <v>0.73</v>
      </c>
      <c r="P116" s="85">
        <v>1.66</v>
      </c>
      <c r="Q116" s="85">
        <v>2.4700000000000002</v>
      </c>
      <c r="R116" s="85">
        <v>2.27</v>
      </c>
      <c r="S116" s="85">
        <v>-1.28</v>
      </c>
      <c r="T116" s="85">
        <v>0.42</v>
      </c>
      <c r="U116" s="85">
        <v>-0.55000000000000004</v>
      </c>
      <c r="V116" s="85">
        <v>-1.2</v>
      </c>
      <c r="W116" s="85">
        <v>-1.59</v>
      </c>
      <c r="X116" s="85">
        <v>-0.47</v>
      </c>
      <c r="Y116" s="85">
        <v>-1.45</v>
      </c>
      <c r="Z116" s="85">
        <v>0.74</v>
      </c>
      <c r="AA116" s="85">
        <v>-0.18</v>
      </c>
      <c r="AB116" s="85">
        <v>1.48</v>
      </c>
      <c r="AC116" s="85">
        <v>4.47</v>
      </c>
      <c r="AD116" s="85">
        <v>1.58</v>
      </c>
      <c r="AE116" s="85">
        <v>2.52</v>
      </c>
      <c r="AF116" s="85">
        <v>2.73</v>
      </c>
      <c r="AG116" s="85">
        <v>0.46</v>
      </c>
      <c r="AH116" s="85">
        <v>2.52</v>
      </c>
      <c r="AI116" s="85">
        <v>0.95</v>
      </c>
      <c r="AJ116" s="85">
        <v>0.81</v>
      </c>
      <c r="AK116" s="85">
        <v>-0.74</v>
      </c>
      <c r="AL116" s="85">
        <v>1.1499999999999999</v>
      </c>
      <c r="AM116" s="85">
        <v>7.0000000000000007E-2</v>
      </c>
      <c r="AN116" s="85">
        <v>1.67</v>
      </c>
    </row>
    <row r="117" spans="1:40" x14ac:dyDescent="0.25">
      <c r="A117" s="64" t="str">
        <f>'12peso'!A117</f>
        <v>c</v>
      </c>
      <c r="B117" s="64" t="str">
        <f>'12peso'!B117</f>
        <v>nd</v>
      </c>
      <c r="C117" s="64" t="str">
        <f>'12peso'!C117</f>
        <v>a</v>
      </c>
      <c r="D117" s="64"/>
      <c r="E117" s="87">
        <f>'12peso'!E117</f>
        <v>1107093</v>
      </c>
      <c r="F117" s="88">
        <f>'12peso'!F117</f>
        <v>1107093</v>
      </c>
      <c r="G117" s="39" t="str">
        <f>'12peso'!G117</f>
        <v>Músculo</v>
      </c>
      <c r="H117" s="85">
        <v>-1.78</v>
      </c>
      <c r="I117" s="85">
        <v>0.41</v>
      </c>
      <c r="J117" s="85">
        <v>-2.39</v>
      </c>
      <c r="K117" s="85">
        <v>1.36</v>
      </c>
      <c r="L117" s="85">
        <v>0.17</v>
      </c>
      <c r="M117" s="85">
        <v>-0.2</v>
      </c>
      <c r="N117" s="85">
        <v>0.28000000000000003</v>
      </c>
      <c r="O117" s="85">
        <v>-0.28000000000000003</v>
      </c>
      <c r="P117" s="85">
        <v>0.81</v>
      </c>
      <c r="Q117" s="85">
        <v>2.6</v>
      </c>
      <c r="R117" s="85">
        <v>1.23</v>
      </c>
      <c r="S117" s="85">
        <v>-0.97</v>
      </c>
      <c r="T117" s="85">
        <v>-1.02</v>
      </c>
      <c r="U117" s="85">
        <v>0.28000000000000003</v>
      </c>
      <c r="V117" s="85">
        <v>-1.37</v>
      </c>
      <c r="W117" s="85">
        <v>-1.26</v>
      </c>
      <c r="X117" s="85">
        <v>0.34</v>
      </c>
      <c r="Y117" s="85">
        <v>1.45</v>
      </c>
      <c r="Z117" s="85">
        <v>-0.37</v>
      </c>
      <c r="AA117" s="85">
        <v>0.93</v>
      </c>
      <c r="AB117" s="85">
        <v>1.1399999999999999</v>
      </c>
      <c r="AC117" s="85">
        <v>3.02</v>
      </c>
      <c r="AD117" s="85">
        <v>1.51</v>
      </c>
      <c r="AE117" s="85">
        <v>0.84</v>
      </c>
      <c r="AF117" s="85">
        <v>0.7</v>
      </c>
      <c r="AG117" s="85">
        <v>-0.52</v>
      </c>
      <c r="AH117" s="85">
        <v>4.01</v>
      </c>
      <c r="AI117" s="85">
        <v>1.7</v>
      </c>
      <c r="AJ117" s="85">
        <v>0.78</v>
      </c>
      <c r="AK117" s="85">
        <v>1.73</v>
      </c>
      <c r="AL117" s="85">
        <v>0.13</v>
      </c>
      <c r="AM117" s="85">
        <v>1.32</v>
      </c>
      <c r="AN117" s="85">
        <v>3.02</v>
      </c>
    </row>
    <row r="118" spans="1:40" x14ac:dyDescent="0.25">
      <c r="A118" s="64" t="str">
        <f>'12peso'!A118</f>
        <v>c</v>
      </c>
      <c r="B118" s="64" t="str">
        <f>'12peso'!B118</f>
        <v>nd</v>
      </c>
      <c r="C118" s="64" t="str">
        <f>'12peso'!C118</f>
        <v>a</v>
      </c>
      <c r="D118" s="64"/>
      <c r="E118" s="87">
        <f>'12peso'!E118</f>
        <v>1107094</v>
      </c>
      <c r="F118" s="88">
        <f>'12peso'!F118</f>
        <v>1107094</v>
      </c>
      <c r="G118" s="39" t="str">
        <f>'12peso'!G118</f>
        <v>Pá</v>
      </c>
      <c r="H118" s="85">
        <v>-1.47</v>
      </c>
      <c r="I118" s="85">
        <v>-1.45</v>
      </c>
      <c r="J118" s="85">
        <v>1.46</v>
      </c>
      <c r="K118" s="85">
        <v>-2.0099999999999998</v>
      </c>
      <c r="L118" s="85">
        <v>2.68</v>
      </c>
      <c r="M118" s="85">
        <v>2.41</v>
      </c>
      <c r="N118" s="85">
        <v>0.63</v>
      </c>
      <c r="O118" s="85">
        <v>-1.7</v>
      </c>
      <c r="P118" s="85">
        <v>0.57999999999999996</v>
      </c>
      <c r="Q118" s="85">
        <v>1.1499999999999999</v>
      </c>
      <c r="R118" s="85">
        <v>0.34</v>
      </c>
      <c r="S118" s="85">
        <v>-0.65</v>
      </c>
      <c r="T118" s="85">
        <v>-1</v>
      </c>
      <c r="U118" s="85">
        <v>0.65</v>
      </c>
      <c r="V118" s="85">
        <v>0.1</v>
      </c>
      <c r="W118" s="85">
        <v>-1.43</v>
      </c>
      <c r="X118" s="85">
        <v>0.7</v>
      </c>
      <c r="Y118" s="85">
        <v>-0.45</v>
      </c>
      <c r="Z118" s="85">
        <v>-0.08</v>
      </c>
      <c r="AA118" s="85">
        <v>0.31</v>
      </c>
      <c r="AB118" s="85">
        <v>1.21</v>
      </c>
      <c r="AC118" s="85">
        <v>1.21</v>
      </c>
      <c r="AD118" s="85">
        <v>0.27</v>
      </c>
      <c r="AE118" s="85">
        <v>0.71</v>
      </c>
      <c r="AF118" s="85">
        <v>1.58</v>
      </c>
      <c r="AG118" s="85">
        <v>0.72</v>
      </c>
      <c r="AH118" s="85">
        <v>4.72</v>
      </c>
      <c r="AI118" s="85">
        <v>4.04</v>
      </c>
      <c r="AJ118" s="85">
        <v>0.82</v>
      </c>
      <c r="AK118" s="85">
        <v>2.15</v>
      </c>
      <c r="AL118" s="85">
        <v>1.73</v>
      </c>
      <c r="AM118" s="85">
        <v>0.71</v>
      </c>
      <c r="AN118" s="85">
        <v>2.81</v>
      </c>
    </row>
    <row r="119" spans="1:40" x14ac:dyDescent="0.25">
      <c r="A119" s="64" t="str">
        <f>'12peso'!A119</f>
        <v>c</v>
      </c>
      <c r="B119" s="64" t="str">
        <f>'12peso'!B119</f>
        <v>nd</v>
      </c>
      <c r="C119" s="64" t="str">
        <f>'12peso'!C119</f>
        <v>a</v>
      </c>
      <c r="D119" s="64"/>
      <c r="E119" s="87">
        <f>'12peso'!E119</f>
        <v>1107095</v>
      </c>
      <c r="F119" s="88">
        <f>'12peso'!F119</f>
        <v>1107095</v>
      </c>
      <c r="G119" s="39" t="str">
        <f>'12peso'!G119</f>
        <v>Acém</v>
      </c>
      <c r="H119" s="85">
        <v>-2.4300000000000002</v>
      </c>
      <c r="I119" s="85">
        <v>-2.11</v>
      </c>
      <c r="J119" s="85">
        <v>-0.19</v>
      </c>
      <c r="K119" s="85">
        <v>-0.19</v>
      </c>
      <c r="L119" s="85">
        <v>0.75</v>
      </c>
      <c r="M119" s="85">
        <v>1.21</v>
      </c>
      <c r="N119" s="85">
        <v>-0.28999999999999998</v>
      </c>
      <c r="O119" s="85">
        <v>0.95</v>
      </c>
      <c r="P119" s="85">
        <v>1.55</v>
      </c>
      <c r="Q119" s="85">
        <v>2.3199999999999998</v>
      </c>
      <c r="R119" s="85">
        <v>-0.73</v>
      </c>
      <c r="S119" s="85">
        <v>-0.67</v>
      </c>
      <c r="T119" s="85">
        <v>-1.28</v>
      </c>
      <c r="U119" s="85">
        <v>-0.72</v>
      </c>
      <c r="V119" s="85">
        <v>0.71</v>
      </c>
      <c r="W119" s="85">
        <v>-0.48</v>
      </c>
      <c r="X119" s="85">
        <v>0.12</v>
      </c>
      <c r="Y119" s="85">
        <v>0.45</v>
      </c>
      <c r="Z119" s="85">
        <v>-0.39</v>
      </c>
      <c r="AA119" s="85">
        <v>-0.15</v>
      </c>
      <c r="AB119" s="85">
        <v>0.6</v>
      </c>
      <c r="AC119" s="85">
        <v>4.6100000000000003</v>
      </c>
      <c r="AD119" s="85">
        <v>-0.4</v>
      </c>
      <c r="AE119" s="85">
        <v>0.9</v>
      </c>
      <c r="AF119" s="85">
        <v>1.47</v>
      </c>
      <c r="AG119" s="85">
        <v>0.18</v>
      </c>
      <c r="AH119" s="85">
        <v>5.61</v>
      </c>
      <c r="AI119" s="85">
        <v>4.0199999999999996</v>
      </c>
      <c r="AJ119" s="85">
        <v>1.6</v>
      </c>
      <c r="AK119" s="85">
        <v>1.41</v>
      </c>
      <c r="AL119" s="85">
        <v>0.42</v>
      </c>
      <c r="AM119" s="85">
        <v>-0.28000000000000003</v>
      </c>
      <c r="AN119" s="85">
        <v>2.69</v>
      </c>
    </row>
    <row r="120" spans="1:40" x14ac:dyDescent="0.25">
      <c r="A120" s="64" t="str">
        <f>'12peso'!A120</f>
        <v>c</v>
      </c>
      <c r="B120" s="64" t="str">
        <f>'12peso'!B120</f>
        <v>nd</v>
      </c>
      <c r="C120" s="64" t="str">
        <f>'12peso'!C120</f>
        <v>a</v>
      </c>
      <c r="D120" s="64"/>
      <c r="E120" s="87">
        <f>'12peso'!E120</f>
        <v>1107096</v>
      </c>
      <c r="F120" s="88">
        <f>'12peso'!F120</f>
        <v>1107096</v>
      </c>
      <c r="G120" s="39" t="str">
        <f>'12peso'!G120</f>
        <v>Peito</v>
      </c>
      <c r="H120" s="85">
        <v>-3.85</v>
      </c>
      <c r="I120" s="85">
        <v>2.0499999999999998</v>
      </c>
      <c r="J120" s="85">
        <v>0.3</v>
      </c>
      <c r="K120" s="85">
        <v>-4.42</v>
      </c>
      <c r="L120" s="85">
        <v>2.91</v>
      </c>
      <c r="M120" s="85">
        <v>-2</v>
      </c>
      <c r="N120" s="85">
        <v>1.89</v>
      </c>
      <c r="O120" s="85">
        <v>-0.17</v>
      </c>
      <c r="P120" s="85">
        <v>2.2599999999999998</v>
      </c>
      <c r="Q120" s="85">
        <v>1.02</v>
      </c>
      <c r="R120" s="85">
        <v>0.51</v>
      </c>
      <c r="S120" s="85">
        <v>-0.51</v>
      </c>
      <c r="T120" s="85">
        <v>0.4</v>
      </c>
      <c r="U120" s="85">
        <v>0.76</v>
      </c>
      <c r="V120" s="85">
        <v>0.9</v>
      </c>
      <c r="W120" s="85">
        <v>-2.2799999999999998</v>
      </c>
      <c r="X120" s="85">
        <v>1.08</v>
      </c>
      <c r="Y120" s="85">
        <v>0.34</v>
      </c>
      <c r="Z120" s="85">
        <v>-0.3</v>
      </c>
      <c r="AA120" s="85">
        <v>-0.62</v>
      </c>
      <c r="AB120" s="85">
        <v>-1.1599999999999999</v>
      </c>
      <c r="AC120" s="85">
        <v>2.56</v>
      </c>
      <c r="AD120" s="85">
        <v>1.78</v>
      </c>
      <c r="AE120" s="85">
        <v>0.55000000000000004</v>
      </c>
      <c r="AF120" s="85">
        <v>1</v>
      </c>
      <c r="AG120" s="85">
        <v>-0.79</v>
      </c>
      <c r="AH120" s="85">
        <v>0.43</v>
      </c>
      <c r="AI120" s="85">
        <v>5.57</v>
      </c>
      <c r="AJ120" s="85">
        <v>0.84</v>
      </c>
      <c r="AK120" s="85">
        <v>0.92</v>
      </c>
      <c r="AL120" s="85">
        <v>0.13</v>
      </c>
      <c r="AM120" s="85">
        <v>2.1</v>
      </c>
      <c r="AN120" s="85">
        <v>4.0599999999999996</v>
      </c>
    </row>
    <row r="121" spans="1:40" x14ac:dyDescent="0.25">
      <c r="A121" s="64" t="str">
        <f>'12peso'!A121</f>
        <v>c</v>
      </c>
      <c r="B121" s="64" t="str">
        <f>'12peso'!B121</f>
        <v>nd</v>
      </c>
      <c r="C121" s="64" t="str">
        <f>'12peso'!C121</f>
        <v>a</v>
      </c>
      <c r="D121" s="64"/>
      <c r="E121" s="89">
        <f>'12peso'!E121</f>
        <v>9999999</v>
      </c>
      <c r="F121" s="115">
        <f>'12peso'!F121</f>
        <v>1107097</v>
      </c>
      <c r="G121" s="115" t="str">
        <f>'12peso'!G121</f>
        <v>Capa de filé</v>
      </c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  <c r="AC121" s="79"/>
      <c r="AD121" s="79"/>
      <c r="AE121" s="79"/>
      <c r="AF121" s="79">
        <v>2.76</v>
      </c>
      <c r="AG121" s="79">
        <v>1.63</v>
      </c>
      <c r="AH121" s="85">
        <v>2.69</v>
      </c>
      <c r="AI121" s="85">
        <v>0.81</v>
      </c>
      <c r="AJ121" s="85">
        <v>2.13</v>
      </c>
      <c r="AK121" s="85">
        <v>1.57</v>
      </c>
      <c r="AL121" s="85">
        <v>-0.39</v>
      </c>
      <c r="AM121" s="85">
        <v>-1</v>
      </c>
      <c r="AN121" s="85">
        <v>10.89</v>
      </c>
    </row>
    <row r="122" spans="1:40" x14ac:dyDescent="0.25">
      <c r="A122" s="64" t="str">
        <f>'12peso'!A122</f>
        <v>c</v>
      </c>
      <c r="B122" s="64" t="str">
        <f>'12peso'!B122</f>
        <v>nd</v>
      </c>
      <c r="C122" s="64" t="str">
        <f>'12peso'!C122</f>
        <v>a</v>
      </c>
      <c r="D122" s="64"/>
      <c r="E122" s="87">
        <f>'12peso'!E122</f>
        <v>1107099</v>
      </c>
      <c r="F122" s="88">
        <f>'12peso'!F122</f>
        <v>1107099</v>
      </c>
      <c r="G122" s="39" t="str">
        <f>'12peso'!G122</f>
        <v>Costela</v>
      </c>
      <c r="H122" s="85">
        <v>-0.28999999999999998</v>
      </c>
      <c r="I122" s="85">
        <v>-1.89</v>
      </c>
      <c r="J122" s="85">
        <v>-0.84</v>
      </c>
      <c r="K122" s="85">
        <v>-0.57999999999999996</v>
      </c>
      <c r="L122" s="85">
        <v>0.23</v>
      </c>
      <c r="M122" s="85">
        <v>0.16</v>
      </c>
      <c r="N122" s="85">
        <v>-1.81</v>
      </c>
      <c r="O122" s="85">
        <v>1.22</v>
      </c>
      <c r="P122" s="85">
        <v>0.53</v>
      </c>
      <c r="Q122" s="85">
        <v>1.79</v>
      </c>
      <c r="R122" s="85">
        <v>-0.14000000000000001</v>
      </c>
      <c r="S122" s="85">
        <v>0.15</v>
      </c>
      <c r="T122" s="85">
        <v>0.88</v>
      </c>
      <c r="U122" s="85">
        <v>0.09</v>
      </c>
      <c r="V122" s="85">
        <v>-1.49</v>
      </c>
      <c r="W122" s="85">
        <v>-0.38</v>
      </c>
      <c r="X122" s="85">
        <v>-0.82</v>
      </c>
      <c r="Y122" s="85">
        <v>0.46</v>
      </c>
      <c r="Z122" s="85">
        <v>-0.37</v>
      </c>
      <c r="AA122" s="85">
        <v>-0.09</v>
      </c>
      <c r="AB122" s="85">
        <v>0.91</v>
      </c>
      <c r="AC122" s="85">
        <v>2.0699999999999998</v>
      </c>
      <c r="AD122" s="85">
        <v>0.82</v>
      </c>
      <c r="AE122" s="85">
        <v>1.67</v>
      </c>
      <c r="AF122" s="85">
        <v>2.7</v>
      </c>
      <c r="AG122" s="85">
        <v>-0.4</v>
      </c>
      <c r="AH122" s="85">
        <v>3.18</v>
      </c>
      <c r="AI122" s="85">
        <v>3.78</v>
      </c>
      <c r="AJ122" s="85">
        <v>0.51</v>
      </c>
      <c r="AK122" s="85">
        <v>1.1599999999999999</v>
      </c>
      <c r="AL122" s="85">
        <v>-0.87</v>
      </c>
      <c r="AM122" s="85">
        <v>0.88</v>
      </c>
      <c r="AN122" s="85">
        <v>3.96</v>
      </c>
    </row>
    <row r="123" spans="1:40" x14ac:dyDescent="0.25">
      <c r="A123" s="64">
        <f>'12peso'!A123</f>
        <v>0</v>
      </c>
      <c r="B123" s="64">
        <f>'12peso'!B123</f>
        <v>0</v>
      </c>
      <c r="C123" s="64">
        <f>'12peso'!C123</f>
        <v>0</v>
      </c>
      <c r="D123" s="64"/>
      <c r="E123" s="110">
        <f>'12peso'!E123</f>
        <v>1108000</v>
      </c>
      <c r="F123" s="114">
        <f>'12peso'!F123</f>
        <v>1108</v>
      </c>
      <c r="G123" s="99" t="str">
        <f>'12peso'!G123</f>
        <v>Pescados</v>
      </c>
      <c r="H123" s="85">
        <v>3.57</v>
      </c>
      <c r="I123" s="85">
        <v>0.17</v>
      </c>
      <c r="J123" s="85">
        <v>4.1500000000000004</v>
      </c>
      <c r="K123" s="85">
        <v>2.42</v>
      </c>
      <c r="L123" s="85">
        <v>-1.19</v>
      </c>
      <c r="M123" s="85">
        <v>-3.03</v>
      </c>
      <c r="N123" s="85">
        <v>-0.06</v>
      </c>
      <c r="O123" s="85">
        <v>0.59</v>
      </c>
      <c r="P123" s="85">
        <v>-0.25</v>
      </c>
      <c r="Q123" s="85">
        <v>2.48</v>
      </c>
      <c r="R123" s="85">
        <v>1.1399999999999999</v>
      </c>
      <c r="S123" s="85">
        <v>1.41</v>
      </c>
      <c r="T123" s="85">
        <v>3.86</v>
      </c>
      <c r="U123" s="85">
        <v>-0.77</v>
      </c>
      <c r="V123" s="85">
        <v>1.78</v>
      </c>
      <c r="W123" s="85">
        <v>1.1000000000000001</v>
      </c>
      <c r="X123" s="85">
        <v>-2.81</v>
      </c>
      <c r="Y123" s="85">
        <v>-2.5299999999999998</v>
      </c>
      <c r="Z123" s="85">
        <v>-0.15</v>
      </c>
      <c r="AA123" s="85">
        <v>0.41</v>
      </c>
      <c r="AB123" s="85">
        <v>0.14000000000000001</v>
      </c>
      <c r="AC123" s="85">
        <v>1.04</v>
      </c>
      <c r="AD123" s="85">
        <v>2.71</v>
      </c>
      <c r="AE123" s="85">
        <v>2.48</v>
      </c>
      <c r="AF123" s="85">
        <v>5.84</v>
      </c>
      <c r="AG123" s="85">
        <v>-0.48</v>
      </c>
      <c r="AH123" s="85">
        <v>3.06</v>
      </c>
      <c r="AI123" s="85">
        <v>2.89</v>
      </c>
      <c r="AJ123" s="85">
        <v>-0.38</v>
      </c>
      <c r="AK123" s="85">
        <v>-2.44</v>
      </c>
      <c r="AL123" s="85">
        <v>-2.0099999999999998</v>
      </c>
      <c r="AM123" s="85">
        <v>-0.61</v>
      </c>
      <c r="AN123" s="85">
        <v>-1.32</v>
      </c>
    </row>
    <row r="124" spans="1:40" x14ac:dyDescent="0.25">
      <c r="A124" s="64" t="str">
        <f>'12peso'!A124</f>
        <v>nc</v>
      </c>
      <c r="B124" s="64" t="str">
        <f>'12peso'!B124</f>
        <v>nd</v>
      </c>
      <c r="C124" s="64" t="str">
        <f>'12peso'!C124</f>
        <v>a</v>
      </c>
      <c r="D124" s="64"/>
      <c r="E124" s="87">
        <f>'12peso'!E124</f>
        <v>1108002</v>
      </c>
      <c r="F124" s="88">
        <f>'12peso'!F124</f>
        <v>1108002</v>
      </c>
      <c r="G124" s="39" t="str">
        <f>'12peso'!G124</f>
        <v>Anchova</v>
      </c>
      <c r="H124" s="85">
        <v>1.65</v>
      </c>
      <c r="I124" s="85">
        <v>7.49</v>
      </c>
      <c r="J124" s="85">
        <v>6.73</v>
      </c>
      <c r="K124" s="85">
        <v>4.5999999999999996</v>
      </c>
      <c r="L124" s="85">
        <v>12.6</v>
      </c>
      <c r="M124" s="85">
        <v>-5.81</v>
      </c>
      <c r="N124" s="85">
        <v>-24.54</v>
      </c>
      <c r="O124" s="85">
        <v>-2.61</v>
      </c>
      <c r="P124" s="85">
        <v>11.6</v>
      </c>
      <c r="Q124" s="85">
        <v>8.2200000000000006</v>
      </c>
      <c r="R124" s="85">
        <v>-10.96</v>
      </c>
      <c r="S124" s="85">
        <v>0.54</v>
      </c>
      <c r="T124" s="85">
        <v>17.55</v>
      </c>
      <c r="U124" s="85">
        <v>4.0199999999999996</v>
      </c>
      <c r="V124" s="85">
        <v>4.47</v>
      </c>
      <c r="W124" s="85">
        <v>-2.86</v>
      </c>
      <c r="X124" s="85">
        <v>-1.81</v>
      </c>
      <c r="Y124" s="85">
        <v>3.64</v>
      </c>
      <c r="Z124" s="85">
        <v>-12.66</v>
      </c>
      <c r="AA124" s="85">
        <v>-0.36</v>
      </c>
      <c r="AB124" s="85">
        <v>11.96</v>
      </c>
      <c r="AC124" s="85">
        <v>2.97</v>
      </c>
      <c r="AD124" s="85">
        <v>7.62</v>
      </c>
      <c r="AE124" s="85">
        <v>-8.4600000000000009</v>
      </c>
      <c r="AF124" s="85">
        <v>15.59</v>
      </c>
      <c r="AG124" s="85">
        <v>-2.79</v>
      </c>
      <c r="AH124" s="85">
        <v>5.0599999999999996</v>
      </c>
      <c r="AI124" s="85">
        <v>6.41</v>
      </c>
      <c r="AJ124" s="85">
        <v>-15.1</v>
      </c>
      <c r="AK124" s="85">
        <v>6.3</v>
      </c>
      <c r="AL124" s="85">
        <v>-1.97</v>
      </c>
      <c r="AM124" s="85">
        <v>-2.96</v>
      </c>
      <c r="AN124" s="85">
        <v>-2.93</v>
      </c>
    </row>
    <row r="125" spans="1:40" x14ac:dyDescent="0.25">
      <c r="A125" s="64" t="str">
        <f>'12peso'!A125</f>
        <v>nc</v>
      </c>
      <c r="B125" s="64" t="str">
        <f>'12peso'!B125</f>
        <v>nd</v>
      </c>
      <c r="C125" s="64" t="str">
        <f>'12peso'!C125</f>
        <v>a</v>
      </c>
      <c r="D125" s="64"/>
      <c r="E125" s="89">
        <f>'12peso'!E125</f>
        <v>9999999</v>
      </c>
      <c r="F125" s="115">
        <f>'12peso'!F125</f>
        <v>1108003</v>
      </c>
      <c r="G125" s="115" t="str">
        <f>'12peso'!G125</f>
        <v>Peixe - badejo</v>
      </c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  <c r="AC125" s="79"/>
      <c r="AD125" s="79"/>
      <c r="AE125" s="79"/>
      <c r="AF125" s="79">
        <v>-2.67</v>
      </c>
      <c r="AG125" s="79">
        <v>1.38</v>
      </c>
      <c r="AH125" s="85">
        <v>-8.33</v>
      </c>
      <c r="AI125" s="85">
        <v>-10.61</v>
      </c>
      <c r="AJ125" s="85">
        <v>11.59</v>
      </c>
      <c r="AK125" s="85">
        <v>-1.81</v>
      </c>
      <c r="AL125" s="85">
        <v>7.65</v>
      </c>
      <c r="AM125" s="85">
        <v>-3.31</v>
      </c>
      <c r="AN125" s="85">
        <v>3.99</v>
      </c>
    </row>
    <row r="126" spans="1:40" x14ac:dyDescent="0.25">
      <c r="A126" s="64" t="str">
        <f>'12peso'!A126</f>
        <v>nc</v>
      </c>
      <c r="B126" s="64" t="str">
        <f>'12peso'!B126</f>
        <v>nd</v>
      </c>
      <c r="C126" s="64" t="str">
        <f>'12peso'!C126</f>
        <v>a</v>
      </c>
      <c r="D126" s="64"/>
      <c r="E126" s="87">
        <f>'12peso'!E126</f>
        <v>1108004</v>
      </c>
      <c r="F126" s="88">
        <f>'12peso'!F126</f>
        <v>1108004</v>
      </c>
      <c r="G126" s="39" t="str">
        <f>'12peso'!G126</f>
        <v>Corvina</v>
      </c>
      <c r="H126" s="85">
        <v>4.24</v>
      </c>
      <c r="I126" s="85">
        <v>-1.21</v>
      </c>
      <c r="J126" s="85">
        <v>0.82</v>
      </c>
      <c r="K126" s="85">
        <v>2.36</v>
      </c>
      <c r="L126" s="85">
        <v>0.26</v>
      </c>
      <c r="M126" s="85">
        <v>-5.67</v>
      </c>
      <c r="N126" s="85">
        <v>5.27</v>
      </c>
      <c r="O126" s="85">
        <v>1.93</v>
      </c>
      <c r="P126" s="85">
        <v>-1.1399999999999999</v>
      </c>
      <c r="Q126" s="85">
        <v>-0.27</v>
      </c>
      <c r="R126" s="85">
        <v>0.11</v>
      </c>
      <c r="S126" s="85">
        <v>2.16</v>
      </c>
      <c r="T126" s="85">
        <v>1.7</v>
      </c>
      <c r="U126" s="85">
        <v>1.57</v>
      </c>
      <c r="V126" s="85">
        <v>4.96</v>
      </c>
      <c r="W126" s="85">
        <v>-1.25</v>
      </c>
      <c r="X126" s="85">
        <v>-1.63</v>
      </c>
      <c r="Y126" s="85">
        <v>3.9</v>
      </c>
      <c r="Z126" s="85">
        <v>-1.02</v>
      </c>
      <c r="AA126" s="85">
        <v>3.14</v>
      </c>
      <c r="AB126" s="85">
        <v>-0.88</v>
      </c>
      <c r="AC126" s="85">
        <v>0.15</v>
      </c>
      <c r="AD126" s="85">
        <v>0.32</v>
      </c>
      <c r="AE126" s="85">
        <v>-0.95</v>
      </c>
      <c r="AF126" s="85">
        <v>3.76</v>
      </c>
      <c r="AG126" s="85">
        <v>6.42</v>
      </c>
      <c r="AH126" s="85">
        <v>1.56</v>
      </c>
      <c r="AI126" s="85">
        <v>-0.9</v>
      </c>
      <c r="AJ126" s="85">
        <v>-1.46</v>
      </c>
      <c r="AK126" s="85">
        <v>5.18</v>
      </c>
      <c r="AL126" s="85">
        <v>2.46</v>
      </c>
      <c r="AM126" s="85">
        <v>-2.73</v>
      </c>
      <c r="AN126" s="85">
        <v>-2.37</v>
      </c>
    </row>
    <row r="127" spans="1:40" x14ac:dyDescent="0.25">
      <c r="A127" s="64" t="str">
        <f>'12peso'!A127</f>
        <v>nc</v>
      </c>
      <c r="B127" s="64" t="str">
        <f>'12peso'!B127</f>
        <v>nd</v>
      </c>
      <c r="C127" s="64" t="str">
        <f>'12peso'!C127</f>
        <v>a</v>
      </c>
      <c r="D127" s="64"/>
      <c r="E127" s="89">
        <f>'12peso'!E127</f>
        <v>9999999</v>
      </c>
      <c r="F127" s="88">
        <f>'12peso'!F127</f>
        <v>1108005</v>
      </c>
      <c r="G127" s="39" t="str">
        <f>'12peso'!G127</f>
        <v>Cavalinha</v>
      </c>
      <c r="H127" s="85">
        <v>2.91</v>
      </c>
      <c r="I127" s="85">
        <v>-1.61</v>
      </c>
      <c r="J127" s="85">
        <v>5.76</v>
      </c>
      <c r="K127" s="85">
        <v>-1.98</v>
      </c>
      <c r="L127" s="85">
        <v>-0.47</v>
      </c>
      <c r="M127" s="85">
        <v>-2.1800000000000002</v>
      </c>
      <c r="N127" s="85">
        <v>-5.22</v>
      </c>
      <c r="O127" s="85">
        <v>-2.75</v>
      </c>
      <c r="P127" s="85">
        <v>-0.59</v>
      </c>
      <c r="Q127" s="85">
        <v>8.32</v>
      </c>
      <c r="R127" s="85">
        <v>-0.2</v>
      </c>
      <c r="S127" s="85">
        <v>-0.17</v>
      </c>
      <c r="T127" s="85">
        <v>0.88</v>
      </c>
      <c r="U127" s="85">
        <v>-4.04</v>
      </c>
      <c r="V127" s="85">
        <v>9.4600000000000009</v>
      </c>
      <c r="W127" s="85">
        <v>-4.78</v>
      </c>
      <c r="X127" s="85">
        <v>-2.91</v>
      </c>
      <c r="Y127" s="85">
        <v>4.16</v>
      </c>
      <c r="Z127" s="85">
        <v>-1.85</v>
      </c>
      <c r="AA127" s="85">
        <v>-1.97</v>
      </c>
      <c r="AB127" s="85">
        <v>-2.78</v>
      </c>
      <c r="AC127" s="85">
        <v>4.45</v>
      </c>
      <c r="AD127" s="85">
        <v>-1.93</v>
      </c>
      <c r="AE127" s="85">
        <v>12.19</v>
      </c>
      <c r="AF127" s="85">
        <v>-2.4500000000000002</v>
      </c>
      <c r="AG127" s="85">
        <v>6.5</v>
      </c>
      <c r="AH127" s="85">
        <v>-0.41</v>
      </c>
      <c r="AI127" s="85">
        <v>-0.63</v>
      </c>
      <c r="AJ127" s="85">
        <v>0.22</v>
      </c>
      <c r="AK127" s="85">
        <v>0.81</v>
      </c>
      <c r="AL127" s="85">
        <v>2.62</v>
      </c>
      <c r="AM127" s="85">
        <v>-8.86</v>
      </c>
      <c r="AN127" s="85">
        <v>-1.33</v>
      </c>
    </row>
    <row r="128" spans="1:40" x14ac:dyDescent="0.25">
      <c r="A128" s="64" t="str">
        <f>'12peso'!A128</f>
        <v>nc</v>
      </c>
      <c r="B128" s="64" t="str">
        <f>'12peso'!B128</f>
        <v>nd</v>
      </c>
      <c r="C128" s="64" t="str">
        <f>'12peso'!C128</f>
        <v>a</v>
      </c>
      <c r="D128" s="64"/>
      <c r="E128" s="89">
        <f>'12peso'!E128</f>
        <v>9999999</v>
      </c>
      <c r="F128" s="88">
        <f>'12peso'!F128</f>
        <v>1108006</v>
      </c>
      <c r="G128" s="39" t="str">
        <f>'12peso'!G128</f>
        <v>Peixe</v>
      </c>
      <c r="H128" s="85">
        <v>-2.92</v>
      </c>
      <c r="I128" s="85">
        <v>2.4700000000000002</v>
      </c>
      <c r="J128" s="85">
        <v>0.7</v>
      </c>
      <c r="K128" s="85">
        <v>1.1399999999999999</v>
      </c>
      <c r="L128" s="85">
        <v>-0.43</v>
      </c>
      <c r="M128" s="85">
        <v>1.33</v>
      </c>
      <c r="N128" s="85">
        <v>-0.05</v>
      </c>
      <c r="O128" s="85">
        <v>-0.5</v>
      </c>
      <c r="P128" s="85">
        <v>-0.41</v>
      </c>
      <c r="Q128" s="85">
        <v>0.4</v>
      </c>
      <c r="R128" s="85">
        <v>3.04</v>
      </c>
      <c r="S128" s="85">
        <v>-3.28</v>
      </c>
      <c r="T128" s="85">
        <v>2.65</v>
      </c>
      <c r="U128" s="85">
        <v>2.33</v>
      </c>
      <c r="V128" s="85">
        <v>0.36</v>
      </c>
      <c r="W128" s="85">
        <v>0.08</v>
      </c>
      <c r="X128" s="85">
        <v>-0.32</v>
      </c>
      <c r="Y128" s="85">
        <v>-0.59</v>
      </c>
      <c r="Z128" s="85">
        <v>0.22</v>
      </c>
      <c r="AA128" s="85">
        <v>0.2</v>
      </c>
      <c r="AB128" s="85">
        <v>-0.83</v>
      </c>
      <c r="AC128" s="85">
        <v>2.99</v>
      </c>
      <c r="AD128" s="85">
        <v>0.81</v>
      </c>
      <c r="AE128" s="85">
        <v>-7.0000000000000007E-2</v>
      </c>
      <c r="AF128" s="85">
        <v>3.72</v>
      </c>
      <c r="AG128" s="85">
        <v>0.41</v>
      </c>
      <c r="AH128" s="85">
        <v>2.2400000000000002</v>
      </c>
      <c r="AI128" s="85">
        <v>2.38</v>
      </c>
      <c r="AJ128" s="85">
        <v>1.88</v>
      </c>
      <c r="AK128" s="85">
        <v>-1.67</v>
      </c>
      <c r="AL128" s="85">
        <v>-0.43</v>
      </c>
      <c r="AM128" s="85">
        <v>0.67</v>
      </c>
      <c r="AN128" s="85">
        <v>0.5</v>
      </c>
    </row>
    <row r="129" spans="1:40" x14ac:dyDescent="0.25">
      <c r="A129" s="64" t="str">
        <f>'12peso'!A129</f>
        <v>nc</v>
      </c>
      <c r="B129" s="64" t="str">
        <f>'12peso'!B129</f>
        <v>nd</v>
      </c>
      <c r="C129" s="64" t="str">
        <f>'12peso'!C129</f>
        <v>a</v>
      </c>
      <c r="D129" s="64"/>
      <c r="E129" s="87">
        <f>'12peso'!E129</f>
        <v>1108012</v>
      </c>
      <c r="F129" s="88">
        <f>'12peso'!F129</f>
        <v>1108012</v>
      </c>
      <c r="G129" s="39" t="str">
        <f>'12peso'!G129</f>
        <v>Sardinha</v>
      </c>
      <c r="H129" s="85">
        <v>2.13</v>
      </c>
      <c r="I129" s="85">
        <v>-2.12</v>
      </c>
      <c r="J129" s="85">
        <v>-4.1900000000000004</v>
      </c>
      <c r="K129" s="85">
        <v>5.0999999999999996</v>
      </c>
      <c r="L129" s="85">
        <v>1.77</v>
      </c>
      <c r="M129" s="85">
        <v>-0.11</v>
      </c>
      <c r="N129" s="85">
        <v>2.4500000000000002</v>
      </c>
      <c r="O129" s="85">
        <v>-3.6</v>
      </c>
      <c r="P129" s="85">
        <v>3.51</v>
      </c>
      <c r="Q129" s="85">
        <v>3.29</v>
      </c>
      <c r="R129" s="85">
        <v>0.3</v>
      </c>
      <c r="S129" s="85">
        <v>3.81</v>
      </c>
      <c r="T129" s="85">
        <v>-2.58</v>
      </c>
      <c r="U129" s="85">
        <v>4.62</v>
      </c>
      <c r="V129" s="85">
        <v>-4.66</v>
      </c>
      <c r="W129" s="85">
        <v>0.92</v>
      </c>
      <c r="X129" s="85">
        <v>-3.86</v>
      </c>
      <c r="Y129" s="85">
        <v>0.35</v>
      </c>
      <c r="Z129" s="85">
        <v>-0.99</v>
      </c>
      <c r="AA129" s="85">
        <v>-5.1100000000000003</v>
      </c>
      <c r="AB129" s="85">
        <v>2.58</v>
      </c>
      <c r="AC129" s="85">
        <v>-0.49</v>
      </c>
      <c r="AD129" s="85">
        <v>4.46</v>
      </c>
      <c r="AE129" s="85">
        <v>6.13</v>
      </c>
      <c r="AF129" s="85">
        <v>4.2699999999999996</v>
      </c>
      <c r="AG129" s="85">
        <v>1.18</v>
      </c>
      <c r="AH129" s="85">
        <v>-2.71</v>
      </c>
      <c r="AI129" s="85">
        <v>6.8</v>
      </c>
      <c r="AJ129" s="85">
        <v>-3.45</v>
      </c>
      <c r="AK129" s="85">
        <v>1.24</v>
      </c>
      <c r="AL129" s="85">
        <v>1.78</v>
      </c>
      <c r="AM129" s="85">
        <v>-1.24</v>
      </c>
      <c r="AN129" s="85">
        <v>-1.91</v>
      </c>
    </row>
    <row r="130" spans="1:40" x14ac:dyDescent="0.25">
      <c r="A130" s="64" t="str">
        <f>'12peso'!A130</f>
        <v>nc</v>
      </c>
      <c r="B130" s="64" t="str">
        <f>'12peso'!B130</f>
        <v>nd</v>
      </c>
      <c r="C130" s="64" t="str">
        <f>'12peso'!C130</f>
        <v>a</v>
      </c>
      <c r="D130" s="64"/>
      <c r="E130" s="87">
        <f>'12peso'!E130</f>
        <v>1108013</v>
      </c>
      <c r="F130" s="88">
        <f>'12peso'!F130</f>
        <v>1108013</v>
      </c>
      <c r="G130" s="39" t="str">
        <f>'12peso'!G130</f>
        <v>Camarão</v>
      </c>
      <c r="H130" s="85">
        <v>0.91</v>
      </c>
      <c r="I130" s="85">
        <v>0.76</v>
      </c>
      <c r="J130" s="85">
        <v>1.58</v>
      </c>
      <c r="K130" s="85">
        <v>-0.3</v>
      </c>
      <c r="L130" s="85">
        <v>-0.27</v>
      </c>
      <c r="M130" s="85">
        <v>-4.2</v>
      </c>
      <c r="N130" s="85">
        <v>2.6</v>
      </c>
      <c r="O130" s="85">
        <v>4.17</v>
      </c>
      <c r="P130" s="85">
        <v>-1.53</v>
      </c>
      <c r="Q130" s="85">
        <v>4.37</v>
      </c>
      <c r="R130" s="85">
        <v>4</v>
      </c>
      <c r="S130" s="85">
        <v>1.57</v>
      </c>
      <c r="T130" s="85">
        <v>1.25</v>
      </c>
      <c r="U130" s="85">
        <v>-2.2799999999999998</v>
      </c>
      <c r="V130" s="85">
        <v>3.58</v>
      </c>
      <c r="W130" s="85">
        <v>0.87</v>
      </c>
      <c r="X130" s="85">
        <v>-0.25</v>
      </c>
      <c r="Y130" s="85">
        <v>-2.4300000000000002</v>
      </c>
      <c r="Z130" s="85">
        <v>-0.43</v>
      </c>
      <c r="AA130" s="85">
        <v>-0.46</v>
      </c>
      <c r="AB130" s="85">
        <v>3.79</v>
      </c>
      <c r="AC130" s="85">
        <v>3.15</v>
      </c>
      <c r="AD130" s="85">
        <v>1.7</v>
      </c>
      <c r="AE130" s="85">
        <v>5.08</v>
      </c>
      <c r="AF130" s="85">
        <v>3.39</v>
      </c>
      <c r="AG130" s="85">
        <v>-1.33</v>
      </c>
      <c r="AH130" s="85">
        <v>6.94</v>
      </c>
      <c r="AI130" s="85">
        <v>6.8</v>
      </c>
      <c r="AJ130" s="85">
        <v>-2.64</v>
      </c>
      <c r="AK130" s="85">
        <v>-2.37</v>
      </c>
      <c r="AL130" s="85">
        <v>-2.8</v>
      </c>
      <c r="AM130" s="85">
        <v>-1.2</v>
      </c>
      <c r="AN130" s="85">
        <v>-1.25</v>
      </c>
    </row>
    <row r="131" spans="1:40" x14ac:dyDescent="0.25">
      <c r="A131" s="64" t="str">
        <f>'12peso'!A131</f>
        <v>nc</v>
      </c>
      <c r="B131" s="64" t="str">
        <f>'12peso'!B131</f>
        <v>nd</v>
      </c>
      <c r="C131" s="64" t="str">
        <f>'12peso'!C131</f>
        <v>a</v>
      </c>
      <c r="D131" s="64"/>
      <c r="E131" s="87">
        <f>'12peso'!E131</f>
        <v>1108015</v>
      </c>
      <c r="F131" s="88">
        <f>'12peso'!F131</f>
        <v>1108015</v>
      </c>
      <c r="G131" s="39" t="str">
        <f>'12peso'!G131</f>
        <v>Vermelho</v>
      </c>
      <c r="H131" s="85">
        <v>7.18</v>
      </c>
      <c r="I131" s="85">
        <v>-2.02</v>
      </c>
      <c r="J131" s="85">
        <v>5.89</v>
      </c>
      <c r="K131" s="85">
        <v>-0.21</v>
      </c>
      <c r="L131" s="85">
        <v>-4.12</v>
      </c>
      <c r="M131" s="85">
        <v>-1.41</v>
      </c>
      <c r="N131" s="85">
        <v>1.68</v>
      </c>
      <c r="O131" s="85">
        <v>0.55000000000000004</v>
      </c>
      <c r="P131" s="85">
        <v>-0.18</v>
      </c>
      <c r="Q131" s="85">
        <v>1.1399999999999999</v>
      </c>
      <c r="R131" s="85">
        <v>7.82</v>
      </c>
      <c r="S131" s="85">
        <v>-0.2</v>
      </c>
      <c r="T131" s="85">
        <v>2.75</v>
      </c>
      <c r="U131" s="85">
        <v>2.15</v>
      </c>
      <c r="V131" s="85">
        <v>2.2400000000000002</v>
      </c>
      <c r="W131" s="85">
        <v>1.4</v>
      </c>
      <c r="X131" s="85">
        <v>-6.94</v>
      </c>
      <c r="Y131" s="85">
        <v>3.62</v>
      </c>
      <c r="Z131" s="85">
        <v>-2.56</v>
      </c>
      <c r="AA131" s="85">
        <v>0.2</v>
      </c>
      <c r="AB131" s="85">
        <v>2.09</v>
      </c>
      <c r="AC131" s="85">
        <v>-0.06</v>
      </c>
      <c r="AD131" s="85">
        <v>0.84</v>
      </c>
      <c r="AE131" s="85">
        <v>2.02</v>
      </c>
      <c r="AF131" s="85">
        <v>6.59</v>
      </c>
      <c r="AG131" s="85">
        <v>0.63</v>
      </c>
      <c r="AH131" s="85">
        <v>1.99</v>
      </c>
      <c r="AI131" s="85">
        <v>8.4700000000000006</v>
      </c>
      <c r="AJ131" s="85">
        <v>-6.48</v>
      </c>
      <c r="AK131" s="85">
        <v>-1.3</v>
      </c>
      <c r="AL131" s="85">
        <v>1.7</v>
      </c>
      <c r="AM131" s="85">
        <v>-0.08</v>
      </c>
      <c r="AN131" s="85">
        <v>-1.95</v>
      </c>
    </row>
    <row r="132" spans="1:40" x14ac:dyDescent="0.25">
      <c r="A132" s="64" t="str">
        <f>'12peso'!A132</f>
        <v>nc</v>
      </c>
      <c r="B132" s="64" t="str">
        <f>'12peso'!B132</f>
        <v>nd</v>
      </c>
      <c r="C132" s="64" t="str">
        <f>'12peso'!C132</f>
        <v>a</v>
      </c>
      <c r="D132" s="64"/>
      <c r="E132" s="87">
        <f>'12peso'!E132</f>
        <v>1108019</v>
      </c>
      <c r="F132" s="88">
        <f>'12peso'!F132</f>
        <v>1108019</v>
      </c>
      <c r="G132" s="39" t="str">
        <f>'12peso'!G132</f>
        <v>Cavala</v>
      </c>
      <c r="H132" s="85">
        <v>0.33</v>
      </c>
      <c r="I132" s="85">
        <v>-0.86</v>
      </c>
      <c r="J132" s="85">
        <v>5.13</v>
      </c>
      <c r="K132" s="85">
        <v>0.56999999999999995</v>
      </c>
      <c r="L132" s="85">
        <v>-1.65</v>
      </c>
      <c r="M132" s="85">
        <v>-4.33</v>
      </c>
      <c r="N132" s="85">
        <v>7.25</v>
      </c>
      <c r="O132" s="85">
        <v>-0.14000000000000001</v>
      </c>
      <c r="P132" s="85">
        <v>3.99</v>
      </c>
      <c r="Q132" s="85">
        <v>-1.93</v>
      </c>
      <c r="R132" s="85">
        <v>19.39</v>
      </c>
      <c r="S132" s="85">
        <v>2.17</v>
      </c>
      <c r="T132" s="85">
        <v>-2.27</v>
      </c>
      <c r="U132" s="85">
        <v>1.95</v>
      </c>
      <c r="V132" s="85">
        <v>-0.51</v>
      </c>
      <c r="W132" s="85">
        <v>-0.73</v>
      </c>
      <c r="X132" s="85">
        <v>0.22</v>
      </c>
      <c r="Y132" s="85">
        <v>-5.92</v>
      </c>
      <c r="Z132" s="85">
        <v>7.34</v>
      </c>
      <c r="AA132" s="85">
        <v>-0.61</v>
      </c>
      <c r="AB132" s="85">
        <v>1.17</v>
      </c>
      <c r="AC132" s="85">
        <v>-0.19</v>
      </c>
      <c r="AD132" s="85">
        <v>-0.8</v>
      </c>
      <c r="AE132" s="85">
        <v>-1.73</v>
      </c>
      <c r="AF132" s="85">
        <v>0.26</v>
      </c>
      <c r="AG132" s="85">
        <v>6.6</v>
      </c>
      <c r="AH132" s="85">
        <v>-0.51</v>
      </c>
      <c r="AI132" s="85">
        <v>6.78</v>
      </c>
      <c r="AJ132" s="85">
        <v>-1.44</v>
      </c>
      <c r="AK132" s="85">
        <v>4.6100000000000003</v>
      </c>
      <c r="AL132" s="85">
        <v>-1.48</v>
      </c>
      <c r="AM132" s="85">
        <v>0.28000000000000003</v>
      </c>
      <c r="AN132" s="85">
        <v>4.1399999999999997</v>
      </c>
    </row>
    <row r="133" spans="1:40" x14ac:dyDescent="0.25">
      <c r="A133" s="64" t="str">
        <f>'12peso'!A133</f>
        <v>nc</v>
      </c>
      <c r="B133" s="64" t="str">
        <f>'12peso'!B133</f>
        <v>nd</v>
      </c>
      <c r="C133" s="64" t="str">
        <f>'12peso'!C133</f>
        <v>a</v>
      </c>
      <c r="D133" s="64"/>
      <c r="E133" s="89">
        <f>'12peso'!E133</f>
        <v>9999999</v>
      </c>
      <c r="F133" s="115">
        <f>'12peso'!F133</f>
        <v>1108024</v>
      </c>
      <c r="G133" s="115" t="str">
        <f>'12peso'!G133</f>
        <v>Peixe - pacu</v>
      </c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  <c r="AC133" s="79"/>
      <c r="AD133" s="79"/>
      <c r="AE133" s="79"/>
      <c r="AF133" s="79">
        <v>1.63</v>
      </c>
      <c r="AG133" s="79">
        <v>7.52</v>
      </c>
      <c r="AH133" s="85">
        <v>-7.8</v>
      </c>
      <c r="AI133" s="85">
        <v>7.66</v>
      </c>
      <c r="AJ133" s="85">
        <v>3.38</v>
      </c>
      <c r="AK133" s="85">
        <v>4.9400000000000004</v>
      </c>
      <c r="AL133" s="85">
        <v>-15</v>
      </c>
      <c r="AM133" s="85">
        <v>19.100000000000001</v>
      </c>
      <c r="AN133" s="85">
        <v>-0.36</v>
      </c>
    </row>
    <row r="134" spans="1:40" x14ac:dyDescent="0.25">
      <c r="A134" s="64" t="str">
        <f>'12peso'!A134</f>
        <v>nc</v>
      </c>
      <c r="B134" s="64" t="str">
        <f>'12peso'!B134</f>
        <v>nd</v>
      </c>
      <c r="C134" s="64" t="str">
        <f>'12peso'!C134</f>
        <v>a</v>
      </c>
      <c r="D134" s="64"/>
      <c r="E134" s="89">
        <f>'12peso'!E134</f>
        <v>9999999</v>
      </c>
      <c r="F134" s="115">
        <f>'12peso'!F134</f>
        <v>1108028</v>
      </c>
      <c r="G134" s="115" t="str">
        <f>'12peso'!G134</f>
        <v>Peixe - dourado</v>
      </c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  <c r="AC134" s="79"/>
      <c r="AD134" s="79"/>
      <c r="AE134" s="79"/>
      <c r="AF134" s="79">
        <v>19.350000000000001</v>
      </c>
      <c r="AG134" s="79">
        <v>9.18</v>
      </c>
      <c r="AH134" s="85">
        <v>-0.04</v>
      </c>
      <c r="AI134" s="85">
        <v>7.27</v>
      </c>
      <c r="AJ134" s="85">
        <v>-9.01</v>
      </c>
      <c r="AK134" s="85">
        <v>-6.48</v>
      </c>
      <c r="AL134" s="85">
        <v>-0.82</v>
      </c>
      <c r="AM134" s="85">
        <v>15.94</v>
      </c>
      <c r="AN134" s="85">
        <v>-3.6</v>
      </c>
    </row>
    <row r="135" spans="1:40" x14ac:dyDescent="0.25">
      <c r="A135" s="64" t="str">
        <f>'12peso'!A135</f>
        <v>nc</v>
      </c>
      <c r="B135" s="64" t="str">
        <f>'12peso'!B135</f>
        <v>nd</v>
      </c>
      <c r="C135" s="64" t="str">
        <f>'12peso'!C135</f>
        <v>a</v>
      </c>
      <c r="D135" s="64"/>
      <c r="E135" s="89">
        <f>'12peso'!E135</f>
        <v>9999999</v>
      </c>
      <c r="F135" s="88">
        <f>'12peso'!F135</f>
        <v>1108029</v>
      </c>
      <c r="G135" s="39" t="str">
        <f>'12peso'!G135</f>
        <v>Cação</v>
      </c>
      <c r="H135" s="85">
        <v>0.71</v>
      </c>
      <c r="I135" s="85">
        <v>0.26</v>
      </c>
      <c r="J135" s="85">
        <v>-0.2</v>
      </c>
      <c r="K135" s="85">
        <v>-0.45</v>
      </c>
      <c r="L135" s="85">
        <v>2.0299999999999998</v>
      </c>
      <c r="M135" s="85">
        <v>4.84</v>
      </c>
      <c r="N135" s="85">
        <v>-1.02</v>
      </c>
      <c r="O135" s="85">
        <v>1.02</v>
      </c>
      <c r="P135" s="85">
        <v>-1.1000000000000001</v>
      </c>
      <c r="Q135" s="85">
        <v>6.48</v>
      </c>
      <c r="R135" s="85">
        <v>-7.5</v>
      </c>
      <c r="S135" s="85">
        <v>0.71</v>
      </c>
      <c r="T135" s="85">
        <v>7.15</v>
      </c>
      <c r="U135" s="85">
        <v>2.68</v>
      </c>
      <c r="V135" s="85">
        <v>-0.83</v>
      </c>
      <c r="W135" s="85">
        <v>-0.49</v>
      </c>
      <c r="X135" s="85">
        <v>5.1100000000000003</v>
      </c>
      <c r="Y135" s="85">
        <v>-3.8</v>
      </c>
      <c r="Z135" s="85">
        <v>3.38</v>
      </c>
      <c r="AA135" s="85">
        <v>1.1299999999999999</v>
      </c>
      <c r="AB135" s="85">
        <v>-0.19</v>
      </c>
      <c r="AC135" s="85">
        <v>2.2000000000000002</v>
      </c>
      <c r="AD135" s="85">
        <v>5.0599999999999996</v>
      </c>
      <c r="AE135" s="85">
        <v>2.61</v>
      </c>
      <c r="AF135" s="85">
        <v>4.7699999999999996</v>
      </c>
      <c r="AG135" s="85">
        <v>5.34</v>
      </c>
      <c r="AH135" s="85">
        <v>-1.17</v>
      </c>
      <c r="AI135" s="85">
        <v>-1.2</v>
      </c>
      <c r="AJ135" s="85">
        <v>-1.87</v>
      </c>
      <c r="AK135" s="85">
        <v>4.6100000000000003</v>
      </c>
      <c r="AL135" s="85">
        <v>-4.2300000000000004</v>
      </c>
      <c r="AM135" s="85">
        <v>-1.03</v>
      </c>
      <c r="AN135" s="85">
        <v>2.5499999999999998</v>
      </c>
    </row>
    <row r="136" spans="1:40" x14ac:dyDescent="0.25">
      <c r="A136" s="64" t="str">
        <f>'12peso'!A136</f>
        <v>nc</v>
      </c>
      <c r="B136" s="64" t="str">
        <f>'12peso'!B136</f>
        <v>nd</v>
      </c>
      <c r="C136" s="64" t="str">
        <f>'12peso'!C136</f>
        <v>a</v>
      </c>
      <c r="D136" s="64"/>
      <c r="E136" s="89">
        <f>'12peso'!E136</f>
        <v>9999999</v>
      </c>
      <c r="F136" s="88">
        <f>'12peso'!F136</f>
        <v>1108031</v>
      </c>
      <c r="G136" s="39" t="str">
        <f>'12peso'!G136</f>
        <v>Merluza</v>
      </c>
      <c r="H136" s="85">
        <v>-4.79</v>
      </c>
      <c r="I136" s="85">
        <v>0.55000000000000004</v>
      </c>
      <c r="J136" s="85">
        <v>-1.21</v>
      </c>
      <c r="K136" s="85">
        <v>-0.48</v>
      </c>
      <c r="L136" s="85">
        <v>3.79</v>
      </c>
      <c r="M136" s="85">
        <v>0.41</v>
      </c>
      <c r="N136" s="85">
        <v>-2.5299999999999998</v>
      </c>
      <c r="O136" s="85">
        <v>4</v>
      </c>
      <c r="P136" s="85">
        <v>-2.75</v>
      </c>
      <c r="Q136" s="85">
        <v>3.52</v>
      </c>
      <c r="R136" s="85">
        <v>-0.14000000000000001</v>
      </c>
      <c r="S136" s="85">
        <v>4.4800000000000004</v>
      </c>
      <c r="T136" s="85">
        <v>5.67</v>
      </c>
      <c r="U136" s="85">
        <v>1.57</v>
      </c>
      <c r="V136" s="85">
        <v>-1.55</v>
      </c>
      <c r="W136" s="85">
        <v>0.32</v>
      </c>
      <c r="X136" s="85">
        <v>2.88</v>
      </c>
      <c r="Y136" s="85">
        <v>0.28999999999999998</v>
      </c>
      <c r="Z136" s="85">
        <v>-1.07</v>
      </c>
      <c r="AA136" s="85">
        <v>5.41</v>
      </c>
      <c r="AB136" s="85">
        <v>-5.3</v>
      </c>
      <c r="AC136" s="85">
        <v>-0.73</v>
      </c>
      <c r="AD136" s="85">
        <v>5.18</v>
      </c>
      <c r="AE136" s="85">
        <v>-1.0900000000000001</v>
      </c>
      <c r="AF136" s="85">
        <v>2.69</v>
      </c>
      <c r="AG136" s="85">
        <v>3.1</v>
      </c>
      <c r="AH136" s="85">
        <v>2.83</v>
      </c>
      <c r="AI136" s="85">
        <v>0.18</v>
      </c>
      <c r="AJ136" s="85">
        <v>3.72</v>
      </c>
      <c r="AK136" s="85">
        <v>-1.99</v>
      </c>
      <c r="AL136" s="85">
        <v>2.85</v>
      </c>
      <c r="AM136" s="85">
        <v>6.14</v>
      </c>
      <c r="AN136" s="85">
        <v>-7.87</v>
      </c>
    </row>
    <row r="137" spans="1:40" x14ac:dyDescent="0.25">
      <c r="A137" s="64" t="str">
        <f>'12peso'!A137</f>
        <v>nc</v>
      </c>
      <c r="B137" s="64" t="str">
        <f>'12peso'!B137</f>
        <v>nd</v>
      </c>
      <c r="C137" s="64" t="str">
        <f>'12peso'!C137</f>
        <v>a</v>
      </c>
      <c r="D137" s="64"/>
      <c r="E137" s="87">
        <f>'12peso'!E137</f>
        <v>1108032</v>
      </c>
      <c r="F137" s="88">
        <f>'12peso'!F137</f>
        <v>1108032</v>
      </c>
      <c r="G137" s="39" t="str">
        <f>'12peso'!G137</f>
        <v>Serra</v>
      </c>
      <c r="H137" s="85">
        <v>8.43</v>
      </c>
      <c r="I137" s="85">
        <v>1.44</v>
      </c>
      <c r="J137" s="85">
        <v>7.87</v>
      </c>
      <c r="K137" s="85">
        <v>12.01</v>
      </c>
      <c r="L137" s="85">
        <v>0.48</v>
      </c>
      <c r="M137" s="85">
        <v>-4.6399999999999997</v>
      </c>
      <c r="N137" s="85">
        <v>0.49</v>
      </c>
      <c r="O137" s="85">
        <v>0.12</v>
      </c>
      <c r="P137" s="85">
        <v>3.78</v>
      </c>
      <c r="Q137" s="85">
        <v>4.95</v>
      </c>
      <c r="R137" s="85">
        <v>-0.33</v>
      </c>
      <c r="S137" s="85">
        <v>-3.41</v>
      </c>
      <c r="T137" s="85">
        <v>-2.3199999999999998</v>
      </c>
      <c r="U137" s="85">
        <v>-5.03</v>
      </c>
      <c r="V137" s="85">
        <v>1.79</v>
      </c>
      <c r="W137" s="85">
        <v>-5.26</v>
      </c>
      <c r="X137" s="85">
        <v>-8.26</v>
      </c>
      <c r="Y137" s="85">
        <v>-4.0199999999999996</v>
      </c>
      <c r="Z137" s="85">
        <v>1.61</v>
      </c>
      <c r="AA137" s="85">
        <v>3.55</v>
      </c>
      <c r="AB137" s="85">
        <v>0.44</v>
      </c>
      <c r="AC137" s="85">
        <v>9.56</v>
      </c>
      <c r="AD137" s="85">
        <v>-1.28</v>
      </c>
      <c r="AE137" s="85">
        <v>-1.36</v>
      </c>
      <c r="AF137" s="85">
        <v>11.56</v>
      </c>
      <c r="AG137" s="85">
        <v>-3.49</v>
      </c>
      <c r="AH137" s="85">
        <v>6.91</v>
      </c>
      <c r="AI137" s="85">
        <v>1.56</v>
      </c>
      <c r="AJ137" s="85">
        <v>0.47</v>
      </c>
      <c r="AK137" s="85">
        <v>-6.04</v>
      </c>
      <c r="AL137" s="85">
        <v>-0.85</v>
      </c>
      <c r="AM137" s="85">
        <v>-0.15</v>
      </c>
      <c r="AN137" s="85">
        <v>-0.46</v>
      </c>
    </row>
    <row r="138" spans="1:40" x14ac:dyDescent="0.25">
      <c r="A138" s="64" t="str">
        <f>'12peso'!A138</f>
        <v>nc</v>
      </c>
      <c r="B138" s="64" t="str">
        <f>'12peso'!B138</f>
        <v>nd</v>
      </c>
      <c r="C138" s="64" t="str">
        <f>'12peso'!C138</f>
        <v>a</v>
      </c>
      <c r="D138" s="64"/>
      <c r="E138" s="87">
        <f>'12peso'!E138</f>
        <v>1108038</v>
      </c>
      <c r="F138" s="88">
        <f>'12peso'!F138</f>
        <v>1108038</v>
      </c>
      <c r="G138" s="39" t="str">
        <f>'12peso'!G138</f>
        <v>Pescada</v>
      </c>
      <c r="H138" s="85">
        <v>9.01</v>
      </c>
      <c r="I138" s="85">
        <v>-1.02</v>
      </c>
      <c r="J138" s="85">
        <v>9.0399999999999991</v>
      </c>
      <c r="K138" s="85">
        <v>8.18</v>
      </c>
      <c r="L138" s="85">
        <v>-4.41</v>
      </c>
      <c r="M138" s="85">
        <v>-4.12</v>
      </c>
      <c r="N138" s="85">
        <v>-2.09</v>
      </c>
      <c r="O138" s="85">
        <v>-0.39</v>
      </c>
      <c r="P138" s="85">
        <v>-1.55</v>
      </c>
      <c r="Q138" s="85">
        <v>3.58</v>
      </c>
      <c r="R138" s="85">
        <v>1.72</v>
      </c>
      <c r="S138" s="85">
        <v>2.2999999999999998</v>
      </c>
      <c r="T138" s="85">
        <v>4.92</v>
      </c>
      <c r="U138" s="85">
        <v>-1.41</v>
      </c>
      <c r="V138" s="85">
        <v>0.81</v>
      </c>
      <c r="W138" s="85">
        <v>4.3099999999999996</v>
      </c>
      <c r="X138" s="85">
        <v>-7.37</v>
      </c>
      <c r="Y138" s="85">
        <v>-7.13</v>
      </c>
      <c r="Z138" s="85">
        <v>-1.52</v>
      </c>
      <c r="AA138" s="85">
        <v>0.05</v>
      </c>
      <c r="AB138" s="85">
        <v>2.1</v>
      </c>
      <c r="AC138" s="85">
        <v>0.84</v>
      </c>
      <c r="AD138" s="85">
        <v>3.52</v>
      </c>
      <c r="AE138" s="85">
        <v>3.27</v>
      </c>
      <c r="AF138" s="85">
        <v>8.85</v>
      </c>
      <c r="AG138" s="85">
        <v>-3.36</v>
      </c>
      <c r="AH138" s="85">
        <v>6.62</v>
      </c>
      <c r="AI138" s="85">
        <v>3.29</v>
      </c>
      <c r="AJ138" s="85">
        <v>0.12</v>
      </c>
      <c r="AK138" s="85">
        <v>-5.22</v>
      </c>
      <c r="AL138" s="85">
        <v>-5.48</v>
      </c>
      <c r="AM138" s="85">
        <v>-1.1399999999999999</v>
      </c>
      <c r="AN138" s="85">
        <v>-2.64</v>
      </c>
    </row>
    <row r="139" spans="1:40" x14ac:dyDescent="0.25">
      <c r="A139" s="64" t="str">
        <f>'12peso'!A139</f>
        <v>nc</v>
      </c>
      <c r="B139" s="64" t="str">
        <f>'12peso'!B139</f>
        <v>nd</v>
      </c>
      <c r="C139" s="64" t="str">
        <f>'12peso'!C139</f>
        <v>a</v>
      </c>
      <c r="D139" s="64"/>
      <c r="E139" s="87">
        <f>'12peso'!E139</f>
        <v>1108045</v>
      </c>
      <c r="F139" s="88">
        <f>'12peso'!F139</f>
        <v>1108045</v>
      </c>
      <c r="G139" s="39" t="str">
        <f>'12peso'!G139</f>
        <v>Caranguejo</v>
      </c>
      <c r="H139" s="85">
        <v>7.45</v>
      </c>
      <c r="I139" s="85">
        <v>1.51</v>
      </c>
      <c r="J139" s="85">
        <v>-5.95</v>
      </c>
      <c r="K139" s="85">
        <v>4.54</v>
      </c>
      <c r="L139" s="85">
        <v>-3.34</v>
      </c>
      <c r="M139" s="85">
        <v>10.83</v>
      </c>
      <c r="N139" s="85">
        <v>3.05</v>
      </c>
      <c r="O139" s="85">
        <v>-1.65</v>
      </c>
      <c r="P139" s="85">
        <v>2.88</v>
      </c>
      <c r="Q139" s="85">
        <v>2.98</v>
      </c>
      <c r="R139" s="85">
        <v>4.0999999999999996</v>
      </c>
      <c r="S139" s="85">
        <v>-1.77</v>
      </c>
      <c r="T139" s="85">
        <v>8.2100000000000009</v>
      </c>
      <c r="U139" s="85">
        <v>-2.39</v>
      </c>
      <c r="V139" s="85">
        <v>-5.08</v>
      </c>
      <c r="W139" s="85">
        <v>-2.37</v>
      </c>
      <c r="X139" s="85">
        <v>4.8099999999999996</v>
      </c>
      <c r="Y139" s="85">
        <v>16.809999999999999</v>
      </c>
      <c r="Z139" s="85">
        <v>-8.02</v>
      </c>
      <c r="AA139" s="85">
        <v>0.68</v>
      </c>
      <c r="AB139" s="85">
        <v>-12.62</v>
      </c>
      <c r="AC139" s="85">
        <v>-0.2</v>
      </c>
      <c r="AD139" s="85">
        <v>3.41</v>
      </c>
      <c r="AE139" s="85">
        <v>3.93</v>
      </c>
      <c r="AF139" s="85">
        <v>0.55000000000000004</v>
      </c>
      <c r="AG139" s="85">
        <v>0.79</v>
      </c>
      <c r="AH139" s="85">
        <v>-0.89</v>
      </c>
      <c r="AI139" s="85">
        <v>-0.45</v>
      </c>
      <c r="AJ139" s="85">
        <v>7.69</v>
      </c>
      <c r="AK139" s="85">
        <v>-6.58</v>
      </c>
      <c r="AL139" s="85">
        <v>8.02</v>
      </c>
      <c r="AM139" s="85">
        <v>-0.52</v>
      </c>
      <c r="AN139" s="85">
        <v>-2.68</v>
      </c>
    </row>
    <row r="140" spans="1:40" x14ac:dyDescent="0.25">
      <c r="A140" s="64" t="str">
        <f>'12peso'!A140</f>
        <v>nc</v>
      </c>
      <c r="B140" s="64" t="str">
        <f>'12peso'!B140</f>
        <v>nd</v>
      </c>
      <c r="C140" s="64" t="str">
        <f>'12peso'!C140</f>
        <v>a</v>
      </c>
      <c r="D140" s="64"/>
      <c r="E140" s="89">
        <f>'12peso'!E140</f>
        <v>9999999</v>
      </c>
      <c r="F140" s="88">
        <f>'12peso'!F140</f>
        <v>1108049</v>
      </c>
      <c r="G140" s="39" t="str">
        <f>'12peso'!G140</f>
        <v>Castanha</v>
      </c>
      <c r="H140" s="85">
        <v>5.43</v>
      </c>
      <c r="I140" s="85">
        <v>-10.46</v>
      </c>
      <c r="J140" s="85">
        <v>1</v>
      </c>
      <c r="K140" s="85">
        <v>0.8</v>
      </c>
      <c r="L140" s="85">
        <v>1.89</v>
      </c>
      <c r="M140" s="85">
        <v>-5.96</v>
      </c>
      <c r="N140" s="85">
        <v>3.95</v>
      </c>
      <c r="O140" s="85">
        <v>-8.49</v>
      </c>
      <c r="P140" s="85">
        <v>3.16</v>
      </c>
      <c r="Q140" s="85">
        <v>4.91</v>
      </c>
      <c r="R140" s="85">
        <v>4.68</v>
      </c>
      <c r="S140" s="85">
        <v>-3.97</v>
      </c>
      <c r="T140" s="85">
        <v>-6.41</v>
      </c>
      <c r="U140" s="85">
        <v>4.28</v>
      </c>
      <c r="V140" s="85">
        <v>0.86</v>
      </c>
      <c r="W140" s="85">
        <v>1.1599999999999999</v>
      </c>
      <c r="X140" s="85">
        <v>11.43</v>
      </c>
      <c r="Y140" s="85">
        <v>2.29</v>
      </c>
      <c r="Z140" s="85">
        <v>3.19</v>
      </c>
      <c r="AA140" s="85">
        <v>-0.2</v>
      </c>
      <c r="AB140" s="85">
        <v>2.75</v>
      </c>
      <c r="AC140" s="85">
        <v>0.89</v>
      </c>
      <c r="AD140" s="85">
        <v>-1.61</v>
      </c>
      <c r="AE140" s="85">
        <v>3.86</v>
      </c>
      <c r="AF140" s="85">
        <v>1.94</v>
      </c>
      <c r="AG140" s="85">
        <v>-1</v>
      </c>
      <c r="AH140" s="85">
        <v>5.42</v>
      </c>
      <c r="AI140" s="85">
        <v>-2.2400000000000002</v>
      </c>
      <c r="AJ140" s="85">
        <v>1.03</v>
      </c>
      <c r="AK140" s="85">
        <v>-5.45</v>
      </c>
      <c r="AL140" s="85">
        <v>-0.97</v>
      </c>
      <c r="AM140" s="85">
        <v>-2.52</v>
      </c>
      <c r="AN140" s="85">
        <v>-0.57999999999999996</v>
      </c>
    </row>
    <row r="141" spans="1:40" x14ac:dyDescent="0.25">
      <c r="A141" s="64" t="str">
        <f>'12peso'!A141</f>
        <v>nc</v>
      </c>
      <c r="B141" s="64" t="str">
        <f>'12peso'!B141</f>
        <v>nd</v>
      </c>
      <c r="C141" s="64" t="str">
        <f>'12peso'!C141</f>
        <v>a</v>
      </c>
      <c r="D141" s="64"/>
      <c r="E141" s="89">
        <f>'12peso'!E141</f>
        <v>9999999</v>
      </c>
      <c r="F141" s="88">
        <f>'12peso'!F141</f>
        <v>1108075</v>
      </c>
      <c r="G141" s="39" t="str">
        <f>'12peso'!G141</f>
        <v>Salmão</v>
      </c>
      <c r="H141" s="85">
        <v>1.1100000000000001</v>
      </c>
      <c r="I141" s="85">
        <v>2.27</v>
      </c>
      <c r="J141" s="85">
        <v>-0.02</v>
      </c>
      <c r="K141" s="85">
        <v>2.37</v>
      </c>
      <c r="L141" s="85">
        <v>-3.89</v>
      </c>
      <c r="M141" s="85">
        <v>1.01</v>
      </c>
      <c r="N141" s="85">
        <v>3.28</v>
      </c>
      <c r="O141" s="85">
        <v>-4.1100000000000003</v>
      </c>
      <c r="P141" s="85">
        <v>0.85</v>
      </c>
      <c r="Q141" s="85">
        <v>-2.36</v>
      </c>
      <c r="R141" s="85">
        <v>1.47</v>
      </c>
      <c r="S141" s="85">
        <v>0.14000000000000001</v>
      </c>
      <c r="T141" s="85">
        <v>-0.42</v>
      </c>
      <c r="U141" s="85">
        <v>3.02</v>
      </c>
      <c r="V141" s="85">
        <v>1.58</v>
      </c>
      <c r="W141" s="85">
        <v>-2.2999999999999998</v>
      </c>
      <c r="X141" s="85">
        <v>9.3000000000000007</v>
      </c>
      <c r="Y141" s="85">
        <v>-4.0999999999999996</v>
      </c>
      <c r="Z141" s="85">
        <v>9.2100000000000009</v>
      </c>
      <c r="AA141" s="85">
        <v>-6.59</v>
      </c>
      <c r="AB141" s="85">
        <v>2.68</v>
      </c>
      <c r="AC141" s="85">
        <v>0.97</v>
      </c>
      <c r="AD141" s="85">
        <v>-2.61</v>
      </c>
      <c r="AE141" s="85">
        <v>2.42</v>
      </c>
      <c r="AF141" s="85">
        <v>-1.45</v>
      </c>
      <c r="AG141" s="85">
        <v>5.49</v>
      </c>
      <c r="AH141" s="85">
        <v>1.57</v>
      </c>
      <c r="AI141" s="85">
        <v>0.75</v>
      </c>
      <c r="AJ141" s="85">
        <v>-3.4</v>
      </c>
      <c r="AK141" s="85">
        <v>1.0900000000000001</v>
      </c>
      <c r="AL141" s="85">
        <v>-2.34</v>
      </c>
      <c r="AM141" s="85">
        <v>-0.48</v>
      </c>
      <c r="AN141" s="85">
        <v>3.42</v>
      </c>
    </row>
    <row r="142" spans="1:40" x14ac:dyDescent="0.25">
      <c r="A142" s="64" t="str">
        <f>'12peso'!A142</f>
        <v>nc</v>
      </c>
      <c r="B142" s="64" t="str">
        <f>'12peso'!B142</f>
        <v>nd</v>
      </c>
      <c r="C142" s="64" t="str">
        <f>'12peso'!C142</f>
        <v>a</v>
      </c>
      <c r="D142" s="64"/>
      <c r="E142" s="89">
        <f>'12peso'!E142</f>
        <v>9999999</v>
      </c>
      <c r="F142" s="88">
        <f>'12peso'!F142</f>
        <v>1108080</v>
      </c>
      <c r="G142" s="39" t="str">
        <f>'12peso'!G142</f>
        <v>Tilápia</v>
      </c>
      <c r="H142" s="85">
        <v>0.56000000000000005</v>
      </c>
      <c r="I142" s="85">
        <v>-2.2799999999999998</v>
      </c>
      <c r="J142" s="85">
        <v>11.02</v>
      </c>
      <c r="K142" s="85">
        <v>-6.15</v>
      </c>
      <c r="L142" s="85">
        <v>-2.25</v>
      </c>
      <c r="M142" s="85">
        <v>-0.81</v>
      </c>
      <c r="N142" s="85">
        <v>0.85</v>
      </c>
      <c r="O142" s="85">
        <v>-3.06</v>
      </c>
      <c r="P142" s="85">
        <v>4.99</v>
      </c>
      <c r="Q142" s="85">
        <v>8.25</v>
      </c>
      <c r="R142" s="85">
        <v>-7.66</v>
      </c>
      <c r="S142" s="85">
        <v>9.61</v>
      </c>
      <c r="T142" s="85">
        <v>-0.35</v>
      </c>
      <c r="U142" s="85">
        <v>-2.79</v>
      </c>
      <c r="V142" s="85">
        <v>15.04</v>
      </c>
      <c r="W142" s="85">
        <v>0.66</v>
      </c>
      <c r="X142" s="85">
        <v>7.89</v>
      </c>
      <c r="Y142" s="85">
        <v>-9.31</v>
      </c>
      <c r="Z142" s="85">
        <v>-7.0000000000000007E-2</v>
      </c>
      <c r="AA142" s="85">
        <v>-0.46</v>
      </c>
      <c r="AB142" s="85">
        <v>1.38</v>
      </c>
      <c r="AC142" s="85">
        <v>-2.02</v>
      </c>
      <c r="AD142" s="85">
        <v>8.1999999999999993</v>
      </c>
      <c r="AE142" s="85">
        <v>1.57</v>
      </c>
      <c r="AF142" s="85">
        <v>4.41</v>
      </c>
      <c r="AG142" s="85">
        <v>0.89</v>
      </c>
      <c r="AH142" s="85">
        <v>-6.57</v>
      </c>
      <c r="AI142" s="85">
        <v>0.93</v>
      </c>
      <c r="AJ142" s="85">
        <v>-3.71</v>
      </c>
      <c r="AK142" s="85">
        <v>-0.46</v>
      </c>
      <c r="AL142" s="85">
        <v>1.23</v>
      </c>
      <c r="AM142" s="85">
        <v>-4.6500000000000004</v>
      </c>
      <c r="AN142" s="85">
        <v>3.58</v>
      </c>
    </row>
    <row r="143" spans="1:40" x14ac:dyDescent="0.25">
      <c r="A143" s="64" t="str">
        <f>'12peso'!A143</f>
        <v>nc</v>
      </c>
      <c r="B143" s="64" t="str">
        <f>'12peso'!B143</f>
        <v>nd</v>
      </c>
      <c r="C143" s="64" t="str">
        <f>'12peso'!C143</f>
        <v>a</v>
      </c>
      <c r="D143" s="64"/>
      <c r="E143" s="89">
        <f>'12peso'!E143</f>
        <v>9999999</v>
      </c>
      <c r="F143" s="88">
        <f>'12peso'!F143</f>
        <v>1108083</v>
      </c>
      <c r="G143" s="39" t="str">
        <f>'12peso'!G143</f>
        <v>Tucunaré</v>
      </c>
      <c r="H143" s="85">
        <v>20</v>
      </c>
      <c r="I143" s="85">
        <v>3.46</v>
      </c>
      <c r="J143" s="85">
        <v>0.85</v>
      </c>
      <c r="K143" s="85">
        <v>4.71</v>
      </c>
      <c r="L143" s="85">
        <v>-4.67</v>
      </c>
      <c r="M143" s="85">
        <v>-6.77</v>
      </c>
      <c r="N143" s="85">
        <v>-1.86</v>
      </c>
      <c r="O143" s="85">
        <v>2.86</v>
      </c>
      <c r="P143" s="85">
        <v>-0.19</v>
      </c>
      <c r="Q143" s="85">
        <v>1.79</v>
      </c>
      <c r="R143" s="85">
        <v>-4.93</v>
      </c>
      <c r="S143" s="85">
        <v>-0.31</v>
      </c>
      <c r="T143" s="85">
        <v>5.57</v>
      </c>
      <c r="U143" s="85">
        <v>-9.74</v>
      </c>
      <c r="V143" s="85">
        <v>1.83</v>
      </c>
      <c r="W143" s="85">
        <v>4.5599999999999996</v>
      </c>
      <c r="X143" s="85">
        <v>-11.06</v>
      </c>
      <c r="Y143" s="85">
        <v>-6.65</v>
      </c>
      <c r="Z143" s="85">
        <v>1.05</v>
      </c>
      <c r="AA143" s="85">
        <v>1.1499999999999999</v>
      </c>
      <c r="AB143" s="85">
        <v>-1.58</v>
      </c>
      <c r="AC143" s="85">
        <v>0.03</v>
      </c>
      <c r="AD143" s="85">
        <v>3.24</v>
      </c>
      <c r="AE143" s="85">
        <v>8.0500000000000007</v>
      </c>
      <c r="AF143" s="85">
        <v>11.68</v>
      </c>
      <c r="AG143" s="85">
        <v>9.3699999999999992</v>
      </c>
      <c r="AH143" s="85">
        <v>6.16</v>
      </c>
      <c r="AI143" s="85">
        <v>2.8</v>
      </c>
      <c r="AJ143" s="85">
        <v>1.52</v>
      </c>
      <c r="AK143" s="85">
        <v>-7.89</v>
      </c>
      <c r="AL143" s="85">
        <v>-8.4499999999999993</v>
      </c>
      <c r="AM143" s="85">
        <v>-0.39</v>
      </c>
      <c r="AN143" s="85">
        <v>-2.63</v>
      </c>
    </row>
    <row r="144" spans="1:40" x14ac:dyDescent="0.25">
      <c r="A144" s="64" t="str">
        <f>'12peso'!A144</f>
        <v>nc</v>
      </c>
      <c r="B144" s="64" t="str">
        <f>'12peso'!B144</f>
        <v>nd</v>
      </c>
      <c r="C144" s="64" t="str">
        <f>'12peso'!C144</f>
        <v>a</v>
      </c>
      <c r="D144" s="64"/>
      <c r="E144" s="87">
        <f>'12peso'!E144</f>
        <v>1108088</v>
      </c>
      <c r="F144" s="88">
        <f>'12peso'!F144</f>
        <v>1108088</v>
      </c>
      <c r="G144" s="39" t="str">
        <f>'12peso'!G144</f>
        <v>Dourada</v>
      </c>
      <c r="H144" s="85">
        <v>13.38</v>
      </c>
      <c r="I144" s="85">
        <v>0.15</v>
      </c>
      <c r="J144" s="85">
        <v>12.73</v>
      </c>
      <c r="K144" s="85">
        <v>-1.78</v>
      </c>
      <c r="L144" s="85">
        <v>-1.65</v>
      </c>
      <c r="M144" s="85">
        <v>-13.13</v>
      </c>
      <c r="N144" s="85">
        <v>-1.56</v>
      </c>
      <c r="O144" s="85">
        <v>4.13</v>
      </c>
      <c r="P144" s="85">
        <v>-2.02</v>
      </c>
      <c r="Q144" s="85">
        <v>-3.08</v>
      </c>
      <c r="R144" s="85">
        <v>0.65</v>
      </c>
      <c r="S144" s="85">
        <v>2.69</v>
      </c>
      <c r="T144" s="85">
        <v>17.45</v>
      </c>
      <c r="U144" s="85">
        <v>-8.06</v>
      </c>
      <c r="V144" s="85">
        <v>0.06</v>
      </c>
      <c r="W144" s="85">
        <v>3.4</v>
      </c>
      <c r="X144" s="85">
        <v>-17.93</v>
      </c>
      <c r="Y144" s="85">
        <v>-5.22</v>
      </c>
      <c r="Z144" s="85">
        <v>6.58</v>
      </c>
      <c r="AA144" s="85">
        <v>1.07</v>
      </c>
      <c r="AB144" s="85">
        <v>-4.87</v>
      </c>
      <c r="AC144" s="85">
        <v>-3.55</v>
      </c>
      <c r="AD144" s="85">
        <v>4.9400000000000004</v>
      </c>
      <c r="AE144" s="85">
        <v>10.66</v>
      </c>
      <c r="AF144" s="85">
        <v>15.96</v>
      </c>
      <c r="AG144" s="85">
        <v>-12.67</v>
      </c>
      <c r="AH144" s="85">
        <v>3.4</v>
      </c>
      <c r="AI144" s="85">
        <v>3.41</v>
      </c>
      <c r="AJ144" s="85">
        <v>3.6</v>
      </c>
      <c r="AK144" s="85">
        <v>-12.86</v>
      </c>
      <c r="AL144" s="85">
        <v>-11.57</v>
      </c>
      <c r="AM144" s="85">
        <v>1.87</v>
      </c>
      <c r="AN144" s="85">
        <v>-2.06</v>
      </c>
    </row>
    <row r="145" spans="1:40" x14ac:dyDescent="0.25">
      <c r="A145" s="64" t="str">
        <f>'12peso'!A145</f>
        <v>nc</v>
      </c>
      <c r="B145" s="64" t="str">
        <f>'12peso'!B145</f>
        <v>nd</v>
      </c>
      <c r="C145" s="64" t="str">
        <f>'12peso'!C145</f>
        <v>a</v>
      </c>
      <c r="D145" s="64"/>
      <c r="E145" s="89">
        <f>'12peso'!E145</f>
        <v>9999999</v>
      </c>
      <c r="F145" s="115">
        <f>'12peso'!F145</f>
        <v>1108096</v>
      </c>
      <c r="G145" s="115" t="str">
        <f>'12peso'!G145</f>
        <v>Peixe - peroá</v>
      </c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  <c r="AC145" s="79"/>
      <c r="AD145" s="79"/>
      <c r="AE145" s="79"/>
      <c r="AF145" s="79">
        <v>20.329999999999998</v>
      </c>
      <c r="AG145" s="79">
        <v>-4.0199999999999996</v>
      </c>
      <c r="AH145" s="85">
        <v>11.96</v>
      </c>
      <c r="AI145" s="85">
        <v>-1.34</v>
      </c>
      <c r="AJ145" s="85">
        <v>-2.61</v>
      </c>
      <c r="AK145" s="85">
        <v>-5.0199999999999996</v>
      </c>
      <c r="AL145" s="85">
        <v>1.94</v>
      </c>
      <c r="AM145" s="85">
        <v>-14.12</v>
      </c>
      <c r="AN145" s="85">
        <v>8.6300000000000008</v>
      </c>
    </row>
    <row r="146" spans="1:40" x14ac:dyDescent="0.25">
      <c r="A146" s="64" t="str">
        <f>'12peso'!A146</f>
        <v>nc</v>
      </c>
      <c r="B146" s="64" t="str">
        <f>'12peso'!B146</f>
        <v>nd</v>
      </c>
      <c r="C146" s="64" t="str">
        <f>'12peso'!C146</f>
        <v>a</v>
      </c>
      <c r="D146" s="64"/>
      <c r="E146" s="89">
        <f>'12peso'!E146</f>
        <v>9999999</v>
      </c>
      <c r="F146" s="115">
        <f>'12peso'!F146</f>
        <v>1108112</v>
      </c>
      <c r="G146" s="115" t="str">
        <f>'12peso'!G146</f>
        <v>Peixe - pintado</v>
      </c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  <c r="AC146" s="79"/>
      <c r="AD146" s="79"/>
      <c r="AE146" s="79"/>
      <c r="AF146" s="79">
        <v>-0.83</v>
      </c>
      <c r="AG146" s="79">
        <v>6.49</v>
      </c>
      <c r="AH146" s="85">
        <v>-3.78</v>
      </c>
      <c r="AI146" s="85">
        <v>-4.22</v>
      </c>
      <c r="AJ146" s="85">
        <v>7.93</v>
      </c>
      <c r="AK146" s="85">
        <v>3.47</v>
      </c>
      <c r="AL146" s="85">
        <v>-4</v>
      </c>
      <c r="AM146" s="85">
        <v>7.24</v>
      </c>
      <c r="AN146" s="85">
        <v>-2.2000000000000002</v>
      </c>
    </row>
    <row r="147" spans="1:40" x14ac:dyDescent="0.25">
      <c r="A147" s="64">
        <f>'12peso'!A147</f>
        <v>0</v>
      </c>
      <c r="B147" s="64">
        <f>'12peso'!B147</f>
        <v>0</v>
      </c>
      <c r="C147" s="64">
        <f>'12peso'!C147</f>
        <v>0</v>
      </c>
      <c r="D147" s="64"/>
      <c r="E147" s="110">
        <f>'12peso'!E147</f>
        <v>1109000</v>
      </c>
      <c r="F147" s="114">
        <f>'12peso'!F147</f>
        <v>1109</v>
      </c>
      <c r="G147" s="99" t="str">
        <f>'12peso'!G147</f>
        <v>Carnes e peixes industrializados</v>
      </c>
      <c r="H147" s="85">
        <v>0.12</v>
      </c>
      <c r="I147" s="85">
        <v>0</v>
      </c>
      <c r="J147" s="85">
        <v>0.69</v>
      </c>
      <c r="K147" s="85">
        <v>0.3</v>
      </c>
      <c r="L147" s="85">
        <v>0.67</v>
      </c>
      <c r="M147" s="85">
        <v>0.23</v>
      </c>
      <c r="N147" s="85">
        <v>0</v>
      </c>
      <c r="O147" s="85">
        <v>0.85</v>
      </c>
      <c r="P147" s="85">
        <v>2.4900000000000002</v>
      </c>
      <c r="Q147" s="85">
        <v>3.5</v>
      </c>
      <c r="R147" s="85">
        <v>2.36</v>
      </c>
      <c r="S147" s="85">
        <v>1.56</v>
      </c>
      <c r="T147" s="85">
        <v>0.95</v>
      </c>
      <c r="U147" s="85">
        <v>0.86</v>
      </c>
      <c r="V147" s="85">
        <v>0.75</v>
      </c>
      <c r="W147" s="85">
        <v>0.14000000000000001</v>
      </c>
      <c r="X147" s="85">
        <v>-0.16</v>
      </c>
      <c r="Y147" s="85">
        <v>-0.89</v>
      </c>
      <c r="Z147" s="85">
        <v>-0.59</v>
      </c>
      <c r="AA147" s="85">
        <v>-0.08</v>
      </c>
      <c r="AB147" s="85">
        <v>0.31</v>
      </c>
      <c r="AC147" s="85">
        <v>2.23</v>
      </c>
      <c r="AD147" s="85">
        <v>1.46</v>
      </c>
      <c r="AE147" s="85">
        <v>0.77</v>
      </c>
      <c r="AF147" s="85">
        <v>1.01</v>
      </c>
      <c r="AG147" s="85">
        <v>0.23</v>
      </c>
      <c r="AH147" s="85">
        <v>1.01</v>
      </c>
      <c r="AI147" s="85">
        <v>1.76</v>
      </c>
      <c r="AJ147" s="85">
        <v>1.2</v>
      </c>
      <c r="AK147" s="85">
        <v>1.1499999999999999</v>
      </c>
      <c r="AL147" s="85">
        <v>0.78</v>
      </c>
      <c r="AM147" s="85">
        <v>0.26</v>
      </c>
      <c r="AN147" s="85">
        <v>0.4</v>
      </c>
    </row>
    <row r="148" spans="1:40" x14ac:dyDescent="0.25">
      <c r="A148" s="64" t="str">
        <f>'12peso'!A148</f>
        <v>c</v>
      </c>
      <c r="B148" s="64" t="str">
        <f>'12peso'!B148</f>
        <v>nd</v>
      </c>
      <c r="C148" s="64" t="str">
        <f>'12peso'!C148</f>
        <v>a</v>
      </c>
      <c r="D148" s="64"/>
      <c r="E148" s="87">
        <f>'12peso'!E148</f>
        <v>1109002</v>
      </c>
      <c r="F148" s="88">
        <f>'12peso'!F148</f>
        <v>1109002</v>
      </c>
      <c r="G148" s="39" t="str">
        <f>'12peso'!G148</f>
        <v>Presunto</v>
      </c>
      <c r="H148" s="85">
        <v>0.45</v>
      </c>
      <c r="I148" s="85">
        <v>-0.82</v>
      </c>
      <c r="J148" s="85">
        <v>0.18</v>
      </c>
      <c r="K148" s="85">
        <v>-0.54</v>
      </c>
      <c r="L148" s="85">
        <v>-0.55000000000000004</v>
      </c>
      <c r="M148" s="85">
        <v>0.47</v>
      </c>
      <c r="N148" s="85">
        <v>0.13</v>
      </c>
      <c r="O148" s="85">
        <v>1.29</v>
      </c>
      <c r="P148" s="85">
        <v>3.01</v>
      </c>
      <c r="Q148" s="85">
        <v>2.33</v>
      </c>
      <c r="R148" s="85">
        <v>4.12</v>
      </c>
      <c r="S148" s="85">
        <v>3.24</v>
      </c>
      <c r="T148" s="85">
        <v>2.86</v>
      </c>
      <c r="U148" s="85">
        <v>2.21</v>
      </c>
      <c r="V148" s="85">
        <v>2.37</v>
      </c>
      <c r="W148" s="85">
        <v>7.0000000000000007E-2</v>
      </c>
      <c r="X148" s="85">
        <v>-0.43</v>
      </c>
      <c r="Y148" s="85">
        <v>-2.0699999999999998</v>
      </c>
      <c r="Z148" s="85">
        <v>-1.88</v>
      </c>
      <c r="AA148" s="85">
        <v>0.12</v>
      </c>
      <c r="AB148" s="85">
        <v>-0.34</v>
      </c>
      <c r="AC148" s="85">
        <v>2.46</v>
      </c>
      <c r="AD148" s="85">
        <v>2.0299999999999998</v>
      </c>
      <c r="AE148" s="85">
        <v>0.97</v>
      </c>
      <c r="AF148" s="85">
        <v>1.45</v>
      </c>
      <c r="AG148" s="85">
        <v>-1.08</v>
      </c>
      <c r="AH148" s="85">
        <v>0.13</v>
      </c>
      <c r="AI148" s="85">
        <v>0.56999999999999995</v>
      </c>
      <c r="AJ148" s="85">
        <v>0.27</v>
      </c>
      <c r="AK148" s="85">
        <v>1.41</v>
      </c>
      <c r="AL148" s="85">
        <v>0.43</v>
      </c>
      <c r="AM148" s="85">
        <v>0.12</v>
      </c>
      <c r="AN148" s="85">
        <v>-0.22</v>
      </c>
    </row>
    <row r="149" spans="1:40" x14ac:dyDescent="0.25">
      <c r="A149" s="64" t="str">
        <f>'12peso'!A149</f>
        <v>c</v>
      </c>
      <c r="B149" s="64" t="str">
        <f>'12peso'!B149</f>
        <v>nd</v>
      </c>
      <c r="C149" s="64" t="str">
        <f>'12peso'!C149</f>
        <v>a</v>
      </c>
      <c r="D149" s="64"/>
      <c r="E149" s="87">
        <f>'12peso'!E149</f>
        <v>1109007</v>
      </c>
      <c r="F149" s="88">
        <f>'12peso'!F149</f>
        <v>1109007</v>
      </c>
      <c r="G149" s="39" t="str">
        <f>'12peso'!G149</f>
        <v>Salsicha</v>
      </c>
      <c r="H149" s="85">
        <v>1.44</v>
      </c>
      <c r="I149" s="85">
        <v>-1.2</v>
      </c>
      <c r="J149" s="85">
        <v>1.76</v>
      </c>
      <c r="K149" s="85">
        <v>0.87</v>
      </c>
      <c r="L149" s="85">
        <v>0.87</v>
      </c>
      <c r="M149" s="85">
        <v>-0.65</v>
      </c>
      <c r="N149" s="85">
        <v>-0.25</v>
      </c>
      <c r="O149" s="85">
        <v>-0.51</v>
      </c>
      <c r="P149" s="85">
        <v>4.21</v>
      </c>
      <c r="Q149" s="85">
        <v>5.41</v>
      </c>
      <c r="R149" s="85">
        <v>3.66</v>
      </c>
      <c r="S149" s="85">
        <v>2.5099999999999998</v>
      </c>
      <c r="T149" s="85">
        <v>0.73</v>
      </c>
      <c r="U149" s="85">
        <v>0.2</v>
      </c>
      <c r="V149" s="85">
        <v>2.33</v>
      </c>
      <c r="W149" s="85">
        <v>0.13</v>
      </c>
      <c r="X149" s="85">
        <v>0.64</v>
      </c>
      <c r="Y149" s="85">
        <v>0.09</v>
      </c>
      <c r="Z149" s="85">
        <v>-0.43</v>
      </c>
      <c r="AA149" s="85">
        <v>-0.56999999999999995</v>
      </c>
      <c r="AB149" s="85">
        <v>0.72</v>
      </c>
      <c r="AC149" s="85">
        <v>3.63</v>
      </c>
      <c r="AD149" s="85">
        <v>2.4300000000000002</v>
      </c>
      <c r="AE149" s="85">
        <v>1.47</v>
      </c>
      <c r="AF149" s="85">
        <v>1.18</v>
      </c>
      <c r="AG149" s="85">
        <v>1</v>
      </c>
      <c r="AH149" s="85">
        <v>2.0099999999999998</v>
      </c>
      <c r="AI149" s="85">
        <v>0.24</v>
      </c>
      <c r="AJ149" s="85">
        <v>0.3</v>
      </c>
      <c r="AK149" s="85">
        <v>0.43</v>
      </c>
      <c r="AL149" s="85">
        <v>0.2</v>
      </c>
      <c r="AM149" s="85">
        <v>1.01</v>
      </c>
      <c r="AN149" s="85">
        <v>-7.0000000000000007E-2</v>
      </c>
    </row>
    <row r="150" spans="1:40" x14ac:dyDescent="0.25">
      <c r="A150" s="64" t="str">
        <f>'12peso'!A150</f>
        <v>c</v>
      </c>
      <c r="B150" s="64" t="str">
        <f>'12peso'!B150</f>
        <v>nd</v>
      </c>
      <c r="C150" s="64" t="str">
        <f>'12peso'!C150</f>
        <v>a</v>
      </c>
      <c r="D150" s="64"/>
      <c r="E150" s="87">
        <f>'12peso'!E150</f>
        <v>1109008</v>
      </c>
      <c r="F150" s="88">
        <f>'12peso'!F150</f>
        <v>1109008</v>
      </c>
      <c r="G150" s="39" t="str">
        <f>'12peso'!G150</f>
        <v>Linguiça</v>
      </c>
      <c r="H150" s="85">
        <v>-0.36</v>
      </c>
      <c r="I150" s="85">
        <v>1</v>
      </c>
      <c r="J150" s="85">
        <v>0.5</v>
      </c>
      <c r="K150" s="85">
        <v>0.24</v>
      </c>
      <c r="L150" s="85">
        <v>1.21</v>
      </c>
      <c r="M150" s="85">
        <v>1.1299999999999999</v>
      </c>
      <c r="N150" s="85">
        <v>0.12</v>
      </c>
      <c r="O150" s="85">
        <v>1.0900000000000001</v>
      </c>
      <c r="P150" s="85">
        <v>2.2999999999999998</v>
      </c>
      <c r="Q150" s="85">
        <v>3.47</v>
      </c>
      <c r="R150" s="85">
        <v>3.13</v>
      </c>
      <c r="S150" s="85">
        <v>1.07</v>
      </c>
      <c r="T150" s="85">
        <v>0.36</v>
      </c>
      <c r="U150" s="85">
        <v>0.84</v>
      </c>
      <c r="V150" s="85">
        <v>0.06</v>
      </c>
      <c r="W150" s="85">
        <v>0.56000000000000005</v>
      </c>
      <c r="X150" s="85">
        <v>-0.5</v>
      </c>
      <c r="Y150" s="85">
        <v>-1.23</v>
      </c>
      <c r="Z150" s="85">
        <v>-0.02</v>
      </c>
      <c r="AA150" s="85">
        <v>-0.2</v>
      </c>
      <c r="AB150" s="85">
        <v>0.41</v>
      </c>
      <c r="AC150" s="85">
        <v>1.86</v>
      </c>
      <c r="AD150" s="85">
        <v>1.82</v>
      </c>
      <c r="AE150" s="85">
        <v>0.01</v>
      </c>
      <c r="AF150" s="85">
        <v>0.17</v>
      </c>
      <c r="AG150" s="85">
        <v>-0.56999999999999995</v>
      </c>
      <c r="AH150" s="85">
        <v>7.0000000000000007E-2</v>
      </c>
      <c r="AI150" s="85">
        <v>0.81</v>
      </c>
      <c r="AJ150" s="85">
        <v>1.1200000000000001</v>
      </c>
      <c r="AK150" s="85">
        <v>1.28</v>
      </c>
      <c r="AL150" s="85">
        <v>0.77</v>
      </c>
      <c r="AM150" s="85">
        <v>-0.02</v>
      </c>
      <c r="AN150" s="85">
        <v>0.32</v>
      </c>
    </row>
    <row r="151" spans="1:40" x14ac:dyDescent="0.25">
      <c r="A151" s="64" t="str">
        <f>'12peso'!A151</f>
        <v>c</v>
      </c>
      <c r="B151" s="64" t="str">
        <f>'12peso'!B151</f>
        <v>nd</v>
      </c>
      <c r="C151" s="64" t="str">
        <f>'12peso'!C151</f>
        <v>a</v>
      </c>
      <c r="D151" s="64"/>
      <c r="E151" s="87">
        <f>'12peso'!E151</f>
        <v>1109010</v>
      </c>
      <c r="F151" s="88">
        <f>'12peso'!F151</f>
        <v>1109010</v>
      </c>
      <c r="G151" s="39" t="str">
        <f>'12peso'!G151</f>
        <v>Mortadela</v>
      </c>
      <c r="H151" s="85">
        <v>0</v>
      </c>
      <c r="I151" s="85">
        <v>1.48</v>
      </c>
      <c r="J151" s="85">
        <v>0.45</v>
      </c>
      <c r="K151" s="85">
        <v>-0.13</v>
      </c>
      <c r="L151" s="85">
        <v>1.61</v>
      </c>
      <c r="M151" s="85">
        <v>-1.44</v>
      </c>
      <c r="N151" s="85">
        <v>-0.06</v>
      </c>
      <c r="O151" s="85">
        <v>2.48</v>
      </c>
      <c r="P151" s="85">
        <v>3.03</v>
      </c>
      <c r="Q151" s="85">
        <v>2.91</v>
      </c>
      <c r="R151" s="85">
        <v>0.88</v>
      </c>
      <c r="S151" s="85">
        <v>2.04</v>
      </c>
      <c r="T151" s="85">
        <v>1.1000000000000001</v>
      </c>
      <c r="U151" s="85">
        <v>0.68</v>
      </c>
      <c r="V151" s="85">
        <v>0.2</v>
      </c>
      <c r="W151" s="85">
        <v>0.75</v>
      </c>
      <c r="X151" s="85">
        <v>0.31</v>
      </c>
      <c r="Y151" s="85">
        <v>-0.19</v>
      </c>
      <c r="Z151" s="85">
        <v>-0.52</v>
      </c>
      <c r="AA151" s="85">
        <v>-1.03</v>
      </c>
      <c r="AB151" s="85">
        <v>0.78</v>
      </c>
      <c r="AC151" s="85">
        <v>0.67</v>
      </c>
      <c r="AD151" s="85">
        <v>1.1200000000000001</v>
      </c>
      <c r="AE151" s="85">
        <v>2.0299999999999998</v>
      </c>
      <c r="AF151" s="85">
        <v>1.29</v>
      </c>
      <c r="AG151" s="85">
        <v>0.06</v>
      </c>
      <c r="AH151" s="85">
        <v>0.5</v>
      </c>
      <c r="AI151" s="85">
        <v>0.03</v>
      </c>
      <c r="AJ151" s="85">
        <v>-0.17</v>
      </c>
      <c r="AK151" s="85">
        <v>1.21</v>
      </c>
      <c r="AL151" s="85">
        <v>0.88</v>
      </c>
      <c r="AM151" s="85">
        <v>0.13</v>
      </c>
      <c r="AN151" s="85">
        <v>1.1299999999999999</v>
      </c>
    </row>
    <row r="152" spans="1:40" x14ac:dyDescent="0.25">
      <c r="A152" s="64" t="str">
        <f>'12peso'!A152</f>
        <v>c</v>
      </c>
      <c r="B152" s="64" t="str">
        <f>'12peso'!B152</f>
        <v>nd</v>
      </c>
      <c r="C152" s="64" t="str">
        <f>'12peso'!C152</f>
        <v>a</v>
      </c>
      <c r="D152" s="64"/>
      <c r="E152" s="89">
        <f>'12peso'!E152</f>
        <v>9999999</v>
      </c>
      <c r="F152" s="88">
        <f>'12peso'!F152</f>
        <v>1109012</v>
      </c>
      <c r="G152" s="39" t="str">
        <f>'12peso'!G152</f>
        <v>Salame</v>
      </c>
      <c r="H152" s="85">
        <v>1.06</v>
      </c>
      <c r="I152" s="85">
        <v>0.24</v>
      </c>
      <c r="J152" s="85">
        <v>2.3199999999999998</v>
      </c>
      <c r="K152" s="85">
        <v>0.9</v>
      </c>
      <c r="L152" s="85">
        <v>0.77</v>
      </c>
      <c r="M152" s="85">
        <v>0.28999999999999998</v>
      </c>
      <c r="N152" s="85">
        <v>1.17</v>
      </c>
      <c r="O152" s="85">
        <v>3.08</v>
      </c>
      <c r="P152" s="85">
        <v>7.34</v>
      </c>
      <c r="Q152" s="85">
        <v>2.98</v>
      </c>
      <c r="R152" s="85">
        <v>3.04</v>
      </c>
      <c r="S152" s="85">
        <v>1.01</v>
      </c>
      <c r="T152" s="85">
        <v>-0.91</v>
      </c>
      <c r="U152" s="85">
        <v>2.95</v>
      </c>
      <c r="V152" s="85">
        <v>2.67</v>
      </c>
      <c r="W152" s="85">
        <v>0.04</v>
      </c>
      <c r="X152" s="85">
        <v>1.03</v>
      </c>
      <c r="Y152" s="85">
        <v>-2.34</v>
      </c>
      <c r="Z152" s="85">
        <v>-2.1</v>
      </c>
      <c r="AA152" s="85">
        <v>2.99</v>
      </c>
      <c r="AB152" s="85">
        <v>1.38</v>
      </c>
      <c r="AC152" s="85">
        <v>3</v>
      </c>
      <c r="AD152" s="85">
        <v>0.46</v>
      </c>
      <c r="AE152" s="85">
        <v>-1.45</v>
      </c>
      <c r="AF152" s="85">
        <v>-0.39</v>
      </c>
      <c r="AG152" s="85">
        <v>1.88</v>
      </c>
      <c r="AH152" s="85">
        <v>-0.35</v>
      </c>
      <c r="AI152" s="85">
        <v>0</v>
      </c>
      <c r="AJ152" s="85">
        <v>1.98</v>
      </c>
      <c r="AK152" s="85">
        <v>-1.06</v>
      </c>
      <c r="AL152" s="85">
        <v>-1.91</v>
      </c>
      <c r="AM152" s="85">
        <v>2.86</v>
      </c>
      <c r="AN152" s="85">
        <v>2.4700000000000002</v>
      </c>
    </row>
    <row r="153" spans="1:40" x14ac:dyDescent="0.25">
      <c r="A153" s="64" t="str">
        <f>'12peso'!A153</f>
        <v>c</v>
      </c>
      <c r="B153" s="64" t="str">
        <f>'12peso'!B153</f>
        <v>nd</v>
      </c>
      <c r="C153" s="64" t="str">
        <f>'12peso'!C153</f>
        <v>a</v>
      </c>
      <c r="D153" s="64"/>
      <c r="E153" s="87">
        <f>'12peso'!E153</f>
        <v>1109056</v>
      </c>
      <c r="F153" s="88">
        <f>'12peso'!F153</f>
        <v>1109056</v>
      </c>
      <c r="G153" s="39" t="str">
        <f>'12peso'!G153</f>
        <v>Carne-seca e de sol</v>
      </c>
      <c r="H153" s="85">
        <v>0.04</v>
      </c>
      <c r="I153" s="85">
        <v>-1.55</v>
      </c>
      <c r="J153" s="85">
        <v>1</v>
      </c>
      <c r="K153" s="85">
        <v>0.98</v>
      </c>
      <c r="L153" s="85">
        <v>-0.28000000000000003</v>
      </c>
      <c r="M153" s="85">
        <v>-0.37</v>
      </c>
      <c r="N153" s="85">
        <v>-0.36</v>
      </c>
      <c r="O153" s="85">
        <v>-0.47</v>
      </c>
      <c r="P153" s="85">
        <v>0.65</v>
      </c>
      <c r="Q153" s="85">
        <v>3.71</v>
      </c>
      <c r="R153" s="85">
        <v>-0.66</v>
      </c>
      <c r="S153" s="85">
        <v>0.19</v>
      </c>
      <c r="T153" s="85">
        <v>0.42</v>
      </c>
      <c r="U153" s="85">
        <v>0.15</v>
      </c>
      <c r="V153" s="85">
        <v>-0.33</v>
      </c>
      <c r="W153" s="85">
        <v>-1.06</v>
      </c>
      <c r="X153" s="85">
        <v>-0.26</v>
      </c>
      <c r="Y153" s="85">
        <v>-0.54</v>
      </c>
      <c r="Z153" s="85">
        <v>-0.83</v>
      </c>
      <c r="AA153" s="85">
        <v>0.77</v>
      </c>
      <c r="AB153" s="85">
        <v>0.04</v>
      </c>
      <c r="AC153" s="85">
        <v>2.79</v>
      </c>
      <c r="AD153" s="85">
        <v>-0.68</v>
      </c>
      <c r="AE153" s="85">
        <v>0.76</v>
      </c>
      <c r="AF153" s="85">
        <v>2.4500000000000002</v>
      </c>
      <c r="AG153" s="85">
        <v>2.82</v>
      </c>
      <c r="AH153" s="85">
        <v>3.57</v>
      </c>
      <c r="AI153" s="85">
        <v>8.01</v>
      </c>
      <c r="AJ153" s="85">
        <v>3.64</v>
      </c>
      <c r="AK153" s="85">
        <v>1.1399999999999999</v>
      </c>
      <c r="AL153" s="85">
        <v>1.37</v>
      </c>
      <c r="AM153" s="85">
        <v>0.32</v>
      </c>
      <c r="AN153" s="85">
        <v>0.91</v>
      </c>
    </row>
    <row r="154" spans="1:40" x14ac:dyDescent="0.25">
      <c r="A154" s="64" t="str">
        <f>'12peso'!A154</f>
        <v>c</v>
      </c>
      <c r="B154" s="64" t="str">
        <f>'12peso'!B154</f>
        <v>nd</v>
      </c>
      <c r="C154" s="64" t="str">
        <f>'12peso'!C154</f>
        <v>a</v>
      </c>
      <c r="D154" s="64"/>
      <c r="E154" s="89">
        <f>'12peso'!E154</f>
        <v>9999999</v>
      </c>
      <c r="F154" s="88">
        <f>'12peso'!F154</f>
        <v>1109058</v>
      </c>
      <c r="G154" s="39" t="str">
        <f>'12peso'!G154</f>
        <v>Carne de porco salgada e defumada</v>
      </c>
      <c r="H154" s="85">
        <v>-1.27</v>
      </c>
      <c r="I154" s="85">
        <v>-0.39</v>
      </c>
      <c r="J154" s="85">
        <v>-0.03</v>
      </c>
      <c r="K154" s="85">
        <v>1.1200000000000001</v>
      </c>
      <c r="L154" s="85">
        <v>1.25</v>
      </c>
      <c r="M154" s="85">
        <v>3.36</v>
      </c>
      <c r="N154" s="85">
        <v>1.49</v>
      </c>
      <c r="O154" s="85">
        <v>1.89</v>
      </c>
      <c r="P154" s="85">
        <v>0.99</v>
      </c>
      <c r="Q154" s="85">
        <v>3</v>
      </c>
      <c r="R154" s="85">
        <v>-1.78</v>
      </c>
      <c r="S154" s="85">
        <v>-0.59</v>
      </c>
      <c r="T154" s="85">
        <v>2.95</v>
      </c>
      <c r="U154" s="85">
        <v>0</v>
      </c>
      <c r="V154" s="85">
        <v>0.26</v>
      </c>
      <c r="W154" s="85">
        <v>-2.13</v>
      </c>
      <c r="X154" s="85">
        <v>0.63</v>
      </c>
      <c r="Y154" s="85">
        <v>3.25</v>
      </c>
      <c r="Z154" s="85">
        <v>1.2</v>
      </c>
      <c r="AA154" s="85">
        <v>2.31</v>
      </c>
      <c r="AB154" s="85">
        <v>-0.52</v>
      </c>
      <c r="AC154" s="85">
        <v>2.25</v>
      </c>
      <c r="AD154" s="85">
        <v>2.0699999999999998</v>
      </c>
      <c r="AE154" s="85">
        <v>2.0299999999999998</v>
      </c>
      <c r="AF154" s="85">
        <v>0.85</v>
      </c>
      <c r="AG154" s="85">
        <v>1.38</v>
      </c>
      <c r="AH154" s="85">
        <v>2.66</v>
      </c>
      <c r="AI154" s="85">
        <v>0.78</v>
      </c>
      <c r="AJ154" s="85">
        <v>3.81</v>
      </c>
      <c r="AK154" s="85">
        <v>2.41</v>
      </c>
      <c r="AL154" s="85">
        <v>3.7</v>
      </c>
      <c r="AM154" s="85">
        <v>0.75</v>
      </c>
      <c r="AN154" s="85">
        <v>0.44</v>
      </c>
    </row>
    <row r="155" spans="1:40" x14ac:dyDescent="0.25">
      <c r="A155" s="64" t="str">
        <f>'12peso'!A155</f>
        <v>c</v>
      </c>
      <c r="B155" s="64" t="str">
        <f>'12peso'!B155</f>
        <v>nd</v>
      </c>
      <c r="C155" s="64" t="str">
        <f>'12peso'!C155</f>
        <v>a</v>
      </c>
      <c r="D155" s="64"/>
      <c r="E155" s="87">
        <f>'12peso'!E155</f>
        <v>1109088</v>
      </c>
      <c r="F155" s="88">
        <f>'12peso'!F155</f>
        <v>1109088</v>
      </c>
      <c r="G155" s="39" t="str">
        <f>'12peso'!G155</f>
        <v>Hambúrger</v>
      </c>
      <c r="H155" s="85">
        <v>0.28000000000000003</v>
      </c>
      <c r="I155" s="85">
        <v>2.81</v>
      </c>
      <c r="J155" s="85">
        <v>-1.29</v>
      </c>
      <c r="K155" s="85">
        <v>0.04</v>
      </c>
      <c r="L155" s="85">
        <v>2.04</v>
      </c>
      <c r="M155" s="85">
        <v>-2.4</v>
      </c>
      <c r="N155" s="85">
        <v>-0.46</v>
      </c>
      <c r="O155" s="85">
        <v>2.4300000000000002</v>
      </c>
      <c r="P155" s="85">
        <v>0.95</v>
      </c>
      <c r="Q155" s="85">
        <v>2.87</v>
      </c>
      <c r="R155" s="85">
        <v>1.71</v>
      </c>
      <c r="S155" s="85">
        <v>-1.06</v>
      </c>
      <c r="T155" s="85">
        <v>1.18</v>
      </c>
      <c r="U155" s="85">
        <v>2.66</v>
      </c>
      <c r="V155" s="85">
        <v>1.48</v>
      </c>
      <c r="W155" s="85">
        <v>-0.14000000000000001</v>
      </c>
      <c r="X155" s="85">
        <v>1.41</v>
      </c>
      <c r="Y155" s="85">
        <v>-1.1499999999999999</v>
      </c>
      <c r="Z155" s="85">
        <v>-3.81</v>
      </c>
      <c r="AA155" s="85">
        <v>-1.98</v>
      </c>
      <c r="AB155" s="85">
        <v>-0.74</v>
      </c>
      <c r="AC155" s="85">
        <v>3.94</v>
      </c>
      <c r="AD155" s="85">
        <v>2.66</v>
      </c>
      <c r="AE155" s="85">
        <v>2.23</v>
      </c>
      <c r="AF155" s="85">
        <v>-2.54</v>
      </c>
      <c r="AG155" s="85">
        <v>1.96</v>
      </c>
      <c r="AH155" s="85">
        <v>0.6</v>
      </c>
      <c r="AI155" s="85">
        <v>3.56</v>
      </c>
      <c r="AJ155" s="85">
        <v>1.9</v>
      </c>
      <c r="AK155" s="85">
        <v>2.98</v>
      </c>
      <c r="AL155" s="85">
        <v>1.1599999999999999</v>
      </c>
      <c r="AM155" s="85">
        <v>-1.02</v>
      </c>
      <c r="AN155" s="85">
        <v>-0.98</v>
      </c>
    </row>
    <row r="156" spans="1:40" x14ac:dyDescent="0.25">
      <c r="A156" s="64">
        <f>'12peso'!A156</f>
        <v>0</v>
      </c>
      <c r="B156" s="64">
        <f>'12peso'!B156</f>
        <v>0</v>
      </c>
      <c r="C156" s="64">
        <f>'12peso'!C156</f>
        <v>0</v>
      </c>
      <c r="D156" s="64"/>
      <c r="E156" s="110">
        <f>'12peso'!E156</f>
        <v>1110000</v>
      </c>
      <c r="F156" s="114">
        <f>'12peso'!F156</f>
        <v>1110</v>
      </c>
      <c r="G156" s="99" t="str">
        <f>'12peso'!G156</f>
        <v>Aves e ovos</v>
      </c>
      <c r="H156" s="85">
        <v>-0.01</v>
      </c>
      <c r="I156" s="85">
        <v>0.78</v>
      </c>
      <c r="J156" s="85">
        <v>0.27</v>
      </c>
      <c r="K156" s="85">
        <v>0.63</v>
      </c>
      <c r="L156" s="85">
        <v>-0.1</v>
      </c>
      <c r="M156" s="85">
        <v>-0.01</v>
      </c>
      <c r="N156" s="85">
        <v>0.49</v>
      </c>
      <c r="O156" s="85">
        <v>1.28</v>
      </c>
      <c r="P156" s="85">
        <v>2.56</v>
      </c>
      <c r="Q156" s="85">
        <v>1.44</v>
      </c>
      <c r="R156" s="85">
        <v>1.78</v>
      </c>
      <c r="S156" s="85">
        <v>3.01</v>
      </c>
      <c r="T156" s="85">
        <v>4.24</v>
      </c>
      <c r="U156" s="85">
        <v>3.67</v>
      </c>
      <c r="V156" s="85">
        <v>1.42</v>
      </c>
      <c r="W156" s="85">
        <v>-1.0900000000000001</v>
      </c>
      <c r="X156" s="85">
        <v>-2.4300000000000002</v>
      </c>
      <c r="Y156" s="85">
        <v>-1.18</v>
      </c>
      <c r="Z156" s="85">
        <v>-1.18</v>
      </c>
      <c r="AA156" s="85">
        <v>-0.23</v>
      </c>
      <c r="AB156" s="85">
        <v>1.3</v>
      </c>
      <c r="AC156" s="85">
        <v>2.2200000000000002</v>
      </c>
      <c r="AD156" s="85">
        <v>-0.31</v>
      </c>
      <c r="AE156" s="85">
        <v>1.06</v>
      </c>
      <c r="AF156" s="85">
        <v>0.34</v>
      </c>
      <c r="AG156" s="85">
        <v>-1.59</v>
      </c>
      <c r="AH156" s="85">
        <v>1.22</v>
      </c>
      <c r="AI156" s="85">
        <v>2.17</v>
      </c>
      <c r="AJ156" s="85">
        <v>0.56000000000000005</v>
      </c>
      <c r="AK156" s="85">
        <v>-0.23</v>
      </c>
      <c r="AL156" s="85">
        <v>-0.09</v>
      </c>
      <c r="AM156" s="85">
        <v>-0.97</v>
      </c>
      <c r="AN156" s="85">
        <v>0.8</v>
      </c>
    </row>
    <row r="157" spans="1:40" x14ac:dyDescent="0.25">
      <c r="A157" s="64" t="str">
        <f>'12peso'!A157</f>
        <v>c</v>
      </c>
      <c r="B157" s="64" t="str">
        <f>'12peso'!B157</f>
        <v>nd</v>
      </c>
      <c r="C157" s="64" t="str">
        <f>'12peso'!C157</f>
        <v>a</v>
      </c>
      <c r="D157" s="64"/>
      <c r="E157" s="87">
        <f>'12peso'!E157</f>
        <v>1110009</v>
      </c>
      <c r="F157" s="88">
        <f>'12peso'!F157</f>
        <v>1110009</v>
      </c>
      <c r="G157" s="39" t="str">
        <f>'12peso'!G157</f>
        <v>Frango inteiro</v>
      </c>
      <c r="H157" s="85">
        <v>0.15</v>
      </c>
      <c r="I157" s="85">
        <v>0.28999999999999998</v>
      </c>
      <c r="J157" s="85">
        <v>-0.23</v>
      </c>
      <c r="K157" s="85">
        <v>-0.46</v>
      </c>
      <c r="L157" s="85">
        <v>0.57999999999999996</v>
      </c>
      <c r="M157" s="85">
        <v>-0.87</v>
      </c>
      <c r="N157" s="85">
        <v>0.13</v>
      </c>
      <c r="O157" s="85">
        <v>1.35</v>
      </c>
      <c r="P157" s="85">
        <v>4.66</v>
      </c>
      <c r="Q157" s="85">
        <v>2.33</v>
      </c>
      <c r="R157" s="85">
        <v>3.15</v>
      </c>
      <c r="S157" s="85">
        <v>4.8600000000000003</v>
      </c>
      <c r="T157" s="85">
        <v>4.75</v>
      </c>
      <c r="U157" s="85">
        <v>2.0499999999999998</v>
      </c>
      <c r="V157" s="85">
        <v>0.17</v>
      </c>
      <c r="W157" s="85">
        <v>-1.92</v>
      </c>
      <c r="X157" s="85">
        <v>-3.14</v>
      </c>
      <c r="Y157" s="85">
        <v>-2.38</v>
      </c>
      <c r="Z157" s="85">
        <v>-0.81</v>
      </c>
      <c r="AA157" s="85">
        <v>-0.45</v>
      </c>
      <c r="AB157" s="85">
        <v>3.04</v>
      </c>
      <c r="AC157" s="85">
        <v>3.44</v>
      </c>
      <c r="AD157" s="85">
        <v>-0.71</v>
      </c>
      <c r="AE157" s="85">
        <v>1.55</v>
      </c>
      <c r="AF157" s="85">
        <v>0.16</v>
      </c>
      <c r="AG157" s="85">
        <v>-1.98</v>
      </c>
      <c r="AH157" s="85">
        <v>-0.45</v>
      </c>
      <c r="AI157" s="85">
        <v>0.74</v>
      </c>
      <c r="AJ157" s="85">
        <v>0.8</v>
      </c>
      <c r="AK157" s="85">
        <v>7.0000000000000007E-2</v>
      </c>
      <c r="AL157" s="85">
        <v>-0.56000000000000005</v>
      </c>
      <c r="AM157" s="85">
        <v>-0.6</v>
      </c>
      <c r="AN157" s="85">
        <v>1.18</v>
      </c>
    </row>
    <row r="158" spans="1:40" x14ac:dyDescent="0.25">
      <c r="A158" s="64" t="str">
        <f>'12peso'!A158</f>
        <v>c</v>
      </c>
      <c r="B158" s="64" t="str">
        <f>'12peso'!B158</f>
        <v>nd</v>
      </c>
      <c r="C158" s="64" t="str">
        <f>'12peso'!C158</f>
        <v>a</v>
      </c>
      <c r="D158" s="64"/>
      <c r="E158" s="87">
        <f>'12peso'!E158</f>
        <v>1110010</v>
      </c>
      <c r="F158" s="88">
        <f>'12peso'!F158</f>
        <v>1110010</v>
      </c>
      <c r="G158" s="39" t="str">
        <f>'12peso'!G158</f>
        <v>Frango em pedaços</v>
      </c>
      <c r="H158" s="85">
        <v>-0.13</v>
      </c>
      <c r="I158" s="85">
        <v>1.76</v>
      </c>
      <c r="J158" s="85">
        <v>-0.35</v>
      </c>
      <c r="K158" s="85">
        <v>1.1100000000000001</v>
      </c>
      <c r="L158" s="85">
        <v>-0.84</v>
      </c>
      <c r="M158" s="85">
        <v>0.56000000000000005</v>
      </c>
      <c r="N158" s="85">
        <v>-0.12</v>
      </c>
      <c r="O158" s="85">
        <v>-7.0000000000000007E-2</v>
      </c>
      <c r="P158" s="85">
        <v>0.04</v>
      </c>
      <c r="Q158" s="85">
        <v>0.41</v>
      </c>
      <c r="R158" s="85">
        <v>0.86</v>
      </c>
      <c r="S158" s="85">
        <v>2.06</v>
      </c>
      <c r="T158" s="85">
        <v>5</v>
      </c>
      <c r="U158" s="85">
        <v>5.26</v>
      </c>
      <c r="V158" s="85">
        <v>0.86</v>
      </c>
      <c r="W158" s="85">
        <v>-1.58</v>
      </c>
      <c r="X158" s="85">
        <v>-2.33</v>
      </c>
      <c r="Y158" s="85">
        <v>-1</v>
      </c>
      <c r="Z158" s="85">
        <v>-2</v>
      </c>
      <c r="AA158" s="85">
        <v>-0.02</v>
      </c>
      <c r="AB158" s="85">
        <v>0.28999999999999998</v>
      </c>
      <c r="AC158" s="85">
        <v>2.48</v>
      </c>
      <c r="AD158" s="85">
        <v>0.84</v>
      </c>
      <c r="AE158" s="85">
        <v>1.37</v>
      </c>
      <c r="AF158" s="85">
        <v>-0.08</v>
      </c>
      <c r="AG158" s="85">
        <v>-1.67</v>
      </c>
      <c r="AH158" s="85">
        <v>-0.45</v>
      </c>
      <c r="AI158" s="85">
        <v>2.61</v>
      </c>
      <c r="AJ158" s="85">
        <v>1.03</v>
      </c>
      <c r="AK158" s="85">
        <v>-0.13</v>
      </c>
      <c r="AL158" s="85">
        <v>1.26</v>
      </c>
      <c r="AM158" s="85">
        <v>-1.19</v>
      </c>
      <c r="AN158" s="85">
        <v>1.68</v>
      </c>
    </row>
    <row r="159" spans="1:40" x14ac:dyDescent="0.25">
      <c r="A159" s="64" t="str">
        <f>'12peso'!A159</f>
        <v>nc</v>
      </c>
      <c r="B159" s="64" t="str">
        <f>'12peso'!B159</f>
        <v>nd</v>
      </c>
      <c r="C159" s="64" t="str">
        <f>'12peso'!C159</f>
        <v>a</v>
      </c>
      <c r="D159" s="64"/>
      <c r="E159" s="87">
        <f>'12peso'!E159</f>
        <v>1110044</v>
      </c>
      <c r="F159" s="88">
        <f>'12peso'!F159</f>
        <v>1110044</v>
      </c>
      <c r="G159" s="39" t="str">
        <f>'12peso'!G159</f>
        <v>Ovo de galinha</v>
      </c>
      <c r="H159" s="85">
        <v>-0.12</v>
      </c>
      <c r="I159" s="85">
        <v>-0.14000000000000001</v>
      </c>
      <c r="J159" s="85">
        <v>2.91</v>
      </c>
      <c r="K159" s="85">
        <v>2.27</v>
      </c>
      <c r="L159" s="85">
        <v>-0.11</v>
      </c>
      <c r="M159" s="85">
        <v>0.8</v>
      </c>
      <c r="N159" s="85">
        <v>2.63</v>
      </c>
      <c r="O159" s="85">
        <v>3.92</v>
      </c>
      <c r="P159" s="85">
        <v>2.93</v>
      </c>
      <c r="Q159" s="85">
        <v>1.43</v>
      </c>
      <c r="R159" s="85">
        <v>0.43</v>
      </c>
      <c r="S159" s="85">
        <v>0.5</v>
      </c>
      <c r="T159" s="85">
        <v>1.52</v>
      </c>
      <c r="U159" s="85">
        <v>4.51</v>
      </c>
      <c r="V159" s="85">
        <v>5.68</v>
      </c>
      <c r="W159" s="85">
        <v>1.84</v>
      </c>
      <c r="X159" s="85">
        <v>-1.05</v>
      </c>
      <c r="Y159" s="85">
        <v>1.1299999999999999</v>
      </c>
      <c r="Z159" s="85">
        <v>-0.46</v>
      </c>
      <c r="AA159" s="85">
        <v>-0.13</v>
      </c>
      <c r="AB159" s="85">
        <v>-0.56999999999999995</v>
      </c>
      <c r="AC159" s="85">
        <v>-0.93</v>
      </c>
      <c r="AD159" s="85">
        <v>-1.57</v>
      </c>
      <c r="AE159" s="85">
        <v>-0.66</v>
      </c>
      <c r="AF159" s="85">
        <v>1.6</v>
      </c>
      <c r="AG159" s="85">
        <v>-0.55000000000000004</v>
      </c>
      <c r="AH159" s="85">
        <v>8.2100000000000009</v>
      </c>
      <c r="AI159" s="85">
        <v>4.42</v>
      </c>
      <c r="AJ159" s="85">
        <v>-0.77</v>
      </c>
      <c r="AK159" s="85">
        <v>-1.04</v>
      </c>
      <c r="AL159" s="85">
        <v>-1.49</v>
      </c>
      <c r="AM159" s="85">
        <v>-1.36</v>
      </c>
      <c r="AN159" s="85">
        <v>-1.62</v>
      </c>
    </row>
    <row r="160" spans="1:40" x14ac:dyDescent="0.25">
      <c r="A160" s="64">
        <f>'12peso'!A160</f>
        <v>0</v>
      </c>
      <c r="B160" s="64">
        <f>'12peso'!B160</f>
        <v>0</v>
      </c>
      <c r="C160" s="64">
        <f>'12peso'!C160</f>
        <v>0</v>
      </c>
      <c r="D160" s="64"/>
      <c r="E160" s="110">
        <f>'12peso'!E160</f>
        <v>1111000</v>
      </c>
      <c r="F160" s="114">
        <f>'12peso'!F160</f>
        <v>1111</v>
      </c>
      <c r="G160" s="99" t="str">
        <f>'12peso'!G160</f>
        <v>Leites e derivados</v>
      </c>
      <c r="H160" s="85">
        <v>-0.02</v>
      </c>
      <c r="I160" s="85">
        <v>-0.31</v>
      </c>
      <c r="J160" s="85">
        <v>0.27</v>
      </c>
      <c r="K160" s="85">
        <v>0.9</v>
      </c>
      <c r="L160" s="85">
        <v>0.57999999999999996</v>
      </c>
      <c r="M160" s="85">
        <v>0.14000000000000001</v>
      </c>
      <c r="N160" s="85">
        <v>-7.0000000000000007E-2</v>
      </c>
      <c r="O160" s="85">
        <v>0.35</v>
      </c>
      <c r="P160" s="85">
        <v>0.52</v>
      </c>
      <c r="Q160" s="85">
        <v>0.66</v>
      </c>
      <c r="R160" s="85">
        <v>1.41</v>
      </c>
      <c r="S160" s="85">
        <v>1.1499999999999999</v>
      </c>
      <c r="T160" s="85">
        <v>1.1499999999999999</v>
      </c>
      <c r="U160" s="85">
        <v>0.19</v>
      </c>
      <c r="V160" s="85">
        <v>1.34</v>
      </c>
      <c r="W160" s="85">
        <v>2.33</v>
      </c>
      <c r="X160" s="85">
        <v>3.2</v>
      </c>
      <c r="Y160" s="85">
        <v>3.11</v>
      </c>
      <c r="Z160" s="85">
        <v>2.92</v>
      </c>
      <c r="AA160" s="85">
        <v>2.13</v>
      </c>
      <c r="AB160" s="85">
        <v>1.17</v>
      </c>
      <c r="AC160" s="85">
        <v>0.48</v>
      </c>
      <c r="AD160" s="85">
        <v>-0.81</v>
      </c>
      <c r="AE160" s="85">
        <v>-2.16</v>
      </c>
      <c r="AF160" s="85">
        <v>-2.65</v>
      </c>
      <c r="AG160" s="85">
        <v>-1.52</v>
      </c>
      <c r="AH160" s="85">
        <v>3.08</v>
      </c>
      <c r="AI160" s="85">
        <v>1.96</v>
      </c>
      <c r="AJ160" s="85">
        <v>1.46</v>
      </c>
      <c r="AK160" s="85">
        <v>0.09</v>
      </c>
      <c r="AL160" s="85">
        <v>1.7</v>
      </c>
      <c r="AM160" s="85">
        <v>0.62</v>
      </c>
      <c r="AN160" s="85">
        <v>1.18</v>
      </c>
    </row>
    <row r="161" spans="1:40" x14ac:dyDescent="0.25">
      <c r="A161" s="64" t="str">
        <f>'12peso'!A161</f>
        <v>c</v>
      </c>
      <c r="B161" s="64" t="str">
        <f>'12peso'!B161</f>
        <v>nd</v>
      </c>
      <c r="C161" s="64" t="str">
        <f>'12peso'!C161</f>
        <v>a</v>
      </c>
      <c r="D161" s="64"/>
      <c r="E161" s="87">
        <f>'12peso'!E161</f>
        <v>1111004</v>
      </c>
      <c r="F161" s="88">
        <f>'12peso'!F161</f>
        <v>1111004</v>
      </c>
      <c r="G161" s="39" t="str">
        <f>'12peso'!G161</f>
        <v>Leite longa vida</v>
      </c>
      <c r="H161" s="85">
        <v>-1.1299999999999999</v>
      </c>
      <c r="I161" s="85">
        <v>-0.55000000000000004</v>
      </c>
      <c r="J161" s="85">
        <v>0.28999999999999998</v>
      </c>
      <c r="K161" s="85">
        <v>0.81</v>
      </c>
      <c r="L161" s="85">
        <v>-0.09</v>
      </c>
      <c r="M161" s="85">
        <v>0.33</v>
      </c>
      <c r="N161" s="85">
        <v>-0.56999999999999995</v>
      </c>
      <c r="O161" s="85">
        <v>0.13</v>
      </c>
      <c r="P161" s="85">
        <v>0.74</v>
      </c>
      <c r="Q161" s="85">
        <v>1.05</v>
      </c>
      <c r="R161" s="85">
        <v>2.0499999999999998</v>
      </c>
      <c r="S161" s="85">
        <v>1.57</v>
      </c>
      <c r="T161" s="85">
        <v>0.72</v>
      </c>
      <c r="U161" s="85">
        <v>-0.01</v>
      </c>
      <c r="V161" s="85">
        <v>1.76</v>
      </c>
      <c r="W161" s="85">
        <v>2.91</v>
      </c>
      <c r="X161" s="85">
        <v>3.9</v>
      </c>
      <c r="Y161" s="85">
        <v>4.5999999999999996</v>
      </c>
      <c r="Z161" s="85">
        <v>5.0599999999999996</v>
      </c>
      <c r="AA161" s="85">
        <v>3.75</v>
      </c>
      <c r="AB161" s="85">
        <v>1.1599999999999999</v>
      </c>
      <c r="AC161" s="85">
        <v>-0.23</v>
      </c>
      <c r="AD161" s="85">
        <v>-2.44</v>
      </c>
      <c r="AE161" s="85">
        <v>-4.7699999999999996</v>
      </c>
      <c r="AF161" s="85">
        <v>-5.61</v>
      </c>
      <c r="AG161" s="85">
        <v>-3.65</v>
      </c>
      <c r="AH161" s="85">
        <v>5.17</v>
      </c>
      <c r="AI161" s="85">
        <v>3.37</v>
      </c>
      <c r="AJ161" s="85">
        <v>1.7</v>
      </c>
      <c r="AK161" s="85">
        <v>-0.44</v>
      </c>
      <c r="AL161" s="85">
        <v>2.16</v>
      </c>
      <c r="AM161" s="85">
        <v>0.94</v>
      </c>
      <c r="AN161" s="85">
        <v>1.75</v>
      </c>
    </row>
    <row r="162" spans="1:40" x14ac:dyDescent="0.25">
      <c r="A162" s="64" t="str">
        <f>'12peso'!A162</f>
        <v>c</v>
      </c>
      <c r="B162" s="64" t="str">
        <f>'12peso'!B162</f>
        <v>nd</v>
      </c>
      <c r="C162" s="64" t="str">
        <f>'12peso'!C162</f>
        <v>a</v>
      </c>
      <c r="D162" s="64"/>
      <c r="E162" s="87">
        <f>'12peso'!E162</f>
        <v>1111008</v>
      </c>
      <c r="F162" s="88">
        <f>'12peso'!F162</f>
        <v>1111008</v>
      </c>
      <c r="G162" s="39" t="str">
        <f>'12peso'!G162</f>
        <v>Leite condensado</v>
      </c>
      <c r="H162" s="85">
        <v>0.91</v>
      </c>
      <c r="I162" s="85">
        <v>1.23</v>
      </c>
      <c r="J162" s="85">
        <v>0.23</v>
      </c>
      <c r="K162" s="85">
        <v>0.47</v>
      </c>
      <c r="L162" s="85">
        <v>0.04</v>
      </c>
      <c r="M162" s="85">
        <v>-0.06</v>
      </c>
      <c r="N162" s="85">
        <v>-0.77</v>
      </c>
      <c r="O162" s="85">
        <v>1.79</v>
      </c>
      <c r="P162" s="85">
        <v>-0.95</v>
      </c>
      <c r="Q162" s="85">
        <v>0.27</v>
      </c>
      <c r="R162" s="85">
        <v>2.57</v>
      </c>
      <c r="S162" s="85">
        <v>2.5</v>
      </c>
      <c r="T162" s="85">
        <v>2.14</v>
      </c>
      <c r="U162" s="85">
        <v>1.22</v>
      </c>
      <c r="V162" s="85">
        <v>-0.31</v>
      </c>
      <c r="W162" s="85">
        <v>0.94</v>
      </c>
      <c r="X162" s="85">
        <v>1.31</v>
      </c>
      <c r="Y162" s="85">
        <v>1.44</v>
      </c>
      <c r="Z162" s="85">
        <v>1</v>
      </c>
      <c r="AA162" s="85">
        <v>0.75</v>
      </c>
      <c r="AB162" s="85">
        <v>1.1100000000000001</v>
      </c>
      <c r="AC162" s="85">
        <v>-0.17</v>
      </c>
      <c r="AD162" s="85">
        <v>0.39</v>
      </c>
      <c r="AE162" s="85">
        <v>-0.85</v>
      </c>
      <c r="AF162" s="85">
        <v>0.97</v>
      </c>
      <c r="AG162" s="85">
        <v>-0.18</v>
      </c>
      <c r="AH162" s="85">
        <v>0.89</v>
      </c>
      <c r="AI162" s="85">
        <v>-0.3</v>
      </c>
      <c r="AJ162" s="85">
        <v>0.3</v>
      </c>
      <c r="AK162" s="85">
        <v>1.1399999999999999</v>
      </c>
      <c r="AL162" s="85">
        <v>0.68</v>
      </c>
      <c r="AM162" s="85">
        <v>-0.28999999999999998</v>
      </c>
      <c r="AN162" s="85">
        <v>-0.18</v>
      </c>
    </row>
    <row r="163" spans="1:40" x14ac:dyDescent="0.25">
      <c r="A163" s="64" t="str">
        <f>'12peso'!A163</f>
        <v>c</v>
      </c>
      <c r="B163" s="64" t="str">
        <f>'12peso'!B163</f>
        <v>nd</v>
      </c>
      <c r="C163" s="64" t="str">
        <f>'12peso'!C163</f>
        <v>a</v>
      </c>
      <c r="D163" s="64"/>
      <c r="E163" s="87">
        <f>'12peso'!E163</f>
        <v>1111009</v>
      </c>
      <c r="F163" s="88">
        <f>'12peso'!F163</f>
        <v>1111009</v>
      </c>
      <c r="G163" s="39" t="str">
        <f>'12peso'!G163</f>
        <v>Leite em pó</v>
      </c>
      <c r="H163" s="85">
        <v>-0.12</v>
      </c>
      <c r="I163" s="85">
        <v>0.74</v>
      </c>
      <c r="J163" s="85">
        <v>0.85</v>
      </c>
      <c r="K163" s="85">
        <v>1.22</v>
      </c>
      <c r="L163" s="85">
        <v>2.0299999999999998</v>
      </c>
      <c r="M163" s="85">
        <v>0.55000000000000004</v>
      </c>
      <c r="N163" s="85">
        <v>0.75</v>
      </c>
      <c r="O163" s="85">
        <v>1.08</v>
      </c>
      <c r="P163" s="85">
        <v>0.96</v>
      </c>
      <c r="Q163" s="85">
        <v>0.75</v>
      </c>
      <c r="R163" s="85">
        <v>0.72</v>
      </c>
      <c r="S163" s="85">
        <v>1.23</v>
      </c>
      <c r="T163" s="85">
        <v>0.83</v>
      </c>
      <c r="U163" s="85">
        <v>0.3</v>
      </c>
      <c r="V163" s="85">
        <v>1.63</v>
      </c>
      <c r="W163" s="85">
        <v>2.88</v>
      </c>
      <c r="X163" s="85">
        <v>3.17</v>
      </c>
      <c r="Y163" s="85">
        <v>3.04</v>
      </c>
      <c r="Z163" s="85">
        <v>1.1399999999999999</v>
      </c>
      <c r="AA163" s="85">
        <v>1.19</v>
      </c>
      <c r="AB163" s="85">
        <v>1.79</v>
      </c>
      <c r="AC163" s="85">
        <v>1.2</v>
      </c>
      <c r="AD163" s="85">
        <v>1.58</v>
      </c>
      <c r="AE163" s="85">
        <v>0.17</v>
      </c>
      <c r="AF163" s="85">
        <v>0.13</v>
      </c>
      <c r="AG163" s="85">
        <v>-0.15</v>
      </c>
      <c r="AH163" s="85">
        <v>0.55000000000000004</v>
      </c>
      <c r="AI163" s="85">
        <v>0.19</v>
      </c>
      <c r="AJ163" s="85">
        <v>1.82</v>
      </c>
      <c r="AK163" s="85">
        <v>2.34</v>
      </c>
      <c r="AL163" s="85">
        <v>0.87</v>
      </c>
      <c r="AM163" s="85">
        <v>1.2</v>
      </c>
      <c r="AN163" s="85">
        <v>0.41</v>
      </c>
    </row>
    <row r="164" spans="1:40" x14ac:dyDescent="0.25">
      <c r="A164" s="64" t="str">
        <f>'12peso'!A164</f>
        <v>c</v>
      </c>
      <c r="B164" s="64" t="str">
        <f>'12peso'!B164</f>
        <v>nd</v>
      </c>
      <c r="C164" s="64" t="str">
        <f>'12peso'!C164</f>
        <v>a</v>
      </c>
      <c r="D164" s="64"/>
      <c r="E164" s="87">
        <f>'12peso'!E164</f>
        <v>1111011</v>
      </c>
      <c r="F164" s="88">
        <f>'12peso'!F164</f>
        <v>1111011</v>
      </c>
      <c r="G164" s="39" t="str">
        <f>'12peso'!G164</f>
        <v>Queijo</v>
      </c>
      <c r="H164" s="85">
        <v>1.71</v>
      </c>
      <c r="I164" s="85">
        <v>-0.41</v>
      </c>
      <c r="J164" s="85">
        <v>-0.41</v>
      </c>
      <c r="K164" s="85">
        <v>1.28</v>
      </c>
      <c r="L164" s="85">
        <v>1.32</v>
      </c>
      <c r="M164" s="85">
        <v>0.43</v>
      </c>
      <c r="N164" s="85">
        <v>0.79</v>
      </c>
      <c r="O164" s="85">
        <v>0.02</v>
      </c>
      <c r="P164" s="85">
        <v>-0.12</v>
      </c>
      <c r="Q164" s="85">
        <v>0.18</v>
      </c>
      <c r="R164" s="85">
        <v>0.84</v>
      </c>
      <c r="S164" s="85">
        <v>0.52</v>
      </c>
      <c r="T164" s="85">
        <v>1.65</v>
      </c>
      <c r="U164" s="85">
        <v>0.41</v>
      </c>
      <c r="V164" s="85">
        <v>0.92</v>
      </c>
      <c r="W164" s="85">
        <v>1.78</v>
      </c>
      <c r="X164" s="85">
        <v>2.36</v>
      </c>
      <c r="Y164" s="85">
        <v>0.84</v>
      </c>
      <c r="Z164" s="85">
        <v>1.3</v>
      </c>
      <c r="AA164" s="85">
        <v>-0.14000000000000001</v>
      </c>
      <c r="AB164" s="85">
        <v>1.1100000000000001</v>
      </c>
      <c r="AC164" s="85">
        <v>1.47</v>
      </c>
      <c r="AD164" s="85">
        <v>0.96</v>
      </c>
      <c r="AE164" s="85">
        <v>1.05</v>
      </c>
      <c r="AF164" s="85">
        <v>0.05</v>
      </c>
      <c r="AG164" s="85">
        <v>0.55000000000000004</v>
      </c>
      <c r="AH164" s="85">
        <v>0.76</v>
      </c>
      <c r="AI164" s="85">
        <v>0.84</v>
      </c>
      <c r="AJ164" s="85">
        <v>1.1100000000000001</v>
      </c>
      <c r="AK164" s="85">
        <v>0.25</v>
      </c>
      <c r="AL164" s="85">
        <v>1.82</v>
      </c>
      <c r="AM164" s="85">
        <v>0.13</v>
      </c>
      <c r="AN164" s="85">
        <v>0.86</v>
      </c>
    </row>
    <row r="165" spans="1:40" x14ac:dyDescent="0.25">
      <c r="A165" s="64" t="str">
        <f>'12peso'!A165</f>
        <v>c</v>
      </c>
      <c r="B165" s="64" t="str">
        <f>'12peso'!B165</f>
        <v>nd</v>
      </c>
      <c r="C165" s="64" t="str">
        <f>'12peso'!C165</f>
        <v>a</v>
      </c>
      <c r="D165" s="64"/>
      <c r="E165" s="87">
        <f>'12peso'!E165</f>
        <v>1111012</v>
      </c>
      <c r="F165" s="88">
        <f>'12peso'!F165</f>
        <v>1111012</v>
      </c>
      <c r="G165" s="39" t="str">
        <f>'12peso'!G165</f>
        <v>Creme de leite</v>
      </c>
      <c r="H165" s="85">
        <v>-0.67</v>
      </c>
      <c r="I165" s="85">
        <v>3.52</v>
      </c>
      <c r="J165" s="85">
        <v>0.21</v>
      </c>
      <c r="K165" s="85">
        <v>1.2</v>
      </c>
      <c r="L165" s="85">
        <v>-0.64</v>
      </c>
      <c r="M165" s="85">
        <v>1.97</v>
      </c>
      <c r="N165" s="85">
        <v>1.22</v>
      </c>
      <c r="O165" s="85">
        <v>1.45</v>
      </c>
      <c r="P165" s="85">
        <v>1.17</v>
      </c>
      <c r="Q165" s="85">
        <v>-0.95</v>
      </c>
      <c r="R165" s="85">
        <v>2.0499999999999998</v>
      </c>
      <c r="S165" s="85">
        <v>2.4</v>
      </c>
      <c r="T165" s="85">
        <v>-1.32</v>
      </c>
      <c r="U165" s="85">
        <v>-2.09</v>
      </c>
      <c r="V165" s="85">
        <v>1.54</v>
      </c>
      <c r="W165" s="85">
        <v>1.87</v>
      </c>
      <c r="X165" s="85">
        <v>0.95</v>
      </c>
      <c r="Y165" s="85">
        <v>1.27</v>
      </c>
      <c r="Z165" s="85">
        <v>0.64</v>
      </c>
      <c r="AA165" s="85">
        <v>2.31</v>
      </c>
      <c r="AB165" s="85">
        <v>0.38</v>
      </c>
      <c r="AC165" s="85">
        <v>0.85</v>
      </c>
      <c r="AD165" s="85">
        <v>0.52</v>
      </c>
      <c r="AE165" s="85">
        <v>-0.63</v>
      </c>
      <c r="AF165" s="85">
        <v>-0.15</v>
      </c>
      <c r="AG165" s="85">
        <v>-0.34</v>
      </c>
      <c r="AH165" s="85">
        <v>-0.02</v>
      </c>
      <c r="AI165" s="85">
        <v>0.74</v>
      </c>
      <c r="AJ165" s="85">
        <v>-0.55000000000000004</v>
      </c>
      <c r="AK165" s="85">
        <v>1.85</v>
      </c>
      <c r="AL165" s="85">
        <v>-0.37</v>
      </c>
      <c r="AM165" s="85">
        <v>-0.53</v>
      </c>
      <c r="AN165" s="85">
        <v>1.82</v>
      </c>
    </row>
    <row r="166" spans="1:40" x14ac:dyDescent="0.25">
      <c r="A166" s="64" t="str">
        <f>'12peso'!A166</f>
        <v>c</v>
      </c>
      <c r="B166" s="64" t="str">
        <f>'12peso'!B166</f>
        <v>nd</v>
      </c>
      <c r="C166" s="64" t="str">
        <f>'12peso'!C166</f>
        <v>a</v>
      </c>
      <c r="D166" s="64"/>
      <c r="E166" s="87">
        <f>'12peso'!E166</f>
        <v>1111019</v>
      </c>
      <c r="F166" s="88">
        <f>'12peso'!F166</f>
        <v>1111019</v>
      </c>
      <c r="G166" s="39" t="str">
        <f>'12peso'!G166</f>
        <v>Iogurte e bebidas lácteas</v>
      </c>
      <c r="H166" s="85">
        <v>0.79</v>
      </c>
      <c r="I166" s="85">
        <v>-0.4</v>
      </c>
      <c r="J166" s="85">
        <v>1.21</v>
      </c>
      <c r="K166" s="85">
        <v>0.16</v>
      </c>
      <c r="L166" s="85">
        <v>0.3</v>
      </c>
      <c r="M166" s="85">
        <v>-1.88</v>
      </c>
      <c r="N166" s="85">
        <v>-0.68</v>
      </c>
      <c r="O166" s="85">
        <v>1.36</v>
      </c>
      <c r="P166" s="85">
        <v>0.85</v>
      </c>
      <c r="Q166" s="85">
        <v>0.37</v>
      </c>
      <c r="R166" s="85">
        <v>0.68</v>
      </c>
      <c r="S166" s="85">
        <v>0.77</v>
      </c>
      <c r="T166" s="85">
        <v>2.09</v>
      </c>
      <c r="U166" s="85">
        <v>0.27</v>
      </c>
      <c r="V166" s="85">
        <v>0.22</v>
      </c>
      <c r="W166" s="85">
        <v>0.62</v>
      </c>
      <c r="X166" s="85">
        <v>2.4500000000000002</v>
      </c>
      <c r="Y166" s="85">
        <v>1.94</v>
      </c>
      <c r="Z166" s="85">
        <v>-1.21</v>
      </c>
      <c r="AA166" s="85">
        <v>0.8</v>
      </c>
      <c r="AB166" s="85">
        <v>0.91</v>
      </c>
      <c r="AC166" s="85">
        <v>0.99</v>
      </c>
      <c r="AD166" s="85">
        <v>0.51</v>
      </c>
      <c r="AE166" s="85">
        <v>0.38</v>
      </c>
      <c r="AF166" s="85">
        <v>1.06</v>
      </c>
      <c r="AG166" s="85">
        <v>1.1200000000000001</v>
      </c>
      <c r="AH166" s="85">
        <v>3.12</v>
      </c>
      <c r="AI166" s="85">
        <v>0.89</v>
      </c>
      <c r="AJ166" s="85">
        <v>1.06</v>
      </c>
      <c r="AK166" s="85">
        <v>-0.42</v>
      </c>
      <c r="AL166" s="85">
        <v>0.52</v>
      </c>
      <c r="AM166" s="85">
        <v>-0.05</v>
      </c>
      <c r="AN166" s="85">
        <v>0.37</v>
      </c>
    </row>
    <row r="167" spans="1:40" x14ac:dyDescent="0.25">
      <c r="A167" s="64" t="str">
        <f>'12peso'!A167</f>
        <v>c</v>
      </c>
      <c r="B167" s="64" t="str">
        <f>'12peso'!B167</f>
        <v>nd</v>
      </c>
      <c r="C167" s="64" t="str">
        <f>'12peso'!C167</f>
        <v>a</v>
      </c>
      <c r="D167" s="64"/>
      <c r="E167" s="87">
        <f>'12peso'!E167</f>
        <v>1111031</v>
      </c>
      <c r="F167" s="88">
        <f>'12peso'!F167</f>
        <v>1111031</v>
      </c>
      <c r="G167" s="39" t="str">
        <f>'12peso'!G167</f>
        <v>Manteiga</v>
      </c>
      <c r="H167" s="85">
        <v>2.14</v>
      </c>
      <c r="I167" s="85">
        <v>1.51</v>
      </c>
      <c r="J167" s="85">
        <v>0.65</v>
      </c>
      <c r="K167" s="85">
        <v>0.61</v>
      </c>
      <c r="L167" s="85">
        <v>1.73</v>
      </c>
      <c r="M167" s="85">
        <v>1.54</v>
      </c>
      <c r="N167" s="85">
        <v>-0.63</v>
      </c>
      <c r="O167" s="85">
        <v>-1.26</v>
      </c>
      <c r="P167" s="85">
        <v>-0.38</v>
      </c>
      <c r="Q167" s="85">
        <v>-2.65</v>
      </c>
      <c r="R167" s="85">
        <v>0.49</v>
      </c>
      <c r="S167" s="85">
        <v>-0.28000000000000003</v>
      </c>
      <c r="T167" s="85">
        <v>2.89</v>
      </c>
      <c r="U167" s="85">
        <v>1.74</v>
      </c>
      <c r="V167" s="85">
        <v>1.4</v>
      </c>
      <c r="W167" s="85">
        <v>1.33</v>
      </c>
      <c r="X167" s="85">
        <v>0.47</v>
      </c>
      <c r="Y167" s="85">
        <v>1.21</v>
      </c>
      <c r="Z167" s="85">
        <v>0.22</v>
      </c>
      <c r="AA167" s="85">
        <v>-0.64</v>
      </c>
      <c r="AB167" s="85">
        <v>-0.7</v>
      </c>
      <c r="AC167" s="85">
        <v>1.37</v>
      </c>
      <c r="AD167" s="85">
        <v>-0.14000000000000001</v>
      </c>
      <c r="AE167" s="85">
        <v>-1.39</v>
      </c>
      <c r="AF167" s="85">
        <v>0.52</v>
      </c>
      <c r="AG167" s="85">
        <v>0.41</v>
      </c>
      <c r="AH167" s="85">
        <v>0.28999999999999998</v>
      </c>
      <c r="AI167" s="85">
        <v>-0.51</v>
      </c>
      <c r="AJ167" s="85">
        <v>0.13</v>
      </c>
      <c r="AK167" s="85">
        <v>-0.84</v>
      </c>
      <c r="AL167" s="85">
        <v>0.01</v>
      </c>
      <c r="AM167" s="85">
        <v>-1.43</v>
      </c>
      <c r="AN167" s="85">
        <v>0.43</v>
      </c>
    </row>
    <row r="168" spans="1:40" x14ac:dyDescent="0.25">
      <c r="A168" s="64">
        <f>'12peso'!A168</f>
        <v>0</v>
      </c>
      <c r="B168" s="64">
        <f>'12peso'!B168</f>
        <v>0</v>
      </c>
      <c r="C168" s="64">
        <f>'12peso'!C168</f>
        <v>0</v>
      </c>
      <c r="D168" s="64"/>
      <c r="E168" s="110">
        <f>'12peso'!E168</f>
        <v>1112000</v>
      </c>
      <c r="F168" s="114">
        <f>'12peso'!F168</f>
        <v>1112</v>
      </c>
      <c r="G168" s="99" t="str">
        <f>'12peso'!G168</f>
        <v>Panificados</v>
      </c>
      <c r="H168" s="85">
        <v>-0.19</v>
      </c>
      <c r="I168" s="85">
        <v>0.26</v>
      </c>
      <c r="J168" s="85">
        <v>0.17</v>
      </c>
      <c r="K168" s="85">
        <v>0.45</v>
      </c>
      <c r="L168" s="85">
        <v>0.44</v>
      </c>
      <c r="M168" s="85">
        <v>1.08</v>
      </c>
      <c r="N168" s="85">
        <v>1.1100000000000001</v>
      </c>
      <c r="O168" s="85">
        <v>0.77</v>
      </c>
      <c r="P168" s="85">
        <v>2.13</v>
      </c>
      <c r="Q168" s="85">
        <v>1.05</v>
      </c>
      <c r="R168" s="85">
        <v>0.35</v>
      </c>
      <c r="S168" s="85">
        <v>0.82</v>
      </c>
      <c r="T168" s="85">
        <v>1.37</v>
      </c>
      <c r="U168" s="85">
        <v>1.58</v>
      </c>
      <c r="V168" s="85">
        <v>1.4</v>
      </c>
      <c r="W168" s="85">
        <v>1.01</v>
      </c>
      <c r="X168" s="85">
        <v>0.46</v>
      </c>
      <c r="Y168" s="85">
        <v>0.27</v>
      </c>
      <c r="Z168" s="85">
        <v>0.42</v>
      </c>
      <c r="AA168" s="85">
        <v>1.07</v>
      </c>
      <c r="AB168" s="85">
        <v>2.27</v>
      </c>
      <c r="AC168" s="85">
        <v>1.1399999999999999</v>
      </c>
      <c r="AD168" s="85">
        <v>0.88</v>
      </c>
      <c r="AE168" s="85">
        <v>0.88</v>
      </c>
      <c r="AF168" s="85">
        <v>1</v>
      </c>
      <c r="AG168" s="85">
        <v>0.63</v>
      </c>
      <c r="AH168" s="85">
        <v>0.53</v>
      </c>
      <c r="AI168" s="85">
        <v>0.54</v>
      </c>
      <c r="AJ168" s="85">
        <v>0.66</v>
      </c>
      <c r="AK168" s="85">
        <v>0.84</v>
      </c>
      <c r="AL168" s="85">
        <v>0.17</v>
      </c>
      <c r="AM168" s="85">
        <v>0.23</v>
      </c>
      <c r="AN168" s="85">
        <v>0.51</v>
      </c>
    </row>
    <row r="169" spans="1:40" x14ac:dyDescent="0.25">
      <c r="A169" s="64" t="str">
        <f>'12peso'!A169</f>
        <v>c</v>
      </c>
      <c r="B169" s="64" t="str">
        <f>'12peso'!B169</f>
        <v>nd</v>
      </c>
      <c r="C169" s="64" t="str">
        <f>'12peso'!C169</f>
        <v>a</v>
      </c>
      <c r="D169" s="64"/>
      <c r="E169" s="87">
        <f>'12peso'!E169</f>
        <v>1112003</v>
      </c>
      <c r="F169" s="88">
        <f>'12peso'!F169</f>
        <v>1112003</v>
      </c>
      <c r="G169" s="39" t="str">
        <f>'12peso'!G169</f>
        <v>Biscoito</v>
      </c>
      <c r="H169" s="85">
        <v>-0.51</v>
      </c>
      <c r="I169" s="85">
        <v>0.05</v>
      </c>
      <c r="J169" s="85">
        <v>-0.32</v>
      </c>
      <c r="K169" s="85">
        <v>0.71</v>
      </c>
      <c r="L169" s="85">
        <v>0.18</v>
      </c>
      <c r="M169" s="85">
        <v>0.65</v>
      </c>
      <c r="N169" s="85">
        <v>0.42</v>
      </c>
      <c r="O169" s="85">
        <v>0.49</v>
      </c>
      <c r="P169" s="85">
        <v>0.47</v>
      </c>
      <c r="Q169" s="85">
        <v>0.72</v>
      </c>
      <c r="R169" s="85">
        <v>-0.05</v>
      </c>
      <c r="S169" s="85">
        <v>0.48</v>
      </c>
      <c r="T169" s="85">
        <v>1.51</v>
      </c>
      <c r="U169" s="85">
        <v>1.08</v>
      </c>
      <c r="V169" s="85">
        <v>1.8</v>
      </c>
      <c r="W169" s="85">
        <v>1.46</v>
      </c>
      <c r="X169" s="85">
        <v>-0.21</v>
      </c>
      <c r="Y169" s="85">
        <v>0.84</v>
      </c>
      <c r="Z169" s="85">
        <v>0.03</v>
      </c>
      <c r="AA169" s="85">
        <v>0.26</v>
      </c>
      <c r="AB169" s="85">
        <v>0.43</v>
      </c>
      <c r="AC169" s="85">
        <v>0.62</v>
      </c>
      <c r="AD169" s="85">
        <v>0.7</v>
      </c>
      <c r="AE169" s="85">
        <v>0.86</v>
      </c>
      <c r="AF169" s="85">
        <v>1.1499999999999999</v>
      </c>
      <c r="AG169" s="85">
        <v>-0.06</v>
      </c>
      <c r="AH169" s="85">
        <v>0.31</v>
      </c>
      <c r="AI169" s="85">
        <v>0.95</v>
      </c>
      <c r="AJ169" s="85">
        <v>0.4</v>
      </c>
      <c r="AK169" s="85">
        <v>1.07</v>
      </c>
      <c r="AL169" s="85">
        <v>0.66</v>
      </c>
      <c r="AM169" s="85">
        <v>-0.81</v>
      </c>
      <c r="AN169" s="85">
        <v>1.3</v>
      </c>
    </row>
    <row r="170" spans="1:40" x14ac:dyDescent="0.25">
      <c r="A170" s="64" t="str">
        <f>'12peso'!A170</f>
        <v>c</v>
      </c>
      <c r="B170" s="64" t="str">
        <f>'12peso'!B170</f>
        <v>nd</v>
      </c>
      <c r="C170" s="64" t="str">
        <f>'12peso'!C170</f>
        <v>a</v>
      </c>
      <c r="D170" s="64"/>
      <c r="E170" s="87">
        <f>'12peso'!E170</f>
        <v>1112015</v>
      </c>
      <c r="F170" s="88">
        <f>'12peso'!F170</f>
        <v>1112015</v>
      </c>
      <c r="G170" s="39" t="str">
        <f>'12peso'!G170</f>
        <v>Pão francês</v>
      </c>
      <c r="H170" s="85">
        <v>-0.3</v>
      </c>
      <c r="I170" s="85">
        <v>0.41</v>
      </c>
      <c r="J170" s="85">
        <v>0.46</v>
      </c>
      <c r="K170" s="85">
        <v>0.31</v>
      </c>
      <c r="L170" s="85">
        <v>0.43</v>
      </c>
      <c r="M170" s="85">
        <v>0.94</v>
      </c>
      <c r="N170" s="85">
        <v>1.78</v>
      </c>
      <c r="O170" s="85">
        <v>0.88</v>
      </c>
      <c r="P170" s="85">
        <v>3.17</v>
      </c>
      <c r="Q170" s="85">
        <v>1.73</v>
      </c>
      <c r="R170" s="85">
        <v>0.51</v>
      </c>
      <c r="S170" s="85">
        <v>0.79</v>
      </c>
      <c r="T170" s="85">
        <v>1.3</v>
      </c>
      <c r="U170" s="85">
        <v>1.82</v>
      </c>
      <c r="V170" s="85">
        <v>0.69</v>
      </c>
      <c r="W170" s="85">
        <v>0.8</v>
      </c>
      <c r="X170" s="85">
        <v>0.71</v>
      </c>
      <c r="Y170" s="85">
        <v>-0.05</v>
      </c>
      <c r="Z170" s="85">
        <v>0.68</v>
      </c>
      <c r="AA170" s="85">
        <v>1.56</v>
      </c>
      <c r="AB170" s="85">
        <v>3.37</v>
      </c>
      <c r="AC170" s="85">
        <v>1.48</v>
      </c>
      <c r="AD170" s="85">
        <v>1.05</v>
      </c>
      <c r="AE170" s="85">
        <v>0.78</v>
      </c>
      <c r="AF170" s="85">
        <v>1.01</v>
      </c>
      <c r="AG170" s="85">
        <v>0.99</v>
      </c>
      <c r="AH170" s="85">
        <v>0.68</v>
      </c>
      <c r="AI170" s="85">
        <v>0.19</v>
      </c>
      <c r="AJ170" s="85">
        <v>0.93</v>
      </c>
      <c r="AK170" s="85">
        <v>0.88</v>
      </c>
      <c r="AL170" s="85">
        <v>0.17</v>
      </c>
      <c r="AM170" s="85">
        <v>0.46</v>
      </c>
      <c r="AN170" s="85">
        <v>0.38</v>
      </c>
    </row>
    <row r="171" spans="1:40" x14ac:dyDescent="0.25">
      <c r="A171" s="64" t="str">
        <f>'12peso'!A171</f>
        <v>c</v>
      </c>
      <c r="B171" s="64" t="str">
        <f>'12peso'!B171</f>
        <v>nd</v>
      </c>
      <c r="C171" s="64" t="str">
        <f>'12peso'!C171</f>
        <v>a</v>
      </c>
      <c r="D171" s="64"/>
      <c r="E171" s="87">
        <f>'12peso'!E171</f>
        <v>1112017</v>
      </c>
      <c r="F171" s="88">
        <f>'12peso'!F171</f>
        <v>1112017</v>
      </c>
      <c r="G171" s="39" t="str">
        <f>'12peso'!G171</f>
        <v>Pão doce</v>
      </c>
      <c r="H171" s="85">
        <v>-0.41</v>
      </c>
      <c r="I171" s="85">
        <v>0.95</v>
      </c>
      <c r="J171" s="85">
        <v>0.38</v>
      </c>
      <c r="K171" s="85">
        <v>0.62</v>
      </c>
      <c r="L171" s="85">
        <v>-0.13</v>
      </c>
      <c r="M171" s="85">
        <v>0.85</v>
      </c>
      <c r="N171" s="85">
        <v>-0.28999999999999998</v>
      </c>
      <c r="O171" s="85">
        <v>1.83</v>
      </c>
      <c r="P171" s="85">
        <v>1.06</v>
      </c>
      <c r="Q171" s="85">
        <v>0.59</v>
      </c>
      <c r="R171" s="85">
        <v>0.53</v>
      </c>
      <c r="S171" s="85">
        <v>1.78</v>
      </c>
      <c r="T171" s="85">
        <v>0.32</v>
      </c>
      <c r="U171" s="85">
        <v>1.29</v>
      </c>
      <c r="V171" s="85">
        <v>2.63</v>
      </c>
      <c r="W171" s="85">
        <v>0.53</v>
      </c>
      <c r="X171" s="85">
        <v>-0.14000000000000001</v>
      </c>
      <c r="Y171" s="85">
        <v>0.62</v>
      </c>
      <c r="Z171" s="85">
        <v>0.69</v>
      </c>
      <c r="AA171" s="85">
        <v>1.43</v>
      </c>
      <c r="AB171" s="85">
        <v>2.15</v>
      </c>
      <c r="AC171" s="85">
        <v>0.94</v>
      </c>
      <c r="AD171" s="85">
        <v>1.63</v>
      </c>
      <c r="AE171" s="85">
        <v>0.53</v>
      </c>
      <c r="AF171" s="85">
        <v>0.91</v>
      </c>
      <c r="AG171" s="85">
        <v>-0.23</v>
      </c>
      <c r="AH171" s="85">
        <v>-0.54</v>
      </c>
      <c r="AI171" s="85">
        <v>1.56</v>
      </c>
      <c r="AJ171" s="85">
        <v>-0.14000000000000001</v>
      </c>
      <c r="AK171" s="85">
        <v>1.62</v>
      </c>
      <c r="AL171" s="85">
        <v>-1.27</v>
      </c>
      <c r="AM171" s="85">
        <v>2.33</v>
      </c>
      <c r="AN171" s="85">
        <v>-0.15</v>
      </c>
    </row>
    <row r="172" spans="1:40" x14ac:dyDescent="0.25">
      <c r="A172" s="64" t="str">
        <f>'12peso'!A172</f>
        <v>c</v>
      </c>
      <c r="B172" s="64" t="str">
        <f>'12peso'!B172</f>
        <v>nd</v>
      </c>
      <c r="C172" s="64" t="str">
        <f>'12peso'!C172</f>
        <v>a</v>
      </c>
      <c r="D172" s="64"/>
      <c r="E172" s="87">
        <f>'12peso'!E172</f>
        <v>1112018</v>
      </c>
      <c r="F172" s="88">
        <f>'12peso'!F172</f>
        <v>1112018</v>
      </c>
      <c r="G172" s="39" t="str">
        <f>'12peso'!G172</f>
        <v>Pão de forma</v>
      </c>
      <c r="H172" s="85">
        <v>1.18</v>
      </c>
      <c r="I172" s="85">
        <v>-0.14000000000000001</v>
      </c>
      <c r="J172" s="85">
        <v>-0.39</v>
      </c>
      <c r="K172" s="85">
        <v>1.27</v>
      </c>
      <c r="L172" s="85">
        <v>1.7</v>
      </c>
      <c r="M172" s="85">
        <v>3.1</v>
      </c>
      <c r="N172" s="85">
        <v>1.32</v>
      </c>
      <c r="O172" s="85">
        <v>-0.61</v>
      </c>
      <c r="P172" s="85">
        <v>0.64</v>
      </c>
      <c r="Q172" s="85">
        <v>-1.1599999999999999</v>
      </c>
      <c r="R172" s="85">
        <v>1.28</v>
      </c>
      <c r="S172" s="85">
        <v>1.34</v>
      </c>
      <c r="T172" s="85">
        <v>2.35</v>
      </c>
      <c r="U172" s="85">
        <v>2.06</v>
      </c>
      <c r="V172" s="85">
        <v>4.54</v>
      </c>
      <c r="W172" s="85">
        <v>1.04</v>
      </c>
      <c r="X172" s="85">
        <v>0.77</v>
      </c>
      <c r="Y172" s="85">
        <v>-0.05</v>
      </c>
      <c r="Z172" s="85">
        <v>-0.2</v>
      </c>
      <c r="AA172" s="85">
        <v>-0.36</v>
      </c>
      <c r="AB172" s="85">
        <v>0.28999999999999998</v>
      </c>
      <c r="AC172" s="85">
        <v>1.0900000000000001</v>
      </c>
      <c r="AD172" s="85">
        <v>-0.37</v>
      </c>
      <c r="AE172" s="85">
        <v>1.81</v>
      </c>
      <c r="AF172" s="85">
        <v>1.56</v>
      </c>
      <c r="AG172" s="85">
        <v>0.35</v>
      </c>
      <c r="AH172" s="85">
        <v>1.0900000000000001</v>
      </c>
      <c r="AI172" s="85">
        <v>0.96</v>
      </c>
      <c r="AJ172" s="85">
        <v>0.9</v>
      </c>
      <c r="AK172" s="85">
        <v>0.67</v>
      </c>
      <c r="AL172" s="85">
        <v>0.01</v>
      </c>
      <c r="AM172" s="85">
        <v>-0.23</v>
      </c>
      <c r="AN172" s="85">
        <v>-0.56000000000000005</v>
      </c>
    </row>
    <row r="173" spans="1:40" x14ac:dyDescent="0.25">
      <c r="A173" s="64" t="str">
        <f>'12peso'!A173</f>
        <v>c</v>
      </c>
      <c r="B173" s="64" t="str">
        <f>'12peso'!B173</f>
        <v>nd</v>
      </c>
      <c r="C173" s="64" t="str">
        <f>'12peso'!C173</f>
        <v>a</v>
      </c>
      <c r="D173" s="64"/>
      <c r="E173" s="87">
        <f>'12peso'!E173</f>
        <v>1112019</v>
      </c>
      <c r="F173" s="88">
        <f>'12peso'!F173</f>
        <v>1112019</v>
      </c>
      <c r="G173" s="39" t="str">
        <f>'12peso'!G173</f>
        <v>Bolo</v>
      </c>
      <c r="H173" s="85">
        <v>0.75</v>
      </c>
      <c r="I173" s="85">
        <v>-0.65</v>
      </c>
      <c r="J173" s="85">
        <v>-0.22</v>
      </c>
      <c r="K173" s="85">
        <v>-0.4</v>
      </c>
      <c r="L173" s="85">
        <v>1</v>
      </c>
      <c r="M173" s="85">
        <v>2.2999999999999998</v>
      </c>
      <c r="N173" s="85">
        <v>-0.62</v>
      </c>
      <c r="O173" s="85">
        <v>1.67</v>
      </c>
      <c r="P173" s="85">
        <v>2.91</v>
      </c>
      <c r="Q173" s="85">
        <v>-1.35</v>
      </c>
      <c r="R173" s="85">
        <v>-0.77</v>
      </c>
      <c r="S173" s="85">
        <v>0.93</v>
      </c>
      <c r="T173" s="85">
        <v>1.36</v>
      </c>
      <c r="U173" s="85">
        <v>1.41</v>
      </c>
      <c r="V173" s="85">
        <v>1.97</v>
      </c>
      <c r="W173" s="85">
        <v>1.46</v>
      </c>
      <c r="X173" s="85">
        <v>1.06</v>
      </c>
      <c r="Y173" s="85">
        <v>0.73</v>
      </c>
      <c r="Z173" s="85">
        <v>-0.06</v>
      </c>
      <c r="AA173" s="85">
        <v>1.02</v>
      </c>
      <c r="AB173" s="85">
        <v>1.85</v>
      </c>
      <c r="AC173" s="85">
        <v>0.28999999999999998</v>
      </c>
      <c r="AD173" s="85">
        <v>0.9</v>
      </c>
      <c r="AE173" s="85">
        <v>1.1000000000000001</v>
      </c>
      <c r="AF173" s="85">
        <v>-0.08</v>
      </c>
      <c r="AG173" s="85">
        <v>1.2</v>
      </c>
      <c r="AH173" s="85">
        <v>-0.04</v>
      </c>
      <c r="AI173" s="85">
        <v>0.89</v>
      </c>
      <c r="AJ173" s="85">
        <v>-0.39</v>
      </c>
      <c r="AK173" s="85">
        <v>-1.1100000000000001</v>
      </c>
      <c r="AL173" s="85">
        <v>-0.86</v>
      </c>
      <c r="AM173" s="85">
        <v>1.17</v>
      </c>
      <c r="AN173" s="85">
        <v>0.53</v>
      </c>
    </row>
    <row r="174" spans="1:40" x14ac:dyDescent="0.25">
      <c r="A174" s="64" t="str">
        <f>'12peso'!A174</f>
        <v>c</v>
      </c>
      <c r="B174" s="64" t="str">
        <f>'12peso'!B174</f>
        <v>nd</v>
      </c>
      <c r="C174" s="64" t="str">
        <f>'12peso'!C174</f>
        <v>a</v>
      </c>
      <c r="D174" s="64"/>
      <c r="E174" s="87">
        <f>'12peso'!E174</f>
        <v>1112025</v>
      </c>
      <c r="F174" s="88">
        <f>'12peso'!F174</f>
        <v>1112025</v>
      </c>
      <c r="G174" s="39" t="str">
        <f>'12peso'!G174</f>
        <v>Pão de queijo</v>
      </c>
      <c r="H174" s="85">
        <v>1.17</v>
      </c>
      <c r="I174" s="85">
        <v>1.85</v>
      </c>
      <c r="J174" s="85">
        <v>1.1299999999999999</v>
      </c>
      <c r="K174" s="85">
        <v>0.3</v>
      </c>
      <c r="L174" s="85">
        <v>0.64</v>
      </c>
      <c r="M174" s="85">
        <v>1.92</v>
      </c>
      <c r="N174" s="85">
        <v>-0.6</v>
      </c>
      <c r="O174" s="85">
        <v>0.33</v>
      </c>
      <c r="P174" s="85">
        <v>-0.9</v>
      </c>
      <c r="Q174" s="85">
        <v>1.62</v>
      </c>
      <c r="R174" s="85">
        <v>1.2</v>
      </c>
      <c r="S174" s="85">
        <v>1.83</v>
      </c>
      <c r="T174" s="85">
        <v>1.1200000000000001</v>
      </c>
      <c r="U174" s="85">
        <v>0.05</v>
      </c>
      <c r="V174" s="85">
        <v>1.84</v>
      </c>
      <c r="W174" s="85">
        <v>1.23</v>
      </c>
      <c r="X174" s="85">
        <v>1.93</v>
      </c>
      <c r="Y174" s="85">
        <v>1.35</v>
      </c>
      <c r="Z174" s="85">
        <v>0.99</v>
      </c>
      <c r="AA174" s="85">
        <v>1.63</v>
      </c>
      <c r="AB174" s="85">
        <v>1.96</v>
      </c>
      <c r="AC174" s="85">
        <v>0.68</v>
      </c>
      <c r="AD174" s="85">
        <v>-0.65</v>
      </c>
      <c r="AE174" s="85">
        <v>1.77</v>
      </c>
      <c r="AF174" s="85">
        <v>-0.13</v>
      </c>
      <c r="AG174" s="85">
        <v>0.35</v>
      </c>
      <c r="AH174" s="85">
        <v>2.46</v>
      </c>
      <c r="AI174" s="85">
        <v>0.9</v>
      </c>
      <c r="AJ174" s="85">
        <v>0.22</v>
      </c>
      <c r="AK174" s="85">
        <v>0.53</v>
      </c>
      <c r="AL174" s="85">
        <v>1.86</v>
      </c>
      <c r="AM174" s="85">
        <v>-0.09</v>
      </c>
      <c r="AN174" s="85">
        <v>-1.04</v>
      </c>
    </row>
    <row r="175" spans="1:40" x14ac:dyDescent="0.25">
      <c r="A175" s="64">
        <f>'12peso'!A175</f>
        <v>0</v>
      </c>
      <c r="B175" s="64">
        <f>'12peso'!B175</f>
        <v>0</v>
      </c>
      <c r="C175" s="64">
        <f>'12peso'!C175</f>
        <v>0</v>
      </c>
      <c r="D175" s="64"/>
      <c r="E175" s="110">
        <f>'12peso'!E175</f>
        <v>1113000</v>
      </c>
      <c r="F175" s="114">
        <f>'12peso'!F175</f>
        <v>1113</v>
      </c>
      <c r="G175" s="99" t="str">
        <f>'12peso'!G175</f>
        <v>Óleos e gorduras</v>
      </c>
      <c r="H175" s="85">
        <v>0.35</v>
      </c>
      <c r="I175" s="85">
        <v>0.24</v>
      </c>
      <c r="J175" s="85">
        <v>1.54</v>
      </c>
      <c r="K175" s="85">
        <v>2.16</v>
      </c>
      <c r="L175" s="85">
        <v>2.85</v>
      </c>
      <c r="M175" s="85">
        <v>1.77</v>
      </c>
      <c r="N175" s="85">
        <v>0.74</v>
      </c>
      <c r="O175" s="85">
        <v>1.19</v>
      </c>
      <c r="P175" s="85">
        <v>2.4</v>
      </c>
      <c r="Q175" s="85">
        <v>2.78</v>
      </c>
      <c r="R175" s="85">
        <v>1.78</v>
      </c>
      <c r="S175" s="85">
        <v>-0.13</v>
      </c>
      <c r="T175" s="85">
        <v>0.2</v>
      </c>
      <c r="U175" s="85">
        <v>-0.05</v>
      </c>
      <c r="V175" s="85">
        <v>-0.62</v>
      </c>
      <c r="W175" s="85">
        <v>-2.0499999999999998</v>
      </c>
      <c r="X175" s="85">
        <v>-2.72</v>
      </c>
      <c r="Y175" s="85">
        <v>-1.95</v>
      </c>
      <c r="Z175" s="85">
        <v>-1.75</v>
      </c>
      <c r="AA175" s="85">
        <v>-1.2</v>
      </c>
      <c r="AB175" s="85">
        <v>-0.19</v>
      </c>
      <c r="AC175" s="85">
        <v>-0.53</v>
      </c>
      <c r="AD175" s="85">
        <v>0.18</v>
      </c>
      <c r="AE175" s="85">
        <v>0.34</v>
      </c>
      <c r="AF175" s="85">
        <v>0.59</v>
      </c>
      <c r="AG175" s="85">
        <v>-0.08</v>
      </c>
      <c r="AH175" s="85">
        <v>1.94</v>
      </c>
      <c r="AI175" s="85">
        <v>2.61</v>
      </c>
      <c r="AJ175" s="85">
        <v>1.1100000000000001</v>
      </c>
      <c r="AK175" s="85">
        <v>0.17</v>
      </c>
      <c r="AL175" s="85">
        <v>-0.87</v>
      </c>
      <c r="AM175" s="85">
        <v>-2.79</v>
      </c>
      <c r="AN175" s="85">
        <v>-1.85</v>
      </c>
    </row>
    <row r="176" spans="1:40" x14ac:dyDescent="0.25">
      <c r="A176" s="64" t="str">
        <f>'12peso'!A176</f>
        <v>c</v>
      </c>
      <c r="B176" s="64" t="str">
        <f>'12peso'!B176</f>
        <v>nd</v>
      </c>
      <c r="C176" s="64" t="str">
        <f>'12peso'!C176</f>
        <v>a</v>
      </c>
      <c r="D176" s="64"/>
      <c r="E176" s="87">
        <f>'12peso'!E176</f>
        <v>1113013</v>
      </c>
      <c r="F176" s="88">
        <f>'12peso'!F176</f>
        <v>1113013</v>
      </c>
      <c r="G176" s="39" t="str">
        <f>'12peso'!G176</f>
        <v>Óleo de soja</v>
      </c>
      <c r="H176" s="85">
        <v>0.17</v>
      </c>
      <c r="I176" s="85">
        <v>0.54</v>
      </c>
      <c r="J176" s="85">
        <v>1.9</v>
      </c>
      <c r="K176" s="85">
        <v>3.16</v>
      </c>
      <c r="L176" s="85">
        <v>3.64</v>
      </c>
      <c r="M176" s="85">
        <v>2.31</v>
      </c>
      <c r="N176" s="85">
        <v>1.02</v>
      </c>
      <c r="O176" s="85">
        <v>1.25</v>
      </c>
      <c r="P176" s="85">
        <v>2.67</v>
      </c>
      <c r="Q176" s="85">
        <v>3.09</v>
      </c>
      <c r="R176" s="85">
        <v>2.09</v>
      </c>
      <c r="S176" s="85">
        <v>-0.39</v>
      </c>
      <c r="T176" s="85">
        <v>-0.31</v>
      </c>
      <c r="U176" s="85">
        <v>-0.84</v>
      </c>
      <c r="V176" s="85">
        <v>-1.53</v>
      </c>
      <c r="W176" s="85">
        <v>-2.87</v>
      </c>
      <c r="X176" s="85">
        <v>-3.56</v>
      </c>
      <c r="Y176" s="85">
        <v>-3.4</v>
      </c>
      <c r="Z176" s="85">
        <v>-1.93</v>
      </c>
      <c r="AA176" s="85">
        <v>-1.98</v>
      </c>
      <c r="AB176" s="85">
        <v>-0.48</v>
      </c>
      <c r="AC176" s="85">
        <v>-1.0900000000000001</v>
      </c>
      <c r="AD176" s="85">
        <v>-0.78</v>
      </c>
      <c r="AE176" s="85">
        <v>0.27</v>
      </c>
      <c r="AF176" s="85">
        <v>0.25</v>
      </c>
      <c r="AG176" s="85">
        <v>-0.32</v>
      </c>
      <c r="AH176" s="85">
        <v>3.23</v>
      </c>
      <c r="AI176" s="85">
        <v>3.85</v>
      </c>
      <c r="AJ176" s="85">
        <v>1.22</v>
      </c>
      <c r="AK176" s="85">
        <v>-7.0000000000000007E-2</v>
      </c>
      <c r="AL176" s="85">
        <v>-1.64</v>
      </c>
      <c r="AM176" s="85">
        <v>-4.9400000000000004</v>
      </c>
      <c r="AN176" s="85">
        <v>-2.62</v>
      </c>
    </row>
    <row r="177" spans="1:40" x14ac:dyDescent="0.25">
      <c r="A177" s="64" t="str">
        <f>'12peso'!A177</f>
        <v>c</v>
      </c>
      <c r="B177" s="64" t="str">
        <f>'12peso'!B177</f>
        <v>nd</v>
      </c>
      <c r="C177" s="64" t="str">
        <f>'12peso'!C177</f>
        <v>a</v>
      </c>
      <c r="D177" s="64"/>
      <c r="E177" s="87">
        <f>'12peso'!E177</f>
        <v>1113014</v>
      </c>
      <c r="F177" s="88">
        <f>'12peso'!F177</f>
        <v>1113014</v>
      </c>
      <c r="G177" s="39" t="str">
        <f>'12peso'!G177</f>
        <v>Azeite de oliva</v>
      </c>
      <c r="H177" s="85">
        <v>-0.57999999999999996</v>
      </c>
      <c r="I177" s="85">
        <v>-0.96</v>
      </c>
      <c r="J177" s="85">
        <v>0.61</v>
      </c>
      <c r="K177" s="85">
        <v>-0.96</v>
      </c>
      <c r="L177" s="85">
        <v>1.58</v>
      </c>
      <c r="M177" s="85">
        <v>-1.61</v>
      </c>
      <c r="N177" s="85">
        <v>0.24</v>
      </c>
      <c r="O177" s="85">
        <v>0.15</v>
      </c>
      <c r="P177" s="85">
        <v>1.9</v>
      </c>
      <c r="Q177" s="85">
        <v>0.41</v>
      </c>
      <c r="R177" s="85">
        <v>0</v>
      </c>
      <c r="S177" s="85">
        <v>1.22</v>
      </c>
      <c r="T177" s="85">
        <v>1.1599999999999999</v>
      </c>
      <c r="U177" s="85">
        <v>3.02</v>
      </c>
      <c r="V177" s="85">
        <v>3.2</v>
      </c>
      <c r="W177" s="85">
        <v>-0.32</v>
      </c>
      <c r="X177" s="85">
        <v>-0.48</v>
      </c>
      <c r="Y177" s="85">
        <v>0.85</v>
      </c>
      <c r="Z177" s="85">
        <v>-0.57999999999999996</v>
      </c>
      <c r="AA177" s="85">
        <v>-1.38</v>
      </c>
      <c r="AB177" s="85">
        <v>1.02</v>
      </c>
      <c r="AC177" s="85">
        <v>-0.01</v>
      </c>
      <c r="AD177" s="85">
        <v>4.32</v>
      </c>
      <c r="AE177" s="85">
        <v>2.95</v>
      </c>
      <c r="AF177" s="85">
        <v>0.8</v>
      </c>
      <c r="AG177" s="85">
        <v>-0.17</v>
      </c>
      <c r="AH177" s="85">
        <v>-0.71</v>
      </c>
      <c r="AI177" s="85">
        <v>-1.23</v>
      </c>
      <c r="AJ177" s="85">
        <v>2.8</v>
      </c>
      <c r="AK177" s="85">
        <v>0.25</v>
      </c>
      <c r="AL177" s="85">
        <v>0.81</v>
      </c>
      <c r="AM177" s="85">
        <v>-0.63</v>
      </c>
      <c r="AN177" s="85">
        <v>-1.48</v>
      </c>
    </row>
    <row r="178" spans="1:40" x14ac:dyDescent="0.25">
      <c r="A178" s="64" t="str">
        <f>'12peso'!A178</f>
        <v>c</v>
      </c>
      <c r="B178" s="64" t="str">
        <f>'12peso'!B178</f>
        <v>nd</v>
      </c>
      <c r="C178" s="64" t="str">
        <f>'12peso'!C178</f>
        <v>a</v>
      </c>
      <c r="D178" s="64"/>
      <c r="E178" s="87">
        <f>'12peso'!E178</f>
        <v>1113040</v>
      </c>
      <c r="F178" s="88">
        <f>'12peso'!F178</f>
        <v>1113040</v>
      </c>
      <c r="G178" s="39" t="str">
        <f>'12peso'!G178</f>
        <v>Margarina</v>
      </c>
      <c r="H178" s="85">
        <v>0.85</v>
      </c>
      <c r="I178" s="85">
        <v>-0.14000000000000001</v>
      </c>
      <c r="J178" s="85">
        <v>0.96</v>
      </c>
      <c r="K178" s="85">
        <v>0.65</v>
      </c>
      <c r="L178" s="85">
        <v>1.42</v>
      </c>
      <c r="M178" s="85">
        <v>1.1599999999999999</v>
      </c>
      <c r="N178" s="85">
        <v>0.21</v>
      </c>
      <c r="O178" s="85">
        <v>1.24</v>
      </c>
      <c r="P178" s="85">
        <v>1.91</v>
      </c>
      <c r="Q178" s="85">
        <v>2.46</v>
      </c>
      <c r="R178" s="85">
        <v>1.36</v>
      </c>
      <c r="S178" s="85">
        <v>0.24</v>
      </c>
      <c r="T178" s="85">
        <v>1.1599999999999999</v>
      </c>
      <c r="U178" s="85">
        <v>1.19</v>
      </c>
      <c r="V178" s="85">
        <v>0.73</v>
      </c>
      <c r="W178" s="85">
        <v>-0.63</v>
      </c>
      <c r="X178" s="85">
        <v>-1.37</v>
      </c>
      <c r="Y178" s="85">
        <v>0.48</v>
      </c>
      <c r="Z178" s="85">
        <v>-1.59</v>
      </c>
      <c r="AA178" s="85">
        <v>0.31</v>
      </c>
      <c r="AB178" s="85">
        <v>0.16</v>
      </c>
      <c r="AC178" s="85">
        <v>0.39</v>
      </c>
      <c r="AD178" s="85">
        <v>1.28</v>
      </c>
      <c r="AE178" s="85">
        <v>0.04</v>
      </c>
      <c r="AF178" s="85">
        <v>1.17</v>
      </c>
      <c r="AG178" s="85">
        <v>0.36</v>
      </c>
      <c r="AH178" s="85">
        <v>0.12</v>
      </c>
      <c r="AI178" s="85">
        <v>1.02</v>
      </c>
      <c r="AJ178" s="85">
        <v>0.64</v>
      </c>
      <c r="AK178" s="85">
        <v>0.62</v>
      </c>
      <c r="AL178" s="85">
        <v>0.28999999999999998</v>
      </c>
      <c r="AM178" s="85">
        <v>0.76</v>
      </c>
      <c r="AN178" s="85">
        <v>-0.57999999999999996</v>
      </c>
    </row>
    <row r="179" spans="1:40" x14ac:dyDescent="0.25">
      <c r="A179" s="64">
        <f>'12peso'!A179</f>
        <v>0</v>
      </c>
      <c r="B179" s="64">
        <f>'12peso'!B179</f>
        <v>0</v>
      </c>
      <c r="C179" s="64">
        <f>'12peso'!C179</f>
        <v>0</v>
      </c>
      <c r="D179" s="64"/>
      <c r="E179" s="110">
        <f>'12peso'!E179</f>
        <v>1114000</v>
      </c>
      <c r="F179" s="114">
        <f>'12peso'!F179</f>
        <v>1114</v>
      </c>
      <c r="G179" s="99" t="str">
        <f>'12peso'!G179</f>
        <v>Bebidas e infusões</v>
      </c>
      <c r="H179" s="85">
        <v>0.79</v>
      </c>
      <c r="I179" s="85">
        <v>0.85</v>
      </c>
      <c r="J179" s="85">
        <v>0.89</v>
      </c>
      <c r="K179" s="85">
        <v>0.33</v>
      </c>
      <c r="L179" s="85">
        <v>0.94</v>
      </c>
      <c r="M179" s="85">
        <v>0.54</v>
      </c>
      <c r="N179" s="85">
        <v>0.41</v>
      </c>
      <c r="O179" s="85">
        <v>0.57999999999999996</v>
      </c>
      <c r="P179" s="85">
        <v>1.53</v>
      </c>
      <c r="Q179" s="85">
        <v>1.96</v>
      </c>
      <c r="R179" s="85">
        <v>0.93</v>
      </c>
      <c r="S179" s="85">
        <v>0.31</v>
      </c>
      <c r="T179" s="85">
        <v>1.24</v>
      </c>
      <c r="U179" s="85">
        <v>0.13</v>
      </c>
      <c r="V179" s="85">
        <v>0.86</v>
      </c>
      <c r="W179" s="85">
        <v>0.67</v>
      </c>
      <c r="X179" s="85">
        <v>-0.38</v>
      </c>
      <c r="Y179" s="85">
        <v>-0.57999999999999996</v>
      </c>
      <c r="Z179" s="85">
        <v>0.46</v>
      </c>
      <c r="AA179" s="85">
        <v>0.44</v>
      </c>
      <c r="AB179" s="85">
        <v>0.34</v>
      </c>
      <c r="AC179" s="85">
        <v>1.07</v>
      </c>
      <c r="AD179" s="85">
        <v>0.51</v>
      </c>
      <c r="AE179" s="85">
        <v>0.38</v>
      </c>
      <c r="AF179" s="85">
        <v>1.24</v>
      </c>
      <c r="AG179" s="85">
        <v>0.52</v>
      </c>
      <c r="AH179" s="85">
        <v>0.28999999999999998</v>
      </c>
      <c r="AI179" s="85">
        <v>0.65</v>
      </c>
      <c r="AJ179" s="85">
        <v>0.57999999999999996</v>
      </c>
      <c r="AK179" s="85">
        <v>0.72</v>
      </c>
      <c r="AL179" s="85">
        <v>0.63</v>
      </c>
      <c r="AM179" s="85">
        <v>0.1</v>
      </c>
      <c r="AN179" s="85">
        <v>1.24</v>
      </c>
    </row>
    <row r="180" spans="1:40" x14ac:dyDescent="0.25">
      <c r="A180" s="64" t="str">
        <f>'12peso'!A180</f>
        <v>c</v>
      </c>
      <c r="B180" s="64" t="str">
        <f>'12peso'!B180</f>
        <v>nd</v>
      </c>
      <c r="C180" s="64" t="str">
        <f>'12peso'!C180</f>
        <v>a</v>
      </c>
      <c r="D180" s="64"/>
      <c r="E180" s="87">
        <f>'12peso'!E180</f>
        <v>1114001</v>
      </c>
      <c r="F180" s="88">
        <f>'12peso'!F180</f>
        <v>1114001</v>
      </c>
      <c r="G180" s="39" t="str">
        <f>'12peso'!G180</f>
        <v>Suco de frutas</v>
      </c>
      <c r="H180" s="85">
        <v>7.0000000000000007E-2</v>
      </c>
      <c r="I180" s="85">
        <v>-0.44</v>
      </c>
      <c r="J180" s="85">
        <v>0.52</v>
      </c>
      <c r="K180" s="85">
        <v>1.39</v>
      </c>
      <c r="L180" s="85">
        <v>0.28000000000000003</v>
      </c>
      <c r="M180" s="85">
        <v>-7.0000000000000007E-2</v>
      </c>
      <c r="N180" s="85">
        <v>-0.06</v>
      </c>
      <c r="O180" s="85">
        <v>0.98</v>
      </c>
      <c r="P180" s="85">
        <v>0.38</v>
      </c>
      <c r="Q180" s="85">
        <v>1.22</v>
      </c>
      <c r="R180" s="85">
        <v>0.55000000000000004</v>
      </c>
      <c r="S180" s="85">
        <v>0.69</v>
      </c>
      <c r="T180" s="85">
        <v>0.59</v>
      </c>
      <c r="U180" s="85">
        <v>0.09</v>
      </c>
      <c r="V180" s="85">
        <v>0.48</v>
      </c>
      <c r="W180" s="85">
        <v>0.8</v>
      </c>
      <c r="X180" s="85">
        <v>0.02</v>
      </c>
      <c r="Y180" s="85">
        <v>0.27</v>
      </c>
      <c r="Z180" s="85">
        <v>-0.46</v>
      </c>
      <c r="AA180" s="85">
        <v>-0.33</v>
      </c>
      <c r="AB180" s="85">
        <v>-0.38</v>
      </c>
      <c r="AC180" s="85">
        <v>0.7</v>
      </c>
      <c r="AD180" s="85">
        <v>0.62</v>
      </c>
      <c r="AE180" s="85">
        <v>0.38</v>
      </c>
      <c r="AF180" s="85">
        <v>0.35</v>
      </c>
      <c r="AG180" s="85">
        <v>-0.32</v>
      </c>
      <c r="AH180" s="85">
        <v>1.39</v>
      </c>
      <c r="AI180" s="85">
        <v>1.54</v>
      </c>
      <c r="AJ180" s="85">
        <v>0.47</v>
      </c>
      <c r="AK180" s="85">
        <v>0.19</v>
      </c>
      <c r="AL180" s="85">
        <v>1.17</v>
      </c>
      <c r="AM180" s="85">
        <v>-0.01</v>
      </c>
      <c r="AN180" s="85">
        <v>0.2</v>
      </c>
    </row>
    <row r="181" spans="1:40" x14ac:dyDescent="0.25">
      <c r="A181" s="64" t="str">
        <f>'12peso'!A181</f>
        <v>c</v>
      </c>
      <c r="B181" s="64" t="str">
        <f>'12peso'!B181</f>
        <v>nd</v>
      </c>
      <c r="C181" s="64" t="str">
        <f>'12peso'!C181</f>
        <v>a</v>
      </c>
      <c r="D181" s="64"/>
      <c r="E181" s="87">
        <f>'12peso'!E181</f>
        <v>1114004</v>
      </c>
      <c r="F181" s="88">
        <f>'12peso'!F181</f>
        <v>1114004</v>
      </c>
      <c r="G181" s="39" t="str">
        <f>'12peso'!G181</f>
        <v>Açaí (emulsão)</v>
      </c>
      <c r="H181" s="85">
        <v>2.38</v>
      </c>
      <c r="I181" s="85">
        <v>9.33</v>
      </c>
      <c r="J181" s="85">
        <v>5.76</v>
      </c>
      <c r="K181" s="85">
        <v>3.35</v>
      </c>
      <c r="L181" s="85">
        <v>0.49</v>
      </c>
      <c r="M181" s="85">
        <v>0.56000000000000005</v>
      </c>
      <c r="N181" s="85">
        <v>-6.92</v>
      </c>
      <c r="O181" s="85">
        <v>-6.79</v>
      </c>
      <c r="P181" s="85">
        <v>-5.4</v>
      </c>
      <c r="Q181" s="85">
        <v>-1.1000000000000001</v>
      </c>
      <c r="R181" s="85">
        <v>0.99</v>
      </c>
      <c r="S181" s="85">
        <v>5.49</v>
      </c>
      <c r="T181" s="85">
        <v>12.68</v>
      </c>
      <c r="U181" s="85">
        <v>16.77</v>
      </c>
      <c r="V181" s="85">
        <v>18.309999999999999</v>
      </c>
      <c r="W181" s="85">
        <v>3.79</v>
      </c>
      <c r="X181" s="85">
        <v>-8.5299999999999994</v>
      </c>
      <c r="Y181" s="85">
        <v>-6.37</v>
      </c>
      <c r="Z181" s="85">
        <v>-1.55</v>
      </c>
      <c r="AA181" s="85">
        <v>-6.89</v>
      </c>
      <c r="AB181" s="85">
        <v>-13.7</v>
      </c>
      <c r="AC181" s="85">
        <v>-4.1100000000000003</v>
      </c>
      <c r="AD181" s="85">
        <v>-0.56999999999999995</v>
      </c>
      <c r="AE181" s="85">
        <v>3.51</v>
      </c>
      <c r="AF181" s="85">
        <v>18.8</v>
      </c>
      <c r="AG181" s="85">
        <v>11.6</v>
      </c>
      <c r="AH181" s="85">
        <v>-3.12</v>
      </c>
      <c r="AI181" s="85">
        <v>1.08</v>
      </c>
      <c r="AJ181" s="85">
        <v>-0.86</v>
      </c>
      <c r="AK181" s="85">
        <v>3.68</v>
      </c>
      <c r="AL181" s="85">
        <v>1.71</v>
      </c>
      <c r="AM181" s="85">
        <v>-9.5500000000000007</v>
      </c>
      <c r="AN181" s="85">
        <v>-5.81</v>
      </c>
    </row>
    <row r="182" spans="1:40" x14ac:dyDescent="0.25">
      <c r="A182" s="64" t="str">
        <f>'12peso'!A182</f>
        <v>c</v>
      </c>
      <c r="B182" s="64" t="str">
        <f>'12peso'!B182</f>
        <v>nd</v>
      </c>
      <c r="C182" s="64" t="str">
        <f>'12peso'!C182</f>
        <v>a</v>
      </c>
      <c r="D182" s="64"/>
      <c r="E182" s="87">
        <f>'12peso'!E182</f>
        <v>1114022</v>
      </c>
      <c r="F182" s="88">
        <f>'12peso'!F182</f>
        <v>1114022</v>
      </c>
      <c r="G182" s="39" t="str">
        <f>'12peso'!G182</f>
        <v>Café moído</v>
      </c>
      <c r="H182" s="85">
        <v>2.06</v>
      </c>
      <c r="I182" s="85">
        <v>0.95</v>
      </c>
      <c r="J182" s="85">
        <v>2.1800000000000002</v>
      </c>
      <c r="K182" s="85">
        <v>-0.13</v>
      </c>
      <c r="L182" s="85">
        <v>0.8</v>
      </c>
      <c r="M182" s="85">
        <v>-0.46</v>
      </c>
      <c r="N182" s="85">
        <v>-0.12</v>
      </c>
      <c r="O182" s="85">
        <v>-0.17</v>
      </c>
      <c r="P182" s="85">
        <v>1.53</v>
      </c>
      <c r="Q182" s="85">
        <v>2.69</v>
      </c>
      <c r="R182" s="85">
        <v>1.64</v>
      </c>
      <c r="S182" s="85">
        <v>0.7</v>
      </c>
      <c r="T182" s="85">
        <v>0.35</v>
      </c>
      <c r="U182" s="85">
        <v>0.52</v>
      </c>
      <c r="V182" s="85">
        <v>-0.38</v>
      </c>
      <c r="W182" s="85">
        <v>-1.37</v>
      </c>
      <c r="X182" s="85">
        <v>-1.73</v>
      </c>
      <c r="Y182" s="85">
        <v>-0.82</v>
      </c>
      <c r="Z182" s="85">
        <v>-1.28</v>
      </c>
      <c r="AA182" s="85">
        <v>-0.27</v>
      </c>
      <c r="AB182" s="85">
        <v>0.15</v>
      </c>
      <c r="AC182" s="85">
        <v>0.1</v>
      </c>
      <c r="AD182" s="85">
        <v>0.09</v>
      </c>
      <c r="AE182" s="85">
        <v>-0.92</v>
      </c>
      <c r="AF182" s="85">
        <v>0.41</v>
      </c>
      <c r="AG182" s="85">
        <v>-0.67</v>
      </c>
      <c r="AH182" s="85">
        <v>-0.09</v>
      </c>
      <c r="AI182" s="85">
        <v>1.47</v>
      </c>
      <c r="AJ182" s="85">
        <v>1.83</v>
      </c>
      <c r="AK182" s="85">
        <v>1.63</v>
      </c>
      <c r="AL182" s="85">
        <v>1.34</v>
      </c>
      <c r="AM182" s="85">
        <v>-0.42</v>
      </c>
      <c r="AN182" s="85">
        <v>0.25</v>
      </c>
    </row>
    <row r="183" spans="1:40" x14ac:dyDescent="0.25">
      <c r="A183" s="64" t="str">
        <f>'12peso'!A183</f>
        <v>c</v>
      </c>
      <c r="B183" s="64" t="str">
        <f>'12peso'!B183</f>
        <v>nd</v>
      </c>
      <c r="C183" s="64" t="str">
        <f>'12peso'!C183</f>
        <v>a</v>
      </c>
      <c r="D183" s="64"/>
      <c r="E183" s="87">
        <f>'12peso'!E183</f>
        <v>1114023</v>
      </c>
      <c r="F183" s="88">
        <f>'12peso'!F183</f>
        <v>1114023</v>
      </c>
      <c r="G183" s="39" t="str">
        <f>'12peso'!G183</f>
        <v>Café solúvel</v>
      </c>
      <c r="H183" s="85">
        <v>0.76</v>
      </c>
      <c r="I183" s="85">
        <v>3.05</v>
      </c>
      <c r="J183" s="85">
        <v>0.42</v>
      </c>
      <c r="K183" s="85">
        <v>2.57</v>
      </c>
      <c r="L183" s="85">
        <v>-1.1299999999999999</v>
      </c>
      <c r="M183" s="85">
        <v>0.36</v>
      </c>
      <c r="N183" s="85">
        <v>-0.28999999999999998</v>
      </c>
      <c r="O183" s="85">
        <v>1.8</v>
      </c>
      <c r="P183" s="85">
        <v>2.41</v>
      </c>
      <c r="Q183" s="85">
        <v>-0.04</v>
      </c>
      <c r="R183" s="85">
        <v>-1.68</v>
      </c>
      <c r="S183" s="85">
        <v>1.3</v>
      </c>
      <c r="T183" s="85">
        <v>2.2000000000000002</v>
      </c>
      <c r="U183" s="85">
        <v>0.65</v>
      </c>
      <c r="V183" s="85">
        <v>1.51</v>
      </c>
      <c r="W183" s="85">
        <v>-0.76</v>
      </c>
      <c r="X183" s="85">
        <v>1.0900000000000001</v>
      </c>
      <c r="Y183" s="85">
        <v>-0.32</v>
      </c>
      <c r="Z183" s="85">
        <v>2.08</v>
      </c>
      <c r="AA183" s="85">
        <v>-1.81</v>
      </c>
      <c r="AB183" s="85">
        <v>1.03</v>
      </c>
      <c r="AC183" s="85">
        <v>-0.77</v>
      </c>
      <c r="AD183" s="85">
        <v>0.31</v>
      </c>
      <c r="AE183" s="85">
        <v>-1.41</v>
      </c>
      <c r="AF183" s="85">
        <v>-0.26</v>
      </c>
      <c r="AG183" s="85">
        <v>-1.01</v>
      </c>
      <c r="AH183" s="85">
        <v>-0.64</v>
      </c>
      <c r="AI183" s="85">
        <v>1.98</v>
      </c>
      <c r="AJ183" s="85">
        <v>1.54</v>
      </c>
      <c r="AK183" s="85">
        <v>3.03</v>
      </c>
      <c r="AL183" s="85">
        <v>-1.49</v>
      </c>
      <c r="AM183" s="85">
        <v>0.1</v>
      </c>
      <c r="AN183" s="85">
        <v>0.99</v>
      </c>
    </row>
    <row r="184" spans="1:40" x14ac:dyDescent="0.25">
      <c r="A184" s="64" t="str">
        <f>'12peso'!A184</f>
        <v>c</v>
      </c>
      <c r="B184" s="64" t="str">
        <f>'12peso'!B184</f>
        <v>nd</v>
      </c>
      <c r="C184" s="64" t="str">
        <f>'12peso'!C184</f>
        <v>a</v>
      </c>
      <c r="D184" s="64"/>
      <c r="E184" s="87">
        <f>'12peso'!E184</f>
        <v>1114029</v>
      </c>
      <c r="F184" s="88">
        <f>'12peso'!F184</f>
        <v>1114029</v>
      </c>
      <c r="G184" s="39" t="str">
        <f>'12peso'!G184</f>
        <v>Chá</v>
      </c>
      <c r="H184" s="85">
        <v>2.2000000000000002</v>
      </c>
      <c r="I184" s="85">
        <v>1.57</v>
      </c>
      <c r="J184" s="85">
        <v>-0.94</v>
      </c>
      <c r="K184" s="85">
        <v>0.06</v>
      </c>
      <c r="L184" s="85">
        <v>3.75</v>
      </c>
      <c r="M184" s="85">
        <v>0.66</v>
      </c>
      <c r="N184" s="85">
        <v>1.08</v>
      </c>
      <c r="O184" s="85">
        <v>0.45</v>
      </c>
      <c r="P184" s="85">
        <v>1.83</v>
      </c>
      <c r="Q184" s="85">
        <v>0.46</v>
      </c>
      <c r="R184" s="85">
        <v>0.32</v>
      </c>
      <c r="S184" s="85">
        <v>9.85</v>
      </c>
      <c r="T184" s="85">
        <v>-0.45</v>
      </c>
      <c r="U184" s="85">
        <v>0.15</v>
      </c>
      <c r="V184" s="85">
        <v>2.58</v>
      </c>
      <c r="W184" s="85">
        <v>4.32</v>
      </c>
      <c r="X184" s="85">
        <v>3.12</v>
      </c>
      <c r="Y184" s="85">
        <v>5.67</v>
      </c>
      <c r="Z184" s="85">
        <v>2.88</v>
      </c>
      <c r="AA184" s="85">
        <v>2.86</v>
      </c>
      <c r="AB184" s="85">
        <v>8.84</v>
      </c>
      <c r="AC184" s="85">
        <v>10.69</v>
      </c>
      <c r="AD184" s="85">
        <v>3.9</v>
      </c>
      <c r="AE184" s="85">
        <v>-0.43</v>
      </c>
      <c r="AF184" s="85">
        <v>4.37</v>
      </c>
      <c r="AG184" s="85">
        <v>-0.61</v>
      </c>
      <c r="AH184" s="85">
        <v>2.52</v>
      </c>
      <c r="AI184" s="85">
        <v>0.51</v>
      </c>
      <c r="AJ184" s="85">
        <v>-0.89</v>
      </c>
      <c r="AK184" s="85">
        <v>1.28</v>
      </c>
      <c r="AL184" s="85">
        <v>-1.77</v>
      </c>
      <c r="AM184" s="85">
        <v>0.53</v>
      </c>
      <c r="AN184" s="85">
        <v>1.57</v>
      </c>
    </row>
    <row r="185" spans="1:40" x14ac:dyDescent="0.25">
      <c r="A185" s="64" t="str">
        <f>'12peso'!A185</f>
        <v>c</v>
      </c>
      <c r="B185" s="64" t="str">
        <f>'12peso'!B185</f>
        <v>nd</v>
      </c>
      <c r="C185" s="64" t="str">
        <f>'12peso'!C185</f>
        <v>a</v>
      </c>
      <c r="D185" s="64"/>
      <c r="E185" s="87">
        <f>'12peso'!E185</f>
        <v>1114083</v>
      </c>
      <c r="F185" s="88">
        <f>'12peso'!F185</f>
        <v>1114083</v>
      </c>
      <c r="G185" s="39" t="str">
        <f>'12peso'!G185</f>
        <v>Refrigerante e água mineral</v>
      </c>
      <c r="H185" s="85">
        <v>0.14000000000000001</v>
      </c>
      <c r="I185" s="85">
        <v>1.26</v>
      </c>
      <c r="J185" s="85">
        <v>0.63</v>
      </c>
      <c r="K185" s="85">
        <v>-0.16</v>
      </c>
      <c r="L185" s="85">
        <v>0.27</v>
      </c>
      <c r="M185" s="85">
        <v>1.02</v>
      </c>
      <c r="N185" s="85">
        <v>1.19</v>
      </c>
      <c r="O185" s="85">
        <v>0.84</v>
      </c>
      <c r="P185" s="85">
        <v>1.57</v>
      </c>
      <c r="Q185" s="85">
        <v>1.71</v>
      </c>
      <c r="R185" s="85">
        <v>1.31</v>
      </c>
      <c r="S185" s="85">
        <v>-0.35</v>
      </c>
      <c r="T185" s="85">
        <v>1.54</v>
      </c>
      <c r="U185" s="85">
        <v>-0.15</v>
      </c>
      <c r="V185" s="85">
        <v>0.56999999999999995</v>
      </c>
      <c r="W185" s="85">
        <v>1.46</v>
      </c>
      <c r="X185" s="85">
        <v>0.7</v>
      </c>
      <c r="Y185" s="85">
        <v>-0.48</v>
      </c>
      <c r="Z185" s="85">
        <v>0.33</v>
      </c>
      <c r="AA185" s="85">
        <v>0.23</v>
      </c>
      <c r="AB185" s="85">
        <v>0.42</v>
      </c>
      <c r="AC185" s="85">
        <v>1.33</v>
      </c>
      <c r="AD185" s="85">
        <v>0.13</v>
      </c>
      <c r="AE185" s="85">
        <v>1.1100000000000001</v>
      </c>
      <c r="AF185" s="85">
        <v>1.18</v>
      </c>
      <c r="AG185" s="85">
        <v>0.65</v>
      </c>
      <c r="AH185" s="85">
        <v>0.33</v>
      </c>
      <c r="AI185" s="85">
        <v>0.88</v>
      </c>
      <c r="AJ185" s="85">
        <v>0.13</v>
      </c>
      <c r="AK185" s="85">
        <v>0.49</v>
      </c>
      <c r="AL185" s="85">
        <v>0.5</v>
      </c>
      <c r="AM185" s="85">
        <v>0.69</v>
      </c>
      <c r="AN185" s="85">
        <v>1.24</v>
      </c>
    </row>
    <row r="186" spans="1:40" x14ac:dyDescent="0.25">
      <c r="A186" s="64" t="str">
        <f>'12peso'!A186</f>
        <v>c</v>
      </c>
      <c r="B186" s="64" t="str">
        <f>'12peso'!B186</f>
        <v>nd</v>
      </c>
      <c r="C186" s="64" t="str">
        <f>'12peso'!C186</f>
        <v>a</v>
      </c>
      <c r="D186" s="64"/>
      <c r="E186" s="87">
        <f>'12peso'!E186</f>
        <v>1114084</v>
      </c>
      <c r="F186" s="88">
        <f>'12peso'!F186</f>
        <v>1114084</v>
      </c>
      <c r="G186" s="39" t="str">
        <f>'12peso'!G186</f>
        <v>Cerveja</v>
      </c>
      <c r="H186" s="85">
        <v>0.38</v>
      </c>
      <c r="I186" s="85">
        <v>-0.21</v>
      </c>
      <c r="J186" s="85">
        <v>0.01</v>
      </c>
      <c r="K186" s="85">
        <v>1.2</v>
      </c>
      <c r="L186" s="85">
        <v>2.89</v>
      </c>
      <c r="M186" s="85">
        <v>1.1200000000000001</v>
      </c>
      <c r="N186" s="85">
        <v>0.78</v>
      </c>
      <c r="O186" s="85">
        <v>0.69</v>
      </c>
      <c r="P186" s="85">
        <v>2.68</v>
      </c>
      <c r="Q186" s="85">
        <v>2.91</v>
      </c>
      <c r="R186" s="85">
        <v>0.47</v>
      </c>
      <c r="S186" s="85">
        <v>-7.0000000000000007E-2</v>
      </c>
      <c r="T186" s="85">
        <v>1.06</v>
      </c>
      <c r="U186" s="85">
        <v>-1.45</v>
      </c>
      <c r="V186" s="85">
        <v>0.72</v>
      </c>
      <c r="W186" s="85">
        <v>0.21</v>
      </c>
      <c r="X186" s="85">
        <v>-0.26</v>
      </c>
      <c r="Y186" s="85">
        <v>-0.52</v>
      </c>
      <c r="Z186" s="85">
        <v>2.86</v>
      </c>
      <c r="AA186" s="85">
        <v>2.63</v>
      </c>
      <c r="AB186" s="85">
        <v>1.17</v>
      </c>
      <c r="AC186" s="85">
        <v>1.17</v>
      </c>
      <c r="AD186" s="85">
        <v>1.0900000000000001</v>
      </c>
      <c r="AE186" s="85">
        <v>0.34</v>
      </c>
      <c r="AF186" s="85">
        <v>0.8</v>
      </c>
      <c r="AG186" s="85">
        <v>0.77</v>
      </c>
      <c r="AH186" s="85">
        <v>0.12</v>
      </c>
      <c r="AI186" s="85">
        <v>-1.0900000000000001</v>
      </c>
      <c r="AJ186" s="85">
        <v>0.56999999999999995</v>
      </c>
      <c r="AK186" s="85">
        <v>0</v>
      </c>
      <c r="AL186" s="85">
        <v>0.51</v>
      </c>
      <c r="AM186" s="85">
        <v>0.37</v>
      </c>
      <c r="AN186" s="85">
        <v>3.48</v>
      </c>
    </row>
    <row r="187" spans="1:40" x14ac:dyDescent="0.25">
      <c r="A187" s="64" t="str">
        <f>'12peso'!A187</f>
        <v>c</v>
      </c>
      <c r="B187" s="64" t="str">
        <f>'12peso'!B187</f>
        <v>nd</v>
      </c>
      <c r="C187" s="64" t="str">
        <f>'12peso'!C187</f>
        <v>a</v>
      </c>
      <c r="D187" s="64"/>
      <c r="E187" s="87">
        <f>'12peso'!E187</f>
        <v>1114085</v>
      </c>
      <c r="F187" s="88">
        <f>'12peso'!F187</f>
        <v>1114085</v>
      </c>
      <c r="G187" s="39" t="str">
        <f>'12peso'!G187</f>
        <v>Outras bebidas alcoólicas</v>
      </c>
      <c r="H187" s="85">
        <v>2.1</v>
      </c>
      <c r="I187" s="85">
        <v>0.11</v>
      </c>
      <c r="J187" s="85">
        <v>0.35</v>
      </c>
      <c r="K187" s="85">
        <v>-0.76</v>
      </c>
      <c r="L187" s="85">
        <v>0.03</v>
      </c>
      <c r="M187" s="85">
        <v>-7.0000000000000007E-2</v>
      </c>
      <c r="N187" s="85">
        <v>-0.37</v>
      </c>
      <c r="O187" s="85">
        <v>3.08</v>
      </c>
      <c r="P187" s="85">
        <v>1.31</v>
      </c>
      <c r="Q187" s="85">
        <v>0.59</v>
      </c>
      <c r="R187" s="85">
        <v>-1.17</v>
      </c>
      <c r="S187" s="85">
        <v>-0.55000000000000004</v>
      </c>
      <c r="T187" s="85">
        <v>0.72</v>
      </c>
      <c r="U187" s="85">
        <v>0.15</v>
      </c>
      <c r="V187" s="85">
        <v>0.35</v>
      </c>
      <c r="W187" s="85">
        <v>1.54</v>
      </c>
      <c r="X187" s="85">
        <v>-1.06</v>
      </c>
      <c r="Y187" s="85">
        <v>-1.33</v>
      </c>
      <c r="Z187" s="85">
        <v>0.16</v>
      </c>
      <c r="AA187" s="85">
        <v>0.26</v>
      </c>
      <c r="AB187" s="85">
        <v>0.65</v>
      </c>
      <c r="AC187" s="85">
        <v>0.71</v>
      </c>
      <c r="AD187" s="85">
        <v>0.85</v>
      </c>
      <c r="AE187" s="85">
        <v>-0.34</v>
      </c>
      <c r="AF187" s="85">
        <v>0.05</v>
      </c>
      <c r="AG187" s="85">
        <v>0.22</v>
      </c>
      <c r="AH187" s="85">
        <v>0.81</v>
      </c>
      <c r="AI187" s="85">
        <v>1.34</v>
      </c>
      <c r="AJ187" s="85">
        <v>0.93</v>
      </c>
      <c r="AK187" s="85">
        <v>0.81</v>
      </c>
      <c r="AL187" s="85">
        <v>-0.08</v>
      </c>
      <c r="AM187" s="85">
        <v>1.1299999999999999</v>
      </c>
      <c r="AN187" s="85">
        <v>0.63</v>
      </c>
    </row>
    <row r="188" spans="1:40" x14ac:dyDescent="0.25">
      <c r="A188" s="64">
        <f>'12peso'!A188</f>
        <v>0</v>
      </c>
      <c r="B188" s="64">
        <f>'12peso'!B188</f>
        <v>0</v>
      </c>
      <c r="C188" s="64">
        <f>'12peso'!C188</f>
        <v>0</v>
      </c>
      <c r="D188" s="64"/>
      <c r="E188" s="110">
        <f>'12peso'!E188</f>
        <v>1115000</v>
      </c>
      <c r="F188" s="114">
        <f>'12peso'!F188</f>
        <v>1115</v>
      </c>
      <c r="G188" s="99" t="str">
        <f>'12peso'!G188</f>
        <v>Enlatados e conservas</v>
      </c>
      <c r="H188" s="85">
        <v>1.54</v>
      </c>
      <c r="I188" s="85">
        <v>1.17</v>
      </c>
      <c r="J188" s="85">
        <v>0.21</v>
      </c>
      <c r="K188" s="85">
        <v>1.22</v>
      </c>
      <c r="L188" s="85">
        <v>1.35</v>
      </c>
      <c r="M188" s="85">
        <v>0.89</v>
      </c>
      <c r="N188" s="85">
        <v>1.62</v>
      </c>
      <c r="O188" s="85">
        <v>1.3</v>
      </c>
      <c r="P188" s="85">
        <v>0.28000000000000003</v>
      </c>
      <c r="Q188" s="85">
        <v>0.7</v>
      </c>
      <c r="R188" s="85">
        <v>0.83</v>
      </c>
      <c r="S188" s="85">
        <v>0.28999999999999998</v>
      </c>
      <c r="T188" s="85">
        <v>1.43</v>
      </c>
      <c r="U188" s="85">
        <v>1.32</v>
      </c>
      <c r="V188" s="85">
        <v>1.59</v>
      </c>
      <c r="W188" s="85">
        <v>0.84</v>
      </c>
      <c r="X188" s="85">
        <v>0.5</v>
      </c>
      <c r="Y188" s="85">
        <v>0.48</v>
      </c>
      <c r="Z188" s="85">
        <v>0.63</v>
      </c>
      <c r="AA188" s="85">
        <v>-0.27</v>
      </c>
      <c r="AB188" s="85">
        <v>0.72</v>
      </c>
      <c r="AC188" s="85">
        <v>0.71</v>
      </c>
      <c r="AD188" s="85">
        <v>1.1599999999999999</v>
      </c>
      <c r="AE188" s="85">
        <v>0.42</v>
      </c>
      <c r="AF188" s="85">
        <v>0.39</v>
      </c>
      <c r="AG188" s="85">
        <v>-0.18</v>
      </c>
      <c r="AH188" s="85">
        <v>0.11</v>
      </c>
      <c r="AI188" s="85">
        <v>0.52</v>
      </c>
      <c r="AJ188" s="85">
        <v>1.06</v>
      </c>
      <c r="AK188" s="85">
        <v>-0.16</v>
      </c>
      <c r="AL188" s="85">
        <v>0.96</v>
      </c>
      <c r="AM188" s="85">
        <v>-0.1</v>
      </c>
      <c r="AN188" s="85">
        <v>0.57999999999999996</v>
      </c>
    </row>
    <row r="189" spans="1:40" x14ac:dyDescent="0.25">
      <c r="A189" s="64" t="str">
        <f>'12peso'!A189</f>
        <v>c</v>
      </c>
      <c r="B189" s="64" t="str">
        <f>'12peso'!B189</f>
        <v>nd</v>
      </c>
      <c r="C189" s="64" t="str">
        <f>'12peso'!C189</f>
        <v>a</v>
      </c>
      <c r="D189" s="64"/>
      <c r="E189" s="89">
        <f>'12peso'!E189</f>
        <v>9999999</v>
      </c>
      <c r="F189" s="88">
        <f>'12peso'!F189</f>
        <v>1115004</v>
      </c>
      <c r="G189" s="39" t="str">
        <f>'12peso'!G189</f>
        <v>Coco ralado</v>
      </c>
      <c r="H189" s="85">
        <v>0.53</v>
      </c>
      <c r="I189" s="85">
        <v>1.51</v>
      </c>
      <c r="J189" s="85">
        <v>-1.83</v>
      </c>
      <c r="K189" s="85">
        <v>1.21</v>
      </c>
      <c r="L189" s="85">
        <v>-1.02</v>
      </c>
      <c r="M189" s="85">
        <v>-1.77</v>
      </c>
      <c r="N189" s="85">
        <v>0.66</v>
      </c>
      <c r="O189" s="85">
        <v>-0.02</v>
      </c>
      <c r="P189" s="85">
        <v>0.4</v>
      </c>
      <c r="Q189" s="85">
        <v>0.52</v>
      </c>
      <c r="R189" s="85">
        <v>0.01</v>
      </c>
      <c r="S189" s="85">
        <v>-3.48</v>
      </c>
      <c r="T189" s="85">
        <v>2.31</v>
      </c>
      <c r="U189" s="85">
        <v>-0.04</v>
      </c>
      <c r="V189" s="85">
        <v>2.4700000000000002</v>
      </c>
      <c r="W189" s="85">
        <v>1.98</v>
      </c>
      <c r="X189" s="85">
        <v>1.49</v>
      </c>
      <c r="Y189" s="85">
        <v>-0.45</v>
      </c>
      <c r="Z189" s="85">
        <v>3.38</v>
      </c>
      <c r="AA189" s="85">
        <v>0.18</v>
      </c>
      <c r="AB189" s="85">
        <v>0.73</v>
      </c>
      <c r="AC189" s="85">
        <v>2.73</v>
      </c>
      <c r="AD189" s="85">
        <v>2.89</v>
      </c>
      <c r="AE189" s="85">
        <v>-2.35</v>
      </c>
      <c r="AF189" s="85">
        <v>1.4</v>
      </c>
      <c r="AG189" s="85">
        <v>3.58</v>
      </c>
      <c r="AH189" s="85">
        <v>-0.27</v>
      </c>
      <c r="AI189" s="85">
        <v>0.47</v>
      </c>
      <c r="AJ189" s="85">
        <v>2.2000000000000002</v>
      </c>
      <c r="AK189" s="85">
        <v>1.27</v>
      </c>
      <c r="AL189" s="85">
        <v>3.64</v>
      </c>
      <c r="AM189" s="85">
        <v>-0.97</v>
      </c>
      <c r="AN189" s="85">
        <v>0.98</v>
      </c>
    </row>
    <row r="190" spans="1:40" x14ac:dyDescent="0.25">
      <c r="A190" s="64" t="str">
        <f>'12peso'!A190</f>
        <v>c</v>
      </c>
      <c r="B190" s="64" t="str">
        <f>'12peso'!B190</f>
        <v>nd</v>
      </c>
      <c r="C190" s="64" t="str">
        <f>'12peso'!C190</f>
        <v>a</v>
      </c>
      <c r="D190" s="64"/>
      <c r="E190" s="87">
        <f>'12peso'!E190</f>
        <v>1115006</v>
      </c>
      <c r="F190" s="88">
        <f>'12peso'!F190</f>
        <v>1115006</v>
      </c>
      <c r="G190" s="39" t="str">
        <f>'12peso'!G190</f>
        <v>Ervilha em conserva</v>
      </c>
      <c r="H190" s="85">
        <v>2.27</v>
      </c>
      <c r="I190" s="85">
        <v>-0.73</v>
      </c>
      <c r="J190" s="85">
        <v>2</v>
      </c>
      <c r="K190" s="85">
        <v>0.61</v>
      </c>
      <c r="L190" s="85">
        <v>1.4</v>
      </c>
      <c r="M190" s="85">
        <v>1.22</v>
      </c>
      <c r="N190" s="85">
        <v>2.4900000000000002</v>
      </c>
      <c r="O190" s="85">
        <v>-0.63</v>
      </c>
      <c r="P190" s="85">
        <v>3.25</v>
      </c>
      <c r="Q190" s="85">
        <v>2.4</v>
      </c>
      <c r="R190" s="85">
        <v>2.2999999999999998</v>
      </c>
      <c r="S190" s="85">
        <v>2.7</v>
      </c>
      <c r="T190" s="85">
        <v>4.79</v>
      </c>
      <c r="U190" s="85">
        <v>1.33</v>
      </c>
      <c r="V190" s="85">
        <v>4.07</v>
      </c>
      <c r="W190" s="85">
        <v>2.74</v>
      </c>
      <c r="X190" s="85">
        <v>-0.57999999999999996</v>
      </c>
      <c r="Y190" s="85">
        <v>0.82</v>
      </c>
      <c r="Z190" s="85">
        <v>1.41</v>
      </c>
      <c r="AA190" s="85">
        <v>0.86</v>
      </c>
      <c r="AB190" s="85">
        <v>1.4</v>
      </c>
      <c r="AC190" s="85">
        <v>-1.48</v>
      </c>
      <c r="AD190" s="85">
        <v>1.71</v>
      </c>
      <c r="AE190" s="85">
        <v>1.25</v>
      </c>
      <c r="AF190" s="85">
        <v>-0.81</v>
      </c>
      <c r="AG190" s="85">
        <v>1.0900000000000001</v>
      </c>
      <c r="AH190" s="85">
        <v>-1.5</v>
      </c>
      <c r="AI190" s="85">
        <v>2.4</v>
      </c>
      <c r="AJ190" s="85">
        <v>1.54</v>
      </c>
      <c r="AK190" s="85">
        <v>0.76</v>
      </c>
      <c r="AL190" s="85">
        <v>0.14000000000000001</v>
      </c>
      <c r="AM190" s="85">
        <v>0.4</v>
      </c>
      <c r="AN190" s="85">
        <v>-1.26</v>
      </c>
    </row>
    <row r="191" spans="1:40" x14ac:dyDescent="0.25">
      <c r="A191" s="64" t="str">
        <f>'12peso'!A191</f>
        <v>c</v>
      </c>
      <c r="B191" s="64" t="str">
        <f>'12peso'!B191</f>
        <v>nd</v>
      </c>
      <c r="C191" s="64" t="str">
        <f>'12peso'!C191</f>
        <v>a</v>
      </c>
      <c r="D191" s="64"/>
      <c r="E191" s="87">
        <f>'12peso'!E191</f>
        <v>1115016</v>
      </c>
      <c r="F191" s="88">
        <f>'12peso'!F191</f>
        <v>1115016</v>
      </c>
      <c r="G191" s="39" t="str">
        <f>'12peso'!G191</f>
        <v>Palmito em conserva</v>
      </c>
      <c r="H191" s="85">
        <v>-0.14000000000000001</v>
      </c>
      <c r="I191" s="85">
        <v>2.69</v>
      </c>
      <c r="J191" s="85">
        <v>-2.89</v>
      </c>
      <c r="K191" s="85">
        <v>2.21</v>
      </c>
      <c r="L191" s="85">
        <v>-2.86</v>
      </c>
      <c r="M191" s="85">
        <v>1.88</v>
      </c>
      <c r="N191" s="85">
        <v>4.6100000000000003</v>
      </c>
      <c r="O191" s="85">
        <v>-0.84</v>
      </c>
      <c r="P191" s="85">
        <v>2.48</v>
      </c>
      <c r="Q191" s="85">
        <v>-0.39</v>
      </c>
      <c r="R191" s="85">
        <v>-2.14</v>
      </c>
      <c r="S191" s="85">
        <v>-0.12</v>
      </c>
      <c r="T191" s="85">
        <v>0.04</v>
      </c>
      <c r="U191" s="85">
        <v>2.6</v>
      </c>
      <c r="V191" s="85">
        <v>0.03</v>
      </c>
      <c r="W191" s="85">
        <v>1.06</v>
      </c>
      <c r="X191" s="85">
        <v>0.39</v>
      </c>
      <c r="Y191" s="85">
        <v>1.59</v>
      </c>
      <c r="Z191" s="85">
        <v>0.72</v>
      </c>
      <c r="AA191" s="85">
        <v>-0.59</v>
      </c>
      <c r="AB191" s="85">
        <v>1.78</v>
      </c>
      <c r="AC191" s="85">
        <v>0.1</v>
      </c>
      <c r="AD191" s="85">
        <v>0.59</v>
      </c>
      <c r="AE191" s="85">
        <v>-1.87</v>
      </c>
      <c r="AF191" s="85">
        <v>0.65</v>
      </c>
      <c r="AG191" s="85">
        <v>-0.11</v>
      </c>
      <c r="AH191" s="85">
        <v>0.28999999999999998</v>
      </c>
      <c r="AI191" s="85">
        <v>0.56000000000000005</v>
      </c>
      <c r="AJ191" s="85">
        <v>0.55000000000000004</v>
      </c>
      <c r="AK191" s="85">
        <v>0.12</v>
      </c>
      <c r="AL191" s="85">
        <v>0.19</v>
      </c>
      <c r="AM191" s="85">
        <v>0.23</v>
      </c>
      <c r="AN191" s="85">
        <v>2.79</v>
      </c>
    </row>
    <row r="192" spans="1:40" x14ac:dyDescent="0.25">
      <c r="A192" s="64" t="str">
        <f>'12peso'!A192</f>
        <v>c</v>
      </c>
      <c r="B192" s="64" t="str">
        <f>'12peso'!B192</f>
        <v>nd</v>
      </c>
      <c r="C192" s="64" t="str">
        <f>'12peso'!C192</f>
        <v>a</v>
      </c>
      <c r="D192" s="64"/>
      <c r="E192" s="89">
        <f>'12peso'!E192</f>
        <v>9999999</v>
      </c>
      <c r="F192" s="88">
        <f>'12peso'!F192</f>
        <v>1115017</v>
      </c>
      <c r="G192" s="39" t="str">
        <f>'12peso'!G192</f>
        <v>Pepino em conserva</v>
      </c>
      <c r="H192" s="85">
        <v>1.84</v>
      </c>
      <c r="I192" s="85">
        <v>-2.93</v>
      </c>
      <c r="J192" s="85">
        <v>0.85</v>
      </c>
      <c r="K192" s="85">
        <v>3.98</v>
      </c>
      <c r="L192" s="85">
        <v>3.28</v>
      </c>
      <c r="M192" s="85">
        <v>0.61</v>
      </c>
      <c r="N192" s="85">
        <v>1.82</v>
      </c>
      <c r="O192" s="85">
        <v>-1.1499999999999999</v>
      </c>
      <c r="P192" s="85">
        <v>-0.37</v>
      </c>
      <c r="Q192" s="85">
        <v>-0.22</v>
      </c>
      <c r="R192" s="85">
        <v>-0.2</v>
      </c>
      <c r="S192" s="85">
        <v>1.88</v>
      </c>
      <c r="T192" s="85">
        <v>1.04</v>
      </c>
      <c r="U192" s="85">
        <v>0.41</v>
      </c>
      <c r="V192" s="85">
        <v>1.36</v>
      </c>
      <c r="W192" s="85">
        <v>0.83</v>
      </c>
      <c r="X192" s="85">
        <v>0.02</v>
      </c>
      <c r="Y192" s="85">
        <v>2.3199999999999998</v>
      </c>
      <c r="Z192" s="85">
        <v>-0.57999999999999996</v>
      </c>
      <c r="AA192" s="85">
        <v>0.33</v>
      </c>
      <c r="AB192" s="85">
        <v>-0.34</v>
      </c>
      <c r="AC192" s="85">
        <v>-0.87</v>
      </c>
      <c r="AD192" s="85">
        <v>5.65</v>
      </c>
      <c r="AE192" s="85">
        <v>1.44</v>
      </c>
      <c r="AF192" s="85">
        <v>-2.62</v>
      </c>
      <c r="AG192" s="85">
        <v>1.68</v>
      </c>
      <c r="AH192" s="85">
        <v>0.01</v>
      </c>
      <c r="AI192" s="85">
        <v>1.0900000000000001</v>
      </c>
      <c r="AJ192" s="85">
        <v>8.49</v>
      </c>
      <c r="AK192" s="85">
        <v>-0.13</v>
      </c>
      <c r="AL192" s="85">
        <v>2.76</v>
      </c>
      <c r="AM192" s="85">
        <v>-0.88</v>
      </c>
      <c r="AN192" s="85">
        <v>1.19</v>
      </c>
    </row>
    <row r="193" spans="1:40" x14ac:dyDescent="0.25">
      <c r="A193" s="64" t="str">
        <f>'12peso'!A193</f>
        <v>c</v>
      </c>
      <c r="B193" s="64" t="str">
        <f>'12peso'!B193</f>
        <v>nd</v>
      </c>
      <c r="C193" s="64" t="str">
        <f>'12peso'!C193</f>
        <v>a</v>
      </c>
      <c r="D193" s="64"/>
      <c r="E193" s="87">
        <f>'12peso'!E193</f>
        <v>1115039</v>
      </c>
      <c r="F193" s="88">
        <f>'12peso'!F193</f>
        <v>1115039</v>
      </c>
      <c r="G193" s="39" t="str">
        <f>'12peso'!G193</f>
        <v>Sardinha em conserva</v>
      </c>
      <c r="H193" s="85">
        <v>4.2</v>
      </c>
      <c r="I193" s="85">
        <v>1.64</v>
      </c>
      <c r="J193" s="85">
        <v>2.66</v>
      </c>
      <c r="K193" s="85">
        <v>2.38</v>
      </c>
      <c r="L193" s="85">
        <v>1.72</v>
      </c>
      <c r="M193" s="85">
        <v>1.82</v>
      </c>
      <c r="N193" s="85">
        <v>1.31</v>
      </c>
      <c r="O193" s="85">
        <v>1.49</v>
      </c>
      <c r="P193" s="85">
        <v>-0.28999999999999998</v>
      </c>
      <c r="Q193" s="85">
        <v>1.1200000000000001</v>
      </c>
      <c r="R193" s="85">
        <v>0.65</v>
      </c>
      <c r="S193" s="85">
        <v>0.71</v>
      </c>
      <c r="T193" s="85">
        <v>1.27</v>
      </c>
      <c r="U193" s="85">
        <v>2.31</v>
      </c>
      <c r="V193" s="85">
        <v>0.87</v>
      </c>
      <c r="W193" s="85">
        <v>2.34</v>
      </c>
      <c r="X193" s="85">
        <v>0.99</v>
      </c>
      <c r="Y193" s="85">
        <v>0.37</v>
      </c>
      <c r="Z193" s="85">
        <v>-0.18</v>
      </c>
      <c r="AA193" s="85">
        <v>-0.51</v>
      </c>
      <c r="AB193" s="85">
        <v>-0.19</v>
      </c>
      <c r="AC193" s="85">
        <v>0.43</v>
      </c>
      <c r="AD193" s="85">
        <v>0.28000000000000003</v>
      </c>
      <c r="AE193" s="85">
        <v>-0.11</v>
      </c>
      <c r="AF193" s="85">
        <v>0.39</v>
      </c>
      <c r="AG193" s="85">
        <v>0.18</v>
      </c>
      <c r="AH193" s="85">
        <v>-0.52</v>
      </c>
      <c r="AI193" s="85">
        <v>-0.49</v>
      </c>
      <c r="AJ193" s="85">
        <v>0.4</v>
      </c>
      <c r="AK193" s="85">
        <v>-0.74</v>
      </c>
      <c r="AL193" s="85">
        <v>1.5</v>
      </c>
      <c r="AM193" s="85">
        <v>0.19</v>
      </c>
      <c r="AN193" s="85">
        <v>0.19</v>
      </c>
    </row>
    <row r="194" spans="1:40" x14ac:dyDescent="0.25">
      <c r="A194" s="64" t="str">
        <f>'12peso'!A194</f>
        <v>c</v>
      </c>
      <c r="B194" s="64" t="str">
        <f>'12peso'!B194</f>
        <v>nd</v>
      </c>
      <c r="C194" s="64" t="str">
        <f>'12peso'!C194</f>
        <v>a</v>
      </c>
      <c r="D194" s="64"/>
      <c r="E194" s="87">
        <f>'12peso'!E194</f>
        <v>1115050</v>
      </c>
      <c r="F194" s="88">
        <f>'12peso'!F194</f>
        <v>1115050</v>
      </c>
      <c r="G194" s="39" t="str">
        <f>'12peso'!G194</f>
        <v>Salsicha em conserva</v>
      </c>
      <c r="H194" s="85">
        <v>-2.97</v>
      </c>
      <c r="I194" s="85">
        <v>1.61</v>
      </c>
      <c r="J194" s="85">
        <v>-1.61</v>
      </c>
      <c r="K194" s="85">
        <v>-1.78</v>
      </c>
      <c r="L194" s="85">
        <v>3.37</v>
      </c>
      <c r="M194" s="85">
        <v>1.64</v>
      </c>
      <c r="N194" s="85">
        <v>-1.06</v>
      </c>
      <c r="O194" s="85">
        <v>1.0900000000000001</v>
      </c>
      <c r="P194" s="85">
        <v>-0.41</v>
      </c>
      <c r="Q194" s="85">
        <v>2.89</v>
      </c>
      <c r="R194" s="85">
        <v>0.51</v>
      </c>
      <c r="S194" s="85">
        <v>0.7</v>
      </c>
      <c r="T194" s="85">
        <v>2.2200000000000002</v>
      </c>
      <c r="U194" s="85">
        <v>1.05</v>
      </c>
      <c r="V194" s="85">
        <v>1.05</v>
      </c>
      <c r="W194" s="85">
        <v>1.6</v>
      </c>
      <c r="X194" s="85">
        <v>0.09</v>
      </c>
      <c r="Y194" s="85">
        <v>0.67</v>
      </c>
      <c r="Z194" s="85">
        <v>2.39</v>
      </c>
      <c r="AA194" s="85">
        <v>0.82</v>
      </c>
      <c r="AB194" s="85">
        <v>-1.39</v>
      </c>
      <c r="AC194" s="85">
        <v>1.92</v>
      </c>
      <c r="AD194" s="85">
        <v>0.92</v>
      </c>
      <c r="AE194" s="85">
        <v>0.26</v>
      </c>
      <c r="AF194" s="85">
        <v>-2.6</v>
      </c>
      <c r="AG194" s="85">
        <v>0.22</v>
      </c>
      <c r="AH194" s="85">
        <v>0.82</v>
      </c>
      <c r="AI194" s="85">
        <v>-0.89</v>
      </c>
      <c r="AJ194" s="85">
        <v>3.51</v>
      </c>
      <c r="AK194" s="85">
        <v>-1.54</v>
      </c>
      <c r="AL194" s="85">
        <v>1.32</v>
      </c>
      <c r="AM194" s="85">
        <v>0.11</v>
      </c>
      <c r="AN194" s="85">
        <v>2.68</v>
      </c>
    </row>
    <row r="195" spans="1:40" x14ac:dyDescent="0.25">
      <c r="A195" s="64" t="str">
        <f>'12peso'!A195</f>
        <v>c</v>
      </c>
      <c r="B195" s="64" t="str">
        <f>'12peso'!B195</f>
        <v>nd</v>
      </c>
      <c r="C195" s="64" t="str">
        <f>'12peso'!C195</f>
        <v>a</v>
      </c>
      <c r="D195" s="64"/>
      <c r="E195" s="87">
        <f>'12peso'!E195</f>
        <v>1115051</v>
      </c>
      <c r="F195" s="88">
        <f>'12peso'!F195</f>
        <v>1115051</v>
      </c>
      <c r="G195" s="39" t="str">
        <f>'12peso'!G195</f>
        <v>Carne em conserva</v>
      </c>
      <c r="H195" s="85">
        <v>0.84</v>
      </c>
      <c r="I195" s="85">
        <v>-2.4</v>
      </c>
      <c r="J195" s="85">
        <v>4.45</v>
      </c>
      <c r="K195" s="85">
        <v>1.22</v>
      </c>
      <c r="L195" s="85">
        <v>1.22</v>
      </c>
      <c r="M195" s="85">
        <v>2.4900000000000002</v>
      </c>
      <c r="N195" s="85">
        <v>3.65</v>
      </c>
      <c r="O195" s="85">
        <v>2.74</v>
      </c>
      <c r="P195" s="85">
        <v>-1.62</v>
      </c>
      <c r="Q195" s="85">
        <v>1.1100000000000001</v>
      </c>
      <c r="R195" s="85">
        <v>0.25</v>
      </c>
      <c r="S195" s="85">
        <v>7.0000000000000007E-2</v>
      </c>
      <c r="T195" s="85">
        <v>1.07</v>
      </c>
      <c r="U195" s="85">
        <v>-3.89</v>
      </c>
      <c r="V195" s="85">
        <v>4.26</v>
      </c>
      <c r="W195" s="85">
        <v>-2.85</v>
      </c>
      <c r="X195" s="85">
        <v>-3.25</v>
      </c>
      <c r="Y195" s="85">
        <v>0.37</v>
      </c>
      <c r="Z195" s="85">
        <v>0.34</v>
      </c>
      <c r="AA195" s="85">
        <v>0.44</v>
      </c>
      <c r="AB195" s="85">
        <v>2.04</v>
      </c>
      <c r="AC195" s="85">
        <v>2.1800000000000002</v>
      </c>
      <c r="AD195" s="85">
        <v>-0.94</v>
      </c>
      <c r="AE195" s="85">
        <v>0.83</v>
      </c>
      <c r="AF195" s="85">
        <v>0.23</v>
      </c>
      <c r="AG195" s="85">
        <v>0.82</v>
      </c>
      <c r="AH195" s="85">
        <v>0.83</v>
      </c>
      <c r="AI195" s="85">
        <v>0.98</v>
      </c>
      <c r="AJ195" s="85">
        <v>0.46</v>
      </c>
      <c r="AK195" s="85">
        <v>-0.37</v>
      </c>
      <c r="AL195" s="85">
        <v>0.31</v>
      </c>
      <c r="AM195" s="85">
        <v>2.2799999999999998</v>
      </c>
      <c r="AN195" s="85">
        <v>-0.48</v>
      </c>
    </row>
    <row r="196" spans="1:40" x14ac:dyDescent="0.25">
      <c r="A196" s="64" t="str">
        <f>'12peso'!A196</f>
        <v>c</v>
      </c>
      <c r="B196" s="64" t="str">
        <f>'12peso'!B196</f>
        <v>nd</v>
      </c>
      <c r="C196" s="64" t="str">
        <f>'12peso'!C196</f>
        <v>a</v>
      </c>
      <c r="D196" s="64"/>
      <c r="E196" s="89">
        <f>'12peso'!E196</f>
        <v>9999999</v>
      </c>
      <c r="F196" s="88">
        <f>'12peso'!F196</f>
        <v>1115053</v>
      </c>
      <c r="G196" s="39" t="str">
        <f>'12peso'!G196</f>
        <v>Patê</v>
      </c>
      <c r="H196" s="85">
        <v>-1.66</v>
      </c>
      <c r="I196" s="85">
        <v>0.23</v>
      </c>
      <c r="J196" s="85">
        <v>2.2599999999999998</v>
      </c>
      <c r="K196" s="85">
        <v>0.46</v>
      </c>
      <c r="L196" s="85">
        <v>-1.23</v>
      </c>
      <c r="M196" s="85">
        <v>0.34</v>
      </c>
      <c r="N196" s="85">
        <v>-0.06</v>
      </c>
      <c r="O196" s="85">
        <v>0.6</v>
      </c>
      <c r="P196" s="85">
        <v>0.4</v>
      </c>
      <c r="Q196" s="85">
        <v>2.08</v>
      </c>
      <c r="R196" s="85">
        <v>-2.15</v>
      </c>
      <c r="S196" s="85">
        <v>1.62</v>
      </c>
      <c r="T196" s="85">
        <v>-1.37</v>
      </c>
      <c r="U196" s="85">
        <v>2.02</v>
      </c>
      <c r="V196" s="85">
        <v>8.42</v>
      </c>
      <c r="W196" s="85">
        <v>-0.23</v>
      </c>
      <c r="X196" s="85">
        <v>-0.69</v>
      </c>
      <c r="Y196" s="85">
        <v>0.68</v>
      </c>
      <c r="Z196" s="85">
        <v>2.37</v>
      </c>
      <c r="AA196" s="85">
        <v>-1.9</v>
      </c>
      <c r="AB196" s="85">
        <v>-2.02</v>
      </c>
      <c r="AC196" s="85">
        <v>2.4700000000000002</v>
      </c>
      <c r="AD196" s="85">
        <v>-0.35</v>
      </c>
      <c r="AE196" s="85">
        <v>2.2200000000000002</v>
      </c>
      <c r="AF196" s="85">
        <v>-0.05</v>
      </c>
      <c r="AG196" s="85">
        <v>-1.55</v>
      </c>
      <c r="AH196" s="85">
        <v>1.67</v>
      </c>
      <c r="AI196" s="85">
        <v>-0.8</v>
      </c>
      <c r="AJ196" s="85">
        <v>-0.84</v>
      </c>
      <c r="AK196" s="85">
        <v>-0.51</v>
      </c>
      <c r="AL196" s="85">
        <v>0.82</v>
      </c>
      <c r="AM196" s="85">
        <v>-2.71</v>
      </c>
      <c r="AN196" s="85">
        <v>1.94</v>
      </c>
    </row>
    <row r="197" spans="1:40" x14ac:dyDescent="0.25">
      <c r="A197" s="64" t="str">
        <f>'12peso'!A197</f>
        <v>c</v>
      </c>
      <c r="B197" s="64" t="str">
        <f>'12peso'!B197</f>
        <v>nd</v>
      </c>
      <c r="C197" s="64" t="str">
        <f>'12peso'!C197</f>
        <v>a</v>
      </c>
      <c r="D197" s="64"/>
      <c r="E197" s="87">
        <f>'12peso'!E197</f>
        <v>1115056</v>
      </c>
      <c r="F197" s="88">
        <f>'12peso'!F197</f>
        <v>1115056</v>
      </c>
      <c r="G197" s="39" t="str">
        <f>'12peso'!G197</f>
        <v>Sopa desidratada</v>
      </c>
      <c r="H197" s="85">
        <v>0.69</v>
      </c>
      <c r="I197" s="85">
        <v>1</v>
      </c>
      <c r="J197" s="85">
        <v>0.9</v>
      </c>
      <c r="K197" s="85">
        <v>0.41</v>
      </c>
      <c r="L197" s="85">
        <v>-0.14000000000000001</v>
      </c>
      <c r="M197" s="85">
        <v>-1.94</v>
      </c>
      <c r="N197" s="85">
        <v>1.0900000000000001</v>
      </c>
      <c r="O197" s="85">
        <v>1.26</v>
      </c>
      <c r="P197" s="85">
        <v>1.03</v>
      </c>
      <c r="Q197" s="85">
        <v>1.22</v>
      </c>
      <c r="R197" s="85">
        <v>-0.52</v>
      </c>
      <c r="S197" s="85">
        <v>0.14000000000000001</v>
      </c>
      <c r="T197" s="85">
        <v>2.58</v>
      </c>
      <c r="U197" s="85">
        <v>-0.49</v>
      </c>
      <c r="V197" s="85">
        <v>-0.27</v>
      </c>
      <c r="W197" s="85">
        <v>0.98</v>
      </c>
      <c r="X197" s="85">
        <v>2.08</v>
      </c>
      <c r="Y197" s="85">
        <v>-0.74</v>
      </c>
      <c r="Z197" s="85">
        <v>0.99</v>
      </c>
      <c r="AA197" s="85">
        <v>0.34</v>
      </c>
      <c r="AB197" s="85">
        <v>1.39</v>
      </c>
      <c r="AC197" s="85">
        <v>0.57999999999999996</v>
      </c>
      <c r="AD197" s="85">
        <v>2.39</v>
      </c>
      <c r="AE197" s="85">
        <v>0.11</v>
      </c>
      <c r="AF197" s="85">
        <v>0.31</v>
      </c>
      <c r="AG197" s="85">
        <v>-0.77</v>
      </c>
      <c r="AH197" s="85">
        <v>-0.23</v>
      </c>
      <c r="AI197" s="85">
        <v>2.04</v>
      </c>
      <c r="AJ197" s="85">
        <v>-0.28999999999999998</v>
      </c>
      <c r="AK197" s="85">
        <v>0.68</v>
      </c>
      <c r="AL197" s="85">
        <v>-0.1</v>
      </c>
      <c r="AM197" s="85">
        <v>-0.44</v>
      </c>
      <c r="AN197" s="85">
        <v>0.87</v>
      </c>
    </row>
    <row r="198" spans="1:40" x14ac:dyDescent="0.25">
      <c r="A198" s="64" t="str">
        <f>'12peso'!A198</f>
        <v>c</v>
      </c>
      <c r="B198" s="64" t="str">
        <f>'12peso'!B198</f>
        <v>nd</v>
      </c>
      <c r="C198" s="64" t="str">
        <f>'12peso'!C198</f>
        <v>a</v>
      </c>
      <c r="D198" s="64"/>
      <c r="E198" s="87">
        <f>'12peso'!E198</f>
        <v>1115057</v>
      </c>
      <c r="F198" s="88">
        <f>'12peso'!F198</f>
        <v>1115057</v>
      </c>
      <c r="G198" s="39" t="str">
        <f>'12peso'!G198</f>
        <v>Azeitona</v>
      </c>
      <c r="H198" s="85">
        <v>1.98</v>
      </c>
      <c r="I198" s="85">
        <v>1.41</v>
      </c>
      <c r="J198" s="85">
        <v>-0.8</v>
      </c>
      <c r="K198" s="85">
        <v>0.3</v>
      </c>
      <c r="L198" s="85">
        <v>2.61</v>
      </c>
      <c r="M198" s="85">
        <v>0.28000000000000003</v>
      </c>
      <c r="N198" s="85">
        <v>2.42</v>
      </c>
      <c r="O198" s="85">
        <v>2.65</v>
      </c>
      <c r="P198" s="85">
        <v>0.28999999999999998</v>
      </c>
      <c r="Q198" s="85">
        <v>-0.9</v>
      </c>
      <c r="R198" s="85">
        <v>3.26</v>
      </c>
      <c r="S198" s="85">
        <v>-2.12</v>
      </c>
      <c r="T198" s="85">
        <v>-0.83</v>
      </c>
      <c r="U198" s="85">
        <v>1.65</v>
      </c>
      <c r="V198" s="85">
        <v>2.04</v>
      </c>
      <c r="W198" s="85">
        <v>-2.37</v>
      </c>
      <c r="X198" s="85">
        <v>-0.74</v>
      </c>
      <c r="Y198" s="85">
        <v>1.43</v>
      </c>
      <c r="Z198" s="85">
        <v>0.99</v>
      </c>
      <c r="AA198" s="85">
        <v>-0.36</v>
      </c>
      <c r="AB198" s="85">
        <v>2.09</v>
      </c>
      <c r="AC198" s="85">
        <v>0.2</v>
      </c>
      <c r="AD198" s="85">
        <v>3.35</v>
      </c>
      <c r="AE198" s="85">
        <v>2.06</v>
      </c>
      <c r="AF198" s="85">
        <v>2.17</v>
      </c>
      <c r="AG198" s="85">
        <v>-2.57</v>
      </c>
      <c r="AH198" s="85">
        <v>1.51</v>
      </c>
      <c r="AI198" s="85">
        <v>0.1</v>
      </c>
      <c r="AJ198" s="85">
        <v>1.56</v>
      </c>
      <c r="AK198" s="85">
        <v>-0.04</v>
      </c>
      <c r="AL198" s="85">
        <v>0.5</v>
      </c>
      <c r="AM198" s="85">
        <v>0.5</v>
      </c>
      <c r="AN198" s="85">
        <v>1.45</v>
      </c>
    </row>
    <row r="199" spans="1:40" x14ac:dyDescent="0.25">
      <c r="A199" s="64" t="str">
        <f>'12peso'!A199</f>
        <v>c</v>
      </c>
      <c r="B199" s="64" t="str">
        <f>'12peso'!B199</f>
        <v>nd</v>
      </c>
      <c r="C199" s="64" t="str">
        <f>'12peso'!C199</f>
        <v>a</v>
      </c>
      <c r="D199" s="64"/>
      <c r="E199" s="87">
        <f>'12peso'!E199</f>
        <v>1115058</v>
      </c>
      <c r="F199" s="88">
        <f>'12peso'!F199</f>
        <v>1115058</v>
      </c>
      <c r="G199" s="39" t="str">
        <f>'12peso'!G199</f>
        <v>Milho-verde em conserva</v>
      </c>
      <c r="H199" s="85">
        <v>-0.68</v>
      </c>
      <c r="I199" s="85">
        <v>1.77</v>
      </c>
      <c r="J199" s="85">
        <v>-1.64</v>
      </c>
      <c r="K199" s="85">
        <v>1.69</v>
      </c>
      <c r="L199" s="85">
        <v>3.1</v>
      </c>
      <c r="M199" s="85">
        <v>1.1499999999999999</v>
      </c>
      <c r="N199" s="85">
        <v>0.27</v>
      </c>
      <c r="O199" s="85">
        <v>3.42</v>
      </c>
      <c r="P199" s="85">
        <v>0.49</v>
      </c>
      <c r="Q199" s="85">
        <v>2.42</v>
      </c>
      <c r="R199" s="85">
        <v>1.07</v>
      </c>
      <c r="S199" s="85">
        <v>2.27</v>
      </c>
      <c r="T199" s="85">
        <v>2.67</v>
      </c>
      <c r="U199" s="85">
        <v>0.81</v>
      </c>
      <c r="V199" s="85">
        <v>1.61</v>
      </c>
      <c r="W199" s="85">
        <v>0.24</v>
      </c>
      <c r="X199" s="85">
        <v>0.9</v>
      </c>
      <c r="Y199" s="85">
        <v>-0.99</v>
      </c>
      <c r="Z199" s="85">
        <v>-0.52</v>
      </c>
      <c r="AA199" s="85">
        <v>-1.33</v>
      </c>
      <c r="AB199" s="85">
        <v>-0.39</v>
      </c>
      <c r="AC199" s="85">
        <v>0.83</v>
      </c>
      <c r="AD199" s="85">
        <v>-0.96</v>
      </c>
      <c r="AE199" s="85">
        <v>0.86</v>
      </c>
      <c r="AF199" s="85">
        <v>-0.87</v>
      </c>
      <c r="AG199" s="85">
        <v>-1.1000000000000001</v>
      </c>
      <c r="AH199" s="85">
        <v>0.48</v>
      </c>
      <c r="AI199" s="85">
        <v>0.88</v>
      </c>
      <c r="AJ199" s="85">
        <v>-0.46</v>
      </c>
      <c r="AK199" s="85">
        <v>-0.91</v>
      </c>
      <c r="AL199" s="85">
        <v>-0.03</v>
      </c>
      <c r="AM199" s="85">
        <v>-1.22</v>
      </c>
      <c r="AN199" s="85">
        <v>-1.21</v>
      </c>
    </row>
    <row r="200" spans="1:40" x14ac:dyDescent="0.25">
      <c r="A200" s="64" t="str">
        <f>'12peso'!A200</f>
        <v>c</v>
      </c>
      <c r="B200" s="64" t="str">
        <f>'12peso'!B200</f>
        <v>nd</v>
      </c>
      <c r="C200" s="64" t="str">
        <f>'12peso'!C200</f>
        <v>a</v>
      </c>
      <c r="D200" s="64"/>
      <c r="E200" s="87">
        <f>'12peso'!E200</f>
        <v>1115075</v>
      </c>
      <c r="F200" s="88">
        <f>'12peso'!F200</f>
        <v>1115075</v>
      </c>
      <c r="G200" s="39" t="str">
        <f>'12peso'!G200</f>
        <v>Atum em conserva</v>
      </c>
      <c r="H200" s="85">
        <v>1.62</v>
      </c>
      <c r="I200" s="85">
        <v>0.6</v>
      </c>
      <c r="J200" s="85">
        <v>-0.69</v>
      </c>
      <c r="K200" s="85">
        <v>-0.9</v>
      </c>
      <c r="L200" s="85">
        <v>1.76</v>
      </c>
      <c r="M200" s="85">
        <v>0.39</v>
      </c>
      <c r="N200" s="85">
        <v>0.72</v>
      </c>
      <c r="O200" s="85">
        <v>-0.4</v>
      </c>
      <c r="P200" s="85">
        <v>-0.86</v>
      </c>
      <c r="Q200" s="85">
        <v>-0.31</v>
      </c>
      <c r="R200" s="85">
        <v>1.81</v>
      </c>
      <c r="S200" s="85">
        <v>1.26</v>
      </c>
      <c r="T200" s="85">
        <v>3.79</v>
      </c>
      <c r="U200" s="85">
        <v>1.45</v>
      </c>
      <c r="V200" s="85">
        <v>1.93</v>
      </c>
      <c r="W200" s="85">
        <v>2.74</v>
      </c>
      <c r="X200" s="85">
        <v>1.58</v>
      </c>
      <c r="Y200" s="85">
        <v>0.59</v>
      </c>
      <c r="Z200" s="85">
        <v>1.71</v>
      </c>
      <c r="AA200" s="85">
        <v>0.78</v>
      </c>
      <c r="AB200" s="85">
        <v>1.73</v>
      </c>
      <c r="AC200" s="85">
        <v>1.89</v>
      </c>
      <c r="AD200" s="85">
        <v>1.41</v>
      </c>
      <c r="AE200" s="85">
        <v>1</v>
      </c>
      <c r="AF200" s="85">
        <v>0.69</v>
      </c>
      <c r="AG200" s="85">
        <v>1.35</v>
      </c>
      <c r="AH200" s="85">
        <v>-0.76</v>
      </c>
      <c r="AI200" s="85">
        <v>2.02</v>
      </c>
      <c r="AJ200" s="85">
        <v>2.12</v>
      </c>
      <c r="AK200" s="85">
        <v>0.77</v>
      </c>
      <c r="AL200" s="85">
        <v>1.43</v>
      </c>
      <c r="AM200" s="85">
        <v>-0.48</v>
      </c>
      <c r="AN200" s="85">
        <v>0.08</v>
      </c>
    </row>
    <row r="201" spans="1:40" x14ac:dyDescent="0.25">
      <c r="A201" s="64">
        <f>'12peso'!A201</f>
        <v>0</v>
      </c>
      <c r="B201" s="64">
        <f>'12peso'!B201</f>
        <v>0</v>
      </c>
      <c r="C201" s="64">
        <f>'12peso'!C201</f>
        <v>0</v>
      </c>
      <c r="D201" s="64"/>
      <c r="E201" s="110">
        <f>'12peso'!E201</f>
        <v>1116000</v>
      </c>
      <c r="F201" s="114">
        <f>'12peso'!F201</f>
        <v>1116</v>
      </c>
      <c r="G201" s="99" t="str">
        <f>'12peso'!G201</f>
        <v>Sal e condimentos</v>
      </c>
      <c r="H201" s="85">
        <v>0.2</v>
      </c>
      <c r="I201" s="85">
        <v>-0.28000000000000003</v>
      </c>
      <c r="J201" s="85">
        <v>0.86</v>
      </c>
      <c r="K201" s="85">
        <v>2.08</v>
      </c>
      <c r="L201" s="85">
        <v>0.45</v>
      </c>
      <c r="M201" s="85">
        <v>1.5</v>
      </c>
      <c r="N201" s="85">
        <v>2.88</v>
      </c>
      <c r="O201" s="85">
        <v>1.66</v>
      </c>
      <c r="P201" s="85">
        <v>1.5</v>
      </c>
      <c r="Q201" s="85">
        <v>1.45</v>
      </c>
      <c r="R201" s="85">
        <v>0.17</v>
      </c>
      <c r="S201" s="85">
        <v>1.29</v>
      </c>
      <c r="T201" s="85">
        <v>0.82</v>
      </c>
      <c r="U201" s="85">
        <v>-0.04</v>
      </c>
      <c r="V201" s="85">
        <v>2.35</v>
      </c>
      <c r="W201" s="85">
        <v>1.5</v>
      </c>
      <c r="X201" s="85">
        <v>0.5</v>
      </c>
      <c r="Y201" s="85">
        <v>0.13</v>
      </c>
      <c r="Z201" s="85">
        <v>-0.1</v>
      </c>
      <c r="AA201" s="85">
        <v>0.44</v>
      </c>
      <c r="AB201" s="85">
        <v>-1.24</v>
      </c>
      <c r="AC201" s="85">
        <v>-1.75</v>
      </c>
      <c r="AD201" s="85">
        <v>-1.48</v>
      </c>
      <c r="AE201" s="85">
        <v>1.02</v>
      </c>
      <c r="AF201" s="85">
        <v>0.89</v>
      </c>
      <c r="AG201" s="85">
        <v>-0.09</v>
      </c>
      <c r="AH201" s="85">
        <v>0.37</v>
      </c>
      <c r="AI201" s="85">
        <v>0.94</v>
      </c>
      <c r="AJ201" s="85">
        <v>1.99</v>
      </c>
      <c r="AK201" s="85">
        <v>0.95</v>
      </c>
      <c r="AL201" s="85">
        <v>1.1599999999999999</v>
      </c>
      <c r="AM201" s="85">
        <v>0.37</v>
      </c>
      <c r="AN201" s="85">
        <v>0.08</v>
      </c>
    </row>
    <row r="202" spans="1:40" x14ac:dyDescent="0.25">
      <c r="A202" s="64" t="str">
        <f>'12peso'!A202</f>
        <v>c</v>
      </c>
      <c r="B202" s="64" t="str">
        <f>'12peso'!B202</f>
        <v>nd</v>
      </c>
      <c r="C202" s="64" t="str">
        <f>'12peso'!C202</f>
        <v>a</v>
      </c>
      <c r="D202" s="64"/>
      <c r="E202" s="87">
        <f>'12peso'!E202</f>
        <v>1116001</v>
      </c>
      <c r="F202" s="88">
        <f>'12peso'!F202</f>
        <v>1116001</v>
      </c>
      <c r="G202" s="39" t="str">
        <f>'12peso'!G202</f>
        <v>Leite de coco</v>
      </c>
      <c r="H202" s="85">
        <v>1.82</v>
      </c>
      <c r="I202" s="85">
        <v>-0.44</v>
      </c>
      <c r="J202" s="85">
        <v>-3.32</v>
      </c>
      <c r="K202" s="85">
        <v>-2.79</v>
      </c>
      <c r="L202" s="85">
        <v>4.7300000000000004</v>
      </c>
      <c r="M202" s="85">
        <v>1.04</v>
      </c>
      <c r="N202" s="85">
        <v>2.2599999999999998</v>
      </c>
      <c r="O202" s="85">
        <v>-1.04</v>
      </c>
      <c r="P202" s="85">
        <v>1.25</v>
      </c>
      <c r="Q202" s="85">
        <v>1.05</v>
      </c>
      <c r="R202" s="85">
        <v>-3.24</v>
      </c>
      <c r="S202" s="85">
        <v>0.55000000000000004</v>
      </c>
      <c r="T202" s="85">
        <v>-1.86</v>
      </c>
      <c r="U202" s="85">
        <v>3.2</v>
      </c>
      <c r="V202" s="85">
        <v>4.25</v>
      </c>
      <c r="W202" s="85">
        <v>3.84</v>
      </c>
      <c r="X202" s="85">
        <v>3.84</v>
      </c>
      <c r="Y202" s="85">
        <v>-8</v>
      </c>
      <c r="Z202" s="85">
        <v>10.38</v>
      </c>
      <c r="AA202" s="85">
        <v>3.36</v>
      </c>
      <c r="AB202" s="85">
        <v>3.88</v>
      </c>
      <c r="AC202" s="85">
        <v>1.21</v>
      </c>
      <c r="AD202" s="85">
        <v>0.75</v>
      </c>
      <c r="AE202" s="85">
        <v>-3.52</v>
      </c>
      <c r="AF202" s="85">
        <v>0.55000000000000004</v>
      </c>
      <c r="AG202" s="85">
        <v>3.61</v>
      </c>
      <c r="AH202" s="85">
        <v>-0.78</v>
      </c>
      <c r="AI202" s="85">
        <v>0.88</v>
      </c>
      <c r="AJ202" s="85">
        <v>1.69</v>
      </c>
      <c r="AK202" s="85">
        <v>8.85</v>
      </c>
      <c r="AL202" s="85">
        <v>0</v>
      </c>
      <c r="AM202" s="85">
        <v>0.41</v>
      </c>
      <c r="AN202" s="85">
        <v>-0.54</v>
      </c>
    </row>
    <row r="203" spans="1:40" x14ac:dyDescent="0.25">
      <c r="A203" s="64" t="str">
        <f>'12peso'!A203</f>
        <v>c</v>
      </c>
      <c r="B203" s="64" t="str">
        <f>'12peso'!B203</f>
        <v>nd</v>
      </c>
      <c r="C203" s="64" t="str">
        <f>'12peso'!C203</f>
        <v>a</v>
      </c>
      <c r="D203" s="64"/>
      <c r="E203" s="87">
        <f>'12peso'!E203</f>
        <v>1116005</v>
      </c>
      <c r="F203" s="88">
        <f>'12peso'!F203</f>
        <v>1116005</v>
      </c>
      <c r="G203" s="39" t="str">
        <f>'12peso'!G203</f>
        <v>Atomatado</v>
      </c>
      <c r="H203" s="85">
        <v>0.73</v>
      </c>
      <c r="I203" s="85">
        <v>-0.49</v>
      </c>
      <c r="J203" s="85">
        <v>0.35</v>
      </c>
      <c r="K203" s="85">
        <v>0.18</v>
      </c>
      <c r="L203" s="85">
        <v>-0.9</v>
      </c>
      <c r="M203" s="85">
        <v>-0.16</v>
      </c>
      <c r="N203" s="85">
        <v>-0.17</v>
      </c>
      <c r="O203" s="85">
        <v>0.42</v>
      </c>
      <c r="P203" s="85">
        <v>0.53</v>
      </c>
      <c r="Q203" s="85">
        <v>0.98</v>
      </c>
      <c r="R203" s="85">
        <v>0.23</v>
      </c>
      <c r="S203" s="85">
        <v>2.35</v>
      </c>
      <c r="T203" s="85">
        <v>2.61</v>
      </c>
      <c r="U203" s="85">
        <v>0.18</v>
      </c>
      <c r="V203" s="85">
        <v>1.4</v>
      </c>
      <c r="W203" s="85">
        <v>1.56</v>
      </c>
      <c r="X203" s="85">
        <v>-0.1</v>
      </c>
      <c r="Y203" s="85">
        <v>1.18</v>
      </c>
      <c r="Z203" s="85">
        <v>0.59</v>
      </c>
      <c r="AA203" s="85">
        <v>0.04</v>
      </c>
      <c r="AB203" s="85">
        <v>-0.23</v>
      </c>
      <c r="AC203" s="85">
        <v>-0.62</v>
      </c>
      <c r="AD203" s="85">
        <v>-0.27</v>
      </c>
      <c r="AE203" s="85">
        <v>2.16</v>
      </c>
      <c r="AF203" s="85">
        <v>0.38</v>
      </c>
      <c r="AG203" s="85">
        <v>-0.46</v>
      </c>
      <c r="AH203" s="85">
        <v>-0.89</v>
      </c>
      <c r="AI203" s="85">
        <v>0.67</v>
      </c>
      <c r="AJ203" s="85">
        <v>1.56</v>
      </c>
      <c r="AK203" s="85">
        <v>1.49</v>
      </c>
      <c r="AL203" s="85">
        <v>1.57</v>
      </c>
      <c r="AM203" s="85">
        <v>0.84</v>
      </c>
      <c r="AN203" s="85">
        <v>-0.11</v>
      </c>
    </row>
    <row r="204" spans="1:40" x14ac:dyDescent="0.25">
      <c r="A204" s="64" t="str">
        <f>'12peso'!A204</f>
        <v>c</v>
      </c>
      <c r="B204" s="64" t="str">
        <f>'12peso'!B204</f>
        <v>nd</v>
      </c>
      <c r="C204" s="64" t="str">
        <f>'12peso'!C204</f>
        <v>a</v>
      </c>
      <c r="D204" s="64"/>
      <c r="E204" s="87">
        <f>'12peso'!E204</f>
        <v>1116010</v>
      </c>
      <c r="F204" s="88">
        <f>'12peso'!F204</f>
        <v>1116010</v>
      </c>
      <c r="G204" s="39" t="str">
        <f>'12peso'!G204</f>
        <v>Alho</v>
      </c>
      <c r="H204" s="85">
        <v>-1.01</v>
      </c>
      <c r="I204" s="85">
        <v>-1.29</v>
      </c>
      <c r="J204" s="85">
        <v>3.21</v>
      </c>
      <c r="K204" s="85">
        <v>6.33</v>
      </c>
      <c r="L204" s="85">
        <v>4.12</v>
      </c>
      <c r="M204" s="85">
        <v>5.92</v>
      </c>
      <c r="N204" s="85">
        <v>12.27</v>
      </c>
      <c r="O204" s="85">
        <v>5.2</v>
      </c>
      <c r="P204" s="85">
        <v>4.3099999999999996</v>
      </c>
      <c r="Q204" s="85">
        <v>3.18</v>
      </c>
      <c r="R204" s="85">
        <v>-0.27</v>
      </c>
      <c r="S204" s="85">
        <v>0.5</v>
      </c>
      <c r="T204" s="85">
        <v>-2.83</v>
      </c>
      <c r="U204" s="85">
        <v>-0.27</v>
      </c>
      <c r="V204" s="85">
        <v>5.77</v>
      </c>
      <c r="W204" s="85">
        <v>1.55</v>
      </c>
      <c r="X204" s="85">
        <v>0.81</v>
      </c>
      <c r="Y204" s="85">
        <v>-1.99</v>
      </c>
      <c r="Z204" s="85">
        <v>-3.37</v>
      </c>
      <c r="AA204" s="85">
        <v>1.77</v>
      </c>
      <c r="AB204" s="85">
        <v>-4.6399999999999997</v>
      </c>
      <c r="AC204" s="85">
        <v>-5.54</v>
      </c>
      <c r="AD204" s="85">
        <v>-6.52</v>
      </c>
      <c r="AE204" s="85">
        <v>1.01</v>
      </c>
      <c r="AF204" s="85">
        <v>1.84</v>
      </c>
      <c r="AG204" s="85">
        <v>-2.1</v>
      </c>
      <c r="AH204" s="85">
        <v>1.61</v>
      </c>
      <c r="AI204" s="85">
        <v>1.88</v>
      </c>
      <c r="AJ204" s="85">
        <v>5.34</v>
      </c>
      <c r="AK204" s="85">
        <v>0.89</v>
      </c>
      <c r="AL204" s="85">
        <v>1.57</v>
      </c>
      <c r="AM204" s="85">
        <v>-0.81</v>
      </c>
      <c r="AN204" s="85">
        <v>-0.5</v>
      </c>
    </row>
    <row r="205" spans="1:40" x14ac:dyDescent="0.25">
      <c r="A205" s="64" t="str">
        <f>'12peso'!A205</f>
        <v>c</v>
      </c>
      <c r="B205" s="64" t="str">
        <f>'12peso'!B205</f>
        <v>nd</v>
      </c>
      <c r="C205" s="64" t="str">
        <f>'12peso'!C205</f>
        <v>a</v>
      </c>
      <c r="D205" s="64"/>
      <c r="E205" s="87">
        <f>'12peso'!E205</f>
        <v>1116013</v>
      </c>
      <c r="F205" s="88">
        <f>'12peso'!F205</f>
        <v>1116013</v>
      </c>
      <c r="G205" s="39" t="str">
        <f>'12peso'!G205</f>
        <v>Sal</v>
      </c>
      <c r="H205" s="85">
        <v>2.5499999999999998</v>
      </c>
      <c r="I205" s="85">
        <v>0</v>
      </c>
      <c r="J205" s="85">
        <v>-1.29</v>
      </c>
      <c r="K205" s="85">
        <v>-0.12</v>
      </c>
      <c r="L205" s="85">
        <v>0.91</v>
      </c>
      <c r="M205" s="85">
        <v>1.0900000000000001</v>
      </c>
      <c r="N205" s="85">
        <v>-1.29</v>
      </c>
      <c r="O205" s="85">
        <v>2.83</v>
      </c>
      <c r="P205" s="85">
        <v>-0.48</v>
      </c>
      <c r="Q205" s="85">
        <v>1.1100000000000001</v>
      </c>
      <c r="R205" s="85">
        <v>-0.25</v>
      </c>
      <c r="S205" s="85">
        <v>0.46</v>
      </c>
      <c r="T205" s="85">
        <v>-0.25</v>
      </c>
      <c r="U205" s="85">
        <v>-0.71</v>
      </c>
      <c r="V205" s="85">
        <v>0.94</v>
      </c>
      <c r="W205" s="85">
        <v>0.43</v>
      </c>
      <c r="X205" s="85">
        <v>-0.2</v>
      </c>
      <c r="Y205" s="85">
        <v>-0.16</v>
      </c>
      <c r="Z205" s="85">
        <v>0.22</v>
      </c>
      <c r="AA205" s="85">
        <v>-0.08</v>
      </c>
      <c r="AB205" s="85">
        <v>0.45</v>
      </c>
      <c r="AC205" s="85">
        <v>0.85</v>
      </c>
      <c r="AD205" s="85">
        <v>-0.39</v>
      </c>
      <c r="AE205" s="85">
        <v>-0.3</v>
      </c>
      <c r="AF205" s="85">
        <v>1.17</v>
      </c>
      <c r="AG205" s="85">
        <v>0.78</v>
      </c>
      <c r="AH205" s="85">
        <v>0.08</v>
      </c>
      <c r="AI205" s="85">
        <v>0.79</v>
      </c>
      <c r="AJ205" s="85">
        <v>-0.59</v>
      </c>
      <c r="AK205" s="85">
        <v>1.61</v>
      </c>
      <c r="AL205" s="85">
        <v>-0.14000000000000001</v>
      </c>
      <c r="AM205" s="85">
        <v>1.0900000000000001</v>
      </c>
      <c r="AN205" s="85">
        <v>0.67</v>
      </c>
    </row>
    <row r="206" spans="1:40" x14ac:dyDescent="0.25">
      <c r="A206" s="64" t="str">
        <f>'12peso'!A206</f>
        <v>c</v>
      </c>
      <c r="B206" s="64" t="str">
        <f>'12peso'!B206</f>
        <v>nd</v>
      </c>
      <c r="C206" s="64" t="str">
        <f>'12peso'!C206</f>
        <v>a</v>
      </c>
      <c r="D206" s="64"/>
      <c r="E206" s="87">
        <f>'12peso'!E206</f>
        <v>1116026</v>
      </c>
      <c r="F206" s="88">
        <f>'12peso'!F206</f>
        <v>1116026</v>
      </c>
      <c r="G206" s="39" t="str">
        <f>'12peso'!G206</f>
        <v>Fermento</v>
      </c>
      <c r="H206" s="85">
        <v>1.04</v>
      </c>
      <c r="I206" s="85">
        <v>-0.85</v>
      </c>
      <c r="J206" s="85">
        <v>0.61</v>
      </c>
      <c r="K206" s="85">
        <v>1.91</v>
      </c>
      <c r="L206" s="85">
        <v>-1.22</v>
      </c>
      <c r="M206" s="85">
        <v>-1.1499999999999999</v>
      </c>
      <c r="N206" s="85">
        <v>-1</v>
      </c>
      <c r="O206" s="85">
        <v>0.06</v>
      </c>
      <c r="P206" s="85">
        <v>1.31</v>
      </c>
      <c r="Q206" s="85">
        <v>-1.35</v>
      </c>
      <c r="R206" s="85">
        <v>-0.73</v>
      </c>
      <c r="S206" s="85">
        <v>-1.53</v>
      </c>
      <c r="T206" s="85">
        <v>0.09</v>
      </c>
      <c r="U206" s="85">
        <v>2.7</v>
      </c>
      <c r="V206" s="85">
        <v>-0.03</v>
      </c>
      <c r="W206" s="85">
        <v>-4.2</v>
      </c>
      <c r="X206" s="85">
        <v>0.85</v>
      </c>
      <c r="Y206" s="85">
        <v>4.45</v>
      </c>
      <c r="Z206" s="85">
        <v>-0.41</v>
      </c>
      <c r="AA206" s="85">
        <v>-3.08</v>
      </c>
      <c r="AB206" s="85">
        <v>3.41</v>
      </c>
      <c r="AC206" s="85">
        <v>-1.54</v>
      </c>
      <c r="AD206" s="85">
        <v>-2.72</v>
      </c>
      <c r="AE206" s="85">
        <v>-1.26</v>
      </c>
      <c r="AF206" s="85">
        <v>-0.05</v>
      </c>
      <c r="AG206" s="85">
        <v>0.78</v>
      </c>
      <c r="AH206" s="85">
        <v>-0.3</v>
      </c>
      <c r="AI206" s="85">
        <v>2.09</v>
      </c>
      <c r="AJ206" s="85">
        <v>0.06</v>
      </c>
      <c r="AK206" s="85">
        <v>5.48</v>
      </c>
      <c r="AL206" s="85">
        <v>0.43</v>
      </c>
      <c r="AM206" s="85">
        <v>1.27</v>
      </c>
      <c r="AN206" s="85">
        <v>-0.68</v>
      </c>
    </row>
    <row r="207" spans="1:40" x14ac:dyDescent="0.25">
      <c r="A207" s="64" t="str">
        <f>'12peso'!A207</f>
        <v>c</v>
      </c>
      <c r="B207" s="64" t="str">
        <f>'12peso'!B207</f>
        <v>nd</v>
      </c>
      <c r="C207" s="64" t="str">
        <f>'12peso'!C207</f>
        <v>a</v>
      </c>
      <c r="D207" s="64"/>
      <c r="E207" s="87">
        <f>'12peso'!E207</f>
        <v>1116033</v>
      </c>
      <c r="F207" s="88">
        <f>'12peso'!F207</f>
        <v>1116033</v>
      </c>
      <c r="G207" s="39" t="str">
        <f>'12peso'!G207</f>
        <v>Maionese</v>
      </c>
      <c r="H207" s="85">
        <v>0.08</v>
      </c>
      <c r="I207" s="85">
        <v>0.81</v>
      </c>
      <c r="J207" s="85">
        <v>1.77</v>
      </c>
      <c r="K207" s="85">
        <v>3.62</v>
      </c>
      <c r="L207" s="85">
        <v>0.09</v>
      </c>
      <c r="M207" s="85">
        <v>0.62</v>
      </c>
      <c r="N207" s="85">
        <v>2.3199999999999998</v>
      </c>
      <c r="O207" s="85">
        <v>1.42</v>
      </c>
      <c r="P207" s="85">
        <v>1.35</v>
      </c>
      <c r="Q207" s="85">
        <v>1.0900000000000001</v>
      </c>
      <c r="R207" s="85">
        <v>0.09</v>
      </c>
      <c r="S207" s="85">
        <v>1.33</v>
      </c>
      <c r="T207" s="85">
        <v>2.23</v>
      </c>
      <c r="U207" s="85">
        <v>-0.94</v>
      </c>
      <c r="V207" s="85">
        <v>1.34</v>
      </c>
      <c r="W207" s="85">
        <v>1.32</v>
      </c>
      <c r="X207" s="85">
        <v>0.42</v>
      </c>
      <c r="Y207" s="85">
        <v>0.32</v>
      </c>
      <c r="Z207" s="85">
        <v>1.42</v>
      </c>
      <c r="AA207" s="85">
        <v>0.48</v>
      </c>
      <c r="AB207" s="85">
        <v>-0.74</v>
      </c>
      <c r="AC207" s="85">
        <v>-0.8</v>
      </c>
      <c r="AD207" s="85">
        <v>0.28000000000000003</v>
      </c>
      <c r="AE207" s="85">
        <v>-1.41</v>
      </c>
      <c r="AF207" s="85">
        <v>1.59</v>
      </c>
      <c r="AG207" s="85">
        <v>3.01</v>
      </c>
      <c r="AH207" s="85">
        <v>1.3</v>
      </c>
      <c r="AI207" s="85">
        <v>1.01</v>
      </c>
      <c r="AJ207" s="85">
        <v>0.06</v>
      </c>
      <c r="AK207" s="85">
        <v>0.35</v>
      </c>
      <c r="AL207" s="85">
        <v>0.84</v>
      </c>
      <c r="AM207" s="85">
        <v>0.06</v>
      </c>
      <c r="AN207" s="85">
        <v>0.28000000000000003</v>
      </c>
    </row>
    <row r="208" spans="1:40" x14ac:dyDescent="0.25">
      <c r="A208" s="64" t="str">
        <f>'12peso'!A208</f>
        <v>c</v>
      </c>
      <c r="B208" s="64" t="str">
        <f>'12peso'!B208</f>
        <v>nd</v>
      </c>
      <c r="C208" s="64" t="str">
        <f>'12peso'!C208</f>
        <v>a</v>
      </c>
      <c r="D208" s="64"/>
      <c r="E208" s="87">
        <f>'12peso'!E208</f>
        <v>1116041</v>
      </c>
      <c r="F208" s="88">
        <f>'12peso'!F208</f>
        <v>1116041</v>
      </c>
      <c r="G208" s="39" t="str">
        <f>'12peso'!G208</f>
        <v>Vinagre</v>
      </c>
      <c r="H208" s="85">
        <v>0.11</v>
      </c>
      <c r="I208" s="85">
        <v>2.98</v>
      </c>
      <c r="J208" s="85">
        <v>1.45</v>
      </c>
      <c r="K208" s="85">
        <v>-1.43</v>
      </c>
      <c r="L208" s="85">
        <v>4.74</v>
      </c>
      <c r="M208" s="85">
        <v>1.56</v>
      </c>
      <c r="N208" s="85">
        <v>0.65</v>
      </c>
      <c r="O208" s="85">
        <v>3.24</v>
      </c>
      <c r="P208" s="85">
        <v>-0.84</v>
      </c>
      <c r="Q208" s="85">
        <v>1.17</v>
      </c>
      <c r="R208" s="85">
        <v>7.0000000000000007E-2</v>
      </c>
      <c r="S208" s="85">
        <v>-0.01</v>
      </c>
      <c r="T208" s="85">
        <v>1.06</v>
      </c>
      <c r="U208" s="85">
        <v>0.28000000000000003</v>
      </c>
      <c r="V208" s="85">
        <v>-7.0000000000000007E-2</v>
      </c>
      <c r="W208" s="85">
        <v>0.99</v>
      </c>
      <c r="X208" s="85">
        <v>1.28</v>
      </c>
      <c r="Y208" s="85">
        <v>0.81</v>
      </c>
      <c r="Z208" s="85">
        <v>1.89</v>
      </c>
      <c r="AA208" s="85">
        <v>-0.1</v>
      </c>
      <c r="AB208" s="85">
        <v>0.79</v>
      </c>
      <c r="AC208" s="85">
        <v>-0.32</v>
      </c>
      <c r="AD208" s="85">
        <v>0.88</v>
      </c>
      <c r="AE208" s="85">
        <v>0.59</v>
      </c>
      <c r="AF208" s="85">
        <v>-0.26</v>
      </c>
      <c r="AG208" s="85">
        <v>-0.81</v>
      </c>
      <c r="AH208" s="85">
        <v>0.86</v>
      </c>
      <c r="AI208" s="85">
        <v>0.93</v>
      </c>
      <c r="AJ208" s="85">
        <v>3.36</v>
      </c>
      <c r="AK208" s="85">
        <v>-1</v>
      </c>
      <c r="AL208" s="85">
        <v>0.69</v>
      </c>
      <c r="AM208" s="85">
        <v>0.61</v>
      </c>
      <c r="AN208" s="85">
        <v>0.13</v>
      </c>
    </row>
    <row r="209" spans="1:40" x14ac:dyDescent="0.25">
      <c r="A209" s="64" t="str">
        <f>'12peso'!A209</f>
        <v>c</v>
      </c>
      <c r="B209" s="64" t="str">
        <f>'12peso'!B209</f>
        <v>nd</v>
      </c>
      <c r="C209" s="64" t="str">
        <f>'12peso'!C209</f>
        <v>a</v>
      </c>
      <c r="D209" s="64"/>
      <c r="E209" s="87">
        <f>'12peso'!E209</f>
        <v>1116048</v>
      </c>
      <c r="F209" s="88">
        <f>'12peso'!F209</f>
        <v>1116048</v>
      </c>
      <c r="G209" s="39" t="str">
        <f>'12peso'!G209</f>
        <v>Caldo concentrado</v>
      </c>
      <c r="H209" s="85">
        <v>0.98</v>
      </c>
      <c r="I209" s="85">
        <v>0.13</v>
      </c>
      <c r="J209" s="85">
        <v>-0.72</v>
      </c>
      <c r="K209" s="85">
        <v>1.93</v>
      </c>
      <c r="L209" s="85">
        <v>-0.35</v>
      </c>
      <c r="M209" s="85">
        <v>0.22</v>
      </c>
      <c r="N209" s="85">
        <v>0.04</v>
      </c>
      <c r="O209" s="85">
        <v>-7.0000000000000007E-2</v>
      </c>
      <c r="P209" s="85">
        <v>-0.33</v>
      </c>
      <c r="Q209" s="85">
        <v>-0.19</v>
      </c>
      <c r="R209" s="85">
        <v>1.1100000000000001</v>
      </c>
      <c r="S209" s="85">
        <v>1.99</v>
      </c>
      <c r="T209" s="85">
        <v>0.59</v>
      </c>
      <c r="U209" s="85">
        <v>0.3</v>
      </c>
      <c r="V209" s="85">
        <v>1.07</v>
      </c>
      <c r="W209" s="85">
        <v>2.0499999999999998</v>
      </c>
      <c r="X209" s="85">
        <v>1.2</v>
      </c>
      <c r="Y209" s="85">
        <v>0.63</v>
      </c>
      <c r="Z209" s="85">
        <v>1.3</v>
      </c>
      <c r="AA209" s="85">
        <v>-0.81</v>
      </c>
      <c r="AB209" s="85">
        <v>-0.96</v>
      </c>
      <c r="AC209" s="85">
        <v>-2.59</v>
      </c>
      <c r="AD209" s="85">
        <v>0.1</v>
      </c>
      <c r="AE209" s="85">
        <v>1.44</v>
      </c>
      <c r="AF209" s="85">
        <v>-0.85</v>
      </c>
      <c r="AG209" s="85">
        <v>1.25</v>
      </c>
      <c r="AH209" s="85">
        <v>1.1599999999999999</v>
      </c>
      <c r="AI209" s="85">
        <v>-1.33</v>
      </c>
      <c r="AJ209" s="85">
        <v>-1.2</v>
      </c>
      <c r="AK209" s="85">
        <v>-1.75</v>
      </c>
      <c r="AL209" s="85">
        <v>0.5</v>
      </c>
      <c r="AM209" s="85">
        <v>1.68</v>
      </c>
      <c r="AN209" s="85">
        <v>-0.36</v>
      </c>
    </row>
    <row r="210" spans="1:40" x14ac:dyDescent="0.25">
      <c r="A210" s="64" t="str">
        <f>'12peso'!A210</f>
        <v>c</v>
      </c>
      <c r="B210" s="64" t="str">
        <f>'12peso'!B210</f>
        <v>nd</v>
      </c>
      <c r="C210" s="64" t="str">
        <f>'12peso'!C210</f>
        <v>a</v>
      </c>
      <c r="D210" s="64"/>
      <c r="E210" s="87">
        <f>'12peso'!E210</f>
        <v>1116071</v>
      </c>
      <c r="F210" s="88">
        <f>'12peso'!F210</f>
        <v>1116071</v>
      </c>
      <c r="G210" s="39" t="str">
        <f>'12peso'!G210</f>
        <v>Tempero misto</v>
      </c>
      <c r="H210" s="85">
        <v>-0.65</v>
      </c>
      <c r="I210" s="85">
        <v>0.31</v>
      </c>
      <c r="J210" s="85">
        <v>-0.13</v>
      </c>
      <c r="K210" s="85">
        <v>1.62</v>
      </c>
      <c r="L210" s="85">
        <v>-0.66</v>
      </c>
      <c r="M210" s="85">
        <v>1.74</v>
      </c>
      <c r="N210" s="85">
        <v>0.33</v>
      </c>
      <c r="O210" s="85">
        <v>0.24</v>
      </c>
      <c r="P210" s="85">
        <v>0.75</v>
      </c>
      <c r="Q210" s="85">
        <v>1.22</v>
      </c>
      <c r="R210" s="85">
        <v>1</v>
      </c>
      <c r="S210" s="85">
        <v>0.11</v>
      </c>
      <c r="T210" s="85">
        <v>1.94</v>
      </c>
      <c r="U210" s="85">
        <v>-0.15</v>
      </c>
      <c r="V210" s="85">
        <v>1.1000000000000001</v>
      </c>
      <c r="W210" s="85">
        <v>2.0299999999999998</v>
      </c>
      <c r="X210" s="85">
        <v>1.1299999999999999</v>
      </c>
      <c r="Y210" s="85">
        <v>0.72</v>
      </c>
      <c r="Z210" s="85">
        <v>0.93</v>
      </c>
      <c r="AA210" s="85">
        <v>0.21</v>
      </c>
      <c r="AB210" s="85">
        <v>-0.09</v>
      </c>
      <c r="AC210" s="85">
        <v>0.37</v>
      </c>
      <c r="AD210" s="85">
        <v>0.54</v>
      </c>
      <c r="AE210" s="85">
        <v>0.83</v>
      </c>
      <c r="AF210" s="85">
        <v>1.34</v>
      </c>
      <c r="AG210" s="85">
        <v>0.06</v>
      </c>
      <c r="AH210" s="85">
        <v>1.03</v>
      </c>
      <c r="AI210" s="85">
        <v>1.1599999999999999</v>
      </c>
      <c r="AJ210" s="85">
        <v>1.97</v>
      </c>
      <c r="AK210" s="85">
        <v>0.13</v>
      </c>
      <c r="AL210" s="85">
        <v>0.39</v>
      </c>
      <c r="AM210" s="85">
        <v>0.34</v>
      </c>
      <c r="AN210" s="85">
        <v>1.76</v>
      </c>
    </row>
    <row r="211" spans="1:40" x14ac:dyDescent="0.25">
      <c r="A211" s="64">
        <f>'12peso'!A211</f>
        <v>0</v>
      </c>
      <c r="B211" s="64">
        <f>'12peso'!B211</f>
        <v>0</v>
      </c>
      <c r="C211" s="64">
        <f>'12peso'!C211</f>
        <v>0</v>
      </c>
      <c r="D211" s="64"/>
      <c r="E211" s="110">
        <f>'12peso'!E211</f>
        <v>1200000</v>
      </c>
      <c r="F211" s="114">
        <f>'12peso'!F211</f>
        <v>12</v>
      </c>
      <c r="G211" s="99" t="str">
        <f>'12peso'!G211</f>
        <v>Alimentação fora do domicílio</v>
      </c>
      <c r="H211" s="85">
        <v>1.21</v>
      </c>
      <c r="I211" s="85">
        <v>0.59</v>
      </c>
      <c r="J211" s="85">
        <v>0.31</v>
      </c>
      <c r="K211" s="85">
        <v>0.31</v>
      </c>
      <c r="L211" s="85">
        <v>0.53</v>
      </c>
      <c r="M211" s="85">
        <v>0.7</v>
      </c>
      <c r="N211" s="85">
        <v>1.1299999999999999</v>
      </c>
      <c r="O211" s="85">
        <v>0.85</v>
      </c>
      <c r="P211" s="85">
        <v>0.43</v>
      </c>
      <c r="Q211" s="85">
        <v>0.99</v>
      </c>
      <c r="R211" s="85">
        <v>1.31</v>
      </c>
      <c r="S211" s="85">
        <v>0.77</v>
      </c>
      <c r="T211" s="85">
        <v>1.02</v>
      </c>
      <c r="U211" s="85">
        <v>1.1000000000000001</v>
      </c>
      <c r="V211" s="85">
        <v>0.72</v>
      </c>
      <c r="W211" s="85">
        <v>0.69</v>
      </c>
      <c r="X211" s="85">
        <v>0.83</v>
      </c>
      <c r="Y211" s="85">
        <v>0.81</v>
      </c>
      <c r="Z211" s="85">
        <v>0.45</v>
      </c>
      <c r="AA211" s="85">
        <v>0.67</v>
      </c>
      <c r="AB211" s="85">
        <v>0.47</v>
      </c>
      <c r="AC211" s="85">
        <v>0.94</v>
      </c>
      <c r="AD211" s="85">
        <v>0.85</v>
      </c>
      <c r="AE211" s="85">
        <v>1.08</v>
      </c>
      <c r="AF211" s="85">
        <v>0.73</v>
      </c>
      <c r="AG211" s="85">
        <v>1.21</v>
      </c>
      <c r="AH211" s="85">
        <v>0.96</v>
      </c>
      <c r="AI211" s="85">
        <v>0.56999999999999995</v>
      </c>
      <c r="AJ211" s="85">
        <v>0.91</v>
      </c>
      <c r="AK211" s="85">
        <v>0.82</v>
      </c>
      <c r="AL211" s="85">
        <v>0.52</v>
      </c>
      <c r="AM211" s="85">
        <v>0.71</v>
      </c>
      <c r="AN211" s="85">
        <v>0.81</v>
      </c>
    </row>
    <row r="212" spans="1:40" x14ac:dyDescent="0.25">
      <c r="A212" s="64">
        <f>'12peso'!A212</f>
        <v>0</v>
      </c>
      <c r="B212" s="64">
        <f>'12peso'!B212</f>
        <v>0</v>
      </c>
      <c r="C212" s="64">
        <f>'12peso'!C212</f>
        <v>0</v>
      </c>
      <c r="D212" s="64"/>
      <c r="E212" s="110">
        <f>'12peso'!E212</f>
        <v>1201000</v>
      </c>
      <c r="F212" s="114">
        <f>'12peso'!F212</f>
        <v>1201</v>
      </c>
      <c r="G212" s="99" t="str">
        <f>'12peso'!G212</f>
        <v>Alimentação fora do domicílio</v>
      </c>
      <c r="H212" s="85">
        <v>1.21</v>
      </c>
      <c r="I212" s="85">
        <v>0.59</v>
      </c>
      <c r="J212" s="85">
        <v>0.31</v>
      </c>
      <c r="K212" s="85">
        <v>0.31</v>
      </c>
      <c r="L212" s="85">
        <v>0.53</v>
      </c>
      <c r="M212" s="85">
        <v>0.7</v>
      </c>
      <c r="N212" s="85">
        <v>1.1299999999999999</v>
      </c>
      <c r="O212" s="85">
        <v>0.85</v>
      </c>
      <c r="P212" s="85">
        <v>0.43</v>
      </c>
      <c r="Q212" s="85">
        <v>0.99</v>
      </c>
      <c r="R212" s="85">
        <v>1.31</v>
      </c>
      <c r="S212" s="85">
        <v>0.77</v>
      </c>
      <c r="T212" s="85">
        <v>1.02</v>
      </c>
      <c r="U212" s="85">
        <v>1.1000000000000001</v>
      </c>
      <c r="V212" s="85">
        <v>0.72</v>
      </c>
      <c r="W212" s="85">
        <v>0.69</v>
      </c>
      <c r="X212" s="85">
        <v>0.83</v>
      </c>
      <c r="Y212" s="85">
        <v>0.81</v>
      </c>
      <c r="Z212" s="85">
        <v>0.45</v>
      </c>
      <c r="AA212" s="85">
        <v>0.67</v>
      </c>
      <c r="AB212" s="85">
        <v>0.47</v>
      </c>
      <c r="AC212" s="85">
        <v>0.94</v>
      </c>
      <c r="AD212" s="85">
        <v>0.85</v>
      </c>
      <c r="AE212" s="85">
        <v>1.08</v>
      </c>
      <c r="AF212" s="85">
        <v>0.73</v>
      </c>
      <c r="AG212" s="85">
        <v>1.21</v>
      </c>
      <c r="AH212" s="85">
        <v>0.96</v>
      </c>
      <c r="AI212" s="85">
        <v>0.56999999999999995</v>
      </c>
      <c r="AJ212" s="85">
        <v>0.91</v>
      </c>
      <c r="AK212" s="85">
        <v>0.82</v>
      </c>
      <c r="AL212" s="85">
        <v>0.52</v>
      </c>
      <c r="AM212" s="85">
        <v>0.71</v>
      </c>
      <c r="AN212" s="85">
        <v>0.81</v>
      </c>
    </row>
    <row r="213" spans="1:40" x14ac:dyDescent="0.25">
      <c r="A213" s="64" t="str">
        <f>'12peso'!A213</f>
        <v>nc</v>
      </c>
      <c r="B213" s="64" t="str">
        <f>'12peso'!B213</f>
        <v>s</v>
      </c>
      <c r="C213" s="64" t="str">
        <f>'12peso'!C213</f>
        <v>s</v>
      </c>
      <c r="D213" s="64"/>
      <c r="E213" s="87">
        <f>'12peso'!E213</f>
        <v>1201001</v>
      </c>
      <c r="F213" s="88">
        <f>'12peso'!F213</f>
        <v>1201001</v>
      </c>
      <c r="G213" s="39" t="str">
        <f>'12peso'!G213</f>
        <v>Refeição</v>
      </c>
      <c r="H213" s="85">
        <v>1.36</v>
      </c>
      <c r="I213" s="85">
        <v>0.59</v>
      </c>
      <c r="J213" s="85">
        <v>0.45</v>
      </c>
      <c r="K213" s="85">
        <v>0.56999999999999995</v>
      </c>
      <c r="L213" s="85">
        <v>0.28000000000000003</v>
      </c>
      <c r="M213" s="85">
        <v>0.67</v>
      </c>
      <c r="N213" s="85">
        <v>0.57999999999999996</v>
      </c>
      <c r="O213" s="85">
        <v>0.71</v>
      </c>
      <c r="P213" s="85">
        <v>0.74</v>
      </c>
      <c r="Q213" s="85">
        <v>0.7</v>
      </c>
      <c r="R213" s="85">
        <v>0.91</v>
      </c>
      <c r="S213" s="85">
        <v>0.74</v>
      </c>
      <c r="T213" s="85">
        <v>0.73</v>
      </c>
      <c r="U213" s="85">
        <v>1.04</v>
      </c>
      <c r="V213" s="85">
        <v>0.89</v>
      </c>
      <c r="W213" s="85">
        <v>0.92</v>
      </c>
      <c r="X213" s="85">
        <v>0.83</v>
      </c>
      <c r="Y213" s="85">
        <v>0.65</v>
      </c>
      <c r="Z213" s="85">
        <v>0.21</v>
      </c>
      <c r="AA213" s="85">
        <v>0.76</v>
      </c>
      <c r="AB213" s="85">
        <v>0.31</v>
      </c>
      <c r="AC213" s="85">
        <v>1.05</v>
      </c>
      <c r="AD213" s="85">
        <v>0.55000000000000004</v>
      </c>
      <c r="AE213" s="85">
        <v>1.1599999999999999</v>
      </c>
      <c r="AF213" s="85">
        <v>0.62</v>
      </c>
      <c r="AG213" s="85">
        <v>1.2</v>
      </c>
      <c r="AH213" s="85">
        <v>1</v>
      </c>
      <c r="AI213" s="85">
        <v>0.46</v>
      </c>
      <c r="AJ213" s="85">
        <v>0.96</v>
      </c>
      <c r="AK213" s="85">
        <v>0.75</v>
      </c>
      <c r="AL213" s="85">
        <v>0.52</v>
      </c>
      <c r="AM213" s="85">
        <v>0.85</v>
      </c>
      <c r="AN213" s="85">
        <v>1.02</v>
      </c>
    </row>
    <row r="214" spans="1:40" x14ac:dyDescent="0.25">
      <c r="A214" s="64" t="str">
        <f>'12peso'!A214</f>
        <v>nc</v>
      </c>
      <c r="B214" s="64" t="str">
        <f>'12peso'!B214</f>
        <v>s</v>
      </c>
      <c r="C214" s="64" t="str">
        <f>'12peso'!C214</f>
        <v>s</v>
      </c>
      <c r="D214" s="64"/>
      <c r="E214" s="87">
        <f>'12peso'!E214</f>
        <v>1201003</v>
      </c>
      <c r="F214" s="88">
        <f>'12peso'!F214</f>
        <v>1201003</v>
      </c>
      <c r="G214" s="39" t="str">
        <f>'12peso'!G214</f>
        <v>Lanche</v>
      </c>
      <c r="H214" s="85">
        <v>1.64</v>
      </c>
      <c r="I214" s="85">
        <v>0.63</v>
      </c>
      <c r="J214" s="85">
        <v>0.26</v>
      </c>
      <c r="K214" s="85">
        <v>-0.78</v>
      </c>
      <c r="L214" s="85">
        <v>0.83</v>
      </c>
      <c r="M214" s="85">
        <v>0.63</v>
      </c>
      <c r="N214" s="85">
        <v>2.62</v>
      </c>
      <c r="O214" s="85">
        <v>0.97</v>
      </c>
      <c r="P214" s="85">
        <v>-1</v>
      </c>
      <c r="Q214" s="85">
        <v>1.31</v>
      </c>
      <c r="R214" s="85">
        <v>2.56</v>
      </c>
      <c r="S214" s="85">
        <v>1.08</v>
      </c>
      <c r="T214" s="85">
        <v>1.55</v>
      </c>
      <c r="U214" s="85">
        <v>1.2</v>
      </c>
      <c r="V214" s="85">
        <v>0.25</v>
      </c>
      <c r="W214" s="85">
        <v>0.68</v>
      </c>
      <c r="X214" s="85">
        <v>1.05</v>
      </c>
      <c r="Y214" s="85">
        <v>1.02</v>
      </c>
      <c r="Z214" s="85">
        <v>1.24</v>
      </c>
      <c r="AA214" s="85">
        <v>0.69</v>
      </c>
      <c r="AB214" s="85">
        <v>0.76</v>
      </c>
      <c r="AC214" s="85">
        <v>0.57999999999999996</v>
      </c>
      <c r="AD214" s="85">
        <v>1.42</v>
      </c>
      <c r="AE214" s="85">
        <v>1.2</v>
      </c>
      <c r="AF214" s="85">
        <v>0.86</v>
      </c>
      <c r="AG214" s="85">
        <v>1.35</v>
      </c>
      <c r="AH214" s="85">
        <v>1.08</v>
      </c>
      <c r="AI214" s="85">
        <v>0.71</v>
      </c>
      <c r="AJ214" s="85">
        <v>0.84</v>
      </c>
      <c r="AK214" s="85">
        <v>1.34</v>
      </c>
      <c r="AL214" s="85">
        <v>0.16</v>
      </c>
      <c r="AM214" s="85">
        <v>0.71</v>
      </c>
      <c r="AN214" s="85">
        <v>0.13</v>
      </c>
    </row>
    <row r="215" spans="1:40" x14ac:dyDescent="0.25">
      <c r="A215" s="64" t="str">
        <f>'12peso'!A215</f>
        <v>nc</v>
      </c>
      <c r="B215" s="64" t="str">
        <f>'12peso'!B215</f>
        <v>s</v>
      </c>
      <c r="C215" s="64" t="str">
        <f>'12peso'!C215</f>
        <v>s</v>
      </c>
      <c r="D215" s="64"/>
      <c r="E215" s="87">
        <f>'12peso'!E215</f>
        <v>1201005</v>
      </c>
      <c r="F215" s="88">
        <f>'12peso'!F215</f>
        <v>1201005</v>
      </c>
      <c r="G215" s="39" t="str">
        <f>'12peso'!G215</f>
        <v>Café da manhã</v>
      </c>
      <c r="H215" s="85">
        <v>1.1399999999999999</v>
      </c>
      <c r="I215" s="85">
        <v>1.07</v>
      </c>
      <c r="J215" s="85">
        <v>-1.1100000000000001</v>
      </c>
      <c r="K215" s="85">
        <v>0.62</v>
      </c>
      <c r="L215" s="85">
        <v>1.99</v>
      </c>
      <c r="M215" s="85">
        <v>0.41</v>
      </c>
      <c r="N215" s="85">
        <v>1.61</v>
      </c>
      <c r="O215" s="85">
        <v>0.65</v>
      </c>
      <c r="P215" s="85">
        <v>1.07</v>
      </c>
      <c r="Q215" s="85">
        <v>1.1200000000000001</v>
      </c>
      <c r="R215" s="85">
        <v>1.38</v>
      </c>
      <c r="S215" s="85">
        <v>0.42</v>
      </c>
      <c r="T215" s="85">
        <v>2.37</v>
      </c>
      <c r="U215" s="85">
        <v>1.27</v>
      </c>
      <c r="V215" s="85">
        <v>0.61</v>
      </c>
      <c r="W215" s="85">
        <v>-0.26</v>
      </c>
      <c r="X215" s="85">
        <v>1.28</v>
      </c>
      <c r="Y215" s="85">
        <v>0.79</v>
      </c>
      <c r="Z215" s="85">
        <v>0.63</v>
      </c>
      <c r="AA215" s="85">
        <v>1.53</v>
      </c>
      <c r="AB215" s="85">
        <v>0.87</v>
      </c>
      <c r="AC215" s="85">
        <v>0.18</v>
      </c>
      <c r="AD215" s="85">
        <v>1.24</v>
      </c>
      <c r="AE215" s="85">
        <v>0.88</v>
      </c>
      <c r="AF215" s="85">
        <v>-0.06</v>
      </c>
      <c r="AG215" s="85">
        <v>2.14</v>
      </c>
      <c r="AH215" s="85">
        <v>0.55000000000000004</v>
      </c>
      <c r="AI215" s="85">
        <v>0.46</v>
      </c>
      <c r="AJ215" s="85">
        <v>1.24</v>
      </c>
      <c r="AK215" s="85">
        <v>2.37</v>
      </c>
      <c r="AL215" s="85">
        <v>0.26</v>
      </c>
      <c r="AM215" s="85">
        <v>1.76</v>
      </c>
      <c r="AN215" s="85">
        <v>0.7</v>
      </c>
    </row>
    <row r="216" spans="1:40" x14ac:dyDescent="0.25">
      <c r="A216" s="64" t="str">
        <f>'12peso'!A216</f>
        <v>nc</v>
      </c>
      <c r="B216" s="64" t="str">
        <f>'12peso'!B216</f>
        <v>s</v>
      </c>
      <c r="C216" s="64" t="str">
        <f>'12peso'!C216</f>
        <v>s</v>
      </c>
      <c r="D216" s="64"/>
      <c r="E216" s="87">
        <f>'12peso'!E216</f>
        <v>1201007</v>
      </c>
      <c r="F216" s="88">
        <f>'12peso'!F216</f>
        <v>1201007</v>
      </c>
      <c r="G216" s="39" t="str">
        <f>'12peso'!G216</f>
        <v>Refrigerante e água mineral</v>
      </c>
      <c r="H216" s="85">
        <v>0.87</v>
      </c>
      <c r="I216" s="85">
        <v>-0.03</v>
      </c>
      <c r="J216" s="85">
        <v>0.79</v>
      </c>
      <c r="K216" s="85">
        <v>0.6</v>
      </c>
      <c r="L216" s="85">
        <v>0.48</v>
      </c>
      <c r="M216" s="85">
        <v>0.55000000000000004</v>
      </c>
      <c r="N216" s="85">
        <v>1.36</v>
      </c>
      <c r="O216" s="85">
        <v>1.39</v>
      </c>
      <c r="P216" s="85">
        <v>0.16</v>
      </c>
      <c r="Q216" s="85">
        <v>1.52</v>
      </c>
      <c r="R216" s="85">
        <v>0.82</v>
      </c>
      <c r="S216" s="85">
        <v>0.32</v>
      </c>
      <c r="T216" s="85">
        <v>0.69</v>
      </c>
      <c r="U216" s="85">
        <v>1.76</v>
      </c>
      <c r="V216" s="85">
        <v>1.4</v>
      </c>
      <c r="W216" s="85">
        <v>-0.23</v>
      </c>
      <c r="X216" s="85">
        <v>0.51</v>
      </c>
      <c r="Y216" s="85">
        <v>1.17</v>
      </c>
      <c r="Z216" s="85">
        <v>0.11</v>
      </c>
      <c r="AA216" s="85">
        <v>0.28999999999999998</v>
      </c>
      <c r="AB216" s="85">
        <v>0.42</v>
      </c>
      <c r="AC216" s="85">
        <v>0.65</v>
      </c>
      <c r="AD216" s="85">
        <v>1.39</v>
      </c>
      <c r="AE216" s="85">
        <v>0.82</v>
      </c>
      <c r="AF216" s="85">
        <v>1.19</v>
      </c>
      <c r="AG216" s="85">
        <v>0.87</v>
      </c>
      <c r="AH216" s="85">
        <v>0.95</v>
      </c>
      <c r="AI216" s="85">
        <v>0.25</v>
      </c>
      <c r="AJ216" s="85">
        <v>1.29</v>
      </c>
      <c r="AK216" s="85">
        <v>0.51</v>
      </c>
      <c r="AL216" s="85">
        <v>0.62</v>
      </c>
      <c r="AM216" s="85">
        <v>0.63</v>
      </c>
      <c r="AN216" s="85">
        <v>0.44</v>
      </c>
    </row>
    <row r="217" spans="1:40" x14ac:dyDescent="0.25">
      <c r="A217" s="64" t="str">
        <f>'12peso'!A217</f>
        <v>nc</v>
      </c>
      <c r="B217" s="64" t="str">
        <f>'12peso'!B217</f>
        <v>s</v>
      </c>
      <c r="C217" s="64" t="str">
        <f>'12peso'!C217</f>
        <v>s</v>
      </c>
      <c r="D217" s="64"/>
      <c r="E217" s="87">
        <f>'12peso'!E217</f>
        <v>1201009</v>
      </c>
      <c r="F217" s="88">
        <f>'12peso'!F217</f>
        <v>1201009</v>
      </c>
      <c r="G217" s="39" t="str">
        <f>'12peso'!G217</f>
        <v>Cafezinho</v>
      </c>
      <c r="H217" s="85">
        <v>-0.81</v>
      </c>
      <c r="I217" s="85">
        <v>1.19</v>
      </c>
      <c r="J217" s="85">
        <v>-0.7</v>
      </c>
      <c r="K217" s="85">
        <v>1.07</v>
      </c>
      <c r="L217" s="85">
        <v>1.33</v>
      </c>
      <c r="M217" s="85">
        <v>0.66</v>
      </c>
      <c r="N217" s="85">
        <v>0.83</v>
      </c>
      <c r="O217" s="85">
        <v>0.47</v>
      </c>
      <c r="P217" s="85">
        <v>1.48</v>
      </c>
      <c r="Q217" s="85">
        <v>0.63</v>
      </c>
      <c r="R217" s="85">
        <v>0.57999999999999996</v>
      </c>
      <c r="S217" s="85">
        <v>1.65</v>
      </c>
      <c r="T217" s="85">
        <v>1.05</v>
      </c>
      <c r="U217" s="85">
        <v>1.34</v>
      </c>
      <c r="V217" s="85">
        <v>-0.22</v>
      </c>
      <c r="W217" s="85">
        <v>0.42</v>
      </c>
      <c r="X217" s="85">
        <v>0.63</v>
      </c>
      <c r="Y217" s="85">
        <v>1.86</v>
      </c>
      <c r="Z217" s="85">
        <v>1.1499999999999999</v>
      </c>
      <c r="AA217" s="85">
        <v>0.99</v>
      </c>
      <c r="AB217" s="85">
        <v>0.22</v>
      </c>
      <c r="AC217" s="85">
        <v>2.4500000000000002</v>
      </c>
      <c r="AD217" s="85">
        <v>0.91</v>
      </c>
      <c r="AE217" s="85">
        <v>0.4</v>
      </c>
      <c r="AF217" s="85">
        <v>2.2400000000000002</v>
      </c>
      <c r="AG217" s="85">
        <v>2.0099999999999998</v>
      </c>
      <c r="AH217" s="85">
        <v>3.32</v>
      </c>
      <c r="AI217" s="85">
        <v>-0.49</v>
      </c>
      <c r="AJ217" s="85">
        <v>-0.87</v>
      </c>
      <c r="AK217" s="85">
        <v>0.94</v>
      </c>
      <c r="AL217" s="85">
        <v>-0.17</v>
      </c>
      <c r="AM217" s="85">
        <v>0.67</v>
      </c>
      <c r="AN217" s="85">
        <v>-0.36</v>
      </c>
    </row>
    <row r="218" spans="1:40" x14ac:dyDescent="0.25">
      <c r="A218" s="64" t="str">
        <f>'12peso'!A218</f>
        <v>nc</v>
      </c>
      <c r="B218" s="64" t="str">
        <f>'12peso'!B218</f>
        <v>s</v>
      </c>
      <c r="C218" s="64" t="str">
        <f>'12peso'!C218</f>
        <v>s</v>
      </c>
      <c r="D218" s="64"/>
      <c r="E218" s="87">
        <f>'12peso'!E218</f>
        <v>1201048</v>
      </c>
      <c r="F218" s="88">
        <f>'12peso'!F218</f>
        <v>1201048</v>
      </c>
      <c r="G218" s="39" t="str">
        <f>'12peso'!G218</f>
        <v>Cerveja</v>
      </c>
      <c r="H218" s="85">
        <v>-0.37</v>
      </c>
      <c r="I218" s="85">
        <v>0.92</v>
      </c>
      <c r="J218" s="85">
        <v>-0.71</v>
      </c>
      <c r="K218" s="85">
        <v>0.82</v>
      </c>
      <c r="L218" s="85">
        <v>1.72</v>
      </c>
      <c r="M218" s="85">
        <v>0.98</v>
      </c>
      <c r="N218" s="85">
        <v>1.5</v>
      </c>
      <c r="O218" s="85">
        <v>1.33</v>
      </c>
      <c r="P218" s="85">
        <v>1.94</v>
      </c>
      <c r="Q218" s="85">
        <v>2.3199999999999998</v>
      </c>
      <c r="R218" s="85">
        <v>1.45</v>
      </c>
      <c r="S218" s="85">
        <v>0.24</v>
      </c>
      <c r="T218" s="85">
        <v>1.43</v>
      </c>
      <c r="U218" s="85">
        <v>0.68</v>
      </c>
      <c r="V218" s="85">
        <v>0.56999999999999995</v>
      </c>
      <c r="W218" s="85">
        <v>0.12</v>
      </c>
      <c r="X218" s="85">
        <v>0.45</v>
      </c>
      <c r="Y218" s="85">
        <v>1.29</v>
      </c>
      <c r="Z218" s="85">
        <v>0.42</v>
      </c>
      <c r="AA218" s="85">
        <v>0.56000000000000005</v>
      </c>
      <c r="AB218" s="85">
        <v>1.1200000000000001</v>
      </c>
      <c r="AC218" s="85">
        <v>1.38</v>
      </c>
      <c r="AD218" s="85">
        <v>1.25</v>
      </c>
      <c r="AE218" s="85">
        <v>0.77</v>
      </c>
      <c r="AF218" s="85">
        <v>0.84</v>
      </c>
      <c r="AG218" s="85">
        <v>1.23</v>
      </c>
      <c r="AH218" s="85">
        <v>0.3</v>
      </c>
      <c r="AI218" s="85">
        <v>1.27</v>
      </c>
      <c r="AJ218" s="85">
        <v>0.34</v>
      </c>
      <c r="AK218" s="85">
        <v>0.01</v>
      </c>
      <c r="AL218" s="85">
        <v>1.63</v>
      </c>
      <c r="AM218" s="85">
        <v>-0.51</v>
      </c>
      <c r="AN218" s="85">
        <v>1.02</v>
      </c>
    </row>
    <row r="219" spans="1:40" x14ac:dyDescent="0.25">
      <c r="A219" s="64" t="str">
        <f>'12peso'!A219</f>
        <v>nc</v>
      </c>
      <c r="B219" s="64" t="str">
        <f>'12peso'!B219</f>
        <v>s</v>
      </c>
      <c r="C219" s="64" t="str">
        <f>'12peso'!C219</f>
        <v>s</v>
      </c>
      <c r="D219" s="64"/>
      <c r="E219" s="87">
        <f>'12peso'!E219</f>
        <v>1201051</v>
      </c>
      <c r="F219" s="88">
        <f>'12peso'!F219</f>
        <v>1201051</v>
      </c>
      <c r="G219" s="39" t="str">
        <f>'12peso'!G219</f>
        <v>Outras bebidas alcoólicas</v>
      </c>
      <c r="H219" s="85">
        <v>0.52</v>
      </c>
      <c r="I219" s="85">
        <v>0.53</v>
      </c>
      <c r="J219" s="85">
        <v>0.18</v>
      </c>
      <c r="K219" s="85">
        <v>0.12</v>
      </c>
      <c r="L219" s="85">
        <v>-0.44</v>
      </c>
      <c r="M219" s="85">
        <v>1.66</v>
      </c>
      <c r="N219" s="85">
        <v>0.61</v>
      </c>
      <c r="O219" s="85">
        <v>1.17</v>
      </c>
      <c r="P219" s="85">
        <v>0.49</v>
      </c>
      <c r="Q219" s="85">
        <v>1.78</v>
      </c>
      <c r="R219" s="85">
        <v>1.04</v>
      </c>
      <c r="S219" s="85">
        <v>1.22</v>
      </c>
      <c r="T219" s="85">
        <v>0.34</v>
      </c>
      <c r="U219" s="85">
        <v>1.45</v>
      </c>
      <c r="V219" s="85">
        <v>-0.16</v>
      </c>
      <c r="W219" s="85">
        <v>-0.35</v>
      </c>
      <c r="X219" s="85">
        <v>0.62</v>
      </c>
      <c r="Y219" s="85">
        <v>1.52</v>
      </c>
      <c r="Z219" s="85">
        <v>1.1200000000000001</v>
      </c>
      <c r="AA219" s="85">
        <v>0.11</v>
      </c>
      <c r="AB219" s="85">
        <v>1.42</v>
      </c>
      <c r="AC219" s="85">
        <v>0.21</v>
      </c>
      <c r="AD219" s="85">
        <v>0.63</v>
      </c>
      <c r="AE219" s="85">
        <v>1.25</v>
      </c>
      <c r="AF219" s="85">
        <v>1.31</v>
      </c>
      <c r="AG219" s="85">
        <v>-0.38</v>
      </c>
      <c r="AH219" s="85">
        <v>1.19</v>
      </c>
      <c r="AI219" s="85">
        <v>0.15</v>
      </c>
      <c r="AJ219" s="85">
        <v>1.1399999999999999</v>
      </c>
      <c r="AK219" s="85">
        <v>-0.36</v>
      </c>
      <c r="AL219" s="85">
        <v>1</v>
      </c>
      <c r="AM219" s="85">
        <v>0.53</v>
      </c>
      <c r="AN219" s="85">
        <v>1.55</v>
      </c>
    </row>
    <row r="220" spans="1:40" x14ac:dyDescent="0.25">
      <c r="A220" s="64" t="str">
        <f>'12peso'!A220</f>
        <v>nc</v>
      </c>
      <c r="B220" s="64" t="str">
        <f>'12peso'!B220</f>
        <v>s</v>
      </c>
      <c r="C220" s="64" t="str">
        <f>'12peso'!C220</f>
        <v>s</v>
      </c>
      <c r="D220" s="64"/>
      <c r="E220" s="87">
        <f>'12peso'!E220</f>
        <v>1201061</v>
      </c>
      <c r="F220" s="88">
        <f>'12peso'!F220</f>
        <v>1201061</v>
      </c>
      <c r="G220" s="39" t="str">
        <f>'12peso'!G220</f>
        <v>Doces</v>
      </c>
      <c r="H220" s="85">
        <v>0.38</v>
      </c>
      <c r="I220" s="85">
        <v>0.24</v>
      </c>
      <c r="J220" s="85">
        <v>0.6</v>
      </c>
      <c r="K220" s="85">
        <v>1.05</v>
      </c>
      <c r="L220" s="85">
        <v>-0.08</v>
      </c>
      <c r="M220" s="85">
        <v>1.33</v>
      </c>
      <c r="N220" s="85">
        <v>0.08</v>
      </c>
      <c r="O220" s="85">
        <v>0.76</v>
      </c>
      <c r="P220" s="85">
        <v>0.81</v>
      </c>
      <c r="Q220" s="85">
        <v>0.32</v>
      </c>
      <c r="R220" s="85">
        <v>0.88</v>
      </c>
      <c r="S220" s="85">
        <v>0.9</v>
      </c>
      <c r="T220" s="85">
        <v>1.94</v>
      </c>
      <c r="U220" s="85">
        <v>1.42</v>
      </c>
      <c r="V220" s="85">
        <v>0.79</v>
      </c>
      <c r="W220" s="85">
        <v>-0.08</v>
      </c>
      <c r="X220" s="85">
        <v>0.44</v>
      </c>
      <c r="Y220" s="85">
        <v>0.26</v>
      </c>
      <c r="Z220" s="85">
        <v>-0.61</v>
      </c>
      <c r="AA220" s="85">
        <v>-0.59</v>
      </c>
      <c r="AB220" s="85">
        <v>-0.59</v>
      </c>
      <c r="AC220" s="85">
        <v>0.88</v>
      </c>
      <c r="AD220" s="85">
        <v>0.5</v>
      </c>
      <c r="AE220" s="85">
        <v>0.05</v>
      </c>
      <c r="AF220" s="85">
        <v>0.71</v>
      </c>
      <c r="AG220" s="85">
        <v>0.59</v>
      </c>
      <c r="AH220" s="85">
        <v>0.48</v>
      </c>
      <c r="AI220" s="85">
        <v>0.64</v>
      </c>
      <c r="AJ220" s="85">
        <v>1.73</v>
      </c>
      <c r="AK220" s="85">
        <v>0.43</v>
      </c>
      <c r="AL220" s="85">
        <v>0.5</v>
      </c>
      <c r="AM220" s="85">
        <v>0.87</v>
      </c>
      <c r="AN220" s="85">
        <v>1.9</v>
      </c>
    </row>
    <row r="221" spans="1:40" x14ac:dyDescent="0.25">
      <c r="A221" s="64">
        <f>'12peso'!A221</f>
        <v>0</v>
      </c>
      <c r="B221" s="64">
        <f>'12peso'!B221</f>
        <v>0</v>
      </c>
      <c r="C221" s="64">
        <f>'12peso'!C221</f>
        <v>0</v>
      </c>
      <c r="D221" s="64"/>
      <c r="E221" s="113">
        <f>'12peso'!E221</f>
        <v>2000000</v>
      </c>
      <c r="F221" s="116">
        <f>'12peso'!F221</f>
        <v>2</v>
      </c>
      <c r="G221" s="117" t="str">
        <f>'12peso'!G221</f>
        <v>Habitação</v>
      </c>
      <c r="H221" s="85">
        <v>0.53</v>
      </c>
      <c r="I221" s="85">
        <v>0.6</v>
      </c>
      <c r="J221" s="85">
        <v>0.48</v>
      </c>
      <c r="K221" s="85">
        <v>0.8</v>
      </c>
      <c r="L221" s="85">
        <v>0.8</v>
      </c>
      <c r="M221" s="85">
        <v>0.28000000000000003</v>
      </c>
      <c r="N221" s="85">
        <v>0.54</v>
      </c>
      <c r="O221" s="85">
        <v>0.22</v>
      </c>
      <c r="P221" s="85">
        <v>0.71</v>
      </c>
      <c r="Q221" s="85">
        <v>0.38</v>
      </c>
      <c r="R221" s="85">
        <v>0.64</v>
      </c>
      <c r="S221" s="85">
        <v>0.63</v>
      </c>
      <c r="T221" s="85">
        <v>-0.2</v>
      </c>
      <c r="U221" s="85">
        <v>-2.38</v>
      </c>
      <c r="V221" s="85">
        <v>0.51</v>
      </c>
      <c r="W221" s="85">
        <v>0.62</v>
      </c>
      <c r="X221" s="85">
        <v>0.75</v>
      </c>
      <c r="Y221" s="85">
        <v>0.56999999999999995</v>
      </c>
      <c r="Z221" s="85">
        <v>0.56999999999999995</v>
      </c>
      <c r="AA221" s="85">
        <v>0.56999999999999995</v>
      </c>
      <c r="AB221" s="85">
        <v>0.62</v>
      </c>
      <c r="AC221" s="85">
        <v>0.56000000000000005</v>
      </c>
      <c r="AD221" s="85">
        <v>0.69</v>
      </c>
      <c r="AE221" s="85">
        <v>0.52</v>
      </c>
      <c r="AF221" s="85">
        <v>0.55000000000000004</v>
      </c>
      <c r="AG221" s="85">
        <v>0.77</v>
      </c>
      <c r="AH221" s="85">
        <v>0.33</v>
      </c>
      <c r="AI221" s="85">
        <v>0.87</v>
      </c>
      <c r="AJ221" s="85">
        <v>0.61</v>
      </c>
      <c r="AK221" s="85">
        <v>0.55000000000000004</v>
      </c>
      <c r="AL221" s="85">
        <v>1.2</v>
      </c>
      <c r="AM221" s="85">
        <v>0.94</v>
      </c>
      <c r="AN221" s="85">
        <v>0.77</v>
      </c>
    </row>
    <row r="222" spans="1:40" x14ac:dyDescent="0.25">
      <c r="A222" s="64">
        <f>'12peso'!A222</f>
        <v>0</v>
      </c>
      <c r="B222" s="64">
        <f>'12peso'!B222</f>
        <v>0</v>
      </c>
      <c r="C222" s="64">
        <f>'12peso'!C222</f>
        <v>0</v>
      </c>
      <c r="D222" s="64"/>
      <c r="E222" s="113">
        <f>'12peso'!E222</f>
        <v>2100000</v>
      </c>
      <c r="F222" s="114">
        <f>'12peso'!F222</f>
        <v>21</v>
      </c>
      <c r="G222" s="99" t="str">
        <f>'12peso'!G222</f>
        <v>Encargos e manutenção</v>
      </c>
      <c r="H222" s="85">
        <v>0.87</v>
      </c>
      <c r="I222" s="85">
        <v>0.74</v>
      </c>
      <c r="J222" s="85">
        <v>0.57999999999999996</v>
      </c>
      <c r="K222" s="85">
        <v>0.93</v>
      </c>
      <c r="L222" s="85">
        <v>0.9</v>
      </c>
      <c r="M222" s="85">
        <v>0.59</v>
      </c>
      <c r="N222" s="85">
        <v>0.76</v>
      </c>
      <c r="O222" s="85">
        <v>0.64</v>
      </c>
      <c r="P222" s="85">
        <v>0.61</v>
      </c>
      <c r="Q222" s="85">
        <v>0.56000000000000005</v>
      </c>
      <c r="R222" s="85">
        <v>0.36</v>
      </c>
      <c r="S222" s="85">
        <v>0.45</v>
      </c>
      <c r="T222" s="85">
        <v>0.95</v>
      </c>
      <c r="U222" s="85">
        <v>1.23</v>
      </c>
      <c r="V222" s="85">
        <v>0.52</v>
      </c>
      <c r="W222" s="85">
        <v>0.87</v>
      </c>
      <c r="X222" s="85">
        <v>0.97</v>
      </c>
      <c r="Y222" s="85">
        <v>0.71</v>
      </c>
      <c r="Z222" s="85">
        <v>0.63</v>
      </c>
      <c r="AA222" s="85">
        <v>0.6</v>
      </c>
      <c r="AB222" s="85">
        <v>0.54</v>
      </c>
      <c r="AC222" s="85">
        <v>0.74</v>
      </c>
      <c r="AD222" s="85">
        <v>0.5</v>
      </c>
      <c r="AE222" s="85">
        <v>0.6</v>
      </c>
      <c r="AF222" s="85">
        <v>0.81</v>
      </c>
      <c r="AG222" s="85">
        <v>0.87</v>
      </c>
      <c r="AH222" s="85">
        <v>0.66</v>
      </c>
      <c r="AI222" s="85">
        <v>0.76</v>
      </c>
      <c r="AJ222" s="85">
        <v>-0.11</v>
      </c>
      <c r="AK222" s="85">
        <v>0.71</v>
      </c>
      <c r="AL222" s="85">
        <v>0.49</v>
      </c>
      <c r="AM222" s="85">
        <v>0.86</v>
      </c>
      <c r="AN222" s="85">
        <v>0.43</v>
      </c>
    </row>
    <row r="223" spans="1:40" x14ac:dyDescent="0.25">
      <c r="A223" s="64">
        <f>'12peso'!A223</f>
        <v>0</v>
      </c>
      <c r="B223" s="64">
        <f>'12peso'!B223</f>
        <v>0</v>
      </c>
      <c r="C223" s="64">
        <f>'12peso'!C223</f>
        <v>0</v>
      </c>
      <c r="D223" s="64"/>
      <c r="E223" s="113">
        <f>'12peso'!E223</f>
        <v>2101000</v>
      </c>
      <c r="F223" s="114">
        <f>'12peso'!F223</f>
        <v>2101</v>
      </c>
      <c r="G223" s="99" t="str">
        <f>'12peso'!G223</f>
        <v>Aluguel e taxas</v>
      </c>
      <c r="H223" s="85">
        <v>0.96</v>
      </c>
      <c r="I223" s="85">
        <v>0.87</v>
      </c>
      <c r="J223" s="85">
        <v>0.56000000000000005</v>
      </c>
      <c r="K223" s="85">
        <v>0.9</v>
      </c>
      <c r="L223" s="85">
        <v>0.95</v>
      </c>
      <c r="M223" s="85">
        <v>0.68</v>
      </c>
      <c r="N223" s="85">
        <v>0.92</v>
      </c>
      <c r="O223" s="85">
        <v>0.71</v>
      </c>
      <c r="P223" s="85">
        <v>0.81</v>
      </c>
      <c r="Q223" s="85">
        <v>0.49</v>
      </c>
      <c r="R223" s="85">
        <v>0.26</v>
      </c>
      <c r="S223" s="85">
        <v>0.45</v>
      </c>
      <c r="T223" s="85">
        <v>1.1299999999999999</v>
      </c>
      <c r="U223" s="85">
        <v>1.63</v>
      </c>
      <c r="V223" s="85">
        <v>0.47</v>
      </c>
      <c r="W223" s="85">
        <v>0.75</v>
      </c>
      <c r="X223" s="85">
        <v>0.81</v>
      </c>
      <c r="Y223" s="85">
        <v>0.93</v>
      </c>
      <c r="Z223" s="85">
        <v>0.73</v>
      </c>
      <c r="AA223" s="85">
        <v>0.63</v>
      </c>
      <c r="AB223" s="85">
        <v>0.5</v>
      </c>
      <c r="AC223" s="85">
        <v>0.77</v>
      </c>
      <c r="AD223" s="85">
        <v>0.44</v>
      </c>
      <c r="AE223" s="85">
        <v>0.68</v>
      </c>
      <c r="AF223" s="85">
        <v>0.76</v>
      </c>
      <c r="AG223" s="85">
        <v>0.94</v>
      </c>
      <c r="AH223" s="85">
        <v>0.46</v>
      </c>
      <c r="AI223" s="85">
        <v>0.64</v>
      </c>
      <c r="AJ223" s="85">
        <v>-0.52</v>
      </c>
      <c r="AK223" s="85">
        <v>0.82</v>
      </c>
      <c r="AL223" s="85">
        <v>0.47</v>
      </c>
      <c r="AM223" s="85">
        <v>0.97</v>
      </c>
      <c r="AN223" s="85">
        <v>0.31</v>
      </c>
    </row>
    <row r="224" spans="1:40" x14ac:dyDescent="0.25">
      <c r="A224" s="64" t="str">
        <f>'12peso'!A224</f>
        <v>nc</v>
      </c>
      <c r="B224" s="64" t="str">
        <f>'12peso'!B224</f>
        <v>s</v>
      </c>
      <c r="C224" s="64" t="str">
        <f>'12peso'!C224</f>
        <v>s</v>
      </c>
      <c r="D224" s="64"/>
      <c r="E224" s="90">
        <f>'12peso'!E224</f>
        <v>2101001</v>
      </c>
      <c r="F224" s="88">
        <f>'12peso'!F224</f>
        <v>2101001</v>
      </c>
      <c r="G224" s="39" t="str">
        <f>'12peso'!G224</f>
        <v>Aluguel residencial</v>
      </c>
      <c r="H224" s="85">
        <v>1.3</v>
      </c>
      <c r="I224" s="85">
        <v>1.19</v>
      </c>
      <c r="J224" s="85">
        <v>0.45</v>
      </c>
      <c r="K224" s="85">
        <v>0.82</v>
      </c>
      <c r="L224" s="85">
        <v>0.63</v>
      </c>
      <c r="M224" s="85">
        <v>0.68</v>
      </c>
      <c r="N224" s="85">
        <v>1.1599999999999999</v>
      </c>
      <c r="O224" s="85">
        <v>0.43</v>
      </c>
      <c r="P224" s="85">
        <v>0.61</v>
      </c>
      <c r="Q224" s="85">
        <v>0.51</v>
      </c>
      <c r="R224" s="85">
        <v>0.3</v>
      </c>
      <c r="S224" s="85">
        <v>0.54</v>
      </c>
      <c r="T224" s="85">
        <v>1.56</v>
      </c>
      <c r="U224" s="85">
        <v>2.2599999999999998</v>
      </c>
      <c r="V224" s="85">
        <v>0.34</v>
      </c>
      <c r="W224" s="85">
        <v>0.83</v>
      </c>
      <c r="X224" s="85">
        <v>0.75</v>
      </c>
      <c r="Y224" s="85">
        <v>1.04</v>
      </c>
      <c r="Z224" s="85">
        <v>0.83</v>
      </c>
      <c r="AA224" s="85">
        <v>0.74</v>
      </c>
      <c r="AB224" s="85">
        <v>0.8</v>
      </c>
      <c r="AC224" s="85">
        <v>1.02</v>
      </c>
      <c r="AD224" s="85">
        <v>0.5</v>
      </c>
      <c r="AE224" s="85">
        <v>0.75</v>
      </c>
      <c r="AF224" s="85">
        <v>0.87</v>
      </c>
      <c r="AG224" s="85">
        <v>1.2</v>
      </c>
      <c r="AH224" s="85">
        <v>0.59</v>
      </c>
      <c r="AI224" s="85">
        <v>0.72</v>
      </c>
      <c r="AJ224" s="85">
        <v>0.82</v>
      </c>
      <c r="AK224" s="85">
        <v>0.84</v>
      </c>
      <c r="AL224" s="85">
        <v>0.92</v>
      </c>
      <c r="AM224" s="85">
        <v>0.66</v>
      </c>
      <c r="AN224" s="85">
        <v>0.56999999999999995</v>
      </c>
    </row>
    <row r="225" spans="1:40" x14ac:dyDescent="0.25">
      <c r="A225" s="64" t="str">
        <f>'12peso'!A225</f>
        <v>nc</v>
      </c>
      <c r="B225" s="64" t="str">
        <f>'12peso'!B225</f>
        <v>s</v>
      </c>
      <c r="C225" s="64" t="str">
        <f>'12peso'!C225</f>
        <v>s</v>
      </c>
      <c r="D225" s="64"/>
      <c r="E225" s="90">
        <f>'12peso'!E225</f>
        <v>2101002</v>
      </c>
      <c r="F225" s="88">
        <f>'12peso'!F225</f>
        <v>2101002</v>
      </c>
      <c r="G225" s="39" t="str">
        <f>'12peso'!G225</f>
        <v>Condomínio</v>
      </c>
      <c r="H225" s="85">
        <v>0.78</v>
      </c>
      <c r="I225" s="85">
        <v>0.68</v>
      </c>
      <c r="J225" s="85">
        <v>0.48</v>
      </c>
      <c r="K225" s="85">
        <v>1.01</v>
      </c>
      <c r="L225" s="85">
        <v>0.47</v>
      </c>
      <c r="M225" s="85">
        <v>0.54</v>
      </c>
      <c r="N225" s="85">
        <v>0.96</v>
      </c>
      <c r="O225" s="85">
        <v>1.06</v>
      </c>
      <c r="P225" s="85">
        <v>1.19</v>
      </c>
      <c r="Q225" s="85">
        <v>0.28999999999999998</v>
      </c>
      <c r="R225" s="85">
        <v>0.45</v>
      </c>
      <c r="S225" s="85">
        <v>0.5</v>
      </c>
      <c r="T225" s="85">
        <v>1.18</v>
      </c>
      <c r="U225" s="85">
        <v>1.33</v>
      </c>
      <c r="V225" s="85">
        <v>0.62</v>
      </c>
      <c r="W225" s="85">
        <v>0.51</v>
      </c>
      <c r="X225" s="85">
        <v>0.57999999999999996</v>
      </c>
      <c r="Y225" s="85">
        <v>0.57999999999999996</v>
      </c>
      <c r="Z225" s="85">
        <v>0.56999999999999995</v>
      </c>
      <c r="AA225" s="85">
        <v>0.92</v>
      </c>
      <c r="AB225" s="85">
        <v>0.23</v>
      </c>
      <c r="AC225" s="85">
        <v>0.89</v>
      </c>
      <c r="AD225" s="85">
        <v>0.25</v>
      </c>
      <c r="AE225" s="85">
        <v>0.6</v>
      </c>
      <c r="AF225" s="85">
        <v>0.82</v>
      </c>
      <c r="AG225" s="85">
        <v>0.8</v>
      </c>
      <c r="AH225" s="85">
        <v>0.18</v>
      </c>
      <c r="AI225" s="85">
        <v>0.34</v>
      </c>
      <c r="AJ225" s="85">
        <v>0.59</v>
      </c>
      <c r="AK225" s="85">
        <v>0.65</v>
      </c>
      <c r="AL225" s="85">
        <v>0.95</v>
      </c>
      <c r="AM225" s="85">
        <v>1.35</v>
      </c>
      <c r="AN225" s="85">
        <v>0.33</v>
      </c>
    </row>
    <row r="226" spans="1:40" x14ac:dyDescent="0.25">
      <c r="A226" s="64" t="str">
        <f>'12peso'!A226</f>
        <v>m</v>
      </c>
      <c r="B226" s="64" t="str">
        <f>'12peso'!B226</f>
        <v>m</v>
      </c>
      <c r="C226" s="64" t="str">
        <f>'12peso'!C226</f>
        <v>m</v>
      </c>
      <c r="D226" s="64"/>
      <c r="E226" s="90">
        <f>'12peso'!E226</f>
        <v>2101004</v>
      </c>
      <c r="F226" s="88">
        <f>'12peso'!F226</f>
        <v>2101004</v>
      </c>
      <c r="G226" s="39" t="str">
        <f>'12peso'!G226</f>
        <v>Taxa de água e esgoto</v>
      </c>
      <c r="H226" s="85">
        <v>0.26</v>
      </c>
      <c r="I226" s="85">
        <v>0.21</v>
      </c>
      <c r="J226" s="85">
        <v>0.93</v>
      </c>
      <c r="K226" s="85">
        <v>0.98</v>
      </c>
      <c r="L226" s="85">
        <v>2.3199999999999998</v>
      </c>
      <c r="M226" s="85">
        <v>0.83</v>
      </c>
      <c r="N226" s="85">
        <v>0.25</v>
      </c>
      <c r="O226" s="85">
        <v>1.04</v>
      </c>
      <c r="P226" s="85">
        <v>0.92</v>
      </c>
      <c r="Q226" s="85">
        <v>0.63</v>
      </c>
      <c r="R226" s="85">
        <v>0</v>
      </c>
      <c r="S226" s="85">
        <v>0.15</v>
      </c>
      <c r="T226" s="85">
        <v>0.01</v>
      </c>
      <c r="U226" s="85">
        <v>0.35</v>
      </c>
      <c r="V226" s="85">
        <v>0.66</v>
      </c>
      <c r="W226" s="85">
        <v>0.81</v>
      </c>
      <c r="X226" s="85">
        <v>1.19</v>
      </c>
      <c r="Y226" s="85">
        <v>1.03</v>
      </c>
      <c r="Z226" s="85">
        <v>0.64</v>
      </c>
      <c r="AA226" s="85">
        <v>0.01</v>
      </c>
      <c r="AB226" s="85">
        <v>0</v>
      </c>
      <c r="AC226" s="85">
        <v>0</v>
      </c>
      <c r="AD226" s="85">
        <v>0.52</v>
      </c>
      <c r="AE226" s="85">
        <v>0.56999999999999995</v>
      </c>
      <c r="AF226" s="85">
        <v>0.33</v>
      </c>
      <c r="AG226" s="85">
        <v>0.37</v>
      </c>
      <c r="AH226" s="85">
        <v>0.49</v>
      </c>
      <c r="AI226" s="85">
        <v>0.76</v>
      </c>
      <c r="AJ226" s="85">
        <v>-5.25</v>
      </c>
      <c r="AK226" s="85">
        <v>0.95</v>
      </c>
      <c r="AL226" s="85">
        <v>-1.34</v>
      </c>
      <c r="AM226" s="85">
        <v>1.46</v>
      </c>
      <c r="AN226" s="85">
        <v>-0.45</v>
      </c>
    </row>
    <row r="227" spans="1:40" x14ac:dyDescent="0.25">
      <c r="A227" s="64" t="str">
        <f>'12peso'!A227</f>
        <v>nc</v>
      </c>
      <c r="B227" s="64" t="str">
        <f>'12peso'!B227</f>
        <v>s</v>
      </c>
      <c r="C227" s="64" t="str">
        <f>'12peso'!C227</f>
        <v>s</v>
      </c>
      <c r="D227" s="64"/>
      <c r="E227" s="90">
        <f>'12peso'!E227</f>
        <v>2101012</v>
      </c>
      <c r="F227" s="88">
        <f>'12peso'!F227</f>
        <v>2101012</v>
      </c>
      <c r="G227" s="39" t="str">
        <f>'12peso'!G227</f>
        <v>Mudança</v>
      </c>
      <c r="H227" s="85">
        <v>6.28</v>
      </c>
      <c r="I227" s="85">
        <v>4.93</v>
      </c>
      <c r="J227" s="85">
        <v>-0.47</v>
      </c>
      <c r="K227" s="85">
        <v>1.1200000000000001</v>
      </c>
      <c r="L227" s="85">
        <v>-3.46</v>
      </c>
      <c r="M227" s="85">
        <v>0.48</v>
      </c>
      <c r="N227" s="85">
        <v>5.79</v>
      </c>
      <c r="O227" s="85">
        <v>-0.35</v>
      </c>
      <c r="P227" s="85">
        <v>-1.6</v>
      </c>
      <c r="Q227" s="85">
        <v>0.49</v>
      </c>
      <c r="R227" s="85">
        <v>-1.39</v>
      </c>
      <c r="S227" s="85">
        <v>1.95</v>
      </c>
      <c r="T227" s="85">
        <v>-0.25</v>
      </c>
      <c r="U227" s="85">
        <v>2.8</v>
      </c>
      <c r="V227" s="85">
        <v>-0.61</v>
      </c>
      <c r="W227" s="85">
        <v>1.04</v>
      </c>
      <c r="X227" s="85">
        <v>2.29</v>
      </c>
      <c r="Y227" s="85">
        <v>-0.33</v>
      </c>
      <c r="Z227" s="85">
        <v>1.18</v>
      </c>
      <c r="AA227" s="85">
        <v>2.73</v>
      </c>
      <c r="AB227" s="85">
        <v>-0.54</v>
      </c>
      <c r="AC227" s="85">
        <v>-1.61</v>
      </c>
      <c r="AD227" s="85">
        <v>-0.4</v>
      </c>
      <c r="AE227" s="85">
        <v>2.1</v>
      </c>
      <c r="AF227" s="85">
        <v>6.69</v>
      </c>
      <c r="AG227" s="85">
        <v>3.82</v>
      </c>
      <c r="AH227" s="85">
        <v>-2.85</v>
      </c>
      <c r="AI227" s="85">
        <v>-0.56999999999999995</v>
      </c>
      <c r="AJ227" s="85">
        <v>-0.17</v>
      </c>
      <c r="AK227" s="85">
        <v>2.44</v>
      </c>
      <c r="AL227" s="85">
        <v>1.03</v>
      </c>
      <c r="AM227" s="85">
        <v>0.1</v>
      </c>
      <c r="AN227" s="85">
        <v>-0.67</v>
      </c>
    </row>
    <row r="228" spans="1:40" x14ac:dyDescent="0.25">
      <c r="A228" s="64">
        <f>'12peso'!A228</f>
        <v>0</v>
      </c>
      <c r="B228" s="64">
        <f>'12peso'!B228</f>
        <v>0</v>
      </c>
      <c r="C228" s="64">
        <f>'12peso'!C228</f>
        <v>0</v>
      </c>
      <c r="D228" s="64"/>
      <c r="E228" s="113">
        <f>'12peso'!E228</f>
        <v>2103000</v>
      </c>
      <c r="F228" s="114">
        <f>'12peso'!F228</f>
        <v>2103</v>
      </c>
      <c r="G228" s="99" t="str">
        <f>'12peso'!G228</f>
        <v>Reparos</v>
      </c>
      <c r="H228" s="85">
        <v>0.8</v>
      </c>
      <c r="I228" s="85">
        <v>0.6</v>
      </c>
      <c r="J228" s="85">
        <v>0.65</v>
      </c>
      <c r="K228" s="85">
        <v>0.88</v>
      </c>
      <c r="L228" s="85">
        <v>1.01</v>
      </c>
      <c r="M228" s="85">
        <v>0.47</v>
      </c>
      <c r="N228" s="85">
        <v>0.37</v>
      </c>
      <c r="O228" s="85">
        <v>0.45</v>
      </c>
      <c r="P228" s="85">
        <v>0.22</v>
      </c>
      <c r="Q228" s="85">
        <v>0.88</v>
      </c>
      <c r="R228" s="85">
        <v>0.8</v>
      </c>
      <c r="S228" s="85">
        <v>0.45</v>
      </c>
      <c r="T228" s="85">
        <v>0.57999999999999996</v>
      </c>
      <c r="U228" s="85">
        <v>0.42</v>
      </c>
      <c r="V228" s="85">
        <v>0.39</v>
      </c>
      <c r="W228" s="85">
        <v>0.97</v>
      </c>
      <c r="X228" s="85">
        <v>1.49</v>
      </c>
      <c r="Y228" s="85">
        <v>0.28000000000000003</v>
      </c>
      <c r="Z228" s="85">
        <v>0.55000000000000004</v>
      </c>
      <c r="AA228" s="85">
        <v>0.61</v>
      </c>
      <c r="AB228" s="85">
        <v>0.6</v>
      </c>
      <c r="AC228" s="85">
        <v>0.81</v>
      </c>
      <c r="AD228" s="85">
        <v>0.68</v>
      </c>
      <c r="AE228" s="85">
        <v>0.41</v>
      </c>
      <c r="AF228" s="85">
        <v>0.84</v>
      </c>
      <c r="AG228" s="85">
        <v>0.79</v>
      </c>
      <c r="AH228" s="85">
        <v>0.94</v>
      </c>
      <c r="AI228" s="85">
        <v>0.99</v>
      </c>
      <c r="AJ228" s="85">
        <v>0.64</v>
      </c>
      <c r="AK228" s="85">
        <v>0.33</v>
      </c>
      <c r="AL228" s="85">
        <v>0.35</v>
      </c>
      <c r="AM228" s="85">
        <v>0.38</v>
      </c>
      <c r="AN228" s="85">
        <v>0.74</v>
      </c>
    </row>
    <row r="229" spans="1:40" x14ac:dyDescent="0.25">
      <c r="A229" s="64" t="str">
        <f>'12peso'!A229</f>
        <v>c</v>
      </c>
      <c r="B229" s="64" t="str">
        <f>'12peso'!B229</f>
        <v>nd</v>
      </c>
      <c r="C229" s="64" t="str">
        <f>'12peso'!C229</f>
        <v>i</v>
      </c>
      <c r="D229" s="64"/>
      <c r="E229" s="90">
        <f>'12peso'!E229</f>
        <v>2103005</v>
      </c>
      <c r="F229" s="88">
        <f>'12peso'!F229</f>
        <v>2103005</v>
      </c>
      <c r="G229" s="39" t="str">
        <f>'12peso'!G229</f>
        <v>Ferragens</v>
      </c>
      <c r="H229" s="85">
        <v>1.6</v>
      </c>
      <c r="I229" s="85">
        <v>1.05</v>
      </c>
      <c r="J229" s="85">
        <v>-1.44</v>
      </c>
      <c r="K229" s="85">
        <v>1.44</v>
      </c>
      <c r="L229" s="85">
        <v>1.35</v>
      </c>
      <c r="M229" s="85">
        <v>0.18</v>
      </c>
      <c r="N229" s="85">
        <v>-1.29</v>
      </c>
      <c r="O229" s="85">
        <v>-0.91</v>
      </c>
      <c r="P229" s="85">
        <v>1.27</v>
      </c>
      <c r="Q229" s="85">
        <v>-0.12</v>
      </c>
      <c r="R229" s="85">
        <v>0.44</v>
      </c>
      <c r="S229" s="85">
        <v>0.68</v>
      </c>
      <c r="T229" s="85">
        <v>1.1299999999999999</v>
      </c>
      <c r="U229" s="85">
        <v>-0.38</v>
      </c>
      <c r="V229" s="85">
        <v>-0.12</v>
      </c>
      <c r="W229" s="85">
        <v>1.33</v>
      </c>
      <c r="X229" s="85">
        <v>0.84</v>
      </c>
      <c r="Y229" s="85">
        <v>-0.8</v>
      </c>
      <c r="Z229" s="85">
        <v>2.36</v>
      </c>
      <c r="AA229" s="85">
        <v>-1.02</v>
      </c>
      <c r="AB229" s="85">
        <v>-0.32</v>
      </c>
      <c r="AC229" s="85">
        <v>0.62</v>
      </c>
      <c r="AD229" s="85">
        <v>0.81</v>
      </c>
      <c r="AE229" s="85">
        <v>0.01</v>
      </c>
      <c r="AF229" s="85">
        <v>1.68</v>
      </c>
      <c r="AG229" s="85">
        <v>0.71</v>
      </c>
      <c r="AH229" s="85">
        <v>-0.6</v>
      </c>
      <c r="AI229" s="85">
        <v>0.65</v>
      </c>
      <c r="AJ229" s="85">
        <v>1.39</v>
      </c>
      <c r="AK229" s="85">
        <v>-0.19</v>
      </c>
      <c r="AL229" s="85">
        <v>-1.27</v>
      </c>
      <c r="AM229" s="85">
        <v>-0.05</v>
      </c>
      <c r="AN229" s="85">
        <v>2.66</v>
      </c>
    </row>
    <row r="230" spans="1:40" x14ac:dyDescent="0.25">
      <c r="A230" s="64" t="str">
        <f>'12peso'!A230</f>
        <v>c</v>
      </c>
      <c r="B230" s="64" t="str">
        <f>'12peso'!B230</f>
        <v>nd</v>
      </c>
      <c r="C230" s="64" t="str">
        <f>'12peso'!C230</f>
        <v>i</v>
      </c>
      <c r="D230" s="64"/>
      <c r="E230" s="90">
        <f>'12peso'!E230</f>
        <v>2103008</v>
      </c>
      <c r="F230" s="88">
        <f>'12peso'!F230</f>
        <v>2103008</v>
      </c>
      <c r="G230" s="39" t="str">
        <f>'12peso'!G230</f>
        <v>Material de eletricidade</v>
      </c>
      <c r="H230" s="85">
        <v>1.2</v>
      </c>
      <c r="I230" s="85">
        <v>0.57999999999999996</v>
      </c>
      <c r="J230" s="85">
        <v>0.26</v>
      </c>
      <c r="K230" s="85">
        <v>1</v>
      </c>
      <c r="L230" s="85">
        <v>0.48</v>
      </c>
      <c r="M230" s="85">
        <v>1.86</v>
      </c>
      <c r="N230" s="85">
        <v>1.06</v>
      </c>
      <c r="O230" s="85">
        <v>-1.68</v>
      </c>
      <c r="P230" s="85">
        <v>0.84</v>
      </c>
      <c r="Q230" s="85">
        <v>-7.0000000000000007E-2</v>
      </c>
      <c r="R230" s="85">
        <v>0.84</v>
      </c>
      <c r="S230" s="85">
        <v>1.1100000000000001</v>
      </c>
      <c r="T230" s="85">
        <v>1.96</v>
      </c>
      <c r="U230" s="85">
        <v>2</v>
      </c>
      <c r="V230" s="85">
        <v>0.96</v>
      </c>
      <c r="W230" s="85">
        <v>-0.23</v>
      </c>
      <c r="X230" s="85">
        <v>1.39</v>
      </c>
      <c r="Y230" s="85">
        <v>0.32</v>
      </c>
      <c r="Z230" s="85">
        <v>-0.3</v>
      </c>
      <c r="AA230" s="85">
        <v>0.47</v>
      </c>
      <c r="AB230" s="85">
        <v>-0.93</v>
      </c>
      <c r="AC230" s="85">
        <v>2.29</v>
      </c>
      <c r="AD230" s="85">
        <v>1.51</v>
      </c>
      <c r="AE230" s="85">
        <v>-1.28</v>
      </c>
      <c r="AF230" s="85">
        <v>0.74</v>
      </c>
      <c r="AG230" s="85">
        <v>-0.11</v>
      </c>
      <c r="AH230" s="85">
        <v>0.84</v>
      </c>
      <c r="AI230" s="85">
        <v>-0.15</v>
      </c>
      <c r="AJ230" s="85">
        <v>1.99</v>
      </c>
      <c r="AK230" s="85">
        <v>1.98</v>
      </c>
      <c r="AL230" s="85">
        <v>-0.35</v>
      </c>
      <c r="AM230" s="85">
        <v>0.28999999999999998</v>
      </c>
      <c r="AN230" s="85">
        <v>1.56</v>
      </c>
    </row>
    <row r="231" spans="1:40" x14ac:dyDescent="0.25">
      <c r="A231" s="64" t="str">
        <f>'12peso'!A231</f>
        <v>c</v>
      </c>
      <c r="B231" s="64" t="str">
        <f>'12peso'!B231</f>
        <v>nd</v>
      </c>
      <c r="C231" s="64" t="str">
        <f>'12peso'!C231</f>
        <v>i</v>
      </c>
      <c r="D231" s="64"/>
      <c r="E231" s="90">
        <f>'12peso'!E231</f>
        <v>2103009</v>
      </c>
      <c r="F231" s="88">
        <f>'12peso'!F231</f>
        <v>2103009</v>
      </c>
      <c r="G231" s="39" t="str">
        <f>'12peso'!G231</f>
        <v>Material de pintura</v>
      </c>
      <c r="H231" s="85">
        <v>0.62</v>
      </c>
      <c r="I231" s="85">
        <v>1.1000000000000001</v>
      </c>
      <c r="J231" s="85">
        <v>0.2</v>
      </c>
      <c r="K231" s="85">
        <v>-0.28999999999999998</v>
      </c>
      <c r="L231" s="85">
        <v>0.3</v>
      </c>
      <c r="M231" s="85">
        <v>1.19</v>
      </c>
      <c r="N231" s="85">
        <v>0.76</v>
      </c>
      <c r="O231" s="85">
        <v>1.33</v>
      </c>
      <c r="P231" s="85">
        <v>1.03</v>
      </c>
      <c r="Q231" s="85">
        <v>1.98</v>
      </c>
      <c r="R231" s="85">
        <v>0.98</v>
      </c>
      <c r="S231" s="85">
        <v>0.53</v>
      </c>
      <c r="T231" s="85">
        <v>-0.5</v>
      </c>
      <c r="U231" s="85">
        <v>1.72</v>
      </c>
      <c r="V231" s="85">
        <v>-0.44</v>
      </c>
      <c r="W231" s="85">
        <v>0.57999999999999996</v>
      </c>
      <c r="X231" s="85">
        <v>1.42</v>
      </c>
      <c r="Y231" s="85">
        <v>-0.1</v>
      </c>
      <c r="Z231" s="85">
        <v>0.15</v>
      </c>
      <c r="AA231" s="85">
        <v>1.74</v>
      </c>
      <c r="AB231" s="85">
        <v>-0.67</v>
      </c>
      <c r="AC231" s="85">
        <v>0.54</v>
      </c>
      <c r="AD231" s="85">
        <v>-0.35</v>
      </c>
      <c r="AE231" s="85">
        <v>1.1100000000000001</v>
      </c>
      <c r="AF231" s="85">
        <v>0.89</v>
      </c>
      <c r="AG231" s="85">
        <v>2.02</v>
      </c>
      <c r="AH231" s="85">
        <v>0.47</v>
      </c>
      <c r="AI231" s="85">
        <v>1.57</v>
      </c>
      <c r="AJ231" s="85">
        <v>-0.23</v>
      </c>
      <c r="AK231" s="85">
        <v>0.75</v>
      </c>
      <c r="AL231" s="85">
        <v>0.35</v>
      </c>
      <c r="AM231" s="85">
        <v>0.28000000000000003</v>
      </c>
      <c r="AN231" s="85">
        <v>-0.64</v>
      </c>
    </row>
    <row r="232" spans="1:40" x14ac:dyDescent="0.25">
      <c r="A232" s="64" t="str">
        <f>'12peso'!A232</f>
        <v>nc</v>
      </c>
      <c r="B232" s="64" t="str">
        <f>'12peso'!B232</f>
        <v>nd</v>
      </c>
      <c r="C232" s="64" t="str">
        <f>'12peso'!C232</f>
        <v>i</v>
      </c>
      <c r="D232" s="64"/>
      <c r="E232" s="89">
        <f>'12peso'!E232</f>
        <v>9999999</v>
      </c>
      <c r="F232" s="88">
        <f>'12peso'!F232</f>
        <v>2103012</v>
      </c>
      <c r="G232" s="39" t="str">
        <f>'12peso'!G232</f>
        <v>Vidro</v>
      </c>
      <c r="H232" s="85">
        <v>2.11</v>
      </c>
      <c r="I232" s="85">
        <v>1.51</v>
      </c>
      <c r="J232" s="85">
        <v>1.52</v>
      </c>
      <c r="K232" s="85">
        <v>-1.1200000000000001</v>
      </c>
      <c r="L232" s="85">
        <v>2.38</v>
      </c>
      <c r="M232" s="85">
        <v>0</v>
      </c>
      <c r="N232" s="85">
        <v>-0.43</v>
      </c>
      <c r="O232" s="85">
        <v>-0.17</v>
      </c>
      <c r="P232" s="85">
        <v>-0.18</v>
      </c>
      <c r="Q232" s="85">
        <v>-0.82</v>
      </c>
      <c r="R232" s="85">
        <v>0.77</v>
      </c>
      <c r="S232" s="85">
        <v>2.88</v>
      </c>
      <c r="T232" s="85">
        <v>2.35</v>
      </c>
      <c r="U232" s="85">
        <v>-1.1100000000000001</v>
      </c>
      <c r="V232" s="85">
        <v>3.12</v>
      </c>
      <c r="W232" s="85">
        <v>-0.51</v>
      </c>
      <c r="X232" s="85">
        <v>2.33</v>
      </c>
      <c r="Y232" s="85">
        <v>-1.2</v>
      </c>
      <c r="Z232" s="85">
        <v>1.43</v>
      </c>
      <c r="AA232" s="85">
        <v>1.93</v>
      </c>
      <c r="AB232" s="85">
        <v>-1.1599999999999999</v>
      </c>
      <c r="AC232" s="85">
        <v>-0.22</v>
      </c>
      <c r="AD232" s="85">
        <v>3.23</v>
      </c>
      <c r="AE232" s="85">
        <v>4.12</v>
      </c>
      <c r="AF232" s="85">
        <v>0.95</v>
      </c>
      <c r="AG232" s="85">
        <v>-1.04</v>
      </c>
      <c r="AH232" s="85">
        <v>-0.85</v>
      </c>
      <c r="AI232" s="85">
        <v>0.28000000000000003</v>
      </c>
      <c r="AJ232" s="85">
        <v>0.12</v>
      </c>
      <c r="AK232" s="85">
        <v>1.68</v>
      </c>
      <c r="AL232" s="85">
        <v>1.1599999999999999</v>
      </c>
      <c r="AM232" s="85">
        <v>-1.78</v>
      </c>
      <c r="AN232" s="85">
        <v>-1.29</v>
      </c>
    </row>
    <row r="233" spans="1:40" x14ac:dyDescent="0.25">
      <c r="A233" s="64" t="str">
        <f>'12peso'!A233</f>
        <v>c</v>
      </c>
      <c r="B233" s="64" t="str">
        <f>'12peso'!B233</f>
        <v>nd</v>
      </c>
      <c r="C233" s="64" t="str">
        <f>'12peso'!C233</f>
        <v>i</v>
      </c>
      <c r="D233" s="64"/>
      <c r="E233" s="90">
        <f>'12peso'!E233</f>
        <v>2103014</v>
      </c>
      <c r="F233" s="88">
        <f>'12peso'!F233</f>
        <v>2103014</v>
      </c>
      <c r="G233" s="39" t="str">
        <f>'12peso'!G233</f>
        <v>Tinta</v>
      </c>
      <c r="H233" s="85">
        <v>0.53</v>
      </c>
      <c r="I233" s="85">
        <v>0.61</v>
      </c>
      <c r="J233" s="85">
        <v>0.8</v>
      </c>
      <c r="K233" s="85">
        <v>0.1</v>
      </c>
      <c r="L233" s="85">
        <v>0.6</v>
      </c>
      <c r="M233" s="85">
        <v>-0.05</v>
      </c>
      <c r="N233" s="85">
        <v>0.7</v>
      </c>
      <c r="O233" s="85">
        <v>1.48</v>
      </c>
      <c r="P233" s="85">
        <v>0.46</v>
      </c>
      <c r="Q233" s="85">
        <v>0.09</v>
      </c>
      <c r="R233" s="85">
        <v>0.99</v>
      </c>
      <c r="S233" s="85">
        <v>0.79</v>
      </c>
      <c r="T233" s="85">
        <v>1.07</v>
      </c>
      <c r="U233" s="85">
        <v>0.59</v>
      </c>
      <c r="V233" s="85">
        <v>0.65</v>
      </c>
      <c r="W233" s="85">
        <v>0.35</v>
      </c>
      <c r="X233" s="85">
        <v>0.62</v>
      </c>
      <c r="Y233" s="85">
        <v>0.34</v>
      </c>
      <c r="Z233" s="85">
        <v>0.89</v>
      </c>
      <c r="AA233" s="85">
        <v>0.08</v>
      </c>
      <c r="AB233" s="85">
        <v>0.66</v>
      </c>
      <c r="AC233" s="85">
        <v>0.84</v>
      </c>
      <c r="AD233" s="85">
        <v>1</v>
      </c>
      <c r="AE233" s="85">
        <v>0.41</v>
      </c>
      <c r="AF233" s="85">
        <v>0.67</v>
      </c>
      <c r="AG233" s="85">
        <v>1.33</v>
      </c>
      <c r="AH233" s="85">
        <v>0.38</v>
      </c>
      <c r="AI233" s="85">
        <v>0.54</v>
      </c>
      <c r="AJ233" s="85">
        <v>0.38</v>
      </c>
      <c r="AK233" s="85">
        <v>-0.43</v>
      </c>
      <c r="AL233" s="85">
        <v>0.3</v>
      </c>
      <c r="AM233" s="85">
        <v>0.73</v>
      </c>
      <c r="AN233" s="85">
        <v>0.42</v>
      </c>
    </row>
    <row r="234" spans="1:40" x14ac:dyDescent="0.25">
      <c r="A234" s="64" t="str">
        <f>'12peso'!A234</f>
        <v>nc</v>
      </c>
      <c r="B234" s="64" t="str">
        <f>'12peso'!B234</f>
        <v>nd</v>
      </c>
      <c r="C234" s="64" t="str">
        <f>'12peso'!C234</f>
        <v>i</v>
      </c>
      <c r="D234" s="64"/>
      <c r="E234" s="89">
        <f>'12peso'!E234</f>
        <v>9999999</v>
      </c>
      <c r="F234" s="88">
        <f>'12peso'!F234</f>
        <v>2103032</v>
      </c>
      <c r="G234" s="39" t="str">
        <f>'12peso'!G234</f>
        <v>Revestimento de piso e parede</v>
      </c>
      <c r="H234" s="85">
        <v>-0.65</v>
      </c>
      <c r="I234" s="85">
        <v>-0.1</v>
      </c>
      <c r="J234" s="85">
        <v>-0.99</v>
      </c>
      <c r="K234" s="85">
        <v>0.24</v>
      </c>
      <c r="L234" s="85">
        <v>-0.15</v>
      </c>
      <c r="M234" s="85">
        <v>-1.05</v>
      </c>
      <c r="N234" s="85">
        <v>0.95</v>
      </c>
      <c r="O234" s="85">
        <v>-0.4</v>
      </c>
      <c r="P234" s="85">
        <v>0.21</v>
      </c>
      <c r="Q234" s="85">
        <v>-0.81</v>
      </c>
      <c r="R234" s="85">
        <v>0.27</v>
      </c>
      <c r="S234" s="85">
        <v>1.22</v>
      </c>
      <c r="T234" s="85">
        <v>-1.21</v>
      </c>
      <c r="U234" s="85">
        <v>1.08</v>
      </c>
      <c r="V234" s="85">
        <v>1.33</v>
      </c>
      <c r="W234" s="85">
        <v>0.37</v>
      </c>
      <c r="X234" s="85">
        <v>0.46</v>
      </c>
      <c r="Y234" s="85">
        <v>0.32</v>
      </c>
      <c r="Z234" s="85">
        <v>-0.99</v>
      </c>
      <c r="AA234" s="85">
        <v>-1.1599999999999999</v>
      </c>
      <c r="AB234" s="85">
        <v>1.78</v>
      </c>
      <c r="AC234" s="85">
        <v>1.64</v>
      </c>
      <c r="AD234" s="85">
        <v>-0.47</v>
      </c>
      <c r="AE234" s="85">
        <v>0.64</v>
      </c>
      <c r="AF234" s="85">
        <v>0.08</v>
      </c>
      <c r="AG234" s="85">
        <v>-0.47</v>
      </c>
      <c r="AH234" s="85">
        <v>1.08</v>
      </c>
      <c r="AI234" s="85">
        <v>1.4</v>
      </c>
      <c r="AJ234" s="85">
        <v>1.1599999999999999</v>
      </c>
      <c r="AK234" s="85">
        <v>-0.39</v>
      </c>
      <c r="AL234" s="85">
        <v>1.53</v>
      </c>
      <c r="AM234" s="85">
        <v>-1.34</v>
      </c>
      <c r="AN234" s="85">
        <v>-0.49</v>
      </c>
    </row>
    <row r="235" spans="1:40" x14ac:dyDescent="0.25">
      <c r="A235" s="64" t="str">
        <f>'12peso'!A235</f>
        <v>nc</v>
      </c>
      <c r="B235" s="64" t="str">
        <f>'12peso'!B235</f>
        <v>nd</v>
      </c>
      <c r="C235" s="64" t="str">
        <f>'12peso'!C235</f>
        <v>i</v>
      </c>
      <c r="D235" s="64"/>
      <c r="E235" s="89">
        <f>'12peso'!E235</f>
        <v>9999999</v>
      </c>
      <c r="F235" s="88">
        <f>'12peso'!F235</f>
        <v>2103039</v>
      </c>
      <c r="G235" s="39" t="str">
        <f>'12peso'!G235</f>
        <v>Cimento</v>
      </c>
      <c r="H235" s="85">
        <v>0.3</v>
      </c>
      <c r="I235" s="85">
        <v>-0.04</v>
      </c>
      <c r="J235" s="85">
        <v>0.22</v>
      </c>
      <c r="K235" s="85">
        <v>1.1000000000000001</v>
      </c>
      <c r="L235" s="85">
        <v>0.53</v>
      </c>
      <c r="M235" s="85">
        <v>-0.51</v>
      </c>
      <c r="N235" s="85">
        <v>0.45</v>
      </c>
      <c r="O235" s="85">
        <v>0.3</v>
      </c>
      <c r="P235" s="85">
        <v>-0.43</v>
      </c>
      <c r="Q235" s="85">
        <v>0.09</v>
      </c>
      <c r="R235" s="85">
        <v>-0.01</v>
      </c>
      <c r="S235" s="85">
        <v>-0.11</v>
      </c>
      <c r="T235" s="85">
        <v>0.53</v>
      </c>
      <c r="U235" s="85">
        <v>-0.01</v>
      </c>
      <c r="V235" s="85">
        <v>0.39</v>
      </c>
      <c r="W235" s="85">
        <v>1.04</v>
      </c>
      <c r="X235" s="85">
        <v>1.2</v>
      </c>
      <c r="Y235" s="85">
        <v>0.3</v>
      </c>
      <c r="Z235" s="85">
        <v>0.15</v>
      </c>
      <c r="AA235" s="85">
        <v>0.21</v>
      </c>
      <c r="AB235" s="85">
        <v>-0.01</v>
      </c>
      <c r="AC235" s="85">
        <v>2.2200000000000002</v>
      </c>
      <c r="AD235" s="85">
        <v>2.0099999999999998</v>
      </c>
      <c r="AE235" s="85">
        <v>0.95</v>
      </c>
      <c r="AF235" s="85">
        <v>1.1200000000000001</v>
      </c>
      <c r="AG235" s="85">
        <v>0.04</v>
      </c>
      <c r="AH235" s="85">
        <v>0.41</v>
      </c>
      <c r="AI235" s="85">
        <v>1.04</v>
      </c>
      <c r="AJ235" s="85">
        <v>0.71</v>
      </c>
      <c r="AK235" s="85">
        <v>0.84</v>
      </c>
      <c r="AL235" s="85">
        <v>0.28999999999999998</v>
      </c>
      <c r="AM235" s="85">
        <v>0.46</v>
      </c>
      <c r="AN235" s="85">
        <v>0.2</v>
      </c>
    </row>
    <row r="236" spans="1:40" x14ac:dyDescent="0.25">
      <c r="A236" s="64" t="str">
        <f>'12peso'!A236</f>
        <v>nc</v>
      </c>
      <c r="B236" s="64" t="str">
        <f>'12peso'!B236</f>
        <v>nd</v>
      </c>
      <c r="C236" s="64" t="str">
        <f>'12peso'!C236</f>
        <v>i</v>
      </c>
      <c r="D236" s="64"/>
      <c r="E236" s="89">
        <f>'12peso'!E236</f>
        <v>9999999</v>
      </c>
      <c r="F236" s="88">
        <f>'12peso'!F236</f>
        <v>2103040</v>
      </c>
      <c r="G236" s="39" t="str">
        <f>'12peso'!G236</f>
        <v>Tijolo</v>
      </c>
      <c r="H236" s="85">
        <v>-0.23</v>
      </c>
      <c r="I236" s="85">
        <v>-0.37</v>
      </c>
      <c r="J236" s="85">
        <v>-0.09</v>
      </c>
      <c r="K236" s="85">
        <v>-0.28000000000000003</v>
      </c>
      <c r="L236" s="85">
        <v>0.21</v>
      </c>
      <c r="M236" s="85">
        <v>-0.31</v>
      </c>
      <c r="N236" s="85">
        <v>0.23</v>
      </c>
      <c r="O236" s="85">
        <v>-0.41</v>
      </c>
      <c r="P236" s="85">
        <v>0.71</v>
      </c>
      <c r="Q236" s="85">
        <v>0.02</v>
      </c>
      <c r="R236" s="85">
        <v>-0.2</v>
      </c>
      <c r="S236" s="85">
        <v>0.36</v>
      </c>
      <c r="T236" s="85">
        <v>0.27</v>
      </c>
      <c r="U236" s="85">
        <v>0.62</v>
      </c>
      <c r="V236" s="85">
        <v>-0.42</v>
      </c>
      <c r="W236" s="85">
        <v>0.48</v>
      </c>
      <c r="X236" s="85">
        <v>0.28000000000000003</v>
      </c>
      <c r="Y236" s="85">
        <v>-7.0000000000000007E-2</v>
      </c>
      <c r="Z236" s="85">
        <v>0.4</v>
      </c>
      <c r="AA236" s="85">
        <v>-7.0000000000000007E-2</v>
      </c>
      <c r="AB236" s="85">
        <v>0.16</v>
      </c>
      <c r="AC236" s="85">
        <v>0.7</v>
      </c>
      <c r="AD236" s="85">
        <v>-0.2</v>
      </c>
      <c r="AE236" s="85">
        <v>0.91</v>
      </c>
      <c r="AF236" s="85">
        <v>-0.03</v>
      </c>
      <c r="AG236" s="85">
        <v>0.26</v>
      </c>
      <c r="AH236" s="85">
        <v>0.4</v>
      </c>
      <c r="AI236" s="85">
        <v>0.23</v>
      </c>
      <c r="AJ236" s="85">
        <v>-0.13</v>
      </c>
      <c r="AK236" s="85">
        <v>1.22</v>
      </c>
      <c r="AL236" s="85">
        <v>0.28000000000000003</v>
      </c>
      <c r="AM236" s="85">
        <v>0.04</v>
      </c>
      <c r="AN236" s="85">
        <v>0.18</v>
      </c>
    </row>
    <row r="237" spans="1:40" x14ac:dyDescent="0.25">
      <c r="A237" s="64" t="str">
        <f>'12peso'!A237</f>
        <v>c</v>
      </c>
      <c r="B237" s="64" t="str">
        <f>'12peso'!B237</f>
        <v>nd</v>
      </c>
      <c r="C237" s="64" t="str">
        <f>'12peso'!C237</f>
        <v>i</v>
      </c>
      <c r="D237" s="64"/>
      <c r="E237" s="89">
        <f>'12peso'!E237</f>
        <v>9999999</v>
      </c>
      <c r="F237" s="88">
        <f>'12peso'!F237</f>
        <v>2103041</v>
      </c>
      <c r="G237" s="39" t="str">
        <f>'12peso'!G237</f>
        <v>Material hidráulico</v>
      </c>
      <c r="H237" s="85">
        <v>0.1</v>
      </c>
      <c r="I237" s="85">
        <v>0.75</v>
      </c>
      <c r="J237" s="85">
        <v>0.61</v>
      </c>
      <c r="K237" s="85">
        <v>-0.31</v>
      </c>
      <c r="L237" s="85">
        <v>0.46</v>
      </c>
      <c r="M237" s="85">
        <v>0.55000000000000004</v>
      </c>
      <c r="N237" s="85">
        <v>-0.17</v>
      </c>
      <c r="O237" s="85">
        <v>0.22</v>
      </c>
      <c r="P237" s="85">
        <v>1.35</v>
      </c>
      <c r="Q237" s="85">
        <v>-0.11</v>
      </c>
      <c r="R237" s="85">
        <v>-0.15</v>
      </c>
      <c r="S237" s="85">
        <v>1.03</v>
      </c>
      <c r="T237" s="85">
        <v>1.1000000000000001</v>
      </c>
      <c r="U237" s="85">
        <v>-0.28999999999999998</v>
      </c>
      <c r="V237" s="85">
        <v>0.54</v>
      </c>
      <c r="W237" s="85">
        <v>0.89</v>
      </c>
      <c r="X237" s="85">
        <v>2.2799999999999998</v>
      </c>
      <c r="Y237" s="85">
        <v>0.56000000000000005</v>
      </c>
      <c r="Z237" s="85">
        <v>1.3</v>
      </c>
      <c r="AA237" s="85">
        <v>-0.21</v>
      </c>
      <c r="AB237" s="85">
        <v>2.2999999999999998</v>
      </c>
      <c r="AC237" s="85">
        <v>1.53</v>
      </c>
      <c r="AD237" s="85">
        <v>0.77</v>
      </c>
      <c r="AE237" s="85">
        <v>0.36</v>
      </c>
      <c r="AF237" s="85">
        <v>0.9</v>
      </c>
      <c r="AG237" s="85">
        <v>0.66</v>
      </c>
      <c r="AH237" s="85">
        <v>0.76</v>
      </c>
      <c r="AI237" s="85">
        <v>1.78</v>
      </c>
      <c r="AJ237" s="85">
        <v>0.43</v>
      </c>
      <c r="AK237" s="85">
        <v>0.86</v>
      </c>
      <c r="AL237" s="85">
        <v>1.22</v>
      </c>
      <c r="AM237" s="85">
        <v>-0.1</v>
      </c>
      <c r="AN237" s="85">
        <v>1.33</v>
      </c>
    </row>
    <row r="238" spans="1:40" x14ac:dyDescent="0.25">
      <c r="A238" s="64" t="str">
        <f>'12peso'!A238</f>
        <v>nc</v>
      </c>
      <c r="B238" s="64" t="str">
        <f>'12peso'!B238</f>
        <v>s</v>
      </c>
      <c r="C238" s="64" t="str">
        <f>'12peso'!C238</f>
        <v>s</v>
      </c>
      <c r="D238" s="64"/>
      <c r="E238" s="89">
        <f>'12peso'!E238</f>
        <v>9999999</v>
      </c>
      <c r="F238" s="88">
        <f>'12peso'!F238</f>
        <v>2103042</v>
      </c>
      <c r="G238" s="39" t="str">
        <f>'12peso'!G238</f>
        <v>Mão-de-obra</v>
      </c>
      <c r="H238" s="85">
        <v>1.26</v>
      </c>
      <c r="I238" s="85">
        <v>0.87</v>
      </c>
      <c r="J238" s="85">
        <v>1.03</v>
      </c>
      <c r="K238" s="85">
        <v>1.3</v>
      </c>
      <c r="L238" s="85">
        <v>1.5</v>
      </c>
      <c r="M238" s="85">
        <v>0.92</v>
      </c>
      <c r="N238" s="85">
        <v>0.38</v>
      </c>
      <c r="O238" s="85">
        <v>0.56000000000000005</v>
      </c>
      <c r="P238" s="85">
        <v>0.09</v>
      </c>
      <c r="Q238" s="85">
        <v>1.68</v>
      </c>
      <c r="R238" s="85">
        <v>1.1399999999999999</v>
      </c>
      <c r="S238" s="85">
        <v>0.28000000000000003</v>
      </c>
      <c r="T238" s="85">
        <v>0.7</v>
      </c>
      <c r="U238" s="85">
        <v>0.42</v>
      </c>
      <c r="V238" s="85">
        <v>0.28999999999999998</v>
      </c>
      <c r="W238" s="85">
        <v>1.24</v>
      </c>
      <c r="X238" s="85">
        <v>1.94</v>
      </c>
      <c r="Y238" s="85">
        <v>0.35</v>
      </c>
      <c r="Z238" s="85">
        <v>0.59</v>
      </c>
      <c r="AA238" s="85">
        <v>1.08</v>
      </c>
      <c r="AB238" s="85">
        <v>0.6</v>
      </c>
      <c r="AC238" s="85">
        <v>0.55000000000000004</v>
      </c>
      <c r="AD238" s="85">
        <v>0.66</v>
      </c>
      <c r="AE238" s="85">
        <v>0.2</v>
      </c>
      <c r="AF238" s="85">
        <v>0.96</v>
      </c>
      <c r="AG238" s="85">
        <v>0.99</v>
      </c>
      <c r="AH238" s="85">
        <v>1.29</v>
      </c>
      <c r="AI238" s="85">
        <v>1.05</v>
      </c>
      <c r="AJ238" s="85">
        <v>0.67</v>
      </c>
      <c r="AK238" s="85">
        <v>0.35</v>
      </c>
      <c r="AL238" s="85">
        <v>0.27</v>
      </c>
      <c r="AM238" s="85">
        <v>0.66</v>
      </c>
      <c r="AN238" s="85">
        <v>1.04</v>
      </c>
    </row>
    <row r="239" spans="1:40" x14ac:dyDescent="0.25">
      <c r="A239" s="64" t="str">
        <f>'12peso'!A239</f>
        <v>nc</v>
      </c>
      <c r="B239" s="64" t="str">
        <f>'12peso'!B239</f>
        <v>nd</v>
      </c>
      <c r="C239" s="64" t="str">
        <f>'12peso'!C239</f>
        <v>i</v>
      </c>
      <c r="D239" s="64"/>
      <c r="E239" s="89">
        <f>'12peso'!E239</f>
        <v>9999999</v>
      </c>
      <c r="F239" s="88">
        <f>'12peso'!F239</f>
        <v>2103048</v>
      </c>
      <c r="G239" s="39" t="str">
        <f>'12peso'!G239</f>
        <v>Areia</v>
      </c>
      <c r="H239" s="85">
        <v>-0.42</v>
      </c>
      <c r="I239" s="85">
        <v>2.15</v>
      </c>
      <c r="J239" s="85">
        <v>0.75</v>
      </c>
      <c r="K239" s="85">
        <v>0.23</v>
      </c>
      <c r="L239" s="85">
        <v>-0.13</v>
      </c>
      <c r="M239" s="85">
        <v>1.22</v>
      </c>
      <c r="N239" s="85">
        <v>0.34</v>
      </c>
      <c r="O239" s="85">
        <v>0.94</v>
      </c>
      <c r="P239" s="85">
        <v>-0.2</v>
      </c>
      <c r="Q239" s="85">
        <v>-0.53</v>
      </c>
      <c r="R239" s="85">
        <v>0.6</v>
      </c>
      <c r="S239" s="85">
        <v>-0.61</v>
      </c>
      <c r="T239" s="85">
        <v>0.71</v>
      </c>
      <c r="U239" s="85">
        <v>0.46</v>
      </c>
      <c r="V239" s="85">
        <v>0.33</v>
      </c>
      <c r="W239" s="85">
        <v>1.1000000000000001</v>
      </c>
      <c r="X239" s="85">
        <v>1.45</v>
      </c>
      <c r="Y239" s="85">
        <v>-0.57999999999999996</v>
      </c>
      <c r="Z239" s="85">
        <v>0.69</v>
      </c>
      <c r="AA239" s="85">
        <v>1.2</v>
      </c>
      <c r="AB239" s="85">
        <v>1.33</v>
      </c>
      <c r="AC239" s="85">
        <v>0.1</v>
      </c>
      <c r="AD239" s="85">
        <v>0.49</v>
      </c>
      <c r="AE239" s="85">
        <v>0.81</v>
      </c>
      <c r="AF239" s="85">
        <v>1.04</v>
      </c>
      <c r="AG239" s="85">
        <v>1.79</v>
      </c>
      <c r="AH239" s="85">
        <v>0.01</v>
      </c>
      <c r="AI239" s="85">
        <v>2.2799999999999998</v>
      </c>
      <c r="AJ239" s="85">
        <v>0.59</v>
      </c>
      <c r="AK239" s="85">
        <v>0.14000000000000001</v>
      </c>
      <c r="AL239" s="85">
        <v>0.13</v>
      </c>
      <c r="AM239" s="85">
        <v>0.5</v>
      </c>
      <c r="AN239" s="85">
        <v>0.15</v>
      </c>
    </row>
    <row r="240" spans="1:40" x14ac:dyDescent="0.25">
      <c r="A240" s="64" t="str">
        <f>'12peso'!A240</f>
        <v>c</v>
      </c>
      <c r="B240" s="64" t="str">
        <f>'12peso'!B240</f>
        <v>nd</v>
      </c>
      <c r="C240" s="64" t="str">
        <f>'12peso'!C240</f>
        <v>i</v>
      </c>
      <c r="D240" s="64"/>
      <c r="E240" s="89">
        <f>'12peso'!E240</f>
        <v>9999999</v>
      </c>
      <c r="F240" s="88">
        <f>'12peso'!F240</f>
        <v>2103055</v>
      </c>
      <c r="G240" s="39" t="str">
        <f>'12peso'!G240</f>
        <v>Telha</v>
      </c>
      <c r="H240" s="85">
        <v>1.01</v>
      </c>
      <c r="I240" s="85">
        <v>-0.91</v>
      </c>
      <c r="J240" s="85">
        <v>1.63</v>
      </c>
      <c r="K240" s="85">
        <v>0.88</v>
      </c>
      <c r="L240" s="85">
        <v>-0.02</v>
      </c>
      <c r="M240" s="85">
        <v>0.46</v>
      </c>
      <c r="N240" s="85">
        <v>-0.79</v>
      </c>
      <c r="O240" s="85">
        <v>0.78</v>
      </c>
      <c r="P240" s="85">
        <v>0.98</v>
      </c>
      <c r="Q240" s="85">
        <v>-0.91</v>
      </c>
      <c r="R240" s="85">
        <v>0.14000000000000001</v>
      </c>
      <c r="S240" s="85">
        <v>1.42</v>
      </c>
      <c r="T240" s="85">
        <v>0.35</v>
      </c>
      <c r="U240" s="85">
        <v>-0.37</v>
      </c>
      <c r="V240" s="85">
        <v>0.39</v>
      </c>
      <c r="W240" s="85">
        <v>0.52</v>
      </c>
      <c r="X240" s="85">
        <v>0.75</v>
      </c>
      <c r="Y240" s="85">
        <v>0.86</v>
      </c>
      <c r="Z240" s="85">
        <v>1.84</v>
      </c>
      <c r="AA240" s="85">
        <v>0.12</v>
      </c>
      <c r="AB240" s="85">
        <v>0.19</v>
      </c>
      <c r="AC240" s="85">
        <v>0.54</v>
      </c>
      <c r="AD240" s="85">
        <v>0.52</v>
      </c>
      <c r="AE240" s="85">
        <v>1</v>
      </c>
      <c r="AF240" s="85">
        <v>0.93</v>
      </c>
      <c r="AG240" s="85">
        <v>1.1599999999999999</v>
      </c>
      <c r="AH240" s="85">
        <v>0.69</v>
      </c>
      <c r="AI240" s="85">
        <v>0.27</v>
      </c>
      <c r="AJ240" s="85">
        <v>0.64</v>
      </c>
      <c r="AK240" s="85">
        <v>0.25</v>
      </c>
      <c r="AL240" s="85">
        <v>0.21</v>
      </c>
      <c r="AM240" s="85">
        <v>-0.27</v>
      </c>
      <c r="AN240" s="85">
        <v>0.86</v>
      </c>
    </row>
    <row r="241" spans="1:40" x14ac:dyDescent="0.25">
      <c r="A241" s="64">
        <f>'12peso'!A241</f>
        <v>0</v>
      </c>
      <c r="B241" s="64">
        <f>'12peso'!B241</f>
        <v>0</v>
      </c>
      <c r="C241" s="64">
        <f>'12peso'!C241</f>
        <v>0</v>
      </c>
      <c r="D241" s="64"/>
      <c r="E241" s="113">
        <f>'12peso'!E241</f>
        <v>2104000</v>
      </c>
      <c r="F241" s="114">
        <f>'12peso'!F241</f>
        <v>2104</v>
      </c>
      <c r="G241" s="99" t="str">
        <f>'12peso'!G241</f>
        <v>Artigos de limpeza</v>
      </c>
      <c r="H241" s="85">
        <v>0.3</v>
      </c>
      <c r="I241" s="85">
        <v>0.05</v>
      </c>
      <c r="J241" s="85">
        <v>0.59</v>
      </c>
      <c r="K241" s="85">
        <v>1.38</v>
      </c>
      <c r="L241" s="85">
        <v>0.2</v>
      </c>
      <c r="M241" s="85">
        <v>0.23</v>
      </c>
      <c r="N241" s="85">
        <v>0.5</v>
      </c>
      <c r="O241" s="85">
        <v>0.63</v>
      </c>
      <c r="P241" s="85">
        <v>0.12</v>
      </c>
      <c r="Q241" s="85">
        <v>0.28999999999999998</v>
      </c>
      <c r="R241" s="85">
        <v>-0.09</v>
      </c>
      <c r="S241" s="85">
        <v>0.51</v>
      </c>
      <c r="T241" s="85">
        <v>0.56999999999999995</v>
      </c>
      <c r="U241" s="85">
        <v>0.28999999999999998</v>
      </c>
      <c r="V241" s="85">
        <v>1.36</v>
      </c>
      <c r="W241" s="85">
        <v>1.56</v>
      </c>
      <c r="X241" s="85">
        <v>0.83</v>
      </c>
      <c r="Y241" s="85">
        <v>0.12</v>
      </c>
      <c r="Z241" s="85">
        <v>0.09</v>
      </c>
      <c r="AA241" s="85">
        <v>0.35</v>
      </c>
      <c r="AB241" s="85">
        <v>0.71</v>
      </c>
      <c r="AC241" s="85">
        <v>0.36</v>
      </c>
      <c r="AD241" s="85">
        <v>0.41</v>
      </c>
      <c r="AE241" s="85">
        <v>0.44</v>
      </c>
      <c r="AF241" s="85">
        <v>1.21</v>
      </c>
      <c r="AG241" s="85">
        <v>0.53</v>
      </c>
      <c r="AH241" s="85">
        <v>1.55</v>
      </c>
      <c r="AI241" s="85">
        <v>1.06</v>
      </c>
      <c r="AJ241" s="85">
        <v>1.1000000000000001</v>
      </c>
      <c r="AK241" s="85">
        <v>0.92</v>
      </c>
      <c r="AL241" s="85">
        <v>1</v>
      </c>
      <c r="AM241" s="85">
        <v>1.31</v>
      </c>
      <c r="AN241" s="85">
        <v>0.49</v>
      </c>
    </row>
    <row r="242" spans="1:40" x14ac:dyDescent="0.25">
      <c r="A242" s="64" t="str">
        <f>'12peso'!A242</f>
        <v>c</v>
      </c>
      <c r="B242" s="64" t="str">
        <f>'12peso'!B242</f>
        <v>nd</v>
      </c>
      <c r="C242" s="64" t="str">
        <f>'12peso'!C242</f>
        <v>i</v>
      </c>
      <c r="D242" s="64"/>
      <c r="E242" s="90">
        <f>'12peso'!E242</f>
        <v>2104005</v>
      </c>
      <c r="F242" s="88">
        <f>'12peso'!F242</f>
        <v>2104005</v>
      </c>
      <c r="G242" s="39" t="str">
        <f>'12peso'!G242</f>
        <v>Água sanitária</v>
      </c>
      <c r="H242" s="85">
        <v>1.05</v>
      </c>
      <c r="I242" s="85">
        <v>1.3</v>
      </c>
      <c r="J242" s="85">
        <v>0.19</v>
      </c>
      <c r="K242" s="85">
        <v>1.8</v>
      </c>
      <c r="L242" s="85">
        <v>0.55000000000000004</v>
      </c>
      <c r="M242" s="85">
        <v>1.41</v>
      </c>
      <c r="N242" s="85">
        <v>0.92</v>
      </c>
      <c r="O242" s="85">
        <v>-0.42</v>
      </c>
      <c r="P242" s="85">
        <v>0.6</v>
      </c>
      <c r="Q242" s="85">
        <v>0.42</v>
      </c>
      <c r="R242" s="85">
        <v>-0.71</v>
      </c>
      <c r="S242" s="85">
        <v>-0.15</v>
      </c>
      <c r="T242" s="85">
        <v>0.18</v>
      </c>
      <c r="U242" s="85">
        <v>0.99</v>
      </c>
      <c r="V242" s="85">
        <v>-0.19</v>
      </c>
      <c r="W242" s="85">
        <v>1.02</v>
      </c>
      <c r="X242" s="85">
        <v>0.37</v>
      </c>
      <c r="Y242" s="85">
        <v>-0.69</v>
      </c>
      <c r="Z242" s="85">
        <v>-0.48</v>
      </c>
      <c r="AA242" s="85">
        <v>-0.32</v>
      </c>
      <c r="AB242" s="85">
        <v>-0.42</v>
      </c>
      <c r="AC242" s="85">
        <v>2.0499999999999998</v>
      </c>
      <c r="AD242" s="85">
        <v>0.52</v>
      </c>
      <c r="AE242" s="85">
        <v>-0.06</v>
      </c>
      <c r="AF242" s="85">
        <v>1.52</v>
      </c>
      <c r="AG242" s="85">
        <v>-0.11</v>
      </c>
      <c r="AH242" s="85">
        <v>-0.2</v>
      </c>
      <c r="AI242" s="85">
        <v>2.35</v>
      </c>
      <c r="AJ242" s="85">
        <v>1.87</v>
      </c>
      <c r="AK242" s="85">
        <v>-7.0000000000000007E-2</v>
      </c>
      <c r="AL242" s="85">
        <v>2.0299999999999998</v>
      </c>
      <c r="AM242" s="85">
        <v>1.42</v>
      </c>
      <c r="AN242" s="85">
        <v>1.61</v>
      </c>
    </row>
    <row r="243" spans="1:40" x14ac:dyDescent="0.25">
      <c r="A243" s="64" t="str">
        <f>'12peso'!A243</f>
        <v>c</v>
      </c>
      <c r="B243" s="64" t="str">
        <f>'12peso'!B243</f>
        <v>nd</v>
      </c>
      <c r="C243" s="64" t="str">
        <f>'12peso'!C243</f>
        <v>i</v>
      </c>
      <c r="D243" s="64"/>
      <c r="E243" s="90">
        <f>'12peso'!E243</f>
        <v>2104008</v>
      </c>
      <c r="F243" s="88">
        <f>'12peso'!F243</f>
        <v>2104008</v>
      </c>
      <c r="G243" s="39" t="str">
        <f>'12peso'!G243</f>
        <v>Detergente</v>
      </c>
      <c r="H243" s="85">
        <v>0.55000000000000004</v>
      </c>
      <c r="I243" s="85">
        <v>0.73</v>
      </c>
      <c r="J243" s="85">
        <v>0.28000000000000003</v>
      </c>
      <c r="K243" s="85">
        <v>1.62</v>
      </c>
      <c r="L243" s="85">
        <v>0.7</v>
      </c>
      <c r="M243" s="85">
        <v>0.03</v>
      </c>
      <c r="N243" s="85">
        <v>0.15</v>
      </c>
      <c r="O243" s="85">
        <v>0.34</v>
      </c>
      <c r="P243" s="85">
        <v>-0.48</v>
      </c>
      <c r="Q243" s="85">
        <v>-0.2</v>
      </c>
      <c r="R243" s="85">
        <v>-0.21</v>
      </c>
      <c r="S243" s="85">
        <v>0.91</v>
      </c>
      <c r="T243" s="85">
        <v>0.41</v>
      </c>
      <c r="U243" s="85">
        <v>-0.11</v>
      </c>
      <c r="V243" s="85">
        <v>1.85</v>
      </c>
      <c r="W243" s="85">
        <v>0.55000000000000004</v>
      </c>
      <c r="X243" s="85">
        <v>0.68</v>
      </c>
      <c r="Y243" s="85">
        <v>-0.65</v>
      </c>
      <c r="Z243" s="85">
        <v>0.73</v>
      </c>
      <c r="AA243" s="85">
        <v>0.97</v>
      </c>
      <c r="AB243" s="85">
        <v>1.52</v>
      </c>
      <c r="AC243" s="85">
        <v>0.05</v>
      </c>
      <c r="AD243" s="85">
        <v>1.1399999999999999</v>
      </c>
      <c r="AE243" s="85">
        <v>-0.27</v>
      </c>
      <c r="AF243" s="85">
        <v>1.79</v>
      </c>
      <c r="AG243" s="85">
        <v>0.52</v>
      </c>
      <c r="AH243" s="85">
        <v>0.12</v>
      </c>
      <c r="AI243" s="85">
        <v>1.03</v>
      </c>
      <c r="AJ243" s="85">
        <v>1.72</v>
      </c>
      <c r="AK243" s="85">
        <v>2.4</v>
      </c>
      <c r="AL243" s="85">
        <v>0.79</v>
      </c>
      <c r="AM243" s="85">
        <v>1.26</v>
      </c>
      <c r="AN243" s="85">
        <v>0.43</v>
      </c>
    </row>
    <row r="244" spans="1:40" x14ac:dyDescent="0.25">
      <c r="A244" s="64" t="str">
        <f>'12peso'!A244</f>
        <v>c</v>
      </c>
      <c r="B244" s="64" t="str">
        <f>'12peso'!B244</f>
        <v>nd</v>
      </c>
      <c r="C244" s="64" t="str">
        <f>'12peso'!C244</f>
        <v>i</v>
      </c>
      <c r="D244" s="64"/>
      <c r="E244" s="90">
        <f>'12peso'!E244</f>
        <v>2104009</v>
      </c>
      <c r="F244" s="88">
        <f>'12peso'!F244</f>
        <v>2104009</v>
      </c>
      <c r="G244" s="39" t="str">
        <f>'12peso'!G244</f>
        <v>Sabão em pó</v>
      </c>
      <c r="H244" s="85">
        <v>0.26</v>
      </c>
      <c r="I244" s="85">
        <v>-0.56999999999999995</v>
      </c>
      <c r="J244" s="85">
        <v>0.85</v>
      </c>
      <c r="K244" s="85">
        <v>1.33</v>
      </c>
      <c r="L244" s="85">
        <v>-0.46</v>
      </c>
      <c r="M244" s="85">
        <v>-0.1</v>
      </c>
      <c r="N244" s="85">
        <v>0.78</v>
      </c>
      <c r="O244" s="85">
        <v>0.98</v>
      </c>
      <c r="P244" s="85">
        <v>0.04</v>
      </c>
      <c r="Q244" s="85">
        <v>0.3</v>
      </c>
      <c r="R244" s="85">
        <v>0.24</v>
      </c>
      <c r="S244" s="85">
        <v>0.99</v>
      </c>
      <c r="T244" s="85">
        <v>0.74</v>
      </c>
      <c r="U244" s="85">
        <v>0.42</v>
      </c>
      <c r="V244" s="85">
        <v>1.51</v>
      </c>
      <c r="W244" s="85">
        <v>2.23</v>
      </c>
      <c r="X244" s="85">
        <v>1.1100000000000001</v>
      </c>
      <c r="Y244" s="85">
        <v>0.28000000000000003</v>
      </c>
      <c r="Z244" s="85">
        <v>0.04</v>
      </c>
      <c r="AA244" s="85">
        <v>-0.05</v>
      </c>
      <c r="AB244" s="85">
        <v>0.89</v>
      </c>
      <c r="AC244" s="85">
        <v>0.01</v>
      </c>
      <c r="AD244" s="85">
        <v>0.51</v>
      </c>
      <c r="AE244" s="85">
        <v>0.93</v>
      </c>
      <c r="AF244" s="85">
        <v>1.54</v>
      </c>
      <c r="AG244" s="85">
        <v>0.52</v>
      </c>
      <c r="AH244" s="85">
        <v>2.5299999999999998</v>
      </c>
      <c r="AI244" s="85">
        <v>0.6</v>
      </c>
      <c r="AJ244" s="85">
        <v>0.87</v>
      </c>
      <c r="AK244" s="85">
        <v>0.64</v>
      </c>
      <c r="AL244" s="85">
        <v>1.07</v>
      </c>
      <c r="AM244" s="85">
        <v>1.59</v>
      </c>
      <c r="AN244" s="85">
        <v>0.52</v>
      </c>
    </row>
    <row r="245" spans="1:40" x14ac:dyDescent="0.25">
      <c r="A245" s="64" t="str">
        <f>'12peso'!A245</f>
        <v>c</v>
      </c>
      <c r="B245" s="64" t="str">
        <f>'12peso'!B245</f>
        <v>nd</v>
      </c>
      <c r="C245" s="64" t="str">
        <f>'12peso'!C245</f>
        <v>i</v>
      </c>
      <c r="D245" s="64"/>
      <c r="E245" s="90">
        <f>'12peso'!E245</f>
        <v>2104012</v>
      </c>
      <c r="F245" s="88">
        <f>'12peso'!F245</f>
        <v>2104012</v>
      </c>
      <c r="G245" s="39" t="str">
        <f>'12peso'!G245</f>
        <v>Desinfetante</v>
      </c>
      <c r="H245" s="85">
        <v>1.01</v>
      </c>
      <c r="I245" s="85">
        <v>-0.21</v>
      </c>
      <c r="J245" s="85">
        <v>0.73</v>
      </c>
      <c r="K245" s="85">
        <v>0.73</v>
      </c>
      <c r="L245" s="85">
        <v>1.1000000000000001</v>
      </c>
      <c r="M245" s="85">
        <v>0.33</v>
      </c>
      <c r="N245" s="85">
        <v>-0.31</v>
      </c>
      <c r="O245" s="85">
        <v>-0.19</v>
      </c>
      <c r="P245" s="85">
        <v>0.66</v>
      </c>
      <c r="Q245" s="85">
        <v>0.13</v>
      </c>
      <c r="R245" s="85">
        <v>0.86</v>
      </c>
      <c r="S245" s="85">
        <v>-0.44</v>
      </c>
      <c r="T245" s="85">
        <v>0.95</v>
      </c>
      <c r="U245" s="85">
        <v>0.65</v>
      </c>
      <c r="V245" s="85">
        <v>0.59</v>
      </c>
      <c r="W245" s="85">
        <v>1.08</v>
      </c>
      <c r="X245" s="85">
        <v>1.03</v>
      </c>
      <c r="Y245" s="85">
        <v>1.08</v>
      </c>
      <c r="Z245" s="85">
        <v>0.46</v>
      </c>
      <c r="AA245" s="85">
        <v>-0.1</v>
      </c>
      <c r="AB245" s="85">
        <v>1.0900000000000001</v>
      </c>
      <c r="AC245" s="85">
        <v>0.55000000000000004</v>
      </c>
      <c r="AD245" s="85">
        <v>-0.36</v>
      </c>
      <c r="AE245" s="85">
        <v>0.81</v>
      </c>
      <c r="AF245" s="85">
        <v>0.95</v>
      </c>
      <c r="AG245" s="85">
        <v>-0.36</v>
      </c>
      <c r="AH245" s="85">
        <v>0.68</v>
      </c>
      <c r="AI245" s="85">
        <v>0.05</v>
      </c>
      <c r="AJ245" s="85">
        <v>1.35</v>
      </c>
      <c r="AK245" s="85">
        <v>1.05</v>
      </c>
      <c r="AL245" s="85">
        <v>0.91</v>
      </c>
      <c r="AM245" s="85">
        <v>1.23</v>
      </c>
      <c r="AN245" s="85">
        <v>-0.4</v>
      </c>
    </row>
    <row r="246" spans="1:40" x14ac:dyDescent="0.25">
      <c r="A246" s="64" t="str">
        <f>'12peso'!A246</f>
        <v>c</v>
      </c>
      <c r="B246" s="64" t="str">
        <f>'12peso'!B246</f>
        <v>nd</v>
      </c>
      <c r="C246" s="64" t="str">
        <f>'12peso'!C246</f>
        <v>i</v>
      </c>
      <c r="D246" s="64"/>
      <c r="E246" s="90">
        <f>'12peso'!E246</f>
        <v>2104013</v>
      </c>
      <c r="F246" s="88">
        <f>'12peso'!F246</f>
        <v>2104013</v>
      </c>
      <c r="G246" s="39" t="str">
        <f>'12peso'!G246</f>
        <v>Inseticida</v>
      </c>
      <c r="H246" s="85">
        <v>-0.2</v>
      </c>
      <c r="I246" s="85">
        <v>-0.95</v>
      </c>
      <c r="J246" s="85">
        <v>0.12</v>
      </c>
      <c r="K246" s="85">
        <v>2.88</v>
      </c>
      <c r="L246" s="85">
        <v>0.55000000000000004</v>
      </c>
      <c r="M246" s="85">
        <v>1.26</v>
      </c>
      <c r="N246" s="85">
        <v>0.23</v>
      </c>
      <c r="O246" s="85">
        <v>1.86</v>
      </c>
      <c r="P246" s="85">
        <v>0.18</v>
      </c>
      <c r="Q246" s="85">
        <v>0.69</v>
      </c>
      <c r="R246" s="85">
        <v>-1.35</v>
      </c>
      <c r="S246" s="85">
        <v>0.41</v>
      </c>
      <c r="T246" s="85">
        <v>-1.6</v>
      </c>
      <c r="U246" s="85">
        <v>-0.2</v>
      </c>
      <c r="V246" s="85">
        <v>1.66</v>
      </c>
      <c r="W246" s="85">
        <v>-0.69</v>
      </c>
      <c r="X246" s="85">
        <v>-0.03</v>
      </c>
      <c r="Y246" s="85">
        <v>0.81</v>
      </c>
      <c r="Z246" s="85">
        <v>1.02</v>
      </c>
      <c r="AA246" s="85">
        <v>-0.36</v>
      </c>
      <c r="AB246" s="85">
        <v>0.26</v>
      </c>
      <c r="AC246" s="85">
        <v>1.03</v>
      </c>
      <c r="AD246" s="85">
        <v>-2.15</v>
      </c>
      <c r="AE246" s="85">
        <v>0</v>
      </c>
      <c r="AF246" s="85">
        <v>1.98</v>
      </c>
      <c r="AG246" s="85">
        <v>-0.89</v>
      </c>
      <c r="AH246" s="85">
        <v>-0.98</v>
      </c>
      <c r="AI246" s="85">
        <v>2.46</v>
      </c>
      <c r="AJ246" s="85">
        <v>-0.5</v>
      </c>
      <c r="AK246" s="85">
        <v>2.16</v>
      </c>
      <c r="AL246" s="85">
        <v>1.44</v>
      </c>
      <c r="AM246" s="85">
        <v>-0.57999999999999996</v>
      </c>
      <c r="AN246" s="85">
        <v>0.73</v>
      </c>
    </row>
    <row r="247" spans="1:40" x14ac:dyDescent="0.25">
      <c r="A247" s="64" t="str">
        <f>'12peso'!A247</f>
        <v>c</v>
      </c>
      <c r="B247" s="64" t="str">
        <f>'12peso'!B247</f>
        <v>nd</v>
      </c>
      <c r="C247" s="64" t="str">
        <f>'12peso'!C247</f>
        <v>i</v>
      </c>
      <c r="D247" s="64"/>
      <c r="E247" s="90">
        <f>'12peso'!E247</f>
        <v>2104015</v>
      </c>
      <c r="F247" s="88">
        <f>'12peso'!F247</f>
        <v>2104015</v>
      </c>
      <c r="G247" s="39" t="str">
        <f>'12peso'!G247</f>
        <v>Sabão em barra</v>
      </c>
      <c r="H247" s="85">
        <v>0.65</v>
      </c>
      <c r="I247" s="85">
        <v>0.22</v>
      </c>
      <c r="J247" s="85">
        <v>0.13</v>
      </c>
      <c r="K247" s="85">
        <v>1.03</v>
      </c>
      <c r="L247" s="85">
        <v>0.71</v>
      </c>
      <c r="M247" s="85">
        <v>0.28000000000000003</v>
      </c>
      <c r="N247" s="85">
        <v>0.43</v>
      </c>
      <c r="O247" s="85">
        <v>0.47</v>
      </c>
      <c r="P247" s="85">
        <v>-0.57999999999999996</v>
      </c>
      <c r="Q247" s="85">
        <v>0.37</v>
      </c>
      <c r="R247" s="85">
        <v>-0.18</v>
      </c>
      <c r="S247" s="85">
        <v>0.37</v>
      </c>
      <c r="T247" s="85">
        <v>0.33</v>
      </c>
      <c r="U247" s="85">
        <v>0.48</v>
      </c>
      <c r="V247" s="85">
        <v>1.3</v>
      </c>
      <c r="W247" s="85">
        <v>1.73</v>
      </c>
      <c r="X247" s="85">
        <v>-0.53</v>
      </c>
      <c r="Y247" s="85">
        <v>0.64</v>
      </c>
      <c r="Z247" s="85">
        <v>-0.62</v>
      </c>
      <c r="AA247" s="85">
        <v>1.22</v>
      </c>
      <c r="AB247" s="85">
        <v>0.01</v>
      </c>
      <c r="AC247" s="85">
        <v>1.22</v>
      </c>
      <c r="AD247" s="85">
        <v>-0.53</v>
      </c>
      <c r="AE247" s="85">
        <v>0.16</v>
      </c>
      <c r="AF247" s="85">
        <v>1</v>
      </c>
      <c r="AG247" s="85">
        <v>1.49</v>
      </c>
      <c r="AH247" s="85">
        <v>1.28</v>
      </c>
      <c r="AI247" s="85">
        <v>0.42</v>
      </c>
      <c r="AJ247" s="85">
        <v>0.56999999999999995</v>
      </c>
      <c r="AK247" s="85">
        <v>-0.09</v>
      </c>
      <c r="AL247" s="85">
        <v>0.96</v>
      </c>
      <c r="AM247" s="85">
        <v>0.54</v>
      </c>
      <c r="AN247" s="85">
        <v>0.71</v>
      </c>
    </row>
    <row r="248" spans="1:40" x14ac:dyDescent="0.25">
      <c r="A248" s="64" t="str">
        <f>'12peso'!A248</f>
        <v>c</v>
      </c>
      <c r="B248" s="64" t="str">
        <f>'12peso'!B248</f>
        <v>nd</v>
      </c>
      <c r="C248" s="64" t="str">
        <f>'12peso'!C248</f>
        <v>i</v>
      </c>
      <c r="D248" s="64"/>
      <c r="E248" s="90">
        <f>'12peso'!E248</f>
        <v>2104016</v>
      </c>
      <c r="F248" s="88">
        <f>'12peso'!F248</f>
        <v>2104016</v>
      </c>
      <c r="G248" s="39" t="str">
        <f>'12peso'!G248</f>
        <v>Esponja de limpeza</v>
      </c>
      <c r="H248" s="85">
        <v>-0.48</v>
      </c>
      <c r="I248" s="85">
        <v>-0.35</v>
      </c>
      <c r="J248" s="85">
        <v>-0.95</v>
      </c>
      <c r="K248" s="85">
        <v>1.5</v>
      </c>
      <c r="L248" s="85">
        <v>0.14000000000000001</v>
      </c>
      <c r="M248" s="85">
        <v>0.08</v>
      </c>
      <c r="N248" s="85">
        <v>-0.24</v>
      </c>
      <c r="O248" s="85">
        <v>0.13</v>
      </c>
      <c r="P248" s="85">
        <v>0.19</v>
      </c>
      <c r="Q248" s="85">
        <v>-0.88</v>
      </c>
      <c r="R248" s="85">
        <v>0.75</v>
      </c>
      <c r="S248" s="85">
        <v>0.16</v>
      </c>
      <c r="T248" s="85">
        <v>0.94</v>
      </c>
      <c r="U248" s="85">
        <v>-1.04</v>
      </c>
      <c r="V248" s="85">
        <v>0.95</v>
      </c>
      <c r="W248" s="85">
        <v>0.45</v>
      </c>
      <c r="X248" s="85">
        <v>1.46</v>
      </c>
      <c r="Y248" s="85">
        <v>-0.12</v>
      </c>
      <c r="Z248" s="85">
        <v>-0.64</v>
      </c>
      <c r="AA248" s="85">
        <v>1.9</v>
      </c>
      <c r="AB248" s="85">
        <v>-0.1</v>
      </c>
      <c r="AC248" s="85">
        <v>-0.24</v>
      </c>
      <c r="AD248" s="85">
        <v>0.96</v>
      </c>
      <c r="AE248" s="85">
        <v>-0.65</v>
      </c>
      <c r="AF248" s="85">
        <v>-0.22</v>
      </c>
      <c r="AG248" s="85">
        <v>0.46</v>
      </c>
      <c r="AH248" s="85">
        <v>0.67</v>
      </c>
      <c r="AI248" s="85">
        <v>2.82</v>
      </c>
      <c r="AJ248" s="85">
        <v>1.3</v>
      </c>
      <c r="AK248" s="85">
        <v>-0.77</v>
      </c>
      <c r="AL248" s="85">
        <v>-0.38</v>
      </c>
      <c r="AM248" s="85">
        <v>-0.55000000000000004</v>
      </c>
      <c r="AN248" s="85">
        <v>-0.02</v>
      </c>
    </row>
    <row r="249" spans="1:40" x14ac:dyDescent="0.25">
      <c r="A249" s="64" t="str">
        <f>'12peso'!A249</f>
        <v>c</v>
      </c>
      <c r="B249" s="64" t="str">
        <f>'12peso'!B249</f>
        <v>nd</v>
      </c>
      <c r="C249" s="64" t="str">
        <f>'12peso'!C249</f>
        <v>i</v>
      </c>
      <c r="D249" s="64"/>
      <c r="E249" s="90">
        <f>'12peso'!E249</f>
        <v>2104032</v>
      </c>
      <c r="F249" s="88">
        <f>'12peso'!F249</f>
        <v>2104032</v>
      </c>
      <c r="G249" s="39" t="str">
        <f>'12peso'!G249</f>
        <v>Amaciante</v>
      </c>
      <c r="H249" s="85">
        <v>-0.35</v>
      </c>
      <c r="I249" s="85">
        <v>0.64</v>
      </c>
      <c r="J249" s="85">
        <v>1.4</v>
      </c>
      <c r="K249" s="85">
        <v>1.45</v>
      </c>
      <c r="L249" s="85">
        <v>0.49</v>
      </c>
      <c r="M249" s="85">
        <v>0.65</v>
      </c>
      <c r="N249" s="85">
        <v>0.67</v>
      </c>
      <c r="O249" s="85">
        <v>1.1200000000000001</v>
      </c>
      <c r="P249" s="85">
        <v>1.02</v>
      </c>
      <c r="Q249" s="85">
        <v>1.1599999999999999</v>
      </c>
      <c r="R249" s="85">
        <v>-1.04</v>
      </c>
      <c r="S249" s="85">
        <v>-0.2</v>
      </c>
      <c r="T249" s="85">
        <v>0.44</v>
      </c>
      <c r="U249" s="85">
        <v>0.34</v>
      </c>
      <c r="V249" s="85">
        <v>1.65</v>
      </c>
      <c r="W249" s="85">
        <v>1.7</v>
      </c>
      <c r="X249" s="85">
        <v>1.23</v>
      </c>
      <c r="Y249" s="85">
        <v>0.14000000000000001</v>
      </c>
      <c r="Z249" s="85">
        <v>0.52</v>
      </c>
      <c r="AA249" s="85">
        <v>0.03</v>
      </c>
      <c r="AB249" s="85">
        <v>0.68</v>
      </c>
      <c r="AC249" s="85">
        <v>0.32</v>
      </c>
      <c r="AD249" s="85">
        <v>0.32</v>
      </c>
      <c r="AE249" s="85">
        <v>0.61</v>
      </c>
      <c r="AF249" s="85">
        <v>0.43</v>
      </c>
      <c r="AG249" s="85">
        <v>0.51</v>
      </c>
      <c r="AH249" s="85">
        <v>2.16</v>
      </c>
      <c r="AI249" s="85">
        <v>1.91</v>
      </c>
      <c r="AJ249" s="85">
        <v>1.07</v>
      </c>
      <c r="AK249" s="85">
        <v>1.94</v>
      </c>
      <c r="AL249" s="85">
        <v>1.18</v>
      </c>
      <c r="AM249" s="85">
        <v>1.94</v>
      </c>
      <c r="AN249" s="85">
        <v>0.35</v>
      </c>
    </row>
    <row r="250" spans="1:40" x14ac:dyDescent="0.25">
      <c r="A250" s="64">
        <f>'12peso'!A250</f>
        <v>0</v>
      </c>
      <c r="B250" s="64">
        <f>'12peso'!B250</f>
        <v>0</v>
      </c>
      <c r="C250" s="64">
        <f>'12peso'!C250</f>
        <v>0</v>
      </c>
      <c r="D250" s="64"/>
      <c r="E250" s="113">
        <f>'12peso'!E250</f>
        <v>2200000</v>
      </c>
      <c r="F250" s="114">
        <f>'12peso'!F250</f>
        <v>22</v>
      </c>
      <c r="G250" s="99" t="str">
        <f>'12peso'!G250</f>
        <v>Combustíveis e energia</v>
      </c>
      <c r="H250" s="85">
        <v>-0.2</v>
      </c>
      <c r="I250" s="85">
        <v>0.28999999999999998</v>
      </c>
      <c r="J250" s="85">
        <v>0.25</v>
      </c>
      <c r="K250" s="85">
        <v>0.5</v>
      </c>
      <c r="L250" s="85">
        <v>0.56999999999999995</v>
      </c>
      <c r="M250" s="85">
        <v>-0.42</v>
      </c>
      <c r="N250" s="85">
        <v>7.0000000000000007E-2</v>
      </c>
      <c r="O250" s="85">
        <v>-0.73</v>
      </c>
      <c r="P250" s="85">
        <v>0.92</v>
      </c>
      <c r="Q250" s="85">
        <v>-0.06</v>
      </c>
      <c r="R250" s="85">
        <v>1.26</v>
      </c>
      <c r="S250" s="85">
        <v>1.02</v>
      </c>
      <c r="T250" s="85">
        <v>-2.81</v>
      </c>
      <c r="U250" s="85">
        <v>-10.89</v>
      </c>
      <c r="V250" s="85">
        <v>0.47</v>
      </c>
      <c r="W250" s="85">
        <v>-0.06</v>
      </c>
      <c r="X250" s="85">
        <v>0.14000000000000001</v>
      </c>
      <c r="Y250" s="85">
        <v>0.2</v>
      </c>
      <c r="Z250" s="85">
        <v>0.4</v>
      </c>
      <c r="AA250" s="85">
        <v>0.47</v>
      </c>
      <c r="AB250" s="85">
        <v>0.83</v>
      </c>
      <c r="AC250" s="85">
        <v>0.05</v>
      </c>
      <c r="AD250" s="85">
        <v>1.23</v>
      </c>
      <c r="AE250" s="85">
        <v>0.31</v>
      </c>
      <c r="AF250" s="85">
        <v>-0.16</v>
      </c>
      <c r="AG250" s="85">
        <v>0.48</v>
      </c>
      <c r="AH250" s="85">
        <v>-0.57999999999999996</v>
      </c>
      <c r="AI250" s="85">
        <v>1.18</v>
      </c>
      <c r="AJ250" s="85">
        <v>2.62</v>
      </c>
      <c r="AK250" s="85">
        <v>0.12</v>
      </c>
      <c r="AL250" s="85">
        <v>3.14</v>
      </c>
      <c r="AM250" s="85">
        <v>1.1599999999999999</v>
      </c>
      <c r="AN250" s="85">
        <v>1.66</v>
      </c>
    </row>
    <row r="251" spans="1:40" x14ac:dyDescent="0.25">
      <c r="A251" s="125">
        <f>'12peso'!A251</f>
        <v>0</v>
      </c>
      <c r="B251" s="125">
        <f>'12peso'!B251</f>
        <v>0</v>
      </c>
      <c r="C251" s="125">
        <f>'12peso'!C251</f>
        <v>0</v>
      </c>
      <c r="D251" s="64"/>
      <c r="E251" s="113">
        <f>'12peso'!E251</f>
        <v>2201000</v>
      </c>
      <c r="F251" s="114">
        <f>'12peso'!F251</f>
        <v>2201</v>
      </c>
      <c r="G251" s="99" t="str">
        <f>'12peso'!G251</f>
        <v>Combustíveis (domésticos)</v>
      </c>
      <c r="H251" s="85">
        <v>0.31</v>
      </c>
      <c r="I251" s="85">
        <v>0.69</v>
      </c>
      <c r="J251" s="85">
        <v>0.38</v>
      </c>
      <c r="K251" s="85">
        <v>0.6</v>
      </c>
      <c r="L251" s="85">
        <v>0.14000000000000001</v>
      </c>
      <c r="M251" s="85">
        <v>0.28999999999999998</v>
      </c>
      <c r="N251" s="85">
        <v>0.13</v>
      </c>
      <c r="O251" s="85">
        <v>-0.45</v>
      </c>
      <c r="P251" s="85">
        <v>1.17</v>
      </c>
      <c r="Q251" s="85">
        <v>0.46</v>
      </c>
      <c r="R251" s="85">
        <v>0.93</v>
      </c>
      <c r="S251" s="85">
        <v>0.39</v>
      </c>
      <c r="T251" s="85">
        <v>0.31</v>
      </c>
      <c r="U251" s="85">
        <v>0.66</v>
      </c>
      <c r="V251" s="85">
        <v>0.27</v>
      </c>
      <c r="W251" s="85">
        <v>0.38</v>
      </c>
      <c r="X251" s="85">
        <v>0.13</v>
      </c>
      <c r="Y251" s="85">
        <v>0.39</v>
      </c>
      <c r="Z251" s="85">
        <v>0.02</v>
      </c>
      <c r="AA251" s="85">
        <v>0.24</v>
      </c>
      <c r="AB251" s="85">
        <v>1.91</v>
      </c>
      <c r="AC251" s="85">
        <v>1.48</v>
      </c>
      <c r="AD251" s="85">
        <v>0.35</v>
      </c>
      <c r="AE251" s="85">
        <v>0.32</v>
      </c>
      <c r="AF251" s="85">
        <v>0.09</v>
      </c>
      <c r="AG251" s="85">
        <v>0.15</v>
      </c>
      <c r="AH251" s="85">
        <v>0.04</v>
      </c>
      <c r="AI251" s="85">
        <v>0.21</v>
      </c>
      <c r="AJ251" s="85">
        <v>0.16</v>
      </c>
      <c r="AK251" s="85">
        <v>0.11</v>
      </c>
      <c r="AL251" s="85">
        <v>-7.0000000000000007E-2</v>
      </c>
      <c r="AM251" s="85">
        <v>-0.3</v>
      </c>
      <c r="AN251" s="85">
        <v>2.39</v>
      </c>
    </row>
    <row r="252" spans="1:40" x14ac:dyDescent="0.25">
      <c r="A252" s="125" t="str">
        <f>'12peso'!A252</f>
        <v>nc</v>
      </c>
      <c r="B252" s="125" t="str">
        <f>'12peso'!B252</f>
        <v>nd</v>
      </c>
      <c r="C252" s="125" t="str">
        <f>'12peso'!C252</f>
        <v>i</v>
      </c>
      <c r="D252" s="64"/>
      <c r="E252" s="90">
        <f>'12peso'!E252</f>
        <v>2201003</v>
      </c>
      <c r="F252" s="88">
        <f>'12peso'!F252</f>
        <v>2201003</v>
      </c>
      <c r="G252" s="39" t="str">
        <f>'12peso'!G252</f>
        <v>Carvão vegetal</v>
      </c>
      <c r="H252" s="85">
        <v>2.46</v>
      </c>
      <c r="I252" s="85">
        <v>-1.48</v>
      </c>
      <c r="J252" s="85">
        <v>-0.76</v>
      </c>
      <c r="K252" s="85">
        <v>-0.89</v>
      </c>
      <c r="L252" s="85">
        <v>3.48</v>
      </c>
      <c r="M252" s="85">
        <v>-1.68</v>
      </c>
      <c r="N252" s="85">
        <v>0.55000000000000004</v>
      </c>
      <c r="O252" s="85">
        <v>-0.16</v>
      </c>
      <c r="P252" s="85">
        <v>0.98</v>
      </c>
      <c r="Q252" s="85">
        <v>0.65</v>
      </c>
      <c r="R252" s="85">
        <v>2.21</v>
      </c>
      <c r="S252" s="85">
        <v>-0.44</v>
      </c>
      <c r="T252" s="85">
        <v>-2.92</v>
      </c>
      <c r="U252" s="85">
        <v>1.07</v>
      </c>
      <c r="V252" s="85">
        <v>-0.38</v>
      </c>
      <c r="W252" s="85">
        <v>3.04</v>
      </c>
      <c r="X252" s="85">
        <v>2.34</v>
      </c>
      <c r="Y252" s="85">
        <v>-1.02</v>
      </c>
      <c r="Z252" s="85">
        <v>-0.13</v>
      </c>
      <c r="AA252" s="85">
        <v>-3.37</v>
      </c>
      <c r="AB252" s="85">
        <v>6.74</v>
      </c>
      <c r="AC252" s="85">
        <v>6.37</v>
      </c>
      <c r="AD252" s="85">
        <v>1.92</v>
      </c>
      <c r="AE252" s="85">
        <v>1.76</v>
      </c>
      <c r="AF252" s="85">
        <v>2.5</v>
      </c>
      <c r="AG252" s="85">
        <v>1.8</v>
      </c>
      <c r="AH252" s="85">
        <v>-0.73</v>
      </c>
      <c r="AI252" s="85">
        <v>-0.08</v>
      </c>
      <c r="AJ252" s="85">
        <v>2.4700000000000002</v>
      </c>
      <c r="AK252" s="85">
        <v>2.02</v>
      </c>
      <c r="AL252" s="85">
        <v>0</v>
      </c>
      <c r="AM252" s="85">
        <v>2.89</v>
      </c>
      <c r="AN252" s="85">
        <v>1.73</v>
      </c>
    </row>
    <row r="253" spans="1:40" x14ac:dyDescent="0.25">
      <c r="A253" s="125" t="str">
        <f>'12peso'!A253</f>
        <v>m</v>
      </c>
      <c r="B253" s="125" t="str">
        <f>'12peso'!B253</f>
        <v>m</v>
      </c>
      <c r="C253" s="125" t="str">
        <f>'12peso'!C253</f>
        <v>m</v>
      </c>
      <c r="D253" s="64"/>
      <c r="E253" s="90">
        <f>'12peso'!E253</f>
        <v>2201004</v>
      </c>
      <c r="F253" s="88">
        <f>'12peso'!F253</f>
        <v>2201004</v>
      </c>
      <c r="G253" s="39" t="str">
        <f>'12peso'!G253</f>
        <v>Gás de botijão</v>
      </c>
      <c r="H253" s="85">
        <v>0.05</v>
      </c>
      <c r="I253" s="85">
        <v>0.72</v>
      </c>
      <c r="J253" s="85">
        <v>0.41</v>
      </c>
      <c r="K253" s="85">
        <v>0.65</v>
      </c>
      <c r="L253" s="85">
        <v>0.13</v>
      </c>
      <c r="M253" s="85">
        <v>7.0000000000000007E-2</v>
      </c>
      <c r="N253" s="85">
        <v>0.12</v>
      </c>
      <c r="O253" s="85">
        <v>-0.48</v>
      </c>
      <c r="P253" s="85">
        <v>1.27</v>
      </c>
      <c r="Q253" s="85">
        <v>0.49</v>
      </c>
      <c r="R253" s="85">
        <v>0.99</v>
      </c>
      <c r="S253" s="85">
        <v>0.36</v>
      </c>
      <c r="T253" s="85">
        <v>0.15</v>
      </c>
      <c r="U253" s="85">
        <v>0.68</v>
      </c>
      <c r="V253" s="85">
        <v>0.28999999999999998</v>
      </c>
      <c r="W253" s="85">
        <v>0.39</v>
      </c>
      <c r="X253" s="85">
        <v>0.12</v>
      </c>
      <c r="Y253" s="85">
        <v>0.26</v>
      </c>
      <c r="Z253" s="85">
        <v>-7.0000000000000007E-2</v>
      </c>
      <c r="AA253" s="85">
        <v>0.28000000000000003</v>
      </c>
      <c r="AB253" s="85">
        <v>2.0099999999999998</v>
      </c>
      <c r="AC253" s="85">
        <v>1.56</v>
      </c>
      <c r="AD253" s="85">
        <v>0.36</v>
      </c>
      <c r="AE253" s="85">
        <v>0.32</v>
      </c>
      <c r="AF253" s="85">
        <v>0.13</v>
      </c>
      <c r="AG253" s="85">
        <v>0.16</v>
      </c>
      <c r="AH253" s="85">
        <v>0.01</v>
      </c>
      <c r="AI253" s="85">
        <v>0.22</v>
      </c>
      <c r="AJ253" s="85">
        <v>0.16</v>
      </c>
      <c r="AK253" s="85">
        <v>0.01</v>
      </c>
      <c r="AL253" s="85">
        <v>-0.08</v>
      </c>
      <c r="AM253" s="85">
        <v>-0.34</v>
      </c>
      <c r="AN253" s="85">
        <v>2.5499999999999998</v>
      </c>
    </row>
    <row r="254" spans="1:40" x14ac:dyDescent="0.25">
      <c r="A254" s="64" t="str">
        <f>'12peso'!A254</f>
        <v>m</v>
      </c>
      <c r="B254" s="64" t="str">
        <f>'12peso'!B254</f>
        <v>m</v>
      </c>
      <c r="C254" s="64" t="str">
        <f>'12peso'!C254</f>
        <v>m</v>
      </c>
      <c r="D254" s="64"/>
      <c r="E254" s="90">
        <f>'12peso'!E254</f>
        <v>2201005</v>
      </c>
      <c r="F254" s="88">
        <f>'12peso'!F254</f>
        <v>2201005</v>
      </c>
      <c r="G254" s="39" t="str">
        <f>'12peso'!G254</f>
        <v>Gás encanado</v>
      </c>
      <c r="H254" s="85">
        <v>4.0199999999999996</v>
      </c>
      <c r="I254" s="85">
        <v>0.43</v>
      </c>
      <c r="J254" s="85">
        <v>0</v>
      </c>
      <c r="K254" s="85">
        <v>0</v>
      </c>
      <c r="L254" s="85">
        <v>0</v>
      </c>
      <c r="M254" s="85">
        <v>3.58</v>
      </c>
      <c r="N254" s="85">
        <v>0.24</v>
      </c>
      <c r="O254" s="85">
        <v>0</v>
      </c>
      <c r="P254" s="85">
        <v>-0.14000000000000001</v>
      </c>
      <c r="Q254" s="85">
        <v>-0.02</v>
      </c>
      <c r="R254" s="85">
        <v>0</v>
      </c>
      <c r="S254" s="85">
        <v>0.91</v>
      </c>
      <c r="T254" s="85">
        <v>2.81</v>
      </c>
      <c r="U254" s="85">
        <v>0.28000000000000003</v>
      </c>
      <c r="V254" s="85">
        <v>0.09</v>
      </c>
      <c r="W254" s="85">
        <v>0.01</v>
      </c>
      <c r="X254" s="85">
        <v>0</v>
      </c>
      <c r="Y254" s="85">
        <v>2.3199999999999998</v>
      </c>
      <c r="Z254" s="85">
        <v>1.1499999999999999</v>
      </c>
      <c r="AA254" s="85">
        <v>0</v>
      </c>
      <c r="AB254" s="85">
        <v>0.08</v>
      </c>
      <c r="AC254" s="85">
        <v>0.01</v>
      </c>
      <c r="AD254" s="85">
        <v>0</v>
      </c>
      <c r="AE254" s="85">
        <v>0.09</v>
      </c>
      <c r="AF254" s="85">
        <v>-0.78</v>
      </c>
      <c r="AG254" s="85">
        <v>-0.03</v>
      </c>
      <c r="AH254" s="85">
        <v>0.59</v>
      </c>
      <c r="AI254" s="85">
        <v>0.05</v>
      </c>
      <c r="AJ254" s="85">
        <v>0</v>
      </c>
      <c r="AK254" s="85">
        <v>1.49</v>
      </c>
      <c r="AL254" s="85">
        <v>0.08</v>
      </c>
      <c r="AM254" s="85">
        <v>0</v>
      </c>
      <c r="AN254" s="85">
        <v>0.1</v>
      </c>
    </row>
    <row r="255" spans="1:40" x14ac:dyDescent="0.25">
      <c r="A255" s="64">
        <f>'12peso'!A255</f>
        <v>0</v>
      </c>
      <c r="B255" s="64">
        <f>'12peso'!B255</f>
        <v>0</v>
      </c>
      <c r="C255" s="64">
        <f>'12peso'!C255</f>
        <v>0</v>
      </c>
      <c r="D255" s="64"/>
      <c r="E255" s="113">
        <f>'12peso'!E255</f>
        <v>2202000</v>
      </c>
      <c r="F255" s="114">
        <f>'12peso'!F255</f>
        <v>2202</v>
      </c>
      <c r="G255" s="99" t="str">
        <f>'12peso'!G255</f>
        <v>Energia elétrica residencial</v>
      </c>
      <c r="H255" s="85">
        <v>-0.38</v>
      </c>
      <c r="I255" s="85">
        <v>0.15</v>
      </c>
      <c r="J255" s="85">
        <v>0.21</v>
      </c>
      <c r="K255" s="85">
        <v>0.46</v>
      </c>
      <c r="L255" s="85">
        <v>0.72</v>
      </c>
      <c r="M255" s="85">
        <v>-0.67</v>
      </c>
      <c r="N255" s="85">
        <v>0.04</v>
      </c>
      <c r="O255" s="85">
        <v>-0.83</v>
      </c>
      <c r="P255" s="85">
        <v>0.83</v>
      </c>
      <c r="Q255" s="85">
        <v>-0.24</v>
      </c>
      <c r="R255" s="85">
        <v>1.38</v>
      </c>
      <c r="S255" s="85">
        <v>1.25</v>
      </c>
      <c r="T255" s="85">
        <v>-3.91</v>
      </c>
      <c r="U255" s="85">
        <v>-15.17</v>
      </c>
      <c r="V255" s="85">
        <v>0.55000000000000004</v>
      </c>
      <c r="W255" s="85">
        <v>-0.25</v>
      </c>
      <c r="X255" s="85">
        <v>0.15</v>
      </c>
      <c r="Y255" s="85">
        <v>0.12</v>
      </c>
      <c r="Z255" s="85">
        <v>0.57999999999999996</v>
      </c>
      <c r="AA255" s="85">
        <v>0.56999999999999995</v>
      </c>
      <c r="AB255" s="85">
        <v>0.36</v>
      </c>
      <c r="AC255" s="85">
        <v>-0.57999999999999996</v>
      </c>
      <c r="AD255" s="85">
        <v>1.63</v>
      </c>
      <c r="AE255" s="85">
        <v>0.31</v>
      </c>
      <c r="AF255" s="85">
        <v>-0.27</v>
      </c>
      <c r="AG255" s="85">
        <v>0.63</v>
      </c>
      <c r="AH255" s="85">
        <v>-0.87</v>
      </c>
      <c r="AI255" s="85">
        <v>1.62</v>
      </c>
      <c r="AJ255" s="85">
        <v>3.71</v>
      </c>
      <c r="AK255" s="85">
        <v>0.13</v>
      </c>
      <c r="AL255" s="85">
        <v>4.5199999999999996</v>
      </c>
      <c r="AM255" s="85">
        <v>1.76</v>
      </c>
      <c r="AN255" s="85">
        <v>1.37</v>
      </c>
    </row>
    <row r="256" spans="1:40" x14ac:dyDescent="0.25">
      <c r="A256" s="64" t="str">
        <f>'12peso'!A256</f>
        <v>m</v>
      </c>
      <c r="B256" s="64" t="str">
        <f>'12peso'!B256</f>
        <v>m</v>
      </c>
      <c r="C256" s="64" t="str">
        <f>'12peso'!C256</f>
        <v>m</v>
      </c>
      <c r="D256" s="64"/>
      <c r="E256" s="90">
        <f>'12peso'!E256</f>
        <v>2202003</v>
      </c>
      <c r="F256" s="88">
        <f>'12peso'!F256</f>
        <v>2202003</v>
      </c>
      <c r="G256" s="39" t="str">
        <f>'12peso'!G256</f>
        <v>Energia elétrica residencial</v>
      </c>
      <c r="H256" s="85">
        <v>-0.38</v>
      </c>
      <c r="I256" s="85">
        <v>0.15</v>
      </c>
      <c r="J256" s="85">
        <v>0.21</v>
      </c>
      <c r="K256" s="85">
        <v>0.46</v>
      </c>
      <c r="L256" s="85">
        <v>0.72</v>
      </c>
      <c r="M256" s="85">
        <v>-0.67</v>
      </c>
      <c r="N256" s="85">
        <v>0.04</v>
      </c>
      <c r="O256" s="85">
        <v>-0.83</v>
      </c>
      <c r="P256" s="85">
        <v>0.83</v>
      </c>
      <c r="Q256" s="85">
        <v>-0.24</v>
      </c>
      <c r="R256" s="85">
        <v>1.38</v>
      </c>
      <c r="S256" s="85">
        <v>1.25</v>
      </c>
      <c r="T256" s="85">
        <v>-3.91</v>
      </c>
      <c r="U256" s="85">
        <v>-15.17</v>
      </c>
      <c r="V256" s="85">
        <v>0.55000000000000004</v>
      </c>
      <c r="W256" s="85">
        <v>-0.25</v>
      </c>
      <c r="X256" s="85">
        <v>0.15</v>
      </c>
      <c r="Y256" s="85">
        <v>0.12</v>
      </c>
      <c r="Z256" s="85">
        <v>0.57999999999999996</v>
      </c>
      <c r="AA256" s="85">
        <v>0.56999999999999995</v>
      </c>
      <c r="AB256" s="85">
        <v>0.36</v>
      </c>
      <c r="AC256" s="85">
        <v>-0.57999999999999996</v>
      </c>
      <c r="AD256" s="85">
        <v>1.63</v>
      </c>
      <c r="AE256" s="85">
        <v>0.31</v>
      </c>
      <c r="AF256" s="85">
        <v>-0.27</v>
      </c>
      <c r="AG256" s="85">
        <v>0.63</v>
      </c>
      <c r="AH256" s="85">
        <v>-0.87</v>
      </c>
      <c r="AI256" s="85">
        <v>1.62</v>
      </c>
      <c r="AJ256" s="85">
        <v>3.71</v>
      </c>
      <c r="AK256" s="85">
        <v>0.13</v>
      </c>
      <c r="AL256" s="85">
        <v>4.5199999999999996</v>
      </c>
      <c r="AM256" s="85">
        <v>1.76</v>
      </c>
      <c r="AN256" s="85">
        <v>1.37</v>
      </c>
    </row>
    <row r="257" spans="1:40" x14ac:dyDescent="0.25">
      <c r="A257" s="64">
        <f>'12peso'!A257</f>
        <v>0</v>
      </c>
      <c r="B257" s="64">
        <f>'12peso'!B257</f>
        <v>0</v>
      </c>
      <c r="C257" s="64">
        <f>'12peso'!C257</f>
        <v>0</v>
      </c>
      <c r="D257" s="64"/>
      <c r="E257" s="113">
        <f>'12peso'!E257</f>
        <v>3000000</v>
      </c>
      <c r="F257" s="111">
        <f>'12peso'!F257</f>
        <v>3</v>
      </c>
      <c r="G257" s="112" t="str">
        <f>'12peso'!G257</f>
        <v>Artigos de residência</v>
      </c>
      <c r="H257" s="85">
        <v>0.16</v>
      </c>
      <c r="I257" s="85">
        <v>0.06</v>
      </c>
      <c r="J257" s="85">
        <v>-0.4</v>
      </c>
      <c r="K257" s="85">
        <v>-0.79</v>
      </c>
      <c r="L257" s="85">
        <v>0.17</v>
      </c>
      <c r="M257" s="85">
        <v>-0.03</v>
      </c>
      <c r="N257" s="85">
        <v>-0.01</v>
      </c>
      <c r="O257" s="85">
        <v>0.4</v>
      </c>
      <c r="P257" s="85">
        <v>0.18</v>
      </c>
      <c r="Q257" s="85">
        <v>0.37</v>
      </c>
      <c r="R257" s="85">
        <v>0.47</v>
      </c>
      <c r="S257" s="85">
        <v>0.27</v>
      </c>
      <c r="T257" s="85">
        <v>1.1499999999999999</v>
      </c>
      <c r="U257" s="85">
        <v>0.53</v>
      </c>
      <c r="V257" s="85">
        <v>0.11</v>
      </c>
      <c r="W257" s="85">
        <v>0.63</v>
      </c>
      <c r="X257" s="85">
        <v>0.46</v>
      </c>
      <c r="Y257" s="85">
        <v>0.12</v>
      </c>
      <c r="Z257" s="85">
        <v>0.28000000000000003</v>
      </c>
      <c r="AA257" s="85">
        <v>0.89</v>
      </c>
      <c r="AB257" s="85">
        <v>0.65</v>
      </c>
      <c r="AC257" s="85">
        <v>0.81</v>
      </c>
      <c r="AD257" s="85">
        <v>0.38</v>
      </c>
      <c r="AE257" s="85">
        <v>0.89</v>
      </c>
      <c r="AF257" s="85">
        <v>0.49</v>
      </c>
      <c r="AG257" s="85">
        <v>1.07</v>
      </c>
      <c r="AH257" s="85">
        <v>0.38</v>
      </c>
      <c r="AI257" s="85">
        <v>0.2</v>
      </c>
      <c r="AJ257" s="85">
        <v>1.03</v>
      </c>
      <c r="AK257" s="85">
        <v>0.38</v>
      </c>
      <c r="AL257" s="85">
        <v>0.86</v>
      </c>
      <c r="AM257" s="85">
        <v>0.47</v>
      </c>
      <c r="AN257" s="85">
        <v>0.34</v>
      </c>
    </row>
    <row r="258" spans="1:40" x14ac:dyDescent="0.25">
      <c r="A258" s="64">
        <f>'12peso'!A258</f>
        <v>0</v>
      </c>
      <c r="B258" s="64">
        <f>'12peso'!B258</f>
        <v>0</v>
      </c>
      <c r="C258" s="64">
        <f>'12peso'!C258</f>
        <v>0</v>
      </c>
      <c r="D258" s="64"/>
      <c r="E258" s="113">
        <f>'12peso'!E258</f>
        <v>3100000</v>
      </c>
      <c r="F258" s="114">
        <f>'12peso'!F258</f>
        <v>31</v>
      </c>
      <c r="G258" s="99" t="str">
        <f>'12peso'!G258</f>
        <v>Móveis e utensílios</v>
      </c>
      <c r="H258" s="85">
        <v>-0.21</v>
      </c>
      <c r="I258" s="85">
        <v>0.73</v>
      </c>
      <c r="J258" s="85">
        <v>0.4</v>
      </c>
      <c r="K258" s="85">
        <v>-0.56999999999999995</v>
      </c>
      <c r="L258" s="85">
        <v>0.23</v>
      </c>
      <c r="M258" s="85">
        <v>0.38</v>
      </c>
      <c r="N258" s="85">
        <v>-0.14000000000000001</v>
      </c>
      <c r="O258" s="85">
        <v>0.59</v>
      </c>
      <c r="P258" s="85">
        <v>0.5</v>
      </c>
      <c r="Q258" s="85">
        <v>0.49</v>
      </c>
      <c r="R258" s="85">
        <v>0.95</v>
      </c>
      <c r="S258" s="85">
        <v>0.17</v>
      </c>
      <c r="T258" s="85">
        <v>0.78</v>
      </c>
      <c r="U258" s="85">
        <v>0.59</v>
      </c>
      <c r="V258" s="85">
        <v>0.35</v>
      </c>
      <c r="W258" s="85">
        <v>1.06</v>
      </c>
      <c r="X258" s="85">
        <v>0.67</v>
      </c>
      <c r="Y258" s="85">
        <v>0.49</v>
      </c>
      <c r="Z258" s="85">
        <v>0.3</v>
      </c>
      <c r="AA258" s="85">
        <v>0.88</v>
      </c>
      <c r="AB258" s="85">
        <v>0.19</v>
      </c>
      <c r="AC258" s="85">
        <v>1.05</v>
      </c>
      <c r="AD258" s="85">
        <v>0.47</v>
      </c>
      <c r="AE258" s="85">
        <v>0.97</v>
      </c>
      <c r="AF258" s="85">
        <v>0.26</v>
      </c>
      <c r="AG258" s="85">
        <v>1.05</v>
      </c>
      <c r="AH258" s="85">
        <v>0.83</v>
      </c>
      <c r="AI258" s="85">
        <v>7.0000000000000007E-2</v>
      </c>
      <c r="AJ258" s="85">
        <v>0.68</v>
      </c>
      <c r="AK258" s="85">
        <v>0.54</v>
      </c>
      <c r="AL258" s="85">
        <v>0.75</v>
      </c>
      <c r="AM258" s="85">
        <v>0.98</v>
      </c>
      <c r="AN258" s="85">
        <v>0.22</v>
      </c>
    </row>
    <row r="259" spans="1:40" x14ac:dyDescent="0.25">
      <c r="A259" s="64">
        <f>'12peso'!A259</f>
        <v>0</v>
      </c>
      <c r="B259" s="64">
        <f>'12peso'!B259</f>
        <v>0</v>
      </c>
      <c r="C259" s="64">
        <f>'12peso'!C259</f>
        <v>0</v>
      </c>
      <c r="D259" s="64"/>
      <c r="E259" s="113">
        <f>'12peso'!E259</f>
        <v>3101000</v>
      </c>
      <c r="F259" s="114">
        <f>'12peso'!F259</f>
        <v>3101</v>
      </c>
      <c r="G259" s="99" t="str">
        <f>'12peso'!G259</f>
        <v>Mobiliário</v>
      </c>
      <c r="H259" s="85">
        <v>-0.53</v>
      </c>
      <c r="I259" s="85">
        <v>1.43</v>
      </c>
      <c r="J259" s="85">
        <v>0.31</v>
      </c>
      <c r="K259" s="85">
        <v>-0.49</v>
      </c>
      <c r="L259" s="85">
        <v>0.26</v>
      </c>
      <c r="M259" s="85">
        <v>0.51</v>
      </c>
      <c r="N259" s="85">
        <v>-0.14000000000000001</v>
      </c>
      <c r="O259" s="85">
        <v>0.6</v>
      </c>
      <c r="P259" s="85">
        <v>0.96</v>
      </c>
      <c r="Q259" s="85">
        <v>0.57999999999999996</v>
      </c>
      <c r="R259" s="85">
        <v>1.1100000000000001</v>
      </c>
      <c r="S259" s="85">
        <v>0.09</v>
      </c>
      <c r="T259" s="85">
        <v>0.96</v>
      </c>
      <c r="U259" s="85">
        <v>0.56999999999999995</v>
      </c>
      <c r="V259" s="85">
        <v>0.46</v>
      </c>
      <c r="W259" s="85">
        <v>1.18</v>
      </c>
      <c r="X259" s="85">
        <v>0.85</v>
      </c>
      <c r="Y259" s="85">
        <v>0.48</v>
      </c>
      <c r="Z259" s="85">
        <v>0.22</v>
      </c>
      <c r="AA259" s="85">
        <v>1.22</v>
      </c>
      <c r="AB259" s="85">
        <v>-0.19</v>
      </c>
      <c r="AC259" s="85">
        <v>1.28</v>
      </c>
      <c r="AD259" s="85">
        <v>0.48</v>
      </c>
      <c r="AE259" s="85">
        <v>1.36</v>
      </c>
      <c r="AF259" s="85">
        <v>0.08</v>
      </c>
      <c r="AG259" s="85">
        <v>1.2</v>
      </c>
      <c r="AH259" s="85">
        <v>0.72</v>
      </c>
      <c r="AI259" s="85">
        <v>0.11</v>
      </c>
      <c r="AJ259" s="85">
        <v>0.67</v>
      </c>
      <c r="AK259" s="85">
        <v>0.47</v>
      </c>
      <c r="AL259" s="85">
        <v>0.74</v>
      </c>
      <c r="AM259" s="85">
        <v>0.97</v>
      </c>
      <c r="AN259" s="85">
        <v>-0.05</v>
      </c>
    </row>
    <row r="260" spans="1:40" x14ac:dyDescent="0.25">
      <c r="A260" s="64" t="str">
        <f>'12peso'!A260</f>
        <v>c</v>
      </c>
      <c r="B260" s="64" t="str">
        <f>'12peso'!B260</f>
        <v>d</v>
      </c>
      <c r="C260" s="64" t="str">
        <f>'12peso'!C260</f>
        <v>i</v>
      </c>
      <c r="D260" s="64"/>
      <c r="E260" s="90">
        <f>'12peso'!E260</f>
        <v>3101002</v>
      </c>
      <c r="F260" s="88">
        <f>'12peso'!F260</f>
        <v>3101002</v>
      </c>
      <c r="G260" s="39" t="str">
        <f>'12peso'!G260</f>
        <v>Móvel para sala</v>
      </c>
      <c r="H260" s="85">
        <v>-0.3</v>
      </c>
      <c r="I260" s="85">
        <v>1.57</v>
      </c>
      <c r="J260" s="85">
        <v>0.23</v>
      </c>
      <c r="K260" s="85">
        <v>-0.15</v>
      </c>
      <c r="L260" s="85">
        <v>-0.49</v>
      </c>
      <c r="M260" s="85">
        <v>1.32</v>
      </c>
      <c r="N260" s="85">
        <v>0.05</v>
      </c>
      <c r="O260" s="85">
        <v>-0.04</v>
      </c>
      <c r="P260" s="85">
        <v>1.83</v>
      </c>
      <c r="Q260" s="85">
        <v>0.62</v>
      </c>
      <c r="R260" s="85">
        <v>1.29</v>
      </c>
      <c r="S260" s="85">
        <v>0.05</v>
      </c>
      <c r="T260" s="85">
        <v>1.32</v>
      </c>
      <c r="U260" s="85">
        <v>0.48</v>
      </c>
      <c r="V260" s="85">
        <v>0.34</v>
      </c>
      <c r="W260" s="85">
        <v>0.93</v>
      </c>
      <c r="X260" s="85">
        <v>1.84</v>
      </c>
      <c r="Y260" s="85">
        <v>1.1599999999999999</v>
      </c>
      <c r="Z260" s="85">
        <v>-1.01</v>
      </c>
      <c r="AA260" s="85">
        <v>1.31</v>
      </c>
      <c r="AB260" s="85">
        <v>-7.0000000000000007E-2</v>
      </c>
      <c r="AC260" s="85">
        <v>1.65</v>
      </c>
      <c r="AD260" s="85">
        <v>0.02</v>
      </c>
      <c r="AE260" s="85">
        <v>1.91</v>
      </c>
      <c r="AF260" s="85">
        <v>0.16</v>
      </c>
      <c r="AG260" s="85">
        <v>-0.36</v>
      </c>
      <c r="AH260" s="85">
        <v>1</v>
      </c>
      <c r="AI260" s="85">
        <v>-0.06</v>
      </c>
      <c r="AJ260" s="85">
        <v>1</v>
      </c>
      <c r="AK260" s="85">
        <v>0.1</v>
      </c>
      <c r="AL260" s="85">
        <v>0.9</v>
      </c>
      <c r="AM260" s="85">
        <v>0.6</v>
      </c>
      <c r="AN260" s="85">
        <v>0</v>
      </c>
    </row>
    <row r="261" spans="1:40" x14ac:dyDescent="0.25">
      <c r="A261" s="64" t="str">
        <f>'12peso'!A261</f>
        <v>c</v>
      </c>
      <c r="B261" s="64" t="str">
        <f>'12peso'!B261</f>
        <v>d</v>
      </c>
      <c r="C261" s="64" t="str">
        <f>'12peso'!C261</f>
        <v>i</v>
      </c>
      <c r="D261" s="64"/>
      <c r="E261" s="90">
        <f>'12peso'!E261</f>
        <v>3101003</v>
      </c>
      <c r="F261" s="88">
        <f>'12peso'!F261</f>
        <v>3101003</v>
      </c>
      <c r="G261" s="39" t="str">
        <f>'12peso'!G261</f>
        <v>Móvel para quarto</v>
      </c>
      <c r="H261" s="85">
        <v>-1.69</v>
      </c>
      <c r="I261" s="85">
        <v>1.1000000000000001</v>
      </c>
      <c r="J261" s="85">
        <v>0.78</v>
      </c>
      <c r="K261" s="85">
        <v>-0.43</v>
      </c>
      <c r="L261" s="85">
        <v>0.98</v>
      </c>
      <c r="M261" s="85">
        <v>0.03</v>
      </c>
      <c r="N261" s="85">
        <v>-0.1</v>
      </c>
      <c r="O261" s="85">
        <v>1.29</v>
      </c>
      <c r="P261" s="85">
        <v>0.38</v>
      </c>
      <c r="Q261" s="85">
        <v>0.74</v>
      </c>
      <c r="R261" s="85">
        <v>1.34</v>
      </c>
      <c r="S261" s="85">
        <v>0.3</v>
      </c>
      <c r="T261" s="85">
        <v>0.83</v>
      </c>
      <c r="U261" s="85">
        <v>0.38</v>
      </c>
      <c r="V261" s="85">
        <v>0.96</v>
      </c>
      <c r="W261" s="85">
        <v>0.84</v>
      </c>
      <c r="X261" s="85">
        <v>0.03</v>
      </c>
      <c r="Y261" s="85">
        <v>-0.03</v>
      </c>
      <c r="Z261" s="85">
        <v>1.61</v>
      </c>
      <c r="AA261" s="85">
        <v>1.57</v>
      </c>
      <c r="AB261" s="85">
        <v>-0.09</v>
      </c>
      <c r="AC261" s="85">
        <v>1.64</v>
      </c>
      <c r="AD261" s="85">
        <v>0.44</v>
      </c>
      <c r="AE261" s="85">
        <v>1.46</v>
      </c>
      <c r="AF261" s="85">
        <v>0</v>
      </c>
      <c r="AG261" s="85">
        <v>2.52</v>
      </c>
      <c r="AH261" s="85">
        <v>0.43</v>
      </c>
      <c r="AI261" s="85">
        <v>-0.32</v>
      </c>
      <c r="AJ261" s="85">
        <v>-0.21</v>
      </c>
      <c r="AK261" s="85">
        <v>0.25</v>
      </c>
      <c r="AL261" s="85">
        <v>0.86</v>
      </c>
      <c r="AM261" s="85">
        <v>1.37</v>
      </c>
      <c r="AN261" s="85">
        <v>0.16</v>
      </c>
    </row>
    <row r="262" spans="1:40" x14ac:dyDescent="0.25">
      <c r="A262" s="64" t="str">
        <f>'12peso'!A262</f>
        <v>c</v>
      </c>
      <c r="B262" s="64" t="str">
        <f>'12peso'!B262</f>
        <v>d</v>
      </c>
      <c r="C262" s="64" t="str">
        <f>'12peso'!C262</f>
        <v>i</v>
      </c>
      <c r="D262" s="64"/>
      <c r="E262" s="90">
        <f>'12peso'!E262</f>
        <v>3101015</v>
      </c>
      <c r="F262" s="88">
        <f>'12peso'!F262</f>
        <v>3101015</v>
      </c>
      <c r="G262" s="39" t="str">
        <f>'12peso'!G262</f>
        <v>Móvel para copa e cozinha</v>
      </c>
      <c r="H262" s="85">
        <v>-0.13</v>
      </c>
      <c r="I262" s="85">
        <v>1.6</v>
      </c>
      <c r="J262" s="85">
        <v>1.51</v>
      </c>
      <c r="K262" s="85">
        <v>-1.52</v>
      </c>
      <c r="L262" s="85">
        <v>0.55000000000000004</v>
      </c>
      <c r="M262" s="85">
        <v>0.59</v>
      </c>
      <c r="N262" s="85">
        <v>-0.7</v>
      </c>
      <c r="O262" s="85">
        <v>0.81</v>
      </c>
      <c r="P262" s="85">
        <v>0.51</v>
      </c>
      <c r="Q262" s="85">
        <v>1.34</v>
      </c>
      <c r="R262" s="85">
        <v>0.67</v>
      </c>
      <c r="S262" s="85">
        <v>-0.59</v>
      </c>
      <c r="T262" s="85">
        <v>0.34</v>
      </c>
      <c r="U262" s="85">
        <v>1.79</v>
      </c>
      <c r="V262" s="85">
        <v>0.04</v>
      </c>
      <c r="W262" s="85">
        <v>2.48</v>
      </c>
      <c r="X262" s="85">
        <v>1.22</v>
      </c>
      <c r="Y262" s="85">
        <v>0.35</v>
      </c>
      <c r="Z262" s="85">
        <v>0.75</v>
      </c>
      <c r="AA262" s="85">
        <v>0.09</v>
      </c>
      <c r="AB262" s="85">
        <v>-1.69</v>
      </c>
      <c r="AC262" s="85">
        <v>-0.32</v>
      </c>
      <c r="AD262" s="85">
        <v>1.6</v>
      </c>
      <c r="AE262" s="85">
        <v>0.18</v>
      </c>
      <c r="AF262" s="85">
        <v>-0.42</v>
      </c>
      <c r="AG262" s="85">
        <v>1.97</v>
      </c>
      <c r="AH262" s="85">
        <v>0.93</v>
      </c>
      <c r="AI262" s="85">
        <v>0.62</v>
      </c>
      <c r="AJ262" s="85">
        <v>1.74</v>
      </c>
      <c r="AK262" s="85">
        <v>1.77</v>
      </c>
      <c r="AL262" s="85">
        <v>-0.27</v>
      </c>
      <c r="AM262" s="85">
        <v>1.19</v>
      </c>
      <c r="AN262" s="85">
        <v>-0.56999999999999995</v>
      </c>
    </row>
    <row r="263" spans="1:40" x14ac:dyDescent="0.25">
      <c r="A263" s="64" t="str">
        <f>'12peso'!A263</f>
        <v>c</v>
      </c>
      <c r="B263" s="64" t="str">
        <f>'12peso'!B263</f>
        <v>d</v>
      </c>
      <c r="C263" s="64" t="str">
        <f>'12peso'!C263</f>
        <v>i</v>
      </c>
      <c r="D263" s="64"/>
      <c r="E263" s="89">
        <f>'12peso'!E263</f>
        <v>9999999</v>
      </c>
      <c r="F263" s="88">
        <f>'12peso'!F263</f>
        <v>3101016</v>
      </c>
      <c r="G263" s="39" t="str">
        <f>'12peso'!G263</f>
        <v>Móvel infantil</v>
      </c>
      <c r="H263" s="85">
        <v>0.55000000000000004</v>
      </c>
      <c r="I263" s="85">
        <v>-0.44</v>
      </c>
      <c r="J263" s="85">
        <v>-1.32</v>
      </c>
      <c r="K263" s="85">
        <v>-2.0499999999999998</v>
      </c>
      <c r="L263" s="85">
        <v>-0.91</v>
      </c>
      <c r="M263" s="85">
        <v>1.48</v>
      </c>
      <c r="N263" s="85">
        <v>-1.73</v>
      </c>
      <c r="O263" s="85">
        <v>0.62</v>
      </c>
      <c r="P263" s="85">
        <v>-0.98</v>
      </c>
      <c r="Q263" s="85">
        <v>0.44</v>
      </c>
      <c r="R263" s="85">
        <v>2.5299999999999998</v>
      </c>
      <c r="S263" s="85">
        <v>-0.03</v>
      </c>
      <c r="T263" s="85">
        <v>-0.46</v>
      </c>
      <c r="U263" s="85">
        <v>1.1200000000000001</v>
      </c>
      <c r="V263" s="85">
        <v>-2.08</v>
      </c>
      <c r="W263" s="85">
        <v>2.2200000000000002</v>
      </c>
      <c r="X263" s="85">
        <v>-3.44</v>
      </c>
      <c r="Y263" s="85">
        <v>0.56999999999999995</v>
      </c>
      <c r="Z263" s="85">
        <v>-1.55</v>
      </c>
      <c r="AA263" s="85">
        <v>-0.21</v>
      </c>
      <c r="AB263" s="85">
        <v>-0.3</v>
      </c>
      <c r="AC263" s="85">
        <v>3.94</v>
      </c>
      <c r="AD263" s="85">
        <v>-1.57</v>
      </c>
      <c r="AE263" s="85">
        <v>4.3</v>
      </c>
      <c r="AF263" s="85">
        <v>0.92</v>
      </c>
      <c r="AG263" s="85">
        <v>-1.03</v>
      </c>
      <c r="AH263" s="85">
        <v>2.36</v>
      </c>
      <c r="AI263" s="85">
        <v>1.22</v>
      </c>
      <c r="AJ263" s="85">
        <v>0.26</v>
      </c>
      <c r="AK263" s="85">
        <v>3.35</v>
      </c>
      <c r="AL263" s="85">
        <v>-0.73</v>
      </c>
      <c r="AM263" s="85">
        <v>0.12</v>
      </c>
      <c r="AN263" s="85">
        <v>0.08</v>
      </c>
    </row>
    <row r="264" spans="1:40" x14ac:dyDescent="0.25">
      <c r="A264" s="64" t="str">
        <f>'12peso'!A264</f>
        <v>c</v>
      </c>
      <c r="B264" s="64" t="str">
        <f>'12peso'!B264</f>
        <v>d</v>
      </c>
      <c r="C264" s="64" t="str">
        <f>'12peso'!C264</f>
        <v>i</v>
      </c>
      <c r="D264" s="64"/>
      <c r="E264" s="90">
        <f>'12peso'!E264</f>
        <v>3101017</v>
      </c>
      <c r="F264" s="88">
        <f>'12peso'!F264</f>
        <v>3101017</v>
      </c>
      <c r="G264" s="39" t="str">
        <f>'12peso'!G264</f>
        <v>Colchão</v>
      </c>
      <c r="H264" s="85">
        <v>2.09</v>
      </c>
      <c r="I264" s="85">
        <v>2.0499999999999998</v>
      </c>
      <c r="J264" s="85">
        <v>-2.61</v>
      </c>
      <c r="K264" s="85">
        <v>-0.51</v>
      </c>
      <c r="L264" s="85">
        <v>0.7</v>
      </c>
      <c r="M264" s="85">
        <v>-1.53</v>
      </c>
      <c r="N264" s="85">
        <v>-0.15</v>
      </c>
      <c r="O264" s="85">
        <v>0.56000000000000005</v>
      </c>
      <c r="P264" s="85">
        <v>0.15</v>
      </c>
      <c r="Q264" s="85">
        <v>-1.39</v>
      </c>
      <c r="R264" s="85">
        <v>-0.17</v>
      </c>
      <c r="S264" s="85">
        <v>0.5</v>
      </c>
      <c r="T264" s="85">
        <v>0.85</v>
      </c>
      <c r="U264" s="85">
        <v>-0.26</v>
      </c>
      <c r="V264" s="85">
        <v>-0.04</v>
      </c>
      <c r="W264" s="85">
        <v>1.6</v>
      </c>
      <c r="X264" s="85">
        <v>-0.78</v>
      </c>
      <c r="Y264" s="85">
        <v>-0.66</v>
      </c>
      <c r="Z264" s="85">
        <v>0.08</v>
      </c>
      <c r="AA264" s="85">
        <v>1.31</v>
      </c>
      <c r="AB264" s="85">
        <v>1.28</v>
      </c>
      <c r="AC264" s="85">
        <v>0.24</v>
      </c>
      <c r="AD264" s="85">
        <v>1.36</v>
      </c>
      <c r="AE264" s="85">
        <v>-0.2</v>
      </c>
      <c r="AF264" s="85">
        <v>0.79</v>
      </c>
      <c r="AG264" s="85">
        <v>2.39</v>
      </c>
      <c r="AH264" s="85">
        <v>0.11</v>
      </c>
      <c r="AI264" s="85">
        <v>1.8</v>
      </c>
      <c r="AJ264" s="85">
        <v>1.06</v>
      </c>
      <c r="AK264" s="85">
        <v>0.83</v>
      </c>
      <c r="AL264" s="85">
        <v>1.23</v>
      </c>
      <c r="AM264" s="85">
        <v>0.85</v>
      </c>
      <c r="AN264" s="85">
        <v>-0.32</v>
      </c>
    </row>
    <row r="265" spans="1:40" x14ac:dyDescent="0.25">
      <c r="A265" s="64">
        <f>'12peso'!A265</f>
        <v>0</v>
      </c>
      <c r="B265" s="64">
        <f>'12peso'!B265</f>
        <v>0</v>
      </c>
      <c r="C265" s="64">
        <f>'12peso'!C265</f>
        <v>0</v>
      </c>
      <c r="D265" s="64"/>
      <c r="E265" s="113">
        <f>'12peso'!E265</f>
        <v>3102000</v>
      </c>
      <c r="F265" s="114">
        <f>'12peso'!F265</f>
        <v>3102</v>
      </c>
      <c r="G265" s="99" t="str">
        <f>'12peso'!G265</f>
        <v>Utensílios e enfeites</v>
      </c>
      <c r="H265" s="85">
        <v>-0.04</v>
      </c>
      <c r="I265" s="85">
        <v>-0.09</v>
      </c>
      <c r="J265" s="85">
        <v>0.91</v>
      </c>
      <c r="K265" s="85">
        <v>-0.54</v>
      </c>
      <c r="L265" s="85">
        <v>0.1</v>
      </c>
      <c r="M265" s="85">
        <v>0.86</v>
      </c>
      <c r="N265" s="85">
        <v>7.0000000000000007E-2</v>
      </c>
      <c r="O265" s="85">
        <v>0.6</v>
      </c>
      <c r="P265" s="85">
        <v>0.17</v>
      </c>
      <c r="Q265" s="85">
        <v>-0.02</v>
      </c>
      <c r="R265" s="85">
        <v>0.63</v>
      </c>
      <c r="S265" s="85">
        <v>0.7</v>
      </c>
      <c r="T265" s="85">
        <v>0.54</v>
      </c>
      <c r="U265" s="85">
        <v>0.46</v>
      </c>
      <c r="V265" s="85">
        <v>0.48</v>
      </c>
      <c r="W265" s="85">
        <v>0.67</v>
      </c>
      <c r="X265" s="85">
        <v>0.32</v>
      </c>
      <c r="Y265" s="85">
        <v>0.74</v>
      </c>
      <c r="Z265" s="85">
        <v>0.37</v>
      </c>
      <c r="AA265" s="85">
        <v>0.67</v>
      </c>
      <c r="AB265" s="85">
        <v>0.91</v>
      </c>
      <c r="AC265" s="85">
        <v>0.68</v>
      </c>
      <c r="AD265" s="85">
        <v>0.59</v>
      </c>
      <c r="AE265" s="85">
        <v>0.18</v>
      </c>
      <c r="AF265" s="85">
        <v>0.19</v>
      </c>
      <c r="AG265" s="85">
        <v>0.48</v>
      </c>
      <c r="AH265" s="85">
        <v>1.1499999999999999</v>
      </c>
      <c r="AI265" s="85">
        <v>0.44</v>
      </c>
      <c r="AJ265" s="85">
        <v>1.08</v>
      </c>
      <c r="AK265" s="85">
        <v>0.56000000000000005</v>
      </c>
      <c r="AL265" s="85">
        <v>0.63</v>
      </c>
      <c r="AM265" s="85">
        <v>1.07</v>
      </c>
      <c r="AN265" s="85">
        <v>1.35</v>
      </c>
    </row>
    <row r="266" spans="1:40" x14ac:dyDescent="0.25">
      <c r="A266" s="64" t="str">
        <f>'12peso'!A266</f>
        <v>c</v>
      </c>
      <c r="B266" s="64" t="str">
        <f>'12peso'!B266</f>
        <v>sd</v>
      </c>
      <c r="C266" s="64" t="str">
        <f>'12peso'!C266</f>
        <v>i</v>
      </c>
      <c r="D266" s="64"/>
      <c r="E266" s="90">
        <f>'12peso'!E266</f>
        <v>3102005</v>
      </c>
      <c r="F266" s="88">
        <f>'12peso'!F266</f>
        <v>3102005</v>
      </c>
      <c r="G266" s="39" t="str">
        <f>'12peso'!G266</f>
        <v>Tapete</v>
      </c>
      <c r="H266" s="85">
        <v>-0.02</v>
      </c>
      <c r="I266" s="85">
        <v>-1.1100000000000001</v>
      </c>
      <c r="J266" s="85">
        <v>2.79</v>
      </c>
      <c r="K266" s="85">
        <v>0.28999999999999998</v>
      </c>
      <c r="L266" s="85">
        <v>1.0900000000000001</v>
      </c>
      <c r="M266" s="85">
        <v>0.62</v>
      </c>
      <c r="N266" s="85">
        <v>-0.22</v>
      </c>
      <c r="O266" s="85">
        <v>0.38</v>
      </c>
      <c r="P266" s="85">
        <v>0.3</v>
      </c>
      <c r="Q266" s="85">
        <v>-1.79</v>
      </c>
      <c r="R266" s="85">
        <v>0.77</v>
      </c>
      <c r="S266" s="85">
        <v>0.47</v>
      </c>
      <c r="T266" s="85">
        <v>1.1200000000000001</v>
      </c>
      <c r="U266" s="85">
        <v>0.23</v>
      </c>
      <c r="V266" s="85">
        <v>-0.55000000000000004</v>
      </c>
      <c r="W266" s="85">
        <v>0.54</v>
      </c>
      <c r="X266" s="85">
        <v>-0.57999999999999996</v>
      </c>
      <c r="Y266" s="85">
        <v>-0.82</v>
      </c>
      <c r="Z266" s="85">
        <v>-0.83</v>
      </c>
      <c r="AA266" s="85">
        <v>1.73</v>
      </c>
      <c r="AB266" s="85">
        <v>4.84</v>
      </c>
      <c r="AC266" s="85">
        <v>1.81</v>
      </c>
      <c r="AD266" s="85">
        <v>0.71</v>
      </c>
      <c r="AE266" s="85">
        <v>-0.17</v>
      </c>
      <c r="AF266" s="85">
        <v>-0.91</v>
      </c>
      <c r="AG266" s="85">
        <v>1</v>
      </c>
      <c r="AH266" s="85">
        <v>3.58</v>
      </c>
      <c r="AI266" s="85">
        <v>-1.89</v>
      </c>
      <c r="AJ266" s="85">
        <v>1.07</v>
      </c>
      <c r="AK266" s="85">
        <v>1.36</v>
      </c>
      <c r="AL266" s="85">
        <v>1.51</v>
      </c>
      <c r="AM266" s="85">
        <v>3.27</v>
      </c>
      <c r="AN266" s="85">
        <v>2.0499999999999998</v>
      </c>
    </row>
    <row r="267" spans="1:40" x14ac:dyDescent="0.25">
      <c r="A267" s="64" t="str">
        <f>'12peso'!A267</f>
        <v>c</v>
      </c>
      <c r="B267" s="64" t="str">
        <f>'12peso'!B267</f>
        <v>sd</v>
      </c>
      <c r="C267" s="64" t="str">
        <f>'12peso'!C267</f>
        <v>i</v>
      </c>
      <c r="D267" s="64"/>
      <c r="E267" s="90">
        <f>'12peso'!E267</f>
        <v>3102006</v>
      </c>
      <c r="F267" s="88">
        <f>'12peso'!F267</f>
        <v>3102006</v>
      </c>
      <c r="G267" s="39" t="str">
        <f>'12peso'!G267</f>
        <v>Cortina</v>
      </c>
      <c r="H267" s="85">
        <v>1.1000000000000001</v>
      </c>
      <c r="I267" s="85">
        <v>-0.79</v>
      </c>
      <c r="J267" s="85">
        <v>1.23</v>
      </c>
      <c r="K267" s="85">
        <v>-0.48</v>
      </c>
      <c r="L267" s="85">
        <v>0.64</v>
      </c>
      <c r="M267" s="85">
        <v>0.35</v>
      </c>
      <c r="N267" s="85">
        <v>1.1399999999999999</v>
      </c>
      <c r="O267" s="85">
        <v>-0.31</v>
      </c>
      <c r="P267" s="85">
        <v>0.88</v>
      </c>
      <c r="Q267" s="85">
        <v>0.06</v>
      </c>
      <c r="R267" s="85">
        <v>0.41</v>
      </c>
      <c r="S267" s="85">
        <v>1.19</v>
      </c>
      <c r="T267" s="85">
        <v>-0.18</v>
      </c>
      <c r="U267" s="85">
        <v>0.75</v>
      </c>
      <c r="V267" s="85">
        <v>0.01</v>
      </c>
      <c r="W267" s="85">
        <v>-0.44</v>
      </c>
      <c r="X267" s="85">
        <v>0.04</v>
      </c>
      <c r="Y267" s="85">
        <v>1.64</v>
      </c>
      <c r="Z267" s="85">
        <v>1.37</v>
      </c>
      <c r="AA267" s="85">
        <v>1.94</v>
      </c>
      <c r="AB267" s="85">
        <v>-1.23</v>
      </c>
      <c r="AC267" s="85">
        <v>1.19</v>
      </c>
      <c r="AD267" s="85">
        <v>-0.5</v>
      </c>
      <c r="AE267" s="85">
        <v>-0.56000000000000005</v>
      </c>
      <c r="AF267" s="85">
        <v>0.88</v>
      </c>
      <c r="AG267" s="85">
        <v>0.15</v>
      </c>
      <c r="AH267" s="85">
        <v>0.64</v>
      </c>
      <c r="AI267" s="85">
        <v>0.48</v>
      </c>
      <c r="AJ267" s="85">
        <v>0.11</v>
      </c>
      <c r="AK267" s="85">
        <v>0.48</v>
      </c>
      <c r="AL267" s="85">
        <v>-2.69</v>
      </c>
      <c r="AM267" s="85">
        <v>1.71</v>
      </c>
      <c r="AN267" s="85">
        <v>1.86</v>
      </c>
    </row>
    <row r="268" spans="1:40" x14ac:dyDescent="0.25">
      <c r="A268" s="64" t="str">
        <f>'12peso'!A268</f>
        <v>c</v>
      </c>
      <c r="B268" s="64" t="str">
        <f>'12peso'!B268</f>
        <v>sd</v>
      </c>
      <c r="C268" s="64" t="str">
        <f>'12peso'!C268</f>
        <v>i</v>
      </c>
      <c r="D268" s="64"/>
      <c r="E268" s="90">
        <f>'12peso'!E268</f>
        <v>3102007</v>
      </c>
      <c r="F268" s="88">
        <f>'12peso'!F268</f>
        <v>3102007</v>
      </c>
      <c r="G268" s="39" t="str">
        <f>'12peso'!G268</f>
        <v>Utensílios de metal</v>
      </c>
      <c r="H268" s="85">
        <v>-0.31</v>
      </c>
      <c r="I268" s="85">
        <v>0.48</v>
      </c>
      <c r="J268" s="85">
        <v>0.88</v>
      </c>
      <c r="K268" s="85">
        <v>-1.57</v>
      </c>
      <c r="L268" s="85">
        <v>-0.41</v>
      </c>
      <c r="M268" s="85">
        <v>1.28</v>
      </c>
      <c r="N268" s="85">
        <v>-0.27</v>
      </c>
      <c r="O268" s="85">
        <v>0.65</v>
      </c>
      <c r="P268" s="85">
        <v>-0.16</v>
      </c>
      <c r="Q268" s="85">
        <v>0.31</v>
      </c>
      <c r="R268" s="85">
        <v>1.1499999999999999</v>
      </c>
      <c r="S268" s="85">
        <v>1.27</v>
      </c>
      <c r="T268" s="85">
        <v>0.83</v>
      </c>
      <c r="U268" s="85">
        <v>0.4</v>
      </c>
      <c r="V268" s="85">
        <v>0.74</v>
      </c>
      <c r="W268" s="85">
        <v>1.84</v>
      </c>
      <c r="X268" s="85">
        <v>1.51</v>
      </c>
      <c r="Y268" s="85">
        <v>-7.0000000000000007E-2</v>
      </c>
      <c r="Z268" s="85">
        <v>1.3</v>
      </c>
      <c r="AA268" s="85">
        <v>-0.01</v>
      </c>
      <c r="AB268" s="85">
        <v>1.43</v>
      </c>
      <c r="AC268" s="85">
        <v>0.4</v>
      </c>
      <c r="AD268" s="85">
        <v>0.98</v>
      </c>
      <c r="AE268" s="85">
        <v>0.83</v>
      </c>
      <c r="AF268" s="85">
        <v>0.98</v>
      </c>
      <c r="AG268" s="85">
        <v>0.25</v>
      </c>
      <c r="AH268" s="85">
        <v>1.07</v>
      </c>
      <c r="AI268" s="85">
        <v>0.03</v>
      </c>
      <c r="AJ268" s="85">
        <v>1.41</v>
      </c>
      <c r="AK268" s="85">
        <v>0.56999999999999995</v>
      </c>
      <c r="AL268" s="85">
        <v>1.7</v>
      </c>
      <c r="AM268" s="85">
        <v>0.46</v>
      </c>
      <c r="AN268" s="85">
        <v>1.65</v>
      </c>
    </row>
    <row r="269" spans="1:40" x14ac:dyDescent="0.25">
      <c r="A269" s="64" t="str">
        <f>'12peso'!A269</f>
        <v>c</v>
      </c>
      <c r="B269" s="64" t="str">
        <f>'12peso'!B269</f>
        <v>sd</v>
      </c>
      <c r="C269" s="64" t="str">
        <f>'12peso'!C269</f>
        <v>i</v>
      </c>
      <c r="D269" s="64"/>
      <c r="E269" s="90">
        <f>'12peso'!E269</f>
        <v>3102009</v>
      </c>
      <c r="F269" s="88">
        <f>'12peso'!F269</f>
        <v>3102009</v>
      </c>
      <c r="G269" s="39" t="str">
        <f>'12peso'!G269</f>
        <v>Utensílios de vidro e louça</v>
      </c>
      <c r="H269" s="85">
        <v>0.1</v>
      </c>
      <c r="I269" s="85">
        <v>0.45</v>
      </c>
      <c r="J269" s="85">
        <v>-0.11</v>
      </c>
      <c r="K269" s="85">
        <v>-0.44</v>
      </c>
      <c r="L269" s="85">
        <v>-0.54</v>
      </c>
      <c r="M269" s="85">
        <v>1.24</v>
      </c>
      <c r="N269" s="85">
        <v>-0.67</v>
      </c>
      <c r="O269" s="85">
        <v>0.71</v>
      </c>
      <c r="P269" s="85">
        <v>0.1</v>
      </c>
      <c r="Q269" s="85">
        <v>2.0499999999999998</v>
      </c>
      <c r="R269" s="85">
        <v>1.01</v>
      </c>
      <c r="S269" s="85">
        <v>1.1000000000000001</v>
      </c>
      <c r="T269" s="85">
        <v>0.31</v>
      </c>
      <c r="U269" s="85">
        <v>1.23</v>
      </c>
      <c r="V269" s="85">
        <v>0.46</v>
      </c>
      <c r="W269" s="85">
        <v>0.25</v>
      </c>
      <c r="X269" s="85">
        <v>0.09</v>
      </c>
      <c r="Y269" s="85">
        <v>-0.26</v>
      </c>
      <c r="Z269" s="85">
        <v>-0.12</v>
      </c>
      <c r="AA269" s="85">
        <v>0.13</v>
      </c>
      <c r="AB269" s="85">
        <v>-1.1599999999999999</v>
      </c>
      <c r="AC269" s="85">
        <v>0.45</v>
      </c>
      <c r="AD269" s="85">
        <v>0.13</v>
      </c>
      <c r="AE269" s="85">
        <v>1.1399999999999999</v>
      </c>
      <c r="AF269" s="85">
        <v>-0.4</v>
      </c>
      <c r="AG269" s="85">
        <v>-0.4</v>
      </c>
      <c r="AH269" s="85">
        <v>0.39</v>
      </c>
      <c r="AI269" s="85">
        <v>0.74</v>
      </c>
      <c r="AJ269" s="85">
        <v>0.22</v>
      </c>
      <c r="AK269" s="85">
        <v>0.18</v>
      </c>
      <c r="AL269" s="85">
        <v>0.56999999999999995</v>
      </c>
      <c r="AM269" s="85">
        <v>0.32</v>
      </c>
      <c r="AN269" s="85">
        <v>0.65</v>
      </c>
    </row>
    <row r="270" spans="1:40" x14ac:dyDescent="0.25">
      <c r="A270" s="64" t="str">
        <f>'12peso'!A270</f>
        <v>c</v>
      </c>
      <c r="B270" s="64" t="str">
        <f>'12peso'!B270</f>
        <v>sd</v>
      </c>
      <c r="C270" s="64" t="str">
        <f>'12peso'!C270</f>
        <v>i</v>
      </c>
      <c r="D270" s="64"/>
      <c r="E270" s="90">
        <f>'12peso'!E270</f>
        <v>3102010</v>
      </c>
      <c r="F270" s="88">
        <f>'12peso'!F270</f>
        <v>3102010</v>
      </c>
      <c r="G270" s="39" t="str">
        <f>'12peso'!G270</f>
        <v>Utensílios de plástico</v>
      </c>
      <c r="H270" s="85">
        <v>-1.31</v>
      </c>
      <c r="I270" s="85">
        <v>0.55000000000000004</v>
      </c>
      <c r="J270" s="85">
        <v>1.59</v>
      </c>
      <c r="K270" s="85">
        <v>-1.0900000000000001</v>
      </c>
      <c r="L270" s="85">
        <v>-0.49</v>
      </c>
      <c r="M270" s="85">
        <v>0.78</v>
      </c>
      <c r="N270" s="85">
        <v>0.12</v>
      </c>
      <c r="O270" s="85">
        <v>-0.22</v>
      </c>
      <c r="P270" s="85">
        <v>-0.33</v>
      </c>
      <c r="Q270" s="85">
        <v>0.56999999999999995</v>
      </c>
      <c r="R270" s="85">
        <v>0.66</v>
      </c>
      <c r="S270" s="85">
        <v>0.99</v>
      </c>
      <c r="T270" s="85">
        <v>0.34</v>
      </c>
      <c r="U270" s="85">
        <v>0.09</v>
      </c>
      <c r="V270" s="85">
        <v>1.43</v>
      </c>
      <c r="W270" s="85">
        <v>1.08</v>
      </c>
      <c r="X270" s="85">
        <v>0.38</v>
      </c>
      <c r="Y270" s="85">
        <v>2.08</v>
      </c>
      <c r="Z270" s="85">
        <v>0.04</v>
      </c>
      <c r="AA270" s="85">
        <v>0.82</v>
      </c>
      <c r="AB270" s="85">
        <v>1.28</v>
      </c>
      <c r="AC270" s="85">
        <v>0.85</v>
      </c>
      <c r="AD270" s="85">
        <v>0.93</v>
      </c>
      <c r="AE270" s="85">
        <v>0.23</v>
      </c>
      <c r="AF270" s="85">
        <v>0.86</v>
      </c>
      <c r="AG270" s="85">
        <v>3.26</v>
      </c>
      <c r="AH270" s="85">
        <v>0.85</v>
      </c>
      <c r="AI270" s="85">
        <v>1.27</v>
      </c>
      <c r="AJ270" s="85">
        <v>2.1800000000000002</v>
      </c>
      <c r="AK270" s="85">
        <v>1.68</v>
      </c>
      <c r="AL270" s="85">
        <v>0.13</v>
      </c>
      <c r="AM270" s="85">
        <v>0.82</v>
      </c>
      <c r="AN270" s="85">
        <v>-0.02</v>
      </c>
    </row>
    <row r="271" spans="1:40" x14ac:dyDescent="0.25">
      <c r="A271" s="64" t="str">
        <f>'12peso'!A271</f>
        <v>c</v>
      </c>
      <c r="B271" s="64" t="str">
        <f>'12peso'!B271</f>
        <v>nd</v>
      </c>
      <c r="C271" s="64" t="str">
        <f>'12peso'!C271</f>
        <v>i</v>
      </c>
      <c r="D271" s="64"/>
      <c r="E271" s="90">
        <f>'12peso'!E271</f>
        <v>3102035</v>
      </c>
      <c r="F271" s="88">
        <f>'12peso'!F271</f>
        <v>3102035</v>
      </c>
      <c r="G271" s="39" t="str">
        <f>'12peso'!G271</f>
        <v>Flores naturais</v>
      </c>
      <c r="H271" s="85">
        <v>-1.7</v>
      </c>
      <c r="I271" s="85">
        <v>-0.14000000000000001</v>
      </c>
      <c r="J271" s="85">
        <v>1.48</v>
      </c>
      <c r="K271" s="85">
        <v>-3.19</v>
      </c>
      <c r="L271" s="85">
        <v>4.8099999999999996</v>
      </c>
      <c r="M271" s="85">
        <v>2.27</v>
      </c>
      <c r="N271" s="85">
        <v>0.45</v>
      </c>
      <c r="O271" s="85">
        <v>1.07</v>
      </c>
      <c r="P271" s="85">
        <v>-1.17</v>
      </c>
      <c r="Q271" s="85">
        <v>1.67</v>
      </c>
      <c r="R271" s="85">
        <v>1.52</v>
      </c>
      <c r="S271" s="85">
        <v>-1.25</v>
      </c>
      <c r="T271" s="85">
        <v>1.41</v>
      </c>
      <c r="U271" s="85">
        <v>-0.12</v>
      </c>
      <c r="V271" s="85">
        <v>0.26</v>
      </c>
      <c r="W271" s="85">
        <v>1.1000000000000001</v>
      </c>
      <c r="X271" s="85">
        <v>2.36</v>
      </c>
      <c r="Y271" s="85">
        <v>1.69</v>
      </c>
      <c r="Z271" s="85">
        <v>0.15</v>
      </c>
      <c r="AA271" s="85">
        <v>1.41</v>
      </c>
      <c r="AB271" s="85">
        <v>-0.9</v>
      </c>
      <c r="AC271" s="85">
        <v>0.03</v>
      </c>
      <c r="AD271" s="85">
        <v>2.36</v>
      </c>
      <c r="AE271" s="85">
        <v>-1.02</v>
      </c>
      <c r="AF271" s="85">
        <v>-0.3</v>
      </c>
      <c r="AG271" s="85">
        <v>0.57999999999999996</v>
      </c>
      <c r="AH271" s="85">
        <v>1.52</v>
      </c>
      <c r="AI271" s="85">
        <v>1.86</v>
      </c>
      <c r="AJ271" s="85">
        <v>3.58</v>
      </c>
      <c r="AK271" s="85">
        <v>-3.93</v>
      </c>
      <c r="AL271" s="85">
        <v>2.2000000000000002</v>
      </c>
      <c r="AM271" s="85">
        <v>0.17</v>
      </c>
      <c r="AN271" s="85">
        <v>2.75</v>
      </c>
    </row>
    <row r="272" spans="1:40" x14ac:dyDescent="0.25">
      <c r="A272" s="64" t="str">
        <f>'12peso'!A272</f>
        <v>c</v>
      </c>
      <c r="B272" s="64" t="str">
        <f>'12peso'!B272</f>
        <v>sd</v>
      </c>
      <c r="C272" s="64" t="str">
        <f>'12peso'!C272</f>
        <v>i</v>
      </c>
      <c r="D272" s="64"/>
      <c r="E272" s="90">
        <f>'12peso'!E272</f>
        <v>3102040</v>
      </c>
      <c r="F272" s="88">
        <f>'12peso'!F272</f>
        <v>3102040</v>
      </c>
      <c r="G272" s="39" t="str">
        <f>'12peso'!G272</f>
        <v>Utensílios diversos</v>
      </c>
      <c r="H272" s="85">
        <v>0</v>
      </c>
      <c r="I272" s="85">
        <v>0.11</v>
      </c>
      <c r="J272" s="85">
        <v>-0.12</v>
      </c>
      <c r="K272" s="85">
        <v>0.2</v>
      </c>
      <c r="L272" s="85">
        <v>-0.77</v>
      </c>
      <c r="M272" s="85">
        <v>0.65</v>
      </c>
      <c r="N272" s="85">
        <v>0.04</v>
      </c>
      <c r="O272" s="85">
        <v>1.4</v>
      </c>
      <c r="P272" s="85">
        <v>0.25</v>
      </c>
      <c r="Q272" s="85">
        <v>-0.62</v>
      </c>
      <c r="R272" s="85">
        <v>0</v>
      </c>
      <c r="S272" s="85">
        <v>0.23</v>
      </c>
      <c r="T272" s="85">
        <v>0.48</v>
      </c>
      <c r="U272" s="85">
        <v>0.32</v>
      </c>
      <c r="V272" s="85">
        <v>0.96</v>
      </c>
      <c r="W272" s="85">
        <v>0.66</v>
      </c>
      <c r="X272" s="85">
        <v>-7.0000000000000007E-2</v>
      </c>
      <c r="Y272" s="85">
        <v>1.54</v>
      </c>
      <c r="Z272" s="85">
        <v>0.12</v>
      </c>
      <c r="AA272" s="85">
        <v>-0.17</v>
      </c>
      <c r="AB272" s="85">
        <v>0.93</v>
      </c>
      <c r="AC272" s="85">
        <v>0.06</v>
      </c>
      <c r="AD272" s="85">
        <v>0.74</v>
      </c>
      <c r="AE272" s="85">
        <v>0.18</v>
      </c>
      <c r="AF272" s="85">
        <v>0</v>
      </c>
      <c r="AG272" s="85">
        <v>7.0000000000000007E-2</v>
      </c>
      <c r="AH272" s="85">
        <v>0.46</v>
      </c>
      <c r="AI272" s="85">
        <v>1.47</v>
      </c>
      <c r="AJ272" s="85">
        <v>1.07</v>
      </c>
      <c r="AK272" s="85">
        <v>0.77</v>
      </c>
      <c r="AL272" s="85">
        <v>1.38</v>
      </c>
      <c r="AM272" s="85">
        <v>0.37</v>
      </c>
      <c r="AN272" s="85">
        <v>0.89</v>
      </c>
    </row>
    <row r="273" spans="1:40" x14ac:dyDescent="0.25">
      <c r="A273" s="64">
        <f>'12peso'!A273</f>
        <v>0</v>
      </c>
      <c r="B273" s="64">
        <f>'12peso'!B273</f>
        <v>0</v>
      </c>
      <c r="C273" s="64">
        <f>'12peso'!C273</f>
        <v>0</v>
      </c>
      <c r="D273" s="64"/>
      <c r="E273" s="113">
        <f>'12peso'!E273</f>
        <v>3103000</v>
      </c>
      <c r="F273" s="114">
        <f>'12peso'!F273</f>
        <v>3103</v>
      </c>
      <c r="G273" s="99" t="str">
        <f>'12peso'!G273</f>
        <v>Cama, mesa e banho</v>
      </c>
      <c r="H273" s="85">
        <v>0.92</v>
      </c>
      <c r="I273" s="85">
        <v>-0.96</v>
      </c>
      <c r="J273" s="85">
        <v>0.02</v>
      </c>
      <c r="K273" s="85">
        <v>-0.94</v>
      </c>
      <c r="L273" s="85">
        <v>0.32</v>
      </c>
      <c r="M273" s="85">
        <v>-0.92</v>
      </c>
      <c r="N273" s="85">
        <v>-0.42</v>
      </c>
      <c r="O273" s="85">
        <v>0.56999999999999995</v>
      </c>
      <c r="P273" s="85">
        <v>-0.99</v>
      </c>
      <c r="Q273" s="85">
        <v>0.91</v>
      </c>
      <c r="R273" s="85">
        <v>0.74</v>
      </c>
      <c r="S273" s="85">
        <v>-0.32</v>
      </c>
      <c r="T273" s="85">
        <v>0.36</v>
      </c>
      <c r="U273" s="85">
        <v>0.87</v>
      </c>
      <c r="V273" s="85">
        <v>-0.3</v>
      </c>
      <c r="W273" s="85">
        <v>1.1200000000000001</v>
      </c>
      <c r="X273" s="85">
        <v>0.42</v>
      </c>
      <c r="Y273" s="85">
        <v>0.11</v>
      </c>
      <c r="Z273" s="85">
        <v>0.56999999999999995</v>
      </c>
      <c r="AA273" s="85">
        <v>-0.31</v>
      </c>
      <c r="AB273" s="85">
        <v>0.76</v>
      </c>
      <c r="AC273" s="85">
        <v>0.6</v>
      </c>
      <c r="AD273" s="85">
        <v>0.2</v>
      </c>
      <c r="AE273" s="85">
        <v>0.46</v>
      </c>
      <c r="AF273" s="85">
        <v>1.17</v>
      </c>
      <c r="AG273" s="85">
        <v>1.33</v>
      </c>
      <c r="AH273" s="85">
        <v>0.79</v>
      </c>
      <c r="AI273" s="85">
        <v>-0.68</v>
      </c>
      <c r="AJ273" s="85">
        <v>0.08</v>
      </c>
      <c r="AK273" s="85">
        <v>0.85</v>
      </c>
      <c r="AL273" s="85">
        <v>1.01</v>
      </c>
      <c r="AM273" s="85">
        <v>0.86</v>
      </c>
      <c r="AN273" s="85">
        <v>-0.36</v>
      </c>
    </row>
    <row r="274" spans="1:40" x14ac:dyDescent="0.25">
      <c r="A274" s="64" t="str">
        <f>'12peso'!A274</f>
        <v>c</v>
      </c>
      <c r="B274" s="64" t="str">
        <f>'12peso'!B274</f>
        <v>sd</v>
      </c>
      <c r="C274" s="64" t="str">
        <f>'12peso'!C274</f>
        <v>i</v>
      </c>
      <c r="D274" s="64"/>
      <c r="E274" s="90">
        <f>'12peso'!E274</f>
        <v>3103001</v>
      </c>
      <c r="F274" s="88">
        <f>'12peso'!F274</f>
        <v>3103001</v>
      </c>
      <c r="G274" s="39" t="str">
        <f>'12peso'!G274</f>
        <v>Roupa de cama</v>
      </c>
      <c r="H274" s="85">
        <v>0.54</v>
      </c>
      <c r="I274" s="85">
        <v>-0.7</v>
      </c>
      <c r="J274" s="85">
        <v>-0.37</v>
      </c>
      <c r="K274" s="85">
        <v>-0.88</v>
      </c>
      <c r="L274" s="85">
        <v>-0.06</v>
      </c>
      <c r="M274" s="85">
        <v>-1.08</v>
      </c>
      <c r="N274" s="85">
        <v>-0.17</v>
      </c>
      <c r="O274" s="85">
        <v>1.0900000000000001</v>
      </c>
      <c r="P274" s="85">
        <v>-1.08</v>
      </c>
      <c r="Q274" s="85">
        <v>0.51</v>
      </c>
      <c r="R274" s="85">
        <v>1.58</v>
      </c>
      <c r="S274" s="85">
        <v>-0.99</v>
      </c>
      <c r="T274" s="85">
        <v>0.41</v>
      </c>
      <c r="U274" s="85">
        <v>1.02</v>
      </c>
      <c r="V274" s="85">
        <v>7.0000000000000007E-2</v>
      </c>
      <c r="W274" s="85">
        <v>0.97</v>
      </c>
      <c r="X274" s="85">
        <v>0.95</v>
      </c>
      <c r="Y274" s="85">
        <v>-0.09</v>
      </c>
      <c r="Z274" s="85">
        <v>0.61</v>
      </c>
      <c r="AA274" s="85">
        <v>-0.71</v>
      </c>
      <c r="AB274" s="85">
        <v>0.89</v>
      </c>
      <c r="AC274" s="85">
        <v>1.28</v>
      </c>
      <c r="AD274" s="85">
        <v>0.08</v>
      </c>
      <c r="AE274" s="85">
        <v>-0.25</v>
      </c>
      <c r="AF274" s="85">
        <v>1.06</v>
      </c>
      <c r="AG274" s="85">
        <v>1.28</v>
      </c>
      <c r="AH274" s="85">
        <v>1.28</v>
      </c>
      <c r="AI274" s="85">
        <v>-0.55000000000000004</v>
      </c>
      <c r="AJ274" s="85">
        <v>-0.15</v>
      </c>
      <c r="AK274" s="85">
        <v>1.07</v>
      </c>
      <c r="AL274" s="85">
        <v>7.0000000000000007E-2</v>
      </c>
      <c r="AM274" s="85">
        <v>0.37</v>
      </c>
      <c r="AN274" s="85">
        <v>0.28999999999999998</v>
      </c>
    </row>
    <row r="275" spans="1:40" x14ac:dyDescent="0.25">
      <c r="A275" s="64" t="str">
        <f>'12peso'!A275</f>
        <v>c</v>
      </c>
      <c r="B275" s="64" t="str">
        <f>'12peso'!B275</f>
        <v>sd</v>
      </c>
      <c r="C275" s="64" t="str">
        <f>'12peso'!C275</f>
        <v>i</v>
      </c>
      <c r="D275" s="64"/>
      <c r="E275" s="90">
        <f>'12peso'!E275</f>
        <v>3103003</v>
      </c>
      <c r="F275" s="88">
        <f>'12peso'!F275</f>
        <v>3103003</v>
      </c>
      <c r="G275" s="39" t="str">
        <f>'12peso'!G275</f>
        <v>Roupa de banho</v>
      </c>
      <c r="H275" s="85">
        <v>2.11</v>
      </c>
      <c r="I275" s="85">
        <v>-1.75</v>
      </c>
      <c r="J275" s="85">
        <v>1.22</v>
      </c>
      <c r="K275" s="85">
        <v>-1.0900000000000001</v>
      </c>
      <c r="L275" s="85">
        <v>1.49</v>
      </c>
      <c r="M275" s="85">
        <v>-0.43</v>
      </c>
      <c r="N275" s="85">
        <v>-1.19</v>
      </c>
      <c r="O275" s="85">
        <v>-1.02</v>
      </c>
      <c r="P275" s="85">
        <v>-0.7</v>
      </c>
      <c r="Q275" s="85">
        <v>2.13</v>
      </c>
      <c r="R275" s="85">
        <v>-1.8</v>
      </c>
      <c r="S275" s="85">
        <v>1.76</v>
      </c>
      <c r="T275" s="85">
        <v>0.19</v>
      </c>
      <c r="U275" s="85">
        <v>0.42</v>
      </c>
      <c r="V275" s="85">
        <v>-1.44</v>
      </c>
      <c r="W275" s="85">
        <v>1.61</v>
      </c>
      <c r="X275" s="85">
        <v>-1.23</v>
      </c>
      <c r="Y275" s="85">
        <v>0.74</v>
      </c>
      <c r="Z275" s="85">
        <v>0.46</v>
      </c>
      <c r="AA275" s="85">
        <v>0.94</v>
      </c>
      <c r="AB275" s="85">
        <v>0.34</v>
      </c>
      <c r="AC275" s="85">
        <v>-1.53</v>
      </c>
      <c r="AD275" s="85">
        <v>0.57999999999999996</v>
      </c>
      <c r="AE275" s="85">
        <v>2.7</v>
      </c>
      <c r="AF275" s="85">
        <v>1.51</v>
      </c>
      <c r="AG275" s="85">
        <v>1.46</v>
      </c>
      <c r="AH275" s="85">
        <v>-0.68</v>
      </c>
      <c r="AI275" s="85">
        <v>-1.0900000000000001</v>
      </c>
      <c r="AJ275" s="85">
        <v>0.8</v>
      </c>
      <c r="AK275" s="85">
        <v>0.16</v>
      </c>
      <c r="AL275" s="85">
        <v>3.88</v>
      </c>
      <c r="AM275" s="85">
        <v>2.31</v>
      </c>
      <c r="AN275" s="85">
        <v>-2.2799999999999998</v>
      </c>
    </row>
    <row r="276" spans="1:40" x14ac:dyDescent="0.25">
      <c r="A276" s="64">
        <f>'12peso'!A276</f>
        <v>0</v>
      </c>
      <c r="B276" s="64">
        <f>'12peso'!B276</f>
        <v>0</v>
      </c>
      <c r="C276" s="64">
        <f>'12peso'!C276</f>
        <v>0</v>
      </c>
      <c r="D276" s="64"/>
      <c r="E276" s="113">
        <f>'12peso'!E276</f>
        <v>3200000</v>
      </c>
      <c r="F276" s="114">
        <f>'12peso'!F276</f>
        <v>32</v>
      </c>
      <c r="G276" s="99" t="str">
        <f>'12peso'!G276</f>
        <v>Aparelhos eletroeletrônicos</v>
      </c>
      <c r="H276" s="85">
        <v>0.53</v>
      </c>
      <c r="I276" s="85">
        <v>-0.99</v>
      </c>
      <c r="J276" s="85">
        <v>-1.54</v>
      </c>
      <c r="K276" s="85">
        <v>-1.1399999999999999</v>
      </c>
      <c r="L276" s="85">
        <v>7.0000000000000007E-2</v>
      </c>
      <c r="M276" s="85">
        <v>-0.62</v>
      </c>
      <c r="N276" s="85">
        <v>0.1</v>
      </c>
      <c r="O276" s="85">
        <v>0.24</v>
      </c>
      <c r="P276" s="85">
        <v>-0.25</v>
      </c>
      <c r="Q276" s="85">
        <v>0.08</v>
      </c>
      <c r="R276" s="85">
        <v>-0.05</v>
      </c>
      <c r="S276" s="85">
        <v>0.44</v>
      </c>
      <c r="T276" s="85">
        <v>1.48</v>
      </c>
      <c r="U276" s="85">
        <v>0.48</v>
      </c>
      <c r="V276" s="85">
        <v>-0.28000000000000003</v>
      </c>
      <c r="W276" s="85">
        <v>0.08</v>
      </c>
      <c r="X276" s="85">
        <v>0.28000000000000003</v>
      </c>
      <c r="Y276" s="85">
        <v>-0.38</v>
      </c>
      <c r="Z276" s="85">
        <v>0.32</v>
      </c>
      <c r="AA276" s="85">
        <v>0.84</v>
      </c>
      <c r="AB276" s="85">
        <v>1.2</v>
      </c>
      <c r="AC276" s="85">
        <v>0.71</v>
      </c>
      <c r="AD276" s="85">
        <v>0.31</v>
      </c>
      <c r="AE276" s="85">
        <v>0.76</v>
      </c>
      <c r="AF276" s="85">
        <v>0.92</v>
      </c>
      <c r="AG276" s="85">
        <v>1.03</v>
      </c>
      <c r="AH276" s="85">
        <v>-0.33</v>
      </c>
      <c r="AI276" s="85">
        <v>-0.08</v>
      </c>
      <c r="AJ276" s="85">
        <v>1.48</v>
      </c>
      <c r="AK276" s="85">
        <v>0.2</v>
      </c>
      <c r="AL276" s="85">
        <v>1.01</v>
      </c>
      <c r="AM276" s="85">
        <v>-0.28999999999999998</v>
      </c>
      <c r="AN276" s="85">
        <v>0.45</v>
      </c>
    </row>
    <row r="277" spans="1:40" x14ac:dyDescent="0.25">
      <c r="A277" s="64">
        <f>'12peso'!A277</f>
        <v>0</v>
      </c>
      <c r="B277" s="64">
        <f>'12peso'!B277</f>
        <v>0</v>
      </c>
      <c r="C277" s="64">
        <f>'12peso'!C277</f>
        <v>0</v>
      </c>
      <c r="D277" s="64"/>
      <c r="E277" s="113">
        <f>'12peso'!E277</f>
        <v>3201000</v>
      </c>
      <c r="F277" s="114">
        <f>'12peso'!F277</f>
        <v>3201</v>
      </c>
      <c r="G277" s="99" t="str">
        <f>'12peso'!G277</f>
        <v>Eletrodomésticos e equipamentos</v>
      </c>
      <c r="H277" s="85">
        <v>0.88</v>
      </c>
      <c r="I277" s="85">
        <v>-0.38</v>
      </c>
      <c r="J277" s="85">
        <v>-1.5</v>
      </c>
      <c r="K277" s="85">
        <v>-0.9</v>
      </c>
      <c r="L277" s="85">
        <v>0.46</v>
      </c>
      <c r="M277" s="85">
        <v>-1.02</v>
      </c>
      <c r="N277" s="85">
        <v>0.22</v>
      </c>
      <c r="O277" s="85">
        <v>0.68</v>
      </c>
      <c r="P277" s="85">
        <v>0.44</v>
      </c>
      <c r="Q277" s="85">
        <v>0.64</v>
      </c>
      <c r="R277" s="85">
        <v>-0.27</v>
      </c>
      <c r="S277" s="85">
        <v>1.04</v>
      </c>
      <c r="T277" s="85">
        <v>1.59</v>
      </c>
      <c r="U277" s="85">
        <v>0.73</v>
      </c>
      <c r="V277" s="85">
        <v>-0.6</v>
      </c>
      <c r="W277" s="85">
        <v>0.25</v>
      </c>
      <c r="X277" s="85">
        <v>0.49</v>
      </c>
      <c r="Y277" s="85">
        <v>-0.56000000000000005</v>
      </c>
      <c r="Z277" s="85">
        <v>0.13</v>
      </c>
      <c r="AA277" s="85">
        <v>1.43</v>
      </c>
      <c r="AB277" s="85">
        <v>2.0299999999999998</v>
      </c>
      <c r="AC277" s="85">
        <v>0.78</v>
      </c>
      <c r="AD277" s="85">
        <v>0.67</v>
      </c>
      <c r="AE277" s="85">
        <v>1.78</v>
      </c>
      <c r="AF277" s="85">
        <v>1.26</v>
      </c>
      <c r="AG277" s="85">
        <v>1.78</v>
      </c>
      <c r="AH277" s="85">
        <v>-0.34</v>
      </c>
      <c r="AI277" s="85">
        <v>0.01</v>
      </c>
      <c r="AJ277" s="85">
        <v>2.12</v>
      </c>
      <c r="AK277" s="85">
        <v>0.97</v>
      </c>
      <c r="AL277" s="85">
        <v>1.83</v>
      </c>
      <c r="AM277" s="85">
        <v>0.18</v>
      </c>
      <c r="AN277" s="85">
        <v>1.38</v>
      </c>
    </row>
    <row r="278" spans="1:40" x14ac:dyDescent="0.25">
      <c r="A278" s="64" t="str">
        <f>'12peso'!A278</f>
        <v>c</v>
      </c>
      <c r="B278" s="64" t="str">
        <f>'12peso'!B278</f>
        <v>d</v>
      </c>
      <c r="C278" s="64" t="str">
        <f>'12peso'!C278</f>
        <v>i</v>
      </c>
      <c r="D278" s="64"/>
      <c r="E278" s="90">
        <f>'12peso'!E278</f>
        <v>3201001</v>
      </c>
      <c r="F278" s="88">
        <f>'12peso'!F278</f>
        <v>3201001</v>
      </c>
      <c r="G278" s="39" t="str">
        <f>'12peso'!G278</f>
        <v>Refrigerador</v>
      </c>
      <c r="H278" s="85">
        <v>0.76</v>
      </c>
      <c r="I278" s="85">
        <v>-0.5</v>
      </c>
      <c r="J278" s="85">
        <v>-2.56</v>
      </c>
      <c r="K278" s="85">
        <v>-1.21</v>
      </c>
      <c r="L278" s="85">
        <v>0.13</v>
      </c>
      <c r="M278" s="85">
        <v>-2.11</v>
      </c>
      <c r="N278" s="85">
        <v>0.09</v>
      </c>
      <c r="O278" s="85">
        <v>0.87</v>
      </c>
      <c r="P278" s="85">
        <v>0.26</v>
      </c>
      <c r="Q278" s="85">
        <v>0.76</v>
      </c>
      <c r="R278" s="85">
        <v>0.15</v>
      </c>
      <c r="S278" s="85">
        <v>1.1399999999999999</v>
      </c>
      <c r="T278" s="85">
        <v>2.89</v>
      </c>
      <c r="U278" s="85">
        <v>1.19</v>
      </c>
      <c r="V278" s="85">
        <v>-0.41</v>
      </c>
      <c r="W278" s="85">
        <v>0.06</v>
      </c>
      <c r="X278" s="85">
        <v>-0.48</v>
      </c>
      <c r="Y278" s="85">
        <v>-1.37</v>
      </c>
      <c r="Z278" s="85">
        <v>0.13</v>
      </c>
      <c r="AA278" s="85">
        <v>1.22</v>
      </c>
      <c r="AB278" s="85">
        <v>2.68</v>
      </c>
      <c r="AC278" s="85">
        <v>1.02</v>
      </c>
      <c r="AD278" s="85">
        <v>0.27</v>
      </c>
      <c r="AE278" s="85">
        <v>3.53</v>
      </c>
      <c r="AF278" s="85">
        <v>1.41</v>
      </c>
      <c r="AG278" s="85">
        <v>2.5499999999999998</v>
      </c>
      <c r="AH278" s="85">
        <v>0.49</v>
      </c>
      <c r="AI278" s="85">
        <v>0.98</v>
      </c>
      <c r="AJ278" s="85">
        <v>2.4300000000000002</v>
      </c>
      <c r="AK278" s="85">
        <v>0.49</v>
      </c>
      <c r="AL278" s="85">
        <v>2.5499999999999998</v>
      </c>
      <c r="AM278" s="85">
        <v>-0.5</v>
      </c>
      <c r="AN278" s="85">
        <v>1.1399999999999999</v>
      </c>
    </row>
    <row r="279" spans="1:40" x14ac:dyDescent="0.25">
      <c r="A279" s="64" t="str">
        <f>'12peso'!A279</f>
        <v>c</v>
      </c>
      <c r="B279" s="64" t="str">
        <f>'12peso'!B279</f>
        <v>d</v>
      </c>
      <c r="C279" s="64" t="str">
        <f>'12peso'!C279</f>
        <v>i</v>
      </c>
      <c r="D279" s="64"/>
      <c r="E279" s="90">
        <f>'12peso'!E279</f>
        <v>3201002</v>
      </c>
      <c r="F279" s="88">
        <f>'12peso'!F279</f>
        <v>3201002</v>
      </c>
      <c r="G279" s="39" t="str">
        <f>'12peso'!G279</f>
        <v>Ar-condicionado</v>
      </c>
      <c r="H279" s="85">
        <v>-0.08</v>
      </c>
      <c r="I279" s="85">
        <v>-1.19</v>
      </c>
      <c r="J279" s="85">
        <v>0.32</v>
      </c>
      <c r="K279" s="85">
        <v>-0.96</v>
      </c>
      <c r="L279" s="85">
        <v>7.0000000000000007E-2</v>
      </c>
      <c r="M279" s="85">
        <v>0.08</v>
      </c>
      <c r="N279" s="85">
        <v>0.05</v>
      </c>
      <c r="O279" s="85">
        <v>1.94</v>
      </c>
      <c r="P279" s="85">
        <v>1.69</v>
      </c>
      <c r="Q279" s="85">
        <v>1.04</v>
      </c>
      <c r="R279" s="85">
        <v>-0.2</v>
      </c>
      <c r="S279" s="85">
        <v>0.27</v>
      </c>
      <c r="T279" s="85">
        <v>2.02</v>
      </c>
      <c r="U279" s="85">
        <v>-0.62</v>
      </c>
      <c r="V279" s="85">
        <v>0.08</v>
      </c>
      <c r="W279" s="85">
        <v>-1.46</v>
      </c>
      <c r="X279" s="85">
        <v>1.28</v>
      </c>
      <c r="Y279" s="85">
        <v>-0.23</v>
      </c>
      <c r="Z279" s="85">
        <v>-0.73</v>
      </c>
      <c r="AA279" s="85">
        <v>1.86</v>
      </c>
      <c r="AB279" s="85">
        <v>0.25</v>
      </c>
      <c r="AC279" s="85">
        <v>1.0900000000000001</v>
      </c>
      <c r="AD279" s="85">
        <v>0.95</v>
      </c>
      <c r="AE279" s="85">
        <v>-0.4</v>
      </c>
      <c r="AF279" s="85">
        <v>2.97</v>
      </c>
      <c r="AG279" s="85">
        <v>1.24</v>
      </c>
      <c r="AH279" s="85">
        <v>0.95</v>
      </c>
      <c r="AI279" s="85">
        <v>-1.33</v>
      </c>
      <c r="AJ279" s="85">
        <v>1.07</v>
      </c>
      <c r="AK279" s="85">
        <v>0.37</v>
      </c>
      <c r="AL279" s="85">
        <v>-0.21</v>
      </c>
      <c r="AM279" s="85">
        <v>0.23</v>
      </c>
      <c r="AN279" s="85">
        <v>0.25</v>
      </c>
    </row>
    <row r="280" spans="1:40" x14ac:dyDescent="0.25">
      <c r="A280" s="64" t="str">
        <f>'12peso'!A280</f>
        <v>c</v>
      </c>
      <c r="B280" s="64" t="str">
        <f>'12peso'!B280</f>
        <v>d</v>
      </c>
      <c r="C280" s="64" t="str">
        <f>'12peso'!C280</f>
        <v>i</v>
      </c>
      <c r="D280" s="64"/>
      <c r="E280" s="90">
        <f>'12peso'!E280</f>
        <v>3201006</v>
      </c>
      <c r="F280" s="88">
        <f>'12peso'!F280</f>
        <v>3201006</v>
      </c>
      <c r="G280" s="39" t="str">
        <f>'12peso'!G280</f>
        <v>Máquina de lavar roupa</v>
      </c>
      <c r="H280" s="85">
        <v>0.78</v>
      </c>
      <c r="I280" s="85">
        <v>0.65</v>
      </c>
      <c r="J280" s="85">
        <v>-0.59</v>
      </c>
      <c r="K280" s="85">
        <v>-1.1299999999999999</v>
      </c>
      <c r="L280" s="85">
        <v>0.7</v>
      </c>
      <c r="M280" s="85">
        <v>0.08</v>
      </c>
      <c r="N280" s="85">
        <v>0.64</v>
      </c>
      <c r="O280" s="85">
        <v>-0.85</v>
      </c>
      <c r="P280" s="85">
        <v>0.79</v>
      </c>
      <c r="Q280" s="85">
        <v>-0.2</v>
      </c>
      <c r="R280" s="85">
        <v>-0.53</v>
      </c>
      <c r="S280" s="85">
        <v>1.08</v>
      </c>
      <c r="T280" s="85">
        <v>0.01</v>
      </c>
      <c r="U280" s="85">
        <v>-0.03</v>
      </c>
      <c r="V280" s="85">
        <v>-0.66</v>
      </c>
      <c r="W280" s="85">
        <v>-0.5</v>
      </c>
      <c r="X280" s="85">
        <v>0.52</v>
      </c>
      <c r="Y280" s="85">
        <v>0.28999999999999998</v>
      </c>
      <c r="Z280" s="85">
        <v>0.06</v>
      </c>
      <c r="AA280" s="85">
        <v>1.45</v>
      </c>
      <c r="AB280" s="85">
        <v>0.74</v>
      </c>
      <c r="AC280" s="85">
        <v>0.71</v>
      </c>
      <c r="AD280" s="85">
        <v>0.92</v>
      </c>
      <c r="AE280" s="85">
        <v>-0.23</v>
      </c>
      <c r="AF280" s="85">
        <v>1.17</v>
      </c>
      <c r="AG280" s="85">
        <v>1</v>
      </c>
      <c r="AH280" s="85">
        <v>-0.94</v>
      </c>
      <c r="AI280" s="85">
        <v>0.09</v>
      </c>
      <c r="AJ280" s="85">
        <v>2.85</v>
      </c>
      <c r="AK280" s="85">
        <v>1.72</v>
      </c>
      <c r="AL280" s="85">
        <v>1.04</v>
      </c>
      <c r="AM280" s="85">
        <v>0.04</v>
      </c>
      <c r="AN280" s="85">
        <v>1.5</v>
      </c>
    </row>
    <row r="281" spans="1:40" x14ac:dyDescent="0.25">
      <c r="A281" s="64" t="str">
        <f>'12peso'!A281</f>
        <v>c</v>
      </c>
      <c r="B281" s="64" t="str">
        <f>'12peso'!B281</f>
        <v>sd</v>
      </c>
      <c r="C281" s="64" t="str">
        <f>'12peso'!C281</f>
        <v>i</v>
      </c>
      <c r="D281" s="64"/>
      <c r="E281" s="90">
        <f>'12peso'!E281</f>
        <v>3201012</v>
      </c>
      <c r="F281" s="88">
        <f>'12peso'!F281</f>
        <v>3201012</v>
      </c>
      <c r="G281" s="39" t="str">
        <f>'12peso'!G281</f>
        <v>Liquidificador</v>
      </c>
      <c r="H281" s="85">
        <v>-0.25</v>
      </c>
      <c r="I281" s="85">
        <v>1.98</v>
      </c>
      <c r="J281" s="85">
        <v>-4.42</v>
      </c>
      <c r="K281" s="85">
        <v>0.09</v>
      </c>
      <c r="L281" s="85">
        <v>2.82</v>
      </c>
      <c r="M281" s="85">
        <v>-3.83</v>
      </c>
      <c r="N281" s="85">
        <v>3.43</v>
      </c>
      <c r="O281" s="85">
        <v>-3.48</v>
      </c>
      <c r="P281" s="85">
        <v>1.51</v>
      </c>
      <c r="Q281" s="85">
        <v>2.44</v>
      </c>
      <c r="R281" s="85">
        <v>-0.77</v>
      </c>
      <c r="S281" s="85">
        <v>-2.72</v>
      </c>
      <c r="T281" s="85">
        <v>3.94</v>
      </c>
      <c r="U281" s="85">
        <v>5.42</v>
      </c>
      <c r="V281" s="85">
        <v>-1.18</v>
      </c>
      <c r="W281" s="85">
        <v>3.32</v>
      </c>
      <c r="X281" s="85">
        <v>0.51</v>
      </c>
      <c r="Y281" s="85">
        <v>-2.87</v>
      </c>
      <c r="Z281" s="85">
        <v>1.07</v>
      </c>
      <c r="AA281" s="85">
        <v>-2.79</v>
      </c>
      <c r="AB281" s="85">
        <v>1.41</v>
      </c>
      <c r="AC281" s="85">
        <v>-0.39</v>
      </c>
      <c r="AD281" s="85">
        <v>-7.0000000000000007E-2</v>
      </c>
      <c r="AE281" s="85">
        <v>0.37</v>
      </c>
      <c r="AF281" s="85">
        <v>-0.35</v>
      </c>
      <c r="AG281" s="85">
        <v>-0.25</v>
      </c>
      <c r="AH281" s="85">
        <v>-0.45</v>
      </c>
      <c r="AI281" s="85">
        <v>-0.12</v>
      </c>
      <c r="AJ281" s="85">
        <v>-0.96</v>
      </c>
      <c r="AK281" s="85">
        <v>-1.5</v>
      </c>
      <c r="AL281" s="85">
        <v>2.87</v>
      </c>
      <c r="AM281" s="85">
        <v>-0.18</v>
      </c>
      <c r="AN281" s="85">
        <v>-1.1399999999999999</v>
      </c>
    </row>
    <row r="282" spans="1:40" x14ac:dyDescent="0.25">
      <c r="A282" s="64" t="str">
        <f>'12peso'!A282</f>
        <v>c</v>
      </c>
      <c r="B282" s="64" t="str">
        <f>'12peso'!B282</f>
        <v>sd</v>
      </c>
      <c r="C282" s="64" t="str">
        <f>'12peso'!C282</f>
        <v>i</v>
      </c>
      <c r="D282" s="64"/>
      <c r="E282" s="90">
        <f>'12peso'!E282</f>
        <v>3201013</v>
      </c>
      <c r="F282" s="88">
        <f>'12peso'!F282</f>
        <v>3201013</v>
      </c>
      <c r="G282" s="39" t="str">
        <f>'12peso'!G282</f>
        <v>Ventilador</v>
      </c>
      <c r="H282" s="85">
        <v>-0.38</v>
      </c>
      <c r="I282" s="85">
        <v>-0.14000000000000001</v>
      </c>
      <c r="J282" s="85">
        <v>-1.65</v>
      </c>
      <c r="K282" s="85">
        <v>1.83</v>
      </c>
      <c r="L282" s="85">
        <v>-0.37</v>
      </c>
      <c r="M282" s="85">
        <v>1.68</v>
      </c>
      <c r="N282" s="85">
        <v>0.5</v>
      </c>
      <c r="O282" s="85">
        <v>-0.33</v>
      </c>
      <c r="P282" s="85">
        <v>0.44</v>
      </c>
      <c r="Q282" s="85">
        <v>3.42</v>
      </c>
      <c r="R282" s="85">
        <v>-0.23</v>
      </c>
      <c r="S282" s="85">
        <v>-0.32</v>
      </c>
      <c r="T282" s="85">
        <v>1.59</v>
      </c>
      <c r="U282" s="85">
        <v>3.51</v>
      </c>
      <c r="V282" s="85">
        <v>-1.0900000000000001</v>
      </c>
      <c r="W282" s="85">
        <v>1.36</v>
      </c>
      <c r="X282" s="85">
        <v>-0.39</v>
      </c>
      <c r="Y282" s="85">
        <v>0.97</v>
      </c>
      <c r="Z282" s="85">
        <v>-1.24</v>
      </c>
      <c r="AA282" s="85">
        <v>0.9</v>
      </c>
      <c r="AB282" s="85">
        <v>1.5</v>
      </c>
      <c r="AC282" s="85">
        <v>0.84</v>
      </c>
      <c r="AD282" s="85">
        <v>0.74</v>
      </c>
      <c r="AE282" s="85">
        <v>1.22</v>
      </c>
      <c r="AF282" s="85">
        <v>2.06</v>
      </c>
      <c r="AG282" s="85">
        <v>0.36</v>
      </c>
      <c r="AH282" s="85">
        <v>0.65</v>
      </c>
      <c r="AI282" s="85">
        <v>0.47</v>
      </c>
      <c r="AJ282" s="85">
        <v>-0.54</v>
      </c>
      <c r="AK282" s="85">
        <v>0.27</v>
      </c>
      <c r="AL282" s="85">
        <v>1.43</v>
      </c>
      <c r="AM282" s="85">
        <v>-0.78</v>
      </c>
      <c r="AN282" s="85">
        <v>1.3</v>
      </c>
    </row>
    <row r="283" spans="1:40" x14ac:dyDescent="0.25">
      <c r="A283" s="64" t="str">
        <f>'12peso'!A283</f>
        <v>c</v>
      </c>
      <c r="B283" s="64" t="str">
        <f>'12peso'!B283</f>
        <v>d</v>
      </c>
      <c r="C283" s="64" t="str">
        <f>'12peso'!C283</f>
        <v>i</v>
      </c>
      <c r="D283" s="64"/>
      <c r="E283" s="90">
        <f>'12peso'!E283</f>
        <v>3201021</v>
      </c>
      <c r="F283" s="88">
        <f>'12peso'!F283</f>
        <v>3201021</v>
      </c>
      <c r="G283" s="39" t="str">
        <f>'12peso'!G283</f>
        <v>Fogão</v>
      </c>
      <c r="H283" s="85">
        <v>2.04</v>
      </c>
      <c r="I283" s="85">
        <v>-0.99</v>
      </c>
      <c r="J283" s="85">
        <v>-0.59</v>
      </c>
      <c r="K283" s="85">
        <v>-0.6</v>
      </c>
      <c r="L283" s="85">
        <v>1.32</v>
      </c>
      <c r="M283" s="85">
        <v>-0.24</v>
      </c>
      <c r="N283" s="85">
        <v>-0.06</v>
      </c>
      <c r="O283" s="85">
        <v>1.92</v>
      </c>
      <c r="P283" s="85">
        <v>0.05</v>
      </c>
      <c r="Q283" s="85">
        <v>1.2</v>
      </c>
      <c r="R283" s="85">
        <v>-1.1100000000000001</v>
      </c>
      <c r="S283" s="85">
        <v>1.54</v>
      </c>
      <c r="T283" s="85">
        <v>0.43</v>
      </c>
      <c r="U283" s="85">
        <v>-0.49</v>
      </c>
      <c r="V283" s="85">
        <v>-1.3</v>
      </c>
      <c r="W283" s="85">
        <v>1.48</v>
      </c>
      <c r="X283" s="85">
        <v>2.84</v>
      </c>
      <c r="Y283" s="85">
        <v>0.01</v>
      </c>
      <c r="Z283" s="85">
        <v>0.32</v>
      </c>
      <c r="AA283" s="85">
        <v>2.16</v>
      </c>
      <c r="AB283" s="85">
        <v>2.64</v>
      </c>
      <c r="AC283" s="85">
        <v>0.33</v>
      </c>
      <c r="AD283" s="85">
        <v>1.06</v>
      </c>
      <c r="AE283" s="85">
        <v>0.99</v>
      </c>
      <c r="AF283" s="85">
        <v>0.44</v>
      </c>
      <c r="AG283" s="85">
        <v>1.54</v>
      </c>
      <c r="AH283" s="85">
        <v>-1.72</v>
      </c>
      <c r="AI283" s="85">
        <v>-2.4500000000000002</v>
      </c>
      <c r="AJ283" s="85">
        <v>2.2999999999999998</v>
      </c>
      <c r="AK283" s="85">
        <v>1.1200000000000001</v>
      </c>
      <c r="AL283" s="85">
        <v>1.89</v>
      </c>
      <c r="AM283" s="85">
        <v>1.9</v>
      </c>
      <c r="AN283" s="85">
        <v>2.4900000000000002</v>
      </c>
    </row>
    <row r="284" spans="1:40" x14ac:dyDescent="0.25">
      <c r="A284" s="64" t="str">
        <f>'12peso'!A284</f>
        <v>c</v>
      </c>
      <c r="B284" s="64" t="str">
        <f>'12peso'!B284</f>
        <v>sd</v>
      </c>
      <c r="C284" s="64" t="str">
        <f>'12peso'!C284</f>
        <v>i</v>
      </c>
      <c r="D284" s="108"/>
      <c r="E284" s="89">
        <f>'12peso'!E284</f>
        <v>9999999</v>
      </c>
      <c r="F284" s="88">
        <f>'12peso'!F284</f>
        <v>3201050</v>
      </c>
      <c r="G284" s="39" t="str">
        <f>'12peso'!G284</f>
        <v>Chuveiro elétrico</v>
      </c>
      <c r="H284" s="85">
        <v>1.05</v>
      </c>
      <c r="I284" s="85">
        <v>-0.14000000000000001</v>
      </c>
      <c r="J284" s="85">
        <v>-0.08</v>
      </c>
      <c r="K284" s="85">
        <v>-0.57999999999999996</v>
      </c>
      <c r="L284" s="85">
        <v>1.06</v>
      </c>
      <c r="M284" s="85">
        <v>-1.5</v>
      </c>
      <c r="N284" s="85">
        <v>0.3</v>
      </c>
      <c r="O284" s="85">
        <v>1.1499999999999999</v>
      </c>
      <c r="P284" s="85">
        <v>0.88</v>
      </c>
      <c r="Q284" s="85">
        <v>0.73</v>
      </c>
      <c r="R284" s="85">
        <v>-0.04</v>
      </c>
      <c r="S284" s="85">
        <v>-0.13</v>
      </c>
      <c r="T284" s="85">
        <v>1.76</v>
      </c>
      <c r="U284" s="85">
        <v>1.06</v>
      </c>
      <c r="V284" s="85">
        <v>1.81</v>
      </c>
      <c r="W284" s="85">
        <v>0.79</v>
      </c>
      <c r="X284" s="85">
        <v>0.49</v>
      </c>
      <c r="Y284" s="85">
        <v>-0.43</v>
      </c>
      <c r="Z284" s="85">
        <v>0.41</v>
      </c>
      <c r="AA284" s="85">
        <v>-0.13</v>
      </c>
      <c r="AB284" s="85">
        <v>1.4</v>
      </c>
      <c r="AC284" s="85">
        <v>0.81</v>
      </c>
      <c r="AD284" s="85">
        <v>0.56999999999999995</v>
      </c>
      <c r="AE284" s="85">
        <v>-1.03</v>
      </c>
      <c r="AF284" s="85">
        <v>0.81</v>
      </c>
      <c r="AG284" s="85">
        <v>0.23</v>
      </c>
      <c r="AH284" s="85">
        <v>-0.43</v>
      </c>
      <c r="AI284" s="85">
        <v>1.75</v>
      </c>
      <c r="AJ284" s="85">
        <v>-1.55</v>
      </c>
      <c r="AK284" s="85">
        <v>0.79</v>
      </c>
      <c r="AL284" s="85">
        <v>1.17</v>
      </c>
      <c r="AM284" s="85">
        <v>-0.54</v>
      </c>
      <c r="AN284" s="85">
        <v>-0.02</v>
      </c>
    </row>
    <row r="285" spans="1:40" x14ac:dyDescent="0.25">
      <c r="A285" s="64" t="str">
        <f>'12peso'!A285</f>
        <v>c</v>
      </c>
      <c r="B285" s="64" t="str">
        <f>'12peso'!B285</f>
        <v>d</v>
      </c>
      <c r="C285" s="64" t="str">
        <f>'12peso'!C285</f>
        <v>i</v>
      </c>
      <c r="D285" s="64"/>
      <c r="E285" s="90">
        <f>'12peso'!E285</f>
        <v>3201065</v>
      </c>
      <c r="F285" s="88">
        <f>'12peso'!F285</f>
        <v>3201065</v>
      </c>
      <c r="G285" s="39" t="str">
        <f>'12peso'!G285</f>
        <v>Forno de micro-ondas</v>
      </c>
      <c r="H285" s="85">
        <v>-0.89</v>
      </c>
      <c r="I285" s="85">
        <v>-1.2</v>
      </c>
      <c r="J285" s="85">
        <v>-0.9</v>
      </c>
      <c r="K285" s="85">
        <v>0.31</v>
      </c>
      <c r="L285" s="85">
        <v>-0.8</v>
      </c>
      <c r="M285" s="85">
        <v>-0.82</v>
      </c>
      <c r="N285" s="85">
        <v>0.23</v>
      </c>
      <c r="O285" s="85">
        <v>0.86</v>
      </c>
      <c r="P285" s="85">
        <v>0.93</v>
      </c>
      <c r="Q285" s="85">
        <v>-0.62</v>
      </c>
      <c r="R285" s="85">
        <v>0.4</v>
      </c>
      <c r="S285" s="85">
        <v>-0.11</v>
      </c>
      <c r="T285" s="85">
        <v>1.41</v>
      </c>
      <c r="U285" s="85">
        <v>4.28</v>
      </c>
      <c r="V285" s="85">
        <v>-0.53</v>
      </c>
      <c r="W285" s="85">
        <v>0.68</v>
      </c>
      <c r="X285" s="85">
        <v>-0.3</v>
      </c>
      <c r="Y285" s="85">
        <v>-0.09</v>
      </c>
      <c r="Z285" s="85">
        <v>0.65</v>
      </c>
      <c r="AA285" s="85">
        <v>1.25</v>
      </c>
      <c r="AB285" s="85">
        <v>1.27</v>
      </c>
      <c r="AC285" s="85">
        <v>0.67</v>
      </c>
      <c r="AD285" s="85">
        <v>1.41</v>
      </c>
      <c r="AE285" s="85">
        <v>1.31</v>
      </c>
      <c r="AF285" s="85">
        <v>2.31</v>
      </c>
      <c r="AG285" s="85">
        <v>0.77</v>
      </c>
      <c r="AH285" s="85">
        <v>-1.32</v>
      </c>
      <c r="AI285" s="85">
        <v>0.46</v>
      </c>
      <c r="AJ285" s="85">
        <v>-0.88</v>
      </c>
      <c r="AK285" s="85">
        <v>2.85</v>
      </c>
      <c r="AL285" s="85">
        <v>-0.09</v>
      </c>
      <c r="AM285" s="85">
        <v>1.18</v>
      </c>
      <c r="AN285" s="85">
        <v>0.17</v>
      </c>
    </row>
    <row r="286" spans="1:40" x14ac:dyDescent="0.25">
      <c r="A286" s="64">
        <f>'12peso'!A286</f>
        <v>0</v>
      </c>
      <c r="B286" s="64">
        <f>'12peso'!B286</f>
        <v>0</v>
      </c>
      <c r="C286" s="64">
        <f>'12peso'!C286</f>
        <v>0</v>
      </c>
      <c r="D286" s="64"/>
      <c r="E286" s="113">
        <f>'12peso'!E286</f>
        <v>3202000</v>
      </c>
      <c r="F286" s="114">
        <f>'12peso'!F286</f>
        <v>3202</v>
      </c>
      <c r="G286" s="99" t="str">
        <f>'12peso'!G286</f>
        <v>TV, som e informática</v>
      </c>
      <c r="H286" s="85">
        <v>0.12</v>
      </c>
      <c r="I286" s="85">
        <v>-1.73</v>
      </c>
      <c r="J286" s="85">
        <v>-1.59</v>
      </c>
      <c r="K286" s="85">
        <v>-1.43</v>
      </c>
      <c r="L286" s="85">
        <v>-0.41</v>
      </c>
      <c r="M286" s="85">
        <v>-0.13</v>
      </c>
      <c r="N286" s="85">
        <v>-0.04</v>
      </c>
      <c r="O286" s="85">
        <v>-0.31</v>
      </c>
      <c r="P286" s="85">
        <v>-1.1000000000000001</v>
      </c>
      <c r="Q286" s="85">
        <v>-0.61</v>
      </c>
      <c r="R286" s="85">
        <v>0.23</v>
      </c>
      <c r="S286" s="85">
        <v>-0.33</v>
      </c>
      <c r="T286" s="85">
        <v>1.33</v>
      </c>
      <c r="U286" s="85">
        <v>0.16</v>
      </c>
      <c r="V286" s="85">
        <v>0.13</v>
      </c>
      <c r="W286" s="85">
        <v>-0.15</v>
      </c>
      <c r="X286" s="85">
        <v>0.01</v>
      </c>
      <c r="Y286" s="85">
        <v>-0.14000000000000001</v>
      </c>
      <c r="Z286" s="85">
        <v>0.56999999999999995</v>
      </c>
      <c r="AA286" s="85">
        <v>0.08</v>
      </c>
      <c r="AB286" s="85">
        <v>0.1</v>
      </c>
      <c r="AC286" s="85">
        <v>0.63</v>
      </c>
      <c r="AD286" s="85">
        <v>-0.16</v>
      </c>
      <c r="AE286" s="85">
        <v>-0.62</v>
      </c>
      <c r="AF286" s="85">
        <v>0.45</v>
      </c>
      <c r="AG286" s="85">
        <v>-0.02</v>
      </c>
      <c r="AH286" s="85">
        <v>-0.31</v>
      </c>
      <c r="AI286" s="85">
        <v>-0.2</v>
      </c>
      <c r="AJ286" s="85">
        <v>0.56999999999999995</v>
      </c>
      <c r="AK286" s="85">
        <v>-0.89</v>
      </c>
      <c r="AL286" s="85">
        <v>-0.19</v>
      </c>
      <c r="AM286" s="85">
        <v>-0.99</v>
      </c>
      <c r="AN286" s="85">
        <v>-0.96</v>
      </c>
    </row>
    <row r="287" spans="1:40" x14ac:dyDescent="0.25">
      <c r="A287" s="64" t="str">
        <f>'12peso'!A287</f>
        <v>c</v>
      </c>
      <c r="B287" s="64" t="str">
        <f>'12peso'!B287</f>
        <v>d</v>
      </c>
      <c r="C287" s="64" t="str">
        <f>'12peso'!C287</f>
        <v>i</v>
      </c>
      <c r="D287" s="64"/>
      <c r="E287" s="90">
        <f>'12peso'!E287</f>
        <v>3202001</v>
      </c>
      <c r="F287" s="88">
        <f>'12peso'!F287</f>
        <v>3202001</v>
      </c>
      <c r="G287" s="39" t="str">
        <f>'12peso'!G287</f>
        <v>Televisor</v>
      </c>
      <c r="H287" s="85">
        <v>-1.82</v>
      </c>
      <c r="I287" s="85">
        <v>-0.76</v>
      </c>
      <c r="J287" s="85">
        <v>-2.62</v>
      </c>
      <c r="K287" s="85">
        <v>-1.42</v>
      </c>
      <c r="L287" s="85">
        <v>0.34</v>
      </c>
      <c r="M287" s="85">
        <v>-1.69</v>
      </c>
      <c r="N287" s="85">
        <v>-1.1499999999999999</v>
      </c>
      <c r="O287" s="85">
        <v>-1.66</v>
      </c>
      <c r="P287" s="85">
        <v>-1.85</v>
      </c>
      <c r="Q287" s="85">
        <v>-1.07</v>
      </c>
      <c r="R287" s="85">
        <v>-0.04</v>
      </c>
      <c r="S287" s="85">
        <v>-0.35</v>
      </c>
      <c r="T287" s="85">
        <v>1.49</v>
      </c>
      <c r="U287" s="85">
        <v>-0.11</v>
      </c>
      <c r="V287" s="85">
        <v>-0.12</v>
      </c>
      <c r="W287" s="85">
        <v>-0.68</v>
      </c>
      <c r="X287" s="85">
        <v>-0.26</v>
      </c>
      <c r="Y287" s="85">
        <v>0.41</v>
      </c>
      <c r="Z287" s="85">
        <v>1.28</v>
      </c>
      <c r="AA287" s="85">
        <v>0.1</v>
      </c>
      <c r="AB287" s="85">
        <v>-0.01</v>
      </c>
      <c r="AC287" s="85">
        <v>-0.56000000000000005</v>
      </c>
      <c r="AD287" s="85">
        <v>-0.69</v>
      </c>
      <c r="AE287" s="85">
        <v>-1.54</v>
      </c>
      <c r="AF287" s="85">
        <v>0.39</v>
      </c>
      <c r="AG287" s="85">
        <v>-1.23</v>
      </c>
      <c r="AH287" s="85">
        <v>-1.22</v>
      </c>
      <c r="AI287" s="85">
        <v>-1.19</v>
      </c>
      <c r="AJ287" s="85">
        <v>-0.36</v>
      </c>
      <c r="AK287" s="85">
        <v>-1.38</v>
      </c>
      <c r="AL287" s="85">
        <v>-0.52</v>
      </c>
      <c r="AM287" s="85">
        <v>-1.81</v>
      </c>
      <c r="AN287" s="85">
        <v>-1.54</v>
      </c>
    </row>
    <row r="288" spans="1:40" x14ac:dyDescent="0.25">
      <c r="A288" s="64" t="str">
        <f>'12peso'!A288</f>
        <v>c</v>
      </c>
      <c r="B288" s="64" t="str">
        <f>'12peso'!B288</f>
        <v>d</v>
      </c>
      <c r="C288" s="64" t="str">
        <f>'12peso'!C288</f>
        <v>i</v>
      </c>
      <c r="D288" s="64"/>
      <c r="E288" s="90">
        <f>'12peso'!E288</f>
        <v>3202003</v>
      </c>
      <c r="F288" s="88">
        <f>'12peso'!F288</f>
        <v>3202003</v>
      </c>
      <c r="G288" s="39" t="str">
        <f>'12peso'!G288</f>
        <v>Aparelho de som</v>
      </c>
      <c r="H288" s="85">
        <v>2</v>
      </c>
      <c r="I288" s="85">
        <v>-0.6</v>
      </c>
      <c r="J288" s="85">
        <v>-4.2</v>
      </c>
      <c r="K288" s="85">
        <v>-0.63</v>
      </c>
      <c r="L288" s="85">
        <v>-0.82</v>
      </c>
      <c r="M288" s="85">
        <v>1.6</v>
      </c>
      <c r="N288" s="85">
        <v>0.12</v>
      </c>
      <c r="O288" s="85">
        <v>0.76</v>
      </c>
      <c r="P288" s="85">
        <v>0.54</v>
      </c>
      <c r="Q288" s="85">
        <v>0.14000000000000001</v>
      </c>
      <c r="R288" s="85">
        <v>1.1200000000000001</v>
      </c>
      <c r="S288" s="85">
        <v>0.91</v>
      </c>
      <c r="T288" s="85">
        <v>1.48</v>
      </c>
      <c r="U288" s="85">
        <v>-0.71</v>
      </c>
      <c r="V288" s="85">
        <v>-0.24</v>
      </c>
      <c r="W288" s="85">
        <v>-0.16</v>
      </c>
      <c r="X288" s="85">
        <v>-0.64</v>
      </c>
      <c r="Y288" s="85">
        <v>-1.81</v>
      </c>
      <c r="Z288" s="85">
        <v>-0.86</v>
      </c>
      <c r="AA288" s="85">
        <v>1.46</v>
      </c>
      <c r="AB288" s="85">
        <v>-0.56000000000000005</v>
      </c>
      <c r="AC288" s="85">
        <v>0.95</v>
      </c>
      <c r="AD288" s="85">
        <v>-0.59</v>
      </c>
      <c r="AE288" s="85">
        <v>-1.27</v>
      </c>
      <c r="AF288" s="85">
        <v>-0.03</v>
      </c>
      <c r="AG288" s="85">
        <v>-0.17</v>
      </c>
      <c r="AH288" s="85">
        <v>1.05</v>
      </c>
      <c r="AI288" s="85">
        <v>1.56</v>
      </c>
      <c r="AJ288" s="85">
        <v>0.4</v>
      </c>
      <c r="AK288" s="85">
        <v>0.46</v>
      </c>
      <c r="AL288" s="85">
        <v>-0.27</v>
      </c>
      <c r="AM288" s="85">
        <v>-0.1</v>
      </c>
      <c r="AN288" s="85">
        <v>-0.01</v>
      </c>
    </row>
    <row r="289" spans="1:40" x14ac:dyDescent="0.25">
      <c r="A289" s="64" t="str">
        <f>'12peso'!A289</f>
        <v>c</v>
      </c>
      <c r="B289" s="64" t="str">
        <f>'12peso'!B289</f>
        <v>d</v>
      </c>
      <c r="C289" s="64" t="str">
        <f>'12peso'!C289</f>
        <v>i</v>
      </c>
      <c r="D289" s="64"/>
      <c r="E289" s="90">
        <f>'12peso'!E289</f>
        <v>3202005</v>
      </c>
      <c r="F289" s="88">
        <f>'12peso'!F289</f>
        <v>3202005</v>
      </c>
      <c r="G289" s="39" t="str">
        <f>'12peso'!G289</f>
        <v>Aparelho de DVD</v>
      </c>
      <c r="H289" s="85">
        <v>1.01</v>
      </c>
      <c r="I289" s="85">
        <v>-1.56</v>
      </c>
      <c r="J289" s="85">
        <v>-0.22</v>
      </c>
      <c r="K289" s="85">
        <v>-2.95</v>
      </c>
      <c r="L289" s="85">
        <v>1.38</v>
      </c>
      <c r="M289" s="85">
        <v>-0.72</v>
      </c>
      <c r="N289" s="85">
        <v>-0.16</v>
      </c>
      <c r="O289" s="85">
        <v>-0.36</v>
      </c>
      <c r="P289" s="85">
        <v>-0.52</v>
      </c>
      <c r="Q289" s="85">
        <v>-0.4</v>
      </c>
      <c r="R289" s="85">
        <v>1.05</v>
      </c>
      <c r="S289" s="85">
        <v>-0.91</v>
      </c>
      <c r="T289" s="85">
        <v>-0.11</v>
      </c>
      <c r="U289" s="85">
        <v>-1.43</v>
      </c>
      <c r="V289" s="85">
        <v>-1.03</v>
      </c>
      <c r="W289" s="85">
        <v>-1.62</v>
      </c>
      <c r="X289" s="85">
        <v>-0.84</v>
      </c>
      <c r="Y289" s="85">
        <v>-0.41</v>
      </c>
      <c r="Z289" s="85">
        <v>-0.71</v>
      </c>
      <c r="AA289" s="85">
        <v>1</v>
      </c>
      <c r="AB289" s="85">
        <v>-0.41</v>
      </c>
      <c r="AC289" s="85">
        <v>1</v>
      </c>
      <c r="AD289" s="85">
        <v>1.5</v>
      </c>
      <c r="AE289" s="85">
        <v>-0.9</v>
      </c>
      <c r="AF289" s="85">
        <v>1.23</v>
      </c>
      <c r="AG289" s="85">
        <v>1.06</v>
      </c>
      <c r="AH289" s="85">
        <v>0.6</v>
      </c>
      <c r="AI289" s="85">
        <v>-0.01</v>
      </c>
      <c r="AJ289" s="85">
        <v>0.8</v>
      </c>
      <c r="AK289" s="85">
        <v>0.68</v>
      </c>
      <c r="AL289" s="85">
        <v>0.09</v>
      </c>
      <c r="AM289" s="85">
        <v>-0.34</v>
      </c>
      <c r="AN289" s="85">
        <v>-0.28000000000000003</v>
      </c>
    </row>
    <row r="290" spans="1:40" x14ac:dyDescent="0.25">
      <c r="A290" s="64" t="str">
        <f>'12peso'!A290</f>
        <v>c</v>
      </c>
      <c r="B290" s="64" t="str">
        <f>'12peso'!B290</f>
        <v>d</v>
      </c>
      <c r="C290" s="64" t="str">
        <f>'12peso'!C290</f>
        <v>i</v>
      </c>
      <c r="D290" s="64"/>
      <c r="E290" s="89">
        <f>'12peso'!E290</f>
        <v>9999999</v>
      </c>
      <c r="F290" s="88">
        <f>'12peso'!F290</f>
        <v>3202013</v>
      </c>
      <c r="G290" s="39" t="str">
        <f>'12peso'!G290</f>
        <v>Antena</v>
      </c>
      <c r="H290" s="85">
        <v>0.42</v>
      </c>
      <c r="I290" s="85">
        <v>-1.34</v>
      </c>
      <c r="J290" s="85">
        <v>0.14000000000000001</v>
      </c>
      <c r="K290" s="85">
        <v>-2.17</v>
      </c>
      <c r="L290" s="85">
        <v>0.63</v>
      </c>
      <c r="M290" s="85">
        <v>-0.42</v>
      </c>
      <c r="N290" s="85">
        <v>0.21</v>
      </c>
      <c r="O290" s="85">
        <v>1.31</v>
      </c>
      <c r="P290" s="85">
        <v>2.2599999999999998</v>
      </c>
      <c r="Q290" s="85">
        <v>0.41</v>
      </c>
      <c r="R290" s="85">
        <v>-0.11</v>
      </c>
      <c r="S290" s="85">
        <v>0.17</v>
      </c>
      <c r="T290" s="85">
        <v>-0.14000000000000001</v>
      </c>
      <c r="U290" s="85">
        <v>2.04</v>
      </c>
      <c r="V290" s="85">
        <v>0.25</v>
      </c>
      <c r="W290" s="85">
        <v>-1.36</v>
      </c>
      <c r="X290" s="85">
        <v>-1.33</v>
      </c>
      <c r="Y290" s="85">
        <v>-0.46</v>
      </c>
      <c r="Z290" s="85">
        <v>0.16</v>
      </c>
      <c r="AA290" s="85">
        <v>-0.25</v>
      </c>
      <c r="AB290" s="85">
        <v>-0.83</v>
      </c>
      <c r="AC290" s="85">
        <v>0.39</v>
      </c>
      <c r="AD290" s="85">
        <v>0.95</v>
      </c>
      <c r="AE290" s="85">
        <v>-1.2</v>
      </c>
      <c r="AF290" s="85">
        <v>-0.96</v>
      </c>
      <c r="AG290" s="85">
        <v>-2.02</v>
      </c>
      <c r="AH290" s="85">
        <v>0.05</v>
      </c>
      <c r="AI290" s="85">
        <v>2.9</v>
      </c>
      <c r="AJ290" s="85">
        <v>0.28999999999999998</v>
      </c>
      <c r="AK290" s="85">
        <v>-0.54</v>
      </c>
      <c r="AL290" s="85">
        <v>0.23</v>
      </c>
      <c r="AM290" s="85">
        <v>-1.83</v>
      </c>
      <c r="AN290" s="85">
        <v>0.78</v>
      </c>
    </row>
    <row r="291" spans="1:40" x14ac:dyDescent="0.25">
      <c r="A291" s="64" t="str">
        <f>'12peso'!A291</f>
        <v>c</v>
      </c>
      <c r="B291" s="64" t="str">
        <f>'12peso'!B291</f>
        <v>d</v>
      </c>
      <c r="C291" s="64" t="str">
        <f>'12peso'!C291</f>
        <v>i</v>
      </c>
      <c r="D291" s="64"/>
      <c r="E291" s="90">
        <f>'12peso'!E291</f>
        <v>3202028</v>
      </c>
      <c r="F291" s="88">
        <f>'12peso'!F291</f>
        <v>3202028</v>
      </c>
      <c r="G291" s="39" t="str">
        <f>'12peso'!G291</f>
        <v>Microcomputador</v>
      </c>
      <c r="H291" s="85">
        <v>0.94</v>
      </c>
      <c r="I291" s="85">
        <v>-2.72</v>
      </c>
      <c r="J291" s="85">
        <v>-0.61</v>
      </c>
      <c r="K291" s="85">
        <v>-1.26</v>
      </c>
      <c r="L291" s="85">
        <v>-1.27</v>
      </c>
      <c r="M291" s="85">
        <v>0.76</v>
      </c>
      <c r="N291" s="85">
        <v>0.73</v>
      </c>
      <c r="O291" s="85">
        <v>0.37</v>
      </c>
      <c r="P291" s="85">
        <v>-1.1499999999999999</v>
      </c>
      <c r="Q291" s="85">
        <v>-0.55000000000000004</v>
      </c>
      <c r="R291" s="85">
        <v>0.03</v>
      </c>
      <c r="S291" s="85">
        <v>-0.49</v>
      </c>
      <c r="T291" s="85">
        <v>1.55</v>
      </c>
      <c r="U291" s="85">
        <v>0.85</v>
      </c>
      <c r="V291" s="85">
        <v>0.62</v>
      </c>
      <c r="W291" s="85">
        <v>0.54</v>
      </c>
      <c r="X291" s="85">
        <v>0.53</v>
      </c>
      <c r="Y291" s="85">
        <v>-7.0000000000000007E-2</v>
      </c>
      <c r="Z291" s="85">
        <v>0.68</v>
      </c>
      <c r="AA291" s="85">
        <v>-0.39</v>
      </c>
      <c r="AB291" s="85">
        <v>0.45</v>
      </c>
      <c r="AC291" s="85">
        <v>1.26</v>
      </c>
      <c r="AD291" s="85">
        <v>-0.08</v>
      </c>
      <c r="AE291" s="85">
        <v>0.18</v>
      </c>
      <c r="AF291" s="85">
        <v>0.46</v>
      </c>
      <c r="AG291" s="85">
        <v>0.61</v>
      </c>
      <c r="AH291" s="85">
        <v>-0.23</v>
      </c>
      <c r="AI291" s="85">
        <v>-7.0000000000000007E-2</v>
      </c>
      <c r="AJ291" s="85">
        <v>1.1299999999999999</v>
      </c>
      <c r="AK291" s="85">
        <v>-1.22</v>
      </c>
      <c r="AL291" s="85">
        <v>-0.04</v>
      </c>
      <c r="AM291" s="85">
        <v>-0.82</v>
      </c>
      <c r="AN291" s="85">
        <v>-1</v>
      </c>
    </row>
    <row r="292" spans="1:40" x14ac:dyDescent="0.25">
      <c r="A292" s="64">
        <f>'12peso'!A292</f>
        <v>0</v>
      </c>
      <c r="B292" s="64">
        <f>'12peso'!B292</f>
        <v>0</v>
      </c>
      <c r="C292" s="64">
        <f>'12peso'!C292</f>
        <v>0</v>
      </c>
      <c r="D292" s="64"/>
      <c r="E292" s="113">
        <f>'12peso'!E292</f>
        <v>3300000</v>
      </c>
      <c r="F292" s="114">
        <f>'12peso'!F292</f>
        <v>33</v>
      </c>
      <c r="G292" s="99" t="str">
        <f>'12peso'!G292</f>
        <v>Consertos e manutenção</v>
      </c>
      <c r="H292" s="85">
        <v>0.42</v>
      </c>
      <c r="I292" s="85">
        <v>1.59</v>
      </c>
      <c r="J292" s="85">
        <v>0.77</v>
      </c>
      <c r="K292" s="85">
        <v>-0.36</v>
      </c>
      <c r="L292" s="85">
        <v>0.28000000000000003</v>
      </c>
      <c r="M292" s="85">
        <v>0.46</v>
      </c>
      <c r="N292" s="85">
        <v>0.16</v>
      </c>
      <c r="O292" s="85">
        <v>0</v>
      </c>
      <c r="P292" s="85">
        <v>0.4</v>
      </c>
      <c r="Q292" s="85">
        <v>1.05</v>
      </c>
      <c r="R292" s="85">
        <v>0.2</v>
      </c>
      <c r="S292" s="85">
        <v>0.08</v>
      </c>
      <c r="T292" s="85">
        <v>1.79</v>
      </c>
      <c r="U292" s="85">
        <v>0.36</v>
      </c>
      <c r="V292" s="85">
        <v>0.56999999999999995</v>
      </c>
      <c r="W292" s="85">
        <v>0.81</v>
      </c>
      <c r="X292" s="85">
        <v>0.05</v>
      </c>
      <c r="Y292" s="85">
        <v>0.37</v>
      </c>
      <c r="Z292" s="85">
        <v>-0.11</v>
      </c>
      <c r="AA292" s="85">
        <v>1.1599999999999999</v>
      </c>
      <c r="AB292" s="85">
        <v>0.84</v>
      </c>
      <c r="AC292" s="85">
        <v>-0.17</v>
      </c>
      <c r="AD292" s="85">
        <v>0.21</v>
      </c>
      <c r="AE292" s="85">
        <v>1.06</v>
      </c>
      <c r="AF292" s="85">
        <v>-0.24</v>
      </c>
      <c r="AG292" s="85">
        <v>1.37</v>
      </c>
      <c r="AH292" s="85">
        <v>1.18</v>
      </c>
      <c r="AI292" s="85">
        <v>2.5</v>
      </c>
      <c r="AJ292" s="85">
        <v>0.96</v>
      </c>
      <c r="AK292" s="85">
        <v>0.19</v>
      </c>
      <c r="AL292" s="85">
        <v>0.84</v>
      </c>
      <c r="AM292" s="85">
        <v>1.04</v>
      </c>
      <c r="AN292" s="85">
        <v>0.59</v>
      </c>
    </row>
    <row r="293" spans="1:40" x14ac:dyDescent="0.25">
      <c r="A293" s="64">
        <f>'12peso'!A293</f>
        <v>0</v>
      </c>
      <c r="B293" s="64">
        <f>'12peso'!B293</f>
        <v>0</v>
      </c>
      <c r="C293" s="64">
        <f>'12peso'!C293</f>
        <v>0</v>
      </c>
      <c r="D293" s="64"/>
      <c r="E293" s="113">
        <f>'12peso'!E293</f>
        <v>3301000</v>
      </c>
      <c r="F293" s="114">
        <f>'12peso'!F293</f>
        <v>3301</v>
      </c>
      <c r="G293" s="99" t="str">
        <f>'12peso'!G293</f>
        <v>Consertos e manutenção</v>
      </c>
      <c r="H293" s="85">
        <v>0.42</v>
      </c>
      <c r="I293" s="85">
        <v>1.59</v>
      </c>
      <c r="J293" s="85">
        <v>0.77</v>
      </c>
      <c r="K293" s="85">
        <v>-0.36</v>
      </c>
      <c r="L293" s="85">
        <v>0.28000000000000003</v>
      </c>
      <c r="M293" s="85">
        <v>0.46</v>
      </c>
      <c r="N293" s="85">
        <v>0.16</v>
      </c>
      <c r="O293" s="85">
        <v>0</v>
      </c>
      <c r="P293" s="85">
        <v>0.4</v>
      </c>
      <c r="Q293" s="85">
        <v>1.05</v>
      </c>
      <c r="R293" s="85">
        <v>0.2</v>
      </c>
      <c r="S293" s="85">
        <v>0.08</v>
      </c>
      <c r="T293" s="85">
        <v>1.79</v>
      </c>
      <c r="U293" s="85">
        <v>0.36</v>
      </c>
      <c r="V293" s="85">
        <v>0.56999999999999995</v>
      </c>
      <c r="W293" s="85">
        <v>0.81</v>
      </c>
      <c r="X293" s="85">
        <v>0.05</v>
      </c>
      <c r="Y293" s="85">
        <v>0.37</v>
      </c>
      <c r="Z293" s="85">
        <v>-0.11</v>
      </c>
      <c r="AA293" s="85">
        <v>1.1599999999999999</v>
      </c>
      <c r="AB293" s="85">
        <v>0.84</v>
      </c>
      <c r="AC293" s="85">
        <v>-0.17</v>
      </c>
      <c r="AD293" s="85">
        <v>0.21</v>
      </c>
      <c r="AE293" s="85">
        <v>1.06</v>
      </c>
      <c r="AF293" s="85">
        <v>-0.24</v>
      </c>
      <c r="AG293" s="85">
        <v>1.37</v>
      </c>
      <c r="AH293" s="85">
        <v>1.18</v>
      </c>
      <c r="AI293" s="85">
        <v>2.5</v>
      </c>
      <c r="AJ293" s="85">
        <v>0.96</v>
      </c>
      <c r="AK293" s="85">
        <v>0.19</v>
      </c>
      <c r="AL293" s="85">
        <v>0.84</v>
      </c>
      <c r="AM293" s="85">
        <v>1.04</v>
      </c>
      <c r="AN293" s="85">
        <v>0.59</v>
      </c>
    </row>
    <row r="294" spans="1:40" x14ac:dyDescent="0.25">
      <c r="A294" s="64" t="str">
        <f>'12peso'!A294</f>
        <v>nc</v>
      </c>
      <c r="B294" s="64" t="str">
        <f>'12peso'!B294</f>
        <v>s</v>
      </c>
      <c r="C294" s="64" t="str">
        <f>'12peso'!C294</f>
        <v>s</v>
      </c>
      <c r="D294" s="64"/>
      <c r="E294" s="90">
        <f>'12peso'!E294</f>
        <v>3301002</v>
      </c>
      <c r="F294" s="88">
        <f>'12peso'!F294</f>
        <v>3301002</v>
      </c>
      <c r="G294" s="39" t="str">
        <f>'12peso'!G294</f>
        <v>Conserto de refrigerador</v>
      </c>
      <c r="H294" s="85">
        <v>-0.82</v>
      </c>
      <c r="I294" s="85">
        <v>2.15</v>
      </c>
      <c r="J294" s="85">
        <v>7.0000000000000007E-2</v>
      </c>
      <c r="K294" s="85">
        <v>-0.74</v>
      </c>
      <c r="L294" s="85">
        <v>-0.06</v>
      </c>
      <c r="M294" s="85">
        <v>0.33</v>
      </c>
      <c r="N294" s="85">
        <v>0.36</v>
      </c>
      <c r="O294" s="85">
        <v>0.52</v>
      </c>
      <c r="P294" s="85">
        <v>1.68</v>
      </c>
      <c r="Q294" s="85">
        <v>1.48</v>
      </c>
      <c r="R294" s="85">
        <v>0.64</v>
      </c>
      <c r="S294" s="85">
        <v>-0.61</v>
      </c>
      <c r="T294" s="85">
        <v>1.43</v>
      </c>
      <c r="U294" s="85">
        <v>2.15</v>
      </c>
      <c r="V294" s="85">
        <v>0.37</v>
      </c>
      <c r="W294" s="85">
        <v>0.09</v>
      </c>
      <c r="X294" s="85">
        <v>-0.56999999999999995</v>
      </c>
      <c r="Y294" s="85">
        <v>-1.24</v>
      </c>
      <c r="Z294" s="85">
        <v>-0.12</v>
      </c>
      <c r="AA294" s="85">
        <v>0.23</v>
      </c>
      <c r="AB294" s="85">
        <v>0.5</v>
      </c>
      <c r="AC294" s="85">
        <v>0.17</v>
      </c>
      <c r="AD294" s="85">
        <v>1.17</v>
      </c>
      <c r="AE294" s="85">
        <v>0.33</v>
      </c>
      <c r="AF294" s="85">
        <v>-1.31</v>
      </c>
      <c r="AG294" s="85">
        <v>1.01</v>
      </c>
      <c r="AH294" s="85">
        <v>1.1200000000000001</v>
      </c>
      <c r="AI294" s="85">
        <v>2.76</v>
      </c>
      <c r="AJ294" s="85">
        <v>1.36</v>
      </c>
      <c r="AK294" s="85">
        <v>-0.37</v>
      </c>
      <c r="AL294" s="85">
        <v>1.1100000000000001</v>
      </c>
      <c r="AM294" s="85">
        <v>1.23</v>
      </c>
      <c r="AN294" s="85">
        <v>2.21</v>
      </c>
    </row>
    <row r="295" spans="1:40" x14ac:dyDescent="0.25">
      <c r="A295" s="64" t="str">
        <f>'12peso'!A295</f>
        <v>nc</v>
      </c>
      <c r="B295" s="64" t="str">
        <f>'12peso'!B295</f>
        <v>s</v>
      </c>
      <c r="C295" s="64" t="str">
        <f>'12peso'!C295</f>
        <v>s</v>
      </c>
      <c r="D295" s="64"/>
      <c r="E295" s="89">
        <f>'12peso'!E295</f>
        <v>9999999</v>
      </c>
      <c r="F295" s="88">
        <f>'12peso'!F295</f>
        <v>3301006</v>
      </c>
      <c r="G295" s="39" t="str">
        <f>'12peso'!G295</f>
        <v>Conserto de televisor</v>
      </c>
      <c r="H295" s="85">
        <v>-0.69</v>
      </c>
      <c r="I295" s="85">
        <v>-0.21</v>
      </c>
      <c r="J295" s="85">
        <v>1.55</v>
      </c>
      <c r="K295" s="85">
        <v>-0.54</v>
      </c>
      <c r="L295" s="85">
        <v>0.71</v>
      </c>
      <c r="M295" s="85">
        <v>-0.12</v>
      </c>
      <c r="N295" s="85">
        <v>-0.1</v>
      </c>
      <c r="O295" s="85">
        <v>0.38</v>
      </c>
      <c r="P295" s="85">
        <v>-1.71</v>
      </c>
      <c r="Q295" s="85">
        <v>0.96</v>
      </c>
      <c r="R295" s="85">
        <v>-0.87</v>
      </c>
      <c r="S295" s="85">
        <v>0.98</v>
      </c>
      <c r="T295" s="85">
        <v>1.02</v>
      </c>
      <c r="U295" s="85">
        <v>-2.7</v>
      </c>
      <c r="V295" s="85">
        <v>0.96</v>
      </c>
      <c r="W295" s="85">
        <v>0.01</v>
      </c>
      <c r="X295" s="85">
        <v>0.1</v>
      </c>
      <c r="Y295" s="85">
        <v>-0.2</v>
      </c>
      <c r="Z295" s="85">
        <v>-1.07</v>
      </c>
      <c r="AA295" s="85">
        <v>0.67</v>
      </c>
      <c r="AB295" s="85">
        <v>-0.2</v>
      </c>
      <c r="AC295" s="85">
        <v>-2.3199999999999998</v>
      </c>
      <c r="AD295" s="85">
        <v>-0.01</v>
      </c>
      <c r="AE295" s="85">
        <v>1.3</v>
      </c>
      <c r="AF295" s="85">
        <v>-1.08</v>
      </c>
      <c r="AG295" s="85">
        <v>0.78</v>
      </c>
      <c r="AH295" s="85">
        <v>1.32</v>
      </c>
      <c r="AI295" s="85">
        <v>0.89</v>
      </c>
      <c r="AJ295" s="85">
        <v>-0.14000000000000001</v>
      </c>
      <c r="AK295" s="85">
        <v>0.1</v>
      </c>
      <c r="AL295" s="85">
        <v>-0.03</v>
      </c>
      <c r="AM295" s="85">
        <v>1.43</v>
      </c>
      <c r="AN295" s="85">
        <v>-0.47</v>
      </c>
    </row>
    <row r="296" spans="1:40" x14ac:dyDescent="0.25">
      <c r="A296" s="64" t="str">
        <f>'12peso'!A296</f>
        <v>nc</v>
      </c>
      <c r="B296" s="64" t="str">
        <f>'12peso'!B296</f>
        <v>s</v>
      </c>
      <c r="C296" s="64" t="str">
        <f>'12peso'!C296</f>
        <v>s</v>
      </c>
      <c r="D296" s="64"/>
      <c r="E296" s="90">
        <f>'12peso'!E296</f>
        <v>3301009</v>
      </c>
      <c r="F296" s="88">
        <f>'12peso'!F296</f>
        <v>3301009</v>
      </c>
      <c r="G296" s="39" t="str">
        <f>'12peso'!G296</f>
        <v>Conserto de aparelho de som</v>
      </c>
      <c r="H296" s="85">
        <v>0.28999999999999998</v>
      </c>
      <c r="I296" s="85">
        <v>-1.26</v>
      </c>
      <c r="J296" s="85">
        <v>2.98</v>
      </c>
      <c r="K296" s="85">
        <v>0.21</v>
      </c>
      <c r="L296" s="85">
        <v>1.81</v>
      </c>
      <c r="M296" s="85">
        <v>-0.56999999999999995</v>
      </c>
      <c r="N296" s="85">
        <v>-0.15</v>
      </c>
      <c r="O296" s="85">
        <v>-0.06</v>
      </c>
      <c r="P296" s="85">
        <v>-0.14000000000000001</v>
      </c>
      <c r="Q296" s="85">
        <v>1.49</v>
      </c>
      <c r="R296" s="85">
        <v>1.69</v>
      </c>
      <c r="S296" s="85">
        <v>-1.0900000000000001</v>
      </c>
      <c r="T296" s="85">
        <v>0.22</v>
      </c>
      <c r="U296" s="85">
        <v>0.45</v>
      </c>
      <c r="V296" s="85">
        <v>1.25</v>
      </c>
      <c r="W296" s="85">
        <v>-0.7</v>
      </c>
      <c r="X296" s="85">
        <v>-0.59</v>
      </c>
      <c r="Y296" s="85">
        <v>-1.1399999999999999</v>
      </c>
      <c r="Z296" s="85">
        <v>-3.56</v>
      </c>
      <c r="AA296" s="85">
        <v>-0.14000000000000001</v>
      </c>
      <c r="AB296" s="85">
        <v>-0.72</v>
      </c>
      <c r="AC296" s="85">
        <v>-1.58</v>
      </c>
      <c r="AD296" s="85">
        <v>-2.58</v>
      </c>
      <c r="AE296" s="85">
        <v>0.1</v>
      </c>
      <c r="AF296" s="85">
        <v>0.47</v>
      </c>
      <c r="AG296" s="85">
        <v>-0.34</v>
      </c>
      <c r="AH296" s="85">
        <v>1.17</v>
      </c>
      <c r="AI296" s="85">
        <v>0.06</v>
      </c>
      <c r="AJ296" s="85">
        <v>0.61</v>
      </c>
      <c r="AK296" s="85">
        <v>1.63</v>
      </c>
      <c r="AL296" s="85">
        <v>0.43</v>
      </c>
      <c r="AM296" s="85">
        <v>-0.67</v>
      </c>
      <c r="AN296" s="85">
        <v>-0.71</v>
      </c>
    </row>
    <row r="297" spans="1:40" x14ac:dyDescent="0.25">
      <c r="A297" s="64" t="str">
        <f>'12peso'!A297</f>
        <v>nc</v>
      </c>
      <c r="B297" s="64" t="str">
        <f>'12peso'!B297</f>
        <v>s</v>
      </c>
      <c r="C297" s="64" t="str">
        <f>'12peso'!C297</f>
        <v>s</v>
      </c>
      <c r="D297" s="64"/>
      <c r="E297" s="90">
        <f>'12peso'!E297</f>
        <v>3301015</v>
      </c>
      <c r="F297" s="88">
        <f>'12peso'!F297</f>
        <v>3301015</v>
      </c>
      <c r="G297" s="39" t="str">
        <f>'12peso'!G297</f>
        <v>Conserto de máquina de lavar roupa</v>
      </c>
      <c r="H297" s="85">
        <v>-1.7</v>
      </c>
      <c r="I297" s="85">
        <v>4.18</v>
      </c>
      <c r="J297" s="85">
        <v>-0.91</v>
      </c>
      <c r="K297" s="85">
        <v>1.18</v>
      </c>
      <c r="L297" s="85">
        <v>0.73</v>
      </c>
      <c r="M297" s="85">
        <v>0.57999999999999996</v>
      </c>
      <c r="N297" s="85">
        <v>0.54</v>
      </c>
      <c r="O297" s="85">
        <v>0.49</v>
      </c>
      <c r="P297" s="85">
        <v>-0.11</v>
      </c>
      <c r="Q297" s="85">
        <v>3.22</v>
      </c>
      <c r="R297" s="85">
        <v>0.39</v>
      </c>
      <c r="S297" s="85">
        <v>-1.05</v>
      </c>
      <c r="T297" s="85">
        <v>2.0099999999999998</v>
      </c>
      <c r="U297" s="85">
        <v>2.79</v>
      </c>
      <c r="V297" s="85">
        <v>-1.01</v>
      </c>
      <c r="W297" s="85">
        <v>0.15</v>
      </c>
      <c r="X297" s="85">
        <v>0.35</v>
      </c>
      <c r="Y297" s="85">
        <v>0.91</v>
      </c>
      <c r="Z297" s="85">
        <v>-0.11</v>
      </c>
      <c r="AA297" s="85">
        <v>-0.45</v>
      </c>
      <c r="AB297" s="85">
        <v>0.86</v>
      </c>
      <c r="AC297" s="85">
        <v>1.35</v>
      </c>
      <c r="AD297" s="85">
        <v>1.38</v>
      </c>
      <c r="AE297" s="85">
        <v>-0.56999999999999995</v>
      </c>
      <c r="AF297" s="85">
        <v>0.83</v>
      </c>
      <c r="AG297" s="85">
        <v>2.2000000000000002</v>
      </c>
      <c r="AH297" s="85">
        <v>0.67</v>
      </c>
      <c r="AI297" s="85">
        <v>1.68</v>
      </c>
      <c r="AJ297" s="85">
        <v>-0.83</v>
      </c>
      <c r="AK297" s="85">
        <v>0.25</v>
      </c>
      <c r="AL297" s="85">
        <v>0.84</v>
      </c>
      <c r="AM297" s="85">
        <v>0.28999999999999998</v>
      </c>
      <c r="AN297" s="85">
        <v>1.87</v>
      </c>
    </row>
    <row r="298" spans="1:40" x14ac:dyDescent="0.25">
      <c r="A298" s="64" t="str">
        <f>'12peso'!A298</f>
        <v>nc</v>
      </c>
      <c r="B298" s="64" t="str">
        <f>'12peso'!B298</f>
        <v>s</v>
      </c>
      <c r="C298" s="64" t="str">
        <f>'12peso'!C298</f>
        <v>s</v>
      </c>
      <c r="D298" s="64"/>
      <c r="E298" s="90">
        <f>'12peso'!E298</f>
        <v>3301022</v>
      </c>
      <c r="F298" s="88">
        <f>'12peso'!F298</f>
        <v>3301022</v>
      </c>
      <c r="G298" s="39" t="str">
        <f>'12peso'!G298</f>
        <v>Reforma de estofado</v>
      </c>
      <c r="H298" s="85">
        <v>3.15</v>
      </c>
      <c r="I298" s="85">
        <v>1.47</v>
      </c>
      <c r="J298" s="85">
        <v>1.37</v>
      </c>
      <c r="K298" s="85">
        <v>-0.76</v>
      </c>
      <c r="L298" s="85">
        <v>-0.11</v>
      </c>
      <c r="M298" s="85">
        <v>0.95</v>
      </c>
      <c r="N298" s="85">
        <v>0.05</v>
      </c>
      <c r="O298" s="85">
        <v>-0.83</v>
      </c>
      <c r="P298" s="85">
        <v>1.4</v>
      </c>
      <c r="Q298" s="85">
        <v>-0.26</v>
      </c>
      <c r="R298" s="85">
        <v>0.51</v>
      </c>
      <c r="S298" s="85">
        <v>0.54</v>
      </c>
      <c r="T298" s="85">
        <v>2.5299999999999998</v>
      </c>
      <c r="U298" s="85">
        <v>0.14000000000000001</v>
      </c>
      <c r="V298" s="85">
        <v>1.22</v>
      </c>
      <c r="W298" s="85">
        <v>2.2200000000000002</v>
      </c>
      <c r="X298" s="85">
        <v>0.28000000000000003</v>
      </c>
      <c r="Y298" s="85">
        <v>1.53</v>
      </c>
      <c r="Z298" s="85">
        <v>0.67</v>
      </c>
      <c r="AA298" s="85">
        <v>2.86</v>
      </c>
      <c r="AB298" s="85">
        <v>1.73</v>
      </c>
      <c r="AC298" s="85">
        <v>0.31</v>
      </c>
      <c r="AD298" s="85">
        <v>-0.65</v>
      </c>
      <c r="AE298" s="85">
        <v>2.16</v>
      </c>
      <c r="AF298" s="85">
        <v>0.35</v>
      </c>
      <c r="AG298" s="85">
        <v>1.58</v>
      </c>
      <c r="AH298" s="85">
        <v>1.37</v>
      </c>
      <c r="AI298" s="85">
        <v>3.75</v>
      </c>
      <c r="AJ298" s="85">
        <v>2.16</v>
      </c>
      <c r="AK298" s="85">
        <v>0.41</v>
      </c>
      <c r="AL298" s="85">
        <v>1.24</v>
      </c>
      <c r="AM298" s="85">
        <v>1.1200000000000001</v>
      </c>
      <c r="AN298" s="85">
        <v>-0.19</v>
      </c>
    </row>
    <row r="299" spans="1:40" x14ac:dyDescent="0.25">
      <c r="A299" s="64" t="str">
        <f>'12peso'!A299</f>
        <v>nc</v>
      </c>
      <c r="B299" s="64" t="str">
        <f>'12peso'!B299</f>
        <v>s</v>
      </c>
      <c r="C299" s="64" t="str">
        <f>'12peso'!C299</f>
        <v>s</v>
      </c>
      <c r="D299" s="64"/>
      <c r="E299" s="89">
        <f>'12peso'!E299</f>
        <v>9999999</v>
      </c>
      <c r="F299" s="115">
        <f>'12peso'!F299</f>
        <v>3301044</v>
      </c>
      <c r="G299" s="115" t="str">
        <f>'12peso'!G299</f>
        <v>Manutenção de microcomputador</v>
      </c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  <c r="AB299" s="79"/>
      <c r="AC299" s="79"/>
      <c r="AD299" s="79"/>
      <c r="AE299" s="79"/>
      <c r="AF299" s="79">
        <v>-0.81</v>
      </c>
      <c r="AG299" s="79">
        <v>3.4</v>
      </c>
      <c r="AH299" s="85">
        <v>0.67</v>
      </c>
      <c r="AI299" s="85">
        <v>3.44</v>
      </c>
      <c r="AJ299" s="85">
        <v>3.24</v>
      </c>
      <c r="AK299" s="85">
        <v>4.47</v>
      </c>
      <c r="AL299" s="85">
        <v>-3.46</v>
      </c>
      <c r="AM299" s="85">
        <v>-0.59</v>
      </c>
      <c r="AN299" s="85">
        <v>-3.84</v>
      </c>
    </row>
    <row r="300" spans="1:40" x14ac:dyDescent="0.25">
      <c r="A300" s="64">
        <f>'12peso'!A300</f>
        <v>0</v>
      </c>
      <c r="B300" s="64">
        <f>'12peso'!B300</f>
        <v>0</v>
      </c>
      <c r="C300" s="64">
        <f>'12peso'!C300</f>
        <v>0</v>
      </c>
      <c r="D300" s="64"/>
      <c r="E300" s="113">
        <f>'12peso'!E300</f>
        <v>4000000</v>
      </c>
      <c r="F300" s="111">
        <f>'12peso'!F300</f>
        <v>4</v>
      </c>
      <c r="G300" s="112" t="str">
        <f>'12peso'!G300</f>
        <v>Vestuário</v>
      </c>
      <c r="H300" s="85">
        <v>7.0000000000000007E-2</v>
      </c>
      <c r="I300" s="85">
        <v>-0.23</v>
      </c>
      <c r="J300" s="85">
        <v>-0.61</v>
      </c>
      <c r="K300" s="85">
        <v>0.98</v>
      </c>
      <c r="L300" s="85">
        <v>0.89</v>
      </c>
      <c r="M300" s="85">
        <v>0.39</v>
      </c>
      <c r="N300" s="85">
        <v>0.04</v>
      </c>
      <c r="O300" s="85">
        <v>0.19</v>
      </c>
      <c r="P300" s="85">
        <v>0.89</v>
      </c>
      <c r="Q300" s="85">
        <v>1.0900000000000001</v>
      </c>
      <c r="R300" s="85">
        <v>0.86</v>
      </c>
      <c r="S300" s="85">
        <v>1.1100000000000001</v>
      </c>
      <c r="T300" s="85">
        <v>-0.53</v>
      </c>
      <c r="U300" s="85">
        <v>0.55000000000000004</v>
      </c>
      <c r="V300" s="85">
        <v>0.15</v>
      </c>
      <c r="W300" s="85">
        <v>0.65</v>
      </c>
      <c r="X300" s="85">
        <v>0.84</v>
      </c>
      <c r="Y300" s="85">
        <v>0.5</v>
      </c>
      <c r="Z300" s="85">
        <v>-0.39</v>
      </c>
      <c r="AA300" s="85">
        <v>0.08</v>
      </c>
      <c r="AB300" s="85">
        <v>0.63</v>
      </c>
      <c r="AC300" s="85">
        <v>1.1299999999999999</v>
      </c>
      <c r="AD300" s="85">
        <v>0.85</v>
      </c>
      <c r="AE300" s="85">
        <v>0.8</v>
      </c>
      <c r="AF300" s="85">
        <v>-0.15</v>
      </c>
      <c r="AG300" s="85">
        <v>-0.4</v>
      </c>
      <c r="AH300" s="85">
        <v>0.31</v>
      </c>
      <c r="AI300" s="85">
        <v>0.47</v>
      </c>
      <c r="AJ300" s="85">
        <v>0.84</v>
      </c>
      <c r="AK300" s="85">
        <v>0.49</v>
      </c>
      <c r="AL300" s="85">
        <v>-0.24</v>
      </c>
      <c r="AM300" s="85">
        <v>-0.15</v>
      </c>
      <c r="AN300" s="85">
        <v>0.56999999999999995</v>
      </c>
    </row>
    <row r="301" spans="1:40" x14ac:dyDescent="0.25">
      <c r="A301" s="64">
        <f>'12peso'!A301</f>
        <v>0</v>
      </c>
      <c r="B301" s="64">
        <f>'12peso'!B301</f>
        <v>0</v>
      </c>
      <c r="C301" s="64">
        <f>'12peso'!C301</f>
        <v>0</v>
      </c>
      <c r="D301" s="64"/>
      <c r="E301" s="113">
        <f>'12peso'!E301</f>
        <v>4100000</v>
      </c>
      <c r="F301" s="114">
        <f>'12peso'!F301</f>
        <v>41</v>
      </c>
      <c r="G301" s="99" t="str">
        <f>'12peso'!G301</f>
        <v>Roupas</v>
      </c>
      <c r="H301" s="85">
        <v>-0.04</v>
      </c>
      <c r="I301" s="85">
        <v>-0.2</v>
      </c>
      <c r="J301" s="85">
        <v>-0.92</v>
      </c>
      <c r="K301" s="85">
        <v>0.98</v>
      </c>
      <c r="L301" s="85">
        <v>0.74</v>
      </c>
      <c r="M301" s="85">
        <v>0.52</v>
      </c>
      <c r="N301" s="85">
        <v>-0.37</v>
      </c>
      <c r="O301" s="85">
        <v>0.05</v>
      </c>
      <c r="P301" s="85">
        <v>0.73</v>
      </c>
      <c r="Q301" s="85">
        <v>0.89</v>
      </c>
      <c r="R301" s="85">
        <v>0.91</v>
      </c>
      <c r="S301" s="85">
        <v>1.31</v>
      </c>
      <c r="T301" s="85">
        <v>-0.94</v>
      </c>
      <c r="U301" s="85">
        <v>0.62</v>
      </c>
      <c r="V301" s="85">
        <v>-0.16</v>
      </c>
      <c r="W301" s="85">
        <v>1</v>
      </c>
      <c r="X301" s="85">
        <v>0.67</v>
      </c>
      <c r="Y301" s="85">
        <v>0.81</v>
      </c>
      <c r="Z301" s="85">
        <v>-0.57999999999999996</v>
      </c>
      <c r="AA301" s="85">
        <v>0.1</v>
      </c>
      <c r="AB301" s="85">
        <v>0.62</v>
      </c>
      <c r="AC301" s="85">
        <v>1.22</v>
      </c>
      <c r="AD301" s="85">
        <v>0.92</v>
      </c>
      <c r="AE301" s="85">
        <v>0.87</v>
      </c>
      <c r="AF301" s="85">
        <v>-0.37</v>
      </c>
      <c r="AG301" s="85">
        <v>-0.31</v>
      </c>
      <c r="AH301" s="85">
        <v>0.39</v>
      </c>
      <c r="AI301" s="85">
        <v>0.5</v>
      </c>
      <c r="AJ301" s="85">
        <v>0.97</v>
      </c>
      <c r="AK301" s="85">
        <v>0.39</v>
      </c>
      <c r="AL301" s="85">
        <v>-0.47</v>
      </c>
      <c r="AM301" s="85">
        <v>-0.31</v>
      </c>
      <c r="AN301" s="85">
        <v>0.48</v>
      </c>
    </row>
    <row r="302" spans="1:40" x14ac:dyDescent="0.25">
      <c r="A302" s="64">
        <f>'12peso'!A302</f>
        <v>0</v>
      </c>
      <c r="B302" s="64">
        <f>'12peso'!B302</f>
        <v>0</v>
      </c>
      <c r="C302" s="64">
        <f>'12peso'!C302</f>
        <v>0</v>
      </c>
      <c r="D302" s="64"/>
      <c r="E302" s="113">
        <f>'12peso'!E302</f>
        <v>4101000</v>
      </c>
      <c r="F302" s="114">
        <f>'12peso'!F302</f>
        <v>4101</v>
      </c>
      <c r="G302" s="99" t="str">
        <f>'12peso'!G302</f>
        <v>Roupa masculina</v>
      </c>
      <c r="H302" s="85">
        <v>0.16</v>
      </c>
      <c r="I302" s="85">
        <v>0.02</v>
      </c>
      <c r="J302" s="85">
        <v>-0.51</v>
      </c>
      <c r="K302" s="85">
        <v>0.98</v>
      </c>
      <c r="L302" s="85">
        <v>0.05</v>
      </c>
      <c r="M302" s="85">
        <v>0.38</v>
      </c>
      <c r="N302" s="85">
        <v>-0.16</v>
      </c>
      <c r="O302" s="85">
        <v>0.22</v>
      </c>
      <c r="P302" s="85">
        <v>0.36</v>
      </c>
      <c r="Q302" s="85">
        <v>1.1599999999999999</v>
      </c>
      <c r="R302" s="85">
        <v>0.32</v>
      </c>
      <c r="S302" s="85">
        <v>1.25</v>
      </c>
      <c r="T302" s="85">
        <v>-0.99</v>
      </c>
      <c r="U302" s="85">
        <v>0.38</v>
      </c>
      <c r="V302" s="85">
        <v>-0.42</v>
      </c>
      <c r="W302" s="85">
        <v>0.74</v>
      </c>
      <c r="X302" s="85">
        <v>0.87</v>
      </c>
      <c r="Y302" s="85">
        <v>1.2</v>
      </c>
      <c r="Z302" s="85">
        <v>-1</v>
      </c>
      <c r="AA302" s="85">
        <v>0.4</v>
      </c>
      <c r="AB302" s="85">
        <v>-0.35</v>
      </c>
      <c r="AC302" s="85">
        <v>1.28</v>
      </c>
      <c r="AD302" s="85">
        <v>0.47</v>
      </c>
      <c r="AE302" s="85">
        <v>1.4</v>
      </c>
      <c r="AF302" s="85">
        <v>-0.2</v>
      </c>
      <c r="AG302" s="85">
        <v>-0.53</v>
      </c>
      <c r="AH302" s="85">
        <v>0.21</v>
      </c>
      <c r="AI302" s="85">
        <v>0.25</v>
      </c>
      <c r="AJ302" s="85">
        <v>1.1000000000000001</v>
      </c>
      <c r="AK302" s="85">
        <v>0.7</v>
      </c>
      <c r="AL302" s="85">
        <v>-0.24</v>
      </c>
      <c r="AM302" s="85">
        <v>-0.09</v>
      </c>
      <c r="AN302" s="85">
        <v>0.45</v>
      </c>
    </row>
    <row r="303" spans="1:40" x14ac:dyDescent="0.25">
      <c r="A303" s="64" t="str">
        <f>'12peso'!A303</f>
        <v>c</v>
      </c>
      <c r="B303" s="64" t="str">
        <f>'12peso'!B303</f>
        <v>sd</v>
      </c>
      <c r="C303" s="64" t="str">
        <f>'12peso'!C303</f>
        <v>i</v>
      </c>
      <c r="D303" s="64"/>
      <c r="E303" s="90">
        <f>'12peso'!E303</f>
        <v>4101002</v>
      </c>
      <c r="F303" s="88">
        <f>'12peso'!F303</f>
        <v>4101002</v>
      </c>
      <c r="G303" s="39" t="str">
        <f>'12peso'!G303</f>
        <v>Calça comprida masculina</v>
      </c>
      <c r="H303" s="85">
        <v>-0.05</v>
      </c>
      <c r="I303" s="85">
        <v>-0.4</v>
      </c>
      <c r="J303" s="85">
        <v>-0.08</v>
      </c>
      <c r="K303" s="85">
        <v>1.56</v>
      </c>
      <c r="L303" s="85">
        <v>1.1100000000000001</v>
      </c>
      <c r="M303" s="85">
        <v>0.1</v>
      </c>
      <c r="N303" s="85">
        <v>0.02</v>
      </c>
      <c r="O303" s="85">
        <v>0.65</v>
      </c>
      <c r="P303" s="85">
        <v>0.46</v>
      </c>
      <c r="Q303" s="85">
        <v>1</v>
      </c>
      <c r="R303" s="85">
        <v>0.5</v>
      </c>
      <c r="S303" s="85">
        <v>1.43</v>
      </c>
      <c r="T303" s="85">
        <v>-1.78</v>
      </c>
      <c r="U303" s="85">
        <v>0.61</v>
      </c>
      <c r="V303" s="85">
        <v>0.55000000000000004</v>
      </c>
      <c r="W303" s="85">
        <v>1</v>
      </c>
      <c r="X303" s="85">
        <v>1.2</v>
      </c>
      <c r="Y303" s="85">
        <v>1.7</v>
      </c>
      <c r="Z303" s="85">
        <v>-1.66</v>
      </c>
      <c r="AA303" s="85">
        <v>0.51</v>
      </c>
      <c r="AB303" s="85">
        <v>-0.85</v>
      </c>
      <c r="AC303" s="85">
        <v>0.26</v>
      </c>
      <c r="AD303" s="85">
        <v>0.33</v>
      </c>
      <c r="AE303" s="85">
        <v>1.32</v>
      </c>
      <c r="AF303" s="85">
        <v>-0.99</v>
      </c>
      <c r="AG303" s="85">
        <v>0.02</v>
      </c>
      <c r="AH303" s="85">
        <v>1.1000000000000001</v>
      </c>
      <c r="AI303" s="85">
        <v>-0.01</v>
      </c>
      <c r="AJ303" s="85">
        <v>0.99</v>
      </c>
      <c r="AK303" s="85">
        <v>0.75</v>
      </c>
      <c r="AL303" s="85">
        <v>0.21</v>
      </c>
      <c r="AM303" s="85">
        <v>-0.63</v>
      </c>
      <c r="AN303" s="85">
        <v>0.64</v>
      </c>
    </row>
    <row r="304" spans="1:40" x14ac:dyDescent="0.25">
      <c r="A304" s="64" t="str">
        <f>'12peso'!A304</f>
        <v>c</v>
      </c>
      <c r="B304" s="64" t="str">
        <f>'12peso'!B304</f>
        <v>sd</v>
      </c>
      <c r="C304" s="64" t="str">
        <f>'12peso'!C304</f>
        <v>i</v>
      </c>
      <c r="D304" s="64"/>
      <c r="E304" s="90">
        <f>'12peso'!E304</f>
        <v>4101004</v>
      </c>
      <c r="F304" s="88">
        <f>'12peso'!F304</f>
        <v>4101004</v>
      </c>
      <c r="G304" s="39" t="str">
        <f>'12peso'!G304</f>
        <v>Terno</v>
      </c>
      <c r="H304" s="85">
        <v>0.05</v>
      </c>
      <c r="I304" s="85">
        <v>-0.54</v>
      </c>
      <c r="J304" s="85">
        <v>-0.39</v>
      </c>
      <c r="K304" s="85">
        <v>2.0099999999999998</v>
      </c>
      <c r="L304" s="85">
        <v>0.01</v>
      </c>
      <c r="M304" s="85">
        <v>0.74</v>
      </c>
      <c r="N304" s="85">
        <v>0.69</v>
      </c>
      <c r="O304" s="85">
        <v>1.04</v>
      </c>
      <c r="P304" s="85">
        <v>1.01</v>
      </c>
      <c r="Q304" s="85">
        <v>-0.39</v>
      </c>
      <c r="R304" s="85">
        <v>0.62</v>
      </c>
      <c r="S304" s="85">
        <v>-1.1399999999999999</v>
      </c>
      <c r="T304" s="85">
        <v>0.12</v>
      </c>
      <c r="U304" s="85">
        <v>1.93</v>
      </c>
      <c r="V304" s="85">
        <v>-1.01</v>
      </c>
      <c r="W304" s="85">
        <v>0.65</v>
      </c>
      <c r="X304" s="85">
        <v>2</v>
      </c>
      <c r="Y304" s="85">
        <v>-0.7</v>
      </c>
      <c r="Z304" s="85">
        <v>0.65</v>
      </c>
      <c r="AA304" s="85">
        <v>-0.89</v>
      </c>
      <c r="AB304" s="85">
        <v>-0.33</v>
      </c>
      <c r="AC304" s="85">
        <v>-0.2</v>
      </c>
      <c r="AD304" s="85">
        <v>1.8</v>
      </c>
      <c r="AE304" s="85">
        <v>-0.57999999999999996</v>
      </c>
      <c r="AF304" s="85">
        <v>-1.22</v>
      </c>
      <c r="AG304" s="85">
        <v>0.82</v>
      </c>
      <c r="AH304" s="85">
        <v>0.1</v>
      </c>
      <c r="AI304" s="85">
        <v>1.08</v>
      </c>
      <c r="AJ304" s="85">
        <v>0.97</v>
      </c>
      <c r="AK304" s="85">
        <v>0.55000000000000004</v>
      </c>
      <c r="AL304" s="85">
        <v>0.83</v>
      </c>
      <c r="AM304" s="85">
        <v>-0.84</v>
      </c>
      <c r="AN304" s="85">
        <v>0.81</v>
      </c>
    </row>
    <row r="305" spans="1:40" x14ac:dyDescent="0.25">
      <c r="A305" s="64" t="str">
        <f>'12peso'!A305</f>
        <v>c</v>
      </c>
      <c r="B305" s="64" t="str">
        <f>'12peso'!B305</f>
        <v>sd</v>
      </c>
      <c r="C305" s="64" t="str">
        <f>'12peso'!C305</f>
        <v>i</v>
      </c>
      <c r="D305" s="64"/>
      <c r="E305" s="90">
        <f>'12peso'!E305</f>
        <v>4101005</v>
      </c>
      <c r="F305" s="88">
        <f>'12peso'!F305</f>
        <v>4101005</v>
      </c>
      <c r="G305" s="39" t="str">
        <f>'12peso'!G305</f>
        <v>Agasalho masculino</v>
      </c>
      <c r="H305" s="85">
        <v>0.33</v>
      </c>
      <c r="I305" s="85">
        <v>0.06</v>
      </c>
      <c r="J305" s="85">
        <v>1.35</v>
      </c>
      <c r="K305" s="85">
        <v>2.11</v>
      </c>
      <c r="L305" s="85">
        <v>3.79</v>
      </c>
      <c r="M305" s="85">
        <v>2.2799999999999998</v>
      </c>
      <c r="N305" s="85">
        <v>-2.21</v>
      </c>
      <c r="O305" s="85">
        <v>-4.09</v>
      </c>
      <c r="P305" s="85">
        <v>-3.35</v>
      </c>
      <c r="Q305" s="85">
        <v>0.21</v>
      </c>
      <c r="R305" s="85">
        <v>0.45</v>
      </c>
      <c r="S305" s="85">
        <v>1.44</v>
      </c>
      <c r="T305" s="85">
        <v>-1.65</v>
      </c>
      <c r="U305" s="85">
        <v>0.56000000000000005</v>
      </c>
      <c r="V305" s="85">
        <v>0.11</v>
      </c>
      <c r="W305" s="85">
        <v>3.55</v>
      </c>
      <c r="X305" s="85">
        <v>2.77</v>
      </c>
      <c r="Y305" s="85">
        <v>0.95</v>
      </c>
      <c r="Z305" s="85">
        <v>-2.2599999999999998</v>
      </c>
      <c r="AA305" s="85">
        <v>-4.05</v>
      </c>
      <c r="AB305" s="85">
        <v>-1.03</v>
      </c>
      <c r="AC305" s="85">
        <v>0.71</v>
      </c>
      <c r="AD305" s="85">
        <v>-0.45</v>
      </c>
      <c r="AE305" s="85">
        <v>1.35</v>
      </c>
      <c r="AF305" s="85">
        <v>0.01</v>
      </c>
      <c r="AG305" s="85">
        <v>-0.71</v>
      </c>
      <c r="AH305" s="85">
        <v>0.71</v>
      </c>
      <c r="AI305" s="85">
        <v>1.42</v>
      </c>
      <c r="AJ305" s="85">
        <v>1.23</v>
      </c>
      <c r="AK305" s="85">
        <v>1.74</v>
      </c>
      <c r="AL305" s="85">
        <v>-1.21</v>
      </c>
      <c r="AM305" s="85">
        <v>-3.44</v>
      </c>
      <c r="AN305" s="85">
        <v>-2.0299999999999998</v>
      </c>
    </row>
    <row r="306" spans="1:40" x14ac:dyDescent="0.25">
      <c r="A306" s="64" t="str">
        <f>'12peso'!A306</f>
        <v>c</v>
      </c>
      <c r="B306" s="64" t="str">
        <f>'12peso'!B306</f>
        <v>sd</v>
      </c>
      <c r="C306" s="64" t="str">
        <f>'12peso'!C306</f>
        <v>i</v>
      </c>
      <c r="D306" s="64"/>
      <c r="E306" s="90">
        <f>'12peso'!E306</f>
        <v>4101006</v>
      </c>
      <c r="F306" s="88">
        <f>'12peso'!F306</f>
        <v>4101006</v>
      </c>
      <c r="G306" s="39" t="str">
        <f>'12peso'!G306</f>
        <v>Short e bermuda masculina</v>
      </c>
      <c r="H306" s="85">
        <v>-0.28000000000000003</v>
      </c>
      <c r="I306" s="85">
        <v>0</v>
      </c>
      <c r="J306" s="85">
        <v>-2.42</v>
      </c>
      <c r="K306" s="85">
        <v>0.03</v>
      </c>
      <c r="L306" s="85">
        <v>-0.05</v>
      </c>
      <c r="M306" s="85">
        <v>-0.19</v>
      </c>
      <c r="N306" s="85">
        <v>0.36</v>
      </c>
      <c r="O306" s="85">
        <v>1.1100000000000001</v>
      </c>
      <c r="P306" s="85">
        <v>1.34</v>
      </c>
      <c r="Q306" s="85">
        <v>2.1800000000000002</v>
      </c>
      <c r="R306" s="85">
        <v>1.2</v>
      </c>
      <c r="S306" s="85">
        <v>1.17</v>
      </c>
      <c r="T306" s="85">
        <v>1.1000000000000001</v>
      </c>
      <c r="U306" s="85">
        <v>-0.6</v>
      </c>
      <c r="V306" s="85">
        <v>-0.31</v>
      </c>
      <c r="W306" s="85">
        <v>0.39</v>
      </c>
      <c r="X306" s="85">
        <v>0.18</v>
      </c>
      <c r="Y306" s="85">
        <v>-0.09</v>
      </c>
      <c r="Z306" s="85">
        <v>-0.27</v>
      </c>
      <c r="AA306" s="85">
        <v>0.83</v>
      </c>
      <c r="AB306" s="85">
        <v>1.59</v>
      </c>
      <c r="AC306" s="85">
        <v>1.36</v>
      </c>
      <c r="AD306" s="85">
        <v>1.62</v>
      </c>
      <c r="AE306" s="85">
        <v>1.45</v>
      </c>
      <c r="AF306" s="85">
        <v>-0.42</v>
      </c>
      <c r="AG306" s="85">
        <v>-0.23</v>
      </c>
      <c r="AH306" s="85">
        <v>0.36</v>
      </c>
      <c r="AI306" s="85">
        <v>-0.3</v>
      </c>
      <c r="AJ306" s="85">
        <v>0.28999999999999998</v>
      </c>
      <c r="AK306" s="85">
        <v>-0.01</v>
      </c>
      <c r="AL306" s="85">
        <v>-1.24</v>
      </c>
      <c r="AM306" s="85">
        <v>-0.04</v>
      </c>
      <c r="AN306" s="85">
        <v>1.28</v>
      </c>
    </row>
    <row r="307" spans="1:40" x14ac:dyDescent="0.25">
      <c r="A307" s="64" t="str">
        <f>'12peso'!A307</f>
        <v>c</v>
      </c>
      <c r="B307" s="64" t="str">
        <f>'12peso'!B307</f>
        <v>sd</v>
      </c>
      <c r="C307" s="64" t="str">
        <f>'12peso'!C307</f>
        <v>i</v>
      </c>
      <c r="D307" s="64"/>
      <c r="E307" s="90">
        <f>'12peso'!E307</f>
        <v>4101008</v>
      </c>
      <c r="F307" s="88">
        <f>'12peso'!F307</f>
        <v>4101008</v>
      </c>
      <c r="G307" s="39" t="str">
        <f>'12peso'!G307</f>
        <v>Cueca</v>
      </c>
      <c r="H307" s="85">
        <v>-1.29</v>
      </c>
      <c r="I307" s="85">
        <v>-1.62</v>
      </c>
      <c r="J307" s="85">
        <v>-1.1200000000000001</v>
      </c>
      <c r="K307" s="85">
        <v>0.14000000000000001</v>
      </c>
      <c r="L307" s="85">
        <v>0.03</v>
      </c>
      <c r="M307" s="85">
        <v>-0.36</v>
      </c>
      <c r="N307" s="85">
        <v>0.61</v>
      </c>
      <c r="O307" s="85">
        <v>2.19</v>
      </c>
      <c r="P307" s="85">
        <v>-0.62</v>
      </c>
      <c r="Q307" s="85">
        <v>0.36</v>
      </c>
      <c r="R307" s="85">
        <v>0.61</v>
      </c>
      <c r="S307" s="85">
        <v>0.79</v>
      </c>
      <c r="T307" s="85">
        <v>-0.48</v>
      </c>
      <c r="U307" s="85">
        <v>1.02</v>
      </c>
      <c r="V307" s="85">
        <v>-1.1399999999999999</v>
      </c>
      <c r="W307" s="85">
        <v>0.41</v>
      </c>
      <c r="X307" s="85">
        <v>1.45</v>
      </c>
      <c r="Y307" s="85">
        <v>0.78</v>
      </c>
      <c r="Z307" s="85">
        <v>-0.71</v>
      </c>
      <c r="AA307" s="85">
        <v>0.8</v>
      </c>
      <c r="AB307" s="85">
        <v>-1.1299999999999999</v>
      </c>
      <c r="AC307" s="85">
        <v>1.94</v>
      </c>
      <c r="AD307" s="85">
        <v>0.73</v>
      </c>
      <c r="AE307" s="85">
        <v>0.17</v>
      </c>
      <c r="AF307" s="85">
        <v>0.41</v>
      </c>
      <c r="AG307" s="85">
        <v>0.04</v>
      </c>
      <c r="AH307" s="85">
        <v>1.1399999999999999</v>
      </c>
      <c r="AI307" s="85">
        <v>-7.0000000000000007E-2</v>
      </c>
      <c r="AJ307" s="85">
        <v>0.63</v>
      </c>
      <c r="AK307" s="85">
        <v>0.5</v>
      </c>
      <c r="AL307" s="85">
        <v>-0.3</v>
      </c>
      <c r="AM307" s="85">
        <v>0.11</v>
      </c>
      <c r="AN307" s="85">
        <v>0.27</v>
      </c>
    </row>
    <row r="308" spans="1:40" x14ac:dyDescent="0.25">
      <c r="A308" s="64" t="str">
        <f>'12peso'!A308</f>
        <v>c</v>
      </c>
      <c r="B308" s="64" t="str">
        <f>'12peso'!B308</f>
        <v>sd</v>
      </c>
      <c r="C308" s="64" t="str">
        <f>'12peso'!C308</f>
        <v>i</v>
      </c>
      <c r="D308" s="64"/>
      <c r="E308" s="90">
        <f>'12peso'!E308</f>
        <v>4101009</v>
      </c>
      <c r="F308" s="88">
        <f>'12peso'!F308</f>
        <v>4101009</v>
      </c>
      <c r="G308" s="39" t="str">
        <f>'12peso'!G308</f>
        <v>Camisa / camiseta masculina</v>
      </c>
      <c r="H308" s="85">
        <v>0.5</v>
      </c>
      <c r="I308" s="85">
        <v>0.42</v>
      </c>
      <c r="J308" s="85">
        <v>-0.39</v>
      </c>
      <c r="K308" s="85">
        <v>0.68</v>
      </c>
      <c r="L308" s="85">
        <v>-1.18</v>
      </c>
      <c r="M308" s="85">
        <v>0.47</v>
      </c>
      <c r="N308" s="85">
        <v>-0.27</v>
      </c>
      <c r="O308" s="85">
        <v>0.09</v>
      </c>
      <c r="P308" s="85">
        <v>0.46</v>
      </c>
      <c r="Q308" s="85">
        <v>1.22</v>
      </c>
      <c r="R308" s="85">
        <v>-0.18</v>
      </c>
      <c r="S308" s="85">
        <v>1.37</v>
      </c>
      <c r="T308" s="85">
        <v>-1.19</v>
      </c>
      <c r="U308" s="85">
        <v>0.36</v>
      </c>
      <c r="V308" s="85">
        <v>-1.1599999999999999</v>
      </c>
      <c r="W308" s="85">
        <v>0.3</v>
      </c>
      <c r="X308" s="85">
        <v>0.47</v>
      </c>
      <c r="Y308" s="85">
        <v>1.53</v>
      </c>
      <c r="Z308" s="85">
        <v>-0.75</v>
      </c>
      <c r="AA308" s="85">
        <v>0.91</v>
      </c>
      <c r="AB308" s="85">
        <v>-0.55000000000000004</v>
      </c>
      <c r="AC308" s="85">
        <v>2.21</v>
      </c>
      <c r="AD308" s="85">
        <v>0.14000000000000001</v>
      </c>
      <c r="AE308" s="85">
        <v>1.69</v>
      </c>
      <c r="AF308" s="85">
        <v>0.5</v>
      </c>
      <c r="AG308" s="85">
        <v>-1.1499999999999999</v>
      </c>
      <c r="AH308" s="85">
        <v>-0.56000000000000005</v>
      </c>
      <c r="AI308" s="85">
        <v>0.43</v>
      </c>
      <c r="AJ308" s="85">
        <v>1.51</v>
      </c>
      <c r="AK308" s="85">
        <v>0.82</v>
      </c>
      <c r="AL308" s="85">
        <v>-0.17</v>
      </c>
      <c r="AM308" s="85">
        <v>0.8</v>
      </c>
      <c r="AN308" s="85">
        <v>0.28999999999999998</v>
      </c>
    </row>
    <row r="309" spans="1:40" x14ac:dyDescent="0.25">
      <c r="A309" s="64">
        <f>'12peso'!A309</f>
        <v>0</v>
      </c>
      <c r="B309" s="64">
        <f>'12peso'!B309</f>
        <v>0</v>
      </c>
      <c r="C309" s="64">
        <f>'12peso'!C309</f>
        <v>0</v>
      </c>
      <c r="D309" s="64"/>
      <c r="E309" s="113">
        <f>'12peso'!E309</f>
        <v>4102000</v>
      </c>
      <c r="F309" s="114">
        <f>'12peso'!F309</f>
        <v>4102</v>
      </c>
      <c r="G309" s="99" t="str">
        <f>'12peso'!G309</f>
        <v>Roupa feminina</v>
      </c>
      <c r="H309" s="85">
        <v>-7.0000000000000007E-2</v>
      </c>
      <c r="I309" s="85">
        <v>-0.56999999999999995</v>
      </c>
      <c r="J309" s="85">
        <v>-1.1000000000000001</v>
      </c>
      <c r="K309" s="85">
        <v>0.92</v>
      </c>
      <c r="L309" s="85">
        <v>1.23</v>
      </c>
      <c r="M309" s="85">
        <v>0.67</v>
      </c>
      <c r="N309" s="85">
        <v>-0.52</v>
      </c>
      <c r="O309" s="85">
        <v>-0.17</v>
      </c>
      <c r="P309" s="85">
        <v>1.04</v>
      </c>
      <c r="Q309" s="85">
        <v>0.42</v>
      </c>
      <c r="R309" s="85">
        <v>1.46</v>
      </c>
      <c r="S309" s="85">
        <v>1.51</v>
      </c>
      <c r="T309" s="85">
        <v>-1.23</v>
      </c>
      <c r="U309" s="85">
        <v>0.77</v>
      </c>
      <c r="V309" s="85">
        <v>-0.2</v>
      </c>
      <c r="W309" s="85">
        <v>1.26</v>
      </c>
      <c r="X309" s="85">
        <v>0.53</v>
      </c>
      <c r="Y309" s="85">
        <v>0.67</v>
      </c>
      <c r="Z309" s="85">
        <v>-0.33</v>
      </c>
      <c r="AA309" s="85">
        <v>-0.37</v>
      </c>
      <c r="AB309" s="85">
        <v>1.43</v>
      </c>
      <c r="AC309" s="85">
        <v>1.34</v>
      </c>
      <c r="AD309" s="85">
        <v>1.54</v>
      </c>
      <c r="AE309" s="85">
        <v>0.39</v>
      </c>
      <c r="AF309" s="85">
        <v>-0.51</v>
      </c>
      <c r="AG309" s="85">
        <v>-0.67</v>
      </c>
      <c r="AH309" s="85">
        <v>0.28000000000000003</v>
      </c>
      <c r="AI309" s="85">
        <v>0.65</v>
      </c>
      <c r="AJ309" s="85">
        <v>0.88</v>
      </c>
      <c r="AK309" s="85">
        <v>-7.0000000000000007E-2</v>
      </c>
      <c r="AL309" s="85">
        <v>-0.72</v>
      </c>
      <c r="AM309" s="85">
        <v>-0.32</v>
      </c>
      <c r="AN309" s="85">
        <v>0.65</v>
      </c>
    </row>
    <row r="310" spans="1:40" x14ac:dyDescent="0.25">
      <c r="A310" s="64" t="str">
        <f>'12peso'!A310</f>
        <v>c</v>
      </c>
      <c r="B310" s="64" t="str">
        <f>'12peso'!B310</f>
        <v>sd</v>
      </c>
      <c r="C310" s="64" t="str">
        <f>'12peso'!C310</f>
        <v>i</v>
      </c>
      <c r="D310" s="64"/>
      <c r="E310" s="90">
        <f>'12peso'!E310</f>
        <v>4102002</v>
      </c>
      <c r="F310" s="88">
        <f>'12peso'!F310</f>
        <v>4102002</v>
      </c>
      <c r="G310" s="39" t="str">
        <f>'12peso'!G310</f>
        <v>Calça comprida feminina</v>
      </c>
      <c r="H310" s="85">
        <v>0.4</v>
      </c>
      <c r="I310" s="85">
        <v>-0.56999999999999995</v>
      </c>
      <c r="J310" s="85">
        <v>0.24</v>
      </c>
      <c r="K310" s="85">
        <v>2.0499999999999998</v>
      </c>
      <c r="L310" s="85">
        <v>1.83</v>
      </c>
      <c r="M310" s="85">
        <v>0.76</v>
      </c>
      <c r="N310" s="85">
        <v>-0.68</v>
      </c>
      <c r="O310" s="85">
        <v>-0.97</v>
      </c>
      <c r="P310" s="85">
        <v>1.47</v>
      </c>
      <c r="Q310" s="85">
        <v>0.41</v>
      </c>
      <c r="R310" s="85">
        <v>2</v>
      </c>
      <c r="S310" s="85">
        <v>0.64</v>
      </c>
      <c r="T310" s="85">
        <v>-2.0299999999999998</v>
      </c>
      <c r="U310" s="85">
        <v>0.43</v>
      </c>
      <c r="V310" s="85">
        <v>0.28999999999999998</v>
      </c>
      <c r="W310" s="85">
        <v>1.1499999999999999</v>
      </c>
      <c r="X310" s="85">
        <v>1.64</v>
      </c>
      <c r="Y310" s="85">
        <v>1.04</v>
      </c>
      <c r="Z310" s="85">
        <v>0.31</v>
      </c>
      <c r="AA310" s="85">
        <v>0.11</v>
      </c>
      <c r="AB310" s="85">
        <v>1.88</v>
      </c>
      <c r="AC310" s="85">
        <v>0.54</v>
      </c>
      <c r="AD310" s="85">
        <v>1.62</v>
      </c>
      <c r="AE310" s="85">
        <v>0.28000000000000003</v>
      </c>
      <c r="AF310" s="85">
        <v>-1.1000000000000001</v>
      </c>
      <c r="AG310" s="85">
        <v>-0.37</v>
      </c>
      <c r="AH310" s="85">
        <v>-0.05</v>
      </c>
      <c r="AI310" s="85">
        <v>1.51</v>
      </c>
      <c r="AJ310" s="85">
        <v>1.54</v>
      </c>
      <c r="AK310" s="85">
        <v>0.76</v>
      </c>
      <c r="AL310" s="85">
        <v>-1.34</v>
      </c>
      <c r="AM310" s="85">
        <v>-0.38</v>
      </c>
      <c r="AN310" s="85">
        <v>0.28999999999999998</v>
      </c>
    </row>
    <row r="311" spans="1:40" x14ac:dyDescent="0.25">
      <c r="A311" s="64" t="str">
        <f>'12peso'!A311</f>
        <v>c</v>
      </c>
      <c r="B311" s="64" t="str">
        <f>'12peso'!B311</f>
        <v>sd</v>
      </c>
      <c r="C311" s="64" t="str">
        <f>'12peso'!C311</f>
        <v>i</v>
      </c>
      <c r="D311" s="64"/>
      <c r="E311" s="90">
        <f>'12peso'!E311</f>
        <v>4102003</v>
      </c>
      <c r="F311" s="88">
        <f>'12peso'!F311</f>
        <v>4102003</v>
      </c>
      <c r="G311" s="39" t="str">
        <f>'12peso'!G311</f>
        <v>Agasalho feminino</v>
      </c>
      <c r="H311" s="85">
        <v>-0.33</v>
      </c>
      <c r="I311" s="85">
        <v>-0.16</v>
      </c>
      <c r="J311" s="85">
        <v>1.97</v>
      </c>
      <c r="K311" s="85">
        <v>3.76</v>
      </c>
      <c r="L311" s="85">
        <v>4.21</v>
      </c>
      <c r="M311" s="85">
        <v>3.79</v>
      </c>
      <c r="N311" s="85">
        <v>-3.14</v>
      </c>
      <c r="O311" s="85">
        <v>-4.3099999999999996</v>
      </c>
      <c r="P311" s="85">
        <v>-2.57</v>
      </c>
      <c r="Q311" s="85">
        <v>0.47</v>
      </c>
      <c r="R311" s="85">
        <v>1.17</v>
      </c>
      <c r="S311" s="85">
        <v>1.94</v>
      </c>
      <c r="T311" s="85">
        <v>-1.39</v>
      </c>
      <c r="U311" s="85">
        <v>0.79</v>
      </c>
      <c r="V311" s="85">
        <v>-0.28999999999999998</v>
      </c>
      <c r="W311" s="85">
        <v>3.65</v>
      </c>
      <c r="X311" s="85">
        <v>2.25</v>
      </c>
      <c r="Y311" s="85">
        <v>0.87</v>
      </c>
      <c r="Z311" s="85">
        <v>-4.72</v>
      </c>
      <c r="AA311" s="85">
        <v>-3.58</v>
      </c>
      <c r="AB311" s="85">
        <v>0.35</v>
      </c>
      <c r="AC311" s="85">
        <v>0.43</v>
      </c>
      <c r="AD311" s="85">
        <v>2.02</v>
      </c>
      <c r="AE311" s="85">
        <v>-0.59</v>
      </c>
      <c r="AF311" s="85">
        <v>-0.97</v>
      </c>
      <c r="AG311" s="85">
        <v>-1.04</v>
      </c>
      <c r="AH311" s="85">
        <v>0.38</v>
      </c>
      <c r="AI311" s="85">
        <v>3.04</v>
      </c>
      <c r="AJ311" s="85">
        <v>1.4</v>
      </c>
      <c r="AK311" s="85">
        <v>1.76</v>
      </c>
      <c r="AL311" s="85">
        <v>-2.46</v>
      </c>
      <c r="AM311" s="85">
        <v>-4.0999999999999996</v>
      </c>
      <c r="AN311" s="85">
        <v>-3.47</v>
      </c>
    </row>
    <row r="312" spans="1:40" x14ac:dyDescent="0.25">
      <c r="A312" s="64" t="str">
        <f>'12peso'!A312</f>
        <v>c</v>
      </c>
      <c r="B312" s="64" t="str">
        <f>'12peso'!B312</f>
        <v>sd</v>
      </c>
      <c r="C312" s="64" t="str">
        <f>'12peso'!C312</f>
        <v>i</v>
      </c>
      <c r="D312" s="64"/>
      <c r="E312" s="90">
        <f>'12peso'!E312</f>
        <v>4102004</v>
      </c>
      <c r="F312" s="88">
        <f>'12peso'!F312</f>
        <v>4102004</v>
      </c>
      <c r="G312" s="39" t="str">
        <f>'12peso'!G312</f>
        <v>Saia</v>
      </c>
      <c r="H312" s="85">
        <v>-2.12</v>
      </c>
      <c r="I312" s="85">
        <v>0.28999999999999998</v>
      </c>
      <c r="J312" s="85">
        <v>0.54</v>
      </c>
      <c r="K312" s="85">
        <v>0.99</v>
      </c>
      <c r="L312" s="85">
        <v>0.25</v>
      </c>
      <c r="M312" s="85">
        <v>-0.08</v>
      </c>
      <c r="N312" s="85">
        <v>1.95</v>
      </c>
      <c r="O312" s="85">
        <v>1.23</v>
      </c>
      <c r="P312" s="85">
        <v>-0.06</v>
      </c>
      <c r="Q312" s="85">
        <v>-1.66</v>
      </c>
      <c r="R312" s="85">
        <v>1.47</v>
      </c>
      <c r="S312" s="85">
        <v>2.62</v>
      </c>
      <c r="T312" s="85">
        <v>-1.1599999999999999</v>
      </c>
      <c r="U312" s="85">
        <v>0.06</v>
      </c>
      <c r="V312" s="85">
        <v>-0.05</v>
      </c>
      <c r="W312" s="85">
        <v>0.84</v>
      </c>
      <c r="X312" s="85">
        <v>-0.85</v>
      </c>
      <c r="Y312" s="85">
        <v>1.88</v>
      </c>
      <c r="Z312" s="85">
        <v>-0.03</v>
      </c>
      <c r="AA312" s="85">
        <v>0.22</v>
      </c>
      <c r="AB312" s="85">
        <v>0.7</v>
      </c>
      <c r="AC312" s="85">
        <v>0.96</v>
      </c>
      <c r="AD312" s="85">
        <v>2.0499999999999998</v>
      </c>
      <c r="AE312" s="85">
        <v>1.37</v>
      </c>
      <c r="AF312" s="85">
        <v>-0.78</v>
      </c>
      <c r="AG312" s="85">
        <v>-1.04</v>
      </c>
      <c r="AH312" s="85">
        <v>-0.21</v>
      </c>
      <c r="AI312" s="85">
        <v>0.81</v>
      </c>
      <c r="AJ312" s="85">
        <v>1.49</v>
      </c>
      <c r="AK312" s="85">
        <v>-0.78</v>
      </c>
      <c r="AL312" s="85">
        <v>-0.6</v>
      </c>
      <c r="AM312" s="85">
        <v>-0.3</v>
      </c>
      <c r="AN312" s="85">
        <v>-0.52</v>
      </c>
    </row>
    <row r="313" spans="1:40" x14ac:dyDescent="0.25">
      <c r="A313" s="64" t="str">
        <f>'12peso'!A313</f>
        <v>c</v>
      </c>
      <c r="B313" s="64" t="str">
        <f>'12peso'!B313</f>
        <v>sd</v>
      </c>
      <c r="C313" s="64" t="str">
        <f>'12peso'!C313</f>
        <v>i</v>
      </c>
      <c r="D313" s="64"/>
      <c r="E313" s="90">
        <f>'12peso'!E313</f>
        <v>4102005</v>
      </c>
      <c r="F313" s="88">
        <f>'12peso'!F313</f>
        <v>4102005</v>
      </c>
      <c r="G313" s="39" t="str">
        <f>'12peso'!G313</f>
        <v>Vestido</v>
      </c>
      <c r="H313" s="85">
        <v>-0.49</v>
      </c>
      <c r="I313" s="85">
        <v>-0.65</v>
      </c>
      <c r="J313" s="85">
        <v>-1.44</v>
      </c>
      <c r="K313" s="85">
        <v>2.12</v>
      </c>
      <c r="L313" s="85">
        <v>-0.02</v>
      </c>
      <c r="M313" s="85">
        <v>2.11</v>
      </c>
      <c r="N313" s="85">
        <v>-1.32</v>
      </c>
      <c r="O313" s="85">
        <v>1.47</v>
      </c>
      <c r="P313" s="85">
        <v>0.75</v>
      </c>
      <c r="Q313" s="85">
        <v>-0.47</v>
      </c>
      <c r="R313" s="85">
        <v>1.04</v>
      </c>
      <c r="S313" s="85">
        <v>1.66</v>
      </c>
      <c r="T313" s="85">
        <v>-0.98</v>
      </c>
      <c r="U313" s="85">
        <v>0.26</v>
      </c>
      <c r="V313" s="85">
        <v>-0.91</v>
      </c>
      <c r="W313" s="85">
        <v>1.1200000000000001</v>
      </c>
      <c r="X313" s="85">
        <v>0.23</v>
      </c>
      <c r="Y313" s="85">
        <v>0.94</v>
      </c>
      <c r="Z313" s="85">
        <v>0.68</v>
      </c>
      <c r="AA313" s="85">
        <v>-0.89</v>
      </c>
      <c r="AB313" s="85">
        <v>0.82</v>
      </c>
      <c r="AC313" s="85">
        <v>2.1800000000000002</v>
      </c>
      <c r="AD313" s="85">
        <v>2.34</v>
      </c>
      <c r="AE313" s="85">
        <v>1.1000000000000001</v>
      </c>
      <c r="AF313" s="85">
        <v>-1.41</v>
      </c>
      <c r="AG313" s="85">
        <v>-0.77</v>
      </c>
      <c r="AH313" s="85">
        <v>-0.1</v>
      </c>
      <c r="AI313" s="85">
        <v>0.87</v>
      </c>
      <c r="AJ313" s="85">
        <v>1.96</v>
      </c>
      <c r="AK313" s="85">
        <v>-0.44</v>
      </c>
      <c r="AL313" s="85">
        <v>-0.56999999999999995</v>
      </c>
      <c r="AM313" s="85">
        <v>0.53</v>
      </c>
      <c r="AN313" s="85">
        <v>-0.2</v>
      </c>
    </row>
    <row r="314" spans="1:40" x14ac:dyDescent="0.25">
      <c r="A314" s="64" t="str">
        <f>'12peso'!A314</f>
        <v>c</v>
      </c>
      <c r="B314" s="64" t="str">
        <f>'12peso'!B314</f>
        <v>sd</v>
      </c>
      <c r="C314" s="64" t="str">
        <f>'12peso'!C314</f>
        <v>i</v>
      </c>
      <c r="D314" s="64"/>
      <c r="E314" s="90">
        <f>'12peso'!E314</f>
        <v>4102008</v>
      </c>
      <c r="F314" s="88">
        <f>'12peso'!F314</f>
        <v>4102008</v>
      </c>
      <c r="G314" s="39" t="str">
        <f>'12peso'!G314</f>
        <v>Blusa</v>
      </c>
      <c r="H314" s="85">
        <v>0.02</v>
      </c>
      <c r="I314" s="85">
        <v>-0.83</v>
      </c>
      <c r="J314" s="85">
        <v>-2.39</v>
      </c>
      <c r="K314" s="85">
        <v>-0.33</v>
      </c>
      <c r="L314" s="85">
        <v>1.26</v>
      </c>
      <c r="M314" s="85">
        <v>-0.21</v>
      </c>
      <c r="N314" s="85">
        <v>-0.01</v>
      </c>
      <c r="O314" s="85">
        <v>-0.13</v>
      </c>
      <c r="P314" s="85">
        <v>1.07</v>
      </c>
      <c r="Q314" s="85">
        <v>0.89</v>
      </c>
      <c r="R314" s="85">
        <v>1.5</v>
      </c>
      <c r="S314" s="85">
        <v>2.23</v>
      </c>
      <c r="T314" s="85">
        <v>-1.42</v>
      </c>
      <c r="U314" s="85">
        <v>1.37</v>
      </c>
      <c r="V314" s="85">
        <v>-0.51</v>
      </c>
      <c r="W314" s="85">
        <v>1.6</v>
      </c>
      <c r="X314" s="85">
        <v>-0.51</v>
      </c>
      <c r="Y314" s="85">
        <v>0.39</v>
      </c>
      <c r="Z314" s="85">
        <v>-0.86</v>
      </c>
      <c r="AA314" s="85">
        <v>-0.38</v>
      </c>
      <c r="AB314" s="85">
        <v>1.49</v>
      </c>
      <c r="AC314" s="85">
        <v>1.93</v>
      </c>
      <c r="AD314" s="85">
        <v>0.99</v>
      </c>
      <c r="AE314" s="85">
        <v>0.04</v>
      </c>
      <c r="AF314" s="85">
        <v>0.05</v>
      </c>
      <c r="AG314" s="85">
        <v>-0.9</v>
      </c>
      <c r="AH314" s="85">
        <v>0.71</v>
      </c>
      <c r="AI314" s="85">
        <v>-0.09</v>
      </c>
      <c r="AJ314" s="85">
        <v>-0.06</v>
      </c>
      <c r="AK314" s="85">
        <v>-0.76</v>
      </c>
      <c r="AL314" s="85">
        <v>-0.57999999999999996</v>
      </c>
      <c r="AM314" s="85">
        <v>-0.23</v>
      </c>
      <c r="AN314" s="85">
        <v>1.73</v>
      </c>
    </row>
    <row r="315" spans="1:40" x14ac:dyDescent="0.25">
      <c r="A315" s="64" t="str">
        <f>'12peso'!A315</f>
        <v>c</v>
      </c>
      <c r="B315" s="64" t="str">
        <f>'12peso'!B315</f>
        <v>sd</v>
      </c>
      <c r="C315" s="64" t="str">
        <f>'12peso'!C315</f>
        <v>i</v>
      </c>
      <c r="D315" s="64"/>
      <c r="E315" s="90">
        <f>'12peso'!E315</f>
        <v>4102010</v>
      </c>
      <c r="F315" s="88">
        <f>'12peso'!F315</f>
        <v>4102010</v>
      </c>
      <c r="G315" s="39" t="str">
        <f>'12peso'!G315</f>
        <v>Lingerie</v>
      </c>
      <c r="H315" s="85">
        <v>-1.17</v>
      </c>
      <c r="I315" s="85">
        <v>0.23</v>
      </c>
      <c r="J315" s="85">
        <v>-0.32</v>
      </c>
      <c r="K315" s="85">
        <v>0.19</v>
      </c>
      <c r="L315" s="85">
        <v>0.88</v>
      </c>
      <c r="M315" s="85">
        <v>-0.01</v>
      </c>
      <c r="N315" s="85">
        <v>-0.44</v>
      </c>
      <c r="O315" s="85">
        <v>0.57999999999999996</v>
      </c>
      <c r="P315" s="85">
        <v>1.6</v>
      </c>
      <c r="Q315" s="85">
        <v>1.1299999999999999</v>
      </c>
      <c r="R315" s="85">
        <v>0.66</v>
      </c>
      <c r="S315" s="85">
        <v>0.54</v>
      </c>
      <c r="T315" s="85">
        <v>0.33</v>
      </c>
      <c r="U315" s="85">
        <v>0.41</v>
      </c>
      <c r="V315" s="85">
        <v>1.0900000000000001</v>
      </c>
      <c r="W315" s="85">
        <v>-0.43</v>
      </c>
      <c r="X315" s="85">
        <v>1.51</v>
      </c>
      <c r="Y315" s="85">
        <v>-0.37</v>
      </c>
      <c r="Z315" s="85">
        <v>0.45</v>
      </c>
      <c r="AA315" s="85">
        <v>0.51</v>
      </c>
      <c r="AB315" s="85">
        <v>1.57</v>
      </c>
      <c r="AC315" s="85">
        <v>-0.4</v>
      </c>
      <c r="AD315" s="85">
        <v>1.82</v>
      </c>
      <c r="AE315" s="85">
        <v>0</v>
      </c>
      <c r="AF315" s="85">
        <v>0.74</v>
      </c>
      <c r="AG315" s="85">
        <v>-0.24</v>
      </c>
      <c r="AH315" s="85">
        <v>0.37</v>
      </c>
      <c r="AI315" s="85">
        <v>-0.21</v>
      </c>
      <c r="AJ315" s="85">
        <v>0.64</v>
      </c>
      <c r="AK315" s="85">
        <v>0.95</v>
      </c>
      <c r="AL315" s="85">
        <v>1.0900000000000001</v>
      </c>
      <c r="AM315" s="85">
        <v>-0.77</v>
      </c>
      <c r="AN315" s="85">
        <v>1</v>
      </c>
    </row>
    <row r="316" spans="1:40" x14ac:dyDescent="0.25">
      <c r="A316" s="64" t="str">
        <f>'12peso'!A316</f>
        <v>c</v>
      </c>
      <c r="B316" s="64" t="str">
        <f>'12peso'!B316</f>
        <v>sd</v>
      </c>
      <c r="C316" s="64" t="str">
        <f>'12peso'!C316</f>
        <v>i</v>
      </c>
      <c r="D316" s="64"/>
      <c r="E316" s="90">
        <f>'12peso'!E316</f>
        <v>4102013</v>
      </c>
      <c r="F316" s="88">
        <f>'12peso'!F316</f>
        <v>4102013</v>
      </c>
      <c r="G316" s="39" t="str">
        <f>'12peso'!G316</f>
        <v>Bermuda e short feminino</v>
      </c>
      <c r="H316" s="85">
        <v>0.87</v>
      </c>
      <c r="I316" s="85">
        <v>-0.26</v>
      </c>
      <c r="J316" s="85">
        <v>-1.45</v>
      </c>
      <c r="K316" s="85">
        <v>-1.29</v>
      </c>
      <c r="L316" s="85">
        <v>0.34</v>
      </c>
      <c r="M316" s="85">
        <v>0.13</v>
      </c>
      <c r="N316" s="85">
        <v>1.32</v>
      </c>
      <c r="O316" s="85">
        <v>0.33</v>
      </c>
      <c r="P316" s="85">
        <v>2.17</v>
      </c>
      <c r="Q316" s="85">
        <v>-0.51</v>
      </c>
      <c r="R316" s="85">
        <v>1.39</v>
      </c>
      <c r="S316" s="85">
        <v>1.35</v>
      </c>
      <c r="T316" s="85">
        <v>1.33</v>
      </c>
      <c r="U316" s="85">
        <v>0.71</v>
      </c>
      <c r="V316" s="85">
        <v>-0.08</v>
      </c>
      <c r="W316" s="85">
        <v>0.53</v>
      </c>
      <c r="X316" s="85">
        <v>0.66</v>
      </c>
      <c r="Y316" s="85">
        <v>1.1000000000000001</v>
      </c>
      <c r="Z316" s="85">
        <v>-0.78</v>
      </c>
      <c r="AA316" s="85">
        <v>0.11</v>
      </c>
      <c r="AB316" s="85">
        <v>1.56</v>
      </c>
      <c r="AC316" s="85">
        <v>2.36</v>
      </c>
      <c r="AD316" s="85">
        <v>1.47</v>
      </c>
      <c r="AE316" s="85">
        <v>2.46</v>
      </c>
      <c r="AF316" s="85">
        <v>0.17</v>
      </c>
      <c r="AG316" s="85">
        <v>-0.55000000000000004</v>
      </c>
      <c r="AH316" s="85">
        <v>0.16</v>
      </c>
      <c r="AI316" s="85">
        <v>0.28000000000000003</v>
      </c>
      <c r="AJ316" s="85">
        <v>0.35</v>
      </c>
      <c r="AK316" s="85">
        <v>-1.27</v>
      </c>
      <c r="AL316" s="85">
        <v>-0.37</v>
      </c>
      <c r="AM316" s="85">
        <v>0.22</v>
      </c>
      <c r="AN316" s="85">
        <v>0.71</v>
      </c>
    </row>
    <row r="317" spans="1:40" x14ac:dyDescent="0.25">
      <c r="A317" s="64">
        <f>'12peso'!A317</f>
        <v>0</v>
      </c>
      <c r="B317" s="64">
        <f>'12peso'!B317</f>
        <v>0</v>
      </c>
      <c r="C317" s="64">
        <f>'12peso'!C317</f>
        <v>0</v>
      </c>
      <c r="D317" s="64"/>
      <c r="E317" s="113">
        <f>'12peso'!E317</f>
        <v>4103000</v>
      </c>
      <c r="F317" s="114">
        <f>'12peso'!F317</f>
        <v>4103</v>
      </c>
      <c r="G317" s="99" t="str">
        <f>'12peso'!G317</f>
        <v>Roupa infantil</v>
      </c>
      <c r="H317" s="85">
        <v>-0.4</v>
      </c>
      <c r="I317" s="85">
        <v>0.34</v>
      </c>
      <c r="J317" s="85">
        <v>-1.29</v>
      </c>
      <c r="K317" s="85">
        <v>1.1399999999999999</v>
      </c>
      <c r="L317" s="85">
        <v>0.94</v>
      </c>
      <c r="M317" s="85">
        <v>0.45</v>
      </c>
      <c r="N317" s="85">
        <v>-0.41</v>
      </c>
      <c r="O317" s="85">
        <v>0.27</v>
      </c>
      <c r="P317" s="85">
        <v>0.69</v>
      </c>
      <c r="Q317" s="85">
        <v>1.55</v>
      </c>
      <c r="R317" s="85">
        <v>0.69</v>
      </c>
      <c r="S317" s="85">
        <v>0.89</v>
      </c>
      <c r="T317" s="85">
        <v>-0.02</v>
      </c>
      <c r="U317" s="85">
        <v>0.75</v>
      </c>
      <c r="V317" s="85">
        <v>0.5</v>
      </c>
      <c r="W317" s="85">
        <v>0.89</v>
      </c>
      <c r="X317" s="85">
        <v>0.65</v>
      </c>
      <c r="Y317" s="85">
        <v>0.37</v>
      </c>
      <c r="Z317" s="85">
        <v>-0.35</v>
      </c>
      <c r="AA317" s="85">
        <v>0.72</v>
      </c>
      <c r="AB317" s="85">
        <v>0.49</v>
      </c>
      <c r="AC317" s="85">
        <v>0.77</v>
      </c>
      <c r="AD317" s="85">
        <v>0.22</v>
      </c>
      <c r="AE317" s="85">
        <v>1.04</v>
      </c>
      <c r="AF317" s="85">
        <v>-0.38</v>
      </c>
      <c r="AG317" s="85">
        <v>1.1000000000000001</v>
      </c>
      <c r="AH317" s="85">
        <v>1.03</v>
      </c>
      <c r="AI317" s="85">
        <v>0.6</v>
      </c>
      <c r="AJ317" s="85">
        <v>0.92</v>
      </c>
      <c r="AK317" s="85">
        <v>0.95</v>
      </c>
      <c r="AL317" s="85">
        <v>-0.27</v>
      </c>
      <c r="AM317" s="85">
        <v>-0.76</v>
      </c>
      <c r="AN317" s="85">
        <v>0.12</v>
      </c>
    </row>
    <row r="318" spans="1:40" x14ac:dyDescent="0.25">
      <c r="A318" s="64" t="str">
        <f>'12peso'!A318</f>
        <v>c</v>
      </c>
      <c r="B318" s="64" t="str">
        <f>'12peso'!B318</f>
        <v>sd</v>
      </c>
      <c r="C318" s="64" t="str">
        <f>'12peso'!C318</f>
        <v>i</v>
      </c>
      <c r="D318" s="64"/>
      <c r="E318" s="90">
        <f>'12peso'!E318</f>
        <v>4103001</v>
      </c>
      <c r="F318" s="88">
        <f>'12peso'!F318</f>
        <v>4103001</v>
      </c>
      <c r="G318" s="39" t="str">
        <f>'12peso'!G318</f>
        <v>Uniforme escolar</v>
      </c>
      <c r="H318" s="85">
        <v>1.8</v>
      </c>
      <c r="I318" s="85">
        <v>2.62</v>
      </c>
      <c r="J318" s="85">
        <v>-0.64</v>
      </c>
      <c r="K318" s="85">
        <v>-0.35</v>
      </c>
      <c r="L318" s="85">
        <v>0.54</v>
      </c>
      <c r="M318" s="85">
        <v>-0.27</v>
      </c>
      <c r="N318" s="85">
        <v>-1.23</v>
      </c>
      <c r="O318" s="85">
        <v>1.46</v>
      </c>
      <c r="P318" s="85">
        <v>-1.1599999999999999</v>
      </c>
      <c r="Q318" s="85">
        <v>0.82</v>
      </c>
      <c r="R318" s="85">
        <v>-0.28000000000000003</v>
      </c>
      <c r="S318" s="85">
        <v>-0.34</v>
      </c>
      <c r="T318" s="85">
        <v>2.62</v>
      </c>
      <c r="U318" s="85">
        <v>2.71</v>
      </c>
      <c r="V318" s="85">
        <v>0.52</v>
      </c>
      <c r="W318" s="85">
        <v>0.93</v>
      </c>
      <c r="X318" s="85">
        <v>-0.98</v>
      </c>
      <c r="Y318" s="85">
        <v>0.47</v>
      </c>
      <c r="Z318" s="85">
        <v>0.13</v>
      </c>
      <c r="AA318" s="85">
        <v>-0.14000000000000001</v>
      </c>
      <c r="AB318" s="85">
        <v>0.48</v>
      </c>
      <c r="AC318" s="85">
        <v>0.55000000000000004</v>
      </c>
      <c r="AD318" s="85">
        <v>-0.4</v>
      </c>
      <c r="AE318" s="85">
        <v>0.5</v>
      </c>
      <c r="AF318" s="85">
        <v>1.54</v>
      </c>
      <c r="AG318" s="85">
        <v>1.89</v>
      </c>
      <c r="AH318" s="85">
        <v>1.24</v>
      </c>
      <c r="AI318" s="85">
        <v>1</v>
      </c>
      <c r="AJ318" s="85">
        <v>0.28999999999999998</v>
      </c>
      <c r="AK318" s="85">
        <v>1.1000000000000001</v>
      </c>
      <c r="AL318" s="85">
        <v>-0.64</v>
      </c>
      <c r="AM318" s="85">
        <v>-0.12</v>
      </c>
      <c r="AN318" s="85">
        <v>0.47</v>
      </c>
    </row>
    <row r="319" spans="1:40" x14ac:dyDescent="0.25">
      <c r="A319" s="64" t="str">
        <f>'12peso'!A319</f>
        <v>c</v>
      </c>
      <c r="B319" s="64" t="str">
        <f>'12peso'!B319</f>
        <v>sd</v>
      </c>
      <c r="C319" s="64" t="str">
        <f>'12peso'!C319</f>
        <v>i</v>
      </c>
      <c r="D319" s="64"/>
      <c r="E319" s="90">
        <f>'12peso'!E319</f>
        <v>4103002</v>
      </c>
      <c r="F319" s="88">
        <f>'12peso'!F319</f>
        <v>4103002</v>
      </c>
      <c r="G319" s="39" t="str">
        <f>'12peso'!G319</f>
        <v>Calça comprida infantil</v>
      </c>
      <c r="H319" s="85">
        <v>-0.34</v>
      </c>
      <c r="I319" s="85">
        <v>-0.62</v>
      </c>
      <c r="J319" s="85">
        <v>0.97</v>
      </c>
      <c r="K319" s="85">
        <v>2.3199999999999998</v>
      </c>
      <c r="L319" s="85">
        <v>0.95</v>
      </c>
      <c r="M319" s="85">
        <v>-0.06</v>
      </c>
      <c r="N319" s="85">
        <v>-0.6</v>
      </c>
      <c r="O319" s="85">
        <v>-0.39</v>
      </c>
      <c r="P319" s="85">
        <v>0.47</v>
      </c>
      <c r="Q319" s="85">
        <v>0.73</v>
      </c>
      <c r="R319" s="85">
        <v>1.23</v>
      </c>
      <c r="S319" s="85">
        <v>0.01</v>
      </c>
      <c r="T319" s="85">
        <v>-0.38</v>
      </c>
      <c r="U319" s="85">
        <v>1.39</v>
      </c>
      <c r="V319" s="85">
        <v>1.66</v>
      </c>
      <c r="W319" s="85">
        <v>0.96</v>
      </c>
      <c r="X319" s="85">
        <v>1.01</v>
      </c>
      <c r="Y319" s="85">
        <v>-7.0000000000000007E-2</v>
      </c>
      <c r="Z319" s="85">
        <v>-0.84</v>
      </c>
      <c r="AA319" s="85">
        <v>1.1200000000000001</v>
      </c>
      <c r="AB319" s="85">
        <v>0.09</v>
      </c>
      <c r="AC319" s="85">
        <v>0.56000000000000005</v>
      </c>
      <c r="AD319" s="85">
        <v>-0.31</v>
      </c>
      <c r="AE319" s="85">
        <v>1.38</v>
      </c>
      <c r="AF319" s="85">
        <v>-0.76</v>
      </c>
      <c r="AG319" s="85">
        <v>1.6</v>
      </c>
      <c r="AH319" s="85">
        <v>1.64</v>
      </c>
      <c r="AI319" s="85">
        <v>0.91</v>
      </c>
      <c r="AJ319" s="85">
        <v>1.72</v>
      </c>
      <c r="AK319" s="85">
        <v>1.3</v>
      </c>
      <c r="AL319" s="85">
        <v>-0.22</v>
      </c>
      <c r="AM319" s="85">
        <v>-1.39</v>
      </c>
      <c r="AN319" s="85">
        <v>-0.27</v>
      </c>
    </row>
    <row r="320" spans="1:40" x14ac:dyDescent="0.25">
      <c r="A320" s="64" t="str">
        <f>'12peso'!A320</f>
        <v>c</v>
      </c>
      <c r="B320" s="64" t="str">
        <f>'12peso'!B320</f>
        <v>sd</v>
      </c>
      <c r="C320" s="64" t="str">
        <f>'12peso'!C320</f>
        <v>i</v>
      </c>
      <c r="D320" s="64"/>
      <c r="E320" s="90">
        <f>'12peso'!E320</f>
        <v>4103005</v>
      </c>
      <c r="F320" s="88">
        <f>'12peso'!F320</f>
        <v>4103005</v>
      </c>
      <c r="G320" s="39" t="str">
        <f>'12peso'!G320</f>
        <v>Agasalho infantil</v>
      </c>
      <c r="H320" s="85">
        <v>0.71</v>
      </c>
      <c r="I320" s="85">
        <v>7.0000000000000007E-2</v>
      </c>
      <c r="J320" s="85">
        <v>2.3199999999999998</v>
      </c>
      <c r="K320" s="85">
        <v>3.04</v>
      </c>
      <c r="L320" s="85">
        <v>3.75</v>
      </c>
      <c r="M320" s="85">
        <v>1.92</v>
      </c>
      <c r="N320" s="85">
        <v>-1.92</v>
      </c>
      <c r="O320" s="85">
        <v>-4</v>
      </c>
      <c r="P320" s="85">
        <v>-0.35</v>
      </c>
      <c r="Q320" s="85">
        <v>2.0299999999999998</v>
      </c>
      <c r="R320" s="85">
        <v>0.62</v>
      </c>
      <c r="S320" s="85">
        <v>1.06</v>
      </c>
      <c r="T320" s="85">
        <v>-0.32</v>
      </c>
      <c r="U320" s="85">
        <v>0.81</v>
      </c>
      <c r="V320" s="85">
        <v>0.66</v>
      </c>
      <c r="W320" s="85">
        <v>4.5</v>
      </c>
      <c r="X320" s="85">
        <v>2.5099999999999998</v>
      </c>
      <c r="Y320" s="85">
        <v>-0.48</v>
      </c>
      <c r="Z320" s="85">
        <v>-1.61</v>
      </c>
      <c r="AA320" s="85">
        <v>-1.74</v>
      </c>
      <c r="AB320" s="85">
        <v>-2.0299999999999998</v>
      </c>
      <c r="AC320" s="85">
        <v>1.02</v>
      </c>
      <c r="AD320" s="85">
        <v>-0.16</v>
      </c>
      <c r="AE320" s="85">
        <v>1.1100000000000001</v>
      </c>
      <c r="AF320" s="85">
        <v>-1.03</v>
      </c>
      <c r="AG320" s="85">
        <v>1.38</v>
      </c>
      <c r="AH320" s="85">
        <v>0.98</v>
      </c>
      <c r="AI320" s="85">
        <v>1.27</v>
      </c>
      <c r="AJ320" s="85">
        <v>1.19</v>
      </c>
      <c r="AK320" s="85">
        <v>3.28</v>
      </c>
      <c r="AL320" s="85">
        <v>-1.49</v>
      </c>
      <c r="AM320" s="85">
        <v>-2.93</v>
      </c>
      <c r="AN320" s="85">
        <v>-3.79</v>
      </c>
    </row>
    <row r="321" spans="1:40" x14ac:dyDescent="0.25">
      <c r="A321" s="64" t="str">
        <f>'12peso'!A321</f>
        <v>c</v>
      </c>
      <c r="B321" s="64" t="str">
        <f>'12peso'!B321</f>
        <v>sd</v>
      </c>
      <c r="C321" s="64" t="str">
        <f>'12peso'!C321</f>
        <v>i</v>
      </c>
      <c r="D321" s="64"/>
      <c r="E321" s="90">
        <f>'12peso'!E321</f>
        <v>4103007</v>
      </c>
      <c r="F321" s="88">
        <f>'12peso'!F321</f>
        <v>4103007</v>
      </c>
      <c r="G321" s="39" t="str">
        <f>'12peso'!G321</f>
        <v>Vestido infantil</v>
      </c>
      <c r="H321" s="85">
        <v>-0.14000000000000001</v>
      </c>
      <c r="I321" s="85">
        <v>-1.68</v>
      </c>
      <c r="J321" s="85">
        <v>-1.3</v>
      </c>
      <c r="K321" s="85">
        <v>1.1200000000000001</v>
      </c>
      <c r="L321" s="85">
        <v>-0.36</v>
      </c>
      <c r="M321" s="85">
        <v>0.14000000000000001</v>
      </c>
      <c r="N321" s="85">
        <v>0.75</v>
      </c>
      <c r="O321" s="85">
        <v>0.09</v>
      </c>
      <c r="P321" s="85">
        <v>-0.59</v>
      </c>
      <c r="Q321" s="85">
        <v>1.17</v>
      </c>
      <c r="R321" s="85">
        <v>0.34</v>
      </c>
      <c r="S321" s="85">
        <v>1.72</v>
      </c>
      <c r="T321" s="85">
        <v>0.33</v>
      </c>
      <c r="U321" s="85">
        <v>0.19</v>
      </c>
      <c r="V321" s="85">
        <v>-0.23</v>
      </c>
      <c r="W321" s="85">
        <v>1.1599999999999999</v>
      </c>
      <c r="X321" s="85">
        <v>0.79</v>
      </c>
      <c r="Y321" s="85">
        <v>1.39</v>
      </c>
      <c r="Z321" s="85">
        <v>0.16</v>
      </c>
      <c r="AA321" s="85">
        <v>-0.75</v>
      </c>
      <c r="AB321" s="85">
        <v>-0.56000000000000005</v>
      </c>
      <c r="AC321" s="85">
        <v>0.77</v>
      </c>
      <c r="AD321" s="85">
        <v>1.1000000000000001</v>
      </c>
      <c r="AE321" s="85">
        <v>0.35</v>
      </c>
      <c r="AF321" s="85">
        <v>-0.32</v>
      </c>
      <c r="AG321" s="85">
        <v>0.38</v>
      </c>
      <c r="AH321" s="85">
        <v>1.58</v>
      </c>
      <c r="AI321" s="85">
        <v>1.98</v>
      </c>
      <c r="AJ321" s="85">
        <v>1.57</v>
      </c>
      <c r="AK321" s="85">
        <v>0.71</v>
      </c>
      <c r="AL321" s="85">
        <v>-0.3</v>
      </c>
      <c r="AM321" s="85">
        <v>-0.63</v>
      </c>
      <c r="AN321" s="85">
        <v>-0.41</v>
      </c>
    </row>
    <row r="322" spans="1:40" x14ac:dyDescent="0.25">
      <c r="A322" s="64" t="str">
        <f>'12peso'!A322</f>
        <v>c</v>
      </c>
      <c r="B322" s="64" t="str">
        <f>'12peso'!B322</f>
        <v>sd</v>
      </c>
      <c r="C322" s="64" t="str">
        <f>'12peso'!C322</f>
        <v>i</v>
      </c>
      <c r="D322" s="64"/>
      <c r="E322" s="90">
        <f>'12peso'!E322</f>
        <v>4103008</v>
      </c>
      <c r="F322" s="88">
        <f>'12peso'!F322</f>
        <v>4103008</v>
      </c>
      <c r="G322" s="39" t="str">
        <f>'12peso'!G322</f>
        <v>Bermuda e short infantil</v>
      </c>
      <c r="H322" s="85">
        <v>-7.0000000000000007E-2</v>
      </c>
      <c r="I322" s="85">
        <v>-0.05</v>
      </c>
      <c r="J322" s="85">
        <v>-2.4900000000000002</v>
      </c>
      <c r="K322" s="85">
        <v>-0.79</v>
      </c>
      <c r="L322" s="85">
        <v>0.24</v>
      </c>
      <c r="M322" s="85">
        <v>-1.26</v>
      </c>
      <c r="N322" s="85">
        <v>-0.16</v>
      </c>
      <c r="O322" s="85">
        <v>0.97</v>
      </c>
      <c r="P322" s="85">
        <v>1.82</v>
      </c>
      <c r="Q322" s="85">
        <v>2.81</v>
      </c>
      <c r="R322" s="85">
        <v>1.46</v>
      </c>
      <c r="S322" s="85">
        <v>0.92</v>
      </c>
      <c r="T322" s="85">
        <v>0.26</v>
      </c>
      <c r="U322" s="85">
        <v>0.32</v>
      </c>
      <c r="V322" s="85">
        <v>1.59</v>
      </c>
      <c r="W322" s="85">
        <v>-1.17</v>
      </c>
      <c r="X322" s="85">
        <v>-0.38</v>
      </c>
      <c r="Y322" s="85">
        <v>0.6</v>
      </c>
      <c r="Z322" s="85">
        <v>1.1100000000000001</v>
      </c>
      <c r="AA322" s="85">
        <v>0.22</v>
      </c>
      <c r="AB322" s="85">
        <v>0.76</v>
      </c>
      <c r="AC322" s="85">
        <v>1.1399999999999999</v>
      </c>
      <c r="AD322" s="85">
        <v>0.57999999999999996</v>
      </c>
      <c r="AE322" s="85">
        <v>1.21</v>
      </c>
      <c r="AF322" s="85">
        <v>0.05</v>
      </c>
      <c r="AG322" s="85">
        <v>1.06</v>
      </c>
      <c r="AH322" s="85">
        <v>0.47</v>
      </c>
      <c r="AI322" s="85">
        <v>0.28000000000000003</v>
      </c>
      <c r="AJ322" s="85">
        <v>-0.26</v>
      </c>
      <c r="AK322" s="85">
        <v>1.07</v>
      </c>
      <c r="AL322" s="85">
        <v>0.52</v>
      </c>
      <c r="AM322" s="85">
        <v>0.02</v>
      </c>
      <c r="AN322" s="85">
        <v>0.54</v>
      </c>
    </row>
    <row r="323" spans="1:40" x14ac:dyDescent="0.25">
      <c r="A323" s="64" t="str">
        <f>'12peso'!A323</f>
        <v>c</v>
      </c>
      <c r="B323" s="64" t="str">
        <f>'12peso'!B323</f>
        <v>sd</v>
      </c>
      <c r="C323" s="64" t="str">
        <f>'12peso'!C323</f>
        <v>i</v>
      </c>
      <c r="D323" s="64"/>
      <c r="E323" s="90">
        <f>'12peso'!E323</f>
        <v>4103011</v>
      </c>
      <c r="F323" s="88">
        <f>'12peso'!F323</f>
        <v>4103011</v>
      </c>
      <c r="G323" s="39" t="str">
        <f>'12peso'!G323</f>
        <v>Camisa / camiseta infantil</v>
      </c>
      <c r="H323" s="85">
        <v>-1.1200000000000001</v>
      </c>
      <c r="I323" s="85">
        <v>1.59</v>
      </c>
      <c r="J323" s="85">
        <v>-2.4</v>
      </c>
      <c r="K323" s="85">
        <v>1.3</v>
      </c>
      <c r="L323" s="85">
        <v>1.46</v>
      </c>
      <c r="M323" s="85">
        <v>1.04</v>
      </c>
      <c r="N323" s="85">
        <v>-0.49</v>
      </c>
      <c r="O323" s="85">
        <v>0.83</v>
      </c>
      <c r="P323" s="85">
        <v>1</v>
      </c>
      <c r="Q323" s="85">
        <v>1.94</v>
      </c>
      <c r="R323" s="85">
        <v>0.17</v>
      </c>
      <c r="S323" s="85">
        <v>1.01</v>
      </c>
      <c r="T323" s="85">
        <v>-0.4</v>
      </c>
      <c r="U323" s="85">
        <v>0.56999999999999995</v>
      </c>
      <c r="V323" s="85">
        <v>-0.14000000000000001</v>
      </c>
      <c r="W323" s="85">
        <v>1.24</v>
      </c>
      <c r="X323" s="85">
        <v>0.86</v>
      </c>
      <c r="Y323" s="85">
        <v>0.48</v>
      </c>
      <c r="Z323" s="85">
        <v>-0.86</v>
      </c>
      <c r="AA323" s="85">
        <v>1.57</v>
      </c>
      <c r="AB323" s="85">
        <v>1.22</v>
      </c>
      <c r="AC323" s="85">
        <v>0.71</v>
      </c>
      <c r="AD323" s="85">
        <v>0.23</v>
      </c>
      <c r="AE323" s="85">
        <v>1.1200000000000001</v>
      </c>
      <c r="AF323" s="85">
        <v>-0.76</v>
      </c>
      <c r="AG323" s="85">
        <v>0.93</v>
      </c>
      <c r="AH323" s="85">
        <v>1.2</v>
      </c>
      <c r="AI323" s="85">
        <v>0.25</v>
      </c>
      <c r="AJ323" s="85">
        <v>1</v>
      </c>
      <c r="AK323" s="85">
        <v>0.33</v>
      </c>
      <c r="AL323" s="85">
        <v>-0.4</v>
      </c>
      <c r="AM323" s="85">
        <v>-0.95</v>
      </c>
      <c r="AN323" s="85">
        <v>0.69</v>
      </c>
    </row>
    <row r="324" spans="1:40" x14ac:dyDescent="0.25">
      <c r="A324" s="64" t="str">
        <f>'12peso'!A324</f>
        <v>c</v>
      </c>
      <c r="B324" s="64" t="str">
        <f>'12peso'!B324</f>
        <v>sd</v>
      </c>
      <c r="C324" s="64" t="str">
        <f>'12peso'!C324</f>
        <v>i</v>
      </c>
      <c r="D324" s="64"/>
      <c r="E324" s="90">
        <f>'12peso'!E324</f>
        <v>4103031</v>
      </c>
      <c r="F324" s="88">
        <f>'12peso'!F324</f>
        <v>4103031</v>
      </c>
      <c r="G324" s="39" t="str">
        <f>'12peso'!G324</f>
        <v>Conjunto infantil</v>
      </c>
      <c r="H324" s="85">
        <v>0.27</v>
      </c>
      <c r="I324" s="85">
        <v>-0.96</v>
      </c>
      <c r="J324" s="85">
        <v>-1.67</v>
      </c>
      <c r="K324" s="85">
        <v>0.34</v>
      </c>
      <c r="L324" s="85">
        <v>-1.02</v>
      </c>
      <c r="M324" s="85">
        <v>1.82</v>
      </c>
      <c r="N324" s="85">
        <v>0.15</v>
      </c>
      <c r="O324" s="85">
        <v>1.1200000000000001</v>
      </c>
      <c r="P324" s="85">
        <v>0.93</v>
      </c>
      <c r="Q324" s="85">
        <v>-0.89</v>
      </c>
      <c r="R324" s="85">
        <v>1.61</v>
      </c>
      <c r="S324" s="85">
        <v>1.77</v>
      </c>
      <c r="T324" s="85">
        <v>1.0900000000000001</v>
      </c>
      <c r="U324" s="85">
        <v>0.8</v>
      </c>
      <c r="V324" s="85">
        <v>-0.59</v>
      </c>
      <c r="W324" s="85">
        <v>-0.32</v>
      </c>
      <c r="X324" s="85">
        <v>-0.37</v>
      </c>
      <c r="Y324" s="85">
        <v>-0.41</v>
      </c>
      <c r="Z324" s="85">
        <v>1.02</v>
      </c>
      <c r="AA324" s="85">
        <v>0.86</v>
      </c>
      <c r="AB324" s="85">
        <v>0.75</v>
      </c>
      <c r="AC324" s="85">
        <v>0.79</v>
      </c>
      <c r="AD324" s="85">
        <v>0.02</v>
      </c>
      <c r="AE324" s="85">
        <v>0.48</v>
      </c>
      <c r="AF324" s="85">
        <v>1.61</v>
      </c>
      <c r="AG324" s="85">
        <v>1.31</v>
      </c>
      <c r="AH324" s="85">
        <v>-1.32</v>
      </c>
      <c r="AI324" s="85">
        <v>-0.44</v>
      </c>
      <c r="AJ324" s="85">
        <v>-0.01</v>
      </c>
      <c r="AK324" s="85">
        <v>1.53</v>
      </c>
      <c r="AL324" s="85">
        <v>-0.09</v>
      </c>
      <c r="AM324" s="85">
        <v>2.08</v>
      </c>
      <c r="AN324" s="85">
        <v>1.29</v>
      </c>
    </row>
    <row r="325" spans="1:40" x14ac:dyDescent="0.25">
      <c r="A325" s="64">
        <f>'12peso'!A325</f>
        <v>0</v>
      </c>
      <c r="B325" s="64">
        <f>'12peso'!B325</f>
        <v>0</v>
      </c>
      <c r="C325" s="64">
        <f>'12peso'!C325</f>
        <v>0</v>
      </c>
      <c r="D325" s="64"/>
      <c r="E325" s="113">
        <f>'12peso'!E325</f>
        <v>4200000</v>
      </c>
      <c r="F325" s="114">
        <f>'12peso'!F325</f>
        <v>42</v>
      </c>
      <c r="G325" s="99" t="str">
        <f>'12peso'!G325</f>
        <v>Calçados e acessórios</v>
      </c>
      <c r="H325" s="85">
        <v>0.01</v>
      </c>
      <c r="I325" s="85">
        <v>-0.49</v>
      </c>
      <c r="J325" s="85">
        <v>7.0000000000000007E-2</v>
      </c>
      <c r="K325" s="85">
        <v>1.23</v>
      </c>
      <c r="L325" s="85">
        <v>1.1200000000000001</v>
      </c>
      <c r="M325" s="85">
        <v>-0.04</v>
      </c>
      <c r="N325" s="85">
        <v>0.9</v>
      </c>
      <c r="O325" s="85">
        <v>0.49</v>
      </c>
      <c r="P325" s="85">
        <v>1.06</v>
      </c>
      <c r="Q325" s="85">
        <v>1.5</v>
      </c>
      <c r="R325" s="85">
        <v>0.81</v>
      </c>
      <c r="S325" s="85">
        <v>0.71</v>
      </c>
      <c r="T325" s="85">
        <v>0.12</v>
      </c>
      <c r="U325" s="85">
        <v>0.19</v>
      </c>
      <c r="V325" s="85">
        <v>0.7</v>
      </c>
      <c r="W325" s="85">
        <v>-0.02</v>
      </c>
      <c r="X325" s="85">
        <v>1.1599999999999999</v>
      </c>
      <c r="Y325" s="85">
        <v>-0.05</v>
      </c>
      <c r="Z325" s="85">
        <v>-0.01</v>
      </c>
      <c r="AA325" s="85">
        <v>-0.11</v>
      </c>
      <c r="AB325" s="85">
        <v>0.57999999999999996</v>
      </c>
      <c r="AC325" s="85">
        <v>1.03</v>
      </c>
      <c r="AD325" s="85">
        <v>0.78</v>
      </c>
      <c r="AE325" s="85">
        <v>0.59</v>
      </c>
      <c r="AF325" s="85">
        <v>0.06</v>
      </c>
      <c r="AG325" s="85">
        <v>-0.64</v>
      </c>
      <c r="AH325" s="85">
        <v>0.26</v>
      </c>
      <c r="AI325" s="85">
        <v>0.36</v>
      </c>
      <c r="AJ325" s="85">
        <v>0.57999999999999996</v>
      </c>
      <c r="AK325" s="85">
        <v>0.79</v>
      </c>
      <c r="AL325" s="85">
        <v>0.02</v>
      </c>
      <c r="AM325" s="85">
        <v>0.08</v>
      </c>
      <c r="AN325" s="85">
        <v>0.83</v>
      </c>
    </row>
    <row r="326" spans="1:40" x14ac:dyDescent="0.25">
      <c r="A326" s="64">
        <f>'12peso'!A326</f>
        <v>0</v>
      </c>
      <c r="B326" s="64">
        <f>'12peso'!B326</f>
        <v>0</v>
      </c>
      <c r="C326" s="64">
        <f>'12peso'!C326</f>
        <v>0</v>
      </c>
      <c r="D326" s="64"/>
      <c r="E326" s="113">
        <f>'12peso'!E326</f>
        <v>4201000</v>
      </c>
      <c r="F326" s="114">
        <f>'12peso'!F326</f>
        <v>4201</v>
      </c>
      <c r="G326" s="99" t="str">
        <f>'12peso'!G326</f>
        <v>Calçados e acessórios</v>
      </c>
      <c r="H326" s="85">
        <v>0.01</v>
      </c>
      <c r="I326" s="85">
        <v>-0.49</v>
      </c>
      <c r="J326" s="85">
        <v>7.0000000000000007E-2</v>
      </c>
      <c r="K326" s="85">
        <v>1.23</v>
      </c>
      <c r="L326" s="85">
        <v>1.1200000000000001</v>
      </c>
      <c r="M326" s="85">
        <v>-0.04</v>
      </c>
      <c r="N326" s="85">
        <v>0.9</v>
      </c>
      <c r="O326" s="85">
        <v>0.49</v>
      </c>
      <c r="P326" s="85">
        <v>1.06</v>
      </c>
      <c r="Q326" s="85">
        <v>1.5</v>
      </c>
      <c r="R326" s="85">
        <v>0.81</v>
      </c>
      <c r="S326" s="85">
        <v>0.71</v>
      </c>
      <c r="T326" s="85">
        <v>0.12</v>
      </c>
      <c r="U326" s="85">
        <v>0.19</v>
      </c>
      <c r="V326" s="85">
        <v>0.7</v>
      </c>
      <c r="W326" s="85">
        <v>-0.02</v>
      </c>
      <c r="X326" s="85">
        <v>1.1599999999999999</v>
      </c>
      <c r="Y326" s="85">
        <v>-0.05</v>
      </c>
      <c r="Z326" s="85">
        <v>-0.01</v>
      </c>
      <c r="AA326" s="85">
        <v>-0.11</v>
      </c>
      <c r="AB326" s="85">
        <v>0.57999999999999996</v>
      </c>
      <c r="AC326" s="85">
        <v>1.03</v>
      </c>
      <c r="AD326" s="85">
        <v>0.78</v>
      </c>
      <c r="AE326" s="85">
        <v>0.59</v>
      </c>
      <c r="AF326" s="85">
        <v>0.06</v>
      </c>
      <c r="AG326" s="85">
        <v>-0.64</v>
      </c>
      <c r="AH326" s="85">
        <v>0.26</v>
      </c>
      <c r="AI326" s="85">
        <v>0.36</v>
      </c>
      <c r="AJ326" s="85">
        <v>0.57999999999999996</v>
      </c>
      <c r="AK326" s="85">
        <v>0.79</v>
      </c>
      <c r="AL326" s="85">
        <v>0.02</v>
      </c>
      <c r="AM326" s="85">
        <v>0.08</v>
      </c>
      <c r="AN326" s="85">
        <v>0.83</v>
      </c>
    </row>
    <row r="327" spans="1:40" x14ac:dyDescent="0.25">
      <c r="A327" s="64" t="str">
        <f>'12peso'!A327</f>
        <v>c</v>
      </c>
      <c r="B327" s="64" t="str">
        <f>'12peso'!B327</f>
        <v>sd</v>
      </c>
      <c r="C327" s="64" t="str">
        <f>'12peso'!C327</f>
        <v>i</v>
      </c>
      <c r="D327" s="64"/>
      <c r="E327" s="90">
        <f>'12peso'!E327</f>
        <v>4201002</v>
      </c>
      <c r="F327" s="88">
        <f>'12peso'!F327</f>
        <v>4201002</v>
      </c>
      <c r="G327" s="39" t="str">
        <f>'12peso'!G327</f>
        <v>Sapato masculino</v>
      </c>
      <c r="H327" s="85">
        <v>-0.81</v>
      </c>
      <c r="I327" s="85">
        <v>-0.02</v>
      </c>
      <c r="J327" s="85">
        <v>0.28000000000000003</v>
      </c>
      <c r="K327" s="85">
        <v>1.3</v>
      </c>
      <c r="L327" s="85">
        <v>3.06</v>
      </c>
      <c r="M327" s="85">
        <v>-1</v>
      </c>
      <c r="N327" s="85">
        <v>1.2</v>
      </c>
      <c r="O327" s="85">
        <v>0.51</v>
      </c>
      <c r="P327" s="85">
        <v>1.4</v>
      </c>
      <c r="Q327" s="85">
        <v>0.64</v>
      </c>
      <c r="R327" s="85">
        <v>1.1200000000000001</v>
      </c>
      <c r="S327" s="85">
        <v>0.37</v>
      </c>
      <c r="T327" s="85">
        <v>0.1</v>
      </c>
      <c r="U327" s="85">
        <v>0.99</v>
      </c>
      <c r="V327" s="85">
        <v>0.91</v>
      </c>
      <c r="W327" s="85">
        <v>0.38</v>
      </c>
      <c r="X327" s="85">
        <v>0.49</v>
      </c>
      <c r="Y327" s="85">
        <v>0.36</v>
      </c>
      <c r="Z327" s="85">
        <v>-0.78</v>
      </c>
      <c r="AA327" s="85">
        <v>0.06</v>
      </c>
      <c r="AB327" s="85">
        <v>-0.06</v>
      </c>
      <c r="AC327" s="85">
        <v>1.64</v>
      </c>
      <c r="AD327" s="85">
        <v>1.02</v>
      </c>
      <c r="AE327" s="85">
        <v>1.07</v>
      </c>
      <c r="AF327" s="85">
        <v>-0.71</v>
      </c>
      <c r="AG327" s="85">
        <v>0.32</v>
      </c>
      <c r="AH327" s="85">
        <v>-0.51</v>
      </c>
      <c r="AI327" s="85">
        <v>0.28999999999999998</v>
      </c>
      <c r="AJ327" s="85">
        <v>1.25</v>
      </c>
      <c r="AK327" s="85">
        <v>0.98</v>
      </c>
      <c r="AL327" s="85">
        <v>0.12</v>
      </c>
      <c r="AM327" s="85">
        <v>1.36</v>
      </c>
      <c r="AN327" s="85">
        <v>-0.05</v>
      </c>
    </row>
    <row r="328" spans="1:40" x14ac:dyDescent="0.25">
      <c r="A328" s="64" t="str">
        <f>'12peso'!A328</f>
        <v>c</v>
      </c>
      <c r="B328" s="64" t="str">
        <f>'12peso'!B328</f>
        <v>sd</v>
      </c>
      <c r="C328" s="64" t="str">
        <f>'12peso'!C328</f>
        <v>i</v>
      </c>
      <c r="D328" s="64"/>
      <c r="E328" s="90">
        <f>'12peso'!E328</f>
        <v>4201003</v>
      </c>
      <c r="F328" s="88">
        <f>'12peso'!F328</f>
        <v>4201003</v>
      </c>
      <c r="G328" s="39" t="str">
        <f>'12peso'!G328</f>
        <v>Sapato feminino</v>
      </c>
      <c r="H328" s="85">
        <v>0.39</v>
      </c>
      <c r="I328" s="85">
        <v>0.06</v>
      </c>
      <c r="J328" s="85">
        <v>-0.35</v>
      </c>
      <c r="K328" s="85">
        <v>1.72</v>
      </c>
      <c r="L328" s="85">
        <v>1.5</v>
      </c>
      <c r="M328" s="85">
        <v>-0.32</v>
      </c>
      <c r="N328" s="85">
        <v>1.49</v>
      </c>
      <c r="O328" s="85">
        <v>-1.58</v>
      </c>
      <c r="P328" s="85">
        <v>1.81</v>
      </c>
      <c r="Q328" s="85">
        <v>2.1800000000000002</v>
      </c>
      <c r="R328" s="85">
        <v>1.1200000000000001</v>
      </c>
      <c r="S328" s="85">
        <v>1.48</v>
      </c>
      <c r="T328" s="85">
        <v>-1.01</v>
      </c>
      <c r="U328" s="85">
        <v>-0.46</v>
      </c>
      <c r="V328" s="85">
        <v>0.95</v>
      </c>
      <c r="W328" s="85">
        <v>0.59</v>
      </c>
      <c r="X328" s="85">
        <v>1.91</v>
      </c>
      <c r="Y328" s="85">
        <v>0.05</v>
      </c>
      <c r="Z328" s="85">
        <v>-0.7</v>
      </c>
      <c r="AA328" s="85">
        <v>0.23</v>
      </c>
      <c r="AB328" s="85">
        <v>-0.39</v>
      </c>
      <c r="AC328" s="85">
        <v>0.2</v>
      </c>
      <c r="AD328" s="85">
        <v>0.32</v>
      </c>
      <c r="AE328" s="85">
        <v>-0.22</v>
      </c>
      <c r="AF328" s="85">
        <v>0.13</v>
      </c>
      <c r="AG328" s="85">
        <v>-1.55</v>
      </c>
      <c r="AH328" s="85">
        <v>1.63</v>
      </c>
      <c r="AI328" s="85">
        <v>0.88</v>
      </c>
      <c r="AJ328" s="85">
        <v>0.41</v>
      </c>
      <c r="AK328" s="85">
        <v>0.97</v>
      </c>
      <c r="AL328" s="85">
        <v>-0.6</v>
      </c>
      <c r="AM328" s="85">
        <v>-0.13</v>
      </c>
      <c r="AN328" s="85">
        <v>0.97</v>
      </c>
    </row>
    <row r="329" spans="1:40" x14ac:dyDescent="0.25">
      <c r="A329" s="64" t="str">
        <f>'12peso'!A329</f>
        <v>c</v>
      </c>
      <c r="B329" s="64" t="str">
        <f>'12peso'!B329</f>
        <v>sd</v>
      </c>
      <c r="C329" s="64" t="str">
        <f>'12peso'!C329</f>
        <v>i</v>
      </c>
      <c r="D329" s="64"/>
      <c r="E329" s="90">
        <f>'12peso'!E329</f>
        <v>4201004</v>
      </c>
      <c r="F329" s="88">
        <f>'12peso'!F329</f>
        <v>4201004</v>
      </c>
      <c r="G329" s="39" t="str">
        <f>'12peso'!G329</f>
        <v>Sapato infantil</v>
      </c>
      <c r="H329" s="85">
        <v>0.19</v>
      </c>
      <c r="I329" s="85">
        <v>-1.1299999999999999</v>
      </c>
      <c r="J329" s="85">
        <v>0.35</v>
      </c>
      <c r="K329" s="85">
        <v>0.23</v>
      </c>
      <c r="L329" s="85">
        <v>1.68</v>
      </c>
      <c r="M329" s="85">
        <v>-1.31</v>
      </c>
      <c r="N329" s="85">
        <v>0.27</v>
      </c>
      <c r="O329" s="85">
        <v>-0.72</v>
      </c>
      <c r="P329" s="85">
        <v>0.95</v>
      </c>
      <c r="Q329" s="85">
        <v>0.35</v>
      </c>
      <c r="R329" s="85">
        <v>0.74</v>
      </c>
      <c r="S329" s="85">
        <v>2.42</v>
      </c>
      <c r="T329" s="85">
        <v>-1.24</v>
      </c>
      <c r="U329" s="85">
        <v>2.93</v>
      </c>
      <c r="V329" s="85">
        <v>-0.53</v>
      </c>
      <c r="W329" s="85">
        <v>1.18</v>
      </c>
      <c r="X329" s="85">
        <v>-0.46</v>
      </c>
      <c r="Y329" s="85">
        <v>2.15</v>
      </c>
      <c r="Z329" s="85">
        <v>1.78</v>
      </c>
      <c r="AA329" s="85">
        <v>2.44</v>
      </c>
      <c r="AB329" s="85">
        <v>-0.69</v>
      </c>
      <c r="AC329" s="85">
        <v>1.23</v>
      </c>
      <c r="AD329" s="85">
        <v>1.33</v>
      </c>
      <c r="AE329" s="85">
        <v>-0.3</v>
      </c>
      <c r="AF329" s="85">
        <v>-0.56000000000000005</v>
      </c>
      <c r="AG329" s="85">
        <v>0.49</v>
      </c>
      <c r="AH329" s="85">
        <v>-0.62</v>
      </c>
      <c r="AI329" s="85">
        <v>1.85</v>
      </c>
      <c r="AJ329" s="85">
        <v>-0.35</v>
      </c>
      <c r="AK329" s="85">
        <v>1.88</v>
      </c>
      <c r="AL329" s="85">
        <v>0.72</v>
      </c>
      <c r="AM329" s="85">
        <v>-1.54</v>
      </c>
      <c r="AN329" s="85">
        <v>2.19</v>
      </c>
    </row>
    <row r="330" spans="1:40" x14ac:dyDescent="0.25">
      <c r="A330" s="64" t="str">
        <f>'12peso'!A330</f>
        <v>c</v>
      </c>
      <c r="B330" s="64" t="str">
        <f>'12peso'!B330</f>
        <v>sd</v>
      </c>
      <c r="C330" s="64" t="str">
        <f>'12peso'!C330</f>
        <v>i</v>
      </c>
      <c r="D330" s="64"/>
      <c r="E330" s="90">
        <f>'12peso'!E330</f>
        <v>4201006</v>
      </c>
      <c r="F330" s="88">
        <f>'12peso'!F330</f>
        <v>4201006</v>
      </c>
      <c r="G330" s="39" t="str">
        <f>'12peso'!G330</f>
        <v>Sandália / chinelo masculino</v>
      </c>
      <c r="H330" s="85">
        <v>-0.69</v>
      </c>
      <c r="I330" s="85">
        <v>-0.82</v>
      </c>
      <c r="J330" s="85">
        <v>-1.99</v>
      </c>
      <c r="K330" s="85">
        <v>-1.84</v>
      </c>
      <c r="L330" s="85">
        <v>2.62</v>
      </c>
      <c r="M330" s="85">
        <v>-1.59</v>
      </c>
      <c r="N330" s="85">
        <v>0.2</v>
      </c>
      <c r="O330" s="85">
        <v>1.1399999999999999</v>
      </c>
      <c r="P330" s="85">
        <v>0.02</v>
      </c>
      <c r="Q330" s="85">
        <v>4.2300000000000004</v>
      </c>
      <c r="R330" s="85">
        <v>-0.35</v>
      </c>
      <c r="S330" s="85">
        <v>-0.93</v>
      </c>
      <c r="T330" s="85">
        <v>-0.49</v>
      </c>
      <c r="U330" s="85">
        <v>-1.1399999999999999</v>
      </c>
      <c r="V330" s="85">
        <v>0.38</v>
      </c>
      <c r="W330" s="85">
        <v>2.42</v>
      </c>
      <c r="X330" s="85">
        <v>1.45</v>
      </c>
      <c r="Y330" s="85">
        <v>-0.59</v>
      </c>
      <c r="Z330" s="85">
        <v>0.54</v>
      </c>
      <c r="AA330" s="85">
        <v>-1.06</v>
      </c>
      <c r="AB330" s="85">
        <v>1.01</v>
      </c>
      <c r="AC330" s="85">
        <v>1.69</v>
      </c>
      <c r="AD330" s="85">
        <v>1.32</v>
      </c>
      <c r="AE330" s="85">
        <v>0.3</v>
      </c>
      <c r="AF330" s="85">
        <v>1.1100000000000001</v>
      </c>
      <c r="AG330" s="85">
        <v>-1.25</v>
      </c>
      <c r="AH330" s="85">
        <v>0.59</v>
      </c>
      <c r="AI330" s="85">
        <v>-0.19</v>
      </c>
      <c r="AJ330" s="85">
        <v>1.63</v>
      </c>
      <c r="AK330" s="85">
        <v>-0.65</v>
      </c>
      <c r="AL330" s="85">
        <v>2.81</v>
      </c>
      <c r="AM330" s="85">
        <v>-0.32</v>
      </c>
      <c r="AN330" s="85">
        <v>0.36</v>
      </c>
    </row>
    <row r="331" spans="1:40" x14ac:dyDescent="0.25">
      <c r="A331" s="64" t="str">
        <f>'12peso'!A331</f>
        <v>c</v>
      </c>
      <c r="B331" s="64" t="str">
        <f>'12peso'!B331</f>
        <v>sd</v>
      </c>
      <c r="C331" s="64" t="str">
        <f>'12peso'!C331</f>
        <v>i</v>
      </c>
      <c r="D331" s="64"/>
      <c r="E331" s="90">
        <f>'12peso'!E331</f>
        <v>4201007</v>
      </c>
      <c r="F331" s="88">
        <f>'12peso'!F331</f>
        <v>4201007</v>
      </c>
      <c r="G331" s="39" t="str">
        <f>'12peso'!G331</f>
        <v>Sandália / chinelo feminino</v>
      </c>
      <c r="H331" s="85">
        <v>0.66</v>
      </c>
      <c r="I331" s="85">
        <v>-0.18</v>
      </c>
      <c r="J331" s="85">
        <v>-1.47</v>
      </c>
      <c r="K331" s="85">
        <v>0.72</v>
      </c>
      <c r="L331" s="85">
        <v>1.3</v>
      </c>
      <c r="M331" s="85">
        <v>1.47</v>
      </c>
      <c r="N331" s="85">
        <v>-0.28999999999999998</v>
      </c>
      <c r="O331" s="85">
        <v>1.93</v>
      </c>
      <c r="P331" s="85">
        <v>1.32</v>
      </c>
      <c r="Q331" s="85">
        <v>2.68</v>
      </c>
      <c r="R331" s="85">
        <v>1.04</v>
      </c>
      <c r="S331" s="85">
        <v>1.8</v>
      </c>
      <c r="T331" s="85">
        <v>1.1299999999999999</v>
      </c>
      <c r="U331" s="85">
        <v>7.0000000000000007E-2</v>
      </c>
      <c r="V331" s="85">
        <v>0.22</v>
      </c>
      <c r="W331" s="85">
        <v>-1.3</v>
      </c>
      <c r="X331" s="85">
        <v>-0.09</v>
      </c>
      <c r="Y331" s="85">
        <v>0.56000000000000005</v>
      </c>
      <c r="Z331" s="85">
        <v>0.57999999999999996</v>
      </c>
      <c r="AA331" s="85">
        <v>0.52</v>
      </c>
      <c r="AB331" s="85">
        <v>0.92</v>
      </c>
      <c r="AC331" s="85">
        <v>1.69</v>
      </c>
      <c r="AD331" s="85">
        <v>0.72</v>
      </c>
      <c r="AE331" s="85">
        <v>0.16</v>
      </c>
      <c r="AF331" s="85">
        <v>0.25</v>
      </c>
      <c r="AG331" s="85">
        <v>-1.48</v>
      </c>
      <c r="AH331" s="85">
        <v>-1.19</v>
      </c>
      <c r="AI331" s="85">
        <v>-0.8</v>
      </c>
      <c r="AJ331" s="85">
        <v>1.46</v>
      </c>
      <c r="AK331" s="85">
        <v>0.44</v>
      </c>
      <c r="AL331" s="85">
        <v>-0.67</v>
      </c>
      <c r="AM331" s="85">
        <v>0.81</v>
      </c>
      <c r="AN331" s="85">
        <v>1.54</v>
      </c>
    </row>
    <row r="332" spans="1:40" x14ac:dyDescent="0.25">
      <c r="A332" s="64" t="str">
        <f>'12peso'!A332</f>
        <v>c</v>
      </c>
      <c r="B332" s="64" t="str">
        <f>'12peso'!B332</f>
        <v>sd</v>
      </c>
      <c r="C332" s="64" t="str">
        <f>'12peso'!C332</f>
        <v>i</v>
      </c>
      <c r="D332" s="64"/>
      <c r="E332" s="90">
        <f>'12peso'!E332</f>
        <v>4201008</v>
      </c>
      <c r="F332" s="88">
        <f>'12peso'!F332</f>
        <v>4201008</v>
      </c>
      <c r="G332" s="39" t="str">
        <f>'12peso'!G332</f>
        <v>Sandália / chinelo infantil</v>
      </c>
      <c r="H332" s="85">
        <v>0.88</v>
      </c>
      <c r="I332" s="85">
        <v>-0.16</v>
      </c>
      <c r="J332" s="85">
        <v>-0.71</v>
      </c>
      <c r="K332" s="85">
        <v>-1.24</v>
      </c>
      <c r="L332" s="85">
        <v>1.82</v>
      </c>
      <c r="M332" s="85">
        <v>-2.42</v>
      </c>
      <c r="N332" s="85">
        <v>1.19</v>
      </c>
      <c r="O332" s="85">
        <v>0.17</v>
      </c>
      <c r="P332" s="85">
        <v>1.3</v>
      </c>
      <c r="Q332" s="85">
        <v>1.02</v>
      </c>
      <c r="R332" s="85">
        <v>2.09</v>
      </c>
      <c r="S332" s="85">
        <v>-0.75</v>
      </c>
      <c r="T332" s="85">
        <v>0.59</v>
      </c>
      <c r="U332" s="85">
        <v>1.4</v>
      </c>
      <c r="V332" s="85">
        <v>-1.2</v>
      </c>
      <c r="W332" s="85">
        <v>0.27</v>
      </c>
      <c r="X332" s="85">
        <v>-1.27</v>
      </c>
      <c r="Y332" s="85">
        <v>0.55000000000000004</v>
      </c>
      <c r="Z332" s="85">
        <v>1.22</v>
      </c>
      <c r="AA332" s="85">
        <v>0.83</v>
      </c>
      <c r="AB332" s="85">
        <v>1.37</v>
      </c>
      <c r="AC332" s="85">
        <v>0.51</v>
      </c>
      <c r="AD332" s="85">
        <v>1.04</v>
      </c>
      <c r="AE332" s="85">
        <v>0.67</v>
      </c>
      <c r="AF332" s="85">
        <v>1.65</v>
      </c>
      <c r="AG332" s="85">
        <v>-0.24</v>
      </c>
      <c r="AH332" s="85">
        <v>-0.76</v>
      </c>
      <c r="AI332" s="85">
        <v>-0.7</v>
      </c>
      <c r="AJ332" s="85">
        <v>0.69</v>
      </c>
      <c r="AK332" s="85">
        <v>0.26</v>
      </c>
      <c r="AL332" s="85">
        <v>1.79</v>
      </c>
      <c r="AM332" s="85">
        <v>1.3</v>
      </c>
      <c r="AN332" s="85">
        <v>0.62</v>
      </c>
    </row>
    <row r="333" spans="1:40" x14ac:dyDescent="0.25">
      <c r="A333" s="64" t="str">
        <f>'12peso'!A333</f>
        <v>c</v>
      </c>
      <c r="B333" s="64" t="str">
        <f>'12peso'!B333</f>
        <v>sd</v>
      </c>
      <c r="C333" s="64" t="str">
        <f>'12peso'!C333</f>
        <v>i</v>
      </c>
      <c r="D333" s="64"/>
      <c r="E333" s="90">
        <f>'12peso'!E333</f>
        <v>4201015</v>
      </c>
      <c r="F333" s="88">
        <f>'12peso'!F333</f>
        <v>4201015</v>
      </c>
      <c r="G333" s="39" t="str">
        <f>'12peso'!G333</f>
        <v>Bolsa</v>
      </c>
      <c r="H333" s="85">
        <v>0.79</v>
      </c>
      <c r="I333" s="85">
        <v>-1.1200000000000001</v>
      </c>
      <c r="J333" s="85">
        <v>-0.1</v>
      </c>
      <c r="K333" s="85">
        <v>-0.09</v>
      </c>
      <c r="L333" s="85">
        <v>1.2</v>
      </c>
      <c r="M333" s="85">
        <v>1.46</v>
      </c>
      <c r="N333" s="85">
        <v>-0.13</v>
      </c>
      <c r="O333" s="85">
        <v>0.33</v>
      </c>
      <c r="P333" s="85">
        <v>0.84</v>
      </c>
      <c r="Q333" s="85">
        <v>0.31</v>
      </c>
      <c r="R333" s="85">
        <v>1.72</v>
      </c>
      <c r="S333" s="85">
        <v>0.31</v>
      </c>
      <c r="T333" s="85">
        <v>0.04</v>
      </c>
      <c r="U333" s="85">
        <v>1.67</v>
      </c>
      <c r="V333" s="85">
        <v>0.86</v>
      </c>
      <c r="W333" s="85">
        <v>1.93</v>
      </c>
      <c r="X333" s="85">
        <v>2.48</v>
      </c>
      <c r="Y333" s="85">
        <v>0.66</v>
      </c>
      <c r="Z333" s="85">
        <v>0.22</v>
      </c>
      <c r="AA333" s="85">
        <v>-0.35</v>
      </c>
      <c r="AB333" s="85">
        <v>-7.0000000000000007E-2</v>
      </c>
      <c r="AC333" s="85">
        <v>1.48</v>
      </c>
      <c r="AD333" s="85">
        <v>1.02</v>
      </c>
      <c r="AE333" s="85">
        <v>1.66</v>
      </c>
      <c r="AF333" s="85">
        <v>0.42</v>
      </c>
      <c r="AG333" s="85">
        <v>-0.6</v>
      </c>
      <c r="AH333" s="85">
        <v>-7.0000000000000007E-2</v>
      </c>
      <c r="AI333" s="85">
        <v>-1.1499999999999999</v>
      </c>
      <c r="AJ333" s="85">
        <v>1.0900000000000001</v>
      </c>
      <c r="AK333" s="85">
        <v>1.04</v>
      </c>
      <c r="AL333" s="85">
        <v>1.02</v>
      </c>
      <c r="AM333" s="85">
        <v>-0.26</v>
      </c>
      <c r="AN333" s="85">
        <v>0.79</v>
      </c>
    </row>
    <row r="334" spans="1:40" x14ac:dyDescent="0.25">
      <c r="A334" s="64" t="str">
        <f>'12peso'!A334</f>
        <v>c</v>
      </c>
      <c r="B334" s="64" t="str">
        <f>'12peso'!B334</f>
        <v>sd</v>
      </c>
      <c r="C334" s="64" t="str">
        <f>'12peso'!C334</f>
        <v>i</v>
      </c>
      <c r="D334" s="64"/>
      <c r="E334" s="90">
        <f>'12peso'!E334</f>
        <v>4201063</v>
      </c>
      <c r="F334" s="88">
        <f>'12peso'!F334</f>
        <v>4201063</v>
      </c>
      <c r="G334" s="39" t="str">
        <f>'12peso'!G334</f>
        <v>Tênis</v>
      </c>
      <c r="H334" s="85">
        <v>-0.56000000000000005</v>
      </c>
      <c r="I334" s="85">
        <v>-0.89</v>
      </c>
      <c r="J334" s="85">
        <v>1.25</v>
      </c>
      <c r="K334" s="85">
        <v>1.87</v>
      </c>
      <c r="L334" s="85">
        <v>0.15</v>
      </c>
      <c r="M334" s="85">
        <v>-0.71</v>
      </c>
      <c r="N334" s="85">
        <v>1.5</v>
      </c>
      <c r="O334" s="85">
        <v>0.8</v>
      </c>
      <c r="P334" s="85">
        <v>0.51</v>
      </c>
      <c r="Q334" s="85">
        <v>1.05</v>
      </c>
      <c r="R334" s="85">
        <v>0.15</v>
      </c>
      <c r="S334" s="85">
        <v>-0.02</v>
      </c>
      <c r="T334" s="85">
        <v>0.17</v>
      </c>
      <c r="U334" s="85">
        <v>-0.14000000000000001</v>
      </c>
      <c r="V334" s="85">
        <v>0.85</v>
      </c>
      <c r="W334" s="85">
        <v>-0.38</v>
      </c>
      <c r="X334" s="85">
        <v>1.45</v>
      </c>
      <c r="Y334" s="85">
        <v>-0.87</v>
      </c>
      <c r="Z334" s="85">
        <v>7.0000000000000007E-2</v>
      </c>
      <c r="AA334" s="85">
        <v>-0.69</v>
      </c>
      <c r="AB334" s="85">
        <v>1.27</v>
      </c>
      <c r="AC334" s="85">
        <v>0.74</v>
      </c>
      <c r="AD334" s="85">
        <v>0.87</v>
      </c>
      <c r="AE334" s="85">
        <v>0.79</v>
      </c>
      <c r="AF334" s="85">
        <v>-0.06</v>
      </c>
      <c r="AG334" s="85">
        <v>-0.01</v>
      </c>
      <c r="AH334" s="85">
        <v>0.85</v>
      </c>
      <c r="AI334" s="85">
        <v>1.32</v>
      </c>
      <c r="AJ334" s="85">
        <v>-0.21</v>
      </c>
      <c r="AK334" s="85">
        <v>0.81</v>
      </c>
      <c r="AL334" s="85">
        <v>0.2</v>
      </c>
      <c r="AM334" s="85">
        <v>-0.53</v>
      </c>
      <c r="AN334" s="85">
        <v>0.64</v>
      </c>
    </row>
    <row r="335" spans="1:40" x14ac:dyDescent="0.25">
      <c r="A335" s="64">
        <f>'12peso'!A335</f>
        <v>0</v>
      </c>
      <c r="B335" s="64">
        <f>'12peso'!B335</f>
        <v>0</v>
      </c>
      <c r="C335" s="64">
        <f>'12peso'!C335</f>
        <v>0</v>
      </c>
      <c r="D335" s="64"/>
      <c r="E335" s="113">
        <f>'12peso'!E335</f>
        <v>4300000</v>
      </c>
      <c r="F335" s="114">
        <f>'12peso'!F335</f>
        <v>43</v>
      </c>
      <c r="G335" s="99" t="str">
        <f>'12peso'!G335</f>
        <v>Joias e bijuterias</v>
      </c>
      <c r="H335" s="85">
        <v>1.75</v>
      </c>
      <c r="I335" s="85">
        <v>0.61</v>
      </c>
      <c r="J335" s="85">
        <v>-0.9</v>
      </c>
      <c r="K335" s="85">
        <v>-0.28000000000000003</v>
      </c>
      <c r="L335" s="85">
        <v>1.5</v>
      </c>
      <c r="M335" s="85">
        <v>1</v>
      </c>
      <c r="N335" s="85">
        <v>0.3</v>
      </c>
      <c r="O335" s="85">
        <v>0.41</v>
      </c>
      <c r="P335" s="85">
        <v>2.02</v>
      </c>
      <c r="Q335" s="85">
        <v>1.51</v>
      </c>
      <c r="R335" s="85">
        <v>0.67</v>
      </c>
      <c r="S335" s="85">
        <v>1.19</v>
      </c>
      <c r="T335" s="85">
        <v>0.65</v>
      </c>
      <c r="U335" s="85">
        <v>1.76</v>
      </c>
      <c r="V335" s="85">
        <v>0.89</v>
      </c>
      <c r="W335" s="85">
        <v>0.25</v>
      </c>
      <c r="X335" s="85">
        <v>1.1100000000000001</v>
      </c>
      <c r="Y335" s="85">
        <v>0.06</v>
      </c>
      <c r="Z335" s="85">
        <v>-0.28000000000000003</v>
      </c>
      <c r="AA335" s="85">
        <v>0.78</v>
      </c>
      <c r="AB335" s="85">
        <v>0.88</v>
      </c>
      <c r="AC335" s="85">
        <v>0.69</v>
      </c>
      <c r="AD335" s="85">
        <v>0.49</v>
      </c>
      <c r="AE335" s="85">
        <v>1.21</v>
      </c>
      <c r="AF335" s="85">
        <v>1.2</v>
      </c>
      <c r="AG335" s="85">
        <v>-0.56999999999999995</v>
      </c>
      <c r="AH335" s="85">
        <v>-0.33</v>
      </c>
      <c r="AI335" s="85">
        <v>0.76</v>
      </c>
      <c r="AJ335" s="85">
        <v>0.45</v>
      </c>
      <c r="AK335" s="85">
        <v>0.15</v>
      </c>
      <c r="AL335" s="85">
        <v>0.59</v>
      </c>
      <c r="AM335" s="85">
        <v>0.34</v>
      </c>
      <c r="AN335" s="85">
        <v>0.1</v>
      </c>
    </row>
    <row r="336" spans="1:40" x14ac:dyDescent="0.25">
      <c r="A336" s="64">
        <f>'12peso'!A336</f>
        <v>0</v>
      </c>
      <c r="B336" s="64">
        <f>'12peso'!B336</f>
        <v>0</v>
      </c>
      <c r="C336" s="64">
        <f>'12peso'!C336</f>
        <v>0</v>
      </c>
      <c r="D336" s="64"/>
      <c r="E336" s="113">
        <f>'12peso'!E336</f>
        <v>4301000</v>
      </c>
      <c r="F336" s="114">
        <f>'12peso'!F336</f>
        <v>4301</v>
      </c>
      <c r="G336" s="99" t="str">
        <f>'12peso'!G336</f>
        <v>Joias e bijuterias</v>
      </c>
      <c r="H336" s="85">
        <v>1.75</v>
      </c>
      <c r="I336" s="85">
        <v>0.61</v>
      </c>
      <c r="J336" s="85">
        <v>-0.9</v>
      </c>
      <c r="K336" s="85">
        <v>-0.28000000000000003</v>
      </c>
      <c r="L336" s="85">
        <v>1.5</v>
      </c>
      <c r="M336" s="85">
        <v>1</v>
      </c>
      <c r="N336" s="85">
        <v>0.3</v>
      </c>
      <c r="O336" s="85">
        <v>0.41</v>
      </c>
      <c r="P336" s="85">
        <v>2.02</v>
      </c>
      <c r="Q336" s="85">
        <v>1.51</v>
      </c>
      <c r="R336" s="85">
        <v>0.67</v>
      </c>
      <c r="S336" s="85">
        <v>1.19</v>
      </c>
      <c r="T336" s="85">
        <v>0.65</v>
      </c>
      <c r="U336" s="85">
        <v>1.76</v>
      </c>
      <c r="V336" s="85">
        <v>0.89</v>
      </c>
      <c r="W336" s="85">
        <v>0.25</v>
      </c>
      <c r="X336" s="85">
        <v>1.1100000000000001</v>
      </c>
      <c r="Y336" s="85">
        <v>0.06</v>
      </c>
      <c r="Z336" s="85">
        <v>-0.28000000000000003</v>
      </c>
      <c r="AA336" s="85">
        <v>0.78</v>
      </c>
      <c r="AB336" s="85">
        <v>0.88</v>
      </c>
      <c r="AC336" s="85">
        <v>0.69</v>
      </c>
      <c r="AD336" s="85">
        <v>0.49</v>
      </c>
      <c r="AE336" s="85">
        <v>1.21</v>
      </c>
      <c r="AF336" s="85">
        <v>1.2</v>
      </c>
      <c r="AG336" s="85">
        <v>-0.56999999999999995</v>
      </c>
      <c r="AH336" s="85">
        <v>-0.33</v>
      </c>
      <c r="AI336" s="85">
        <v>0.76</v>
      </c>
      <c r="AJ336" s="85">
        <v>0.45</v>
      </c>
      <c r="AK336" s="85">
        <v>0.15</v>
      </c>
      <c r="AL336" s="85">
        <v>0.59</v>
      </c>
      <c r="AM336" s="85">
        <v>0.34</v>
      </c>
      <c r="AN336" s="85">
        <v>0.1</v>
      </c>
    </row>
    <row r="337" spans="1:40" x14ac:dyDescent="0.25">
      <c r="A337" s="64" t="str">
        <f>'12peso'!A337</f>
        <v>c</v>
      </c>
      <c r="B337" s="64" t="str">
        <f>'12peso'!B337</f>
        <v>d</v>
      </c>
      <c r="C337" s="64" t="str">
        <f>'12peso'!C337</f>
        <v>i</v>
      </c>
      <c r="D337" s="64"/>
      <c r="E337" s="90">
        <f>'12peso'!E337</f>
        <v>4301001</v>
      </c>
      <c r="F337" s="88">
        <f>'12peso'!F337</f>
        <v>4301001</v>
      </c>
      <c r="G337" s="39" t="str">
        <f>'12peso'!G337</f>
        <v>Bijuteria</v>
      </c>
      <c r="H337" s="85">
        <v>1.1100000000000001</v>
      </c>
      <c r="I337" s="85">
        <v>-0.36</v>
      </c>
      <c r="J337" s="85">
        <v>-1.85</v>
      </c>
      <c r="K337" s="85">
        <v>-0.28999999999999998</v>
      </c>
      <c r="L337" s="85">
        <v>2.71</v>
      </c>
      <c r="M337" s="85">
        <v>1.21</v>
      </c>
      <c r="N337" s="85">
        <v>-0.31</v>
      </c>
      <c r="O337" s="85">
        <v>0.96</v>
      </c>
      <c r="P337" s="85">
        <v>2.08</v>
      </c>
      <c r="Q337" s="85">
        <v>1.28</v>
      </c>
      <c r="R337" s="85">
        <v>-0.09</v>
      </c>
      <c r="S337" s="85">
        <v>0.17</v>
      </c>
      <c r="T337" s="85">
        <v>-7.0000000000000007E-2</v>
      </c>
      <c r="U337" s="85">
        <v>0.57999999999999996</v>
      </c>
      <c r="V337" s="85">
        <v>0.46</v>
      </c>
      <c r="W337" s="85">
        <v>-0.83</v>
      </c>
      <c r="X337" s="85">
        <v>1.2</v>
      </c>
      <c r="Y337" s="85">
        <v>0.33</v>
      </c>
      <c r="Z337" s="85">
        <v>-0.5</v>
      </c>
      <c r="AA337" s="85">
        <v>0.39</v>
      </c>
      <c r="AB337" s="85">
        <v>1.52</v>
      </c>
      <c r="AC337" s="85">
        <v>1.81</v>
      </c>
      <c r="AD337" s="85">
        <v>1.07</v>
      </c>
      <c r="AE337" s="85">
        <v>1.21</v>
      </c>
      <c r="AF337" s="85">
        <v>0.91</v>
      </c>
      <c r="AG337" s="85">
        <v>0.21</v>
      </c>
      <c r="AH337" s="85">
        <v>1.1299999999999999</v>
      </c>
      <c r="AI337" s="85">
        <v>1.23</v>
      </c>
      <c r="AJ337" s="85">
        <v>-0.66</v>
      </c>
      <c r="AK337" s="85">
        <v>0.04</v>
      </c>
      <c r="AL337" s="85">
        <v>1.0900000000000001</v>
      </c>
      <c r="AM337" s="85">
        <v>0.83</v>
      </c>
      <c r="AN337" s="85">
        <v>0.35</v>
      </c>
    </row>
    <row r="338" spans="1:40" x14ac:dyDescent="0.25">
      <c r="A338" s="64" t="str">
        <f>'12peso'!A338</f>
        <v>c</v>
      </c>
      <c r="B338" s="64" t="str">
        <f>'12peso'!B338</f>
        <v>d</v>
      </c>
      <c r="C338" s="64" t="str">
        <f>'12peso'!C338</f>
        <v>i</v>
      </c>
      <c r="D338" s="64"/>
      <c r="E338" s="90">
        <f>'12peso'!E338</f>
        <v>4301002</v>
      </c>
      <c r="F338" s="88">
        <f>'12peso'!F338</f>
        <v>4301002</v>
      </c>
      <c r="G338" s="39" t="str">
        <f>'12peso'!G338</f>
        <v>Joia</v>
      </c>
      <c r="H338" s="85">
        <v>2.62</v>
      </c>
      <c r="I338" s="85">
        <v>1.69</v>
      </c>
      <c r="J338" s="85">
        <v>-0.01</v>
      </c>
      <c r="K338" s="85">
        <v>-0.38</v>
      </c>
      <c r="L338" s="85">
        <v>0.34</v>
      </c>
      <c r="M338" s="85">
        <v>0.96</v>
      </c>
      <c r="N338" s="85">
        <v>0.8</v>
      </c>
      <c r="O338" s="85">
        <v>0.34</v>
      </c>
      <c r="P338" s="85">
        <v>1.85</v>
      </c>
      <c r="Q338" s="85">
        <v>1.96</v>
      </c>
      <c r="R338" s="85">
        <v>1.41</v>
      </c>
      <c r="S338" s="85">
        <v>2.2599999999999998</v>
      </c>
      <c r="T338" s="85">
        <v>1.22</v>
      </c>
      <c r="U338" s="85">
        <v>2.93</v>
      </c>
      <c r="V338" s="85">
        <v>1.29</v>
      </c>
      <c r="W338" s="85">
        <v>1.0900000000000001</v>
      </c>
      <c r="X338" s="85">
        <v>1.03</v>
      </c>
      <c r="Y338" s="85">
        <v>-0.25</v>
      </c>
      <c r="Z338" s="85">
        <v>-0.27</v>
      </c>
      <c r="AA338" s="85">
        <v>1.05</v>
      </c>
      <c r="AB338" s="85">
        <v>0.24</v>
      </c>
      <c r="AC338" s="85">
        <v>-0.41</v>
      </c>
      <c r="AD338" s="85">
        <v>-0.03</v>
      </c>
      <c r="AE338" s="85">
        <v>1.29</v>
      </c>
      <c r="AF338" s="85">
        <v>1.38</v>
      </c>
      <c r="AG338" s="85">
        <v>-1.31</v>
      </c>
      <c r="AH338" s="85">
        <v>-1.53</v>
      </c>
      <c r="AI338" s="85">
        <v>0.19</v>
      </c>
      <c r="AJ338" s="85">
        <v>1.49</v>
      </c>
      <c r="AK338" s="85">
        <v>0.33</v>
      </c>
      <c r="AL338" s="85">
        <v>0.05</v>
      </c>
      <c r="AM338" s="85">
        <v>-0.09</v>
      </c>
      <c r="AN338" s="85">
        <v>-0.09</v>
      </c>
    </row>
    <row r="339" spans="1:40" x14ac:dyDescent="0.25">
      <c r="A339" s="64" t="str">
        <f>'12peso'!A339</f>
        <v>c</v>
      </c>
      <c r="B339" s="64" t="str">
        <f>'12peso'!B339</f>
        <v>d</v>
      </c>
      <c r="C339" s="64" t="str">
        <f>'12peso'!C339</f>
        <v>i</v>
      </c>
      <c r="D339" s="64"/>
      <c r="E339" s="90">
        <f>'12peso'!E339</f>
        <v>4301004</v>
      </c>
      <c r="F339" s="88">
        <f>'12peso'!F339</f>
        <v>4301004</v>
      </c>
      <c r="G339" s="39" t="str">
        <f>'12peso'!G339</f>
        <v>Relógio de pulso</v>
      </c>
      <c r="H339" s="85">
        <v>-0.26</v>
      </c>
      <c r="I339" s="85">
        <v>-0.02</v>
      </c>
      <c r="J339" s="85">
        <v>-0.04</v>
      </c>
      <c r="K339" s="85">
        <v>0.86</v>
      </c>
      <c r="L339" s="85">
        <v>0.87</v>
      </c>
      <c r="M339" s="85">
        <v>-1.04</v>
      </c>
      <c r="N339" s="85">
        <v>1.67</v>
      </c>
      <c r="O339" s="85">
        <v>-4.79</v>
      </c>
      <c r="P339" s="85">
        <v>3.32</v>
      </c>
      <c r="Q339" s="85">
        <v>-1.04</v>
      </c>
      <c r="R339" s="85">
        <v>1.01</v>
      </c>
      <c r="S339" s="85">
        <v>0.71</v>
      </c>
      <c r="T339" s="85">
        <v>2.21</v>
      </c>
      <c r="U339" s="85">
        <v>1.44</v>
      </c>
      <c r="V339" s="85">
        <v>1.07</v>
      </c>
      <c r="W339" s="85">
        <v>2.4</v>
      </c>
      <c r="X339" s="85">
        <v>1.03</v>
      </c>
      <c r="Y339" s="85">
        <v>0.94</v>
      </c>
      <c r="Z339" s="85">
        <v>2.12</v>
      </c>
      <c r="AA339" s="85">
        <v>1.94</v>
      </c>
      <c r="AB339" s="85">
        <v>1.57</v>
      </c>
      <c r="AC339" s="85">
        <v>1.31</v>
      </c>
      <c r="AD339" s="85">
        <v>0.23</v>
      </c>
      <c r="AE339" s="85">
        <v>0.41</v>
      </c>
      <c r="AF339" s="85">
        <v>2.23</v>
      </c>
      <c r="AG339" s="85">
        <v>-0.64</v>
      </c>
      <c r="AH339" s="85">
        <v>-2.52</v>
      </c>
      <c r="AI339" s="85">
        <v>1.93</v>
      </c>
      <c r="AJ339" s="85">
        <v>1.32</v>
      </c>
      <c r="AK339" s="85">
        <v>-0.54</v>
      </c>
      <c r="AL339" s="85">
        <v>1.21</v>
      </c>
      <c r="AM339" s="85">
        <v>-0.4</v>
      </c>
      <c r="AN339" s="85">
        <v>-0.63</v>
      </c>
    </row>
    <row r="340" spans="1:40" x14ac:dyDescent="0.25">
      <c r="A340" s="64">
        <f>'12peso'!A340</f>
        <v>0</v>
      </c>
      <c r="B340" s="64">
        <f>'12peso'!B340</f>
        <v>0</v>
      </c>
      <c r="C340" s="64">
        <f>'12peso'!C340</f>
        <v>0</v>
      </c>
      <c r="D340" s="64"/>
      <c r="E340" s="113">
        <f>'12peso'!E340</f>
        <v>4400000</v>
      </c>
      <c r="F340" s="114">
        <f>'12peso'!F340</f>
        <v>44</v>
      </c>
      <c r="G340" s="99" t="str">
        <f>'12peso'!G340</f>
        <v>Tecidos e armarinho</v>
      </c>
      <c r="H340" s="85">
        <v>0.14000000000000001</v>
      </c>
      <c r="I340" s="85">
        <v>0.52</v>
      </c>
      <c r="J340" s="85">
        <v>0.69</v>
      </c>
      <c r="K340" s="85">
        <v>0.64</v>
      </c>
      <c r="L340" s="85">
        <v>0.54</v>
      </c>
      <c r="M340" s="85">
        <v>0.75</v>
      </c>
      <c r="N340" s="85">
        <v>0.08</v>
      </c>
      <c r="O340" s="85">
        <v>-0.51</v>
      </c>
      <c r="P340" s="85">
        <v>0.46</v>
      </c>
      <c r="Q340" s="85">
        <v>0.37</v>
      </c>
      <c r="R340" s="85">
        <v>0.46</v>
      </c>
      <c r="S340" s="85">
        <v>0.2</v>
      </c>
      <c r="T340" s="85">
        <v>0.01</v>
      </c>
      <c r="U340" s="85">
        <v>0.28000000000000003</v>
      </c>
      <c r="V340" s="85">
        <v>0.17</v>
      </c>
      <c r="W340" s="85">
        <v>0.27</v>
      </c>
      <c r="X340" s="85">
        <v>0.41</v>
      </c>
      <c r="Y340" s="85">
        <v>-7.0000000000000007E-2</v>
      </c>
      <c r="Z340" s="85">
        <v>0.14000000000000001</v>
      </c>
      <c r="AA340" s="85">
        <v>0.1</v>
      </c>
      <c r="AB340" s="85">
        <v>1.32</v>
      </c>
      <c r="AC340" s="85">
        <v>0.61</v>
      </c>
      <c r="AD340" s="85">
        <v>-0.03</v>
      </c>
      <c r="AE340" s="85">
        <v>0.71</v>
      </c>
      <c r="AF340" s="85">
        <v>0.31</v>
      </c>
      <c r="AG340" s="85">
        <v>1.0900000000000001</v>
      </c>
      <c r="AH340" s="85">
        <v>0.19</v>
      </c>
      <c r="AI340" s="85">
        <v>-7.0000000000000007E-2</v>
      </c>
      <c r="AJ340" s="85">
        <v>1.55</v>
      </c>
      <c r="AK340" s="85">
        <v>0.22</v>
      </c>
      <c r="AL340" s="85">
        <v>1.59</v>
      </c>
      <c r="AM340" s="85">
        <v>0.5</v>
      </c>
      <c r="AN340" s="85">
        <v>0.68</v>
      </c>
    </row>
    <row r="341" spans="1:40" x14ac:dyDescent="0.25">
      <c r="A341" s="64">
        <f>'12peso'!A341</f>
        <v>0</v>
      </c>
      <c r="B341" s="64">
        <f>'12peso'!B341</f>
        <v>0</v>
      </c>
      <c r="C341" s="64">
        <f>'12peso'!C341</f>
        <v>0</v>
      </c>
      <c r="D341" s="64"/>
      <c r="E341" s="113">
        <f>'12peso'!E341</f>
        <v>4401000</v>
      </c>
      <c r="F341" s="114">
        <f>'12peso'!F341</f>
        <v>4401</v>
      </c>
      <c r="G341" s="99" t="str">
        <f>'12peso'!G341</f>
        <v>Tecidos e armarinho</v>
      </c>
      <c r="H341" s="85">
        <v>0.14000000000000001</v>
      </c>
      <c r="I341" s="85">
        <v>0.52</v>
      </c>
      <c r="J341" s="85">
        <v>0.69</v>
      </c>
      <c r="K341" s="85">
        <v>0.64</v>
      </c>
      <c r="L341" s="85">
        <v>0.54</v>
      </c>
      <c r="M341" s="85">
        <v>0.75</v>
      </c>
      <c r="N341" s="85">
        <v>0.08</v>
      </c>
      <c r="O341" s="85">
        <v>-0.51</v>
      </c>
      <c r="P341" s="85">
        <v>0.46</v>
      </c>
      <c r="Q341" s="85">
        <v>0.37</v>
      </c>
      <c r="R341" s="85">
        <v>0.46</v>
      </c>
      <c r="S341" s="85">
        <v>0.2</v>
      </c>
      <c r="T341" s="85">
        <v>0.01</v>
      </c>
      <c r="U341" s="85">
        <v>0.28000000000000003</v>
      </c>
      <c r="V341" s="85">
        <v>0.17</v>
      </c>
      <c r="W341" s="85">
        <v>0.27</v>
      </c>
      <c r="X341" s="85">
        <v>0.41</v>
      </c>
      <c r="Y341" s="85">
        <v>-7.0000000000000007E-2</v>
      </c>
      <c r="Z341" s="85">
        <v>0.14000000000000001</v>
      </c>
      <c r="AA341" s="85">
        <v>0.1</v>
      </c>
      <c r="AB341" s="85">
        <v>1.32</v>
      </c>
      <c r="AC341" s="85">
        <v>0.61</v>
      </c>
      <c r="AD341" s="85">
        <v>-0.03</v>
      </c>
      <c r="AE341" s="85">
        <v>0.71</v>
      </c>
      <c r="AF341" s="85">
        <v>0.31</v>
      </c>
      <c r="AG341" s="85">
        <v>1.0900000000000001</v>
      </c>
      <c r="AH341" s="85">
        <v>0.19</v>
      </c>
      <c r="AI341" s="85">
        <v>-7.0000000000000007E-2</v>
      </c>
      <c r="AJ341" s="85">
        <v>1.55</v>
      </c>
      <c r="AK341" s="85">
        <v>0.22</v>
      </c>
      <c r="AL341" s="85">
        <v>1.59</v>
      </c>
      <c r="AM341" s="85">
        <v>0.5</v>
      </c>
      <c r="AN341" s="85">
        <v>0.68</v>
      </c>
    </row>
    <row r="342" spans="1:40" x14ac:dyDescent="0.25">
      <c r="A342" s="64" t="str">
        <f>'12peso'!A342</f>
        <v>c</v>
      </c>
      <c r="B342" s="64" t="str">
        <f>'12peso'!B342</f>
        <v>sd</v>
      </c>
      <c r="C342" s="64" t="str">
        <f>'12peso'!C342</f>
        <v>i</v>
      </c>
      <c r="D342" s="64"/>
      <c r="E342" s="90">
        <f>'12peso'!E342</f>
        <v>4401001</v>
      </c>
      <c r="F342" s="88">
        <f>'12peso'!F342</f>
        <v>4401001</v>
      </c>
      <c r="G342" s="39" t="str">
        <f>'12peso'!G342</f>
        <v>Tecido</v>
      </c>
      <c r="H342" s="85">
        <v>-0.9</v>
      </c>
      <c r="I342" s="85">
        <v>1.84</v>
      </c>
      <c r="J342" s="85">
        <v>0.61</v>
      </c>
      <c r="K342" s="85">
        <v>0.69</v>
      </c>
      <c r="L342" s="85">
        <v>-0.2</v>
      </c>
      <c r="M342" s="85">
        <v>0.97</v>
      </c>
      <c r="N342" s="85">
        <v>0.03</v>
      </c>
      <c r="O342" s="85">
        <v>-0.32</v>
      </c>
      <c r="P342" s="85">
        <v>0.97</v>
      </c>
      <c r="Q342" s="85">
        <v>0.17</v>
      </c>
      <c r="R342" s="85">
        <v>0.43</v>
      </c>
      <c r="S342" s="85">
        <v>-0.2</v>
      </c>
      <c r="T342" s="85">
        <v>-0.49</v>
      </c>
      <c r="U342" s="85">
        <v>0.75</v>
      </c>
      <c r="V342" s="85">
        <v>0.2</v>
      </c>
      <c r="W342" s="85">
        <v>0.84</v>
      </c>
      <c r="X342" s="85">
        <v>0.44</v>
      </c>
      <c r="Y342" s="85">
        <v>-0.16</v>
      </c>
      <c r="Z342" s="85">
        <v>0.99</v>
      </c>
      <c r="AA342" s="85">
        <v>0.03</v>
      </c>
      <c r="AB342" s="85">
        <v>0.7</v>
      </c>
      <c r="AC342" s="85">
        <v>1.23</v>
      </c>
      <c r="AD342" s="85">
        <v>-0.26</v>
      </c>
      <c r="AE342" s="85">
        <v>0.99</v>
      </c>
      <c r="AF342" s="85">
        <v>0.22</v>
      </c>
      <c r="AG342" s="85">
        <v>0.76</v>
      </c>
      <c r="AH342" s="85">
        <v>0.43</v>
      </c>
      <c r="AI342" s="85">
        <v>-0.17</v>
      </c>
      <c r="AJ342" s="85">
        <v>0.95</v>
      </c>
      <c r="AK342" s="85">
        <v>0.43</v>
      </c>
      <c r="AL342" s="85">
        <v>0.96</v>
      </c>
      <c r="AM342" s="85">
        <v>0.54</v>
      </c>
      <c r="AN342" s="85">
        <v>0.23</v>
      </c>
    </row>
    <row r="343" spans="1:40" x14ac:dyDescent="0.25">
      <c r="A343" s="64" t="str">
        <f>'12peso'!A343</f>
        <v>c</v>
      </c>
      <c r="B343" s="64" t="str">
        <f>'12peso'!B343</f>
        <v>sd</v>
      </c>
      <c r="C343" s="64" t="str">
        <f>'12peso'!C343</f>
        <v>i</v>
      </c>
      <c r="D343" s="64"/>
      <c r="E343" s="90">
        <f>'12peso'!E343</f>
        <v>4401002</v>
      </c>
      <c r="F343" s="88">
        <f>'12peso'!F343</f>
        <v>4401002</v>
      </c>
      <c r="G343" s="39" t="str">
        <f>'12peso'!G343</f>
        <v>Artigos de armarinho</v>
      </c>
      <c r="H343" s="85">
        <v>2.67</v>
      </c>
      <c r="I343" s="85">
        <v>-1.27</v>
      </c>
      <c r="J343" s="85">
        <v>-0.31</v>
      </c>
      <c r="K343" s="85">
        <v>0.86</v>
      </c>
      <c r="L343" s="85">
        <v>1.65</v>
      </c>
      <c r="M343" s="85">
        <v>1.05</v>
      </c>
      <c r="N343" s="85">
        <v>-0.72</v>
      </c>
      <c r="O343" s="85">
        <v>0.23</v>
      </c>
      <c r="P343" s="85">
        <v>0.73</v>
      </c>
      <c r="Q343" s="85">
        <v>0.26</v>
      </c>
      <c r="R343" s="85">
        <v>-0.12</v>
      </c>
      <c r="S343" s="85">
        <v>0.83</v>
      </c>
      <c r="T343" s="85">
        <v>0.7</v>
      </c>
      <c r="U343" s="85">
        <v>-0.34</v>
      </c>
      <c r="V343" s="85">
        <v>-0.35</v>
      </c>
      <c r="W343" s="85">
        <v>0.76</v>
      </c>
      <c r="X343" s="85">
        <v>0.41</v>
      </c>
      <c r="Y343" s="85">
        <v>-0.44</v>
      </c>
      <c r="Z343" s="85">
        <v>0.61</v>
      </c>
      <c r="AA343" s="85">
        <v>0.03</v>
      </c>
      <c r="AB343" s="85">
        <v>1.52</v>
      </c>
      <c r="AC343" s="85">
        <v>1.1000000000000001</v>
      </c>
      <c r="AD343" s="85">
        <v>0.28000000000000003</v>
      </c>
      <c r="AE343" s="85">
        <v>0.63</v>
      </c>
      <c r="AF343" s="85">
        <v>1.1399999999999999</v>
      </c>
      <c r="AG343" s="85">
        <v>1.1000000000000001</v>
      </c>
      <c r="AH343" s="85">
        <v>0.56999999999999995</v>
      </c>
      <c r="AI343" s="85">
        <v>-0.13</v>
      </c>
      <c r="AJ343" s="85">
        <v>0.74</v>
      </c>
      <c r="AK343" s="85">
        <v>0.88</v>
      </c>
      <c r="AL343" s="85">
        <v>1.25</v>
      </c>
      <c r="AM343" s="85">
        <v>0.06</v>
      </c>
      <c r="AN343" s="85">
        <v>0.66</v>
      </c>
    </row>
    <row r="344" spans="1:40" x14ac:dyDescent="0.25">
      <c r="A344" s="64" t="str">
        <f>'12peso'!A344</f>
        <v>c</v>
      </c>
      <c r="B344" s="64" t="str">
        <f>'12peso'!B344</f>
        <v>sd</v>
      </c>
      <c r="C344" s="64" t="str">
        <f>'12peso'!C344</f>
        <v>i</v>
      </c>
      <c r="D344" s="64"/>
      <c r="E344" s="89">
        <f>'12peso'!E344</f>
        <v>9999999</v>
      </c>
      <c r="F344" s="88">
        <f>'12peso'!F344</f>
        <v>4401005</v>
      </c>
      <c r="G344" s="39" t="str">
        <f>'12peso'!G344</f>
        <v>Acortinado (mosquiteiro)</v>
      </c>
      <c r="H344" s="85">
        <v>0.93</v>
      </c>
      <c r="I344" s="85">
        <v>-1.78</v>
      </c>
      <c r="J344" s="85">
        <v>1.95</v>
      </c>
      <c r="K344" s="85">
        <v>0.27</v>
      </c>
      <c r="L344" s="85">
        <v>1.78</v>
      </c>
      <c r="M344" s="85">
        <v>-0.2</v>
      </c>
      <c r="N344" s="85">
        <v>1</v>
      </c>
      <c r="O344" s="85">
        <v>-1.82</v>
      </c>
      <c r="P344" s="85">
        <v>-1.44</v>
      </c>
      <c r="Q344" s="85">
        <v>1.1100000000000001</v>
      </c>
      <c r="R344" s="85">
        <v>1.1399999999999999</v>
      </c>
      <c r="S344" s="85">
        <v>0.81</v>
      </c>
      <c r="T344" s="85">
        <v>0.87</v>
      </c>
      <c r="U344" s="85">
        <v>-0.54</v>
      </c>
      <c r="V344" s="85">
        <v>0.57999999999999996</v>
      </c>
      <c r="W344" s="85">
        <v>-1.98</v>
      </c>
      <c r="X344" s="85">
        <v>0.32</v>
      </c>
      <c r="Y344" s="85">
        <v>0.56000000000000005</v>
      </c>
      <c r="Z344" s="85">
        <v>-3.06</v>
      </c>
      <c r="AA344" s="85">
        <v>0.38</v>
      </c>
      <c r="AB344" s="85">
        <v>3.2</v>
      </c>
      <c r="AC344" s="85">
        <v>-1.92</v>
      </c>
      <c r="AD344" s="85">
        <v>0.44</v>
      </c>
      <c r="AE344" s="85">
        <v>-0.12</v>
      </c>
      <c r="AF344" s="85">
        <v>-0.28999999999999998</v>
      </c>
      <c r="AG344" s="85">
        <v>2.2000000000000002</v>
      </c>
      <c r="AH344" s="85">
        <v>-1.05</v>
      </c>
      <c r="AI344" s="85">
        <v>0.32</v>
      </c>
      <c r="AJ344" s="85">
        <v>4.51</v>
      </c>
      <c r="AK344" s="85">
        <v>-1.18</v>
      </c>
      <c r="AL344" s="85">
        <v>4.08</v>
      </c>
      <c r="AM344" s="85">
        <v>0.85</v>
      </c>
      <c r="AN344" s="85">
        <v>2.1800000000000002</v>
      </c>
    </row>
    <row r="345" spans="1:40" x14ac:dyDescent="0.25">
      <c r="A345" s="64">
        <f>'12peso'!A345</f>
        <v>0</v>
      </c>
      <c r="B345" s="64">
        <f>'12peso'!B345</f>
        <v>0</v>
      </c>
      <c r="C345" s="64">
        <f>'12peso'!C345</f>
        <v>0</v>
      </c>
      <c r="D345" s="64"/>
      <c r="E345" s="113">
        <f>'12peso'!E345</f>
        <v>5000000</v>
      </c>
      <c r="F345" s="111">
        <f>'12peso'!F345</f>
        <v>5</v>
      </c>
      <c r="G345" s="112" t="str">
        <f>'12peso'!G345</f>
        <v>Transportes</v>
      </c>
      <c r="H345" s="85">
        <v>0.69</v>
      </c>
      <c r="I345" s="85">
        <v>-0.33</v>
      </c>
      <c r="J345" s="85">
        <v>0.16</v>
      </c>
      <c r="K345" s="85">
        <v>0.1</v>
      </c>
      <c r="L345" s="85">
        <v>-0.57999999999999996</v>
      </c>
      <c r="M345" s="85">
        <v>-1.18</v>
      </c>
      <c r="N345" s="85">
        <v>-0.03</v>
      </c>
      <c r="O345" s="85">
        <v>0.06</v>
      </c>
      <c r="P345" s="85">
        <v>-0.08</v>
      </c>
      <c r="Q345" s="85">
        <v>0.24</v>
      </c>
      <c r="R345" s="85">
        <v>0.68</v>
      </c>
      <c r="S345" s="85">
        <v>0.75</v>
      </c>
      <c r="T345" s="85">
        <v>0.75</v>
      </c>
      <c r="U345" s="85">
        <v>0.81</v>
      </c>
      <c r="V345" s="85">
        <v>-0.09</v>
      </c>
      <c r="W345" s="85">
        <v>-0.19</v>
      </c>
      <c r="X345" s="85">
        <v>-0.25</v>
      </c>
      <c r="Y345" s="85">
        <v>0.14000000000000001</v>
      </c>
      <c r="Z345" s="85">
        <v>-0.66</v>
      </c>
      <c r="AA345" s="85">
        <v>-0.06</v>
      </c>
      <c r="AB345" s="85">
        <v>0.44</v>
      </c>
      <c r="AC345" s="85">
        <v>0.17</v>
      </c>
      <c r="AD345" s="85">
        <v>0.36</v>
      </c>
      <c r="AE345" s="85">
        <v>1.85</v>
      </c>
      <c r="AF345" s="85">
        <v>-0.03</v>
      </c>
      <c r="AG345" s="85">
        <v>-0.05</v>
      </c>
      <c r="AH345" s="85">
        <v>1.38</v>
      </c>
      <c r="AI345" s="85">
        <v>0.32</v>
      </c>
      <c r="AJ345" s="85">
        <v>-0.45</v>
      </c>
      <c r="AK345" s="85">
        <v>0.37</v>
      </c>
      <c r="AL345" s="85">
        <v>-0.98</v>
      </c>
      <c r="AM345" s="85">
        <v>0.33</v>
      </c>
      <c r="AN345" s="85">
        <v>0.63</v>
      </c>
    </row>
    <row r="346" spans="1:40" x14ac:dyDescent="0.25">
      <c r="A346" s="64">
        <f>'12peso'!A346</f>
        <v>0</v>
      </c>
      <c r="B346" s="64">
        <f>'12peso'!B346</f>
        <v>0</v>
      </c>
      <c r="C346" s="64">
        <f>'12peso'!C346</f>
        <v>0</v>
      </c>
      <c r="D346" s="64"/>
      <c r="E346" s="113">
        <f>'12peso'!E346</f>
        <v>5100000</v>
      </c>
      <c r="F346" s="114">
        <f>'12peso'!F346</f>
        <v>51</v>
      </c>
      <c r="G346" s="99" t="str">
        <f>'12peso'!G346</f>
        <v>Transportes</v>
      </c>
      <c r="H346" s="85">
        <v>0.69</v>
      </c>
      <c r="I346" s="85">
        <v>-0.33</v>
      </c>
      <c r="J346" s="85">
        <v>0.16</v>
      </c>
      <c r="K346" s="85">
        <v>0.1</v>
      </c>
      <c r="L346" s="85">
        <v>-0.57999999999999996</v>
      </c>
      <c r="M346" s="85">
        <v>-1.18</v>
      </c>
      <c r="N346" s="85">
        <v>-0.03</v>
      </c>
      <c r="O346" s="85">
        <v>0.06</v>
      </c>
      <c r="P346" s="85">
        <v>-0.08</v>
      </c>
      <c r="Q346" s="85">
        <v>0.24</v>
      </c>
      <c r="R346" s="85">
        <v>0.68</v>
      </c>
      <c r="S346" s="85">
        <v>0.75</v>
      </c>
      <c r="T346" s="85">
        <v>0.75</v>
      </c>
      <c r="U346" s="85">
        <v>0.81</v>
      </c>
      <c r="V346" s="85">
        <v>-0.09</v>
      </c>
      <c r="W346" s="85">
        <v>-0.19</v>
      </c>
      <c r="X346" s="85">
        <v>-0.25</v>
      </c>
      <c r="Y346" s="85">
        <v>0.14000000000000001</v>
      </c>
      <c r="Z346" s="85">
        <v>-0.66</v>
      </c>
      <c r="AA346" s="85">
        <v>-0.06</v>
      </c>
      <c r="AB346" s="85">
        <v>0.44</v>
      </c>
      <c r="AC346" s="85">
        <v>0.17</v>
      </c>
      <c r="AD346" s="85">
        <v>0.36</v>
      </c>
      <c r="AE346" s="85">
        <v>1.85</v>
      </c>
      <c r="AF346" s="85">
        <v>-0.03</v>
      </c>
      <c r="AG346" s="85">
        <v>-0.05</v>
      </c>
      <c r="AH346" s="85">
        <v>1.38</v>
      </c>
      <c r="AI346" s="85">
        <v>0.32</v>
      </c>
      <c r="AJ346" s="85">
        <v>-0.45</v>
      </c>
      <c r="AK346" s="85">
        <v>0.37</v>
      </c>
      <c r="AL346" s="85">
        <v>-0.98</v>
      </c>
      <c r="AM346" s="85">
        <v>0.33</v>
      </c>
      <c r="AN346" s="85">
        <v>0.63</v>
      </c>
    </row>
    <row r="347" spans="1:40" x14ac:dyDescent="0.25">
      <c r="A347" s="64">
        <f>'12peso'!A347</f>
        <v>0</v>
      </c>
      <c r="B347" s="64">
        <f>'12peso'!B347</f>
        <v>0</v>
      </c>
      <c r="C347" s="64">
        <f>'12peso'!C347</f>
        <v>0</v>
      </c>
      <c r="D347" s="64"/>
      <c r="E347" s="113">
        <f>'12peso'!E347</f>
        <v>5101000</v>
      </c>
      <c r="F347" s="114">
        <f>'12peso'!F347</f>
        <v>5101</v>
      </c>
      <c r="G347" s="99" t="str">
        <f>'12peso'!G347</f>
        <v>Transporte público</v>
      </c>
      <c r="H347" s="85">
        <v>3.18</v>
      </c>
      <c r="I347" s="85">
        <v>-0.44</v>
      </c>
      <c r="J347" s="85">
        <v>0.4</v>
      </c>
      <c r="K347" s="85">
        <v>0.37</v>
      </c>
      <c r="L347" s="85">
        <v>-1.1599999999999999</v>
      </c>
      <c r="M347" s="85">
        <v>0.8</v>
      </c>
      <c r="N347" s="85">
        <v>0.56999999999999995</v>
      </c>
      <c r="O347" s="85">
        <v>-0.26</v>
      </c>
      <c r="P347" s="85">
        <v>0.49</v>
      </c>
      <c r="Q347" s="85">
        <v>0.17</v>
      </c>
      <c r="R347" s="85">
        <v>1.27</v>
      </c>
      <c r="S347" s="85">
        <v>2.14</v>
      </c>
      <c r="T347" s="85">
        <v>1.3</v>
      </c>
      <c r="U347" s="85">
        <v>-0.92</v>
      </c>
      <c r="V347" s="85">
        <v>-1.86</v>
      </c>
      <c r="W347" s="85">
        <v>-1.01</v>
      </c>
      <c r="X347" s="85">
        <v>-0.31</v>
      </c>
      <c r="Y347" s="85">
        <v>2.37</v>
      </c>
      <c r="Z347" s="85">
        <v>-2.11</v>
      </c>
      <c r="AA347" s="85">
        <v>-0.2</v>
      </c>
      <c r="AB347" s="85">
        <v>1.66</v>
      </c>
      <c r="AC347" s="85">
        <v>0.15</v>
      </c>
      <c r="AD347" s="85">
        <v>0.75</v>
      </c>
      <c r="AE347" s="85">
        <v>2.58</v>
      </c>
      <c r="AF347" s="85">
        <v>-1.68</v>
      </c>
      <c r="AG347" s="85">
        <v>-1.66</v>
      </c>
      <c r="AH347" s="85">
        <v>3.01</v>
      </c>
      <c r="AI347" s="85">
        <v>0.01</v>
      </c>
      <c r="AJ347" s="85">
        <v>-1.93</v>
      </c>
      <c r="AK347" s="85">
        <v>2.4700000000000002</v>
      </c>
      <c r="AL347" s="85">
        <v>-2.74</v>
      </c>
      <c r="AM347" s="85">
        <v>0.91</v>
      </c>
      <c r="AN347" s="85">
        <v>1.71</v>
      </c>
    </row>
    <row r="348" spans="1:40" x14ac:dyDescent="0.25">
      <c r="A348" s="64" t="str">
        <f>'12peso'!A348</f>
        <v>m</v>
      </c>
      <c r="B348" s="64" t="str">
        <f>'12peso'!B348</f>
        <v>m</v>
      </c>
      <c r="C348" s="64" t="str">
        <f>'12peso'!C348</f>
        <v>m</v>
      </c>
      <c r="D348" s="64"/>
      <c r="E348" s="90">
        <f>'12peso'!E348</f>
        <v>5101001</v>
      </c>
      <c r="F348" s="88">
        <f>'12peso'!F348</f>
        <v>5101001</v>
      </c>
      <c r="G348" s="39" t="str">
        <f>'12peso'!G348</f>
        <v>Ônibus urbano</v>
      </c>
      <c r="H348" s="85">
        <v>2.54</v>
      </c>
      <c r="I348" s="85">
        <v>0.72</v>
      </c>
      <c r="J348" s="85">
        <v>0.22</v>
      </c>
      <c r="K348" s="85">
        <v>0.04</v>
      </c>
      <c r="L348" s="85">
        <v>7.0000000000000007E-2</v>
      </c>
      <c r="M348" s="85">
        <v>0.87</v>
      </c>
      <c r="N348" s="85">
        <v>0.17</v>
      </c>
      <c r="O348" s="85">
        <v>0.46</v>
      </c>
      <c r="P348" s="85">
        <v>0.08</v>
      </c>
      <c r="Q348" s="85">
        <v>0</v>
      </c>
      <c r="R348" s="85">
        <v>0</v>
      </c>
      <c r="S348" s="85">
        <v>0</v>
      </c>
      <c r="T348" s="85">
        <v>0.33</v>
      </c>
      <c r="U348" s="85">
        <v>0.62</v>
      </c>
      <c r="V348" s="85">
        <v>0.35</v>
      </c>
      <c r="W348" s="85">
        <v>-0.24</v>
      </c>
      <c r="X348" s="85">
        <v>-0.02</v>
      </c>
      <c r="Y348" s="85">
        <v>2.61</v>
      </c>
      <c r="Z348" s="85">
        <v>-3.32</v>
      </c>
      <c r="AA348" s="85">
        <v>-0.2</v>
      </c>
      <c r="AB348" s="85">
        <v>0</v>
      </c>
      <c r="AC348" s="85">
        <v>0</v>
      </c>
      <c r="AD348" s="85">
        <v>0</v>
      </c>
      <c r="AE348" s="85">
        <v>0</v>
      </c>
      <c r="AF348" s="85">
        <v>0</v>
      </c>
      <c r="AG348" s="85">
        <v>1.29</v>
      </c>
      <c r="AH348" s="85">
        <v>0.6</v>
      </c>
      <c r="AI348" s="85">
        <v>0.24</v>
      </c>
      <c r="AJ348" s="85">
        <v>0.72</v>
      </c>
      <c r="AK348" s="85">
        <v>0.57999999999999996</v>
      </c>
      <c r="AL348" s="85">
        <v>0</v>
      </c>
      <c r="AM348" s="85">
        <v>0</v>
      </c>
      <c r="AN348" s="85">
        <v>0</v>
      </c>
    </row>
    <row r="349" spans="1:40" x14ac:dyDescent="0.25">
      <c r="A349" s="64" t="str">
        <f>'12peso'!A349</f>
        <v>m</v>
      </c>
      <c r="B349" s="64" t="str">
        <f>'12peso'!B349</f>
        <v>m</v>
      </c>
      <c r="C349" s="64" t="str">
        <f>'12peso'!C349</f>
        <v>m</v>
      </c>
      <c r="D349" s="64"/>
      <c r="E349" s="90">
        <f>'12peso'!E349</f>
        <v>5101002</v>
      </c>
      <c r="F349" s="88">
        <f>'12peso'!F349</f>
        <v>5101002</v>
      </c>
      <c r="G349" s="39" t="str">
        <f>'12peso'!G349</f>
        <v>Táxi</v>
      </c>
      <c r="H349" s="85">
        <v>0.42</v>
      </c>
      <c r="I349" s="85">
        <v>0.26</v>
      </c>
      <c r="J349" s="85">
        <v>0.19</v>
      </c>
      <c r="K349" s="85">
        <v>1.44</v>
      </c>
      <c r="L349" s="85">
        <v>1.1599999999999999</v>
      </c>
      <c r="M349" s="85">
        <v>0.88</v>
      </c>
      <c r="N349" s="85">
        <v>0</v>
      </c>
      <c r="O349" s="85">
        <v>0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0</v>
      </c>
      <c r="V349" s="85">
        <v>0.2</v>
      </c>
      <c r="W349" s="85">
        <v>0.74</v>
      </c>
      <c r="X349" s="85">
        <v>0.41</v>
      </c>
      <c r="Y349" s="85">
        <v>0.04</v>
      </c>
      <c r="Z349" s="85">
        <v>0.2</v>
      </c>
      <c r="AA349" s="85">
        <v>0.08</v>
      </c>
      <c r="AB349" s="85">
        <v>0.5</v>
      </c>
      <c r="AC349" s="85">
        <v>0.17</v>
      </c>
      <c r="AD349" s="85">
        <v>0</v>
      </c>
      <c r="AE349" s="85">
        <v>0.18</v>
      </c>
      <c r="AF349" s="85">
        <v>3.28</v>
      </c>
      <c r="AG349" s="85">
        <v>0.21</v>
      </c>
      <c r="AH349" s="85">
        <v>0</v>
      </c>
      <c r="AI349" s="85">
        <v>0.64</v>
      </c>
      <c r="AJ349" s="85">
        <v>1.04</v>
      </c>
      <c r="AK349" s="85">
        <v>0.26</v>
      </c>
      <c r="AL349" s="85">
        <v>0.28999999999999998</v>
      </c>
      <c r="AM349" s="85">
        <v>0.03</v>
      </c>
      <c r="AN349" s="85">
        <v>0.1</v>
      </c>
    </row>
    <row r="350" spans="1:40" x14ac:dyDescent="0.25">
      <c r="A350" s="64" t="str">
        <f>'12peso'!A350</f>
        <v>m</v>
      </c>
      <c r="B350" s="64" t="str">
        <f>'12peso'!B350</f>
        <v>m</v>
      </c>
      <c r="C350" s="64" t="str">
        <f>'12peso'!C350</f>
        <v>m</v>
      </c>
      <c r="D350" s="64"/>
      <c r="E350" s="90">
        <f>'12peso'!E350</f>
        <v>5101004</v>
      </c>
      <c r="F350" s="88">
        <f>'12peso'!F350</f>
        <v>5101004</v>
      </c>
      <c r="G350" s="39" t="str">
        <f>'12peso'!G350</f>
        <v>Trem</v>
      </c>
      <c r="H350" s="85">
        <v>0</v>
      </c>
      <c r="I350" s="85">
        <v>3.3</v>
      </c>
      <c r="J350" s="85">
        <v>-0.18</v>
      </c>
      <c r="K350" s="85">
        <v>0</v>
      </c>
      <c r="L350" s="85">
        <v>0</v>
      </c>
      <c r="M350" s="85">
        <v>0</v>
      </c>
      <c r="N350" s="85">
        <v>0</v>
      </c>
      <c r="O350" s="85">
        <v>0</v>
      </c>
      <c r="P350" s="85">
        <v>0</v>
      </c>
      <c r="Q350" s="85">
        <v>0</v>
      </c>
      <c r="R350" s="85">
        <v>0</v>
      </c>
      <c r="S350" s="85">
        <v>0</v>
      </c>
      <c r="T350" s="85">
        <v>0</v>
      </c>
      <c r="U350" s="85">
        <v>1.1399999999999999</v>
      </c>
      <c r="V350" s="85">
        <v>0.13</v>
      </c>
      <c r="W350" s="85">
        <v>0</v>
      </c>
      <c r="X350" s="85">
        <v>0</v>
      </c>
      <c r="Y350" s="85">
        <v>3</v>
      </c>
      <c r="Z350" s="85">
        <v>-4.13</v>
      </c>
      <c r="AA350" s="85">
        <v>0</v>
      </c>
      <c r="AB350" s="85">
        <v>0</v>
      </c>
      <c r="AC350" s="85">
        <v>0</v>
      </c>
      <c r="AD350" s="85">
        <v>0</v>
      </c>
      <c r="AE350" s="85">
        <v>0</v>
      </c>
      <c r="AF350" s="85">
        <v>0</v>
      </c>
      <c r="AG350" s="85">
        <v>0</v>
      </c>
      <c r="AH350" s="85">
        <v>0</v>
      </c>
      <c r="AI350" s="85">
        <v>0</v>
      </c>
      <c r="AJ350" s="85">
        <v>0.69</v>
      </c>
      <c r="AK350" s="85">
        <v>1.18</v>
      </c>
      <c r="AL350" s="85">
        <v>0</v>
      </c>
      <c r="AM350" s="85">
        <v>0</v>
      </c>
      <c r="AN350" s="85">
        <v>0</v>
      </c>
    </row>
    <row r="351" spans="1:40" x14ac:dyDescent="0.25">
      <c r="A351" s="64" t="str">
        <f>'12peso'!A351</f>
        <v>m</v>
      </c>
      <c r="B351" s="64" t="str">
        <f>'12peso'!B351</f>
        <v>m</v>
      </c>
      <c r="C351" s="64" t="str">
        <f>'12peso'!C351</f>
        <v>m</v>
      </c>
      <c r="D351" s="64"/>
      <c r="E351" s="90">
        <f>'12peso'!E351</f>
        <v>5101006</v>
      </c>
      <c r="F351" s="88">
        <f>'12peso'!F351</f>
        <v>5101006</v>
      </c>
      <c r="G351" s="39" t="str">
        <f>'12peso'!G351</f>
        <v>Ônibus intermunicipal</v>
      </c>
      <c r="H351" s="85">
        <v>3.23</v>
      </c>
      <c r="I351" s="85">
        <v>1.07</v>
      </c>
      <c r="J351" s="85">
        <v>0.76</v>
      </c>
      <c r="K351" s="85">
        <v>-0.06</v>
      </c>
      <c r="L351" s="85">
        <v>-0.1</v>
      </c>
      <c r="M351" s="85">
        <v>0.97</v>
      </c>
      <c r="N351" s="85">
        <v>0.66</v>
      </c>
      <c r="O351" s="85">
        <v>0.03</v>
      </c>
      <c r="P351" s="85">
        <v>-0.22</v>
      </c>
      <c r="Q351" s="85">
        <v>-0.01</v>
      </c>
      <c r="R351" s="85">
        <v>-0.02</v>
      </c>
      <c r="S351" s="85">
        <v>-0.08</v>
      </c>
      <c r="T351" s="85">
        <v>2.84</v>
      </c>
      <c r="U351" s="85">
        <v>0.39</v>
      </c>
      <c r="V351" s="85">
        <v>0.38</v>
      </c>
      <c r="W351" s="85">
        <v>0.13</v>
      </c>
      <c r="X351" s="85">
        <v>-0.01</v>
      </c>
      <c r="Y351" s="85">
        <v>1.03</v>
      </c>
      <c r="Z351" s="85">
        <v>-1.69</v>
      </c>
      <c r="AA351" s="85">
        <v>0</v>
      </c>
      <c r="AB351" s="85">
        <v>-0.02</v>
      </c>
      <c r="AC351" s="85">
        <v>0.22</v>
      </c>
      <c r="AD351" s="85">
        <v>0</v>
      </c>
      <c r="AE351" s="85">
        <v>0.25</v>
      </c>
      <c r="AF351" s="85">
        <v>1.76</v>
      </c>
      <c r="AG351" s="85">
        <v>0.53</v>
      </c>
      <c r="AH351" s="85">
        <v>0.47</v>
      </c>
      <c r="AI351" s="85">
        <v>0.35</v>
      </c>
      <c r="AJ351" s="85">
        <v>0.43</v>
      </c>
      <c r="AK351" s="85">
        <v>0.05</v>
      </c>
      <c r="AL351" s="85">
        <v>0.16</v>
      </c>
      <c r="AM351" s="85">
        <v>0.19</v>
      </c>
      <c r="AN351" s="85">
        <v>0.4</v>
      </c>
    </row>
    <row r="352" spans="1:40" x14ac:dyDescent="0.25">
      <c r="A352" s="64" t="str">
        <f>'12peso'!A352</f>
        <v>m</v>
      </c>
      <c r="B352" s="64" t="str">
        <f>'12peso'!B352</f>
        <v>m</v>
      </c>
      <c r="C352" s="64" t="str">
        <f>'12peso'!C352</f>
        <v>m</v>
      </c>
      <c r="D352" s="64"/>
      <c r="E352" s="90">
        <f>'12peso'!E352</f>
        <v>5101007</v>
      </c>
      <c r="F352" s="88">
        <f>'12peso'!F352</f>
        <v>5101007</v>
      </c>
      <c r="G352" s="39" t="str">
        <f>'12peso'!G352</f>
        <v>Ônibus interestadual</v>
      </c>
      <c r="H352" s="85">
        <v>0.56000000000000005</v>
      </c>
      <c r="I352" s="85">
        <v>-0.53</v>
      </c>
      <c r="J352" s="85">
        <v>-0.45</v>
      </c>
      <c r="K352" s="85">
        <v>-0.45</v>
      </c>
      <c r="L352" s="85">
        <v>0.01</v>
      </c>
      <c r="M352" s="85">
        <v>7.0000000000000007E-2</v>
      </c>
      <c r="N352" s="85">
        <v>5</v>
      </c>
      <c r="O352" s="85">
        <v>-0.25</v>
      </c>
      <c r="P352" s="85">
        <v>-0.62</v>
      </c>
      <c r="Q352" s="85">
        <v>0.02</v>
      </c>
      <c r="R352" s="85">
        <v>0.02</v>
      </c>
      <c r="S352" s="85">
        <v>2.38</v>
      </c>
      <c r="T352" s="85">
        <v>0.08</v>
      </c>
      <c r="U352" s="85">
        <v>-0.44</v>
      </c>
      <c r="V352" s="85">
        <v>-0.97</v>
      </c>
      <c r="W352" s="85">
        <v>-0.1</v>
      </c>
      <c r="X352" s="85">
        <v>-0.02</v>
      </c>
      <c r="Y352" s="85">
        <v>0.02</v>
      </c>
      <c r="Z352" s="85">
        <v>1.44</v>
      </c>
      <c r="AA352" s="85">
        <v>-0.47</v>
      </c>
      <c r="AB352" s="85">
        <v>-0.62</v>
      </c>
      <c r="AC352" s="85">
        <v>6.22</v>
      </c>
      <c r="AD352" s="85">
        <v>-0.05</v>
      </c>
      <c r="AE352" s="85">
        <v>1.3</v>
      </c>
      <c r="AF352" s="85">
        <v>0.81</v>
      </c>
      <c r="AG352" s="85">
        <v>-0.83</v>
      </c>
      <c r="AH352" s="85">
        <v>0</v>
      </c>
      <c r="AI352" s="85">
        <v>-0.14000000000000001</v>
      </c>
      <c r="AJ352" s="85">
        <v>-0.25</v>
      </c>
      <c r="AK352" s="85">
        <v>-0.16</v>
      </c>
      <c r="AL352" s="85">
        <v>4.79</v>
      </c>
      <c r="AM352" s="85">
        <v>0.23</v>
      </c>
      <c r="AN352" s="85">
        <v>-0.44</v>
      </c>
    </row>
    <row r="353" spans="1:40" x14ac:dyDescent="0.25">
      <c r="A353" s="64" t="str">
        <f>'12peso'!A353</f>
        <v>nc</v>
      </c>
      <c r="B353" s="64" t="str">
        <f>'12peso'!B353</f>
        <v>s</v>
      </c>
      <c r="C353" s="64" t="str">
        <f>'12peso'!C353</f>
        <v>s</v>
      </c>
      <c r="D353" s="64"/>
      <c r="E353" s="90">
        <f>'12peso'!E353</f>
        <v>5101010</v>
      </c>
      <c r="F353" s="88">
        <f>'12peso'!F353</f>
        <v>5101010</v>
      </c>
      <c r="G353" s="39" t="str">
        <f>'12peso'!G353</f>
        <v>Passagem aérea</v>
      </c>
      <c r="H353" s="85">
        <v>10.61</v>
      </c>
      <c r="I353" s="85">
        <v>-8.84</v>
      </c>
      <c r="J353" s="85">
        <v>1.34</v>
      </c>
      <c r="K353" s="85">
        <v>2.06</v>
      </c>
      <c r="L353" s="85">
        <v>-10.85</v>
      </c>
      <c r="M353" s="85">
        <v>0.76</v>
      </c>
      <c r="N353" s="85">
        <v>0.86</v>
      </c>
      <c r="O353" s="85">
        <v>-4.55</v>
      </c>
      <c r="P353" s="85">
        <v>4.99</v>
      </c>
      <c r="Q353" s="85">
        <v>1.62</v>
      </c>
      <c r="R353" s="85">
        <v>11.8</v>
      </c>
      <c r="S353" s="85">
        <v>17.12</v>
      </c>
      <c r="T353" s="85">
        <v>5.15</v>
      </c>
      <c r="U353" s="85">
        <v>-9.98</v>
      </c>
      <c r="V353" s="85">
        <v>-16.43</v>
      </c>
      <c r="W353" s="85">
        <v>-9.1199999999999992</v>
      </c>
      <c r="X353" s="85">
        <v>-3.43</v>
      </c>
      <c r="Y353" s="85">
        <v>6.71</v>
      </c>
      <c r="Z353" s="85">
        <v>0.17</v>
      </c>
      <c r="AA353" s="85">
        <v>-0.61</v>
      </c>
      <c r="AB353" s="85">
        <v>16.09</v>
      </c>
      <c r="AC353" s="85">
        <v>-1.96</v>
      </c>
      <c r="AD353" s="85">
        <v>6.52</v>
      </c>
      <c r="AE353" s="85">
        <v>20.13</v>
      </c>
      <c r="AF353" s="85">
        <v>-15.88</v>
      </c>
      <c r="AG353" s="85">
        <v>-20.55</v>
      </c>
      <c r="AH353" s="85">
        <v>26.49</v>
      </c>
      <c r="AI353" s="85">
        <v>-1.87</v>
      </c>
      <c r="AJ353" s="85">
        <v>-21.11</v>
      </c>
      <c r="AK353" s="85">
        <v>21.95</v>
      </c>
      <c r="AL353" s="85">
        <v>-26.86</v>
      </c>
      <c r="AM353" s="85">
        <v>10.16</v>
      </c>
      <c r="AN353" s="85">
        <v>17.850000000000001</v>
      </c>
    </row>
    <row r="354" spans="1:40" x14ac:dyDescent="0.25">
      <c r="A354" s="64" t="str">
        <f>'12peso'!A354</f>
        <v>m</v>
      </c>
      <c r="B354" s="64" t="str">
        <f>'12peso'!B354</f>
        <v>m</v>
      </c>
      <c r="C354" s="64" t="str">
        <f>'12peso'!C354</f>
        <v>m</v>
      </c>
      <c r="D354" s="64"/>
      <c r="E354" s="90">
        <f>'12peso'!E354</f>
        <v>5101011</v>
      </c>
      <c r="F354" s="88">
        <f>'12peso'!F354</f>
        <v>5101011</v>
      </c>
      <c r="G354" s="39" t="str">
        <f>'12peso'!G354</f>
        <v>Metrô</v>
      </c>
      <c r="H354" s="85">
        <v>0</v>
      </c>
      <c r="I354" s="85">
        <v>2.8</v>
      </c>
      <c r="J354" s="85">
        <v>-0.25</v>
      </c>
      <c r="K354" s="85">
        <v>0.74</v>
      </c>
      <c r="L354" s="85">
        <v>0.08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0</v>
      </c>
      <c r="V354" s="85">
        <v>0</v>
      </c>
      <c r="W354" s="85">
        <v>2.1</v>
      </c>
      <c r="X354" s="85">
        <v>0.32</v>
      </c>
      <c r="Y354" s="85">
        <v>2.75</v>
      </c>
      <c r="Z354" s="85">
        <v>-4.97</v>
      </c>
      <c r="AA354" s="85">
        <v>0</v>
      </c>
      <c r="AB354" s="85">
        <v>0</v>
      </c>
      <c r="AC354" s="85">
        <v>0</v>
      </c>
      <c r="AD354" s="85">
        <v>0</v>
      </c>
      <c r="AE354" s="85">
        <v>0</v>
      </c>
      <c r="AF354" s="85">
        <v>0</v>
      </c>
      <c r="AG354" s="85">
        <v>0</v>
      </c>
      <c r="AH354" s="85">
        <v>0</v>
      </c>
      <c r="AI354" s="85">
        <v>0</v>
      </c>
      <c r="AJ354" s="85">
        <v>0.88</v>
      </c>
      <c r="AK354" s="85">
        <v>1.5</v>
      </c>
      <c r="AL354" s="85">
        <v>0</v>
      </c>
      <c r="AM354" s="85">
        <v>0</v>
      </c>
      <c r="AN354" s="85">
        <v>0</v>
      </c>
    </row>
    <row r="355" spans="1:40" x14ac:dyDescent="0.25">
      <c r="A355" s="64" t="str">
        <f>'12peso'!A355</f>
        <v>m</v>
      </c>
      <c r="B355" s="64" t="str">
        <f>'12peso'!B355</f>
        <v>m</v>
      </c>
      <c r="C355" s="64" t="str">
        <f>'12peso'!C355</f>
        <v>m</v>
      </c>
      <c r="D355" s="64"/>
      <c r="E355" s="90">
        <f>'12peso'!E355</f>
        <v>5101022</v>
      </c>
      <c r="F355" s="88">
        <f>'12peso'!F355</f>
        <v>5101022</v>
      </c>
      <c r="G355" s="39" t="str">
        <f>'12peso'!G355</f>
        <v>Transporte hidroviário</v>
      </c>
      <c r="H355" s="85">
        <v>0</v>
      </c>
      <c r="I355" s="85">
        <v>-0.28999999999999998</v>
      </c>
      <c r="J355" s="85">
        <v>0</v>
      </c>
      <c r="K355" s="85">
        <v>0</v>
      </c>
      <c r="L355" s="85">
        <v>0</v>
      </c>
      <c r="M355" s="85">
        <v>0</v>
      </c>
      <c r="N355" s="85">
        <v>21.26</v>
      </c>
      <c r="O355" s="85">
        <v>-17.53</v>
      </c>
      <c r="P355" s="85">
        <v>0</v>
      </c>
      <c r="Q355" s="85">
        <v>0</v>
      </c>
      <c r="R355" s="85">
        <v>0</v>
      </c>
      <c r="S355" s="85">
        <v>0</v>
      </c>
      <c r="T355" s="85">
        <v>1.01</v>
      </c>
      <c r="U355" s="85">
        <v>6.7</v>
      </c>
      <c r="V355" s="85">
        <v>-4.45</v>
      </c>
      <c r="W355" s="85">
        <v>0</v>
      </c>
      <c r="X355" s="85">
        <v>0</v>
      </c>
      <c r="Y355" s="85">
        <v>0</v>
      </c>
      <c r="Z355" s="85">
        <v>34.58</v>
      </c>
      <c r="AA355" s="85">
        <v>-0.32</v>
      </c>
      <c r="AB355" s="85">
        <v>0.16</v>
      </c>
      <c r="AC355" s="85">
        <v>0</v>
      </c>
      <c r="AD355" s="85">
        <v>0</v>
      </c>
      <c r="AE355" s="85">
        <v>0</v>
      </c>
      <c r="AF355" s="85">
        <v>0</v>
      </c>
      <c r="AG355" s="85">
        <v>0</v>
      </c>
      <c r="AH355" s="85">
        <v>-0.16</v>
      </c>
      <c r="AI355" s="85">
        <v>-0.16</v>
      </c>
      <c r="AJ355" s="85">
        <v>0</v>
      </c>
      <c r="AK355" s="85">
        <v>-0.16</v>
      </c>
      <c r="AL355" s="85">
        <v>0</v>
      </c>
      <c r="AM355" s="85">
        <v>0.8</v>
      </c>
      <c r="AN355" s="85">
        <v>-0.49</v>
      </c>
    </row>
    <row r="356" spans="1:40" x14ac:dyDescent="0.25">
      <c r="A356" s="64" t="str">
        <f>'12peso'!A356</f>
        <v>nc</v>
      </c>
      <c r="B356" s="64" t="str">
        <f>'12peso'!B356</f>
        <v>s</v>
      </c>
      <c r="C356" s="64" t="str">
        <f>'12peso'!C356</f>
        <v>s</v>
      </c>
      <c r="D356" s="64"/>
      <c r="E356" s="90">
        <f>'12peso'!E356</f>
        <v>5101026</v>
      </c>
      <c r="F356" s="88">
        <f>'12peso'!F356</f>
        <v>5101026</v>
      </c>
      <c r="G356" s="39" t="str">
        <f>'12peso'!G356</f>
        <v>Transporte escolar</v>
      </c>
      <c r="H356" s="85">
        <v>-0.05</v>
      </c>
      <c r="I356" s="85">
        <v>1.94</v>
      </c>
      <c r="J356" s="85">
        <v>1.22</v>
      </c>
      <c r="K356" s="85">
        <v>0.95</v>
      </c>
      <c r="L356" s="85">
        <v>-0.33</v>
      </c>
      <c r="M356" s="85">
        <v>0.15</v>
      </c>
      <c r="N356" s="85">
        <v>-0.04</v>
      </c>
      <c r="O356" s="85">
        <v>0.44</v>
      </c>
      <c r="P356" s="85">
        <v>0.33</v>
      </c>
      <c r="Q356" s="85">
        <v>0</v>
      </c>
      <c r="R356" s="85">
        <v>0.03</v>
      </c>
      <c r="S356" s="85">
        <v>0</v>
      </c>
      <c r="T356" s="85">
        <v>0.18</v>
      </c>
      <c r="U356" s="85">
        <v>5.46</v>
      </c>
      <c r="V356" s="85">
        <v>2.34</v>
      </c>
      <c r="W356" s="85">
        <v>0.61</v>
      </c>
      <c r="X356" s="85">
        <v>0.55000000000000004</v>
      </c>
      <c r="Y356" s="85">
        <v>-0.39</v>
      </c>
      <c r="Z356" s="85">
        <v>0</v>
      </c>
      <c r="AA356" s="85">
        <v>-0.09</v>
      </c>
      <c r="AB356" s="85">
        <v>-0.33</v>
      </c>
      <c r="AC356" s="85">
        <v>1.05</v>
      </c>
      <c r="AD356" s="85">
        <v>0</v>
      </c>
      <c r="AE356" s="85">
        <v>-0.14000000000000001</v>
      </c>
      <c r="AF356" s="85">
        <v>0.49</v>
      </c>
      <c r="AG356" s="85">
        <v>4.29</v>
      </c>
      <c r="AH356" s="85">
        <v>0.52</v>
      </c>
      <c r="AI356" s="85">
        <v>0.56999999999999995</v>
      </c>
      <c r="AJ356" s="85">
        <v>0.37</v>
      </c>
      <c r="AK356" s="85">
        <v>0.45</v>
      </c>
      <c r="AL356" s="85">
        <v>-0.76</v>
      </c>
      <c r="AM356" s="85">
        <v>0.06</v>
      </c>
      <c r="AN356" s="85">
        <v>0.39</v>
      </c>
    </row>
    <row r="357" spans="1:40" x14ac:dyDescent="0.25">
      <c r="A357" s="64">
        <f>'12peso'!A357</f>
        <v>0</v>
      </c>
      <c r="B357" s="64">
        <f>'12peso'!B357</f>
        <v>0</v>
      </c>
      <c r="C357" s="64">
        <f>'12peso'!C357</f>
        <v>0</v>
      </c>
      <c r="D357" s="64"/>
      <c r="E357" s="113">
        <f>'12peso'!E357</f>
        <v>5102000</v>
      </c>
      <c r="F357" s="114">
        <f>'12peso'!F357</f>
        <v>5102</v>
      </c>
      <c r="G357" s="99" t="str">
        <f>'12peso'!G357</f>
        <v>Veículo próprio</v>
      </c>
      <c r="H357" s="85">
        <v>0.1</v>
      </c>
      <c r="I357" s="85">
        <v>-0.02</v>
      </c>
      <c r="J357" s="85">
        <v>-0.09</v>
      </c>
      <c r="K357" s="85">
        <v>0.06</v>
      </c>
      <c r="L357" s="85">
        <v>-0.26</v>
      </c>
      <c r="M357" s="85">
        <v>-2.48</v>
      </c>
      <c r="N357" s="85">
        <v>0</v>
      </c>
      <c r="O357" s="85">
        <v>0.34</v>
      </c>
      <c r="P357" s="85">
        <v>-0.39</v>
      </c>
      <c r="Q357" s="85">
        <v>0.09</v>
      </c>
      <c r="R357" s="85">
        <v>0.2</v>
      </c>
      <c r="S357" s="85">
        <v>0.14000000000000001</v>
      </c>
      <c r="T357" s="85">
        <v>0.61</v>
      </c>
      <c r="U357" s="85">
        <v>0.22</v>
      </c>
      <c r="V357" s="85">
        <v>0.35</v>
      </c>
      <c r="W357" s="85">
        <v>0.28000000000000003</v>
      </c>
      <c r="X357" s="85">
        <v>0.06</v>
      </c>
      <c r="Y357" s="85">
        <v>0.01</v>
      </c>
      <c r="Z357" s="85">
        <v>-0.15</v>
      </c>
      <c r="AA357" s="85">
        <v>0.15</v>
      </c>
      <c r="AB357" s="85">
        <v>0.3</v>
      </c>
      <c r="AC357" s="85">
        <v>0.18</v>
      </c>
      <c r="AD357" s="85">
        <v>-0.01</v>
      </c>
      <c r="AE357" s="85">
        <v>0.28999999999999998</v>
      </c>
      <c r="AF357" s="85">
        <v>0.38</v>
      </c>
      <c r="AG357" s="85">
        <v>0.52</v>
      </c>
      <c r="AH357" s="85">
        <v>0.63</v>
      </c>
      <c r="AI357" s="85">
        <v>0.39</v>
      </c>
      <c r="AJ357" s="85">
        <v>0.41</v>
      </c>
      <c r="AK357" s="85">
        <v>0.17</v>
      </c>
      <c r="AL357" s="85">
        <v>-0.16</v>
      </c>
      <c r="AM357" s="85">
        <v>0.1</v>
      </c>
      <c r="AN357" s="85">
        <v>0.46</v>
      </c>
    </row>
    <row r="358" spans="1:40" x14ac:dyDescent="0.25">
      <c r="A358" s="64" t="str">
        <f>'12peso'!A358</f>
        <v>c</v>
      </c>
      <c r="B358" s="64" t="str">
        <f>'12peso'!B358</f>
        <v>d</v>
      </c>
      <c r="C358" s="64" t="str">
        <f>'12peso'!C358</f>
        <v>i</v>
      </c>
      <c r="D358" s="64"/>
      <c r="E358" s="90">
        <f>'12peso'!E358</f>
        <v>5102001</v>
      </c>
      <c r="F358" s="88">
        <f>'12peso'!F358</f>
        <v>5102001</v>
      </c>
      <c r="G358" s="39" t="str">
        <f>'12peso'!G358</f>
        <v>Automóvel novo</v>
      </c>
      <c r="H358" s="85">
        <v>0.05</v>
      </c>
      <c r="I358" s="85">
        <v>-0.25</v>
      </c>
      <c r="J358" s="85">
        <v>-0.06</v>
      </c>
      <c r="K358" s="85">
        <v>-0.55000000000000004</v>
      </c>
      <c r="L358" s="85">
        <v>-0.49</v>
      </c>
      <c r="M358" s="85">
        <v>-5.48</v>
      </c>
      <c r="N358" s="85">
        <v>0.01</v>
      </c>
      <c r="O358" s="85">
        <v>0.34</v>
      </c>
      <c r="P358" s="85">
        <v>-0.08</v>
      </c>
      <c r="Q358" s="85">
        <v>0.32</v>
      </c>
      <c r="R358" s="85">
        <v>0.52</v>
      </c>
      <c r="S358" s="85">
        <v>-0.04</v>
      </c>
      <c r="T358" s="85">
        <v>1.41</v>
      </c>
      <c r="U358" s="85">
        <v>0.59</v>
      </c>
      <c r="V358" s="85">
        <v>0.35</v>
      </c>
      <c r="W358" s="85">
        <v>-0.12</v>
      </c>
      <c r="X358" s="85">
        <v>-0.16</v>
      </c>
      <c r="Y358" s="85">
        <v>0.05</v>
      </c>
      <c r="Z358" s="85">
        <v>-0.28999999999999998</v>
      </c>
      <c r="AA358" s="85">
        <v>0.45</v>
      </c>
      <c r="AB358" s="85">
        <v>0.37</v>
      </c>
      <c r="AC358" s="85">
        <v>0.54</v>
      </c>
      <c r="AD358" s="85">
        <v>-0.14000000000000001</v>
      </c>
      <c r="AE358" s="85">
        <v>0.43</v>
      </c>
      <c r="AF358" s="85">
        <v>0.57999999999999996</v>
      </c>
      <c r="AG358" s="85">
        <v>0.52</v>
      </c>
      <c r="AH358" s="85">
        <v>0.78</v>
      </c>
      <c r="AI358" s="85">
        <v>0.28999999999999998</v>
      </c>
      <c r="AJ358" s="85">
        <v>0.71</v>
      </c>
      <c r="AK358" s="85">
        <v>-0.06</v>
      </c>
      <c r="AL358" s="85">
        <v>-0.28999999999999998</v>
      </c>
      <c r="AM358" s="85">
        <v>0.22</v>
      </c>
      <c r="AN358" s="85">
        <v>0.76</v>
      </c>
    </row>
    <row r="359" spans="1:40" x14ac:dyDescent="0.25">
      <c r="A359" s="64" t="str">
        <f>'12peso'!A359</f>
        <v>m</v>
      </c>
      <c r="B359" s="64" t="str">
        <f>'12peso'!B359</f>
        <v>m</v>
      </c>
      <c r="C359" s="64" t="str">
        <f>'12peso'!C359</f>
        <v>m</v>
      </c>
      <c r="D359" s="64"/>
      <c r="E359" s="90">
        <f>'12peso'!E359</f>
        <v>5102004</v>
      </c>
      <c r="F359" s="88">
        <f>'12peso'!F359</f>
        <v>5102004</v>
      </c>
      <c r="G359" s="39" t="str">
        <f>'12peso'!G359</f>
        <v>Emplacamento e licença</v>
      </c>
      <c r="H359" s="85">
        <v>0.11</v>
      </c>
      <c r="I359" s="85">
        <v>0.11</v>
      </c>
      <c r="J359" s="85">
        <v>0.11</v>
      </c>
      <c r="K359" s="85">
        <v>0.11</v>
      </c>
      <c r="L359" s="85">
        <v>0.11</v>
      </c>
      <c r="M359" s="85">
        <v>0.11</v>
      </c>
      <c r="N359" s="85">
        <v>0.11</v>
      </c>
      <c r="O359" s="85">
        <v>0.11</v>
      </c>
      <c r="P359" s="85">
        <v>0.11</v>
      </c>
      <c r="Q359" s="85">
        <v>0.11</v>
      </c>
      <c r="R359" s="85">
        <v>0.11</v>
      </c>
      <c r="S359" s="85">
        <v>0.12</v>
      </c>
      <c r="T359" s="85">
        <v>0</v>
      </c>
      <c r="U359" s="85">
        <v>-0.32</v>
      </c>
      <c r="V359" s="85">
        <v>-0.31</v>
      </c>
      <c r="W359" s="85">
        <v>-0.31</v>
      </c>
      <c r="X359" s="85">
        <v>-0.31</v>
      </c>
      <c r="Y359" s="85">
        <v>-0.31</v>
      </c>
      <c r="Z359" s="85">
        <v>-0.31</v>
      </c>
      <c r="AA359" s="85">
        <v>-0.31</v>
      </c>
      <c r="AB359" s="85">
        <v>-0.31</v>
      </c>
      <c r="AC359" s="85">
        <v>-0.31</v>
      </c>
      <c r="AD359" s="85">
        <v>-0.31</v>
      </c>
      <c r="AE359" s="85">
        <v>-0.31</v>
      </c>
      <c r="AF359" s="85">
        <v>0</v>
      </c>
      <c r="AG359" s="85">
        <v>0.27</v>
      </c>
      <c r="AH359" s="85">
        <v>0.28000000000000003</v>
      </c>
      <c r="AI359" s="85">
        <v>0.28000000000000003</v>
      </c>
      <c r="AJ359" s="85">
        <v>0.27</v>
      </c>
      <c r="AK359" s="85">
        <v>0.28000000000000003</v>
      </c>
      <c r="AL359" s="85">
        <v>0.28000000000000003</v>
      </c>
      <c r="AM359" s="85">
        <v>0.28000000000000003</v>
      </c>
      <c r="AN359" s="85">
        <v>0.28000000000000003</v>
      </c>
    </row>
    <row r="360" spans="1:40" x14ac:dyDescent="0.25">
      <c r="A360" s="64" t="str">
        <f>'12peso'!A360</f>
        <v>nc</v>
      </c>
      <c r="B360" s="64" t="str">
        <f>'12peso'!B360</f>
        <v>s</v>
      </c>
      <c r="C360" s="64" t="str">
        <f>'12peso'!C360</f>
        <v>s</v>
      </c>
      <c r="D360" s="64"/>
      <c r="E360" s="90">
        <f>'12peso'!E360</f>
        <v>5102005</v>
      </c>
      <c r="F360" s="88">
        <f>'12peso'!F360</f>
        <v>5102005</v>
      </c>
      <c r="G360" s="39" t="str">
        <f>'12peso'!G360</f>
        <v>Seguro voluntário de veículo</v>
      </c>
      <c r="H360" s="85">
        <v>2.69</v>
      </c>
      <c r="I360" s="85">
        <v>1.03</v>
      </c>
      <c r="J360" s="85">
        <v>1.1200000000000001</v>
      </c>
      <c r="K360" s="85">
        <v>1.1399999999999999</v>
      </c>
      <c r="L360" s="85">
        <v>1.67</v>
      </c>
      <c r="M360" s="85">
        <v>-0.04</v>
      </c>
      <c r="N360" s="85">
        <v>-0.37</v>
      </c>
      <c r="O360" s="85">
        <v>0.98</v>
      </c>
      <c r="P360" s="85">
        <v>0.35</v>
      </c>
      <c r="Q360" s="85">
        <v>-0.9</v>
      </c>
      <c r="R360" s="85">
        <v>-0.33</v>
      </c>
      <c r="S360" s="85">
        <v>0.23</v>
      </c>
      <c r="T360" s="85">
        <v>0.77</v>
      </c>
      <c r="U360" s="85">
        <v>0.44</v>
      </c>
      <c r="V360" s="85">
        <v>0.27</v>
      </c>
      <c r="W360" s="85">
        <v>0.46</v>
      </c>
      <c r="X360" s="85">
        <v>0.27</v>
      </c>
      <c r="Y360" s="85">
        <v>-0.44</v>
      </c>
      <c r="Z360" s="85">
        <v>-1.84</v>
      </c>
      <c r="AA360" s="85">
        <v>-0.98</v>
      </c>
      <c r="AB360" s="85">
        <v>0.9</v>
      </c>
      <c r="AC360" s="85">
        <v>-0.06</v>
      </c>
      <c r="AD360" s="85">
        <v>-0.09</v>
      </c>
      <c r="AE360" s="85">
        <v>-0.16</v>
      </c>
      <c r="AF360" s="85">
        <v>0.26</v>
      </c>
      <c r="AG360" s="85">
        <v>0.72</v>
      </c>
      <c r="AH360" s="85">
        <v>0.84</v>
      </c>
      <c r="AI360" s="85">
        <v>1.67</v>
      </c>
      <c r="AJ360" s="85">
        <v>-0.48</v>
      </c>
      <c r="AK360" s="85">
        <v>1.05</v>
      </c>
      <c r="AL360" s="85">
        <v>0.99</v>
      </c>
      <c r="AM360" s="85">
        <v>-0.32</v>
      </c>
      <c r="AN360" s="85">
        <v>0.41</v>
      </c>
    </row>
    <row r="361" spans="1:40" x14ac:dyDescent="0.25">
      <c r="A361" s="64" t="str">
        <f>'12peso'!A361</f>
        <v>m</v>
      </c>
      <c r="B361" s="64" t="str">
        <f>'12peso'!B361</f>
        <v>m</v>
      </c>
      <c r="C361" s="64" t="str">
        <f>'12peso'!C361</f>
        <v>m</v>
      </c>
      <c r="D361" s="64"/>
      <c r="E361" s="89">
        <f>'12peso'!E361</f>
        <v>9999999</v>
      </c>
      <c r="F361" s="88">
        <f>'12peso'!F361</f>
        <v>5102006</v>
      </c>
      <c r="G361" s="39" t="str">
        <f>'12peso'!G361</f>
        <v>Multa</v>
      </c>
      <c r="H361" s="85">
        <v>0</v>
      </c>
      <c r="I361" s="85">
        <v>0</v>
      </c>
      <c r="J361" s="85">
        <v>0</v>
      </c>
      <c r="K361" s="85">
        <v>0</v>
      </c>
      <c r="L361" s="85">
        <v>0</v>
      </c>
      <c r="M361" s="85">
        <v>0</v>
      </c>
      <c r="N361" s="85">
        <v>0</v>
      </c>
      <c r="O361" s="85">
        <v>0</v>
      </c>
      <c r="P361" s="85">
        <v>0</v>
      </c>
      <c r="Q361" s="85">
        <v>0</v>
      </c>
      <c r="R361" s="85">
        <v>0</v>
      </c>
      <c r="S361" s="85">
        <v>1.84</v>
      </c>
      <c r="T361" s="85">
        <v>5.24</v>
      </c>
      <c r="U361" s="85">
        <v>0</v>
      </c>
      <c r="V361" s="85">
        <v>0</v>
      </c>
      <c r="W361" s="85">
        <v>0</v>
      </c>
      <c r="X361" s="85">
        <v>0</v>
      </c>
      <c r="Y361" s="85">
        <v>0</v>
      </c>
      <c r="Z361" s="85">
        <v>0</v>
      </c>
      <c r="AA361" s="85">
        <v>0</v>
      </c>
      <c r="AB361" s="85">
        <v>0</v>
      </c>
      <c r="AC361" s="85">
        <v>0</v>
      </c>
      <c r="AD361" s="85">
        <v>0</v>
      </c>
      <c r="AE361" s="85">
        <v>0</v>
      </c>
      <c r="AF361" s="85">
        <v>0</v>
      </c>
      <c r="AG361" s="85">
        <v>0</v>
      </c>
      <c r="AH361" s="85">
        <v>0</v>
      </c>
      <c r="AI361" s="85">
        <v>0</v>
      </c>
      <c r="AJ361" s="85">
        <v>0</v>
      </c>
      <c r="AK361" s="85">
        <v>0</v>
      </c>
      <c r="AL361" s="85">
        <v>0</v>
      </c>
      <c r="AM361" s="85">
        <v>0</v>
      </c>
      <c r="AN361" s="85">
        <v>0</v>
      </c>
    </row>
    <row r="362" spans="1:40" x14ac:dyDescent="0.25">
      <c r="A362" s="64" t="str">
        <f>'12peso'!A362</f>
        <v>c</v>
      </c>
      <c r="B362" s="64" t="str">
        <f>'12peso'!B362</f>
        <v>nd</v>
      </c>
      <c r="C362" s="64" t="str">
        <f>'12peso'!C362</f>
        <v>i</v>
      </c>
      <c r="D362" s="64"/>
      <c r="E362" s="90">
        <f>'12peso'!E362</f>
        <v>5102007</v>
      </c>
      <c r="F362" s="88">
        <f>'12peso'!F362</f>
        <v>5102007</v>
      </c>
      <c r="G362" s="39" t="str">
        <f>'12peso'!G362</f>
        <v>Óleo lubrificante</v>
      </c>
      <c r="H362" s="85">
        <v>-0.31</v>
      </c>
      <c r="I362" s="85">
        <v>0.91</v>
      </c>
      <c r="J362" s="85">
        <v>-1.07</v>
      </c>
      <c r="K362" s="85">
        <v>-0.45</v>
      </c>
      <c r="L362" s="85">
        <v>1.21</v>
      </c>
      <c r="M362" s="85">
        <v>0.06</v>
      </c>
      <c r="N362" s="85">
        <v>0.86</v>
      </c>
      <c r="O362" s="85">
        <v>0.79</v>
      </c>
      <c r="P362" s="85">
        <v>0.94</v>
      </c>
      <c r="Q362" s="85">
        <v>0.66</v>
      </c>
      <c r="R362" s="85">
        <v>0.48</v>
      </c>
      <c r="S362" s="85">
        <v>0.44</v>
      </c>
      <c r="T362" s="85">
        <v>0.32</v>
      </c>
      <c r="U362" s="85">
        <v>-0.1</v>
      </c>
      <c r="V362" s="85">
        <v>0</v>
      </c>
      <c r="W362" s="85">
        <v>-0.05</v>
      </c>
      <c r="X362" s="85">
        <v>0.16</v>
      </c>
      <c r="Y362" s="85">
        <v>-0.61</v>
      </c>
      <c r="Z362" s="85">
        <v>0.5</v>
      </c>
      <c r="AA362" s="85">
        <v>0.42</v>
      </c>
      <c r="AB362" s="85">
        <v>-0.28000000000000003</v>
      </c>
      <c r="AC362" s="85">
        <v>0.69</v>
      </c>
      <c r="AD362" s="85">
        <v>0.56999999999999995</v>
      </c>
      <c r="AE362" s="85">
        <v>0.67</v>
      </c>
      <c r="AF362" s="85">
        <v>0.73</v>
      </c>
      <c r="AG362" s="85">
        <v>0.34</v>
      </c>
      <c r="AH362" s="85">
        <v>0.69</v>
      </c>
      <c r="AI362" s="85">
        <v>0.89</v>
      </c>
      <c r="AJ362" s="85">
        <v>0.91</v>
      </c>
      <c r="AK362" s="85">
        <v>0.67</v>
      </c>
      <c r="AL362" s="85">
        <v>0.4</v>
      </c>
      <c r="AM362" s="85">
        <v>1.42</v>
      </c>
      <c r="AN362" s="85">
        <v>0.78</v>
      </c>
    </row>
    <row r="363" spans="1:40" x14ac:dyDescent="0.25">
      <c r="A363" s="64" t="str">
        <f>'12peso'!A363</f>
        <v>c</v>
      </c>
      <c r="B363" s="64" t="str">
        <f>'12peso'!B363</f>
        <v>sd</v>
      </c>
      <c r="C363" s="64" t="str">
        <f>'12peso'!C363</f>
        <v>i</v>
      </c>
      <c r="D363" s="64"/>
      <c r="E363" s="90">
        <f>'12peso'!E363</f>
        <v>5102009</v>
      </c>
      <c r="F363" s="88">
        <f>'12peso'!F363</f>
        <v>5102009</v>
      </c>
      <c r="G363" s="39" t="str">
        <f>'12peso'!G363</f>
        <v>Acessórios e peças</v>
      </c>
      <c r="H363" s="85">
        <v>1.28</v>
      </c>
      <c r="I363" s="85">
        <v>-0.03</v>
      </c>
      <c r="J363" s="85">
        <v>0.75</v>
      </c>
      <c r="K363" s="85">
        <v>0.54</v>
      </c>
      <c r="L363" s="85">
        <v>0.06</v>
      </c>
      <c r="M363" s="85">
        <v>-0.48</v>
      </c>
      <c r="N363" s="85">
        <v>0.74</v>
      </c>
      <c r="O363" s="85">
        <v>0.38</v>
      </c>
      <c r="P363" s="85">
        <v>-0.34</v>
      </c>
      <c r="Q363" s="85">
        <v>0.45</v>
      </c>
      <c r="R363" s="85">
        <v>-0.28000000000000003</v>
      </c>
      <c r="S363" s="85">
        <v>0.56000000000000005</v>
      </c>
      <c r="T363" s="85">
        <v>0.06</v>
      </c>
      <c r="U363" s="85">
        <v>0.36</v>
      </c>
      <c r="V363" s="85">
        <v>0.39</v>
      </c>
      <c r="W363" s="85">
        <v>0.44</v>
      </c>
      <c r="X363" s="85">
        <v>0.23</v>
      </c>
      <c r="Y363" s="85">
        <v>0.41</v>
      </c>
      <c r="Z363" s="85">
        <v>0.41</v>
      </c>
      <c r="AA363" s="85">
        <v>-0.11</v>
      </c>
      <c r="AB363" s="85">
        <v>0.99</v>
      </c>
      <c r="AC363" s="85">
        <v>0.15</v>
      </c>
      <c r="AD363" s="85">
        <v>0.59</v>
      </c>
      <c r="AE363" s="85">
        <v>0.08</v>
      </c>
      <c r="AF363" s="85">
        <v>0.08</v>
      </c>
      <c r="AG363" s="85">
        <v>0.26</v>
      </c>
      <c r="AH363" s="85">
        <v>0.22</v>
      </c>
      <c r="AI363" s="85">
        <v>0.06</v>
      </c>
      <c r="AJ363" s="85">
        <v>-0.05</v>
      </c>
      <c r="AK363" s="85">
        <v>1.48</v>
      </c>
      <c r="AL363" s="85">
        <v>-0.4</v>
      </c>
      <c r="AM363" s="85">
        <v>0.94</v>
      </c>
      <c r="AN363" s="85">
        <v>0.7</v>
      </c>
    </row>
    <row r="364" spans="1:40" x14ac:dyDescent="0.25">
      <c r="A364" s="64" t="str">
        <f>'12peso'!A364</f>
        <v>c</v>
      </c>
      <c r="B364" s="64" t="str">
        <f>'12peso'!B364</f>
        <v>sd</v>
      </c>
      <c r="C364" s="64" t="str">
        <f>'12peso'!C364</f>
        <v>i</v>
      </c>
      <c r="D364" s="64"/>
      <c r="E364" s="90">
        <f>'12peso'!E364</f>
        <v>5102010</v>
      </c>
      <c r="F364" s="88">
        <f>'12peso'!F364</f>
        <v>5102010</v>
      </c>
      <c r="G364" s="39" t="str">
        <f>'12peso'!G364</f>
        <v>Pneu</v>
      </c>
      <c r="H364" s="85">
        <v>0.44</v>
      </c>
      <c r="I364" s="85">
        <v>-0.05</v>
      </c>
      <c r="J364" s="85">
        <v>0.25</v>
      </c>
      <c r="K364" s="85">
        <v>0.04</v>
      </c>
      <c r="L364" s="85">
        <v>0.12</v>
      </c>
      <c r="M364" s="85">
        <v>0.19</v>
      </c>
      <c r="N364" s="85">
        <v>0.2</v>
      </c>
      <c r="O364" s="85">
        <v>1.1299999999999999</v>
      </c>
      <c r="P364" s="85">
        <v>0.14000000000000001</v>
      </c>
      <c r="Q364" s="85">
        <v>-0.74</v>
      </c>
      <c r="R364" s="85">
        <v>0.41</v>
      </c>
      <c r="S364" s="85">
        <v>0.42</v>
      </c>
      <c r="T364" s="85">
        <v>0.8</v>
      </c>
      <c r="U364" s="85">
        <v>0.33</v>
      </c>
      <c r="V364" s="85">
        <v>0.13</v>
      </c>
      <c r="W364" s="85">
        <v>0.55000000000000004</v>
      </c>
      <c r="X364" s="85">
        <v>0.16</v>
      </c>
      <c r="Y364" s="85">
        <v>0.12</v>
      </c>
      <c r="Z364" s="85">
        <v>0.12</v>
      </c>
      <c r="AA364" s="85">
        <v>0.19</v>
      </c>
      <c r="AB364" s="85">
        <v>0.53</v>
      </c>
      <c r="AC364" s="85">
        <v>0.43</v>
      </c>
      <c r="AD364" s="85">
        <v>0.09</v>
      </c>
      <c r="AE364" s="85">
        <v>0.66</v>
      </c>
      <c r="AF364" s="85">
        <v>0.31</v>
      </c>
      <c r="AG364" s="85">
        <v>0.97</v>
      </c>
      <c r="AH364" s="85">
        <v>-0.1</v>
      </c>
      <c r="AI364" s="85">
        <v>0.11</v>
      </c>
      <c r="AJ364" s="85">
        <v>-7.0000000000000007E-2</v>
      </c>
      <c r="AK364" s="85">
        <v>-0.56000000000000005</v>
      </c>
      <c r="AL364" s="85">
        <v>-1.01</v>
      </c>
      <c r="AM364" s="85">
        <v>0.24</v>
      </c>
      <c r="AN364" s="85">
        <v>-0.47</v>
      </c>
    </row>
    <row r="365" spans="1:40" x14ac:dyDescent="0.25">
      <c r="A365" s="64" t="str">
        <f>'12peso'!A365</f>
        <v>nc</v>
      </c>
      <c r="B365" s="64" t="str">
        <f>'12peso'!B365</f>
        <v>s</v>
      </c>
      <c r="C365" s="64" t="str">
        <f>'12peso'!C365</f>
        <v>s</v>
      </c>
      <c r="D365" s="64"/>
      <c r="E365" s="90">
        <f>'12peso'!E365</f>
        <v>5102011</v>
      </c>
      <c r="F365" s="88">
        <f>'12peso'!F365</f>
        <v>5102011</v>
      </c>
      <c r="G365" s="39" t="str">
        <f>'12peso'!G365</f>
        <v>Conserto de automóvel</v>
      </c>
      <c r="H365" s="85">
        <v>0.71</v>
      </c>
      <c r="I365" s="85">
        <v>0.27</v>
      </c>
      <c r="J365" s="85">
        <v>0.87</v>
      </c>
      <c r="K365" s="85">
        <v>0.67</v>
      </c>
      <c r="L365" s="85">
        <v>0.13</v>
      </c>
      <c r="M365" s="85">
        <v>0.55000000000000004</v>
      </c>
      <c r="N365" s="85">
        <v>0.49</v>
      </c>
      <c r="O365" s="85">
        <v>0.67</v>
      </c>
      <c r="P365" s="85">
        <v>-0.55000000000000004</v>
      </c>
      <c r="Q365" s="85">
        <v>0.32</v>
      </c>
      <c r="R365" s="85">
        <v>0.44</v>
      </c>
      <c r="S365" s="85">
        <v>0.33</v>
      </c>
      <c r="T365" s="85">
        <v>0.42</v>
      </c>
      <c r="U365" s="85">
        <v>0.43</v>
      </c>
      <c r="V365" s="85">
        <v>0.59</v>
      </c>
      <c r="W365" s="85">
        <v>1.82</v>
      </c>
      <c r="X365" s="85">
        <v>0.1</v>
      </c>
      <c r="Y365" s="85">
        <v>0.39</v>
      </c>
      <c r="Z365" s="85">
        <v>0.34</v>
      </c>
      <c r="AA365" s="85">
        <v>0.65</v>
      </c>
      <c r="AB365" s="85">
        <v>0.9</v>
      </c>
      <c r="AC365" s="85">
        <v>-0.06</v>
      </c>
      <c r="AD365" s="85">
        <v>0.42</v>
      </c>
      <c r="AE365" s="85">
        <v>0.83</v>
      </c>
      <c r="AF365" s="85">
        <v>0.74</v>
      </c>
      <c r="AG365" s="85">
        <v>0.78</v>
      </c>
      <c r="AH365" s="85">
        <v>0.9</v>
      </c>
      <c r="AI365" s="85">
        <v>0.6</v>
      </c>
      <c r="AJ365" s="85">
        <v>1.1599999999999999</v>
      </c>
      <c r="AK365" s="85">
        <v>0.45</v>
      </c>
      <c r="AL365" s="85">
        <v>-0.54</v>
      </c>
      <c r="AM365" s="85">
        <v>0.45</v>
      </c>
      <c r="AN365" s="85">
        <v>1.35</v>
      </c>
    </row>
    <row r="366" spans="1:40" x14ac:dyDescent="0.25">
      <c r="A366" s="64" t="str">
        <f>'12peso'!A366</f>
        <v>nc</v>
      </c>
      <c r="B366" s="64" t="str">
        <f>'12peso'!B366</f>
        <v>s</v>
      </c>
      <c r="C366" s="64" t="str">
        <f>'12peso'!C366</f>
        <v>s</v>
      </c>
      <c r="D366" s="64"/>
      <c r="E366" s="90">
        <f>'12peso'!E366</f>
        <v>5102013</v>
      </c>
      <c r="F366" s="88">
        <f>'12peso'!F366</f>
        <v>5102013</v>
      </c>
      <c r="G366" s="39" t="str">
        <f>'12peso'!G366</f>
        <v>Estacionamento</v>
      </c>
      <c r="H366" s="85">
        <v>0.43</v>
      </c>
      <c r="I366" s="85">
        <v>2.17</v>
      </c>
      <c r="J366" s="85">
        <v>0</v>
      </c>
      <c r="K366" s="85">
        <v>1.53</v>
      </c>
      <c r="L366" s="85">
        <v>0.18</v>
      </c>
      <c r="M366" s="85">
        <v>0.81</v>
      </c>
      <c r="N366" s="85">
        <v>1.07</v>
      </c>
      <c r="O366" s="85">
        <v>0.31</v>
      </c>
      <c r="P366" s="85">
        <v>1.24</v>
      </c>
      <c r="Q366" s="85">
        <v>0.35</v>
      </c>
      <c r="R366" s="85">
        <v>0.3</v>
      </c>
      <c r="S366" s="85">
        <v>0.38</v>
      </c>
      <c r="T366" s="85">
        <v>0.9</v>
      </c>
      <c r="U366" s="85">
        <v>1.58</v>
      </c>
      <c r="V366" s="85">
        <v>-0.37</v>
      </c>
      <c r="W366" s="85">
        <v>2.92</v>
      </c>
      <c r="X366" s="85">
        <v>1.63</v>
      </c>
      <c r="Y366" s="85">
        <v>1.1299999999999999</v>
      </c>
      <c r="Z366" s="85">
        <v>1.03</v>
      </c>
      <c r="AA366" s="85">
        <v>0.39</v>
      </c>
      <c r="AB366" s="85">
        <v>1.34</v>
      </c>
      <c r="AC366" s="85">
        <v>0.79</v>
      </c>
      <c r="AD366" s="85">
        <v>0</v>
      </c>
      <c r="AE366" s="85">
        <v>1.66</v>
      </c>
      <c r="AF366" s="85">
        <v>0.24</v>
      </c>
      <c r="AG366" s="85">
        <v>0.4</v>
      </c>
      <c r="AH366" s="85">
        <v>1.08</v>
      </c>
      <c r="AI366" s="85">
        <v>0.62</v>
      </c>
      <c r="AJ366" s="85">
        <v>1.05</v>
      </c>
      <c r="AK366" s="85">
        <v>0.65</v>
      </c>
      <c r="AL366" s="85">
        <v>0.15</v>
      </c>
      <c r="AM366" s="85">
        <v>0.5</v>
      </c>
      <c r="AN366" s="85">
        <v>0.56000000000000005</v>
      </c>
    </row>
    <row r="367" spans="1:40" x14ac:dyDescent="0.25">
      <c r="A367" s="64" t="str">
        <f>'12peso'!A367</f>
        <v>m</v>
      </c>
      <c r="B367" s="64" t="str">
        <f>'12peso'!B367</f>
        <v>m</v>
      </c>
      <c r="C367" s="64" t="str">
        <f>'12peso'!C367</f>
        <v>m</v>
      </c>
      <c r="D367" s="64"/>
      <c r="E367" s="90">
        <f>'12peso'!E367</f>
        <v>5102015</v>
      </c>
      <c r="F367" s="88">
        <f>'12peso'!F367</f>
        <v>5102015</v>
      </c>
      <c r="G367" s="39" t="str">
        <f>'12peso'!G367</f>
        <v>Pedágio</v>
      </c>
      <c r="H367" s="85">
        <v>0.94</v>
      </c>
      <c r="I367" s="85">
        <v>0.22</v>
      </c>
      <c r="J367" s="85">
        <v>0</v>
      </c>
      <c r="K367" s="85">
        <v>0</v>
      </c>
      <c r="L367" s="85">
        <v>0</v>
      </c>
      <c r="M367" s="85">
        <v>0</v>
      </c>
      <c r="N367" s="85">
        <v>1.95</v>
      </c>
      <c r="O367" s="85">
        <v>1.36</v>
      </c>
      <c r="P367" s="85">
        <v>0.21</v>
      </c>
      <c r="Q367" s="85">
        <v>0.09</v>
      </c>
      <c r="R367" s="85">
        <v>0.12</v>
      </c>
      <c r="S367" s="85">
        <v>0.55000000000000004</v>
      </c>
      <c r="T367" s="85">
        <v>0.69</v>
      </c>
      <c r="U367" s="85">
        <v>0</v>
      </c>
      <c r="V367" s="85">
        <v>0</v>
      </c>
      <c r="W367" s="85">
        <v>0</v>
      </c>
      <c r="X367" s="85">
        <v>0</v>
      </c>
      <c r="Y367" s="85">
        <v>0</v>
      </c>
      <c r="Z367" s="85">
        <v>0</v>
      </c>
      <c r="AA367" s="85">
        <v>0</v>
      </c>
      <c r="AB367" s="85">
        <v>0</v>
      </c>
      <c r="AC367" s="85">
        <v>0.08</v>
      </c>
      <c r="AD367" s="85">
        <v>0.23</v>
      </c>
      <c r="AE367" s="85">
        <v>0.97</v>
      </c>
      <c r="AF367" s="85">
        <v>-1.07</v>
      </c>
      <c r="AG367" s="85">
        <v>0.06</v>
      </c>
      <c r="AH367" s="85">
        <v>0</v>
      </c>
      <c r="AI367" s="85">
        <v>0</v>
      </c>
      <c r="AJ367" s="85">
        <v>0</v>
      </c>
      <c r="AK367" s="85">
        <v>0</v>
      </c>
      <c r="AL367" s="85">
        <v>2.37</v>
      </c>
      <c r="AM367" s="85">
        <v>1.4</v>
      </c>
      <c r="AN367" s="85">
        <v>0.36</v>
      </c>
    </row>
    <row r="368" spans="1:40" x14ac:dyDescent="0.25">
      <c r="A368" s="64" t="str">
        <f>'12peso'!A368</f>
        <v>nc</v>
      </c>
      <c r="B368" s="64" t="str">
        <f>'12peso'!B368</f>
        <v>s</v>
      </c>
      <c r="C368" s="64" t="str">
        <f>'12peso'!C368</f>
        <v>s</v>
      </c>
      <c r="D368" s="64"/>
      <c r="E368" s="90">
        <f>'12peso'!E368</f>
        <v>5102019</v>
      </c>
      <c r="F368" s="88">
        <f>'12peso'!F368</f>
        <v>5102019</v>
      </c>
      <c r="G368" s="39" t="str">
        <f>'12peso'!G368</f>
        <v>Lubrificação e lavagem</v>
      </c>
      <c r="H368" s="85">
        <v>0.96</v>
      </c>
      <c r="I368" s="85">
        <v>1.29</v>
      </c>
      <c r="J368" s="85">
        <v>0.09</v>
      </c>
      <c r="K368" s="85">
        <v>0.15</v>
      </c>
      <c r="L368" s="85">
        <v>-0.34</v>
      </c>
      <c r="M368" s="85">
        <v>1.53</v>
      </c>
      <c r="N368" s="85">
        <v>0.56999999999999995</v>
      </c>
      <c r="O368" s="85">
        <v>-0.67</v>
      </c>
      <c r="P368" s="85">
        <v>-0.4</v>
      </c>
      <c r="Q368" s="85">
        <v>2.02</v>
      </c>
      <c r="R368" s="85">
        <v>0.77</v>
      </c>
      <c r="S368" s="85">
        <v>1.1299999999999999</v>
      </c>
      <c r="T368" s="85">
        <v>0.85</v>
      </c>
      <c r="U368" s="85">
        <v>1.58</v>
      </c>
      <c r="V368" s="85">
        <v>2.6</v>
      </c>
      <c r="W368" s="85">
        <v>-2.2000000000000002</v>
      </c>
      <c r="X368" s="85">
        <v>0.05</v>
      </c>
      <c r="Y368" s="85">
        <v>-0.38</v>
      </c>
      <c r="Z368" s="85">
        <v>1.31</v>
      </c>
      <c r="AA368" s="85">
        <v>2.06</v>
      </c>
      <c r="AB368" s="85">
        <v>2.17</v>
      </c>
      <c r="AC368" s="85">
        <v>-0.7</v>
      </c>
      <c r="AD368" s="85">
        <v>0.61</v>
      </c>
      <c r="AE368" s="85">
        <v>1.82</v>
      </c>
      <c r="AF368" s="85">
        <v>1.44</v>
      </c>
      <c r="AG368" s="85">
        <v>1.05</v>
      </c>
      <c r="AH368" s="85">
        <v>-0.55000000000000004</v>
      </c>
      <c r="AI368" s="85">
        <v>-0.51</v>
      </c>
      <c r="AJ368" s="85">
        <v>1</v>
      </c>
      <c r="AK368" s="85">
        <v>-0.92</v>
      </c>
      <c r="AL368" s="85">
        <v>-0.67</v>
      </c>
      <c r="AM368" s="85">
        <v>-2</v>
      </c>
      <c r="AN368" s="85">
        <v>4.16</v>
      </c>
    </row>
    <row r="369" spans="1:40" x14ac:dyDescent="0.25">
      <c r="A369" s="64" t="str">
        <f>'12peso'!A369</f>
        <v>nc</v>
      </c>
      <c r="B369" s="64" t="str">
        <f>'12peso'!B369</f>
        <v>d</v>
      </c>
      <c r="C369" s="64" t="str">
        <f>'12peso'!C369</f>
        <v>i</v>
      </c>
      <c r="D369" s="64"/>
      <c r="E369" s="90">
        <f>'12peso'!E369</f>
        <v>5102020</v>
      </c>
      <c r="F369" s="88">
        <f>'12peso'!F369</f>
        <v>5102020</v>
      </c>
      <c r="G369" s="39" t="str">
        <f>'12peso'!G369</f>
        <v>Automóvel usado</v>
      </c>
      <c r="H369" s="85">
        <v>-1.08</v>
      </c>
      <c r="I369" s="85">
        <v>-0.26</v>
      </c>
      <c r="J369" s="85">
        <v>-1.66</v>
      </c>
      <c r="K369" s="85">
        <v>0.38</v>
      </c>
      <c r="L369" s="85">
        <v>-1.4</v>
      </c>
      <c r="M369" s="85">
        <v>-4.12</v>
      </c>
      <c r="N369" s="85">
        <v>-0.91</v>
      </c>
      <c r="O369" s="85">
        <v>0.15</v>
      </c>
      <c r="P369" s="85">
        <v>-1.62</v>
      </c>
      <c r="Q369" s="85">
        <v>-0.17</v>
      </c>
      <c r="R369" s="85">
        <v>-0.6</v>
      </c>
      <c r="S369" s="85">
        <v>0.11</v>
      </c>
      <c r="T369" s="85">
        <v>-0.3</v>
      </c>
      <c r="U369" s="85">
        <v>-0.57999999999999996</v>
      </c>
      <c r="V369" s="85">
        <v>0.66</v>
      </c>
      <c r="W369" s="85">
        <v>-0.22</v>
      </c>
      <c r="X369" s="85">
        <v>0.05</v>
      </c>
      <c r="Y369" s="85">
        <v>-0.33</v>
      </c>
      <c r="Z369" s="85">
        <v>-0.37</v>
      </c>
      <c r="AA369" s="85">
        <v>-0.5</v>
      </c>
      <c r="AB369" s="85">
        <v>-0.45</v>
      </c>
      <c r="AC369" s="85">
        <v>0.03</v>
      </c>
      <c r="AD369" s="85">
        <v>-0.2</v>
      </c>
      <c r="AE369" s="85">
        <v>-0.24</v>
      </c>
      <c r="AF369" s="85">
        <v>-0.04</v>
      </c>
      <c r="AG369" s="85">
        <v>0.42</v>
      </c>
      <c r="AH369" s="85">
        <v>0.78</v>
      </c>
      <c r="AI369" s="85">
        <v>0.2</v>
      </c>
      <c r="AJ369" s="85">
        <v>-0.24</v>
      </c>
      <c r="AK369" s="85">
        <v>-0.13</v>
      </c>
      <c r="AL369" s="85">
        <v>-0.09</v>
      </c>
      <c r="AM369" s="85">
        <v>-0.91</v>
      </c>
      <c r="AN369" s="85">
        <v>-1.1200000000000001</v>
      </c>
    </row>
    <row r="370" spans="1:40" x14ac:dyDescent="0.25">
      <c r="A370" s="64" t="str">
        <f>'12peso'!A370</f>
        <v>nc</v>
      </c>
      <c r="B370" s="64" t="str">
        <f>'12peso'!B370</f>
        <v>s</v>
      </c>
      <c r="C370" s="64" t="str">
        <f>'12peso'!C370</f>
        <v>s</v>
      </c>
      <c r="D370" s="64"/>
      <c r="E370" s="90">
        <f>'12peso'!E370</f>
        <v>5102037</v>
      </c>
      <c r="F370" s="88">
        <f>'12peso'!F370</f>
        <v>5102037</v>
      </c>
      <c r="G370" s="39" t="str">
        <f>'12peso'!G370</f>
        <v>Pintura de veículo</v>
      </c>
      <c r="H370" s="85">
        <v>0.23</v>
      </c>
      <c r="I370" s="85">
        <v>1.34</v>
      </c>
      <c r="J370" s="85">
        <v>-0.63</v>
      </c>
      <c r="K370" s="85">
        <v>1.55</v>
      </c>
      <c r="L370" s="85">
        <v>-0.79</v>
      </c>
      <c r="M370" s="85">
        <v>0.28999999999999998</v>
      </c>
      <c r="N370" s="85">
        <v>0.01</v>
      </c>
      <c r="O370" s="85">
        <v>0.86</v>
      </c>
      <c r="P370" s="85">
        <v>-0.66</v>
      </c>
      <c r="Q370" s="85">
        <v>1.28</v>
      </c>
      <c r="R370" s="85">
        <v>0.82</v>
      </c>
      <c r="S370" s="85">
        <v>0.25</v>
      </c>
      <c r="T370" s="85">
        <v>1.1200000000000001</v>
      </c>
      <c r="U370" s="85">
        <v>1.83</v>
      </c>
      <c r="V370" s="85">
        <v>-0.21</v>
      </c>
      <c r="W370" s="85">
        <v>-0.72</v>
      </c>
      <c r="X370" s="85">
        <v>1.2</v>
      </c>
      <c r="Y370" s="85">
        <v>0.33</v>
      </c>
      <c r="Z370" s="85">
        <v>-0.14000000000000001</v>
      </c>
      <c r="AA370" s="85">
        <v>-0.17</v>
      </c>
      <c r="AB370" s="85">
        <v>-0.02</v>
      </c>
      <c r="AC370" s="85">
        <v>0.49</v>
      </c>
      <c r="AD370" s="85">
        <v>-0.8</v>
      </c>
      <c r="AE370" s="85">
        <v>2.11</v>
      </c>
      <c r="AF370" s="85">
        <v>1.03</v>
      </c>
      <c r="AG370" s="85">
        <v>1.88</v>
      </c>
      <c r="AH370" s="85">
        <v>-0.04</v>
      </c>
      <c r="AI370" s="85">
        <v>1.5</v>
      </c>
      <c r="AJ370" s="85">
        <v>1</v>
      </c>
      <c r="AK370" s="85">
        <v>0.37</v>
      </c>
      <c r="AL370" s="85">
        <v>2.4500000000000002</v>
      </c>
      <c r="AM370" s="85">
        <v>-1.96</v>
      </c>
      <c r="AN370" s="85">
        <v>1.92</v>
      </c>
    </row>
    <row r="371" spans="1:40" x14ac:dyDescent="0.25">
      <c r="A371" s="64" t="str">
        <f>'12peso'!A371</f>
        <v>nc</v>
      </c>
      <c r="B371" s="64" t="str">
        <f>'12peso'!B371</f>
        <v>s</v>
      </c>
      <c r="C371" s="64" t="str">
        <f>'12peso'!C371</f>
        <v>s</v>
      </c>
      <c r="D371" s="64"/>
      <c r="E371" s="89">
        <f>'12peso'!E371</f>
        <v>9999999</v>
      </c>
      <c r="F371" s="88">
        <f>'12peso'!F371</f>
        <v>5102051</v>
      </c>
      <c r="G371" s="39" t="str">
        <f>'12peso'!G371</f>
        <v>Aluguel de veículo</v>
      </c>
      <c r="H371" s="85">
        <v>0.67</v>
      </c>
      <c r="I371" s="85">
        <v>2.66</v>
      </c>
      <c r="J371" s="85">
        <v>-2.85</v>
      </c>
      <c r="K371" s="85">
        <v>-1.88</v>
      </c>
      <c r="L371" s="85">
        <v>-1.1599999999999999</v>
      </c>
      <c r="M371" s="85">
        <v>1.91</v>
      </c>
      <c r="N371" s="85">
        <v>-1.67</v>
      </c>
      <c r="O371" s="85">
        <v>-0.43</v>
      </c>
      <c r="P371" s="85">
        <v>0.52</v>
      </c>
      <c r="Q371" s="85">
        <v>0.66</v>
      </c>
      <c r="R371" s="85">
        <v>-0.31</v>
      </c>
      <c r="S371" s="85">
        <v>-0.4</v>
      </c>
      <c r="T371" s="85">
        <v>0.86</v>
      </c>
      <c r="U371" s="85">
        <v>1.82</v>
      </c>
      <c r="V371" s="85">
        <v>1.54</v>
      </c>
      <c r="W371" s="85">
        <v>0.53</v>
      </c>
      <c r="X371" s="85">
        <v>-0.26</v>
      </c>
      <c r="Y371" s="85">
        <v>0.45</v>
      </c>
      <c r="Z371" s="85">
        <v>0.96</v>
      </c>
      <c r="AA371" s="85">
        <v>0.22</v>
      </c>
      <c r="AB371" s="85">
        <v>0.14000000000000001</v>
      </c>
      <c r="AC371" s="85">
        <v>-1.05</v>
      </c>
      <c r="AD371" s="85">
        <v>0.51</v>
      </c>
      <c r="AE371" s="85">
        <v>0.39</v>
      </c>
      <c r="AF371" s="85">
        <v>0</v>
      </c>
      <c r="AG371" s="85">
        <v>1.82</v>
      </c>
      <c r="AH371" s="85">
        <v>-0.77</v>
      </c>
      <c r="AI371" s="85">
        <v>0.65</v>
      </c>
      <c r="AJ371" s="85">
        <v>-1.88</v>
      </c>
      <c r="AK371" s="85">
        <v>6.64</v>
      </c>
      <c r="AL371" s="85">
        <v>0.53</v>
      </c>
      <c r="AM371" s="85">
        <v>-1.06</v>
      </c>
      <c r="AN371" s="85">
        <v>0.86</v>
      </c>
    </row>
    <row r="372" spans="1:40" x14ac:dyDescent="0.25">
      <c r="A372" s="64" t="str">
        <f>'12peso'!A372</f>
        <v>c</v>
      </c>
      <c r="B372" s="64" t="str">
        <f>'12peso'!B372</f>
        <v>d</v>
      </c>
      <c r="C372" s="64" t="str">
        <f>'12peso'!C372</f>
        <v>i</v>
      </c>
      <c r="D372" s="64"/>
      <c r="E372" s="90">
        <f>'12peso'!E372</f>
        <v>5102053</v>
      </c>
      <c r="F372" s="88">
        <f>'12peso'!F372</f>
        <v>5102053</v>
      </c>
      <c r="G372" s="39" t="str">
        <f>'12peso'!G372</f>
        <v>Motocicleta</v>
      </c>
      <c r="H372" s="85">
        <v>-0.33</v>
      </c>
      <c r="I372" s="85">
        <v>-0.36</v>
      </c>
      <c r="J372" s="85">
        <v>-0.14000000000000001</v>
      </c>
      <c r="K372" s="85">
        <v>-0.1</v>
      </c>
      <c r="L372" s="85">
        <v>0.5</v>
      </c>
      <c r="M372" s="85">
        <v>-0.42</v>
      </c>
      <c r="N372" s="85">
        <v>-0.34</v>
      </c>
      <c r="O372" s="85">
        <v>-0.44</v>
      </c>
      <c r="P372" s="85">
        <v>-0.56000000000000005</v>
      </c>
      <c r="Q372" s="85">
        <v>-0.74</v>
      </c>
      <c r="R372" s="85">
        <v>0.28999999999999998</v>
      </c>
      <c r="S372" s="85">
        <v>0.03</v>
      </c>
      <c r="T372" s="85">
        <v>0.1</v>
      </c>
      <c r="U372" s="85">
        <v>-0.04</v>
      </c>
      <c r="V372" s="85">
        <v>0.32</v>
      </c>
      <c r="W372" s="85">
        <v>-7.0000000000000007E-2</v>
      </c>
      <c r="X372" s="85">
        <v>0.92</v>
      </c>
      <c r="Y372" s="85">
        <v>-0.05</v>
      </c>
      <c r="Z372" s="85">
        <v>-0.01</v>
      </c>
      <c r="AA372" s="85">
        <v>-0.02</v>
      </c>
      <c r="AB372" s="85">
        <v>0.05</v>
      </c>
      <c r="AC372" s="85">
        <v>7.0000000000000007E-2</v>
      </c>
      <c r="AD372" s="85">
        <v>-7.0000000000000007E-2</v>
      </c>
      <c r="AE372" s="85">
        <v>-0.19</v>
      </c>
      <c r="AF372" s="85">
        <v>0.23</v>
      </c>
      <c r="AG372" s="85">
        <v>0.33</v>
      </c>
      <c r="AH372" s="85">
        <v>0.08</v>
      </c>
      <c r="AI372" s="85">
        <v>0.47</v>
      </c>
      <c r="AJ372" s="85">
        <v>-0.66</v>
      </c>
      <c r="AK372" s="85">
        <v>-0.04</v>
      </c>
      <c r="AL372" s="85">
        <v>-0.14000000000000001</v>
      </c>
      <c r="AM372" s="85">
        <v>-0.15</v>
      </c>
      <c r="AN372" s="85">
        <v>-0.16</v>
      </c>
    </row>
    <row r="373" spans="1:40" x14ac:dyDescent="0.25">
      <c r="A373" s="64">
        <f>'12peso'!A373</f>
        <v>0</v>
      </c>
      <c r="B373" s="64">
        <f>'12peso'!B373</f>
        <v>0</v>
      </c>
      <c r="C373" s="64">
        <f>'12peso'!C373</f>
        <v>0</v>
      </c>
      <c r="D373" s="64"/>
      <c r="E373" s="113">
        <f>'12peso'!E373</f>
        <v>5104000</v>
      </c>
      <c r="F373" s="114">
        <f>'12peso'!F373</f>
        <v>5104</v>
      </c>
      <c r="G373" s="99" t="str">
        <f>'12peso'!G373</f>
        <v>Combustíveis (veículos)</v>
      </c>
      <c r="H373" s="85">
        <v>-0.45</v>
      </c>
      <c r="I373" s="85">
        <v>-0.83</v>
      </c>
      <c r="J373" s="85">
        <v>0.44</v>
      </c>
      <c r="K373" s="85">
        <v>-7.0000000000000007E-2</v>
      </c>
      <c r="L373" s="85">
        <v>-0.64</v>
      </c>
      <c r="M373" s="85">
        <v>-0.51</v>
      </c>
      <c r="N373" s="85">
        <v>-0.65</v>
      </c>
      <c r="O373" s="85">
        <v>-0.17</v>
      </c>
      <c r="P373" s="85">
        <v>-0.03</v>
      </c>
      <c r="Q373" s="85">
        <v>0.61</v>
      </c>
      <c r="R373" s="85">
        <v>1.04</v>
      </c>
      <c r="S373" s="85">
        <v>0.56999999999999995</v>
      </c>
      <c r="T373" s="85">
        <v>0.46</v>
      </c>
      <c r="U373" s="85">
        <v>3.64</v>
      </c>
      <c r="V373" s="85">
        <v>0.8</v>
      </c>
      <c r="W373" s="85">
        <v>-0.27</v>
      </c>
      <c r="X373" s="85">
        <v>-0.75</v>
      </c>
      <c r="Y373" s="85">
        <v>-1.67</v>
      </c>
      <c r="Z373" s="85">
        <v>-0.25</v>
      </c>
      <c r="AA373" s="85">
        <v>-0.33</v>
      </c>
      <c r="AB373" s="85">
        <v>-0.47</v>
      </c>
      <c r="AC373" s="85">
        <v>0.15</v>
      </c>
      <c r="AD373" s="85">
        <v>0.68</v>
      </c>
      <c r="AE373" s="85">
        <v>4.12</v>
      </c>
      <c r="AF373" s="85">
        <v>0.77</v>
      </c>
      <c r="AG373" s="85">
        <v>0.37</v>
      </c>
      <c r="AH373" s="85">
        <v>1.26</v>
      </c>
      <c r="AI373" s="85">
        <v>0.46</v>
      </c>
      <c r="AJ373" s="85">
        <v>-0.67</v>
      </c>
      <c r="AK373" s="85">
        <v>-1.17</v>
      </c>
      <c r="AL373" s="85">
        <v>-0.87</v>
      </c>
      <c r="AM373" s="85">
        <v>0.23</v>
      </c>
      <c r="AN373" s="85">
        <v>-0.05</v>
      </c>
    </row>
    <row r="374" spans="1:40" x14ac:dyDescent="0.25">
      <c r="A374" s="125" t="str">
        <f>'12peso'!A374</f>
        <v>m</v>
      </c>
      <c r="B374" s="125" t="str">
        <f>'12peso'!B374</f>
        <v>m</v>
      </c>
      <c r="C374" s="125" t="str">
        <f>'12peso'!C374</f>
        <v>m</v>
      </c>
      <c r="D374" s="64"/>
      <c r="E374" s="90">
        <f>'12peso'!E374</f>
        <v>5104001</v>
      </c>
      <c r="F374" s="88">
        <f>'12peso'!F374</f>
        <v>5104001</v>
      </c>
      <c r="G374" s="39" t="str">
        <f>'12peso'!G374</f>
        <v>Gasolina</v>
      </c>
      <c r="H374" s="85">
        <v>-0.35</v>
      </c>
      <c r="I374" s="85">
        <v>-0.4</v>
      </c>
      <c r="J374" s="85">
        <v>0.11</v>
      </c>
      <c r="K374" s="85">
        <v>-0.27</v>
      </c>
      <c r="L374" s="85">
        <v>-0.52</v>
      </c>
      <c r="M374" s="85">
        <v>-0.41</v>
      </c>
      <c r="N374" s="85">
        <v>-0.43</v>
      </c>
      <c r="O374" s="85">
        <v>-0.09</v>
      </c>
      <c r="P374" s="85">
        <v>-0.13</v>
      </c>
      <c r="Q374" s="85">
        <v>0.75</v>
      </c>
      <c r="R374" s="85">
        <v>1.18</v>
      </c>
      <c r="S374" s="85">
        <v>0.18</v>
      </c>
      <c r="T374" s="85">
        <v>0.27</v>
      </c>
      <c r="U374" s="85">
        <v>4.0999999999999996</v>
      </c>
      <c r="V374" s="85">
        <v>0.09</v>
      </c>
      <c r="W374" s="85">
        <v>-0.41</v>
      </c>
      <c r="X374" s="85">
        <v>-0.52</v>
      </c>
      <c r="Y374" s="85">
        <v>-0.93</v>
      </c>
      <c r="Z374" s="85">
        <v>-0.23</v>
      </c>
      <c r="AA374" s="85">
        <v>-0.15</v>
      </c>
      <c r="AB374" s="85">
        <v>-0.42</v>
      </c>
      <c r="AC374" s="85">
        <v>0.01</v>
      </c>
      <c r="AD374" s="85">
        <v>0.63</v>
      </c>
      <c r="AE374" s="85">
        <v>4.04</v>
      </c>
      <c r="AF374" s="85">
        <v>0.6</v>
      </c>
      <c r="AG374" s="85">
        <v>0.04</v>
      </c>
      <c r="AH374" s="85">
        <v>0.67</v>
      </c>
      <c r="AI374" s="85">
        <v>0.43</v>
      </c>
      <c r="AJ374" s="85">
        <v>-0.35</v>
      </c>
      <c r="AK374" s="85">
        <v>-0.72</v>
      </c>
      <c r="AL374" s="85">
        <v>-0.8</v>
      </c>
      <c r="AM374" s="85">
        <v>0.3</v>
      </c>
      <c r="AN374" s="85">
        <v>-7.0000000000000007E-2</v>
      </c>
    </row>
    <row r="375" spans="1:40" x14ac:dyDescent="0.25">
      <c r="A375" s="125" t="str">
        <f>'12peso'!A375</f>
        <v>c</v>
      </c>
      <c r="B375" s="125" t="str">
        <f>'12peso'!B375</f>
        <v>nd</v>
      </c>
      <c r="C375" s="125" t="str">
        <f>'12peso'!C375</f>
        <v>i</v>
      </c>
      <c r="D375" s="64"/>
      <c r="E375" s="90">
        <f>'12peso'!E375</f>
        <v>5104002</v>
      </c>
      <c r="F375" s="88">
        <f>'12peso'!F375</f>
        <v>5104002</v>
      </c>
      <c r="G375" s="39" t="str">
        <f>'12peso'!G375</f>
        <v>Etanol</v>
      </c>
      <c r="H375" s="85">
        <v>-1.25</v>
      </c>
      <c r="I375" s="85">
        <v>-2.87</v>
      </c>
      <c r="J375" s="85">
        <v>1.88</v>
      </c>
      <c r="K375" s="85">
        <v>0.81</v>
      </c>
      <c r="L375" s="85">
        <v>-1.34</v>
      </c>
      <c r="M375" s="85">
        <v>-1.24</v>
      </c>
      <c r="N375" s="85">
        <v>-2</v>
      </c>
      <c r="O375" s="85">
        <v>-0.82</v>
      </c>
      <c r="P375" s="85">
        <v>0.26</v>
      </c>
      <c r="Q375" s="85">
        <v>0.04</v>
      </c>
      <c r="R375" s="85">
        <v>0.63</v>
      </c>
      <c r="S375" s="85">
        <v>2.11</v>
      </c>
      <c r="T375" s="85">
        <v>1.1100000000000001</v>
      </c>
      <c r="U375" s="85">
        <v>2.16</v>
      </c>
      <c r="V375" s="85">
        <v>3.55</v>
      </c>
      <c r="W375" s="85">
        <v>0.16</v>
      </c>
      <c r="X375" s="85">
        <v>-1.97</v>
      </c>
      <c r="Y375" s="85">
        <v>-5.33</v>
      </c>
      <c r="Z375" s="85">
        <v>-0.55000000000000004</v>
      </c>
      <c r="AA375" s="85">
        <v>-1.1599999999999999</v>
      </c>
      <c r="AB375" s="85">
        <v>-0.72</v>
      </c>
      <c r="AC375" s="85">
        <v>0.93</v>
      </c>
      <c r="AD375" s="85">
        <v>0.94</v>
      </c>
      <c r="AE375" s="85">
        <v>4.83</v>
      </c>
      <c r="AF375" s="85">
        <v>1.43</v>
      </c>
      <c r="AG375" s="85">
        <v>1.87</v>
      </c>
      <c r="AH375" s="85">
        <v>4.07</v>
      </c>
      <c r="AI375" s="85">
        <v>0.59</v>
      </c>
      <c r="AJ375" s="85">
        <v>-2.34</v>
      </c>
      <c r="AK375" s="85">
        <v>-3.42</v>
      </c>
      <c r="AL375" s="85">
        <v>-1.55</v>
      </c>
      <c r="AM375" s="85">
        <v>-7.0000000000000007E-2</v>
      </c>
      <c r="AN375" s="85">
        <v>-0.01</v>
      </c>
    </row>
    <row r="376" spans="1:40" x14ac:dyDescent="0.25">
      <c r="A376" s="125" t="str">
        <f>'12peso'!A376</f>
        <v>m</v>
      </c>
      <c r="B376" s="125" t="str">
        <f>'12peso'!B376</f>
        <v>m</v>
      </c>
      <c r="C376" s="125" t="str">
        <f>'12peso'!C376</f>
        <v>m</v>
      </c>
      <c r="D376" s="64"/>
      <c r="E376" s="90">
        <f>'12peso'!E376</f>
        <v>5104003</v>
      </c>
      <c r="F376" s="88">
        <f>'12peso'!F376</f>
        <v>5104003</v>
      </c>
      <c r="G376" s="39" t="str">
        <f>'12peso'!G376</f>
        <v>Óleo diesel</v>
      </c>
      <c r="H376" s="85">
        <v>0.3</v>
      </c>
      <c r="I376" s="85">
        <v>0.04</v>
      </c>
      <c r="J376" s="85">
        <v>0.36</v>
      </c>
      <c r="K376" s="85">
        <v>0.08</v>
      </c>
      <c r="L376" s="85">
        <v>0.5</v>
      </c>
      <c r="M376" s="85">
        <v>-0.04</v>
      </c>
      <c r="N376" s="85">
        <v>1.43</v>
      </c>
      <c r="O376" s="85">
        <v>1.86</v>
      </c>
      <c r="P376" s="85">
        <v>0.43</v>
      </c>
      <c r="Q376" s="85">
        <v>0.64</v>
      </c>
      <c r="R376" s="85">
        <v>0.37</v>
      </c>
      <c r="S376" s="85">
        <v>0.17</v>
      </c>
      <c r="T376" s="85">
        <v>0.56999999999999995</v>
      </c>
      <c r="U376" s="85">
        <v>3.72</v>
      </c>
      <c r="V376" s="85">
        <v>3.12</v>
      </c>
      <c r="W376" s="85">
        <v>0.91</v>
      </c>
      <c r="X376" s="85">
        <v>0.44</v>
      </c>
      <c r="Y376" s="85">
        <v>-0.14000000000000001</v>
      </c>
      <c r="Z376" s="85">
        <v>0.35</v>
      </c>
      <c r="AA376" s="85">
        <v>0.39</v>
      </c>
      <c r="AB376" s="85">
        <v>0.12</v>
      </c>
      <c r="AC376" s="85">
        <v>0.05</v>
      </c>
      <c r="AD376" s="85">
        <v>0.33</v>
      </c>
      <c r="AE376" s="85">
        <v>4.8899999999999997</v>
      </c>
      <c r="AF376" s="85">
        <v>0.91</v>
      </c>
      <c r="AG376" s="85">
        <v>0.59</v>
      </c>
      <c r="AH376" s="85">
        <v>0.1</v>
      </c>
      <c r="AI376" s="85">
        <v>0.14000000000000001</v>
      </c>
      <c r="AJ376" s="85">
        <v>0.41</v>
      </c>
      <c r="AK376" s="85">
        <v>-0.27</v>
      </c>
      <c r="AL376" s="85">
        <v>-0.23</v>
      </c>
      <c r="AM376" s="85">
        <v>0.51</v>
      </c>
      <c r="AN376" s="85">
        <v>0</v>
      </c>
    </row>
    <row r="377" spans="1:40" x14ac:dyDescent="0.25">
      <c r="A377" s="64" t="str">
        <f>'12peso'!A377</f>
        <v>m</v>
      </c>
      <c r="B377" s="64" t="str">
        <f>'12peso'!B377</f>
        <v>m</v>
      </c>
      <c r="C377" s="64" t="str">
        <f>'12peso'!C377</f>
        <v>i</v>
      </c>
      <c r="D377" s="64"/>
      <c r="E377" s="89">
        <f>'12peso'!E377</f>
        <v>9999999</v>
      </c>
      <c r="F377" s="88">
        <f>'12peso'!F377</f>
        <v>5104005</v>
      </c>
      <c r="G377" s="39" t="str">
        <f>'12peso'!G377</f>
        <v>Gás veicular</v>
      </c>
      <c r="H377" s="85">
        <v>1.86</v>
      </c>
      <c r="I377" s="85">
        <v>0.68</v>
      </c>
      <c r="J377" s="85">
        <v>0.13</v>
      </c>
      <c r="K377" s="85">
        <v>-0.52</v>
      </c>
      <c r="L377" s="85">
        <v>-0.27</v>
      </c>
      <c r="M377" s="85">
        <v>1.86</v>
      </c>
      <c r="N377" s="85">
        <v>0.88</v>
      </c>
      <c r="O377" s="85">
        <v>7.0000000000000007E-2</v>
      </c>
      <c r="P377" s="85">
        <v>0.44</v>
      </c>
      <c r="Q377" s="85">
        <v>0.24</v>
      </c>
      <c r="R377" s="85">
        <v>0.15</v>
      </c>
      <c r="S377" s="85">
        <v>2.13</v>
      </c>
      <c r="T377" s="85">
        <v>1.31</v>
      </c>
      <c r="U377" s="85">
        <v>7.0000000000000007E-2</v>
      </c>
      <c r="V377" s="85">
        <v>0.28999999999999998</v>
      </c>
      <c r="W377" s="85">
        <v>-0.35</v>
      </c>
      <c r="X377" s="85">
        <v>0.17</v>
      </c>
      <c r="Y377" s="85">
        <v>1.3</v>
      </c>
      <c r="Z377" s="85">
        <v>0.72</v>
      </c>
      <c r="AA377" s="85">
        <v>-0.8</v>
      </c>
      <c r="AB377" s="85">
        <v>-0.83</v>
      </c>
      <c r="AC377" s="85">
        <v>-0.95</v>
      </c>
      <c r="AD377" s="85">
        <v>0.48</v>
      </c>
      <c r="AE377" s="85">
        <v>0.56000000000000005</v>
      </c>
      <c r="AF377" s="85">
        <v>1.1299999999999999</v>
      </c>
      <c r="AG377" s="85">
        <v>-0.26</v>
      </c>
      <c r="AH377" s="85">
        <v>0.88</v>
      </c>
      <c r="AI377" s="85">
        <v>0.89</v>
      </c>
      <c r="AJ377" s="85">
        <v>0.95</v>
      </c>
      <c r="AK377" s="85">
        <v>0.6</v>
      </c>
      <c r="AL377" s="85">
        <v>1.1200000000000001</v>
      </c>
      <c r="AM377" s="85">
        <v>0.09</v>
      </c>
      <c r="AN377" s="85">
        <v>0.18</v>
      </c>
    </row>
    <row r="378" spans="1:40" x14ac:dyDescent="0.25">
      <c r="A378" s="64">
        <f>'12peso'!A378</f>
        <v>0</v>
      </c>
      <c r="B378" s="64">
        <f>'12peso'!B378</f>
        <v>0</v>
      </c>
      <c r="C378" s="64">
        <f>'12peso'!C378</f>
        <v>0</v>
      </c>
      <c r="D378" s="64"/>
      <c r="E378" s="113">
        <f>'12peso'!E378</f>
        <v>6000000</v>
      </c>
      <c r="F378" s="111">
        <f>'12peso'!F378</f>
        <v>6</v>
      </c>
      <c r="G378" s="112" t="str">
        <f>'12peso'!G378</f>
        <v>Saúde e cuidados pessoais</v>
      </c>
      <c r="H378" s="85">
        <v>0.3</v>
      </c>
      <c r="I378" s="85">
        <v>0.7</v>
      </c>
      <c r="J378" s="85">
        <v>0.38</v>
      </c>
      <c r="K378" s="85">
        <v>0.96</v>
      </c>
      <c r="L378" s="85">
        <v>0.66</v>
      </c>
      <c r="M378" s="85">
        <v>0.38</v>
      </c>
      <c r="N378" s="85">
        <v>0.36</v>
      </c>
      <c r="O378" s="85">
        <v>0.53</v>
      </c>
      <c r="P378" s="85">
        <v>0.32</v>
      </c>
      <c r="Q378" s="85">
        <v>0.48</v>
      </c>
      <c r="R378" s="85">
        <v>0.32</v>
      </c>
      <c r="S378" s="85">
        <v>0.4</v>
      </c>
      <c r="T378" s="85">
        <v>0.73</v>
      </c>
      <c r="U378" s="85">
        <v>0.65</v>
      </c>
      <c r="V378" s="85">
        <v>0.32</v>
      </c>
      <c r="W378" s="85">
        <v>1.28</v>
      </c>
      <c r="X378" s="85">
        <v>0.94</v>
      </c>
      <c r="Y378" s="85">
        <v>0.36</v>
      </c>
      <c r="Z378" s="85">
        <v>0.34</v>
      </c>
      <c r="AA378" s="85">
        <v>0.45</v>
      </c>
      <c r="AB378" s="85">
        <v>0.46</v>
      </c>
      <c r="AC378" s="85">
        <v>0.39</v>
      </c>
      <c r="AD378" s="85">
        <v>0.41</v>
      </c>
      <c r="AE378" s="85">
        <v>0.41</v>
      </c>
      <c r="AF378" s="85">
        <v>0.48</v>
      </c>
      <c r="AG378" s="85">
        <v>0.74</v>
      </c>
      <c r="AH378" s="85">
        <v>0.43</v>
      </c>
      <c r="AI378" s="85">
        <v>1.01</v>
      </c>
      <c r="AJ378" s="85">
        <v>0.98</v>
      </c>
      <c r="AK378" s="85">
        <v>0.6</v>
      </c>
      <c r="AL378" s="85">
        <v>0.5</v>
      </c>
      <c r="AM378" s="85">
        <v>0.41</v>
      </c>
      <c r="AN378" s="85">
        <v>0.33</v>
      </c>
    </row>
    <row r="379" spans="1:40" x14ac:dyDescent="0.25">
      <c r="A379" s="64">
        <f>'12peso'!A379</f>
        <v>0</v>
      </c>
      <c r="B379" s="64">
        <f>'12peso'!B379</f>
        <v>0</v>
      </c>
      <c r="C379" s="64">
        <f>'12peso'!C379</f>
        <v>0</v>
      </c>
      <c r="D379" s="64"/>
      <c r="E379" s="113">
        <f>'12peso'!E379</f>
        <v>6100000</v>
      </c>
      <c r="F379" s="114">
        <f>'12peso'!F379</f>
        <v>61</v>
      </c>
      <c r="G379" s="99" t="str">
        <f>'12peso'!G379</f>
        <v>Produtos farmacêuticos e óticos</v>
      </c>
      <c r="H379" s="85">
        <v>0.12</v>
      </c>
      <c r="I379" s="85">
        <v>0.54</v>
      </c>
      <c r="J379" s="85">
        <v>0.05</v>
      </c>
      <c r="K379" s="85">
        <v>1.47</v>
      </c>
      <c r="L379" s="85">
        <v>0.93</v>
      </c>
      <c r="M379" s="85">
        <v>0.05</v>
      </c>
      <c r="N379" s="85">
        <v>0.23</v>
      </c>
      <c r="O379" s="85">
        <v>0.44</v>
      </c>
      <c r="P379" s="85">
        <v>0.06</v>
      </c>
      <c r="Q379" s="85">
        <v>7.0000000000000007E-2</v>
      </c>
      <c r="R379" s="85">
        <v>0.22</v>
      </c>
      <c r="S379" s="85">
        <v>-0.11</v>
      </c>
      <c r="T379" s="85">
        <v>0.28000000000000003</v>
      </c>
      <c r="U379" s="85">
        <v>7.0000000000000007E-2</v>
      </c>
      <c r="V379" s="85">
        <v>-0.08</v>
      </c>
      <c r="W379" s="85">
        <v>2.75</v>
      </c>
      <c r="X379" s="85">
        <v>1.49</v>
      </c>
      <c r="Y379" s="85">
        <v>0.03</v>
      </c>
      <c r="Z379" s="85">
        <v>0.06</v>
      </c>
      <c r="AA379" s="85">
        <v>-0.24</v>
      </c>
      <c r="AB379" s="85">
        <v>0.04</v>
      </c>
      <c r="AC379" s="85">
        <v>-0.09</v>
      </c>
      <c r="AD379" s="85">
        <v>0.28999999999999998</v>
      </c>
      <c r="AE379" s="85">
        <v>0.03</v>
      </c>
      <c r="AF379" s="85">
        <v>0.41</v>
      </c>
      <c r="AG379" s="85">
        <v>0.14000000000000001</v>
      </c>
      <c r="AH379" s="85">
        <v>-0.03</v>
      </c>
      <c r="AI379" s="85">
        <v>1.69</v>
      </c>
      <c r="AJ379" s="85">
        <v>1.38</v>
      </c>
      <c r="AK379" s="85">
        <v>0.33</v>
      </c>
      <c r="AL379" s="85">
        <v>0.26</v>
      </c>
      <c r="AM379" s="85">
        <v>-0.02</v>
      </c>
      <c r="AN379" s="85">
        <v>0.08</v>
      </c>
    </row>
    <row r="380" spans="1:40" x14ac:dyDescent="0.25">
      <c r="A380" s="64">
        <f>'12peso'!A380</f>
        <v>0</v>
      </c>
      <c r="B380" s="64">
        <f>'12peso'!B380</f>
        <v>0</v>
      </c>
      <c r="C380" s="64">
        <f>'12peso'!C380</f>
        <v>0</v>
      </c>
      <c r="D380" s="64"/>
      <c r="E380" s="113">
        <f>'12peso'!E380</f>
        <v>6101000</v>
      </c>
      <c r="F380" s="114">
        <f>'12peso'!F380</f>
        <v>6101</v>
      </c>
      <c r="G380" s="99" t="str">
        <f>'12peso'!G380</f>
        <v>Produtos farmacêuticos</v>
      </c>
      <c r="H380" s="85">
        <v>0.09</v>
      </c>
      <c r="I380" s="85">
        <v>0.56999999999999995</v>
      </c>
      <c r="J380" s="85">
        <v>0.02</v>
      </c>
      <c r="K380" s="85">
        <v>1.58</v>
      </c>
      <c r="L380" s="85">
        <v>0.98</v>
      </c>
      <c r="M380" s="85">
        <v>0.05</v>
      </c>
      <c r="N380" s="85">
        <v>0.21</v>
      </c>
      <c r="O380" s="85">
        <v>0.48</v>
      </c>
      <c r="P380" s="85">
        <v>0.03</v>
      </c>
      <c r="Q380" s="85">
        <v>0.05</v>
      </c>
      <c r="R380" s="85">
        <v>0.18</v>
      </c>
      <c r="S380" s="85">
        <v>-0.19</v>
      </c>
      <c r="T380" s="85">
        <v>0.25</v>
      </c>
      <c r="U380" s="85">
        <v>0.04</v>
      </c>
      <c r="V380" s="85">
        <v>-0.15</v>
      </c>
      <c r="W380" s="85">
        <v>2.99</v>
      </c>
      <c r="X380" s="85">
        <v>1.61</v>
      </c>
      <c r="Y380" s="85">
        <v>0</v>
      </c>
      <c r="Z380" s="85">
        <v>0.1</v>
      </c>
      <c r="AA380" s="85">
        <v>-0.4</v>
      </c>
      <c r="AB380" s="85">
        <v>0.06</v>
      </c>
      <c r="AC380" s="85">
        <v>-0.15</v>
      </c>
      <c r="AD380" s="85">
        <v>0.28000000000000003</v>
      </c>
      <c r="AE380" s="85">
        <v>0.02</v>
      </c>
      <c r="AF380" s="85">
        <v>0.39</v>
      </c>
      <c r="AG380" s="85">
        <v>0.19</v>
      </c>
      <c r="AH380" s="85">
        <v>-0.08</v>
      </c>
      <c r="AI380" s="85">
        <v>1.84</v>
      </c>
      <c r="AJ380" s="85">
        <v>1.47</v>
      </c>
      <c r="AK380" s="85">
        <v>0.28999999999999998</v>
      </c>
      <c r="AL380" s="85">
        <v>0.22</v>
      </c>
      <c r="AM380" s="85">
        <v>0</v>
      </c>
      <c r="AN380" s="85">
        <v>0.06</v>
      </c>
    </row>
    <row r="381" spans="1:40" x14ac:dyDescent="0.25">
      <c r="A381" s="64" t="str">
        <f>'12peso'!A381</f>
        <v>m</v>
      </c>
      <c r="B381" s="64" t="str">
        <f>'12peso'!B381</f>
        <v>m</v>
      </c>
      <c r="C381" s="64" t="str">
        <f>'12peso'!C381</f>
        <v>m</v>
      </c>
      <c r="D381" s="64"/>
      <c r="E381" s="90">
        <f>'12peso'!E381</f>
        <v>6101001</v>
      </c>
      <c r="F381" s="88">
        <f>'12peso'!F381</f>
        <v>6101001</v>
      </c>
      <c r="G381" s="39" t="str">
        <f>'12peso'!G381</f>
        <v>Anti-infeccioso e antibiótico</v>
      </c>
      <c r="H381" s="85">
        <v>0.01</v>
      </c>
      <c r="I381" s="85">
        <v>0</v>
      </c>
      <c r="J381" s="85">
        <v>0.98</v>
      </c>
      <c r="K381" s="85">
        <v>1.81</v>
      </c>
      <c r="L381" s="85">
        <v>0.87</v>
      </c>
      <c r="M381" s="85">
        <v>0.56000000000000005</v>
      </c>
      <c r="N381" s="85">
        <v>0.36</v>
      </c>
      <c r="O381" s="85">
        <v>1</v>
      </c>
      <c r="P381" s="85">
        <v>-0.68</v>
      </c>
      <c r="Q381" s="85">
        <v>0.1</v>
      </c>
      <c r="R381" s="85">
        <v>0.18</v>
      </c>
      <c r="S381" s="85">
        <v>0.13</v>
      </c>
      <c r="T381" s="85">
        <v>0.25</v>
      </c>
      <c r="U381" s="85">
        <v>-0.3</v>
      </c>
      <c r="V381" s="85">
        <v>0.39</v>
      </c>
      <c r="W381" s="85">
        <v>3.09</v>
      </c>
      <c r="X381" s="85">
        <v>2.2599999999999998</v>
      </c>
      <c r="Y381" s="85">
        <v>0.12</v>
      </c>
      <c r="Z381" s="85">
        <v>0.16</v>
      </c>
      <c r="AA381" s="85">
        <v>-0.06</v>
      </c>
      <c r="AB381" s="85">
        <v>-0.09</v>
      </c>
      <c r="AC381" s="85">
        <v>-0.53</v>
      </c>
      <c r="AD381" s="85">
        <v>0.02</v>
      </c>
      <c r="AE381" s="85">
        <v>-0.2</v>
      </c>
      <c r="AF381" s="85">
        <v>0.51</v>
      </c>
      <c r="AG381" s="85">
        <v>0.38</v>
      </c>
      <c r="AH381" s="85">
        <v>-0.04</v>
      </c>
      <c r="AI381" s="85">
        <v>2.25</v>
      </c>
      <c r="AJ381" s="85">
        <v>1.18</v>
      </c>
      <c r="AK381" s="85">
        <v>-0.19</v>
      </c>
      <c r="AL381" s="85">
        <v>0.93</v>
      </c>
      <c r="AM381" s="85">
        <v>-0.98</v>
      </c>
      <c r="AN381" s="85">
        <v>0.4</v>
      </c>
    </row>
    <row r="382" spans="1:40" x14ac:dyDescent="0.25">
      <c r="A382" s="64" t="str">
        <f>'12peso'!A382</f>
        <v>m</v>
      </c>
      <c r="B382" s="64" t="str">
        <f>'12peso'!B382</f>
        <v>m</v>
      </c>
      <c r="C382" s="64" t="str">
        <f>'12peso'!C382</f>
        <v>m</v>
      </c>
      <c r="D382" s="64"/>
      <c r="E382" s="90">
        <f>'12peso'!E382</f>
        <v>6101002</v>
      </c>
      <c r="F382" s="88">
        <f>'12peso'!F382</f>
        <v>6101002</v>
      </c>
      <c r="G382" s="39" t="str">
        <f>'12peso'!G382</f>
        <v>Analgésico e antitérmico</v>
      </c>
      <c r="H382" s="85">
        <v>-0.2</v>
      </c>
      <c r="I382" s="85">
        <v>0.86</v>
      </c>
      <c r="J382" s="85">
        <v>0.12</v>
      </c>
      <c r="K382" s="85">
        <v>1.69</v>
      </c>
      <c r="L382" s="85">
        <v>1.1000000000000001</v>
      </c>
      <c r="M382" s="85">
        <v>0.45</v>
      </c>
      <c r="N382" s="85">
        <v>0.57999999999999996</v>
      </c>
      <c r="O382" s="85">
        <v>0.5</v>
      </c>
      <c r="P382" s="85">
        <v>-0.3</v>
      </c>
      <c r="Q382" s="85">
        <v>0.56999999999999995</v>
      </c>
      <c r="R382" s="85">
        <v>0.44</v>
      </c>
      <c r="S382" s="85">
        <v>-0.05</v>
      </c>
      <c r="T382" s="85">
        <v>0.25</v>
      </c>
      <c r="U382" s="85">
        <v>0.19</v>
      </c>
      <c r="V382" s="85">
        <v>0.01</v>
      </c>
      <c r="W382" s="85">
        <v>2.36</v>
      </c>
      <c r="X382" s="85">
        <v>1.5</v>
      </c>
      <c r="Y382" s="85">
        <v>0.26</v>
      </c>
      <c r="Z382" s="85">
        <v>0.3</v>
      </c>
      <c r="AA382" s="85">
        <v>0</v>
      </c>
      <c r="AB382" s="85">
        <v>-0.14000000000000001</v>
      </c>
      <c r="AC382" s="85">
        <v>-0.03</v>
      </c>
      <c r="AD382" s="85">
        <v>0.48</v>
      </c>
      <c r="AE382" s="85">
        <v>0.04</v>
      </c>
      <c r="AF382" s="85">
        <v>0.66</v>
      </c>
      <c r="AG382" s="85">
        <v>0.19</v>
      </c>
      <c r="AH382" s="85">
        <v>0.2</v>
      </c>
      <c r="AI382" s="85">
        <v>1.96</v>
      </c>
      <c r="AJ382" s="85">
        <v>1.51</v>
      </c>
      <c r="AK382" s="85">
        <v>0.32</v>
      </c>
      <c r="AL382" s="85">
        <v>-0.04</v>
      </c>
      <c r="AM382" s="85">
        <v>-0.15</v>
      </c>
      <c r="AN382" s="85">
        <v>0.31</v>
      </c>
    </row>
    <row r="383" spans="1:40" x14ac:dyDescent="0.25">
      <c r="A383" s="64" t="str">
        <f>'12peso'!A383</f>
        <v>m</v>
      </c>
      <c r="B383" s="64" t="str">
        <f>'12peso'!B383</f>
        <v>m</v>
      </c>
      <c r="C383" s="64" t="str">
        <f>'12peso'!C383</f>
        <v>m</v>
      </c>
      <c r="D383" s="64"/>
      <c r="E383" s="90">
        <f>'12peso'!E383</f>
        <v>6101003</v>
      </c>
      <c r="F383" s="88">
        <f>'12peso'!F383</f>
        <v>6101003</v>
      </c>
      <c r="G383" s="39" t="str">
        <f>'12peso'!G383</f>
        <v>Anti-inflamatório e antirreumático</v>
      </c>
      <c r="H383" s="85">
        <v>0.25</v>
      </c>
      <c r="I383" s="85">
        <v>1.1299999999999999</v>
      </c>
      <c r="J383" s="85">
        <v>0.12</v>
      </c>
      <c r="K383" s="85">
        <v>2.23</v>
      </c>
      <c r="L383" s="85">
        <v>0.9</v>
      </c>
      <c r="M383" s="85">
        <v>0.25</v>
      </c>
      <c r="N383" s="85">
        <v>0.89</v>
      </c>
      <c r="O383" s="85">
        <v>7.0000000000000007E-2</v>
      </c>
      <c r="P383" s="85">
        <v>-0.01</v>
      </c>
      <c r="Q383" s="85">
        <v>-0.05</v>
      </c>
      <c r="R383" s="85">
        <v>-0.22</v>
      </c>
      <c r="S383" s="85">
        <v>0.25</v>
      </c>
      <c r="T383" s="85">
        <v>-0.24</v>
      </c>
      <c r="U383" s="85">
        <v>0.14000000000000001</v>
      </c>
      <c r="V383" s="85">
        <v>0.02</v>
      </c>
      <c r="W383" s="85">
        <v>3.36</v>
      </c>
      <c r="X383" s="85">
        <v>1.72</v>
      </c>
      <c r="Y383" s="85">
        <v>0.28000000000000003</v>
      </c>
      <c r="Z383" s="85">
        <v>-0.15</v>
      </c>
      <c r="AA383" s="85">
        <v>0.06</v>
      </c>
      <c r="AB383" s="85">
        <v>-0.67</v>
      </c>
      <c r="AC383" s="85">
        <v>-0.28999999999999998</v>
      </c>
      <c r="AD383" s="85">
        <v>0.77</v>
      </c>
      <c r="AE383" s="85">
        <v>-0.77</v>
      </c>
      <c r="AF383" s="85">
        <v>0.91</v>
      </c>
      <c r="AG383" s="85">
        <v>0.71</v>
      </c>
      <c r="AH383" s="85">
        <v>-0.33</v>
      </c>
      <c r="AI383" s="85">
        <v>1.83</v>
      </c>
      <c r="AJ383" s="85">
        <v>2.5099999999999998</v>
      </c>
      <c r="AK383" s="85">
        <v>0.16</v>
      </c>
      <c r="AL383" s="85">
        <v>0.39</v>
      </c>
      <c r="AM383" s="85">
        <v>-0.27</v>
      </c>
      <c r="AN383" s="85">
        <v>0.21</v>
      </c>
    </row>
    <row r="384" spans="1:40" x14ac:dyDescent="0.25">
      <c r="A384" s="64" t="str">
        <f>'12peso'!A384</f>
        <v>m</v>
      </c>
      <c r="B384" s="64" t="str">
        <f>'12peso'!B384</f>
        <v>m</v>
      </c>
      <c r="C384" s="64" t="str">
        <f>'12peso'!C384</f>
        <v>m</v>
      </c>
      <c r="D384" s="64"/>
      <c r="E384" s="90">
        <f>'12peso'!E384</f>
        <v>6101004</v>
      </c>
      <c r="F384" s="88">
        <f>'12peso'!F384</f>
        <v>6101004</v>
      </c>
      <c r="G384" s="39" t="str">
        <f>'12peso'!G384</f>
        <v>Antigripal e antitussígeno</v>
      </c>
      <c r="H384" s="85">
        <v>0.03</v>
      </c>
      <c r="I384" s="85">
        <v>0.66</v>
      </c>
      <c r="J384" s="85">
        <v>-0.24</v>
      </c>
      <c r="K384" s="85">
        <v>1.72</v>
      </c>
      <c r="L384" s="85">
        <v>-0.91</v>
      </c>
      <c r="M384" s="85">
        <v>0.21</v>
      </c>
      <c r="N384" s="85">
        <v>-0.1</v>
      </c>
      <c r="O384" s="85">
        <v>0.22</v>
      </c>
      <c r="P384" s="85">
        <v>0.02</v>
      </c>
      <c r="Q384" s="85">
        <v>0.16</v>
      </c>
      <c r="R384" s="85">
        <v>0.84</v>
      </c>
      <c r="S384" s="85">
        <v>0.01</v>
      </c>
      <c r="T384" s="85">
        <v>0.14000000000000001</v>
      </c>
      <c r="U384" s="85">
        <v>0.27</v>
      </c>
      <c r="V384" s="85">
        <v>-0.09</v>
      </c>
      <c r="W384" s="85">
        <v>2.56</v>
      </c>
      <c r="X384" s="85">
        <v>1.26</v>
      </c>
      <c r="Y384" s="85">
        <v>0.27</v>
      </c>
      <c r="Z384" s="85">
        <v>0.57999999999999996</v>
      </c>
      <c r="AA384" s="85">
        <v>-0.37</v>
      </c>
      <c r="AB384" s="85">
        <v>0.6</v>
      </c>
      <c r="AC384" s="85">
        <v>0.05</v>
      </c>
      <c r="AD384" s="85">
        <v>0.28999999999999998</v>
      </c>
      <c r="AE384" s="85">
        <v>0.42</v>
      </c>
      <c r="AF384" s="85">
        <v>0.13</v>
      </c>
      <c r="AG384" s="85">
        <v>0.46</v>
      </c>
      <c r="AH384" s="85">
        <v>0.22</v>
      </c>
      <c r="AI384" s="85">
        <v>0.99</v>
      </c>
      <c r="AJ384" s="85">
        <v>1.8</v>
      </c>
      <c r="AK384" s="85">
        <v>0.55000000000000004</v>
      </c>
      <c r="AL384" s="85">
        <v>0.08</v>
      </c>
      <c r="AM384" s="85">
        <v>-0.67</v>
      </c>
      <c r="AN384" s="85">
        <v>0.14000000000000001</v>
      </c>
    </row>
    <row r="385" spans="1:40" x14ac:dyDescent="0.25">
      <c r="A385" s="64" t="str">
        <f>'12peso'!A385</f>
        <v>m</v>
      </c>
      <c r="B385" s="64" t="str">
        <f>'12peso'!B385</f>
        <v>m</v>
      </c>
      <c r="C385" s="64" t="str">
        <f>'12peso'!C385</f>
        <v>m</v>
      </c>
      <c r="D385" s="64"/>
      <c r="E385" s="90">
        <f>'12peso'!E385</f>
        <v>6101006</v>
      </c>
      <c r="F385" s="88">
        <f>'12peso'!F385</f>
        <v>6101006</v>
      </c>
      <c r="G385" s="39" t="str">
        <f>'12peso'!G385</f>
        <v>Dermatológico</v>
      </c>
      <c r="H385" s="85">
        <v>0.09</v>
      </c>
      <c r="I385" s="85">
        <v>0.36</v>
      </c>
      <c r="J385" s="85">
        <v>-0.4</v>
      </c>
      <c r="K385" s="85">
        <v>1.83</v>
      </c>
      <c r="L385" s="85">
        <v>0.82</v>
      </c>
      <c r="M385" s="85">
        <v>0.27</v>
      </c>
      <c r="N385" s="85">
        <v>-0.08</v>
      </c>
      <c r="O385" s="85">
        <v>0.09</v>
      </c>
      <c r="P385" s="85">
        <v>-0.26</v>
      </c>
      <c r="Q385" s="85">
        <v>0.02</v>
      </c>
      <c r="R385" s="85">
        <v>0.11</v>
      </c>
      <c r="S385" s="85">
        <v>-0.41</v>
      </c>
      <c r="T385" s="85">
        <v>0.17</v>
      </c>
      <c r="U385" s="85">
        <v>-0.04</v>
      </c>
      <c r="V385" s="85">
        <v>-0.03</v>
      </c>
      <c r="W385" s="85">
        <v>2.99</v>
      </c>
      <c r="X385" s="85">
        <v>1.27</v>
      </c>
      <c r="Y385" s="85">
        <v>0.39</v>
      </c>
      <c r="Z385" s="85">
        <v>-0.01</v>
      </c>
      <c r="AA385" s="85">
        <v>-0.13</v>
      </c>
      <c r="AB385" s="85">
        <v>0.1</v>
      </c>
      <c r="AC385" s="85">
        <v>-0.34</v>
      </c>
      <c r="AD385" s="85">
        <v>0.04</v>
      </c>
      <c r="AE385" s="85">
        <v>0</v>
      </c>
      <c r="AF385" s="85">
        <v>0.22</v>
      </c>
      <c r="AG385" s="85">
        <v>0.53</v>
      </c>
      <c r="AH385" s="85">
        <v>0.22</v>
      </c>
      <c r="AI385" s="85">
        <v>2.0099999999999998</v>
      </c>
      <c r="AJ385" s="85">
        <v>0.87</v>
      </c>
      <c r="AK385" s="85">
        <v>-0.19</v>
      </c>
      <c r="AL385" s="85">
        <v>0.08</v>
      </c>
      <c r="AM385" s="85">
        <v>0.23</v>
      </c>
      <c r="AN385" s="85">
        <v>-0.31</v>
      </c>
    </row>
    <row r="386" spans="1:40" x14ac:dyDescent="0.25">
      <c r="A386" s="64" t="str">
        <f>'12peso'!A386</f>
        <v>m</v>
      </c>
      <c r="B386" s="64" t="str">
        <f>'12peso'!B386</f>
        <v>m</v>
      </c>
      <c r="C386" s="64" t="str">
        <f>'12peso'!C386</f>
        <v>m</v>
      </c>
      <c r="D386" s="64"/>
      <c r="E386" s="90">
        <f>'12peso'!E386</f>
        <v>6101007</v>
      </c>
      <c r="F386" s="88">
        <f>'12peso'!F386</f>
        <v>6101007</v>
      </c>
      <c r="G386" s="39" t="str">
        <f>'12peso'!G386</f>
        <v>Antialérgico e broncodilatador</v>
      </c>
      <c r="H386" s="85">
        <v>0.24</v>
      </c>
      <c r="I386" s="85">
        <v>0.74</v>
      </c>
      <c r="J386" s="85">
        <v>0.01</v>
      </c>
      <c r="K386" s="85">
        <v>1.64</v>
      </c>
      <c r="L386" s="85">
        <v>1.83</v>
      </c>
      <c r="M386" s="85">
        <v>-0.27</v>
      </c>
      <c r="N386" s="85">
        <v>0.34</v>
      </c>
      <c r="O386" s="85">
        <v>0.21</v>
      </c>
      <c r="P386" s="85">
        <v>-0.09</v>
      </c>
      <c r="Q386" s="85">
        <v>-0.24</v>
      </c>
      <c r="R386" s="85">
        <v>0.21</v>
      </c>
      <c r="S386" s="85">
        <v>-0.33</v>
      </c>
      <c r="T386" s="85">
        <v>-0.25</v>
      </c>
      <c r="U386" s="85">
        <v>0.79</v>
      </c>
      <c r="V386" s="85">
        <v>-0.11</v>
      </c>
      <c r="W386" s="85">
        <v>2.94</v>
      </c>
      <c r="X386" s="85">
        <v>1.53</v>
      </c>
      <c r="Y386" s="85">
        <v>0.38</v>
      </c>
      <c r="Z386" s="85">
        <v>0.02</v>
      </c>
      <c r="AA386" s="85">
        <v>-0.09</v>
      </c>
      <c r="AB386" s="85">
        <v>-0.3</v>
      </c>
      <c r="AC386" s="85">
        <v>-0.03</v>
      </c>
      <c r="AD386" s="85">
        <v>0.08</v>
      </c>
      <c r="AE386" s="85">
        <v>-0.15</v>
      </c>
      <c r="AF386" s="85">
        <v>0.68</v>
      </c>
      <c r="AG386" s="85">
        <v>0.28000000000000003</v>
      </c>
      <c r="AH386" s="85">
        <v>-0.06</v>
      </c>
      <c r="AI386" s="85">
        <v>2.82</v>
      </c>
      <c r="AJ386" s="85">
        <v>1.1599999999999999</v>
      </c>
      <c r="AK386" s="85">
        <v>-0.14000000000000001</v>
      </c>
      <c r="AL386" s="85">
        <v>0.54</v>
      </c>
      <c r="AM386" s="85">
        <v>0.32</v>
      </c>
      <c r="AN386" s="85">
        <v>0.19</v>
      </c>
    </row>
    <row r="387" spans="1:40" x14ac:dyDescent="0.25">
      <c r="A387" s="64" t="str">
        <f>'12peso'!A387</f>
        <v>m</v>
      </c>
      <c r="B387" s="64" t="str">
        <f>'12peso'!B387</f>
        <v>m</v>
      </c>
      <c r="C387" s="64" t="str">
        <f>'12peso'!C387</f>
        <v>m</v>
      </c>
      <c r="D387" s="64"/>
      <c r="E387" s="90">
        <f>'12peso'!E387</f>
        <v>6101009</v>
      </c>
      <c r="F387" s="88">
        <f>'12peso'!F387</f>
        <v>6101009</v>
      </c>
      <c r="G387" s="39" t="str">
        <f>'12peso'!G387</f>
        <v>Gastroprotetor</v>
      </c>
      <c r="H387" s="85">
        <v>0.23</v>
      </c>
      <c r="I387" s="85">
        <v>0.37</v>
      </c>
      <c r="J387" s="85">
        <v>-0.13</v>
      </c>
      <c r="K387" s="85">
        <v>2.52</v>
      </c>
      <c r="L387" s="85">
        <v>0.76</v>
      </c>
      <c r="M387" s="85">
        <v>0.01</v>
      </c>
      <c r="N387" s="85">
        <v>-0.23</v>
      </c>
      <c r="O387" s="85">
        <v>0.26</v>
      </c>
      <c r="P387" s="85">
        <v>-0.01</v>
      </c>
      <c r="Q387" s="85">
        <v>-7.0000000000000007E-2</v>
      </c>
      <c r="R387" s="85">
        <v>0.48</v>
      </c>
      <c r="S387" s="85">
        <v>-0.02</v>
      </c>
      <c r="T387" s="85">
        <v>0.01</v>
      </c>
      <c r="U387" s="85">
        <v>-0.09</v>
      </c>
      <c r="V387" s="85">
        <v>-0.31</v>
      </c>
      <c r="W387" s="85">
        <v>2.54</v>
      </c>
      <c r="X387" s="85">
        <v>1.89</v>
      </c>
      <c r="Y387" s="85">
        <v>0.26</v>
      </c>
      <c r="Z387" s="85">
        <v>0.19</v>
      </c>
      <c r="AA387" s="85">
        <v>-0.13</v>
      </c>
      <c r="AB387" s="85">
        <v>0</v>
      </c>
      <c r="AC387" s="85">
        <v>-0.5</v>
      </c>
      <c r="AD387" s="85">
        <v>0.15</v>
      </c>
      <c r="AE387" s="85">
        <v>0.28999999999999998</v>
      </c>
      <c r="AF387" s="85">
        <v>0.32</v>
      </c>
      <c r="AG387" s="85">
        <v>-0.04</v>
      </c>
      <c r="AH387" s="85">
        <v>-7.0000000000000007E-2</v>
      </c>
      <c r="AI387" s="85">
        <v>1.83</v>
      </c>
      <c r="AJ387" s="85">
        <v>1.55</v>
      </c>
      <c r="AK387" s="85">
        <v>0.47</v>
      </c>
      <c r="AL387" s="85">
        <v>-0.42</v>
      </c>
      <c r="AM387" s="85">
        <v>0.54</v>
      </c>
      <c r="AN387" s="85">
        <v>0.19</v>
      </c>
    </row>
    <row r="388" spans="1:40" x14ac:dyDescent="0.25">
      <c r="A388" s="64" t="str">
        <f>'12peso'!A388</f>
        <v>m</v>
      </c>
      <c r="B388" s="64" t="str">
        <f>'12peso'!B388</f>
        <v>m</v>
      </c>
      <c r="C388" s="64" t="str">
        <f>'12peso'!C388</f>
        <v>m</v>
      </c>
      <c r="D388" s="64"/>
      <c r="E388" s="90">
        <f>'12peso'!E388</f>
        <v>6101010</v>
      </c>
      <c r="F388" s="88">
        <f>'12peso'!F388</f>
        <v>6101010</v>
      </c>
      <c r="G388" s="39" t="str">
        <f>'12peso'!G388</f>
        <v>Vitamina e fortificante</v>
      </c>
      <c r="H388" s="85">
        <v>0.78</v>
      </c>
      <c r="I388" s="85">
        <v>-0.11</v>
      </c>
      <c r="J388" s="85">
        <v>0.09</v>
      </c>
      <c r="K388" s="85">
        <v>1.33</v>
      </c>
      <c r="L388" s="85">
        <v>1.1100000000000001</v>
      </c>
      <c r="M388" s="85">
        <v>0.19</v>
      </c>
      <c r="N388" s="85">
        <v>-0.14000000000000001</v>
      </c>
      <c r="O388" s="85">
        <v>0.09</v>
      </c>
      <c r="P388" s="85">
        <v>-0.38</v>
      </c>
      <c r="Q388" s="85">
        <v>0.32</v>
      </c>
      <c r="R388" s="85">
        <v>0.38</v>
      </c>
      <c r="S388" s="85">
        <v>-0.09</v>
      </c>
      <c r="T388" s="85">
        <v>-0.2</v>
      </c>
      <c r="U388" s="85">
        <v>0.26</v>
      </c>
      <c r="V388" s="85">
        <v>0.39</v>
      </c>
      <c r="W388" s="85">
        <v>1.99</v>
      </c>
      <c r="X388" s="85">
        <v>1.57</v>
      </c>
      <c r="Y388" s="85">
        <v>0.27</v>
      </c>
      <c r="Z388" s="85">
        <v>-0.35</v>
      </c>
      <c r="AA388" s="85">
        <v>7.0000000000000007E-2</v>
      </c>
      <c r="AB388" s="85">
        <v>0.25</v>
      </c>
      <c r="AC388" s="85">
        <v>-0.15</v>
      </c>
      <c r="AD388" s="85">
        <v>0.31</v>
      </c>
      <c r="AE388" s="85">
        <v>0.28999999999999998</v>
      </c>
      <c r="AF388" s="85">
        <v>0.09</v>
      </c>
      <c r="AG388" s="85">
        <v>0.03</v>
      </c>
      <c r="AH388" s="85">
        <v>0.32</v>
      </c>
      <c r="AI388" s="85">
        <v>1.43</v>
      </c>
      <c r="AJ388" s="85">
        <v>1.1000000000000001</v>
      </c>
      <c r="AK388" s="85">
        <v>0.25</v>
      </c>
      <c r="AL388" s="85">
        <v>0.01</v>
      </c>
      <c r="AM388" s="85">
        <v>-0.01</v>
      </c>
      <c r="AN388" s="85">
        <v>-0.22</v>
      </c>
    </row>
    <row r="389" spans="1:40" x14ac:dyDescent="0.25">
      <c r="A389" s="64" t="str">
        <f>'12peso'!A389</f>
        <v>m</v>
      </c>
      <c r="B389" s="64" t="str">
        <f>'12peso'!B389</f>
        <v>m</v>
      </c>
      <c r="C389" s="64" t="str">
        <f>'12peso'!C389</f>
        <v>m</v>
      </c>
      <c r="D389" s="64"/>
      <c r="E389" s="90">
        <f>'12peso'!E389</f>
        <v>6101011</v>
      </c>
      <c r="F389" s="88">
        <f>'12peso'!F389</f>
        <v>6101011</v>
      </c>
      <c r="G389" s="39" t="str">
        <f>'12peso'!G389</f>
        <v>Hormônio</v>
      </c>
      <c r="H389" s="85">
        <v>-0.09</v>
      </c>
      <c r="I389" s="85">
        <v>0.44</v>
      </c>
      <c r="J389" s="85">
        <v>-0.5</v>
      </c>
      <c r="K389" s="85">
        <v>0.23</v>
      </c>
      <c r="L389" s="85">
        <v>0.1</v>
      </c>
      <c r="M389" s="85">
        <v>0.23</v>
      </c>
      <c r="N389" s="85">
        <v>-0.12</v>
      </c>
      <c r="O389" s="85">
        <v>0.36</v>
      </c>
      <c r="P389" s="85">
        <v>0.18</v>
      </c>
      <c r="Q389" s="85">
        <v>0.14000000000000001</v>
      </c>
      <c r="R389" s="85">
        <v>-0.25</v>
      </c>
      <c r="S389" s="85">
        <v>-0.03</v>
      </c>
      <c r="T389" s="85">
        <v>-0.02</v>
      </c>
      <c r="U389" s="85">
        <v>-0.22</v>
      </c>
      <c r="V389" s="85">
        <v>-0.17</v>
      </c>
      <c r="W389" s="85">
        <v>2.5499999999999998</v>
      </c>
      <c r="X389" s="85">
        <v>1.1499999999999999</v>
      </c>
      <c r="Y389" s="85">
        <v>-0.51</v>
      </c>
      <c r="Z389" s="85">
        <v>-0.3</v>
      </c>
      <c r="AA389" s="85">
        <v>-0.92</v>
      </c>
      <c r="AB389" s="85">
        <v>-0.09</v>
      </c>
      <c r="AC389" s="85">
        <v>0.36</v>
      </c>
      <c r="AD389" s="85">
        <v>0.21</v>
      </c>
      <c r="AE389" s="85">
        <v>0.23</v>
      </c>
      <c r="AF389" s="85">
        <v>-0.09</v>
      </c>
      <c r="AG389" s="85">
        <v>-0.17</v>
      </c>
      <c r="AH389" s="85">
        <v>-0.28999999999999998</v>
      </c>
      <c r="AI389" s="85">
        <v>1.1599999999999999</v>
      </c>
      <c r="AJ389" s="85">
        <v>0.72</v>
      </c>
      <c r="AK389" s="85">
        <v>-0.03</v>
      </c>
      <c r="AL389" s="85">
        <v>0.11</v>
      </c>
      <c r="AM389" s="85">
        <v>0.25</v>
      </c>
      <c r="AN389" s="85">
        <v>-0.16</v>
      </c>
    </row>
    <row r="390" spans="1:40" x14ac:dyDescent="0.25">
      <c r="A390" s="64" t="str">
        <f>'12peso'!A390</f>
        <v>m</v>
      </c>
      <c r="B390" s="64" t="str">
        <f>'12peso'!B390</f>
        <v>m</v>
      </c>
      <c r="C390" s="64" t="str">
        <f>'12peso'!C390</f>
        <v>m</v>
      </c>
      <c r="D390" s="64"/>
      <c r="E390" s="90">
        <f>'12peso'!E390</f>
        <v>6101013</v>
      </c>
      <c r="F390" s="88">
        <f>'12peso'!F390</f>
        <v>6101013</v>
      </c>
      <c r="G390" s="39" t="str">
        <f>'12peso'!G390</f>
        <v>Psicotrópico e anorexígeno</v>
      </c>
      <c r="H390" s="85">
        <v>0.1</v>
      </c>
      <c r="I390" s="85">
        <v>0.24</v>
      </c>
      <c r="J390" s="85">
        <v>0.41</v>
      </c>
      <c r="K390" s="85">
        <v>2.39</v>
      </c>
      <c r="L390" s="85">
        <v>1.86</v>
      </c>
      <c r="M390" s="85">
        <v>0.4</v>
      </c>
      <c r="N390" s="85">
        <v>0.34</v>
      </c>
      <c r="O390" s="85">
        <v>0.37</v>
      </c>
      <c r="P390" s="85">
        <v>-0.26</v>
      </c>
      <c r="Q390" s="85">
        <v>-0.16</v>
      </c>
      <c r="R390" s="85">
        <v>-0.26</v>
      </c>
      <c r="S390" s="85">
        <v>-0.01</v>
      </c>
      <c r="T390" s="85">
        <v>0.72</v>
      </c>
      <c r="U390" s="85">
        <v>0.18</v>
      </c>
      <c r="V390" s="85">
        <v>-0.53</v>
      </c>
      <c r="W390" s="85">
        <v>3.95</v>
      </c>
      <c r="X390" s="85">
        <v>1.95</v>
      </c>
      <c r="Y390" s="85">
        <v>0.28999999999999998</v>
      </c>
      <c r="Z390" s="85">
        <v>-0.22</v>
      </c>
      <c r="AA390" s="85">
        <v>-0.35</v>
      </c>
      <c r="AB390" s="85">
        <v>0.27</v>
      </c>
      <c r="AC390" s="85">
        <v>-0.39</v>
      </c>
      <c r="AD390" s="85">
        <v>0.32</v>
      </c>
      <c r="AE390" s="85">
        <v>0.39</v>
      </c>
      <c r="AF390" s="85">
        <v>0.21</v>
      </c>
      <c r="AG390" s="85">
        <v>-0.08</v>
      </c>
      <c r="AH390" s="85">
        <v>-0.27</v>
      </c>
      <c r="AI390" s="85">
        <v>2.15</v>
      </c>
      <c r="AJ390" s="85">
        <v>1.6</v>
      </c>
      <c r="AK390" s="85">
        <v>0.49</v>
      </c>
      <c r="AL390" s="85">
        <v>0.36</v>
      </c>
      <c r="AM390" s="85">
        <v>0.05</v>
      </c>
      <c r="AN390" s="85">
        <v>-0.1</v>
      </c>
    </row>
    <row r="391" spans="1:40" x14ac:dyDescent="0.25">
      <c r="A391" s="64" t="str">
        <f>'12peso'!A391</f>
        <v>m</v>
      </c>
      <c r="B391" s="64" t="str">
        <f>'12peso'!B391</f>
        <v>m</v>
      </c>
      <c r="C391" s="64" t="str">
        <f>'12peso'!C391</f>
        <v>m</v>
      </c>
      <c r="D391" s="64"/>
      <c r="E391" s="90">
        <f>'12peso'!E391</f>
        <v>6101014</v>
      </c>
      <c r="F391" s="88">
        <f>'12peso'!F391</f>
        <v>6101014</v>
      </c>
      <c r="G391" s="39" t="str">
        <f>'12peso'!G391</f>
        <v>Hipotensor e hipocolesterolêmico</v>
      </c>
      <c r="H391" s="85">
        <v>0.06</v>
      </c>
      <c r="I391" s="85">
        <v>0.76</v>
      </c>
      <c r="J391" s="85">
        <v>-0.19</v>
      </c>
      <c r="K391" s="85">
        <v>1.38</v>
      </c>
      <c r="L391" s="85">
        <v>1.43</v>
      </c>
      <c r="M391" s="85">
        <v>-0.75</v>
      </c>
      <c r="N391" s="85">
        <v>0.11</v>
      </c>
      <c r="O391" s="85">
        <v>1.01</v>
      </c>
      <c r="P391" s="85">
        <v>0.82</v>
      </c>
      <c r="Q391" s="85">
        <v>-0.17</v>
      </c>
      <c r="R391" s="85">
        <v>0.4</v>
      </c>
      <c r="S391" s="85">
        <v>-0.87</v>
      </c>
      <c r="T391" s="85">
        <v>0.79</v>
      </c>
      <c r="U391" s="85">
        <v>-0.21</v>
      </c>
      <c r="V391" s="85">
        <v>-0.46</v>
      </c>
      <c r="W391" s="85">
        <v>3.67</v>
      </c>
      <c r="X391" s="85">
        <v>1.62</v>
      </c>
      <c r="Y391" s="85">
        <v>-0.56999999999999995</v>
      </c>
      <c r="Z391" s="85">
        <v>0.55000000000000004</v>
      </c>
      <c r="AA391" s="85">
        <v>-1.03</v>
      </c>
      <c r="AB391" s="85">
        <v>0.38</v>
      </c>
      <c r="AC391" s="85">
        <v>-0.14000000000000001</v>
      </c>
      <c r="AD391" s="85">
        <v>0.15</v>
      </c>
      <c r="AE391" s="85">
        <v>-0.01</v>
      </c>
      <c r="AF391" s="85">
        <v>0.44</v>
      </c>
      <c r="AG391" s="85">
        <v>0.21</v>
      </c>
      <c r="AH391" s="85">
        <v>-0.21</v>
      </c>
      <c r="AI391" s="85">
        <v>2.09</v>
      </c>
      <c r="AJ391" s="85">
        <v>1.71</v>
      </c>
      <c r="AK391" s="85">
        <v>0.65</v>
      </c>
      <c r="AL391" s="85">
        <v>0.28999999999999998</v>
      </c>
      <c r="AM391" s="85">
        <v>0.3</v>
      </c>
      <c r="AN391" s="85">
        <v>0.09</v>
      </c>
    </row>
    <row r="392" spans="1:40" x14ac:dyDescent="0.25">
      <c r="A392" s="64" t="str">
        <f>'12peso'!A392</f>
        <v>m</v>
      </c>
      <c r="B392" s="64" t="str">
        <f>'12peso'!B392</f>
        <v>m</v>
      </c>
      <c r="C392" s="64" t="str">
        <f>'12peso'!C392</f>
        <v>m</v>
      </c>
      <c r="D392" s="64"/>
      <c r="E392" s="89">
        <f>'12peso'!E392</f>
        <v>9999999</v>
      </c>
      <c r="F392" s="88">
        <f>'12peso'!F392</f>
        <v>6101051</v>
      </c>
      <c r="G392" s="39" t="str">
        <f>'12peso'!G392</f>
        <v>Oftalmológico</v>
      </c>
      <c r="H392" s="85">
        <v>0.06</v>
      </c>
      <c r="I392" s="85">
        <v>1.04</v>
      </c>
      <c r="J392" s="85">
        <v>0.55000000000000004</v>
      </c>
      <c r="K392" s="85">
        <v>0.21</v>
      </c>
      <c r="L392" s="85">
        <v>0.35</v>
      </c>
      <c r="M392" s="85">
        <v>-0.08</v>
      </c>
      <c r="N392" s="85">
        <v>-0.26</v>
      </c>
      <c r="O392" s="85">
        <v>0.28999999999999998</v>
      </c>
      <c r="P392" s="85">
        <v>-0.47</v>
      </c>
      <c r="Q392" s="85">
        <v>7.0000000000000007E-2</v>
      </c>
      <c r="R392" s="85">
        <v>0.19</v>
      </c>
      <c r="S392" s="85">
        <v>0.25</v>
      </c>
      <c r="T392" s="85">
        <v>0.03</v>
      </c>
      <c r="U392" s="85">
        <v>0.16</v>
      </c>
      <c r="V392" s="85">
        <v>-0.11</v>
      </c>
      <c r="W392" s="85">
        <v>1.26</v>
      </c>
      <c r="X392" s="85">
        <v>1.35</v>
      </c>
      <c r="Y392" s="85">
        <v>-0.35</v>
      </c>
      <c r="Z392" s="85">
        <v>-0.31</v>
      </c>
      <c r="AA392" s="85">
        <v>-0.45</v>
      </c>
      <c r="AB392" s="85">
        <v>0.36</v>
      </c>
      <c r="AC392" s="85">
        <v>-0.11</v>
      </c>
      <c r="AD392" s="85">
        <v>0.22</v>
      </c>
      <c r="AE392" s="85">
        <v>-0.5</v>
      </c>
      <c r="AF392" s="85">
        <v>0.38</v>
      </c>
      <c r="AG392" s="85">
        <v>0.35</v>
      </c>
      <c r="AH392" s="85">
        <v>7.0000000000000007E-2</v>
      </c>
      <c r="AI392" s="85">
        <v>0.39</v>
      </c>
      <c r="AJ392" s="85">
        <v>0.36</v>
      </c>
      <c r="AK392" s="85">
        <v>0.28000000000000003</v>
      </c>
      <c r="AL392" s="85">
        <v>-0.2</v>
      </c>
      <c r="AM392" s="85">
        <v>0.02</v>
      </c>
      <c r="AN392" s="85">
        <v>-0.64</v>
      </c>
    </row>
    <row r="393" spans="1:40" x14ac:dyDescent="0.25">
      <c r="A393" s="64">
        <f>'12peso'!A393</f>
        <v>0</v>
      </c>
      <c r="B393" s="64">
        <f>'12peso'!B393</f>
        <v>0</v>
      </c>
      <c r="C393" s="64">
        <f>'12peso'!C393</f>
        <v>0</v>
      </c>
      <c r="D393" s="64"/>
      <c r="E393" s="113">
        <f>'12peso'!E393</f>
        <v>6102000</v>
      </c>
      <c r="F393" s="114">
        <f>'12peso'!F393</f>
        <v>6102</v>
      </c>
      <c r="G393" s="99" t="str">
        <f>'12peso'!G393</f>
        <v>Produtos óticos</v>
      </c>
      <c r="H393" s="85">
        <v>0.41</v>
      </c>
      <c r="I393" s="85">
        <v>0.14000000000000001</v>
      </c>
      <c r="J393" s="85">
        <v>0.35</v>
      </c>
      <c r="K393" s="85">
        <v>0.17</v>
      </c>
      <c r="L393" s="85">
        <v>0.3</v>
      </c>
      <c r="M393" s="85">
        <v>0.09</v>
      </c>
      <c r="N393" s="85">
        <v>0.5</v>
      </c>
      <c r="O393" s="85">
        <v>-0.03</v>
      </c>
      <c r="P393" s="85">
        <v>0.41</v>
      </c>
      <c r="Q393" s="85">
        <v>0.35</v>
      </c>
      <c r="R393" s="85">
        <v>0.65</v>
      </c>
      <c r="S393" s="85">
        <v>0.81</v>
      </c>
      <c r="T393" s="85">
        <v>0.62</v>
      </c>
      <c r="U393" s="85">
        <v>0.4</v>
      </c>
      <c r="V393" s="85">
        <v>0.78</v>
      </c>
      <c r="W393" s="85">
        <v>-0.09</v>
      </c>
      <c r="X393" s="85">
        <v>0.06</v>
      </c>
      <c r="Y393" s="85">
        <v>0.4</v>
      </c>
      <c r="Z393" s="85">
        <v>-0.44</v>
      </c>
      <c r="AA393" s="85">
        <v>1.62</v>
      </c>
      <c r="AB393" s="85">
        <v>-0.21</v>
      </c>
      <c r="AC393" s="85">
        <v>0.59</v>
      </c>
      <c r="AD393" s="85">
        <v>0.42</v>
      </c>
      <c r="AE393" s="85">
        <v>0.15</v>
      </c>
      <c r="AF393" s="85">
        <v>0.73</v>
      </c>
      <c r="AG393" s="85">
        <v>-0.54</v>
      </c>
      <c r="AH393" s="85">
        <v>0.66</v>
      </c>
      <c r="AI393" s="85">
        <v>-0.08</v>
      </c>
      <c r="AJ393" s="85">
        <v>0.36</v>
      </c>
      <c r="AK393" s="85">
        <v>0.75</v>
      </c>
      <c r="AL393" s="85">
        <v>0.77</v>
      </c>
      <c r="AM393" s="85">
        <v>-0.28000000000000003</v>
      </c>
      <c r="AN393" s="85">
        <v>0.28000000000000003</v>
      </c>
    </row>
    <row r="394" spans="1:40" x14ac:dyDescent="0.25">
      <c r="A394" s="64" t="str">
        <f>'12peso'!A394</f>
        <v>c</v>
      </c>
      <c r="B394" s="64" t="str">
        <f>'12peso'!B394</f>
        <v>d</v>
      </c>
      <c r="C394" s="64" t="str">
        <f>'12peso'!C394</f>
        <v>i</v>
      </c>
      <c r="D394" s="64"/>
      <c r="E394" s="90">
        <f>'12peso'!E394</f>
        <v>6102002</v>
      </c>
      <c r="F394" s="88">
        <f>'12peso'!F394</f>
        <v>6102002</v>
      </c>
      <c r="G394" s="39" t="str">
        <f>'12peso'!G394</f>
        <v>Armação de óculos</v>
      </c>
      <c r="H394" s="85">
        <v>-0.05</v>
      </c>
      <c r="I394" s="85">
        <v>-0.78</v>
      </c>
      <c r="J394" s="85">
        <v>0.44</v>
      </c>
      <c r="K394" s="85">
        <v>-0.12</v>
      </c>
      <c r="L394" s="85">
        <v>0.56999999999999995</v>
      </c>
      <c r="M394" s="85">
        <v>-0.91</v>
      </c>
      <c r="N394" s="85">
        <v>0.67</v>
      </c>
      <c r="O394" s="85">
        <v>-7.0000000000000007E-2</v>
      </c>
      <c r="P394" s="85">
        <v>0.27</v>
      </c>
      <c r="Q394" s="85">
        <v>0.92</v>
      </c>
      <c r="R394" s="85">
        <v>1.17</v>
      </c>
      <c r="S394" s="85">
        <v>0.92</v>
      </c>
      <c r="T394" s="85">
        <v>-0.32</v>
      </c>
      <c r="U394" s="85">
        <v>1.24</v>
      </c>
      <c r="V394" s="85">
        <v>2.74</v>
      </c>
      <c r="W394" s="85">
        <v>-0.53</v>
      </c>
      <c r="X394" s="85">
        <v>0.03</v>
      </c>
      <c r="Y394" s="85">
        <v>1.1100000000000001</v>
      </c>
      <c r="Z394" s="85">
        <v>-2.66</v>
      </c>
      <c r="AA394" s="85">
        <v>3.91</v>
      </c>
      <c r="AB394" s="85">
        <v>-1.84</v>
      </c>
      <c r="AC394" s="85">
        <v>1.02</v>
      </c>
      <c r="AD394" s="85">
        <v>1.95</v>
      </c>
      <c r="AE394" s="85">
        <v>-0.89</v>
      </c>
      <c r="AF394" s="85">
        <v>1.82</v>
      </c>
      <c r="AG394" s="85">
        <v>-1.65</v>
      </c>
      <c r="AH394" s="85">
        <v>2.16</v>
      </c>
      <c r="AI394" s="85">
        <v>-0.65</v>
      </c>
      <c r="AJ394" s="85">
        <v>-1.04</v>
      </c>
      <c r="AK394" s="85">
        <v>0.8</v>
      </c>
      <c r="AL394" s="85">
        <v>1.1299999999999999</v>
      </c>
      <c r="AM394" s="85">
        <v>-1.21</v>
      </c>
      <c r="AN394" s="85">
        <v>-0.14000000000000001</v>
      </c>
    </row>
    <row r="395" spans="1:40" x14ac:dyDescent="0.25">
      <c r="A395" s="64" t="str">
        <f>'12peso'!A395</f>
        <v>c</v>
      </c>
      <c r="B395" s="64" t="str">
        <f>'12peso'!B395</f>
        <v>sd</v>
      </c>
      <c r="C395" s="64" t="str">
        <f>'12peso'!C395</f>
        <v>i</v>
      </c>
      <c r="D395" s="64"/>
      <c r="E395" s="90">
        <f>'12peso'!E395</f>
        <v>6102003</v>
      </c>
      <c r="F395" s="88">
        <f>'12peso'!F395</f>
        <v>6102003</v>
      </c>
      <c r="G395" s="39" t="str">
        <f>'12peso'!G395</f>
        <v>Óculos sem grau</v>
      </c>
      <c r="H395" s="85">
        <v>0.88</v>
      </c>
      <c r="I395" s="85">
        <v>-0.12</v>
      </c>
      <c r="J395" s="85">
        <v>0.25</v>
      </c>
      <c r="K395" s="85">
        <v>0.52</v>
      </c>
      <c r="L395" s="85">
        <v>-0.08</v>
      </c>
      <c r="M395" s="85">
        <v>-0.24</v>
      </c>
      <c r="N395" s="85">
        <v>0.6</v>
      </c>
      <c r="O395" s="85">
        <v>-0.65</v>
      </c>
      <c r="P395" s="85">
        <v>0.03</v>
      </c>
      <c r="Q395" s="85">
        <v>0.65</v>
      </c>
      <c r="R395" s="85">
        <v>0.03</v>
      </c>
      <c r="S395" s="85">
        <v>0.48</v>
      </c>
      <c r="T395" s="85">
        <v>1.51</v>
      </c>
      <c r="U395" s="85">
        <v>0.7</v>
      </c>
      <c r="V395" s="85">
        <v>-0.08</v>
      </c>
      <c r="W395" s="85">
        <v>-0.27</v>
      </c>
      <c r="X395" s="85">
        <v>0.09</v>
      </c>
      <c r="Y395" s="85">
        <v>-0.41</v>
      </c>
      <c r="Z395" s="85">
        <v>0.4</v>
      </c>
      <c r="AA395" s="85">
        <v>1.86</v>
      </c>
      <c r="AB395" s="85">
        <v>-0.61</v>
      </c>
      <c r="AC395" s="85">
        <v>0.31</v>
      </c>
      <c r="AD395" s="85">
        <v>0.79</v>
      </c>
      <c r="AE395" s="85">
        <v>-0.85</v>
      </c>
      <c r="AF395" s="85">
        <v>0.93</v>
      </c>
      <c r="AG395" s="85">
        <v>0.25</v>
      </c>
      <c r="AH395" s="85">
        <v>1.06</v>
      </c>
      <c r="AI395" s="85">
        <v>-0.31</v>
      </c>
      <c r="AJ395" s="85">
        <v>1.54</v>
      </c>
      <c r="AK395" s="85">
        <v>-0.05</v>
      </c>
      <c r="AL395" s="85">
        <v>1.34</v>
      </c>
      <c r="AM395" s="85">
        <v>-0.92</v>
      </c>
      <c r="AN395" s="85">
        <v>0.27</v>
      </c>
    </row>
    <row r="396" spans="1:40" x14ac:dyDescent="0.25">
      <c r="A396" s="64" t="str">
        <f>'12peso'!A396</f>
        <v>c</v>
      </c>
      <c r="B396" s="64" t="str">
        <f>'12peso'!B396</f>
        <v>d</v>
      </c>
      <c r="C396" s="64" t="str">
        <f>'12peso'!C396</f>
        <v>i</v>
      </c>
      <c r="D396" s="64"/>
      <c r="E396" s="90">
        <f>'12peso'!E396</f>
        <v>6102011</v>
      </c>
      <c r="F396" s="88">
        <f>'12peso'!F396</f>
        <v>6102011</v>
      </c>
      <c r="G396" s="39" t="str">
        <f>'12peso'!G396</f>
        <v>Lentes de óculos e de contato</v>
      </c>
      <c r="H396" s="85">
        <v>0.23</v>
      </c>
      <c r="I396" s="85">
        <v>0.66</v>
      </c>
      <c r="J396" s="85">
        <v>0.39</v>
      </c>
      <c r="K396" s="85">
        <v>0.02</v>
      </c>
      <c r="L396" s="85">
        <v>0.5</v>
      </c>
      <c r="M396" s="85">
        <v>0.68</v>
      </c>
      <c r="N396" s="85">
        <v>0.37</v>
      </c>
      <c r="O396" s="85">
        <v>0.43</v>
      </c>
      <c r="P396" s="85">
        <v>0.73</v>
      </c>
      <c r="Q396" s="85">
        <v>-0.06</v>
      </c>
      <c r="R396" s="85">
        <v>0.93</v>
      </c>
      <c r="S396" s="85">
        <v>1.02</v>
      </c>
      <c r="T396" s="85">
        <v>0.32</v>
      </c>
      <c r="U396" s="85">
        <v>-0.11</v>
      </c>
      <c r="V396" s="85">
        <v>0.72</v>
      </c>
      <c r="W396" s="85">
        <v>0.19</v>
      </c>
      <c r="X396" s="85">
        <v>0.06</v>
      </c>
      <c r="Y396" s="85">
        <v>0.72</v>
      </c>
      <c r="Z396" s="85">
        <v>-0.25</v>
      </c>
      <c r="AA396" s="85">
        <v>0.67</v>
      </c>
      <c r="AB396" s="85">
        <v>0.66</v>
      </c>
      <c r="AC396" s="85">
        <v>0.65</v>
      </c>
      <c r="AD396" s="85">
        <v>-0.37</v>
      </c>
      <c r="AE396" s="85">
        <v>1.25</v>
      </c>
      <c r="AF396" s="85">
        <v>0.23</v>
      </c>
      <c r="AG396" s="85">
        <v>-0.7</v>
      </c>
      <c r="AH396" s="85">
        <v>-0.13</v>
      </c>
      <c r="AI396" s="85">
        <v>0.28000000000000003</v>
      </c>
      <c r="AJ396" s="85">
        <v>0</v>
      </c>
      <c r="AK396" s="85">
        <v>1.31</v>
      </c>
      <c r="AL396" s="85">
        <v>0.25</v>
      </c>
      <c r="AM396" s="85">
        <v>0.49</v>
      </c>
      <c r="AN396" s="85">
        <v>0.44</v>
      </c>
    </row>
    <row r="397" spans="1:40" x14ac:dyDescent="0.25">
      <c r="A397" s="64">
        <f>'12peso'!A397</f>
        <v>0</v>
      </c>
      <c r="B397" s="64">
        <f>'12peso'!B397</f>
        <v>0</v>
      </c>
      <c r="C397" s="64">
        <f>'12peso'!C397</f>
        <v>0</v>
      </c>
      <c r="D397" s="64"/>
      <c r="E397" s="113">
        <f>'12peso'!E397</f>
        <v>6200000</v>
      </c>
      <c r="F397" s="114">
        <f>'12peso'!F397</f>
        <v>62</v>
      </c>
      <c r="G397" s="99" t="str">
        <f>'12peso'!G397</f>
        <v>Serviços de saúde</v>
      </c>
      <c r="H397" s="85">
        <v>0.92</v>
      </c>
      <c r="I397" s="85">
        <v>0.72</v>
      </c>
      <c r="J397" s="85">
        <v>0.67</v>
      </c>
      <c r="K397" s="85">
        <v>0.74</v>
      </c>
      <c r="L397" s="85">
        <v>0.62</v>
      </c>
      <c r="M397" s="85">
        <v>0.61</v>
      </c>
      <c r="N397" s="85">
        <v>0.56999999999999995</v>
      </c>
      <c r="O397" s="85">
        <v>0.61</v>
      </c>
      <c r="P397" s="85">
        <v>0.56000000000000005</v>
      </c>
      <c r="Q397" s="85">
        <v>0.69</v>
      </c>
      <c r="R397" s="85">
        <v>0.54</v>
      </c>
      <c r="S397" s="85">
        <v>0.59</v>
      </c>
      <c r="T397" s="85">
        <v>0.92</v>
      </c>
      <c r="U397" s="85">
        <v>0.81</v>
      </c>
      <c r="V397" s="85">
        <v>0.63</v>
      </c>
      <c r="W397" s="85">
        <v>0.72</v>
      </c>
      <c r="X397" s="85">
        <v>0.67</v>
      </c>
      <c r="Y397" s="85">
        <v>0.61</v>
      </c>
      <c r="Z397" s="85">
        <v>0.6</v>
      </c>
      <c r="AA397" s="85">
        <v>0.99</v>
      </c>
      <c r="AB397" s="85">
        <v>0.76</v>
      </c>
      <c r="AC397" s="85">
        <v>0.69</v>
      </c>
      <c r="AD397" s="85">
        <v>0.6</v>
      </c>
      <c r="AE397" s="85">
        <v>0.59</v>
      </c>
      <c r="AF397" s="85">
        <v>1</v>
      </c>
      <c r="AG397" s="85">
        <v>0.59</v>
      </c>
      <c r="AH397" s="85">
        <v>0.74</v>
      </c>
      <c r="AI397" s="85">
        <v>0.76</v>
      </c>
      <c r="AJ397" s="85">
        <v>0.64</v>
      </c>
      <c r="AK397" s="85">
        <v>0.71</v>
      </c>
      <c r="AL397" s="85">
        <v>0.68</v>
      </c>
      <c r="AM397" s="85">
        <v>0.73</v>
      </c>
      <c r="AN397" s="85">
        <v>0.69</v>
      </c>
    </row>
    <row r="398" spans="1:40" x14ac:dyDescent="0.25">
      <c r="A398" s="64">
        <f>'12peso'!A398</f>
        <v>0</v>
      </c>
      <c r="B398" s="64">
        <f>'12peso'!B398</f>
        <v>0</v>
      </c>
      <c r="C398" s="64">
        <f>'12peso'!C398</f>
        <v>0</v>
      </c>
      <c r="D398" s="64"/>
      <c r="E398" s="113">
        <f>'12peso'!E398</f>
        <v>6201000</v>
      </c>
      <c r="F398" s="114">
        <f>'12peso'!F398</f>
        <v>6201</v>
      </c>
      <c r="G398" s="99" t="str">
        <f>'12peso'!G398</f>
        <v>Serviços médicos e dentários</v>
      </c>
      <c r="H398" s="85">
        <v>1.96</v>
      </c>
      <c r="I398" s="85">
        <v>0.94</v>
      </c>
      <c r="J398" s="85">
        <v>1.1200000000000001</v>
      </c>
      <c r="K398" s="85">
        <v>1.07</v>
      </c>
      <c r="L398" s="85">
        <v>0.67</v>
      </c>
      <c r="M398" s="85">
        <v>0.68</v>
      </c>
      <c r="N398" s="85">
        <v>0.57999999999999996</v>
      </c>
      <c r="O398" s="85">
        <v>0.62</v>
      </c>
      <c r="P398" s="85">
        <v>0.37</v>
      </c>
      <c r="Q398" s="85">
        <v>1.0900000000000001</v>
      </c>
      <c r="R398" s="85">
        <v>0.23</v>
      </c>
      <c r="S398" s="85">
        <v>0.26</v>
      </c>
      <c r="T398" s="85">
        <v>1.48</v>
      </c>
      <c r="U398" s="85">
        <v>1.4</v>
      </c>
      <c r="V398" s="85">
        <v>0.74</v>
      </c>
      <c r="W398" s="85">
        <v>1.19</v>
      </c>
      <c r="X398" s="85">
        <v>0.75</v>
      </c>
      <c r="Y398" s="85">
        <v>0.56999999999999995</v>
      </c>
      <c r="Z398" s="85">
        <v>0.67</v>
      </c>
      <c r="AA398" s="85">
        <v>1.37</v>
      </c>
      <c r="AB398" s="85">
        <v>0.61</v>
      </c>
      <c r="AC398" s="85">
        <v>0.76</v>
      </c>
      <c r="AD398" s="85">
        <v>0.32</v>
      </c>
      <c r="AE398" s="85">
        <v>0.32</v>
      </c>
      <c r="AF398" s="85">
        <v>1.78</v>
      </c>
      <c r="AG398" s="85">
        <v>0.63</v>
      </c>
      <c r="AH398" s="85">
        <v>0.8</v>
      </c>
      <c r="AI398" s="85">
        <v>0.83</v>
      </c>
      <c r="AJ398" s="85">
        <v>0.37</v>
      </c>
      <c r="AK398" s="85">
        <v>0.65</v>
      </c>
      <c r="AL398" s="85">
        <v>0.67</v>
      </c>
      <c r="AM398" s="85">
        <v>0.4</v>
      </c>
      <c r="AN398" s="85">
        <v>0.61</v>
      </c>
    </row>
    <row r="399" spans="1:40" x14ac:dyDescent="0.25">
      <c r="A399" s="64" t="str">
        <f>'12peso'!A399</f>
        <v>nc</v>
      </c>
      <c r="B399" s="64" t="str">
        <f>'12peso'!B399</f>
        <v>s</v>
      </c>
      <c r="C399" s="64" t="str">
        <f>'12peso'!C399</f>
        <v>s</v>
      </c>
      <c r="D399" s="64"/>
      <c r="E399" s="90">
        <f>'12peso'!E399</f>
        <v>6201002</v>
      </c>
      <c r="F399" s="88">
        <f>'12peso'!F399</f>
        <v>6201002</v>
      </c>
      <c r="G399" s="39" t="str">
        <f>'12peso'!G399</f>
        <v>Médico</v>
      </c>
      <c r="H399" s="85">
        <v>2.19</v>
      </c>
      <c r="I399" s="85">
        <v>0.91</v>
      </c>
      <c r="J399" s="85">
        <v>1.1599999999999999</v>
      </c>
      <c r="K399" s="85">
        <v>1.2</v>
      </c>
      <c r="L399" s="85">
        <v>0.7</v>
      </c>
      <c r="M399" s="85">
        <v>0.92</v>
      </c>
      <c r="N399" s="85">
        <v>0.7</v>
      </c>
      <c r="O399" s="85">
        <v>0.47</v>
      </c>
      <c r="P399" s="85">
        <v>0.24</v>
      </c>
      <c r="Q399" s="85">
        <v>1.75</v>
      </c>
      <c r="R399" s="85">
        <v>0.16</v>
      </c>
      <c r="S399" s="85">
        <v>0.21</v>
      </c>
      <c r="T399" s="85">
        <v>2.06</v>
      </c>
      <c r="U399" s="85">
        <v>1.33</v>
      </c>
      <c r="V399" s="85">
        <v>0.83</v>
      </c>
      <c r="W399" s="85">
        <v>1.25</v>
      </c>
      <c r="X399" s="85">
        <v>1.1499999999999999</v>
      </c>
      <c r="Y399" s="85">
        <v>0.41</v>
      </c>
      <c r="Z399" s="85">
        <v>0.63</v>
      </c>
      <c r="AA399" s="85">
        <v>1.34</v>
      </c>
      <c r="AB399" s="85">
        <v>0.69</v>
      </c>
      <c r="AC399" s="85">
        <v>0.8</v>
      </c>
      <c r="AD399" s="85">
        <v>0.44</v>
      </c>
      <c r="AE399" s="85">
        <v>0.24</v>
      </c>
      <c r="AF399" s="85">
        <v>1.8</v>
      </c>
      <c r="AG399" s="85">
        <v>0.86</v>
      </c>
      <c r="AH399" s="85">
        <v>1.28</v>
      </c>
      <c r="AI399" s="85">
        <v>1.58</v>
      </c>
      <c r="AJ399" s="85">
        <v>0.13</v>
      </c>
      <c r="AK399" s="85">
        <v>0.6</v>
      </c>
      <c r="AL399" s="85">
        <v>0.32</v>
      </c>
      <c r="AM399" s="85">
        <v>0.67</v>
      </c>
      <c r="AN399" s="85">
        <v>0.38</v>
      </c>
    </row>
    <row r="400" spans="1:40" x14ac:dyDescent="0.25">
      <c r="A400" s="64" t="str">
        <f>'12peso'!A400</f>
        <v>nc</v>
      </c>
      <c r="B400" s="64" t="str">
        <f>'12peso'!B400</f>
        <v>s</v>
      </c>
      <c r="C400" s="64" t="str">
        <f>'12peso'!C400</f>
        <v>s</v>
      </c>
      <c r="D400" s="64"/>
      <c r="E400" s="90">
        <f>'12peso'!E400</f>
        <v>6201003</v>
      </c>
      <c r="F400" s="88">
        <f>'12peso'!F400</f>
        <v>6201003</v>
      </c>
      <c r="G400" s="39" t="str">
        <f>'12peso'!G400</f>
        <v>Dentista</v>
      </c>
      <c r="H400" s="85">
        <v>1.8</v>
      </c>
      <c r="I400" s="85">
        <v>1.1200000000000001</v>
      </c>
      <c r="J400" s="85">
        <v>1.1100000000000001</v>
      </c>
      <c r="K400" s="85">
        <v>0.93</v>
      </c>
      <c r="L400" s="85">
        <v>0.61</v>
      </c>
      <c r="M400" s="85">
        <v>0.53</v>
      </c>
      <c r="N400" s="85">
        <v>0.37</v>
      </c>
      <c r="O400" s="85">
        <v>0.37</v>
      </c>
      <c r="P400" s="85">
        <v>0.51</v>
      </c>
      <c r="Q400" s="85">
        <v>0.52</v>
      </c>
      <c r="R400" s="85">
        <v>7.0000000000000007E-2</v>
      </c>
      <c r="S400" s="85">
        <v>0.12</v>
      </c>
      <c r="T400" s="85">
        <v>1.02</v>
      </c>
      <c r="U400" s="85">
        <v>1.36</v>
      </c>
      <c r="V400" s="85">
        <v>0.6</v>
      </c>
      <c r="W400" s="85">
        <v>1.03</v>
      </c>
      <c r="X400" s="85">
        <v>0.5</v>
      </c>
      <c r="Y400" s="85">
        <v>0.52</v>
      </c>
      <c r="Z400" s="85">
        <v>0.94</v>
      </c>
      <c r="AA400" s="85">
        <v>1.68</v>
      </c>
      <c r="AB400" s="85">
        <v>0.28999999999999998</v>
      </c>
      <c r="AC400" s="85">
        <v>0.95</v>
      </c>
      <c r="AD400" s="85">
        <v>0.08</v>
      </c>
      <c r="AE400" s="85">
        <v>0.37</v>
      </c>
      <c r="AF400" s="85">
        <v>1.53</v>
      </c>
      <c r="AG400" s="85">
        <v>0.43</v>
      </c>
      <c r="AH400" s="85">
        <v>0.39</v>
      </c>
      <c r="AI400" s="85">
        <v>0.31</v>
      </c>
      <c r="AJ400" s="85">
        <v>0.56999999999999995</v>
      </c>
      <c r="AK400" s="85">
        <v>0.84</v>
      </c>
      <c r="AL400" s="85">
        <v>0.79</v>
      </c>
      <c r="AM400" s="85">
        <v>0.25</v>
      </c>
      <c r="AN400" s="85">
        <v>0.88</v>
      </c>
    </row>
    <row r="401" spans="1:40" x14ac:dyDescent="0.25">
      <c r="A401" s="64" t="str">
        <f>'12peso'!A401</f>
        <v>c</v>
      </c>
      <c r="B401" s="64" t="str">
        <f>'12peso'!B401</f>
        <v>sd</v>
      </c>
      <c r="C401" s="64" t="str">
        <f>'12peso'!C401</f>
        <v>i</v>
      </c>
      <c r="D401" s="64"/>
      <c r="E401" s="90">
        <f>'12peso'!E401</f>
        <v>6201005</v>
      </c>
      <c r="F401" s="88">
        <f>'12peso'!F401</f>
        <v>6201005</v>
      </c>
      <c r="G401" s="39" t="str">
        <f>'12peso'!G401</f>
        <v>Aparelho ortodôntico</v>
      </c>
      <c r="H401" s="85">
        <v>1.49</v>
      </c>
      <c r="I401" s="85">
        <v>0.69</v>
      </c>
      <c r="J401" s="85">
        <v>1.7</v>
      </c>
      <c r="K401" s="85">
        <v>0.22</v>
      </c>
      <c r="L401" s="85">
        <v>1.17</v>
      </c>
      <c r="M401" s="85">
        <v>0.28999999999999998</v>
      </c>
      <c r="N401" s="85">
        <v>0.05</v>
      </c>
      <c r="O401" s="85">
        <v>0.13</v>
      </c>
      <c r="P401" s="85">
        <v>0.99</v>
      </c>
      <c r="Q401" s="85">
        <v>0.81</v>
      </c>
      <c r="R401" s="85">
        <v>1.08</v>
      </c>
      <c r="S401" s="85">
        <v>0.84</v>
      </c>
      <c r="T401" s="85">
        <v>2.08</v>
      </c>
      <c r="U401" s="85">
        <v>0.93</v>
      </c>
      <c r="V401" s="85">
        <v>0.41</v>
      </c>
      <c r="W401" s="85">
        <v>1.48</v>
      </c>
      <c r="X401" s="85">
        <v>0.54</v>
      </c>
      <c r="Y401" s="85">
        <v>0.81</v>
      </c>
      <c r="Z401" s="85">
        <v>-0.42</v>
      </c>
      <c r="AA401" s="85">
        <v>0.38</v>
      </c>
      <c r="AB401" s="85">
        <v>-0.66</v>
      </c>
      <c r="AC401" s="85">
        <v>1.1000000000000001</v>
      </c>
      <c r="AD401" s="85">
        <v>0.84</v>
      </c>
      <c r="AE401" s="85">
        <v>0.57999999999999996</v>
      </c>
      <c r="AF401" s="85">
        <v>1.01</v>
      </c>
      <c r="AG401" s="85">
        <v>1.57</v>
      </c>
      <c r="AH401" s="85">
        <v>0.11</v>
      </c>
      <c r="AI401" s="85">
        <v>-0.01</v>
      </c>
      <c r="AJ401" s="85">
        <v>2.12</v>
      </c>
      <c r="AK401" s="85">
        <v>-0.14000000000000001</v>
      </c>
      <c r="AL401" s="85">
        <v>1.5</v>
      </c>
      <c r="AM401" s="85">
        <v>0.3</v>
      </c>
      <c r="AN401" s="85">
        <v>1.83</v>
      </c>
    </row>
    <row r="402" spans="1:40" x14ac:dyDescent="0.25">
      <c r="A402" s="64" t="str">
        <f>'12peso'!A402</f>
        <v>c</v>
      </c>
      <c r="B402" s="64" t="str">
        <f>'12peso'!B402</f>
        <v>sd</v>
      </c>
      <c r="C402" s="64" t="str">
        <f>'12peso'!C402</f>
        <v>i</v>
      </c>
      <c r="D402" s="64"/>
      <c r="E402" s="118">
        <f>'12peso'!E402</f>
        <v>6201006</v>
      </c>
      <c r="F402" s="88">
        <f>'12peso'!F402</f>
        <v>6201006</v>
      </c>
      <c r="G402" s="39" t="str">
        <f>'12peso'!G402</f>
        <v>Artigos ortopédicos</v>
      </c>
      <c r="H402" s="85">
        <v>2.96</v>
      </c>
      <c r="I402" s="85">
        <v>0.45</v>
      </c>
      <c r="J402" s="85">
        <v>0.77</v>
      </c>
      <c r="K402" s="85">
        <v>1.65</v>
      </c>
      <c r="L402" s="85">
        <v>2.15</v>
      </c>
      <c r="M402" s="85">
        <v>2.2200000000000002</v>
      </c>
      <c r="N402" s="85">
        <v>0.51</v>
      </c>
      <c r="O402" s="85">
        <v>0.24</v>
      </c>
      <c r="P402" s="85">
        <v>0</v>
      </c>
      <c r="Q402" s="85">
        <v>1.25</v>
      </c>
      <c r="R402" s="85">
        <v>0.91</v>
      </c>
      <c r="S402" s="85">
        <v>-1.96</v>
      </c>
      <c r="T402" s="85">
        <v>0.56999999999999995</v>
      </c>
      <c r="U402" s="85">
        <v>0.12</v>
      </c>
      <c r="V402" s="85">
        <v>0.2</v>
      </c>
      <c r="W402" s="85">
        <v>-0.54</v>
      </c>
      <c r="X402" s="85">
        <v>0.86</v>
      </c>
      <c r="Y402" s="85">
        <v>0.87</v>
      </c>
      <c r="Z402" s="85">
        <v>-0.53</v>
      </c>
      <c r="AA402" s="85">
        <v>0.11</v>
      </c>
      <c r="AB402" s="85">
        <v>-1.06</v>
      </c>
      <c r="AC402" s="85">
        <v>0.31</v>
      </c>
      <c r="AD402" s="85">
        <v>3.54</v>
      </c>
      <c r="AE402" s="85">
        <v>-0.54</v>
      </c>
      <c r="AF402" s="85">
        <v>-0.36</v>
      </c>
      <c r="AG402" s="85">
        <v>1.18</v>
      </c>
      <c r="AH402" s="85">
        <v>1.08</v>
      </c>
      <c r="AI402" s="85">
        <v>-0.96</v>
      </c>
      <c r="AJ402" s="85">
        <v>1.1200000000000001</v>
      </c>
      <c r="AK402" s="85">
        <v>0.54</v>
      </c>
      <c r="AL402" s="85">
        <v>0.39</v>
      </c>
      <c r="AM402" s="85">
        <v>-2.77</v>
      </c>
      <c r="AN402" s="85">
        <v>-0.4</v>
      </c>
    </row>
    <row r="403" spans="1:40" x14ac:dyDescent="0.25">
      <c r="A403" s="64" t="str">
        <f>'12peso'!A403</f>
        <v>nc</v>
      </c>
      <c r="B403" s="64" t="str">
        <f>'12peso'!B403</f>
        <v>s</v>
      </c>
      <c r="C403" s="64" t="str">
        <f>'12peso'!C403</f>
        <v>s</v>
      </c>
      <c r="D403" s="64"/>
      <c r="E403" s="91">
        <f>'12peso'!E403</f>
        <v>6201008</v>
      </c>
      <c r="F403" s="88">
        <f>'12peso'!F403</f>
        <v>6201007</v>
      </c>
      <c r="G403" s="39" t="str">
        <f>'12peso'!G403</f>
        <v>Fisioterapeuta</v>
      </c>
      <c r="H403" s="85">
        <v>3.46</v>
      </c>
      <c r="I403" s="85">
        <v>0.35</v>
      </c>
      <c r="J403" s="85">
        <v>-0.39</v>
      </c>
      <c r="K403" s="85">
        <v>2.34</v>
      </c>
      <c r="L403" s="85">
        <v>1.58</v>
      </c>
      <c r="M403" s="85">
        <v>0.16</v>
      </c>
      <c r="N403" s="85">
        <v>1.62</v>
      </c>
      <c r="O403" s="85">
        <v>2.39</v>
      </c>
      <c r="P403" s="85">
        <v>-0.37</v>
      </c>
      <c r="Q403" s="85">
        <v>1.1499999999999999</v>
      </c>
      <c r="R403" s="85">
        <v>1.3</v>
      </c>
      <c r="S403" s="85">
        <v>0.74</v>
      </c>
      <c r="T403" s="85">
        <v>1.39</v>
      </c>
      <c r="U403" s="85">
        <v>1.74</v>
      </c>
      <c r="V403" s="85">
        <v>1.65</v>
      </c>
      <c r="W403" s="85">
        <v>0.67</v>
      </c>
      <c r="X403" s="85">
        <v>0</v>
      </c>
      <c r="Y403" s="85">
        <v>0.72</v>
      </c>
      <c r="Z403" s="85">
        <v>1.03</v>
      </c>
      <c r="AA403" s="85">
        <v>0.9</v>
      </c>
      <c r="AB403" s="85">
        <v>2.42</v>
      </c>
      <c r="AC403" s="85">
        <v>-0.13</v>
      </c>
      <c r="AD403" s="85">
        <v>-0.28000000000000003</v>
      </c>
      <c r="AE403" s="85">
        <v>-0.5</v>
      </c>
      <c r="AF403" s="85">
        <v>3.64</v>
      </c>
      <c r="AG403" s="85">
        <v>1.52</v>
      </c>
      <c r="AH403" s="85">
        <v>0.54</v>
      </c>
      <c r="AI403" s="85">
        <v>1</v>
      </c>
      <c r="AJ403" s="85">
        <v>-2.02</v>
      </c>
      <c r="AK403" s="85">
        <v>0.02</v>
      </c>
      <c r="AL403" s="85">
        <v>2.1800000000000002</v>
      </c>
      <c r="AM403" s="85">
        <v>-0.72</v>
      </c>
      <c r="AN403" s="85">
        <v>-0.83</v>
      </c>
    </row>
    <row r="404" spans="1:40" x14ac:dyDescent="0.25">
      <c r="A404" s="64" t="str">
        <f>'12peso'!A404</f>
        <v>nc</v>
      </c>
      <c r="B404" s="64" t="str">
        <f>'12peso'!B404</f>
        <v>s</v>
      </c>
      <c r="C404" s="64" t="str">
        <f>'12peso'!C404</f>
        <v>s</v>
      </c>
      <c r="D404" s="64"/>
      <c r="E404" s="91">
        <f>'12peso'!E404</f>
        <v>6201008</v>
      </c>
      <c r="F404" s="88">
        <f>'12peso'!F404</f>
        <v>6201010</v>
      </c>
      <c r="G404" s="39" t="str">
        <f>'12peso'!G404</f>
        <v>Psicólogo</v>
      </c>
      <c r="H404" s="85">
        <v>0.79</v>
      </c>
      <c r="I404" s="85">
        <v>0.66</v>
      </c>
      <c r="J404" s="85">
        <v>1.67</v>
      </c>
      <c r="K404" s="85">
        <v>0.91</v>
      </c>
      <c r="L404" s="85">
        <v>-0.17</v>
      </c>
      <c r="M404" s="85">
        <v>0.86</v>
      </c>
      <c r="N404" s="85">
        <v>0.76</v>
      </c>
      <c r="O404" s="85">
        <v>1.99</v>
      </c>
      <c r="P404" s="85">
        <v>0.43</v>
      </c>
      <c r="Q404" s="85">
        <v>0.89</v>
      </c>
      <c r="R404" s="85">
        <v>0.19</v>
      </c>
      <c r="S404" s="85">
        <v>0.74</v>
      </c>
      <c r="T404" s="85">
        <v>0.63</v>
      </c>
      <c r="U404" s="85">
        <v>2.09</v>
      </c>
      <c r="V404" s="85">
        <v>0.53</v>
      </c>
      <c r="W404" s="85">
        <v>1.97</v>
      </c>
      <c r="X404" s="85">
        <v>0.64</v>
      </c>
      <c r="Y404" s="85">
        <v>1.39</v>
      </c>
      <c r="Z404" s="85">
        <v>-0.09</v>
      </c>
      <c r="AA404" s="85">
        <v>0.94</v>
      </c>
      <c r="AB404" s="85">
        <v>1.56</v>
      </c>
      <c r="AC404" s="85">
        <v>0.03</v>
      </c>
      <c r="AD404" s="85">
        <v>0.87</v>
      </c>
      <c r="AE404" s="85">
        <v>0.96</v>
      </c>
      <c r="AF404" s="85">
        <v>2.35</v>
      </c>
      <c r="AG404" s="85">
        <v>-0.89</v>
      </c>
      <c r="AH404" s="85">
        <v>1.02</v>
      </c>
      <c r="AI404" s="85">
        <v>-0.13</v>
      </c>
      <c r="AJ404" s="85">
        <v>1.17</v>
      </c>
      <c r="AK404" s="85">
        <v>0.95</v>
      </c>
      <c r="AL404" s="85">
        <v>0.37</v>
      </c>
      <c r="AM404" s="85">
        <v>0.7</v>
      </c>
      <c r="AN404" s="85">
        <v>0.69</v>
      </c>
    </row>
    <row r="405" spans="1:40" x14ac:dyDescent="0.25">
      <c r="A405" s="64">
        <f>'12peso'!A405</f>
        <v>0</v>
      </c>
      <c r="B405" s="64">
        <f>'12peso'!B405</f>
        <v>0</v>
      </c>
      <c r="C405" s="64">
        <f>'12peso'!C405</f>
        <v>0</v>
      </c>
      <c r="D405" s="64"/>
      <c r="E405" s="113">
        <f>'12peso'!E405</f>
        <v>6202000</v>
      </c>
      <c r="F405" s="114">
        <f>'12peso'!F405</f>
        <v>6202</v>
      </c>
      <c r="G405" s="99" t="str">
        <f>'12peso'!G405</f>
        <v>Serviços laboratoriais e hospitalares</v>
      </c>
      <c r="H405" s="85">
        <v>0.72</v>
      </c>
      <c r="I405" s="85">
        <v>0.94</v>
      </c>
      <c r="J405" s="85">
        <v>0.23</v>
      </c>
      <c r="K405" s="85">
        <v>0.89</v>
      </c>
      <c r="L405" s="85">
        <v>0.6</v>
      </c>
      <c r="M405" s="85">
        <v>0.54</v>
      </c>
      <c r="N405" s="85">
        <v>0.22</v>
      </c>
      <c r="O405" s="85">
        <v>0.45</v>
      </c>
      <c r="P405" s="85">
        <v>0.34</v>
      </c>
      <c r="Q405" s="85">
        <v>0.1</v>
      </c>
      <c r="R405" s="85">
        <v>0.51</v>
      </c>
      <c r="S405" s="85">
        <v>0.85</v>
      </c>
      <c r="T405" s="85">
        <v>1.33</v>
      </c>
      <c r="U405" s="85">
        <v>0.52</v>
      </c>
      <c r="V405" s="85">
        <v>0.3</v>
      </c>
      <c r="W405" s="85">
        <v>0.22</v>
      </c>
      <c r="X405" s="85">
        <v>0.67</v>
      </c>
      <c r="Y405" s="85">
        <v>0.45</v>
      </c>
      <c r="Z405" s="85">
        <v>0.24</v>
      </c>
      <c r="AA405" s="85">
        <v>0.51</v>
      </c>
      <c r="AB405" s="85">
        <v>1.1599999999999999</v>
      </c>
      <c r="AC405" s="85">
        <v>0.32</v>
      </c>
      <c r="AD405" s="85">
        <v>0.47</v>
      </c>
      <c r="AE405" s="85">
        <v>0.4</v>
      </c>
      <c r="AF405" s="85">
        <v>1.03</v>
      </c>
      <c r="AG405" s="85">
        <v>-0.18</v>
      </c>
      <c r="AH405" s="85">
        <v>0.73</v>
      </c>
      <c r="AI405" s="85">
        <v>0.84</v>
      </c>
      <c r="AJ405" s="85">
        <v>0.72</v>
      </c>
      <c r="AK405" s="85">
        <v>0.72</v>
      </c>
      <c r="AL405" s="85">
        <v>0.46</v>
      </c>
      <c r="AM405" s="85">
        <v>0.43</v>
      </c>
      <c r="AN405" s="85">
        <v>0.43</v>
      </c>
    </row>
    <row r="406" spans="1:40" x14ac:dyDescent="0.25">
      <c r="A406" s="64" t="str">
        <f>'12peso'!A406</f>
        <v>nc</v>
      </c>
      <c r="B406" s="64" t="str">
        <f>'12peso'!B406</f>
        <v>s</v>
      </c>
      <c r="C406" s="64" t="str">
        <f>'12peso'!C406</f>
        <v>s</v>
      </c>
      <c r="D406" s="64"/>
      <c r="E406" s="90">
        <f>'12peso'!E406</f>
        <v>6202003</v>
      </c>
      <c r="F406" s="88">
        <f>'12peso'!F406</f>
        <v>6202003</v>
      </c>
      <c r="G406" s="39" t="str">
        <f>'12peso'!G406</f>
        <v>Exame de laboratório</v>
      </c>
      <c r="H406" s="85">
        <v>0.65</v>
      </c>
      <c r="I406" s="85">
        <v>0.43</v>
      </c>
      <c r="J406" s="85">
        <v>0.5</v>
      </c>
      <c r="K406" s="85">
        <v>0.73</v>
      </c>
      <c r="L406" s="85">
        <v>0.56999999999999995</v>
      </c>
      <c r="M406" s="85">
        <v>0.33</v>
      </c>
      <c r="N406" s="85">
        <v>0.63</v>
      </c>
      <c r="O406" s="85">
        <v>0.13</v>
      </c>
      <c r="P406" s="85">
        <v>0.26</v>
      </c>
      <c r="Q406" s="85">
        <v>0.69</v>
      </c>
      <c r="R406" s="85">
        <v>-0.33</v>
      </c>
      <c r="S406" s="85">
        <v>-0.04</v>
      </c>
      <c r="T406" s="85">
        <v>0.31</v>
      </c>
      <c r="U406" s="85">
        <v>0.45</v>
      </c>
      <c r="V406" s="85">
        <v>0.1</v>
      </c>
      <c r="W406" s="85">
        <v>0.69</v>
      </c>
      <c r="X406" s="85">
        <v>0.24</v>
      </c>
      <c r="Y406" s="85">
        <v>0.49</v>
      </c>
      <c r="Z406" s="85">
        <v>-0.16</v>
      </c>
      <c r="AA406" s="85">
        <v>0.61</v>
      </c>
      <c r="AB406" s="85">
        <v>0.82</v>
      </c>
      <c r="AC406" s="85">
        <v>0.25</v>
      </c>
      <c r="AD406" s="85">
        <v>0.13</v>
      </c>
      <c r="AE406" s="85">
        <v>0.37</v>
      </c>
      <c r="AF406" s="85">
        <v>0.67</v>
      </c>
      <c r="AG406" s="85">
        <v>0.46</v>
      </c>
      <c r="AH406" s="85">
        <v>0.61</v>
      </c>
      <c r="AI406" s="85">
        <v>0.34</v>
      </c>
      <c r="AJ406" s="85">
        <v>0.1</v>
      </c>
      <c r="AK406" s="85">
        <v>0.17</v>
      </c>
      <c r="AL406" s="85">
        <v>0.11</v>
      </c>
      <c r="AM406" s="85">
        <v>0.53</v>
      </c>
      <c r="AN406" s="85">
        <v>0.06</v>
      </c>
    </row>
    <row r="407" spans="1:40" x14ac:dyDescent="0.25">
      <c r="A407" s="64" t="str">
        <f>'12peso'!A407</f>
        <v>nc</v>
      </c>
      <c r="B407" s="64" t="str">
        <f>'12peso'!B407</f>
        <v>s</v>
      </c>
      <c r="C407" s="64" t="str">
        <f>'12peso'!C407</f>
        <v>s</v>
      </c>
      <c r="D407" s="64"/>
      <c r="E407" s="90">
        <f>'12peso'!E407</f>
        <v>6202004</v>
      </c>
      <c r="F407" s="88">
        <f>'12peso'!F407</f>
        <v>6202004</v>
      </c>
      <c r="G407" s="39" t="str">
        <f>'12peso'!G407</f>
        <v>Hospitalização e cirurgia</v>
      </c>
      <c r="H407" s="85">
        <v>0.76</v>
      </c>
      <c r="I407" s="85">
        <v>1.19</v>
      </c>
      <c r="J407" s="85">
        <v>0.17</v>
      </c>
      <c r="K407" s="85">
        <v>0.94</v>
      </c>
      <c r="L407" s="85">
        <v>0.72</v>
      </c>
      <c r="M407" s="85">
        <v>0.47</v>
      </c>
      <c r="N407" s="85">
        <v>7.0000000000000007E-2</v>
      </c>
      <c r="O407" s="85">
        <v>0.54</v>
      </c>
      <c r="P407" s="85">
        <v>0.31</v>
      </c>
      <c r="Q407" s="85">
        <v>-0.26</v>
      </c>
      <c r="R407" s="85">
        <v>0.82</v>
      </c>
      <c r="S407" s="85">
        <v>1.18</v>
      </c>
      <c r="T407" s="85">
        <v>1.83</v>
      </c>
      <c r="U407" s="85">
        <v>0.41</v>
      </c>
      <c r="V407" s="85">
        <v>0.27</v>
      </c>
      <c r="W407" s="85">
        <v>0.05</v>
      </c>
      <c r="X407" s="85">
        <v>0.95</v>
      </c>
      <c r="Y407" s="85">
        <v>0.59</v>
      </c>
      <c r="Z407" s="85">
        <v>0.25</v>
      </c>
      <c r="AA407" s="85">
        <v>0.5</v>
      </c>
      <c r="AB407" s="85">
        <v>1.49</v>
      </c>
      <c r="AC407" s="85">
        <v>0.3</v>
      </c>
      <c r="AD407" s="85">
        <v>0.5</v>
      </c>
      <c r="AE407" s="85">
        <v>0.4</v>
      </c>
      <c r="AF407" s="85">
        <v>1.17</v>
      </c>
      <c r="AG407" s="85">
        <v>-0.36</v>
      </c>
      <c r="AH407" s="85">
        <v>0.73</v>
      </c>
      <c r="AI407" s="85">
        <v>0.93</v>
      </c>
      <c r="AJ407" s="85">
        <v>0.88</v>
      </c>
      <c r="AK407" s="85">
        <v>1.05</v>
      </c>
      <c r="AL407" s="85">
        <v>0.48</v>
      </c>
      <c r="AM407" s="85">
        <v>0.45</v>
      </c>
      <c r="AN407" s="85">
        <v>0.6</v>
      </c>
    </row>
    <row r="408" spans="1:40" x14ac:dyDescent="0.25">
      <c r="A408" s="64" t="str">
        <f>'12peso'!A408</f>
        <v>nc</v>
      </c>
      <c r="B408" s="64" t="str">
        <f>'12peso'!B408</f>
        <v>s</v>
      </c>
      <c r="C408" s="64" t="str">
        <f>'12peso'!C408</f>
        <v>s</v>
      </c>
      <c r="D408" s="64"/>
      <c r="E408" s="90">
        <f>'12peso'!E408</f>
        <v>6202006</v>
      </c>
      <c r="F408" s="88">
        <f>'12peso'!F408</f>
        <v>6202006</v>
      </c>
      <c r="G408" s="39" t="str">
        <f>'12peso'!G408</f>
        <v>Exame de imagem</v>
      </c>
      <c r="H408" s="85">
        <v>0.64</v>
      </c>
      <c r="I408" s="85">
        <v>0.63</v>
      </c>
      <c r="J408" s="85">
        <v>0.1</v>
      </c>
      <c r="K408" s="85">
        <v>0.9</v>
      </c>
      <c r="L408" s="85">
        <v>0.24</v>
      </c>
      <c r="M408" s="85">
        <v>1.03</v>
      </c>
      <c r="N408" s="85">
        <v>0.3</v>
      </c>
      <c r="O408" s="85">
        <v>0.47</v>
      </c>
      <c r="P408" s="85">
        <v>0.54</v>
      </c>
      <c r="Q408" s="85">
        <v>0.72</v>
      </c>
      <c r="R408" s="85">
        <v>0.37</v>
      </c>
      <c r="S408" s="85">
        <v>0.65</v>
      </c>
      <c r="T408" s="85">
        <v>0.63</v>
      </c>
      <c r="U408" s="85">
        <v>1.01</v>
      </c>
      <c r="V408" s="85">
        <v>0.64</v>
      </c>
      <c r="W408" s="85">
        <v>0.34</v>
      </c>
      <c r="X408" s="85">
        <v>0.12</v>
      </c>
      <c r="Y408" s="85">
        <v>-0.14000000000000001</v>
      </c>
      <c r="Z408" s="85">
        <v>0.65</v>
      </c>
      <c r="AA408" s="85">
        <v>0.42</v>
      </c>
      <c r="AB408" s="85">
        <v>0.3</v>
      </c>
      <c r="AC408" s="85">
        <v>0.48</v>
      </c>
      <c r="AD408" s="85">
        <v>0.71</v>
      </c>
      <c r="AE408" s="85">
        <v>0.41</v>
      </c>
      <c r="AF408" s="85">
        <v>0.89</v>
      </c>
      <c r="AG408" s="85">
        <v>-0.2</v>
      </c>
      <c r="AH408" s="85">
        <v>0.85</v>
      </c>
      <c r="AI408" s="85">
        <v>1.07</v>
      </c>
      <c r="AJ408" s="85">
        <v>0.77</v>
      </c>
      <c r="AK408" s="85">
        <v>0.13</v>
      </c>
      <c r="AL408" s="85">
        <v>0.75</v>
      </c>
      <c r="AM408" s="85">
        <v>0.22</v>
      </c>
      <c r="AN408" s="85">
        <v>0.19</v>
      </c>
    </row>
    <row r="409" spans="1:40" x14ac:dyDescent="0.25">
      <c r="A409" s="64">
        <f>'12peso'!A409</f>
        <v>0</v>
      </c>
      <c r="B409" s="64">
        <f>'12peso'!B409</f>
        <v>0</v>
      </c>
      <c r="C409" s="64">
        <f>'12peso'!C409</f>
        <v>0</v>
      </c>
      <c r="D409" s="64"/>
      <c r="E409" s="113">
        <f>'12peso'!E409</f>
        <v>6203000</v>
      </c>
      <c r="F409" s="114">
        <f>'12peso'!F409</f>
        <v>6203</v>
      </c>
      <c r="G409" s="99" t="str">
        <f>'12peso'!G409</f>
        <v>Plano de saúde</v>
      </c>
      <c r="H409" s="85">
        <v>0.6</v>
      </c>
      <c r="I409" s="85">
        <v>0.61</v>
      </c>
      <c r="J409" s="85">
        <v>0.6</v>
      </c>
      <c r="K409" s="85">
        <v>0.6</v>
      </c>
      <c r="L409" s="85">
        <v>0.6</v>
      </c>
      <c r="M409" s="85">
        <v>0.6</v>
      </c>
      <c r="N409" s="85">
        <v>0.63</v>
      </c>
      <c r="O409" s="85">
        <v>0.64</v>
      </c>
      <c r="P409" s="85">
        <v>0.66</v>
      </c>
      <c r="Q409" s="85">
        <v>0.66</v>
      </c>
      <c r="R409" s="85">
        <v>0.65</v>
      </c>
      <c r="S409" s="85">
        <v>0.65</v>
      </c>
      <c r="T409" s="85">
        <v>0.65</v>
      </c>
      <c r="U409" s="85">
        <v>0.65</v>
      </c>
      <c r="V409" s="85">
        <v>0.65</v>
      </c>
      <c r="W409" s="85">
        <v>0.65</v>
      </c>
      <c r="X409" s="85">
        <v>0.65</v>
      </c>
      <c r="Y409" s="85">
        <v>0.65</v>
      </c>
      <c r="Z409" s="85">
        <v>0.64</v>
      </c>
      <c r="AA409" s="85">
        <v>0.94</v>
      </c>
      <c r="AB409" s="85">
        <v>0.74</v>
      </c>
      <c r="AC409" s="85">
        <v>0.73</v>
      </c>
      <c r="AD409" s="85">
        <v>0.72</v>
      </c>
      <c r="AE409" s="85">
        <v>0.73</v>
      </c>
      <c r="AF409" s="85">
        <v>0.72</v>
      </c>
      <c r="AG409" s="85">
        <v>0.72</v>
      </c>
      <c r="AH409" s="85">
        <v>0.73</v>
      </c>
      <c r="AI409" s="85">
        <v>0.73</v>
      </c>
      <c r="AJ409" s="85">
        <v>0.73</v>
      </c>
      <c r="AK409" s="85">
        <v>0.73</v>
      </c>
      <c r="AL409" s="85">
        <v>0.73</v>
      </c>
      <c r="AM409" s="85">
        <v>0.9</v>
      </c>
      <c r="AN409" s="85">
        <v>0.77</v>
      </c>
    </row>
    <row r="410" spans="1:40" x14ac:dyDescent="0.25">
      <c r="A410" s="64" t="str">
        <f>'12peso'!A410</f>
        <v>m</v>
      </c>
      <c r="B410" s="64" t="str">
        <f>'12peso'!B410</f>
        <v>m</v>
      </c>
      <c r="C410" s="64" t="str">
        <f>'12peso'!C410</f>
        <v>m</v>
      </c>
      <c r="D410" s="64"/>
      <c r="E410" s="90">
        <f>'12peso'!E410</f>
        <v>6203001</v>
      </c>
      <c r="F410" s="88">
        <f>'12peso'!F410</f>
        <v>6203001</v>
      </c>
      <c r="G410" s="39" t="str">
        <f>'12peso'!G410</f>
        <v>Plano de saúde</v>
      </c>
      <c r="H410" s="85">
        <v>0.6</v>
      </c>
      <c r="I410" s="85">
        <v>0.61</v>
      </c>
      <c r="J410" s="85">
        <v>0.6</v>
      </c>
      <c r="K410" s="85">
        <v>0.6</v>
      </c>
      <c r="L410" s="85">
        <v>0.6</v>
      </c>
      <c r="M410" s="85">
        <v>0.6</v>
      </c>
      <c r="N410" s="85">
        <v>0.63</v>
      </c>
      <c r="O410" s="85">
        <v>0.64</v>
      </c>
      <c r="P410" s="85">
        <v>0.66</v>
      </c>
      <c r="Q410" s="85">
        <v>0.66</v>
      </c>
      <c r="R410" s="85">
        <v>0.65</v>
      </c>
      <c r="S410" s="85">
        <v>0.65</v>
      </c>
      <c r="T410" s="85">
        <v>0.65</v>
      </c>
      <c r="U410" s="85">
        <v>0.65</v>
      </c>
      <c r="V410" s="85">
        <v>0.65</v>
      </c>
      <c r="W410" s="85">
        <v>0.65</v>
      </c>
      <c r="X410" s="85">
        <v>0.65</v>
      </c>
      <c r="Y410" s="85">
        <v>0.65</v>
      </c>
      <c r="Z410" s="85">
        <v>0.64</v>
      </c>
      <c r="AA410" s="85">
        <v>0.94</v>
      </c>
      <c r="AB410" s="85">
        <v>0.74</v>
      </c>
      <c r="AC410" s="85">
        <v>0.73</v>
      </c>
      <c r="AD410" s="85">
        <v>0.72</v>
      </c>
      <c r="AE410" s="85">
        <v>0.73</v>
      </c>
      <c r="AF410" s="85">
        <v>0.72</v>
      </c>
      <c r="AG410" s="85">
        <v>0.72</v>
      </c>
      <c r="AH410" s="85">
        <v>0.73</v>
      </c>
      <c r="AI410" s="85">
        <v>0.73</v>
      </c>
      <c r="AJ410" s="85">
        <v>0.73</v>
      </c>
      <c r="AK410" s="85">
        <v>0.73</v>
      </c>
      <c r="AL410" s="85">
        <v>0.73</v>
      </c>
      <c r="AM410" s="85">
        <v>0.9</v>
      </c>
      <c r="AN410" s="85">
        <v>0.77</v>
      </c>
    </row>
    <row r="411" spans="1:40" x14ac:dyDescent="0.25">
      <c r="A411" s="64">
        <f>'12peso'!A411</f>
        <v>0</v>
      </c>
      <c r="B411" s="64">
        <f>'12peso'!B411</f>
        <v>0</v>
      </c>
      <c r="C411" s="64">
        <f>'12peso'!C411</f>
        <v>0</v>
      </c>
      <c r="D411" s="64"/>
      <c r="E411" s="113">
        <f>'12peso'!E411</f>
        <v>6300000</v>
      </c>
      <c r="F411" s="114">
        <f>'12peso'!F411</f>
        <v>63</v>
      </c>
      <c r="G411" s="99" t="str">
        <f>'12peso'!G411</f>
        <v>Cuidados pessoais</v>
      </c>
      <c r="H411" s="85">
        <v>-0.51</v>
      </c>
      <c r="I411" s="85">
        <v>0.89</v>
      </c>
      <c r="J411" s="85">
        <v>0.34</v>
      </c>
      <c r="K411" s="85">
        <v>0.61</v>
      </c>
      <c r="L411" s="85">
        <v>0.37</v>
      </c>
      <c r="M411" s="85">
        <v>0.44</v>
      </c>
      <c r="N411" s="85">
        <v>0.17</v>
      </c>
      <c r="O411" s="85">
        <v>0.52</v>
      </c>
      <c r="P411" s="85">
        <v>0.27</v>
      </c>
      <c r="Q411" s="85">
        <v>0.67</v>
      </c>
      <c r="R411" s="85">
        <v>0.08</v>
      </c>
      <c r="S411" s="85">
        <v>0.79</v>
      </c>
      <c r="T411" s="85">
        <v>1.02</v>
      </c>
      <c r="U411" s="85">
        <v>1.18</v>
      </c>
      <c r="V411" s="85">
        <v>0.33</v>
      </c>
      <c r="W411" s="85">
        <v>0.26</v>
      </c>
      <c r="X411" s="85">
        <v>0.64</v>
      </c>
      <c r="Y411" s="85">
        <v>0.4</v>
      </c>
      <c r="Z411" s="85">
        <v>0.26</v>
      </c>
      <c r="AA411" s="85">
        <v>0.47</v>
      </c>
      <c r="AB411" s="85">
        <v>0.52</v>
      </c>
      <c r="AC411" s="85">
        <v>0.53</v>
      </c>
      <c r="AD411" s="85">
        <v>0.21</v>
      </c>
      <c r="AE411" s="85">
        <v>0.57999999999999996</v>
      </c>
      <c r="AF411" s="85">
        <v>-0.38</v>
      </c>
      <c r="AG411" s="85">
        <v>1.86</v>
      </c>
      <c r="AH411" s="85">
        <v>0.5</v>
      </c>
      <c r="AI411" s="85">
        <v>0.53</v>
      </c>
      <c r="AJ411" s="85">
        <v>1.05</v>
      </c>
      <c r="AK411" s="85">
        <v>0.78</v>
      </c>
      <c r="AL411" s="85">
        <v>0.51</v>
      </c>
      <c r="AM411" s="85">
        <v>0.42</v>
      </c>
      <c r="AN411" s="85">
        <v>-0.01</v>
      </c>
    </row>
    <row r="412" spans="1:40" x14ac:dyDescent="0.25">
      <c r="A412" s="64">
        <f>'12peso'!A412</f>
        <v>0</v>
      </c>
      <c r="B412" s="64">
        <f>'12peso'!B412</f>
        <v>0</v>
      </c>
      <c r="C412" s="64">
        <f>'12peso'!C412</f>
        <v>0</v>
      </c>
      <c r="D412" s="64"/>
      <c r="E412" s="113">
        <f>'12peso'!E412</f>
        <v>6301000</v>
      </c>
      <c r="F412" s="114">
        <f>'12peso'!F412</f>
        <v>6301</v>
      </c>
      <c r="G412" s="99" t="str">
        <f>'12peso'!G412</f>
        <v>Higiene pessoal</v>
      </c>
      <c r="H412" s="85">
        <v>-0.51</v>
      </c>
      <c r="I412" s="85">
        <v>0.89</v>
      </c>
      <c r="J412" s="85">
        <v>0.34</v>
      </c>
      <c r="K412" s="85">
        <v>0.61</v>
      </c>
      <c r="L412" s="85">
        <v>0.37</v>
      </c>
      <c r="M412" s="85">
        <v>0.44</v>
      </c>
      <c r="N412" s="85">
        <v>0.17</v>
      </c>
      <c r="O412" s="85">
        <v>0.52</v>
      </c>
      <c r="P412" s="85">
        <v>0.27</v>
      </c>
      <c r="Q412" s="85">
        <v>0.67</v>
      </c>
      <c r="R412" s="85">
        <v>0.08</v>
      </c>
      <c r="S412" s="85">
        <v>0.79</v>
      </c>
      <c r="T412" s="85">
        <v>1.02</v>
      </c>
      <c r="U412" s="85">
        <v>1.18</v>
      </c>
      <c r="V412" s="85">
        <v>0.33</v>
      </c>
      <c r="W412" s="85">
        <v>0.26</v>
      </c>
      <c r="X412" s="85">
        <v>0.64</v>
      </c>
      <c r="Y412" s="85">
        <v>0.4</v>
      </c>
      <c r="Z412" s="85">
        <v>0.26</v>
      </c>
      <c r="AA412" s="85">
        <v>0.47</v>
      </c>
      <c r="AB412" s="85">
        <v>0.52</v>
      </c>
      <c r="AC412" s="85">
        <v>0.53</v>
      </c>
      <c r="AD412" s="85">
        <v>0.21</v>
      </c>
      <c r="AE412" s="85">
        <v>0.57999999999999996</v>
      </c>
      <c r="AF412" s="85">
        <v>-0.38</v>
      </c>
      <c r="AG412" s="85">
        <v>1.86</v>
      </c>
      <c r="AH412" s="85">
        <v>0.5</v>
      </c>
      <c r="AI412" s="85">
        <v>0.53</v>
      </c>
      <c r="AJ412" s="85">
        <v>1.05</v>
      </c>
      <c r="AK412" s="85">
        <v>0.78</v>
      </c>
      <c r="AL412" s="85">
        <v>0.51</v>
      </c>
      <c r="AM412" s="85">
        <v>0.42</v>
      </c>
      <c r="AN412" s="85">
        <v>-0.01</v>
      </c>
    </row>
    <row r="413" spans="1:40" x14ac:dyDescent="0.25">
      <c r="A413" s="64" t="str">
        <f>'12peso'!A413</f>
        <v>c</v>
      </c>
      <c r="B413" s="64" t="str">
        <f>'12peso'!B413</f>
        <v>nd</v>
      </c>
      <c r="C413" s="64" t="str">
        <f>'12peso'!C413</f>
        <v>i</v>
      </c>
      <c r="D413" s="64"/>
      <c r="E413" s="90">
        <f>'12peso'!E413</f>
        <v>6301001</v>
      </c>
      <c r="F413" s="88">
        <f>'12peso'!F413</f>
        <v>6301001</v>
      </c>
      <c r="G413" s="39" t="str">
        <f>'12peso'!G413</f>
        <v>Produto para cabelo</v>
      </c>
      <c r="H413" s="85">
        <v>-0.32</v>
      </c>
      <c r="I413" s="85">
        <v>1.04</v>
      </c>
      <c r="J413" s="85">
        <v>1.28</v>
      </c>
      <c r="K413" s="85">
        <v>1.25</v>
      </c>
      <c r="L413" s="85">
        <v>7.0000000000000007E-2</v>
      </c>
      <c r="M413" s="85">
        <v>0.33</v>
      </c>
      <c r="N413" s="85">
        <v>0.56000000000000005</v>
      </c>
      <c r="O413" s="85">
        <v>0.7</v>
      </c>
      <c r="P413" s="85">
        <v>-0.1</v>
      </c>
      <c r="Q413" s="85">
        <v>1.46</v>
      </c>
      <c r="R413" s="85">
        <v>0.21</v>
      </c>
      <c r="S413" s="85">
        <v>0.83</v>
      </c>
      <c r="T413" s="85">
        <v>0.24</v>
      </c>
      <c r="U413" s="85">
        <v>0.75</v>
      </c>
      <c r="V413" s="85">
        <v>0.39</v>
      </c>
      <c r="W413" s="85">
        <v>1.77</v>
      </c>
      <c r="X413" s="85">
        <v>0.56999999999999995</v>
      </c>
      <c r="Y413" s="85">
        <v>0.44</v>
      </c>
      <c r="Z413" s="85">
        <v>0.76</v>
      </c>
      <c r="AA413" s="85">
        <v>7.0000000000000007E-2</v>
      </c>
      <c r="AB413" s="85">
        <v>-0.28000000000000003</v>
      </c>
      <c r="AC413" s="85">
        <v>1.25</v>
      </c>
      <c r="AD413" s="85">
        <v>0.17</v>
      </c>
      <c r="AE413" s="85">
        <v>0.57999999999999996</v>
      </c>
      <c r="AF413" s="85">
        <v>0.39</v>
      </c>
      <c r="AG413" s="85">
        <v>0.15</v>
      </c>
      <c r="AH413" s="85">
        <v>0.71</v>
      </c>
      <c r="AI413" s="85">
        <v>0.3</v>
      </c>
      <c r="AJ413" s="85">
        <v>0.72</v>
      </c>
      <c r="AK413" s="85">
        <v>1.41</v>
      </c>
      <c r="AL413" s="85">
        <v>0.46</v>
      </c>
      <c r="AM413" s="85">
        <v>-0.03</v>
      </c>
      <c r="AN413" s="85">
        <v>0.73</v>
      </c>
    </row>
    <row r="414" spans="1:40" x14ac:dyDescent="0.25">
      <c r="A414" s="64" t="str">
        <f>'12peso'!A414</f>
        <v>c</v>
      </c>
      <c r="B414" s="64" t="str">
        <f>'12peso'!B414</f>
        <v>nd</v>
      </c>
      <c r="C414" s="64" t="str">
        <f>'12peso'!C414</f>
        <v>i</v>
      </c>
      <c r="D414" s="64"/>
      <c r="E414" s="89">
        <f>'12peso'!E414</f>
        <v>9999999</v>
      </c>
      <c r="F414" s="88">
        <f>'12peso'!F414</f>
        <v>6301002</v>
      </c>
      <c r="G414" s="39" t="str">
        <f>'12peso'!G414</f>
        <v>Fralda descartável</v>
      </c>
      <c r="H414" s="85">
        <v>0.56999999999999995</v>
      </c>
      <c r="I414" s="85">
        <v>0.04</v>
      </c>
      <c r="J414" s="85">
        <v>0.21</v>
      </c>
      <c r="K414" s="85">
        <v>0.47</v>
      </c>
      <c r="L414" s="85">
        <v>0.23</v>
      </c>
      <c r="M414" s="85">
        <v>0.71</v>
      </c>
      <c r="N414" s="85">
        <v>0.25</v>
      </c>
      <c r="O414" s="85">
        <v>1.43</v>
      </c>
      <c r="P414" s="85">
        <v>0.86</v>
      </c>
      <c r="Q414" s="85">
        <v>-0.95</v>
      </c>
      <c r="R414" s="85">
        <v>-0.19</v>
      </c>
      <c r="S414" s="85">
        <v>-1.05</v>
      </c>
      <c r="T414" s="85">
        <v>0.42</v>
      </c>
      <c r="U414" s="85">
        <v>1.06</v>
      </c>
      <c r="V414" s="85">
        <v>1.1100000000000001</v>
      </c>
      <c r="W414" s="85">
        <v>0.21</v>
      </c>
      <c r="X414" s="85">
        <v>0.46</v>
      </c>
      <c r="Y414" s="85">
        <v>1.79</v>
      </c>
      <c r="Z414" s="85">
        <v>0.37</v>
      </c>
      <c r="AA414" s="85">
        <v>0.89</v>
      </c>
      <c r="AB414" s="85">
        <v>-0.03</v>
      </c>
      <c r="AC414" s="85">
        <v>0.91</v>
      </c>
      <c r="AD414" s="85">
        <v>0.31</v>
      </c>
      <c r="AE414" s="85">
        <v>0.76</v>
      </c>
      <c r="AF414" s="85">
        <v>1.72</v>
      </c>
      <c r="AG414" s="85">
        <v>0.98</v>
      </c>
      <c r="AH414" s="85">
        <v>1.44</v>
      </c>
      <c r="AI414" s="85">
        <v>0.79</v>
      </c>
      <c r="AJ414" s="85">
        <v>1.3</v>
      </c>
      <c r="AK414" s="85">
        <v>1.05</v>
      </c>
      <c r="AL414" s="85">
        <v>-0.32</v>
      </c>
      <c r="AM414" s="85">
        <v>0.33</v>
      </c>
      <c r="AN414" s="85">
        <v>-0.34</v>
      </c>
    </row>
    <row r="415" spans="1:40" x14ac:dyDescent="0.25">
      <c r="A415" s="64" t="str">
        <f>'12peso'!A415</f>
        <v>c</v>
      </c>
      <c r="B415" s="64" t="str">
        <f>'12peso'!B415</f>
        <v>nd</v>
      </c>
      <c r="C415" s="64" t="str">
        <f>'12peso'!C415</f>
        <v>i</v>
      </c>
      <c r="D415" s="64"/>
      <c r="E415" s="89">
        <f>'12peso'!E415</f>
        <v>9999999</v>
      </c>
      <c r="F415" s="88">
        <f>'12peso'!F415</f>
        <v>6301004</v>
      </c>
      <c r="G415" s="39" t="str">
        <f>'12peso'!G415</f>
        <v>Produto para barba</v>
      </c>
      <c r="H415" s="85">
        <v>-2.1</v>
      </c>
      <c r="I415" s="85">
        <v>0.11</v>
      </c>
      <c r="J415" s="85">
        <v>0.25</v>
      </c>
      <c r="K415" s="85">
        <v>0.4</v>
      </c>
      <c r="L415" s="85">
        <v>1.89</v>
      </c>
      <c r="M415" s="85">
        <v>0.27</v>
      </c>
      <c r="N415" s="85">
        <v>-1.08</v>
      </c>
      <c r="O415" s="85">
        <v>2.2999999999999998</v>
      </c>
      <c r="P415" s="85">
        <v>-1.1299999999999999</v>
      </c>
      <c r="Q415" s="85">
        <v>2.4300000000000002</v>
      </c>
      <c r="R415" s="85">
        <v>-1.34</v>
      </c>
      <c r="S415" s="85">
        <v>-0.28000000000000003</v>
      </c>
      <c r="T415" s="85">
        <v>4.22</v>
      </c>
      <c r="U415" s="85">
        <v>2.86</v>
      </c>
      <c r="V415" s="85">
        <v>-1.3</v>
      </c>
      <c r="W415" s="85">
        <v>2.3199999999999998</v>
      </c>
      <c r="X415" s="85">
        <v>-0.97</v>
      </c>
      <c r="Y415" s="85">
        <v>2.98</v>
      </c>
      <c r="Z415" s="85">
        <v>2.06</v>
      </c>
      <c r="AA415" s="85">
        <v>-2.41</v>
      </c>
      <c r="AB415" s="85">
        <v>0.92</v>
      </c>
      <c r="AC415" s="85">
        <v>-0.21</v>
      </c>
      <c r="AD415" s="85">
        <v>1.19</v>
      </c>
      <c r="AE415" s="85">
        <v>0.76</v>
      </c>
      <c r="AF415" s="85">
        <v>1.46</v>
      </c>
      <c r="AG415" s="85">
        <v>0.73</v>
      </c>
      <c r="AH415" s="85">
        <v>1.86</v>
      </c>
      <c r="AI415" s="85">
        <v>0.39</v>
      </c>
      <c r="AJ415" s="85">
        <v>-1.08</v>
      </c>
      <c r="AK415" s="85">
        <v>-0.79</v>
      </c>
      <c r="AL415" s="85">
        <v>3.38</v>
      </c>
      <c r="AM415" s="85">
        <v>0.28999999999999998</v>
      </c>
      <c r="AN415" s="85">
        <v>-0.83</v>
      </c>
    </row>
    <row r="416" spans="1:40" x14ac:dyDescent="0.25">
      <c r="A416" s="64" t="str">
        <f>'12peso'!A416</f>
        <v>c</v>
      </c>
      <c r="B416" s="64" t="str">
        <f>'12peso'!B416</f>
        <v>nd</v>
      </c>
      <c r="C416" s="64" t="str">
        <f>'12peso'!C416</f>
        <v>i</v>
      </c>
      <c r="D416" s="64"/>
      <c r="E416" s="90">
        <f>'12peso'!E416</f>
        <v>6301006</v>
      </c>
      <c r="F416" s="88">
        <f>'12peso'!F416</f>
        <v>6301006</v>
      </c>
      <c r="G416" s="39" t="str">
        <f>'12peso'!G416</f>
        <v>Produto para pele</v>
      </c>
      <c r="H416" s="85">
        <v>-0.38</v>
      </c>
      <c r="I416" s="85">
        <v>-0.24</v>
      </c>
      <c r="J416" s="85">
        <v>-0.27</v>
      </c>
      <c r="K416" s="85">
        <v>0.35</v>
      </c>
      <c r="L416" s="85">
        <v>0.57999999999999996</v>
      </c>
      <c r="M416" s="85">
        <v>-0.41</v>
      </c>
      <c r="N416" s="85">
        <v>1.01</v>
      </c>
      <c r="O416" s="85">
        <v>-0.32</v>
      </c>
      <c r="P416" s="85">
        <v>0.32</v>
      </c>
      <c r="Q416" s="85">
        <v>0.55000000000000004</v>
      </c>
      <c r="R416" s="85">
        <v>-0.26</v>
      </c>
      <c r="S416" s="85">
        <v>0.08</v>
      </c>
      <c r="T416" s="85">
        <v>0.63</v>
      </c>
      <c r="U416" s="85">
        <v>0.45</v>
      </c>
      <c r="V416" s="85">
        <v>-0.7</v>
      </c>
      <c r="W416" s="85">
        <v>1.26</v>
      </c>
      <c r="X416" s="85">
        <v>0.1</v>
      </c>
      <c r="Y416" s="85">
        <v>0.2</v>
      </c>
      <c r="Z416" s="85">
        <v>0.68</v>
      </c>
      <c r="AA416" s="85">
        <v>0.62</v>
      </c>
      <c r="AB416" s="85">
        <v>1.07</v>
      </c>
      <c r="AC416" s="85">
        <v>0.68</v>
      </c>
      <c r="AD416" s="85">
        <v>0.66</v>
      </c>
      <c r="AE416" s="85">
        <v>0.2</v>
      </c>
      <c r="AF416" s="85">
        <v>-0.01</v>
      </c>
      <c r="AG416" s="85">
        <v>1.04</v>
      </c>
      <c r="AH416" s="85">
        <v>0.74</v>
      </c>
      <c r="AI416" s="85">
        <v>0.9</v>
      </c>
      <c r="AJ416" s="85">
        <v>0.57999999999999996</v>
      </c>
      <c r="AK416" s="85">
        <v>7.0000000000000007E-2</v>
      </c>
      <c r="AL416" s="85">
        <v>0.31</v>
      </c>
      <c r="AM416" s="85">
        <v>0.44</v>
      </c>
      <c r="AN416" s="85">
        <v>0.04</v>
      </c>
    </row>
    <row r="417" spans="1:40" x14ac:dyDescent="0.25">
      <c r="A417" s="64" t="str">
        <f>'12peso'!A417</f>
        <v>c</v>
      </c>
      <c r="B417" s="64" t="str">
        <f>'12peso'!B417</f>
        <v>nd</v>
      </c>
      <c r="C417" s="64" t="str">
        <f>'12peso'!C417</f>
        <v>i</v>
      </c>
      <c r="D417" s="64"/>
      <c r="E417" s="90">
        <f>'12peso'!E417</f>
        <v>6301007</v>
      </c>
      <c r="F417" s="88">
        <f>'12peso'!F417</f>
        <v>6301007</v>
      </c>
      <c r="G417" s="39" t="str">
        <f>'12peso'!G417</f>
        <v>Produto para higiene bucal</v>
      </c>
      <c r="H417" s="85">
        <v>0.44</v>
      </c>
      <c r="I417" s="85">
        <v>0.33</v>
      </c>
      <c r="J417" s="85">
        <v>0.32</v>
      </c>
      <c r="K417" s="85">
        <v>1.51</v>
      </c>
      <c r="L417" s="85">
        <v>0.09</v>
      </c>
      <c r="M417" s="85">
        <v>0.79</v>
      </c>
      <c r="N417" s="85">
        <v>0.42</v>
      </c>
      <c r="O417" s="85">
        <v>1.06</v>
      </c>
      <c r="P417" s="85">
        <v>1.78</v>
      </c>
      <c r="Q417" s="85">
        <v>1.33</v>
      </c>
      <c r="R417" s="85">
        <v>-0.59</v>
      </c>
      <c r="S417" s="85">
        <v>0.4</v>
      </c>
      <c r="T417" s="85">
        <v>0.82</v>
      </c>
      <c r="U417" s="85">
        <v>1.56</v>
      </c>
      <c r="V417" s="85">
        <v>-0.41</v>
      </c>
      <c r="W417" s="85">
        <v>-0.34</v>
      </c>
      <c r="X417" s="85">
        <v>-0.22</v>
      </c>
      <c r="Y417" s="85">
        <v>-1.1100000000000001</v>
      </c>
      <c r="Z417" s="85">
        <v>0.79</v>
      </c>
      <c r="AA417" s="85">
        <v>0.26</v>
      </c>
      <c r="AB417" s="85">
        <v>0.14000000000000001</v>
      </c>
      <c r="AC417" s="85">
        <v>-7.0000000000000007E-2</v>
      </c>
      <c r="AD417" s="85">
        <v>-0.02</v>
      </c>
      <c r="AE417" s="85">
        <v>1.21</v>
      </c>
      <c r="AF417" s="85">
        <v>1.06</v>
      </c>
      <c r="AG417" s="85">
        <v>-0.21</v>
      </c>
      <c r="AH417" s="85">
        <v>0.63</v>
      </c>
      <c r="AI417" s="85">
        <v>1.44</v>
      </c>
      <c r="AJ417" s="85">
        <v>0.93</v>
      </c>
      <c r="AK417" s="85">
        <v>1.91</v>
      </c>
      <c r="AL417" s="85">
        <v>0.65</v>
      </c>
      <c r="AM417" s="85">
        <v>0.25</v>
      </c>
      <c r="AN417" s="85">
        <v>-0.39</v>
      </c>
    </row>
    <row r="418" spans="1:40" x14ac:dyDescent="0.25">
      <c r="A418" s="64" t="str">
        <f>'12peso'!A418</f>
        <v>c</v>
      </c>
      <c r="B418" s="64" t="str">
        <f>'12peso'!B418</f>
        <v>nd</v>
      </c>
      <c r="C418" s="64" t="str">
        <f>'12peso'!C418</f>
        <v>i</v>
      </c>
      <c r="D418" s="64"/>
      <c r="E418" s="90">
        <f>'12peso'!E418</f>
        <v>6301010</v>
      </c>
      <c r="F418" s="88">
        <f>'12peso'!F418</f>
        <v>6301010</v>
      </c>
      <c r="G418" s="39" t="str">
        <f>'12peso'!G418</f>
        <v>Produto para unha</v>
      </c>
      <c r="H418" s="85">
        <v>0.36</v>
      </c>
      <c r="I418" s="85">
        <v>-0.18</v>
      </c>
      <c r="J418" s="85">
        <v>-0.34</v>
      </c>
      <c r="K418" s="85">
        <v>1.37</v>
      </c>
      <c r="L418" s="85">
        <v>0.37</v>
      </c>
      <c r="M418" s="85">
        <v>0.34</v>
      </c>
      <c r="N418" s="85">
        <v>0.57999999999999996</v>
      </c>
      <c r="O418" s="85">
        <v>2.19</v>
      </c>
      <c r="P418" s="85">
        <v>0.45</v>
      </c>
      <c r="Q418" s="85">
        <v>1.44</v>
      </c>
      <c r="R418" s="85">
        <v>-0.66</v>
      </c>
      <c r="S418" s="85">
        <v>0.69</v>
      </c>
      <c r="T418" s="85">
        <v>0.35</v>
      </c>
      <c r="U418" s="85">
        <v>0.12</v>
      </c>
      <c r="V418" s="85">
        <v>1.26</v>
      </c>
      <c r="W418" s="85">
        <v>-0.32</v>
      </c>
      <c r="X418" s="85">
        <v>0.93</v>
      </c>
      <c r="Y418" s="85">
        <v>0.32</v>
      </c>
      <c r="Z418" s="85">
        <v>2.02</v>
      </c>
      <c r="AA418" s="85">
        <v>0.4</v>
      </c>
      <c r="AB418" s="85">
        <v>0.66</v>
      </c>
      <c r="AC418" s="85">
        <v>-0.01</v>
      </c>
      <c r="AD418" s="85">
        <v>1.05</v>
      </c>
      <c r="AE418" s="85">
        <v>-0.96</v>
      </c>
      <c r="AF418" s="85">
        <v>1.61</v>
      </c>
      <c r="AG418" s="85">
        <v>-2.2000000000000002</v>
      </c>
      <c r="AH418" s="85">
        <v>1.07</v>
      </c>
      <c r="AI418" s="85">
        <v>1.91</v>
      </c>
      <c r="AJ418" s="85">
        <v>1.99</v>
      </c>
      <c r="AK418" s="85">
        <v>0</v>
      </c>
      <c r="AL418" s="85">
        <v>-0.77</v>
      </c>
      <c r="AM418" s="85">
        <v>-0.83</v>
      </c>
      <c r="AN418" s="85">
        <v>0.25</v>
      </c>
    </row>
    <row r="419" spans="1:40" x14ac:dyDescent="0.25">
      <c r="A419" s="64" t="str">
        <f>'12peso'!A419</f>
        <v>c</v>
      </c>
      <c r="B419" s="64" t="str">
        <f>'12peso'!B419</f>
        <v>nd</v>
      </c>
      <c r="C419" s="64" t="str">
        <f>'12peso'!C419</f>
        <v>i</v>
      </c>
      <c r="D419" s="64"/>
      <c r="E419" s="90">
        <f>'12peso'!E419</f>
        <v>6301011</v>
      </c>
      <c r="F419" s="88">
        <f>'12peso'!F419</f>
        <v>6301011</v>
      </c>
      <c r="G419" s="39" t="str">
        <f>'12peso'!G419</f>
        <v>Perfume</v>
      </c>
      <c r="H419" s="85">
        <v>-1.43</v>
      </c>
      <c r="I419" s="85">
        <v>1.66</v>
      </c>
      <c r="J419" s="85">
        <v>0.01</v>
      </c>
      <c r="K419" s="85">
        <v>-0.15</v>
      </c>
      <c r="L419" s="85">
        <v>0.28000000000000003</v>
      </c>
      <c r="M419" s="85">
        <v>0.24</v>
      </c>
      <c r="N419" s="85">
        <v>-0.69</v>
      </c>
      <c r="O419" s="85">
        <v>0.54</v>
      </c>
      <c r="P419" s="85">
        <v>-0.16</v>
      </c>
      <c r="Q419" s="85">
        <v>0.4</v>
      </c>
      <c r="R419" s="85">
        <v>0.12</v>
      </c>
      <c r="S419" s="85">
        <v>1.41</v>
      </c>
      <c r="T419" s="85">
        <v>1.84</v>
      </c>
      <c r="U419" s="85">
        <v>1.62</v>
      </c>
      <c r="V419" s="85">
        <v>0.15</v>
      </c>
      <c r="W419" s="85">
        <v>-0.25</v>
      </c>
      <c r="X419" s="85">
        <v>1.61</v>
      </c>
      <c r="Y419" s="85">
        <v>0.87</v>
      </c>
      <c r="Z419" s="85">
        <v>0.46</v>
      </c>
      <c r="AA419" s="85">
        <v>0.59</v>
      </c>
      <c r="AB419" s="85">
        <v>0.65</v>
      </c>
      <c r="AC419" s="85">
        <v>0.39</v>
      </c>
      <c r="AD419" s="85">
        <v>-0.13</v>
      </c>
      <c r="AE419" s="85">
        <v>0.55000000000000004</v>
      </c>
      <c r="AF419" s="85">
        <v>-1.47</v>
      </c>
      <c r="AG419" s="85">
        <v>3.73</v>
      </c>
      <c r="AH419" s="85">
        <v>0.38</v>
      </c>
      <c r="AI419" s="85">
        <v>-0.15</v>
      </c>
      <c r="AJ419" s="85">
        <v>1.04</v>
      </c>
      <c r="AK419" s="85">
        <v>0.81</v>
      </c>
      <c r="AL419" s="85">
        <v>1.19</v>
      </c>
      <c r="AM419" s="85">
        <v>0.4</v>
      </c>
      <c r="AN419" s="85">
        <v>-0.12</v>
      </c>
    </row>
    <row r="420" spans="1:40" x14ac:dyDescent="0.25">
      <c r="A420" s="64" t="str">
        <f>'12peso'!A420</f>
        <v>c</v>
      </c>
      <c r="B420" s="64" t="str">
        <f>'12peso'!B420</f>
        <v>nd</v>
      </c>
      <c r="C420" s="64" t="str">
        <f>'12peso'!C420</f>
        <v>i</v>
      </c>
      <c r="D420" s="64"/>
      <c r="E420" s="90">
        <f>'12peso'!E420</f>
        <v>6301014</v>
      </c>
      <c r="F420" s="88">
        <f>'12peso'!F420</f>
        <v>6301014</v>
      </c>
      <c r="G420" s="39" t="str">
        <f>'12peso'!G420</f>
        <v>Desodorante</v>
      </c>
      <c r="H420" s="85">
        <v>1.31</v>
      </c>
      <c r="I420" s="85">
        <v>0.02</v>
      </c>
      <c r="J420" s="85">
        <v>0.84</v>
      </c>
      <c r="K420" s="85">
        <v>1.79</v>
      </c>
      <c r="L420" s="85">
        <v>1.07</v>
      </c>
      <c r="M420" s="85">
        <v>0.14000000000000001</v>
      </c>
      <c r="N420" s="85">
        <v>-0.14000000000000001</v>
      </c>
      <c r="O420" s="85">
        <v>1.23</v>
      </c>
      <c r="P420" s="85">
        <v>1.51</v>
      </c>
      <c r="Q420" s="85">
        <v>1.79</v>
      </c>
      <c r="R420" s="85">
        <v>0.66</v>
      </c>
      <c r="S420" s="85">
        <v>0.94</v>
      </c>
      <c r="T420" s="85">
        <v>1.33</v>
      </c>
      <c r="U420" s="85">
        <v>0.16</v>
      </c>
      <c r="V420" s="85">
        <v>1.68</v>
      </c>
      <c r="W420" s="85">
        <v>1.81</v>
      </c>
      <c r="X420" s="85">
        <v>0.35</v>
      </c>
      <c r="Y420" s="85">
        <v>0.65</v>
      </c>
      <c r="Z420" s="85">
        <v>0.25</v>
      </c>
      <c r="AA420" s="85">
        <v>0.55000000000000004</v>
      </c>
      <c r="AB420" s="85">
        <v>0.23</v>
      </c>
      <c r="AC420" s="85">
        <v>0.78</v>
      </c>
      <c r="AD420" s="85">
        <v>0.06</v>
      </c>
      <c r="AE420" s="85">
        <v>0.69</v>
      </c>
      <c r="AF420" s="85">
        <v>0.64</v>
      </c>
      <c r="AG420" s="85">
        <v>-0.01</v>
      </c>
      <c r="AH420" s="85">
        <v>0.63</v>
      </c>
      <c r="AI420" s="85">
        <v>1.38</v>
      </c>
      <c r="AJ420" s="85">
        <v>0.56000000000000005</v>
      </c>
      <c r="AK420" s="85">
        <v>1.03</v>
      </c>
      <c r="AL420" s="85">
        <v>1.1000000000000001</v>
      </c>
      <c r="AM420" s="85">
        <v>0.65</v>
      </c>
      <c r="AN420" s="85">
        <v>0.75</v>
      </c>
    </row>
    <row r="421" spans="1:40" x14ac:dyDescent="0.25">
      <c r="A421" s="64" t="str">
        <f>'12peso'!A421</f>
        <v>c</v>
      </c>
      <c r="B421" s="64" t="str">
        <f>'12peso'!B421</f>
        <v>nd</v>
      </c>
      <c r="C421" s="64" t="str">
        <f>'12peso'!C421</f>
        <v>i</v>
      </c>
      <c r="D421" s="64"/>
      <c r="E421" s="90">
        <f>'12peso'!E421</f>
        <v>6301015</v>
      </c>
      <c r="F421" s="88">
        <f>'12peso'!F421</f>
        <v>6301015</v>
      </c>
      <c r="G421" s="39" t="str">
        <f>'12peso'!G421</f>
        <v>Absorvente higiênico</v>
      </c>
      <c r="H421" s="85">
        <v>0.72</v>
      </c>
      <c r="I421" s="85">
        <v>-2.36</v>
      </c>
      <c r="J421" s="85">
        <v>0.66</v>
      </c>
      <c r="K421" s="85">
        <v>1.36</v>
      </c>
      <c r="L421" s="85">
        <v>-0.68</v>
      </c>
      <c r="M421" s="85">
        <v>0.95</v>
      </c>
      <c r="N421" s="85">
        <v>0.55000000000000004</v>
      </c>
      <c r="O421" s="85">
        <v>-1.17</v>
      </c>
      <c r="P421" s="85">
        <v>0.94</v>
      </c>
      <c r="Q421" s="85">
        <v>-0.75</v>
      </c>
      <c r="R421" s="85">
        <v>0.98</v>
      </c>
      <c r="S421" s="85">
        <v>-0.55000000000000004</v>
      </c>
      <c r="T421" s="85">
        <v>1.9</v>
      </c>
      <c r="U421" s="85">
        <v>-0.71</v>
      </c>
      <c r="V421" s="85">
        <v>3.64</v>
      </c>
      <c r="W421" s="85">
        <v>-0.64</v>
      </c>
      <c r="X421" s="85">
        <v>-0.56000000000000005</v>
      </c>
      <c r="Y421" s="85">
        <v>0.16</v>
      </c>
      <c r="Z421" s="85">
        <v>2.4300000000000002</v>
      </c>
      <c r="AA421" s="85">
        <v>-1.3</v>
      </c>
      <c r="AB421" s="85">
        <v>0.13</v>
      </c>
      <c r="AC421" s="85">
        <v>-0.5</v>
      </c>
      <c r="AD421" s="85">
        <v>1.4</v>
      </c>
      <c r="AE421" s="85">
        <v>2.21</v>
      </c>
      <c r="AF421" s="85">
        <v>-0.66</v>
      </c>
      <c r="AG421" s="85">
        <v>0.02</v>
      </c>
      <c r="AH421" s="85">
        <v>0.75</v>
      </c>
      <c r="AI421" s="85">
        <v>2.1800000000000002</v>
      </c>
      <c r="AJ421" s="85">
        <v>0.68</v>
      </c>
      <c r="AK421" s="85">
        <v>1.98</v>
      </c>
      <c r="AL421" s="85">
        <v>-0.34</v>
      </c>
      <c r="AM421" s="85">
        <v>0.1</v>
      </c>
      <c r="AN421" s="85">
        <v>0.38</v>
      </c>
    </row>
    <row r="422" spans="1:40" x14ac:dyDescent="0.25">
      <c r="A422" s="64" t="str">
        <f>'12peso'!A422</f>
        <v>c</v>
      </c>
      <c r="B422" s="64" t="str">
        <f>'12peso'!B422</f>
        <v>nd</v>
      </c>
      <c r="C422" s="64" t="str">
        <f>'12peso'!C422</f>
        <v>i</v>
      </c>
      <c r="D422" s="64"/>
      <c r="E422" s="90">
        <f>'12peso'!E422</f>
        <v>6301016</v>
      </c>
      <c r="F422" s="88">
        <f>'12peso'!F422</f>
        <v>6301016</v>
      </c>
      <c r="G422" s="39" t="str">
        <f>'12peso'!G422</f>
        <v>Sabonete</v>
      </c>
      <c r="H422" s="85">
        <v>0.7</v>
      </c>
      <c r="I422" s="85">
        <v>0.68</v>
      </c>
      <c r="J422" s="85">
        <v>1.52</v>
      </c>
      <c r="K422" s="85">
        <v>1.95</v>
      </c>
      <c r="L422" s="85">
        <v>0.42</v>
      </c>
      <c r="M422" s="85">
        <v>0.74</v>
      </c>
      <c r="N422" s="85">
        <v>0.1</v>
      </c>
      <c r="O422" s="85">
        <v>-0.15</v>
      </c>
      <c r="P422" s="85">
        <v>0.67</v>
      </c>
      <c r="Q422" s="85">
        <v>0.84</v>
      </c>
      <c r="R422" s="85">
        <v>0.06</v>
      </c>
      <c r="S422" s="85">
        <v>0.03</v>
      </c>
      <c r="T422" s="85">
        <v>0.68</v>
      </c>
      <c r="U422" s="85">
        <v>0.15</v>
      </c>
      <c r="V422" s="85">
        <v>0.48</v>
      </c>
      <c r="W422" s="85">
        <v>-0.03</v>
      </c>
      <c r="X422" s="85">
        <v>-0.21</v>
      </c>
      <c r="Y422" s="85">
        <v>0.16</v>
      </c>
      <c r="Z422" s="85">
        <v>-0.5</v>
      </c>
      <c r="AA422" s="85">
        <v>-0.74</v>
      </c>
      <c r="AB422" s="85">
        <v>0.05</v>
      </c>
      <c r="AC422" s="85">
        <v>0.92</v>
      </c>
      <c r="AD422" s="85">
        <v>0.52</v>
      </c>
      <c r="AE422" s="85">
        <v>0.35</v>
      </c>
      <c r="AF422" s="85">
        <v>0.56999999999999995</v>
      </c>
      <c r="AG422" s="85">
        <v>-0.34</v>
      </c>
      <c r="AH422" s="85">
        <v>0.18</v>
      </c>
      <c r="AI422" s="85">
        <v>1.89</v>
      </c>
      <c r="AJ422" s="85">
        <v>1.63</v>
      </c>
      <c r="AK422" s="85">
        <v>0.71</v>
      </c>
      <c r="AL422" s="85">
        <v>0.19</v>
      </c>
      <c r="AM422" s="85">
        <v>0.27</v>
      </c>
      <c r="AN422" s="85">
        <v>0.1</v>
      </c>
    </row>
    <row r="423" spans="1:40" x14ac:dyDescent="0.25">
      <c r="A423" s="64" t="str">
        <f>'12peso'!A423</f>
        <v>c</v>
      </c>
      <c r="B423" s="64" t="str">
        <f>'12peso'!B423</f>
        <v>nd</v>
      </c>
      <c r="C423" s="64" t="str">
        <f>'12peso'!C423</f>
        <v>i</v>
      </c>
      <c r="D423" s="64"/>
      <c r="E423" s="90">
        <f>'12peso'!E423</f>
        <v>6301017</v>
      </c>
      <c r="F423" s="88">
        <f>'12peso'!F423</f>
        <v>6301017</v>
      </c>
      <c r="G423" s="39" t="str">
        <f>'12peso'!G423</f>
        <v>Papel higiênico</v>
      </c>
      <c r="H423" s="85">
        <v>0.51</v>
      </c>
      <c r="I423" s="85">
        <v>0.67</v>
      </c>
      <c r="J423" s="85">
        <v>0.66</v>
      </c>
      <c r="K423" s="85">
        <v>1.86</v>
      </c>
      <c r="L423" s="85">
        <v>0.65</v>
      </c>
      <c r="M423" s="85">
        <v>0.89</v>
      </c>
      <c r="N423" s="85">
        <v>0.88</v>
      </c>
      <c r="O423" s="85">
        <v>0.33</v>
      </c>
      <c r="P423" s="85">
        <v>0.23</v>
      </c>
      <c r="Q423" s="85">
        <v>0.19</v>
      </c>
      <c r="R423" s="85">
        <v>0.93</v>
      </c>
      <c r="S423" s="85">
        <v>0.75</v>
      </c>
      <c r="T423" s="85">
        <v>0.13</v>
      </c>
      <c r="U423" s="85">
        <v>0.89</v>
      </c>
      <c r="V423" s="85">
        <v>1.92</v>
      </c>
      <c r="W423" s="85">
        <v>-0.82</v>
      </c>
      <c r="X423" s="85">
        <v>-1.1100000000000001</v>
      </c>
      <c r="Y423" s="85">
        <v>-0.28000000000000003</v>
      </c>
      <c r="Z423" s="85">
        <v>-0.44</v>
      </c>
      <c r="AA423" s="85">
        <v>0.54</v>
      </c>
      <c r="AB423" s="85">
        <v>-1.06</v>
      </c>
      <c r="AC423" s="85">
        <v>0.54</v>
      </c>
      <c r="AD423" s="85">
        <v>1.4</v>
      </c>
      <c r="AE423" s="85">
        <v>1.49</v>
      </c>
      <c r="AF423" s="85">
        <v>0.42</v>
      </c>
      <c r="AG423" s="85">
        <v>1.67</v>
      </c>
      <c r="AH423" s="85">
        <v>-0.18</v>
      </c>
      <c r="AI423" s="85">
        <v>1.31</v>
      </c>
      <c r="AJ423" s="85">
        <v>2.09</v>
      </c>
      <c r="AK423" s="85">
        <v>0.92</v>
      </c>
      <c r="AL423" s="85">
        <v>-0.52</v>
      </c>
      <c r="AM423" s="85">
        <v>-0.76</v>
      </c>
      <c r="AN423" s="85">
        <v>-0.04</v>
      </c>
    </row>
    <row r="424" spans="1:40" x14ac:dyDescent="0.25">
      <c r="A424" s="64" t="str">
        <f>'12peso'!A424</f>
        <v>c</v>
      </c>
      <c r="B424" s="64" t="str">
        <f>'12peso'!B424</f>
        <v>nd</v>
      </c>
      <c r="C424" s="64" t="str">
        <f>'12peso'!C424</f>
        <v>i</v>
      </c>
      <c r="D424" s="64"/>
      <c r="E424" s="90">
        <f>'12peso'!E424</f>
        <v>6301020</v>
      </c>
      <c r="F424" s="88">
        <f>'12peso'!F424</f>
        <v>6301020</v>
      </c>
      <c r="G424" s="39" t="str">
        <f>'12peso'!G424</f>
        <v>Artigos de maquiagem</v>
      </c>
      <c r="H424" s="85">
        <v>-0.87</v>
      </c>
      <c r="I424" s="85">
        <v>1.37</v>
      </c>
      <c r="J424" s="85">
        <v>0.9</v>
      </c>
      <c r="K424" s="85">
        <v>-0.24</v>
      </c>
      <c r="L424" s="85">
        <v>0.5</v>
      </c>
      <c r="M424" s="85">
        <v>3.03</v>
      </c>
      <c r="N424" s="85">
        <v>1.99</v>
      </c>
      <c r="O424" s="85">
        <v>0.62</v>
      </c>
      <c r="P424" s="85">
        <v>0.42</v>
      </c>
      <c r="Q424" s="85">
        <v>0.36</v>
      </c>
      <c r="R424" s="85">
        <v>0.27</v>
      </c>
      <c r="S424" s="85">
        <v>0.56999999999999995</v>
      </c>
      <c r="T424" s="85">
        <v>-0.04</v>
      </c>
      <c r="U424" s="85">
        <v>3.29</v>
      </c>
      <c r="V424" s="85">
        <v>0.54</v>
      </c>
      <c r="W424" s="85">
        <v>0.3</v>
      </c>
      <c r="X424" s="85">
        <v>0.19</v>
      </c>
      <c r="Y424" s="85">
        <v>-0.11</v>
      </c>
      <c r="Z424" s="85">
        <v>-3.44</v>
      </c>
      <c r="AA424" s="85">
        <v>1.77</v>
      </c>
      <c r="AB424" s="85">
        <v>3.32</v>
      </c>
      <c r="AC424" s="85">
        <v>0.28000000000000003</v>
      </c>
      <c r="AD424" s="85">
        <v>-0.77</v>
      </c>
      <c r="AE424" s="85">
        <v>0.73</v>
      </c>
      <c r="AF424" s="85">
        <v>-2.13</v>
      </c>
      <c r="AG424" s="85">
        <v>4.18</v>
      </c>
      <c r="AH424" s="85">
        <v>0.41</v>
      </c>
      <c r="AI424" s="85">
        <v>-0.43</v>
      </c>
      <c r="AJ424" s="85">
        <v>0.77</v>
      </c>
      <c r="AK424" s="85">
        <v>-0.18</v>
      </c>
      <c r="AL424" s="85">
        <v>-1.55</v>
      </c>
      <c r="AM424" s="85">
        <v>4.3</v>
      </c>
      <c r="AN424" s="85">
        <v>-0.82</v>
      </c>
    </row>
    <row r="425" spans="1:40" x14ac:dyDescent="0.25">
      <c r="A425" s="64">
        <f>'12peso'!A425</f>
        <v>0</v>
      </c>
      <c r="B425" s="64">
        <f>'12peso'!B425</f>
        <v>0</v>
      </c>
      <c r="C425" s="64">
        <f>'12peso'!C425</f>
        <v>0</v>
      </c>
      <c r="D425" s="64"/>
      <c r="E425" s="113">
        <f>'12peso'!E425</f>
        <v>7000000</v>
      </c>
      <c r="F425" s="111">
        <f>'12peso'!F425</f>
        <v>7</v>
      </c>
      <c r="G425" s="112" t="str">
        <f>'12peso'!G425</f>
        <v>Despesas pessoais</v>
      </c>
      <c r="H425" s="85">
        <v>0.71</v>
      </c>
      <c r="I425" s="85">
        <v>0.88</v>
      </c>
      <c r="J425" s="85">
        <v>0.55000000000000004</v>
      </c>
      <c r="K425" s="85">
        <v>2.23</v>
      </c>
      <c r="L425" s="85">
        <v>0.6</v>
      </c>
      <c r="M425" s="85">
        <v>0.47</v>
      </c>
      <c r="N425" s="85">
        <v>0.91</v>
      </c>
      <c r="O425" s="85">
        <v>0.42</v>
      </c>
      <c r="P425" s="85">
        <v>0.73</v>
      </c>
      <c r="Q425" s="85">
        <v>0.1</v>
      </c>
      <c r="R425" s="85">
        <v>0.53</v>
      </c>
      <c r="S425" s="85">
        <v>1.6</v>
      </c>
      <c r="T425" s="85">
        <v>1.55</v>
      </c>
      <c r="U425" s="85">
        <v>0.56999999999999995</v>
      </c>
      <c r="V425" s="85">
        <v>0.54</v>
      </c>
      <c r="W425" s="85">
        <v>0.61</v>
      </c>
      <c r="X425" s="85">
        <v>0.41</v>
      </c>
      <c r="Y425" s="85">
        <v>0.4</v>
      </c>
      <c r="Z425" s="85">
        <v>1.1299999999999999</v>
      </c>
      <c r="AA425" s="85">
        <v>0.39</v>
      </c>
      <c r="AB425" s="85">
        <v>0.2</v>
      </c>
      <c r="AC425" s="85">
        <v>0.43</v>
      </c>
      <c r="AD425" s="85">
        <v>0.87</v>
      </c>
      <c r="AE425" s="85">
        <v>1</v>
      </c>
      <c r="AF425" s="85">
        <v>1.72</v>
      </c>
      <c r="AG425" s="85">
        <v>0.69</v>
      </c>
      <c r="AH425" s="85">
        <v>0.79</v>
      </c>
      <c r="AI425" s="85">
        <v>0.31</v>
      </c>
      <c r="AJ425" s="85">
        <v>0.8</v>
      </c>
      <c r="AK425" s="85">
        <v>1.57</v>
      </c>
      <c r="AL425" s="85">
        <v>0.12</v>
      </c>
      <c r="AM425" s="85">
        <v>0.09</v>
      </c>
      <c r="AN425" s="85">
        <v>0.39</v>
      </c>
    </row>
    <row r="426" spans="1:40" x14ac:dyDescent="0.25">
      <c r="A426" s="64">
        <f>'12peso'!A426</f>
        <v>0</v>
      </c>
      <c r="B426" s="64">
        <f>'12peso'!B426</f>
        <v>0</v>
      </c>
      <c r="C426" s="64">
        <f>'12peso'!C426</f>
        <v>0</v>
      </c>
      <c r="D426" s="64"/>
      <c r="E426" s="113">
        <f>'12peso'!E426</f>
        <v>7100000</v>
      </c>
      <c r="F426" s="114">
        <f>'12peso'!F426</f>
        <v>71</v>
      </c>
      <c r="G426" s="99" t="str">
        <f>'12peso'!G426</f>
        <v>Serviços pessoais</v>
      </c>
      <c r="H426" s="85">
        <v>0.49</v>
      </c>
      <c r="I426" s="85">
        <v>1.42</v>
      </c>
      <c r="J426" s="85">
        <v>1.0900000000000001</v>
      </c>
      <c r="K426" s="85">
        <v>1.47</v>
      </c>
      <c r="L426" s="85">
        <v>0.5</v>
      </c>
      <c r="M426" s="85">
        <v>0.47</v>
      </c>
      <c r="N426" s="85">
        <v>1.01</v>
      </c>
      <c r="O426" s="85">
        <v>0.96</v>
      </c>
      <c r="P426" s="85">
        <v>0.84</v>
      </c>
      <c r="Q426" s="85">
        <v>0.02</v>
      </c>
      <c r="R426" s="85">
        <v>0.3</v>
      </c>
      <c r="S426" s="85">
        <v>0.79</v>
      </c>
      <c r="T426" s="85">
        <v>0.79</v>
      </c>
      <c r="U426" s="85">
        <v>0.73</v>
      </c>
      <c r="V426" s="85">
        <v>1.26</v>
      </c>
      <c r="W426" s="85">
        <v>0.95</v>
      </c>
      <c r="X426" s="85">
        <v>0.53</v>
      </c>
      <c r="Y426" s="85">
        <v>0.53</v>
      </c>
      <c r="Z426" s="85">
        <v>1.26</v>
      </c>
      <c r="AA426" s="85">
        <v>0.26</v>
      </c>
      <c r="AB426" s="85">
        <v>0.46</v>
      </c>
      <c r="AC426" s="85">
        <v>0.61</v>
      </c>
      <c r="AD426" s="85">
        <v>0.7</v>
      </c>
      <c r="AE426" s="85">
        <v>1.04</v>
      </c>
      <c r="AF426" s="85">
        <v>0.82</v>
      </c>
      <c r="AG426" s="85">
        <v>1.19</v>
      </c>
      <c r="AH426" s="85">
        <v>1.1299999999999999</v>
      </c>
      <c r="AI426" s="85">
        <v>0.41</v>
      </c>
      <c r="AJ426" s="85">
        <v>0.88</v>
      </c>
      <c r="AK426" s="85">
        <v>0.54</v>
      </c>
      <c r="AL426" s="85">
        <v>0.51</v>
      </c>
      <c r="AM426" s="85">
        <v>0.97</v>
      </c>
      <c r="AN426" s="85">
        <v>0.73</v>
      </c>
    </row>
    <row r="427" spans="1:40" x14ac:dyDescent="0.25">
      <c r="A427" s="64">
        <f>'12peso'!A427</f>
        <v>0</v>
      </c>
      <c r="B427" s="64">
        <f>'12peso'!B427</f>
        <v>0</v>
      </c>
      <c r="C427" s="64">
        <f>'12peso'!C427</f>
        <v>0</v>
      </c>
      <c r="D427" s="64"/>
      <c r="E427" s="113">
        <f>'12peso'!E427</f>
        <v>7101000</v>
      </c>
      <c r="F427" s="114">
        <f>'12peso'!F427</f>
        <v>7101</v>
      </c>
      <c r="G427" s="99" t="str">
        <f>'12peso'!G427</f>
        <v>Serviços pessoais</v>
      </c>
      <c r="H427" s="85">
        <v>0.49</v>
      </c>
      <c r="I427" s="85">
        <v>1.42</v>
      </c>
      <c r="J427" s="85">
        <v>1.0900000000000001</v>
      </c>
      <c r="K427" s="85">
        <v>1.47</v>
      </c>
      <c r="L427" s="85">
        <v>0.5</v>
      </c>
      <c r="M427" s="85">
        <v>0.47</v>
      </c>
      <c r="N427" s="85">
        <v>1.01</v>
      </c>
      <c r="O427" s="85">
        <v>0.96</v>
      </c>
      <c r="P427" s="85">
        <v>0.84</v>
      </c>
      <c r="Q427" s="85">
        <v>0.02</v>
      </c>
      <c r="R427" s="85">
        <v>0.3</v>
      </c>
      <c r="S427" s="85">
        <v>0.79</v>
      </c>
      <c r="T427" s="85">
        <v>0.79</v>
      </c>
      <c r="U427" s="85">
        <v>0.73</v>
      </c>
      <c r="V427" s="85">
        <v>1.26</v>
      </c>
      <c r="W427" s="85">
        <v>0.95</v>
      </c>
      <c r="X427" s="85">
        <v>0.53</v>
      </c>
      <c r="Y427" s="85">
        <v>0.53</v>
      </c>
      <c r="Z427" s="85">
        <v>1.26</v>
      </c>
      <c r="AA427" s="85">
        <v>0.26</v>
      </c>
      <c r="AB427" s="85">
        <v>0.46</v>
      </c>
      <c r="AC427" s="85">
        <v>0.61</v>
      </c>
      <c r="AD427" s="85">
        <v>0.7</v>
      </c>
      <c r="AE427" s="85">
        <v>1.04</v>
      </c>
      <c r="AF427" s="85">
        <v>0.82</v>
      </c>
      <c r="AG427" s="85">
        <v>1.19</v>
      </c>
      <c r="AH427" s="85">
        <v>1.1299999999999999</v>
      </c>
      <c r="AI427" s="85">
        <v>0.41</v>
      </c>
      <c r="AJ427" s="85">
        <v>0.88</v>
      </c>
      <c r="AK427" s="85">
        <v>0.54</v>
      </c>
      <c r="AL427" s="85">
        <v>0.51</v>
      </c>
      <c r="AM427" s="85">
        <v>0.97</v>
      </c>
      <c r="AN427" s="85">
        <v>0.73</v>
      </c>
    </row>
    <row r="428" spans="1:40" x14ac:dyDescent="0.25">
      <c r="A428" s="64" t="str">
        <f>'12peso'!A428</f>
        <v>nc</v>
      </c>
      <c r="B428" s="64" t="str">
        <f>'12peso'!B428</f>
        <v>s</v>
      </c>
      <c r="C428" s="64" t="str">
        <f>'12peso'!C428</f>
        <v>s</v>
      </c>
      <c r="D428" s="64"/>
      <c r="E428" s="90">
        <f>'12peso'!E428</f>
        <v>7101001</v>
      </c>
      <c r="F428" s="88">
        <f>'12peso'!F428</f>
        <v>7101001</v>
      </c>
      <c r="G428" s="39" t="str">
        <f>'12peso'!G428</f>
        <v>Costureira</v>
      </c>
      <c r="H428" s="85">
        <v>1.41</v>
      </c>
      <c r="I428" s="85">
        <v>0.27</v>
      </c>
      <c r="J428" s="85">
        <v>0.67</v>
      </c>
      <c r="K428" s="85">
        <v>1.35</v>
      </c>
      <c r="L428" s="85">
        <v>0.03</v>
      </c>
      <c r="M428" s="85">
        <v>-0.12</v>
      </c>
      <c r="N428" s="85">
        <v>0.27</v>
      </c>
      <c r="O428" s="85">
        <v>0.54</v>
      </c>
      <c r="P428" s="85">
        <v>0.66</v>
      </c>
      <c r="Q428" s="85">
        <v>0.63</v>
      </c>
      <c r="R428" s="85">
        <v>0.87</v>
      </c>
      <c r="S428" s="85">
        <v>0.63</v>
      </c>
      <c r="T428" s="85">
        <v>0.37</v>
      </c>
      <c r="U428" s="85">
        <v>0.1</v>
      </c>
      <c r="V428" s="85">
        <v>0.56999999999999995</v>
      </c>
      <c r="W428" s="85">
        <v>-0.68</v>
      </c>
      <c r="X428" s="85">
        <v>0.55000000000000004</v>
      </c>
      <c r="Y428" s="85">
        <v>1.76</v>
      </c>
      <c r="Z428" s="85">
        <v>0.88</v>
      </c>
      <c r="AA428" s="85">
        <v>-0.02</v>
      </c>
      <c r="AB428" s="85">
        <v>0.94</v>
      </c>
      <c r="AC428" s="85">
        <v>0.55000000000000004</v>
      </c>
      <c r="AD428" s="85">
        <v>0.98</v>
      </c>
      <c r="AE428" s="85">
        <v>0.82</v>
      </c>
      <c r="AF428" s="85">
        <v>0.46</v>
      </c>
      <c r="AG428" s="85">
        <v>-0.18</v>
      </c>
      <c r="AH428" s="85">
        <v>0.71</v>
      </c>
      <c r="AI428" s="85">
        <v>0.63</v>
      </c>
      <c r="AJ428" s="85">
        <v>-0.06</v>
      </c>
      <c r="AK428" s="85">
        <v>1.29</v>
      </c>
      <c r="AL428" s="85">
        <v>0.48</v>
      </c>
      <c r="AM428" s="85">
        <v>0.18</v>
      </c>
      <c r="AN428" s="85">
        <v>0.01</v>
      </c>
    </row>
    <row r="429" spans="1:40" x14ac:dyDescent="0.25">
      <c r="A429" s="64" t="str">
        <f>'12peso'!A429</f>
        <v>nc</v>
      </c>
      <c r="B429" s="64" t="str">
        <f>'12peso'!B429</f>
        <v>s</v>
      </c>
      <c r="C429" s="64" t="str">
        <f>'12peso'!C429</f>
        <v>s</v>
      </c>
      <c r="D429" s="64"/>
      <c r="E429" s="90">
        <f>'12peso'!E429</f>
        <v>7101005</v>
      </c>
      <c r="F429" s="88">
        <f>'12peso'!F429</f>
        <v>7101005</v>
      </c>
      <c r="G429" s="39" t="str">
        <f>'12peso'!G429</f>
        <v>Manicure</v>
      </c>
      <c r="H429" s="85">
        <v>1.65</v>
      </c>
      <c r="I429" s="85">
        <v>1.34</v>
      </c>
      <c r="J429" s="85">
        <v>0.91</v>
      </c>
      <c r="K429" s="85">
        <v>0.5</v>
      </c>
      <c r="L429" s="85">
        <v>-0.05</v>
      </c>
      <c r="M429" s="85">
        <v>0.98</v>
      </c>
      <c r="N429" s="85">
        <v>1.1000000000000001</v>
      </c>
      <c r="O429" s="85">
        <v>0.85</v>
      </c>
      <c r="P429" s="85">
        <v>0.1</v>
      </c>
      <c r="Q429" s="85">
        <v>0.78</v>
      </c>
      <c r="R429" s="85">
        <v>1.41</v>
      </c>
      <c r="S429" s="85">
        <v>1.6</v>
      </c>
      <c r="T429" s="85">
        <v>1.44</v>
      </c>
      <c r="U429" s="85">
        <v>1.1499999999999999</v>
      </c>
      <c r="V429" s="85">
        <v>1.3</v>
      </c>
      <c r="W429" s="85">
        <v>1.1499999999999999</v>
      </c>
      <c r="X429" s="85">
        <v>0.38</v>
      </c>
      <c r="Y429" s="85">
        <v>0.54</v>
      </c>
      <c r="Z429" s="85">
        <v>0.76</v>
      </c>
      <c r="AA429" s="85">
        <v>-0.03</v>
      </c>
      <c r="AB429" s="85">
        <v>0.57999999999999996</v>
      </c>
      <c r="AC429" s="85">
        <v>1.02</v>
      </c>
      <c r="AD429" s="85">
        <v>0.66</v>
      </c>
      <c r="AE429" s="85">
        <v>1.55</v>
      </c>
      <c r="AF429" s="85">
        <v>0.68</v>
      </c>
      <c r="AG429" s="85">
        <v>1.17</v>
      </c>
      <c r="AH429" s="85">
        <v>1.33</v>
      </c>
      <c r="AI429" s="85">
        <v>-0.02</v>
      </c>
      <c r="AJ429" s="85">
        <v>1.48</v>
      </c>
      <c r="AK429" s="85">
        <v>0.27</v>
      </c>
      <c r="AL429" s="85">
        <v>0.53</v>
      </c>
      <c r="AM429" s="85">
        <v>-0.01</v>
      </c>
      <c r="AN429" s="85">
        <v>0.67</v>
      </c>
    </row>
    <row r="430" spans="1:40" x14ac:dyDescent="0.25">
      <c r="A430" s="64" t="str">
        <f>'12peso'!A430</f>
        <v>nc</v>
      </c>
      <c r="B430" s="64" t="str">
        <f>'12peso'!B430</f>
        <v>s</v>
      </c>
      <c r="C430" s="64" t="str">
        <f>'12peso'!C430</f>
        <v>s</v>
      </c>
      <c r="D430" s="64"/>
      <c r="E430" s="90">
        <f>'12peso'!E430</f>
        <v>7101009</v>
      </c>
      <c r="F430" s="88">
        <f>'12peso'!F430</f>
        <v>7101009</v>
      </c>
      <c r="G430" s="39" t="str">
        <f>'12peso'!G430</f>
        <v>Cabeleireiro</v>
      </c>
      <c r="H430" s="85">
        <v>-0.54</v>
      </c>
      <c r="I430" s="85">
        <v>0.95</v>
      </c>
      <c r="J430" s="85">
        <v>1.1200000000000001</v>
      </c>
      <c r="K430" s="85">
        <v>0.7</v>
      </c>
      <c r="L430" s="85">
        <v>0.48</v>
      </c>
      <c r="M430" s="85">
        <v>0.3</v>
      </c>
      <c r="N430" s="85">
        <v>0.27</v>
      </c>
      <c r="O430" s="85">
        <v>0.83</v>
      </c>
      <c r="P430" s="85">
        <v>0.3</v>
      </c>
      <c r="Q430" s="85">
        <v>1.1000000000000001</v>
      </c>
      <c r="R430" s="85">
        <v>0.36</v>
      </c>
      <c r="S430" s="85">
        <v>0.74</v>
      </c>
      <c r="T430" s="85">
        <v>1.38</v>
      </c>
      <c r="U430" s="85">
        <v>-0.27</v>
      </c>
      <c r="V430" s="85">
        <v>1.1399999999999999</v>
      </c>
      <c r="W430" s="85">
        <v>0.43</v>
      </c>
      <c r="X430" s="85">
        <v>-0.1</v>
      </c>
      <c r="Y430" s="85">
        <v>0.9</v>
      </c>
      <c r="Z430" s="85">
        <v>1.62</v>
      </c>
      <c r="AA430" s="85">
        <v>-0.1</v>
      </c>
      <c r="AB430" s="85">
        <v>0.04</v>
      </c>
      <c r="AC430" s="85">
        <v>0.52</v>
      </c>
      <c r="AD430" s="85">
        <v>0.24</v>
      </c>
      <c r="AE430" s="85">
        <v>1.99</v>
      </c>
      <c r="AF430" s="85">
        <v>0.75</v>
      </c>
      <c r="AG430" s="85">
        <v>0.68</v>
      </c>
      <c r="AH430" s="85">
        <v>0.79</v>
      </c>
      <c r="AI430" s="85">
        <v>0.03</v>
      </c>
      <c r="AJ430" s="85">
        <v>1.31</v>
      </c>
      <c r="AK430" s="85">
        <v>0.47</v>
      </c>
      <c r="AL430" s="85">
        <v>-0.08</v>
      </c>
      <c r="AM430" s="85">
        <v>0.78</v>
      </c>
      <c r="AN430" s="85">
        <v>0.76</v>
      </c>
    </row>
    <row r="431" spans="1:40" x14ac:dyDescent="0.25">
      <c r="A431" s="64" t="str">
        <f>'12peso'!A431</f>
        <v>nc</v>
      </c>
      <c r="B431" s="64" t="str">
        <f>'12peso'!B431</f>
        <v>s</v>
      </c>
      <c r="C431" s="64" t="str">
        <f>'12peso'!C431</f>
        <v>s</v>
      </c>
      <c r="D431" s="64"/>
      <c r="E431" s="90">
        <f>'12peso'!E431</f>
        <v>7101010</v>
      </c>
      <c r="F431" s="88">
        <f>'12peso'!F431</f>
        <v>7101010</v>
      </c>
      <c r="G431" s="39" t="str">
        <f>'12peso'!G431</f>
        <v>Empregado doméstico</v>
      </c>
      <c r="H431" s="85">
        <v>0.74</v>
      </c>
      <c r="I431" s="85">
        <v>1.78</v>
      </c>
      <c r="J431" s="85">
        <v>1.38</v>
      </c>
      <c r="K431" s="85">
        <v>1.86</v>
      </c>
      <c r="L431" s="85">
        <v>0.66</v>
      </c>
      <c r="M431" s="85">
        <v>0.61</v>
      </c>
      <c r="N431" s="85">
        <v>1.37</v>
      </c>
      <c r="O431" s="85">
        <v>1.1100000000000001</v>
      </c>
      <c r="P431" s="85">
        <v>1.24</v>
      </c>
      <c r="Q431" s="85">
        <v>-0.16</v>
      </c>
      <c r="R431" s="85">
        <v>0.66</v>
      </c>
      <c r="S431" s="85">
        <v>0.82</v>
      </c>
      <c r="T431" s="85">
        <v>0.57999999999999996</v>
      </c>
      <c r="U431" s="85">
        <v>1.1200000000000001</v>
      </c>
      <c r="V431" s="85">
        <v>1.53</v>
      </c>
      <c r="W431" s="85">
        <v>1.25</v>
      </c>
      <c r="X431" s="85">
        <v>0.76</v>
      </c>
      <c r="Y431" s="85">
        <v>0.5</v>
      </c>
      <c r="Z431" s="85">
        <v>1.45</v>
      </c>
      <c r="AA431" s="85">
        <v>0.53</v>
      </c>
      <c r="AB431" s="85">
        <v>0.46</v>
      </c>
      <c r="AC431" s="85">
        <v>0.7</v>
      </c>
      <c r="AD431" s="85">
        <v>0.97</v>
      </c>
      <c r="AE431" s="85">
        <v>0.86</v>
      </c>
      <c r="AF431" s="85">
        <v>1.03</v>
      </c>
      <c r="AG431" s="85">
        <v>1.4</v>
      </c>
      <c r="AH431" s="85">
        <v>1.28</v>
      </c>
      <c r="AI431" s="85">
        <v>0.57999999999999996</v>
      </c>
      <c r="AJ431" s="85">
        <v>0.82</v>
      </c>
      <c r="AK431" s="85">
        <v>0.51</v>
      </c>
      <c r="AL431" s="85">
        <v>0.52</v>
      </c>
      <c r="AM431" s="85">
        <v>1.26</v>
      </c>
      <c r="AN431" s="85">
        <v>0.78</v>
      </c>
    </row>
    <row r="432" spans="1:40" x14ac:dyDescent="0.25">
      <c r="A432" s="64" t="str">
        <f>'12peso'!A432</f>
        <v>nc</v>
      </c>
      <c r="B432" s="64" t="str">
        <f>'12peso'!B432</f>
        <v>s</v>
      </c>
      <c r="C432" s="64" t="str">
        <f>'12peso'!C432</f>
        <v>s</v>
      </c>
      <c r="D432" s="64"/>
      <c r="E432" s="90">
        <f>'12peso'!E432</f>
        <v>7101014</v>
      </c>
      <c r="F432" s="88">
        <f>'12peso'!F432</f>
        <v>7101014</v>
      </c>
      <c r="G432" s="39" t="str">
        <f>'12peso'!G432</f>
        <v>Depilação</v>
      </c>
      <c r="H432" s="85">
        <v>1.03</v>
      </c>
      <c r="I432" s="85">
        <v>1.35</v>
      </c>
      <c r="J432" s="85">
        <v>3.15</v>
      </c>
      <c r="K432" s="85">
        <v>0.47</v>
      </c>
      <c r="L432" s="85">
        <v>0.83</v>
      </c>
      <c r="M432" s="85">
        <v>1.38</v>
      </c>
      <c r="N432" s="85">
        <v>0.18</v>
      </c>
      <c r="O432" s="85">
        <v>1.24</v>
      </c>
      <c r="P432" s="85">
        <v>-0.05</v>
      </c>
      <c r="Q432" s="85">
        <v>-0.02</v>
      </c>
      <c r="R432" s="85">
        <v>1.84</v>
      </c>
      <c r="S432" s="85">
        <v>0.68</v>
      </c>
      <c r="T432" s="85">
        <v>0.98</v>
      </c>
      <c r="U432" s="85">
        <v>1.73</v>
      </c>
      <c r="V432" s="85">
        <v>0.16</v>
      </c>
      <c r="W432" s="85">
        <v>0.16</v>
      </c>
      <c r="X432" s="85">
        <v>4.03</v>
      </c>
      <c r="Y432" s="85">
        <v>5.51</v>
      </c>
      <c r="Z432" s="85">
        <v>-2.19</v>
      </c>
      <c r="AA432" s="85">
        <v>0.56000000000000005</v>
      </c>
      <c r="AB432" s="85">
        <v>-0.26</v>
      </c>
      <c r="AC432" s="85">
        <v>0.94</v>
      </c>
      <c r="AD432" s="85">
        <v>1.28</v>
      </c>
      <c r="AE432" s="85">
        <v>0.24</v>
      </c>
      <c r="AF432" s="85">
        <v>1.02</v>
      </c>
      <c r="AG432" s="85">
        <v>0.77</v>
      </c>
      <c r="AH432" s="85">
        <v>1.67</v>
      </c>
      <c r="AI432" s="85">
        <v>0.96</v>
      </c>
      <c r="AJ432" s="85">
        <v>1.05</v>
      </c>
      <c r="AK432" s="85">
        <v>-0.1</v>
      </c>
      <c r="AL432" s="85">
        <v>2.67</v>
      </c>
      <c r="AM432" s="85">
        <v>1.06</v>
      </c>
      <c r="AN432" s="85">
        <v>1.1399999999999999</v>
      </c>
    </row>
    <row r="433" spans="1:40" x14ac:dyDescent="0.25">
      <c r="A433" s="64" t="str">
        <f>'12peso'!A433</f>
        <v>nc</v>
      </c>
      <c r="B433" s="64" t="str">
        <f>'12peso'!B433</f>
        <v>s</v>
      </c>
      <c r="C433" s="64" t="str">
        <f>'12peso'!C433</f>
        <v>s</v>
      </c>
      <c r="D433" s="64"/>
      <c r="E433" s="90">
        <f>'12peso'!E433</f>
        <v>7101036</v>
      </c>
      <c r="F433" s="88">
        <f>'12peso'!F433</f>
        <v>7101036</v>
      </c>
      <c r="G433" s="39" t="str">
        <f>'12peso'!G433</f>
        <v>Despachante</v>
      </c>
      <c r="H433" s="85">
        <v>3.68</v>
      </c>
      <c r="I433" s="85">
        <v>2.39</v>
      </c>
      <c r="J433" s="85">
        <v>-1.28</v>
      </c>
      <c r="K433" s="85">
        <v>1.27</v>
      </c>
      <c r="L433" s="85">
        <v>-0.46</v>
      </c>
      <c r="M433" s="85">
        <v>-1.18</v>
      </c>
      <c r="N433" s="85">
        <v>-1.67</v>
      </c>
      <c r="O433" s="85">
        <v>0.53</v>
      </c>
      <c r="P433" s="85">
        <v>1.49</v>
      </c>
      <c r="Q433" s="85">
        <v>-2.8</v>
      </c>
      <c r="R433" s="85">
        <v>1.5</v>
      </c>
      <c r="S433" s="85">
        <v>0.5</v>
      </c>
      <c r="T433" s="85">
        <v>2.5</v>
      </c>
      <c r="U433" s="85">
        <v>2.42</v>
      </c>
      <c r="V433" s="85">
        <v>0.8</v>
      </c>
      <c r="W433" s="85">
        <v>1.93</v>
      </c>
      <c r="X433" s="85">
        <v>0.74</v>
      </c>
      <c r="Y433" s="85">
        <v>-0.84</v>
      </c>
      <c r="Z433" s="85">
        <v>0.59</v>
      </c>
      <c r="AA433" s="85">
        <v>1.1599999999999999</v>
      </c>
      <c r="AB433" s="85">
        <v>-0.37</v>
      </c>
      <c r="AC433" s="85">
        <v>0.33</v>
      </c>
      <c r="AD433" s="85">
        <v>0.35</v>
      </c>
      <c r="AE433" s="85">
        <v>0.61</v>
      </c>
      <c r="AF433" s="85">
        <v>-0.36</v>
      </c>
      <c r="AG433" s="85">
        <v>1.82</v>
      </c>
      <c r="AH433" s="85">
        <v>1.48</v>
      </c>
      <c r="AI433" s="85">
        <v>-0.99</v>
      </c>
      <c r="AJ433" s="85">
        <v>0.63</v>
      </c>
      <c r="AK433" s="85">
        <v>1.83</v>
      </c>
      <c r="AL433" s="85">
        <v>-1.19</v>
      </c>
      <c r="AM433" s="85">
        <v>0.43</v>
      </c>
      <c r="AN433" s="85">
        <v>-0.13</v>
      </c>
    </row>
    <row r="434" spans="1:40" x14ac:dyDescent="0.25">
      <c r="A434" s="64" t="str">
        <f>'12peso'!A434</f>
        <v>nc</v>
      </c>
      <c r="B434" s="64" t="str">
        <f>'12peso'!B434</f>
        <v>s</v>
      </c>
      <c r="C434" s="64" t="str">
        <f>'12peso'!C434</f>
        <v>s</v>
      </c>
      <c r="D434" s="64"/>
      <c r="E434" s="90">
        <f>'12peso'!E434</f>
        <v>7101076</v>
      </c>
      <c r="F434" s="88">
        <f>'12peso'!F434</f>
        <v>7101076</v>
      </c>
      <c r="G434" s="39" t="str">
        <f>'12peso'!G434</f>
        <v>Serviço bancário</v>
      </c>
      <c r="H434" s="85">
        <v>0</v>
      </c>
      <c r="I434" s="85">
        <v>0.46</v>
      </c>
      <c r="J434" s="85">
        <v>0</v>
      </c>
      <c r="K434" s="85">
        <v>1.42</v>
      </c>
      <c r="L434" s="85">
        <v>0.19</v>
      </c>
      <c r="M434" s="85">
        <v>0</v>
      </c>
      <c r="N434" s="85">
        <v>0.84</v>
      </c>
      <c r="O434" s="85">
        <v>0.55000000000000004</v>
      </c>
      <c r="P434" s="85">
        <v>0.01</v>
      </c>
      <c r="Q434" s="85">
        <v>-1.1100000000000001</v>
      </c>
      <c r="R434" s="85">
        <v>-2.66</v>
      </c>
      <c r="S434" s="85">
        <v>0.28999999999999998</v>
      </c>
      <c r="T434" s="85">
        <v>0.27</v>
      </c>
      <c r="U434" s="85">
        <v>0</v>
      </c>
      <c r="V434" s="85">
        <v>0.04</v>
      </c>
      <c r="W434" s="85">
        <v>0.12</v>
      </c>
      <c r="X434" s="85">
        <v>0.35</v>
      </c>
      <c r="Y434" s="85">
        <v>0</v>
      </c>
      <c r="Z434" s="85">
        <v>0</v>
      </c>
      <c r="AA434" s="85">
        <v>-0.6</v>
      </c>
      <c r="AB434" s="85">
        <v>1.24</v>
      </c>
      <c r="AC434" s="85">
        <v>0</v>
      </c>
      <c r="AD434" s="85">
        <v>0</v>
      </c>
      <c r="AE434" s="85">
        <v>0</v>
      </c>
      <c r="AF434" s="85">
        <v>0</v>
      </c>
      <c r="AG434" s="85">
        <v>0.95</v>
      </c>
      <c r="AH434" s="85">
        <v>0.73</v>
      </c>
      <c r="AI434" s="85">
        <v>0.59</v>
      </c>
      <c r="AJ434" s="85">
        <v>0.04</v>
      </c>
      <c r="AK434" s="85">
        <v>0.8</v>
      </c>
      <c r="AL434" s="85">
        <v>1.86</v>
      </c>
      <c r="AM434" s="85">
        <v>0.36</v>
      </c>
      <c r="AN434" s="85">
        <v>0.56999999999999995</v>
      </c>
    </row>
    <row r="435" spans="1:40" x14ac:dyDescent="0.25">
      <c r="A435" s="64" t="str">
        <f>'12peso'!A435</f>
        <v>nc</v>
      </c>
      <c r="B435" s="64" t="str">
        <f>'12peso'!B435</f>
        <v>s</v>
      </c>
      <c r="C435" s="64" t="str">
        <f>'12peso'!C435</f>
        <v>s</v>
      </c>
      <c r="D435" s="64"/>
      <c r="E435" s="90">
        <f>'12peso'!E435</f>
        <v>7101090</v>
      </c>
      <c r="F435" s="88">
        <f>'12peso'!F435</f>
        <v>7101090</v>
      </c>
      <c r="G435" s="39" t="str">
        <f>'12peso'!G435</f>
        <v>Conselho de classe</v>
      </c>
      <c r="H435" s="85">
        <v>0</v>
      </c>
      <c r="I435" s="85">
        <v>0.62</v>
      </c>
      <c r="J435" s="85">
        <v>0.62</v>
      </c>
      <c r="K435" s="85">
        <v>0.62</v>
      </c>
      <c r="L435" s="85">
        <v>0.62</v>
      </c>
      <c r="M435" s="85">
        <v>0.62</v>
      </c>
      <c r="N435" s="85">
        <v>0.62</v>
      </c>
      <c r="O435" s="85">
        <v>0.62</v>
      </c>
      <c r="P435" s="85">
        <v>0.5</v>
      </c>
      <c r="Q435" s="85">
        <v>0.62</v>
      </c>
      <c r="R435" s="85">
        <v>0.62</v>
      </c>
      <c r="S435" s="85">
        <v>0.62</v>
      </c>
      <c r="T435" s="85">
        <v>0</v>
      </c>
      <c r="U435" s="85">
        <v>0.65</v>
      </c>
      <c r="V435" s="85">
        <v>0.65</v>
      </c>
      <c r="W435" s="85">
        <v>0.66</v>
      </c>
      <c r="X435" s="85">
        <v>0.65</v>
      </c>
      <c r="Y435" s="85">
        <v>0.65</v>
      </c>
      <c r="Z435" s="85">
        <v>0.65</v>
      </c>
      <c r="AA435" s="85">
        <v>0.65</v>
      </c>
      <c r="AB435" s="85">
        <v>0.65</v>
      </c>
      <c r="AC435" s="85">
        <v>0.66</v>
      </c>
      <c r="AD435" s="85">
        <v>0.65</v>
      </c>
      <c r="AE435" s="85">
        <v>0.65</v>
      </c>
      <c r="AF435" s="85">
        <v>0</v>
      </c>
      <c r="AG435" s="85">
        <v>0.64</v>
      </c>
      <c r="AH435" s="85">
        <v>0.64</v>
      </c>
      <c r="AI435" s="85">
        <v>0.64</v>
      </c>
      <c r="AJ435" s="85">
        <v>0.64</v>
      </c>
      <c r="AK435" s="85">
        <v>0.64</v>
      </c>
      <c r="AL435" s="85">
        <v>0.64</v>
      </c>
      <c r="AM435" s="85">
        <v>0.64</v>
      </c>
      <c r="AN435" s="85">
        <v>0.64</v>
      </c>
    </row>
    <row r="436" spans="1:40" x14ac:dyDescent="0.25">
      <c r="A436" s="64">
        <f>'12peso'!A436</f>
        <v>0</v>
      </c>
      <c r="B436" s="64">
        <f>'12peso'!B436</f>
        <v>0</v>
      </c>
      <c r="C436" s="64">
        <f>'12peso'!C436</f>
        <v>0</v>
      </c>
      <c r="D436" s="64"/>
      <c r="E436" s="113">
        <f>'12peso'!E436</f>
        <v>7200000</v>
      </c>
      <c r="F436" s="114">
        <f>'12peso'!F436</f>
        <v>72</v>
      </c>
      <c r="G436" s="99" t="str">
        <f>'12peso'!G436</f>
        <v>Recreação, fumo e fotografia</v>
      </c>
      <c r="H436" s="85">
        <v>1.03</v>
      </c>
      <c r="I436" s="85">
        <v>0.05</v>
      </c>
      <c r="J436" s="85">
        <v>-0.28000000000000003</v>
      </c>
      <c r="K436" s="85">
        <v>3.41</v>
      </c>
      <c r="L436" s="85">
        <v>0.75</v>
      </c>
      <c r="M436" s="85">
        <v>0.47</v>
      </c>
      <c r="N436" s="85">
        <v>0.76</v>
      </c>
      <c r="O436" s="85">
        <v>-0.4</v>
      </c>
      <c r="P436" s="85">
        <v>0.56999999999999995</v>
      </c>
      <c r="Q436" s="85">
        <v>0.23</v>
      </c>
      <c r="R436" s="85">
        <v>0.88</v>
      </c>
      <c r="S436" s="85">
        <v>2.86</v>
      </c>
      <c r="T436" s="85">
        <v>2.69</v>
      </c>
      <c r="U436" s="85">
        <v>0.32</v>
      </c>
      <c r="V436" s="85">
        <v>-0.54</v>
      </c>
      <c r="W436" s="85">
        <v>7.0000000000000007E-2</v>
      </c>
      <c r="X436" s="85">
        <v>0.24</v>
      </c>
      <c r="Y436" s="85">
        <v>0.19</v>
      </c>
      <c r="Z436" s="85">
        <v>0.94</v>
      </c>
      <c r="AA436" s="85">
        <v>0.6</v>
      </c>
      <c r="AB436" s="85">
        <v>-0.19</v>
      </c>
      <c r="AC436" s="85">
        <v>0.15</v>
      </c>
      <c r="AD436" s="85">
        <v>1.1399999999999999</v>
      </c>
      <c r="AE436" s="85">
        <v>0.94</v>
      </c>
      <c r="AF436" s="85">
        <v>3.11</v>
      </c>
      <c r="AG436" s="85">
        <v>-0.08</v>
      </c>
      <c r="AH436" s="85">
        <v>0.27</v>
      </c>
      <c r="AI436" s="85">
        <v>0.16</v>
      </c>
      <c r="AJ436" s="85">
        <v>0.67</v>
      </c>
      <c r="AK436" s="85">
        <v>3.2</v>
      </c>
      <c r="AL436" s="85">
        <v>-0.48</v>
      </c>
      <c r="AM436" s="85">
        <v>-1.27</v>
      </c>
      <c r="AN436" s="85">
        <v>-0.16</v>
      </c>
    </row>
    <row r="437" spans="1:40" x14ac:dyDescent="0.25">
      <c r="A437" s="64">
        <f>'12peso'!A437</f>
        <v>0</v>
      </c>
      <c r="B437" s="64">
        <f>'12peso'!B437</f>
        <v>0</v>
      </c>
      <c r="C437" s="64">
        <f>'12peso'!C437</f>
        <v>0</v>
      </c>
      <c r="D437" s="64"/>
      <c r="E437" s="113">
        <f>'12peso'!E437</f>
        <v>7201000</v>
      </c>
      <c r="F437" s="114">
        <f>'12peso'!F437</f>
        <v>7201</v>
      </c>
      <c r="G437" s="99" t="str">
        <f>'12peso'!G437</f>
        <v>Recreação</v>
      </c>
      <c r="H437" s="85">
        <v>1.33</v>
      </c>
      <c r="I437" s="85">
        <v>7.0000000000000007E-2</v>
      </c>
      <c r="J437" s="85">
        <v>-0.35</v>
      </c>
      <c r="K437" s="85">
        <v>0.59</v>
      </c>
      <c r="L437" s="85">
        <v>-0.35</v>
      </c>
      <c r="M437" s="85">
        <v>0.75</v>
      </c>
      <c r="N437" s="85">
        <v>0.97</v>
      </c>
      <c r="O437" s="85">
        <v>-0.54</v>
      </c>
      <c r="P437" s="85">
        <v>0.79</v>
      </c>
      <c r="Q437" s="85">
        <v>0.28999999999999998</v>
      </c>
      <c r="R437" s="85">
        <v>1</v>
      </c>
      <c r="S437" s="85">
        <v>2.59</v>
      </c>
      <c r="T437" s="85">
        <v>0.56000000000000005</v>
      </c>
      <c r="U437" s="85">
        <v>0.09</v>
      </c>
      <c r="V437" s="85">
        <v>-0.72</v>
      </c>
      <c r="W437" s="85">
        <v>0.14000000000000001</v>
      </c>
      <c r="X437" s="85">
        <v>0.33</v>
      </c>
      <c r="Y437" s="85">
        <v>0.31</v>
      </c>
      <c r="Z437" s="85">
        <v>1.25</v>
      </c>
      <c r="AA437" s="85">
        <v>0.8</v>
      </c>
      <c r="AB437" s="85">
        <v>-0.24</v>
      </c>
      <c r="AC437" s="85">
        <v>0.19</v>
      </c>
      <c r="AD437" s="85">
        <v>0.51</v>
      </c>
      <c r="AE437" s="85">
        <v>1.07</v>
      </c>
      <c r="AF437" s="85">
        <v>1.63</v>
      </c>
      <c r="AG437" s="85">
        <v>-0.1</v>
      </c>
      <c r="AH437" s="85">
        <v>0.54</v>
      </c>
      <c r="AI437" s="85">
        <v>0.18</v>
      </c>
      <c r="AJ437" s="85">
        <v>0.88</v>
      </c>
      <c r="AK437" s="85">
        <v>4.33</v>
      </c>
      <c r="AL437" s="85">
        <v>-0.7</v>
      </c>
      <c r="AM437" s="85">
        <v>-1.72</v>
      </c>
      <c r="AN437" s="85">
        <v>-0.23</v>
      </c>
    </row>
    <row r="438" spans="1:40" x14ac:dyDescent="0.25">
      <c r="A438" s="64" t="str">
        <f>'12peso'!A438</f>
        <v>nc</v>
      </c>
      <c r="B438" s="64" t="str">
        <f>'12peso'!B438</f>
        <v>s</v>
      </c>
      <c r="C438" s="64" t="str">
        <f>'12peso'!C438</f>
        <v>s</v>
      </c>
      <c r="D438" s="64"/>
      <c r="E438" s="90">
        <f>'12peso'!E438</f>
        <v>7201001</v>
      </c>
      <c r="F438" s="88">
        <f>'12peso'!F438</f>
        <v>7201001</v>
      </c>
      <c r="G438" s="39" t="str">
        <f>'12peso'!G438</f>
        <v>Cinema</v>
      </c>
      <c r="H438" s="85">
        <v>0.88</v>
      </c>
      <c r="I438" s="85">
        <v>0.7</v>
      </c>
      <c r="J438" s="85">
        <v>0.59</v>
      </c>
      <c r="K438" s="85">
        <v>-0.55000000000000004</v>
      </c>
      <c r="L438" s="85">
        <v>0.68</v>
      </c>
      <c r="M438" s="85">
        <v>1.0900000000000001</v>
      </c>
      <c r="N438" s="85">
        <v>1.88</v>
      </c>
      <c r="O438" s="85">
        <v>1.41</v>
      </c>
      <c r="P438" s="85">
        <v>0.24</v>
      </c>
      <c r="Q438" s="85">
        <v>0.59</v>
      </c>
      <c r="R438" s="85">
        <v>1.06</v>
      </c>
      <c r="S438" s="85">
        <v>0.28000000000000003</v>
      </c>
      <c r="T438" s="85">
        <v>1.8</v>
      </c>
      <c r="U438" s="85">
        <v>1</v>
      </c>
      <c r="V438" s="85">
        <v>0.79</v>
      </c>
      <c r="W438" s="85">
        <v>0.21</v>
      </c>
      <c r="X438" s="85">
        <v>-0.1</v>
      </c>
      <c r="Y438" s="85">
        <v>0.9</v>
      </c>
      <c r="Z438" s="85">
        <v>1.05</v>
      </c>
      <c r="AA438" s="85">
        <v>1.39</v>
      </c>
      <c r="AB438" s="85">
        <v>-0.22</v>
      </c>
      <c r="AC438" s="85">
        <v>-0.66</v>
      </c>
      <c r="AD438" s="85">
        <v>0.97</v>
      </c>
      <c r="AE438" s="85">
        <v>-0.46</v>
      </c>
      <c r="AF438" s="85">
        <v>0.2</v>
      </c>
      <c r="AG438" s="85">
        <v>1.1000000000000001</v>
      </c>
      <c r="AH438" s="85">
        <v>-0.32</v>
      </c>
      <c r="AI438" s="85">
        <v>2.19</v>
      </c>
      <c r="AJ438" s="85">
        <v>0.99</v>
      </c>
      <c r="AK438" s="85">
        <v>0.57999999999999996</v>
      </c>
      <c r="AL438" s="85">
        <v>0.11</v>
      </c>
      <c r="AM438" s="85">
        <v>-0.3</v>
      </c>
      <c r="AN438" s="85">
        <v>-0.38</v>
      </c>
    </row>
    <row r="439" spans="1:40" x14ac:dyDescent="0.25">
      <c r="A439" s="64" t="str">
        <f>'12peso'!A439</f>
        <v>c</v>
      </c>
      <c r="B439" s="64" t="str">
        <f>'12peso'!B439</f>
        <v>sd</v>
      </c>
      <c r="C439" s="64" t="str">
        <f>'12peso'!C439</f>
        <v>i</v>
      </c>
      <c r="D439" s="64"/>
      <c r="E439" s="90">
        <f>'12peso'!E439</f>
        <v>7201002</v>
      </c>
      <c r="F439" s="88">
        <f>'12peso'!F439</f>
        <v>7201002</v>
      </c>
      <c r="G439" s="39" t="str">
        <f>'12peso'!G439</f>
        <v>CD e DVD</v>
      </c>
      <c r="H439" s="85">
        <v>-0.02</v>
      </c>
      <c r="I439" s="85">
        <v>0.33</v>
      </c>
      <c r="J439" s="85">
        <v>-0.19</v>
      </c>
      <c r="K439" s="85">
        <v>1.1200000000000001</v>
      </c>
      <c r="L439" s="85">
        <v>0.43</v>
      </c>
      <c r="M439" s="85">
        <v>-0.72</v>
      </c>
      <c r="N439" s="85">
        <v>1.1200000000000001</v>
      </c>
      <c r="O439" s="85">
        <v>-0.12</v>
      </c>
      <c r="P439" s="85">
        <v>0.42</v>
      </c>
      <c r="Q439" s="85">
        <v>-0.21</v>
      </c>
      <c r="R439" s="85">
        <v>-1.85</v>
      </c>
      <c r="S439" s="85">
        <v>0.55000000000000004</v>
      </c>
      <c r="T439" s="85">
        <v>-1.27</v>
      </c>
      <c r="U439" s="85">
        <v>1.48</v>
      </c>
      <c r="V439" s="85">
        <v>3.43</v>
      </c>
      <c r="W439" s="85">
        <v>0.53</v>
      </c>
      <c r="X439" s="85">
        <v>0.91</v>
      </c>
      <c r="Y439" s="85">
        <v>-7.0000000000000007E-2</v>
      </c>
      <c r="Z439" s="85">
        <v>-1.25</v>
      </c>
      <c r="AA439" s="85">
        <v>0.04</v>
      </c>
      <c r="AB439" s="85">
        <v>-0.21</v>
      </c>
      <c r="AC439" s="85">
        <v>0.55000000000000004</v>
      </c>
      <c r="AD439" s="85">
        <v>-0.95</v>
      </c>
      <c r="AE439" s="85">
        <v>0.16</v>
      </c>
      <c r="AF439" s="85">
        <v>-0.83</v>
      </c>
      <c r="AG439" s="85">
        <v>-2.34</v>
      </c>
      <c r="AH439" s="85">
        <v>0.72</v>
      </c>
      <c r="AI439" s="85">
        <v>-0.86</v>
      </c>
      <c r="AJ439" s="85">
        <v>-0.25</v>
      </c>
      <c r="AK439" s="85">
        <v>-0.16</v>
      </c>
      <c r="AL439" s="85">
        <v>1.1100000000000001</v>
      </c>
      <c r="AM439" s="85">
        <v>-1.38</v>
      </c>
      <c r="AN439" s="85">
        <v>-0.21</v>
      </c>
    </row>
    <row r="440" spans="1:40" x14ac:dyDescent="0.25">
      <c r="A440" s="64" t="str">
        <f>'12peso'!A440</f>
        <v>nc</v>
      </c>
      <c r="B440" s="64" t="str">
        <f>'12peso'!B440</f>
        <v>s</v>
      </c>
      <c r="C440" s="64" t="str">
        <f>'12peso'!C440</f>
        <v>s</v>
      </c>
      <c r="D440" s="64"/>
      <c r="E440" s="90">
        <f>'12peso'!E440</f>
        <v>7201003</v>
      </c>
      <c r="F440" s="88">
        <f>'12peso'!F440</f>
        <v>7201003</v>
      </c>
      <c r="G440" s="39" t="str">
        <f>'12peso'!G440</f>
        <v>Ingresso para jogo</v>
      </c>
      <c r="H440" s="85">
        <v>-0.47</v>
      </c>
      <c r="I440" s="85">
        <v>0.16</v>
      </c>
      <c r="J440" s="85">
        <v>0.43</v>
      </c>
      <c r="K440" s="85">
        <v>0.66</v>
      </c>
      <c r="L440" s="85">
        <v>1.64</v>
      </c>
      <c r="M440" s="85">
        <v>0.65</v>
      </c>
      <c r="N440" s="85">
        <v>1.53</v>
      </c>
      <c r="O440" s="85">
        <v>-1.46</v>
      </c>
      <c r="P440" s="85">
        <v>0.11</v>
      </c>
      <c r="Q440" s="85">
        <v>-1.83</v>
      </c>
      <c r="R440" s="85">
        <v>-5.62</v>
      </c>
      <c r="S440" s="85">
        <v>2.69</v>
      </c>
      <c r="T440" s="85">
        <v>2.1800000000000002</v>
      </c>
      <c r="U440" s="85">
        <v>-0.01</v>
      </c>
      <c r="V440" s="85">
        <v>-7.36</v>
      </c>
      <c r="W440" s="85">
        <v>2.0099999999999998</v>
      </c>
      <c r="X440" s="85">
        <v>-3.98</v>
      </c>
      <c r="Y440" s="85">
        <v>0.91</v>
      </c>
      <c r="Z440" s="85">
        <v>1.2</v>
      </c>
      <c r="AA440" s="85">
        <v>0</v>
      </c>
      <c r="AB440" s="85">
        <v>0</v>
      </c>
      <c r="AC440" s="85">
        <v>0</v>
      </c>
      <c r="AD440" s="85">
        <v>0</v>
      </c>
      <c r="AE440" s="85">
        <v>0</v>
      </c>
      <c r="AF440" s="85">
        <v>-0.48</v>
      </c>
      <c r="AG440" s="85">
        <v>6.68</v>
      </c>
      <c r="AH440" s="85">
        <v>3.1</v>
      </c>
      <c r="AI440" s="85">
        <v>4</v>
      </c>
      <c r="AJ440" s="85">
        <v>-0.52</v>
      </c>
      <c r="AK440" s="85">
        <v>2.58</v>
      </c>
      <c r="AL440" s="85">
        <v>-6.46</v>
      </c>
      <c r="AM440" s="85">
        <v>-1.81</v>
      </c>
      <c r="AN440" s="85">
        <v>0.88</v>
      </c>
    </row>
    <row r="441" spans="1:40" x14ac:dyDescent="0.25">
      <c r="A441" s="64" t="str">
        <f>'12peso'!A441</f>
        <v>nc</v>
      </c>
      <c r="B441" s="64" t="str">
        <f>'12peso'!B441</f>
        <v>s</v>
      </c>
      <c r="C441" s="64" t="str">
        <f>'12peso'!C441</f>
        <v>s</v>
      </c>
      <c r="D441" s="64"/>
      <c r="E441" s="90">
        <f>'12peso'!E441</f>
        <v>7201006</v>
      </c>
      <c r="F441" s="88">
        <f>'12peso'!F441</f>
        <v>7201006</v>
      </c>
      <c r="G441" s="39" t="str">
        <f>'12peso'!G441</f>
        <v>Clube</v>
      </c>
      <c r="H441" s="85">
        <v>2.2400000000000002</v>
      </c>
      <c r="I441" s="85">
        <v>3.09</v>
      </c>
      <c r="J441" s="85">
        <v>-0.31</v>
      </c>
      <c r="K441" s="85">
        <v>0.37</v>
      </c>
      <c r="L441" s="85">
        <v>-0.16</v>
      </c>
      <c r="M441" s="85">
        <v>0.13</v>
      </c>
      <c r="N441" s="85">
        <v>0.42</v>
      </c>
      <c r="O441" s="85">
        <v>-0.52</v>
      </c>
      <c r="P441" s="85">
        <v>0.43</v>
      </c>
      <c r="Q441" s="85">
        <v>0.49</v>
      </c>
      <c r="R441" s="85">
        <v>0.11</v>
      </c>
      <c r="S441" s="85">
        <v>-0.03</v>
      </c>
      <c r="T441" s="85">
        <v>1.44</v>
      </c>
      <c r="U441" s="85">
        <v>1.66</v>
      </c>
      <c r="V441" s="85">
        <v>-0.03</v>
      </c>
      <c r="W441" s="85">
        <v>2.29</v>
      </c>
      <c r="X441" s="85">
        <v>0.83</v>
      </c>
      <c r="Y441" s="85">
        <v>0.15</v>
      </c>
      <c r="Z441" s="85">
        <v>0.75</v>
      </c>
      <c r="AA441" s="85">
        <v>3.2</v>
      </c>
      <c r="AB441" s="85">
        <v>0.87</v>
      </c>
      <c r="AC441" s="85">
        <v>0.35</v>
      </c>
      <c r="AD441" s="85">
        <v>0.98</v>
      </c>
      <c r="AE441" s="85">
        <v>-0.74</v>
      </c>
      <c r="AF441" s="85">
        <v>0.11</v>
      </c>
      <c r="AG441" s="85">
        <v>1.79</v>
      </c>
      <c r="AH441" s="85">
        <v>-1.57</v>
      </c>
      <c r="AI441" s="85">
        <v>1.21</v>
      </c>
      <c r="AJ441" s="85">
        <v>-0.04</v>
      </c>
      <c r="AK441" s="85">
        <v>1.62</v>
      </c>
      <c r="AL441" s="85">
        <v>0.85</v>
      </c>
      <c r="AM441" s="85">
        <v>0.02</v>
      </c>
      <c r="AN441" s="85">
        <v>0.77</v>
      </c>
    </row>
    <row r="442" spans="1:40" x14ac:dyDescent="0.25">
      <c r="A442" s="64" t="str">
        <f>'12peso'!A442</f>
        <v>c</v>
      </c>
      <c r="B442" s="64" t="str">
        <f>'12peso'!B442</f>
        <v>d</v>
      </c>
      <c r="C442" s="64" t="str">
        <f>'12peso'!C442</f>
        <v>i</v>
      </c>
      <c r="D442" s="64"/>
      <c r="E442" s="90">
        <f>'12peso'!E442</f>
        <v>7201010</v>
      </c>
      <c r="F442" s="88">
        <f>'12peso'!F442</f>
        <v>7201010</v>
      </c>
      <c r="G442" s="39" t="str">
        <f>'12peso'!G442</f>
        <v>Instrumento musical</v>
      </c>
      <c r="H442" s="85">
        <v>-1.28</v>
      </c>
      <c r="I442" s="85">
        <v>0.7</v>
      </c>
      <c r="J442" s="85">
        <v>1.19</v>
      </c>
      <c r="K442" s="85">
        <v>0.61</v>
      </c>
      <c r="L442" s="85">
        <v>0.35</v>
      </c>
      <c r="M442" s="85">
        <v>0.56999999999999995</v>
      </c>
      <c r="N442" s="85">
        <v>0.22</v>
      </c>
      <c r="O442" s="85">
        <v>-0.45</v>
      </c>
      <c r="P442" s="85">
        <v>0.28999999999999998</v>
      </c>
      <c r="Q442" s="85">
        <v>0.43</v>
      </c>
      <c r="R442" s="85">
        <v>0.12</v>
      </c>
      <c r="S442" s="85">
        <v>0.05</v>
      </c>
      <c r="T442" s="85">
        <v>-0.38</v>
      </c>
      <c r="U442" s="85">
        <v>1.66</v>
      </c>
      <c r="V442" s="85">
        <v>0.03</v>
      </c>
      <c r="W442" s="85">
        <v>0.7</v>
      </c>
      <c r="X442" s="85">
        <v>0</v>
      </c>
      <c r="Y442" s="85">
        <v>-0.25</v>
      </c>
      <c r="Z442" s="85">
        <v>0.61</v>
      </c>
      <c r="AA442" s="85">
        <v>0.64</v>
      </c>
      <c r="AB442" s="85">
        <v>1.75</v>
      </c>
      <c r="AC442" s="85">
        <v>1.75</v>
      </c>
      <c r="AD442" s="85">
        <v>0.62</v>
      </c>
      <c r="AE442" s="85">
        <v>1.03</v>
      </c>
      <c r="AF442" s="85">
        <v>2.06</v>
      </c>
      <c r="AG442" s="85">
        <v>-0.26</v>
      </c>
      <c r="AH442" s="85">
        <v>1.82</v>
      </c>
      <c r="AI442" s="85">
        <v>0.72</v>
      </c>
      <c r="AJ442" s="85">
        <v>-0.64</v>
      </c>
      <c r="AK442" s="85">
        <v>1.0900000000000001</v>
      </c>
      <c r="AL442" s="85">
        <v>-0.53</v>
      </c>
      <c r="AM442" s="85">
        <v>1.32</v>
      </c>
      <c r="AN442" s="85">
        <v>-0.28999999999999998</v>
      </c>
    </row>
    <row r="443" spans="1:40" x14ac:dyDescent="0.25">
      <c r="A443" s="64" t="str">
        <f>'12peso'!A443</f>
        <v>nc</v>
      </c>
      <c r="B443" s="64" t="str">
        <f>'12peso'!B443</f>
        <v>s</v>
      </c>
      <c r="C443" s="64" t="str">
        <f>'12peso'!C443</f>
        <v>s</v>
      </c>
      <c r="D443" s="64"/>
      <c r="E443" s="89">
        <f>'12peso'!E443</f>
        <v>9999999</v>
      </c>
      <c r="F443" s="88">
        <f>'12peso'!F443</f>
        <v>7201018</v>
      </c>
      <c r="G443" s="39" t="str">
        <f>'12peso'!G443</f>
        <v>Tratamento de animais</v>
      </c>
      <c r="H443" s="85">
        <v>0.99</v>
      </c>
      <c r="I443" s="85">
        <v>1.78</v>
      </c>
      <c r="J443" s="85">
        <v>1.17</v>
      </c>
      <c r="K443" s="85">
        <v>1.04</v>
      </c>
      <c r="L443" s="85">
        <v>0.45</v>
      </c>
      <c r="M443" s="85">
        <v>0.49</v>
      </c>
      <c r="N443" s="85">
        <v>0.98</v>
      </c>
      <c r="O443" s="85">
        <v>0.54</v>
      </c>
      <c r="P443" s="85">
        <v>0.47</v>
      </c>
      <c r="Q443" s="85">
        <v>0.46</v>
      </c>
      <c r="R443" s="85">
        <v>0.24</v>
      </c>
      <c r="S443" s="85">
        <v>1.39</v>
      </c>
      <c r="T443" s="85">
        <v>1.34</v>
      </c>
      <c r="U443" s="85">
        <v>1.39</v>
      </c>
      <c r="V443" s="85">
        <v>2.2599999999999998</v>
      </c>
      <c r="W443" s="85">
        <v>0.92</v>
      </c>
      <c r="X443" s="85">
        <v>0.84</v>
      </c>
      <c r="Y443" s="85">
        <v>-0.11</v>
      </c>
      <c r="Z443" s="85">
        <v>0.06</v>
      </c>
      <c r="AA443" s="85">
        <v>0.63</v>
      </c>
      <c r="AB443" s="85">
        <v>0.98</v>
      </c>
      <c r="AC443" s="85">
        <v>-0.47</v>
      </c>
      <c r="AD443" s="85">
        <v>0.5</v>
      </c>
      <c r="AE443" s="85">
        <v>1.0900000000000001</v>
      </c>
      <c r="AF443" s="85">
        <v>0.79</v>
      </c>
      <c r="AG443" s="85">
        <v>1.29</v>
      </c>
      <c r="AH443" s="85">
        <v>3.25</v>
      </c>
      <c r="AI443" s="85">
        <v>0.12</v>
      </c>
      <c r="AJ443" s="85">
        <v>-0.04</v>
      </c>
      <c r="AK443" s="85">
        <v>0.25</v>
      </c>
      <c r="AL443" s="85">
        <v>1.37</v>
      </c>
      <c r="AM443" s="85">
        <v>1.25</v>
      </c>
      <c r="AN443" s="85">
        <v>1.58</v>
      </c>
    </row>
    <row r="444" spans="1:40" x14ac:dyDescent="0.25">
      <c r="A444" s="64" t="str">
        <f>'12peso'!A444</f>
        <v>c</v>
      </c>
      <c r="B444" s="64" t="str">
        <f>'12peso'!B444</f>
        <v>d</v>
      </c>
      <c r="C444" s="64" t="str">
        <f>'12peso'!C444</f>
        <v>i</v>
      </c>
      <c r="D444" s="64"/>
      <c r="E444" s="90">
        <f>'12peso'!E444</f>
        <v>7201019</v>
      </c>
      <c r="F444" s="88">
        <f>'12peso'!F444</f>
        <v>7201019</v>
      </c>
      <c r="G444" s="39" t="str">
        <f>'12peso'!G444</f>
        <v>Bicicleta</v>
      </c>
      <c r="H444" s="85">
        <v>0.43</v>
      </c>
      <c r="I444" s="85">
        <v>7.0000000000000007E-2</v>
      </c>
      <c r="J444" s="85">
        <v>1.1299999999999999</v>
      </c>
      <c r="K444" s="85">
        <v>-0.06</v>
      </c>
      <c r="L444" s="85">
        <v>0.48</v>
      </c>
      <c r="M444" s="85">
        <v>0.3</v>
      </c>
      <c r="N444" s="85">
        <v>0.76</v>
      </c>
      <c r="O444" s="85">
        <v>0.22</v>
      </c>
      <c r="P444" s="85">
        <v>1.08</v>
      </c>
      <c r="Q444" s="85">
        <v>2.2400000000000002</v>
      </c>
      <c r="R444" s="85">
        <v>0.11</v>
      </c>
      <c r="S444" s="85">
        <v>1.61</v>
      </c>
      <c r="T444" s="85">
        <v>-0.11</v>
      </c>
      <c r="U444" s="85">
        <v>1.41</v>
      </c>
      <c r="V444" s="85">
        <v>-0.21</v>
      </c>
      <c r="W444" s="85">
        <v>-0.69</v>
      </c>
      <c r="X444" s="85">
        <v>0.63</v>
      </c>
      <c r="Y444" s="85">
        <v>0.12</v>
      </c>
      <c r="Z444" s="85">
        <v>0.67</v>
      </c>
      <c r="AA444" s="85">
        <v>-0.03</v>
      </c>
      <c r="AB444" s="85">
        <v>-0.01</v>
      </c>
      <c r="AC444" s="85">
        <v>0.91</v>
      </c>
      <c r="AD444" s="85">
        <v>0.55000000000000004</v>
      </c>
      <c r="AE444" s="85">
        <v>0.25</v>
      </c>
      <c r="AF444" s="85">
        <v>1.1399999999999999</v>
      </c>
      <c r="AG444" s="85">
        <v>1.74</v>
      </c>
      <c r="AH444" s="85">
        <v>0.57999999999999996</v>
      </c>
      <c r="AI444" s="85">
        <v>-0.16</v>
      </c>
      <c r="AJ444" s="85">
        <v>0.2</v>
      </c>
      <c r="AK444" s="85">
        <v>0.51</v>
      </c>
      <c r="AL444" s="85">
        <v>0.86</v>
      </c>
      <c r="AM444" s="85">
        <v>0.44</v>
      </c>
      <c r="AN444" s="85">
        <v>-0.28999999999999998</v>
      </c>
    </row>
    <row r="445" spans="1:40" x14ac:dyDescent="0.25">
      <c r="A445" s="64" t="str">
        <f>'12peso'!A445</f>
        <v>nc</v>
      </c>
      <c r="B445" s="64" t="str">
        <f>'12peso'!B445</f>
        <v>nd</v>
      </c>
      <c r="C445" s="64" t="str">
        <f>'12peso'!C445</f>
        <v>i</v>
      </c>
      <c r="D445" s="64"/>
      <c r="E445" s="90">
        <f>'12peso'!E445</f>
        <v>7201020</v>
      </c>
      <c r="F445" s="88">
        <f>'12peso'!F445</f>
        <v>7201020</v>
      </c>
      <c r="G445" s="39" t="str">
        <f>'12peso'!G445</f>
        <v>Alimento para animais</v>
      </c>
      <c r="H445" s="85">
        <v>2.2200000000000002</v>
      </c>
      <c r="I445" s="85">
        <v>-0.42</v>
      </c>
      <c r="J445" s="85">
        <v>-0.24</v>
      </c>
      <c r="K445" s="85">
        <v>-0.49</v>
      </c>
      <c r="L445" s="85">
        <v>0.98</v>
      </c>
      <c r="M445" s="85">
        <v>-0.54</v>
      </c>
      <c r="N445" s="85">
        <v>0.64</v>
      </c>
      <c r="O445" s="85">
        <v>0.41</v>
      </c>
      <c r="P445" s="85">
        <v>1.59</v>
      </c>
      <c r="Q445" s="85">
        <v>0.1</v>
      </c>
      <c r="R445" s="85">
        <v>0.34</v>
      </c>
      <c r="S445" s="85">
        <v>-0.48</v>
      </c>
      <c r="T445" s="85">
        <v>1.01</v>
      </c>
      <c r="U445" s="85">
        <v>0.31</v>
      </c>
      <c r="V445" s="85">
        <v>-7.0000000000000007E-2</v>
      </c>
      <c r="W445" s="85">
        <v>0.41</v>
      </c>
      <c r="X445" s="85">
        <v>0.67</v>
      </c>
      <c r="Y445" s="85">
        <v>0.74</v>
      </c>
      <c r="Z445" s="85">
        <v>1.66</v>
      </c>
      <c r="AA445" s="85">
        <v>0.46</v>
      </c>
      <c r="AB445" s="85">
        <v>0.45</v>
      </c>
      <c r="AC445" s="85">
        <v>0.94</v>
      </c>
      <c r="AD445" s="85">
        <v>1.1000000000000001</v>
      </c>
      <c r="AE445" s="85">
        <v>0.69</v>
      </c>
      <c r="AF445" s="85">
        <v>0.7</v>
      </c>
      <c r="AG445" s="85">
        <v>0.85</v>
      </c>
      <c r="AH445" s="85">
        <v>0.19</v>
      </c>
      <c r="AI445" s="85">
        <v>0.27</v>
      </c>
      <c r="AJ445" s="85">
        <v>0.99</v>
      </c>
      <c r="AK445" s="85">
        <v>0.61</v>
      </c>
      <c r="AL445" s="85">
        <v>-0.2</v>
      </c>
      <c r="AM445" s="85">
        <v>0.42</v>
      </c>
      <c r="AN445" s="85">
        <v>-0.1</v>
      </c>
    </row>
    <row r="446" spans="1:40" x14ac:dyDescent="0.25">
      <c r="A446" s="64" t="str">
        <f>'12peso'!A446</f>
        <v>c</v>
      </c>
      <c r="B446" s="64" t="str">
        <f>'12peso'!B446</f>
        <v>sd</v>
      </c>
      <c r="C446" s="64" t="str">
        <f>'12peso'!C446</f>
        <v>i</v>
      </c>
      <c r="D446" s="64"/>
      <c r="E446" s="90">
        <f>'12peso'!E446</f>
        <v>7201023</v>
      </c>
      <c r="F446" s="88">
        <f>'12peso'!F446</f>
        <v>7201023</v>
      </c>
      <c r="G446" s="39" t="str">
        <f>'12peso'!G446</f>
        <v>Brinquedo</v>
      </c>
      <c r="H446" s="85">
        <v>0.74</v>
      </c>
      <c r="I446" s="85">
        <v>0.05</v>
      </c>
      <c r="J446" s="85">
        <v>0.68</v>
      </c>
      <c r="K446" s="85">
        <v>-0.14000000000000001</v>
      </c>
      <c r="L446" s="85">
        <v>0.56000000000000005</v>
      </c>
      <c r="M446" s="85">
        <v>1.35</v>
      </c>
      <c r="N446" s="85">
        <v>0.67</v>
      </c>
      <c r="O446" s="85">
        <v>1.68</v>
      </c>
      <c r="P446" s="85">
        <v>0.82</v>
      </c>
      <c r="Q446" s="85">
        <v>0.2</v>
      </c>
      <c r="R446" s="85">
        <v>-0.1</v>
      </c>
      <c r="S446" s="85">
        <v>0.75</v>
      </c>
      <c r="T446" s="85">
        <v>-0.05</v>
      </c>
      <c r="U446" s="85">
        <v>0.52</v>
      </c>
      <c r="V446" s="85">
        <v>0.81</v>
      </c>
      <c r="W446" s="85">
        <v>-0.88</v>
      </c>
      <c r="X446" s="85">
        <v>-1.17</v>
      </c>
      <c r="Y446" s="85">
        <v>-0.06</v>
      </c>
      <c r="Z446" s="85">
        <v>-0.27</v>
      </c>
      <c r="AA446" s="85">
        <v>0.9</v>
      </c>
      <c r="AB446" s="85">
        <v>0.17</v>
      </c>
      <c r="AC446" s="85">
        <v>0.72</v>
      </c>
      <c r="AD446" s="85">
        <v>0.99</v>
      </c>
      <c r="AE446" s="85">
        <v>-0.19</v>
      </c>
      <c r="AF446" s="85">
        <v>0.76</v>
      </c>
      <c r="AG446" s="85">
        <v>-0.19</v>
      </c>
      <c r="AH446" s="85">
        <v>0.9</v>
      </c>
      <c r="AI446" s="85">
        <v>1.21</v>
      </c>
      <c r="AJ446" s="85">
        <v>0.99</v>
      </c>
      <c r="AK446" s="85">
        <v>0.56999999999999995</v>
      </c>
      <c r="AL446" s="85">
        <v>0.35</v>
      </c>
      <c r="AM446" s="85">
        <v>-0.88</v>
      </c>
      <c r="AN446" s="85">
        <v>-0.1</v>
      </c>
    </row>
    <row r="447" spans="1:40" x14ac:dyDescent="0.25">
      <c r="A447" s="64" t="str">
        <f>'12peso'!A447</f>
        <v>nc</v>
      </c>
      <c r="B447" s="64" t="str">
        <f>'12peso'!B447</f>
        <v>s</v>
      </c>
      <c r="C447" s="64" t="str">
        <f>'12peso'!C447</f>
        <v>s</v>
      </c>
      <c r="D447" s="64"/>
      <c r="E447" s="90">
        <f>'12peso'!E447</f>
        <v>7201052</v>
      </c>
      <c r="F447" s="88">
        <f>'12peso'!F447</f>
        <v>7201052</v>
      </c>
      <c r="G447" s="39" t="str">
        <f>'12peso'!G447</f>
        <v>Locação de DVD</v>
      </c>
      <c r="H447" s="85">
        <v>0.3</v>
      </c>
      <c r="I447" s="85">
        <v>0.28000000000000003</v>
      </c>
      <c r="J447" s="85">
        <v>1.0900000000000001</v>
      </c>
      <c r="K447" s="85">
        <v>0.61</v>
      </c>
      <c r="L447" s="85">
        <v>0.91</v>
      </c>
      <c r="M447" s="85">
        <v>0.33</v>
      </c>
      <c r="N447" s="85">
        <v>-0.06</v>
      </c>
      <c r="O447" s="85">
        <v>-0.3</v>
      </c>
      <c r="P447" s="85">
        <v>1.25</v>
      </c>
      <c r="Q447" s="85">
        <v>2.0699999999999998</v>
      </c>
      <c r="R447" s="85">
        <v>-1.1599999999999999</v>
      </c>
      <c r="S447" s="85">
        <v>0.6</v>
      </c>
      <c r="T447" s="85">
        <v>0.13</v>
      </c>
      <c r="U447" s="85">
        <v>-0.09</v>
      </c>
      <c r="V447" s="85">
        <v>0.33</v>
      </c>
      <c r="W447" s="85">
        <v>1.24</v>
      </c>
      <c r="X447" s="85">
        <v>0.5</v>
      </c>
      <c r="Y447" s="85">
        <v>0.35</v>
      </c>
      <c r="Z447" s="85">
        <v>1.76</v>
      </c>
      <c r="AA447" s="85">
        <v>1.41</v>
      </c>
      <c r="AB447" s="85">
        <v>-0.59</v>
      </c>
      <c r="AC447" s="85">
        <v>-0.33</v>
      </c>
      <c r="AD447" s="85">
        <v>-1.19</v>
      </c>
      <c r="AE447" s="85">
        <v>0</v>
      </c>
      <c r="AF447" s="85">
        <v>0.37</v>
      </c>
      <c r="AG447" s="85">
        <v>-0.46</v>
      </c>
      <c r="AH447" s="85">
        <v>0.06</v>
      </c>
      <c r="AI447" s="85">
        <v>-1.28</v>
      </c>
      <c r="AJ447" s="85">
        <v>1.5</v>
      </c>
      <c r="AK447" s="85">
        <v>-0.28000000000000003</v>
      </c>
      <c r="AL447" s="85">
        <v>-0.01</v>
      </c>
      <c r="AM447" s="85">
        <v>1.31</v>
      </c>
      <c r="AN447" s="85">
        <v>0.06</v>
      </c>
    </row>
    <row r="448" spans="1:40" x14ac:dyDescent="0.25">
      <c r="A448" s="64" t="str">
        <f>'12peso'!A448</f>
        <v>nc</v>
      </c>
      <c r="B448" s="64" t="str">
        <f>'12peso'!B448</f>
        <v>s</v>
      </c>
      <c r="C448" s="64" t="str">
        <f>'12peso'!C448</f>
        <v>s</v>
      </c>
      <c r="D448" s="64"/>
      <c r="E448" s="90">
        <f>'12peso'!E448</f>
        <v>7201054</v>
      </c>
      <c r="F448" s="88">
        <f>'12peso'!F448</f>
        <v>7201054</v>
      </c>
      <c r="G448" s="39" t="str">
        <f>'12peso'!G448</f>
        <v>Boate e danceteria</v>
      </c>
      <c r="H448" s="85">
        <v>0.92</v>
      </c>
      <c r="I448" s="85">
        <v>1.18</v>
      </c>
      <c r="J448" s="85">
        <v>2.0299999999999998</v>
      </c>
      <c r="K448" s="85">
        <v>0.97</v>
      </c>
      <c r="L448" s="85">
        <v>-0.4</v>
      </c>
      <c r="M448" s="85">
        <v>-1.32</v>
      </c>
      <c r="N448" s="85">
        <v>-0.18</v>
      </c>
      <c r="O448" s="85">
        <v>-0.77</v>
      </c>
      <c r="P448" s="85">
        <v>0.76</v>
      </c>
      <c r="Q448" s="85">
        <v>-1.64</v>
      </c>
      <c r="R448" s="85">
        <v>3.34</v>
      </c>
      <c r="S448" s="85">
        <v>1.63</v>
      </c>
      <c r="T448" s="85">
        <v>1.71</v>
      </c>
      <c r="U448" s="85">
        <v>-0.22</v>
      </c>
      <c r="V448" s="85">
        <v>1.38</v>
      </c>
      <c r="W448" s="85">
        <v>1.2</v>
      </c>
      <c r="X448" s="85">
        <v>0.78</v>
      </c>
      <c r="Y448" s="85">
        <v>0.32</v>
      </c>
      <c r="Z448" s="85">
        <v>0.67</v>
      </c>
      <c r="AA448" s="85">
        <v>0.56999999999999995</v>
      </c>
      <c r="AB448" s="85">
        <v>0.64</v>
      </c>
      <c r="AC448" s="85">
        <v>-1.1200000000000001</v>
      </c>
      <c r="AD448" s="85">
        <v>0.23</v>
      </c>
      <c r="AE448" s="85">
        <v>0.38</v>
      </c>
      <c r="AF448" s="85">
        <v>0.35</v>
      </c>
      <c r="AG448" s="85">
        <v>1.3</v>
      </c>
      <c r="AH448" s="85">
        <v>0.83</v>
      </c>
      <c r="AI448" s="85">
        <v>1.26</v>
      </c>
      <c r="AJ448" s="85">
        <v>0.06</v>
      </c>
      <c r="AK448" s="85">
        <v>1.01</v>
      </c>
      <c r="AL448" s="85">
        <v>0.09</v>
      </c>
      <c r="AM448" s="85">
        <v>-0.84</v>
      </c>
      <c r="AN448" s="85">
        <v>0.51</v>
      </c>
    </row>
    <row r="449" spans="1:40" x14ac:dyDescent="0.25">
      <c r="A449" s="64" t="str">
        <f>'12peso'!A449</f>
        <v>m</v>
      </c>
      <c r="B449" s="64" t="str">
        <f>'12peso'!B449</f>
        <v>m</v>
      </c>
      <c r="C449" s="64" t="str">
        <f>'12peso'!C449</f>
        <v>m</v>
      </c>
      <c r="D449" s="64"/>
      <c r="E449" s="90">
        <f>'12peso'!E449</f>
        <v>7201063</v>
      </c>
      <c r="F449" s="88">
        <f>'12peso'!F449</f>
        <v>7201063</v>
      </c>
      <c r="G449" s="39" t="str">
        <f>'12peso'!G449</f>
        <v>Jogos de azar</v>
      </c>
      <c r="H449" s="85">
        <v>0</v>
      </c>
      <c r="I449" s="85">
        <v>0</v>
      </c>
      <c r="J449" s="85">
        <v>0</v>
      </c>
      <c r="K449" s="85">
        <v>0</v>
      </c>
      <c r="L449" s="85">
        <v>0</v>
      </c>
      <c r="M449" s="85">
        <v>0</v>
      </c>
      <c r="N449" s="85">
        <v>0</v>
      </c>
      <c r="O449" s="85">
        <v>0</v>
      </c>
      <c r="P449" s="85">
        <v>0</v>
      </c>
      <c r="Q449" s="85">
        <v>0</v>
      </c>
      <c r="R449" s="85">
        <v>0</v>
      </c>
      <c r="S449" s="85">
        <v>0</v>
      </c>
      <c r="T449" s="85">
        <v>0</v>
      </c>
      <c r="U449" s="85">
        <v>0</v>
      </c>
      <c r="V449" s="85">
        <v>0</v>
      </c>
      <c r="W449" s="85">
        <v>0</v>
      </c>
      <c r="X449" s="85">
        <v>0</v>
      </c>
      <c r="Y449" s="85">
        <v>0</v>
      </c>
      <c r="Z449" s="85">
        <v>0</v>
      </c>
      <c r="AA449" s="85">
        <v>0</v>
      </c>
      <c r="AB449" s="85">
        <v>0</v>
      </c>
      <c r="AC449" s="85">
        <v>0</v>
      </c>
      <c r="AD449" s="85">
        <v>0</v>
      </c>
      <c r="AE449" s="85">
        <v>0</v>
      </c>
      <c r="AF449" s="85">
        <v>0</v>
      </c>
      <c r="AG449" s="85">
        <v>0</v>
      </c>
      <c r="AH449" s="85">
        <v>0</v>
      </c>
      <c r="AI449" s="85">
        <v>0</v>
      </c>
      <c r="AJ449" s="85">
        <v>5.69</v>
      </c>
      <c r="AK449" s="85">
        <v>3.18</v>
      </c>
      <c r="AL449" s="85">
        <v>0</v>
      </c>
      <c r="AM449" s="85">
        <v>0</v>
      </c>
      <c r="AN449" s="85">
        <v>0</v>
      </c>
    </row>
    <row r="450" spans="1:40" x14ac:dyDescent="0.25">
      <c r="A450" s="64" t="str">
        <f>'12peso'!A450</f>
        <v>nc</v>
      </c>
      <c r="B450" s="64" t="str">
        <f>'12peso'!B450</f>
        <v>s</v>
      </c>
      <c r="C450" s="64" t="str">
        <f>'12peso'!C450</f>
        <v>s</v>
      </c>
      <c r="D450" s="64"/>
      <c r="E450" s="90">
        <f>'12peso'!E450</f>
        <v>7201068</v>
      </c>
      <c r="F450" s="88">
        <f>'12peso'!F450</f>
        <v>7201068</v>
      </c>
      <c r="G450" s="39" t="str">
        <f>'12peso'!G450</f>
        <v>Motel</v>
      </c>
      <c r="H450" s="85">
        <v>-1.17</v>
      </c>
      <c r="I450" s="85">
        <v>3.16</v>
      </c>
      <c r="J450" s="85">
        <v>-5.15</v>
      </c>
      <c r="K450" s="85">
        <v>7.43</v>
      </c>
      <c r="L450" s="85">
        <v>-6.72</v>
      </c>
      <c r="M450" s="85">
        <v>3.37</v>
      </c>
      <c r="N450" s="85">
        <v>3.03</v>
      </c>
      <c r="O450" s="85">
        <v>-0.02</v>
      </c>
      <c r="P450" s="85">
        <v>-2.39</v>
      </c>
      <c r="Q450" s="85">
        <v>7.6</v>
      </c>
      <c r="R450" s="85">
        <v>1.1299999999999999</v>
      </c>
      <c r="S450" s="85">
        <v>0.6</v>
      </c>
      <c r="T450" s="85">
        <v>-1.9</v>
      </c>
      <c r="U450" s="85">
        <v>2.19</v>
      </c>
      <c r="V450" s="85">
        <v>0.79</v>
      </c>
      <c r="W450" s="85">
        <v>-3.01</v>
      </c>
      <c r="X450" s="85">
        <v>-5.86</v>
      </c>
      <c r="Y450" s="85">
        <v>-1.18</v>
      </c>
      <c r="Z450" s="85">
        <v>-3.08</v>
      </c>
      <c r="AA450" s="85">
        <v>1.53</v>
      </c>
      <c r="AB450" s="85">
        <v>0</v>
      </c>
      <c r="AC450" s="85">
        <v>0</v>
      </c>
      <c r="AD450" s="85">
        <v>0.41</v>
      </c>
      <c r="AE450" s="85">
        <v>1.32</v>
      </c>
      <c r="AF450" s="85">
        <v>-1.42</v>
      </c>
      <c r="AG450" s="85">
        <v>-0.11</v>
      </c>
      <c r="AH450" s="85">
        <v>4.3099999999999996</v>
      </c>
      <c r="AI450" s="85">
        <v>0.19</v>
      </c>
      <c r="AJ450" s="85">
        <v>-0.48</v>
      </c>
      <c r="AK450" s="85">
        <v>1.28</v>
      </c>
      <c r="AL450" s="85">
        <v>0</v>
      </c>
      <c r="AM450" s="85">
        <v>0</v>
      </c>
      <c r="AN450" s="85">
        <v>0.73</v>
      </c>
    </row>
    <row r="451" spans="1:40" x14ac:dyDescent="0.25">
      <c r="A451" s="64" t="str">
        <f>'12peso'!A451</f>
        <v>nc</v>
      </c>
      <c r="B451" s="64" t="str">
        <f>'12peso'!B451</f>
        <v>s</v>
      </c>
      <c r="C451" s="64" t="str">
        <f>'12peso'!C451</f>
        <v>s</v>
      </c>
      <c r="D451" s="64"/>
      <c r="E451" s="90">
        <f>'12peso'!E451</f>
        <v>7201090</v>
      </c>
      <c r="F451" s="88">
        <f>'12peso'!F451</f>
        <v>7201090</v>
      </c>
      <c r="G451" s="39" t="str">
        <f>'12peso'!G451</f>
        <v>Hotel</v>
      </c>
      <c r="H451" s="85">
        <v>4.01</v>
      </c>
      <c r="I451" s="85">
        <v>1.05</v>
      </c>
      <c r="J451" s="85">
        <v>-0.2</v>
      </c>
      <c r="K451" s="85">
        <v>1.63</v>
      </c>
      <c r="L451" s="85">
        <v>-0.25</v>
      </c>
      <c r="M451" s="85">
        <v>0.42</v>
      </c>
      <c r="N451" s="85">
        <v>1.28</v>
      </c>
      <c r="O451" s="85">
        <v>0.33</v>
      </c>
      <c r="P451" s="85">
        <v>0.5</v>
      </c>
      <c r="Q451" s="85">
        <v>0.22</v>
      </c>
      <c r="R451" s="85">
        <v>-0.39</v>
      </c>
      <c r="S451" s="85">
        <v>0.48</v>
      </c>
      <c r="T451" s="85">
        <v>1.9</v>
      </c>
      <c r="U451" s="85">
        <v>0.6</v>
      </c>
      <c r="V451" s="85">
        <v>0.97</v>
      </c>
      <c r="W451" s="85">
        <v>1.26</v>
      </c>
      <c r="X451" s="85">
        <v>1.43</v>
      </c>
      <c r="Y451" s="85">
        <v>0.76</v>
      </c>
      <c r="Z451" s="85">
        <v>0.95</v>
      </c>
      <c r="AA451" s="85">
        <v>1.23</v>
      </c>
      <c r="AB451" s="85">
        <v>-0.1</v>
      </c>
      <c r="AC451" s="85">
        <v>2.78</v>
      </c>
      <c r="AD451" s="85">
        <v>-0.81</v>
      </c>
      <c r="AE451" s="85">
        <v>-0.61</v>
      </c>
      <c r="AF451" s="85">
        <v>0.9</v>
      </c>
      <c r="AG451" s="85">
        <v>1.37</v>
      </c>
      <c r="AH451" s="85">
        <v>3.01</v>
      </c>
      <c r="AI451" s="85">
        <v>0.4</v>
      </c>
      <c r="AJ451" s="85">
        <v>0.87</v>
      </c>
      <c r="AK451" s="85">
        <v>25.33</v>
      </c>
      <c r="AL451" s="85">
        <v>-7.65</v>
      </c>
      <c r="AM451" s="85">
        <v>-10.130000000000001</v>
      </c>
      <c r="AN451" s="85">
        <v>0.81</v>
      </c>
    </row>
    <row r="452" spans="1:40" x14ac:dyDescent="0.25">
      <c r="A452" s="64" t="str">
        <f>'12peso'!A452</f>
        <v>nc</v>
      </c>
      <c r="B452" s="64" t="str">
        <f>'12peso'!B452</f>
        <v>s</v>
      </c>
      <c r="C452" s="64" t="str">
        <f>'12peso'!C452</f>
        <v>s</v>
      </c>
      <c r="D452" s="64"/>
      <c r="E452" s="90">
        <f>'12peso'!E452</f>
        <v>7201095</v>
      </c>
      <c r="F452" s="88">
        <f>'12peso'!F452</f>
        <v>7201095</v>
      </c>
      <c r="G452" s="39" t="str">
        <f>'12peso'!G452</f>
        <v>Excursão</v>
      </c>
      <c r="H452" s="85">
        <v>1.69</v>
      </c>
      <c r="I452" s="85">
        <v>-3.74</v>
      </c>
      <c r="J452" s="85">
        <v>-6.23</v>
      </c>
      <c r="K452" s="85">
        <v>1.88</v>
      </c>
      <c r="L452" s="85">
        <v>-4.8099999999999996</v>
      </c>
      <c r="M452" s="85">
        <v>4.74</v>
      </c>
      <c r="N452" s="85">
        <v>3.46</v>
      </c>
      <c r="O452" s="85">
        <v>-7.09</v>
      </c>
      <c r="P452" s="85">
        <v>2.04</v>
      </c>
      <c r="Q452" s="85">
        <v>0.98</v>
      </c>
      <c r="R452" s="85">
        <v>6.55</v>
      </c>
      <c r="S452" s="85">
        <v>17.13</v>
      </c>
      <c r="T452" s="85">
        <v>-1.1200000000000001</v>
      </c>
      <c r="U452" s="85">
        <v>-2.85</v>
      </c>
      <c r="V452" s="85">
        <v>-9.99</v>
      </c>
      <c r="W452" s="85">
        <v>-2.4300000000000002</v>
      </c>
      <c r="X452" s="85">
        <v>0.42</v>
      </c>
      <c r="Y452" s="85">
        <v>0.46</v>
      </c>
      <c r="Z452" s="85">
        <v>6.49</v>
      </c>
      <c r="AA452" s="85">
        <v>0.35</v>
      </c>
      <c r="AB452" s="85">
        <v>-3.57</v>
      </c>
      <c r="AC452" s="85">
        <v>-2.11</v>
      </c>
      <c r="AD452" s="85">
        <v>2.35</v>
      </c>
      <c r="AE452" s="85">
        <v>8.89</v>
      </c>
      <c r="AF452" s="85">
        <v>9.26</v>
      </c>
      <c r="AG452" s="85">
        <v>-5.19</v>
      </c>
      <c r="AH452" s="85">
        <v>-2.2000000000000002</v>
      </c>
      <c r="AI452" s="85">
        <v>-2.74</v>
      </c>
      <c r="AJ452" s="85">
        <v>-2.08</v>
      </c>
      <c r="AK452" s="85">
        <v>-0.24</v>
      </c>
      <c r="AL452" s="85">
        <v>3.52</v>
      </c>
      <c r="AM452" s="85">
        <v>-0.61</v>
      </c>
      <c r="AN452" s="85">
        <v>-4.09</v>
      </c>
    </row>
    <row r="453" spans="1:40" x14ac:dyDescent="0.25">
      <c r="A453" s="64">
        <f>'12peso'!A453</f>
        <v>0</v>
      </c>
      <c r="B453" s="64">
        <f>'12peso'!B453</f>
        <v>0</v>
      </c>
      <c r="C453" s="64">
        <f>'12peso'!C453</f>
        <v>0</v>
      </c>
      <c r="D453" s="64"/>
      <c r="E453" s="113">
        <f>'12peso'!E453</f>
        <v>7202000</v>
      </c>
      <c r="F453" s="114">
        <f>'12peso'!F453</f>
        <v>7202</v>
      </c>
      <c r="G453" s="99" t="str">
        <f>'12peso'!G453</f>
        <v>Fumo</v>
      </c>
      <c r="H453" s="85">
        <v>0</v>
      </c>
      <c r="I453" s="85">
        <v>0</v>
      </c>
      <c r="J453" s="85">
        <v>0</v>
      </c>
      <c r="K453" s="85">
        <v>15.04</v>
      </c>
      <c r="L453" s="85">
        <v>4.6399999999999997</v>
      </c>
      <c r="M453" s="85">
        <v>-0.4</v>
      </c>
      <c r="N453" s="85">
        <v>0.09</v>
      </c>
      <c r="O453" s="85">
        <v>0</v>
      </c>
      <c r="P453" s="85">
        <v>0</v>
      </c>
      <c r="Q453" s="85">
        <v>0</v>
      </c>
      <c r="R453" s="85">
        <v>0.6</v>
      </c>
      <c r="S453" s="85">
        <v>3.94</v>
      </c>
      <c r="T453" s="85">
        <v>10.11</v>
      </c>
      <c r="U453" s="85">
        <v>0.93</v>
      </c>
      <c r="V453" s="85">
        <v>0</v>
      </c>
      <c r="W453" s="85">
        <v>0</v>
      </c>
      <c r="X453" s="85">
        <v>0</v>
      </c>
      <c r="Y453" s="85">
        <v>0</v>
      </c>
      <c r="Z453" s="85">
        <v>0</v>
      </c>
      <c r="AA453" s="85">
        <v>0</v>
      </c>
      <c r="AB453" s="85">
        <v>0</v>
      </c>
      <c r="AC453" s="85">
        <v>0</v>
      </c>
      <c r="AD453" s="85">
        <v>3.19</v>
      </c>
      <c r="AE453" s="85">
        <v>0.56999999999999995</v>
      </c>
      <c r="AF453" s="85">
        <v>7.79</v>
      </c>
      <c r="AG453" s="85">
        <v>-0.06</v>
      </c>
      <c r="AH453" s="85">
        <v>-0.49</v>
      </c>
      <c r="AI453" s="85">
        <v>0</v>
      </c>
      <c r="AJ453" s="85">
        <v>0</v>
      </c>
      <c r="AK453" s="85">
        <v>0</v>
      </c>
      <c r="AL453" s="85">
        <v>0</v>
      </c>
      <c r="AM453" s="85">
        <v>0</v>
      </c>
      <c r="AN453" s="85">
        <v>0</v>
      </c>
    </row>
    <row r="454" spans="1:40" x14ac:dyDescent="0.25">
      <c r="A454" s="64" t="str">
        <f>'12peso'!A454</f>
        <v>c</v>
      </c>
      <c r="B454" s="64" t="str">
        <f>'12peso'!B454</f>
        <v>nd</v>
      </c>
      <c r="C454" s="64" t="str">
        <f>'12peso'!C454</f>
        <v>i</v>
      </c>
      <c r="D454" s="64"/>
      <c r="E454" s="90">
        <f>'12peso'!E454</f>
        <v>7202041</v>
      </c>
      <c r="F454" s="88">
        <f>'12peso'!F454</f>
        <v>7202041</v>
      </c>
      <c r="G454" s="39" t="str">
        <f>'12peso'!G454</f>
        <v>Cigarro</v>
      </c>
      <c r="H454" s="85">
        <v>0</v>
      </c>
      <c r="I454" s="85">
        <v>0</v>
      </c>
      <c r="J454" s="85">
        <v>0</v>
      </c>
      <c r="K454" s="85">
        <v>15.04</v>
      </c>
      <c r="L454" s="85">
        <v>4.6399999999999997</v>
      </c>
      <c r="M454" s="85">
        <v>-0.4</v>
      </c>
      <c r="N454" s="85">
        <v>0.09</v>
      </c>
      <c r="O454" s="85">
        <v>0</v>
      </c>
      <c r="P454" s="85">
        <v>0</v>
      </c>
      <c r="Q454" s="85">
        <v>0</v>
      </c>
      <c r="R454" s="85">
        <v>0.6</v>
      </c>
      <c r="S454" s="85">
        <v>3.94</v>
      </c>
      <c r="T454" s="85">
        <v>10.11</v>
      </c>
      <c r="U454" s="85">
        <v>0.93</v>
      </c>
      <c r="V454" s="85">
        <v>0</v>
      </c>
      <c r="W454" s="85">
        <v>0</v>
      </c>
      <c r="X454" s="85">
        <v>0</v>
      </c>
      <c r="Y454" s="85">
        <v>0</v>
      </c>
      <c r="Z454" s="85">
        <v>0</v>
      </c>
      <c r="AA454" s="85">
        <v>0</v>
      </c>
      <c r="AB454" s="85">
        <v>0</v>
      </c>
      <c r="AC454" s="85">
        <v>0</v>
      </c>
      <c r="AD454" s="85">
        <v>3.19</v>
      </c>
      <c r="AE454" s="85">
        <v>0.56999999999999995</v>
      </c>
      <c r="AF454" s="85">
        <v>7.79</v>
      </c>
      <c r="AG454" s="85">
        <v>-0.06</v>
      </c>
      <c r="AH454" s="85">
        <v>-0.49</v>
      </c>
      <c r="AI454" s="85">
        <v>0</v>
      </c>
      <c r="AJ454" s="85">
        <v>0</v>
      </c>
      <c r="AK454" s="85">
        <v>0</v>
      </c>
      <c r="AL454" s="85">
        <v>0</v>
      </c>
      <c r="AM454" s="85">
        <v>0</v>
      </c>
      <c r="AN454" s="85">
        <v>0</v>
      </c>
    </row>
    <row r="455" spans="1:40" x14ac:dyDescent="0.25">
      <c r="A455" s="64">
        <f>'12peso'!A455</f>
        <v>0</v>
      </c>
      <c r="B455" s="64">
        <f>'12peso'!B455</f>
        <v>0</v>
      </c>
      <c r="C455" s="64">
        <f>'12peso'!C455</f>
        <v>0</v>
      </c>
      <c r="D455" s="64"/>
      <c r="E455" s="113">
        <f>'12peso'!E455</f>
        <v>7203000</v>
      </c>
      <c r="F455" s="114">
        <f>'12peso'!F455</f>
        <v>7203</v>
      </c>
      <c r="G455" s="99" t="str">
        <f>'12peso'!G455</f>
        <v>Fotografia e filmagem</v>
      </c>
      <c r="H455" s="85">
        <v>-0.34</v>
      </c>
      <c r="I455" s="85">
        <v>-0.2</v>
      </c>
      <c r="J455" s="85">
        <v>-0.06</v>
      </c>
      <c r="K455" s="85">
        <v>-0.41</v>
      </c>
      <c r="L455" s="85">
        <v>-7.0000000000000007E-2</v>
      </c>
      <c r="M455" s="85">
        <v>-0.16</v>
      </c>
      <c r="N455" s="85">
        <v>0.4</v>
      </c>
      <c r="O455" s="85">
        <v>0.25</v>
      </c>
      <c r="P455" s="85">
        <v>-1.06</v>
      </c>
      <c r="Q455" s="85">
        <v>0.68</v>
      </c>
      <c r="R455" s="85">
        <v>-0.31</v>
      </c>
      <c r="S455" s="85">
        <v>1.08</v>
      </c>
      <c r="T455" s="85">
        <v>-0.83</v>
      </c>
      <c r="U455" s="85">
        <v>1.24</v>
      </c>
      <c r="V455" s="85">
        <v>-0.4</v>
      </c>
      <c r="W455" s="85">
        <v>-1.49</v>
      </c>
      <c r="X455" s="85">
        <v>-0.44</v>
      </c>
      <c r="Y455" s="85">
        <v>-2.3199999999999998</v>
      </c>
      <c r="Z455" s="85">
        <v>0.79</v>
      </c>
      <c r="AA455" s="85">
        <v>0.33</v>
      </c>
      <c r="AB455" s="85">
        <v>-0.4</v>
      </c>
      <c r="AC455" s="85">
        <v>0.28999999999999998</v>
      </c>
      <c r="AD455" s="85">
        <v>-0.21</v>
      </c>
      <c r="AE455" s="85">
        <v>0.56000000000000005</v>
      </c>
      <c r="AF455" s="85">
        <v>0.9</v>
      </c>
      <c r="AG455" s="85">
        <v>0.44</v>
      </c>
      <c r="AH455" s="85">
        <v>0.06</v>
      </c>
      <c r="AI455" s="85">
        <v>1.6</v>
      </c>
      <c r="AJ455" s="85">
        <v>1.49</v>
      </c>
      <c r="AK455" s="85">
        <v>1.1599999999999999</v>
      </c>
      <c r="AL455" s="85">
        <v>2.08</v>
      </c>
      <c r="AM455" s="85">
        <v>0.16</v>
      </c>
      <c r="AN455" s="85">
        <v>0.75</v>
      </c>
    </row>
    <row r="456" spans="1:40" x14ac:dyDescent="0.25">
      <c r="A456" s="64" t="str">
        <f>'12peso'!A456</f>
        <v>c</v>
      </c>
      <c r="B456" s="64" t="str">
        <f>'12peso'!B456</f>
        <v>d</v>
      </c>
      <c r="C456" s="64" t="str">
        <f>'12peso'!C456</f>
        <v>i</v>
      </c>
      <c r="D456" s="64"/>
      <c r="E456" s="90">
        <f>'12peso'!E456</f>
        <v>7203001</v>
      </c>
      <c r="F456" s="88">
        <f>'12peso'!F456</f>
        <v>7203001</v>
      </c>
      <c r="G456" s="39" t="str">
        <f>'12peso'!G456</f>
        <v>Máquina fotográfica</v>
      </c>
      <c r="H456" s="85">
        <v>-0.69</v>
      </c>
      <c r="I456" s="85">
        <v>-0.21</v>
      </c>
      <c r="J456" s="85">
        <v>-0.21</v>
      </c>
      <c r="K456" s="85">
        <v>-0.67</v>
      </c>
      <c r="L456" s="85">
        <v>-0.98</v>
      </c>
      <c r="M456" s="85">
        <v>-1.04</v>
      </c>
      <c r="N456" s="85">
        <v>0.5</v>
      </c>
      <c r="O456" s="85">
        <v>-0.59</v>
      </c>
      <c r="P456" s="85">
        <v>-1.5</v>
      </c>
      <c r="Q456" s="85">
        <v>0.53</v>
      </c>
      <c r="R456" s="85">
        <v>-0.5</v>
      </c>
      <c r="S456" s="85">
        <v>1.21</v>
      </c>
      <c r="T456" s="85">
        <v>-0.81</v>
      </c>
      <c r="U456" s="85">
        <v>1.28</v>
      </c>
      <c r="V456" s="85">
        <v>-1.0900000000000001</v>
      </c>
      <c r="W456" s="85">
        <v>-2.71</v>
      </c>
      <c r="X456" s="85">
        <v>0.02</v>
      </c>
      <c r="Y456" s="85">
        <v>-3.69</v>
      </c>
      <c r="Z456" s="85">
        <v>0.65</v>
      </c>
      <c r="AA456" s="85">
        <v>0.64</v>
      </c>
      <c r="AB456" s="85">
        <v>-0.87</v>
      </c>
      <c r="AC456" s="85">
        <v>-0.18</v>
      </c>
      <c r="AD456" s="85">
        <v>-0.37</v>
      </c>
      <c r="AE456" s="85">
        <v>0.61</v>
      </c>
      <c r="AF456" s="85">
        <v>0.79</v>
      </c>
      <c r="AG456" s="85">
        <v>0.21</v>
      </c>
      <c r="AH456" s="85">
        <v>0.06</v>
      </c>
      <c r="AI456" s="85">
        <v>2.64</v>
      </c>
      <c r="AJ456" s="85">
        <v>1.51</v>
      </c>
      <c r="AK456" s="85">
        <v>1.17</v>
      </c>
      <c r="AL456" s="85">
        <v>1.95</v>
      </c>
      <c r="AM456" s="85">
        <v>-0.02</v>
      </c>
      <c r="AN456" s="85">
        <v>0.77</v>
      </c>
    </row>
    <row r="457" spans="1:40" x14ac:dyDescent="0.25">
      <c r="A457" s="64" t="str">
        <f>'12peso'!A457</f>
        <v>nc</v>
      </c>
      <c r="B457" s="64" t="str">
        <f>'12peso'!B457</f>
        <v>s</v>
      </c>
      <c r="C457" s="64" t="str">
        <f>'12peso'!C457</f>
        <v>s</v>
      </c>
      <c r="D457" s="64"/>
      <c r="E457" s="90">
        <f>'12peso'!E457</f>
        <v>7203003</v>
      </c>
      <c r="F457" s="88">
        <f>'12peso'!F457</f>
        <v>7203003</v>
      </c>
      <c r="G457" s="39" t="str">
        <f>'12peso'!G457</f>
        <v>Revelação e cópia</v>
      </c>
      <c r="H457" s="85">
        <v>0.54</v>
      </c>
      <c r="I457" s="85">
        <v>-0.17</v>
      </c>
      <c r="J457" s="85">
        <v>0.28999999999999998</v>
      </c>
      <c r="K457" s="85">
        <v>0.25</v>
      </c>
      <c r="L457" s="85">
        <v>2.21</v>
      </c>
      <c r="M457" s="85">
        <v>1.96</v>
      </c>
      <c r="N457" s="85">
        <v>0.17</v>
      </c>
      <c r="O457" s="85">
        <v>2.23</v>
      </c>
      <c r="P457" s="85">
        <v>-0.05</v>
      </c>
      <c r="Q457" s="85">
        <v>1.01</v>
      </c>
      <c r="R457" s="85">
        <v>0.11</v>
      </c>
      <c r="S457" s="85">
        <v>0.78</v>
      </c>
      <c r="T457" s="85">
        <v>-0.89</v>
      </c>
      <c r="U457" s="85">
        <v>1.1499999999999999</v>
      </c>
      <c r="V457" s="85">
        <v>1.1599999999999999</v>
      </c>
      <c r="W457" s="85">
        <v>1.18</v>
      </c>
      <c r="X457" s="85">
        <v>-1.43</v>
      </c>
      <c r="Y457" s="85">
        <v>0.62</v>
      </c>
      <c r="Z457" s="85">
        <v>1.08</v>
      </c>
      <c r="AA457" s="85">
        <v>-0.31</v>
      </c>
      <c r="AB457" s="85">
        <v>0.57999999999999996</v>
      </c>
      <c r="AC457" s="85">
        <v>1.23</v>
      </c>
      <c r="AD457" s="85">
        <v>0.11</v>
      </c>
      <c r="AE457" s="85">
        <v>0.47</v>
      </c>
      <c r="AF457" s="85">
        <v>1.1200000000000001</v>
      </c>
      <c r="AG457" s="85">
        <v>0.9</v>
      </c>
      <c r="AH457" s="85">
        <v>0.05</v>
      </c>
      <c r="AI457" s="85">
        <v>-0.45</v>
      </c>
      <c r="AJ457" s="85">
        <v>1.44</v>
      </c>
      <c r="AK457" s="85">
        <v>1.1399999999999999</v>
      </c>
      <c r="AL457" s="85">
        <v>2.36</v>
      </c>
      <c r="AM457" s="85">
        <v>0.53</v>
      </c>
      <c r="AN457" s="85">
        <v>0.71</v>
      </c>
    </row>
    <row r="458" spans="1:40" x14ac:dyDescent="0.25">
      <c r="A458" s="64">
        <f>'12peso'!A458</f>
        <v>0</v>
      </c>
      <c r="B458" s="64">
        <f>'12peso'!B458</f>
        <v>0</v>
      </c>
      <c r="C458" s="64">
        <f>'12peso'!C458</f>
        <v>0</v>
      </c>
      <c r="D458" s="64"/>
      <c r="E458" s="113">
        <f>'12peso'!E458</f>
        <v>8000000</v>
      </c>
      <c r="F458" s="111">
        <f>'12peso'!F458</f>
        <v>8</v>
      </c>
      <c r="G458" s="112" t="str">
        <f>'12peso'!G458</f>
        <v>Educação</v>
      </c>
      <c r="H458" s="85">
        <v>0.39</v>
      </c>
      <c r="I458" s="85">
        <v>5.62</v>
      </c>
      <c r="J458" s="85">
        <v>0.54</v>
      </c>
      <c r="K458" s="85">
        <v>0.04</v>
      </c>
      <c r="L458" s="85">
        <v>-0.01</v>
      </c>
      <c r="M458" s="85">
        <v>0.06</v>
      </c>
      <c r="N458" s="85">
        <v>0.12</v>
      </c>
      <c r="O458" s="85">
        <v>0.51</v>
      </c>
      <c r="P458" s="85">
        <v>0.1</v>
      </c>
      <c r="Q458" s="85">
        <v>0.05</v>
      </c>
      <c r="R458" s="85">
        <v>0.05</v>
      </c>
      <c r="S458" s="85">
        <v>0.19</v>
      </c>
      <c r="T458" s="85">
        <v>0.35</v>
      </c>
      <c r="U458" s="85">
        <v>5.4</v>
      </c>
      <c r="V458" s="85">
        <v>0.56000000000000005</v>
      </c>
      <c r="W458" s="85">
        <v>0.1</v>
      </c>
      <c r="X458" s="85">
        <v>0.06</v>
      </c>
      <c r="Y458" s="85">
        <v>0.18</v>
      </c>
      <c r="Z458" s="85">
        <v>0.11</v>
      </c>
      <c r="AA458" s="85">
        <v>0.67</v>
      </c>
      <c r="AB458" s="85">
        <v>0.12</v>
      </c>
      <c r="AC458" s="85">
        <v>0.09</v>
      </c>
      <c r="AD458" s="85">
        <v>0.08</v>
      </c>
      <c r="AE458" s="85">
        <v>0.05</v>
      </c>
      <c r="AF458" s="85">
        <v>0.56999999999999995</v>
      </c>
      <c r="AG458" s="85">
        <v>5.97</v>
      </c>
      <c r="AH458" s="85">
        <v>0.53</v>
      </c>
      <c r="AI458" s="85">
        <v>0.03</v>
      </c>
      <c r="AJ458" s="85">
        <v>0.13</v>
      </c>
      <c r="AK458" s="85">
        <v>0.02</v>
      </c>
      <c r="AL458" s="85">
        <v>0.04</v>
      </c>
      <c r="AM458" s="85">
        <v>0.43</v>
      </c>
      <c r="AN458" s="85">
        <v>0.18</v>
      </c>
    </row>
    <row r="459" spans="1:40" x14ac:dyDescent="0.25">
      <c r="A459" s="64">
        <f>'12peso'!A459</f>
        <v>0</v>
      </c>
      <c r="B459" s="64">
        <f>'12peso'!B459</f>
        <v>0</v>
      </c>
      <c r="C459" s="64">
        <f>'12peso'!C459</f>
        <v>0</v>
      </c>
      <c r="D459" s="64"/>
      <c r="E459" s="113">
        <f>'12peso'!E459</f>
        <v>8100000</v>
      </c>
      <c r="F459" s="114">
        <f>'12peso'!F459</f>
        <v>81</v>
      </c>
      <c r="G459" s="99" t="str">
        <f>'12peso'!G459</f>
        <v>Cursos, leitura e papelaria</v>
      </c>
      <c r="H459" s="85">
        <v>0.39</v>
      </c>
      <c r="I459" s="85">
        <v>5.62</v>
      </c>
      <c r="J459" s="85">
        <v>0.54</v>
      </c>
      <c r="K459" s="85">
        <v>0.04</v>
      </c>
      <c r="L459" s="85">
        <v>-0.01</v>
      </c>
      <c r="M459" s="85">
        <v>0.06</v>
      </c>
      <c r="N459" s="85">
        <v>0.12</v>
      </c>
      <c r="O459" s="85">
        <v>0.51</v>
      </c>
      <c r="P459" s="85">
        <v>0.1</v>
      </c>
      <c r="Q459" s="85">
        <v>0.05</v>
      </c>
      <c r="R459" s="85">
        <v>0.05</v>
      </c>
      <c r="S459" s="85">
        <v>0.19</v>
      </c>
      <c r="T459" s="85">
        <v>0.35</v>
      </c>
      <c r="U459" s="85">
        <v>5.4</v>
      </c>
      <c r="V459" s="85">
        <v>0.56000000000000005</v>
      </c>
      <c r="W459" s="85">
        <v>0.1</v>
      </c>
      <c r="X459" s="85">
        <v>0.06</v>
      </c>
      <c r="Y459" s="85">
        <v>0.18</v>
      </c>
      <c r="Z459" s="85">
        <v>0.11</v>
      </c>
      <c r="AA459" s="85">
        <v>0.67</v>
      </c>
      <c r="AB459" s="85">
        <v>0.12</v>
      </c>
      <c r="AC459" s="85">
        <v>0.09</v>
      </c>
      <c r="AD459" s="85">
        <v>0.08</v>
      </c>
      <c r="AE459" s="85">
        <v>0.05</v>
      </c>
      <c r="AF459" s="85">
        <v>0.56999999999999995</v>
      </c>
      <c r="AG459" s="85">
        <v>5.97</v>
      </c>
      <c r="AH459" s="85">
        <v>0.53</v>
      </c>
      <c r="AI459" s="85">
        <v>0.03</v>
      </c>
      <c r="AJ459" s="85">
        <v>0.13</v>
      </c>
      <c r="AK459" s="85">
        <v>0.02</v>
      </c>
      <c r="AL459" s="85">
        <v>0.04</v>
      </c>
      <c r="AM459" s="85">
        <v>0.43</v>
      </c>
      <c r="AN459" s="85">
        <v>0.18</v>
      </c>
    </row>
    <row r="460" spans="1:40" x14ac:dyDescent="0.25">
      <c r="A460" s="64">
        <f>'12peso'!A460</f>
        <v>0</v>
      </c>
      <c r="B460" s="64">
        <f>'12peso'!B460</f>
        <v>0</v>
      </c>
      <c r="C460" s="64">
        <f>'12peso'!C460</f>
        <v>0</v>
      </c>
      <c r="D460" s="64"/>
      <c r="E460" s="113">
        <f>'12peso'!E460</f>
        <v>8101000</v>
      </c>
      <c r="F460" s="114">
        <f>'12peso'!F460</f>
        <v>8101</v>
      </c>
      <c r="G460" s="99" t="str">
        <f>'12peso'!G460</f>
        <v>Cursos regulares</v>
      </c>
      <c r="H460" s="85">
        <v>0.35</v>
      </c>
      <c r="I460" s="85">
        <v>6.93</v>
      </c>
      <c r="J460" s="85">
        <v>0.59</v>
      </c>
      <c r="K460" s="85">
        <v>0.06</v>
      </c>
      <c r="L460" s="85">
        <v>0</v>
      </c>
      <c r="M460" s="85">
        <v>0</v>
      </c>
      <c r="N460" s="85">
        <v>0</v>
      </c>
      <c r="O460" s="85">
        <v>0.32</v>
      </c>
      <c r="P460" s="85">
        <v>0</v>
      </c>
      <c r="Q460" s="85">
        <v>0</v>
      </c>
      <c r="R460" s="85">
        <v>0</v>
      </c>
      <c r="S460" s="85">
        <v>0</v>
      </c>
      <c r="T460" s="85">
        <v>0.21</v>
      </c>
      <c r="U460" s="85">
        <v>6.91</v>
      </c>
      <c r="V460" s="85">
        <v>0.4</v>
      </c>
      <c r="W460" s="85">
        <v>0.05</v>
      </c>
      <c r="X460" s="85">
        <v>0</v>
      </c>
      <c r="Y460" s="85">
        <v>0</v>
      </c>
      <c r="Z460" s="85">
        <v>0</v>
      </c>
      <c r="AA460" s="85">
        <v>0.56000000000000005</v>
      </c>
      <c r="AB460" s="85">
        <v>0</v>
      </c>
      <c r="AC460" s="85">
        <v>0</v>
      </c>
      <c r="AD460" s="85">
        <v>0</v>
      </c>
      <c r="AE460" s="85">
        <v>0</v>
      </c>
      <c r="AF460" s="85">
        <v>0.36</v>
      </c>
      <c r="AG460" s="85">
        <v>7.64</v>
      </c>
      <c r="AH460" s="85">
        <v>0.46</v>
      </c>
      <c r="AI460" s="85">
        <v>0.06</v>
      </c>
      <c r="AJ460" s="85">
        <v>0</v>
      </c>
      <c r="AK460" s="85">
        <v>0</v>
      </c>
      <c r="AL460" s="85">
        <v>0</v>
      </c>
      <c r="AM460" s="85">
        <v>0.26</v>
      </c>
      <c r="AN460" s="85">
        <v>0</v>
      </c>
    </row>
    <row r="461" spans="1:40" x14ac:dyDescent="0.25">
      <c r="A461" s="64" t="str">
        <f>'12peso'!A461</f>
        <v>nc</v>
      </c>
      <c r="B461" s="64" t="str">
        <f>'12peso'!B461</f>
        <v>s</v>
      </c>
      <c r="C461" s="64" t="str">
        <f>'12peso'!C461</f>
        <v>s</v>
      </c>
      <c r="D461" s="64"/>
      <c r="E461" s="90">
        <f>'12peso'!E461</f>
        <v>8101001</v>
      </c>
      <c r="F461" s="88">
        <f>'12peso'!F461</f>
        <v>8101001</v>
      </c>
      <c r="G461" s="39" t="str">
        <f>'12peso'!G461</f>
        <v>Creche</v>
      </c>
      <c r="H461" s="85">
        <v>2.61</v>
      </c>
      <c r="I461" s="85">
        <v>2.42</v>
      </c>
      <c r="J461" s="85">
        <v>0</v>
      </c>
      <c r="K461" s="85">
        <v>0</v>
      </c>
      <c r="L461" s="85">
        <v>0</v>
      </c>
      <c r="M461" s="85">
        <v>0</v>
      </c>
      <c r="N461" s="85">
        <v>0</v>
      </c>
      <c r="O461" s="85">
        <v>2.65</v>
      </c>
      <c r="P461" s="85">
        <v>0</v>
      </c>
      <c r="Q461" s="85">
        <v>0</v>
      </c>
      <c r="R461" s="85">
        <v>0</v>
      </c>
      <c r="S461" s="85">
        <v>0</v>
      </c>
      <c r="T461" s="85">
        <v>2.5099999999999998</v>
      </c>
      <c r="U461" s="85">
        <v>2.1800000000000002</v>
      </c>
      <c r="V461" s="85">
        <v>0</v>
      </c>
      <c r="W461" s="85">
        <v>0</v>
      </c>
      <c r="X461" s="85">
        <v>0</v>
      </c>
      <c r="Y461" s="85">
        <v>0</v>
      </c>
      <c r="Z461" s="85">
        <v>0</v>
      </c>
      <c r="AA461" s="85">
        <v>5.07</v>
      </c>
      <c r="AB461" s="85">
        <v>0</v>
      </c>
      <c r="AC461" s="85">
        <v>0</v>
      </c>
      <c r="AD461" s="85">
        <v>0</v>
      </c>
      <c r="AE461" s="85">
        <v>0</v>
      </c>
      <c r="AF461" s="85">
        <v>0.62</v>
      </c>
      <c r="AG461" s="85">
        <v>1.35</v>
      </c>
      <c r="AH461" s="85">
        <v>0</v>
      </c>
      <c r="AI461" s="85">
        <v>0</v>
      </c>
      <c r="AJ461" s="85">
        <v>0</v>
      </c>
      <c r="AK461" s="85">
        <v>0</v>
      </c>
      <c r="AL461" s="85">
        <v>0</v>
      </c>
      <c r="AM461" s="85">
        <v>6.34</v>
      </c>
      <c r="AN461" s="85">
        <v>0</v>
      </c>
    </row>
    <row r="462" spans="1:40" x14ac:dyDescent="0.25">
      <c r="A462" s="64" t="str">
        <f>'12peso'!A462</f>
        <v>nc</v>
      </c>
      <c r="B462" s="64" t="str">
        <f>'12peso'!B462</f>
        <v>s</v>
      </c>
      <c r="C462" s="64" t="str">
        <f>'12peso'!C462</f>
        <v>s</v>
      </c>
      <c r="D462" s="64"/>
      <c r="E462" s="90">
        <f>'12peso'!E462</f>
        <v>8101002</v>
      </c>
      <c r="F462" s="88">
        <f>'12peso'!F462</f>
        <v>8101002</v>
      </c>
      <c r="G462" s="39" t="str">
        <f>'12peso'!G462</f>
        <v>Educação infantil</v>
      </c>
      <c r="H462" s="85">
        <v>0.24</v>
      </c>
      <c r="I462" s="85">
        <v>9.5299999999999994</v>
      </c>
      <c r="J462" s="85">
        <v>0.96</v>
      </c>
      <c r="K462" s="85">
        <v>0.04</v>
      </c>
      <c r="L462" s="85">
        <v>0</v>
      </c>
      <c r="M462" s="85">
        <v>0</v>
      </c>
      <c r="N462" s="85">
        <v>0</v>
      </c>
      <c r="O462" s="85">
        <v>0.21</v>
      </c>
      <c r="P462" s="85">
        <v>0</v>
      </c>
      <c r="Q462" s="85">
        <v>0</v>
      </c>
      <c r="R462" s="85">
        <v>0</v>
      </c>
      <c r="S462" s="85">
        <v>0</v>
      </c>
      <c r="T462" s="85">
        <v>0.12</v>
      </c>
      <c r="U462" s="85">
        <v>8.56</v>
      </c>
      <c r="V462" s="85">
        <v>0.28000000000000003</v>
      </c>
      <c r="W462" s="85">
        <v>0.05</v>
      </c>
      <c r="X462" s="85">
        <v>0</v>
      </c>
      <c r="Y462" s="85">
        <v>0</v>
      </c>
      <c r="Z462" s="85">
        <v>0</v>
      </c>
      <c r="AA462" s="85">
        <v>7.0000000000000007E-2</v>
      </c>
      <c r="AB462" s="85">
        <v>0</v>
      </c>
      <c r="AC462" s="85">
        <v>0</v>
      </c>
      <c r="AD462" s="85">
        <v>0</v>
      </c>
      <c r="AE462" s="85">
        <v>0</v>
      </c>
      <c r="AF462" s="85">
        <v>0.11</v>
      </c>
      <c r="AG462" s="85">
        <v>11.23</v>
      </c>
      <c r="AH462" s="85">
        <v>0.42</v>
      </c>
      <c r="AI462" s="85">
        <v>0.02</v>
      </c>
      <c r="AJ462" s="85">
        <v>0</v>
      </c>
      <c r="AK462" s="85">
        <v>0</v>
      </c>
      <c r="AL462" s="85">
        <v>0</v>
      </c>
      <c r="AM462" s="85">
        <v>0.09</v>
      </c>
      <c r="AN462" s="85">
        <v>0</v>
      </c>
    </row>
    <row r="463" spans="1:40" x14ac:dyDescent="0.25">
      <c r="A463" s="64" t="str">
        <f>'12peso'!A463</f>
        <v>nc</v>
      </c>
      <c r="B463" s="64" t="str">
        <f>'12peso'!B463</f>
        <v>s</v>
      </c>
      <c r="C463" s="64" t="str">
        <f>'12peso'!C463</f>
        <v>s</v>
      </c>
      <c r="D463" s="64"/>
      <c r="E463" s="90">
        <f>'12peso'!E463</f>
        <v>8101003</v>
      </c>
      <c r="F463" s="88">
        <f>'12peso'!F463</f>
        <v>8101003</v>
      </c>
      <c r="G463" s="39" t="str">
        <f>'12peso'!G463</f>
        <v>Ensino fundamental</v>
      </c>
      <c r="H463" s="85">
        <v>0.27</v>
      </c>
      <c r="I463" s="85">
        <v>8.3800000000000008</v>
      </c>
      <c r="J463" s="85">
        <v>1.23</v>
      </c>
      <c r="K463" s="85">
        <v>0.05</v>
      </c>
      <c r="L463" s="85">
        <v>0</v>
      </c>
      <c r="M463" s="85">
        <v>0</v>
      </c>
      <c r="N463" s="85">
        <v>0</v>
      </c>
      <c r="O463" s="85">
        <v>0.08</v>
      </c>
      <c r="P463" s="85">
        <v>0</v>
      </c>
      <c r="Q463" s="85">
        <v>0</v>
      </c>
      <c r="R463" s="85">
        <v>0</v>
      </c>
      <c r="S463" s="85">
        <v>0</v>
      </c>
      <c r="T463" s="85">
        <v>0.14000000000000001</v>
      </c>
      <c r="U463" s="85">
        <v>8.2899999999999991</v>
      </c>
      <c r="V463" s="85">
        <v>0.41</v>
      </c>
      <c r="W463" s="85">
        <v>0.16</v>
      </c>
      <c r="X463" s="85">
        <v>0</v>
      </c>
      <c r="Y463" s="85">
        <v>0</v>
      </c>
      <c r="Z463" s="85">
        <v>0</v>
      </c>
      <c r="AA463" s="85">
        <v>0.12</v>
      </c>
      <c r="AB463" s="85">
        <v>0</v>
      </c>
      <c r="AC463" s="85">
        <v>0</v>
      </c>
      <c r="AD463" s="85">
        <v>0</v>
      </c>
      <c r="AE463" s="85">
        <v>0</v>
      </c>
      <c r="AF463" s="85">
        <v>0.17</v>
      </c>
      <c r="AG463" s="85">
        <v>9.83</v>
      </c>
      <c r="AH463" s="85">
        <v>0.63</v>
      </c>
      <c r="AI463" s="85">
        <v>0.11</v>
      </c>
      <c r="AJ463" s="85">
        <v>0</v>
      </c>
      <c r="AK463" s="85">
        <v>0</v>
      </c>
      <c r="AL463" s="85">
        <v>0</v>
      </c>
      <c r="AM463" s="85">
        <v>0.17</v>
      </c>
      <c r="AN463" s="85">
        <v>0</v>
      </c>
    </row>
    <row r="464" spans="1:40" x14ac:dyDescent="0.25">
      <c r="A464" s="64" t="str">
        <f>'12peso'!A464</f>
        <v>nc</v>
      </c>
      <c r="B464" s="64" t="str">
        <f>'12peso'!B464</f>
        <v>s</v>
      </c>
      <c r="C464" s="64" t="str">
        <f>'12peso'!C464</f>
        <v>s</v>
      </c>
      <c r="D464" s="64"/>
      <c r="E464" s="90">
        <f>'12peso'!E464</f>
        <v>8101004</v>
      </c>
      <c r="F464" s="88">
        <f>'12peso'!F464</f>
        <v>8101004</v>
      </c>
      <c r="G464" s="39" t="str">
        <f>'12peso'!G464</f>
        <v>Ensino médio</v>
      </c>
      <c r="H464" s="85">
        <v>0.2</v>
      </c>
      <c r="I464" s="85">
        <v>9.0399999999999991</v>
      </c>
      <c r="J464" s="85">
        <v>0.71</v>
      </c>
      <c r="K464" s="85">
        <v>0.02</v>
      </c>
      <c r="L464" s="85">
        <v>0</v>
      </c>
      <c r="M464" s="85">
        <v>0</v>
      </c>
      <c r="N464" s="85">
        <v>0</v>
      </c>
      <c r="O464" s="85">
        <v>0.17</v>
      </c>
      <c r="P464" s="85">
        <v>0</v>
      </c>
      <c r="Q464" s="85">
        <v>0</v>
      </c>
      <c r="R464" s="85">
        <v>0</v>
      </c>
      <c r="S464" s="85">
        <v>0</v>
      </c>
      <c r="T464" s="85">
        <v>0.08</v>
      </c>
      <c r="U464" s="85">
        <v>8.4499999999999993</v>
      </c>
      <c r="V464" s="85">
        <v>0.69</v>
      </c>
      <c r="W464" s="85">
        <v>7.0000000000000007E-2</v>
      </c>
      <c r="X464" s="85">
        <v>0</v>
      </c>
      <c r="Y464" s="85">
        <v>0</v>
      </c>
      <c r="Z464" s="85">
        <v>0</v>
      </c>
      <c r="AA464" s="85">
        <v>0.06</v>
      </c>
      <c r="AB464" s="85">
        <v>0</v>
      </c>
      <c r="AC464" s="85">
        <v>0</v>
      </c>
      <c r="AD464" s="85">
        <v>0</v>
      </c>
      <c r="AE464" s="85">
        <v>0</v>
      </c>
      <c r="AF464" s="85">
        <v>0.1</v>
      </c>
      <c r="AG464" s="85">
        <v>9.7899999999999991</v>
      </c>
      <c r="AH464" s="85">
        <v>0.4</v>
      </c>
      <c r="AI464" s="85">
        <v>0.03</v>
      </c>
      <c r="AJ464" s="85">
        <v>0</v>
      </c>
      <c r="AK464" s="85">
        <v>0</v>
      </c>
      <c r="AL464" s="85">
        <v>0</v>
      </c>
      <c r="AM464" s="85">
        <v>7.0000000000000007E-2</v>
      </c>
      <c r="AN464" s="85">
        <v>0</v>
      </c>
    </row>
    <row r="465" spans="1:40" x14ac:dyDescent="0.25">
      <c r="A465" s="64" t="str">
        <f>'12peso'!A465</f>
        <v>nc</v>
      </c>
      <c r="B465" s="64" t="str">
        <f>'12peso'!B465</f>
        <v>s</v>
      </c>
      <c r="C465" s="64" t="str">
        <f>'12peso'!C465</f>
        <v>s</v>
      </c>
      <c r="D465" s="64"/>
      <c r="E465" s="90">
        <f>'12peso'!E465</f>
        <v>8101005</v>
      </c>
      <c r="F465" s="88">
        <f>'12peso'!F465</f>
        <v>8101005</v>
      </c>
      <c r="G465" s="39" t="str">
        <f>'12peso'!G465</f>
        <v>Ensino superior</v>
      </c>
      <c r="H465" s="85">
        <v>0.47</v>
      </c>
      <c r="I465" s="85">
        <v>5.94</v>
      </c>
      <c r="J465" s="85">
        <v>0.24</v>
      </c>
      <c r="K465" s="85">
        <v>0.09</v>
      </c>
      <c r="L465" s="85">
        <v>0</v>
      </c>
      <c r="M465" s="85">
        <v>0</v>
      </c>
      <c r="N465" s="85">
        <v>0</v>
      </c>
      <c r="O465" s="85">
        <v>0.42</v>
      </c>
      <c r="P465" s="85">
        <v>0</v>
      </c>
      <c r="Q465" s="85">
        <v>0</v>
      </c>
      <c r="R465" s="85">
        <v>0</v>
      </c>
      <c r="S465" s="85">
        <v>0</v>
      </c>
      <c r="T465" s="85">
        <v>0.28999999999999998</v>
      </c>
      <c r="U465" s="85">
        <v>6.23</v>
      </c>
      <c r="V465" s="85">
        <v>0.14000000000000001</v>
      </c>
      <c r="W465" s="85">
        <v>0</v>
      </c>
      <c r="X465" s="85">
        <v>0</v>
      </c>
      <c r="Y465" s="85">
        <v>0</v>
      </c>
      <c r="Z465" s="85">
        <v>0</v>
      </c>
      <c r="AA465" s="85">
        <v>0.72</v>
      </c>
      <c r="AB465" s="85">
        <v>0</v>
      </c>
      <c r="AC465" s="85">
        <v>0</v>
      </c>
      <c r="AD465" s="85">
        <v>0</v>
      </c>
      <c r="AE465" s="85">
        <v>0</v>
      </c>
      <c r="AF465" s="85">
        <v>0.6</v>
      </c>
      <c r="AG465" s="85">
        <v>6.14</v>
      </c>
      <c r="AH465" s="85">
        <v>0.43</v>
      </c>
      <c r="AI465" s="85">
        <v>0.06</v>
      </c>
      <c r="AJ465" s="85">
        <v>0</v>
      </c>
      <c r="AK465" s="85">
        <v>0</v>
      </c>
      <c r="AL465" s="85">
        <v>0</v>
      </c>
      <c r="AM465" s="85">
        <v>0.31</v>
      </c>
      <c r="AN465" s="85">
        <v>0</v>
      </c>
    </row>
    <row r="466" spans="1:40" x14ac:dyDescent="0.25">
      <c r="A466" s="64" t="str">
        <f>'12peso'!A466</f>
        <v>nc</v>
      </c>
      <c r="B466" s="64" t="str">
        <f>'12peso'!B466</f>
        <v>s</v>
      </c>
      <c r="C466" s="64" t="str">
        <f>'12peso'!C466</f>
        <v>s</v>
      </c>
      <c r="D466" s="64"/>
      <c r="E466" s="89">
        <f>'12peso'!E466</f>
        <v>9999999</v>
      </c>
      <c r="F466" s="88">
        <f>'12peso'!F466</f>
        <v>8101006</v>
      </c>
      <c r="G466" s="39" t="str">
        <f>'12peso'!G466</f>
        <v>Pós-graduação</v>
      </c>
      <c r="H466" s="85">
        <v>0</v>
      </c>
      <c r="I466" s="85">
        <v>4.28</v>
      </c>
      <c r="J466" s="85">
        <v>0.4</v>
      </c>
      <c r="K466" s="85">
        <v>0</v>
      </c>
      <c r="L466" s="85">
        <v>0</v>
      </c>
      <c r="M466" s="85">
        <v>0</v>
      </c>
      <c r="N466" s="85">
        <v>0</v>
      </c>
      <c r="O466" s="85">
        <v>0.56000000000000005</v>
      </c>
      <c r="P466" s="85">
        <v>0</v>
      </c>
      <c r="Q466" s="85">
        <v>0</v>
      </c>
      <c r="R466" s="85">
        <v>0</v>
      </c>
      <c r="S466" s="85">
        <v>0</v>
      </c>
      <c r="T466" s="85">
        <v>0.05</v>
      </c>
      <c r="U466" s="85">
        <v>3.86</v>
      </c>
      <c r="V466" s="85">
        <v>1.75</v>
      </c>
      <c r="W466" s="85">
        <v>0.03</v>
      </c>
      <c r="X466" s="85">
        <v>0</v>
      </c>
      <c r="Y466" s="85">
        <v>0</v>
      </c>
      <c r="Z466" s="85">
        <v>0</v>
      </c>
      <c r="AA466" s="85">
        <v>1.72</v>
      </c>
      <c r="AB466" s="85">
        <v>0</v>
      </c>
      <c r="AC466" s="85">
        <v>0</v>
      </c>
      <c r="AD466" s="85">
        <v>0</v>
      </c>
      <c r="AE466" s="85">
        <v>0</v>
      </c>
      <c r="AF466" s="85">
        <v>0.04</v>
      </c>
      <c r="AG466" s="85">
        <v>4.82</v>
      </c>
      <c r="AH466" s="85">
        <v>0.21</v>
      </c>
      <c r="AI466" s="85">
        <v>0</v>
      </c>
      <c r="AJ466" s="85">
        <v>0</v>
      </c>
      <c r="AK466" s="85">
        <v>0</v>
      </c>
      <c r="AL466" s="85">
        <v>0</v>
      </c>
      <c r="AM466" s="85">
        <v>0.26</v>
      </c>
      <c r="AN466" s="85">
        <v>0</v>
      </c>
    </row>
    <row r="467" spans="1:40" x14ac:dyDescent="0.25">
      <c r="A467" s="64">
        <f>'12peso'!A467</f>
        <v>0</v>
      </c>
      <c r="B467" s="64">
        <f>'12peso'!B467</f>
        <v>0</v>
      </c>
      <c r="C467" s="64">
        <f>'12peso'!C467</f>
        <v>0</v>
      </c>
      <c r="D467" s="64"/>
      <c r="E467" s="113">
        <f>'12peso'!E467</f>
        <v>8102000</v>
      </c>
      <c r="F467" s="114">
        <f>'12peso'!F467</f>
        <v>8102</v>
      </c>
      <c r="G467" s="99" t="str">
        <f>'12peso'!G467</f>
        <v>Leitura</v>
      </c>
      <c r="H467" s="85">
        <v>0.52</v>
      </c>
      <c r="I467" s="85">
        <v>0.23</v>
      </c>
      <c r="J467" s="85">
        <v>7.0000000000000007E-2</v>
      </c>
      <c r="K467" s="85">
        <v>0.1</v>
      </c>
      <c r="L467" s="85">
        <v>-0.15</v>
      </c>
      <c r="M467" s="85">
        <v>0.16</v>
      </c>
      <c r="N467" s="85">
        <v>0.56999999999999995</v>
      </c>
      <c r="O467" s="85">
        <v>0.24</v>
      </c>
      <c r="P467" s="85">
        <v>0</v>
      </c>
      <c r="Q467" s="85">
        <v>-0.02</v>
      </c>
      <c r="R467" s="85">
        <v>0.01</v>
      </c>
      <c r="S467" s="85">
        <v>0.99</v>
      </c>
      <c r="T467" s="85">
        <v>0.99</v>
      </c>
      <c r="U467" s="85">
        <v>0.31</v>
      </c>
      <c r="V467" s="85">
        <v>0.24</v>
      </c>
      <c r="W467" s="85">
        <v>0.12</v>
      </c>
      <c r="X467" s="85">
        <v>0.53</v>
      </c>
      <c r="Y467" s="85">
        <v>1</v>
      </c>
      <c r="Z467" s="85">
        <v>0.38</v>
      </c>
      <c r="AA467" s="85">
        <v>0.28999999999999998</v>
      </c>
      <c r="AB467" s="85">
        <v>0.04</v>
      </c>
      <c r="AC467" s="85">
        <v>0.15</v>
      </c>
      <c r="AD467" s="85">
        <v>0.24</v>
      </c>
      <c r="AE467" s="85">
        <v>0.17</v>
      </c>
      <c r="AF467" s="85">
        <v>1.62</v>
      </c>
      <c r="AG467" s="85">
        <v>0.46</v>
      </c>
      <c r="AH467" s="85">
        <v>0.21</v>
      </c>
      <c r="AI467" s="85">
        <v>0.08</v>
      </c>
      <c r="AJ467" s="85">
        <v>0.82</v>
      </c>
      <c r="AK467" s="85">
        <v>0.04</v>
      </c>
      <c r="AL467" s="85">
        <v>0.33</v>
      </c>
      <c r="AM467" s="85">
        <v>0.69</v>
      </c>
      <c r="AN467" s="85">
        <v>0.35</v>
      </c>
    </row>
    <row r="468" spans="1:40" x14ac:dyDescent="0.25">
      <c r="A468" s="64" t="str">
        <f>'12peso'!A468</f>
        <v>nc</v>
      </c>
      <c r="B468" s="64" t="str">
        <f>'12peso'!B468</f>
        <v>nd</v>
      </c>
      <c r="C468" s="64" t="str">
        <f>'12peso'!C468</f>
        <v>i</v>
      </c>
      <c r="D468" s="64"/>
      <c r="E468" s="90">
        <f>'12peso'!E468</f>
        <v>8102001</v>
      </c>
      <c r="F468" s="88">
        <f>'12peso'!F468</f>
        <v>8102001</v>
      </c>
      <c r="G468" s="39" t="str">
        <f>'12peso'!G468</f>
        <v>Jornal diário</v>
      </c>
      <c r="H468" s="85">
        <v>0.53</v>
      </c>
      <c r="I468" s="85">
        <v>0.49</v>
      </c>
      <c r="J468" s="85">
        <v>0</v>
      </c>
      <c r="K468" s="85">
        <v>-0.5</v>
      </c>
      <c r="L468" s="85">
        <v>-0.59</v>
      </c>
      <c r="M468" s="85">
        <v>0</v>
      </c>
      <c r="N468" s="85">
        <v>0.34</v>
      </c>
      <c r="O468" s="85">
        <v>0.32</v>
      </c>
      <c r="P468" s="85">
        <v>0</v>
      </c>
      <c r="Q468" s="85">
        <v>0</v>
      </c>
      <c r="R468" s="85">
        <v>0</v>
      </c>
      <c r="S468" s="85">
        <v>0.56999999999999995</v>
      </c>
      <c r="T468" s="85">
        <v>0</v>
      </c>
      <c r="U468" s="85">
        <v>0</v>
      </c>
      <c r="V468" s="85">
        <v>0.4</v>
      </c>
      <c r="W468" s="85">
        <v>0</v>
      </c>
      <c r="X468" s="85">
        <v>0</v>
      </c>
      <c r="Y468" s="85">
        <v>0</v>
      </c>
      <c r="Z468" s="85">
        <v>0</v>
      </c>
      <c r="AA468" s="85">
        <v>0</v>
      </c>
      <c r="AB468" s="85">
        <v>0</v>
      </c>
      <c r="AC468" s="85">
        <v>0.33</v>
      </c>
      <c r="AD468" s="85">
        <v>0.93</v>
      </c>
      <c r="AE468" s="85">
        <v>0</v>
      </c>
      <c r="AF468" s="85">
        <v>3.31</v>
      </c>
      <c r="AG468" s="85">
        <v>0.23</v>
      </c>
      <c r="AH468" s="85">
        <v>0.21</v>
      </c>
      <c r="AI468" s="85">
        <v>0</v>
      </c>
      <c r="AJ468" s="85">
        <v>0</v>
      </c>
      <c r="AK468" s="85">
        <v>0.56000000000000005</v>
      </c>
      <c r="AL468" s="85">
        <v>1.63</v>
      </c>
      <c r="AM468" s="85">
        <v>0.35</v>
      </c>
      <c r="AN468" s="85">
        <v>0</v>
      </c>
    </row>
    <row r="469" spans="1:40" x14ac:dyDescent="0.25">
      <c r="A469" s="64" t="str">
        <f>'12peso'!A469</f>
        <v>nc</v>
      </c>
      <c r="B469" s="64" t="str">
        <f>'12peso'!B469</f>
        <v>nd</v>
      </c>
      <c r="C469" s="64" t="str">
        <f>'12peso'!C469</f>
        <v>i</v>
      </c>
      <c r="D469" s="64"/>
      <c r="E469" s="90">
        <f>'12peso'!E469</f>
        <v>8102002</v>
      </c>
      <c r="F469" s="88">
        <f>'12peso'!F469</f>
        <v>8102002</v>
      </c>
      <c r="G469" s="39" t="str">
        <f>'12peso'!G469</f>
        <v>Assinatura de jornal</v>
      </c>
      <c r="H469" s="85">
        <v>0.41</v>
      </c>
      <c r="I469" s="85">
        <v>0.48</v>
      </c>
      <c r="J469" s="85">
        <v>0.21</v>
      </c>
      <c r="K469" s="85">
        <v>0.38</v>
      </c>
      <c r="L469" s="85">
        <v>0.38</v>
      </c>
      <c r="M469" s="85">
        <v>0.38</v>
      </c>
      <c r="N469" s="85">
        <v>0.39</v>
      </c>
      <c r="O469" s="85">
        <v>0.43</v>
      </c>
      <c r="P469" s="85">
        <v>0.43</v>
      </c>
      <c r="Q469" s="85">
        <v>0.6</v>
      </c>
      <c r="R469" s="85">
        <v>0.68</v>
      </c>
      <c r="S469" s="85">
        <v>0.56000000000000005</v>
      </c>
      <c r="T469" s="85">
        <v>0.64</v>
      </c>
      <c r="U469" s="85">
        <v>0.73</v>
      </c>
      <c r="V469" s="85">
        <v>0.39</v>
      </c>
      <c r="W469" s="85">
        <v>0.56999999999999995</v>
      </c>
      <c r="X469" s="85">
        <v>0.56999999999999995</v>
      </c>
      <c r="Y469" s="85">
        <v>0.64</v>
      </c>
      <c r="Z469" s="85">
        <v>0.6</v>
      </c>
      <c r="AA469" s="85">
        <v>0.53</v>
      </c>
      <c r="AB469" s="85">
        <v>0.53</v>
      </c>
      <c r="AC469" s="85">
        <v>0.45</v>
      </c>
      <c r="AD469" s="85">
        <v>0.28999999999999998</v>
      </c>
      <c r="AE469" s="85">
        <v>0.3</v>
      </c>
      <c r="AF469" s="85">
        <v>0.19</v>
      </c>
      <c r="AG469" s="85">
        <v>0.28999999999999998</v>
      </c>
      <c r="AH469" s="85">
        <v>0.38</v>
      </c>
      <c r="AI469" s="85">
        <v>0.28999999999999998</v>
      </c>
      <c r="AJ469" s="85">
        <v>0.44</v>
      </c>
      <c r="AK469" s="85">
        <v>0.37</v>
      </c>
      <c r="AL469" s="85">
        <v>0.4</v>
      </c>
      <c r="AM469" s="85">
        <v>0.48</v>
      </c>
      <c r="AN469" s="85">
        <v>0.43</v>
      </c>
    </row>
    <row r="470" spans="1:40" x14ac:dyDescent="0.25">
      <c r="A470" s="64" t="str">
        <f>'12peso'!A470</f>
        <v>nc</v>
      </c>
      <c r="B470" s="64" t="str">
        <f>'12peso'!B470</f>
        <v>nd</v>
      </c>
      <c r="C470" s="64" t="str">
        <f>'12peso'!C470</f>
        <v>i</v>
      </c>
      <c r="D470" s="64"/>
      <c r="E470" s="175">
        <f>'12peso'!E470</f>
        <v>8102999</v>
      </c>
      <c r="F470" s="88">
        <f>'12peso'!F470</f>
        <v>8102004</v>
      </c>
      <c r="G470" s="39" t="str">
        <f>'12peso'!G470</f>
        <v>Revista</v>
      </c>
      <c r="H470" s="85">
        <v>0</v>
      </c>
      <c r="I470" s="85">
        <v>0</v>
      </c>
      <c r="J470" s="85">
        <v>0</v>
      </c>
      <c r="K470" s="85">
        <v>0.35</v>
      </c>
      <c r="L470" s="85">
        <v>0</v>
      </c>
      <c r="M470" s="85">
        <v>0.37</v>
      </c>
      <c r="N470" s="85">
        <v>1.01</v>
      </c>
      <c r="O470" s="85">
        <v>0.32</v>
      </c>
      <c r="P470" s="85">
        <v>0.01</v>
      </c>
      <c r="Q470" s="85">
        <v>0</v>
      </c>
      <c r="R470" s="85">
        <v>0</v>
      </c>
      <c r="S470" s="85">
        <v>1.54</v>
      </c>
      <c r="T470" s="85">
        <v>1.04</v>
      </c>
      <c r="U470" s="85">
        <v>0.14000000000000001</v>
      </c>
      <c r="V470" s="85">
        <v>0</v>
      </c>
      <c r="W470" s="85">
        <v>0</v>
      </c>
      <c r="X470" s="85">
        <v>1</v>
      </c>
      <c r="Y470" s="85">
        <v>2.25</v>
      </c>
      <c r="Z470" s="85">
        <v>0.56000000000000005</v>
      </c>
      <c r="AA470" s="85">
        <v>0.46</v>
      </c>
      <c r="AB470" s="85">
        <v>0.01</v>
      </c>
      <c r="AC470" s="85">
        <v>0.01</v>
      </c>
      <c r="AD470" s="85">
        <v>0.02</v>
      </c>
      <c r="AE470" s="85">
        <v>0.04</v>
      </c>
      <c r="AF470" s="85">
        <v>0.93</v>
      </c>
      <c r="AG470" s="85">
        <v>0</v>
      </c>
      <c r="AH470" s="85">
        <v>0</v>
      </c>
      <c r="AI470" s="85">
        <v>0</v>
      </c>
      <c r="AJ470" s="85">
        <v>2</v>
      </c>
      <c r="AK470" s="85">
        <v>0</v>
      </c>
      <c r="AL470" s="85">
        <v>0</v>
      </c>
      <c r="AM470" s="85">
        <v>1.18</v>
      </c>
      <c r="AN470" s="85">
        <v>0.68</v>
      </c>
    </row>
    <row r="471" spans="1:40" x14ac:dyDescent="0.25">
      <c r="A471" s="64" t="str">
        <f>'12peso'!A471</f>
        <v>nc</v>
      </c>
      <c r="B471" s="64" t="str">
        <f>'12peso'!B471</f>
        <v>sd</v>
      </c>
      <c r="C471" s="64" t="str">
        <f>'12peso'!C471</f>
        <v>i</v>
      </c>
      <c r="D471" s="64"/>
      <c r="E471" s="175">
        <f>'12peso'!E471</f>
        <v>8102999</v>
      </c>
      <c r="F471" s="88">
        <f>'12peso'!F471</f>
        <v>8102005</v>
      </c>
      <c r="G471" s="39" t="str">
        <f>'12peso'!G471</f>
        <v>Livro</v>
      </c>
      <c r="H471" s="85">
        <v>1.27</v>
      </c>
      <c r="I471" s="85">
        <v>0.24</v>
      </c>
      <c r="J471" s="85">
        <v>0.2</v>
      </c>
      <c r="K471" s="85">
        <v>0.22</v>
      </c>
      <c r="L471" s="85">
        <v>-0.1</v>
      </c>
      <c r="M471" s="85">
        <v>-0.05</v>
      </c>
      <c r="N471" s="85">
        <v>0.2</v>
      </c>
      <c r="O471" s="85">
        <v>-0.01</v>
      </c>
      <c r="P471" s="85">
        <v>-0.13</v>
      </c>
      <c r="Q471" s="85">
        <v>-0.23</v>
      </c>
      <c r="R471" s="85">
        <v>-0.13</v>
      </c>
      <c r="S471" s="85">
        <v>0.69</v>
      </c>
      <c r="T471" s="85">
        <v>1.91</v>
      </c>
      <c r="U471" s="85">
        <v>0.71</v>
      </c>
      <c r="V471" s="85">
        <v>0.4</v>
      </c>
      <c r="W471" s="85">
        <v>0.28999999999999998</v>
      </c>
      <c r="X471" s="85">
        <v>0.31</v>
      </c>
      <c r="Y471" s="85">
        <v>0.19</v>
      </c>
      <c r="Z471" s="85">
        <v>0.41</v>
      </c>
      <c r="AA471" s="85">
        <v>0.24</v>
      </c>
      <c r="AB471" s="85">
        <v>0</v>
      </c>
      <c r="AC471" s="85">
        <v>0.12</v>
      </c>
      <c r="AD471" s="85">
        <v>-0.04</v>
      </c>
      <c r="AE471" s="85">
        <v>0.5</v>
      </c>
      <c r="AF471" s="85">
        <v>1.52</v>
      </c>
      <c r="AG471" s="85">
        <v>1.37</v>
      </c>
      <c r="AH471" s="85">
        <v>0.46</v>
      </c>
      <c r="AI471" s="85">
        <v>0.2</v>
      </c>
      <c r="AJ471" s="85">
        <v>-0.03</v>
      </c>
      <c r="AK471" s="85">
        <v>-0.45</v>
      </c>
      <c r="AL471" s="85">
        <v>-0.36</v>
      </c>
      <c r="AM471" s="85">
        <v>0.34</v>
      </c>
      <c r="AN471" s="85">
        <v>0.16</v>
      </c>
    </row>
    <row r="472" spans="1:40" x14ac:dyDescent="0.25">
      <c r="A472" s="64">
        <f>'12peso'!A472</f>
        <v>0</v>
      </c>
      <c r="B472" s="64">
        <f>'12peso'!B472</f>
        <v>0</v>
      </c>
      <c r="C472" s="64">
        <f>'12peso'!C472</f>
        <v>0</v>
      </c>
      <c r="D472" s="64"/>
      <c r="E472" s="113">
        <f>'12peso'!E472</f>
        <v>8103000</v>
      </c>
      <c r="F472" s="114">
        <f>'12peso'!F472</f>
        <v>8103</v>
      </c>
      <c r="G472" s="99" t="str">
        <f>'12peso'!G472</f>
        <v>Papelaria</v>
      </c>
      <c r="H472" s="85">
        <v>1.34</v>
      </c>
      <c r="I472" s="85">
        <v>0.64</v>
      </c>
      <c r="J472" s="85">
        <v>0.61</v>
      </c>
      <c r="K472" s="85">
        <v>-0.15</v>
      </c>
      <c r="L472" s="85">
        <v>0.15</v>
      </c>
      <c r="M472" s="85">
        <v>0.54</v>
      </c>
      <c r="N472" s="85">
        <v>0.64</v>
      </c>
      <c r="O472" s="85">
        <v>0.64</v>
      </c>
      <c r="P472" s="85">
        <v>0.57999999999999996</v>
      </c>
      <c r="Q472" s="85">
        <v>0.67</v>
      </c>
      <c r="R472" s="85">
        <v>0.63</v>
      </c>
      <c r="S472" s="85">
        <v>0.94</v>
      </c>
      <c r="T472" s="85">
        <v>1.28</v>
      </c>
      <c r="U472" s="85">
        <v>0.56999999999999995</v>
      </c>
      <c r="V472" s="85">
        <v>0.96</v>
      </c>
      <c r="W472" s="85">
        <v>0.73</v>
      </c>
      <c r="X472" s="85">
        <v>-0.01</v>
      </c>
      <c r="Y472" s="85">
        <v>0.9</v>
      </c>
      <c r="Z472" s="85">
        <v>0.83</v>
      </c>
      <c r="AA472" s="85">
        <v>-0.14000000000000001</v>
      </c>
      <c r="AB472" s="85">
        <v>0.43</v>
      </c>
      <c r="AC472" s="85">
        <v>1.04</v>
      </c>
      <c r="AD472" s="85">
        <v>0.65</v>
      </c>
      <c r="AE472" s="85">
        <v>0.46</v>
      </c>
      <c r="AF472" s="85">
        <v>1.95</v>
      </c>
      <c r="AG472" s="85">
        <v>0.76</v>
      </c>
      <c r="AH472" s="85">
        <v>1.53</v>
      </c>
      <c r="AI472" s="85">
        <v>-0.21</v>
      </c>
      <c r="AJ472" s="85">
        <v>0.55000000000000004</v>
      </c>
      <c r="AK472" s="85">
        <v>0.24</v>
      </c>
      <c r="AL472" s="85">
        <v>0.01</v>
      </c>
      <c r="AM472" s="85">
        <v>-0.04</v>
      </c>
      <c r="AN472" s="85">
        <v>1.19</v>
      </c>
    </row>
    <row r="473" spans="1:40" x14ac:dyDescent="0.25">
      <c r="A473" s="64" t="str">
        <f>'12peso'!A473</f>
        <v>c</v>
      </c>
      <c r="B473" s="64" t="str">
        <f>'12peso'!B473</f>
        <v>nd</v>
      </c>
      <c r="C473" s="64" t="str">
        <f>'12peso'!C473</f>
        <v>i</v>
      </c>
      <c r="D473" s="64"/>
      <c r="E473" s="90">
        <f>'12peso'!E473</f>
        <v>8103001</v>
      </c>
      <c r="F473" s="88">
        <f>'12peso'!F473</f>
        <v>8103001</v>
      </c>
      <c r="G473" s="39" t="str">
        <f>'12peso'!G473</f>
        <v>Caderno</v>
      </c>
      <c r="H473" s="85">
        <v>0.96</v>
      </c>
      <c r="I473" s="85">
        <v>0.87</v>
      </c>
      <c r="J473" s="85">
        <v>0.95</v>
      </c>
      <c r="K473" s="85">
        <v>0.54</v>
      </c>
      <c r="L473" s="85">
        <v>-0.23</v>
      </c>
      <c r="M473" s="85">
        <v>0.32</v>
      </c>
      <c r="N473" s="85">
        <v>0.28999999999999998</v>
      </c>
      <c r="O473" s="85">
        <v>0.62</v>
      </c>
      <c r="P473" s="85">
        <v>0.51</v>
      </c>
      <c r="Q473" s="85">
        <v>0.79</v>
      </c>
      <c r="R473" s="85">
        <v>0.5</v>
      </c>
      <c r="S473" s="85">
        <v>0.41</v>
      </c>
      <c r="T473" s="85">
        <v>2.02</v>
      </c>
      <c r="U473" s="85">
        <v>1.29</v>
      </c>
      <c r="V473" s="85">
        <v>1.24</v>
      </c>
      <c r="W473" s="85">
        <v>0.64</v>
      </c>
      <c r="X473" s="85">
        <v>-0.59</v>
      </c>
      <c r="Y473" s="85">
        <v>1.4</v>
      </c>
      <c r="Z473" s="85">
        <v>0.92</v>
      </c>
      <c r="AA473" s="85">
        <v>-0.3</v>
      </c>
      <c r="AB473" s="85">
        <v>1.1599999999999999</v>
      </c>
      <c r="AC473" s="85">
        <v>1.1100000000000001</v>
      </c>
      <c r="AD473" s="85">
        <v>0.9</v>
      </c>
      <c r="AE473" s="85">
        <v>-0.03</v>
      </c>
      <c r="AF473" s="85">
        <v>2.33</v>
      </c>
      <c r="AG473" s="85">
        <v>1.2</v>
      </c>
      <c r="AH473" s="85">
        <v>0.79</v>
      </c>
      <c r="AI473" s="85">
        <v>-0.28000000000000003</v>
      </c>
      <c r="AJ473" s="85">
        <v>-0.27</v>
      </c>
      <c r="AK473" s="85">
        <v>0.4</v>
      </c>
      <c r="AL473" s="85">
        <v>-1.03</v>
      </c>
      <c r="AM473" s="85">
        <v>-0.44</v>
      </c>
      <c r="AN473" s="85">
        <v>0.01</v>
      </c>
    </row>
    <row r="474" spans="1:40" x14ac:dyDescent="0.25">
      <c r="A474" s="64" t="str">
        <f>'12peso'!A474</f>
        <v>nc</v>
      </c>
      <c r="B474" s="64" t="str">
        <f>'12peso'!B474</f>
        <v>s</v>
      </c>
      <c r="C474" s="64" t="str">
        <f>'12peso'!C474</f>
        <v>s</v>
      </c>
      <c r="D474" s="64"/>
      <c r="E474" s="90">
        <f>'12peso'!E474</f>
        <v>8103002</v>
      </c>
      <c r="F474" s="88">
        <f>'12peso'!F474</f>
        <v>8103002</v>
      </c>
      <c r="G474" s="39" t="str">
        <f>'12peso'!G474</f>
        <v>Fotocópia</v>
      </c>
      <c r="H474" s="85">
        <v>1.06</v>
      </c>
      <c r="I474" s="85">
        <v>0.75</v>
      </c>
      <c r="J474" s="85">
        <v>-0.71</v>
      </c>
      <c r="K474" s="85">
        <v>0.54</v>
      </c>
      <c r="L474" s="85">
        <v>0.54</v>
      </c>
      <c r="M474" s="85">
        <v>0.17</v>
      </c>
      <c r="N474" s="85">
        <v>0.04</v>
      </c>
      <c r="O474" s="85">
        <v>0.36</v>
      </c>
      <c r="P474" s="85">
        <v>0.56999999999999995</v>
      </c>
      <c r="Q474" s="85">
        <v>-0.09</v>
      </c>
      <c r="R474" s="85">
        <v>0.6</v>
      </c>
      <c r="S474" s="85">
        <v>0.06</v>
      </c>
      <c r="T474" s="85">
        <v>0.38</v>
      </c>
      <c r="U474" s="85">
        <v>0.67</v>
      </c>
      <c r="V474" s="85">
        <v>0.27</v>
      </c>
      <c r="W474" s="85">
        <v>0.17</v>
      </c>
      <c r="X474" s="85">
        <v>-0.75</v>
      </c>
      <c r="Y474" s="85">
        <v>2.63</v>
      </c>
      <c r="Z474" s="85">
        <v>1.24</v>
      </c>
      <c r="AA474" s="85">
        <v>-0.56999999999999995</v>
      </c>
      <c r="AB474" s="85">
        <v>-0.45</v>
      </c>
      <c r="AC474" s="85">
        <v>0.99</v>
      </c>
      <c r="AD474" s="85">
        <v>0.12</v>
      </c>
      <c r="AE474" s="85">
        <v>1.8</v>
      </c>
      <c r="AF474" s="85">
        <v>-0.46</v>
      </c>
      <c r="AG474" s="85">
        <v>-0.05</v>
      </c>
      <c r="AH474" s="85">
        <v>1.34</v>
      </c>
      <c r="AI474" s="85">
        <v>0.27</v>
      </c>
      <c r="AJ474" s="85">
        <v>1.8</v>
      </c>
      <c r="AK474" s="85">
        <v>0.09</v>
      </c>
      <c r="AL474" s="85">
        <v>0.28000000000000003</v>
      </c>
      <c r="AM474" s="85">
        <v>0.8</v>
      </c>
      <c r="AN474" s="85">
        <v>-0.59</v>
      </c>
    </row>
    <row r="475" spans="1:40" x14ac:dyDescent="0.25">
      <c r="A475" s="64" t="str">
        <f>'12peso'!A475</f>
        <v>c</v>
      </c>
      <c r="B475" s="64" t="str">
        <f>'12peso'!B475</f>
        <v>sd</v>
      </c>
      <c r="C475" s="64" t="str">
        <f>'12peso'!C475</f>
        <v>i</v>
      </c>
      <c r="D475" s="64"/>
      <c r="E475" s="90">
        <f>'12peso'!E475</f>
        <v>8103014</v>
      </c>
      <c r="F475" s="88">
        <f>'12peso'!F475</f>
        <v>8103014</v>
      </c>
      <c r="G475" s="39" t="str">
        <f>'12peso'!G475</f>
        <v>Artigos de papelaria</v>
      </c>
      <c r="H475" s="85">
        <v>1.67</v>
      </c>
      <c r="I475" s="85">
        <v>0.45</v>
      </c>
      <c r="J475" s="85">
        <v>0.55000000000000004</v>
      </c>
      <c r="K475" s="85">
        <v>-0.77</v>
      </c>
      <c r="L475" s="85">
        <v>0.38</v>
      </c>
      <c r="M475" s="85">
        <v>0.76</v>
      </c>
      <c r="N475" s="85">
        <v>0.99</v>
      </c>
      <c r="O475" s="85">
        <v>0.69</v>
      </c>
      <c r="P475" s="85">
        <v>0.64</v>
      </c>
      <c r="Q475" s="85">
        <v>0.7</v>
      </c>
      <c r="R475" s="85">
        <v>0.73</v>
      </c>
      <c r="S475" s="85">
        <v>1.47</v>
      </c>
      <c r="T475" s="85">
        <v>0.86</v>
      </c>
      <c r="U475" s="85">
        <v>0.01</v>
      </c>
      <c r="V475" s="85">
        <v>0.85</v>
      </c>
      <c r="W475" s="85">
        <v>0.87</v>
      </c>
      <c r="X475" s="85">
        <v>0.53</v>
      </c>
      <c r="Y475" s="85">
        <v>0.27</v>
      </c>
      <c r="Z475" s="85">
        <v>0.7</v>
      </c>
      <c r="AA475" s="85">
        <v>0.04</v>
      </c>
      <c r="AB475" s="85">
        <v>0</v>
      </c>
      <c r="AC475" s="85">
        <v>0.99</v>
      </c>
      <c r="AD475" s="85">
        <v>0.53</v>
      </c>
      <c r="AE475" s="85">
        <v>0.64</v>
      </c>
      <c r="AF475" s="85">
        <v>2</v>
      </c>
      <c r="AG475" s="85">
        <v>0.54</v>
      </c>
      <c r="AH475" s="85">
        <v>2.14</v>
      </c>
      <c r="AI475" s="85">
        <v>-0.23</v>
      </c>
      <c r="AJ475" s="85">
        <v>1.01</v>
      </c>
      <c r="AK475" s="85">
        <v>0.14000000000000001</v>
      </c>
      <c r="AL475" s="85">
        <v>0.78</v>
      </c>
      <c r="AM475" s="85">
        <v>0.15</v>
      </c>
      <c r="AN475" s="85">
        <v>2.35</v>
      </c>
    </row>
    <row r="476" spans="1:40" x14ac:dyDescent="0.25">
      <c r="A476" s="64">
        <f>'12peso'!A476</f>
        <v>0</v>
      </c>
      <c r="B476" s="64">
        <f>'12peso'!B476</f>
        <v>0</v>
      </c>
      <c r="C476" s="64">
        <f>'12peso'!C476</f>
        <v>0</v>
      </c>
      <c r="D476" s="64"/>
      <c r="E476" s="113">
        <f>'12peso'!E476</f>
        <v>8104000</v>
      </c>
      <c r="F476" s="114">
        <f>'12peso'!F476</f>
        <v>8104</v>
      </c>
      <c r="G476" s="99" t="str">
        <f>'12peso'!G476</f>
        <v>Cursos diversos</v>
      </c>
      <c r="H476" s="85">
        <v>0</v>
      </c>
      <c r="I476" s="85">
        <v>7.09</v>
      </c>
      <c r="J476" s="85">
        <v>0.66</v>
      </c>
      <c r="K476" s="85">
        <v>0</v>
      </c>
      <c r="L476" s="85">
        <v>0</v>
      </c>
      <c r="M476" s="85">
        <v>0</v>
      </c>
      <c r="N476" s="85">
        <v>0</v>
      </c>
      <c r="O476" s="85">
        <v>1.39</v>
      </c>
      <c r="P476" s="85">
        <v>0.35</v>
      </c>
      <c r="Q476" s="85">
        <v>0</v>
      </c>
      <c r="R476" s="85">
        <v>0</v>
      </c>
      <c r="S476" s="85">
        <v>0</v>
      </c>
      <c r="T476" s="85">
        <v>0</v>
      </c>
      <c r="U476" s="85">
        <v>5.62</v>
      </c>
      <c r="V476" s="85">
        <v>1.23</v>
      </c>
      <c r="W476" s="85">
        <v>0</v>
      </c>
      <c r="X476" s="85">
        <v>0</v>
      </c>
      <c r="Y476" s="85">
        <v>0</v>
      </c>
      <c r="Z476" s="85">
        <v>0</v>
      </c>
      <c r="AA476" s="85">
        <v>1.71</v>
      </c>
      <c r="AB476" s="85">
        <v>0.51</v>
      </c>
      <c r="AC476" s="85">
        <v>0</v>
      </c>
      <c r="AD476" s="85">
        <v>0</v>
      </c>
      <c r="AE476" s="85">
        <v>0</v>
      </c>
      <c r="AF476" s="85">
        <v>0</v>
      </c>
      <c r="AG476" s="85">
        <v>5.95</v>
      </c>
      <c r="AH476" s="85">
        <v>0.63</v>
      </c>
      <c r="AI476" s="85">
        <v>0</v>
      </c>
      <c r="AJ476" s="85">
        <v>0</v>
      </c>
      <c r="AK476" s="85">
        <v>0</v>
      </c>
      <c r="AL476" s="85">
        <v>0</v>
      </c>
      <c r="AM476" s="85">
        <v>1.0900000000000001</v>
      </c>
      <c r="AN476" s="85">
        <v>0.3</v>
      </c>
    </row>
    <row r="477" spans="1:40" x14ac:dyDescent="0.25">
      <c r="A477" s="64" t="str">
        <f>'12peso'!A477</f>
        <v>nc</v>
      </c>
      <c r="B477" s="64" t="str">
        <f>'12peso'!B477</f>
        <v>s</v>
      </c>
      <c r="C477" s="64" t="str">
        <f>'12peso'!C477</f>
        <v>s</v>
      </c>
      <c r="D477" s="58"/>
      <c r="E477" s="92">
        <f>'12peso'!E477</f>
        <v>8101014</v>
      </c>
      <c r="F477" s="88">
        <f>'12peso'!F477</f>
        <v>8104001</v>
      </c>
      <c r="G477" s="39" t="str">
        <f>'12peso'!G477</f>
        <v>Curso preparatório</v>
      </c>
      <c r="H477" s="85">
        <v>0</v>
      </c>
      <c r="I477" s="85">
        <v>6.65</v>
      </c>
      <c r="J477" s="85">
        <v>0.86</v>
      </c>
      <c r="K477" s="85">
        <v>0</v>
      </c>
      <c r="L477" s="85">
        <v>0</v>
      </c>
      <c r="M477" s="85">
        <v>0</v>
      </c>
      <c r="N477" s="85">
        <v>0</v>
      </c>
      <c r="O477" s="85">
        <v>1.23</v>
      </c>
      <c r="P477" s="85">
        <v>0.26</v>
      </c>
      <c r="Q477" s="85">
        <v>0</v>
      </c>
      <c r="R477" s="85">
        <v>0</v>
      </c>
      <c r="S477" s="85">
        <v>0</v>
      </c>
      <c r="T477" s="85">
        <v>0</v>
      </c>
      <c r="U477" s="85">
        <v>5.75</v>
      </c>
      <c r="V477" s="85">
        <v>2.0299999999999998</v>
      </c>
      <c r="W477" s="85">
        <v>0</v>
      </c>
      <c r="X477" s="85">
        <v>0</v>
      </c>
      <c r="Y477" s="85">
        <v>0</v>
      </c>
      <c r="Z477" s="85">
        <v>0</v>
      </c>
      <c r="AA477" s="85">
        <v>1.95</v>
      </c>
      <c r="AB477" s="85">
        <v>0.52</v>
      </c>
      <c r="AC477" s="85">
        <v>0</v>
      </c>
      <c r="AD477" s="85">
        <v>0</v>
      </c>
      <c r="AE477" s="85">
        <v>0</v>
      </c>
      <c r="AF477" s="85">
        <v>0</v>
      </c>
      <c r="AG477" s="85">
        <v>8.3800000000000008</v>
      </c>
      <c r="AH477" s="85">
        <v>0.37</v>
      </c>
      <c r="AI477" s="85">
        <v>0</v>
      </c>
      <c r="AJ477" s="85">
        <v>0</v>
      </c>
      <c r="AK477" s="85">
        <v>0</v>
      </c>
      <c r="AL477" s="85">
        <v>0</v>
      </c>
      <c r="AM477" s="85">
        <v>0.19</v>
      </c>
      <c r="AN477" s="85">
        <v>0.15</v>
      </c>
    </row>
    <row r="478" spans="1:40" x14ac:dyDescent="0.25">
      <c r="A478" s="64" t="str">
        <f>'12peso'!A478</f>
        <v>nc</v>
      </c>
      <c r="B478" s="64" t="str">
        <f>'12peso'!B478</f>
        <v>s</v>
      </c>
      <c r="C478" s="64" t="str">
        <f>'12peso'!C478</f>
        <v>s</v>
      </c>
      <c r="D478" s="58"/>
      <c r="E478" s="92">
        <f>'12peso'!E478</f>
        <v>8101014</v>
      </c>
      <c r="F478" s="88">
        <f>'12peso'!F478</f>
        <v>8104002</v>
      </c>
      <c r="G478" s="39" t="str">
        <f>'12peso'!G478</f>
        <v>Curso técnico</v>
      </c>
      <c r="H478" s="85">
        <v>0</v>
      </c>
      <c r="I478" s="85">
        <v>7.57</v>
      </c>
      <c r="J478" s="85">
        <v>0.3</v>
      </c>
      <c r="K478" s="85">
        <v>0</v>
      </c>
      <c r="L478" s="85">
        <v>0</v>
      </c>
      <c r="M478" s="85">
        <v>0</v>
      </c>
      <c r="N478" s="85">
        <v>0</v>
      </c>
      <c r="O478" s="85">
        <v>0.77</v>
      </c>
      <c r="P478" s="85">
        <v>0.12</v>
      </c>
      <c r="Q478" s="85">
        <v>0</v>
      </c>
      <c r="R478" s="85">
        <v>0</v>
      </c>
      <c r="S478" s="85">
        <v>0</v>
      </c>
      <c r="T478" s="85">
        <v>0</v>
      </c>
      <c r="U478" s="85">
        <v>3.84</v>
      </c>
      <c r="V478" s="85">
        <v>0.55000000000000004</v>
      </c>
      <c r="W478" s="85">
        <v>0</v>
      </c>
      <c r="X478" s="85">
        <v>0</v>
      </c>
      <c r="Y478" s="85">
        <v>0</v>
      </c>
      <c r="Z478" s="85">
        <v>0</v>
      </c>
      <c r="AA478" s="85">
        <v>1.67</v>
      </c>
      <c r="AB478" s="85">
        <v>1.07</v>
      </c>
      <c r="AC478" s="85">
        <v>0</v>
      </c>
      <c r="AD478" s="85">
        <v>0</v>
      </c>
      <c r="AE478" s="85">
        <v>0</v>
      </c>
      <c r="AF478" s="85">
        <v>0</v>
      </c>
      <c r="AG478" s="85">
        <v>7.29</v>
      </c>
      <c r="AH478" s="85">
        <v>0.11</v>
      </c>
      <c r="AI478" s="85">
        <v>0</v>
      </c>
      <c r="AJ478" s="85">
        <v>0</v>
      </c>
      <c r="AK478" s="85">
        <v>0</v>
      </c>
      <c r="AL478" s="85">
        <v>0</v>
      </c>
      <c r="AM478" s="85">
        <v>1.64</v>
      </c>
      <c r="AN478" s="85">
        <v>0.96</v>
      </c>
    </row>
    <row r="479" spans="1:40" x14ac:dyDescent="0.25">
      <c r="A479" s="64" t="str">
        <f>'12peso'!A479</f>
        <v>nc</v>
      </c>
      <c r="B479" s="64" t="str">
        <f>'12peso'!B479</f>
        <v>s</v>
      </c>
      <c r="C479" s="64" t="str">
        <f>'12peso'!C479</f>
        <v>s</v>
      </c>
      <c r="D479" s="58"/>
      <c r="E479" s="92">
        <f>'12peso'!E479</f>
        <v>8101014</v>
      </c>
      <c r="F479" s="88">
        <f>'12peso'!F479</f>
        <v>8104003</v>
      </c>
      <c r="G479" s="39" t="str">
        <f>'12peso'!G479</f>
        <v>Curso de idioma</v>
      </c>
      <c r="H479" s="85">
        <v>0</v>
      </c>
      <c r="I479" s="85">
        <v>9.1199999999999992</v>
      </c>
      <c r="J479" s="85">
        <v>0.36</v>
      </c>
      <c r="K479" s="85">
        <v>0</v>
      </c>
      <c r="L479" s="85">
        <v>0</v>
      </c>
      <c r="M479" s="85">
        <v>0</v>
      </c>
      <c r="N479" s="85">
        <v>0</v>
      </c>
      <c r="O479" s="85">
        <v>0.86</v>
      </c>
      <c r="P479" s="85">
        <v>0.26</v>
      </c>
      <c r="Q479" s="85">
        <v>0</v>
      </c>
      <c r="R479" s="85">
        <v>0</v>
      </c>
      <c r="S479" s="85">
        <v>0</v>
      </c>
      <c r="T479" s="85">
        <v>0</v>
      </c>
      <c r="U479" s="85">
        <v>8.5299999999999994</v>
      </c>
      <c r="V479" s="85">
        <v>0.51</v>
      </c>
      <c r="W479" s="85">
        <v>0</v>
      </c>
      <c r="X479" s="85">
        <v>0</v>
      </c>
      <c r="Y479" s="85">
        <v>0</v>
      </c>
      <c r="Z479" s="85">
        <v>0</v>
      </c>
      <c r="AA479" s="85">
        <v>1.04</v>
      </c>
      <c r="AB479" s="85">
        <v>0.22</v>
      </c>
      <c r="AC479" s="85">
        <v>0</v>
      </c>
      <c r="AD479" s="85">
        <v>0</v>
      </c>
      <c r="AE479" s="85">
        <v>0</v>
      </c>
      <c r="AF479" s="85">
        <v>0</v>
      </c>
      <c r="AG479" s="85">
        <v>7.1</v>
      </c>
      <c r="AH479" s="85">
        <v>0.9</v>
      </c>
      <c r="AI479" s="85">
        <v>0</v>
      </c>
      <c r="AJ479" s="85">
        <v>0</v>
      </c>
      <c r="AK479" s="85">
        <v>0</v>
      </c>
      <c r="AL479" s="85">
        <v>0</v>
      </c>
      <c r="AM479" s="85">
        <v>0.83</v>
      </c>
      <c r="AN479" s="85">
        <v>0.08</v>
      </c>
    </row>
    <row r="480" spans="1:40" x14ac:dyDescent="0.25">
      <c r="A480" s="64" t="str">
        <f>'12peso'!A480</f>
        <v>nc</v>
      </c>
      <c r="B480" s="64" t="str">
        <f>'12peso'!B480</f>
        <v>s</v>
      </c>
      <c r="C480" s="64" t="str">
        <f>'12peso'!C480</f>
        <v>s</v>
      </c>
      <c r="D480" s="58"/>
      <c r="E480" s="92">
        <f>'12peso'!E480</f>
        <v>8101014</v>
      </c>
      <c r="F480" s="88">
        <f>'12peso'!F480</f>
        <v>8104004</v>
      </c>
      <c r="G480" s="39" t="str">
        <f>'12peso'!G480</f>
        <v>Curso de informática</v>
      </c>
      <c r="H480" s="85">
        <v>0</v>
      </c>
      <c r="I480" s="85">
        <v>6.85</v>
      </c>
      <c r="J480" s="85">
        <v>2.23</v>
      </c>
      <c r="K480" s="85">
        <v>0</v>
      </c>
      <c r="L480" s="85">
        <v>0</v>
      </c>
      <c r="M480" s="85">
        <v>0</v>
      </c>
      <c r="N480" s="85">
        <v>0</v>
      </c>
      <c r="O480" s="85">
        <v>1.79</v>
      </c>
      <c r="P480" s="85">
        <v>0.86</v>
      </c>
      <c r="Q480" s="85">
        <v>0</v>
      </c>
      <c r="R480" s="85">
        <v>0</v>
      </c>
      <c r="S480" s="85">
        <v>0</v>
      </c>
      <c r="T480" s="85">
        <v>0</v>
      </c>
      <c r="U480" s="85">
        <v>2.84</v>
      </c>
      <c r="V480" s="85">
        <v>2.8</v>
      </c>
      <c r="W480" s="85">
        <v>0</v>
      </c>
      <c r="X480" s="85">
        <v>0</v>
      </c>
      <c r="Y480" s="85">
        <v>0</v>
      </c>
      <c r="Z480" s="85">
        <v>0</v>
      </c>
      <c r="AA480" s="85">
        <v>1.27</v>
      </c>
      <c r="AB480" s="85">
        <v>0.75</v>
      </c>
      <c r="AC480" s="85">
        <v>0</v>
      </c>
      <c r="AD480" s="85">
        <v>0</v>
      </c>
      <c r="AE480" s="85">
        <v>0</v>
      </c>
      <c r="AF480" s="85">
        <v>0</v>
      </c>
      <c r="AG480" s="85">
        <v>6.38</v>
      </c>
      <c r="AH480" s="85">
        <v>0.77</v>
      </c>
      <c r="AI480" s="85">
        <v>0</v>
      </c>
      <c r="AJ480" s="85">
        <v>0</v>
      </c>
      <c r="AK480" s="85">
        <v>0</v>
      </c>
      <c r="AL480" s="85">
        <v>0</v>
      </c>
      <c r="AM480" s="85">
        <v>0.1</v>
      </c>
      <c r="AN480" s="85">
        <v>0.56000000000000005</v>
      </c>
    </row>
    <row r="481" spans="1:40" x14ac:dyDescent="0.25">
      <c r="A481" s="64" t="str">
        <f>'12peso'!A481</f>
        <v>nc</v>
      </c>
      <c r="B481" s="64" t="str">
        <f>'12peso'!B481</f>
        <v>s</v>
      </c>
      <c r="C481" s="64" t="str">
        <f>'12peso'!C481</f>
        <v>s</v>
      </c>
      <c r="D481" s="58"/>
      <c r="E481" s="92">
        <f>'12peso'!E481</f>
        <v>8101014</v>
      </c>
      <c r="F481" s="88">
        <f>'12peso'!F481</f>
        <v>8104006</v>
      </c>
      <c r="G481" s="39" t="str">
        <f>'12peso'!G481</f>
        <v>Atividades físicas</v>
      </c>
      <c r="H481" s="85">
        <v>0</v>
      </c>
      <c r="I481" s="85">
        <v>5.22</v>
      </c>
      <c r="J481" s="85">
        <v>0.28999999999999998</v>
      </c>
      <c r="K481" s="85">
        <v>0</v>
      </c>
      <c r="L481" s="85">
        <v>0</v>
      </c>
      <c r="M481" s="85">
        <v>0</v>
      </c>
      <c r="N481" s="85">
        <v>0</v>
      </c>
      <c r="O481" s="85">
        <v>2.11</v>
      </c>
      <c r="P481" s="85">
        <v>0.37</v>
      </c>
      <c r="Q481" s="85">
        <v>0</v>
      </c>
      <c r="R481" s="85">
        <v>0</v>
      </c>
      <c r="S481" s="85">
        <v>0</v>
      </c>
      <c r="T481" s="85">
        <v>0</v>
      </c>
      <c r="U481" s="85">
        <v>4.2699999999999996</v>
      </c>
      <c r="V481" s="85">
        <v>1.03</v>
      </c>
      <c r="W481" s="85">
        <v>0</v>
      </c>
      <c r="X481" s="85">
        <v>0</v>
      </c>
      <c r="Y481" s="85">
        <v>0</v>
      </c>
      <c r="Z481" s="85">
        <v>0</v>
      </c>
      <c r="AA481" s="85">
        <v>2.4700000000000002</v>
      </c>
      <c r="AB481" s="85">
        <v>0.5</v>
      </c>
      <c r="AC481" s="85">
        <v>0</v>
      </c>
      <c r="AD481" s="85">
        <v>0</v>
      </c>
      <c r="AE481" s="85">
        <v>0</v>
      </c>
      <c r="AF481" s="85">
        <v>0</v>
      </c>
      <c r="AG481" s="85">
        <v>2.2799999999999998</v>
      </c>
      <c r="AH481" s="85">
        <v>0.62</v>
      </c>
      <c r="AI481" s="85">
        <v>0</v>
      </c>
      <c r="AJ481" s="85">
        <v>0</v>
      </c>
      <c r="AK481" s="85">
        <v>0</v>
      </c>
      <c r="AL481" s="85">
        <v>0</v>
      </c>
      <c r="AM481" s="85">
        <v>2.3199999999999998</v>
      </c>
      <c r="AN481" s="85">
        <v>0.3</v>
      </c>
    </row>
    <row r="482" spans="1:40" x14ac:dyDescent="0.25">
      <c r="A482" s="64">
        <f>'12peso'!A482</f>
        <v>0</v>
      </c>
      <c r="B482" s="64">
        <f>'12peso'!B482</f>
        <v>0</v>
      </c>
      <c r="C482" s="64">
        <f>'12peso'!C482</f>
        <v>0</v>
      </c>
      <c r="D482" s="58"/>
      <c r="E482" s="113">
        <f>'12peso'!E482</f>
        <v>9000000</v>
      </c>
      <c r="F482" s="111">
        <f>'12peso'!F482</f>
        <v>9</v>
      </c>
      <c r="G482" s="112" t="str">
        <f>'12peso'!G482</f>
        <v>Comunicação</v>
      </c>
      <c r="H482" s="85">
        <v>0.21</v>
      </c>
      <c r="I482" s="85">
        <v>-0.17</v>
      </c>
      <c r="J482" s="85">
        <v>-0.36</v>
      </c>
      <c r="K482" s="85">
        <v>0.46</v>
      </c>
      <c r="L482" s="85">
        <v>-0.19</v>
      </c>
      <c r="M482" s="85">
        <v>-0.01</v>
      </c>
      <c r="N482" s="85">
        <v>0.15</v>
      </c>
      <c r="O482" s="85">
        <v>-0.01</v>
      </c>
      <c r="P482" s="85">
        <v>0.03</v>
      </c>
      <c r="Q482" s="85">
        <v>0.31</v>
      </c>
      <c r="R482" s="85">
        <v>0.31</v>
      </c>
      <c r="S482" s="85">
        <v>0.03</v>
      </c>
      <c r="T482" s="85">
        <v>-0.08</v>
      </c>
      <c r="U482" s="85">
        <v>0.1</v>
      </c>
      <c r="V482" s="85">
        <v>0.13</v>
      </c>
      <c r="W482" s="85">
        <v>-0.32</v>
      </c>
      <c r="X482" s="85">
        <v>0.08</v>
      </c>
      <c r="Y482" s="85">
        <v>0.19</v>
      </c>
      <c r="Z482" s="85">
        <v>0.2</v>
      </c>
      <c r="AA482" s="85">
        <v>0.02</v>
      </c>
      <c r="AB482" s="85">
        <v>-0.04</v>
      </c>
      <c r="AC482" s="85">
        <v>0.08</v>
      </c>
      <c r="AD482" s="85">
        <v>0.4</v>
      </c>
      <c r="AE482" s="85">
        <v>0.74</v>
      </c>
      <c r="AF482" s="85">
        <v>0.03</v>
      </c>
      <c r="AG482" s="85">
        <v>0.14000000000000001</v>
      </c>
      <c r="AH482" s="85">
        <v>-1.26</v>
      </c>
      <c r="AI482" s="85">
        <v>0.02</v>
      </c>
      <c r="AJ482" s="85">
        <v>0.11</v>
      </c>
      <c r="AK482" s="85">
        <v>-0.02</v>
      </c>
      <c r="AL482" s="85">
        <v>-0.79</v>
      </c>
      <c r="AM482" s="85">
        <v>0.1</v>
      </c>
      <c r="AN482" s="85">
        <v>0.13</v>
      </c>
    </row>
    <row r="483" spans="1:40" x14ac:dyDescent="0.25">
      <c r="A483" s="64">
        <f>'12peso'!A483</f>
        <v>0</v>
      </c>
      <c r="B483" s="64">
        <f>'12peso'!B483</f>
        <v>0</v>
      </c>
      <c r="C483" s="64">
        <f>'12peso'!C483</f>
        <v>0</v>
      </c>
      <c r="D483" s="58"/>
      <c r="E483" s="113">
        <f>'12peso'!E483</f>
        <v>9100000</v>
      </c>
      <c r="F483" s="114">
        <f>'12peso'!F483</f>
        <v>91</v>
      </c>
      <c r="G483" s="99" t="str">
        <f>'12peso'!G483</f>
        <v>Comunicação</v>
      </c>
      <c r="H483" s="85">
        <v>0.21</v>
      </c>
      <c r="I483" s="85">
        <v>-0.17</v>
      </c>
      <c r="J483" s="85">
        <v>-0.36</v>
      </c>
      <c r="K483" s="85">
        <v>0.46</v>
      </c>
      <c r="L483" s="85">
        <v>-0.19</v>
      </c>
      <c r="M483" s="85">
        <v>-0.01</v>
      </c>
      <c r="N483" s="85">
        <v>0.15</v>
      </c>
      <c r="O483" s="85">
        <v>-0.01</v>
      </c>
      <c r="P483" s="85">
        <v>0.03</v>
      </c>
      <c r="Q483" s="85">
        <v>0.31</v>
      </c>
      <c r="R483" s="85">
        <v>0.31</v>
      </c>
      <c r="S483" s="85">
        <v>0.03</v>
      </c>
      <c r="T483" s="85">
        <v>-0.08</v>
      </c>
      <c r="U483" s="85">
        <v>0.1</v>
      </c>
      <c r="V483" s="85">
        <v>0.13</v>
      </c>
      <c r="W483" s="85">
        <v>-0.32</v>
      </c>
      <c r="X483" s="85">
        <v>0.08</v>
      </c>
      <c r="Y483" s="85">
        <v>0.19</v>
      </c>
      <c r="Z483" s="85">
        <v>0.2</v>
      </c>
      <c r="AA483" s="85">
        <v>0.02</v>
      </c>
      <c r="AB483" s="85">
        <v>-0.04</v>
      </c>
      <c r="AC483" s="85">
        <v>0.08</v>
      </c>
      <c r="AD483" s="85">
        <v>0.4</v>
      </c>
      <c r="AE483" s="85">
        <v>0.74</v>
      </c>
      <c r="AF483" s="85">
        <v>0.03</v>
      </c>
      <c r="AG483" s="85">
        <v>0.14000000000000001</v>
      </c>
      <c r="AH483" s="85">
        <v>-1.26</v>
      </c>
      <c r="AI483" s="85">
        <v>0.02</v>
      </c>
      <c r="AJ483" s="85">
        <v>0.11</v>
      </c>
      <c r="AK483" s="85">
        <v>-0.02</v>
      </c>
      <c r="AL483" s="85">
        <v>-0.79</v>
      </c>
      <c r="AM483" s="85">
        <v>0.1</v>
      </c>
      <c r="AN483" s="85">
        <v>0.13</v>
      </c>
    </row>
    <row r="484" spans="1:40" x14ac:dyDescent="0.25">
      <c r="A484" s="64">
        <f>'12peso'!A484</f>
        <v>0</v>
      </c>
      <c r="B484" s="64">
        <f>'12peso'!B484</f>
        <v>0</v>
      </c>
      <c r="C484" s="64">
        <f>'12peso'!C484</f>
        <v>0</v>
      </c>
      <c r="D484" s="64"/>
      <c r="E484" s="113">
        <f>'12peso'!E484</f>
        <v>9101000</v>
      </c>
      <c r="F484" s="114">
        <f>'12peso'!F484</f>
        <v>9101</v>
      </c>
      <c r="G484" s="99" t="str">
        <f>'12peso'!G484</f>
        <v>Comunicação</v>
      </c>
      <c r="H484" s="85">
        <v>0.21</v>
      </c>
      <c r="I484" s="85">
        <v>-0.17</v>
      </c>
      <c r="J484" s="85">
        <v>-0.36</v>
      </c>
      <c r="K484" s="85">
        <v>0.46</v>
      </c>
      <c r="L484" s="85">
        <v>-0.19</v>
      </c>
      <c r="M484" s="85">
        <v>-0.01</v>
      </c>
      <c r="N484" s="85">
        <v>0.15</v>
      </c>
      <c r="O484" s="85">
        <v>-0.01</v>
      </c>
      <c r="P484" s="85">
        <v>0.03</v>
      </c>
      <c r="Q484" s="85">
        <v>0.31</v>
      </c>
      <c r="R484" s="85">
        <v>0.31</v>
      </c>
      <c r="S484" s="85">
        <v>0.03</v>
      </c>
      <c r="T484" s="85">
        <v>-0.08</v>
      </c>
      <c r="U484" s="85">
        <v>0.1</v>
      </c>
      <c r="V484" s="85">
        <v>0.13</v>
      </c>
      <c r="W484" s="85">
        <v>-0.32</v>
      </c>
      <c r="X484" s="85">
        <v>0.08</v>
      </c>
      <c r="Y484" s="85">
        <v>0.19</v>
      </c>
      <c r="Z484" s="85">
        <v>0.2</v>
      </c>
      <c r="AA484" s="85">
        <v>0.02</v>
      </c>
      <c r="AB484" s="85">
        <v>-0.04</v>
      </c>
      <c r="AC484" s="85">
        <v>0.08</v>
      </c>
      <c r="AD484" s="85">
        <v>0.4</v>
      </c>
      <c r="AE484" s="85">
        <v>0.74</v>
      </c>
      <c r="AF484" s="85">
        <v>0.03</v>
      </c>
      <c r="AG484" s="85">
        <v>0.14000000000000001</v>
      </c>
      <c r="AH484" s="85">
        <v>-1.26</v>
      </c>
      <c r="AI484" s="85">
        <v>0.02</v>
      </c>
      <c r="AJ484" s="85">
        <v>0.11</v>
      </c>
      <c r="AK484" s="85">
        <v>-0.02</v>
      </c>
      <c r="AL484" s="85">
        <v>-0.79</v>
      </c>
      <c r="AM484" s="85">
        <v>0.1</v>
      </c>
      <c r="AN484" s="85">
        <v>0.13</v>
      </c>
    </row>
    <row r="485" spans="1:40" x14ac:dyDescent="0.25">
      <c r="A485" s="64" t="str">
        <f>'12peso'!A485</f>
        <v>m</v>
      </c>
      <c r="B485" s="64" t="str">
        <f>'12peso'!B485</f>
        <v>m</v>
      </c>
      <c r="C485" s="64" t="str">
        <f>'12peso'!C485</f>
        <v>m</v>
      </c>
      <c r="D485" s="58"/>
      <c r="E485" s="118">
        <f>'12peso'!E485</f>
        <v>9101001</v>
      </c>
      <c r="F485" s="114">
        <f>'12peso'!F485</f>
        <v>9101001</v>
      </c>
      <c r="G485" s="99" t="str">
        <f>'12peso'!G485</f>
        <v>Correio</v>
      </c>
      <c r="H485" s="85">
        <v>0</v>
      </c>
      <c r="I485" s="85">
        <v>0</v>
      </c>
      <c r="J485" s="85">
        <v>0</v>
      </c>
      <c r="K485" s="85">
        <v>0</v>
      </c>
      <c r="L485" s="85">
        <v>1.17</v>
      </c>
      <c r="M485" s="85">
        <v>1.97</v>
      </c>
      <c r="N485" s="85">
        <v>3.64</v>
      </c>
      <c r="O485" s="85">
        <v>0</v>
      </c>
      <c r="P485" s="85">
        <v>0</v>
      </c>
      <c r="Q485" s="85">
        <v>0</v>
      </c>
      <c r="R485" s="85">
        <v>0</v>
      </c>
      <c r="S485" s="85">
        <v>0</v>
      </c>
      <c r="T485" s="85">
        <v>0</v>
      </c>
      <c r="U485" s="85">
        <v>0</v>
      </c>
      <c r="V485" s="85">
        <v>0</v>
      </c>
      <c r="W485" s="85">
        <v>0</v>
      </c>
      <c r="X485" s="85">
        <v>0.47</v>
      </c>
      <c r="Y485" s="85">
        <v>1.19</v>
      </c>
      <c r="Z485" s="85">
        <v>0</v>
      </c>
      <c r="AA485" s="85">
        <v>0</v>
      </c>
      <c r="AB485" s="85">
        <v>0</v>
      </c>
      <c r="AC485" s="85">
        <v>0</v>
      </c>
      <c r="AD485" s="85">
        <v>0</v>
      </c>
      <c r="AE485" s="85">
        <v>0</v>
      </c>
      <c r="AF485" s="85">
        <v>0</v>
      </c>
      <c r="AG485" s="85">
        <v>0</v>
      </c>
      <c r="AH485" s="85">
        <v>0</v>
      </c>
      <c r="AI485" s="85">
        <v>0</v>
      </c>
      <c r="AJ485" s="85">
        <v>0.42</v>
      </c>
      <c r="AK485" s="85">
        <v>3.81</v>
      </c>
      <c r="AL485" s="85">
        <v>2.2400000000000002</v>
      </c>
      <c r="AM485" s="85">
        <v>0</v>
      </c>
      <c r="AN485" s="85">
        <v>0</v>
      </c>
    </row>
    <row r="486" spans="1:40" x14ac:dyDescent="0.25">
      <c r="A486" s="64" t="str">
        <f>'12peso'!A486</f>
        <v>m</v>
      </c>
      <c r="B486" s="64" t="str">
        <f>'12peso'!B486</f>
        <v>m</v>
      </c>
      <c r="C486" s="64" t="str">
        <f>'12peso'!C486</f>
        <v>m</v>
      </c>
      <c r="D486" s="58"/>
      <c r="E486" s="90">
        <f>'12peso'!E486</f>
        <v>9101002</v>
      </c>
      <c r="F486" s="88">
        <f>'12peso'!F486</f>
        <v>9101002</v>
      </c>
      <c r="G486" s="39" t="str">
        <f>'12peso'!G486</f>
        <v>Telefone fixo</v>
      </c>
      <c r="H486" s="85">
        <v>0.84</v>
      </c>
      <c r="I486" s="85">
        <v>-0.52</v>
      </c>
      <c r="J486" s="85">
        <v>-1.07</v>
      </c>
      <c r="K486" s="85">
        <v>0.56999999999999995</v>
      </c>
      <c r="L486" s="85">
        <v>-1.4</v>
      </c>
      <c r="M486" s="85">
        <v>0</v>
      </c>
      <c r="N486" s="85">
        <v>0</v>
      </c>
      <c r="O486" s="85">
        <v>0</v>
      </c>
      <c r="P486" s="85">
        <v>0</v>
      </c>
      <c r="Q486" s="85">
        <v>0</v>
      </c>
      <c r="R486" s="85">
        <v>0</v>
      </c>
      <c r="S486" s="85">
        <v>0</v>
      </c>
      <c r="T486" s="85">
        <v>0</v>
      </c>
      <c r="U486" s="85">
        <v>0.34</v>
      </c>
      <c r="V486" s="85">
        <v>0.15</v>
      </c>
      <c r="W486" s="85">
        <v>-1.06</v>
      </c>
      <c r="X486" s="85">
        <v>-0.37</v>
      </c>
      <c r="Y486" s="85">
        <v>0</v>
      </c>
      <c r="Z486" s="85">
        <v>0</v>
      </c>
      <c r="AA486" s="85">
        <v>0</v>
      </c>
      <c r="AB486" s="85">
        <v>0</v>
      </c>
      <c r="AC486" s="85">
        <v>0</v>
      </c>
      <c r="AD486" s="85">
        <v>0</v>
      </c>
      <c r="AE486" s="85">
        <v>0</v>
      </c>
      <c r="AF486" s="85">
        <v>0</v>
      </c>
      <c r="AG486" s="85">
        <v>0</v>
      </c>
      <c r="AH486" s="85">
        <v>-4.4400000000000004</v>
      </c>
      <c r="AI486" s="85">
        <v>0.22</v>
      </c>
      <c r="AJ486" s="85">
        <v>0.41</v>
      </c>
      <c r="AK486" s="85">
        <v>0</v>
      </c>
      <c r="AL486" s="85">
        <v>-2.91</v>
      </c>
      <c r="AM486" s="85">
        <v>0</v>
      </c>
      <c r="AN486" s="85">
        <v>0.24</v>
      </c>
    </row>
    <row r="487" spans="1:40" x14ac:dyDescent="0.25">
      <c r="A487" s="64" t="str">
        <f>'12peso'!A487</f>
        <v>m</v>
      </c>
      <c r="B487" s="64" t="str">
        <f>'12peso'!B487</f>
        <v>m</v>
      </c>
      <c r="C487" s="64" t="str">
        <f>'12peso'!C487</f>
        <v>m</v>
      </c>
      <c r="D487" s="58"/>
      <c r="E487" s="90">
        <f>'12peso'!E487</f>
        <v>9101003</v>
      </c>
      <c r="F487" s="88">
        <f>'12peso'!F487</f>
        <v>9101003</v>
      </c>
      <c r="G487" s="39" t="str">
        <f>'12peso'!G487</f>
        <v>Telefone público</v>
      </c>
      <c r="H487" s="85">
        <v>0.71</v>
      </c>
      <c r="I487" s="85">
        <v>0.36</v>
      </c>
      <c r="J487" s="85">
        <v>-0.54</v>
      </c>
      <c r="K487" s="85">
        <v>-0.03</v>
      </c>
      <c r="L487" s="85">
        <v>0.64</v>
      </c>
      <c r="M487" s="85">
        <v>0.06</v>
      </c>
      <c r="N487" s="85">
        <v>0.69</v>
      </c>
      <c r="O487" s="85">
        <v>0.5</v>
      </c>
      <c r="P487" s="85">
        <v>0.23</v>
      </c>
      <c r="Q487" s="85">
        <v>-0.12</v>
      </c>
      <c r="R487" s="85">
        <v>0.34</v>
      </c>
      <c r="S487" s="85">
        <v>0.02</v>
      </c>
      <c r="T487" s="85">
        <v>-1.34</v>
      </c>
      <c r="U487" s="85">
        <v>0.21</v>
      </c>
      <c r="V487" s="85">
        <v>-0.08</v>
      </c>
      <c r="W487" s="85">
        <v>0.71</v>
      </c>
      <c r="X487" s="85">
        <v>0.03</v>
      </c>
      <c r="Y487" s="85">
        <v>0.9</v>
      </c>
      <c r="Z487" s="85">
        <v>0.43</v>
      </c>
      <c r="AA487" s="85">
        <v>1.07</v>
      </c>
      <c r="AB487" s="85">
        <v>0.11</v>
      </c>
      <c r="AC487" s="85">
        <v>-0.03</v>
      </c>
      <c r="AD487" s="85">
        <v>0.16</v>
      </c>
      <c r="AE487" s="85">
        <v>0.17</v>
      </c>
      <c r="AF487" s="85">
        <v>0.55000000000000004</v>
      </c>
      <c r="AG487" s="85">
        <v>-0.44</v>
      </c>
      <c r="AH487" s="85">
        <v>0.05</v>
      </c>
      <c r="AI487" s="85">
        <v>-0.23</v>
      </c>
      <c r="AJ487" s="85">
        <v>0.6</v>
      </c>
      <c r="AK487" s="85">
        <v>0.36</v>
      </c>
      <c r="AL487" s="85">
        <v>0.83</v>
      </c>
      <c r="AM487" s="85">
        <v>1.02</v>
      </c>
      <c r="AN487" s="85">
        <v>-0.87</v>
      </c>
    </row>
    <row r="488" spans="1:40" x14ac:dyDescent="0.25">
      <c r="A488" s="64" t="str">
        <f>'12peso'!A488</f>
        <v>nc</v>
      </c>
      <c r="B488" s="64" t="str">
        <f>'12peso'!B488</f>
        <v>s</v>
      </c>
      <c r="C488" s="64" t="str">
        <f>'12peso'!C488</f>
        <v>s</v>
      </c>
      <c r="D488" s="58"/>
      <c r="E488" s="90">
        <f>'12peso'!E488</f>
        <v>9101008</v>
      </c>
      <c r="F488" s="88">
        <f>'12peso'!F488</f>
        <v>9101008</v>
      </c>
      <c r="G488" s="39" t="str">
        <f>'12peso'!G488</f>
        <v>Telefone celular</v>
      </c>
      <c r="H488" s="85">
        <v>0</v>
      </c>
      <c r="I488" s="85">
        <v>0</v>
      </c>
      <c r="J488" s="85">
        <v>0</v>
      </c>
      <c r="K488" s="85">
        <v>1</v>
      </c>
      <c r="L488" s="85">
        <v>0.62</v>
      </c>
      <c r="M488" s="85">
        <v>0</v>
      </c>
      <c r="N488" s="85">
        <v>0</v>
      </c>
      <c r="O488" s="85">
        <v>0.1</v>
      </c>
      <c r="P488" s="85">
        <v>0.16</v>
      </c>
      <c r="Q488" s="85">
        <v>0.81</v>
      </c>
      <c r="R488" s="85">
        <v>1.1299999999999999</v>
      </c>
      <c r="S488" s="85">
        <v>0.17</v>
      </c>
      <c r="T488" s="85">
        <v>-0.03</v>
      </c>
      <c r="U488" s="85">
        <v>0.02</v>
      </c>
      <c r="V488" s="85">
        <v>0</v>
      </c>
      <c r="W488" s="85">
        <v>0</v>
      </c>
      <c r="X488" s="85">
        <v>0</v>
      </c>
      <c r="Y488" s="85">
        <v>0.14000000000000001</v>
      </c>
      <c r="Z488" s="85">
        <v>0.56999999999999995</v>
      </c>
      <c r="AA488" s="85">
        <v>0.02</v>
      </c>
      <c r="AB488" s="85">
        <v>0.03</v>
      </c>
      <c r="AC488" s="85">
        <v>0.17</v>
      </c>
      <c r="AD488" s="85">
        <v>1.41</v>
      </c>
      <c r="AE488" s="85">
        <v>0</v>
      </c>
      <c r="AF488" s="85">
        <v>0</v>
      </c>
      <c r="AG488" s="85">
        <v>0.28999999999999998</v>
      </c>
      <c r="AH488" s="85">
        <v>0.15</v>
      </c>
      <c r="AI488" s="85">
        <v>0.04</v>
      </c>
      <c r="AJ488" s="85">
        <v>0</v>
      </c>
      <c r="AK488" s="85">
        <v>0</v>
      </c>
      <c r="AL488" s="85">
        <v>0.13</v>
      </c>
      <c r="AM488" s="85">
        <v>0.37</v>
      </c>
      <c r="AN488" s="85">
        <v>-0.37</v>
      </c>
    </row>
    <row r="489" spans="1:40" x14ac:dyDescent="0.25">
      <c r="A489" s="64" t="str">
        <f>'12peso'!A489</f>
        <v>nc</v>
      </c>
      <c r="B489" s="64" t="str">
        <f>'12peso'!B489</f>
        <v>s</v>
      </c>
      <c r="C489" s="64" t="str">
        <f>'12peso'!C489</f>
        <v>s</v>
      </c>
      <c r="D489" s="58"/>
      <c r="E489" s="93">
        <f>'12peso'!E489</f>
        <v>9101999</v>
      </c>
      <c r="F489" s="88">
        <f>'12peso'!F489</f>
        <v>9101018</v>
      </c>
      <c r="G489" s="39" t="str">
        <f>'12peso'!G489</f>
        <v>Acesso à internet</v>
      </c>
      <c r="H489" s="85">
        <v>0</v>
      </c>
      <c r="I489" s="85">
        <v>0</v>
      </c>
      <c r="J489" s="85">
        <v>0</v>
      </c>
      <c r="K489" s="85">
        <v>0.39</v>
      </c>
      <c r="L489" s="85">
        <v>0</v>
      </c>
      <c r="M489" s="85">
        <v>0</v>
      </c>
      <c r="N489" s="85">
        <v>0</v>
      </c>
      <c r="O489" s="85">
        <v>0</v>
      </c>
      <c r="P489" s="85">
        <v>0</v>
      </c>
      <c r="Q489" s="85">
        <v>0</v>
      </c>
      <c r="R489" s="85">
        <v>0</v>
      </c>
      <c r="S489" s="85">
        <v>0</v>
      </c>
      <c r="T489" s="85">
        <v>0</v>
      </c>
      <c r="U489" s="85">
        <v>0</v>
      </c>
      <c r="V489" s="85">
        <v>0</v>
      </c>
      <c r="W489" s="85">
        <v>0</v>
      </c>
      <c r="X489" s="85">
        <v>0</v>
      </c>
      <c r="Y489" s="85">
        <v>0</v>
      </c>
      <c r="Z489" s="85">
        <v>0</v>
      </c>
      <c r="AA489" s="85">
        <v>0</v>
      </c>
      <c r="AB489" s="85">
        <v>0</v>
      </c>
      <c r="AC489" s="85">
        <v>0</v>
      </c>
      <c r="AD489" s="85">
        <v>0</v>
      </c>
      <c r="AE489" s="85">
        <v>0</v>
      </c>
      <c r="AF489" s="85">
        <v>0</v>
      </c>
      <c r="AG489" s="85">
        <v>0</v>
      </c>
      <c r="AH489" s="85">
        <v>0</v>
      </c>
      <c r="AI489" s="85">
        <v>0</v>
      </c>
      <c r="AJ489" s="85">
        <v>0</v>
      </c>
      <c r="AK489" s="85">
        <v>0</v>
      </c>
      <c r="AL489" s="85">
        <v>0</v>
      </c>
      <c r="AM489" s="85">
        <v>0</v>
      </c>
      <c r="AN489" s="85">
        <v>0</v>
      </c>
    </row>
    <row r="490" spans="1:40" x14ac:dyDescent="0.25">
      <c r="A490" s="64" t="str">
        <f>'12peso'!A490</f>
        <v>c</v>
      </c>
      <c r="B490" s="64" t="str">
        <f>'12peso'!B490</f>
        <v>d</v>
      </c>
      <c r="C490" s="64" t="str">
        <f>'12peso'!C490</f>
        <v>i</v>
      </c>
      <c r="D490" s="58"/>
      <c r="E490" s="90">
        <f>'12peso'!E490</f>
        <v>9101019</v>
      </c>
      <c r="F490" s="88">
        <f>'12peso'!F490</f>
        <v>9101019</v>
      </c>
      <c r="G490" s="39" t="str">
        <f>'12peso'!G490</f>
        <v>Aparelho telefônico</v>
      </c>
      <c r="H490" s="85">
        <v>-1.23</v>
      </c>
      <c r="I490" s="85">
        <v>-0.33</v>
      </c>
      <c r="J490" s="85">
        <v>-0.22</v>
      </c>
      <c r="K490" s="85">
        <v>-0.93</v>
      </c>
      <c r="L490" s="85">
        <v>0.61</v>
      </c>
      <c r="M490" s="85">
        <v>-0.24</v>
      </c>
      <c r="N490" s="85">
        <v>-0.65</v>
      </c>
      <c r="O490" s="85">
        <v>-0.96</v>
      </c>
      <c r="P490" s="85">
        <v>-0.45</v>
      </c>
      <c r="Q490" s="85">
        <v>1.1599999999999999</v>
      </c>
      <c r="R490" s="85">
        <v>-1.04</v>
      </c>
      <c r="S490" s="85">
        <v>-0.48</v>
      </c>
      <c r="T490" s="85">
        <v>-0.8</v>
      </c>
      <c r="U490" s="85">
        <v>-0.28999999999999998</v>
      </c>
      <c r="V490" s="85">
        <v>-1.53</v>
      </c>
      <c r="W490" s="85">
        <v>-0.39</v>
      </c>
      <c r="X490" s="85">
        <v>-1.73</v>
      </c>
      <c r="Y490" s="85">
        <v>-1.63</v>
      </c>
      <c r="Z490" s="85">
        <v>0.27</v>
      </c>
      <c r="AA490" s="85">
        <v>-0.34</v>
      </c>
      <c r="AB490" s="85">
        <v>-1.18</v>
      </c>
      <c r="AC490" s="85">
        <v>0.14000000000000001</v>
      </c>
      <c r="AD490" s="85">
        <v>-1.07</v>
      </c>
      <c r="AE490" s="85">
        <v>-0.7</v>
      </c>
      <c r="AF490" s="85">
        <v>0.28999999999999998</v>
      </c>
      <c r="AG490" s="85">
        <v>-0.37</v>
      </c>
      <c r="AH490" s="85">
        <v>0.01</v>
      </c>
      <c r="AI490" s="85">
        <v>-1.1299999999999999</v>
      </c>
      <c r="AJ490" s="85">
        <v>-0.55000000000000004</v>
      </c>
      <c r="AK490" s="85">
        <v>-0.93</v>
      </c>
      <c r="AL490" s="85">
        <v>-0.6</v>
      </c>
      <c r="AM490" s="85">
        <v>-1.1100000000000001</v>
      </c>
      <c r="AN490" s="85">
        <v>-0.71</v>
      </c>
    </row>
    <row r="491" spans="1:40" x14ac:dyDescent="0.25">
      <c r="A491" s="64" t="str">
        <f>'12peso'!A491</f>
        <v>nc</v>
      </c>
      <c r="B491" s="64" t="str">
        <f>'12peso'!B491</f>
        <v>s</v>
      </c>
      <c r="C491" s="64" t="str">
        <f>'12peso'!C491</f>
        <v>s</v>
      </c>
      <c r="D491" s="58"/>
      <c r="E491" s="93">
        <f>'12peso'!E491</f>
        <v>9101999</v>
      </c>
      <c r="F491" s="88">
        <f>'12peso'!F491</f>
        <v>9101021</v>
      </c>
      <c r="G491" s="39" t="str">
        <f>'12peso'!G491</f>
        <v>Telefone com internet - pacote</v>
      </c>
      <c r="H491" s="85">
        <v>0</v>
      </c>
      <c r="I491" s="85">
        <v>0</v>
      </c>
      <c r="J491" s="85">
        <v>0</v>
      </c>
      <c r="K491" s="85">
        <v>0</v>
      </c>
      <c r="L491" s="85">
        <v>0</v>
      </c>
      <c r="M491" s="85">
        <v>0</v>
      </c>
      <c r="N491" s="85">
        <v>0.95</v>
      </c>
      <c r="O491" s="85">
        <v>0</v>
      </c>
      <c r="P491" s="85">
        <v>0</v>
      </c>
      <c r="Q491" s="85">
        <v>0</v>
      </c>
      <c r="R491" s="85">
        <v>0</v>
      </c>
      <c r="S491" s="85">
        <v>0</v>
      </c>
      <c r="T491" s="85">
        <v>0</v>
      </c>
      <c r="U491" s="85">
        <v>0</v>
      </c>
      <c r="V491" s="85">
        <v>0.96</v>
      </c>
      <c r="W491" s="85">
        <v>0</v>
      </c>
      <c r="X491" s="85">
        <v>1.47</v>
      </c>
      <c r="Y491" s="85">
        <v>1.1299999999999999</v>
      </c>
      <c r="Z491" s="85">
        <v>0</v>
      </c>
      <c r="AA491" s="85">
        <v>0</v>
      </c>
      <c r="AB491" s="85">
        <v>0</v>
      </c>
      <c r="AC491" s="85">
        <v>0.12</v>
      </c>
      <c r="AD491" s="85">
        <v>0</v>
      </c>
      <c r="AE491" s="85">
        <v>4.3899999999999997</v>
      </c>
      <c r="AF491" s="85">
        <v>0</v>
      </c>
      <c r="AG491" s="85">
        <v>0</v>
      </c>
      <c r="AH491" s="85">
        <v>0</v>
      </c>
      <c r="AI491" s="85">
        <v>0</v>
      </c>
      <c r="AJ491" s="85">
        <v>0</v>
      </c>
      <c r="AK491" s="85">
        <v>0</v>
      </c>
      <c r="AL491" s="85">
        <v>0</v>
      </c>
      <c r="AM491" s="85">
        <v>0</v>
      </c>
      <c r="AN491" s="85">
        <v>1.28</v>
      </c>
    </row>
    <row r="492" spans="1:40" x14ac:dyDescent="0.25">
      <c r="A492" s="64" t="str">
        <f>'12peso'!A492</f>
        <v>nc</v>
      </c>
      <c r="B492" s="64" t="str">
        <f>'12peso'!B492</f>
        <v>s</v>
      </c>
      <c r="C492" s="64" t="str">
        <f>'12peso'!C492</f>
        <v>s</v>
      </c>
      <c r="D492" s="58"/>
      <c r="E492" s="93">
        <f>'12peso'!E492</f>
        <v>9101999</v>
      </c>
      <c r="F492" s="88">
        <f>'12peso'!F492</f>
        <v>9101022</v>
      </c>
      <c r="G492" s="39" t="str">
        <f>'12peso'!G492</f>
        <v>TV por assinatura com internet</v>
      </c>
      <c r="H492" s="85">
        <v>0</v>
      </c>
      <c r="I492" s="85">
        <v>0</v>
      </c>
      <c r="J492" s="85">
        <v>0</v>
      </c>
      <c r="K492" s="85">
        <v>0</v>
      </c>
      <c r="L492" s="85">
        <v>0</v>
      </c>
      <c r="M492" s="85">
        <v>0</v>
      </c>
      <c r="N492" s="85">
        <v>0</v>
      </c>
      <c r="O492" s="85">
        <v>0</v>
      </c>
      <c r="P492" s="85">
        <v>0</v>
      </c>
      <c r="Q492" s="85">
        <v>0</v>
      </c>
      <c r="R492" s="85">
        <v>0</v>
      </c>
      <c r="S492" s="85">
        <v>0</v>
      </c>
      <c r="T492" s="85">
        <v>0</v>
      </c>
      <c r="U492" s="85">
        <v>0</v>
      </c>
      <c r="V492" s="85">
        <v>0</v>
      </c>
      <c r="W492" s="85">
        <v>0</v>
      </c>
      <c r="X492" s="85">
        <v>0.33</v>
      </c>
      <c r="Y492" s="85">
        <v>0</v>
      </c>
      <c r="Z492" s="85">
        <v>0</v>
      </c>
      <c r="AA492" s="85">
        <v>0</v>
      </c>
      <c r="AB492" s="85">
        <v>0</v>
      </c>
      <c r="AC492" s="85">
        <v>0</v>
      </c>
      <c r="AD492" s="85">
        <v>0</v>
      </c>
      <c r="AE492" s="85">
        <v>0</v>
      </c>
      <c r="AF492" s="85">
        <v>0</v>
      </c>
      <c r="AG492" s="85">
        <v>1.1000000000000001</v>
      </c>
      <c r="AH492" s="85">
        <v>0</v>
      </c>
      <c r="AI492" s="85">
        <v>0</v>
      </c>
      <c r="AJ492" s="85">
        <v>0</v>
      </c>
      <c r="AK492" s="85">
        <v>0</v>
      </c>
      <c r="AL492" s="85">
        <v>0</v>
      </c>
      <c r="AM492" s="85">
        <v>0</v>
      </c>
      <c r="AN492" s="85">
        <v>0</v>
      </c>
    </row>
  </sheetData>
  <mergeCells count="1">
    <mergeCell ref="B3:G4"/>
  </mergeCells>
  <conditionalFormatting sqref="C6:C35 F6:F34 C38 C493:C65491">
    <cfRule type="cellIs" dxfId="15" priority="39" stopIfTrue="1" operator="equal">
      <formula>"m"</formula>
    </cfRule>
  </conditionalFormatting>
  <conditionalFormatting sqref="B27:B32 A25:A26 A15:A16 B24 A6:A7 A23:B23 B16:B22 B7:B14">
    <cfRule type="cellIs" dxfId="14" priority="38" stopIfTrue="1" operator="equal">
      <formula>"nc"</formula>
    </cfRule>
  </conditionalFormatting>
  <conditionalFormatting sqref="D493:D65491 D38 D35">
    <cfRule type="cellIs" dxfId="13" priority="37" stopIfTrue="1" operator="equal">
      <formula>"m"</formula>
    </cfRule>
  </conditionalFormatting>
  <conditionalFormatting sqref="E38 E35 E493:E65491">
    <cfRule type="cellIs" dxfId="12" priority="35" stopIfTrue="1" operator="equal">
      <formula>"m"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N492"/>
  <sheetViews>
    <sheetView workbookViewId="0">
      <pane xSplit="7" topLeftCell="H1" activePane="topRight" state="frozen"/>
      <selection activeCell="A72" sqref="A72"/>
      <selection pane="topRight"/>
    </sheetView>
  </sheetViews>
  <sheetFormatPr defaultRowHeight="15" x14ac:dyDescent="0.25"/>
  <cols>
    <col min="1" max="3" width="3.28515625" style="85" customWidth="1"/>
    <col min="4" max="4" width="3.85546875" style="85" customWidth="1"/>
    <col min="5" max="6" width="8" style="85" bestFit="1" customWidth="1"/>
    <col min="7" max="7" width="34" style="85" bestFit="1" customWidth="1"/>
    <col min="8" max="254" width="9.140625" style="85"/>
    <col min="255" max="259" width="3.28515625" style="85" customWidth="1"/>
    <col min="260" max="260" width="3.85546875" style="85" customWidth="1"/>
    <col min="261" max="262" width="8" style="85" bestFit="1" customWidth="1"/>
    <col min="263" max="263" width="34" style="85" bestFit="1" customWidth="1"/>
    <col min="264" max="510" width="9.140625" style="85"/>
    <col min="511" max="515" width="3.28515625" style="85" customWidth="1"/>
    <col min="516" max="516" width="3.85546875" style="85" customWidth="1"/>
    <col min="517" max="518" width="8" style="85" bestFit="1" customWidth="1"/>
    <col min="519" max="519" width="34" style="85" bestFit="1" customWidth="1"/>
    <col min="520" max="766" width="9.140625" style="85"/>
    <col min="767" max="771" width="3.28515625" style="85" customWidth="1"/>
    <col min="772" max="772" width="3.85546875" style="85" customWidth="1"/>
    <col min="773" max="774" width="8" style="85" bestFit="1" customWidth="1"/>
    <col min="775" max="775" width="34" style="85" bestFit="1" customWidth="1"/>
    <col min="776" max="1022" width="9.140625" style="85"/>
    <col min="1023" max="1027" width="3.28515625" style="85" customWidth="1"/>
    <col min="1028" max="1028" width="3.85546875" style="85" customWidth="1"/>
    <col min="1029" max="1030" width="8" style="85" bestFit="1" customWidth="1"/>
    <col min="1031" max="1031" width="34" style="85" bestFit="1" customWidth="1"/>
    <col min="1032" max="1278" width="9.140625" style="85"/>
    <col min="1279" max="1283" width="3.28515625" style="85" customWidth="1"/>
    <col min="1284" max="1284" width="3.85546875" style="85" customWidth="1"/>
    <col min="1285" max="1286" width="8" style="85" bestFit="1" customWidth="1"/>
    <col min="1287" max="1287" width="34" style="85" bestFit="1" customWidth="1"/>
    <col min="1288" max="1534" width="9.140625" style="85"/>
    <col min="1535" max="1539" width="3.28515625" style="85" customWidth="1"/>
    <col min="1540" max="1540" width="3.85546875" style="85" customWidth="1"/>
    <col min="1541" max="1542" width="8" style="85" bestFit="1" customWidth="1"/>
    <col min="1543" max="1543" width="34" style="85" bestFit="1" customWidth="1"/>
    <col min="1544" max="1790" width="9.140625" style="85"/>
    <col min="1791" max="1795" width="3.28515625" style="85" customWidth="1"/>
    <col min="1796" max="1796" width="3.85546875" style="85" customWidth="1"/>
    <col min="1797" max="1798" width="8" style="85" bestFit="1" customWidth="1"/>
    <col min="1799" max="1799" width="34" style="85" bestFit="1" customWidth="1"/>
    <col min="1800" max="2046" width="9.140625" style="85"/>
    <col min="2047" max="2051" width="3.28515625" style="85" customWidth="1"/>
    <col min="2052" max="2052" width="3.85546875" style="85" customWidth="1"/>
    <col min="2053" max="2054" width="8" style="85" bestFit="1" customWidth="1"/>
    <col min="2055" max="2055" width="34" style="85" bestFit="1" customWidth="1"/>
    <col min="2056" max="2302" width="9.140625" style="85"/>
    <col min="2303" max="2307" width="3.28515625" style="85" customWidth="1"/>
    <col min="2308" max="2308" width="3.85546875" style="85" customWidth="1"/>
    <col min="2309" max="2310" width="8" style="85" bestFit="1" customWidth="1"/>
    <col min="2311" max="2311" width="34" style="85" bestFit="1" customWidth="1"/>
    <col min="2312" max="2558" width="9.140625" style="85"/>
    <col min="2559" max="2563" width="3.28515625" style="85" customWidth="1"/>
    <col min="2564" max="2564" width="3.85546875" style="85" customWidth="1"/>
    <col min="2565" max="2566" width="8" style="85" bestFit="1" customWidth="1"/>
    <col min="2567" max="2567" width="34" style="85" bestFit="1" customWidth="1"/>
    <col min="2568" max="2814" width="9.140625" style="85"/>
    <col min="2815" max="2819" width="3.28515625" style="85" customWidth="1"/>
    <col min="2820" max="2820" width="3.85546875" style="85" customWidth="1"/>
    <col min="2821" max="2822" width="8" style="85" bestFit="1" customWidth="1"/>
    <col min="2823" max="2823" width="34" style="85" bestFit="1" customWidth="1"/>
    <col min="2824" max="3070" width="9.140625" style="85"/>
    <col min="3071" max="3075" width="3.28515625" style="85" customWidth="1"/>
    <col min="3076" max="3076" width="3.85546875" style="85" customWidth="1"/>
    <col min="3077" max="3078" width="8" style="85" bestFit="1" customWidth="1"/>
    <col min="3079" max="3079" width="34" style="85" bestFit="1" customWidth="1"/>
    <col min="3080" max="3326" width="9.140625" style="85"/>
    <col min="3327" max="3331" width="3.28515625" style="85" customWidth="1"/>
    <col min="3332" max="3332" width="3.85546875" style="85" customWidth="1"/>
    <col min="3333" max="3334" width="8" style="85" bestFit="1" customWidth="1"/>
    <col min="3335" max="3335" width="34" style="85" bestFit="1" customWidth="1"/>
    <col min="3336" max="3582" width="9.140625" style="85"/>
    <col min="3583" max="3587" width="3.28515625" style="85" customWidth="1"/>
    <col min="3588" max="3588" width="3.85546875" style="85" customWidth="1"/>
    <col min="3589" max="3590" width="8" style="85" bestFit="1" customWidth="1"/>
    <col min="3591" max="3591" width="34" style="85" bestFit="1" customWidth="1"/>
    <col min="3592" max="3838" width="9.140625" style="85"/>
    <col min="3839" max="3843" width="3.28515625" style="85" customWidth="1"/>
    <col min="3844" max="3844" width="3.85546875" style="85" customWidth="1"/>
    <col min="3845" max="3846" width="8" style="85" bestFit="1" customWidth="1"/>
    <col min="3847" max="3847" width="34" style="85" bestFit="1" customWidth="1"/>
    <col min="3848" max="4094" width="9.140625" style="85"/>
    <col min="4095" max="4099" width="3.28515625" style="85" customWidth="1"/>
    <col min="4100" max="4100" width="3.85546875" style="85" customWidth="1"/>
    <col min="4101" max="4102" width="8" style="85" bestFit="1" customWidth="1"/>
    <col min="4103" max="4103" width="34" style="85" bestFit="1" customWidth="1"/>
    <col min="4104" max="4350" width="9.140625" style="85"/>
    <col min="4351" max="4355" width="3.28515625" style="85" customWidth="1"/>
    <col min="4356" max="4356" width="3.85546875" style="85" customWidth="1"/>
    <col min="4357" max="4358" width="8" style="85" bestFit="1" customWidth="1"/>
    <col min="4359" max="4359" width="34" style="85" bestFit="1" customWidth="1"/>
    <col min="4360" max="4606" width="9.140625" style="85"/>
    <col min="4607" max="4611" width="3.28515625" style="85" customWidth="1"/>
    <col min="4612" max="4612" width="3.85546875" style="85" customWidth="1"/>
    <col min="4613" max="4614" width="8" style="85" bestFit="1" customWidth="1"/>
    <col min="4615" max="4615" width="34" style="85" bestFit="1" customWidth="1"/>
    <col min="4616" max="4862" width="9.140625" style="85"/>
    <col min="4863" max="4867" width="3.28515625" style="85" customWidth="1"/>
    <col min="4868" max="4868" width="3.85546875" style="85" customWidth="1"/>
    <col min="4869" max="4870" width="8" style="85" bestFit="1" customWidth="1"/>
    <col min="4871" max="4871" width="34" style="85" bestFit="1" customWidth="1"/>
    <col min="4872" max="5118" width="9.140625" style="85"/>
    <col min="5119" max="5123" width="3.28515625" style="85" customWidth="1"/>
    <col min="5124" max="5124" width="3.85546875" style="85" customWidth="1"/>
    <col min="5125" max="5126" width="8" style="85" bestFit="1" customWidth="1"/>
    <col min="5127" max="5127" width="34" style="85" bestFit="1" customWidth="1"/>
    <col min="5128" max="5374" width="9.140625" style="85"/>
    <col min="5375" max="5379" width="3.28515625" style="85" customWidth="1"/>
    <col min="5380" max="5380" width="3.85546875" style="85" customWidth="1"/>
    <col min="5381" max="5382" width="8" style="85" bestFit="1" customWidth="1"/>
    <col min="5383" max="5383" width="34" style="85" bestFit="1" customWidth="1"/>
    <col min="5384" max="5630" width="9.140625" style="85"/>
    <col min="5631" max="5635" width="3.28515625" style="85" customWidth="1"/>
    <col min="5636" max="5636" width="3.85546875" style="85" customWidth="1"/>
    <col min="5637" max="5638" width="8" style="85" bestFit="1" customWidth="1"/>
    <col min="5639" max="5639" width="34" style="85" bestFit="1" customWidth="1"/>
    <col min="5640" max="5886" width="9.140625" style="85"/>
    <col min="5887" max="5891" width="3.28515625" style="85" customWidth="1"/>
    <col min="5892" max="5892" width="3.85546875" style="85" customWidth="1"/>
    <col min="5893" max="5894" width="8" style="85" bestFit="1" customWidth="1"/>
    <col min="5895" max="5895" width="34" style="85" bestFit="1" customWidth="1"/>
    <col min="5896" max="6142" width="9.140625" style="85"/>
    <col min="6143" max="6147" width="3.28515625" style="85" customWidth="1"/>
    <col min="6148" max="6148" width="3.85546875" style="85" customWidth="1"/>
    <col min="6149" max="6150" width="8" style="85" bestFit="1" customWidth="1"/>
    <col min="6151" max="6151" width="34" style="85" bestFit="1" customWidth="1"/>
    <col min="6152" max="6398" width="9.140625" style="85"/>
    <col min="6399" max="6403" width="3.28515625" style="85" customWidth="1"/>
    <col min="6404" max="6404" width="3.85546875" style="85" customWidth="1"/>
    <col min="6405" max="6406" width="8" style="85" bestFit="1" customWidth="1"/>
    <col min="6407" max="6407" width="34" style="85" bestFit="1" customWidth="1"/>
    <col min="6408" max="6654" width="9.140625" style="85"/>
    <col min="6655" max="6659" width="3.28515625" style="85" customWidth="1"/>
    <col min="6660" max="6660" width="3.85546875" style="85" customWidth="1"/>
    <col min="6661" max="6662" width="8" style="85" bestFit="1" customWidth="1"/>
    <col min="6663" max="6663" width="34" style="85" bestFit="1" customWidth="1"/>
    <col min="6664" max="6910" width="9.140625" style="85"/>
    <col min="6911" max="6915" width="3.28515625" style="85" customWidth="1"/>
    <col min="6916" max="6916" width="3.85546875" style="85" customWidth="1"/>
    <col min="6917" max="6918" width="8" style="85" bestFit="1" customWidth="1"/>
    <col min="6919" max="6919" width="34" style="85" bestFit="1" customWidth="1"/>
    <col min="6920" max="7166" width="9.140625" style="85"/>
    <col min="7167" max="7171" width="3.28515625" style="85" customWidth="1"/>
    <col min="7172" max="7172" width="3.85546875" style="85" customWidth="1"/>
    <col min="7173" max="7174" width="8" style="85" bestFit="1" customWidth="1"/>
    <col min="7175" max="7175" width="34" style="85" bestFit="1" customWidth="1"/>
    <col min="7176" max="7422" width="9.140625" style="85"/>
    <col min="7423" max="7427" width="3.28515625" style="85" customWidth="1"/>
    <col min="7428" max="7428" width="3.85546875" style="85" customWidth="1"/>
    <col min="7429" max="7430" width="8" style="85" bestFit="1" customWidth="1"/>
    <col min="7431" max="7431" width="34" style="85" bestFit="1" customWidth="1"/>
    <col min="7432" max="7678" width="9.140625" style="85"/>
    <col min="7679" max="7683" width="3.28515625" style="85" customWidth="1"/>
    <col min="7684" max="7684" width="3.85546875" style="85" customWidth="1"/>
    <col min="7685" max="7686" width="8" style="85" bestFit="1" customWidth="1"/>
    <col min="7687" max="7687" width="34" style="85" bestFit="1" customWidth="1"/>
    <col min="7688" max="7934" width="9.140625" style="85"/>
    <col min="7935" max="7939" width="3.28515625" style="85" customWidth="1"/>
    <col min="7940" max="7940" width="3.85546875" style="85" customWidth="1"/>
    <col min="7941" max="7942" width="8" style="85" bestFit="1" customWidth="1"/>
    <col min="7943" max="7943" width="34" style="85" bestFit="1" customWidth="1"/>
    <col min="7944" max="8190" width="9.140625" style="85"/>
    <col min="8191" max="8195" width="3.28515625" style="85" customWidth="1"/>
    <col min="8196" max="8196" width="3.85546875" style="85" customWidth="1"/>
    <col min="8197" max="8198" width="8" style="85" bestFit="1" customWidth="1"/>
    <col min="8199" max="8199" width="34" style="85" bestFit="1" customWidth="1"/>
    <col min="8200" max="8446" width="9.140625" style="85"/>
    <col min="8447" max="8451" width="3.28515625" style="85" customWidth="1"/>
    <col min="8452" max="8452" width="3.85546875" style="85" customWidth="1"/>
    <col min="8453" max="8454" width="8" style="85" bestFit="1" customWidth="1"/>
    <col min="8455" max="8455" width="34" style="85" bestFit="1" customWidth="1"/>
    <col min="8456" max="8702" width="9.140625" style="85"/>
    <col min="8703" max="8707" width="3.28515625" style="85" customWidth="1"/>
    <col min="8708" max="8708" width="3.85546875" style="85" customWidth="1"/>
    <col min="8709" max="8710" width="8" style="85" bestFit="1" customWidth="1"/>
    <col min="8711" max="8711" width="34" style="85" bestFit="1" customWidth="1"/>
    <col min="8712" max="8958" width="9.140625" style="85"/>
    <col min="8959" max="8963" width="3.28515625" style="85" customWidth="1"/>
    <col min="8964" max="8964" width="3.85546875" style="85" customWidth="1"/>
    <col min="8965" max="8966" width="8" style="85" bestFit="1" customWidth="1"/>
    <col min="8967" max="8967" width="34" style="85" bestFit="1" customWidth="1"/>
    <col min="8968" max="9214" width="9.140625" style="85"/>
    <col min="9215" max="9219" width="3.28515625" style="85" customWidth="1"/>
    <col min="9220" max="9220" width="3.85546875" style="85" customWidth="1"/>
    <col min="9221" max="9222" width="8" style="85" bestFit="1" customWidth="1"/>
    <col min="9223" max="9223" width="34" style="85" bestFit="1" customWidth="1"/>
    <col min="9224" max="9470" width="9.140625" style="85"/>
    <col min="9471" max="9475" width="3.28515625" style="85" customWidth="1"/>
    <col min="9476" max="9476" width="3.85546875" style="85" customWidth="1"/>
    <col min="9477" max="9478" width="8" style="85" bestFit="1" customWidth="1"/>
    <col min="9479" max="9479" width="34" style="85" bestFit="1" customWidth="1"/>
    <col min="9480" max="9726" width="9.140625" style="85"/>
    <col min="9727" max="9731" width="3.28515625" style="85" customWidth="1"/>
    <col min="9732" max="9732" width="3.85546875" style="85" customWidth="1"/>
    <col min="9733" max="9734" width="8" style="85" bestFit="1" customWidth="1"/>
    <col min="9735" max="9735" width="34" style="85" bestFit="1" customWidth="1"/>
    <col min="9736" max="9982" width="9.140625" style="85"/>
    <col min="9983" max="9987" width="3.28515625" style="85" customWidth="1"/>
    <col min="9988" max="9988" width="3.85546875" style="85" customWidth="1"/>
    <col min="9989" max="9990" width="8" style="85" bestFit="1" customWidth="1"/>
    <col min="9991" max="9991" width="34" style="85" bestFit="1" customWidth="1"/>
    <col min="9992" max="10238" width="9.140625" style="85"/>
    <col min="10239" max="10243" width="3.28515625" style="85" customWidth="1"/>
    <col min="10244" max="10244" width="3.85546875" style="85" customWidth="1"/>
    <col min="10245" max="10246" width="8" style="85" bestFit="1" customWidth="1"/>
    <col min="10247" max="10247" width="34" style="85" bestFit="1" customWidth="1"/>
    <col min="10248" max="10494" width="9.140625" style="85"/>
    <col min="10495" max="10499" width="3.28515625" style="85" customWidth="1"/>
    <col min="10500" max="10500" width="3.85546875" style="85" customWidth="1"/>
    <col min="10501" max="10502" width="8" style="85" bestFit="1" customWidth="1"/>
    <col min="10503" max="10503" width="34" style="85" bestFit="1" customWidth="1"/>
    <col min="10504" max="10750" width="9.140625" style="85"/>
    <col min="10751" max="10755" width="3.28515625" style="85" customWidth="1"/>
    <col min="10756" max="10756" width="3.85546875" style="85" customWidth="1"/>
    <col min="10757" max="10758" width="8" style="85" bestFit="1" customWidth="1"/>
    <col min="10759" max="10759" width="34" style="85" bestFit="1" customWidth="1"/>
    <col min="10760" max="11006" width="9.140625" style="85"/>
    <col min="11007" max="11011" width="3.28515625" style="85" customWidth="1"/>
    <col min="11012" max="11012" width="3.85546875" style="85" customWidth="1"/>
    <col min="11013" max="11014" width="8" style="85" bestFit="1" customWidth="1"/>
    <col min="11015" max="11015" width="34" style="85" bestFit="1" customWidth="1"/>
    <col min="11016" max="11262" width="9.140625" style="85"/>
    <col min="11263" max="11267" width="3.28515625" style="85" customWidth="1"/>
    <col min="11268" max="11268" width="3.85546875" style="85" customWidth="1"/>
    <col min="11269" max="11270" width="8" style="85" bestFit="1" customWidth="1"/>
    <col min="11271" max="11271" width="34" style="85" bestFit="1" customWidth="1"/>
    <col min="11272" max="11518" width="9.140625" style="85"/>
    <col min="11519" max="11523" width="3.28515625" style="85" customWidth="1"/>
    <col min="11524" max="11524" width="3.85546875" style="85" customWidth="1"/>
    <col min="11525" max="11526" width="8" style="85" bestFit="1" customWidth="1"/>
    <col min="11527" max="11527" width="34" style="85" bestFit="1" customWidth="1"/>
    <col min="11528" max="11774" width="9.140625" style="85"/>
    <col min="11775" max="11779" width="3.28515625" style="85" customWidth="1"/>
    <col min="11780" max="11780" width="3.85546875" style="85" customWidth="1"/>
    <col min="11781" max="11782" width="8" style="85" bestFit="1" customWidth="1"/>
    <col min="11783" max="11783" width="34" style="85" bestFit="1" customWidth="1"/>
    <col min="11784" max="12030" width="9.140625" style="85"/>
    <col min="12031" max="12035" width="3.28515625" style="85" customWidth="1"/>
    <col min="12036" max="12036" width="3.85546875" style="85" customWidth="1"/>
    <col min="12037" max="12038" width="8" style="85" bestFit="1" customWidth="1"/>
    <col min="12039" max="12039" width="34" style="85" bestFit="1" customWidth="1"/>
    <col min="12040" max="12286" width="9.140625" style="85"/>
    <col min="12287" max="12291" width="3.28515625" style="85" customWidth="1"/>
    <col min="12292" max="12292" width="3.85546875" style="85" customWidth="1"/>
    <col min="12293" max="12294" width="8" style="85" bestFit="1" customWidth="1"/>
    <col min="12295" max="12295" width="34" style="85" bestFit="1" customWidth="1"/>
    <col min="12296" max="12542" width="9.140625" style="85"/>
    <col min="12543" max="12547" width="3.28515625" style="85" customWidth="1"/>
    <col min="12548" max="12548" width="3.85546875" style="85" customWidth="1"/>
    <col min="12549" max="12550" width="8" style="85" bestFit="1" customWidth="1"/>
    <col min="12551" max="12551" width="34" style="85" bestFit="1" customWidth="1"/>
    <col min="12552" max="12798" width="9.140625" style="85"/>
    <col min="12799" max="12803" width="3.28515625" style="85" customWidth="1"/>
    <col min="12804" max="12804" width="3.85546875" style="85" customWidth="1"/>
    <col min="12805" max="12806" width="8" style="85" bestFit="1" customWidth="1"/>
    <col min="12807" max="12807" width="34" style="85" bestFit="1" customWidth="1"/>
    <col min="12808" max="13054" width="9.140625" style="85"/>
    <col min="13055" max="13059" width="3.28515625" style="85" customWidth="1"/>
    <col min="13060" max="13060" width="3.85546875" style="85" customWidth="1"/>
    <col min="13061" max="13062" width="8" style="85" bestFit="1" customWidth="1"/>
    <col min="13063" max="13063" width="34" style="85" bestFit="1" customWidth="1"/>
    <col min="13064" max="13310" width="9.140625" style="85"/>
    <col min="13311" max="13315" width="3.28515625" style="85" customWidth="1"/>
    <col min="13316" max="13316" width="3.85546875" style="85" customWidth="1"/>
    <col min="13317" max="13318" width="8" style="85" bestFit="1" customWidth="1"/>
    <col min="13319" max="13319" width="34" style="85" bestFit="1" customWidth="1"/>
    <col min="13320" max="13566" width="9.140625" style="85"/>
    <col min="13567" max="13571" width="3.28515625" style="85" customWidth="1"/>
    <col min="13572" max="13572" width="3.85546875" style="85" customWidth="1"/>
    <col min="13573" max="13574" width="8" style="85" bestFit="1" customWidth="1"/>
    <col min="13575" max="13575" width="34" style="85" bestFit="1" customWidth="1"/>
    <col min="13576" max="13822" width="9.140625" style="85"/>
    <col min="13823" max="13827" width="3.28515625" style="85" customWidth="1"/>
    <col min="13828" max="13828" width="3.85546875" style="85" customWidth="1"/>
    <col min="13829" max="13830" width="8" style="85" bestFit="1" customWidth="1"/>
    <col min="13831" max="13831" width="34" style="85" bestFit="1" customWidth="1"/>
    <col min="13832" max="14078" width="9.140625" style="85"/>
    <col min="14079" max="14083" width="3.28515625" style="85" customWidth="1"/>
    <col min="14084" max="14084" width="3.85546875" style="85" customWidth="1"/>
    <col min="14085" max="14086" width="8" style="85" bestFit="1" customWidth="1"/>
    <col min="14087" max="14087" width="34" style="85" bestFit="1" customWidth="1"/>
    <col min="14088" max="14334" width="9.140625" style="85"/>
    <col min="14335" max="14339" width="3.28515625" style="85" customWidth="1"/>
    <col min="14340" max="14340" width="3.85546875" style="85" customWidth="1"/>
    <col min="14341" max="14342" width="8" style="85" bestFit="1" customWidth="1"/>
    <col min="14343" max="14343" width="34" style="85" bestFit="1" customWidth="1"/>
    <col min="14344" max="14590" width="9.140625" style="85"/>
    <col min="14591" max="14595" width="3.28515625" style="85" customWidth="1"/>
    <col min="14596" max="14596" width="3.85546875" style="85" customWidth="1"/>
    <col min="14597" max="14598" width="8" style="85" bestFit="1" customWidth="1"/>
    <col min="14599" max="14599" width="34" style="85" bestFit="1" customWidth="1"/>
    <col min="14600" max="14846" width="9.140625" style="85"/>
    <col min="14847" max="14851" width="3.28515625" style="85" customWidth="1"/>
    <col min="14852" max="14852" width="3.85546875" style="85" customWidth="1"/>
    <col min="14853" max="14854" width="8" style="85" bestFit="1" customWidth="1"/>
    <col min="14855" max="14855" width="34" style="85" bestFit="1" customWidth="1"/>
    <col min="14856" max="15102" width="9.140625" style="85"/>
    <col min="15103" max="15107" width="3.28515625" style="85" customWidth="1"/>
    <col min="15108" max="15108" width="3.85546875" style="85" customWidth="1"/>
    <col min="15109" max="15110" width="8" style="85" bestFit="1" customWidth="1"/>
    <col min="15111" max="15111" width="34" style="85" bestFit="1" customWidth="1"/>
    <col min="15112" max="15358" width="9.140625" style="85"/>
    <col min="15359" max="15363" width="3.28515625" style="85" customWidth="1"/>
    <col min="15364" max="15364" width="3.85546875" style="85" customWidth="1"/>
    <col min="15365" max="15366" width="8" style="85" bestFit="1" customWidth="1"/>
    <col min="15367" max="15367" width="34" style="85" bestFit="1" customWidth="1"/>
    <col min="15368" max="15614" width="9.140625" style="85"/>
    <col min="15615" max="15619" width="3.28515625" style="85" customWidth="1"/>
    <col min="15620" max="15620" width="3.85546875" style="85" customWidth="1"/>
    <col min="15621" max="15622" width="8" style="85" bestFit="1" customWidth="1"/>
    <col min="15623" max="15623" width="34" style="85" bestFit="1" customWidth="1"/>
    <col min="15624" max="15870" width="9.140625" style="85"/>
    <col min="15871" max="15875" width="3.28515625" style="85" customWidth="1"/>
    <col min="15876" max="15876" width="3.85546875" style="85" customWidth="1"/>
    <col min="15877" max="15878" width="8" style="85" bestFit="1" customWidth="1"/>
    <col min="15879" max="15879" width="34" style="85" bestFit="1" customWidth="1"/>
    <col min="15880" max="16126" width="9.140625" style="85"/>
    <col min="16127" max="16131" width="3.28515625" style="85" customWidth="1"/>
    <col min="16132" max="16132" width="3.85546875" style="85" customWidth="1"/>
    <col min="16133" max="16134" width="8" style="85" bestFit="1" customWidth="1"/>
    <col min="16135" max="16135" width="34" style="85" bestFit="1" customWidth="1"/>
    <col min="16136" max="16384" width="9.140625" style="85"/>
  </cols>
  <sheetData>
    <row r="1" spans="1:40" x14ac:dyDescent="0.25">
      <c r="C1" s="95" t="s">
        <v>1528</v>
      </c>
    </row>
    <row r="2" spans="1:40" ht="14.45" x14ac:dyDescent="0.35">
      <c r="C2" s="39"/>
    </row>
    <row r="3" spans="1:40" x14ac:dyDescent="0.25">
      <c r="B3" s="181" t="s">
        <v>1527</v>
      </c>
      <c r="C3" s="181"/>
      <c r="D3" s="181"/>
      <c r="E3" s="181"/>
      <c r="F3" s="181"/>
      <c r="G3" s="181"/>
    </row>
    <row r="4" spans="1:40" x14ac:dyDescent="0.25">
      <c r="B4" s="181"/>
      <c r="C4" s="181"/>
      <c r="D4" s="181"/>
      <c r="E4" s="181"/>
      <c r="F4" s="181"/>
      <c r="G4" s="181"/>
    </row>
    <row r="6" spans="1:40" ht="14.45" x14ac:dyDescent="0.35">
      <c r="A6" s="96" t="s">
        <v>332</v>
      </c>
    </row>
    <row r="7" spans="1:40" x14ac:dyDescent="0.25">
      <c r="A7" s="97" t="s">
        <v>500</v>
      </c>
      <c r="B7" s="97"/>
      <c r="H7" s="98">
        <v>40909</v>
      </c>
      <c r="I7" s="98">
        <v>40940</v>
      </c>
      <c r="J7" s="98">
        <v>40969</v>
      </c>
      <c r="K7" s="98">
        <v>41000</v>
      </c>
      <c r="L7" s="98">
        <v>41030</v>
      </c>
      <c r="M7" s="98">
        <v>41061</v>
      </c>
      <c r="N7" s="98">
        <v>41091</v>
      </c>
      <c r="O7" s="98">
        <v>41122</v>
      </c>
      <c r="P7" s="98">
        <v>41153</v>
      </c>
      <c r="Q7" s="98">
        <v>41183</v>
      </c>
      <c r="R7" s="98">
        <v>41214</v>
      </c>
      <c r="S7" s="98">
        <v>41244</v>
      </c>
      <c r="T7" s="98">
        <v>41275</v>
      </c>
      <c r="U7" s="98">
        <v>41306</v>
      </c>
      <c r="V7" s="98">
        <v>41334</v>
      </c>
      <c r="W7" s="98">
        <v>41365</v>
      </c>
      <c r="X7" s="98">
        <v>41395</v>
      </c>
      <c r="Y7" s="98">
        <v>41426</v>
      </c>
      <c r="Z7" s="98">
        <v>41456</v>
      </c>
      <c r="AA7" s="98">
        <v>41487</v>
      </c>
      <c r="AB7" s="98">
        <v>41518</v>
      </c>
      <c r="AC7" s="98">
        <v>41548</v>
      </c>
      <c r="AD7" s="98">
        <v>41579</v>
      </c>
      <c r="AE7" s="98">
        <v>41609</v>
      </c>
      <c r="AF7" s="98">
        <v>41640</v>
      </c>
      <c r="AG7" s="98">
        <v>41671</v>
      </c>
      <c r="AH7" s="98">
        <v>41699</v>
      </c>
      <c r="AI7" s="98">
        <v>41730</v>
      </c>
      <c r="AJ7" s="98">
        <v>41760</v>
      </c>
      <c r="AK7" s="98">
        <v>41791</v>
      </c>
      <c r="AL7" s="98">
        <v>41821</v>
      </c>
      <c r="AM7" s="98">
        <v>41852</v>
      </c>
      <c r="AN7" s="98">
        <v>41883</v>
      </c>
    </row>
    <row r="8" spans="1:40" x14ac:dyDescent="0.25">
      <c r="A8" s="85" t="s">
        <v>1</v>
      </c>
      <c r="B8" s="99" t="s">
        <v>333</v>
      </c>
      <c r="F8" s="99"/>
      <c r="G8" s="99"/>
      <c r="H8" s="100">
        <f t="shared" ref="H8:AN8" si="0">SUMIF($A$39:$A$492,$A8,H$39:H$492)</f>
        <v>1.2367300000000023E-3</v>
      </c>
      <c r="I8" s="100">
        <f t="shared" si="0"/>
        <v>-7.5378629999999988E-2</v>
      </c>
      <c r="J8" s="100">
        <f t="shared" si="0"/>
        <v>-2.8476110000000013E-2</v>
      </c>
      <c r="K8" s="100">
        <f t="shared" si="0"/>
        <v>0.19477549999999996</v>
      </c>
      <c r="L8" s="100">
        <f t="shared" si="0"/>
        <v>0.17345524000000012</v>
      </c>
      <c r="M8" s="100">
        <f t="shared" si="0"/>
        <v>-0.11082039000000003</v>
      </c>
      <c r="N8" s="100">
        <f t="shared" si="0"/>
        <v>2.1969090000000004E-2</v>
      </c>
      <c r="O8" s="100">
        <f t="shared" si="0"/>
        <v>0.15738712999999996</v>
      </c>
      <c r="P8" s="100">
        <f t="shared" si="0"/>
        <v>0.32594123000000025</v>
      </c>
      <c r="Q8" s="100">
        <f t="shared" si="0"/>
        <v>0.35490155000000029</v>
      </c>
      <c r="R8" s="100">
        <f t="shared" si="0"/>
        <v>0.24071533000000009</v>
      </c>
      <c r="S8" s="100">
        <f t="shared" si="0"/>
        <v>0.30857800000000002</v>
      </c>
      <c r="T8" s="100">
        <f t="shared" si="0"/>
        <v>0.36921523999999989</v>
      </c>
      <c r="U8" s="100">
        <f t="shared" si="0"/>
        <v>0.22672880000000004</v>
      </c>
      <c r="V8" s="100">
        <f t="shared" si="0"/>
        <v>0.12740236999999999</v>
      </c>
      <c r="W8" s="100">
        <f t="shared" si="0"/>
        <v>8.3855679999999974E-2</v>
      </c>
      <c r="X8" s="100">
        <f t="shared" si="0"/>
        <v>8.3736759999999966E-2</v>
      </c>
      <c r="Y8" s="100">
        <f t="shared" si="0"/>
        <v>3.9230510000000059E-2</v>
      </c>
      <c r="Z8" s="100">
        <f t="shared" si="0"/>
        <v>3.9268650000000002E-2</v>
      </c>
      <c r="AA8" s="100">
        <f t="shared" si="0"/>
        <v>0.13803517000000015</v>
      </c>
      <c r="AB8" s="100">
        <f t="shared" si="0"/>
        <v>0.21661705999999989</v>
      </c>
      <c r="AC8" s="100">
        <f t="shared" si="0"/>
        <v>0.34389132000000006</v>
      </c>
      <c r="AD8" s="100">
        <f t="shared" si="0"/>
        <v>0.17976575000000006</v>
      </c>
      <c r="AE8" s="100">
        <f t="shared" si="0"/>
        <v>0.24365971999999991</v>
      </c>
      <c r="AF8" s="100">
        <f t="shared" si="0"/>
        <v>0.24068303999999999</v>
      </c>
      <c r="AG8" s="100">
        <f t="shared" si="0"/>
        <v>9.4056059999999997E-2</v>
      </c>
      <c r="AH8" s="100">
        <f t="shared" si="0"/>
        <v>0.28732901000000022</v>
      </c>
      <c r="AI8" s="100">
        <f t="shared" si="0"/>
        <v>0.24063568999999987</v>
      </c>
      <c r="AJ8" s="100">
        <f t="shared" si="0"/>
        <v>0.25770043000000015</v>
      </c>
      <c r="AK8" s="100">
        <f t="shared" si="0"/>
        <v>0.12956274999999998</v>
      </c>
      <c r="AL8" s="100">
        <f t="shared" si="0"/>
        <v>9.6707130000000086E-2</v>
      </c>
      <c r="AM8" s="100">
        <f t="shared" si="0"/>
        <v>4.0719869999999984E-2</v>
      </c>
      <c r="AN8" s="100">
        <f t="shared" si="0"/>
        <v>0.23740389000000001</v>
      </c>
    </row>
    <row r="9" spans="1:40" x14ac:dyDescent="0.25">
      <c r="A9" s="85" t="s">
        <v>4</v>
      </c>
      <c r="B9" s="99" t="s">
        <v>334</v>
      </c>
      <c r="F9" s="99"/>
      <c r="G9" s="99"/>
      <c r="H9" s="100">
        <f t="shared" ref="H9:AN9" si="1">H39-SUM(H8,H10)</f>
        <v>0.44360937000000006</v>
      </c>
      <c r="I9" s="100">
        <f t="shared" si="1"/>
        <v>0.46065235999999998</v>
      </c>
      <c r="J9" s="100">
        <f t="shared" si="1"/>
        <v>0.19375294000000001</v>
      </c>
      <c r="K9" s="100">
        <f t="shared" si="1"/>
        <v>0.33085662000000005</v>
      </c>
      <c r="L9" s="100">
        <f t="shared" si="1"/>
        <v>0.10748179999999985</v>
      </c>
      <c r="M9" s="100">
        <f t="shared" si="1"/>
        <v>0.15533972000000001</v>
      </c>
      <c r="N9" s="100">
        <f t="shared" si="1"/>
        <v>0.36065536999999998</v>
      </c>
      <c r="O9" s="100">
        <f t="shared" si="1"/>
        <v>0.22041168</v>
      </c>
      <c r="P9" s="100">
        <f t="shared" si="1"/>
        <v>0.17053315999999974</v>
      </c>
      <c r="Q9" s="100">
        <f t="shared" si="1"/>
        <v>0.17466187999999966</v>
      </c>
      <c r="R9" s="100">
        <f t="shared" si="1"/>
        <v>0.22842491999999992</v>
      </c>
      <c r="S9" s="100">
        <f t="shared" si="1"/>
        <v>0.40153228000000002</v>
      </c>
      <c r="T9" s="100">
        <f t="shared" si="1"/>
        <v>0.54468642000000012</v>
      </c>
      <c r="U9" s="100">
        <f t="shared" si="1"/>
        <v>0.63678707000000001</v>
      </c>
      <c r="V9" s="100">
        <f t="shared" si="1"/>
        <v>0.28264419999999996</v>
      </c>
      <c r="W9" s="100">
        <f t="shared" si="1"/>
        <v>0.36983914000000007</v>
      </c>
      <c r="X9" s="100">
        <f t="shared" si="1"/>
        <v>0.21405572</v>
      </c>
      <c r="Y9" s="100">
        <f t="shared" si="1"/>
        <v>0.13366178999999995</v>
      </c>
      <c r="Z9" s="100">
        <f t="shared" si="1"/>
        <v>5.358909000000002E-2</v>
      </c>
      <c r="AA9" s="100">
        <f t="shared" si="1"/>
        <v>8.1921369999999827E-2</v>
      </c>
      <c r="AB9" s="100">
        <f t="shared" si="1"/>
        <v>9.6052590000000104E-2</v>
      </c>
      <c r="AC9" s="100">
        <f t="shared" si="1"/>
        <v>0.19268355999999992</v>
      </c>
      <c r="AD9" s="100">
        <f t="shared" si="1"/>
        <v>0.25069850999999999</v>
      </c>
      <c r="AE9" s="100">
        <f t="shared" si="1"/>
        <v>0.46774533000000013</v>
      </c>
      <c r="AF9" s="100">
        <f t="shared" si="1"/>
        <v>0.22266139000000007</v>
      </c>
      <c r="AG9" s="100">
        <f t="shared" si="1"/>
        <v>0.50340094999999996</v>
      </c>
      <c r="AH9" s="100">
        <f t="shared" si="1"/>
        <v>0.63775610999999977</v>
      </c>
      <c r="AI9" s="100">
        <f t="shared" si="1"/>
        <v>0.25522575000000014</v>
      </c>
      <c r="AJ9" s="100">
        <f t="shared" si="1"/>
        <v>6.7944579999999866E-2</v>
      </c>
      <c r="AK9" s="100">
        <f t="shared" si="1"/>
        <v>0.21385354000000006</v>
      </c>
      <c r="AL9" s="100">
        <f t="shared" si="1"/>
        <v>-0.17499353000000006</v>
      </c>
      <c r="AM9" s="100">
        <f t="shared" si="1"/>
        <v>9.3871149999999987E-2</v>
      </c>
      <c r="AN9" s="100">
        <f t="shared" si="1"/>
        <v>0.24037167999999998</v>
      </c>
    </row>
    <row r="10" spans="1:40" ht="14.45" x14ac:dyDescent="0.35">
      <c r="A10" s="85" t="s">
        <v>136</v>
      </c>
      <c r="B10" s="99" t="s">
        <v>323</v>
      </c>
      <c r="F10" s="99"/>
      <c r="G10" s="99"/>
      <c r="H10" s="100">
        <f t="shared" ref="H10:AN10" si="2">SUMIF($A$39:$A$492,$A10,H$39:H$492)</f>
        <v>0.1151539</v>
      </c>
      <c r="I10" s="100">
        <f t="shared" si="2"/>
        <v>6.4726270000000002E-2</v>
      </c>
      <c r="J10" s="100">
        <f t="shared" si="2"/>
        <v>4.472317E-2</v>
      </c>
      <c r="K10" s="100">
        <f t="shared" si="2"/>
        <v>0.11436788000000001</v>
      </c>
      <c r="L10" s="100">
        <f t="shared" si="2"/>
        <v>7.9062959999999988E-2</v>
      </c>
      <c r="M10" s="100">
        <f t="shared" si="2"/>
        <v>3.5480669999999999E-2</v>
      </c>
      <c r="N10" s="100">
        <f t="shared" si="2"/>
        <v>4.7375540000000008E-2</v>
      </c>
      <c r="O10" s="100">
        <f t="shared" si="2"/>
        <v>3.2201190000000005E-2</v>
      </c>
      <c r="P10" s="100">
        <f t="shared" si="2"/>
        <v>7.3525609999999991E-2</v>
      </c>
      <c r="Q10" s="100">
        <f t="shared" si="2"/>
        <v>6.0436570000000009E-2</v>
      </c>
      <c r="R10" s="100">
        <f t="shared" si="2"/>
        <v>0.13085975</v>
      </c>
      <c r="S10" s="100">
        <f t="shared" si="2"/>
        <v>7.9889720000000011E-2</v>
      </c>
      <c r="T10" s="100">
        <f t="shared" si="2"/>
        <v>-5.3901660000000011E-2</v>
      </c>
      <c r="U10" s="100">
        <f t="shared" si="2"/>
        <v>-0.26351587000000004</v>
      </c>
      <c r="V10" s="100">
        <f t="shared" si="2"/>
        <v>5.9953430000000016E-2</v>
      </c>
      <c r="W10" s="100">
        <f t="shared" si="2"/>
        <v>9.630517999999999E-2</v>
      </c>
      <c r="X10" s="100">
        <f t="shared" si="2"/>
        <v>7.2207520000000011E-2</v>
      </c>
      <c r="Y10" s="100">
        <f t="shared" si="2"/>
        <v>8.710770000000001E-2</v>
      </c>
      <c r="Z10" s="100">
        <f t="shared" si="2"/>
        <v>-6.2857740000000023E-2</v>
      </c>
      <c r="AA10" s="100">
        <f t="shared" si="2"/>
        <v>2.0043460000000003E-2</v>
      </c>
      <c r="AB10" s="100">
        <f t="shared" si="2"/>
        <v>3.7330350000000005E-2</v>
      </c>
      <c r="AC10" s="100">
        <f t="shared" si="2"/>
        <v>3.3425119999999996E-2</v>
      </c>
      <c r="AD10" s="100">
        <f t="shared" si="2"/>
        <v>0.10953573999999998</v>
      </c>
      <c r="AE10" s="100">
        <f t="shared" si="2"/>
        <v>0.20859495</v>
      </c>
      <c r="AF10" s="100">
        <f t="shared" si="2"/>
        <v>8.6655570000000001E-2</v>
      </c>
      <c r="AG10" s="100">
        <f t="shared" si="2"/>
        <v>9.2542990000000019E-2</v>
      </c>
      <c r="AH10" s="100">
        <f t="shared" si="2"/>
        <v>-5.0851199999999907E-3</v>
      </c>
      <c r="AI10" s="100">
        <f t="shared" si="2"/>
        <v>0.17413856000000005</v>
      </c>
      <c r="AJ10" s="100">
        <f t="shared" si="2"/>
        <v>0.13435499000000001</v>
      </c>
      <c r="AK10" s="100">
        <f t="shared" si="2"/>
        <v>5.6583709999999988E-2</v>
      </c>
      <c r="AL10" s="100">
        <f t="shared" si="2"/>
        <v>8.8286399999999987E-2</v>
      </c>
      <c r="AM10" s="100">
        <f t="shared" si="2"/>
        <v>0.11540898000000002</v>
      </c>
      <c r="AN10" s="100">
        <f t="shared" si="2"/>
        <v>9.2224429999999996E-2</v>
      </c>
    </row>
    <row r="11" spans="1:40" ht="14.45" x14ac:dyDescent="0.35">
      <c r="B11" s="99" t="s">
        <v>335</v>
      </c>
      <c r="F11" s="99"/>
      <c r="G11" s="99"/>
      <c r="H11" s="100">
        <f t="shared" ref="H11:AN11" si="3">SUM(H8:H9)</f>
        <v>0.44484610000000008</v>
      </c>
      <c r="I11" s="100">
        <f t="shared" si="3"/>
        <v>0.38527372999999998</v>
      </c>
      <c r="J11" s="100">
        <f t="shared" si="3"/>
        <v>0.16527682999999999</v>
      </c>
      <c r="K11" s="100">
        <f t="shared" si="3"/>
        <v>0.52563212000000004</v>
      </c>
      <c r="L11" s="100">
        <f t="shared" si="3"/>
        <v>0.28093703999999997</v>
      </c>
      <c r="M11" s="100">
        <f t="shared" si="3"/>
        <v>4.4519329999999982E-2</v>
      </c>
      <c r="N11" s="100">
        <f t="shared" si="3"/>
        <v>0.38262446</v>
      </c>
      <c r="O11" s="100">
        <f t="shared" si="3"/>
        <v>0.37779880999999993</v>
      </c>
      <c r="P11" s="100">
        <f t="shared" si="3"/>
        <v>0.49647438999999999</v>
      </c>
      <c r="Q11" s="100">
        <f t="shared" si="3"/>
        <v>0.52956342999999995</v>
      </c>
      <c r="R11" s="100">
        <f t="shared" si="3"/>
        <v>0.46914025000000004</v>
      </c>
      <c r="S11" s="100">
        <f t="shared" si="3"/>
        <v>0.71011028000000009</v>
      </c>
      <c r="T11" s="100">
        <f t="shared" si="3"/>
        <v>0.91390166000000006</v>
      </c>
      <c r="U11" s="100">
        <f t="shared" si="3"/>
        <v>0.86351587000000007</v>
      </c>
      <c r="V11" s="100">
        <f t="shared" si="3"/>
        <v>0.41004656999999994</v>
      </c>
      <c r="W11" s="100">
        <f t="shared" si="3"/>
        <v>0.45369482000000005</v>
      </c>
      <c r="X11" s="100">
        <f t="shared" si="3"/>
        <v>0.29779247999999997</v>
      </c>
      <c r="Y11" s="100">
        <f t="shared" si="3"/>
        <v>0.1728923</v>
      </c>
      <c r="Z11" s="100">
        <f t="shared" si="3"/>
        <v>9.2857740000000022E-2</v>
      </c>
      <c r="AA11" s="100">
        <f t="shared" si="3"/>
        <v>0.21995653999999998</v>
      </c>
      <c r="AB11" s="100">
        <f t="shared" si="3"/>
        <v>0.31266965000000002</v>
      </c>
      <c r="AC11" s="100">
        <f t="shared" si="3"/>
        <v>0.53657487999999998</v>
      </c>
      <c r="AD11" s="100">
        <f t="shared" si="3"/>
        <v>0.43046426000000004</v>
      </c>
      <c r="AE11" s="100">
        <f t="shared" si="3"/>
        <v>0.71140504999999998</v>
      </c>
      <c r="AF11" s="100">
        <f t="shared" si="3"/>
        <v>0.46334443000000003</v>
      </c>
      <c r="AG11" s="100">
        <f t="shared" si="3"/>
        <v>0.59745700999999996</v>
      </c>
      <c r="AH11" s="100">
        <f t="shared" si="3"/>
        <v>0.92508511999999998</v>
      </c>
      <c r="AI11" s="100">
        <f t="shared" si="3"/>
        <v>0.49586143999999999</v>
      </c>
      <c r="AJ11" s="100">
        <f t="shared" si="3"/>
        <v>0.32564501000000001</v>
      </c>
      <c r="AK11" s="100">
        <f t="shared" si="3"/>
        <v>0.34341629000000007</v>
      </c>
      <c r="AL11" s="100">
        <f t="shared" si="3"/>
        <v>-7.8286399999999978E-2</v>
      </c>
      <c r="AM11" s="100">
        <f t="shared" si="3"/>
        <v>0.13459101999999998</v>
      </c>
      <c r="AN11" s="100">
        <f t="shared" si="3"/>
        <v>0.47777556999999998</v>
      </c>
    </row>
    <row r="12" spans="1:40" ht="14.45" x14ac:dyDescent="0.35">
      <c r="B12" s="99" t="s">
        <v>499</v>
      </c>
      <c r="F12" s="99"/>
      <c r="G12" s="99"/>
      <c r="H12" s="100">
        <f t="shared" ref="H12:AN12" si="4">H11+H10</f>
        <v>0.56000000000000005</v>
      </c>
      <c r="I12" s="100">
        <f t="shared" si="4"/>
        <v>0.44999999999999996</v>
      </c>
      <c r="J12" s="100">
        <f t="shared" si="4"/>
        <v>0.21</v>
      </c>
      <c r="K12" s="100">
        <f t="shared" si="4"/>
        <v>0.64</v>
      </c>
      <c r="L12" s="100">
        <f t="shared" si="4"/>
        <v>0.36</v>
      </c>
      <c r="M12" s="100">
        <f t="shared" si="4"/>
        <v>7.9999999999999988E-2</v>
      </c>
      <c r="N12" s="100">
        <f t="shared" si="4"/>
        <v>0.43</v>
      </c>
      <c r="O12" s="100">
        <f t="shared" si="4"/>
        <v>0.40999999999999992</v>
      </c>
      <c r="P12" s="100">
        <f t="shared" si="4"/>
        <v>0.56999999999999995</v>
      </c>
      <c r="Q12" s="100">
        <f t="shared" si="4"/>
        <v>0.59</v>
      </c>
      <c r="R12" s="100">
        <f t="shared" si="4"/>
        <v>0.60000000000000009</v>
      </c>
      <c r="S12" s="100">
        <f t="shared" si="4"/>
        <v>0.79000000000000015</v>
      </c>
      <c r="T12" s="100">
        <f t="shared" si="4"/>
        <v>0.8600000000000001</v>
      </c>
      <c r="U12" s="100">
        <f t="shared" si="4"/>
        <v>0.60000000000000009</v>
      </c>
      <c r="V12" s="100">
        <f t="shared" si="4"/>
        <v>0.47</v>
      </c>
      <c r="W12" s="100">
        <f t="shared" si="4"/>
        <v>0.55000000000000004</v>
      </c>
      <c r="X12" s="100">
        <f t="shared" si="4"/>
        <v>0.37</v>
      </c>
      <c r="Y12" s="100">
        <f t="shared" si="4"/>
        <v>0.26</v>
      </c>
      <c r="Z12" s="100">
        <f t="shared" si="4"/>
        <v>0.03</v>
      </c>
      <c r="AA12" s="100">
        <f t="shared" si="4"/>
        <v>0.24</v>
      </c>
      <c r="AB12" s="100">
        <f t="shared" si="4"/>
        <v>0.35000000000000003</v>
      </c>
      <c r="AC12" s="100">
        <f t="shared" si="4"/>
        <v>0.56999999999999995</v>
      </c>
      <c r="AD12" s="100">
        <f t="shared" si="4"/>
        <v>0.54</v>
      </c>
      <c r="AE12" s="100">
        <f t="shared" si="4"/>
        <v>0.91999999999999993</v>
      </c>
      <c r="AF12" s="100">
        <f t="shared" si="4"/>
        <v>0.55000000000000004</v>
      </c>
      <c r="AG12" s="100">
        <f t="shared" si="4"/>
        <v>0.69</v>
      </c>
      <c r="AH12" s="100">
        <f t="shared" si="4"/>
        <v>0.92</v>
      </c>
      <c r="AI12" s="100">
        <f t="shared" si="4"/>
        <v>0.67</v>
      </c>
      <c r="AJ12" s="100">
        <f t="shared" si="4"/>
        <v>0.46</v>
      </c>
      <c r="AK12" s="100">
        <f t="shared" si="4"/>
        <v>0.40000000000000008</v>
      </c>
      <c r="AL12" s="100">
        <f t="shared" si="4"/>
        <v>1.0000000000000009E-2</v>
      </c>
      <c r="AM12" s="100">
        <f t="shared" si="4"/>
        <v>0.25</v>
      </c>
      <c r="AN12" s="100">
        <f t="shared" si="4"/>
        <v>0.56999999999999995</v>
      </c>
    </row>
    <row r="15" spans="1:40" ht="14.45" x14ac:dyDescent="0.35">
      <c r="A15" s="101" t="s">
        <v>501</v>
      </c>
    </row>
    <row r="16" spans="1:40" x14ac:dyDescent="0.25">
      <c r="A16" s="97" t="s">
        <v>500</v>
      </c>
      <c r="B16" s="97"/>
      <c r="H16" s="98">
        <v>40909</v>
      </c>
      <c r="I16" s="98">
        <v>40940</v>
      </c>
      <c r="J16" s="98">
        <v>40969</v>
      </c>
      <c r="K16" s="98">
        <v>41000</v>
      </c>
      <c r="L16" s="98">
        <v>41030</v>
      </c>
      <c r="M16" s="98">
        <v>41061</v>
      </c>
      <c r="N16" s="98">
        <v>41091</v>
      </c>
      <c r="O16" s="98">
        <v>41122</v>
      </c>
      <c r="P16" s="98">
        <v>41153</v>
      </c>
      <c r="Q16" s="98">
        <v>41183</v>
      </c>
      <c r="R16" s="98">
        <v>41214</v>
      </c>
      <c r="S16" s="98">
        <v>41244</v>
      </c>
      <c r="T16" s="98">
        <v>41275</v>
      </c>
      <c r="U16" s="98">
        <v>41306</v>
      </c>
      <c r="V16" s="98">
        <v>41334</v>
      </c>
      <c r="W16" s="98">
        <v>41365</v>
      </c>
      <c r="X16" s="98">
        <v>41395</v>
      </c>
      <c r="Y16" s="98">
        <v>41426</v>
      </c>
      <c r="Z16" s="98">
        <v>41456</v>
      </c>
      <c r="AA16" s="98">
        <v>41487</v>
      </c>
      <c r="AB16" s="98">
        <v>41518</v>
      </c>
      <c r="AC16" s="98">
        <v>41548</v>
      </c>
      <c r="AD16" s="98">
        <v>41579</v>
      </c>
      <c r="AE16" s="98">
        <v>41609</v>
      </c>
      <c r="AF16" s="98">
        <v>41640</v>
      </c>
      <c r="AG16" s="98">
        <v>41671</v>
      </c>
      <c r="AH16" s="98">
        <v>41699</v>
      </c>
      <c r="AI16" s="98">
        <v>41730</v>
      </c>
      <c r="AJ16" s="98">
        <v>41760</v>
      </c>
      <c r="AK16" s="98">
        <v>41791</v>
      </c>
      <c r="AL16" s="98">
        <v>41821</v>
      </c>
      <c r="AM16" s="98">
        <v>41852</v>
      </c>
      <c r="AN16" s="98">
        <v>41883</v>
      </c>
    </row>
    <row r="17" spans="1:40" x14ac:dyDescent="0.25">
      <c r="A17" s="85" t="s">
        <v>2</v>
      </c>
      <c r="B17" s="99" t="s">
        <v>358</v>
      </c>
      <c r="H17" s="100">
        <f t="shared" ref="H17:AN17" si="5">SUMIF($B$39:$B$492,$A17,H$39:H$492)</f>
        <v>8.869854000000002E-2</v>
      </c>
      <c r="I17" s="100">
        <f t="shared" si="5"/>
        <v>-4.071880000000013E-3</v>
      </c>
      <c r="J17" s="100">
        <f t="shared" si="5"/>
        <v>6.5795049999999994E-2</v>
      </c>
      <c r="K17" s="100">
        <f t="shared" si="5"/>
        <v>0.24704048000000001</v>
      </c>
      <c r="L17" s="100">
        <f t="shared" si="5"/>
        <v>0.17278476000000015</v>
      </c>
      <c r="M17" s="100">
        <f t="shared" si="5"/>
        <v>9.8376579999999977E-2</v>
      </c>
      <c r="N17" s="100">
        <f t="shared" si="5"/>
        <v>0.12036697000000002</v>
      </c>
      <c r="O17" s="100">
        <f t="shared" si="5"/>
        <v>0.15571590000000013</v>
      </c>
      <c r="P17" s="100">
        <f t="shared" si="5"/>
        <v>0.28255401000000013</v>
      </c>
      <c r="Q17" s="100">
        <f t="shared" si="5"/>
        <v>0.26291152000000012</v>
      </c>
      <c r="R17" s="100">
        <f t="shared" si="5"/>
        <v>0.10094694000000003</v>
      </c>
      <c r="S17" s="100">
        <f t="shared" si="5"/>
        <v>0.27381412000000005</v>
      </c>
      <c r="T17" s="100">
        <f t="shared" si="5"/>
        <v>0.53998957999999975</v>
      </c>
      <c r="U17" s="100">
        <f t="shared" si="5"/>
        <v>0.33026623999999988</v>
      </c>
      <c r="V17" s="100">
        <f t="shared" si="5"/>
        <v>0.27978352999999989</v>
      </c>
      <c r="W17" s="100">
        <f t="shared" si="5"/>
        <v>0.20862216999999988</v>
      </c>
      <c r="X17" s="100">
        <f t="shared" si="5"/>
        <v>2.6690189999999982E-2</v>
      </c>
      <c r="Y17" s="100">
        <f t="shared" si="5"/>
        <v>-8.6827649999999951E-2</v>
      </c>
      <c r="Z17" s="100">
        <f t="shared" si="5"/>
        <v>-0.10288084999999997</v>
      </c>
      <c r="AA17" s="100">
        <f t="shared" si="5"/>
        <v>-4.727830000000012E-2</v>
      </c>
      <c r="AB17" s="100">
        <f t="shared" si="5"/>
        <v>1.7471290000000073E-2</v>
      </c>
      <c r="AC17" s="100">
        <f t="shared" si="5"/>
        <v>0.21434029999999996</v>
      </c>
      <c r="AD17" s="100">
        <f t="shared" si="5"/>
        <v>0.12772070999999999</v>
      </c>
      <c r="AE17" s="100">
        <f t="shared" si="5"/>
        <v>0.20278522999999993</v>
      </c>
      <c r="AF17" s="100">
        <f t="shared" si="5"/>
        <v>0.25414566000000011</v>
      </c>
      <c r="AG17" s="100">
        <f t="shared" si="5"/>
        <v>0.11484501999999998</v>
      </c>
      <c r="AH17" s="100">
        <f t="shared" si="5"/>
        <v>0.45439670000000021</v>
      </c>
      <c r="AI17" s="100">
        <f t="shared" si="5"/>
        <v>0.2873203800000001</v>
      </c>
      <c r="AJ17" s="100">
        <f t="shared" si="5"/>
        <v>9.7380940000000027E-2</v>
      </c>
      <c r="AK17" s="100">
        <f t="shared" si="5"/>
        <v>-9.4902290000000028E-2</v>
      </c>
      <c r="AL17" s="100">
        <f t="shared" si="5"/>
        <v>-6.741977999999986E-2</v>
      </c>
      <c r="AM17" s="100">
        <f t="shared" si="5"/>
        <v>-7.0702159999999986E-2</v>
      </c>
      <c r="AN17" s="100">
        <f t="shared" si="5"/>
        <v>0.13212741000000008</v>
      </c>
    </row>
    <row r="18" spans="1:40" x14ac:dyDescent="0.25">
      <c r="A18" s="85" t="s">
        <v>160</v>
      </c>
      <c r="B18" s="99" t="s">
        <v>359</v>
      </c>
      <c r="F18" s="99"/>
      <c r="G18" s="99"/>
      <c r="H18" s="100">
        <f>H39-SUM(H17,H19:H21)</f>
        <v>1.685378999999998E-2</v>
      </c>
      <c r="I18" s="100">
        <f t="shared" ref="I18:AN18" si="6">I39-SUM(I17,I19:I21)</f>
        <v>-2.1344789999999947E-2</v>
      </c>
      <c r="J18" s="100">
        <f t="shared" si="6"/>
        <v>-2.1150380000000024E-2</v>
      </c>
      <c r="K18" s="100">
        <f t="shared" si="6"/>
        <v>6.4031500000000019E-2</v>
      </c>
      <c r="L18" s="100">
        <f t="shared" si="6"/>
        <v>5.923477999999982E-2</v>
      </c>
      <c r="M18" s="100">
        <f t="shared" si="6"/>
        <v>2.9790390000000007E-2</v>
      </c>
      <c r="N18" s="100">
        <f t="shared" si="6"/>
        <v>5.833629999999923E-3</v>
      </c>
      <c r="O18" s="100">
        <f t="shared" si="6"/>
        <v>3.1318749999999784E-2</v>
      </c>
      <c r="P18" s="100">
        <f t="shared" si="6"/>
        <v>5.3458759999999717E-2</v>
      </c>
      <c r="Q18" s="100">
        <f t="shared" si="6"/>
        <v>6.827521999999997E-2</v>
      </c>
      <c r="R18" s="100">
        <f t="shared" si="6"/>
        <v>5.776475999999986E-2</v>
      </c>
      <c r="S18" s="100">
        <f t="shared" si="6"/>
        <v>8.1005850000000046E-2</v>
      </c>
      <c r="T18" s="100">
        <f t="shared" si="6"/>
        <v>-2.6680499999999774E-2</v>
      </c>
      <c r="U18" s="100">
        <f t="shared" si="6"/>
        <v>4.7981980000000202E-2</v>
      </c>
      <c r="V18" s="100">
        <f t="shared" si="6"/>
        <v>1.536954000000007E-2</v>
      </c>
      <c r="W18" s="100">
        <f t="shared" si="6"/>
        <v>4.8351960000000194E-2</v>
      </c>
      <c r="X18" s="100">
        <f t="shared" si="6"/>
        <v>5.6805219999999934E-2</v>
      </c>
      <c r="Y18" s="100">
        <f t="shared" si="6"/>
        <v>4.3978379999999984E-2</v>
      </c>
      <c r="Z18" s="100">
        <f t="shared" si="6"/>
        <v>-2.1205940000000048E-2</v>
      </c>
      <c r="AA18" s="100">
        <f t="shared" si="6"/>
        <v>1.0160980000000097E-2</v>
      </c>
      <c r="AB18" s="100">
        <f t="shared" si="6"/>
        <v>4.7579059999999951E-2</v>
      </c>
      <c r="AC18" s="100">
        <f t="shared" si="6"/>
        <v>8.2695360000000051E-2</v>
      </c>
      <c r="AD18" s="100">
        <f t="shared" si="6"/>
        <v>6.8686800000000048E-2</v>
      </c>
      <c r="AE18" s="100">
        <f t="shared" si="6"/>
        <v>4.8919050000000186E-2</v>
      </c>
      <c r="AF18" s="100">
        <f t="shared" si="6"/>
        <v>-2.1931300000000986E-3</v>
      </c>
      <c r="AG18" s="100">
        <f t="shared" si="6"/>
        <v>-1.5149750000000073E-2</v>
      </c>
      <c r="AH18" s="100">
        <f t="shared" si="6"/>
        <v>4.2341519999999688E-2</v>
      </c>
      <c r="AI18" s="100">
        <f t="shared" si="6"/>
        <v>3.4219309999999781E-2</v>
      </c>
      <c r="AJ18" s="100">
        <f t="shared" si="6"/>
        <v>7.0382739999999999E-2</v>
      </c>
      <c r="AK18" s="100">
        <f t="shared" si="6"/>
        <v>4.0081140000000015E-2</v>
      </c>
      <c r="AL18" s="100">
        <f t="shared" si="6"/>
        <v>-1.3403780000000151E-2</v>
      </c>
      <c r="AM18" s="100">
        <f t="shared" si="6"/>
        <v>-7.9803500000000804E-3</v>
      </c>
      <c r="AN18" s="100">
        <f t="shared" si="6"/>
        <v>5.3123789999999782E-2</v>
      </c>
    </row>
    <row r="19" spans="1:40" x14ac:dyDescent="0.25">
      <c r="A19" s="85" t="s">
        <v>155</v>
      </c>
      <c r="B19" s="99" t="s">
        <v>360</v>
      </c>
      <c r="F19" s="99"/>
      <c r="G19" s="99"/>
      <c r="H19" s="100">
        <f t="shared" ref="H19:W21" si="7">SUMIF($B$39:$B$492,$A19,H$39:H$492)</f>
        <v>-1.4044250000000005E-2</v>
      </c>
      <c r="I19" s="100">
        <f t="shared" si="7"/>
        <v>-1.3388790000000005E-2</v>
      </c>
      <c r="J19" s="100">
        <f t="shared" si="7"/>
        <v>-5.8019099999999983E-2</v>
      </c>
      <c r="K19" s="100">
        <f t="shared" si="7"/>
        <v>-4.7204820000000008E-2</v>
      </c>
      <c r="L19" s="100">
        <f t="shared" si="7"/>
        <v>-2.4135619999999997E-2</v>
      </c>
      <c r="M19" s="100">
        <f t="shared" si="7"/>
        <v>-0.26212952</v>
      </c>
      <c r="N19" s="100">
        <f t="shared" si="7"/>
        <v>-1.5437099999999999E-2</v>
      </c>
      <c r="O19" s="100">
        <f t="shared" si="7"/>
        <v>2.2494160000000003E-2</v>
      </c>
      <c r="P19" s="100">
        <f t="shared" si="7"/>
        <v>-1.5402389999999995E-2</v>
      </c>
      <c r="Q19" s="100">
        <f t="shared" si="7"/>
        <v>2.2268900000000001E-2</v>
      </c>
      <c r="R19" s="100">
        <f t="shared" si="7"/>
        <v>2.6638960000000003E-2</v>
      </c>
      <c r="S19" s="100">
        <f t="shared" si="7"/>
        <v>1.7166519999999998E-2</v>
      </c>
      <c r="T19" s="100">
        <f t="shared" si="7"/>
        <v>8.1756780000000015E-2</v>
      </c>
      <c r="U19" s="100">
        <f t="shared" si="7"/>
        <v>3.4961800000000001E-2</v>
      </c>
      <c r="V19" s="100">
        <f t="shared" si="7"/>
        <v>2.5453849999999997E-2</v>
      </c>
      <c r="W19" s="100">
        <f t="shared" si="7"/>
        <v>8.4382900000000011E-3</v>
      </c>
      <c r="X19" s="100">
        <f t="shared" ref="X19:AN21" si="8">SUMIF($B$39:$B$492,$A19,X$39:X$492)</f>
        <v>2.0106929999999999E-2</v>
      </c>
      <c r="Y19" s="100">
        <f t="shared" si="8"/>
        <v>-7.0051300000000026E-3</v>
      </c>
      <c r="Z19" s="100">
        <f t="shared" si="8"/>
        <v>-6.2302699999999996E-3</v>
      </c>
      <c r="AA19" s="100">
        <f t="shared" si="8"/>
        <v>4.5561809999999987E-2</v>
      </c>
      <c r="AB19" s="100">
        <f t="shared" si="8"/>
        <v>2.5117110000000002E-2</v>
      </c>
      <c r="AC19" s="100">
        <f t="shared" si="8"/>
        <v>5.529104E-2</v>
      </c>
      <c r="AD19" s="100">
        <f t="shared" si="8"/>
        <v>5.4134500000000037E-3</v>
      </c>
      <c r="AE19" s="100">
        <f t="shared" si="8"/>
        <v>4.8177280000000003E-2</v>
      </c>
      <c r="AF19" s="100">
        <f t="shared" si="8"/>
        <v>4.5450259999999999E-2</v>
      </c>
      <c r="AG19" s="100">
        <f t="shared" si="8"/>
        <v>5.8104849999999986E-2</v>
      </c>
      <c r="AH19" s="100">
        <f t="shared" si="8"/>
        <v>4.132389999999999E-2</v>
      </c>
      <c r="AI19" s="100">
        <f t="shared" si="8"/>
        <v>1.6638929999999996E-2</v>
      </c>
      <c r="AJ19" s="100">
        <f t="shared" si="8"/>
        <v>5.2806699999999991E-2</v>
      </c>
      <c r="AK19" s="100">
        <f t="shared" si="8"/>
        <v>9.226309999999998E-3</v>
      </c>
      <c r="AL19" s="100">
        <f t="shared" si="8"/>
        <v>2.0980019999999988E-2</v>
      </c>
      <c r="AM19" s="100">
        <f t="shared" si="8"/>
        <v>3.7105299999999992E-3</v>
      </c>
      <c r="AN19" s="100">
        <f t="shared" si="8"/>
        <v>1.5251960000000007E-2</v>
      </c>
    </row>
    <row r="20" spans="1:40" x14ac:dyDescent="0.25">
      <c r="A20" s="85" t="s">
        <v>128</v>
      </c>
      <c r="B20" s="99" t="s">
        <v>322</v>
      </c>
      <c r="F20" s="99"/>
      <c r="G20" s="99"/>
      <c r="H20" s="100">
        <f t="shared" si="7"/>
        <v>0.35333802000000003</v>
      </c>
      <c r="I20" s="100">
        <f t="shared" si="7"/>
        <v>0.42407918999999994</v>
      </c>
      <c r="J20" s="100">
        <f t="shared" si="7"/>
        <v>0.17865126000000001</v>
      </c>
      <c r="K20" s="100">
        <f t="shared" si="7"/>
        <v>0.26176495999999999</v>
      </c>
      <c r="L20" s="100">
        <f t="shared" si="7"/>
        <v>7.3053120000000027E-2</v>
      </c>
      <c r="M20" s="100">
        <f t="shared" si="7"/>
        <v>0.17848188000000001</v>
      </c>
      <c r="N20" s="100">
        <f t="shared" si="7"/>
        <v>0.27186096000000004</v>
      </c>
      <c r="O20" s="100">
        <f t="shared" si="7"/>
        <v>0.16827000000000003</v>
      </c>
      <c r="P20" s="100">
        <f t="shared" si="7"/>
        <v>0.17586401000000004</v>
      </c>
      <c r="Q20" s="100">
        <f t="shared" si="7"/>
        <v>0.17610778999999993</v>
      </c>
      <c r="R20" s="100">
        <f t="shared" si="7"/>
        <v>0.28378959000000015</v>
      </c>
      <c r="S20" s="100">
        <f t="shared" si="7"/>
        <v>0.33812378999999992</v>
      </c>
      <c r="T20" s="100">
        <f t="shared" si="7"/>
        <v>0.31883579999999995</v>
      </c>
      <c r="U20" s="100">
        <f t="shared" si="7"/>
        <v>0.4503058499999999</v>
      </c>
      <c r="V20" s="100">
        <f t="shared" si="7"/>
        <v>8.9439649999999982E-2</v>
      </c>
      <c r="W20" s="100">
        <f t="shared" si="7"/>
        <v>0.18828239999999999</v>
      </c>
      <c r="X20" s="100">
        <f t="shared" si="8"/>
        <v>0.19419014000000004</v>
      </c>
      <c r="Y20" s="100">
        <f t="shared" si="8"/>
        <v>0.22274669999999996</v>
      </c>
      <c r="Z20" s="100">
        <f t="shared" si="8"/>
        <v>0.22317480000000003</v>
      </c>
      <c r="AA20" s="100">
        <f t="shared" si="8"/>
        <v>0.21151205000000001</v>
      </c>
      <c r="AB20" s="100">
        <f t="shared" si="8"/>
        <v>0.22250218999999993</v>
      </c>
      <c r="AC20" s="100">
        <f t="shared" si="8"/>
        <v>0.18424817999999998</v>
      </c>
      <c r="AD20" s="100">
        <f t="shared" si="8"/>
        <v>0.22864329999999999</v>
      </c>
      <c r="AE20" s="100">
        <f t="shared" si="8"/>
        <v>0.41152348999999999</v>
      </c>
      <c r="AF20" s="100">
        <f t="shared" si="8"/>
        <v>0.16594164</v>
      </c>
      <c r="AG20" s="100">
        <f t="shared" si="8"/>
        <v>0.43965689000000013</v>
      </c>
      <c r="AH20" s="100">
        <f t="shared" si="8"/>
        <v>0.38702300000000012</v>
      </c>
      <c r="AI20" s="100">
        <f t="shared" si="8"/>
        <v>0.15768282000000006</v>
      </c>
      <c r="AJ20" s="100">
        <f t="shared" si="8"/>
        <v>0.10507463</v>
      </c>
      <c r="AK20" s="100">
        <f t="shared" si="8"/>
        <v>0.38901113000000004</v>
      </c>
      <c r="AL20" s="100">
        <f t="shared" si="8"/>
        <v>-1.8442859999999967E-2</v>
      </c>
      <c r="AM20" s="100">
        <f t="shared" si="8"/>
        <v>0.20956300000000005</v>
      </c>
      <c r="AN20" s="100">
        <f t="shared" si="8"/>
        <v>0.27727241000000002</v>
      </c>
    </row>
    <row r="21" spans="1:40" ht="14.45" x14ac:dyDescent="0.35">
      <c r="A21" s="85" t="s">
        <v>136</v>
      </c>
      <c r="B21" s="99" t="s">
        <v>323</v>
      </c>
      <c r="F21" s="99"/>
      <c r="G21" s="99"/>
      <c r="H21" s="100">
        <f t="shared" si="7"/>
        <v>0.1151539</v>
      </c>
      <c r="I21" s="100">
        <f t="shared" si="7"/>
        <v>6.4726270000000002E-2</v>
      </c>
      <c r="J21" s="100">
        <f t="shared" si="7"/>
        <v>4.472317E-2</v>
      </c>
      <c r="K21" s="100">
        <f t="shared" si="7"/>
        <v>0.11436788000000001</v>
      </c>
      <c r="L21" s="100">
        <f t="shared" si="7"/>
        <v>7.9062959999999988E-2</v>
      </c>
      <c r="M21" s="100">
        <f t="shared" si="7"/>
        <v>3.5480669999999999E-2</v>
      </c>
      <c r="N21" s="100">
        <f t="shared" si="7"/>
        <v>4.7375540000000008E-2</v>
      </c>
      <c r="O21" s="100">
        <f t="shared" si="7"/>
        <v>3.2201190000000005E-2</v>
      </c>
      <c r="P21" s="100">
        <f t="shared" si="7"/>
        <v>7.3525609999999991E-2</v>
      </c>
      <c r="Q21" s="100">
        <f t="shared" si="7"/>
        <v>6.0436570000000009E-2</v>
      </c>
      <c r="R21" s="100">
        <f t="shared" si="7"/>
        <v>0.13085975</v>
      </c>
      <c r="S21" s="100">
        <f t="shared" si="7"/>
        <v>7.9889720000000011E-2</v>
      </c>
      <c r="T21" s="100">
        <f t="shared" si="7"/>
        <v>-5.3901660000000011E-2</v>
      </c>
      <c r="U21" s="100">
        <f t="shared" si="7"/>
        <v>-0.26351587000000004</v>
      </c>
      <c r="V21" s="100">
        <f t="shared" si="7"/>
        <v>5.9953430000000016E-2</v>
      </c>
      <c r="W21" s="100">
        <f t="shared" si="7"/>
        <v>9.630517999999999E-2</v>
      </c>
      <c r="X21" s="100">
        <f t="shared" si="8"/>
        <v>7.2207520000000011E-2</v>
      </c>
      <c r="Y21" s="100">
        <f t="shared" si="8"/>
        <v>8.710770000000001E-2</v>
      </c>
      <c r="Z21" s="100">
        <f t="shared" si="8"/>
        <v>-6.2857740000000023E-2</v>
      </c>
      <c r="AA21" s="100">
        <f t="shared" si="8"/>
        <v>2.0043460000000003E-2</v>
      </c>
      <c r="AB21" s="100">
        <f t="shared" si="8"/>
        <v>3.7330350000000005E-2</v>
      </c>
      <c r="AC21" s="100">
        <f t="shared" si="8"/>
        <v>3.3425119999999996E-2</v>
      </c>
      <c r="AD21" s="100">
        <f t="shared" si="8"/>
        <v>0.10953573999999998</v>
      </c>
      <c r="AE21" s="100">
        <f t="shared" si="8"/>
        <v>0.20859495</v>
      </c>
      <c r="AF21" s="100">
        <f t="shared" si="8"/>
        <v>8.6655570000000001E-2</v>
      </c>
      <c r="AG21" s="100">
        <f t="shared" si="8"/>
        <v>9.2542990000000019E-2</v>
      </c>
      <c r="AH21" s="100">
        <f t="shared" si="8"/>
        <v>-5.0851199999999907E-3</v>
      </c>
      <c r="AI21" s="100">
        <f t="shared" si="8"/>
        <v>0.17413856000000005</v>
      </c>
      <c r="AJ21" s="100">
        <f t="shared" si="8"/>
        <v>0.13435499000000001</v>
      </c>
      <c r="AK21" s="100">
        <f t="shared" si="8"/>
        <v>5.6583709999999988E-2</v>
      </c>
      <c r="AL21" s="100">
        <f t="shared" si="8"/>
        <v>8.8286399999999987E-2</v>
      </c>
      <c r="AM21" s="100">
        <f t="shared" si="8"/>
        <v>0.11540898000000002</v>
      </c>
      <c r="AN21" s="100">
        <f t="shared" si="8"/>
        <v>9.2224429999999996E-2</v>
      </c>
    </row>
    <row r="22" spans="1:40" ht="14.45" x14ac:dyDescent="0.35">
      <c r="B22" s="99" t="s">
        <v>361</v>
      </c>
      <c r="F22" s="99"/>
      <c r="G22" s="99"/>
      <c r="H22" s="86">
        <f t="shared" ref="H22:AN22" si="9">SUM(H17:H21)</f>
        <v>0.56000000000000005</v>
      </c>
      <c r="I22" s="86">
        <f t="shared" si="9"/>
        <v>0.44999999999999996</v>
      </c>
      <c r="J22" s="86">
        <f t="shared" si="9"/>
        <v>0.21</v>
      </c>
      <c r="K22" s="86">
        <f t="shared" si="9"/>
        <v>0.64</v>
      </c>
      <c r="L22" s="86">
        <f t="shared" si="9"/>
        <v>0.36</v>
      </c>
      <c r="M22" s="86">
        <f t="shared" si="9"/>
        <v>7.9999999999999988E-2</v>
      </c>
      <c r="N22" s="86">
        <f t="shared" si="9"/>
        <v>0.43</v>
      </c>
      <c r="O22" s="86">
        <f t="shared" si="9"/>
        <v>0.40999999999999992</v>
      </c>
      <c r="P22" s="86">
        <f t="shared" si="9"/>
        <v>0.56999999999999995</v>
      </c>
      <c r="Q22" s="86">
        <f t="shared" si="9"/>
        <v>0.59000000000000008</v>
      </c>
      <c r="R22" s="86">
        <f t="shared" si="9"/>
        <v>0.60000000000000009</v>
      </c>
      <c r="S22" s="86">
        <f t="shared" si="9"/>
        <v>0.79000000000000015</v>
      </c>
      <c r="T22" s="86">
        <f t="shared" si="9"/>
        <v>0.85999999999999988</v>
      </c>
      <c r="U22" s="86">
        <f t="shared" si="9"/>
        <v>0.59999999999999987</v>
      </c>
      <c r="V22" s="86">
        <f t="shared" si="9"/>
        <v>0.47</v>
      </c>
      <c r="W22" s="86">
        <f t="shared" si="9"/>
        <v>0.55000000000000004</v>
      </c>
      <c r="X22" s="86">
        <f t="shared" si="9"/>
        <v>0.36999999999999994</v>
      </c>
      <c r="Y22" s="86">
        <f t="shared" si="9"/>
        <v>0.26</v>
      </c>
      <c r="Z22" s="86">
        <f t="shared" si="9"/>
        <v>0.03</v>
      </c>
      <c r="AA22" s="86">
        <f t="shared" si="9"/>
        <v>0.24</v>
      </c>
      <c r="AB22" s="86">
        <f t="shared" si="9"/>
        <v>0.35</v>
      </c>
      <c r="AC22" s="86">
        <f t="shared" si="9"/>
        <v>0.57000000000000006</v>
      </c>
      <c r="AD22" s="86">
        <f t="shared" si="9"/>
        <v>0.54</v>
      </c>
      <c r="AE22" s="86">
        <f t="shared" si="9"/>
        <v>0.92000000000000015</v>
      </c>
      <c r="AF22" s="86">
        <f t="shared" si="9"/>
        <v>0.55000000000000004</v>
      </c>
      <c r="AG22" s="86">
        <f t="shared" si="9"/>
        <v>0.69000000000000006</v>
      </c>
      <c r="AH22" s="86">
        <f t="shared" si="9"/>
        <v>0.92</v>
      </c>
      <c r="AI22" s="86">
        <f t="shared" si="9"/>
        <v>0.66999999999999993</v>
      </c>
      <c r="AJ22" s="86">
        <f t="shared" si="9"/>
        <v>0.46</v>
      </c>
      <c r="AK22" s="86">
        <f t="shared" si="9"/>
        <v>0.4</v>
      </c>
      <c r="AL22" s="86">
        <f t="shared" si="9"/>
        <v>9.999999999999995E-3</v>
      </c>
      <c r="AM22" s="86">
        <f t="shared" si="9"/>
        <v>0.25</v>
      </c>
      <c r="AN22" s="86">
        <f t="shared" si="9"/>
        <v>0.56999999999999995</v>
      </c>
    </row>
    <row r="23" spans="1:40" ht="14.45" x14ac:dyDescent="0.35">
      <c r="A23" s="97"/>
      <c r="B23" s="97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99"/>
      <c r="Z23" s="99"/>
      <c r="AA23" s="99"/>
      <c r="AB23" s="99"/>
      <c r="AC23" s="99"/>
      <c r="AD23" s="99"/>
      <c r="AE23" s="99"/>
      <c r="AF23" s="99"/>
      <c r="AG23" s="99"/>
      <c r="AH23" s="99"/>
      <c r="AI23" s="99"/>
      <c r="AJ23" s="99"/>
      <c r="AK23" s="99"/>
      <c r="AL23" s="99"/>
      <c r="AM23" s="99"/>
      <c r="AN23" s="99"/>
    </row>
    <row r="24" spans="1:40" ht="14.45" x14ac:dyDescent="0.35">
      <c r="B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  <c r="AA24" s="99"/>
      <c r="AB24" s="99"/>
      <c r="AC24" s="99"/>
      <c r="AD24" s="99"/>
      <c r="AE24" s="99"/>
      <c r="AF24" s="99"/>
      <c r="AG24" s="99"/>
      <c r="AH24" s="99"/>
      <c r="AI24" s="99"/>
      <c r="AJ24" s="99"/>
      <c r="AK24" s="99"/>
      <c r="AL24" s="99"/>
      <c r="AM24" s="99"/>
      <c r="AN24" s="99"/>
    </row>
    <row r="25" spans="1:40" ht="14.45" x14ac:dyDescent="0.35">
      <c r="A25" s="102" t="s">
        <v>319</v>
      </c>
    </row>
    <row r="26" spans="1:40" ht="14.45" x14ac:dyDescent="0.35">
      <c r="A26" s="97"/>
      <c r="H26" s="98">
        <v>40909</v>
      </c>
      <c r="I26" s="98">
        <v>40940</v>
      </c>
      <c r="J26" s="98">
        <v>40969</v>
      </c>
      <c r="K26" s="98">
        <v>41000</v>
      </c>
      <c r="L26" s="98">
        <v>41030</v>
      </c>
      <c r="M26" s="98">
        <v>41061</v>
      </c>
      <c r="N26" s="98">
        <v>41091</v>
      </c>
      <c r="O26" s="98">
        <v>41122</v>
      </c>
      <c r="P26" s="98">
        <v>41153</v>
      </c>
      <c r="Q26" s="98">
        <v>41183</v>
      </c>
      <c r="R26" s="98">
        <v>41214</v>
      </c>
      <c r="S26" s="98">
        <v>41244</v>
      </c>
      <c r="T26" s="98">
        <v>41275</v>
      </c>
      <c r="U26" s="98">
        <v>41306</v>
      </c>
      <c r="V26" s="98">
        <v>41334</v>
      </c>
      <c r="W26" s="98">
        <v>41365</v>
      </c>
      <c r="X26" s="98">
        <v>41395</v>
      </c>
      <c r="Y26" s="98">
        <v>41426</v>
      </c>
      <c r="Z26" s="98">
        <v>41456</v>
      </c>
      <c r="AA26" s="98">
        <v>41487</v>
      </c>
      <c r="AB26" s="98">
        <v>41518</v>
      </c>
      <c r="AC26" s="98">
        <v>41548</v>
      </c>
      <c r="AD26" s="98">
        <v>41579</v>
      </c>
      <c r="AE26" s="98">
        <v>41609</v>
      </c>
      <c r="AF26" s="98">
        <v>41640</v>
      </c>
      <c r="AG26" s="98">
        <v>41671</v>
      </c>
      <c r="AH26" s="98">
        <v>41699</v>
      </c>
      <c r="AI26" s="98">
        <v>41730</v>
      </c>
      <c r="AJ26" s="98">
        <v>41760</v>
      </c>
      <c r="AK26" s="98">
        <v>41791</v>
      </c>
      <c r="AL26" s="98">
        <v>41821</v>
      </c>
      <c r="AM26" s="98">
        <v>41852</v>
      </c>
      <c r="AN26" s="98">
        <v>41883</v>
      </c>
    </row>
    <row r="27" spans="1:40" ht="14.45" x14ac:dyDescent="0.35">
      <c r="B27" s="99" t="s">
        <v>363</v>
      </c>
      <c r="F27" s="99"/>
      <c r="G27" s="99"/>
      <c r="H27" s="103">
        <f t="shared" ref="H27:AN27" si="10">H28+H29</f>
        <v>9.3622899999999995E-2</v>
      </c>
      <c r="I27" s="103">
        <f t="shared" si="10"/>
        <v>-3.802481999999998E-2</v>
      </c>
      <c r="J27" s="103">
        <f t="shared" si="10"/>
        <v>-1.3225190000000032E-2</v>
      </c>
      <c r="K27" s="103">
        <f t="shared" si="10"/>
        <v>0.26326968000000006</v>
      </c>
      <c r="L27" s="103">
        <f t="shared" si="10"/>
        <v>0.20757746999999999</v>
      </c>
      <c r="M27" s="103">
        <f t="shared" si="10"/>
        <v>-0.13186075</v>
      </c>
      <c r="N27" s="103">
        <f t="shared" si="10"/>
        <v>0.11177461999999994</v>
      </c>
      <c r="O27" s="103">
        <f t="shared" si="10"/>
        <v>0.20960958999999996</v>
      </c>
      <c r="P27" s="103">
        <f t="shared" si="10"/>
        <v>0.32111637999999987</v>
      </c>
      <c r="Q27" s="103">
        <f t="shared" si="10"/>
        <v>0.35373116000000004</v>
      </c>
      <c r="R27" s="103">
        <f t="shared" si="10"/>
        <v>0.1855224099999998</v>
      </c>
      <c r="S27" s="103">
        <f t="shared" si="10"/>
        <v>0.37441682000000015</v>
      </c>
      <c r="T27" s="103">
        <f t="shared" si="10"/>
        <v>0.59657760000000004</v>
      </c>
      <c r="U27" s="103">
        <f t="shared" si="10"/>
        <v>0.41329115000000005</v>
      </c>
      <c r="V27" s="103">
        <f t="shared" si="10"/>
        <v>0.32094186999999996</v>
      </c>
      <c r="W27" s="103">
        <f t="shared" si="10"/>
        <v>0.26500852000000008</v>
      </c>
      <c r="X27" s="103">
        <f t="shared" si="10"/>
        <v>0.10379664999999995</v>
      </c>
      <c r="Y27" s="103">
        <f t="shared" si="10"/>
        <v>-4.8372399999999961E-2</v>
      </c>
      <c r="Z27" s="103">
        <f t="shared" si="10"/>
        <v>-0.12948978000000003</v>
      </c>
      <c r="AA27" s="103">
        <f t="shared" si="10"/>
        <v>7.518090000000005E-3</v>
      </c>
      <c r="AB27" s="103">
        <f t="shared" si="10"/>
        <v>8.9215450000000029E-2</v>
      </c>
      <c r="AC27" s="103">
        <f t="shared" si="10"/>
        <v>0.35125034999999993</v>
      </c>
      <c r="AD27" s="103">
        <f t="shared" si="10"/>
        <v>0.20235664000000006</v>
      </c>
      <c r="AE27" s="103">
        <f t="shared" si="10"/>
        <v>0.30050596000000007</v>
      </c>
      <c r="AF27" s="103">
        <f t="shared" si="10"/>
        <v>0.29863336000000007</v>
      </c>
      <c r="AG27" s="103">
        <f t="shared" si="10"/>
        <v>0.15751541999999985</v>
      </c>
      <c r="AH27" s="103">
        <f t="shared" si="10"/>
        <v>0.53901427999999996</v>
      </c>
      <c r="AI27" s="103">
        <f t="shared" si="10"/>
        <v>0.33913981999999993</v>
      </c>
      <c r="AJ27" s="103">
        <f t="shared" si="10"/>
        <v>0.22160018000000001</v>
      </c>
      <c r="AK27" s="103">
        <f t="shared" si="10"/>
        <v>-4.4940839999999961E-2</v>
      </c>
      <c r="AL27" s="103">
        <f t="shared" si="10"/>
        <v>-5.8620500000000013E-2</v>
      </c>
      <c r="AM27" s="103">
        <f t="shared" si="10"/>
        <v>-7.4872530000000034E-2</v>
      </c>
      <c r="AN27" s="103">
        <f t="shared" si="10"/>
        <v>0.20070151999999994</v>
      </c>
    </row>
    <row r="28" spans="1:40" ht="14.45" x14ac:dyDescent="0.35">
      <c r="A28" s="39" t="s">
        <v>320</v>
      </c>
      <c r="B28" s="99" t="s">
        <v>502</v>
      </c>
      <c r="F28" s="99"/>
      <c r="G28" s="99"/>
      <c r="H28" s="103">
        <f>H39-SUM(H29:H31)</f>
        <v>0.10176856000000001</v>
      </c>
      <c r="I28" s="103">
        <f t="shared" ref="I28:AN28" si="11">I39-SUM(I29:I31)</f>
        <v>-5.9199999999999808E-3</v>
      </c>
      <c r="J28" s="103">
        <f t="shared" si="11"/>
        <v>3.5652739999999988E-2</v>
      </c>
      <c r="K28" s="103">
        <f t="shared" si="11"/>
        <v>9.5267600000000119E-2</v>
      </c>
      <c r="L28" s="103">
        <f t="shared" si="11"/>
        <v>0.12615465999999997</v>
      </c>
      <c r="M28" s="103">
        <f t="shared" si="11"/>
        <v>0.10298955000000007</v>
      </c>
      <c r="N28" s="103">
        <f t="shared" si="11"/>
        <v>0.11558152999999993</v>
      </c>
      <c r="O28" s="103">
        <f t="shared" si="11"/>
        <v>0.14011898999999994</v>
      </c>
      <c r="P28" s="103">
        <f t="shared" si="11"/>
        <v>0.26130220999999987</v>
      </c>
      <c r="Q28" s="103">
        <f t="shared" si="11"/>
        <v>0.23673805000000003</v>
      </c>
      <c r="R28" s="103">
        <f t="shared" si="11"/>
        <v>8.0155499999999824E-2</v>
      </c>
      <c r="S28" s="103">
        <f t="shared" si="11"/>
        <v>0.18077269000000018</v>
      </c>
      <c r="T28" s="103">
        <f t="shared" si="11"/>
        <v>0.39066245000000005</v>
      </c>
      <c r="U28" s="103">
        <f t="shared" si="11"/>
        <v>0.26397882</v>
      </c>
      <c r="V28" s="103">
        <f t="shared" si="11"/>
        <v>0.21666818999999993</v>
      </c>
      <c r="W28" s="103">
        <f t="shared" si="11"/>
        <v>0.17642651000000009</v>
      </c>
      <c r="X28" s="103">
        <f t="shared" si="11"/>
        <v>1.3668389999999975E-2</v>
      </c>
      <c r="Y28" s="103">
        <f t="shared" si="11"/>
        <v>-5.4162489999999952E-2</v>
      </c>
      <c r="Z28" s="103">
        <f t="shared" si="11"/>
        <v>-0.12030534000000001</v>
      </c>
      <c r="AA28" s="103">
        <f t="shared" si="11"/>
        <v>-5.5387760000000008E-2</v>
      </c>
      <c r="AB28" s="103">
        <f t="shared" si="11"/>
        <v>-8.2142800000000182E-3</v>
      </c>
      <c r="AC28" s="103">
        <f t="shared" si="11"/>
        <v>0.16850245000000003</v>
      </c>
      <c r="AD28" s="103">
        <f t="shared" si="11"/>
        <v>6.7507730000000044E-2</v>
      </c>
      <c r="AE28" s="103">
        <f t="shared" si="11"/>
        <v>0.12122941000000009</v>
      </c>
      <c r="AF28" s="103">
        <f t="shared" si="11"/>
        <v>0.14060302000000013</v>
      </c>
      <c r="AG28" s="103">
        <f t="shared" si="11"/>
        <v>3.2647899999999841E-2</v>
      </c>
      <c r="AH28" s="103">
        <f t="shared" si="11"/>
        <v>0.39115580999999988</v>
      </c>
      <c r="AI28" s="103">
        <f t="shared" si="11"/>
        <v>0.24935700999999988</v>
      </c>
      <c r="AJ28" s="103">
        <f t="shared" si="11"/>
        <v>7.1877309999999972E-2</v>
      </c>
      <c r="AK28" s="103">
        <f t="shared" si="11"/>
        <v>-0.10318877999999998</v>
      </c>
      <c r="AL28" s="103">
        <f t="shared" si="11"/>
        <v>-8.6507909999999993E-2</v>
      </c>
      <c r="AM28" s="103">
        <f t="shared" si="11"/>
        <v>-0.10214345000000002</v>
      </c>
      <c r="AN28" s="103">
        <f t="shared" si="11"/>
        <v>0.12609860999999994</v>
      </c>
    </row>
    <row r="29" spans="1:40" ht="14.45" x14ac:dyDescent="0.35">
      <c r="A29" s="39" t="s">
        <v>321</v>
      </c>
      <c r="B29" s="99" t="s">
        <v>503</v>
      </c>
      <c r="F29" s="99"/>
      <c r="G29" s="99"/>
      <c r="H29" s="100">
        <f t="shared" ref="H29:Q31" si="12">SUMIF($C$39:$C$492,$A29,H$39:H$492)</f>
        <v>-8.1456600000000129E-3</v>
      </c>
      <c r="I29" s="100">
        <f t="shared" si="12"/>
        <v>-3.2104819999999999E-2</v>
      </c>
      <c r="J29" s="100">
        <f t="shared" si="12"/>
        <v>-4.8877930000000021E-2</v>
      </c>
      <c r="K29" s="100">
        <f t="shared" si="12"/>
        <v>0.16800207999999994</v>
      </c>
      <c r="L29" s="100">
        <f t="shared" si="12"/>
        <v>8.1422810000000026E-2</v>
      </c>
      <c r="M29" s="100">
        <f t="shared" si="12"/>
        <v>-0.23485030000000007</v>
      </c>
      <c r="N29" s="100">
        <f t="shared" si="12"/>
        <v>-3.8069099999999906E-3</v>
      </c>
      <c r="O29" s="100">
        <f t="shared" si="12"/>
        <v>6.94906E-2</v>
      </c>
      <c r="P29" s="100">
        <f t="shared" si="12"/>
        <v>5.9814170000000014E-2</v>
      </c>
      <c r="Q29" s="100">
        <f t="shared" si="12"/>
        <v>0.11699311000000001</v>
      </c>
      <c r="R29" s="100">
        <f t="shared" ref="R29:AA31" si="13">SUMIF($C$39:$C$492,$A29,R$39:R$492)</f>
        <v>0.10536690999999998</v>
      </c>
      <c r="S29" s="100">
        <f t="shared" si="13"/>
        <v>0.19364412999999997</v>
      </c>
      <c r="T29" s="100">
        <f t="shared" si="13"/>
        <v>0.20591514999999999</v>
      </c>
      <c r="U29" s="100">
        <f t="shared" si="13"/>
        <v>0.14931233000000005</v>
      </c>
      <c r="V29" s="100">
        <f t="shared" si="13"/>
        <v>0.10427368000000002</v>
      </c>
      <c r="W29" s="100">
        <f t="shared" si="13"/>
        <v>8.8582009999999989E-2</v>
      </c>
      <c r="X29" s="100">
        <f t="shared" si="13"/>
        <v>9.0128259999999974E-2</v>
      </c>
      <c r="Y29" s="100">
        <f t="shared" si="13"/>
        <v>5.7900899999999891E-3</v>
      </c>
      <c r="Z29" s="100">
        <f t="shared" si="13"/>
        <v>-9.1844400000000142E-3</v>
      </c>
      <c r="AA29" s="100">
        <f t="shared" si="13"/>
        <v>6.2905850000000013E-2</v>
      </c>
      <c r="AB29" s="100">
        <f t="shared" ref="AB29:AN31" si="14">SUMIF($C$39:$C$492,$A29,AB$39:AB$492)</f>
        <v>9.7429730000000048E-2</v>
      </c>
      <c r="AC29" s="100">
        <f t="shared" si="14"/>
        <v>0.18274789999999994</v>
      </c>
      <c r="AD29" s="100">
        <f t="shared" si="14"/>
        <v>0.13484891000000002</v>
      </c>
      <c r="AE29" s="100">
        <f t="shared" si="14"/>
        <v>0.17927654999999998</v>
      </c>
      <c r="AF29" s="100">
        <f t="shared" si="14"/>
        <v>0.15803033999999996</v>
      </c>
      <c r="AG29" s="100">
        <f t="shared" si="14"/>
        <v>0.12486752</v>
      </c>
      <c r="AH29" s="100">
        <f t="shared" si="14"/>
        <v>0.14785847000000005</v>
      </c>
      <c r="AI29" s="100">
        <f t="shared" si="14"/>
        <v>8.9782810000000032E-2</v>
      </c>
      <c r="AJ29" s="100">
        <f t="shared" si="14"/>
        <v>0.14972287000000004</v>
      </c>
      <c r="AK29" s="100">
        <f t="shared" si="14"/>
        <v>5.8247940000000019E-2</v>
      </c>
      <c r="AL29" s="100">
        <f t="shared" si="14"/>
        <v>2.7887409999999981E-2</v>
      </c>
      <c r="AM29" s="100">
        <f t="shared" si="14"/>
        <v>2.7270919999999987E-2</v>
      </c>
      <c r="AN29" s="100">
        <f t="shared" si="14"/>
        <v>7.4602909999999995E-2</v>
      </c>
    </row>
    <row r="30" spans="1:40" x14ac:dyDescent="0.25">
      <c r="A30" s="39" t="s">
        <v>128</v>
      </c>
      <c r="B30" s="99" t="s">
        <v>322</v>
      </c>
      <c r="F30" s="99"/>
      <c r="G30" s="99"/>
      <c r="H30" s="100">
        <f t="shared" si="12"/>
        <v>0.35333802000000003</v>
      </c>
      <c r="I30" s="100">
        <f t="shared" si="12"/>
        <v>0.42407918999999994</v>
      </c>
      <c r="J30" s="100">
        <f t="shared" si="12"/>
        <v>0.17865126000000001</v>
      </c>
      <c r="K30" s="100">
        <f t="shared" si="12"/>
        <v>0.26176495999999999</v>
      </c>
      <c r="L30" s="100">
        <f t="shared" si="12"/>
        <v>7.3053120000000027E-2</v>
      </c>
      <c r="M30" s="100">
        <f t="shared" si="12"/>
        <v>0.17848188000000001</v>
      </c>
      <c r="N30" s="100">
        <f t="shared" si="12"/>
        <v>0.27186096000000004</v>
      </c>
      <c r="O30" s="100">
        <f t="shared" si="12"/>
        <v>0.16827000000000003</v>
      </c>
      <c r="P30" s="100">
        <f t="shared" si="12"/>
        <v>0.17586401000000004</v>
      </c>
      <c r="Q30" s="100">
        <f t="shared" si="12"/>
        <v>0.17610778999999993</v>
      </c>
      <c r="R30" s="100">
        <f t="shared" si="13"/>
        <v>0.28378959000000015</v>
      </c>
      <c r="S30" s="100">
        <f t="shared" si="13"/>
        <v>0.33812378999999992</v>
      </c>
      <c r="T30" s="100">
        <f t="shared" si="13"/>
        <v>0.31883579999999995</v>
      </c>
      <c r="U30" s="100">
        <f t="shared" si="13"/>
        <v>0.4503058499999999</v>
      </c>
      <c r="V30" s="100">
        <f t="shared" si="13"/>
        <v>8.9439649999999982E-2</v>
      </c>
      <c r="W30" s="100">
        <f t="shared" si="13"/>
        <v>0.18828239999999999</v>
      </c>
      <c r="X30" s="100">
        <f t="shared" si="13"/>
        <v>0.19419014000000004</v>
      </c>
      <c r="Y30" s="100">
        <f t="shared" si="13"/>
        <v>0.22274669999999996</v>
      </c>
      <c r="Z30" s="100">
        <f t="shared" si="13"/>
        <v>0.22317480000000003</v>
      </c>
      <c r="AA30" s="100">
        <f t="shared" si="13"/>
        <v>0.21151205000000001</v>
      </c>
      <c r="AB30" s="100">
        <f t="shared" si="14"/>
        <v>0.22250218999999993</v>
      </c>
      <c r="AC30" s="100">
        <f t="shared" si="14"/>
        <v>0.18424817999999998</v>
      </c>
      <c r="AD30" s="100">
        <f t="shared" si="14"/>
        <v>0.22864329999999999</v>
      </c>
      <c r="AE30" s="100">
        <f t="shared" si="14"/>
        <v>0.41152348999999999</v>
      </c>
      <c r="AF30" s="100">
        <f t="shared" si="14"/>
        <v>0.16594164</v>
      </c>
      <c r="AG30" s="100">
        <f t="shared" si="14"/>
        <v>0.43965689000000013</v>
      </c>
      <c r="AH30" s="100">
        <f t="shared" si="14"/>
        <v>0.38702300000000012</v>
      </c>
      <c r="AI30" s="100">
        <f t="shared" si="14"/>
        <v>0.15768282000000006</v>
      </c>
      <c r="AJ30" s="100">
        <f t="shared" si="14"/>
        <v>0.10507463</v>
      </c>
      <c r="AK30" s="100">
        <f t="shared" si="14"/>
        <v>0.38901113000000004</v>
      </c>
      <c r="AL30" s="100">
        <f t="shared" si="14"/>
        <v>-1.8442859999999967E-2</v>
      </c>
      <c r="AM30" s="100">
        <f t="shared" si="14"/>
        <v>0.20956300000000005</v>
      </c>
      <c r="AN30" s="100">
        <f t="shared" si="14"/>
        <v>0.27727241000000002</v>
      </c>
    </row>
    <row r="31" spans="1:40" ht="14.45" x14ac:dyDescent="0.35">
      <c r="A31" s="39" t="s">
        <v>136</v>
      </c>
      <c r="B31" s="99" t="s">
        <v>323</v>
      </c>
      <c r="F31" s="99"/>
      <c r="G31" s="99"/>
      <c r="H31" s="100">
        <f t="shared" si="12"/>
        <v>0.11303908</v>
      </c>
      <c r="I31" s="100">
        <f t="shared" si="12"/>
        <v>6.3945630000000003E-2</v>
      </c>
      <c r="J31" s="100">
        <f t="shared" si="12"/>
        <v>4.4573929999999998E-2</v>
      </c>
      <c r="K31" s="100">
        <f t="shared" si="12"/>
        <v>0.11496535999999999</v>
      </c>
      <c r="L31" s="100">
        <f t="shared" si="12"/>
        <v>7.9369409999999974E-2</v>
      </c>
      <c r="M31" s="100">
        <f t="shared" si="12"/>
        <v>3.3378869999999998E-2</v>
      </c>
      <c r="N31" s="100">
        <f t="shared" si="12"/>
        <v>4.636442000000001E-2</v>
      </c>
      <c r="O31" s="100">
        <f t="shared" si="12"/>
        <v>3.2120410000000002E-2</v>
      </c>
      <c r="P31" s="100">
        <f t="shared" si="12"/>
        <v>7.3019609999999999E-2</v>
      </c>
      <c r="Q31" s="100">
        <f t="shared" si="12"/>
        <v>6.0161050000000008E-2</v>
      </c>
      <c r="R31" s="100">
        <f t="shared" si="13"/>
        <v>0.130688</v>
      </c>
      <c r="S31" s="100">
        <f t="shared" si="13"/>
        <v>7.7459390000000017E-2</v>
      </c>
      <c r="T31" s="100">
        <f t="shared" si="13"/>
        <v>-5.5413400000000008E-2</v>
      </c>
      <c r="U31" s="100">
        <f t="shared" si="13"/>
        <v>-0.26359700000000003</v>
      </c>
      <c r="V31" s="100">
        <f t="shared" si="13"/>
        <v>5.9618480000000015E-2</v>
      </c>
      <c r="W31" s="100">
        <f t="shared" si="13"/>
        <v>9.6709080000000003E-2</v>
      </c>
      <c r="X31" s="100">
        <f t="shared" si="13"/>
        <v>7.2013210000000008E-2</v>
      </c>
      <c r="Y31" s="100">
        <f t="shared" si="13"/>
        <v>8.5625700000000013E-2</v>
      </c>
      <c r="Z31" s="100">
        <f t="shared" si="13"/>
        <v>-6.3685020000000023E-2</v>
      </c>
      <c r="AA31" s="100">
        <f t="shared" si="13"/>
        <v>2.0969860000000003E-2</v>
      </c>
      <c r="AB31" s="100">
        <f t="shared" si="14"/>
        <v>3.8282360000000001E-2</v>
      </c>
      <c r="AC31" s="100">
        <f t="shared" si="14"/>
        <v>3.4501469999999999E-2</v>
      </c>
      <c r="AD31" s="100">
        <f t="shared" si="14"/>
        <v>0.10900006</v>
      </c>
      <c r="AE31" s="100">
        <f t="shared" si="14"/>
        <v>0.20797055</v>
      </c>
      <c r="AF31" s="100">
        <f t="shared" si="14"/>
        <v>8.5425000000000001E-2</v>
      </c>
      <c r="AG31" s="100">
        <f t="shared" si="14"/>
        <v>9.2827690000000018E-2</v>
      </c>
      <c r="AH31" s="100">
        <f t="shared" si="14"/>
        <v>-6.0372799999999912E-3</v>
      </c>
      <c r="AI31" s="100">
        <f t="shared" si="14"/>
        <v>0.17317736000000003</v>
      </c>
      <c r="AJ31" s="100">
        <f t="shared" si="14"/>
        <v>0.13332519000000004</v>
      </c>
      <c r="AK31" s="100">
        <f t="shared" si="14"/>
        <v>5.5929709999999987E-2</v>
      </c>
      <c r="AL31" s="100">
        <f t="shared" si="14"/>
        <v>8.7063359999999979E-2</v>
      </c>
      <c r="AM31" s="100">
        <f t="shared" si="14"/>
        <v>0.11530953000000002</v>
      </c>
      <c r="AN31" s="100">
        <f t="shared" si="14"/>
        <v>9.2026070000000015E-2</v>
      </c>
    </row>
    <row r="32" spans="1:40" ht="14.45" x14ac:dyDescent="0.35">
      <c r="B32" s="99" t="s">
        <v>324</v>
      </c>
      <c r="F32" s="99"/>
      <c r="G32" s="99"/>
      <c r="H32" s="103">
        <f t="shared" ref="H32:AN32" si="15">SUM(H28:H31)</f>
        <v>0.56000000000000005</v>
      </c>
      <c r="I32" s="103">
        <f t="shared" si="15"/>
        <v>0.44999999999999996</v>
      </c>
      <c r="J32" s="103">
        <f t="shared" si="15"/>
        <v>0.20999999999999996</v>
      </c>
      <c r="K32" s="103">
        <f t="shared" si="15"/>
        <v>0.64000000000000012</v>
      </c>
      <c r="L32" s="103">
        <f t="shared" si="15"/>
        <v>0.36</v>
      </c>
      <c r="M32" s="103">
        <f t="shared" si="15"/>
        <v>8.0000000000000016E-2</v>
      </c>
      <c r="N32" s="103">
        <f t="shared" si="15"/>
        <v>0.43</v>
      </c>
      <c r="O32" s="103">
        <f t="shared" si="15"/>
        <v>0.41</v>
      </c>
      <c r="P32" s="103">
        <f t="shared" si="15"/>
        <v>0.56999999999999995</v>
      </c>
      <c r="Q32" s="103">
        <f t="shared" si="15"/>
        <v>0.59000000000000008</v>
      </c>
      <c r="R32" s="103">
        <f t="shared" si="15"/>
        <v>0.6</v>
      </c>
      <c r="S32" s="103">
        <f t="shared" si="15"/>
        <v>0.79</v>
      </c>
      <c r="T32" s="103">
        <f t="shared" si="15"/>
        <v>0.86</v>
      </c>
      <c r="U32" s="103">
        <f t="shared" si="15"/>
        <v>0.59999999999999987</v>
      </c>
      <c r="V32" s="103">
        <f t="shared" si="15"/>
        <v>0.47</v>
      </c>
      <c r="W32" s="103">
        <f t="shared" si="15"/>
        <v>0.55000000000000004</v>
      </c>
      <c r="X32" s="103">
        <f t="shared" si="15"/>
        <v>0.37</v>
      </c>
      <c r="Y32" s="103">
        <f t="shared" si="15"/>
        <v>0.26</v>
      </c>
      <c r="Z32" s="103">
        <f t="shared" si="15"/>
        <v>2.9999999999999985E-2</v>
      </c>
      <c r="AA32" s="103">
        <f t="shared" si="15"/>
        <v>0.24000000000000002</v>
      </c>
      <c r="AB32" s="103">
        <f t="shared" si="15"/>
        <v>0.35</v>
      </c>
      <c r="AC32" s="103">
        <f t="shared" si="15"/>
        <v>0.56999999999999995</v>
      </c>
      <c r="AD32" s="103">
        <f t="shared" si="15"/>
        <v>0.54</v>
      </c>
      <c r="AE32" s="103">
        <f t="shared" si="15"/>
        <v>0.92</v>
      </c>
      <c r="AF32" s="103">
        <f t="shared" si="15"/>
        <v>0.55000000000000004</v>
      </c>
      <c r="AG32" s="103">
        <f t="shared" si="15"/>
        <v>0.69</v>
      </c>
      <c r="AH32" s="103">
        <f t="shared" si="15"/>
        <v>0.92</v>
      </c>
      <c r="AI32" s="103">
        <f t="shared" si="15"/>
        <v>0.67</v>
      </c>
      <c r="AJ32" s="103">
        <f t="shared" si="15"/>
        <v>0.46</v>
      </c>
      <c r="AK32" s="103">
        <f t="shared" si="15"/>
        <v>0.4</v>
      </c>
      <c r="AL32" s="103">
        <f t="shared" si="15"/>
        <v>9.999999999999995E-3</v>
      </c>
      <c r="AM32" s="103">
        <f t="shared" si="15"/>
        <v>0.25</v>
      </c>
      <c r="AN32" s="103">
        <f t="shared" si="15"/>
        <v>0.57000000000000006</v>
      </c>
    </row>
    <row r="33" spans="1:40" ht="14.45" x14ac:dyDescent="0.35">
      <c r="B33" s="104" t="s">
        <v>325</v>
      </c>
      <c r="F33" s="99"/>
      <c r="G33" s="99"/>
      <c r="H33" s="103">
        <f t="shared" ref="H33:AN33" si="16">SUMIF($C$39:$C$492,$A28,H$39:H$492)-H28</f>
        <v>1.0515499999999844E-3</v>
      </c>
      <c r="I33" s="103">
        <f t="shared" si="16"/>
        <v>1.6580599999999716E-3</v>
      </c>
      <c r="J33" s="103">
        <f t="shared" si="16"/>
        <v>-3.2117399999999838E-3</v>
      </c>
      <c r="K33" s="103">
        <f t="shared" si="16"/>
        <v>-1.6844600000000542E-3</v>
      </c>
      <c r="L33" s="103">
        <f t="shared" si="16"/>
        <v>-7.0418999999988241E-4</v>
      </c>
      <c r="M33" s="103">
        <f t="shared" si="16"/>
        <v>-1.7127700000000995E-3</v>
      </c>
      <c r="N33" s="103">
        <f t="shared" si="16"/>
        <v>4.6613900000001263E-3</v>
      </c>
      <c r="O33" s="103">
        <f t="shared" si="16"/>
        <v>-3.3427199999998547E-3</v>
      </c>
      <c r="P33" s="103">
        <f t="shared" si="16"/>
        <v>8.9630000000007204E-4</v>
      </c>
      <c r="Q33" s="103">
        <f t="shared" si="16"/>
        <v>4.8219200000000351E-3</v>
      </c>
      <c r="R33" s="103">
        <f t="shared" si="16"/>
        <v>2.0208000000001697E-3</v>
      </c>
      <c r="S33" s="103">
        <f t="shared" si="16"/>
        <v>2.668309999999896E-3</v>
      </c>
      <c r="T33" s="103">
        <f t="shared" si="16"/>
        <v>1.6032199999998498E-3</v>
      </c>
      <c r="U33" s="103">
        <f t="shared" si="16"/>
        <v>-3.7423600000001112E-3</v>
      </c>
      <c r="V33" s="103">
        <f t="shared" si="16"/>
        <v>2.6512700000000666E-3</v>
      </c>
      <c r="W33" s="103">
        <f t="shared" si="16"/>
        <v>2.4654499999997581E-3</v>
      </c>
      <c r="X33" s="103">
        <f t="shared" si="16"/>
        <v>-4.9990099999999878E-3</v>
      </c>
      <c r="Y33" s="103">
        <f t="shared" si="16"/>
        <v>-4.9105100000000138E-3</v>
      </c>
      <c r="Z33" s="103">
        <f t="shared" si="16"/>
        <v>2.1145100000000555E-3</v>
      </c>
      <c r="AA33" s="103">
        <f t="shared" si="16"/>
        <v>7.8755999999988169E-4</v>
      </c>
      <c r="AB33" s="103">
        <f t="shared" si="16"/>
        <v>3.1978300000000924E-3</v>
      </c>
      <c r="AC33" s="103">
        <f t="shared" si="16"/>
        <v>2.8489600000000115E-3</v>
      </c>
      <c r="AD33" s="103">
        <f t="shared" si="16"/>
        <v>-2.5043000000000287E-3</v>
      </c>
      <c r="AE33" s="103">
        <f t="shared" si="16"/>
        <v>5.0563099999998973E-3</v>
      </c>
      <c r="AF33" s="103">
        <f t="shared" si="16"/>
        <v>4.1567399999998533E-3</v>
      </c>
      <c r="AG33" s="103">
        <f t="shared" si="16"/>
        <v>2.2760200000001701E-3</v>
      </c>
      <c r="AH33" s="103">
        <f t="shared" si="16"/>
        <v>-2.1426599999998519E-3</v>
      </c>
      <c r="AI33" s="103">
        <f t="shared" si="16"/>
        <v>-1.7510499999998375E-3</v>
      </c>
      <c r="AJ33" s="103">
        <f t="shared" si="16"/>
        <v>-4.9365399999999615E-3</v>
      </c>
      <c r="AK33" s="103">
        <f t="shared" si="16"/>
        <v>4.1786199999999801E-3</v>
      </c>
      <c r="AL33" s="103">
        <f t="shared" si="16"/>
        <v>3.8148900000001262E-3</v>
      </c>
      <c r="AM33" s="103">
        <f t="shared" si="16"/>
        <v>4.314010000000007E-3</v>
      </c>
      <c r="AN33" s="103">
        <f t="shared" si="16"/>
        <v>-4.4945699999998923E-3</v>
      </c>
    </row>
    <row r="34" spans="1:40" ht="14.45" x14ac:dyDescent="0.35">
      <c r="B34" s="104"/>
      <c r="F34" s="99"/>
      <c r="G34" s="99"/>
      <c r="H34" s="103"/>
    </row>
    <row r="36" spans="1:40" x14ac:dyDescent="0.25">
      <c r="A36" s="123" t="s">
        <v>504</v>
      </c>
    </row>
    <row r="37" spans="1:40" x14ac:dyDescent="0.25">
      <c r="A37" s="105" t="s">
        <v>505</v>
      </c>
      <c r="B37" s="106" t="s">
        <v>506</v>
      </c>
      <c r="C37" s="107" t="s">
        <v>319</v>
      </c>
      <c r="D37" s="108"/>
      <c r="E37" s="109" t="s">
        <v>926</v>
      </c>
    </row>
    <row r="38" spans="1:40" x14ac:dyDescent="0.25">
      <c r="H38" s="98">
        <v>40909</v>
      </c>
      <c r="I38" s="98">
        <v>40940</v>
      </c>
      <c r="J38" s="98">
        <v>40969</v>
      </c>
      <c r="K38" s="98">
        <v>41000</v>
      </c>
      <c r="L38" s="98">
        <v>41030</v>
      </c>
      <c r="M38" s="98">
        <v>41061</v>
      </c>
      <c r="N38" s="98">
        <v>41091</v>
      </c>
      <c r="O38" s="98">
        <v>41122</v>
      </c>
      <c r="P38" s="98">
        <v>41153</v>
      </c>
      <c r="Q38" s="98">
        <v>41183</v>
      </c>
      <c r="R38" s="98">
        <v>41214</v>
      </c>
      <c r="S38" s="98">
        <v>41244</v>
      </c>
      <c r="T38" s="98">
        <v>41275</v>
      </c>
      <c r="U38" s="98">
        <v>41306</v>
      </c>
      <c r="V38" s="98">
        <v>41334</v>
      </c>
      <c r="W38" s="98">
        <v>41365</v>
      </c>
      <c r="X38" s="98">
        <v>41395</v>
      </c>
      <c r="Y38" s="98">
        <v>41426</v>
      </c>
      <c r="Z38" s="98">
        <v>41456</v>
      </c>
      <c r="AA38" s="98">
        <v>41487</v>
      </c>
      <c r="AB38" s="98">
        <v>41518</v>
      </c>
      <c r="AC38" s="98">
        <v>41548</v>
      </c>
      <c r="AD38" s="98">
        <v>41579</v>
      </c>
      <c r="AE38" s="98">
        <v>41609</v>
      </c>
      <c r="AF38" s="98">
        <v>41640</v>
      </c>
      <c r="AG38" s="98">
        <v>41671</v>
      </c>
      <c r="AH38" s="98">
        <v>41699</v>
      </c>
      <c r="AI38" s="98">
        <v>41730</v>
      </c>
      <c r="AJ38" s="98">
        <v>41760</v>
      </c>
      <c r="AK38" s="98">
        <v>41791</v>
      </c>
      <c r="AL38" s="98">
        <v>41821</v>
      </c>
      <c r="AM38" s="98">
        <v>41852</v>
      </c>
      <c r="AN38" s="98">
        <v>41883</v>
      </c>
    </row>
    <row r="39" spans="1:40" x14ac:dyDescent="0.25">
      <c r="A39" s="64">
        <f>'12peso'!A39</f>
        <v>0</v>
      </c>
      <c r="B39" s="64">
        <f>'12peso'!B39</f>
        <v>0</v>
      </c>
      <c r="C39" s="64">
        <f>'12peso'!C39</f>
        <v>0</v>
      </c>
      <c r="D39" s="64"/>
      <c r="E39" s="110">
        <f>'12peso'!E39</f>
        <v>0</v>
      </c>
      <c r="F39" s="111">
        <f>'12peso'!F39</f>
        <v>0</v>
      </c>
      <c r="G39" s="112" t="str">
        <f>'12peso'!G39</f>
        <v>IPCA</v>
      </c>
      <c r="H39" s="85">
        <f>'12peso'!H39*'12var'!H39/100</f>
        <v>0.56000000000000005</v>
      </c>
      <c r="I39" s="85">
        <f>'12peso'!I39*'12var'!I39/100</f>
        <v>0.45</v>
      </c>
      <c r="J39" s="85">
        <f>'12peso'!J39*'12var'!J39/100</f>
        <v>0.21</v>
      </c>
      <c r="K39" s="85">
        <f>'12peso'!K39*'12var'!K39/100</f>
        <v>0.64</v>
      </c>
      <c r="L39" s="85">
        <f>'12peso'!L39*'12var'!L39/100</f>
        <v>0.36</v>
      </c>
      <c r="M39" s="85">
        <f>'12peso'!M39*'12var'!M39/100</f>
        <v>0.08</v>
      </c>
      <c r="N39" s="85">
        <f>'12peso'!N39*'12var'!N39/100</f>
        <v>0.43</v>
      </c>
      <c r="O39" s="85">
        <f>'12peso'!O39*'12var'!O39/100</f>
        <v>0.41</v>
      </c>
      <c r="P39" s="85">
        <f>'12peso'!P39*'12var'!P39/100</f>
        <v>0.56999999999999995</v>
      </c>
      <c r="Q39" s="85">
        <f>'12peso'!Q39*'12var'!Q39/100</f>
        <v>0.59</v>
      </c>
      <c r="R39" s="85">
        <f>'12peso'!R39*'12var'!R39/100</f>
        <v>0.6</v>
      </c>
      <c r="S39" s="85">
        <f>'12peso'!S39*'12var'!S39/100</f>
        <v>0.79</v>
      </c>
      <c r="T39" s="85">
        <f>'12peso'!T39*'12var'!T39/100</f>
        <v>0.86</v>
      </c>
      <c r="U39" s="85">
        <f>'12peso'!U39*'12var'!U39/100</f>
        <v>0.6</v>
      </c>
      <c r="V39" s="85">
        <f>'12peso'!V39*'12var'!V39/100</f>
        <v>0.47</v>
      </c>
      <c r="W39" s="85">
        <f>'12peso'!W39*'12var'!W39/100</f>
        <v>0.55000000000000004</v>
      </c>
      <c r="X39" s="85">
        <f>'12peso'!X39*'12var'!X39/100</f>
        <v>0.37</v>
      </c>
      <c r="Y39" s="85">
        <f>'12peso'!Y39*'12var'!Y39/100</f>
        <v>0.26</v>
      </c>
      <c r="Z39" s="85">
        <f>'12peso'!Z39*'12var'!Z39/100</f>
        <v>0.03</v>
      </c>
      <c r="AA39" s="85">
        <f>'12peso'!AA39*'12var'!AA39/100</f>
        <v>0.24</v>
      </c>
      <c r="AB39" s="85">
        <f>'12peso'!AB39*'12var'!AB39/100</f>
        <v>0.35</v>
      </c>
      <c r="AC39" s="85">
        <f>'12peso'!AC39*'12var'!AC39/100</f>
        <v>0.56999999999999995</v>
      </c>
      <c r="AD39" s="85">
        <f>'12peso'!AD39*'12var'!AD39/100</f>
        <v>0.54</v>
      </c>
      <c r="AE39" s="85">
        <f>'12peso'!AE39*'12var'!AE39/100</f>
        <v>0.92</v>
      </c>
      <c r="AF39" s="85">
        <f>'12peso'!AF39*'12var'!AF39/100</f>
        <v>0.55000000000000004</v>
      </c>
      <c r="AG39" s="85">
        <f>'12peso'!AG39*'12var'!AG39/100</f>
        <v>0.69</v>
      </c>
      <c r="AH39" s="85">
        <f>'12peso'!AH39*'12var'!AH39/100</f>
        <v>0.92</v>
      </c>
      <c r="AI39" s="85">
        <f>'12peso'!AI39*'12var'!AI39/100</f>
        <v>0.67</v>
      </c>
      <c r="AJ39" s="85">
        <f>'12peso'!AJ39*'12var'!AJ39/100</f>
        <v>0.46</v>
      </c>
      <c r="AK39" s="85">
        <f>'12peso'!AK39*'12var'!AK39/100</f>
        <v>0.4</v>
      </c>
      <c r="AL39" s="85">
        <f>'12peso'!AL39*'12var'!AL39/100</f>
        <v>0.01</v>
      </c>
      <c r="AM39" s="85">
        <f>'12peso'!AM39*'12var'!AM39/100</f>
        <v>0.25</v>
      </c>
      <c r="AN39" s="85">
        <f>'12peso'!AN39*'12var'!AN39/100</f>
        <v>0.56999999999999995</v>
      </c>
    </row>
    <row r="40" spans="1:40" x14ac:dyDescent="0.25">
      <c r="A40" s="64">
        <f>'12peso'!A40</f>
        <v>0</v>
      </c>
      <c r="B40" s="64">
        <f>'12peso'!B40</f>
        <v>0</v>
      </c>
      <c r="C40" s="64">
        <f>'12peso'!C40</f>
        <v>0</v>
      </c>
      <c r="D40" s="64"/>
      <c r="E40" s="113">
        <f>'12peso'!E40</f>
        <v>1000000</v>
      </c>
      <c r="F40" s="111">
        <f>'12peso'!F40</f>
        <v>1</v>
      </c>
      <c r="G40" s="112" t="str">
        <f>'12peso'!G40</f>
        <v>Alimentação e Bebidas</v>
      </c>
      <c r="H40" s="85">
        <f>'12peso'!H40*'12var'!H40/100</f>
        <v>0.19886381999999997</v>
      </c>
      <c r="I40" s="85">
        <f>'12peso'!I40*'12var'!I40/100</f>
        <v>4.4070119999999997E-2</v>
      </c>
      <c r="J40" s="85">
        <f>'12peso'!J40*'12var'!J40/100</f>
        <v>5.7833750000000003E-2</v>
      </c>
      <c r="K40" s="85">
        <f>'12peso'!K40*'12var'!K40/100</f>
        <v>0.11801451</v>
      </c>
      <c r="L40" s="85">
        <f>'12peso'!L40*'12var'!L40/100</f>
        <v>0.16870737999999999</v>
      </c>
      <c r="M40" s="85">
        <f>'12peso'!M40*'12var'!M40/100</f>
        <v>0.15771716000000002</v>
      </c>
      <c r="N40" s="85">
        <f>'12peso'!N40*'12var'!N40/100</f>
        <v>0.2123303</v>
      </c>
      <c r="O40" s="85">
        <f>'12peso'!O40*'12var'!O40/100</f>
        <v>0.20629487999999999</v>
      </c>
      <c r="P40" s="85">
        <f>'12peso'!P40*'12var'!P40/100</f>
        <v>0.29673504000000001</v>
      </c>
      <c r="Q40" s="85">
        <f>'12peso'!Q40*'12var'!Q40/100</f>
        <v>0.32247095999999997</v>
      </c>
      <c r="R40" s="85">
        <f>'12peso'!R40*'12var'!R40/100</f>
        <v>0.18871441</v>
      </c>
      <c r="S40" s="85">
        <f>'12peso'!S40*'12var'!S40/100</f>
        <v>0.246479</v>
      </c>
      <c r="T40" s="85">
        <f>'12peso'!T40*'12var'!T40/100</f>
        <v>0.47728956000000006</v>
      </c>
      <c r="U40" s="85">
        <f>'12peso'!U40*'12var'!U40/100</f>
        <v>0.35162355000000001</v>
      </c>
      <c r="V40" s="85">
        <f>'12peso'!V40*'12var'!V40/100</f>
        <v>0.27878471999999993</v>
      </c>
      <c r="W40" s="85">
        <f>'12peso'!W40*'12var'!W40/100</f>
        <v>0.23631168</v>
      </c>
      <c r="X40" s="85">
        <f>'12peso'!X40*'12var'!X40/100</f>
        <v>7.6616190000000001E-2</v>
      </c>
      <c r="Y40" s="85">
        <f>'12peso'!Y40*'12var'!Y40/100</f>
        <v>9.8819199999999989E-3</v>
      </c>
      <c r="Z40" s="85">
        <f>'12peso'!Z40*'12var'!Z40/100</f>
        <v>-8.1353579999999995E-2</v>
      </c>
      <c r="AA40" s="85">
        <f>'12peso'!AA40*'12var'!AA40/100</f>
        <v>2.4564299999999999E-3</v>
      </c>
      <c r="AB40" s="85">
        <f>'12peso'!AB40*'12var'!AB40/100</f>
        <v>3.4310500000000001E-2</v>
      </c>
      <c r="AC40" s="85">
        <f>'12peso'!AC40*'12var'!AC40/100</f>
        <v>0.25190401000000001</v>
      </c>
      <c r="AD40" s="85">
        <f>'12peso'!AD40*'12var'!AD40/100</f>
        <v>0.13758472000000002</v>
      </c>
      <c r="AE40" s="85">
        <f>'12peso'!AE40*'12var'!AE40/100</f>
        <v>0.21870148</v>
      </c>
      <c r="AF40" s="85">
        <f>'12peso'!AF40*'12var'!AF40/100</f>
        <v>0.20629223999999996</v>
      </c>
      <c r="AG40" s="85">
        <f>'12peso'!AG40*'12var'!AG40/100</f>
        <v>0.1379224</v>
      </c>
      <c r="AH40" s="85">
        <f>'12peso'!AH40*'12var'!AH40/100</f>
        <v>0.47233343999999994</v>
      </c>
      <c r="AI40" s="85">
        <f>'12peso'!AI40*'12var'!AI40/100</f>
        <v>0.29569357999999996</v>
      </c>
      <c r="AJ40" s="85">
        <f>'12peso'!AJ40*'12var'!AJ40/100</f>
        <v>0.14485905999999998</v>
      </c>
      <c r="AK40" s="85">
        <f>'12peso'!AK40*'12var'!AK40/100</f>
        <v>-2.7502860000000001E-2</v>
      </c>
      <c r="AL40" s="85">
        <f>'12peso'!AL40*'12var'!AL40/100</f>
        <v>-3.7310549999999998E-2</v>
      </c>
      <c r="AM40" s="85">
        <f>'12peso'!AM40*'12var'!AM40/100</f>
        <v>-3.7253099999999997E-2</v>
      </c>
      <c r="AN40" s="85">
        <f>'12peso'!AN40*'12var'!AN40/100</f>
        <v>0.19291817999999999</v>
      </c>
    </row>
    <row r="41" spans="1:40" x14ac:dyDescent="0.25">
      <c r="A41" s="64">
        <f>'12peso'!A41</f>
        <v>0</v>
      </c>
      <c r="B41" s="64">
        <f>'12peso'!B41</f>
        <v>0</v>
      </c>
      <c r="C41" s="64">
        <f>'12peso'!C41</f>
        <v>0</v>
      </c>
      <c r="D41" s="64"/>
      <c r="E41" s="110">
        <f>'12peso'!E41</f>
        <v>1100000</v>
      </c>
      <c r="F41" s="114">
        <f>'12peso'!F41</f>
        <v>11</v>
      </c>
      <c r="G41" s="99" t="str">
        <f>'12peso'!G41</f>
        <v>Alimentação no Domicílio</v>
      </c>
      <c r="H41" s="85">
        <f>'12peso'!H41*'12var'!H41/100</f>
        <v>0.10303767999999999</v>
      </c>
      <c r="I41" s="85">
        <f>'12peso'!I41*'12var'!I41/100</f>
        <v>-4.5520200000000004E-3</v>
      </c>
      <c r="J41" s="85">
        <f>'12peso'!J41*'12var'!J41/100</f>
        <v>3.1711679999999999E-2</v>
      </c>
      <c r="K41" s="85">
        <f>'12peso'!K41*'12var'!K41/100</f>
        <v>9.3608220000000006E-2</v>
      </c>
      <c r="L41" s="85">
        <f>'12peso'!L41*'12var'!L41/100</f>
        <v>0.12529264999999998</v>
      </c>
      <c r="M41" s="85">
        <f>'12peso'!M41*'12var'!M41/100</f>
        <v>0.10159411</v>
      </c>
      <c r="N41" s="85">
        <f>'12peso'!N41*'12var'!N41/100</f>
        <v>0.12049475</v>
      </c>
      <c r="O41" s="85">
        <f>'12peso'!O41*'12var'!O41/100</f>
        <v>0.13622962999999999</v>
      </c>
      <c r="P41" s="85">
        <f>'12peso'!P41*'12var'!P41/100</f>
        <v>0.26143450000000001</v>
      </c>
      <c r="Q41" s="85">
        <f>'12peso'!Q41*'12var'!Q41/100</f>
        <v>0.24102965000000001</v>
      </c>
      <c r="R41" s="85">
        <f>'12peso'!R41*'12var'!R41/100</f>
        <v>8.1610879999999997E-2</v>
      </c>
      <c r="S41" s="85">
        <f>'12peso'!S41*'12var'!S41/100</f>
        <v>0.18343025999999998</v>
      </c>
      <c r="T41" s="85">
        <f>'12peso'!T41*'12var'!T41/100</f>
        <v>0.39179901</v>
      </c>
      <c r="U41" s="85">
        <f>'12peso'!U41*'12var'!U41/100</f>
        <v>0.26059625000000003</v>
      </c>
      <c r="V41" s="85">
        <f>'12peso'!V41*'12var'!V41/100</f>
        <v>0.21964544000000003</v>
      </c>
      <c r="W41" s="85">
        <f>'12peso'!W41*'12var'!W41/100</f>
        <v>0.1791922</v>
      </c>
      <c r="X41" s="85">
        <f>'12peso'!X41*'12var'!X41/100</f>
        <v>8.1886500000000022E-3</v>
      </c>
      <c r="Y41" s="85">
        <f>'12peso'!Y41*'12var'!Y41/100</f>
        <v>-5.8782960000000009E-2</v>
      </c>
      <c r="Z41" s="85">
        <f>'12peso'!Z41*'12var'!Z41/100</f>
        <v>-0.11848703000000001</v>
      </c>
      <c r="AA41" s="85">
        <f>'12peso'!AA41*'12var'!AA41/100</f>
        <v>-5.4765500000000016E-2</v>
      </c>
      <c r="AB41" s="85">
        <f>'12peso'!AB41*'12var'!AB41/100</f>
        <v>-4.8044100000000003E-3</v>
      </c>
      <c r="AC41" s="85">
        <f>'12peso'!AC41*'12var'!AC41/100</f>
        <v>0.17071422000000003</v>
      </c>
      <c r="AD41" s="85">
        <f>'12peso'!AD41*'12var'!AD41/100</f>
        <v>6.5747189999999997E-2</v>
      </c>
      <c r="AE41" s="85">
        <f>'12peso'!AE41*'12var'!AE41/100</f>
        <v>0.12651139</v>
      </c>
      <c r="AF41" s="85">
        <f>'12peso'!AF41*'12var'!AF41/100</f>
        <v>0.14435999999999999</v>
      </c>
      <c r="AG41" s="85">
        <f>'12peso'!AG41*'12var'!AG41/100</f>
        <v>3.5408780000000001E-2</v>
      </c>
      <c r="AH41" s="85">
        <f>'12peso'!AH41*'12var'!AH41/100</f>
        <v>0.38939049000000003</v>
      </c>
      <c r="AI41" s="85">
        <f>'12peso'!AI41*'12var'!AI41/100</f>
        <v>0.2472964</v>
      </c>
      <c r="AJ41" s="85">
        <f>'12peso'!AJ41*'12var'!AJ41/100</f>
        <v>6.7256399999999994E-2</v>
      </c>
      <c r="AK41" s="85">
        <f>'12peso'!AK41*'12var'!AK41/100</f>
        <v>-9.8340599999999986E-2</v>
      </c>
      <c r="AL41" s="85">
        <f>'12peso'!AL41*'12var'!AL41/100</f>
        <v>-8.2751069999999996E-2</v>
      </c>
      <c r="AM41" s="85">
        <f>'12peso'!AM41*'12var'!AM41/100</f>
        <v>-9.8479010000000006E-2</v>
      </c>
      <c r="AN41" s="85">
        <f>'12peso'!AN41*'12var'!AN41/100</f>
        <v>0.12162052000000001</v>
      </c>
    </row>
    <row r="42" spans="1:40" x14ac:dyDescent="0.25">
      <c r="A42" s="64">
        <f>'12peso'!A42</f>
        <v>0</v>
      </c>
      <c r="B42" s="64">
        <f>'12peso'!B42</f>
        <v>0</v>
      </c>
      <c r="C42" s="64">
        <f>'12peso'!C42</f>
        <v>0</v>
      </c>
      <c r="D42" s="64"/>
      <c r="E42" s="110">
        <f>'12peso'!E42</f>
        <v>1101000</v>
      </c>
      <c r="F42" s="114">
        <f>'12peso'!F42</f>
        <v>1101</v>
      </c>
      <c r="G42" s="99" t="str">
        <f>'12peso'!G42</f>
        <v>Cereais, leguminosas e oleaginosas</v>
      </c>
      <c r="H42" s="85">
        <f>'12peso'!H42*'12var'!H42/100</f>
        <v>4.4705919999999996E-2</v>
      </c>
      <c r="I42" s="85">
        <f>'12peso'!I42*'12var'!I42/100</f>
        <v>3.8009790000000002E-2</v>
      </c>
      <c r="J42" s="85">
        <f>'12peso'!J42*'12var'!J42/100</f>
        <v>6.1824000000000002E-3</v>
      </c>
      <c r="K42" s="85">
        <f>'12peso'!K42*'12var'!K42/100</f>
        <v>4.1125430000000004E-2</v>
      </c>
      <c r="L42" s="85">
        <f>'12peso'!L42*'12var'!L42/100</f>
        <v>4.9098000000000003E-2</v>
      </c>
      <c r="M42" s="85">
        <f>'12peso'!M42*'12var'!M42/100</f>
        <v>-1.9608000000000004E-3</v>
      </c>
      <c r="N42" s="85">
        <f>'12peso'!N42*'12var'!N42/100</f>
        <v>-1.3590029999999999E-2</v>
      </c>
      <c r="O42" s="85">
        <f>'12peso'!O42*'12var'!O42/100</f>
        <v>-2.0925820000000001E-2</v>
      </c>
      <c r="P42" s="85">
        <f>'12peso'!P42*'12var'!P42/100</f>
        <v>3.7774000000000002E-2</v>
      </c>
      <c r="Q42" s="85">
        <f>'12peso'!Q42*'12var'!Q42/100</f>
        <v>6.2081399999999995E-2</v>
      </c>
      <c r="R42" s="85">
        <f>'12peso'!R42*'12var'!R42/100</f>
        <v>1.9529749999999998E-2</v>
      </c>
      <c r="S42" s="85">
        <f>'12peso'!S42*'12var'!S42/100</f>
        <v>1.8740740000000002E-2</v>
      </c>
      <c r="T42" s="85">
        <f>'12peso'!T42*'12var'!T42/100</f>
        <v>1.6834160000000001E-2</v>
      </c>
      <c r="U42" s="85">
        <f>'12peso'!U42*'12var'!U42/100</f>
        <v>2.0432079999999998E-2</v>
      </c>
      <c r="V42" s="85">
        <f>'12peso'!V42*'12var'!V42/100</f>
        <v>1.9848060000000001E-2</v>
      </c>
      <c r="W42" s="85">
        <f>'12peso'!W42*'12var'!W42/100</f>
        <v>1.8493649999999997E-2</v>
      </c>
      <c r="X42" s="85">
        <f>'12peso'!X42*'12var'!X42/100</f>
        <v>2.4175189999999999E-2</v>
      </c>
      <c r="Y42" s="85">
        <f>'12peso'!Y42*'12var'!Y42/100</f>
        <v>-4.1225400000000001E-3</v>
      </c>
      <c r="Z42" s="85">
        <f>'12peso'!Z42*'12var'!Z42/100</f>
        <v>-1.4289329999999999E-2</v>
      </c>
      <c r="AA42" s="85">
        <f>'12peso'!AA42*'12var'!AA42/100</f>
        <v>-3.159348E-2</v>
      </c>
      <c r="AB42" s="85">
        <f>'12peso'!AB42*'12var'!AB42/100</f>
        <v>-4.8829120000000004E-2</v>
      </c>
      <c r="AC42" s="85">
        <f>'12peso'!AC42*'12var'!AC42/100</f>
        <v>-2.7189000000000001E-2</v>
      </c>
      <c r="AD42" s="85">
        <f>'12peso'!AD42*'12var'!AD42/100</f>
        <v>-2.5724159999999999E-2</v>
      </c>
      <c r="AE42" s="85">
        <f>'12peso'!AE42*'12var'!AE42/100</f>
        <v>-9.1509799999999995E-3</v>
      </c>
      <c r="AF42" s="85">
        <f>'12peso'!AF42*'12var'!AF42/100</f>
        <v>-3.3400799999999996E-3</v>
      </c>
      <c r="AG42" s="85">
        <f>'12peso'!AG42*'12var'!AG42/100</f>
        <v>-3.1259600000000005E-3</v>
      </c>
      <c r="AH42" s="85">
        <f>'12peso'!AH42*'12var'!AH42/100</f>
        <v>2.2762500000000001E-2</v>
      </c>
      <c r="AI42" s="85">
        <f>'12peso'!AI42*'12var'!AI42/100</f>
        <v>1.8411480000000001E-2</v>
      </c>
      <c r="AJ42" s="85">
        <f>'12peso'!AJ42*'12var'!AJ42/100</f>
        <v>1.3494239999999999E-2</v>
      </c>
      <c r="AK42" s="85">
        <f>'12peso'!AK42*'12var'!AK42/100</f>
        <v>-1.248456E-2</v>
      </c>
      <c r="AL42" s="85">
        <f>'12peso'!AL42*'12var'!AL42/100</f>
        <v>-1.6268000000000001E-2</v>
      </c>
      <c r="AM42" s="85">
        <f>'12peso'!AM42*'12var'!AM42/100</f>
        <v>-1.927485E-2</v>
      </c>
      <c r="AN42" s="85">
        <f>'12peso'!AN42*'12var'!AN42/100</f>
        <v>-7.4011099999999998E-3</v>
      </c>
    </row>
    <row r="43" spans="1:40" x14ac:dyDescent="0.25">
      <c r="A43" s="64" t="str">
        <f>'12peso'!A43</f>
        <v>c</v>
      </c>
      <c r="B43" s="64" t="str">
        <f>'12peso'!B43</f>
        <v>nd</v>
      </c>
      <c r="C43" s="64" t="str">
        <f>'12peso'!C43</f>
        <v>a</v>
      </c>
      <c r="D43" s="64"/>
      <c r="E43" s="87">
        <f>'12peso'!E43</f>
        <v>1101002</v>
      </c>
      <c r="F43" s="88">
        <f>'12peso'!F43</f>
        <v>1101002</v>
      </c>
      <c r="G43" s="39" t="str">
        <f>'12peso'!G43</f>
        <v>Arroz</v>
      </c>
      <c r="H43" s="85">
        <f>'12peso'!H43*'12var'!H43/100</f>
        <v>6.6712799999999991E-3</v>
      </c>
      <c r="I43" s="85">
        <f>'12peso'!I43*'12var'!I43/100</f>
        <v>5.1958799999999991E-3</v>
      </c>
      <c r="J43" s="85">
        <f>'12peso'!J43*'12var'!J43/100</f>
        <v>2.562E-3</v>
      </c>
      <c r="K43" s="85">
        <f>'12peso'!K43*'12var'!K43/100</f>
        <v>2.2602800000000004E-3</v>
      </c>
      <c r="L43" s="85">
        <f>'12peso'!L43*'12var'!L43/100</f>
        <v>1.0817970000000001E-2</v>
      </c>
      <c r="M43" s="85">
        <f>'12peso'!M43*'12var'!M43/100</f>
        <v>5.2681599999999992E-3</v>
      </c>
      <c r="N43" s="85">
        <f>'12peso'!N43*'12var'!N43/100</f>
        <v>3.52755E-3</v>
      </c>
      <c r="O43" s="85">
        <f>'12peso'!O43*'12var'!O43/100</f>
        <v>9.2875199999999988E-3</v>
      </c>
      <c r="P43" s="85">
        <f>'12peso'!P43*'12var'!P43/100</f>
        <v>4.389887E-2</v>
      </c>
      <c r="Q43" s="85">
        <f>'12peso'!Q43*'12var'!Q43/100</f>
        <v>5.6829760000000007E-2</v>
      </c>
      <c r="R43" s="85">
        <f>'12peso'!R43*'12var'!R43/100</f>
        <v>2.5434000000000002E-2</v>
      </c>
      <c r="S43" s="85">
        <f>'12peso'!S43*'12var'!S43/100</f>
        <v>7.7266699999999997E-3</v>
      </c>
      <c r="T43" s="85">
        <f>'12peso'!T43*'12var'!T43/100</f>
        <v>-3.2584999999999998E-4</v>
      </c>
      <c r="U43" s="85">
        <f>'12peso'!U43*'12var'!U43/100</f>
        <v>-3.6810599999999999E-3</v>
      </c>
      <c r="V43" s="85">
        <f>'12peso'!V43*'12var'!V43/100</f>
        <v>-1.0723439999999999E-2</v>
      </c>
      <c r="W43" s="85">
        <f>'12peso'!W43*'12var'!W43/100</f>
        <v>-1.1676279999999999E-2</v>
      </c>
      <c r="X43" s="85">
        <f>'12peso'!X43*'12var'!X43/100</f>
        <v>-7.4956200000000006E-3</v>
      </c>
      <c r="Y43" s="85">
        <f>'12peso'!Y43*'12var'!Y43/100</f>
        <v>4.0186600000000003E-3</v>
      </c>
      <c r="Z43" s="85">
        <f>'12peso'!Z43*'12var'!Z43/100</f>
        <v>-6.0250000000000008E-5</v>
      </c>
      <c r="AA43" s="85">
        <f>'12peso'!AA43*'12var'!AA43/100</f>
        <v>-7.2263999999999998E-4</v>
      </c>
      <c r="AB43" s="85">
        <f>'12peso'!AB43*'12var'!AB43/100</f>
        <v>1.5602599999999999E-3</v>
      </c>
      <c r="AC43" s="85">
        <f>'12peso'!AC43*'12var'!AC43/100</f>
        <v>-9.5936000000000003E-4</v>
      </c>
      <c r="AD43" s="85">
        <f>'12peso'!AD43*'12var'!AD43/100</f>
        <v>-6.1900799999999997E-3</v>
      </c>
      <c r="AE43" s="85">
        <f>'12peso'!AE43*'12var'!AE43/100</f>
        <v>5.0370199999999997E-3</v>
      </c>
      <c r="AF43" s="85">
        <f>'12peso'!AF43*'12var'!AF43/100</f>
        <v>6.5564800000000008E-3</v>
      </c>
      <c r="AG43" s="85">
        <f>'12peso'!AG43*'12var'!AG43/100</f>
        <v>5.5337799999999994E-3</v>
      </c>
      <c r="AH43" s="85">
        <f>'12peso'!AH43*'12var'!AH43/100</f>
        <v>1.2991000000000001E-3</v>
      </c>
      <c r="AI43" s="85">
        <f>'12peso'!AI43*'12var'!AI43/100</f>
        <v>1.7011399999999999E-3</v>
      </c>
      <c r="AJ43" s="85">
        <f>'12peso'!AJ43*'12var'!AJ43/100</f>
        <v>9.17194E-3</v>
      </c>
      <c r="AK43" s="85">
        <f>'12peso'!AK43*'12var'!AK43/100</f>
        <v>7.2631500000000003E-3</v>
      </c>
      <c r="AL43" s="85">
        <f>'12peso'!AL43*'12var'!AL43/100</f>
        <v>2.6792999999999999E-3</v>
      </c>
      <c r="AM43" s="85">
        <f>'12peso'!AM43*'12var'!AM43/100</f>
        <v>-6.3996699999999997E-3</v>
      </c>
      <c r="AN43" s="85">
        <f>'12peso'!AN43*'12var'!AN43/100</f>
        <v>4.0126800000000002E-3</v>
      </c>
    </row>
    <row r="44" spans="1:40" x14ac:dyDescent="0.25">
      <c r="A44" s="64" t="str">
        <f>'12peso'!A44</f>
        <v>nc</v>
      </c>
      <c r="B44" s="64" t="str">
        <f>'12peso'!B44</f>
        <v>nd</v>
      </c>
      <c r="C44" s="64" t="str">
        <f>'12peso'!C44</f>
        <v>a</v>
      </c>
      <c r="D44" s="64"/>
      <c r="E44" s="87">
        <f>'12peso'!E44</f>
        <v>1101051</v>
      </c>
      <c r="F44" s="88">
        <f>'12peso'!F44</f>
        <v>1101051</v>
      </c>
      <c r="G44" s="39" t="str">
        <f>'12peso'!G44</f>
        <v>Feijão - mulatinho</v>
      </c>
      <c r="H44" s="85">
        <f>'12peso'!H44*'12var'!H44/100</f>
        <v>3.4516800000000004E-3</v>
      </c>
      <c r="I44" s="85">
        <f>'12peso'!I44*'12var'!I44/100</f>
        <v>7.0217999999999984E-4</v>
      </c>
      <c r="J44" s="85">
        <f>'12peso'!J44*'12var'!J44/100</f>
        <v>3.2639999999999996E-4</v>
      </c>
      <c r="K44" s="85">
        <f>'12peso'!K44*'12var'!K44/100</f>
        <v>3.3641300000000003E-3</v>
      </c>
      <c r="L44" s="85">
        <f>'12peso'!L44*'12var'!L44/100</f>
        <v>5.1788800000000003E-3</v>
      </c>
      <c r="M44" s="85">
        <f>'12peso'!M44*'12var'!M44/100</f>
        <v>2.6781000000000001E-3</v>
      </c>
      <c r="N44" s="85">
        <f>'12peso'!N44*'12var'!N44/100</f>
        <v>1.60308E-3</v>
      </c>
      <c r="O44" s="85">
        <f>'12peso'!O44*'12var'!O44/100</f>
        <v>-1.7518E-3</v>
      </c>
      <c r="P44" s="85">
        <f>'12peso'!P44*'12var'!P44/100</f>
        <v>-2.4908999999999999E-3</v>
      </c>
      <c r="Q44" s="85">
        <f>'12peso'!Q44*'12var'!Q44/100</f>
        <v>-7.3480000000000008E-4</v>
      </c>
      <c r="R44" s="85">
        <f>'12peso'!R44*'12var'!R44/100</f>
        <v>-8.4239999999999993E-5</v>
      </c>
      <c r="S44" s="85">
        <f>'12peso'!S44*'12var'!S44/100</f>
        <v>-6.8052E-4</v>
      </c>
      <c r="T44" s="85">
        <f>'12peso'!T44*'12var'!T44/100</f>
        <v>2.59896E-3</v>
      </c>
      <c r="U44" s="85">
        <f>'12peso'!U44*'12var'!U44/100</f>
        <v>4.5424000000000001E-4</v>
      </c>
      <c r="V44" s="85">
        <f>'12peso'!V44*'12var'!V44/100</f>
        <v>1.2768E-4</v>
      </c>
      <c r="W44" s="85">
        <f>'12peso'!W44*'12var'!W44/100</f>
        <v>2.6073599999999995E-3</v>
      </c>
      <c r="X44" s="85">
        <f>'12peso'!X44*'12var'!X44/100</f>
        <v>5.9687999999999989E-3</v>
      </c>
      <c r="Y44" s="85">
        <f>'12peso'!Y44*'12var'!Y44/100</f>
        <v>-1.7805899999999999E-3</v>
      </c>
      <c r="Z44" s="85">
        <f>'12peso'!Z44*'12var'!Z44/100</f>
        <v>2.3880000000000003E-4</v>
      </c>
      <c r="AA44" s="85">
        <f>'12peso'!AA44*'12var'!AA44/100</f>
        <v>-4.3588699999999991E-3</v>
      </c>
      <c r="AB44" s="85">
        <f>'12peso'!AB44*'12var'!AB44/100</f>
        <v>-7.0436100000000005E-3</v>
      </c>
      <c r="AC44" s="85">
        <f>'12peso'!AC44*'12var'!AC44/100</f>
        <v>-2.06778E-3</v>
      </c>
      <c r="AD44" s="85">
        <f>'12peso'!AD44*'12var'!AD44/100</f>
        <v>-5.2271999999999996E-4</v>
      </c>
      <c r="AE44" s="85">
        <f>'12peso'!AE44*'12var'!AE44/100</f>
        <v>-2.3644000000000001E-4</v>
      </c>
      <c r="AF44" s="85">
        <f>'12peso'!AF44*'12var'!AF44/100</f>
        <v>-1.5371999999999999E-3</v>
      </c>
      <c r="AG44" s="85">
        <f>'12peso'!AG44*'12var'!AG44/100</f>
        <v>-3.7759999999999998E-5</v>
      </c>
      <c r="AH44" s="85">
        <f>'12peso'!AH44*'12var'!AH44/100</f>
        <v>-6.7860000000000001E-4</v>
      </c>
      <c r="AI44" s="85">
        <f>'12peso'!AI44*'12var'!AI44/100</f>
        <v>6.7347999999999996E-4</v>
      </c>
      <c r="AJ44" s="85">
        <f>'12peso'!AJ44*'12var'!AJ44/100</f>
        <v>3.6728999999999999E-4</v>
      </c>
      <c r="AK44" s="85">
        <f>'12peso'!AK44*'12var'!AK44/100</f>
        <v>-2.5752000000000001E-4</v>
      </c>
      <c r="AL44" s="85">
        <f>'12peso'!AL44*'12var'!AL44/100</f>
        <v>-4.4460000000000002E-4</v>
      </c>
      <c r="AM44" s="85">
        <f>'12peso'!AM44*'12var'!AM44/100</f>
        <v>-2.6279999999999997E-3</v>
      </c>
      <c r="AN44" s="85">
        <f>'12peso'!AN44*'12var'!AN44/100</f>
        <v>-9.7416000000000006E-4</v>
      </c>
    </row>
    <row r="45" spans="1:40" x14ac:dyDescent="0.25">
      <c r="A45" s="64" t="str">
        <f>'12peso'!A45</f>
        <v>nc</v>
      </c>
      <c r="B45" s="64" t="str">
        <f>'12peso'!B45</f>
        <v>nd</v>
      </c>
      <c r="C45" s="64" t="str">
        <f>'12peso'!C45</f>
        <v>a</v>
      </c>
      <c r="D45" s="64"/>
      <c r="E45" s="87">
        <f>'12peso'!E45</f>
        <v>1101052</v>
      </c>
      <c r="F45" s="88">
        <f>'12peso'!F45</f>
        <v>1101052</v>
      </c>
      <c r="G45" s="39" t="str">
        <f>'12peso'!G45</f>
        <v>Feijão - preto</v>
      </c>
      <c r="H45" s="85">
        <f>'12peso'!H45*'12var'!H45/100</f>
        <v>2.9105399999999997E-3</v>
      </c>
      <c r="I45" s="85">
        <f>'12peso'!I45*'12var'!I45/100</f>
        <v>7.9466800000000011E-3</v>
      </c>
      <c r="J45" s="85">
        <f>'12peso'!J45*'12var'!J45/100</f>
        <v>3.6252000000000002E-4</v>
      </c>
      <c r="K45" s="85">
        <f>'12peso'!K45*'12var'!K45/100</f>
        <v>6.5920000000000009E-4</v>
      </c>
      <c r="L45" s="85">
        <f>'12peso'!L45*'12var'!L45/100</f>
        <v>1.9486400000000002E-3</v>
      </c>
      <c r="M45" s="85">
        <f>'12peso'!M45*'12var'!M45/100</f>
        <v>2.2933200000000002E-3</v>
      </c>
      <c r="N45" s="85">
        <f>'12peso'!N45*'12var'!N45/100</f>
        <v>4.1677199999999998E-3</v>
      </c>
      <c r="O45" s="85">
        <f>'12peso'!O45*'12var'!O45/100</f>
        <v>-1.5818000000000003E-4</v>
      </c>
      <c r="P45" s="85">
        <f>'12peso'!P45*'12var'!P45/100</f>
        <v>1.5493799999999999E-3</v>
      </c>
      <c r="Q45" s="85">
        <f>'12peso'!Q45*'12var'!Q45/100</f>
        <v>1.1294400000000002E-3</v>
      </c>
      <c r="R45" s="85">
        <f>'12peso'!R45*'12var'!R45/100</f>
        <v>-1.0028400000000001E-3</v>
      </c>
      <c r="S45" s="85">
        <f>'12peso'!S45*'12var'!S45/100</f>
        <v>1.4913600000000002E-3</v>
      </c>
      <c r="T45" s="85">
        <f>'12peso'!T45*'12var'!T45/100</f>
        <v>2.9724999999999993E-4</v>
      </c>
      <c r="U45" s="85">
        <f>'12peso'!U45*'12var'!U45/100</f>
        <v>1.7472399999999999E-3</v>
      </c>
      <c r="V45" s="85">
        <f>'12peso'!V45*'12var'!V45/100</f>
        <v>1.3487100000000001E-3</v>
      </c>
      <c r="W45" s="85">
        <f>'12peso'!W45*'12var'!W45/100</f>
        <v>-2.7676000000000003E-4</v>
      </c>
      <c r="X45" s="85">
        <f>'12peso'!X45*'12var'!X45/100</f>
        <v>2.0599799999999999E-3</v>
      </c>
      <c r="Y45" s="85">
        <f>'12peso'!Y45*'12var'!Y45/100</f>
        <v>3.1760200000000003E-3</v>
      </c>
      <c r="Z45" s="85">
        <f>'12peso'!Z45*'12var'!Z45/100</f>
        <v>4.3914600000000007E-3</v>
      </c>
      <c r="AA45" s="85">
        <f>'12peso'!AA45*'12var'!AA45/100</f>
        <v>3.10794E-3</v>
      </c>
      <c r="AB45" s="85">
        <f>'12peso'!AB45*'12var'!AB45/100</f>
        <v>1.718E-4</v>
      </c>
      <c r="AC45" s="85">
        <f>'12peso'!AC45*'12var'!AC45/100</f>
        <v>4.7992000000000005E-4</v>
      </c>
      <c r="AD45" s="85">
        <f>'12peso'!AD45*'12var'!AD45/100</f>
        <v>-8.9127999999999994E-4</v>
      </c>
      <c r="AE45" s="85">
        <f>'12peso'!AE45*'12var'!AE45/100</f>
        <v>-3.6248999999999998E-4</v>
      </c>
      <c r="AF45" s="85">
        <f>'12peso'!AF45*'12var'!AF45/100</f>
        <v>-9.4607999999999997E-4</v>
      </c>
      <c r="AG45" s="85">
        <f>'12peso'!AG45*'12var'!AG45/100</f>
        <v>-1.7843399999999997E-3</v>
      </c>
      <c r="AH45" s="85">
        <f>'12peso'!AH45*'12var'!AH45/100</f>
        <v>-2.4301999999999996E-4</v>
      </c>
      <c r="AI45" s="85">
        <f>'12peso'!AI45*'12var'!AI45/100</f>
        <v>3.3741599999999997E-3</v>
      </c>
      <c r="AJ45" s="85">
        <f>'12peso'!AJ45*'12var'!AJ45/100</f>
        <v>3.2404500000000002E-3</v>
      </c>
      <c r="AK45" s="85">
        <f>'12peso'!AK45*'12var'!AK45/100</f>
        <v>-3.2369399999999998E-3</v>
      </c>
      <c r="AL45" s="85">
        <f>'12peso'!AL45*'12var'!AL45/100</f>
        <v>-3.5743399999999996E-3</v>
      </c>
      <c r="AM45" s="85">
        <f>'12peso'!AM45*'12var'!AM45/100</f>
        <v>-2.5627599999999999E-3</v>
      </c>
      <c r="AN45" s="85">
        <f>'12peso'!AN45*'12var'!AN45/100</f>
        <v>7.1944000000000012E-4</v>
      </c>
    </row>
    <row r="46" spans="1:40" x14ac:dyDescent="0.25">
      <c r="A46" s="64" t="str">
        <f>'12peso'!A46</f>
        <v>nc</v>
      </c>
      <c r="B46" s="64" t="str">
        <f>'12peso'!B46</f>
        <v>nd</v>
      </c>
      <c r="C46" s="64" t="str">
        <f>'12peso'!C46</f>
        <v>a</v>
      </c>
      <c r="D46" s="64"/>
      <c r="E46" s="87">
        <f>'12peso'!E46</f>
        <v>1101053</v>
      </c>
      <c r="F46" s="88">
        <f>'12peso'!F46</f>
        <v>1101053</v>
      </c>
      <c r="G46" s="39" t="str">
        <f>'12peso'!G46</f>
        <v>Feijão - macassar (fradinho)</v>
      </c>
      <c r="H46" s="85">
        <f>'12peso'!H46*'12var'!H46/100</f>
        <v>3.9311999999999995E-4</v>
      </c>
      <c r="I46" s="85">
        <f>'12peso'!I46*'12var'!I46/100</f>
        <v>3.8419999999999996E-4</v>
      </c>
      <c r="J46" s="85">
        <f>'12peso'!J46*'12var'!J46/100</f>
        <v>5.1984000000000004E-4</v>
      </c>
      <c r="K46" s="85">
        <f>'12peso'!K46*'12var'!K46/100</f>
        <v>1.6042500000000002E-3</v>
      </c>
      <c r="L46" s="85">
        <f>'12peso'!L46*'12var'!L46/100</f>
        <v>1.7626900000000001E-3</v>
      </c>
      <c r="M46" s="85">
        <f>'12peso'!M46*'12var'!M46/100</f>
        <v>-2.3324999999999999E-3</v>
      </c>
      <c r="N46" s="85">
        <f>'12peso'!N46*'12var'!N46/100</f>
        <v>-1.82336E-3</v>
      </c>
      <c r="O46" s="85">
        <f>'12peso'!O46*'12var'!O46/100</f>
        <v>-1.5504399999999999E-3</v>
      </c>
      <c r="P46" s="85">
        <f>'12peso'!P46*'12var'!P46/100</f>
        <v>-9.3869999999999999E-4</v>
      </c>
      <c r="Q46" s="85">
        <f>'12peso'!Q46*'12var'!Q46/100</f>
        <v>9.8799999999999995E-4</v>
      </c>
      <c r="R46" s="85">
        <f>'12peso'!R46*'12var'!R46/100</f>
        <v>5.5046999999999995E-4</v>
      </c>
      <c r="S46" s="85">
        <f>'12peso'!S46*'12var'!S46/100</f>
        <v>1.2246E-3</v>
      </c>
      <c r="T46" s="85">
        <f>'12peso'!T46*'12var'!T46/100</f>
        <v>6.3631000000000007E-4</v>
      </c>
      <c r="U46" s="85">
        <f>'12peso'!U46*'12var'!U46/100</f>
        <v>3.1328599999999995E-3</v>
      </c>
      <c r="V46" s="85">
        <f>'12peso'!V46*'12var'!V46/100</f>
        <v>3.0813999999999998E-3</v>
      </c>
      <c r="W46" s="85">
        <f>'12peso'!W46*'12var'!W46/100</f>
        <v>-1.4246399999999998E-3</v>
      </c>
      <c r="X46" s="85">
        <f>'12peso'!X46*'12var'!X46/100</f>
        <v>-7.5602000000000004E-4</v>
      </c>
      <c r="Y46" s="85">
        <f>'12peso'!Y46*'12var'!Y46/100</f>
        <v>-1.54298E-3</v>
      </c>
      <c r="Z46" s="85">
        <f>'12peso'!Z46*'12var'!Z46/100</f>
        <v>-1.35432E-3</v>
      </c>
      <c r="AA46" s="85">
        <f>'12peso'!AA46*'12var'!AA46/100</f>
        <v>-2.7256800000000003E-3</v>
      </c>
      <c r="AB46" s="85">
        <f>'12peso'!AB46*'12var'!AB46/100</f>
        <v>-5.8694999999999993E-4</v>
      </c>
      <c r="AC46" s="85">
        <f>'12peso'!AC46*'12var'!AC46/100</f>
        <v>-8.5259999999999993E-5</v>
      </c>
      <c r="AD46" s="85">
        <f>'12peso'!AD46*'12var'!AD46/100</f>
        <v>8.0884000000000001E-4</v>
      </c>
      <c r="AE46" s="85">
        <f>'12peso'!AE46*'12var'!AE46/100</f>
        <v>8.7015999999999992E-4</v>
      </c>
      <c r="AF46" s="85">
        <f>'12peso'!AF46*'12var'!AF46/100</f>
        <v>5.1679999999999999E-4</v>
      </c>
      <c r="AG46" s="85">
        <f>'12peso'!AG46*'12var'!AG46/100</f>
        <v>1.6178899999999999E-3</v>
      </c>
      <c r="AH46" s="85">
        <f>'12peso'!AH46*'12var'!AH46/100</f>
        <v>1.10446E-3</v>
      </c>
      <c r="AI46" s="85">
        <f>'12peso'!AI46*'12var'!AI46/100</f>
        <v>3.2471099999999997E-3</v>
      </c>
      <c r="AJ46" s="85">
        <f>'12peso'!AJ46*'12var'!AJ46/100</f>
        <v>6.1919999999999998E-4</v>
      </c>
      <c r="AK46" s="85">
        <f>'12peso'!AK46*'12var'!AK46/100</f>
        <v>-2.1779999999999998E-3</v>
      </c>
      <c r="AL46" s="85">
        <f>'12peso'!AL46*'12var'!AL46/100</f>
        <v>-2.5636000000000005E-3</v>
      </c>
      <c r="AM46" s="85">
        <f>'12peso'!AM46*'12var'!AM46/100</f>
        <v>-8.9145000000000001E-4</v>
      </c>
      <c r="AN46" s="85">
        <f>'12peso'!AN46*'12var'!AN46/100</f>
        <v>-1.4381999999999999E-3</v>
      </c>
    </row>
    <row r="47" spans="1:40" x14ac:dyDescent="0.25">
      <c r="A47" s="64" t="str">
        <f>'12peso'!A47</f>
        <v>nc</v>
      </c>
      <c r="B47" s="64" t="str">
        <f>'12peso'!B47</f>
        <v>nd</v>
      </c>
      <c r="C47" s="64" t="str">
        <f>'12peso'!C47</f>
        <v>a</v>
      </c>
      <c r="D47" s="64"/>
      <c r="E47" s="87">
        <f>'12peso'!E47</f>
        <v>1101073</v>
      </c>
      <c r="F47" s="88">
        <f>'12peso'!F47</f>
        <v>1101073</v>
      </c>
      <c r="G47" s="39" t="str">
        <f>'12peso'!G47</f>
        <v>Feijão - carioca (rajado)</v>
      </c>
      <c r="H47" s="85">
        <f>'12peso'!H47*'12var'!H47/100</f>
        <v>3.1234440000000002E-2</v>
      </c>
      <c r="I47" s="85">
        <f>'12peso'!I47*'12var'!I47/100</f>
        <v>2.3773749999999996E-2</v>
      </c>
      <c r="J47" s="85">
        <f>'12peso'!J47*'12var'!J47/100</f>
        <v>2.4198600000000002E-3</v>
      </c>
      <c r="K47" s="85">
        <f>'12peso'!K47*'12var'!K47/100</f>
        <v>3.3169200000000003E-2</v>
      </c>
      <c r="L47" s="85">
        <f>'12peso'!L47*'12var'!L47/100</f>
        <v>2.9408699999999999E-2</v>
      </c>
      <c r="M47" s="85">
        <f>'12peso'!M47*'12var'!M47/100</f>
        <v>-9.87005E-3</v>
      </c>
      <c r="N47" s="85">
        <f>'12peso'!N47*'12var'!N47/100</f>
        <v>-2.111292E-2</v>
      </c>
      <c r="O47" s="85">
        <f>'12peso'!O47*'12var'!O47/100</f>
        <v>-2.6799569999999998E-2</v>
      </c>
      <c r="P47" s="85">
        <f>'12peso'!P47*'12var'!P47/100</f>
        <v>-4.2330600000000003E-3</v>
      </c>
      <c r="Q47" s="85">
        <f>'12peso'!Q47*'12var'!Q47/100</f>
        <v>3.9362399999999997E-3</v>
      </c>
      <c r="R47" s="85">
        <f>'12peso'!R47*'12var'!R47/100</f>
        <v>-5.3364599999999995E-3</v>
      </c>
      <c r="S47" s="85">
        <f>'12peso'!S47*'12var'!S47/100</f>
        <v>8.9069500000000003E-3</v>
      </c>
      <c r="T47" s="85">
        <f>'12peso'!T47*'12var'!T47/100</f>
        <v>1.3591329999999999E-2</v>
      </c>
      <c r="U47" s="85">
        <f>'12peso'!U47*'12var'!U47/100</f>
        <v>1.8810090000000002E-2</v>
      </c>
      <c r="V47" s="85">
        <f>'12peso'!V47*'12var'!V47/100</f>
        <v>2.5968799999999997E-2</v>
      </c>
      <c r="W47" s="85">
        <f>'12peso'!W47*'12var'!W47/100</f>
        <v>2.9292319999999997E-2</v>
      </c>
      <c r="X47" s="85">
        <f>'12peso'!X47*'12var'!X47/100</f>
        <v>2.4422940000000001E-2</v>
      </c>
      <c r="Y47" s="85">
        <f>'12peso'!Y47*'12var'!Y47/100</f>
        <v>-7.9102800000000004E-3</v>
      </c>
      <c r="Z47" s="85">
        <f>'12peso'!Z47*'12var'!Z47/100</f>
        <v>-1.7484E-2</v>
      </c>
      <c r="AA47" s="85">
        <f>'12peso'!AA47*'12var'!AA47/100</f>
        <v>-2.6867000000000002E-2</v>
      </c>
      <c r="AB47" s="85">
        <f>'12peso'!AB47*'12var'!AB47/100</f>
        <v>-4.2882299999999998E-2</v>
      </c>
      <c r="AC47" s="85">
        <f>'12peso'!AC47*'12var'!AC47/100</f>
        <v>-2.4533399999999997E-2</v>
      </c>
      <c r="AD47" s="85">
        <f>'12peso'!AD47*'12var'!AD47/100</f>
        <v>-1.893684E-2</v>
      </c>
      <c r="AE47" s="85">
        <f>'12peso'!AE47*'12var'!AE47/100</f>
        <v>-1.442498E-2</v>
      </c>
      <c r="AF47" s="85">
        <f>'12peso'!AF47*'12var'!AF47/100</f>
        <v>-7.9520700000000003E-3</v>
      </c>
      <c r="AG47" s="85">
        <f>'12peso'!AG47*'12var'!AG47/100</f>
        <v>-8.4639000000000016E-3</v>
      </c>
      <c r="AH47" s="85">
        <f>'12peso'!AH47*'12var'!AH47/100</f>
        <v>2.1328860000000002E-2</v>
      </c>
      <c r="AI47" s="85">
        <f>'12peso'!AI47*'12var'!AI47/100</f>
        <v>9.4294199999999991E-3</v>
      </c>
      <c r="AJ47" s="85">
        <f>'12peso'!AJ47*'12var'!AJ47/100</f>
        <v>6.2490000000000006E-5</v>
      </c>
      <c r="AK47" s="85">
        <f>'12peso'!AK47*'12var'!AK47/100</f>
        <v>-1.4068499999999999E-2</v>
      </c>
      <c r="AL47" s="85">
        <f>'12peso'!AL47*'12var'!AL47/100</f>
        <v>-1.237134E-2</v>
      </c>
      <c r="AM47" s="85">
        <f>'12peso'!AM47*'12var'!AM47/100</f>
        <v>-6.79731E-3</v>
      </c>
      <c r="AN47" s="85">
        <f>'12peso'!AN47*'12var'!AN47/100</f>
        <v>-9.7053E-3</v>
      </c>
    </row>
    <row r="48" spans="1:40" x14ac:dyDescent="0.25">
      <c r="A48" s="64">
        <f>'12peso'!A48</f>
        <v>0</v>
      </c>
      <c r="B48" s="64">
        <f>'12peso'!B48</f>
        <v>0</v>
      </c>
      <c r="C48" s="64">
        <f>'12peso'!C48</f>
        <v>0</v>
      </c>
      <c r="D48" s="64"/>
      <c r="E48" s="110">
        <f>'12peso'!E48</f>
        <v>1102000</v>
      </c>
      <c r="F48" s="114">
        <f>'12peso'!F48</f>
        <v>1102</v>
      </c>
      <c r="G48" s="99" t="str">
        <f>'12peso'!G48</f>
        <v>Farinhas, féculas e massas</v>
      </c>
      <c r="H48" s="85">
        <f>'12peso'!H48*'12var'!H48/100</f>
        <v>-5.4449999999999995E-4</v>
      </c>
      <c r="I48" s="85">
        <f>'12peso'!I48*'12var'!I48/100</f>
        <v>-7.2155999999999991E-3</v>
      </c>
      <c r="J48" s="85">
        <f>'12peso'!J48*'12var'!J48/100</f>
        <v>5.3226E-4</v>
      </c>
      <c r="K48" s="85">
        <f>'12peso'!K48*'12var'!K48/100</f>
        <v>7.9690500000000001E-3</v>
      </c>
      <c r="L48" s="85">
        <f>'12peso'!L48*'12var'!L48/100</f>
        <v>3.4480999999999999E-3</v>
      </c>
      <c r="M48" s="85">
        <f>'12peso'!M48*'12var'!M48/100</f>
        <v>9.5280000000000007E-4</v>
      </c>
      <c r="N48" s="85">
        <f>'12peso'!N48*'12var'!N48/100</f>
        <v>2.3836E-3</v>
      </c>
      <c r="O48" s="85">
        <f>'12peso'!O48*'12var'!O48/100</f>
        <v>5.4217800000000002E-3</v>
      </c>
      <c r="P48" s="85">
        <f>'12peso'!P48*'12var'!P48/100</f>
        <v>9.2767500000000003E-3</v>
      </c>
      <c r="Q48" s="85">
        <f>'12peso'!Q48*'12var'!Q48/100</f>
        <v>2.9303699999999995E-2</v>
      </c>
      <c r="R48" s="85">
        <f>'12peso'!R48*'12var'!R48/100</f>
        <v>3.0898629999999996E-2</v>
      </c>
      <c r="S48" s="85">
        <f>'12peso'!S48*'12var'!S48/100</f>
        <v>2.0779349999999995E-2</v>
      </c>
      <c r="T48" s="85">
        <f>'12peso'!T48*'12var'!T48/100</f>
        <v>2.8907169999999996E-2</v>
      </c>
      <c r="U48" s="85">
        <f>'12peso'!U48*'12var'!U48/100</f>
        <v>4.5209680000000002E-2</v>
      </c>
      <c r="V48" s="85">
        <f>'12peso'!V48*'12var'!V48/100</f>
        <v>2.2316639999999999E-2</v>
      </c>
      <c r="W48" s="85">
        <f>'12peso'!W48*'12var'!W48/100</f>
        <v>1.6101359999999999E-2</v>
      </c>
      <c r="X48" s="85">
        <f>'12peso'!X48*'12var'!X48/100</f>
        <v>6.5703999999999997E-3</v>
      </c>
      <c r="Y48" s="85">
        <f>'12peso'!Y48*'12var'!Y48/100</f>
        <v>-4.9177600000000002E-3</v>
      </c>
      <c r="Z48" s="85">
        <f>'12peso'!Z48*'12var'!Z48/100</f>
        <v>-2.5908000000000003E-3</v>
      </c>
      <c r="AA48" s="85">
        <f>'12peso'!AA48*'12var'!AA48/100</f>
        <v>5.3143999999999995E-3</v>
      </c>
      <c r="AB48" s="85">
        <f>'12peso'!AB48*'12var'!AB48/100</f>
        <v>-1.3730400000000001E-3</v>
      </c>
      <c r="AC48" s="85">
        <f>'12peso'!AC48*'12var'!AC48/100</f>
        <v>3.8709E-3</v>
      </c>
      <c r="AD48" s="85">
        <f>'12peso'!AD48*'12var'!AD48/100</f>
        <v>8.5766999999999996E-3</v>
      </c>
      <c r="AE48" s="85">
        <f>'12peso'!AE48*'12var'!AE48/100</f>
        <v>-1.1450999999999998E-3</v>
      </c>
      <c r="AF48" s="85">
        <f>'12peso'!AF48*'12var'!AF48/100</f>
        <v>-1.06554E-3</v>
      </c>
      <c r="AG48" s="85">
        <f>'12peso'!AG48*'12var'!AG48/100</f>
        <v>4.7609100000000001E-3</v>
      </c>
      <c r="AH48" s="85">
        <f>'12peso'!AH48*'12var'!AH48/100</f>
        <v>-6.0488000000000009E-3</v>
      </c>
      <c r="AI48" s="85">
        <f>'12peso'!AI48*'12var'!AI48/100</f>
        <v>-8.5548499999999993E-3</v>
      </c>
      <c r="AJ48" s="85">
        <f>'12peso'!AJ48*'12var'!AJ48/100</f>
        <v>-1.9201629999999997E-2</v>
      </c>
      <c r="AK48" s="85">
        <f>'12peso'!AK48*'12var'!AK48/100</f>
        <v>-8.8374999999999999E-3</v>
      </c>
      <c r="AL48" s="85">
        <f>'12peso'!AL48*'12var'!AL48/100</f>
        <v>-3.4765E-3</v>
      </c>
      <c r="AM48" s="85">
        <f>'12peso'!AM48*'12var'!AM48/100</f>
        <v>-2.5611399999999999E-3</v>
      </c>
      <c r="AN48" s="85">
        <f>'12peso'!AN48*'12var'!AN48/100</f>
        <v>3.9869199999999997E-3</v>
      </c>
    </row>
    <row r="49" spans="1:40" x14ac:dyDescent="0.25">
      <c r="A49" s="64" t="str">
        <f>'12peso'!A49</f>
        <v>c</v>
      </c>
      <c r="B49" s="64" t="str">
        <f>'12peso'!B49</f>
        <v>nd</v>
      </c>
      <c r="C49" s="64" t="str">
        <f>'12peso'!C49</f>
        <v>a</v>
      </c>
      <c r="D49" s="64"/>
      <c r="E49" s="87">
        <f>'12peso'!E49</f>
        <v>1102001</v>
      </c>
      <c r="F49" s="88">
        <f>'12peso'!F49</f>
        <v>1102001</v>
      </c>
      <c r="G49" s="39" t="str">
        <f>'12peso'!G49</f>
        <v>Farinha de arroz</v>
      </c>
      <c r="H49" s="85">
        <f>'12peso'!H49*'12var'!H49/100</f>
        <v>-3.8149999999999999E-5</v>
      </c>
      <c r="I49" s="85">
        <f>'12peso'!I49*'12var'!I49/100</f>
        <v>-8.316000000000001E-5</v>
      </c>
      <c r="J49" s="85">
        <f>'12peso'!J49*'12var'!J49/100</f>
        <v>3.9589999999999999E-5</v>
      </c>
      <c r="K49" s="85">
        <f>'12peso'!K49*'12var'!K49/100</f>
        <v>4.3548999999999997E-4</v>
      </c>
      <c r="L49" s="85">
        <f>'12peso'!L49*'12var'!L49/100</f>
        <v>-1.2987E-4</v>
      </c>
      <c r="M49" s="85">
        <f>'12peso'!M49*'12var'!M49/100</f>
        <v>1.7440000000000001E-4</v>
      </c>
      <c r="N49" s="85">
        <f>'12peso'!N49*'12var'!N49/100</f>
        <v>3.7962E-4</v>
      </c>
      <c r="O49" s="85">
        <f>'12peso'!O49*'12var'!O49/100</f>
        <v>-4.7879999999999996E-5</v>
      </c>
      <c r="P49" s="85">
        <f>'12peso'!P49*'12var'!P49/100</f>
        <v>1.4577000000000001E-4</v>
      </c>
      <c r="Q49" s="85">
        <f>'12peso'!Q49*'12var'!Q49/100</f>
        <v>7.2960000000000006E-5</v>
      </c>
      <c r="R49" s="85">
        <f>'12peso'!R49*'12var'!R49/100</f>
        <v>-7.4580000000000008E-5</v>
      </c>
      <c r="S49" s="85">
        <f>'12peso'!S49*'12var'!S49/100</f>
        <v>9.2959999999999991E-5</v>
      </c>
      <c r="T49" s="85">
        <f>'12peso'!T49*'12var'!T49/100</f>
        <v>3.5055999999999998E-4</v>
      </c>
      <c r="U49" s="85">
        <f>'12peso'!U49*'12var'!U49/100</f>
        <v>-3.0780000000000007E-5</v>
      </c>
      <c r="V49" s="85">
        <f>'12peso'!V49*'12var'!V49/100</f>
        <v>1.0509E-4</v>
      </c>
      <c r="W49" s="85">
        <f>'12peso'!W49*'12var'!W49/100</f>
        <v>7.5709999999999992E-5</v>
      </c>
      <c r="X49" s="85">
        <f>'12peso'!X49*'12var'!X49/100</f>
        <v>4.2066E-4</v>
      </c>
      <c r="Y49" s="85">
        <f>'12peso'!Y49*'12var'!Y49/100</f>
        <v>4.9023000000000003E-4</v>
      </c>
      <c r="Z49" s="85">
        <f>'12peso'!Z49*'12var'!Z49/100</f>
        <v>2.6108000000000001E-4</v>
      </c>
      <c r="AA49" s="85">
        <f>'12peso'!AA49*'12var'!AA49/100</f>
        <v>1.2125000000000001E-4</v>
      </c>
      <c r="AB49" s="85">
        <f>'12peso'!AB49*'12var'!AB49/100</f>
        <v>2.7720000000000002E-5</v>
      </c>
      <c r="AC49" s="85">
        <f>'12peso'!AC49*'12var'!AC49/100</f>
        <v>9.8280000000000001E-5</v>
      </c>
      <c r="AD49" s="85">
        <f>'12peso'!AD49*'12var'!AD49/100</f>
        <v>-2.794E-5</v>
      </c>
      <c r="AE49" s="85">
        <f>'12peso'!AE49*'12var'!AE49/100</f>
        <v>6.0000000000000002E-5</v>
      </c>
      <c r="AF49" s="85">
        <f>'12peso'!AF49*'12var'!AF49/100</f>
        <v>-1.8875000000000003E-4</v>
      </c>
      <c r="AG49" s="85">
        <f>'12peso'!AG49*'12var'!AG49/100</f>
        <v>5.1240000000000004E-5</v>
      </c>
      <c r="AH49" s="85">
        <f>'12peso'!AH49*'12var'!AH49/100</f>
        <v>2.6596000000000004E-4</v>
      </c>
      <c r="AI49" s="85">
        <f>'12peso'!AI49*'12var'!AI49/100</f>
        <v>-3.968E-5</v>
      </c>
      <c r="AJ49" s="85">
        <f>'12peso'!AJ49*'12var'!AJ49/100</f>
        <v>-1.098E-5</v>
      </c>
      <c r="AK49" s="85">
        <f>'12peso'!AK49*'12var'!AK49/100</f>
        <v>1.1834000000000001E-4</v>
      </c>
      <c r="AL49" s="85">
        <f>'12peso'!AL49*'12var'!AL49/100</f>
        <v>2.6108000000000001E-4</v>
      </c>
      <c r="AM49" s="85">
        <f>'12peso'!AM49*'12var'!AM49/100</f>
        <v>2.6250000000000004E-4</v>
      </c>
      <c r="AN49" s="85">
        <f>'12peso'!AN49*'12var'!AN49/100</f>
        <v>-2.9056000000000004E-4</v>
      </c>
    </row>
    <row r="50" spans="1:40" x14ac:dyDescent="0.25">
      <c r="A50" s="64" t="str">
        <f>'12peso'!A50</f>
        <v>c</v>
      </c>
      <c r="B50" s="64" t="str">
        <f>'12peso'!B50</f>
        <v>nd</v>
      </c>
      <c r="C50" s="64" t="str">
        <f>'12peso'!C50</f>
        <v>a</v>
      </c>
      <c r="D50" s="64"/>
      <c r="E50" s="87">
        <f>'12peso'!E50</f>
        <v>1102006</v>
      </c>
      <c r="F50" s="88">
        <f>'12peso'!F50</f>
        <v>1102006</v>
      </c>
      <c r="G50" s="39" t="str">
        <f>'12peso'!G50</f>
        <v>Macarrão</v>
      </c>
      <c r="H50" s="85">
        <f>'12peso'!H50*'12var'!H50/100</f>
        <v>-2.5900799999999998E-3</v>
      </c>
      <c r="I50" s="85">
        <f>'12peso'!I50*'12var'!I50/100</f>
        <v>-7.4452000000000008E-3</v>
      </c>
      <c r="J50" s="85">
        <f>'12peso'!J50*'12var'!J50/100</f>
        <v>5.9178999999999992E-4</v>
      </c>
      <c r="K50" s="85">
        <f>'12peso'!K50*'12var'!K50/100</f>
        <v>3.0863999999999995E-4</v>
      </c>
      <c r="L50" s="85">
        <f>'12peso'!L50*'12var'!L50/100</f>
        <v>7.6770000000000007E-4</v>
      </c>
      <c r="M50" s="85">
        <f>'12peso'!M50*'12var'!M50/100</f>
        <v>-2.4035799999999998E-3</v>
      </c>
      <c r="N50" s="85">
        <f>'12peso'!N50*'12var'!N50/100</f>
        <v>1.18957E-3</v>
      </c>
      <c r="O50" s="85">
        <f>'12peso'!O50*'12var'!O50/100</f>
        <v>3.0890399999999995E-3</v>
      </c>
      <c r="P50" s="85">
        <f>'12peso'!P50*'12var'!P50/100</f>
        <v>-5.357099999999999E-4</v>
      </c>
      <c r="Q50" s="85">
        <f>'12peso'!Q50*'12var'!Q50/100</f>
        <v>2.2525900000000001E-3</v>
      </c>
      <c r="R50" s="85">
        <f>'12peso'!R50*'12var'!R50/100</f>
        <v>1.8273600000000001E-3</v>
      </c>
      <c r="S50" s="85">
        <f>'12peso'!S50*'12var'!S50/100</f>
        <v>3.2766000000000002E-3</v>
      </c>
      <c r="T50" s="85">
        <f>'12peso'!T50*'12var'!T50/100</f>
        <v>5.00192E-3</v>
      </c>
      <c r="U50" s="85">
        <f>'12peso'!U50*'12var'!U50/100</f>
        <v>5.3922000000000006E-3</v>
      </c>
      <c r="V50" s="85">
        <f>'12peso'!V50*'12var'!V50/100</f>
        <v>5.0789199999999989E-3</v>
      </c>
      <c r="W50" s="85">
        <f>'12peso'!W50*'12var'!W50/100</f>
        <v>2.8950400000000002E-3</v>
      </c>
      <c r="X50" s="85">
        <f>'12peso'!X50*'12var'!X50/100</f>
        <v>4.217020000000001E-3</v>
      </c>
      <c r="Y50" s="85">
        <f>'12peso'!Y50*'12var'!Y50/100</f>
        <v>1.9724600000000001E-3</v>
      </c>
      <c r="Z50" s="85">
        <f>'12peso'!Z50*'12var'!Z50/100</f>
        <v>-5.7015000000000006E-4</v>
      </c>
      <c r="AA50" s="85">
        <f>'12peso'!AA50*'12var'!AA50/100</f>
        <v>3.4662399999999998E-3</v>
      </c>
      <c r="AB50" s="85">
        <f>'12peso'!AB50*'12var'!AB50/100</f>
        <v>2.7907200000000004E-3</v>
      </c>
      <c r="AC50" s="85">
        <f>'12peso'!AC50*'12var'!AC50/100</f>
        <v>3.8294499999999999E-3</v>
      </c>
      <c r="AD50" s="85">
        <f>'12peso'!AD50*'12var'!AD50/100</f>
        <v>6.4727400000000003E-3</v>
      </c>
      <c r="AE50" s="85">
        <f>'12peso'!AE50*'12var'!AE50/100</f>
        <v>1.3286899999999998E-3</v>
      </c>
      <c r="AF50" s="85">
        <f>'12peso'!AF50*'12var'!AF50/100</f>
        <v>1.2456400000000001E-3</v>
      </c>
      <c r="AG50" s="85">
        <f>'12peso'!AG50*'12var'!AG50/100</f>
        <v>2.4320799999999997E-3</v>
      </c>
      <c r="AH50" s="85">
        <f>'12peso'!AH50*'12var'!AH50/100</f>
        <v>2.0404799999999999E-3</v>
      </c>
      <c r="AI50" s="85">
        <f>'12peso'!AI50*'12var'!AI50/100</f>
        <v>6.7895999999999994E-4</v>
      </c>
      <c r="AJ50" s="85">
        <f>'12peso'!AJ50*'12var'!AJ50/100</f>
        <v>2.75968E-3</v>
      </c>
      <c r="AK50" s="85">
        <f>'12peso'!AK50*'12var'!AK50/100</f>
        <v>1.8395E-3</v>
      </c>
      <c r="AL50" s="85">
        <f>'12peso'!AL50*'12var'!AL50/100</f>
        <v>3.9718000000000002E-4</v>
      </c>
      <c r="AM50" s="85">
        <f>'12peso'!AM50*'12var'!AM50/100</f>
        <v>6.8184000000000007E-4</v>
      </c>
      <c r="AN50" s="85">
        <f>'12peso'!AN50*'12var'!AN50/100</f>
        <v>5.6799999999999993E-4</v>
      </c>
    </row>
    <row r="51" spans="1:40" x14ac:dyDescent="0.25">
      <c r="A51" s="64" t="str">
        <f>'12peso'!A51</f>
        <v>c</v>
      </c>
      <c r="B51" s="64" t="str">
        <f>'12peso'!B51</f>
        <v>nd</v>
      </c>
      <c r="C51" s="64" t="str">
        <f>'12peso'!C51</f>
        <v>a</v>
      </c>
      <c r="D51" s="64"/>
      <c r="E51" s="87">
        <f>'12peso'!E51</f>
        <v>1102008</v>
      </c>
      <c r="F51" s="88">
        <f>'12peso'!F51</f>
        <v>1102008</v>
      </c>
      <c r="G51" s="39" t="str">
        <f>'12peso'!G51</f>
        <v>Fubá de milho</v>
      </c>
      <c r="H51" s="85">
        <f>'12peso'!H51*'12var'!H51/100</f>
        <v>3.0444000000000001E-4</v>
      </c>
      <c r="I51" s="85">
        <f>'12peso'!I51*'12var'!I51/100</f>
        <v>1.6835E-4</v>
      </c>
      <c r="J51" s="85">
        <f>'12peso'!J51*'12var'!J51/100</f>
        <v>1.5539999999999998E-4</v>
      </c>
      <c r="K51" s="85">
        <f>'12peso'!K51*'12var'!K51/100</f>
        <v>1.6639999999999998E-4</v>
      </c>
      <c r="L51" s="85">
        <f>'12peso'!L51*'12var'!L51/100</f>
        <v>2.3399999999999996E-5</v>
      </c>
      <c r="M51" s="85">
        <f>'12peso'!M51*'12var'!M51/100</f>
        <v>-3.6260000000000002E-5</v>
      </c>
      <c r="N51" s="85">
        <f>'12peso'!N51*'12var'!N51/100</f>
        <v>8.5140000000000001E-5</v>
      </c>
      <c r="O51" s="85">
        <f>'12peso'!O51*'12var'!O51/100</f>
        <v>-3.2250000000000003E-4</v>
      </c>
      <c r="P51" s="85">
        <f>'12peso'!P51*'12var'!P51/100</f>
        <v>7.4421999999999997E-4</v>
      </c>
      <c r="Q51" s="85">
        <f>'12peso'!Q51*'12var'!Q51/100</f>
        <v>5.4390000000000005E-4</v>
      </c>
      <c r="R51" s="85">
        <f>'12peso'!R51*'12var'!R51/100</f>
        <v>4.2606000000000002E-4</v>
      </c>
      <c r="S51" s="85">
        <f>'12peso'!S51*'12var'!S51/100</f>
        <v>7.9534000000000007E-4</v>
      </c>
      <c r="T51" s="85">
        <f>'12peso'!T51*'12var'!T51/100</f>
        <v>3.4271999999999997E-4</v>
      </c>
      <c r="U51" s="85">
        <f>'12peso'!U51*'12var'!U51/100</f>
        <v>2.4843E-4</v>
      </c>
      <c r="V51" s="85">
        <f>'12peso'!V51*'12var'!V51/100</f>
        <v>1.0920000000000001E-4</v>
      </c>
      <c r="W51" s="85">
        <f>'12peso'!W51*'12var'!W51/100</f>
        <v>3.0303000000000003E-4</v>
      </c>
      <c r="X51" s="85">
        <f>'12peso'!X51*'12var'!X51/100</f>
        <v>-6.5760000000000007E-5</v>
      </c>
      <c r="Y51" s="85">
        <f>'12peso'!Y51*'12var'!Y51/100</f>
        <v>-3.8080000000000001E-5</v>
      </c>
      <c r="Z51" s="85">
        <f>'12peso'!Z51*'12var'!Z51/100</f>
        <v>4.4443999999999999E-4</v>
      </c>
      <c r="AA51" s="85">
        <f>'12peso'!AA51*'12var'!AA51/100</f>
        <v>6.0720000000000001E-5</v>
      </c>
      <c r="AB51" s="85">
        <f>'12peso'!AB51*'12var'!AB51/100</f>
        <v>-3.3119999999999997E-4</v>
      </c>
      <c r="AC51" s="85">
        <f>'12peso'!AC51*'12var'!AC51/100</f>
        <v>-5.7664000000000001E-4</v>
      </c>
      <c r="AD51" s="85">
        <f>'12peso'!AD51*'12var'!AD51/100</f>
        <v>-1.06E-5</v>
      </c>
      <c r="AE51" s="85">
        <f>'12peso'!AE51*'12var'!AE51/100</f>
        <v>4.9181000000000008E-4</v>
      </c>
      <c r="AF51" s="85">
        <f>'12peso'!AF51*'12var'!AF51/100</f>
        <v>-4.4200000000000004E-5</v>
      </c>
      <c r="AG51" s="85">
        <f>'12peso'!AG51*'12var'!AG51/100</f>
        <v>-3.4952000000000003E-4</v>
      </c>
      <c r="AH51" s="85">
        <f>'12peso'!AH51*'12var'!AH51/100</f>
        <v>1.0120000000000001E-5</v>
      </c>
      <c r="AI51" s="85">
        <f>'12peso'!AI51*'12var'!AI51/100</f>
        <v>1.0767900000000002E-3</v>
      </c>
      <c r="AJ51" s="85">
        <f>'12peso'!AJ51*'12var'!AJ51/100</f>
        <v>7.9559999999999993E-4</v>
      </c>
      <c r="AK51" s="85">
        <f>'12peso'!AK51*'12var'!AK51/100</f>
        <v>-9.6460000000000003E-4</v>
      </c>
      <c r="AL51" s="85">
        <f>'12peso'!AL51*'12var'!AL51/100</f>
        <v>-1.651E-4</v>
      </c>
      <c r="AM51" s="85">
        <f>'12peso'!AM51*'12var'!AM51/100</f>
        <v>-1.7710000000000002E-5</v>
      </c>
      <c r="AN51" s="85">
        <f>'12peso'!AN51*'12var'!AN51/100</f>
        <v>-6.7044999999999995E-4</v>
      </c>
    </row>
    <row r="52" spans="1:40" x14ac:dyDescent="0.25">
      <c r="A52" s="64" t="str">
        <f>'12peso'!A52</f>
        <v>nc</v>
      </c>
      <c r="B52" s="64" t="str">
        <f>'12peso'!B52</f>
        <v>nd</v>
      </c>
      <c r="C52" s="64" t="str">
        <f>'12peso'!C52</f>
        <v>a</v>
      </c>
      <c r="D52" s="64"/>
      <c r="E52" s="89">
        <f>'12peso'!E52</f>
        <v>9999999</v>
      </c>
      <c r="F52" s="88">
        <f>'12peso'!F52</f>
        <v>1102009</v>
      </c>
      <c r="G52" s="39" t="str">
        <f>'12peso'!G52</f>
        <v>Amido de milho</v>
      </c>
      <c r="H52" s="85">
        <f>'12peso'!H52*'12var'!H52/100</f>
        <v>1.9779999999999997E-5</v>
      </c>
      <c r="I52" s="85">
        <f>'12peso'!I52*'12var'!I52/100</f>
        <v>-1.3799999999999999E-6</v>
      </c>
      <c r="J52" s="85">
        <f>'12peso'!J52*'12var'!J52/100</f>
        <v>-3.358E-5</v>
      </c>
      <c r="K52" s="85">
        <f>'12peso'!K52*'12var'!K52/100</f>
        <v>4.1849999999999994E-5</v>
      </c>
      <c r="L52" s="85">
        <f>'12peso'!L52*'12var'!L52/100</f>
        <v>8.1000000000000004E-6</v>
      </c>
      <c r="M52" s="85">
        <f>'12peso'!M52*'12var'!M52/100</f>
        <v>5.3999999999999991E-6</v>
      </c>
      <c r="N52" s="85">
        <f>'12peso'!N52*'12var'!N52/100</f>
        <v>-2.6999999999999996E-5</v>
      </c>
      <c r="O52" s="85">
        <f>'12peso'!O52*'12var'!O52/100</f>
        <v>1.7235000000000002E-4</v>
      </c>
      <c r="P52" s="85">
        <f>'12peso'!P52*'12var'!P52/100</f>
        <v>-1.7479999999999999E-4</v>
      </c>
      <c r="Q52" s="85">
        <f>'12peso'!Q52*'12var'!Q52/100</f>
        <v>1.7600000000000003E-6</v>
      </c>
      <c r="R52" s="85">
        <f>'12peso'!R52*'12var'!R52/100</f>
        <v>0</v>
      </c>
      <c r="S52" s="85">
        <f>'12peso'!S52*'12var'!S52/100</f>
        <v>3.3970000000000002E-5</v>
      </c>
      <c r="T52" s="85">
        <f>'12peso'!T52*'12var'!T52/100</f>
        <v>1.677E-5</v>
      </c>
      <c r="U52" s="85">
        <f>'12peso'!U52*'12var'!U52/100</f>
        <v>3.8699999999999999E-5</v>
      </c>
      <c r="V52" s="85">
        <f>'12peso'!V52*'12var'!V52/100</f>
        <v>7.6110000000000001E-5</v>
      </c>
      <c r="W52" s="85">
        <f>'12peso'!W52*'12var'!W52/100</f>
        <v>7.224E-5</v>
      </c>
      <c r="X52" s="85">
        <f>'12peso'!X52*'12var'!X52/100</f>
        <v>1.0472E-4</v>
      </c>
      <c r="Y52" s="85">
        <f>'12peso'!Y52*'12var'!Y52/100</f>
        <v>3.1499999999999993E-5</v>
      </c>
      <c r="Z52" s="85">
        <f>'12peso'!Z52*'12var'!Z52/100</f>
        <v>1.0124999999999998E-4</v>
      </c>
      <c r="AA52" s="85">
        <f>'12peso'!AA52*'12var'!AA52/100</f>
        <v>3.8179999999999997E-5</v>
      </c>
      <c r="AB52" s="85">
        <f>'12peso'!AB52*'12var'!AB52/100</f>
        <v>9.2E-6</v>
      </c>
      <c r="AC52" s="85">
        <f>'12peso'!AC52*'12var'!AC52/100</f>
        <v>7.1299999999999998E-5</v>
      </c>
      <c r="AD52" s="85">
        <f>'12peso'!AD52*'12var'!AD52/100</f>
        <v>-4.7000000000000007E-6</v>
      </c>
      <c r="AE52" s="85">
        <f>'12peso'!AE52*'12var'!AE52/100</f>
        <v>1.0487999999999999E-4</v>
      </c>
      <c r="AF52" s="85">
        <f>'12peso'!AF52*'12var'!AF52/100</f>
        <v>7.4730000000000011E-5</v>
      </c>
      <c r="AG52" s="85">
        <f>'12peso'!AG52*'12var'!AG52/100</f>
        <v>-6.8150000000000003E-5</v>
      </c>
      <c r="AH52" s="85">
        <f>'12peso'!AH52*'12var'!AH52/100</f>
        <v>1.0528000000000001E-4</v>
      </c>
      <c r="AI52" s="85">
        <f>'12peso'!AI52*'12var'!AI52/100</f>
        <v>1.2313999999999999E-4</v>
      </c>
      <c r="AJ52" s="85">
        <f>'12peso'!AJ52*'12var'!AJ52/100</f>
        <v>-5.2799999999999994E-6</v>
      </c>
      <c r="AK52" s="85">
        <f>'12peso'!AK52*'12var'!AK52/100</f>
        <v>7.9199999999999987E-5</v>
      </c>
      <c r="AL52" s="85">
        <f>'12peso'!AL52*'12var'!AL52/100</f>
        <v>3.5039999999999997E-5</v>
      </c>
      <c r="AM52" s="85">
        <f>'12peso'!AM52*'12var'!AM52/100</f>
        <v>1.6660000000000003E-5</v>
      </c>
      <c r="AN52" s="85">
        <f>'12peso'!AN52*'12var'!AN52/100</f>
        <v>9.309999999999999E-6</v>
      </c>
    </row>
    <row r="53" spans="1:40" x14ac:dyDescent="0.25">
      <c r="A53" s="64" t="str">
        <f>'12peso'!A53</f>
        <v>nc</v>
      </c>
      <c r="B53" s="64" t="str">
        <f>'12peso'!B53</f>
        <v>nd</v>
      </c>
      <c r="C53" s="64" t="str">
        <f>'12peso'!C53</f>
        <v>a</v>
      </c>
      <c r="D53" s="64"/>
      <c r="E53" s="89">
        <f>'12peso'!E53</f>
        <v>9999999</v>
      </c>
      <c r="F53" s="88">
        <f>'12peso'!F53</f>
        <v>1102010</v>
      </c>
      <c r="G53" s="39" t="str">
        <f>'12peso'!G53</f>
        <v>Flocos de milho</v>
      </c>
      <c r="H53" s="85">
        <f>'12peso'!H53*'12var'!H53/100</f>
        <v>-8.8690000000000006E-5</v>
      </c>
      <c r="I53" s="85">
        <f>'12peso'!I53*'12var'!I53/100</f>
        <v>2.1714E-4</v>
      </c>
      <c r="J53" s="85">
        <f>'12peso'!J53*'12var'!J53/100</f>
        <v>4.8999999999999997E-6</v>
      </c>
      <c r="K53" s="85">
        <f>'12peso'!K53*'12var'!K53/100</f>
        <v>1.7101E-4</v>
      </c>
      <c r="L53" s="85">
        <f>'12peso'!L53*'12var'!L53/100</f>
        <v>2.2950000000000002E-5</v>
      </c>
      <c r="M53" s="85">
        <f>'12peso'!M53*'12var'!M53/100</f>
        <v>-6.0179999999999996E-5</v>
      </c>
      <c r="N53" s="85">
        <f>'12peso'!N53*'12var'!N53/100</f>
        <v>-6.3E-5</v>
      </c>
      <c r="O53" s="85">
        <f>'12peso'!O53*'12var'!O53/100</f>
        <v>2.0432999999999999E-4</v>
      </c>
      <c r="P53" s="85">
        <f>'12peso'!P53*'12var'!P53/100</f>
        <v>9.2820000000000009E-5</v>
      </c>
      <c r="Q53" s="85">
        <f>'12peso'!Q53*'12var'!Q53/100</f>
        <v>-5.2530000000000007E-5</v>
      </c>
      <c r="R53" s="85">
        <f>'12peso'!R53*'12var'!R53/100</f>
        <v>2.2185E-4</v>
      </c>
      <c r="S53" s="85">
        <f>'12peso'!S53*'12var'!S53/100</f>
        <v>8.4800000000000001E-6</v>
      </c>
      <c r="T53" s="85">
        <f>'12peso'!T53*'12var'!T53/100</f>
        <v>-2.756E-5</v>
      </c>
      <c r="U53" s="85">
        <f>'12peso'!U53*'12var'!U53/100</f>
        <v>1.1883000000000001E-4</v>
      </c>
      <c r="V53" s="85">
        <f>'12peso'!V53*'12var'!V53/100</f>
        <v>-7.852E-5</v>
      </c>
      <c r="W53" s="85">
        <f>'12peso'!W53*'12var'!W53/100</f>
        <v>1.8666000000000003E-4</v>
      </c>
      <c r="X53" s="85">
        <f>'12peso'!X53*'12var'!X53/100</f>
        <v>6.1480000000000001E-5</v>
      </c>
      <c r="Y53" s="85">
        <f>'12peso'!Y53*'12var'!Y53/100</f>
        <v>-1.8656E-4</v>
      </c>
      <c r="Z53" s="85">
        <f>'12peso'!Z53*'12var'!Z53/100</f>
        <v>7.1400000000000001E-5</v>
      </c>
      <c r="AA53" s="85">
        <f>'12peso'!AA53*'12var'!AA53/100</f>
        <v>3.3799999999999995E-5</v>
      </c>
      <c r="AB53" s="85">
        <f>'12peso'!AB53*'12var'!AB53/100</f>
        <v>-2.1839999999999998E-5</v>
      </c>
      <c r="AC53" s="85">
        <f>'12peso'!AC53*'12var'!AC53/100</f>
        <v>1.224E-5</v>
      </c>
      <c r="AD53" s="85">
        <f>'12peso'!AD53*'12var'!AD53/100</f>
        <v>7.3950000000000009E-5</v>
      </c>
      <c r="AE53" s="85">
        <f>'12peso'!AE53*'12var'!AE53/100</f>
        <v>6.8640000000000007E-5</v>
      </c>
      <c r="AF53" s="85">
        <f>'12peso'!AF53*'12var'!AF53/100</f>
        <v>-1.5500000000000001E-5</v>
      </c>
      <c r="AG53" s="85">
        <f>'12peso'!AG53*'12var'!AG53/100</f>
        <v>5.5369999999999993E-5</v>
      </c>
      <c r="AH53" s="85">
        <f>'12peso'!AH53*'12var'!AH53/100</f>
        <v>7.6500000000000003E-5</v>
      </c>
      <c r="AI53" s="85">
        <f>'12peso'!AI53*'12var'!AI53/100</f>
        <v>2.7500000000000004E-5</v>
      </c>
      <c r="AJ53" s="85">
        <f>'12peso'!AJ53*'12var'!AJ53/100</f>
        <v>6.3500000000000012E-5</v>
      </c>
      <c r="AK53" s="85">
        <f>'12peso'!AK53*'12var'!AK53/100</f>
        <v>-7.4999999999999993E-5</v>
      </c>
      <c r="AL53" s="85">
        <f>'12peso'!AL53*'12var'!AL53/100</f>
        <v>5.7329999999999995E-5</v>
      </c>
      <c r="AM53" s="85">
        <f>'12peso'!AM53*'12var'!AM53/100</f>
        <v>-3.7499999999999997E-5</v>
      </c>
      <c r="AN53" s="85">
        <f>'12peso'!AN53*'12var'!AN53/100</f>
        <v>1.0976000000000002E-4</v>
      </c>
    </row>
    <row r="54" spans="1:40" x14ac:dyDescent="0.25">
      <c r="A54" s="64" t="str">
        <f>'12peso'!A54</f>
        <v>c</v>
      </c>
      <c r="B54" s="64" t="str">
        <f>'12peso'!B54</f>
        <v>nd</v>
      </c>
      <c r="C54" s="64" t="str">
        <f>'12peso'!C54</f>
        <v>a</v>
      </c>
      <c r="D54" s="64"/>
      <c r="E54" s="87">
        <f>'12peso'!E54</f>
        <v>1102012</v>
      </c>
      <c r="F54" s="88">
        <f>'12peso'!F54</f>
        <v>1102012</v>
      </c>
      <c r="G54" s="39" t="str">
        <f>'12peso'!G54</f>
        <v>Farinha de trigo</v>
      </c>
      <c r="H54" s="85">
        <f>'12peso'!H54*'12var'!H54/100</f>
        <v>-1.2614000000000001E-4</v>
      </c>
      <c r="I54" s="85">
        <f>'12peso'!I54*'12var'!I54/100</f>
        <v>-1.0096899999999999E-3</v>
      </c>
      <c r="J54" s="85">
        <f>'12peso'!J54*'12var'!J54/100</f>
        <v>-2.8960000000000001E-5</v>
      </c>
      <c r="K54" s="85">
        <f>'12peso'!K54*'12var'!K54/100</f>
        <v>-9.3859999999999999E-5</v>
      </c>
      <c r="L54" s="85">
        <f>'12peso'!L54*'12var'!L54/100</f>
        <v>-4.5107999999999997E-4</v>
      </c>
      <c r="M54" s="85">
        <f>'12peso'!M54*'12var'!M54/100</f>
        <v>-1.2053000000000001E-4</v>
      </c>
      <c r="N54" s="85">
        <f>'12peso'!N54*'12var'!N54/100</f>
        <v>2.3364000000000002E-4</v>
      </c>
      <c r="O54" s="85">
        <f>'12peso'!O54*'12var'!O54/100</f>
        <v>7.0699999999999995E-4</v>
      </c>
      <c r="P54" s="85">
        <f>'12peso'!P54*'12var'!P54/100</f>
        <v>2.3889599999999999E-3</v>
      </c>
      <c r="Q54" s="85">
        <f>'12peso'!Q54*'12var'!Q54/100</f>
        <v>1.2427E-3</v>
      </c>
      <c r="R54" s="85">
        <f>'12peso'!R54*'12var'!R54/100</f>
        <v>1.2489099999999998E-3</v>
      </c>
      <c r="S54" s="85">
        <f>'12peso'!S54*'12var'!S54/100</f>
        <v>1.1952000000000002E-3</v>
      </c>
      <c r="T54" s="85">
        <f>'12peso'!T54*'12var'!T54/100</f>
        <v>1.7469599999999999E-3</v>
      </c>
      <c r="U54" s="85">
        <f>'12peso'!U54*'12var'!U54/100</f>
        <v>3.5678799999999998E-3</v>
      </c>
      <c r="V54" s="85">
        <f>'12peso'!V54*'12var'!V54/100</f>
        <v>3.6615999999999997E-3</v>
      </c>
      <c r="W54" s="85">
        <f>'12peso'!W54*'12var'!W54/100</f>
        <v>1.6891200000000001E-3</v>
      </c>
      <c r="X54" s="85">
        <f>'12peso'!X54*'12var'!X54/100</f>
        <v>4.8777999999999994E-4</v>
      </c>
      <c r="Y54" s="85">
        <f>'12peso'!Y54*'12var'!Y54/100</f>
        <v>6.4068000000000003E-4</v>
      </c>
      <c r="Z54" s="85">
        <f>'12peso'!Z54*'12var'!Z54/100</f>
        <v>1.1278400000000002E-3</v>
      </c>
      <c r="AA54" s="85">
        <f>'12peso'!AA54*'12var'!AA54/100</f>
        <v>2.2994400000000003E-3</v>
      </c>
      <c r="AB54" s="85">
        <f>'12peso'!AB54*'12var'!AB54/100</f>
        <v>2.2915800000000001E-3</v>
      </c>
      <c r="AC54" s="85">
        <f>'12peso'!AC54*'12var'!AC54/100</f>
        <v>3.3674999999999998E-3</v>
      </c>
      <c r="AD54" s="85">
        <f>'12peso'!AD54*'12var'!AD54/100</f>
        <v>1.54642E-3</v>
      </c>
      <c r="AE54" s="85">
        <f>'12peso'!AE54*'12var'!AE54/100</f>
        <v>-2.2464000000000002E-4</v>
      </c>
      <c r="AF54" s="85">
        <f>'12peso'!AF54*'12var'!AF54/100</f>
        <v>1.1400000000000001E-4</v>
      </c>
      <c r="AG54" s="85">
        <f>'12peso'!AG54*'12var'!AG54/100</f>
        <v>-3.8744999999999996E-4</v>
      </c>
      <c r="AH54" s="85">
        <f>'12peso'!AH54*'12var'!AH54/100</f>
        <v>1.0004500000000002E-3</v>
      </c>
      <c r="AI54" s="85">
        <f>'12peso'!AI54*'12var'!AI54/100</f>
        <v>-4.685E-4</v>
      </c>
      <c r="AJ54" s="85">
        <f>'12peso'!AJ54*'12var'!AJ54/100</f>
        <v>2.1275000000000002E-4</v>
      </c>
      <c r="AK54" s="85">
        <f>'12peso'!AK54*'12var'!AK54/100</f>
        <v>1.6337099999999998E-3</v>
      </c>
      <c r="AL54" s="85">
        <f>'12peso'!AL54*'12var'!AL54/100</f>
        <v>4.3991999999999995E-4</v>
      </c>
      <c r="AM54" s="85">
        <f>'12peso'!AM54*'12var'!AM54/100</f>
        <v>-2.1690899999999998E-3</v>
      </c>
      <c r="AN54" s="85">
        <f>'12peso'!AN54*'12var'!AN54/100</f>
        <v>3.0228000000000004E-4</v>
      </c>
    </row>
    <row r="55" spans="1:40" x14ac:dyDescent="0.25">
      <c r="A55" s="64" t="str">
        <f>'12peso'!A55</f>
        <v>c</v>
      </c>
      <c r="B55" s="64" t="str">
        <f>'12peso'!B55</f>
        <v>nd</v>
      </c>
      <c r="C55" s="64" t="str">
        <f>'12peso'!C55</f>
        <v>a</v>
      </c>
      <c r="D55" s="64"/>
      <c r="E55" s="87">
        <f>'12peso'!E55</f>
        <v>1102013</v>
      </c>
      <c r="F55" s="88">
        <f>'12peso'!F55</f>
        <v>1102013</v>
      </c>
      <c r="G55" s="39" t="str">
        <f>'12peso'!G55</f>
        <v>Farinha vitaminada</v>
      </c>
      <c r="H55" s="85">
        <f>'12peso'!H55*'12var'!H55/100</f>
        <v>2.2619999999999997E-5</v>
      </c>
      <c r="I55" s="85">
        <f>'12peso'!I55*'12var'!I55/100</f>
        <v>-4.6799999999999992E-6</v>
      </c>
      <c r="J55" s="85">
        <f>'12peso'!J55*'12var'!J55/100</f>
        <v>-7.7999999999999999E-6</v>
      </c>
      <c r="K55" s="85">
        <f>'12peso'!K55*'12var'!K55/100</f>
        <v>9.9330000000000013E-5</v>
      </c>
      <c r="L55" s="85">
        <f>'12peso'!L55*'12var'!L55/100</f>
        <v>5.3900000000000009E-6</v>
      </c>
      <c r="M55" s="85">
        <f>'12peso'!M55*'12var'!M55/100</f>
        <v>7.0069999999999998E-5</v>
      </c>
      <c r="N55" s="85">
        <f>'12peso'!N55*'12var'!N55/100</f>
        <v>1.1699999999999998E-4</v>
      </c>
      <c r="O55" s="85">
        <f>'12peso'!O55*'12var'!O55/100</f>
        <v>-1.4220000000000001E-5</v>
      </c>
      <c r="P55" s="85">
        <f>'12peso'!P55*'12var'!P55/100</f>
        <v>5.7719999999999996E-5</v>
      </c>
      <c r="Q55" s="85">
        <f>'12peso'!Q55*'12var'!Q55/100</f>
        <v>6.5519999999999996E-5</v>
      </c>
      <c r="R55" s="85">
        <f>'12peso'!R55*'12var'!R55/100</f>
        <v>2.1450000000000001E-4</v>
      </c>
      <c r="S55" s="85">
        <f>'12peso'!S55*'12var'!S55/100</f>
        <v>-8.8800000000000004E-5</v>
      </c>
      <c r="T55" s="85">
        <f>'12peso'!T55*'12var'!T55/100</f>
        <v>2.5505999999999999E-4</v>
      </c>
      <c r="U55" s="85">
        <f>'12peso'!U55*'12var'!U55/100</f>
        <v>8.4800000000000015E-5</v>
      </c>
      <c r="V55" s="85">
        <f>'12peso'!V55*'12var'!V55/100</f>
        <v>6.4800000000000003E-5</v>
      </c>
      <c r="W55" s="85">
        <f>'12peso'!W55*'12var'!W55/100</f>
        <v>-2.16E-5</v>
      </c>
      <c r="X55" s="85">
        <f>'12peso'!X55*'12var'!X55/100</f>
        <v>9.0399999999999988E-5</v>
      </c>
      <c r="Y55" s="85">
        <f>'12peso'!Y55*'12var'!Y55/100</f>
        <v>3.1999999999999999E-5</v>
      </c>
      <c r="Z55" s="85">
        <f>'12peso'!Z55*'12var'!Z55/100</f>
        <v>1.392E-4</v>
      </c>
      <c r="AA55" s="85">
        <f>'12peso'!AA55*'12var'!AA55/100</f>
        <v>6.97E-5</v>
      </c>
      <c r="AB55" s="85">
        <f>'12peso'!AB55*'12var'!AB55/100</f>
        <v>-2.4599999999999998E-5</v>
      </c>
      <c r="AC55" s="85">
        <f>'12peso'!AC55*'12var'!AC55/100</f>
        <v>-3.9360000000000003E-5</v>
      </c>
      <c r="AD55" s="85">
        <f>'12peso'!AD55*'12var'!AD55/100</f>
        <v>-4.1310000000000003E-5</v>
      </c>
      <c r="AE55" s="85">
        <f>'12peso'!AE55*'12var'!AE55/100</f>
        <v>6.1600000000000007E-5</v>
      </c>
      <c r="AF55" s="85">
        <f>'12peso'!AF55*'12var'!AF55/100</f>
        <v>3.8399999999999998E-5</v>
      </c>
      <c r="AG55" s="85">
        <f>'12peso'!AG55*'12var'!AG55/100</f>
        <v>9.0399999999999988E-5</v>
      </c>
      <c r="AH55" s="85">
        <f>'12peso'!AH55*'12var'!AH55/100</f>
        <v>-4.7999999999999998E-6</v>
      </c>
      <c r="AI55" s="85">
        <f>'12peso'!AI55*'12var'!AI55/100</f>
        <v>1.1519999999999999E-4</v>
      </c>
      <c r="AJ55" s="85">
        <f>'12peso'!AJ55*'12var'!AJ55/100</f>
        <v>7.8399999999999995E-5</v>
      </c>
      <c r="AK55" s="85">
        <f>'12peso'!AK55*'12var'!AK55/100</f>
        <v>2.3359999999999999E-4</v>
      </c>
      <c r="AL55" s="85">
        <f>'12peso'!AL55*'12var'!AL55/100</f>
        <v>2.0254000000000005E-4</v>
      </c>
      <c r="AM55" s="85">
        <f>'12peso'!AM55*'12var'!AM55/100</f>
        <v>6.6359999999999995E-5</v>
      </c>
      <c r="AN55" s="85">
        <f>'12peso'!AN55*'12var'!AN55/100</f>
        <v>4.5050000000000004E-5</v>
      </c>
    </row>
    <row r="56" spans="1:40" x14ac:dyDescent="0.25">
      <c r="A56" s="64" t="str">
        <f>'12peso'!A56</f>
        <v>nc</v>
      </c>
      <c r="B56" s="64" t="str">
        <f>'12peso'!B56</f>
        <v>nd</v>
      </c>
      <c r="C56" s="64" t="str">
        <f>'12peso'!C56</f>
        <v>a</v>
      </c>
      <c r="D56" s="64"/>
      <c r="E56" s="87">
        <f>'12peso'!E56</f>
        <v>1102023</v>
      </c>
      <c r="F56" s="88">
        <f>'12peso'!F56</f>
        <v>1102023</v>
      </c>
      <c r="G56" s="39" t="str">
        <f>'12peso'!G56</f>
        <v>Farinha de mandioca</v>
      </c>
      <c r="H56" s="85">
        <f>'12peso'!H56*'12var'!H56/100</f>
        <v>1.06E-4</v>
      </c>
      <c r="I56" s="85">
        <f>'12peso'!I56*'12var'!I56/100</f>
        <v>2.0677999999999998E-3</v>
      </c>
      <c r="J56" s="85">
        <f>'12peso'!J56*'12var'!J56/100</f>
        <v>9.6390000000000006E-4</v>
      </c>
      <c r="K56" s="85">
        <f>'12peso'!K56*'12var'!K56/100</f>
        <v>7.0800799999999999E-3</v>
      </c>
      <c r="L56" s="85">
        <f>'12peso'!L56*'12var'!L56/100</f>
        <v>2.9640000000000001E-3</v>
      </c>
      <c r="M56" s="85">
        <f>'12peso'!M56*'12var'!M56/100</f>
        <v>2.1631800000000002E-3</v>
      </c>
      <c r="N56" s="85">
        <f>'12peso'!N56*'12var'!N56/100</f>
        <v>2.09391E-3</v>
      </c>
      <c r="O56" s="85">
        <f>'12peso'!O56*'12var'!O56/100</f>
        <v>3.8399999999999996E-4</v>
      </c>
      <c r="P56" s="85">
        <f>'12peso'!P56*'12var'!P56/100</f>
        <v>6.2483399999999998E-3</v>
      </c>
      <c r="Q56" s="85">
        <f>'12peso'!Q56*'12var'!Q56/100</f>
        <v>2.2880789999999998E-2</v>
      </c>
      <c r="R56" s="85">
        <f>'12peso'!R56*'12var'!R56/100</f>
        <v>2.9334660000000005E-2</v>
      </c>
      <c r="S56" s="85">
        <f>'12peso'!S56*'12var'!S56/100</f>
        <v>1.650621E-2</v>
      </c>
      <c r="T56" s="85">
        <f>'12peso'!T56*'12var'!T56/100</f>
        <v>2.0279700000000001E-2</v>
      </c>
      <c r="U56" s="85">
        <f>'12peso'!U56*'12var'!U56/100</f>
        <v>3.3462799999999994E-2</v>
      </c>
      <c r="V56" s="85">
        <f>'12peso'!V56*'12var'!V56/100</f>
        <v>1.2223120000000001E-2</v>
      </c>
      <c r="W56" s="85">
        <f>'12peso'!W56*'12var'!W56/100</f>
        <v>1.106614E-2</v>
      </c>
      <c r="X56" s="85">
        <f>'12peso'!X56*'12var'!X56/100</f>
        <v>5.4452999999999999E-4</v>
      </c>
      <c r="Y56" s="85">
        <f>'12peso'!Y56*'12var'!Y56/100</f>
        <v>-8.5116000000000011E-3</v>
      </c>
      <c r="Z56" s="85">
        <f>'12peso'!Z56*'12var'!Z56/100</f>
        <v>-5.1623600000000004E-3</v>
      </c>
      <c r="AA56" s="85">
        <f>'12peso'!AA56*'12var'!AA56/100</f>
        <v>-1.3993499999999997E-3</v>
      </c>
      <c r="AB56" s="85">
        <f>'12peso'!AB56*'12var'!AB56/100</f>
        <v>-7.7464800000000009E-3</v>
      </c>
      <c r="AC56" s="85">
        <f>'12peso'!AC56*'12var'!AC56/100</f>
        <v>-4.9198599999999999E-3</v>
      </c>
      <c r="AD56" s="85">
        <f>'12peso'!AD56*'12var'!AD56/100</f>
        <v>2.2950000000000002E-4</v>
      </c>
      <c r="AE56" s="85">
        <f>'12peso'!AE56*'12var'!AE56/100</f>
        <v>-2.2393000000000001E-3</v>
      </c>
      <c r="AF56" s="85">
        <f>'12peso'!AF56*'12var'!AF56/100</f>
        <v>-4.1810000000000007E-3</v>
      </c>
      <c r="AG56" s="85">
        <f>'12peso'!AG56*'12var'!AG56/100</f>
        <v>2.8898600000000002E-3</v>
      </c>
      <c r="AH56" s="85">
        <f>'12peso'!AH56*'12var'!AH56/100</f>
        <v>-8.9890000000000005E-3</v>
      </c>
      <c r="AI56" s="85">
        <f>'12peso'!AI56*'12var'!AI56/100</f>
        <v>-7.7628599999999999E-3</v>
      </c>
      <c r="AJ56" s="85">
        <f>'12peso'!AJ56*'12var'!AJ56/100</f>
        <v>-2.4530609999999998E-2</v>
      </c>
      <c r="AK56" s="85">
        <f>'12peso'!AK56*'12var'!AK56/100</f>
        <v>-1.2102759999999999E-2</v>
      </c>
      <c r="AL56" s="85">
        <f>'12peso'!AL56*'12var'!AL56/100</f>
        <v>-5.6882399999999998E-3</v>
      </c>
      <c r="AM56" s="85">
        <f>'12peso'!AM56*'12var'!AM56/100</f>
        <v>-2.2592199999999997E-3</v>
      </c>
      <c r="AN56" s="85">
        <f>'12peso'!AN56*'12var'!AN56/100</f>
        <v>3.9286800000000004E-3</v>
      </c>
    </row>
    <row r="57" spans="1:40" x14ac:dyDescent="0.25">
      <c r="A57" s="64" t="str">
        <f>'12peso'!A57</f>
        <v>c</v>
      </c>
      <c r="B57" s="64" t="str">
        <f>'12peso'!B57</f>
        <v>nd</v>
      </c>
      <c r="C57" s="64" t="str">
        <f>'12peso'!C57</f>
        <v>a</v>
      </c>
      <c r="D57" s="64"/>
      <c r="E57" s="87">
        <f>'12peso'!E57</f>
        <v>1102029</v>
      </c>
      <c r="F57" s="88">
        <f>'12peso'!F57</f>
        <v>1102029</v>
      </c>
      <c r="G57" s="39" t="str">
        <f>'12peso'!G57</f>
        <v>Massa semipreparada</v>
      </c>
      <c r="H57" s="85">
        <f>'12peso'!H57*'12var'!H57/100</f>
        <v>1.8400199999999999E-3</v>
      </c>
      <c r="I57" s="85">
        <f>'12peso'!I57*'12var'!I57/100</f>
        <v>-1.1264000000000003E-3</v>
      </c>
      <c r="J57" s="85">
        <f>'12peso'!J57*'12var'!J57/100</f>
        <v>-1.1592E-3</v>
      </c>
      <c r="K57" s="85">
        <f>'12peso'!K57*'12var'!K57/100</f>
        <v>-2.6865000000000005E-4</v>
      </c>
      <c r="L57" s="85">
        <f>'12peso'!L57*'12var'!L57/100</f>
        <v>2.6622000000000001E-4</v>
      </c>
      <c r="M57" s="85">
        <f>'12peso'!M57*'12var'!M57/100</f>
        <v>1.1721500000000001E-3</v>
      </c>
      <c r="N57" s="85">
        <f>'12peso'!N57*'12var'!N57/100</f>
        <v>-1.60356E-3</v>
      </c>
      <c r="O57" s="85">
        <f>'12peso'!O57*'12var'!O57/100</f>
        <v>1.2492800000000002E-3</v>
      </c>
      <c r="P57" s="85">
        <f>'12peso'!P57*'12var'!P57/100</f>
        <v>3.4439999999999997E-4</v>
      </c>
      <c r="Q57" s="85">
        <f>'12peso'!Q57*'12var'!Q57/100</f>
        <v>2.30022E-3</v>
      </c>
      <c r="R57" s="85">
        <f>'12peso'!R57*'12var'!R57/100</f>
        <v>-2.31E-3</v>
      </c>
      <c r="S57" s="85">
        <f>'12peso'!S57*'12var'!S57/100</f>
        <v>-1.0206E-3</v>
      </c>
      <c r="T57" s="85">
        <f>'12peso'!T57*'12var'!T57/100</f>
        <v>9.4545000000000002E-4</v>
      </c>
      <c r="U57" s="85">
        <f>'12peso'!U57*'12var'!U57/100</f>
        <v>2.3422000000000004E-3</v>
      </c>
      <c r="V57" s="85">
        <f>'12peso'!V57*'12var'!V57/100</f>
        <v>1.1006199999999999E-3</v>
      </c>
      <c r="W57" s="85">
        <f>'12peso'!W57*'12var'!W57/100</f>
        <v>-1.7640000000000001E-4</v>
      </c>
      <c r="X57" s="85">
        <f>'12peso'!X57*'12var'!X57/100</f>
        <v>7.5971999999999997E-4</v>
      </c>
      <c r="Y57" s="85">
        <f>'12peso'!Y57*'12var'!Y57/100</f>
        <v>6.650400000000001E-4</v>
      </c>
      <c r="Z57" s="85">
        <f>'12peso'!Z57*'12var'!Z57/100</f>
        <v>1.0310999999999999E-3</v>
      </c>
      <c r="AA57" s="85">
        <f>'12peso'!AA57*'12var'!AA57/100</f>
        <v>6.4415000000000002E-4</v>
      </c>
      <c r="AB57" s="85">
        <f>'12peso'!AB57*'12var'!AB57/100</f>
        <v>1.5920000000000001E-3</v>
      </c>
      <c r="AC57" s="85">
        <f>'12peso'!AC57*'12var'!AC57/100</f>
        <v>2.0442099999999994E-3</v>
      </c>
      <c r="AD57" s="85">
        <f>'12peso'!AD57*'12var'!AD57/100</f>
        <v>3.3692999999999999E-4</v>
      </c>
      <c r="AE57" s="85">
        <f>'12peso'!AE57*'12var'!AE57/100</f>
        <v>-7.7443999999999994E-4</v>
      </c>
      <c r="AF57" s="85">
        <f>'12peso'!AF57*'12var'!AF57/100</f>
        <v>1.8565600000000002E-3</v>
      </c>
      <c r="AG57" s="85">
        <f>'12peso'!AG57*'12var'!AG57/100</f>
        <v>8.175999999999999E-5</v>
      </c>
      <c r="AH57" s="85">
        <f>'12peso'!AH57*'12var'!AH57/100</f>
        <v>-5.9885000000000006E-4</v>
      </c>
      <c r="AI57" s="85">
        <f>'12peso'!AI57*'12var'!AI57/100</f>
        <v>-2.2877100000000001E-3</v>
      </c>
      <c r="AJ57" s="85">
        <f>'12peso'!AJ57*'12var'!AJ57/100</f>
        <v>1.4258999999999999E-3</v>
      </c>
      <c r="AK57" s="85">
        <f>'12peso'!AK57*'12var'!AK57/100</f>
        <v>4.1160000000000003E-4</v>
      </c>
      <c r="AL57" s="85">
        <f>'12peso'!AL57*'12var'!AL57/100</f>
        <v>9.9080999999999995E-4</v>
      </c>
      <c r="AM57" s="85">
        <f>'12peso'!AM57*'12var'!AM57/100</f>
        <v>8.7031999999999995E-4</v>
      </c>
      <c r="AN57" s="85">
        <f>'12peso'!AN57*'12var'!AN57/100</f>
        <v>-2.9879999999999999E-5</v>
      </c>
    </row>
    <row r="58" spans="1:40" x14ac:dyDescent="0.25">
      <c r="A58" s="64">
        <f>'12peso'!A58</f>
        <v>0</v>
      </c>
      <c r="B58" s="64">
        <f>'12peso'!B58</f>
        <v>0</v>
      </c>
      <c r="C58" s="64">
        <f>'12peso'!C58</f>
        <v>0</v>
      </c>
      <c r="D58" s="64"/>
      <c r="E58" s="110">
        <f>'12peso'!E58</f>
        <v>1103000</v>
      </c>
      <c r="F58" s="114">
        <f>'12peso'!F58</f>
        <v>1103</v>
      </c>
      <c r="G58" s="99" t="str">
        <f>'12peso'!G58</f>
        <v>Tubérculos, raízes e legumes</v>
      </c>
      <c r="H58" s="85">
        <f>'12peso'!H58*'12var'!H58/100</f>
        <v>3.0184780000000001E-2</v>
      </c>
      <c r="I58" s="85">
        <f>'12peso'!I58*'12var'!I58/100</f>
        <v>-2.2524059999999999E-2</v>
      </c>
      <c r="J58" s="85">
        <f>'12peso'!J58*'12var'!J58/100</f>
        <v>-1.5095459999999998E-2</v>
      </c>
      <c r="K58" s="85">
        <f>'12peso'!K58*'12var'!K58/100</f>
        <v>-3.9451600000000005E-3</v>
      </c>
      <c r="L58" s="85">
        <f>'12peso'!L58*'12var'!L58/100</f>
        <v>3.5635199999999999E-2</v>
      </c>
      <c r="M58" s="85">
        <f>'12peso'!M58*'12var'!M58/100</f>
        <v>5.2586200000000007E-2</v>
      </c>
      <c r="N58" s="85">
        <f>'12peso'!N58*'12var'!N58/100</f>
        <v>9.577925000000001E-2</v>
      </c>
      <c r="O58" s="85">
        <f>'12peso'!O58*'12var'!O58/100</f>
        <v>7.4058460000000007E-2</v>
      </c>
      <c r="P58" s="85">
        <f>'12peso'!P58*'12var'!P58/100</f>
        <v>5.93736E-3</v>
      </c>
      <c r="Q58" s="85">
        <f>'12peso'!Q58*'12var'!Q58/100</f>
        <v>-4.034683E-2</v>
      </c>
      <c r="R58" s="85">
        <f>'12peso'!R58*'12var'!R58/100</f>
        <v>-8.3359799999999998E-2</v>
      </c>
      <c r="S58" s="85">
        <f>'12peso'!S58*'12var'!S58/100</f>
        <v>7.6326800000000002E-3</v>
      </c>
      <c r="T58" s="85">
        <f>'12peso'!T58*'12var'!T58/100</f>
        <v>0.12585658</v>
      </c>
      <c r="U58" s="85">
        <f>'12peso'!U58*'12var'!U58/100</f>
        <v>0.10289409000000001</v>
      </c>
      <c r="V58" s="85">
        <f>'12peso'!V58*'12var'!V58/100</f>
        <v>7.6280880000000009E-2</v>
      </c>
      <c r="W58" s="85">
        <f>'12peso'!W58*'12var'!W58/100</f>
        <v>9.5191680000000001E-2</v>
      </c>
      <c r="X58" s="85">
        <f>'12peso'!X58*'12var'!X58/100</f>
        <v>-2.4791550000000006E-2</v>
      </c>
      <c r="Y58" s="85">
        <f>'12peso'!Y58*'12var'!Y58/100</f>
        <v>-4.7694900000000005E-2</v>
      </c>
      <c r="Z58" s="85">
        <f>'12peso'!Z58*'12var'!Z58/100</f>
        <v>-0.12171535999999999</v>
      </c>
      <c r="AA58" s="85">
        <f>'12peso'!AA58*'12var'!AA58/100</f>
        <v>-8.9172860000000007E-2</v>
      </c>
      <c r="AB58" s="85">
        <f>'12peso'!AB58*'12var'!AB58/100</f>
        <v>-7.7165549999999999E-2</v>
      </c>
      <c r="AC58" s="85">
        <f>'12peso'!AC58*'12var'!AC58/100</f>
        <v>1.628394E-2</v>
      </c>
      <c r="AD58" s="85">
        <f>'12peso'!AD58*'12var'!AD58/100</f>
        <v>1.7911379999999998E-2</v>
      </c>
      <c r="AE58" s="85">
        <f>'12peso'!AE58*'12var'!AE58/100</f>
        <v>1.984257E-2</v>
      </c>
      <c r="AF58" s="85">
        <f>'12peso'!AF58*'12var'!AF58/100</f>
        <v>-5.8267499999999995E-3</v>
      </c>
      <c r="AG58" s="85">
        <f>'12peso'!AG58*'12var'!AG58/100</f>
        <v>9.5301899999999991E-3</v>
      </c>
      <c r="AH58" s="85">
        <f>'12peso'!AH58*'12var'!AH58/100</f>
        <v>0.14943559999999997</v>
      </c>
      <c r="AI58" s="85">
        <f>'12peso'!AI58*'12var'!AI58/100</f>
        <v>5.4229109999999997E-2</v>
      </c>
      <c r="AJ58" s="85">
        <f>'12peso'!AJ58*'12var'!AJ58/100</f>
        <v>6.6203599999999996E-3</v>
      </c>
      <c r="AK58" s="85">
        <f>'12peso'!AK58*'12var'!AK58/100</f>
        <v>-7.9304719999999995E-2</v>
      </c>
      <c r="AL58" s="85">
        <f>'12peso'!AL58*'12var'!AL58/100</f>
        <v>-0.10841868</v>
      </c>
      <c r="AM58" s="85">
        <f>'12peso'!AM58*'12var'!AM58/100</f>
        <v>-5.1331519999999999E-2</v>
      </c>
      <c r="AN58" s="85">
        <f>'12peso'!AN58*'12var'!AN58/100</f>
        <v>-2.8894049999999994E-2</v>
      </c>
    </row>
    <row r="59" spans="1:40" x14ac:dyDescent="0.25">
      <c r="A59" s="64" t="str">
        <f>'12peso'!A59</f>
        <v>nc</v>
      </c>
      <c r="B59" s="64" t="str">
        <f>'12peso'!B59</f>
        <v>nd</v>
      </c>
      <c r="C59" s="64" t="str">
        <f>'12peso'!C59</f>
        <v>a</v>
      </c>
      <c r="D59" s="64"/>
      <c r="E59" s="87">
        <f>'12peso'!E59</f>
        <v>1103003</v>
      </c>
      <c r="F59" s="88">
        <f>'12peso'!F59</f>
        <v>1103003</v>
      </c>
      <c r="G59" s="39" t="str">
        <f>'12peso'!G59</f>
        <v>Batata-inglesa</v>
      </c>
      <c r="H59" s="85">
        <f>'12peso'!H59*'12var'!H59/100</f>
        <v>1.1205989999999999E-2</v>
      </c>
      <c r="I59" s="85">
        <f>'12peso'!I59*'12var'!I59/100</f>
        <v>-1.3076099999999998E-3</v>
      </c>
      <c r="J59" s="85">
        <f>'12peso'!J59*'12var'!J59/100</f>
        <v>-2.8918499999999996E-3</v>
      </c>
      <c r="K59" s="85">
        <f>'12peso'!K59*'12var'!K59/100</f>
        <v>3.6855400000000006E-3</v>
      </c>
      <c r="L59" s="85">
        <f>'12peso'!L59*'12var'!L59/100</f>
        <v>6.5031999999999991E-4</v>
      </c>
      <c r="M59" s="85">
        <f>'12peso'!M59*'12var'!M59/100</f>
        <v>2.6133930000000003E-2</v>
      </c>
      <c r="N59" s="85">
        <f>'12peso'!N59*'12var'!N59/100</f>
        <v>-1.3355519999999999E-2</v>
      </c>
      <c r="O59" s="85">
        <f>'12peso'!O59*'12var'!O59/100</f>
        <v>7.1635199999999996E-3</v>
      </c>
      <c r="P59" s="85">
        <f>'12peso'!P59*'12var'!P59/100</f>
        <v>3.5937429999999999E-2</v>
      </c>
      <c r="Q59" s="85">
        <f>'12peso'!Q59*'12var'!Q59/100</f>
        <v>1.1321930000000001E-2</v>
      </c>
      <c r="R59" s="85">
        <f>'12peso'!R59*'12var'!R59/100</f>
        <v>-6.5894399999999994E-3</v>
      </c>
      <c r="S59" s="85">
        <f>'12peso'!S59*'12var'!S59/100</f>
        <v>-3.6611999999999999E-3</v>
      </c>
      <c r="T59" s="85">
        <f>'12peso'!T59*'12var'!T59/100</f>
        <v>4.0768979999999996E-2</v>
      </c>
      <c r="U59" s="85">
        <f>'12peso'!U59*'12var'!U59/100</f>
        <v>1.8715099999999998E-2</v>
      </c>
      <c r="V59" s="85">
        <f>'12peso'!V59*'12var'!V59/100</f>
        <v>1.5601739999999999E-2</v>
      </c>
      <c r="W59" s="85">
        <f>'12peso'!W59*'12var'!W59/100</f>
        <v>4.33896E-2</v>
      </c>
      <c r="X59" s="85">
        <f>'12peso'!X59*'12var'!X59/100</f>
        <v>1.1008549999999999E-2</v>
      </c>
      <c r="Y59" s="85">
        <f>'12peso'!Y59*'12var'!Y59/100</f>
        <v>3.3269600000000003E-3</v>
      </c>
      <c r="Z59" s="85">
        <f>'12peso'!Z59*'12var'!Z59/100</f>
        <v>-1.570088E-2</v>
      </c>
      <c r="AA59" s="85">
        <f>'12peso'!AA59*'12var'!AA59/100</f>
        <v>-2.4221400000000001E-2</v>
      </c>
      <c r="AB59" s="85">
        <f>'12peso'!AB59*'12var'!AB59/100</f>
        <v>-4.2649380000000001E-2</v>
      </c>
      <c r="AC59" s="85">
        <f>'12peso'!AC59*'12var'!AC59/100</f>
        <v>-2.1914400000000002E-3</v>
      </c>
      <c r="AD59" s="85">
        <f>'12peso'!AD59*'12var'!AD59/100</f>
        <v>-3.9899000000000005E-4</v>
      </c>
      <c r="AE59" s="85">
        <f>'12peso'!AE59*'12var'!AE59/100</f>
        <v>2.5397000000000002E-3</v>
      </c>
      <c r="AF59" s="85">
        <f>'12peso'!AF59*'12var'!AF59/100</f>
        <v>-1.0584E-2</v>
      </c>
      <c r="AG59" s="85">
        <f>'12peso'!AG59*'12var'!AG59/100</f>
        <v>-2.0105999999999999E-2</v>
      </c>
      <c r="AH59" s="85">
        <f>'12peso'!AH59*'12var'!AH59/100</f>
        <v>7.0765949999999994E-2</v>
      </c>
      <c r="AI59" s="85">
        <f>'12peso'!AI59*'12var'!AI59/100</f>
        <v>6.0146520000000002E-2</v>
      </c>
      <c r="AJ59" s="85">
        <f>'12peso'!AJ59*'12var'!AJ59/100</f>
        <v>-2.9955530000000001E-2</v>
      </c>
      <c r="AK59" s="85">
        <f>'12peso'!AK59*'12var'!AK59/100</f>
        <v>-3.3990360000000004E-2</v>
      </c>
      <c r="AL59" s="85">
        <f>'12peso'!AL59*'12var'!AL59/100</f>
        <v>-4.9285439999999993E-2</v>
      </c>
      <c r="AM59" s="85">
        <f>'12peso'!AM59*'12var'!AM59/100</f>
        <v>-3.7938010000000001E-2</v>
      </c>
      <c r="AN59" s="85">
        <f>'12peso'!AN59*'12var'!AN59/100</f>
        <v>-1.594663E-2</v>
      </c>
    </row>
    <row r="60" spans="1:40" x14ac:dyDescent="0.25">
      <c r="A60" s="64" t="str">
        <f>'12peso'!A60</f>
        <v>nc</v>
      </c>
      <c r="B60" s="64" t="str">
        <f>'12peso'!B60</f>
        <v>nd</v>
      </c>
      <c r="C60" s="64" t="str">
        <f>'12peso'!C60</f>
        <v>a</v>
      </c>
      <c r="D60" s="64"/>
      <c r="E60" s="87">
        <f>'12peso'!E60</f>
        <v>1103004</v>
      </c>
      <c r="F60" s="88">
        <f>'12peso'!F60</f>
        <v>1103004</v>
      </c>
      <c r="G60" s="39" t="str">
        <f>'12peso'!G60</f>
        <v>Inhame</v>
      </c>
      <c r="H60" s="85">
        <f>'12peso'!H60*'12var'!H60/100</f>
        <v>1.1465999999999999E-4</v>
      </c>
      <c r="I60" s="85">
        <f>'12peso'!I60*'12var'!I60/100</f>
        <v>7.293E-4</v>
      </c>
      <c r="J60" s="85">
        <f>'12peso'!J60*'12var'!J60/100</f>
        <v>-2.3459999999999998E-4</v>
      </c>
      <c r="K60" s="85">
        <f>'12peso'!K60*'12var'!K60/100</f>
        <v>-1.1234000000000003E-4</v>
      </c>
      <c r="L60" s="85">
        <f>'12peso'!L60*'12var'!L60/100</f>
        <v>1.8548999999999999E-4</v>
      </c>
      <c r="M60" s="85">
        <f>'12peso'!M60*'12var'!M60/100</f>
        <v>1.4956800000000001E-3</v>
      </c>
      <c r="N60" s="85">
        <f>'12peso'!N60*'12var'!N60/100</f>
        <v>1.2998E-4</v>
      </c>
      <c r="O60" s="85">
        <f>'12peso'!O60*'12var'!O60/100</f>
        <v>2.0580000000000002E-4</v>
      </c>
      <c r="P60" s="85">
        <f>'12peso'!P60*'12var'!P60/100</f>
        <v>-4.8510000000000003E-4</v>
      </c>
      <c r="Q60" s="85">
        <f>'12peso'!Q60*'12var'!Q60/100</f>
        <v>3.2148000000000002E-4</v>
      </c>
      <c r="R60" s="85">
        <f>'12peso'!R60*'12var'!R60/100</f>
        <v>-5.376E-5</v>
      </c>
      <c r="S60" s="85">
        <f>'12peso'!S60*'12var'!S60/100</f>
        <v>5.6999999999999996E-6</v>
      </c>
      <c r="T60" s="85">
        <f>'12peso'!T60*'12var'!T60/100</f>
        <v>2.4234500000000002E-3</v>
      </c>
      <c r="U60" s="85">
        <f>'12peso'!U60*'12var'!U60/100</f>
        <v>1.2083199999999999E-3</v>
      </c>
      <c r="V60" s="85">
        <f>'12peso'!V60*'12var'!V60/100</f>
        <v>-4.7471999999999998E-4</v>
      </c>
      <c r="W60" s="85">
        <f>'12peso'!W60*'12var'!W60/100</f>
        <v>-1.19064E-3</v>
      </c>
      <c r="X60" s="85">
        <f>'12peso'!X60*'12var'!X60/100</f>
        <v>-3.3329999999999997E-4</v>
      </c>
      <c r="Y60" s="85">
        <f>'12peso'!Y60*'12var'!Y60/100</f>
        <v>-4.2400000000000001E-4</v>
      </c>
      <c r="Z60" s="85">
        <f>'12peso'!Z60*'12var'!Z60/100</f>
        <v>9.3636000000000001E-4</v>
      </c>
      <c r="AA60" s="85">
        <f>'12peso'!AA60*'12var'!AA60/100</f>
        <v>-6.8265000000000003E-4</v>
      </c>
      <c r="AB60" s="85">
        <f>'12peso'!AB60*'12var'!AB60/100</f>
        <v>-1.1232000000000001E-4</v>
      </c>
      <c r="AC60" s="85">
        <f>'12peso'!AC60*'12var'!AC60/100</f>
        <v>1.42964E-3</v>
      </c>
      <c r="AD60" s="85">
        <f>'12peso'!AD60*'12var'!AD60/100</f>
        <v>-2.4939999999999999E-4</v>
      </c>
      <c r="AE60" s="85">
        <f>'12peso'!AE60*'12var'!AE60/100</f>
        <v>9.5711000000000006E-4</v>
      </c>
      <c r="AF60" s="85">
        <f>'12peso'!AF60*'12var'!AF60/100</f>
        <v>2.2033199999999999E-3</v>
      </c>
      <c r="AG60" s="85">
        <f>'12peso'!AG60*'12var'!AG60/100</f>
        <v>-1.573E-5</v>
      </c>
      <c r="AH60" s="85">
        <f>'12peso'!AH60*'12var'!AH60/100</f>
        <v>-1.8914400000000001E-3</v>
      </c>
      <c r="AI60" s="85">
        <f>'12peso'!AI60*'12var'!AI60/100</f>
        <v>-5.7340000000000003E-5</v>
      </c>
      <c r="AJ60" s="85">
        <f>'12peso'!AJ60*'12var'!AJ60/100</f>
        <v>-7.2358000000000003E-4</v>
      </c>
      <c r="AK60" s="85">
        <f>'12peso'!AK60*'12var'!AK60/100</f>
        <v>-9.0719999999999993E-4</v>
      </c>
      <c r="AL60" s="85">
        <f>'12peso'!AL60*'12var'!AL60/100</f>
        <v>4.7940000000000005E-4</v>
      </c>
      <c r="AM60" s="85">
        <f>'12peso'!AM60*'12var'!AM60/100</f>
        <v>-3.6058999999999999E-4</v>
      </c>
      <c r="AN60" s="85">
        <f>'12peso'!AN60*'12var'!AN60/100</f>
        <v>-7.4983999999999999E-4</v>
      </c>
    </row>
    <row r="61" spans="1:40" x14ac:dyDescent="0.25">
      <c r="A61" s="64" t="str">
        <f>'12peso'!A61</f>
        <v>nc</v>
      </c>
      <c r="B61" s="64" t="str">
        <f>'12peso'!B61</f>
        <v>nd</v>
      </c>
      <c r="C61" s="64" t="str">
        <f>'12peso'!C61</f>
        <v>a</v>
      </c>
      <c r="D61" s="64"/>
      <c r="E61" s="87">
        <f>'12peso'!E61</f>
        <v>1103005</v>
      </c>
      <c r="F61" s="88">
        <f>'12peso'!F61</f>
        <v>1103005</v>
      </c>
      <c r="G61" s="39" t="str">
        <f>'12peso'!G61</f>
        <v>Mandioca (aipim)</v>
      </c>
      <c r="H61" s="85">
        <f>'12peso'!H61*'12var'!H61/100</f>
        <v>3.1570000000000003E-4</v>
      </c>
      <c r="I61" s="85">
        <f>'12peso'!I61*'12var'!I61/100</f>
        <v>2.3026500000000003E-3</v>
      </c>
      <c r="J61" s="85">
        <f>'12peso'!J61*'12var'!J61/100</f>
        <v>-9.8225999999999999E-4</v>
      </c>
      <c r="K61" s="85">
        <f>'12peso'!K61*'12var'!K61/100</f>
        <v>-9.2829000000000013E-4</v>
      </c>
      <c r="L61" s="85">
        <f>'12peso'!L61*'12var'!L61/100</f>
        <v>3.7931999999999999E-4</v>
      </c>
      <c r="M61" s="85">
        <f>'12peso'!M61*'12var'!M61/100</f>
        <v>-4.0949999999999992E-4</v>
      </c>
      <c r="N61" s="85">
        <f>'12peso'!N61*'12var'!N61/100</f>
        <v>-6.4499999999999996E-5</v>
      </c>
      <c r="O61" s="85">
        <f>'12peso'!O61*'12var'!O61/100</f>
        <v>2.3630000000000002E-4</v>
      </c>
      <c r="P61" s="85">
        <f>'12peso'!P61*'12var'!P61/100</f>
        <v>9.7961999999999984E-4</v>
      </c>
      <c r="Q61" s="85">
        <f>'12peso'!Q61*'12var'!Q61/100</f>
        <v>4.1375999999999989E-4</v>
      </c>
      <c r="R61" s="85">
        <f>'12peso'!R61*'12var'!R61/100</f>
        <v>1.0820000000000001E-3</v>
      </c>
      <c r="S61" s="85">
        <f>'12peso'!S61*'12var'!S61/100</f>
        <v>6.4019999999999995E-4</v>
      </c>
      <c r="T61" s="85">
        <f>'12peso'!T61*'12var'!T61/100</f>
        <v>2.2183499999999996E-3</v>
      </c>
      <c r="U61" s="85">
        <f>'12peso'!U61*'12var'!U61/100</f>
        <v>9.8328E-4</v>
      </c>
      <c r="V61" s="85">
        <f>'12peso'!V61*'12var'!V61/100</f>
        <v>-6.4960000000000007E-4</v>
      </c>
      <c r="W61" s="85">
        <f>'12peso'!W61*'12var'!W61/100</f>
        <v>-2.6219999999999998E-4</v>
      </c>
      <c r="X61" s="85">
        <f>'12peso'!X61*'12var'!X61/100</f>
        <v>-1.4310000000000001E-4</v>
      </c>
      <c r="Y61" s="85">
        <f>'12peso'!Y61*'12var'!Y61/100</f>
        <v>-1.7028000000000002E-3</v>
      </c>
      <c r="Z61" s="85">
        <f>'12peso'!Z61*'12var'!Z61/100</f>
        <v>-7.4865000000000001E-4</v>
      </c>
      <c r="AA61" s="85">
        <f>'12peso'!AA61*'12var'!AA61/100</f>
        <v>-1.0699999999999999E-5</v>
      </c>
      <c r="AB61" s="85">
        <f>'12peso'!AB61*'12var'!AB61/100</f>
        <v>-2.4823999999999994E-4</v>
      </c>
      <c r="AC61" s="85">
        <f>'12peso'!AC61*'12var'!AC61/100</f>
        <v>-1.0192E-4</v>
      </c>
      <c r="AD61" s="85">
        <f>'12peso'!AD61*'12var'!AD61/100</f>
        <v>-5.4060000000000008E-5</v>
      </c>
      <c r="AE61" s="85">
        <f>'12peso'!AE61*'12var'!AE61/100</f>
        <v>5.9488999999999994E-4</v>
      </c>
      <c r="AF61" s="85">
        <f>'12peso'!AF61*'12var'!AF61/100</f>
        <v>-1.5694E-4</v>
      </c>
      <c r="AG61" s="85">
        <f>'12peso'!AG61*'12var'!AG61/100</f>
        <v>1.3715699999999999E-3</v>
      </c>
      <c r="AH61" s="85">
        <f>'12peso'!AH61*'12var'!AH61/100</f>
        <v>3.2543999999999997E-4</v>
      </c>
      <c r="AI61" s="85">
        <f>'12peso'!AI61*'12var'!AI61/100</f>
        <v>-1.2526799999999999E-3</v>
      </c>
      <c r="AJ61" s="85">
        <f>'12peso'!AJ61*'12var'!AJ61/100</f>
        <v>-6.0456000000000008E-4</v>
      </c>
      <c r="AK61" s="85">
        <f>'12peso'!AK61*'12var'!AK61/100</f>
        <v>-4.8000000000000001E-4</v>
      </c>
      <c r="AL61" s="85">
        <f>'12peso'!AL61*'12var'!AL61/100</f>
        <v>-2.9520000000000002E-4</v>
      </c>
      <c r="AM61" s="85">
        <f>'12peso'!AM61*'12var'!AM61/100</f>
        <v>3.0770999999999999E-4</v>
      </c>
      <c r="AN61" s="85">
        <f>'12peso'!AN61*'12var'!AN61/100</f>
        <v>-1.4999999999999999E-4</v>
      </c>
    </row>
    <row r="62" spans="1:40" x14ac:dyDescent="0.25">
      <c r="A62" s="64" t="str">
        <f>'12peso'!A62</f>
        <v>nc</v>
      </c>
      <c r="B62" s="64" t="str">
        <f>'12peso'!B62</f>
        <v>nd</v>
      </c>
      <c r="C62" s="64" t="str">
        <f>'12peso'!C62</f>
        <v>a</v>
      </c>
      <c r="D62" s="64"/>
      <c r="E62" s="87">
        <f>'12peso'!E62</f>
        <v>1103017</v>
      </c>
      <c r="F62" s="88">
        <f>'12peso'!F62</f>
        <v>1103017</v>
      </c>
      <c r="G62" s="39" t="str">
        <f>'12peso'!G62</f>
        <v>Abóbora</v>
      </c>
      <c r="H62" s="85">
        <f>'12peso'!H62*'12var'!H62/100</f>
        <v>1.6353000000000001E-3</v>
      </c>
      <c r="I62" s="85">
        <f>'12peso'!I62*'12var'!I62/100</f>
        <v>5.0440000000000001E-4</v>
      </c>
      <c r="J62" s="85">
        <f>'12peso'!J62*'12var'!J62/100</f>
        <v>-1.0800000000000001E-4</v>
      </c>
      <c r="K62" s="85">
        <f>'12peso'!K62*'12var'!K62/100</f>
        <v>-2.9126999999999994E-4</v>
      </c>
      <c r="L62" s="85">
        <f>'12peso'!L62*'12var'!L62/100</f>
        <v>-9.0740000000000005E-4</v>
      </c>
      <c r="M62" s="85">
        <f>'12peso'!M62*'12var'!M62/100</f>
        <v>2.5920000000000001E-4</v>
      </c>
      <c r="N62" s="85">
        <f>'12peso'!N62*'12var'!N62/100</f>
        <v>2.196E-4</v>
      </c>
      <c r="O62" s="85">
        <f>'12peso'!O62*'12var'!O62/100</f>
        <v>3.4099999999999999E-4</v>
      </c>
      <c r="P62" s="85">
        <f>'12peso'!P62*'12var'!P62/100</f>
        <v>-1.8796000000000001E-4</v>
      </c>
      <c r="Q62" s="85">
        <f>'12peso'!Q62*'12var'!Q62/100</f>
        <v>-1.3677199999999998E-3</v>
      </c>
      <c r="R62" s="85">
        <f>'12peso'!R62*'12var'!R62/100</f>
        <v>-3.2449999999999997E-4</v>
      </c>
      <c r="S62" s="85">
        <f>'12peso'!S62*'12var'!S62/100</f>
        <v>2.809E-4</v>
      </c>
      <c r="T62" s="85">
        <f>'12peso'!T62*'12var'!T62/100</f>
        <v>7.8516000000000002E-4</v>
      </c>
      <c r="U62" s="85">
        <f>'12peso'!U62*'12var'!U62/100</f>
        <v>7.7969999999999992E-4</v>
      </c>
      <c r="V62" s="85">
        <f>'12peso'!V62*'12var'!V62/100</f>
        <v>1.6835999999999999E-4</v>
      </c>
      <c r="W62" s="85">
        <f>'12peso'!W62*'12var'!W62/100</f>
        <v>2.3615999999999999E-4</v>
      </c>
      <c r="X62" s="85">
        <f>'12peso'!X62*'12var'!X62/100</f>
        <v>2.4375000000000002E-4</v>
      </c>
      <c r="Y62" s="85">
        <f>'12peso'!Y62*'12var'!Y62/100</f>
        <v>-5.842E-5</v>
      </c>
      <c r="Z62" s="85">
        <f>'12peso'!Z62*'12var'!Z62/100</f>
        <v>4.0446000000000004E-4</v>
      </c>
      <c r="AA62" s="85">
        <f>'12peso'!AA62*'12var'!AA62/100</f>
        <v>8.5800000000000012E-5</v>
      </c>
      <c r="AB62" s="85">
        <f>'12peso'!AB62*'12var'!AB62/100</f>
        <v>-5.9669999999999992E-4</v>
      </c>
      <c r="AC62" s="85">
        <f>'12peso'!AC62*'12var'!AC62/100</f>
        <v>-1.0044000000000001E-4</v>
      </c>
      <c r="AD62" s="85">
        <f>'12peso'!AD62*'12var'!AD62/100</f>
        <v>-2.7816000000000001E-4</v>
      </c>
      <c r="AE62" s="85">
        <f>'12peso'!AE62*'12var'!AE62/100</f>
        <v>3.4153000000000005E-4</v>
      </c>
      <c r="AF62" s="85">
        <f>'12peso'!AF62*'12var'!AF62/100</f>
        <v>7.4370000000000008E-5</v>
      </c>
      <c r="AG62" s="85">
        <f>'12peso'!AG62*'12var'!AG62/100</f>
        <v>-1.3320000000000001E-4</v>
      </c>
      <c r="AH62" s="85">
        <f>'12peso'!AH62*'12var'!AH62/100</f>
        <v>4.7741999999999999E-4</v>
      </c>
      <c r="AI62" s="85">
        <f>'12peso'!AI62*'12var'!AI62/100</f>
        <v>-1.5480999999999999E-4</v>
      </c>
      <c r="AJ62" s="85">
        <f>'12peso'!AJ62*'12var'!AJ62/100</f>
        <v>3.3659999999999994E-4</v>
      </c>
      <c r="AK62" s="85">
        <f>'12peso'!AK62*'12var'!AK62/100</f>
        <v>-4.3278999999999995E-4</v>
      </c>
      <c r="AL62" s="85">
        <f>'12peso'!AL62*'12var'!AL62/100</f>
        <v>-2.7431999999999999E-4</v>
      </c>
      <c r="AM62" s="85">
        <f>'12peso'!AM62*'12var'!AM62/100</f>
        <v>-8.1620000000000008E-5</v>
      </c>
      <c r="AN62" s="85">
        <f>'12peso'!AN62*'12var'!AN62/100</f>
        <v>-4.7250000000000003E-5</v>
      </c>
    </row>
    <row r="63" spans="1:40" x14ac:dyDescent="0.25">
      <c r="A63" s="64" t="str">
        <f>'12peso'!A63</f>
        <v>nc</v>
      </c>
      <c r="B63" s="64" t="str">
        <f>'12peso'!B63</f>
        <v>nd</v>
      </c>
      <c r="C63" s="64" t="str">
        <f>'12peso'!C63</f>
        <v>a</v>
      </c>
      <c r="D63" s="64"/>
      <c r="E63" s="87">
        <f>'12peso'!E63</f>
        <v>1103026</v>
      </c>
      <c r="F63" s="88">
        <f>'12peso'!F63</f>
        <v>1103026</v>
      </c>
      <c r="G63" s="39" t="str">
        <f>'12peso'!G63</f>
        <v>Pimentão</v>
      </c>
      <c r="H63" s="85">
        <f>'12peso'!H63*'12var'!H63/100</f>
        <v>-3.7752E-4</v>
      </c>
      <c r="I63" s="85">
        <f>'12peso'!I63*'12var'!I63/100</f>
        <v>-1.3516E-4</v>
      </c>
      <c r="J63" s="85">
        <f>'12peso'!J63*'12var'!J63/100</f>
        <v>-3.0927000000000005E-4</v>
      </c>
      <c r="K63" s="85">
        <f>'12peso'!K63*'12var'!K63/100</f>
        <v>-2.1830999999999999E-4</v>
      </c>
      <c r="L63" s="85">
        <f>'12peso'!L63*'12var'!L63/100</f>
        <v>1.2369499999999999E-3</v>
      </c>
      <c r="M63" s="85">
        <f>'12peso'!M63*'12var'!M63/100</f>
        <v>-4.2411000000000006E-4</v>
      </c>
      <c r="N63" s="85">
        <f>'12peso'!N63*'12var'!N63/100</f>
        <v>-4.2779999999999994E-5</v>
      </c>
      <c r="O63" s="85">
        <f>'12peso'!O63*'12var'!O63/100</f>
        <v>3.21718E-3</v>
      </c>
      <c r="P63" s="85">
        <f>'12peso'!P63*'12var'!P63/100</f>
        <v>2.4551999999999999E-4</v>
      </c>
      <c r="Q63" s="85">
        <f>'12peso'!Q63*'12var'!Q63/100</f>
        <v>-6.9444999999999989E-4</v>
      </c>
      <c r="R63" s="85">
        <f>'12peso'!R63*'12var'!R63/100</f>
        <v>-1.6174399999999999E-3</v>
      </c>
      <c r="S63" s="85">
        <f>'12peso'!S63*'12var'!S63/100</f>
        <v>-1.2496E-4</v>
      </c>
      <c r="T63" s="85">
        <f>'12peso'!T63*'12var'!T63/100</f>
        <v>-1.5318000000000002E-4</v>
      </c>
      <c r="U63" s="85">
        <f>'12peso'!U63*'12var'!U63/100</f>
        <v>-9.0919000000000004E-4</v>
      </c>
      <c r="V63" s="85">
        <f>'12peso'!V63*'12var'!V63/100</f>
        <v>-1.4326000000000001E-4</v>
      </c>
      <c r="W63" s="85">
        <f>'12peso'!W63*'12var'!W63/100</f>
        <v>9.5199999999999994E-4</v>
      </c>
      <c r="X63" s="85">
        <f>'12peso'!X63*'12var'!X63/100</f>
        <v>1.2772499999999997E-3</v>
      </c>
      <c r="Y63" s="85">
        <f>'12peso'!Y63*'12var'!Y63/100</f>
        <v>-4.6643999999999999E-4</v>
      </c>
      <c r="Z63" s="85">
        <f>'12peso'!Z63*'12var'!Z63/100</f>
        <v>-9.4900000000000003E-5</v>
      </c>
      <c r="AA63" s="85">
        <f>'12peso'!AA63*'12var'!AA63/100</f>
        <v>1.8647999999999999E-4</v>
      </c>
      <c r="AB63" s="85">
        <f>'12peso'!AB63*'12var'!AB63/100</f>
        <v>-1.20768E-3</v>
      </c>
      <c r="AC63" s="85">
        <f>'12peso'!AC63*'12var'!AC63/100</f>
        <v>6.0202000000000009E-4</v>
      </c>
      <c r="AD63" s="85">
        <f>'12peso'!AD63*'12var'!AD63/100</f>
        <v>8.1599999999999991E-5</v>
      </c>
      <c r="AE63" s="85">
        <f>'12peso'!AE63*'12var'!AE63/100</f>
        <v>-2.3188000000000001E-4</v>
      </c>
      <c r="AF63" s="85">
        <f>'12peso'!AF63*'12var'!AF63/100</f>
        <v>2.1085999999999995E-3</v>
      </c>
      <c r="AG63" s="85">
        <f>'12peso'!AG63*'12var'!AG63/100</f>
        <v>4.0120000000000005E-4</v>
      </c>
      <c r="AH63" s="85">
        <f>'12peso'!AH63*'12var'!AH63/100</f>
        <v>-3.7113000000000001E-4</v>
      </c>
      <c r="AI63" s="85">
        <f>'12peso'!AI63*'12var'!AI63/100</f>
        <v>-1.7000000000000001E-4</v>
      </c>
      <c r="AJ63" s="85">
        <f>'12peso'!AJ63*'12var'!AJ63/100</f>
        <v>-1.2300000000000002E-3</v>
      </c>
      <c r="AK63" s="85">
        <f>'12peso'!AK63*'12var'!AK63/100</f>
        <v>-4.8789999999999999E-4</v>
      </c>
      <c r="AL63" s="85">
        <f>'12peso'!AL63*'12var'!AL63/100</f>
        <v>4.7488000000000001E-4</v>
      </c>
      <c r="AM63" s="85">
        <f>'12peso'!AM63*'12var'!AM63/100</f>
        <v>6.0760000000000002E-4</v>
      </c>
      <c r="AN63" s="85">
        <f>'12peso'!AN63*'12var'!AN63/100</f>
        <v>-2.175E-5</v>
      </c>
    </row>
    <row r="64" spans="1:40" x14ac:dyDescent="0.25">
      <c r="A64" s="64" t="str">
        <f>'12peso'!A64</f>
        <v>nc</v>
      </c>
      <c r="B64" s="64" t="str">
        <f>'12peso'!B64</f>
        <v>nd</v>
      </c>
      <c r="C64" s="64" t="str">
        <f>'12peso'!C64</f>
        <v>a</v>
      </c>
      <c r="D64" s="64"/>
      <c r="E64" s="87">
        <f>'12peso'!E64</f>
        <v>1103027</v>
      </c>
      <c r="F64" s="88">
        <f>'12peso'!F64</f>
        <v>1103027</v>
      </c>
      <c r="G64" s="39" t="str">
        <f>'12peso'!G64</f>
        <v>Quiabo</v>
      </c>
      <c r="H64" s="85">
        <f>'12peso'!H64*'12var'!H64/100</f>
        <v>-1.1025599999999998E-3</v>
      </c>
      <c r="I64" s="85">
        <f>'12peso'!I64*'12var'!I64/100</f>
        <v>-2.9896000000000002E-4</v>
      </c>
      <c r="J64" s="85">
        <f>'12peso'!J64*'12var'!J64/100</f>
        <v>-4.0689000000000003E-4</v>
      </c>
      <c r="K64" s="85">
        <f>'12peso'!K64*'12var'!K64/100</f>
        <v>2.5461999999999994E-4</v>
      </c>
      <c r="L64" s="85">
        <f>'12peso'!L64*'12var'!L64/100</f>
        <v>2.5727999999999998E-4</v>
      </c>
      <c r="M64" s="85">
        <f>'12peso'!M64*'12var'!M64/100</f>
        <v>-1.6048000000000001E-4</v>
      </c>
      <c r="N64" s="85">
        <f>'12peso'!N64*'12var'!N64/100</f>
        <v>-5.5359999999999999E-5</v>
      </c>
      <c r="O64" s="85">
        <f>'12peso'!O64*'12var'!O64/100</f>
        <v>6.7584000000000003E-4</v>
      </c>
      <c r="P64" s="85">
        <f>'12peso'!P64*'12var'!P64/100</f>
        <v>-2.4813999999999999E-4</v>
      </c>
      <c r="Q64" s="85">
        <f>'12peso'!Q64*'12var'!Q64/100</f>
        <v>1.16095E-3</v>
      </c>
      <c r="R64" s="85">
        <f>'12peso'!R64*'12var'!R64/100</f>
        <v>-6.3121E-4</v>
      </c>
      <c r="S64" s="85">
        <f>'12peso'!S64*'12var'!S64/100</f>
        <v>-8.9959999999999997E-4</v>
      </c>
      <c r="T64" s="85">
        <f>'12peso'!T64*'12var'!T64/100</f>
        <v>1.4228999999999999E-4</v>
      </c>
      <c r="U64" s="85">
        <f>'12peso'!U64*'12var'!U64/100</f>
        <v>4.2880000000000003E-5</v>
      </c>
      <c r="V64" s="85">
        <f>'12peso'!V64*'12var'!V64/100</f>
        <v>-5.5439999999999998E-5</v>
      </c>
      <c r="W64" s="85">
        <f>'12peso'!W64*'12var'!W64/100</f>
        <v>3.7727999999999997E-4</v>
      </c>
      <c r="X64" s="85">
        <f>'12peso'!X64*'12var'!X64/100</f>
        <v>2.9925000000000004E-4</v>
      </c>
      <c r="Y64" s="85">
        <f>'12peso'!Y64*'12var'!Y64/100</f>
        <v>-3.4884E-4</v>
      </c>
      <c r="Z64" s="85">
        <f>'12peso'!Z64*'12var'!Z64/100</f>
        <v>3.1639999999999994E-4</v>
      </c>
      <c r="AA64" s="85">
        <f>'12peso'!AA64*'12var'!AA64/100</f>
        <v>-2.3332E-4</v>
      </c>
      <c r="AB64" s="85">
        <f>'12peso'!AB64*'12var'!AB64/100</f>
        <v>-1.1479999999999999E-4</v>
      </c>
      <c r="AC64" s="85">
        <f>'12peso'!AC64*'12var'!AC64/100</f>
        <v>7.2317999999999992E-4</v>
      </c>
      <c r="AD64" s="85">
        <f>'12peso'!AD64*'12var'!AD64/100</f>
        <v>-1.1234000000000003E-4</v>
      </c>
      <c r="AE64" s="85">
        <f>'12peso'!AE64*'12var'!AE64/100</f>
        <v>-2.3600000000000002E-4</v>
      </c>
      <c r="AF64" s="85">
        <f>'12peso'!AF64*'12var'!AF64/100</f>
        <v>-3.2039999999999998E-5</v>
      </c>
      <c r="AG64" s="85">
        <f>'12peso'!AG64*'12var'!AG64/100</f>
        <v>-2.6810000000000001E-4</v>
      </c>
      <c r="AH64" s="85">
        <f>'12peso'!AH64*'12var'!AH64/100</f>
        <v>1.9232E-4</v>
      </c>
      <c r="AI64" s="85">
        <f>'12peso'!AI64*'12var'!AI64/100</f>
        <v>1.2273999999999998E-4</v>
      </c>
      <c r="AJ64" s="85">
        <f>'12peso'!AJ64*'12var'!AJ64/100</f>
        <v>1.064E-4</v>
      </c>
      <c r="AK64" s="85">
        <f>'12peso'!AK64*'12var'!AK64/100</f>
        <v>-2.5883999999999998E-4</v>
      </c>
      <c r="AL64" s="85">
        <f>'12peso'!AL64*'12var'!AL64/100</f>
        <v>7.9200000000000001E-5</v>
      </c>
      <c r="AM64" s="85">
        <f>'12peso'!AM64*'12var'!AM64/100</f>
        <v>1.6762E-4</v>
      </c>
      <c r="AN64" s="85">
        <f>'12peso'!AN64*'12var'!AN64/100</f>
        <v>2.43E-4</v>
      </c>
    </row>
    <row r="65" spans="1:40" x14ac:dyDescent="0.25">
      <c r="A65" s="64" t="str">
        <f>'12peso'!A65</f>
        <v>nc</v>
      </c>
      <c r="B65" s="64" t="str">
        <f>'12peso'!B65</f>
        <v>nd</v>
      </c>
      <c r="C65" s="64" t="str">
        <f>'12peso'!C65</f>
        <v>a</v>
      </c>
      <c r="D65" s="64"/>
      <c r="E65" s="87">
        <f>'12peso'!E65</f>
        <v>1103028</v>
      </c>
      <c r="F65" s="88">
        <f>'12peso'!F65</f>
        <v>1103028</v>
      </c>
      <c r="G65" s="39" t="str">
        <f>'12peso'!G65</f>
        <v>Tomate</v>
      </c>
      <c r="H65" s="85">
        <f>'12peso'!H65*'12var'!H65/100</f>
        <v>1.6794839999999998E-2</v>
      </c>
      <c r="I65" s="85">
        <f>'12peso'!I65*'12var'!I65/100</f>
        <v>-3.7854720000000001E-2</v>
      </c>
      <c r="J65" s="85">
        <f>'12peso'!J65*'12var'!J65/100</f>
        <v>-1.7527500000000001E-2</v>
      </c>
      <c r="K65" s="85">
        <f>'12peso'!K65*'12var'!K65/100</f>
        <v>-7.4470199999999995E-3</v>
      </c>
      <c r="L65" s="85">
        <f>'12peso'!L65*'12var'!L65/100</f>
        <v>2.2306200000000002E-2</v>
      </c>
      <c r="M65" s="85">
        <f>'12peso'!M65*'12var'!M65/100</f>
        <v>2.0587099999999997E-2</v>
      </c>
      <c r="N65" s="85">
        <f>'12peso'!N65*'12var'!N65/100</f>
        <v>0.10076065999999999</v>
      </c>
      <c r="O65" s="85">
        <f>'12peso'!O65*'12var'!O65/100</f>
        <v>5.6804159999999999E-2</v>
      </c>
      <c r="P65" s="85">
        <f>'12peso'!P65*'12var'!P65/100</f>
        <v>-4.5724000000000001E-2</v>
      </c>
      <c r="Q65" s="85">
        <f>'12peso'!Q65*'12var'!Q65/100</f>
        <v>-4.0682250000000003E-2</v>
      </c>
      <c r="R65" s="85">
        <f>'12peso'!R65*'12var'!R65/100</f>
        <v>-5.5447699999999989E-2</v>
      </c>
      <c r="S65" s="85">
        <f>'12peso'!S65*'12var'!S65/100</f>
        <v>1.3052100000000001E-2</v>
      </c>
      <c r="T65" s="85">
        <f>'12peso'!T65*'12var'!T65/100</f>
        <v>5.7503849999999995E-2</v>
      </c>
      <c r="U65" s="85">
        <f>'12peso'!U65*'12var'!U65/100</f>
        <v>5.546750000000001E-2</v>
      </c>
      <c r="V65" s="85">
        <f>'12peso'!V65*'12var'!V65/100</f>
        <v>2.0169899999999998E-2</v>
      </c>
      <c r="W65" s="85">
        <f>'12peso'!W65*'12var'!W65/100</f>
        <v>2.5643299999999994E-2</v>
      </c>
      <c r="X65" s="85">
        <f>'12peso'!X65*'12var'!X65/100</f>
        <v>-3.8219169999999997E-2</v>
      </c>
      <c r="Y65" s="85">
        <f>'12peso'!Y65*'12var'!Y65/100</f>
        <v>-2.3879519999999998E-2</v>
      </c>
      <c r="Z65" s="85">
        <f>'12peso'!Z65*'12var'!Z65/100</f>
        <v>-8.3548499999999984E-2</v>
      </c>
      <c r="AA65" s="85">
        <f>'12peso'!AA65*'12var'!AA65/100</f>
        <v>-2.8744700000000001E-2</v>
      </c>
      <c r="AB65" s="85">
        <f>'12peso'!AB65*'12var'!AB65/100</f>
        <v>-1.6541979999999998E-2</v>
      </c>
      <c r="AC65" s="85">
        <f>'12peso'!AC65*'12var'!AC65/100</f>
        <v>3.2935899999999997E-2</v>
      </c>
      <c r="AD65" s="85">
        <f>'12peso'!AD65*'12var'!AD65/100</f>
        <v>2.4121140000000003E-2</v>
      </c>
      <c r="AE65" s="85">
        <f>'12peso'!AE65*'12var'!AE65/100</f>
        <v>9.2017599999999998E-3</v>
      </c>
      <c r="AF65" s="85">
        <f>'12peso'!AF65*'12var'!AF65/100</f>
        <v>-2.505286E-2</v>
      </c>
      <c r="AG65" s="85">
        <f>'12peso'!AG65*'12var'!AG65/100</f>
        <v>2.2887299999999996E-2</v>
      </c>
      <c r="AH65" s="85">
        <f>'12peso'!AH65*'12var'!AH65/100</f>
        <v>7.7296050000000005E-2</v>
      </c>
      <c r="AI65" s="85">
        <f>'12peso'!AI65*'12var'!AI65/100</f>
        <v>-6.0081799999999993E-3</v>
      </c>
      <c r="AJ65" s="85">
        <f>'12peso'!AJ65*'12var'!AJ65/100</f>
        <v>3.1728319999999997E-2</v>
      </c>
      <c r="AK65" s="85">
        <f>'12peso'!AK65*'12var'!AK65/100</f>
        <v>-3.1786439999999999E-2</v>
      </c>
      <c r="AL65" s="85">
        <f>'12peso'!AL65*'12var'!AL65/100</f>
        <v>-5.1764710000000005E-2</v>
      </c>
      <c r="AM65" s="85">
        <f>'12peso'!AM65*'12var'!AM65/100</f>
        <v>-1.4325999999999998E-2</v>
      </c>
      <c r="AN65" s="85">
        <f>'12peso'!AN65*'12var'!AN65/100</f>
        <v>-2.1863819999999999E-2</v>
      </c>
    </row>
    <row r="66" spans="1:40" x14ac:dyDescent="0.25">
      <c r="A66" s="64" t="str">
        <f>'12peso'!A66</f>
        <v>nc</v>
      </c>
      <c r="B66" s="64" t="str">
        <f>'12peso'!B66</f>
        <v>nd</v>
      </c>
      <c r="C66" s="64" t="str">
        <f>'12peso'!C66</f>
        <v>a</v>
      </c>
      <c r="D66" s="64"/>
      <c r="E66" s="87">
        <f>'12peso'!E66</f>
        <v>1103043</v>
      </c>
      <c r="F66" s="88">
        <f>'12peso'!F66</f>
        <v>1103043</v>
      </c>
      <c r="G66" s="39" t="str">
        <f>'12peso'!G66</f>
        <v>Cebola</v>
      </c>
      <c r="H66" s="85">
        <f>'12peso'!H66*'12var'!H66/100</f>
        <v>-3.8964E-3</v>
      </c>
      <c r="I66" s="85">
        <f>'12peso'!I66*'12var'!I66/100</f>
        <v>1.1041319999999999E-2</v>
      </c>
      <c r="J66" s="85">
        <f>'12peso'!J66*'12var'!J66/100</f>
        <v>6.9494400000000003E-3</v>
      </c>
      <c r="K66" s="85">
        <f>'12peso'!K66*'12var'!K66/100</f>
        <v>8.9888999999999995E-4</v>
      </c>
      <c r="L66" s="85">
        <f>'12peso'!L66*'12var'!L66/100</f>
        <v>1.2162850000000001E-2</v>
      </c>
      <c r="M66" s="85">
        <f>'12peso'!M66*'12var'!M66/100</f>
        <v>2.2477399999999998E-3</v>
      </c>
      <c r="N66" s="85">
        <f>'12peso'!N66*'12var'!N66/100</f>
        <v>-1.76256E-3</v>
      </c>
      <c r="O66" s="85">
        <f>'12peso'!O66*'12var'!O66/100</f>
        <v>-1.5733100000000001E-3</v>
      </c>
      <c r="P66" s="85">
        <f>'12peso'!P66*'12var'!P66/100</f>
        <v>1.9835799999999997E-2</v>
      </c>
      <c r="Q66" s="85">
        <f>'12peso'!Q66*'12var'!Q66/100</f>
        <v>-2.67345E-3</v>
      </c>
      <c r="R66" s="85">
        <f>'12peso'!R66*'12var'!R66/100</f>
        <v>-1.3496849999999999E-2</v>
      </c>
      <c r="S66" s="85">
        <f>'12peso'!S66*'12var'!S66/100</f>
        <v>-5.0106E-4</v>
      </c>
      <c r="T66" s="85">
        <f>'12peso'!T66*'12var'!T66/100</f>
        <v>1.6786499999999999E-2</v>
      </c>
      <c r="U66" s="85">
        <f>'12peso'!U66*'12var'!U66/100</f>
        <v>1.5539400000000002E-2</v>
      </c>
      <c r="V66" s="85">
        <f>'12peso'!V66*'12var'!V66/100</f>
        <v>3.1737830000000002E-2</v>
      </c>
      <c r="W66" s="85">
        <f>'12peso'!W66*'12var'!W66/100</f>
        <v>1.9607440000000004E-2</v>
      </c>
      <c r="X66" s="85">
        <f>'12peso'!X66*'12var'!X66/100</f>
        <v>-5.3127500000000006E-3</v>
      </c>
      <c r="Y66" s="85">
        <f>'12peso'!Y66*'12var'!Y66/100</f>
        <v>-9.5558499999999994E-3</v>
      </c>
      <c r="Z66" s="85">
        <f>'12peso'!Z66*'12var'!Z66/100</f>
        <v>-1.9783499999999999E-2</v>
      </c>
      <c r="AA66" s="85">
        <f>'12peso'!AA66*'12var'!AA66/100</f>
        <v>-3.6932280000000005E-2</v>
      </c>
      <c r="AB66" s="85">
        <f>'12peso'!AB66*'12var'!AB66/100</f>
        <v>-8.9319199999999994E-3</v>
      </c>
      <c r="AC66" s="85">
        <f>'12peso'!AC66*'12var'!AC66/100</f>
        <v>-1.232721E-2</v>
      </c>
      <c r="AD66" s="85">
        <f>'12peso'!AD66*'12var'!AD66/100</f>
        <v>-5.2428600000000002E-3</v>
      </c>
      <c r="AE66" s="85">
        <f>'12peso'!AE66*'12var'!AE66/100</f>
        <v>6.9793600000000004E-3</v>
      </c>
      <c r="AF66" s="85">
        <f>'12peso'!AF66*'12var'!AF66/100</f>
        <v>1.6544969999999999E-2</v>
      </c>
      <c r="AG66" s="85">
        <f>'12peso'!AG66*'12var'!AG66/100</f>
        <v>4.0086799999999997E-3</v>
      </c>
      <c r="AH66" s="85">
        <f>'12peso'!AH66*'12var'!AH66/100</f>
        <v>3.1546200000000003E-3</v>
      </c>
      <c r="AI66" s="85">
        <f>'12peso'!AI66*'12var'!AI66/100</f>
        <v>8.9207999999999996E-4</v>
      </c>
      <c r="AJ66" s="85">
        <f>'12peso'!AJ66*'12var'!AJ66/100</f>
        <v>7.8243999999999987E-3</v>
      </c>
      <c r="AK66" s="85">
        <f>'12peso'!AK66*'12var'!AK66/100</f>
        <v>-5.5193099999999995E-3</v>
      </c>
      <c r="AL66" s="85">
        <f>'12peso'!AL66*'12var'!AL66/100</f>
        <v>-4.9539599999999994E-3</v>
      </c>
      <c r="AM66" s="85">
        <f>'12peso'!AM66*'12var'!AM66/100</f>
        <v>-6.6109999999999997E-4</v>
      </c>
      <c r="AN66" s="85">
        <f>'12peso'!AN66*'12var'!AN66/100</f>
        <v>1.212264E-2</v>
      </c>
    </row>
    <row r="67" spans="1:40" x14ac:dyDescent="0.25">
      <c r="A67" s="64" t="str">
        <f>'12peso'!A67</f>
        <v>nc</v>
      </c>
      <c r="B67" s="64" t="str">
        <f>'12peso'!B67</f>
        <v>nd</v>
      </c>
      <c r="C67" s="64" t="str">
        <f>'12peso'!C67</f>
        <v>a</v>
      </c>
      <c r="D67" s="64"/>
      <c r="E67" s="87">
        <f>'12peso'!E67</f>
        <v>1103044</v>
      </c>
      <c r="F67" s="88">
        <f>'12peso'!F67</f>
        <v>1103044</v>
      </c>
      <c r="G67" s="39" t="str">
        <f>'12peso'!G67</f>
        <v>Cenoura</v>
      </c>
      <c r="H67" s="85">
        <f>'12peso'!H67*'12var'!H67/100</f>
        <v>4.8095399999999993E-3</v>
      </c>
      <c r="I67" s="85">
        <f>'12peso'!I67*'12var'!I67/100</f>
        <v>2.5487999999999999E-3</v>
      </c>
      <c r="J67" s="85">
        <f>'12peso'!J67*'12var'!J67/100</f>
        <v>4.1579999999999997E-4</v>
      </c>
      <c r="K67" s="85">
        <f>'12peso'!K67*'12var'!K67/100</f>
        <v>2.6891999999999997E-4</v>
      </c>
      <c r="L67" s="85">
        <f>'12peso'!L67*'12var'!L67/100</f>
        <v>-4.7309999999999995E-4</v>
      </c>
      <c r="M67" s="85">
        <f>'12peso'!M67*'12var'!M67/100</f>
        <v>2.8536E-3</v>
      </c>
      <c r="N67" s="85">
        <f>'12peso'!N67*'12var'!N67/100</f>
        <v>9.2611999999999989E-3</v>
      </c>
      <c r="O67" s="85">
        <f>'12peso'!O67*'12var'!O67/100</f>
        <v>7.5942300000000004E-3</v>
      </c>
      <c r="P67" s="85">
        <f>'12peso'!P67*'12var'!P67/100</f>
        <v>-4.3507099999999998E-3</v>
      </c>
      <c r="Q67" s="85">
        <f>'12peso'!Q67*'12var'!Q67/100</f>
        <v>-8.3570400000000013E-3</v>
      </c>
      <c r="R67" s="85">
        <f>'12peso'!R67*'12var'!R67/100</f>
        <v>-6.17076E-3</v>
      </c>
      <c r="S67" s="85">
        <f>'12peso'!S67*'12var'!S67/100</f>
        <v>-1.19064E-3</v>
      </c>
      <c r="T67" s="85">
        <f>'12peso'!T67*'12var'!T67/100</f>
        <v>4.6102699999999996E-3</v>
      </c>
      <c r="U67" s="85">
        <f>'12peso'!U67*'12var'!U67/100</f>
        <v>1.0919099999999999E-2</v>
      </c>
      <c r="V67" s="85">
        <f>'12peso'!V67*'12var'!V67/100</f>
        <v>9.2153600000000006E-3</v>
      </c>
      <c r="W67" s="85">
        <f>'12peso'!W67*'12var'!W67/100</f>
        <v>5.5130999999999999E-3</v>
      </c>
      <c r="X67" s="85">
        <f>'12peso'!X67*'12var'!X67/100</f>
        <v>5.5414799999999997E-3</v>
      </c>
      <c r="Y67" s="85">
        <f>'12peso'!Y67*'12var'!Y67/100</f>
        <v>-1.4972240000000001E-2</v>
      </c>
      <c r="Z67" s="85">
        <f>'12peso'!Z67*'12var'!Z67/100</f>
        <v>-3.3062400000000002E-3</v>
      </c>
      <c r="AA67" s="85">
        <f>'12peso'!AA67*'12var'!AA67/100</f>
        <v>-1.8689999999999999E-4</v>
      </c>
      <c r="AB67" s="85">
        <f>'12peso'!AB67*'12var'!AB67/100</f>
        <v>-8.3142000000000008E-3</v>
      </c>
      <c r="AC67" s="85">
        <f>'12peso'!AC67*'12var'!AC67/100</f>
        <v>-5.5318999999999993E-3</v>
      </c>
      <c r="AD67" s="85">
        <f>'12peso'!AD67*'12var'!AD67/100</f>
        <v>-5.9148000000000002E-4</v>
      </c>
      <c r="AE67" s="85">
        <f>'12peso'!AE67*'12var'!AE67/100</f>
        <v>2.8233799999999999E-3</v>
      </c>
      <c r="AF67" s="85">
        <f>'12peso'!AF67*'12var'!AF67/100</f>
        <v>9.9456000000000006E-3</v>
      </c>
      <c r="AG67" s="85">
        <f>'12peso'!AG67*'12var'!AG67/100</f>
        <v>1.8777599999999998E-3</v>
      </c>
      <c r="AH67" s="85">
        <f>'12peso'!AH67*'12var'!AH67/100</f>
        <v>-6.0873000000000003E-4</v>
      </c>
      <c r="AI67" s="85">
        <f>'12peso'!AI67*'12var'!AI67/100</f>
        <v>1.0421999999999999E-4</v>
      </c>
      <c r="AJ67" s="85">
        <f>'12peso'!AJ67*'12var'!AJ67/100</f>
        <v>-1.19808E-3</v>
      </c>
      <c r="AK67" s="85">
        <f>'12peso'!AK67*'12var'!AK67/100</f>
        <v>-4.3105399999999999E-3</v>
      </c>
      <c r="AL67" s="85">
        <f>'12peso'!AL67*'12var'!AL67/100</f>
        <v>-3.1847200000000003E-3</v>
      </c>
      <c r="AM67" s="85">
        <f>'12peso'!AM67*'12var'!AM67/100</f>
        <v>7.8085000000000003E-4</v>
      </c>
      <c r="AN67" s="85">
        <f>'12peso'!AN67*'12var'!AN67/100</f>
        <v>-1.7465999999999998E-3</v>
      </c>
    </row>
    <row r="68" spans="1:40" x14ac:dyDescent="0.25">
      <c r="A68" s="64" t="str">
        <f>'12peso'!A68</f>
        <v>nc</v>
      </c>
      <c r="B68" s="64" t="str">
        <f>'12peso'!B68</f>
        <v>nd</v>
      </c>
      <c r="C68" s="64" t="str">
        <f>'12peso'!C68</f>
        <v>a</v>
      </c>
      <c r="D68" s="64"/>
      <c r="E68" s="89">
        <f>'12peso'!E68</f>
        <v>9999999</v>
      </c>
      <c r="F68" s="88">
        <f>'12peso'!F68</f>
        <v>1103046</v>
      </c>
      <c r="G68" s="39" t="str">
        <f>'12peso'!G68</f>
        <v>Mandioquinha (batata-baroa)</v>
      </c>
      <c r="H68" s="85">
        <f>'12peso'!H68*'12var'!H68/100</f>
        <v>6.6264000000000004E-4</v>
      </c>
      <c r="I68" s="85">
        <f>'12peso'!I68*'12var'!I68/100</f>
        <v>-5.4149999999999995E-5</v>
      </c>
      <c r="J68" s="85">
        <f>'12peso'!J68*'12var'!J68/100</f>
        <v>1.0339999999999999E-5</v>
      </c>
      <c r="K68" s="85">
        <f>'12peso'!K68*'12var'!K68/100</f>
        <v>-6.298000000000001E-5</v>
      </c>
      <c r="L68" s="85">
        <f>'12peso'!L68*'12var'!L68/100</f>
        <v>-1.5716999999999999E-4</v>
      </c>
      <c r="M68" s="85">
        <f>'12peso'!M68*'12var'!M68/100</f>
        <v>-1.8200000000000002E-5</v>
      </c>
      <c r="N68" s="85">
        <f>'12peso'!N68*'12var'!N68/100</f>
        <v>6.8614000000000012E-4</v>
      </c>
      <c r="O68" s="85">
        <f>'12peso'!O68*'12var'!O68/100</f>
        <v>-6.3341000000000005E-4</v>
      </c>
      <c r="P68" s="85">
        <f>'12peso'!P68*'12var'!P68/100</f>
        <v>-1.188E-4</v>
      </c>
      <c r="Q68" s="85">
        <f>'12peso'!Q68*'12var'!Q68/100</f>
        <v>2.1093000000000002E-4</v>
      </c>
      <c r="R68" s="85">
        <f>'12peso'!R68*'12var'!R68/100</f>
        <v>-1.2509999999999998E-4</v>
      </c>
      <c r="S68" s="85">
        <f>'12peso'!S68*'12var'!S68/100</f>
        <v>3.2929999999999998E-5</v>
      </c>
      <c r="T68" s="85">
        <f>'12peso'!T68*'12var'!T68/100</f>
        <v>7.4671000000000004E-4</v>
      </c>
      <c r="U68" s="85">
        <f>'12peso'!U68*'12var'!U68/100</f>
        <v>9.3099999999999986E-5</v>
      </c>
      <c r="V68" s="85">
        <f>'12peso'!V68*'12var'!V68/100</f>
        <v>7.4005000000000002E-4</v>
      </c>
      <c r="W68" s="85">
        <f>'12peso'!W68*'12var'!W68/100</f>
        <v>8.9250000000000006E-4</v>
      </c>
      <c r="X68" s="85">
        <f>'12peso'!X68*'12var'!X68/100</f>
        <v>8.9466000000000003E-4</v>
      </c>
      <c r="Y68" s="85">
        <f>'12peso'!Y68*'12var'!Y68/100</f>
        <v>3.7009E-4</v>
      </c>
      <c r="Z68" s="85">
        <f>'12peso'!Z68*'12var'!Z68/100</f>
        <v>-2.2878000000000002E-4</v>
      </c>
      <c r="AA68" s="85">
        <f>'12peso'!AA68*'12var'!AA68/100</f>
        <v>1.5023999999999999E-3</v>
      </c>
      <c r="AB68" s="85">
        <f>'12peso'!AB68*'12var'!AB68/100</f>
        <v>1.5740999999999999E-3</v>
      </c>
      <c r="AC68" s="85">
        <f>'12peso'!AC68*'12var'!AC68/100</f>
        <v>8.8949999999999988E-4</v>
      </c>
      <c r="AD68" s="85">
        <f>'12peso'!AD68*'12var'!AD68/100</f>
        <v>6.5570000000000016E-4</v>
      </c>
      <c r="AE68" s="85">
        <f>'12peso'!AE68*'12var'!AE68/100</f>
        <v>-3.1471600000000004E-3</v>
      </c>
      <c r="AF68" s="85">
        <f>'12peso'!AF68*'12var'!AF68/100</f>
        <v>-8.4962999999999998E-4</v>
      </c>
      <c r="AG68" s="85">
        <f>'12peso'!AG68*'12var'!AG68/100</f>
        <v>-5.0031999999999995E-4</v>
      </c>
      <c r="AH68" s="85">
        <f>'12peso'!AH68*'12var'!AH68/100</f>
        <v>1.1535999999999999E-4</v>
      </c>
      <c r="AI68" s="85">
        <f>'12peso'!AI68*'12var'!AI68/100</f>
        <v>5.8911999999999994E-4</v>
      </c>
      <c r="AJ68" s="85">
        <f>'12peso'!AJ68*'12var'!AJ68/100</f>
        <v>3.3228000000000001E-4</v>
      </c>
      <c r="AK68" s="85">
        <f>'12peso'!AK68*'12var'!AK68/100</f>
        <v>-1.1448000000000001E-3</v>
      </c>
      <c r="AL68" s="85">
        <f>'12peso'!AL68*'12var'!AL68/100</f>
        <v>3.2155000000000004E-4</v>
      </c>
      <c r="AM68" s="85">
        <f>'12peso'!AM68*'12var'!AM68/100</f>
        <v>1.9039999999999997E-4</v>
      </c>
      <c r="AN68" s="85">
        <f>'12peso'!AN68*'12var'!AN68/100</f>
        <v>-7.4692999999999992E-4</v>
      </c>
    </row>
    <row r="69" spans="1:40" x14ac:dyDescent="0.25">
      <c r="A69" s="64">
        <f>'12peso'!A69</f>
        <v>0</v>
      </c>
      <c r="B69" s="64">
        <f>'12peso'!B69</f>
        <v>0</v>
      </c>
      <c r="C69" s="64">
        <f>'12peso'!C69</f>
        <v>0</v>
      </c>
      <c r="D69" s="64"/>
      <c r="E69" s="110">
        <f>'12peso'!E69</f>
        <v>1104000</v>
      </c>
      <c r="F69" s="114">
        <f>'12peso'!F69</f>
        <v>1104</v>
      </c>
      <c r="G69" s="99" t="str">
        <f>'12peso'!G69</f>
        <v>Açúcares e derivados</v>
      </c>
      <c r="H69" s="85">
        <f>'12peso'!H69*'12var'!H69/100</f>
        <v>-4.1400400000000002E-3</v>
      </c>
      <c r="I69" s="85">
        <f>'12peso'!I69*'12var'!I69/100</f>
        <v>-1.373184E-2</v>
      </c>
      <c r="J69" s="85">
        <f>'12peso'!J69*'12var'!J69/100</f>
        <v>-5.9884800000000009E-3</v>
      </c>
      <c r="K69" s="85">
        <f>'12peso'!K69*'12var'!K69/100</f>
        <v>9.4615199999999993E-3</v>
      </c>
      <c r="L69" s="85">
        <f>'12peso'!L69*'12var'!L69/100</f>
        <v>2.23464E-3</v>
      </c>
      <c r="M69" s="85">
        <f>'12peso'!M69*'12var'!M69/100</f>
        <v>2.7893999999999998E-4</v>
      </c>
      <c r="N69" s="85">
        <f>'12peso'!N69*'12var'!N69/100</f>
        <v>9.2940000000000004E-4</v>
      </c>
      <c r="O69" s="85">
        <f>'12peso'!O69*'12var'!O69/100</f>
        <v>3.7052000000000001E-3</v>
      </c>
      <c r="P69" s="85">
        <f>'12peso'!P69*'12var'!P69/100</f>
        <v>8.89152E-3</v>
      </c>
      <c r="Q69" s="85">
        <f>'12peso'!Q69*'12var'!Q69/100</f>
        <v>-8.1822400000000003E-3</v>
      </c>
      <c r="R69" s="85">
        <f>'12peso'!R69*'12var'!R69/100</f>
        <v>-7.3288000000000008E-3</v>
      </c>
      <c r="S69" s="85">
        <f>'12peso'!S69*'12var'!S69/100</f>
        <v>7.4965600000000002E-3</v>
      </c>
      <c r="T69" s="85">
        <f>'12peso'!T69*'12var'!T69/100</f>
        <v>1.8973499999999999E-3</v>
      </c>
      <c r="U69" s="85">
        <f>'12peso'!U69*'12var'!U69/100</f>
        <v>-7.5398399999999999E-3</v>
      </c>
      <c r="V69" s="85">
        <f>'12peso'!V69*'12var'!V69/100</f>
        <v>-8.3171200000000008E-3</v>
      </c>
      <c r="W69" s="85">
        <f>'12peso'!W69*'12var'!W69/100</f>
        <v>-8.8102300000000005E-3</v>
      </c>
      <c r="X69" s="85">
        <f>'12peso'!X69*'12var'!X69/100</f>
        <v>-2.7481599999999999E-3</v>
      </c>
      <c r="Y69" s="85">
        <f>'12peso'!Y69*'12var'!Y69/100</f>
        <v>2.13225E-3</v>
      </c>
      <c r="Z69" s="85">
        <f>'12peso'!Z69*'12var'!Z69/100</f>
        <v>-5.8003999999999998E-3</v>
      </c>
      <c r="AA69" s="85">
        <f>'12peso'!AA69*'12var'!AA69/100</f>
        <v>-6.8590800000000009E-3</v>
      </c>
      <c r="AB69" s="85">
        <f>'12peso'!AB69*'12var'!AB69/100</f>
        <v>1.6760000000000001E-4</v>
      </c>
      <c r="AC69" s="85">
        <f>'12peso'!AC69*'12var'!AC69/100</f>
        <v>5.0112000000000008E-4</v>
      </c>
      <c r="AD69" s="85">
        <f>'12peso'!AD69*'12var'!AD69/100</f>
        <v>8.3941099999999998E-3</v>
      </c>
      <c r="AE69" s="85">
        <f>'12peso'!AE69*'12var'!AE69/100</f>
        <v>3.0891299999999998E-3</v>
      </c>
      <c r="AF69" s="85">
        <f>'12peso'!AF69*'12var'!AF69/100</f>
        <v>8.0907699999999989E-3</v>
      </c>
      <c r="AG69" s="85">
        <f>'12peso'!AG69*'12var'!AG69/100</f>
        <v>-3.4333399999999996E-3</v>
      </c>
      <c r="AH69" s="85">
        <f>'12peso'!AH69*'12var'!AH69/100</f>
        <v>3.2307600000000005E-3</v>
      </c>
      <c r="AI69" s="85">
        <f>'12peso'!AI69*'12var'!AI69/100</f>
        <v>6.6760200000000004E-3</v>
      </c>
      <c r="AJ69" s="85">
        <f>'12peso'!AJ69*'12var'!AJ69/100</f>
        <v>5.8589200000000001E-3</v>
      </c>
      <c r="AK69" s="85">
        <f>'12peso'!AK69*'12var'!AK69/100</f>
        <v>8.8499700000000004E-3</v>
      </c>
      <c r="AL69" s="85">
        <f>'12peso'!AL69*'12var'!AL69/100</f>
        <v>5.745629999999999E-3</v>
      </c>
      <c r="AM69" s="85">
        <f>'12peso'!AM69*'12var'!AM69/100</f>
        <v>-1.5089400000000001E-3</v>
      </c>
      <c r="AN69" s="85">
        <f>'12peso'!AN69*'12var'!AN69/100</f>
        <v>-3.0883899999999999E-3</v>
      </c>
    </row>
    <row r="70" spans="1:40" x14ac:dyDescent="0.25">
      <c r="A70" s="64" t="str">
        <f>'12peso'!A70</f>
        <v>c</v>
      </c>
      <c r="B70" s="64" t="str">
        <f>'12peso'!B70</f>
        <v>nd</v>
      </c>
      <c r="C70" s="64" t="str">
        <f>'12peso'!C70</f>
        <v>a</v>
      </c>
      <c r="D70" s="64"/>
      <c r="E70" s="87">
        <f>'12peso'!E70</f>
        <v>1104003</v>
      </c>
      <c r="F70" s="88">
        <f>'12peso'!F70</f>
        <v>1104003</v>
      </c>
      <c r="G70" s="39" t="str">
        <f>'12peso'!G70</f>
        <v>Açúcar refinado</v>
      </c>
      <c r="H70" s="85">
        <f>'12peso'!H70*'12var'!H70/100</f>
        <v>-1.18125E-3</v>
      </c>
      <c r="I70" s="85">
        <f>'12peso'!I70*'12var'!I70/100</f>
        <v>-5.7031799999999995E-3</v>
      </c>
      <c r="J70" s="85">
        <f>'12peso'!J70*'12var'!J70/100</f>
        <v>-2.6802000000000002E-3</v>
      </c>
      <c r="K70" s="85">
        <f>'12peso'!K70*'12var'!K70/100</f>
        <v>1.2117999999999999E-3</v>
      </c>
      <c r="L70" s="85">
        <f>'12peso'!L70*'12var'!L70/100</f>
        <v>-1.4171700000000001E-3</v>
      </c>
      <c r="M70" s="85">
        <f>'12peso'!M70*'12var'!M70/100</f>
        <v>-1.4584400000000001E-3</v>
      </c>
      <c r="N70" s="85">
        <f>'12peso'!N70*'12var'!N70/100</f>
        <v>2.142E-4</v>
      </c>
      <c r="O70" s="85">
        <f>'12peso'!O70*'12var'!O70/100</f>
        <v>1.0680000000000002E-3</v>
      </c>
      <c r="P70" s="85">
        <f>'12peso'!P70*'12var'!P70/100</f>
        <v>3.1987200000000004E-3</v>
      </c>
      <c r="Q70" s="85">
        <f>'12peso'!Q70*'12var'!Q70/100</f>
        <v>-8.1312000000000008E-4</v>
      </c>
      <c r="R70" s="85">
        <f>'12peso'!R70*'12var'!R70/100</f>
        <v>5.0224999999999988E-4</v>
      </c>
      <c r="S70" s="85">
        <f>'12peso'!S70*'12var'!S70/100</f>
        <v>1.8603000000000001E-3</v>
      </c>
      <c r="T70" s="85">
        <f>'12peso'!T70*'12var'!T70/100</f>
        <v>-1.37856E-3</v>
      </c>
      <c r="U70" s="85">
        <f>'12peso'!U70*'12var'!U70/100</f>
        <v>-3.9761999999999992E-3</v>
      </c>
      <c r="V70" s="85">
        <f>'12peso'!V70*'12var'!V70/100</f>
        <v>-1.4447800000000003E-3</v>
      </c>
      <c r="W70" s="85">
        <f>'12peso'!W70*'12var'!W70/100</f>
        <v>-6.039000000000001E-3</v>
      </c>
      <c r="X70" s="85">
        <f>'12peso'!X70*'12var'!X70/100</f>
        <v>-5.2361400000000011E-3</v>
      </c>
      <c r="Y70" s="85">
        <f>'12peso'!Y70*'12var'!Y70/100</f>
        <v>-7.5515999999999995E-4</v>
      </c>
      <c r="Z70" s="85">
        <f>'12peso'!Z70*'12var'!Z70/100</f>
        <v>-1.9312000000000001E-3</v>
      </c>
      <c r="AA70" s="85">
        <f>'12peso'!AA70*'12var'!AA70/100</f>
        <v>-3.2049000000000001E-3</v>
      </c>
      <c r="AB70" s="85">
        <f>'12peso'!AB70*'12var'!AB70/100</f>
        <v>-9.5615999999999995E-4</v>
      </c>
      <c r="AC70" s="85">
        <f>'12peso'!AC70*'12var'!AC70/100</f>
        <v>1.4807000000000001E-4</v>
      </c>
      <c r="AD70" s="85">
        <f>'12peso'!AD70*'12var'!AD70/100</f>
        <v>2.74186E-3</v>
      </c>
      <c r="AE70" s="85">
        <f>'12peso'!AE70*'12var'!AE70/100</f>
        <v>1.5565500000000001E-3</v>
      </c>
      <c r="AF70" s="85">
        <f>'12peso'!AF70*'12var'!AF70/100</f>
        <v>2.4062000000000003E-3</v>
      </c>
      <c r="AG70" s="85">
        <f>'12peso'!AG70*'12var'!AG70/100</f>
        <v>-2.1445800000000001E-3</v>
      </c>
      <c r="AH70" s="85">
        <f>'12peso'!AH70*'12var'!AH70/100</f>
        <v>-2.1449299999999998E-3</v>
      </c>
      <c r="AI70" s="85">
        <f>'12peso'!AI70*'12var'!AI70/100</f>
        <v>2.36747E-3</v>
      </c>
      <c r="AJ70" s="85">
        <f>'12peso'!AJ70*'12var'!AJ70/100</f>
        <v>-2.1827600000000002E-3</v>
      </c>
      <c r="AK70" s="85">
        <f>'12peso'!AK70*'12var'!AK70/100</f>
        <v>6.7022000000000002E-4</v>
      </c>
      <c r="AL70" s="85">
        <f>'12peso'!AL70*'12var'!AL70/100</f>
        <v>-1.0623199999999998E-3</v>
      </c>
      <c r="AM70" s="85">
        <f>'12peso'!AM70*'12var'!AM70/100</f>
        <v>-2.2318400000000001E-3</v>
      </c>
      <c r="AN70" s="85">
        <f>'12peso'!AN70*'12var'!AN70/100</f>
        <v>-6.9102000000000009E-4</v>
      </c>
    </row>
    <row r="71" spans="1:40" x14ac:dyDescent="0.25">
      <c r="A71" s="64" t="str">
        <f>'12peso'!A71</f>
        <v>c</v>
      </c>
      <c r="B71" s="64" t="str">
        <f>'12peso'!B71</f>
        <v>nd</v>
      </c>
      <c r="C71" s="64" t="str">
        <f>'12peso'!C71</f>
        <v>a</v>
      </c>
      <c r="D71" s="64"/>
      <c r="E71" s="87">
        <f>'12peso'!E71</f>
        <v>1104004</v>
      </c>
      <c r="F71" s="88">
        <f>'12peso'!F71</f>
        <v>1104004</v>
      </c>
      <c r="G71" s="39" t="str">
        <f>'12peso'!G71</f>
        <v>Açúcar cristal</v>
      </c>
      <c r="H71" s="85">
        <f>'12peso'!H71*'12var'!H71/100</f>
        <v>-4.9581299999999998E-3</v>
      </c>
      <c r="I71" s="85">
        <f>'12peso'!I71*'12var'!I71/100</f>
        <v>-9.4295599999999983E-3</v>
      </c>
      <c r="J71" s="85">
        <f>'12peso'!J71*'12var'!J71/100</f>
        <v>-2.9652699999999999E-3</v>
      </c>
      <c r="K71" s="85">
        <f>'12peso'!K71*'12var'!K71/100</f>
        <v>-1.6383000000000001E-3</v>
      </c>
      <c r="L71" s="85">
        <f>'12peso'!L71*'12var'!L71/100</f>
        <v>-2.9044399999999999E-3</v>
      </c>
      <c r="M71" s="85">
        <f>'12peso'!M71*'12var'!M71/100</f>
        <v>-2.0493E-3</v>
      </c>
      <c r="N71" s="85">
        <f>'12peso'!N71*'12var'!N71/100</f>
        <v>-1.5178199999999998E-3</v>
      </c>
      <c r="O71" s="85">
        <f>'12peso'!O71*'12var'!O71/100</f>
        <v>2.5696999999999998E-3</v>
      </c>
      <c r="P71" s="85">
        <f>'12peso'!P71*'12var'!P71/100</f>
        <v>1.2515400000000002E-3</v>
      </c>
      <c r="Q71" s="85">
        <f>'12peso'!Q71*'12var'!Q71/100</f>
        <v>-8.11512E-3</v>
      </c>
      <c r="R71" s="85">
        <f>'12peso'!R71*'12var'!R71/100</f>
        <v>-7.0983300000000008E-3</v>
      </c>
      <c r="S71" s="85">
        <f>'12peso'!S71*'12var'!S71/100</f>
        <v>2.29284E-3</v>
      </c>
      <c r="T71" s="85">
        <f>'12peso'!T71*'12var'!T71/100</f>
        <v>-8.3279999999999997E-4</v>
      </c>
      <c r="U71" s="85">
        <f>'12peso'!U71*'12var'!U71/100</f>
        <v>-6.0403200000000001E-3</v>
      </c>
      <c r="V71" s="85">
        <f>'12peso'!V71*'12var'!V71/100</f>
        <v>-6.3985000000000005E-3</v>
      </c>
      <c r="W71" s="85">
        <f>'12peso'!W71*'12var'!W71/100</f>
        <v>-1.11507E-2</v>
      </c>
      <c r="X71" s="85">
        <f>'12peso'!X71*'12var'!X71/100</f>
        <v>-3.95766E-3</v>
      </c>
      <c r="Y71" s="85">
        <f>'12peso'!Y71*'12var'!Y71/100</f>
        <v>-1.6068000000000002E-3</v>
      </c>
      <c r="Z71" s="85">
        <f>'12peso'!Z71*'12var'!Z71/100</f>
        <v>-5.1235600000000001E-3</v>
      </c>
      <c r="AA71" s="85">
        <f>'12peso'!AA71*'12var'!AA71/100</f>
        <v>-2.5635999999999996E-3</v>
      </c>
      <c r="AB71" s="85">
        <f>'12peso'!AB71*'12var'!AB71/100</f>
        <v>-9.2504000000000002E-4</v>
      </c>
      <c r="AC71" s="85">
        <f>'12peso'!AC71*'12var'!AC71/100</f>
        <v>1.186E-4</v>
      </c>
      <c r="AD71" s="85">
        <f>'12peso'!AD71*'12var'!AD71/100</f>
        <v>4.6625800000000004E-3</v>
      </c>
      <c r="AE71" s="85">
        <f>'12peso'!AE71*'12var'!AE71/100</f>
        <v>1.6997399999999999E-3</v>
      </c>
      <c r="AF71" s="85">
        <f>'12peso'!AF71*'12var'!AF71/100</f>
        <v>3.9614400000000001E-3</v>
      </c>
      <c r="AG71" s="85">
        <f>'12peso'!AG71*'12var'!AG71/100</f>
        <v>-1.1270200000000001E-3</v>
      </c>
      <c r="AH71" s="85">
        <f>'12peso'!AH71*'12var'!AH71/100</f>
        <v>1.6291800000000003E-3</v>
      </c>
      <c r="AI71" s="85">
        <f>'12peso'!AI71*'12var'!AI71/100</f>
        <v>-2.46656E-3</v>
      </c>
      <c r="AJ71" s="85">
        <f>'12peso'!AJ71*'12var'!AJ71/100</f>
        <v>1.9542599999999998E-3</v>
      </c>
      <c r="AK71" s="85">
        <f>'12peso'!AK71*'12var'!AK71/100</f>
        <v>1.7493499999999998E-3</v>
      </c>
      <c r="AL71" s="85">
        <f>'12peso'!AL71*'12var'!AL71/100</f>
        <v>2.5542E-3</v>
      </c>
      <c r="AM71" s="85">
        <f>'12peso'!AM71*'12var'!AM71/100</f>
        <v>-5.9960000000000002E-5</v>
      </c>
      <c r="AN71" s="85">
        <f>'12peso'!AN71*'12var'!AN71/100</f>
        <v>-6.4562400000000011E-3</v>
      </c>
    </row>
    <row r="72" spans="1:40" x14ac:dyDescent="0.25">
      <c r="A72" s="64" t="str">
        <f>'12peso'!A72</f>
        <v>c</v>
      </c>
      <c r="B72" s="64" t="str">
        <f>'12peso'!B72</f>
        <v>nd</v>
      </c>
      <c r="C72" s="64" t="str">
        <f>'12peso'!C72</f>
        <v>a</v>
      </c>
      <c r="D72" s="64"/>
      <c r="E72" s="89">
        <f>'12peso'!E72</f>
        <v>9999999</v>
      </c>
      <c r="F72" s="88">
        <f>'12peso'!F72</f>
        <v>1104018</v>
      </c>
      <c r="G72" s="39" t="str">
        <f>'12peso'!G72</f>
        <v>Balas</v>
      </c>
      <c r="H72" s="85">
        <f>'12peso'!H72*'12var'!H72/100</f>
        <v>-1.5136000000000001E-4</v>
      </c>
      <c r="I72" s="85">
        <f>'12peso'!I72*'12var'!I72/100</f>
        <v>-3.6539999999999999E-5</v>
      </c>
      <c r="J72" s="85">
        <f>'12peso'!J72*'12var'!J72/100</f>
        <v>-3.6329999999999999E-4</v>
      </c>
      <c r="K72" s="85">
        <f>'12peso'!K72*'12var'!K72/100</f>
        <v>-1.0646999999999999E-4</v>
      </c>
      <c r="L72" s="85">
        <f>'12peso'!L72*'12var'!L72/100</f>
        <v>6.7969000000000005E-4</v>
      </c>
      <c r="M72" s="85">
        <f>'12peso'!M72*'12var'!M72/100</f>
        <v>2.9755999999999999E-4</v>
      </c>
      <c r="N72" s="85">
        <f>'12peso'!N72*'12var'!N72/100</f>
        <v>-4.3648E-4</v>
      </c>
      <c r="O72" s="85">
        <f>'12peso'!O72*'12var'!O72/100</f>
        <v>-9.5760000000000018E-5</v>
      </c>
      <c r="P72" s="85">
        <f>'12peso'!P72*'12var'!P72/100</f>
        <v>3.8869999999999996E-4</v>
      </c>
      <c r="Q72" s="85">
        <f>'12peso'!Q72*'12var'!Q72/100</f>
        <v>-2.0295999999999997E-4</v>
      </c>
      <c r="R72" s="85">
        <f>'12peso'!R72*'12var'!R72/100</f>
        <v>-1.1323E-4</v>
      </c>
      <c r="S72" s="85">
        <f>'12peso'!S72*'12var'!S72/100</f>
        <v>-2.3045999999999996E-4</v>
      </c>
      <c r="T72" s="85">
        <f>'12peso'!T72*'12var'!T72/100</f>
        <v>7.7262000000000001E-4</v>
      </c>
      <c r="U72" s="85">
        <f>'12peso'!U72*'12var'!U72/100</f>
        <v>-3.9100000000000002E-5</v>
      </c>
      <c r="V72" s="85">
        <f>'12peso'!V72*'12var'!V72/100</f>
        <v>-2.9064E-4</v>
      </c>
      <c r="W72" s="85">
        <f>'12peso'!W72*'12var'!W72/100</f>
        <v>-1.0394999999999999E-4</v>
      </c>
      <c r="X72" s="85">
        <f>'12peso'!X72*'12var'!X72/100</f>
        <v>-8.1499999999999999E-6</v>
      </c>
      <c r="Y72" s="85">
        <f>'12peso'!Y72*'12var'!Y72/100</f>
        <v>1.5875999999999998E-4</v>
      </c>
      <c r="Z72" s="85">
        <f>'12peso'!Z72*'12var'!Z72/100</f>
        <v>1.6728000000000004E-4</v>
      </c>
      <c r="AA72" s="85">
        <f>'12peso'!AA72*'12var'!AA72/100</f>
        <v>-1.8974999999999998E-4</v>
      </c>
      <c r="AB72" s="85">
        <f>'12peso'!AB72*'12var'!AB72/100</f>
        <v>-1.2960000000000001E-4</v>
      </c>
      <c r="AC72" s="85">
        <f>'12peso'!AC72*'12var'!AC72/100</f>
        <v>7.9999999999999996E-6</v>
      </c>
      <c r="AD72" s="85">
        <f>'12peso'!AD72*'12var'!AD72/100</f>
        <v>3.04E-5</v>
      </c>
      <c r="AE72" s="85">
        <f>'12peso'!AE72*'12var'!AE72/100</f>
        <v>2.6711999999999998E-4</v>
      </c>
      <c r="AF72" s="85">
        <f>'12peso'!AF72*'12var'!AF72/100</f>
        <v>2.2239999999999998E-4</v>
      </c>
      <c r="AG72" s="85">
        <f>'12peso'!AG72*'12var'!AG72/100</f>
        <v>-1.6685999999999998E-4</v>
      </c>
      <c r="AH72" s="85">
        <f>'12peso'!AH72*'12var'!AH72/100</f>
        <v>-2.5916999999999997E-4</v>
      </c>
      <c r="AI72" s="85">
        <f>'12peso'!AI72*'12var'!AI72/100</f>
        <v>-1.3019999999999999E-4</v>
      </c>
      <c r="AJ72" s="85">
        <f>'12peso'!AJ72*'12var'!AJ72/100</f>
        <v>1.5200000000000001E-6</v>
      </c>
      <c r="AK72" s="85">
        <f>'12peso'!AK72*'12var'!AK72/100</f>
        <v>2.3103999999999998E-4</v>
      </c>
      <c r="AL72" s="85">
        <f>'12peso'!AL72*'12var'!AL72/100</f>
        <v>1.7288999999999998E-4</v>
      </c>
      <c r="AM72" s="85">
        <f>'12peso'!AM72*'12var'!AM72/100</f>
        <v>-1.9994999999999998E-4</v>
      </c>
      <c r="AN72" s="85">
        <f>'12peso'!AN72*'12var'!AN72/100</f>
        <v>2.2800000000000001E-4</v>
      </c>
    </row>
    <row r="73" spans="1:40" x14ac:dyDescent="0.25">
      <c r="A73" s="64" t="str">
        <f>'12peso'!A73</f>
        <v>c</v>
      </c>
      <c r="B73" s="64" t="str">
        <f>'12peso'!B73</f>
        <v>nd</v>
      </c>
      <c r="C73" s="64" t="str">
        <f>'12peso'!C73</f>
        <v>a</v>
      </c>
      <c r="D73" s="64"/>
      <c r="E73" s="87">
        <f>'12peso'!E73</f>
        <v>1104023</v>
      </c>
      <c r="F73" s="88">
        <f>'12peso'!F73</f>
        <v>1104023</v>
      </c>
      <c r="G73" s="39" t="str">
        <f>'12peso'!G73</f>
        <v>Chocolate em barra e bombom</v>
      </c>
      <c r="H73" s="85">
        <f>'12peso'!H73*'12var'!H73/100</f>
        <v>3.8360000000000005E-4</v>
      </c>
      <c r="I73" s="85">
        <f>'12peso'!I73*'12var'!I73/100</f>
        <v>5.7413999999999989E-4</v>
      </c>
      <c r="J73" s="85">
        <f>'12peso'!J73*'12var'!J73/100</f>
        <v>-1.9958199999999997E-3</v>
      </c>
      <c r="K73" s="85">
        <f>'12peso'!K73*'12var'!K73/100</f>
        <v>1.7875199999999999E-3</v>
      </c>
      <c r="L73" s="85">
        <f>'12peso'!L73*'12var'!L73/100</f>
        <v>1.5153600000000003E-3</v>
      </c>
      <c r="M73" s="85">
        <f>'12peso'!M73*'12var'!M73/100</f>
        <v>1.3503599999999999E-3</v>
      </c>
      <c r="N73" s="85">
        <f>'12peso'!N73*'12var'!N73/100</f>
        <v>4.1279999999999998E-5</v>
      </c>
      <c r="O73" s="85">
        <f>'12peso'!O73*'12var'!O73/100</f>
        <v>-7.4034000000000003E-4</v>
      </c>
      <c r="P73" s="85">
        <f>'12peso'!P73*'12var'!P73/100</f>
        <v>2.1184800000000003E-3</v>
      </c>
      <c r="Q73" s="85">
        <f>'12peso'!Q73*'12var'!Q73/100</f>
        <v>-1.6464E-4</v>
      </c>
      <c r="R73" s="85">
        <f>'12peso'!R73*'12var'!R73/100</f>
        <v>-5.9972000000000009E-4</v>
      </c>
      <c r="S73" s="85">
        <f>'12peso'!S73*'12var'!S73/100</f>
        <v>7.0147999999999999E-4</v>
      </c>
      <c r="T73" s="85">
        <f>'12peso'!T73*'12var'!T73/100</f>
        <v>1.2652399999999999E-3</v>
      </c>
      <c r="U73" s="85">
        <f>'12peso'!U73*'12var'!U73/100</f>
        <v>-1.6163999999999998E-4</v>
      </c>
      <c r="V73" s="85">
        <f>'12peso'!V73*'12var'!V73/100</f>
        <v>-2.2210799999999998E-3</v>
      </c>
      <c r="W73" s="85">
        <f>'12peso'!W73*'12var'!W73/100</f>
        <v>7.984899999999999E-4</v>
      </c>
      <c r="X73" s="85">
        <f>'12peso'!X73*'12var'!X73/100</f>
        <v>3.4217099999999997E-3</v>
      </c>
      <c r="Y73" s="85">
        <f>'12peso'!Y73*'12var'!Y73/100</f>
        <v>2.0636000000000001E-3</v>
      </c>
      <c r="Z73" s="85">
        <f>'12peso'!Z73*'12var'!Z73/100</f>
        <v>-7.3277999999999993E-4</v>
      </c>
      <c r="AA73" s="85">
        <f>'12peso'!AA73*'12var'!AA73/100</f>
        <v>-1.5378599999999998E-3</v>
      </c>
      <c r="AB73" s="85">
        <f>'12peso'!AB73*'12var'!AB73/100</f>
        <v>1.0773E-3</v>
      </c>
      <c r="AC73" s="85">
        <f>'12peso'!AC73*'12var'!AC73/100</f>
        <v>-1.4829600000000002E-3</v>
      </c>
      <c r="AD73" s="85">
        <f>'12peso'!AD73*'12var'!AD73/100</f>
        <v>-2.8886E-4</v>
      </c>
      <c r="AE73" s="85">
        <f>'12peso'!AE73*'12var'!AE73/100</f>
        <v>-1.35512E-3</v>
      </c>
      <c r="AF73" s="85">
        <f>'12peso'!AF73*'12var'!AF73/100</f>
        <v>4.6223999999999994E-4</v>
      </c>
      <c r="AG73" s="85">
        <f>'12peso'!AG73*'12var'!AG73/100</f>
        <v>-5.6364000000000002E-4</v>
      </c>
      <c r="AH73" s="85">
        <f>'12peso'!AH73*'12var'!AH73/100</f>
        <v>1.8498200000000001E-3</v>
      </c>
      <c r="AI73" s="85">
        <f>'12peso'!AI73*'12var'!AI73/100</f>
        <v>-3.3098000000000003E-4</v>
      </c>
      <c r="AJ73" s="85">
        <f>'12peso'!AJ73*'12var'!AJ73/100</f>
        <v>2.7111499999999994E-3</v>
      </c>
      <c r="AK73" s="85">
        <f>'12peso'!AK73*'12var'!AK73/100</f>
        <v>2.6686399999999999E-3</v>
      </c>
      <c r="AL73" s="85">
        <f>'12peso'!AL73*'12var'!AL73/100</f>
        <v>1.1222999999999999E-3</v>
      </c>
      <c r="AM73" s="85">
        <f>'12peso'!AM73*'12var'!AM73/100</f>
        <v>6.8380000000000014E-4</v>
      </c>
      <c r="AN73" s="85">
        <f>'12peso'!AN73*'12var'!AN73/100</f>
        <v>9.892499999999999E-4</v>
      </c>
    </row>
    <row r="74" spans="1:40" x14ac:dyDescent="0.25">
      <c r="A74" s="64" t="str">
        <f>'12peso'!A74</f>
        <v>c</v>
      </c>
      <c r="B74" s="64" t="str">
        <f>'12peso'!B74</f>
        <v>nd</v>
      </c>
      <c r="C74" s="64" t="str">
        <f>'12peso'!C74</f>
        <v>a</v>
      </c>
      <c r="D74" s="64"/>
      <c r="E74" s="87">
        <f>'12peso'!E74</f>
        <v>1104032</v>
      </c>
      <c r="F74" s="88">
        <f>'12peso'!F74</f>
        <v>1104032</v>
      </c>
      <c r="G74" s="39" t="str">
        <f>'12peso'!G74</f>
        <v>Sorvete</v>
      </c>
      <c r="H74" s="85">
        <f>'12peso'!H74*'12var'!H74/100</f>
        <v>6.5820000000000003E-5</v>
      </c>
      <c r="I74" s="85">
        <f>'12peso'!I74*'12var'!I74/100</f>
        <v>3.4911999999999996E-4</v>
      </c>
      <c r="J74" s="85">
        <f>'12peso'!J74*'12var'!J74/100</f>
        <v>1.2753E-3</v>
      </c>
      <c r="K74" s="85">
        <f>'12peso'!K74*'12var'!K74/100</f>
        <v>7.5198300000000008E-3</v>
      </c>
      <c r="L74" s="85">
        <f>'12peso'!L74*'12var'!L74/100</f>
        <v>1.9522300000000001E-3</v>
      </c>
      <c r="M74" s="85">
        <f>'12peso'!M74*'12var'!M74/100</f>
        <v>3.6704000000000001E-4</v>
      </c>
      <c r="N74" s="85">
        <f>'12peso'!N74*'12var'!N74/100</f>
        <v>4.0358000000000006E-4</v>
      </c>
      <c r="O74" s="85">
        <f>'12peso'!O74*'12var'!O74/100</f>
        <v>3.3208000000000001E-4</v>
      </c>
      <c r="P74" s="85">
        <f>'12peso'!P74*'12var'!P74/100</f>
        <v>8.6505000000000002E-4</v>
      </c>
      <c r="Q74" s="85">
        <f>'12peso'!Q74*'12var'!Q74/100</f>
        <v>5.9349999999999995E-4</v>
      </c>
      <c r="R74" s="85">
        <f>'12peso'!R74*'12var'!R74/100</f>
        <v>-2.372E-5</v>
      </c>
      <c r="S74" s="85">
        <f>'12peso'!S74*'12var'!S74/100</f>
        <v>2.1222000000000002E-4</v>
      </c>
      <c r="T74" s="85">
        <f>'12peso'!T74*'12var'!T74/100</f>
        <v>5.2784999999999996E-4</v>
      </c>
      <c r="U74" s="85">
        <f>'12peso'!U74*'12var'!U74/100</f>
        <v>2.8031999999999997E-4</v>
      </c>
      <c r="V74" s="85">
        <f>'12peso'!V74*'12var'!V74/100</f>
        <v>1.1640000000000001E-3</v>
      </c>
      <c r="W74" s="85">
        <f>'12peso'!W74*'12var'!W74/100</f>
        <v>6.9498000000000008E-3</v>
      </c>
      <c r="X74" s="85">
        <f>'12peso'!X74*'12var'!X74/100</f>
        <v>1.4179500000000001E-3</v>
      </c>
      <c r="Y74" s="85">
        <f>'12peso'!Y74*'12var'!Y74/100</f>
        <v>-8.6939999999999999E-4</v>
      </c>
      <c r="Z74" s="85">
        <f>'12peso'!Z74*'12var'!Z74/100</f>
        <v>2.5850999999999999E-4</v>
      </c>
      <c r="AA74" s="85">
        <f>'12peso'!AA74*'12var'!AA74/100</f>
        <v>7.8848000000000004E-4</v>
      </c>
      <c r="AB74" s="85">
        <f>'12peso'!AB74*'12var'!AB74/100</f>
        <v>1.1998899999999999E-3</v>
      </c>
      <c r="AC74" s="85">
        <f>'12peso'!AC74*'12var'!AC74/100</f>
        <v>2.7389999999999999E-4</v>
      </c>
      <c r="AD74" s="85">
        <f>'12peso'!AD74*'12var'!AD74/100</f>
        <v>5.084E-4</v>
      </c>
      <c r="AE74" s="85">
        <f>'12peso'!AE74*'12var'!AE74/100</f>
        <v>-5.9424E-4</v>
      </c>
      <c r="AF74" s="85">
        <f>'12peso'!AF74*'12var'!AF74/100</f>
        <v>6.732000000000001E-4</v>
      </c>
      <c r="AG74" s="85">
        <f>'12peso'!AG74*'12var'!AG74/100</f>
        <v>8.4387000000000004E-4</v>
      </c>
      <c r="AH74" s="85">
        <f>'12peso'!AH74*'12var'!AH74/100</f>
        <v>1.03955E-3</v>
      </c>
      <c r="AI74" s="85">
        <f>'12peso'!AI74*'12var'!AI74/100</f>
        <v>5.5478800000000007E-3</v>
      </c>
      <c r="AJ74" s="85">
        <f>'12peso'!AJ74*'12var'!AJ74/100</f>
        <v>1.2436200000000002E-3</v>
      </c>
      <c r="AK74" s="85">
        <f>'12peso'!AK74*'12var'!AK74/100</f>
        <v>1.1994399999999998E-3</v>
      </c>
      <c r="AL74" s="85">
        <f>'12peso'!AL74*'12var'!AL74/100</f>
        <v>4.6188000000000002E-4</v>
      </c>
      <c r="AM74" s="85">
        <f>'12peso'!AM74*'12var'!AM74/100</f>
        <v>-1.2870000000000001E-4</v>
      </c>
      <c r="AN74" s="85">
        <f>'12peso'!AN74*'12var'!AN74/100</f>
        <v>9.3658999999999995E-4</v>
      </c>
    </row>
    <row r="75" spans="1:40" x14ac:dyDescent="0.25">
      <c r="A75" s="64" t="str">
        <f>'12peso'!A75</f>
        <v>c</v>
      </c>
      <c r="B75" s="64" t="str">
        <f>'12peso'!B75</f>
        <v>nd</v>
      </c>
      <c r="C75" s="64" t="str">
        <f>'12peso'!C75</f>
        <v>a</v>
      </c>
      <c r="D75" s="64"/>
      <c r="E75" s="87">
        <f>'12peso'!E75</f>
        <v>1104052</v>
      </c>
      <c r="F75" s="88">
        <f>'12peso'!F75</f>
        <v>1104052</v>
      </c>
      <c r="G75" s="39" t="str">
        <f>'12peso'!G75</f>
        <v>Chocolate e achocolatado em pó</v>
      </c>
      <c r="H75" s="85">
        <f>'12peso'!H75*'12var'!H75/100</f>
        <v>1.6080000000000001E-3</v>
      </c>
      <c r="I75" s="85">
        <f>'12peso'!I75*'12var'!I75/100</f>
        <v>4.7179999999999998E-4</v>
      </c>
      <c r="J75" s="85">
        <f>'12peso'!J75*'12var'!J75/100</f>
        <v>7.2738000000000002E-4</v>
      </c>
      <c r="K75" s="85">
        <f>'12peso'!K75*'12var'!K75/100</f>
        <v>6.8952E-4</v>
      </c>
      <c r="L75" s="85">
        <f>'12peso'!L75*'12var'!L75/100</f>
        <v>2.3490000000000004E-3</v>
      </c>
      <c r="M75" s="85">
        <f>'12peso'!M75*'12var'!M75/100</f>
        <v>1.6701800000000001E-3</v>
      </c>
      <c r="N75" s="85">
        <f>'12peso'!N75*'12var'!N75/100</f>
        <v>2.1451999999999999E-3</v>
      </c>
      <c r="O75" s="85">
        <f>'12peso'!O75*'12var'!O75/100</f>
        <v>6.3000000000000013E-4</v>
      </c>
      <c r="P75" s="85">
        <f>'12peso'!P75*'12var'!P75/100</f>
        <v>9.7999999999999997E-4</v>
      </c>
      <c r="Q75" s="85">
        <f>'12peso'!Q75*'12var'!Q75/100</f>
        <v>4.4863999999999999E-4</v>
      </c>
      <c r="R75" s="85">
        <f>'12peso'!R75*'12var'!R75/100</f>
        <v>-1.3980000000000001E-4</v>
      </c>
      <c r="S75" s="85">
        <f>'12peso'!S75*'12var'!S75/100</f>
        <v>2.6668799999999999E-3</v>
      </c>
      <c r="T75" s="85">
        <f>'12peso'!T75*'12var'!T75/100</f>
        <v>1.4601600000000001E-3</v>
      </c>
      <c r="U75" s="85">
        <f>'12peso'!U75*'12var'!U75/100</f>
        <v>2.2793399999999999E-3</v>
      </c>
      <c r="V75" s="85">
        <f>'12peso'!V75*'12var'!V75/100</f>
        <v>7.9576000000000007E-4</v>
      </c>
      <c r="W75" s="85">
        <f>'12peso'!W75*'12var'!W75/100</f>
        <v>6.5412000000000001E-4</v>
      </c>
      <c r="X75" s="85">
        <f>'12peso'!X75*'12var'!X75/100</f>
        <v>1.4636300000000003E-3</v>
      </c>
      <c r="Y75" s="85">
        <f>'12peso'!Y75*'12var'!Y75/100</f>
        <v>3.0909600000000002E-3</v>
      </c>
      <c r="Z75" s="85">
        <f>'12peso'!Z75*'12var'!Z75/100</f>
        <v>1.6475400000000001E-3</v>
      </c>
      <c r="AA75" s="85">
        <f>'12peso'!AA75*'12var'!AA75/100</f>
        <v>-2.2110000000000001E-4</v>
      </c>
      <c r="AB75" s="85">
        <f>'12peso'!AB75*'12var'!AB75/100</f>
        <v>-2.9360000000000003E-4</v>
      </c>
      <c r="AC75" s="85">
        <f>'12peso'!AC75*'12var'!AC75/100</f>
        <v>1.4454000000000001E-3</v>
      </c>
      <c r="AD75" s="85">
        <f>'12peso'!AD75*'12var'!AD75/100</f>
        <v>7.3300000000000004E-4</v>
      </c>
      <c r="AE75" s="85">
        <f>'12peso'!AE75*'12var'!AE75/100</f>
        <v>1.6700999999999997E-3</v>
      </c>
      <c r="AF75" s="85">
        <f>'12peso'!AF75*'12var'!AF75/100</f>
        <v>2.9460000000000001E-4</v>
      </c>
      <c r="AG75" s="85">
        <f>'12peso'!AG75*'12var'!AG75/100</f>
        <v>-3.2296000000000007E-4</v>
      </c>
      <c r="AH75" s="85">
        <f>'12peso'!AH75*'12var'!AH75/100</f>
        <v>1.1050400000000001E-3</v>
      </c>
      <c r="AI75" s="85">
        <f>'12peso'!AI75*'12var'!AI75/100</f>
        <v>1.4955599999999999E-3</v>
      </c>
      <c r="AJ75" s="85">
        <f>'12peso'!AJ75*'12var'!AJ75/100</f>
        <v>2.1417899999999998E-3</v>
      </c>
      <c r="AK75" s="85">
        <f>'12peso'!AK75*'12var'!AK75/100</f>
        <v>2.2079999999999999E-3</v>
      </c>
      <c r="AL75" s="85">
        <f>'12peso'!AL75*'12var'!AL75/100</f>
        <v>2.6486399999999998E-3</v>
      </c>
      <c r="AM75" s="85">
        <f>'12peso'!AM75*'12var'!AM75/100</f>
        <v>5.1476000000000007E-4</v>
      </c>
      <c r="AN75" s="85">
        <f>'12peso'!AN75*'12var'!AN75/100</f>
        <v>1.8495200000000001E-3</v>
      </c>
    </row>
    <row r="76" spans="1:40" x14ac:dyDescent="0.25">
      <c r="A76" s="64" t="str">
        <f>'12peso'!A76</f>
        <v>c</v>
      </c>
      <c r="B76" s="64" t="str">
        <f>'12peso'!B76</f>
        <v>nd</v>
      </c>
      <c r="C76" s="64" t="str">
        <f>'12peso'!C76</f>
        <v>a</v>
      </c>
      <c r="D76" s="64"/>
      <c r="E76" s="87">
        <f>'12peso'!E76</f>
        <v>1104060</v>
      </c>
      <c r="F76" s="88">
        <f>'12peso'!F76</f>
        <v>1104060</v>
      </c>
      <c r="G76" s="39" t="str">
        <f>'12peso'!G76</f>
        <v>Doce de frutas em pasta</v>
      </c>
      <c r="H76" s="85">
        <f>'12peso'!H76*'12var'!H76/100</f>
        <v>9.009E-5</v>
      </c>
      <c r="I76" s="85">
        <f>'12peso'!I76*'12var'!I76/100</f>
        <v>5.7329999999999995E-5</v>
      </c>
      <c r="J76" s="85">
        <f>'12peso'!J76*'12var'!J76/100</f>
        <v>-3.2000000000000003E-6</v>
      </c>
      <c r="K76" s="85">
        <f>'12peso'!K76*'12var'!K76/100</f>
        <v>-1.0530000000000001E-5</v>
      </c>
      <c r="L76" s="85">
        <f>'12peso'!L76*'12var'!L76/100</f>
        <v>5.9670000000000003E-5</v>
      </c>
      <c r="M76" s="85">
        <f>'12peso'!M76*'12var'!M76/100</f>
        <v>8.6799999999999996E-5</v>
      </c>
      <c r="N76" s="85">
        <f>'12peso'!N76*'12var'!N76/100</f>
        <v>7.1200000000000009E-5</v>
      </c>
      <c r="O76" s="85">
        <f>'12peso'!O76*'12var'!O76/100</f>
        <v>5.3300000000000006E-6</v>
      </c>
      <c r="P76" s="85">
        <f>'12peso'!P76*'12var'!P76/100</f>
        <v>9.8810000000000011E-5</v>
      </c>
      <c r="Q76" s="85">
        <f>'12peso'!Q76*'12var'!Q76/100</f>
        <v>4.0739999999999993E-5</v>
      </c>
      <c r="R76" s="85">
        <f>'12peso'!R76*'12var'!R76/100</f>
        <v>1.7808E-4</v>
      </c>
      <c r="S76" s="85">
        <f>'12peso'!S76*'12var'!S76/100</f>
        <v>-4.3429999999999996E-5</v>
      </c>
      <c r="T76" s="85">
        <f>'12peso'!T76*'12var'!T76/100</f>
        <v>5.4599999999999999E-5</v>
      </c>
      <c r="U76" s="85">
        <f>'12peso'!U76*'12var'!U76/100</f>
        <v>1.0363000000000001E-4</v>
      </c>
      <c r="V76" s="85">
        <f>'12peso'!V76*'12var'!V76/100</f>
        <v>8.6000000000000003E-5</v>
      </c>
      <c r="W76" s="85">
        <f>'12peso'!W76*'12var'!W76/100</f>
        <v>1.1792000000000002E-4</v>
      </c>
      <c r="X76" s="85">
        <f>'12peso'!X76*'12var'!X76/100</f>
        <v>1.359E-4</v>
      </c>
      <c r="Y76" s="85">
        <f>'12peso'!Y76*'12var'!Y76/100</f>
        <v>1.9319999999999998E-5</v>
      </c>
      <c r="Z76" s="85">
        <f>'12peso'!Z76*'12var'!Z76/100</f>
        <v>-4.0480000000000005E-5</v>
      </c>
      <c r="AA76" s="85">
        <f>'12peso'!AA76*'12var'!AA76/100</f>
        <v>6.8079999999999999E-5</v>
      </c>
      <c r="AB76" s="85">
        <f>'12peso'!AB76*'12var'!AB76/100</f>
        <v>1.9365999999999999E-4</v>
      </c>
      <c r="AC76" s="85">
        <f>'12peso'!AC76*'12var'!AC76/100</f>
        <v>9.1199999999999991E-6</v>
      </c>
      <c r="AD76" s="85">
        <f>'12peso'!AD76*'12var'!AD76/100</f>
        <v>3.6959999999999998E-5</v>
      </c>
      <c r="AE76" s="85">
        <f>'12peso'!AE76*'12var'!AE76/100</f>
        <v>-1.4255999999999999E-4</v>
      </c>
      <c r="AF76" s="85">
        <f>'12peso'!AF76*'12var'!AF76/100</f>
        <v>4.7970000000000003E-5</v>
      </c>
      <c r="AG76" s="85">
        <f>'12peso'!AG76*'12var'!AG76/100</f>
        <v>4.7039999999999997E-5</v>
      </c>
      <c r="AH76" s="85">
        <f>'12peso'!AH76*'12var'!AH76/100</f>
        <v>6.299999999999999E-6</v>
      </c>
      <c r="AI76" s="85">
        <f>'12peso'!AI76*'12var'!AI76/100</f>
        <v>1.6295999999999997E-4</v>
      </c>
      <c r="AJ76" s="85">
        <f>'12peso'!AJ76*'12var'!AJ76/100</f>
        <v>-5.1599999999999997E-6</v>
      </c>
      <c r="AK76" s="85">
        <f>'12peso'!AK76*'12var'!AK76/100</f>
        <v>1.3372999999999998E-4</v>
      </c>
      <c r="AL76" s="85">
        <f>'12peso'!AL76*'12var'!AL76/100</f>
        <v>-1.4696000000000002E-4</v>
      </c>
      <c r="AM76" s="85">
        <f>'12peso'!AM76*'12var'!AM76/100</f>
        <v>-1.2431999999999998E-4</v>
      </c>
      <c r="AN76" s="85">
        <f>'12peso'!AN76*'12var'!AN76/100</f>
        <v>7.7490000000000005E-5</v>
      </c>
    </row>
    <row r="77" spans="1:40" x14ac:dyDescent="0.25">
      <c r="A77" s="64">
        <f>'12peso'!A77</f>
        <v>0</v>
      </c>
      <c r="B77" s="64">
        <f>'12peso'!B77</f>
        <v>0</v>
      </c>
      <c r="C77" s="64">
        <f>'12peso'!C77</f>
        <v>0</v>
      </c>
      <c r="D77" s="64"/>
      <c r="E77" s="110">
        <f>'12peso'!E77</f>
        <v>1105000</v>
      </c>
      <c r="F77" s="114">
        <f>'12peso'!F77</f>
        <v>1105</v>
      </c>
      <c r="G77" s="99" t="str">
        <f>'12peso'!G77</f>
        <v>Hortaliças e verduras</v>
      </c>
      <c r="H77" s="85">
        <f>'12peso'!H77*'12var'!H77/100</f>
        <v>8.5955999999999984E-3</v>
      </c>
      <c r="I77" s="85">
        <f>'12peso'!I77*'12var'!I77/100</f>
        <v>9.9763999999999999E-3</v>
      </c>
      <c r="J77" s="85">
        <f>'12peso'!J77*'12var'!J77/100</f>
        <v>4.6125000000000003E-3</v>
      </c>
      <c r="K77" s="85">
        <f>'12peso'!K77*'12var'!K77/100</f>
        <v>3.3472000000000003E-3</v>
      </c>
      <c r="L77" s="85">
        <f>'12peso'!L77*'12var'!L77/100</f>
        <v>2.0697599999999999E-3</v>
      </c>
      <c r="M77" s="85">
        <f>'12peso'!M77*'12var'!M77/100</f>
        <v>6.2049999999999996E-3</v>
      </c>
      <c r="N77" s="85">
        <f>'12peso'!N77*'12var'!N77/100</f>
        <v>1.02258E-2</v>
      </c>
      <c r="O77" s="85">
        <f>'12peso'!O77*'12var'!O77/100</f>
        <v>-8.7475199999999999E-3</v>
      </c>
      <c r="P77" s="85">
        <f>'12peso'!P77*'12var'!P77/100</f>
        <v>-1.1193660000000001E-2</v>
      </c>
      <c r="Q77" s="85">
        <f>'12peso'!Q77*'12var'!Q77/100</f>
        <v>-1.4406000000000003E-4</v>
      </c>
      <c r="R77" s="85">
        <f>'12peso'!R77*'12var'!R77/100</f>
        <v>-1.28772E-3</v>
      </c>
      <c r="S77" s="85">
        <f>'12peso'!S77*'12var'!S77/100</f>
        <v>7.6520099999999999E-3</v>
      </c>
      <c r="T77" s="85">
        <f>'12peso'!T77*'12var'!T77/100</f>
        <v>2.2577940000000001E-2</v>
      </c>
      <c r="U77" s="85">
        <f>'12peso'!U77*'12var'!U77/100</f>
        <v>1.4349800000000001E-2</v>
      </c>
      <c r="V77" s="85">
        <f>'12peso'!V77*'12var'!V77/100</f>
        <v>5.9384400000000006E-3</v>
      </c>
      <c r="W77" s="85">
        <f>'12peso'!W77*'12var'!W77/100</f>
        <v>8.1492200000000004E-3</v>
      </c>
      <c r="X77" s="85">
        <f>'12peso'!X77*'12var'!X77/100</f>
        <v>-9.3573000000000007E-4</v>
      </c>
      <c r="Y77" s="85">
        <f>'12peso'!Y77*'12var'!Y77/100</f>
        <v>-1.594485E-2</v>
      </c>
      <c r="Z77" s="85">
        <f>'12peso'!Z77*'12var'!Z77/100</f>
        <v>-1.7595E-3</v>
      </c>
      <c r="AA77" s="85">
        <f>'12peso'!AA77*'12var'!AA77/100</f>
        <v>2.3269999999999999E-5</v>
      </c>
      <c r="AB77" s="85">
        <f>'12peso'!AB77*'12var'!AB77/100</f>
        <v>-1.2213719999999999E-2</v>
      </c>
      <c r="AC77" s="85">
        <f>'12peso'!AC77*'12var'!AC77/100</f>
        <v>-5.1292799999999991E-3</v>
      </c>
      <c r="AD77" s="85">
        <f>'12peso'!AD77*'12var'!AD77/100</f>
        <v>6.0889399999999993E-3</v>
      </c>
      <c r="AE77" s="85">
        <f>'12peso'!AE77*'12var'!AE77/100</f>
        <v>4.7698199999999993E-3</v>
      </c>
      <c r="AF77" s="85">
        <f>'12peso'!AF77*'12var'!AF77/100</f>
        <v>1.3306139999999999E-2</v>
      </c>
      <c r="AG77" s="85">
        <f>'12peso'!AG77*'12var'!AG77/100</f>
        <v>2.6654279999999999E-2</v>
      </c>
      <c r="AH77" s="85">
        <f>'12peso'!AH77*'12var'!AH77/100</f>
        <v>2.4167519999999998E-2</v>
      </c>
      <c r="AI77" s="85">
        <f>'12peso'!AI77*'12var'!AI77/100</f>
        <v>-2.7980000000000001E-3</v>
      </c>
      <c r="AJ77" s="85">
        <f>'12peso'!AJ77*'12var'!AJ77/100</f>
        <v>-1.0485120000000001E-2</v>
      </c>
      <c r="AK77" s="85">
        <f>'12peso'!AK77*'12var'!AK77/100</f>
        <v>-1.7529400000000001E-2</v>
      </c>
      <c r="AL77" s="85">
        <f>'12peso'!AL77*'12var'!AL77/100</f>
        <v>-8.3088900000000011E-3</v>
      </c>
      <c r="AM77" s="85">
        <f>'12peso'!AM77*'12var'!AM77/100</f>
        <v>-1.2763519999999999E-2</v>
      </c>
      <c r="AN77" s="85">
        <f>'12peso'!AN77*'12var'!AN77/100</f>
        <v>-3.75312E-3</v>
      </c>
    </row>
    <row r="78" spans="1:40" x14ac:dyDescent="0.25">
      <c r="A78" s="64" t="str">
        <f>'12peso'!A78</f>
        <v>nc</v>
      </c>
      <c r="B78" s="64" t="str">
        <f>'12peso'!B78</f>
        <v>nd</v>
      </c>
      <c r="C78" s="64" t="str">
        <f>'12peso'!C78</f>
        <v>a</v>
      </c>
      <c r="D78" s="64"/>
      <c r="E78" s="87">
        <f>'12peso'!E78</f>
        <v>1105001</v>
      </c>
      <c r="F78" s="88">
        <f>'12peso'!F78</f>
        <v>1105001</v>
      </c>
      <c r="G78" s="39" t="str">
        <f>'12peso'!G78</f>
        <v>Alface</v>
      </c>
      <c r="H78" s="85">
        <f>'12peso'!H78*'12var'!H78/100</f>
        <v>4.8289800000000001E-3</v>
      </c>
      <c r="I78" s="85">
        <f>'12peso'!I78*'12var'!I78/100</f>
        <v>5.8648199999999998E-3</v>
      </c>
      <c r="J78" s="85">
        <f>'12peso'!J78*'12var'!J78/100</f>
        <v>2.7911199999999998E-3</v>
      </c>
      <c r="K78" s="85">
        <f>'12peso'!K78*'12var'!K78/100</f>
        <v>2.0496999999999998E-3</v>
      </c>
      <c r="L78" s="85">
        <f>'12peso'!L78*'12var'!L78/100</f>
        <v>4.7978000000000007E-4</v>
      </c>
      <c r="M78" s="85">
        <f>'12peso'!M78*'12var'!M78/100</f>
        <v>5.0159999999999996E-3</v>
      </c>
      <c r="N78" s="85">
        <f>'12peso'!N78*'12var'!N78/100</f>
        <v>6.2576799999999998E-3</v>
      </c>
      <c r="O78" s="85">
        <f>'12peso'!O78*'12var'!O78/100</f>
        <v>-6.1747199999999999E-3</v>
      </c>
      <c r="P78" s="85">
        <f>'12peso'!P78*'12var'!P78/100</f>
        <v>-7.5911400000000006E-3</v>
      </c>
      <c r="Q78" s="85">
        <f>'12peso'!Q78*'12var'!Q78/100</f>
        <v>4.016E-4</v>
      </c>
      <c r="R78" s="85">
        <f>'12peso'!R78*'12var'!R78/100</f>
        <v>3.8114000000000003E-4</v>
      </c>
      <c r="S78" s="85">
        <f>'12peso'!S78*'12var'!S78/100</f>
        <v>3.7237199999999998E-3</v>
      </c>
      <c r="T78" s="85">
        <f>'12peso'!T78*'12var'!T78/100</f>
        <v>1.3801999999999998E-2</v>
      </c>
      <c r="U78" s="85">
        <f>'12peso'!U78*'12var'!U78/100</f>
        <v>3.74034E-3</v>
      </c>
      <c r="V78" s="85">
        <f>'12peso'!V78*'12var'!V78/100</f>
        <v>-4.8708000000000003E-4</v>
      </c>
      <c r="W78" s="85">
        <f>'12peso'!W78*'12var'!W78/100</f>
        <v>5.9960199999999995E-3</v>
      </c>
      <c r="X78" s="85">
        <f>'12peso'!X78*'12var'!X78/100</f>
        <v>-4.1607800000000002E-3</v>
      </c>
      <c r="Y78" s="85">
        <f>'12peso'!Y78*'12var'!Y78/100</f>
        <v>-7.28204E-3</v>
      </c>
      <c r="Z78" s="85">
        <f>'12peso'!Z78*'12var'!Z78/100</f>
        <v>3.4632E-3</v>
      </c>
      <c r="AA78" s="85">
        <f>'12peso'!AA78*'12var'!AA78/100</f>
        <v>1.4872000000000002E-3</v>
      </c>
      <c r="AB78" s="85">
        <f>'12peso'!AB78*'12var'!AB78/100</f>
        <v>-6.7857199999999994E-3</v>
      </c>
      <c r="AC78" s="85">
        <f>'12peso'!AC78*'12var'!AC78/100</f>
        <v>-3.2628399999999995E-3</v>
      </c>
      <c r="AD78" s="85">
        <f>'12peso'!AD78*'12var'!AD78/100</f>
        <v>3.1558999999999997E-3</v>
      </c>
      <c r="AE78" s="85">
        <f>'12peso'!AE78*'12var'!AE78/100</f>
        <v>2.8595700000000001E-3</v>
      </c>
      <c r="AF78" s="85">
        <f>'12peso'!AF78*'12var'!AF78/100</f>
        <v>6.0657300000000001E-3</v>
      </c>
      <c r="AG78" s="85">
        <f>'12peso'!AG78*'12var'!AG78/100</f>
        <v>1.9945350000000001E-2</v>
      </c>
      <c r="AH78" s="85">
        <f>'12peso'!AH78*'12var'!AH78/100</f>
        <v>1.5169540000000002E-2</v>
      </c>
      <c r="AI78" s="85">
        <f>'12peso'!AI78*'12var'!AI78/100</f>
        <v>-4.3541600000000001E-3</v>
      </c>
      <c r="AJ78" s="85">
        <f>'12peso'!AJ78*'12var'!AJ78/100</f>
        <v>-9.6991200000000003E-3</v>
      </c>
      <c r="AK78" s="85">
        <f>'12peso'!AK78*'12var'!AK78/100</f>
        <v>-1.34232E-2</v>
      </c>
      <c r="AL78" s="85">
        <f>'12peso'!AL78*'12var'!AL78/100</f>
        <v>-3.2838299999999997E-3</v>
      </c>
      <c r="AM78" s="85">
        <f>'12peso'!AM78*'12var'!AM78/100</f>
        <v>-8.7058399999999994E-3</v>
      </c>
      <c r="AN78" s="85">
        <f>'12peso'!AN78*'12var'!AN78/100</f>
        <v>-2.3504199999999998E-3</v>
      </c>
    </row>
    <row r="79" spans="1:40" x14ac:dyDescent="0.25">
      <c r="A79" s="64" t="str">
        <f>'12peso'!A79</f>
        <v>nc</v>
      </c>
      <c r="B79" s="64" t="str">
        <f>'12peso'!B79</f>
        <v>nd</v>
      </c>
      <c r="C79" s="64" t="str">
        <f>'12peso'!C79</f>
        <v>a</v>
      </c>
      <c r="D79" s="64"/>
      <c r="E79" s="87">
        <f>'12peso'!E79</f>
        <v>1105004</v>
      </c>
      <c r="F79" s="88">
        <f>'12peso'!F79</f>
        <v>1105004</v>
      </c>
      <c r="G79" s="39" t="str">
        <f>'12peso'!G79</f>
        <v>Coentro</v>
      </c>
      <c r="H79" s="85">
        <f>'12peso'!H79*'12var'!H79/100</f>
        <v>2.7449999999999995E-4</v>
      </c>
      <c r="I79" s="85">
        <f>'12peso'!I79*'12var'!I79/100</f>
        <v>4.6E-6</v>
      </c>
      <c r="J79" s="85">
        <f>'12peso'!J79*'12var'!J79/100</f>
        <v>-1.7663999999999999E-4</v>
      </c>
      <c r="K79" s="85">
        <f>'12peso'!K79*'12var'!K79/100</f>
        <v>-1.5841999999999999E-4</v>
      </c>
      <c r="L79" s="85">
        <f>'12peso'!L79*'12var'!L79/100</f>
        <v>4.2978000000000005E-4</v>
      </c>
      <c r="M79" s="85">
        <f>'12peso'!M79*'12var'!M79/100</f>
        <v>7.2800000000000006E-6</v>
      </c>
      <c r="N79" s="85">
        <f>'12peso'!N79*'12var'!N79/100</f>
        <v>-1.6562E-4</v>
      </c>
      <c r="O79" s="85">
        <f>'12peso'!O79*'12var'!O79/100</f>
        <v>-8.7220000000000009E-5</v>
      </c>
      <c r="P79" s="85">
        <f>'12peso'!P79*'12var'!P79/100</f>
        <v>-3.4936E-4</v>
      </c>
      <c r="Q79" s="85">
        <f>'12peso'!Q79*'12var'!Q79/100</f>
        <v>4.4352000000000004E-4</v>
      </c>
      <c r="R79" s="85">
        <f>'12peso'!R79*'12var'!R79/100</f>
        <v>-2.0680000000000001E-4</v>
      </c>
      <c r="S79" s="85">
        <f>'12peso'!S79*'12var'!S79/100</f>
        <v>7.7095000000000006E-4</v>
      </c>
      <c r="T79" s="85">
        <f>'12peso'!T79*'12var'!T79/100</f>
        <v>7.5347999999999995E-4</v>
      </c>
      <c r="U79" s="85">
        <f>'12peso'!U79*'12var'!U79/100</f>
        <v>1.18107E-3</v>
      </c>
      <c r="V79" s="85">
        <f>'12peso'!V79*'12var'!V79/100</f>
        <v>4.0656999999999998E-4</v>
      </c>
      <c r="W79" s="85">
        <f>'12peso'!W79*'12var'!W79/100</f>
        <v>4.0679999999999997E-5</v>
      </c>
      <c r="X79" s="85">
        <f>'12peso'!X79*'12var'!X79/100</f>
        <v>1.8441600000000001E-3</v>
      </c>
      <c r="Y79" s="85">
        <f>'12peso'!Y79*'12var'!Y79/100</f>
        <v>-1.3169E-3</v>
      </c>
      <c r="Z79" s="85">
        <f>'12peso'!Z79*'12var'!Z79/100</f>
        <v>-1.8603000000000001E-4</v>
      </c>
      <c r="AA79" s="85">
        <f>'12peso'!AA79*'12var'!AA79/100</f>
        <v>-4.1974999999999998E-4</v>
      </c>
      <c r="AB79" s="85">
        <f>'12peso'!AB79*'12var'!AB79/100</f>
        <v>-4.0848000000000002E-4</v>
      </c>
      <c r="AC79" s="85">
        <f>'12peso'!AC79*'12var'!AC79/100</f>
        <v>2.7242E-4</v>
      </c>
      <c r="AD79" s="85">
        <f>'12peso'!AD79*'12var'!AD79/100</f>
        <v>7.3574999999999997E-4</v>
      </c>
      <c r="AE79" s="85">
        <f>'12peso'!AE79*'12var'!AE79/100</f>
        <v>-5.4867999999999996E-4</v>
      </c>
      <c r="AF79" s="85">
        <f>'12peso'!AF79*'12var'!AF79/100</f>
        <v>8.1532000000000002E-4</v>
      </c>
      <c r="AG79" s="85">
        <f>'12peso'!AG79*'12var'!AG79/100</f>
        <v>-1.06372E-3</v>
      </c>
      <c r="AH79" s="85">
        <f>'12peso'!AH79*'12var'!AH79/100</f>
        <v>5.4809999999999993E-4</v>
      </c>
      <c r="AI79" s="85">
        <f>'12peso'!AI79*'12var'!AI79/100</f>
        <v>4.8950000000000003E-4</v>
      </c>
      <c r="AJ79" s="85">
        <f>'12peso'!AJ79*'12var'!AJ79/100</f>
        <v>-1.2198000000000001E-4</v>
      </c>
      <c r="AK79" s="85">
        <f>'12peso'!AK79*'12var'!AK79/100</f>
        <v>3.2479999999999994E-5</v>
      </c>
      <c r="AL79" s="85">
        <f>'12peso'!AL79*'12var'!AL79/100</f>
        <v>-3.3300000000000003E-6</v>
      </c>
      <c r="AM79" s="85">
        <f>'12peso'!AM79*'12var'!AM79/100</f>
        <v>-1.5344000000000002E-4</v>
      </c>
      <c r="AN79" s="85">
        <f>'12peso'!AN79*'12var'!AN79/100</f>
        <v>1.5399999999999998E-4</v>
      </c>
    </row>
    <row r="80" spans="1:40" x14ac:dyDescent="0.25">
      <c r="A80" s="64" t="str">
        <f>'12peso'!A80</f>
        <v>nc</v>
      </c>
      <c r="B80" s="64" t="str">
        <f>'12peso'!B80</f>
        <v>nd</v>
      </c>
      <c r="C80" s="64" t="str">
        <f>'12peso'!C80</f>
        <v>a</v>
      </c>
      <c r="D80" s="64"/>
      <c r="E80" s="87">
        <f>'12peso'!E80</f>
        <v>1105005</v>
      </c>
      <c r="F80" s="88">
        <f>'12peso'!F80</f>
        <v>1105005</v>
      </c>
      <c r="G80" s="39" t="str">
        <f>'12peso'!G80</f>
        <v>Couve</v>
      </c>
      <c r="H80" s="85">
        <f>'12peso'!H80*'12var'!H80/100</f>
        <v>9.1656000000000018E-4</v>
      </c>
      <c r="I80" s="85">
        <f>'12peso'!I80*'12var'!I80/100</f>
        <v>5.2088999999999998E-4</v>
      </c>
      <c r="J80" s="85">
        <f>'12peso'!J80*'12var'!J80/100</f>
        <v>1.8849000000000001E-4</v>
      </c>
      <c r="K80" s="85">
        <f>'12peso'!K80*'12var'!K80/100</f>
        <v>-3.3299999999999996E-5</v>
      </c>
      <c r="L80" s="85">
        <f>'12peso'!L80*'12var'!L80/100</f>
        <v>1.0580000000000001E-3</v>
      </c>
      <c r="M80" s="85">
        <f>'12peso'!M80*'12var'!M80/100</f>
        <v>2.8371000000000001E-4</v>
      </c>
      <c r="N80" s="85">
        <f>'12peso'!N80*'12var'!N80/100</f>
        <v>2.3715999999999999E-4</v>
      </c>
      <c r="O80" s="85">
        <f>'12peso'!O80*'12var'!O80/100</f>
        <v>-1.0969200000000001E-3</v>
      </c>
      <c r="P80" s="85">
        <f>'12peso'!P80*'12var'!P80/100</f>
        <v>-4.8359999999999999E-4</v>
      </c>
      <c r="Q80" s="85">
        <f>'12peso'!Q80*'12var'!Q80/100</f>
        <v>-1.4939999999999997E-4</v>
      </c>
      <c r="R80" s="85">
        <f>'12peso'!R80*'12var'!R80/100</f>
        <v>-1.1747999999999999E-4</v>
      </c>
      <c r="S80" s="85">
        <f>'12peso'!S80*'12var'!S80/100</f>
        <v>3.2384000000000004E-4</v>
      </c>
      <c r="T80" s="85">
        <f>'12peso'!T80*'12var'!T80/100</f>
        <v>1.2602399999999999E-3</v>
      </c>
      <c r="U80" s="85">
        <f>'12peso'!U80*'12var'!U80/100</f>
        <v>1.41372E-3</v>
      </c>
      <c r="V80" s="85">
        <f>'12peso'!V80*'12var'!V80/100</f>
        <v>1.5075000000000001E-4</v>
      </c>
      <c r="W80" s="85">
        <f>'12peso'!W80*'12var'!W80/100</f>
        <v>8.1406000000000002E-4</v>
      </c>
      <c r="X80" s="85">
        <f>'12peso'!X80*'12var'!X80/100</f>
        <v>1.7765000000000001E-4</v>
      </c>
      <c r="Y80" s="85">
        <f>'12peso'!Y80*'12var'!Y80/100</f>
        <v>-9.9540000000000023E-4</v>
      </c>
      <c r="Z80" s="85">
        <f>'12peso'!Z80*'12var'!Z80/100</f>
        <v>4.1790000000000005E-5</v>
      </c>
      <c r="AA80" s="85">
        <f>'12peso'!AA80*'12var'!AA80/100</f>
        <v>-6.7999999999999999E-5</v>
      </c>
      <c r="AB80" s="85">
        <f>'12peso'!AB80*'12var'!AB80/100</f>
        <v>-1.11042E-3</v>
      </c>
      <c r="AC80" s="85">
        <f>'12peso'!AC80*'12var'!AC80/100</f>
        <v>-4.0579000000000006E-4</v>
      </c>
      <c r="AD80" s="85">
        <f>'12peso'!AD80*'12var'!AD80/100</f>
        <v>6.1698000000000005E-4</v>
      </c>
      <c r="AE80" s="85">
        <f>'12peso'!AE80*'12var'!AE80/100</f>
        <v>1.1219999999999999E-5</v>
      </c>
      <c r="AF80" s="85">
        <f>'12peso'!AF80*'12var'!AF80/100</f>
        <v>9.9736000000000009E-4</v>
      </c>
      <c r="AG80" s="85">
        <f>'12peso'!AG80*'12var'!AG80/100</f>
        <v>9.7791999999999996E-4</v>
      </c>
      <c r="AH80" s="85">
        <f>'12peso'!AH80*'12var'!AH80/100</f>
        <v>1.4367799999999999E-3</v>
      </c>
      <c r="AI80" s="85">
        <f>'12peso'!AI80*'12var'!AI80/100</f>
        <v>2.5531000000000002E-4</v>
      </c>
      <c r="AJ80" s="85">
        <f>'12peso'!AJ80*'12var'!AJ80/100</f>
        <v>1.3632E-4</v>
      </c>
      <c r="AK80" s="85">
        <f>'12peso'!AK80*'12var'!AK80/100</f>
        <v>-5.1971999999999999E-4</v>
      </c>
      <c r="AL80" s="85">
        <f>'12peso'!AL80*'12var'!AL80/100</f>
        <v>-3.8295000000000001E-4</v>
      </c>
      <c r="AM80" s="85">
        <f>'12peso'!AM80*'12var'!AM80/100</f>
        <v>-1.36213E-3</v>
      </c>
      <c r="AN80" s="85">
        <f>'12peso'!AN80*'12var'!AN80/100</f>
        <v>-1.9278000000000001E-4</v>
      </c>
    </row>
    <row r="81" spans="1:40" x14ac:dyDescent="0.25">
      <c r="A81" s="64" t="str">
        <f>'12peso'!A81</f>
        <v>nc</v>
      </c>
      <c r="B81" s="64" t="str">
        <f>'12peso'!B81</f>
        <v>nd</v>
      </c>
      <c r="C81" s="64" t="str">
        <f>'12peso'!C81</f>
        <v>a</v>
      </c>
      <c r="D81" s="64"/>
      <c r="E81" s="87">
        <f>'12peso'!E81</f>
        <v>1105006</v>
      </c>
      <c r="F81" s="88">
        <f>'12peso'!F81</f>
        <v>1105006</v>
      </c>
      <c r="G81" s="39" t="str">
        <f>'12peso'!G81</f>
        <v>Couve-flor</v>
      </c>
      <c r="H81" s="85">
        <f>'12peso'!H81*'12var'!H81/100</f>
        <v>3.8130000000000005E-4</v>
      </c>
      <c r="I81" s="85">
        <f>'12peso'!I81*'12var'!I81/100</f>
        <v>1.638E-4</v>
      </c>
      <c r="J81" s="85">
        <f>'12peso'!J81*'12var'!J81/100</f>
        <v>2.8691999999999997E-4</v>
      </c>
      <c r="K81" s="85">
        <f>'12peso'!K81*'12var'!K81/100</f>
        <v>4.8242999999999995E-4</v>
      </c>
      <c r="L81" s="85">
        <f>'12peso'!L81*'12var'!L81/100</f>
        <v>-2.8600000000000001E-4</v>
      </c>
      <c r="M81" s="85">
        <f>'12peso'!M81*'12var'!M81/100</f>
        <v>-1.9598000000000003E-4</v>
      </c>
      <c r="N81" s="85">
        <f>'12peso'!N81*'12var'!N81/100</f>
        <v>-7.8389999999999986E-5</v>
      </c>
      <c r="O81" s="85">
        <f>'12peso'!O81*'12var'!O81/100</f>
        <v>-9.3480000000000006E-5</v>
      </c>
      <c r="P81" s="85">
        <f>'12peso'!P81*'12var'!P81/100</f>
        <v>-4.7249E-4</v>
      </c>
      <c r="Q81" s="85">
        <f>'12peso'!Q81*'12var'!Q81/100</f>
        <v>4.3392000000000007E-4</v>
      </c>
      <c r="R81" s="85">
        <f>'12peso'!R81*'12var'!R81/100</f>
        <v>-7.1999999999999999E-7</v>
      </c>
      <c r="S81" s="85">
        <f>'12peso'!S81*'12var'!S81/100</f>
        <v>3.1895999999999991E-4</v>
      </c>
      <c r="T81" s="85">
        <f>'12peso'!T81*'12var'!T81/100</f>
        <v>1.6681999999999998E-4</v>
      </c>
      <c r="U81" s="85">
        <f>'12peso'!U81*'12var'!U81/100</f>
        <v>6.5199999999999999E-5</v>
      </c>
      <c r="V81" s="85">
        <f>'12peso'!V81*'12var'!V81/100</f>
        <v>1.5640000000000001E-4</v>
      </c>
      <c r="W81" s="85">
        <f>'12peso'!W81*'12var'!W81/100</f>
        <v>7.5599999999999996E-6</v>
      </c>
      <c r="X81" s="85">
        <f>'12peso'!X81*'12var'!X81/100</f>
        <v>8.8200000000000003E-5</v>
      </c>
      <c r="Y81" s="85">
        <f>'12peso'!Y81*'12var'!Y81/100</f>
        <v>-2.8686E-4</v>
      </c>
      <c r="Z81" s="85">
        <f>'12peso'!Z81*'12var'!Z81/100</f>
        <v>-1.4547E-4</v>
      </c>
      <c r="AA81" s="85">
        <f>'12peso'!AA81*'12var'!AA81/100</f>
        <v>-2.2533999999999998E-4</v>
      </c>
      <c r="AB81" s="85">
        <f>'12peso'!AB81*'12var'!AB81/100</f>
        <v>-2.1069999999999997E-4</v>
      </c>
      <c r="AC81" s="85">
        <f>'12peso'!AC81*'12var'!AC81/100</f>
        <v>1.5972E-4</v>
      </c>
      <c r="AD81" s="85">
        <f>'12peso'!AD81*'12var'!AD81/100</f>
        <v>1.5260000000000002E-4</v>
      </c>
      <c r="AE81" s="85">
        <f>'12peso'!AE81*'12var'!AE81/100</f>
        <v>1.0043999999999999E-4</v>
      </c>
      <c r="AF81" s="85">
        <f>'12peso'!AF81*'12var'!AF81/100</f>
        <v>4.1769000000000002E-4</v>
      </c>
      <c r="AG81" s="85">
        <f>'12peso'!AG81*'12var'!AG81/100</f>
        <v>2.4897E-4</v>
      </c>
      <c r="AH81" s="85">
        <f>'12peso'!AH81*'12var'!AH81/100</f>
        <v>4.1895000000000002E-4</v>
      </c>
      <c r="AI81" s="85">
        <f>'12peso'!AI81*'12var'!AI81/100</f>
        <v>-8.6399999999999986E-6</v>
      </c>
      <c r="AJ81" s="85">
        <f>'12peso'!AJ81*'12var'!AJ81/100</f>
        <v>-1.1952000000000001E-4</v>
      </c>
      <c r="AK81" s="85">
        <f>'12peso'!AK81*'12var'!AK81/100</f>
        <v>-1.058E-4</v>
      </c>
      <c r="AL81" s="85">
        <f>'12peso'!AL81*'12var'!AL81/100</f>
        <v>-2.7719999999999996E-4</v>
      </c>
      <c r="AM81" s="85">
        <f>'12peso'!AM81*'12var'!AM81/100</f>
        <v>-3.9899999999999994E-5</v>
      </c>
      <c r="AN81" s="85">
        <f>'12peso'!AN81*'12var'!AN81/100</f>
        <v>-1.617E-4</v>
      </c>
    </row>
    <row r="82" spans="1:40" x14ac:dyDescent="0.25">
      <c r="A82" s="64" t="str">
        <f>'12peso'!A82</f>
        <v>nc</v>
      </c>
      <c r="B82" s="64" t="str">
        <f>'12peso'!B82</f>
        <v>nd</v>
      </c>
      <c r="C82" s="64" t="str">
        <f>'12peso'!C82</f>
        <v>a</v>
      </c>
      <c r="D82" s="64"/>
      <c r="E82" s="87">
        <f>'12peso'!E82</f>
        <v>1105010</v>
      </c>
      <c r="F82" s="88">
        <f>'12peso'!F82</f>
        <v>1105010</v>
      </c>
      <c r="G82" s="39" t="str">
        <f>'12peso'!G82</f>
        <v>Repolho</v>
      </c>
      <c r="H82" s="85">
        <f>'12peso'!H82*'12var'!H82/100</f>
        <v>7.0080000000000001E-4</v>
      </c>
      <c r="I82" s="85">
        <f>'12peso'!I82*'12var'!I82/100</f>
        <v>1.70232E-3</v>
      </c>
      <c r="J82" s="85">
        <f>'12peso'!J82*'12var'!J82/100</f>
        <v>-1.0584800000000001E-3</v>
      </c>
      <c r="K82" s="85">
        <f>'12peso'!K82*'12var'!K82/100</f>
        <v>4.3250000000000005E-4</v>
      </c>
      <c r="L82" s="85">
        <f>'12peso'!L82*'12var'!L82/100</f>
        <v>-2.9600999999999998E-4</v>
      </c>
      <c r="M82" s="85">
        <f>'12peso'!M82*'12var'!M82/100</f>
        <v>1.5512700000000002E-3</v>
      </c>
      <c r="N82" s="85">
        <f>'12peso'!N82*'12var'!N82/100</f>
        <v>2.04864E-3</v>
      </c>
      <c r="O82" s="85">
        <f>'12peso'!O82*'12var'!O82/100</f>
        <v>4.9132000000000006E-4</v>
      </c>
      <c r="P82" s="85">
        <f>'12peso'!P82*'12var'!P82/100</f>
        <v>-8.8108999999999995E-4</v>
      </c>
      <c r="Q82" s="85">
        <f>'12peso'!Q82*'12var'!Q82/100</f>
        <v>-1.04429E-3</v>
      </c>
      <c r="R82" s="85">
        <f>'12peso'!R82*'12var'!R82/100</f>
        <v>-9.9905000000000002E-4</v>
      </c>
      <c r="S82" s="85">
        <f>'12peso'!S82*'12var'!S82/100</f>
        <v>8.5008000000000002E-4</v>
      </c>
      <c r="T82" s="85">
        <f>'12peso'!T82*'12var'!T82/100</f>
        <v>3.6347999999999997E-3</v>
      </c>
      <c r="U82" s="85">
        <f>'12peso'!U82*'12var'!U82/100</f>
        <v>5.8447200000000003E-3</v>
      </c>
      <c r="V82" s="85">
        <f>'12peso'!V82*'12var'!V82/100</f>
        <v>5.5090000000000009E-3</v>
      </c>
      <c r="W82" s="85">
        <f>'12peso'!W82*'12var'!W82/100</f>
        <v>-4.1912000000000004E-4</v>
      </c>
      <c r="X82" s="85">
        <f>'12peso'!X82*'12var'!X82/100</f>
        <v>-9.9646999999999995E-4</v>
      </c>
      <c r="Y82" s="85">
        <f>'12peso'!Y82*'12var'!Y82/100</f>
        <v>-4.1224800000000004E-3</v>
      </c>
      <c r="Z82" s="85">
        <f>'12peso'!Z82*'12var'!Z82/100</f>
        <v>-3.3230399999999998E-3</v>
      </c>
      <c r="AA82" s="85">
        <f>'12peso'!AA82*'12var'!AA82/100</f>
        <v>-1.4228999999999999E-3</v>
      </c>
      <c r="AB82" s="85">
        <f>'12peso'!AB82*'12var'!AB82/100</f>
        <v>-1.7818000000000001E-3</v>
      </c>
      <c r="AC82" s="85">
        <f>'12peso'!AC82*'12var'!AC82/100</f>
        <v>-9.9442999999999992E-4</v>
      </c>
      <c r="AD82" s="85">
        <f>'12peso'!AD82*'12var'!AD82/100</f>
        <v>2.385E-5</v>
      </c>
      <c r="AE82" s="85">
        <f>'12peso'!AE82*'12var'!AE82/100</f>
        <v>1.7028000000000002E-3</v>
      </c>
      <c r="AF82" s="85">
        <f>'12peso'!AF82*'12var'!AF82/100</f>
        <v>2.4393000000000001E-3</v>
      </c>
      <c r="AG82" s="85">
        <f>'12peso'!AG82*'12var'!AG82/100</f>
        <v>3.44955E-3</v>
      </c>
      <c r="AH82" s="85">
        <f>'12peso'!AH82*'12var'!AH82/100</f>
        <v>4.0439999999999999E-3</v>
      </c>
      <c r="AI82" s="85">
        <f>'12peso'!AI82*'12var'!AI82/100</f>
        <v>-2.1317999999999999E-4</v>
      </c>
      <c r="AJ82" s="85">
        <f>'12peso'!AJ82*'12var'!AJ82/100</f>
        <v>3.3299999999999996E-4</v>
      </c>
      <c r="AK82" s="85">
        <f>'12peso'!AK82*'12var'!AK82/100</f>
        <v>-2.8195999999999998E-3</v>
      </c>
      <c r="AL82" s="85">
        <f>'12peso'!AL82*'12var'!AL82/100</f>
        <v>-2.5273800000000001E-3</v>
      </c>
      <c r="AM82" s="85">
        <f>'12peso'!AM82*'12var'!AM82/100</f>
        <v>-1.50416E-3</v>
      </c>
      <c r="AN82" s="85">
        <f>'12peso'!AN82*'12var'!AN82/100</f>
        <v>-1.0020000000000001E-3</v>
      </c>
    </row>
    <row r="83" spans="1:40" x14ac:dyDescent="0.25">
      <c r="A83" s="64" t="str">
        <f>'12peso'!A83</f>
        <v>nc</v>
      </c>
      <c r="B83" s="64" t="str">
        <f>'12peso'!B83</f>
        <v>nd</v>
      </c>
      <c r="C83" s="64" t="str">
        <f>'12peso'!C83</f>
        <v>a</v>
      </c>
      <c r="D83" s="64"/>
      <c r="E83" s="87">
        <f>'12peso'!E83</f>
        <v>1105012</v>
      </c>
      <c r="F83" s="88">
        <f>'12peso'!F83</f>
        <v>1105012</v>
      </c>
      <c r="G83" s="39" t="str">
        <f>'12peso'!G83</f>
        <v>Cheiro-verde</v>
      </c>
      <c r="H83" s="85">
        <f>'12peso'!H83*'12var'!H83/100</f>
        <v>8.1419999999999995E-4</v>
      </c>
      <c r="I83" s="85">
        <f>'12peso'!I83*'12var'!I83/100</f>
        <v>1.2852699999999998E-3</v>
      </c>
      <c r="J83" s="85">
        <f>'12peso'!J83*'12var'!J83/100</f>
        <v>1.7402799999999999E-3</v>
      </c>
      <c r="K83" s="85">
        <f>'12peso'!K83*'12var'!K83/100</f>
        <v>2.4675000000000001E-4</v>
      </c>
      <c r="L83" s="85">
        <f>'12peso'!L83*'12var'!L83/100</f>
        <v>6.0865000000000008E-4</v>
      </c>
      <c r="M83" s="85">
        <f>'12peso'!M83*'12var'!M83/100</f>
        <v>-2.0708E-4</v>
      </c>
      <c r="N83" s="85">
        <f>'12peso'!N83*'12var'!N83/100</f>
        <v>1.1785999999999999E-3</v>
      </c>
      <c r="O83" s="85">
        <f>'12peso'!O83*'12var'!O83/100</f>
        <v>-1.0084199999999999E-3</v>
      </c>
      <c r="P83" s="85">
        <f>'12peso'!P83*'12var'!P83/100</f>
        <v>-8.2749999999999989E-4</v>
      </c>
      <c r="Q83" s="85">
        <f>'12peso'!Q83*'12var'!Q83/100</f>
        <v>1.4766000000000001E-4</v>
      </c>
      <c r="R83" s="85">
        <f>'12peso'!R83*'12var'!R83/100</f>
        <v>-3.8719999999999998E-4</v>
      </c>
      <c r="S83" s="85">
        <f>'12peso'!S83*'12var'!S83/100</f>
        <v>1.2057599999999999E-3</v>
      </c>
      <c r="T83" s="85">
        <f>'12peso'!T83*'12var'!T83/100</f>
        <v>1.8152600000000002E-3</v>
      </c>
      <c r="U83" s="85">
        <f>'12peso'!U83*'12var'!U83/100</f>
        <v>1.4973399999999998E-3</v>
      </c>
      <c r="V83" s="85">
        <f>'12peso'!V83*'12var'!V83/100</f>
        <v>-1.053E-4</v>
      </c>
      <c r="W83" s="85">
        <f>'12peso'!W83*'12var'!W83/100</f>
        <v>1.09968E-3</v>
      </c>
      <c r="X83" s="85">
        <f>'12peso'!X83*'12var'!X83/100</f>
        <v>2.1538E-3</v>
      </c>
      <c r="Y83" s="85">
        <f>'12peso'!Y83*'12var'!Y83/100</f>
        <v>-1.1611600000000001E-3</v>
      </c>
      <c r="Z83" s="85">
        <f>'12peso'!Z83*'12var'!Z83/100</f>
        <v>-1.0256499999999999E-3</v>
      </c>
      <c r="AA83" s="85">
        <f>'12peso'!AA83*'12var'!AA83/100</f>
        <v>4.3895999999999996E-4</v>
      </c>
      <c r="AB83" s="85">
        <f>'12peso'!AB83*'12var'!AB83/100</f>
        <v>-1.6288999999999997E-3</v>
      </c>
      <c r="AC83" s="85">
        <f>'12peso'!AC83*'12var'!AC83/100</f>
        <v>-5.9674999999999995E-4</v>
      </c>
      <c r="AD83" s="85">
        <f>'12peso'!AD83*'12var'!AD83/100</f>
        <v>1.0289699999999999E-3</v>
      </c>
      <c r="AE83" s="85">
        <f>'12peso'!AE83*'12var'!AE83/100</f>
        <v>4.9103999999999999E-4</v>
      </c>
      <c r="AF83" s="85">
        <f>'12peso'!AF83*'12var'!AF83/100</f>
        <v>1.8885499999999997E-3</v>
      </c>
      <c r="AG83" s="85">
        <f>'12peso'!AG83*'12var'!AG83/100</f>
        <v>1.9757999999999998E-3</v>
      </c>
      <c r="AH83" s="85">
        <f>'12peso'!AH83*'12var'!AH83/100</f>
        <v>1.8885600000000001E-3</v>
      </c>
      <c r="AI83" s="85">
        <f>'12peso'!AI83*'12var'!AI83/100</f>
        <v>2.7807E-4</v>
      </c>
      <c r="AJ83" s="85">
        <f>'12peso'!AJ83*'12var'!AJ83/100</f>
        <v>-8.3420999999999994E-4</v>
      </c>
      <c r="AK83" s="85">
        <f>'12peso'!AK83*'12var'!AK83/100</f>
        <v>2.5087999999999998E-4</v>
      </c>
      <c r="AL83" s="85">
        <f>'12peso'!AL83*'12var'!AL83/100</f>
        <v>-9.5499000000000018E-4</v>
      </c>
      <c r="AM83" s="85">
        <f>'12peso'!AM83*'12var'!AM83/100</f>
        <v>-9.4079999999999999E-4</v>
      </c>
      <c r="AN83" s="85">
        <f>'12peso'!AN83*'12var'!AN83/100</f>
        <v>2.3126000000000001E-4</v>
      </c>
    </row>
    <row r="84" spans="1:40" x14ac:dyDescent="0.25">
      <c r="A84" s="64" t="str">
        <f>'12peso'!A84</f>
        <v>nc</v>
      </c>
      <c r="B84" s="64" t="str">
        <f>'12peso'!B84</f>
        <v>nd</v>
      </c>
      <c r="C84" s="64" t="str">
        <f>'12peso'!C84</f>
        <v>a</v>
      </c>
      <c r="D84" s="64"/>
      <c r="E84" s="89">
        <f>'12peso'!E84</f>
        <v>9999999</v>
      </c>
      <c r="F84" s="115">
        <f>'12peso'!F84</f>
        <v>1105013</v>
      </c>
      <c r="G84" s="115" t="str">
        <f>'12peso'!G84</f>
        <v>Agrião</v>
      </c>
      <c r="H84" s="85">
        <f>'12peso'!H84*'12var'!H84/100</f>
        <v>0</v>
      </c>
      <c r="I84" s="85">
        <f>'12peso'!I84*'12var'!I84/100</f>
        <v>0</v>
      </c>
      <c r="J84" s="85">
        <f>'12peso'!J84*'12var'!J84/100</f>
        <v>0</v>
      </c>
      <c r="K84" s="85">
        <f>'12peso'!K84*'12var'!K84/100</f>
        <v>0</v>
      </c>
      <c r="L84" s="85">
        <f>'12peso'!L84*'12var'!L84/100</f>
        <v>0</v>
      </c>
      <c r="M84" s="85">
        <f>'12peso'!M84*'12var'!M84/100</f>
        <v>0</v>
      </c>
      <c r="N84" s="85">
        <f>'12peso'!N84*'12var'!N84/100</f>
        <v>0</v>
      </c>
      <c r="O84" s="85">
        <f>'12peso'!O84*'12var'!O84/100</f>
        <v>0</v>
      </c>
      <c r="P84" s="85">
        <f>'12peso'!P84*'12var'!P84/100</f>
        <v>0</v>
      </c>
      <c r="Q84" s="85">
        <f>'12peso'!Q84*'12var'!Q84/100</f>
        <v>0</v>
      </c>
      <c r="R84" s="85">
        <f>'12peso'!R84*'12var'!R84/100</f>
        <v>0</v>
      </c>
      <c r="S84" s="85">
        <f>'12peso'!S84*'12var'!S84/100</f>
        <v>0</v>
      </c>
      <c r="T84" s="85">
        <f>'12peso'!T84*'12var'!T84/100</f>
        <v>0</v>
      </c>
      <c r="U84" s="85">
        <f>'12peso'!U84*'12var'!U84/100</f>
        <v>0</v>
      </c>
      <c r="V84" s="85">
        <f>'12peso'!V84*'12var'!V84/100</f>
        <v>0</v>
      </c>
      <c r="W84" s="85">
        <f>'12peso'!W84*'12var'!W84/100</f>
        <v>0</v>
      </c>
      <c r="X84" s="85">
        <f>'12peso'!X84*'12var'!X84/100</f>
        <v>0</v>
      </c>
      <c r="Y84" s="85">
        <f>'12peso'!Y84*'12var'!Y84/100</f>
        <v>0</v>
      </c>
      <c r="Z84" s="85">
        <f>'12peso'!Z84*'12var'!Z84/100</f>
        <v>0</v>
      </c>
      <c r="AA84" s="85">
        <f>'12peso'!AA84*'12var'!AA84/100</f>
        <v>0</v>
      </c>
      <c r="AB84" s="85">
        <f>'12peso'!AB84*'12var'!AB84/100</f>
        <v>0</v>
      </c>
      <c r="AC84" s="85">
        <f>'12peso'!AC84*'12var'!AC84/100</f>
        <v>0</v>
      </c>
      <c r="AD84" s="85">
        <f>'12peso'!AD84*'12var'!AD84/100</f>
        <v>0</v>
      </c>
      <c r="AE84" s="85">
        <f>'12peso'!AE84*'12var'!AE84/100</f>
        <v>0</v>
      </c>
      <c r="AF84" s="85">
        <f>'12peso'!AF84*'12var'!AF84/100</f>
        <v>-5.9800000000000012E-6</v>
      </c>
      <c r="AG84" s="85">
        <f>'12peso'!AG84*'12var'!AG84/100</f>
        <v>1.8799999999999998E-6</v>
      </c>
      <c r="AH84" s="85">
        <f>'12peso'!AH84*'12var'!AH84/100</f>
        <v>4.2E-7</v>
      </c>
      <c r="AI84" s="85">
        <f>'12peso'!AI84*'12var'!AI84/100</f>
        <v>1.5800000000000001E-5</v>
      </c>
      <c r="AJ84" s="85">
        <f>'12peso'!AJ84*'12var'!AJ84/100</f>
        <v>3.6800000000000003E-6</v>
      </c>
      <c r="AK84" s="85">
        <f>'12peso'!AK84*'12var'!AK84/100</f>
        <v>-2.9399999999999998E-6</v>
      </c>
      <c r="AL84" s="85">
        <f>'12peso'!AL84*'12var'!AL84/100</f>
        <v>-1.3000000000000001E-5</v>
      </c>
      <c r="AM84" s="85">
        <f>'12peso'!AM84*'12var'!AM84/100</f>
        <v>-9.8599999999999988E-6</v>
      </c>
      <c r="AN84" s="85">
        <f>'12peso'!AN84*'12var'!AN84/100</f>
        <v>9.3200000000000006E-6</v>
      </c>
    </row>
    <row r="85" spans="1:40" x14ac:dyDescent="0.25">
      <c r="A85" s="64" t="str">
        <f>'12peso'!A85</f>
        <v>nc</v>
      </c>
      <c r="B85" s="64" t="str">
        <f>'12peso'!B85</f>
        <v>nd</v>
      </c>
      <c r="C85" s="64" t="str">
        <f>'12peso'!C85</f>
        <v>a</v>
      </c>
      <c r="D85" s="64"/>
      <c r="E85" s="87">
        <f>'12peso'!E85</f>
        <v>1105019</v>
      </c>
      <c r="F85" s="88">
        <f>'12peso'!F85</f>
        <v>1105019</v>
      </c>
      <c r="G85" s="39" t="str">
        <f>'12peso'!G85</f>
        <v>Brócolis</v>
      </c>
      <c r="H85" s="85">
        <f>'12peso'!H85*'12var'!H85/100</f>
        <v>6.7943999999999991E-4</v>
      </c>
      <c r="I85" s="85">
        <f>'12peso'!I85*'12var'!I85/100</f>
        <v>4.3766000000000009E-4</v>
      </c>
      <c r="J85" s="85">
        <f>'12peso'!J85*'12var'!J85/100</f>
        <v>8.2593E-4</v>
      </c>
      <c r="K85" s="85">
        <f>'12peso'!K85*'12var'!K85/100</f>
        <v>3.3461999999999999E-4</v>
      </c>
      <c r="L85" s="85">
        <f>'12peso'!L85*'12var'!L85/100</f>
        <v>6.669E-5</v>
      </c>
      <c r="M85" s="85">
        <f>'12peso'!M85*'12var'!M85/100</f>
        <v>-2.5971999999999996E-4</v>
      </c>
      <c r="N85" s="85">
        <f>'12peso'!N85*'12var'!N85/100</f>
        <v>7.4021999999999988E-4</v>
      </c>
      <c r="O85" s="85">
        <f>'12peso'!O85*'12var'!O85/100</f>
        <v>-7.8400000000000008E-4</v>
      </c>
      <c r="P85" s="85">
        <f>'12peso'!P85*'12var'!P85/100</f>
        <v>-5.8783999999999996E-4</v>
      </c>
      <c r="Q85" s="85">
        <f>'12peso'!Q85*'12var'!Q85/100</f>
        <v>-3.7439999999999999E-4</v>
      </c>
      <c r="R85" s="85">
        <f>'12peso'!R85*'12var'!R85/100</f>
        <v>4.0559999999999998E-5</v>
      </c>
      <c r="S85" s="85">
        <f>'12peso'!S85*'12var'!S85/100</f>
        <v>4.6809999999999999E-4</v>
      </c>
      <c r="T85" s="85">
        <f>'12peso'!T85*'12var'!T85/100</f>
        <v>1.1432100000000002E-3</v>
      </c>
      <c r="U85" s="85">
        <f>'12peso'!U85*'12var'!U85/100</f>
        <v>6.1684999999999995E-4</v>
      </c>
      <c r="V85" s="85">
        <f>'12peso'!V85*'12var'!V85/100</f>
        <v>2.9753999999999995E-4</v>
      </c>
      <c r="W85" s="85">
        <f>'12peso'!W85*'12var'!W85/100</f>
        <v>6.1775999999999997E-4</v>
      </c>
      <c r="X85" s="85">
        <f>'12peso'!X85*'12var'!X85/100</f>
        <v>-2.7149999999999999E-5</v>
      </c>
      <c r="Y85" s="85">
        <f>'12peso'!Y85*'12var'!Y85/100</f>
        <v>-7.8479999999999999E-4</v>
      </c>
      <c r="Z85" s="85">
        <f>'12peso'!Z85*'12var'!Z85/100</f>
        <v>-5.7275999999999996E-4</v>
      </c>
      <c r="AA85" s="85">
        <f>'12peso'!AA85*'12var'!AA85/100</f>
        <v>2.2576000000000003E-4</v>
      </c>
      <c r="AB85" s="85">
        <f>'12peso'!AB85*'12var'!AB85/100</f>
        <v>-2.9231999999999999E-4</v>
      </c>
      <c r="AC85" s="85">
        <f>'12peso'!AC85*'12var'!AC85/100</f>
        <v>-3.1159999999999998E-4</v>
      </c>
      <c r="AD85" s="85">
        <f>'12peso'!AD85*'12var'!AD85/100</f>
        <v>3.7439999999999999E-4</v>
      </c>
      <c r="AE85" s="85">
        <f>'12peso'!AE85*'12var'!AE85/100</f>
        <v>1.5810999999999999E-4</v>
      </c>
      <c r="AF85" s="85">
        <f>'12peso'!AF85*'12var'!AF85/100</f>
        <v>6.9678000000000003E-4</v>
      </c>
      <c r="AG85" s="85">
        <f>'12peso'!AG85*'12var'!AG85/100</f>
        <v>1.11684E-3</v>
      </c>
      <c r="AH85" s="85">
        <f>'12peso'!AH85*'12var'!AH85/100</f>
        <v>6.6293999999999988E-4</v>
      </c>
      <c r="AI85" s="85">
        <f>'12peso'!AI85*'12var'!AI85/100</f>
        <v>7.4463999999999997E-4</v>
      </c>
      <c r="AJ85" s="85">
        <f>'12peso'!AJ85*'12var'!AJ85/100</f>
        <v>-1.9240000000000001E-4</v>
      </c>
      <c r="AK85" s="85">
        <f>'12peso'!AK85*'12var'!AK85/100</f>
        <v>-9.2781000000000005E-4</v>
      </c>
      <c r="AL85" s="85">
        <f>'12peso'!AL85*'12var'!AL85/100</f>
        <v>-8.6154000000000005E-4</v>
      </c>
      <c r="AM85" s="85">
        <f>'12peso'!AM85*'12var'!AM85/100</f>
        <v>-3.116E-5</v>
      </c>
      <c r="AN85" s="85">
        <f>'12peso'!AN85*'12var'!AN85/100</f>
        <v>-4.5313999999999993E-4</v>
      </c>
    </row>
    <row r="86" spans="1:40" x14ac:dyDescent="0.25">
      <c r="A86" s="64">
        <f>'12peso'!A86</f>
        <v>0</v>
      </c>
      <c r="B86" s="64">
        <f>'12peso'!B86</f>
        <v>0</v>
      </c>
      <c r="C86" s="64">
        <f>'12peso'!C86</f>
        <v>0</v>
      </c>
      <c r="D86" s="64"/>
      <c r="E86" s="110">
        <f>'12peso'!E86</f>
        <v>1106000</v>
      </c>
      <c r="F86" s="114">
        <f>'12peso'!F86</f>
        <v>1106</v>
      </c>
      <c r="G86" s="99" t="str">
        <f>'12peso'!G86</f>
        <v>Frutas</v>
      </c>
      <c r="H86" s="85">
        <f>'12peso'!H86*'12var'!H86/100</f>
        <v>1.5361499999999998E-2</v>
      </c>
      <c r="I86" s="85">
        <f>'12peso'!I86*'12var'!I86/100</f>
        <v>1.9092020000000001E-2</v>
      </c>
      <c r="J86" s="85">
        <f>'12peso'!J86*'12var'!J86/100</f>
        <v>2.9297969999999996E-2</v>
      </c>
      <c r="K86" s="85">
        <f>'12peso'!K86*'12var'!K86/100</f>
        <v>2.7590399999999999E-3</v>
      </c>
      <c r="L86" s="85">
        <f>'12peso'!L86*'12var'!L86/100</f>
        <v>-2.1570939999999997E-2</v>
      </c>
      <c r="M86" s="85">
        <f>'12peso'!M86*'12var'!M86/100</f>
        <v>-6.6783999999999995E-4</v>
      </c>
      <c r="N86" s="85">
        <f>'12peso'!N86*'12var'!N86/100</f>
        <v>4.0841499999999999E-3</v>
      </c>
      <c r="O86" s="85">
        <f>'12peso'!O86*'12var'!O86/100</f>
        <v>-7.5059999999999992E-4</v>
      </c>
      <c r="P86" s="85">
        <f>'12peso'!P86*'12var'!P86/100</f>
        <v>1.5849179999999997E-2</v>
      </c>
      <c r="Q86" s="85">
        <f>'12peso'!Q86*'12var'!Q86/100</f>
        <v>9.5862599999999992E-3</v>
      </c>
      <c r="R86" s="85">
        <f>'12peso'!R86*'12var'!R86/100</f>
        <v>1.0566250000000001E-2</v>
      </c>
      <c r="S86" s="85">
        <f>'12peso'!S86*'12var'!S86/100</f>
        <v>9.4427700000000014E-3</v>
      </c>
      <c r="T86" s="85">
        <f>'12peso'!T86*'12var'!T86/100</f>
        <v>2.3551079999999995E-2</v>
      </c>
      <c r="U86" s="85">
        <f>'12peso'!U86*'12var'!U86/100</f>
        <v>3.7379900000000001E-3</v>
      </c>
      <c r="V86" s="85">
        <f>'12peso'!V86*'12var'!V86/100</f>
        <v>3.9137779999999997E-2</v>
      </c>
      <c r="W86" s="85">
        <f>'12peso'!W86*'12var'!W86/100</f>
        <v>2.9244240000000001E-2</v>
      </c>
      <c r="X86" s="85">
        <f>'12peso'!X86*'12var'!X86/100</f>
        <v>9.3586599999999995E-3</v>
      </c>
      <c r="Y86" s="85">
        <f>'12peso'!Y86*'12var'!Y86/100</f>
        <v>-1.1470979999999999E-2</v>
      </c>
      <c r="Z86" s="85">
        <f>'12peso'!Z86*'12var'!Z86/100</f>
        <v>-2.3888799999999998E-2</v>
      </c>
      <c r="AA86" s="85">
        <f>'12peso'!AA86*'12var'!AA86/100</f>
        <v>-3.04164E-3</v>
      </c>
      <c r="AB86" s="85">
        <f>'12peso'!AB86*'12var'!AB86/100</f>
        <v>2.5795499999999999E-2</v>
      </c>
      <c r="AC86" s="85">
        <f>'12peso'!AC86*'12var'!AC86/100</f>
        <v>1.8242000000000001E-2</v>
      </c>
      <c r="AD86" s="85">
        <f>'12peso'!AD86*'12var'!AD86/100</f>
        <v>5.2736399999999996E-3</v>
      </c>
      <c r="AE86" s="85">
        <f>'12peso'!AE86*'12var'!AE86/100</f>
        <v>4.1832599999999998E-2</v>
      </c>
      <c r="AF86" s="85">
        <f>'12peso'!AF86*'12var'!AF86/100</f>
        <v>3.2917710000000003E-2</v>
      </c>
      <c r="AG86" s="85">
        <f>'12peso'!AG86*'12var'!AG86/100</f>
        <v>2.7839039999999995E-2</v>
      </c>
      <c r="AH86" s="85">
        <f>'12peso'!AH86*'12var'!AH86/100</f>
        <v>1.9762679999999998E-2</v>
      </c>
      <c r="AI86" s="85">
        <f>'12peso'!AI86*'12var'!AI86/100</f>
        <v>5.8077299999999988E-3</v>
      </c>
      <c r="AJ86" s="85">
        <f>'12peso'!AJ86*'12var'!AJ86/100</f>
        <v>-2.2387200000000003E-2</v>
      </c>
      <c r="AK86" s="85">
        <f>'12peso'!AK86*'12var'!AK86/100</f>
        <v>-3.4862079999999997E-2</v>
      </c>
      <c r="AL86" s="85">
        <f>'12peso'!AL86*'12var'!AL86/100</f>
        <v>-5.6144399999999992E-3</v>
      </c>
      <c r="AM86" s="85">
        <f>'12peso'!AM86*'12var'!AM86/100</f>
        <v>-1.8543560000000001E-2</v>
      </c>
      <c r="AN86" s="85">
        <f>'12peso'!AN86*'12var'!AN86/100</f>
        <v>1.951961E-2</v>
      </c>
    </row>
    <row r="87" spans="1:40" x14ac:dyDescent="0.25">
      <c r="A87" s="64" t="str">
        <f>'12peso'!A87</f>
        <v>nc</v>
      </c>
      <c r="B87" s="64" t="str">
        <f>'12peso'!B87</f>
        <v>nd</v>
      </c>
      <c r="C87" s="64" t="str">
        <f>'12peso'!C87</f>
        <v>a</v>
      </c>
      <c r="D87" s="64"/>
      <c r="E87" s="87">
        <f>'12peso'!E87</f>
        <v>1106001</v>
      </c>
      <c r="F87" s="88">
        <f>'12peso'!F87</f>
        <v>1106001</v>
      </c>
      <c r="G87" s="39" t="str">
        <f>'12peso'!G87</f>
        <v>Banana-da-terra</v>
      </c>
      <c r="H87" s="85">
        <f>'12peso'!H87*'12var'!H87/100</f>
        <v>1.0175999999999999E-4</v>
      </c>
      <c r="I87" s="85">
        <f>'12peso'!I87*'12var'!I87/100</f>
        <v>-2.6711999999999998E-4</v>
      </c>
      <c r="J87" s="85">
        <f>'12peso'!J87*'12var'!J87/100</f>
        <v>-1.2875000000000001E-4</v>
      </c>
      <c r="K87" s="85">
        <f>'12peso'!K87*'12var'!K87/100</f>
        <v>-2.2220000000000001E-5</v>
      </c>
      <c r="L87" s="85">
        <f>'12peso'!L87*'12var'!L87/100</f>
        <v>3.6461000000000002E-4</v>
      </c>
      <c r="M87" s="85">
        <f>'12peso'!M87*'12var'!M87/100</f>
        <v>1.8746000000000002E-4</v>
      </c>
      <c r="N87" s="85">
        <f>'12peso'!N87*'12var'!N87/100</f>
        <v>-1.1550000000000002E-4</v>
      </c>
      <c r="O87" s="85">
        <f>'12peso'!O87*'12var'!O87/100</f>
        <v>-2.6415999999999999E-4</v>
      </c>
      <c r="P87" s="85">
        <f>'12peso'!P87*'12var'!P87/100</f>
        <v>8.585E-4</v>
      </c>
      <c r="Q87" s="85">
        <f>'12peso'!Q87*'12var'!Q87/100</f>
        <v>-4.5360000000000002E-4</v>
      </c>
      <c r="R87" s="85">
        <f>'12peso'!R87*'12var'!R87/100</f>
        <v>5.6032E-4</v>
      </c>
      <c r="S87" s="85">
        <f>'12peso'!S87*'12var'!S87/100</f>
        <v>4.1364000000000006E-4</v>
      </c>
      <c r="T87" s="85">
        <f>'12peso'!T87*'12var'!T87/100</f>
        <v>3.0302999999999998E-4</v>
      </c>
      <c r="U87" s="85">
        <f>'12peso'!U87*'12var'!U87/100</f>
        <v>1.4475299999999998E-3</v>
      </c>
      <c r="V87" s="85">
        <f>'12peso'!V87*'12var'!V87/100</f>
        <v>2.0700999999999998E-4</v>
      </c>
      <c r="W87" s="85">
        <f>'12peso'!W87*'12var'!W87/100</f>
        <v>1.0944000000000001E-3</v>
      </c>
      <c r="X87" s="85">
        <f>'12peso'!X87*'12var'!X87/100</f>
        <v>8.9975999999999988E-4</v>
      </c>
      <c r="Y87" s="85">
        <f>'12peso'!Y87*'12var'!Y87/100</f>
        <v>4.0424999999999993E-4</v>
      </c>
      <c r="Z87" s="85">
        <f>'12peso'!Z87*'12var'!Z87/100</f>
        <v>2.3249999999999999E-4</v>
      </c>
      <c r="AA87" s="85">
        <f>'12peso'!AA87*'12var'!AA87/100</f>
        <v>5.2172999999999998E-4</v>
      </c>
      <c r="AB87" s="85">
        <f>'12peso'!AB87*'12var'!AB87/100</f>
        <v>-1.9433999999999999E-4</v>
      </c>
      <c r="AC87" s="85">
        <f>'12peso'!AC87*'12var'!AC87/100</f>
        <v>1.0849999999999999E-5</v>
      </c>
      <c r="AD87" s="85">
        <f>'12peso'!AD87*'12var'!AD87/100</f>
        <v>3.5960000000000001E-4</v>
      </c>
      <c r="AE87" s="85">
        <f>'12peso'!AE87*'12var'!AE87/100</f>
        <v>7.2364000000000011E-4</v>
      </c>
      <c r="AF87" s="85">
        <f>'12peso'!AF87*'12var'!AF87/100</f>
        <v>-7.4152000000000007E-4</v>
      </c>
      <c r="AG87" s="85">
        <f>'12peso'!AG87*'12var'!AG87/100</f>
        <v>-4.1300000000000001E-4</v>
      </c>
      <c r="AH87" s="85">
        <f>'12peso'!AH87*'12var'!AH87/100</f>
        <v>-1.2274E-3</v>
      </c>
      <c r="AI87" s="85">
        <f>'12peso'!AI87*'12var'!AI87/100</f>
        <v>7.1591999999999988E-4</v>
      </c>
      <c r="AJ87" s="85">
        <f>'12peso'!AJ87*'12var'!AJ87/100</f>
        <v>-4.7269999999999993E-5</v>
      </c>
      <c r="AK87" s="85">
        <f>'12peso'!AK87*'12var'!AK87/100</f>
        <v>-1.0787E-4</v>
      </c>
      <c r="AL87" s="85">
        <f>'12peso'!AL87*'12var'!AL87/100</f>
        <v>6.0738000000000003E-4</v>
      </c>
      <c r="AM87" s="85">
        <f>'12peso'!AM87*'12var'!AM87/100</f>
        <v>-3.4196000000000004E-4</v>
      </c>
      <c r="AN87" s="85">
        <f>'12peso'!AN87*'12var'!AN87/100</f>
        <v>-7.7598000000000001E-4</v>
      </c>
    </row>
    <row r="88" spans="1:40" x14ac:dyDescent="0.25">
      <c r="A88" s="64" t="str">
        <f>'12peso'!A88</f>
        <v>nc</v>
      </c>
      <c r="B88" s="64" t="str">
        <f>'12peso'!B88</f>
        <v>nd</v>
      </c>
      <c r="C88" s="64" t="str">
        <f>'12peso'!C88</f>
        <v>a</v>
      </c>
      <c r="D88" s="64"/>
      <c r="E88" s="87">
        <f>'12peso'!E88</f>
        <v>1106003</v>
      </c>
      <c r="F88" s="88">
        <f>'12peso'!F88</f>
        <v>1106003</v>
      </c>
      <c r="G88" s="39" t="str">
        <f>'12peso'!G88</f>
        <v>Abacaxi</v>
      </c>
      <c r="H88" s="85">
        <f>'12peso'!H88*'12var'!H88/100</f>
        <v>2.2274999999999999E-3</v>
      </c>
      <c r="I88" s="85">
        <f>'12peso'!I88*'12var'!I88/100</f>
        <v>2.4064800000000003E-3</v>
      </c>
      <c r="J88" s="85">
        <f>'12peso'!J88*'12var'!J88/100</f>
        <v>-2.4168000000000003E-4</v>
      </c>
      <c r="K88" s="85">
        <f>'12peso'!K88*'12var'!K88/100</f>
        <v>-5.2289999999999997E-4</v>
      </c>
      <c r="L88" s="85">
        <f>'12peso'!L88*'12var'!L88/100</f>
        <v>-5.2360000000000004E-4</v>
      </c>
      <c r="M88" s="85">
        <f>'12peso'!M88*'12var'!M88/100</f>
        <v>8.4559999999999995E-4</v>
      </c>
      <c r="N88" s="85">
        <f>'12peso'!N88*'12var'!N88/100</f>
        <v>-2.6659999999999998E-4</v>
      </c>
      <c r="O88" s="85">
        <f>'12peso'!O88*'12var'!O88/100</f>
        <v>1.07712E-3</v>
      </c>
      <c r="P88" s="85">
        <f>'12peso'!P88*'12var'!P88/100</f>
        <v>5.4809999999999993E-4</v>
      </c>
      <c r="Q88" s="85">
        <f>'12peso'!Q88*'12var'!Q88/100</f>
        <v>3.3813999999999996E-4</v>
      </c>
      <c r="R88" s="85">
        <f>'12peso'!R88*'12var'!R88/100</f>
        <v>-1.8938999999999997E-4</v>
      </c>
      <c r="S88" s="85">
        <f>'12peso'!S88*'12var'!S88/100</f>
        <v>9.8269999999999993E-5</v>
      </c>
      <c r="T88" s="85">
        <f>'12peso'!T88*'12var'!T88/100</f>
        <v>9.8908000000000004E-4</v>
      </c>
      <c r="U88" s="85">
        <f>'12peso'!U88*'12var'!U88/100</f>
        <v>8.2364999999999999E-4</v>
      </c>
      <c r="V88" s="85">
        <f>'12peso'!V88*'12var'!V88/100</f>
        <v>1.5791999999999998E-3</v>
      </c>
      <c r="W88" s="85">
        <f>'12peso'!W88*'12var'!W88/100</f>
        <v>1.6978499999999999E-3</v>
      </c>
      <c r="X88" s="85">
        <f>'12peso'!X88*'12var'!X88/100</f>
        <v>-1.2243599999999999E-3</v>
      </c>
      <c r="Y88" s="85">
        <f>'12peso'!Y88*'12var'!Y88/100</f>
        <v>-1.62024E-3</v>
      </c>
      <c r="Z88" s="85">
        <f>'12peso'!Z88*'12var'!Z88/100</f>
        <v>-3.0738E-4</v>
      </c>
      <c r="AA88" s="85">
        <f>'12peso'!AA88*'12var'!AA88/100</f>
        <v>5.5727999999999995E-4</v>
      </c>
      <c r="AB88" s="85">
        <f>'12peso'!AB88*'12var'!AB88/100</f>
        <v>2.9939000000000002E-4</v>
      </c>
      <c r="AC88" s="85">
        <f>'12peso'!AC88*'12var'!AC88/100</f>
        <v>-3.8395999999999992E-4</v>
      </c>
      <c r="AD88" s="85">
        <f>'12peso'!AD88*'12var'!AD88/100</f>
        <v>-7.1500000000000003E-4</v>
      </c>
      <c r="AE88" s="85">
        <f>'12peso'!AE88*'12var'!AE88/100</f>
        <v>3.2958800000000006E-3</v>
      </c>
      <c r="AF88" s="85">
        <f>'12peso'!AF88*'12var'!AF88/100</f>
        <v>2.1986299999999996E-3</v>
      </c>
      <c r="AG88" s="85">
        <f>'12peso'!AG88*'12var'!AG88/100</f>
        <v>4.5974000000000009E-4</v>
      </c>
      <c r="AH88" s="85">
        <f>'12peso'!AH88*'12var'!AH88/100</f>
        <v>1.7326399999999999E-3</v>
      </c>
      <c r="AI88" s="85">
        <f>'12peso'!AI88*'12var'!AI88/100</f>
        <v>-8.6184E-4</v>
      </c>
      <c r="AJ88" s="85">
        <f>'12peso'!AJ88*'12var'!AJ88/100</f>
        <v>-9.7988999999999997E-4</v>
      </c>
      <c r="AK88" s="85">
        <f>'12peso'!AK88*'12var'!AK88/100</f>
        <v>-1.1324499999999999E-3</v>
      </c>
      <c r="AL88" s="85">
        <f>'12peso'!AL88*'12var'!AL88/100</f>
        <v>3.5671999999999993E-4</v>
      </c>
      <c r="AM88" s="85">
        <f>'12peso'!AM88*'12var'!AM88/100</f>
        <v>4.1173999999999996E-4</v>
      </c>
      <c r="AN88" s="85">
        <f>'12peso'!AN88*'12var'!AN88/100</f>
        <v>5.8283E-4</v>
      </c>
    </row>
    <row r="89" spans="1:40" x14ac:dyDescent="0.25">
      <c r="A89" s="64" t="str">
        <f>'12peso'!A89</f>
        <v>nc</v>
      </c>
      <c r="B89" s="64" t="str">
        <f>'12peso'!B89</f>
        <v>nd</v>
      </c>
      <c r="C89" s="64" t="str">
        <f>'12peso'!C89</f>
        <v>a</v>
      </c>
      <c r="D89" s="64"/>
      <c r="E89" s="89">
        <f>'12peso'!E89</f>
        <v>9999999</v>
      </c>
      <c r="F89" s="88">
        <f>'12peso'!F89</f>
        <v>1106004</v>
      </c>
      <c r="G89" s="39" t="str">
        <f>'12peso'!G89</f>
        <v>Abacate</v>
      </c>
      <c r="H89" s="85">
        <f>'12peso'!H89*'12var'!H89/100</f>
        <v>-5.6610000000000002E-5</v>
      </c>
      <c r="I89" s="85">
        <f>'12peso'!I89*'12var'!I89/100</f>
        <v>-2.2065999999999999E-4</v>
      </c>
      <c r="J89" s="85">
        <f>'12peso'!J89*'12var'!J89/100</f>
        <v>-2.22E-4</v>
      </c>
      <c r="K89" s="85">
        <f>'12peso'!K89*'12var'!K89/100</f>
        <v>-4.0439999999999999E-5</v>
      </c>
      <c r="L89" s="85">
        <f>'12peso'!L89*'12var'!L89/100</f>
        <v>-4.1039999999999993E-5</v>
      </c>
      <c r="M89" s="85">
        <f>'12peso'!M89*'12var'!M89/100</f>
        <v>-6.7100000000000001E-6</v>
      </c>
      <c r="N89" s="85">
        <f>'12peso'!N89*'12var'!N89/100</f>
        <v>-2.2000000000000005E-6</v>
      </c>
      <c r="O89" s="85">
        <f>'12peso'!O89*'12var'!O89/100</f>
        <v>-2.6510000000000002E-5</v>
      </c>
      <c r="P89" s="85">
        <f>'12peso'!P89*'12var'!P89/100</f>
        <v>-8.5800000000000009E-6</v>
      </c>
      <c r="Q89" s="85">
        <f>'12peso'!Q89*'12var'!Q89/100</f>
        <v>4.4440000000000001E-5</v>
      </c>
      <c r="R89" s="85">
        <f>'12peso'!R89*'12var'!R89/100</f>
        <v>1.5356000000000001E-4</v>
      </c>
      <c r="S89" s="85">
        <f>'12peso'!S89*'12var'!S89/100</f>
        <v>3.7176E-4</v>
      </c>
      <c r="T89" s="85">
        <f>'12peso'!T89*'12var'!T89/100</f>
        <v>-7.6480000000000013E-5</v>
      </c>
      <c r="U89" s="85">
        <f>'12peso'!U89*'12var'!U89/100</f>
        <v>-2.499E-4</v>
      </c>
      <c r="V89" s="85">
        <f>'12peso'!V89*'12var'!V89/100</f>
        <v>-1.0919999999999999E-5</v>
      </c>
      <c r="W89" s="85">
        <f>'12peso'!W89*'12var'!W89/100</f>
        <v>3.7799999999999997E-5</v>
      </c>
      <c r="X89" s="85">
        <f>'12peso'!X89*'12var'!X89/100</f>
        <v>-2.4700000000000001E-5</v>
      </c>
      <c r="Y89" s="85">
        <f>'12peso'!Y89*'12var'!Y89/100</f>
        <v>4.5719999999999996E-5</v>
      </c>
      <c r="Z89" s="85">
        <f>'12peso'!Z89*'12var'!Z89/100</f>
        <v>9.8669999999999989E-5</v>
      </c>
      <c r="AA89" s="85">
        <f>'12peso'!AA89*'12var'!AA89/100</f>
        <v>4.7460000000000003E-5</v>
      </c>
      <c r="AB89" s="85">
        <f>'12peso'!AB89*'12var'!AB89/100</f>
        <v>4.3539999999999993E-5</v>
      </c>
      <c r="AC89" s="85">
        <f>'12peso'!AC89*'12var'!AC89/100</f>
        <v>5.0550000000000002E-5</v>
      </c>
      <c r="AD89" s="85">
        <f>'12peso'!AD89*'12var'!AD89/100</f>
        <v>1.9335000000000001E-4</v>
      </c>
      <c r="AE89" s="85">
        <f>'12peso'!AE89*'12var'!AE89/100</f>
        <v>5.5929999999999999E-4</v>
      </c>
      <c r="AF89" s="85">
        <f>'12peso'!AF89*'12var'!AF89/100</f>
        <v>-4.1602000000000002E-4</v>
      </c>
      <c r="AG89" s="85">
        <f>'12peso'!AG89*'12var'!AG89/100</f>
        <v>-4.1921999999999993E-4</v>
      </c>
      <c r="AH89" s="85">
        <f>'12peso'!AH89*'12var'!AH89/100</f>
        <v>-6.327999999999999E-5</v>
      </c>
      <c r="AI89" s="85">
        <f>'12peso'!AI89*'12var'!AI89/100</f>
        <v>-8.5800000000000009E-6</v>
      </c>
      <c r="AJ89" s="85">
        <f>'12peso'!AJ89*'12var'!AJ89/100</f>
        <v>-2.1189999999999999E-5</v>
      </c>
      <c r="AK89" s="85">
        <f>'12peso'!AK89*'12var'!AK89/100</f>
        <v>-6.0579999999999999E-5</v>
      </c>
      <c r="AL89" s="85">
        <f>'12peso'!AL89*'12var'!AL89/100</f>
        <v>7.4399999999999999E-6</v>
      </c>
      <c r="AM89" s="85">
        <f>'12peso'!AM89*'12var'!AM89/100</f>
        <v>-3.4079999999999999E-5</v>
      </c>
      <c r="AN89" s="85">
        <f>'12peso'!AN89*'12var'!AN89/100</f>
        <v>-3.7799999999999997E-5</v>
      </c>
    </row>
    <row r="90" spans="1:40" x14ac:dyDescent="0.25">
      <c r="A90" s="64" t="str">
        <f>'12peso'!A90</f>
        <v>nc</v>
      </c>
      <c r="B90" s="64" t="str">
        <f>'12peso'!B90</f>
        <v>nd</v>
      </c>
      <c r="C90" s="64" t="str">
        <f>'12peso'!C90</f>
        <v>a</v>
      </c>
      <c r="D90" s="64"/>
      <c r="E90" s="87">
        <f>'12peso'!E90</f>
        <v>1106005</v>
      </c>
      <c r="F90" s="88">
        <f>'12peso'!F90</f>
        <v>1106005</v>
      </c>
      <c r="G90" s="39" t="str">
        <f>'12peso'!G90</f>
        <v>Banana - d'agua</v>
      </c>
      <c r="H90" s="85">
        <f>'12peso'!H90*'12var'!H90/100</f>
        <v>3.2416199999999993E-3</v>
      </c>
      <c r="I90" s="85">
        <f>'12peso'!I90*'12var'!I90/100</f>
        <v>1.1611599999999998E-3</v>
      </c>
      <c r="J90" s="85">
        <f>'12peso'!J90*'12var'!J90/100</f>
        <v>-5.9040000000000004E-4</v>
      </c>
      <c r="K90" s="85">
        <f>'12peso'!K90*'12var'!K90/100</f>
        <v>5.909639999999999E-3</v>
      </c>
      <c r="L90" s="85">
        <f>'12peso'!L90*'12var'!L90/100</f>
        <v>7.8897000000000006E-4</v>
      </c>
      <c r="M90" s="85">
        <f>'12peso'!M90*'12var'!M90/100</f>
        <v>1.1074399999999999E-3</v>
      </c>
      <c r="N90" s="85">
        <f>'12peso'!N90*'12var'!N90/100</f>
        <v>-1.2362000000000001E-4</v>
      </c>
      <c r="O90" s="85">
        <f>'12peso'!O90*'12var'!O90/100</f>
        <v>-3.1608000000000001E-3</v>
      </c>
      <c r="P90" s="85">
        <f>'12peso'!P90*'12var'!P90/100</f>
        <v>1.8461700000000001E-3</v>
      </c>
      <c r="Q90" s="85">
        <f>'12peso'!Q90*'12var'!Q90/100</f>
        <v>-3.7022399999999999E-3</v>
      </c>
      <c r="R90" s="85">
        <f>'12peso'!R90*'12var'!R90/100</f>
        <v>1.2240000000000002E-4</v>
      </c>
      <c r="S90" s="85">
        <f>'12peso'!S90*'12var'!S90/100</f>
        <v>-8.2925999999999996E-4</v>
      </c>
      <c r="T90" s="85">
        <f>'12peso'!T90*'12var'!T90/100</f>
        <v>-2.5567999999999999E-4</v>
      </c>
      <c r="U90" s="85">
        <f>'12peso'!U90*'12var'!U90/100</f>
        <v>-2.8482899999999998E-3</v>
      </c>
      <c r="V90" s="85">
        <f>'12peso'!V90*'12var'!V90/100</f>
        <v>3.9893899999999998E-3</v>
      </c>
      <c r="W90" s="85">
        <f>'12peso'!W90*'12var'!W90/100</f>
        <v>3.2909500000000004E-3</v>
      </c>
      <c r="X90" s="85">
        <f>'12peso'!X90*'12var'!X90/100</f>
        <v>2.2769399999999999E-3</v>
      </c>
      <c r="Y90" s="85">
        <f>'12peso'!Y90*'12var'!Y90/100</f>
        <v>-3.7889999999999999E-4</v>
      </c>
      <c r="Z90" s="85">
        <f>'12peso'!Z90*'12var'!Z90/100</f>
        <v>1.2539999999999999E-4</v>
      </c>
      <c r="AA90" s="85">
        <f>'12peso'!AA90*'12var'!AA90/100</f>
        <v>-1.4880799999999999E-3</v>
      </c>
      <c r="AB90" s="85">
        <f>'12peso'!AB90*'12var'!AB90/100</f>
        <v>4.8321000000000006E-3</v>
      </c>
      <c r="AC90" s="85">
        <f>'12peso'!AC90*'12var'!AC90/100</f>
        <v>7.0243200000000006E-3</v>
      </c>
      <c r="AD90" s="85">
        <f>'12peso'!AD90*'12var'!AD90/100</f>
        <v>-1.6239999999999998E-3</v>
      </c>
      <c r="AE90" s="85">
        <f>'12peso'!AE90*'12var'!AE90/100</f>
        <v>8.3444000000000009E-4</v>
      </c>
      <c r="AF90" s="85">
        <f>'12peso'!AF90*'12var'!AF90/100</f>
        <v>1.9920599999999999E-3</v>
      </c>
      <c r="AG90" s="85">
        <f>'12peso'!AG90*'12var'!AG90/100</f>
        <v>-2.87988E-3</v>
      </c>
      <c r="AH90" s="85">
        <f>'12peso'!AH90*'12var'!AH90/100</f>
        <v>6.3686999999999997E-3</v>
      </c>
      <c r="AI90" s="85">
        <f>'12peso'!AI90*'12var'!AI90/100</f>
        <v>9.5195100000000001E-3</v>
      </c>
      <c r="AJ90" s="85">
        <f>'12peso'!AJ90*'12var'!AJ90/100</f>
        <v>-1.3507000000000002E-4</v>
      </c>
      <c r="AK90" s="85">
        <f>'12peso'!AK90*'12var'!AK90/100</f>
        <v>-3.7570499999999996E-3</v>
      </c>
      <c r="AL90" s="85">
        <f>'12peso'!AL90*'12var'!AL90/100</f>
        <v>-3.12795E-3</v>
      </c>
      <c r="AM90" s="85">
        <f>'12peso'!AM90*'12var'!AM90/100</f>
        <v>-2.9183999999999998E-3</v>
      </c>
      <c r="AN90" s="85">
        <f>'12peso'!AN90*'12var'!AN90/100</f>
        <v>1.3577999999999999E-3</v>
      </c>
    </row>
    <row r="91" spans="1:40" x14ac:dyDescent="0.25">
      <c r="A91" s="64" t="str">
        <f>'12peso'!A91</f>
        <v>nc</v>
      </c>
      <c r="B91" s="64" t="str">
        <f>'12peso'!B91</f>
        <v>nd</v>
      </c>
      <c r="C91" s="64" t="str">
        <f>'12peso'!C91</f>
        <v>a</v>
      </c>
      <c r="D91" s="64"/>
      <c r="E91" s="87">
        <f>'12peso'!E91</f>
        <v>1106006</v>
      </c>
      <c r="F91" s="88">
        <f>'12peso'!F91</f>
        <v>1106006</v>
      </c>
      <c r="G91" s="39" t="str">
        <f>'12peso'!G91</f>
        <v>Banana - maçã</v>
      </c>
      <c r="H91" s="85">
        <f>'12peso'!H91*'12var'!H91/100</f>
        <v>3.4170000000000007E-5</v>
      </c>
      <c r="I91" s="85">
        <f>'12peso'!I91*'12var'!I91/100</f>
        <v>-4.9775999999999998E-4</v>
      </c>
      <c r="J91" s="85">
        <f>'12peso'!J91*'12var'!J91/100</f>
        <v>-3.6845999999999998E-4</v>
      </c>
      <c r="K91" s="85">
        <f>'12peso'!K91*'12var'!K91/100</f>
        <v>-2.4108000000000002E-4</v>
      </c>
      <c r="L91" s="85">
        <f>'12peso'!L91*'12var'!L91/100</f>
        <v>-6.7200000000000007E-5</v>
      </c>
      <c r="M91" s="85">
        <f>'12peso'!M91*'12var'!M91/100</f>
        <v>1.4936999999999999E-4</v>
      </c>
      <c r="N91" s="85">
        <f>'12peso'!N91*'12var'!N91/100</f>
        <v>-1.0240000000000001E-4</v>
      </c>
      <c r="O91" s="85">
        <f>'12peso'!O91*'12var'!O91/100</f>
        <v>-1.4156999999999999E-4</v>
      </c>
      <c r="P91" s="85">
        <f>'12peso'!P91*'12var'!P91/100</f>
        <v>1.554E-5</v>
      </c>
      <c r="Q91" s="85">
        <f>'12peso'!Q91*'12var'!Q91/100</f>
        <v>-4.0330000000000002E-5</v>
      </c>
      <c r="R91" s="85">
        <f>'12peso'!R91*'12var'!R91/100</f>
        <v>4.7064000000000003E-4</v>
      </c>
      <c r="S91" s="85">
        <f>'12peso'!S91*'12var'!S91/100</f>
        <v>2.1730000000000002E-4</v>
      </c>
      <c r="T91" s="85">
        <f>'12peso'!T91*'12var'!T91/100</f>
        <v>1.0707000000000002E-4</v>
      </c>
      <c r="U91" s="85">
        <f>'12peso'!U91*'12var'!U91/100</f>
        <v>7.9200000000000004E-6</v>
      </c>
      <c r="V91" s="85">
        <f>'12peso'!V91*'12var'!V91/100</f>
        <v>-9.3720000000000004E-5</v>
      </c>
      <c r="W91" s="85">
        <f>'12peso'!W91*'12var'!W91/100</f>
        <v>-3.1626000000000001E-4</v>
      </c>
      <c r="X91" s="85">
        <f>'12peso'!X91*'12var'!X91/100</f>
        <v>-7.4099999999999985E-5</v>
      </c>
      <c r="Y91" s="85">
        <f>'12peso'!Y91*'12var'!Y91/100</f>
        <v>-9.1199999999999994E-5</v>
      </c>
      <c r="Z91" s="85">
        <f>'12peso'!Z91*'12var'!Z91/100</f>
        <v>-3.1819999999999997E-5</v>
      </c>
      <c r="AA91" s="85">
        <f>'12peso'!AA91*'12var'!AA91/100</f>
        <v>1.2802000000000001E-4</v>
      </c>
      <c r="AB91" s="85">
        <f>'12peso'!AB91*'12var'!AB91/100</f>
        <v>-6.156E-5</v>
      </c>
      <c r="AC91" s="85">
        <f>'12peso'!AC91*'12var'!AC91/100</f>
        <v>1.8537000000000002E-4</v>
      </c>
      <c r="AD91" s="85">
        <f>'12peso'!AD91*'12var'!AD91/100</f>
        <v>2.0436E-4</v>
      </c>
      <c r="AE91" s="85">
        <f>'12peso'!AE91*'12var'!AE91/100</f>
        <v>3.2390000000000001E-4</v>
      </c>
      <c r="AF91" s="85">
        <f>'12peso'!AF91*'12var'!AF91/100</f>
        <v>-4.18E-5</v>
      </c>
      <c r="AG91" s="85">
        <f>'12peso'!AG91*'12var'!AG91/100</f>
        <v>7.7830000000000005E-5</v>
      </c>
      <c r="AH91" s="85">
        <f>'12peso'!AH91*'12var'!AH91/100</f>
        <v>8.6240000000000001E-5</v>
      </c>
      <c r="AI91" s="85">
        <f>'12peso'!AI91*'12var'!AI91/100</f>
        <v>-9.4599999999999996E-5</v>
      </c>
      <c r="AJ91" s="85">
        <f>'12peso'!AJ91*'12var'!AJ91/100</f>
        <v>-1.0406E-4</v>
      </c>
      <c r="AK91" s="85">
        <f>'12peso'!AK91*'12var'!AK91/100</f>
        <v>-2.52E-6</v>
      </c>
      <c r="AL91" s="85">
        <f>'12peso'!AL91*'12var'!AL91/100</f>
        <v>1.995E-4</v>
      </c>
      <c r="AM91" s="85">
        <f>'12peso'!AM91*'12var'!AM91/100</f>
        <v>-1.4783999999999999E-4</v>
      </c>
      <c r="AN91" s="85">
        <f>'12peso'!AN91*'12var'!AN91/100</f>
        <v>1.2306E-4</v>
      </c>
    </row>
    <row r="92" spans="1:40" x14ac:dyDescent="0.25">
      <c r="A92" s="64" t="str">
        <f>'12peso'!A92</f>
        <v>nc</v>
      </c>
      <c r="B92" s="64" t="str">
        <f>'12peso'!B92</f>
        <v>nd</v>
      </c>
      <c r="C92" s="64" t="str">
        <f>'12peso'!C92</f>
        <v>a</v>
      </c>
      <c r="D92" s="64"/>
      <c r="E92" s="87">
        <f>'12peso'!E92</f>
        <v>1106008</v>
      </c>
      <c r="F92" s="88">
        <f>'12peso'!F92</f>
        <v>1106008</v>
      </c>
      <c r="G92" s="39" t="str">
        <f>'12peso'!G92</f>
        <v>Banana - prata</v>
      </c>
      <c r="H92" s="85">
        <f>'12peso'!H92*'12var'!H92/100</f>
        <v>7.3570199999999997E-3</v>
      </c>
      <c r="I92" s="85">
        <f>'12peso'!I92*'12var'!I92/100</f>
        <v>4.2790100000000006E-3</v>
      </c>
      <c r="J92" s="85">
        <f>'12peso'!J92*'12var'!J92/100</f>
        <v>1.4118500000000001E-3</v>
      </c>
      <c r="K92" s="85">
        <f>'12peso'!K92*'12var'!K92/100</f>
        <v>-9.1905000000000003E-4</v>
      </c>
      <c r="L92" s="85">
        <f>'12peso'!L92*'12var'!L92/100</f>
        <v>3.58267E-3</v>
      </c>
      <c r="M92" s="85">
        <f>'12peso'!M92*'12var'!M92/100</f>
        <v>1.3440000000000001E-4</v>
      </c>
      <c r="N92" s="85">
        <f>'12peso'!N92*'12var'!N92/100</f>
        <v>-5.7120000000000011E-4</v>
      </c>
      <c r="O92" s="85">
        <f>'12peso'!O92*'12var'!O92/100</f>
        <v>1.9503899999999995E-3</v>
      </c>
      <c r="P92" s="85">
        <f>'12peso'!P92*'12var'!P92/100</f>
        <v>1.2424599999999999E-3</v>
      </c>
      <c r="Q92" s="85">
        <f>'12peso'!Q92*'12var'!Q92/100</f>
        <v>-1.07584E-3</v>
      </c>
      <c r="R92" s="85">
        <f>'12peso'!R92*'12var'!R92/100</f>
        <v>-1.7087700000000001E-3</v>
      </c>
      <c r="S92" s="85">
        <f>'12peso'!S92*'12var'!S92/100</f>
        <v>2.5948800000000004E-3</v>
      </c>
      <c r="T92" s="85">
        <f>'12peso'!T92*'12var'!T92/100</f>
        <v>8.01784E-3</v>
      </c>
      <c r="U92" s="85">
        <f>'12peso'!U92*'12var'!U92/100</f>
        <v>1.1956E-2</v>
      </c>
      <c r="V92" s="85">
        <f>'12peso'!V92*'12var'!V92/100</f>
        <v>9.3757200000000006E-3</v>
      </c>
      <c r="W92" s="85">
        <f>'12peso'!W92*'12var'!W92/100</f>
        <v>1.3224E-2</v>
      </c>
      <c r="X92" s="85">
        <f>'12peso'!X92*'12var'!X92/100</f>
        <v>9.0338699999999994E-3</v>
      </c>
      <c r="Y92" s="85">
        <f>'12peso'!Y92*'12var'!Y92/100</f>
        <v>2.9876799999999999E-3</v>
      </c>
      <c r="Z92" s="85">
        <f>'12peso'!Z92*'12var'!Z92/100</f>
        <v>-7.1926399999999993E-3</v>
      </c>
      <c r="AA92" s="85">
        <f>'12peso'!AA92*'12var'!AA92/100</f>
        <v>-6.9903999999999999E-3</v>
      </c>
      <c r="AB92" s="85">
        <f>'12peso'!AB92*'12var'!AB92/100</f>
        <v>-2.9744999999999997E-3</v>
      </c>
      <c r="AC92" s="85">
        <f>'12peso'!AC92*'12var'!AC92/100</f>
        <v>-3.2904300000000004E-3</v>
      </c>
      <c r="AD92" s="85">
        <f>'12peso'!AD92*'12var'!AD92/100</f>
        <v>-1.0281600000000002E-3</v>
      </c>
      <c r="AE92" s="85">
        <f>'12peso'!AE92*'12var'!AE92/100</f>
        <v>7.6449799999999991E-3</v>
      </c>
      <c r="AF92" s="85">
        <f>'12peso'!AF92*'12var'!AF92/100</f>
        <v>1.1525999999999999E-3</v>
      </c>
      <c r="AG92" s="85">
        <f>'12peso'!AG92*'12var'!AG92/100</f>
        <v>8.4568000000000004E-3</v>
      </c>
      <c r="AH92" s="85">
        <f>'12peso'!AH92*'12var'!AH92/100</f>
        <v>9.5911399999999997E-3</v>
      </c>
      <c r="AI92" s="85">
        <f>'12peso'!AI92*'12var'!AI92/100</f>
        <v>1.6783200000000001E-3</v>
      </c>
      <c r="AJ92" s="85">
        <f>'12peso'!AJ92*'12var'!AJ92/100</f>
        <v>-1.2864999999999999E-3</v>
      </c>
      <c r="AK92" s="85">
        <f>'12peso'!AK92*'12var'!AK92/100</f>
        <v>-2.4599999999999996E-4</v>
      </c>
      <c r="AL92" s="85">
        <f>'12peso'!AL92*'12var'!AL92/100</f>
        <v>-8.1560000000000009E-4</v>
      </c>
      <c r="AM92" s="85">
        <f>'12peso'!AM92*'12var'!AM92/100</f>
        <v>-7.1358299999999993E-3</v>
      </c>
      <c r="AN92" s="85">
        <f>'12peso'!AN92*'12var'!AN92/100</f>
        <v>-2.4242000000000001E-3</v>
      </c>
    </row>
    <row r="93" spans="1:40" x14ac:dyDescent="0.25">
      <c r="A93" s="64" t="str">
        <f>'12peso'!A93</f>
        <v>nc</v>
      </c>
      <c r="B93" s="64" t="str">
        <f>'12peso'!B93</f>
        <v>nd</v>
      </c>
      <c r="C93" s="64" t="str">
        <f>'12peso'!C93</f>
        <v>a</v>
      </c>
      <c r="D93" s="64"/>
      <c r="E93" s="89">
        <f>'12peso'!E93</f>
        <v>9999999</v>
      </c>
      <c r="F93" s="88">
        <f>'12peso'!F93</f>
        <v>1106011</v>
      </c>
      <c r="G93" s="39" t="str">
        <f>'12peso'!G93</f>
        <v>Laranja - baía</v>
      </c>
      <c r="H93" s="85">
        <f>'12peso'!H93*'12var'!H93/100</f>
        <v>1.6472000000000001E-4</v>
      </c>
      <c r="I93" s="85">
        <f>'12peso'!I93*'12var'!I93/100</f>
        <v>5.2488000000000003E-4</v>
      </c>
      <c r="J93" s="85">
        <f>'12peso'!J93*'12var'!J93/100</f>
        <v>-3.773E-5</v>
      </c>
      <c r="K93" s="85">
        <f>'12peso'!K93*'12var'!K93/100</f>
        <v>-2.3716000000000001E-4</v>
      </c>
      <c r="L93" s="85">
        <f>'12peso'!L93*'12var'!L93/100</f>
        <v>-6.512E-5</v>
      </c>
      <c r="M93" s="85">
        <f>'12peso'!M93*'12var'!M93/100</f>
        <v>-1.5023399999999998E-3</v>
      </c>
      <c r="N93" s="85">
        <f>'12peso'!N93*'12var'!N93/100</f>
        <v>-1.1431799999999999E-3</v>
      </c>
      <c r="O93" s="85">
        <f>'12peso'!O93*'12var'!O93/100</f>
        <v>4.5540000000000006E-4</v>
      </c>
      <c r="P93" s="85">
        <f>'12peso'!P93*'12var'!P93/100</f>
        <v>6.3400000000000001E-4</v>
      </c>
      <c r="Q93" s="85">
        <f>'12peso'!Q93*'12var'!Q93/100</f>
        <v>1.2096000000000001E-4</v>
      </c>
      <c r="R93" s="85">
        <f>'12peso'!R93*'12var'!R93/100</f>
        <v>1.0425300000000001E-3</v>
      </c>
      <c r="S93" s="85">
        <f>'12peso'!S93*'12var'!S93/100</f>
        <v>1.9821999999999999E-3</v>
      </c>
      <c r="T93" s="85">
        <f>'12peso'!T93*'12var'!T93/100</f>
        <v>5.3069999999999994E-4</v>
      </c>
      <c r="U93" s="85">
        <f>'12peso'!U93*'12var'!U93/100</f>
        <v>-1.5561000000000001E-4</v>
      </c>
      <c r="V93" s="85">
        <f>'12peso'!V93*'12var'!V93/100</f>
        <v>-2.2072000000000001E-4</v>
      </c>
      <c r="W93" s="85">
        <f>'12peso'!W93*'12var'!W93/100</f>
        <v>-1.1823299999999999E-3</v>
      </c>
      <c r="X93" s="85">
        <f>'12peso'!X93*'12var'!X93/100</f>
        <v>-1.17E-4</v>
      </c>
      <c r="Y93" s="85">
        <f>'12peso'!Y93*'12var'!Y93/100</f>
        <v>-1.1322300000000001E-3</v>
      </c>
      <c r="Z93" s="85">
        <f>'12peso'!Z93*'12var'!Z93/100</f>
        <v>-8.8845999999999999E-4</v>
      </c>
      <c r="AA93" s="85">
        <f>'12peso'!AA93*'12var'!AA93/100</f>
        <v>2.2260000000000002E-4</v>
      </c>
      <c r="AB93" s="85">
        <f>'12peso'!AB93*'12var'!AB93/100</f>
        <v>2.1119999999999996E-4</v>
      </c>
      <c r="AC93" s="85">
        <f>'12peso'!AC93*'12var'!AC93/100</f>
        <v>4.9419000000000004E-4</v>
      </c>
      <c r="AD93" s="85">
        <f>'12peso'!AD93*'12var'!AD93/100</f>
        <v>9.6075000000000012E-4</v>
      </c>
      <c r="AE93" s="85">
        <f>'12peso'!AE93*'12var'!AE93/100</f>
        <v>2.2112999999999998E-3</v>
      </c>
      <c r="AF93" s="85">
        <f>'12peso'!AF93*'12var'!AF93/100</f>
        <v>-7.0840000000000006E-5</v>
      </c>
      <c r="AG93" s="85">
        <f>'12peso'!AG93*'12var'!AG93/100</f>
        <v>3.4488999999999999E-4</v>
      </c>
      <c r="AH93" s="85">
        <f>'12peso'!AH93*'12var'!AH93/100</f>
        <v>1.3789799999999999E-3</v>
      </c>
      <c r="AI93" s="85">
        <f>'12peso'!AI93*'12var'!AI93/100</f>
        <v>-4.4297999999999999E-4</v>
      </c>
      <c r="AJ93" s="85">
        <f>'12peso'!AJ93*'12var'!AJ93/100</f>
        <v>-3.6864999999999993E-4</v>
      </c>
      <c r="AK93" s="85">
        <f>'12peso'!AK93*'12var'!AK93/100</f>
        <v>-1.358E-3</v>
      </c>
      <c r="AL93" s="85">
        <f>'12peso'!AL93*'12var'!AL93/100</f>
        <v>-3.5192000000000003E-4</v>
      </c>
      <c r="AM93" s="85">
        <f>'12peso'!AM93*'12var'!AM93/100</f>
        <v>-5.8539000000000009E-4</v>
      </c>
      <c r="AN93" s="85">
        <f>'12peso'!AN93*'12var'!AN93/100</f>
        <v>6.7233000000000006E-4</v>
      </c>
    </row>
    <row r="94" spans="1:40" x14ac:dyDescent="0.25">
      <c r="A94" s="64" t="str">
        <f>'12peso'!A94</f>
        <v>nc</v>
      </c>
      <c r="B94" s="64" t="str">
        <f>'12peso'!B94</f>
        <v>nd</v>
      </c>
      <c r="C94" s="64" t="str">
        <f>'12peso'!C94</f>
        <v>a</v>
      </c>
      <c r="D94" s="64"/>
      <c r="E94" s="87">
        <f>'12peso'!E94</f>
        <v>1106015</v>
      </c>
      <c r="F94" s="88">
        <f>'12peso'!F94</f>
        <v>1106015</v>
      </c>
      <c r="G94" s="39" t="str">
        <f>'12peso'!G94</f>
        <v>Limão</v>
      </c>
      <c r="H94" s="85">
        <f>'12peso'!H94*'12var'!H94/100</f>
        <v>-2.4338999999999999E-4</v>
      </c>
      <c r="I94" s="85">
        <f>'12peso'!I94*'12var'!I94/100</f>
        <v>-4.4879999999999997E-5</v>
      </c>
      <c r="J94" s="85">
        <f>'12peso'!J94*'12var'!J94/100</f>
        <v>2.2079999999999999E-5</v>
      </c>
      <c r="K94" s="85">
        <f>'12peso'!K94*'12var'!K94/100</f>
        <v>-1.4560000000000001E-5</v>
      </c>
      <c r="L94" s="85">
        <f>'12peso'!L94*'12var'!L94/100</f>
        <v>-6.3360000000000003E-5</v>
      </c>
      <c r="M94" s="85">
        <f>'12peso'!M94*'12var'!M94/100</f>
        <v>1.6650000000000002E-5</v>
      </c>
      <c r="N94" s="85">
        <f>'12peso'!N94*'12var'!N94/100</f>
        <v>-2.535E-5</v>
      </c>
      <c r="O94" s="85">
        <f>'12peso'!O94*'12var'!O94/100</f>
        <v>3.1785E-4</v>
      </c>
      <c r="P94" s="85">
        <f>'12peso'!P94*'12var'!P94/100</f>
        <v>2.8889999999999997E-4</v>
      </c>
      <c r="Q94" s="85">
        <f>'12peso'!Q94*'12var'!Q94/100</f>
        <v>4.8090000000000002E-5</v>
      </c>
      <c r="R94" s="85">
        <f>'12peso'!R94*'12var'!R94/100</f>
        <v>1.5497999999999998E-4</v>
      </c>
      <c r="S94" s="85">
        <f>'12peso'!S94*'12var'!S94/100</f>
        <v>6.923E-5</v>
      </c>
      <c r="T94" s="85">
        <f>'12peso'!T94*'12var'!T94/100</f>
        <v>2.9439999999999999E-5</v>
      </c>
      <c r="U94" s="85">
        <f>'12peso'!U94*'12var'!U94/100</f>
        <v>-2.8772999999999998E-4</v>
      </c>
      <c r="V94" s="85">
        <f>'12peso'!V94*'12var'!V94/100</f>
        <v>7.3200000000000004E-5</v>
      </c>
      <c r="W94" s="85">
        <f>'12peso'!W94*'12var'!W94/100</f>
        <v>-1.3943999999999998E-4</v>
      </c>
      <c r="X94" s="85">
        <f>'12peso'!X94*'12var'!X94/100</f>
        <v>-5.5479999999999997E-5</v>
      </c>
      <c r="Y94" s="85">
        <f>'12peso'!Y94*'12var'!Y94/100</f>
        <v>-4.1229999999999997E-5</v>
      </c>
      <c r="Z94" s="85">
        <f>'12peso'!Z94*'12var'!Z94/100</f>
        <v>2.1942000000000001E-4</v>
      </c>
      <c r="AA94" s="85">
        <f>'12peso'!AA94*'12var'!AA94/100</f>
        <v>1.9539999999999998E-4</v>
      </c>
      <c r="AB94" s="85">
        <f>'12peso'!AB94*'12var'!AB94/100</f>
        <v>6.0500000000000007E-5</v>
      </c>
      <c r="AC94" s="85">
        <f>'12peso'!AC94*'12var'!AC94/100</f>
        <v>-2.0700000000000001E-6</v>
      </c>
      <c r="AD94" s="85">
        <f>'12peso'!AD94*'12var'!AD94/100</f>
        <v>-5.0140000000000004E-5</v>
      </c>
      <c r="AE94" s="85">
        <f>'12peso'!AE94*'12var'!AE94/100</f>
        <v>1.3134E-4</v>
      </c>
      <c r="AF94" s="85">
        <f>'12peso'!AF94*'12var'!AF94/100</f>
        <v>4.4849999999999992E-5</v>
      </c>
      <c r="AG94" s="85">
        <f>'12peso'!AG94*'12var'!AG94/100</f>
        <v>-2.3855999999999997E-4</v>
      </c>
      <c r="AH94" s="85">
        <f>'12peso'!AH94*'12var'!AH94/100</f>
        <v>-1.9067999999999998E-4</v>
      </c>
      <c r="AI94" s="85">
        <f>'12peso'!AI94*'12var'!AI94/100</f>
        <v>-4.0280000000000001E-5</v>
      </c>
      <c r="AJ94" s="85">
        <f>'12peso'!AJ94*'12var'!AJ94/100</f>
        <v>-5.9660000000000001E-5</v>
      </c>
      <c r="AK94" s="85">
        <f>'12peso'!AK94*'12var'!AK94/100</f>
        <v>-6.9659999999999994E-5</v>
      </c>
      <c r="AL94" s="85">
        <f>'12peso'!AL94*'12var'!AL94/100</f>
        <v>3.2503999999999996E-4</v>
      </c>
      <c r="AM94" s="85">
        <f>'12peso'!AM94*'12var'!AM94/100</f>
        <v>4.1055000000000003E-4</v>
      </c>
      <c r="AN94" s="85">
        <f>'12peso'!AN94*'12var'!AN94/100</f>
        <v>4.464E-5</v>
      </c>
    </row>
    <row r="95" spans="1:40" x14ac:dyDescent="0.25">
      <c r="A95" s="64" t="str">
        <f>'12peso'!A95</f>
        <v>nc</v>
      </c>
      <c r="B95" s="64" t="str">
        <f>'12peso'!B95</f>
        <v>nd</v>
      </c>
      <c r="C95" s="64" t="str">
        <f>'12peso'!C95</f>
        <v>a</v>
      </c>
      <c r="D95" s="64"/>
      <c r="E95" s="87">
        <f>'12peso'!E95</f>
        <v>1106017</v>
      </c>
      <c r="F95" s="88">
        <f>'12peso'!F95</f>
        <v>1106017</v>
      </c>
      <c r="G95" s="39" t="str">
        <f>'12peso'!G95</f>
        <v>Maçã</v>
      </c>
      <c r="H95" s="85">
        <f>'12peso'!H95*'12var'!H95/100</f>
        <v>3.4635999999999998E-3</v>
      </c>
      <c r="I95" s="85">
        <f>'12peso'!I95*'12var'!I95/100</f>
        <v>1.1258500000000001E-3</v>
      </c>
      <c r="J95" s="85">
        <f>'12peso'!J95*'12var'!J95/100</f>
        <v>3.4289999999999999E-4</v>
      </c>
      <c r="K95" s="85">
        <f>'12peso'!K95*'12var'!K95/100</f>
        <v>-7.3590899999999996E-3</v>
      </c>
      <c r="L95" s="85">
        <f>'12peso'!L95*'12var'!L95/100</f>
        <v>-1.5231999999999997E-3</v>
      </c>
      <c r="M95" s="85">
        <f>'12peso'!M95*'12var'!M95/100</f>
        <v>6.5871000000000002E-3</v>
      </c>
      <c r="N95" s="85">
        <f>'12peso'!N95*'12var'!N95/100</f>
        <v>2.2353500000000001E-3</v>
      </c>
      <c r="O95" s="85">
        <f>'12peso'!O95*'12var'!O95/100</f>
        <v>2.1910000000000002E-3</v>
      </c>
      <c r="P95" s="85">
        <f>'12peso'!P95*'12var'!P95/100</f>
        <v>3.0051600000000002E-3</v>
      </c>
      <c r="Q95" s="85">
        <f>'12peso'!Q95*'12var'!Q95/100</f>
        <v>3.0209399999999997E-3</v>
      </c>
      <c r="R95" s="85">
        <f>'12peso'!R95*'12var'!R95/100</f>
        <v>4.2672500000000002E-3</v>
      </c>
      <c r="S95" s="85">
        <f>'12peso'!S95*'12var'!S95/100</f>
        <v>3.3969600000000001E-3</v>
      </c>
      <c r="T95" s="85">
        <f>'12peso'!T95*'12var'!T95/100</f>
        <v>9.7340999999999997E-4</v>
      </c>
      <c r="U95" s="85">
        <f>'12peso'!U95*'12var'!U95/100</f>
        <v>-2.47789E-3</v>
      </c>
      <c r="V95" s="85">
        <f>'12peso'!V95*'12var'!V95/100</f>
        <v>1.3359999999999999E-3</v>
      </c>
      <c r="W95" s="85">
        <f>'12peso'!W95*'12var'!W95/100</f>
        <v>3.0486099999999998E-3</v>
      </c>
      <c r="X95" s="85">
        <f>'12peso'!X95*'12var'!X95/100</f>
        <v>-1.9123999999999999E-3</v>
      </c>
      <c r="Y95" s="85">
        <f>'12peso'!Y95*'12var'!Y95/100</f>
        <v>4.4286000000000005E-4</v>
      </c>
      <c r="Z95" s="85">
        <f>'12peso'!Z95*'12var'!Z95/100</f>
        <v>-3.8946999999999994E-4</v>
      </c>
      <c r="AA95" s="85">
        <f>'12peso'!AA95*'12var'!AA95/100</f>
        <v>1.9549399999999996E-3</v>
      </c>
      <c r="AB95" s="85">
        <f>'12peso'!AB95*'12var'!AB95/100</f>
        <v>4.8780000000000004E-3</v>
      </c>
      <c r="AC95" s="85">
        <f>'12peso'!AC95*'12var'!AC95/100</f>
        <v>4.7426099999999995E-3</v>
      </c>
      <c r="AD95" s="85">
        <f>'12peso'!AD95*'12var'!AD95/100</f>
        <v>2.5182500000000001E-3</v>
      </c>
      <c r="AE95" s="85">
        <f>'12peso'!AE95*'12var'!AE95/100</f>
        <v>3.9457600000000004E-3</v>
      </c>
      <c r="AF95" s="85">
        <f>'12peso'!AF95*'12var'!AF95/100</f>
        <v>8.1678099999999993E-3</v>
      </c>
      <c r="AG95" s="85">
        <f>'12peso'!AG95*'12var'!AG95/100</f>
        <v>3.1930000000000001E-3</v>
      </c>
      <c r="AH95" s="85">
        <f>'12peso'!AH95*'12var'!AH95/100</f>
        <v>-7.0897200000000007E-3</v>
      </c>
      <c r="AI95" s="85">
        <f>'12peso'!AI95*'12var'!AI95/100</f>
        <v>-5.0111899999999996E-3</v>
      </c>
      <c r="AJ95" s="85">
        <f>'12peso'!AJ95*'12var'!AJ95/100</f>
        <v>-4.7661799999999992E-3</v>
      </c>
      <c r="AK95" s="85">
        <f>'12peso'!AK95*'12var'!AK95/100</f>
        <v>-1.52403E-3</v>
      </c>
      <c r="AL95" s="85">
        <f>'12peso'!AL95*'12var'!AL95/100</f>
        <v>1.3925599999999999E-3</v>
      </c>
      <c r="AM95" s="85">
        <f>'12peso'!AM95*'12var'!AM95/100</f>
        <v>-2.30854E-3</v>
      </c>
      <c r="AN95" s="85">
        <f>'12peso'!AN95*'12var'!AN95/100</f>
        <v>3.0016000000000005E-3</v>
      </c>
    </row>
    <row r="96" spans="1:40" x14ac:dyDescent="0.25">
      <c r="A96" s="64" t="str">
        <f>'12peso'!A96</f>
        <v>nc</v>
      </c>
      <c r="B96" s="64" t="str">
        <f>'12peso'!B96</f>
        <v>nd</v>
      </c>
      <c r="C96" s="64" t="str">
        <f>'12peso'!C96</f>
        <v>a</v>
      </c>
      <c r="D96" s="64"/>
      <c r="E96" s="87">
        <f>'12peso'!E96</f>
        <v>1106018</v>
      </c>
      <c r="F96" s="88">
        <f>'12peso'!F96</f>
        <v>1106018</v>
      </c>
      <c r="G96" s="39" t="str">
        <f>'12peso'!G96</f>
        <v>Mamão</v>
      </c>
      <c r="H96" s="85">
        <f>'12peso'!H96*'12var'!H96/100</f>
        <v>-1.1764E-3</v>
      </c>
      <c r="I96" s="85">
        <f>'12peso'!I96*'12var'!I96/100</f>
        <v>5.8342399999999992E-3</v>
      </c>
      <c r="J96" s="85">
        <f>'12peso'!J96*'12var'!J96/100</f>
        <v>1.219953E-2</v>
      </c>
      <c r="K96" s="85">
        <f>'12peso'!K96*'12var'!K96/100</f>
        <v>-2.1461999999999997E-4</v>
      </c>
      <c r="L96" s="85">
        <f>'12peso'!L96*'12var'!L96/100</f>
        <v>-1.3726150000000001E-2</v>
      </c>
      <c r="M96" s="85">
        <f>'12peso'!M96*'12var'!M96/100</f>
        <v>3.7975499999999994E-3</v>
      </c>
      <c r="N96" s="85">
        <f>'12peso'!N96*'12var'!N96/100</f>
        <v>2.9483999999999999E-3</v>
      </c>
      <c r="O96" s="85">
        <f>'12peso'!O96*'12var'!O96/100</f>
        <v>-2.08728E-3</v>
      </c>
      <c r="P96" s="85">
        <f>'12peso'!P96*'12var'!P96/100</f>
        <v>1.3847200000000001E-3</v>
      </c>
      <c r="Q96" s="85">
        <f>'12peso'!Q96*'12var'!Q96/100</f>
        <v>1.3616000000000001E-3</v>
      </c>
      <c r="R96" s="85">
        <f>'12peso'!R96*'12var'!R96/100</f>
        <v>3.4336000000000002E-3</v>
      </c>
      <c r="S96" s="85">
        <f>'12peso'!S96*'12var'!S96/100</f>
        <v>-1.5312E-4</v>
      </c>
      <c r="T96" s="85">
        <f>'12peso'!T96*'12var'!T96/100</f>
        <v>1.7158799999999999E-3</v>
      </c>
      <c r="U96" s="85">
        <f>'12peso'!U96*'12var'!U96/100</f>
        <v>-5.4740399999999986E-3</v>
      </c>
      <c r="V96" s="85">
        <f>'12peso'!V96*'12var'!V96/100</f>
        <v>3.7674000000000002E-3</v>
      </c>
      <c r="W96" s="85">
        <f>'12peso'!W96*'12var'!W96/100</f>
        <v>2.697E-4</v>
      </c>
      <c r="X96" s="85">
        <f>'12peso'!X96*'12var'!X96/100</f>
        <v>3.35936E-3</v>
      </c>
      <c r="Y96" s="85">
        <f>'12peso'!Y96*'12var'!Y96/100</f>
        <v>2.7781999999999997E-4</v>
      </c>
      <c r="Z96" s="85">
        <f>'12peso'!Z96*'12var'!Z96/100</f>
        <v>-1.070086E-2</v>
      </c>
      <c r="AA96" s="85">
        <f>'12peso'!AA96*'12var'!AA96/100</f>
        <v>-3.4040000000000003E-4</v>
      </c>
      <c r="AB96" s="85">
        <f>'12peso'!AB96*'12var'!AB96/100</f>
        <v>1.0241400000000001E-2</v>
      </c>
      <c r="AC96" s="85">
        <f>'12peso'!AC96*'12var'!AC96/100</f>
        <v>-1.3216E-3</v>
      </c>
      <c r="AD96" s="85">
        <f>'12peso'!AD96*'12var'!AD96/100</f>
        <v>-4.3151600000000002E-3</v>
      </c>
      <c r="AE96" s="85">
        <f>'12peso'!AE96*'12var'!AE96/100</f>
        <v>4.3636600000000001E-3</v>
      </c>
      <c r="AF96" s="85">
        <f>'12peso'!AF96*'12var'!AF96/100</f>
        <v>3.0974000000000003E-4</v>
      </c>
      <c r="AG96" s="85">
        <f>'12peso'!AG96*'12var'!AG96/100</f>
        <v>3.0633299999999995E-3</v>
      </c>
      <c r="AH96" s="85">
        <f>'12peso'!AH96*'12var'!AH96/100</f>
        <v>-1.7913599999999999E-3</v>
      </c>
      <c r="AI96" s="85">
        <f>'12peso'!AI96*'12var'!AI96/100</f>
        <v>1.6688800000000002E-3</v>
      </c>
      <c r="AJ96" s="85">
        <f>'12peso'!AJ96*'12var'!AJ96/100</f>
        <v>-1.8615099999999998E-3</v>
      </c>
      <c r="AK96" s="85">
        <f>'12peso'!AK96*'12var'!AK96/100</f>
        <v>3.5760000000000002E-4</v>
      </c>
      <c r="AL96" s="85">
        <f>'12peso'!AL96*'12var'!AL96/100</f>
        <v>3.3703800000000001E-3</v>
      </c>
      <c r="AM96" s="85">
        <f>'12peso'!AM96*'12var'!AM96/100</f>
        <v>-1.5126399999999998E-3</v>
      </c>
      <c r="AN96" s="85">
        <f>'12peso'!AN96*'12var'!AN96/100</f>
        <v>-1.4940399999999999E-3</v>
      </c>
    </row>
    <row r="97" spans="1:40" x14ac:dyDescent="0.25">
      <c r="A97" s="64" t="str">
        <f>'12peso'!A97</f>
        <v>nc</v>
      </c>
      <c r="B97" s="64" t="str">
        <f>'12peso'!B97</f>
        <v>nd</v>
      </c>
      <c r="C97" s="64" t="str">
        <f>'12peso'!C97</f>
        <v>a</v>
      </c>
      <c r="D97" s="64"/>
      <c r="E97" s="87">
        <f>'12peso'!E97</f>
        <v>1106019</v>
      </c>
      <c r="F97" s="88">
        <f>'12peso'!F97</f>
        <v>1106019</v>
      </c>
      <c r="G97" s="39" t="str">
        <f>'12peso'!G97</f>
        <v>Manga</v>
      </c>
      <c r="H97" s="85">
        <f>'12peso'!H97*'12var'!H97/100</f>
        <v>9.5549999999999997E-4</v>
      </c>
      <c r="I97" s="85">
        <f>'12peso'!I97*'12var'!I97/100</f>
        <v>5.2001999999999994E-4</v>
      </c>
      <c r="J97" s="85">
        <f>'12peso'!J97*'12var'!J97/100</f>
        <v>1.8858899999999999E-3</v>
      </c>
      <c r="K97" s="85">
        <f>'12peso'!K97*'12var'!K97/100</f>
        <v>3.2370000000000001E-4</v>
      </c>
      <c r="L97" s="85">
        <f>'12peso'!L97*'12var'!L97/100</f>
        <v>-1.04148E-3</v>
      </c>
      <c r="M97" s="85">
        <f>'12peso'!M97*'12var'!M97/100</f>
        <v>7.2115999999999999E-4</v>
      </c>
      <c r="N97" s="85">
        <f>'12peso'!N97*'12var'!N97/100</f>
        <v>3.4816000000000008E-4</v>
      </c>
      <c r="O97" s="85">
        <f>'12peso'!O97*'12var'!O97/100</f>
        <v>-1.5038800000000002E-3</v>
      </c>
      <c r="P97" s="85">
        <f>'12peso'!P97*'12var'!P97/100</f>
        <v>2.5752000000000001E-4</v>
      </c>
      <c r="Q97" s="85">
        <f>'12peso'!Q97*'12var'!Q97/100</f>
        <v>-6.669E-5</v>
      </c>
      <c r="R97" s="85">
        <f>'12peso'!R97*'12var'!R97/100</f>
        <v>-9.7439999999999989E-5</v>
      </c>
      <c r="S97" s="85">
        <f>'12peso'!S97*'12var'!S97/100</f>
        <v>-4.9133999999999994E-4</v>
      </c>
      <c r="T97" s="85">
        <f>'12peso'!T97*'12var'!T97/100</f>
        <v>-1.2744000000000002E-3</v>
      </c>
      <c r="U97" s="85">
        <f>'12peso'!U97*'12var'!U97/100</f>
        <v>-3.4200000000000002E-4</v>
      </c>
      <c r="V97" s="85">
        <f>'12peso'!V97*'12var'!V97/100</f>
        <v>2.7482000000000001E-3</v>
      </c>
      <c r="W97" s="85">
        <f>'12peso'!W97*'12var'!W97/100</f>
        <v>1.6343E-3</v>
      </c>
      <c r="X97" s="85">
        <f>'12peso'!X97*'12var'!X97/100</f>
        <v>1.3565999999999997E-3</v>
      </c>
      <c r="Y97" s="85">
        <f>'12peso'!Y97*'12var'!Y97/100</f>
        <v>9.0519999999999999E-4</v>
      </c>
      <c r="Z97" s="85">
        <f>'12peso'!Z97*'12var'!Z97/100</f>
        <v>-1.5035E-4</v>
      </c>
      <c r="AA97" s="85">
        <f>'12peso'!AA97*'12var'!AA97/100</f>
        <v>-4.2992999999999997E-4</v>
      </c>
      <c r="AB97" s="85">
        <f>'12peso'!AB97*'12var'!AB97/100</f>
        <v>-2.4138000000000002E-4</v>
      </c>
      <c r="AC97" s="85">
        <f>'12peso'!AC97*'12var'!AC97/100</f>
        <v>-2.0720500000000002E-3</v>
      </c>
      <c r="AD97" s="85">
        <f>'12peso'!AD97*'12var'!AD97/100</f>
        <v>-9.1759999999999997E-4</v>
      </c>
      <c r="AE97" s="85">
        <f>'12peso'!AE97*'12var'!AE97/100</f>
        <v>-7.182E-5</v>
      </c>
      <c r="AF97" s="85">
        <f>'12peso'!AF97*'12var'!AF97/100</f>
        <v>1.4364E-4</v>
      </c>
      <c r="AG97" s="85">
        <f>'12peso'!AG97*'12var'!AG97/100</f>
        <v>7.8085000000000003E-4</v>
      </c>
      <c r="AH97" s="85">
        <f>'12peso'!AH97*'12var'!AH97/100</f>
        <v>1.0406600000000001E-3</v>
      </c>
      <c r="AI97" s="85">
        <f>'12peso'!AI97*'12var'!AI97/100</f>
        <v>7.1788000000000006E-4</v>
      </c>
      <c r="AJ97" s="85">
        <f>'12peso'!AJ97*'12var'!AJ97/100</f>
        <v>-1.2741E-4</v>
      </c>
      <c r="AK97" s="85">
        <f>'12peso'!AK97*'12var'!AK97/100</f>
        <v>-9.247499999999999E-4</v>
      </c>
      <c r="AL97" s="85">
        <f>'12peso'!AL97*'12var'!AL97/100</f>
        <v>-5.7875000000000005E-4</v>
      </c>
      <c r="AM97" s="85">
        <f>'12peso'!AM97*'12var'!AM97/100</f>
        <v>7.6279000000000017E-4</v>
      </c>
      <c r="AN97" s="85">
        <f>'12peso'!AN97*'12var'!AN97/100</f>
        <v>1.6827499999999998E-3</v>
      </c>
    </row>
    <row r="98" spans="1:40" x14ac:dyDescent="0.25">
      <c r="A98" s="64" t="str">
        <f>'12peso'!A98</f>
        <v>nc</v>
      </c>
      <c r="B98" s="64" t="str">
        <f>'12peso'!B98</f>
        <v>nd</v>
      </c>
      <c r="C98" s="64" t="str">
        <f>'12peso'!C98</f>
        <v>a</v>
      </c>
      <c r="D98" s="64"/>
      <c r="E98" s="87">
        <f>'12peso'!E98</f>
        <v>1106020</v>
      </c>
      <c r="F98" s="88">
        <f>'12peso'!F98</f>
        <v>1106020</v>
      </c>
      <c r="G98" s="39" t="str">
        <f>'12peso'!G98</f>
        <v>Maracujá</v>
      </c>
      <c r="H98" s="85">
        <f>'12peso'!H98*'12var'!H98/100</f>
        <v>-6.156E-4</v>
      </c>
      <c r="I98" s="85">
        <f>'12peso'!I98*'12var'!I98/100</f>
        <v>1.2984600000000002E-3</v>
      </c>
      <c r="J98" s="85">
        <f>'12peso'!J98*'12var'!J98/100</f>
        <v>5.5808000000000008E-4</v>
      </c>
      <c r="K98" s="85">
        <f>'12peso'!K98*'12var'!K98/100</f>
        <v>-9.9498000000000013E-4</v>
      </c>
      <c r="L98" s="85">
        <f>'12peso'!L98*'12var'!L98/100</f>
        <v>3.1388E-4</v>
      </c>
      <c r="M98" s="85">
        <f>'12peso'!M98*'12var'!M98/100</f>
        <v>1.7140999999999999E-4</v>
      </c>
      <c r="N98" s="85">
        <f>'12peso'!N98*'12var'!N98/100</f>
        <v>-6.4574999999999995E-4</v>
      </c>
      <c r="O98" s="85">
        <f>'12peso'!O98*'12var'!O98/100</f>
        <v>-7.1344000000000008E-4</v>
      </c>
      <c r="P98" s="85">
        <f>'12peso'!P98*'12var'!P98/100</f>
        <v>1.2328399999999998E-3</v>
      </c>
      <c r="Q98" s="85">
        <f>'12peso'!Q98*'12var'!Q98/100</f>
        <v>1.3859199999999999E-3</v>
      </c>
      <c r="R98" s="85">
        <f>'12peso'!R98*'12var'!R98/100</f>
        <v>-9.6200000000000011E-6</v>
      </c>
      <c r="S98" s="85">
        <f>'12peso'!S98*'12var'!S98/100</f>
        <v>5.927599999999999E-4</v>
      </c>
      <c r="T98" s="85">
        <f>'12peso'!T98*'12var'!T98/100</f>
        <v>2.6149000000000002E-4</v>
      </c>
      <c r="U98" s="85">
        <f>'12peso'!U98*'12var'!U98/100</f>
        <v>-3.6880000000000002E-4</v>
      </c>
      <c r="V98" s="85">
        <f>'12peso'!V98*'12var'!V98/100</f>
        <v>1.14152E-3</v>
      </c>
      <c r="W98" s="85">
        <f>'12peso'!W98*'12var'!W98/100</f>
        <v>-2.5403999999999997E-4</v>
      </c>
      <c r="X98" s="85">
        <f>'12peso'!X98*'12var'!X98/100</f>
        <v>-1.3187999999999999E-4</v>
      </c>
      <c r="Y98" s="85">
        <f>'12peso'!Y98*'12var'!Y98/100</f>
        <v>1.8176999999999999E-4</v>
      </c>
      <c r="Z98" s="85">
        <f>'12peso'!Z98*'12var'!Z98/100</f>
        <v>-9.6515999999999995E-4</v>
      </c>
      <c r="AA98" s="85">
        <f>'12peso'!AA98*'12var'!AA98/100</f>
        <v>-9.7499999999999998E-5</v>
      </c>
      <c r="AB98" s="85">
        <f>'12peso'!AB98*'12var'!AB98/100</f>
        <v>-3.6260000000000002E-5</v>
      </c>
      <c r="AC98" s="85">
        <f>'12peso'!AC98*'12var'!AC98/100</f>
        <v>2.1024000000000002E-4</v>
      </c>
      <c r="AD98" s="85">
        <f>'12peso'!AD98*'12var'!AD98/100</f>
        <v>-2.34E-4</v>
      </c>
      <c r="AE98" s="85">
        <f>'12peso'!AE98*'12var'!AE98/100</f>
        <v>4.5143999999999995E-4</v>
      </c>
      <c r="AF98" s="85">
        <f>'12peso'!AF98*'12var'!AF98/100</f>
        <v>-3.7923999999999998E-4</v>
      </c>
      <c r="AG98" s="85">
        <f>'12peso'!AG98*'12var'!AG98/100</f>
        <v>1.6775999999999998E-4</v>
      </c>
      <c r="AH98" s="85">
        <f>'12peso'!AH98*'12var'!AH98/100</f>
        <v>-1.8688E-4</v>
      </c>
      <c r="AI98" s="85">
        <f>'12peso'!AI98*'12var'!AI98/100</f>
        <v>1.5123E-4</v>
      </c>
      <c r="AJ98" s="85">
        <f>'12peso'!AJ98*'12var'!AJ98/100</f>
        <v>-1.9944E-4</v>
      </c>
      <c r="AK98" s="85">
        <f>'12peso'!AK98*'12var'!AK98/100</f>
        <v>-1.6422E-4</v>
      </c>
      <c r="AL98" s="85">
        <f>'12peso'!AL98*'12var'!AL98/100</f>
        <v>-1.4874000000000002E-4</v>
      </c>
      <c r="AM98" s="85">
        <f>'12peso'!AM98*'12var'!AM98/100</f>
        <v>-2.7521999999999996E-4</v>
      </c>
      <c r="AN98" s="85">
        <f>'12peso'!AN98*'12var'!AN98/100</f>
        <v>7.9380000000000002E-5</v>
      </c>
    </row>
    <row r="99" spans="1:40" x14ac:dyDescent="0.25">
      <c r="A99" s="64" t="str">
        <f>'12peso'!A99</f>
        <v>nc</v>
      </c>
      <c r="B99" s="64" t="str">
        <f>'12peso'!B99</f>
        <v>nd</v>
      </c>
      <c r="C99" s="64" t="str">
        <f>'12peso'!C99</f>
        <v>a</v>
      </c>
      <c r="D99" s="64"/>
      <c r="E99" s="87">
        <f>'12peso'!E99</f>
        <v>1106021</v>
      </c>
      <c r="F99" s="88">
        <f>'12peso'!F99</f>
        <v>1106021</v>
      </c>
      <c r="G99" s="39" t="str">
        <f>'12peso'!G99</f>
        <v>Melancia</v>
      </c>
      <c r="H99" s="85">
        <f>'12peso'!H99*'12var'!H99/100</f>
        <v>1.5673999999999999E-4</v>
      </c>
      <c r="I99" s="85">
        <f>'12peso'!I99*'12var'!I99/100</f>
        <v>3.1694000000000002E-3</v>
      </c>
      <c r="J99" s="85">
        <f>'12peso'!J99*'12var'!J99/100</f>
        <v>5.7967000000000001E-3</v>
      </c>
      <c r="K99" s="85">
        <f>'12peso'!K99*'12var'!K99/100</f>
        <v>-3.7455600000000006E-3</v>
      </c>
      <c r="L99" s="85">
        <f>'12peso'!L99*'12var'!L99/100</f>
        <v>8.6020000000000007E-5</v>
      </c>
      <c r="M99" s="85">
        <f>'12peso'!M99*'12var'!M99/100</f>
        <v>-1.9151999999999998E-4</v>
      </c>
      <c r="N99" s="85">
        <f>'12peso'!N99*'12var'!N99/100</f>
        <v>7.1283999999999996E-4</v>
      </c>
      <c r="O99" s="85">
        <f>'12peso'!O99*'12var'!O99/100</f>
        <v>-4.7657999999999999E-4</v>
      </c>
      <c r="P99" s="85">
        <f>'12peso'!P99*'12var'!P99/100</f>
        <v>2.1650000000000003E-3</v>
      </c>
      <c r="Q99" s="85">
        <f>'12peso'!Q99*'12var'!Q99/100</f>
        <v>7.3178999999999996E-4</v>
      </c>
      <c r="R99" s="85">
        <f>'12peso'!R99*'12var'!R99/100</f>
        <v>-1.64222E-3</v>
      </c>
      <c r="S99" s="85">
        <f>'12peso'!S99*'12var'!S99/100</f>
        <v>5.0299999999999996E-5</v>
      </c>
      <c r="T99" s="85">
        <f>'12peso'!T99*'12var'!T99/100</f>
        <v>2.1450000000000002E-3</v>
      </c>
      <c r="U99" s="85">
        <f>'12peso'!U99*'12var'!U99/100</f>
        <v>3.4122000000000004E-4</v>
      </c>
      <c r="V99" s="85">
        <f>'12peso'!V99*'12var'!V99/100</f>
        <v>1.0062000000000001E-3</v>
      </c>
      <c r="W99" s="85">
        <f>'12peso'!W99*'12var'!W99/100</f>
        <v>-1.5720000000000002E-5</v>
      </c>
      <c r="X99" s="85">
        <f>'12peso'!X99*'12var'!X99/100</f>
        <v>1.7714E-3</v>
      </c>
      <c r="Y99" s="85">
        <f>'12peso'!Y99*'12var'!Y99/100</f>
        <v>-1.611E-3</v>
      </c>
      <c r="Z99" s="85">
        <f>'12peso'!Z99*'12var'!Z99/100</f>
        <v>1.1960000000000001E-4</v>
      </c>
      <c r="AA99" s="85">
        <f>'12peso'!AA99*'12var'!AA99/100</f>
        <v>1.33376E-3</v>
      </c>
      <c r="AB99" s="85">
        <f>'12peso'!AB99*'12var'!AB99/100</f>
        <v>2.40916E-3</v>
      </c>
      <c r="AC99" s="85">
        <f>'12peso'!AC99*'12var'!AC99/100</f>
        <v>-3.8849999999999996E-4</v>
      </c>
      <c r="AD99" s="85">
        <f>'12peso'!AD99*'12var'!AD99/100</f>
        <v>4.7676000000000001E-4</v>
      </c>
      <c r="AE99" s="85">
        <f>'12peso'!AE99*'12var'!AE99/100</f>
        <v>-1.9835999999999999E-4</v>
      </c>
      <c r="AF99" s="85">
        <f>'12peso'!AF99*'12var'!AF99/100</f>
        <v>3.2214000000000006E-3</v>
      </c>
      <c r="AG99" s="85">
        <f>'12peso'!AG99*'12var'!AG99/100</f>
        <v>5.6522500000000002E-3</v>
      </c>
      <c r="AH99" s="85">
        <f>'12peso'!AH99*'12var'!AH99/100</f>
        <v>-2.8277699999999998E-3</v>
      </c>
      <c r="AI99" s="85">
        <f>'12peso'!AI99*'12var'!AI99/100</f>
        <v>-1.7225999999999999E-3</v>
      </c>
      <c r="AJ99" s="85">
        <f>'12peso'!AJ99*'12var'!AJ99/100</f>
        <v>9.5690999999999984E-4</v>
      </c>
      <c r="AK99" s="85">
        <f>'12peso'!AK99*'12var'!AK99/100</f>
        <v>-2.1982E-3</v>
      </c>
      <c r="AL99" s="85">
        <f>'12peso'!AL99*'12var'!AL99/100</f>
        <v>7.9364999999999991E-4</v>
      </c>
      <c r="AM99" s="85">
        <f>'12peso'!AM99*'12var'!AM99/100</f>
        <v>2.8764000000000003E-4</v>
      </c>
      <c r="AN99" s="85">
        <f>'12peso'!AN99*'12var'!AN99/100</f>
        <v>3.8759000000000003E-3</v>
      </c>
    </row>
    <row r="100" spans="1:40" x14ac:dyDescent="0.25">
      <c r="A100" s="64" t="str">
        <f>'12peso'!A100</f>
        <v>nc</v>
      </c>
      <c r="B100" s="64" t="str">
        <f>'12peso'!B100</f>
        <v>nd</v>
      </c>
      <c r="C100" s="64" t="str">
        <f>'12peso'!C100</f>
        <v>a</v>
      </c>
      <c r="D100" s="64"/>
      <c r="E100" s="87">
        <f>'12peso'!E100</f>
        <v>1106023</v>
      </c>
      <c r="F100" s="88">
        <f>'12peso'!F100</f>
        <v>1106023</v>
      </c>
      <c r="G100" s="39" t="str">
        <f>'12peso'!G100</f>
        <v>Pera</v>
      </c>
      <c r="H100" s="85">
        <f>'12peso'!H100*'12var'!H100/100</f>
        <v>1.4136000000000002E-4</v>
      </c>
      <c r="I100" s="85">
        <f>'12peso'!I100*'12var'!I100/100</f>
        <v>-1.3155600000000001E-3</v>
      </c>
      <c r="J100" s="85">
        <f>'12peso'!J100*'12var'!J100/100</f>
        <v>-1.03148E-3</v>
      </c>
      <c r="K100" s="85">
        <f>'12peso'!K100*'12var'!K100/100</f>
        <v>5.8057999999999992E-4</v>
      </c>
      <c r="L100" s="85">
        <f>'12peso'!L100*'12var'!L100/100</f>
        <v>-3.5151999999999997E-4</v>
      </c>
      <c r="M100" s="85">
        <f>'12peso'!M100*'12var'!M100/100</f>
        <v>8.2416E-4</v>
      </c>
      <c r="N100" s="85">
        <f>'12peso'!N100*'12var'!N100/100</f>
        <v>1.1130000000000001E-3</v>
      </c>
      <c r="O100" s="85">
        <f>'12peso'!O100*'12var'!O100/100</f>
        <v>1.3120200000000001E-3</v>
      </c>
      <c r="P100" s="85">
        <f>'12peso'!P100*'12var'!P100/100</f>
        <v>1.11852E-3</v>
      </c>
      <c r="Q100" s="85">
        <f>'12peso'!Q100*'12var'!Q100/100</f>
        <v>-4.2455999999999999E-4</v>
      </c>
      <c r="R100" s="85">
        <f>'12peso'!R100*'12var'!R100/100</f>
        <v>4.4693000000000006E-4</v>
      </c>
      <c r="S100" s="85">
        <f>'12peso'!S100*'12var'!S100/100</f>
        <v>3.0249999999999998E-4</v>
      </c>
      <c r="T100" s="85">
        <f>'12peso'!T100*'12var'!T100/100</f>
        <v>5.4432000000000005E-4</v>
      </c>
      <c r="U100" s="85">
        <f>'12peso'!U100*'12var'!U100/100</f>
        <v>-1.2988800000000001E-3</v>
      </c>
      <c r="V100" s="85">
        <f>'12peso'!V100*'12var'!V100/100</f>
        <v>1.9023999999999999E-4</v>
      </c>
      <c r="W100" s="85">
        <f>'12peso'!W100*'12var'!W100/100</f>
        <v>5.3590000000000007E-5</v>
      </c>
      <c r="X100" s="85">
        <f>'12peso'!X100*'12var'!X100/100</f>
        <v>2.1807999999999997E-4</v>
      </c>
      <c r="Y100" s="85">
        <f>'12peso'!Y100*'12var'!Y100/100</f>
        <v>1.5912000000000004E-4</v>
      </c>
      <c r="Z100" s="85">
        <f>'12peso'!Z100*'12var'!Z100/100</f>
        <v>2.3868000000000001E-4</v>
      </c>
      <c r="AA100" s="85">
        <f>'12peso'!AA100*'12var'!AA100/100</f>
        <v>-1.4457000000000001E-4</v>
      </c>
      <c r="AB100" s="85">
        <f>'12peso'!AB100*'12var'!AB100/100</f>
        <v>2.9374999999999996E-4</v>
      </c>
      <c r="AC100" s="85">
        <f>'12peso'!AC100*'12var'!AC100/100</f>
        <v>-2.8439999999999997E-4</v>
      </c>
      <c r="AD100" s="85">
        <f>'12peso'!AD100*'12var'!AD100/100</f>
        <v>-4.9879999999999998E-4</v>
      </c>
      <c r="AE100" s="85">
        <f>'12peso'!AE100*'12var'!AE100/100</f>
        <v>1.5480999999999997E-3</v>
      </c>
      <c r="AF100" s="85">
        <f>'12peso'!AF100*'12var'!AF100/100</f>
        <v>8.6908999999999999E-4</v>
      </c>
      <c r="AG100" s="85">
        <f>'12peso'!AG100*'12var'!AG100/100</f>
        <v>-8.2662999999999996E-4</v>
      </c>
      <c r="AH100" s="85">
        <f>'12peso'!AH100*'12var'!AH100/100</f>
        <v>-1.2612599999999999E-3</v>
      </c>
      <c r="AI100" s="85">
        <f>'12peso'!AI100*'12var'!AI100/100</f>
        <v>-3.9960000000000001E-4</v>
      </c>
      <c r="AJ100" s="85">
        <f>'12peso'!AJ100*'12var'!AJ100/100</f>
        <v>-1.44535E-3</v>
      </c>
      <c r="AK100" s="85">
        <f>'12peso'!AK100*'12var'!AK100/100</f>
        <v>3.8807999999999996E-4</v>
      </c>
      <c r="AL100" s="85">
        <f>'12peso'!AL100*'12var'!AL100/100</f>
        <v>2.6268000000000005E-4</v>
      </c>
      <c r="AM100" s="85">
        <f>'12peso'!AM100*'12var'!AM100/100</f>
        <v>7.5174000000000009E-4</v>
      </c>
      <c r="AN100" s="85">
        <f>'12peso'!AN100*'12var'!AN100/100</f>
        <v>5.1999999999999995E-4</v>
      </c>
    </row>
    <row r="101" spans="1:40" x14ac:dyDescent="0.25">
      <c r="A101" s="64" t="str">
        <f>'12peso'!A101</f>
        <v>nc</v>
      </c>
      <c r="B101" s="64" t="str">
        <f>'12peso'!B101</f>
        <v>nd</v>
      </c>
      <c r="C101" s="64" t="str">
        <f>'12peso'!C101</f>
        <v>a</v>
      </c>
      <c r="D101" s="64"/>
      <c r="E101" s="87">
        <f>'12peso'!E101</f>
        <v>1106027</v>
      </c>
      <c r="F101" s="88">
        <f>'12peso'!F101</f>
        <v>1106027</v>
      </c>
      <c r="G101" s="39" t="str">
        <f>'12peso'!G101</f>
        <v>Tangerina</v>
      </c>
      <c r="H101" s="85">
        <f>'12peso'!H101*'12var'!H101/100</f>
        <v>6.3069999999999999E-4</v>
      </c>
      <c r="I101" s="85">
        <f>'12peso'!I101*'12var'!I101/100</f>
        <v>5.8608000000000011E-4</v>
      </c>
      <c r="J101" s="85">
        <f>'12peso'!J101*'12var'!J101/100</f>
        <v>4.398300000000001E-4</v>
      </c>
      <c r="K101" s="85">
        <f>'12peso'!K101*'12var'!K101/100</f>
        <v>-1.3505E-4</v>
      </c>
      <c r="L101" s="85">
        <f>'12peso'!L101*'12var'!L101/100</f>
        <v>-9.919000000000002E-4</v>
      </c>
      <c r="M101" s="85">
        <f>'12peso'!M101*'12var'!M101/100</f>
        <v>-4.3292400000000007E-3</v>
      </c>
      <c r="N101" s="85">
        <f>'12peso'!N101*'12var'!N101/100</f>
        <v>3.3792000000000002E-4</v>
      </c>
      <c r="O101" s="85">
        <f>'12peso'!O101*'12var'!O101/100</f>
        <v>3.4322000000000003E-3</v>
      </c>
      <c r="P101" s="85">
        <f>'12peso'!P101*'12var'!P101/100</f>
        <v>3.2175000000000003E-3</v>
      </c>
      <c r="Q101" s="85">
        <f>'12peso'!Q101*'12var'!Q101/100</f>
        <v>1.9501999999999998E-3</v>
      </c>
      <c r="R101" s="85">
        <f>'12peso'!R101*'12var'!R101/100</f>
        <v>-4.5796000000000004E-4</v>
      </c>
      <c r="S101" s="85">
        <f>'12peso'!S101*'12var'!S101/100</f>
        <v>1.5883999999999998E-3</v>
      </c>
      <c r="T101" s="85">
        <f>'12peso'!T101*'12var'!T101/100</f>
        <v>9.053799999999999E-4</v>
      </c>
      <c r="U101" s="85">
        <f>'12peso'!U101*'12var'!U101/100</f>
        <v>-2.3000000000000001E-4</v>
      </c>
      <c r="V101" s="85">
        <f>'12peso'!V101*'12var'!V101/100</f>
        <v>5.6296000000000004E-4</v>
      </c>
      <c r="W101" s="85">
        <f>'12peso'!W101*'12var'!W101/100</f>
        <v>-1.16424E-3</v>
      </c>
      <c r="X101" s="85">
        <f>'12peso'!X101*'12var'!X101/100</f>
        <v>-3.43611E-3</v>
      </c>
      <c r="Y101" s="85">
        <f>'12peso'!Y101*'12var'!Y101/100</f>
        <v>-4.0995200000000006E-3</v>
      </c>
      <c r="Z101" s="85">
        <f>'12peso'!Z101*'12var'!Z101/100</f>
        <v>1.8504199999999998E-3</v>
      </c>
      <c r="AA101" s="85">
        <f>'12peso'!AA101*'12var'!AA101/100</f>
        <v>1.3620600000000002E-3</v>
      </c>
      <c r="AB101" s="85">
        <f>'12peso'!AB101*'12var'!AB101/100</f>
        <v>4.5187799999999992E-3</v>
      </c>
      <c r="AC101" s="85">
        <f>'12peso'!AC101*'12var'!AC101/100</f>
        <v>6.6228399999999996E-3</v>
      </c>
      <c r="AD101" s="85">
        <f>'12peso'!AD101*'12var'!AD101/100</f>
        <v>4.6755599999999987E-3</v>
      </c>
      <c r="AE101" s="85">
        <f>'12peso'!AE101*'12var'!AE101/100</f>
        <v>4.0253700000000003E-3</v>
      </c>
      <c r="AF101" s="85">
        <f>'12peso'!AF101*'12var'!AF101/100</f>
        <v>8.2720000000000016E-4</v>
      </c>
      <c r="AG101" s="85">
        <f>'12peso'!AG101*'12var'!AG101/100</f>
        <v>1.8717999999999998E-4</v>
      </c>
      <c r="AH101" s="85">
        <f>'12peso'!AH101*'12var'!AH101/100</f>
        <v>2.50592E-3</v>
      </c>
      <c r="AI101" s="85">
        <f>'12peso'!AI101*'12var'!AI101/100</f>
        <v>9.8979999999999988E-4</v>
      </c>
      <c r="AJ101" s="85">
        <f>'12peso'!AJ101*'12var'!AJ101/100</f>
        <v>-4.8180199999999992E-3</v>
      </c>
      <c r="AK101" s="85">
        <f>'12peso'!AK101*'12var'!AK101/100</f>
        <v>-1.2058810000000001E-2</v>
      </c>
      <c r="AL101" s="85">
        <f>'12peso'!AL101*'12var'!AL101/100</f>
        <v>7.2351999999999996E-4</v>
      </c>
      <c r="AM101" s="85">
        <f>'12peso'!AM101*'12var'!AM101/100</f>
        <v>4.8216000000000005E-3</v>
      </c>
      <c r="AN101" s="85">
        <f>'12peso'!AN101*'12var'!AN101/100</f>
        <v>4.9406400000000005E-3</v>
      </c>
    </row>
    <row r="102" spans="1:40" x14ac:dyDescent="0.25">
      <c r="A102" s="64" t="str">
        <f>'12peso'!A102</f>
        <v>nc</v>
      </c>
      <c r="B102" s="64" t="str">
        <f>'12peso'!B102</f>
        <v>nd</v>
      </c>
      <c r="C102" s="64" t="str">
        <f>'12peso'!C102</f>
        <v>a</v>
      </c>
      <c r="D102" s="64"/>
      <c r="E102" s="87">
        <f>'12peso'!E102</f>
        <v>1106028</v>
      </c>
      <c r="F102" s="88">
        <f>'12peso'!F102</f>
        <v>1106028</v>
      </c>
      <c r="G102" s="39" t="str">
        <f>'12peso'!G102</f>
        <v>Uva</v>
      </c>
      <c r="H102" s="85">
        <f>'12peso'!H102*'12var'!H102/100</f>
        <v>-4.9095499999999995E-3</v>
      </c>
      <c r="I102" s="85">
        <f>'12peso'!I102*'12var'!I102/100</f>
        <v>-9.6880000000000008E-5</v>
      </c>
      <c r="J102" s="85">
        <f>'12peso'!J102*'12var'!J102/100</f>
        <v>1.87824E-3</v>
      </c>
      <c r="K102" s="85">
        <f>'12peso'!K102*'12var'!K102/100</f>
        <v>5.6409399999999997E-3</v>
      </c>
      <c r="L102" s="85">
        <f>'12peso'!L102*'12var'!L102/100</f>
        <v>-5.8364699999999999E-3</v>
      </c>
      <c r="M102" s="85">
        <f>'12peso'!M102*'12var'!M102/100</f>
        <v>1.31544E-3</v>
      </c>
      <c r="N102" s="85">
        <f>'12peso'!N102*'12var'!N102/100</f>
        <v>1.68742E-3</v>
      </c>
      <c r="O102" s="85">
        <f>'12peso'!O102*'12var'!O102/100</f>
        <v>2.1256199999999999E-3</v>
      </c>
      <c r="P102" s="85">
        <f>'12peso'!P102*'12var'!P102/100</f>
        <v>7.1876999999999998E-4</v>
      </c>
      <c r="Q102" s="85">
        <f>'12peso'!Q102*'12var'!Q102/100</f>
        <v>2.8792799999999997E-3</v>
      </c>
      <c r="R102" s="85">
        <f>'12peso'!R102*'12var'!R102/100</f>
        <v>2.6376699999999999E-3</v>
      </c>
      <c r="S102" s="85">
        <f>'12peso'!S102*'12var'!S102/100</f>
        <v>-3.8078000000000001E-3</v>
      </c>
      <c r="T102" s="85">
        <f>'12peso'!T102*'12var'!T102/100</f>
        <v>-3.5807999999999999E-4</v>
      </c>
      <c r="U102" s="85">
        <f>'12peso'!U102*'12var'!U102/100</f>
        <v>-3.1647999999999997E-3</v>
      </c>
      <c r="V102" s="85">
        <f>'12peso'!V102*'12var'!V102/100</f>
        <v>4.8440000000000002E-3</v>
      </c>
      <c r="W102" s="85">
        <f>'12peso'!W102*'12var'!W102/100</f>
        <v>4.1645499999999995E-3</v>
      </c>
      <c r="X102" s="85">
        <f>'12peso'!X102*'12var'!X102/100</f>
        <v>1.6891200000000003E-3</v>
      </c>
      <c r="Y102" s="85">
        <f>'12peso'!Y102*'12var'!Y102/100</f>
        <v>-1.06664E-3</v>
      </c>
      <c r="Z102" s="85">
        <f>'12peso'!Z102*'12var'!Z102/100</f>
        <v>2.2735999999999999E-4</v>
      </c>
      <c r="AA102" s="85">
        <f>'12peso'!AA102*'12var'!AA102/100</f>
        <v>2.4208800000000003E-3</v>
      </c>
      <c r="AB102" s="85">
        <f>'12peso'!AB102*'12var'!AB102/100</f>
        <v>2.5775199999999998E-3</v>
      </c>
      <c r="AC102" s="85">
        <f>'12peso'!AC102*'12var'!AC102/100</f>
        <v>-3.8225999999999993E-4</v>
      </c>
      <c r="AD102" s="85">
        <f>'12peso'!AD102*'12var'!AD102/100</f>
        <v>1.69538E-3</v>
      </c>
      <c r="AE102" s="85">
        <f>'12peso'!AE102*'12var'!AE102/100</f>
        <v>2.8758399999999993E-3</v>
      </c>
      <c r="AF102" s="85">
        <f>'12peso'!AF102*'12var'!AF102/100</f>
        <v>-1.7871E-3</v>
      </c>
      <c r="AG102" s="85">
        <f>'12peso'!AG102*'12var'!AG102/100</f>
        <v>1.8735399999999999E-3</v>
      </c>
      <c r="AH102" s="85">
        <f>'12peso'!AH102*'12var'!AH102/100</f>
        <v>3.0696499999999997E-3</v>
      </c>
      <c r="AI102" s="85">
        <f>'12peso'!AI102*'12var'!AI102/100</f>
        <v>2.2377600000000001E-3</v>
      </c>
      <c r="AJ102" s="85">
        <f>'12peso'!AJ102*'12var'!AJ102/100</f>
        <v>-2.9954E-4</v>
      </c>
      <c r="AK102" s="85">
        <f>'12peso'!AK102*'12var'!AK102/100</f>
        <v>-4.0775000000000004E-3</v>
      </c>
      <c r="AL102" s="85">
        <f>'12peso'!AL102*'12var'!AL102/100</f>
        <v>-1.4791799999999999E-3</v>
      </c>
      <c r="AM102" s="85">
        <f>'12peso'!AM102*'12var'!AM102/100</f>
        <v>-2.7417600000000002E-3</v>
      </c>
      <c r="AN102" s="85">
        <f>'12peso'!AN102*'12var'!AN102/100</f>
        <v>3.1990200000000003E-3</v>
      </c>
    </row>
    <row r="103" spans="1:40" x14ac:dyDescent="0.25">
      <c r="A103" s="64" t="str">
        <f>'12peso'!A103</f>
        <v>nc</v>
      </c>
      <c r="B103" s="64" t="str">
        <f>'12peso'!B103</f>
        <v>nd</v>
      </c>
      <c r="C103" s="64" t="str">
        <f>'12peso'!C103</f>
        <v>a</v>
      </c>
      <c r="D103" s="64"/>
      <c r="E103" s="87">
        <f>'12peso'!E103</f>
        <v>1106039</v>
      </c>
      <c r="F103" s="88">
        <f>'12peso'!F103</f>
        <v>1106039</v>
      </c>
      <c r="G103" s="39" t="str">
        <f>'12peso'!G103</f>
        <v>Laranja - pera</v>
      </c>
      <c r="H103" s="85">
        <f>'12peso'!H103*'12var'!H103/100</f>
        <v>3.5908999999999997E-3</v>
      </c>
      <c r="I103" s="85">
        <f>'12peso'!I103*'12var'!I103/100</f>
        <v>1.4808E-3</v>
      </c>
      <c r="J103" s="85">
        <f>'12peso'!J103*'12var'!J103/100</f>
        <v>6.7176000000000007E-3</v>
      </c>
      <c r="K103" s="85">
        <f>'12peso'!K103*'12var'!K103/100</f>
        <v>3.5185199999999998E-3</v>
      </c>
      <c r="L103" s="85">
        <f>'12peso'!L103*'12var'!L103/100</f>
        <v>-3.4710000000000001E-3</v>
      </c>
      <c r="M103" s="85">
        <f>'12peso'!M103*'12var'!M103/100</f>
        <v>-9.0132000000000007E-3</v>
      </c>
      <c r="N103" s="85">
        <f>'12peso'!N103*'12var'!N103/100</f>
        <v>-2.3718799999999998E-3</v>
      </c>
      <c r="O103" s="85">
        <f>'12peso'!O103*'12var'!O103/100</f>
        <v>-4.3827499999999995E-3</v>
      </c>
      <c r="P103" s="85">
        <f>'12peso'!P103*'12var'!P103/100</f>
        <v>-8.7905999999999998E-4</v>
      </c>
      <c r="Q103" s="85">
        <f>'12peso'!Q103*'12var'!Q103/100</f>
        <v>1.6791199999999999E-3</v>
      </c>
      <c r="R103" s="85">
        <f>'12peso'!R103*'12var'!R103/100</f>
        <v>1.99716E-3</v>
      </c>
      <c r="S103" s="85">
        <f>'12peso'!S103*'12var'!S103/100</f>
        <v>2.4516E-3</v>
      </c>
      <c r="T103" s="85">
        <f>'12peso'!T103*'12var'!T103/100</f>
        <v>8.1880000000000008E-3</v>
      </c>
      <c r="U103" s="85">
        <f>'12peso'!U103*'12var'!U103/100</f>
        <v>6.2688600000000002E-3</v>
      </c>
      <c r="V103" s="85">
        <f>'12peso'!V103*'12var'!V103/100</f>
        <v>7.7325599999999994E-3</v>
      </c>
      <c r="W103" s="85">
        <f>'12peso'!W103*'12var'!W103/100</f>
        <v>1.9396799999999998E-3</v>
      </c>
      <c r="X103" s="85">
        <f>'12peso'!X103*'12var'!X103/100</f>
        <v>-4.7258400000000002E-3</v>
      </c>
      <c r="Y103" s="85">
        <f>'12peso'!Y103*'12var'!Y103/100</f>
        <v>-5.1325800000000003E-3</v>
      </c>
      <c r="Z103" s="85">
        <f>'12peso'!Z103*'12var'!Z103/100</f>
        <v>-5.9720399999999996E-3</v>
      </c>
      <c r="AA103" s="85">
        <f>'12peso'!AA103*'12var'!AA103/100</f>
        <v>-2.5031999999999997E-3</v>
      </c>
      <c r="AB103" s="85">
        <f>'12peso'!AB103*'12var'!AB103/100</f>
        <v>2.3280000000000001E-5</v>
      </c>
      <c r="AC103" s="85">
        <f>'12peso'!AC103*'12var'!AC103/100</f>
        <v>5.5960200000000002E-3</v>
      </c>
      <c r="AD103" s="85">
        <f>'12peso'!AD103*'12var'!AD103/100</f>
        <v>4.0171999999999994E-3</v>
      </c>
      <c r="AE103" s="85">
        <f>'12peso'!AE103*'12var'!AE103/100</f>
        <v>9.3051200000000001E-3</v>
      </c>
      <c r="AF103" s="85">
        <f>'12peso'!AF103*'12var'!AF103/100</f>
        <v>1.6530120000000002E-2</v>
      </c>
      <c r="AG103" s="85">
        <f>'12peso'!AG103*'12var'!AG103/100</f>
        <v>8.4277399999999995E-3</v>
      </c>
      <c r="AH103" s="85">
        <f>'12peso'!AH103*'12var'!AH103/100</f>
        <v>6.6853600000000004E-3</v>
      </c>
      <c r="AI103" s="85">
        <f>'12peso'!AI103*'12var'!AI103/100</f>
        <v>-4.1828499999999992E-3</v>
      </c>
      <c r="AJ103" s="85">
        <f>'12peso'!AJ103*'12var'!AJ103/100</f>
        <v>-9.7218599999999988E-3</v>
      </c>
      <c r="AK103" s="85">
        <f>'12peso'!AK103*'12var'!AK103/100</f>
        <v>-5.2961700000000002E-3</v>
      </c>
      <c r="AL103" s="85">
        <f>'12peso'!AL103*'12var'!AL103/100</f>
        <v>-5.7260000000000002E-3</v>
      </c>
      <c r="AM103" s="85">
        <f>'12peso'!AM103*'12var'!AM103/100</f>
        <v>-6.6747099999999995E-3</v>
      </c>
      <c r="AN103" s="85">
        <f>'12peso'!AN103*'12var'!AN103/100</f>
        <v>4.87559E-3</v>
      </c>
    </row>
    <row r="104" spans="1:40" x14ac:dyDescent="0.25">
      <c r="A104" s="64" t="str">
        <f>'12peso'!A104</f>
        <v>nc</v>
      </c>
      <c r="B104" s="64" t="str">
        <f>'12peso'!B104</f>
        <v>nd</v>
      </c>
      <c r="C104" s="64" t="str">
        <f>'12peso'!C104</f>
        <v>a</v>
      </c>
      <c r="D104" s="64"/>
      <c r="E104" s="89">
        <f>'12peso'!E104</f>
        <v>9999999</v>
      </c>
      <c r="F104" s="88">
        <f>'12peso'!F104</f>
        <v>1106051</v>
      </c>
      <c r="G104" s="39" t="str">
        <f>'12peso'!G104</f>
        <v>Morango</v>
      </c>
      <c r="H104" s="85">
        <f>'12peso'!H104*'12var'!H104/100</f>
        <v>3.8850000000000001E-4</v>
      </c>
      <c r="I104" s="85">
        <f>'12peso'!I104*'12var'!I104/100</f>
        <v>-7.3255E-4</v>
      </c>
      <c r="J104" s="85">
        <f>'12peso'!J104*'12var'!J104/100</f>
        <v>8.1319999999999993E-4</v>
      </c>
      <c r="K104" s="85">
        <f>'12peso'!K104*'12var'!K104/100</f>
        <v>1.1166500000000001E-3</v>
      </c>
      <c r="L104" s="85">
        <f>'12peso'!L104*'12var'!L104/100</f>
        <v>7.5124999999999996E-4</v>
      </c>
      <c r="M104" s="85">
        <f>'12peso'!M104*'12var'!M104/100</f>
        <v>-1.36224E-3</v>
      </c>
      <c r="N104" s="85">
        <f>'12peso'!N104*'12var'!N104/100</f>
        <v>-7.4339999999999996E-5</v>
      </c>
      <c r="O104" s="85">
        <f>'12peso'!O104*'12var'!O104/100</f>
        <v>-9.7344E-4</v>
      </c>
      <c r="P104" s="85">
        <f>'12peso'!P104*'12var'!P104/100</f>
        <v>-1.6713399999999997E-3</v>
      </c>
      <c r="Q104" s="85">
        <f>'12peso'!Q104*'12var'!Q104/100</f>
        <v>1.7390599999999997E-3</v>
      </c>
      <c r="R104" s="85">
        <f>'12peso'!R104*'12var'!R104/100</f>
        <v>-6.3494000000000007E-4</v>
      </c>
      <c r="S104" s="85">
        <f>'12peso'!S104*'12var'!S104/100</f>
        <v>4.7817000000000004E-4</v>
      </c>
      <c r="T104" s="85">
        <f>'12peso'!T104*'12var'!T104/100</f>
        <v>6.9055999999999989E-4</v>
      </c>
      <c r="U104" s="85">
        <f>'12peso'!U104*'12var'!U104/100</f>
        <v>-2.7169999999999999E-4</v>
      </c>
      <c r="V104" s="85">
        <f>'12peso'!V104*'12var'!V104/100</f>
        <v>8.0666000000000006E-4</v>
      </c>
      <c r="W104" s="85">
        <f>'12peso'!W104*'12var'!W104/100</f>
        <v>1.7727000000000001E-3</v>
      </c>
      <c r="X104" s="85">
        <f>'12peso'!X104*'12var'!X104/100</f>
        <v>4.3753999999999999E-4</v>
      </c>
      <c r="Y104" s="85">
        <f>'12peso'!Y104*'12var'!Y104/100</f>
        <v>-1.7185500000000001E-3</v>
      </c>
      <c r="Z104" s="85">
        <f>'12peso'!Z104*'12var'!Z104/100</f>
        <v>-5.885100000000001E-4</v>
      </c>
      <c r="AA104" s="85">
        <f>'12peso'!AA104*'12var'!AA104/100</f>
        <v>2.4420000000000003E-4</v>
      </c>
      <c r="AB104" s="85">
        <f>'12peso'!AB104*'12var'!AB104/100</f>
        <v>-1.02717E-3</v>
      </c>
      <c r="AC104" s="85">
        <f>'12peso'!AC104*'12var'!AC104/100</f>
        <v>1.3709300000000002E-3</v>
      </c>
      <c r="AD104" s="85">
        <f>'12peso'!AD104*'12var'!AD104/100</f>
        <v>-5.8E-4</v>
      </c>
      <c r="AE104" s="85">
        <f>'12peso'!AE104*'12var'!AE104/100</f>
        <v>-4.3817999999999998E-4</v>
      </c>
      <c r="AF104" s="85">
        <f>'12peso'!AF104*'12var'!AF104/100</f>
        <v>6.5302000000000003E-4</v>
      </c>
      <c r="AG104" s="85">
        <f>'12peso'!AG104*'12var'!AG104/100</f>
        <v>2.5615000000000002E-4</v>
      </c>
      <c r="AH104" s="85">
        <f>'12peso'!AH104*'12var'!AH104/100</f>
        <v>2.0768100000000001E-3</v>
      </c>
      <c r="AI104" s="85">
        <f>'12peso'!AI104*'12var'!AI104/100</f>
        <v>1.0517E-3</v>
      </c>
      <c r="AJ104" s="85">
        <f>'12peso'!AJ104*'12var'!AJ104/100</f>
        <v>2.8272599999999998E-3</v>
      </c>
      <c r="AK104" s="85">
        <f>'12peso'!AK104*'12var'!AK104/100</f>
        <v>-2.75049E-3</v>
      </c>
      <c r="AL104" s="85">
        <f>'12peso'!AL104*'12var'!AL104/100</f>
        <v>-1.2913099999999997E-3</v>
      </c>
      <c r="AM104" s="85">
        <f>'12peso'!AM104*'12var'!AM104/100</f>
        <v>-1.2297600000000001E-3</v>
      </c>
      <c r="AN104" s="85">
        <f>'12peso'!AN104*'12var'!AN104/100</f>
        <v>-7.5145000000000008E-4</v>
      </c>
    </row>
    <row r="105" spans="1:40" x14ac:dyDescent="0.25">
      <c r="A105" s="64" t="str">
        <f>'12peso'!A105</f>
        <v>nc</v>
      </c>
      <c r="B105" s="64" t="str">
        <f>'12peso'!B105</f>
        <v>nd</v>
      </c>
      <c r="C105" s="64" t="str">
        <f>'12peso'!C105</f>
        <v>a</v>
      </c>
      <c r="D105" s="64"/>
      <c r="E105" s="89">
        <f>'12peso'!E105</f>
        <v>9999999</v>
      </c>
      <c r="F105" s="88">
        <f>'12peso'!F105</f>
        <v>1106084</v>
      </c>
      <c r="G105" s="39" t="str">
        <f>'12peso'!G105</f>
        <v>Goiaba</v>
      </c>
      <c r="H105" s="85">
        <f>'12peso'!H105*'12var'!H105/100</f>
        <v>-1.1522999999999998E-4</v>
      </c>
      <c r="I105" s="85">
        <f>'12peso'!I105*'12var'!I105/100</f>
        <v>-7.7440000000000004E-5</v>
      </c>
      <c r="J105" s="85">
        <f>'12peso'!J105*'12var'!J105/100</f>
        <v>-9.7649999999999988E-5</v>
      </c>
      <c r="K105" s="85">
        <f>'12peso'!K105*'12var'!K105/100</f>
        <v>9.7600000000000001E-5</v>
      </c>
      <c r="L105" s="85">
        <f>'12peso'!L105*'12var'!L105/100</f>
        <v>2.8917E-4</v>
      </c>
      <c r="M105" s="85">
        <f>'12peso'!M105*'12var'!M105/100</f>
        <v>-9.337999999999999E-5</v>
      </c>
      <c r="N105" s="85">
        <f>'12peso'!N105*'12var'!N105/100</f>
        <v>1.1219999999999999E-4</v>
      </c>
      <c r="O105" s="85">
        <f>'12peso'!O105*'12var'!O105/100</f>
        <v>1.3319999999999999E-4</v>
      </c>
      <c r="P105" s="85">
        <f>'12peso'!P105*'12var'!P105/100</f>
        <v>-1.1925E-4</v>
      </c>
      <c r="Q105" s="85">
        <f>'12peso'!Q105*'12var'!Q105/100</f>
        <v>6.003E-5</v>
      </c>
      <c r="R105" s="85">
        <f>'12peso'!R105*'12var'!R105/100</f>
        <v>-3.2639999999999999E-5</v>
      </c>
      <c r="S105" s="85">
        <f>'12peso'!S105*'12var'!S105/100</f>
        <v>7.0840000000000006E-5</v>
      </c>
      <c r="T105" s="85">
        <f>'12peso'!T105*'12var'!T105/100</f>
        <v>1.2215999999999998E-4</v>
      </c>
      <c r="U105" s="85">
        <f>'12peso'!U105*'12var'!U105/100</f>
        <v>9.7250000000000006E-5</v>
      </c>
      <c r="V105" s="85">
        <f>'12peso'!V105*'12var'!V105/100</f>
        <v>1.1225E-4</v>
      </c>
      <c r="W105" s="85">
        <f>'12peso'!W105*'12var'!W105/100</f>
        <v>7.046E-5</v>
      </c>
      <c r="X105" s="85">
        <f>'12peso'!X105*'12var'!X105/100</f>
        <v>7.8299999999999996E-6</v>
      </c>
      <c r="Y105" s="85">
        <f>'12peso'!Y105*'12var'!Y105/100</f>
        <v>-3.2669999999999997E-5</v>
      </c>
      <c r="Z105" s="85">
        <f>'12peso'!Z105*'12var'!Z105/100</f>
        <v>1.5876E-4</v>
      </c>
      <c r="AA105" s="85">
        <f>'12peso'!AA105*'12var'!AA105/100</f>
        <v>-7.6720000000000011E-5</v>
      </c>
      <c r="AB105" s="85">
        <f>'12peso'!AB105*'12var'!AB105/100</f>
        <v>-5.1029999999999998E-5</v>
      </c>
      <c r="AC105" s="85">
        <f>'12peso'!AC105*'12var'!AC105/100</f>
        <v>1.0557000000000001E-4</v>
      </c>
      <c r="AD105" s="85">
        <f>'12peso'!AD105*'12var'!AD105/100</f>
        <v>1.484E-4</v>
      </c>
      <c r="AE105" s="85">
        <f>'12peso'!AE105*'12var'!AE105/100</f>
        <v>2.6041999999999998E-4</v>
      </c>
      <c r="AF105" s="85">
        <f>'12peso'!AF105*'12var'!AF105/100</f>
        <v>2.6473999999999996E-4</v>
      </c>
      <c r="AG105" s="85">
        <f>'12peso'!AG105*'12var'!AG105/100</f>
        <v>-3.4339999999999994E-4</v>
      </c>
      <c r="AH105" s="85">
        <f>'12peso'!AH105*'12var'!AH105/100</f>
        <v>-1.3740000000000001E-4</v>
      </c>
      <c r="AI105" s="85">
        <f>'12peso'!AI105*'12var'!AI105/100</f>
        <v>-1.6558999999999996E-4</v>
      </c>
      <c r="AJ105" s="85">
        <f>'12peso'!AJ105*'12var'!AJ105/100</f>
        <v>1.1556000000000003E-4</v>
      </c>
      <c r="AK105" s="85">
        <f>'12peso'!AK105*'12var'!AK105/100</f>
        <v>1.0836E-4</v>
      </c>
      <c r="AL105" s="85">
        <f>'12peso'!AL105*'12var'!AL105/100</f>
        <v>-1.6239999999999996E-4</v>
      </c>
      <c r="AM105" s="85">
        <f>'12peso'!AM105*'12var'!AM105/100</f>
        <v>-7.6410000000000009E-5</v>
      </c>
      <c r="AN105" s="85">
        <f>'12peso'!AN105*'12var'!AN105/100</f>
        <v>7.955999999999999E-5</v>
      </c>
    </row>
    <row r="106" spans="1:40" x14ac:dyDescent="0.25">
      <c r="A106" s="64">
        <f>'12peso'!A106</f>
        <v>0</v>
      </c>
      <c r="B106" s="64">
        <f>'12peso'!B106</f>
        <v>0</v>
      </c>
      <c r="C106" s="64">
        <f>'12peso'!C106</f>
        <v>0</v>
      </c>
      <c r="D106" s="64"/>
      <c r="E106" s="110">
        <f>'12peso'!E106</f>
        <v>1107000</v>
      </c>
      <c r="F106" s="114">
        <f>'12peso'!F106</f>
        <v>1107</v>
      </c>
      <c r="G106" s="99" t="str">
        <f>'12peso'!G106</f>
        <v>Carnes</v>
      </c>
      <c r="H106" s="85">
        <f>'12peso'!H106*'12var'!H106/100</f>
        <v>-1.7082880000000002E-2</v>
      </c>
      <c r="I106" s="85">
        <f>'12peso'!I106*'12var'!I106/100</f>
        <v>-5.2498190000000007E-2</v>
      </c>
      <c r="J106" s="85">
        <f>'12peso'!J106*'12var'!J106/100</f>
        <v>-4.195945999999999E-2</v>
      </c>
      <c r="K106" s="85">
        <f>'12peso'!K106*'12var'!K106/100</f>
        <v>-3.4103700000000001E-2</v>
      </c>
      <c r="L106" s="85">
        <f>'12peso'!L106*'12var'!L106/100</f>
        <v>7.4295000000000003E-4</v>
      </c>
      <c r="M106" s="85">
        <f>'12peso'!M106*'12var'!M106/100</f>
        <v>4.1949200000000004E-3</v>
      </c>
      <c r="N106" s="85">
        <f>'12peso'!N106*'12var'!N106/100</f>
        <v>-2.7907609999999999E-2</v>
      </c>
      <c r="O106" s="85">
        <f>'12peso'!O106*'12var'!O106/100</f>
        <v>1.6775969999999998E-2</v>
      </c>
      <c r="P106" s="85">
        <f>'12peso'!P106*'12var'!P106/100</f>
        <v>5.5333520000000004E-2</v>
      </c>
      <c r="Q106" s="85">
        <f>'12peso'!Q106*'12var'!Q106/100</f>
        <v>5.0563440000000001E-2</v>
      </c>
      <c r="R106" s="85">
        <f>'12peso'!R106*'12var'!R106/100</f>
        <v>1.0053600000000001E-2</v>
      </c>
      <c r="S106" s="85">
        <f>'12peso'!S106*'12var'!S106/100</f>
        <v>1.4292179999999998E-2</v>
      </c>
      <c r="T106" s="85">
        <f>'12peso'!T106*'12var'!T106/100</f>
        <v>2.9020879999999995E-2</v>
      </c>
      <c r="U106" s="85">
        <f>'12peso'!U106*'12var'!U106/100</f>
        <v>-3.2615700000000001E-3</v>
      </c>
      <c r="V106" s="85">
        <f>'12peso'!V106*'12var'!V106/100</f>
        <v>-4.0598409999999995E-2</v>
      </c>
      <c r="W106" s="85">
        <f>'12peso'!W106*'12var'!W106/100</f>
        <v>-4.3398180000000001E-2</v>
      </c>
      <c r="X106" s="85">
        <f>'12peso'!X106*'12var'!X106/100</f>
        <v>-1.6909359999999998E-2</v>
      </c>
      <c r="Y106" s="85">
        <f>'12peso'!Y106*'12var'!Y106/100</f>
        <v>3.06384E-3</v>
      </c>
      <c r="Z106" s="85">
        <f>'12peso'!Z106*'12var'!Z106/100</f>
        <v>1.8837599999999999E-3</v>
      </c>
      <c r="AA106" s="85">
        <f>'12peso'!AA106*'12var'!AA106/100</f>
        <v>3.5336999999999994E-3</v>
      </c>
      <c r="AB106" s="85">
        <f>'12peso'!AB106*'12var'!AB106/100</f>
        <v>2.071168E-2</v>
      </c>
      <c r="AC106" s="85">
        <f>'12peso'!AC106*'12var'!AC106/100</f>
        <v>7.5014880000000006E-2</v>
      </c>
      <c r="AD106" s="85">
        <f>'12peso'!AD106*'12var'!AD106/100</f>
        <v>2.2334840000000002E-2</v>
      </c>
      <c r="AE106" s="85">
        <f>'12peso'!AE106*'12var'!AE106/100</f>
        <v>5.6782100000000002E-2</v>
      </c>
      <c r="AF106" s="85">
        <f>'12peso'!AF106*'12var'!AF106/100</f>
        <v>7.6430719999999994E-2</v>
      </c>
      <c r="AG106" s="85">
        <f>'12peso'!AG106*'12var'!AG106/100</f>
        <v>0</v>
      </c>
      <c r="AH106" s="85">
        <f>'12peso'!AH106*'12var'!AH106/100</f>
        <v>5.7044249999999998E-2</v>
      </c>
      <c r="AI106" s="85">
        <f>'12peso'!AI106*'12var'!AI106/100</f>
        <v>4.7031000000000003E-2</v>
      </c>
      <c r="AJ106" s="85">
        <f>'12peso'!AJ106*'12var'!AJ106/100</f>
        <v>1.0396000000000001E-2</v>
      </c>
      <c r="AK106" s="85">
        <f>'12peso'!AK106*'12var'!AK106/100</f>
        <v>1.0646469999999998E-2</v>
      </c>
      <c r="AL106" s="85">
        <f>'12peso'!AL106*'12var'!AL106/100</f>
        <v>3.1163999999999996E-3</v>
      </c>
      <c r="AM106" s="85">
        <f>'12peso'!AM106*'12var'!AM106/100</f>
        <v>1.1180000000000001E-2</v>
      </c>
      <c r="AN106" s="85">
        <f>'12peso'!AN106*'12var'!AN106/100</f>
        <v>8.254997E-2</v>
      </c>
    </row>
    <row r="107" spans="1:40" x14ac:dyDescent="0.25">
      <c r="A107" s="64" t="str">
        <f>'12peso'!A107</f>
        <v>c</v>
      </c>
      <c r="B107" s="64" t="str">
        <f>'12peso'!B107</f>
        <v>nd</v>
      </c>
      <c r="C107" s="64" t="str">
        <f>'12peso'!C107</f>
        <v>a</v>
      </c>
      <c r="D107" s="64"/>
      <c r="E107" s="87">
        <f>'12peso'!E107</f>
        <v>1107009</v>
      </c>
      <c r="F107" s="88">
        <f>'12peso'!F107</f>
        <v>1107009</v>
      </c>
      <c r="G107" s="39" t="str">
        <f>'12peso'!G107</f>
        <v>Fígado</v>
      </c>
      <c r="H107" s="85">
        <f>'12peso'!H107*'12var'!H107/100</f>
        <v>-2.8017E-4</v>
      </c>
      <c r="I107" s="85">
        <f>'12peso'!I107*'12var'!I107/100</f>
        <v>-4.6871999999999994E-4</v>
      </c>
      <c r="J107" s="85">
        <f>'12peso'!J107*'12var'!J107/100</f>
        <v>-9.6915E-4</v>
      </c>
      <c r="K107" s="85">
        <f>'12peso'!K107*'12var'!K107/100</f>
        <v>2.8034000000000002E-4</v>
      </c>
      <c r="L107" s="85">
        <f>'12peso'!L107*'12var'!L107/100</f>
        <v>2.8930000000000004E-4</v>
      </c>
      <c r="M107" s="85">
        <f>'12peso'!M107*'12var'!M107/100</f>
        <v>3.4979999999999999E-4</v>
      </c>
      <c r="N107" s="85">
        <f>'12peso'!N107*'12var'!N107/100</f>
        <v>-2.7068000000000003E-4</v>
      </c>
      <c r="O107" s="85">
        <f>'12peso'!O107*'12var'!O107/100</f>
        <v>-4.5935999999999997E-4</v>
      </c>
      <c r="P107" s="85">
        <f>'12peso'!P107*'12var'!P107/100</f>
        <v>4.1280000000000006E-4</v>
      </c>
      <c r="Q107" s="85">
        <f>'12peso'!Q107*'12var'!Q107/100</f>
        <v>0</v>
      </c>
      <c r="R107" s="85">
        <f>'12peso'!R107*'12var'!R107/100</f>
        <v>2.4509999999999999E-4</v>
      </c>
      <c r="S107" s="85">
        <f>'12peso'!S107*'12var'!S107/100</f>
        <v>2.3309999999999999E-5</v>
      </c>
      <c r="T107" s="85">
        <f>'12peso'!T107*'12var'!T107/100</f>
        <v>-4.0606000000000003E-4</v>
      </c>
      <c r="U107" s="85">
        <f>'12peso'!U107*'12var'!U107/100</f>
        <v>2.2750000000000003E-4</v>
      </c>
      <c r="V107" s="85">
        <f>'12peso'!V107*'12var'!V107/100</f>
        <v>-1.1546000000000001E-4</v>
      </c>
      <c r="W107" s="85">
        <f>'12peso'!W107*'12var'!W107/100</f>
        <v>5.2327999999999988E-4</v>
      </c>
      <c r="X107" s="85">
        <f>'12peso'!X107*'12var'!X107/100</f>
        <v>-5.1155999999999988E-4</v>
      </c>
      <c r="Y107" s="85">
        <f>'12peso'!Y107*'12var'!Y107/100</f>
        <v>-1.1069999999999999E-4</v>
      </c>
      <c r="Z107" s="85">
        <f>'12peso'!Z107*'12var'!Z107/100</f>
        <v>6.0760000000000002E-4</v>
      </c>
      <c r="AA107" s="85">
        <f>'12peso'!AA107*'12var'!AA107/100</f>
        <v>-6.2750000000000002E-4</v>
      </c>
      <c r="AB107" s="85">
        <f>'12peso'!AB107*'12var'!AB107/100</f>
        <v>3.0988000000000001E-4</v>
      </c>
      <c r="AC107" s="85">
        <f>'12peso'!AC107*'12var'!AC107/100</f>
        <v>1.2300000000000003E-5</v>
      </c>
      <c r="AD107" s="85">
        <f>'12peso'!AD107*'12var'!AD107/100</f>
        <v>2.2785000000000004E-4</v>
      </c>
      <c r="AE107" s="85">
        <f>'12peso'!AE107*'12var'!AE107/100</f>
        <v>-2.8044000000000002E-4</v>
      </c>
      <c r="AF107" s="85">
        <f>'12peso'!AF107*'12var'!AF107/100</f>
        <v>1.7593E-4</v>
      </c>
      <c r="AG107" s="85">
        <f>'12peso'!AG107*'12var'!AG107/100</f>
        <v>-6.7759999999999988E-4</v>
      </c>
      <c r="AH107" s="85">
        <f>'12peso'!AH107*'12var'!AH107/100</f>
        <v>6.1541999999999999E-4</v>
      </c>
      <c r="AI107" s="85">
        <f>'12peso'!AI107*'12var'!AI107/100</f>
        <v>-3.3459999999999995E-4</v>
      </c>
      <c r="AJ107" s="85">
        <f>'12peso'!AJ107*'12var'!AJ107/100</f>
        <v>3.2292000000000003E-4</v>
      </c>
      <c r="AK107" s="85">
        <f>'12peso'!AK107*'12var'!AK107/100</f>
        <v>3.7835000000000001E-4</v>
      </c>
      <c r="AL107" s="85">
        <f>'12peso'!AL107*'12var'!AL107/100</f>
        <v>1.6422E-4</v>
      </c>
      <c r="AM107" s="85">
        <f>'12peso'!AM107*'12var'!AM107/100</f>
        <v>3.0479999999999998E-4</v>
      </c>
      <c r="AN107" s="85">
        <f>'12peso'!AN107*'12var'!AN107/100</f>
        <v>1.1833799999999999E-3</v>
      </c>
    </row>
    <row r="108" spans="1:40" x14ac:dyDescent="0.25">
      <c r="A108" s="64" t="str">
        <f>'12peso'!A108</f>
        <v>c</v>
      </c>
      <c r="B108" s="64" t="str">
        <f>'12peso'!B108</f>
        <v>nd</v>
      </c>
      <c r="C108" s="64" t="str">
        <f>'12peso'!C108</f>
        <v>a</v>
      </c>
      <c r="D108" s="64"/>
      <c r="E108" s="87">
        <f>'12peso'!E108</f>
        <v>1107018</v>
      </c>
      <c r="F108" s="88">
        <f>'12peso'!F108</f>
        <v>1107018</v>
      </c>
      <c r="G108" s="39" t="str">
        <f>'12peso'!G108</f>
        <v>Carne de porco</v>
      </c>
      <c r="H108" s="85">
        <f>'12peso'!H108*'12var'!H108/100</f>
        <v>-1.7360000000000001E-3</v>
      </c>
      <c r="I108" s="85">
        <f>'12peso'!I108*'12var'!I108/100</f>
        <v>2.141E-5</v>
      </c>
      <c r="J108" s="85">
        <f>'12peso'!J108*'12var'!J108/100</f>
        <v>-1.5776799999999999E-3</v>
      </c>
      <c r="K108" s="85">
        <f>'12peso'!K108*'12var'!K108/100</f>
        <v>-2.9779200000000002E-3</v>
      </c>
      <c r="L108" s="85">
        <f>'12peso'!L108*'12var'!L108/100</f>
        <v>1.07588E-3</v>
      </c>
      <c r="M108" s="85">
        <f>'12peso'!M108*'12var'!M108/100</f>
        <v>-2.3816499999999999E-3</v>
      </c>
      <c r="N108" s="85">
        <f>'12peso'!N108*'12var'!N108/100</f>
        <v>-1.9232399999999999E-3</v>
      </c>
      <c r="O108" s="85">
        <f>'12peso'!O108*'12var'!O108/100</f>
        <v>5.8954799999999998E-3</v>
      </c>
      <c r="P108" s="85">
        <f>'12peso'!P108*'12var'!P108/100</f>
        <v>7.7794399999999994E-3</v>
      </c>
      <c r="Q108" s="85">
        <f>'12peso'!Q108*'12var'!Q108/100</f>
        <v>2.2417500000000003E-3</v>
      </c>
      <c r="R108" s="85">
        <f>'12peso'!R108*'12var'!R108/100</f>
        <v>5.8129499999999999E-3</v>
      </c>
      <c r="S108" s="85">
        <f>'12peso'!S108*'12var'!S108/100</f>
        <v>6.1319999999999994E-3</v>
      </c>
      <c r="T108" s="85">
        <f>'12peso'!T108*'12var'!T108/100</f>
        <v>5.7216000000000003E-3</v>
      </c>
      <c r="U108" s="85">
        <f>'12peso'!U108*'12var'!U108/100</f>
        <v>1.4774500000000002E-3</v>
      </c>
      <c r="V108" s="85">
        <f>'12peso'!V108*'12var'!V108/100</f>
        <v>-2.2967399999999998E-3</v>
      </c>
      <c r="W108" s="85">
        <f>'12peso'!W108*'12var'!W108/100</f>
        <v>-3.1584E-3</v>
      </c>
      <c r="X108" s="85">
        <f>'12peso'!X108*'12var'!X108/100</f>
        <v>-7.2467999999999986E-3</v>
      </c>
      <c r="Y108" s="85">
        <f>'12peso'!Y108*'12var'!Y108/100</f>
        <v>-9.5220000000000016E-4</v>
      </c>
      <c r="Z108" s="85">
        <f>'12peso'!Z108*'12var'!Z108/100</f>
        <v>-1.8908999999999999E-4</v>
      </c>
      <c r="AA108" s="85">
        <f>'12peso'!AA108*'12var'!AA108/100</f>
        <v>4.4057999999999993E-4</v>
      </c>
      <c r="AB108" s="85">
        <f>'12peso'!AB108*'12var'!AB108/100</f>
        <v>6.0212599999999996E-3</v>
      </c>
      <c r="AC108" s="85">
        <f>'12peso'!AC108*'12var'!AC108/100</f>
        <v>4.9688100000000006E-3</v>
      </c>
      <c r="AD108" s="85">
        <f>'12peso'!AD108*'12var'!AD108/100</f>
        <v>6.6077600000000007E-3</v>
      </c>
      <c r="AE108" s="85">
        <f>'12peso'!AE108*'12var'!AE108/100</f>
        <v>3.9683399999999999E-3</v>
      </c>
      <c r="AF108" s="85">
        <f>'12peso'!AF108*'12var'!AF108/100</f>
        <v>5.6824999999999996E-4</v>
      </c>
      <c r="AG108" s="85">
        <f>'12peso'!AG108*'12var'!AG108/100</f>
        <v>-6.5684999999999995E-4</v>
      </c>
      <c r="AH108" s="85">
        <f>'12peso'!AH108*'12var'!AH108/100</f>
        <v>3.90282E-3</v>
      </c>
      <c r="AI108" s="85">
        <f>'12peso'!AI108*'12var'!AI108/100</f>
        <v>1.53816E-3</v>
      </c>
      <c r="AJ108" s="85">
        <f>'12peso'!AJ108*'12var'!AJ108/100</f>
        <v>3.1654000000000003E-4</v>
      </c>
      <c r="AK108" s="85">
        <f>'12peso'!AK108*'12var'!AK108/100</f>
        <v>-9.2413999999999994E-4</v>
      </c>
      <c r="AL108" s="85">
        <f>'12peso'!AL108*'12var'!AL108/100</f>
        <v>1.6322799999999998E-3</v>
      </c>
      <c r="AM108" s="85">
        <f>'12peso'!AM108*'12var'!AM108/100</f>
        <v>2.5661399999999997E-3</v>
      </c>
      <c r="AN108" s="85">
        <f>'12peso'!AN108*'12var'!AN108/100</f>
        <v>9.7014400000000004E-3</v>
      </c>
    </row>
    <row r="109" spans="1:40" x14ac:dyDescent="0.25">
      <c r="A109" s="64" t="str">
        <f>'12peso'!A109</f>
        <v>c</v>
      </c>
      <c r="B109" s="64" t="str">
        <f>'12peso'!B109</f>
        <v>nd</v>
      </c>
      <c r="C109" s="64" t="str">
        <f>'12peso'!C109</f>
        <v>a</v>
      </c>
      <c r="D109" s="64"/>
      <c r="E109" s="89">
        <f>'12peso'!E109</f>
        <v>9999999</v>
      </c>
      <c r="F109" s="88">
        <f>'12peso'!F109</f>
        <v>1107031</v>
      </c>
      <c r="G109" s="39" t="str">
        <f>'12peso'!G109</f>
        <v>Carne de carneiro</v>
      </c>
      <c r="H109" s="85">
        <f>'12peso'!H109*'12var'!H109/100</f>
        <v>8.2389999999999991E-4</v>
      </c>
      <c r="I109" s="85">
        <f>'12peso'!I109*'12var'!I109/100</f>
        <v>-7.7337E-4</v>
      </c>
      <c r="J109" s="85">
        <f>'12peso'!J109*'12var'!J109/100</f>
        <v>6.758E-5</v>
      </c>
      <c r="K109" s="85">
        <f>'12peso'!K109*'12var'!K109/100</f>
        <v>-1.0009999999999999E-4</v>
      </c>
      <c r="L109" s="85">
        <f>'12peso'!L109*'12var'!L109/100</f>
        <v>-9.5039999999999998E-5</v>
      </c>
      <c r="M109" s="85">
        <f>'12peso'!M109*'12var'!M109/100</f>
        <v>1.9822000000000004E-4</v>
      </c>
      <c r="N109" s="85">
        <f>'12peso'!N109*'12var'!N109/100</f>
        <v>9.3528000000000003E-4</v>
      </c>
      <c r="O109" s="85">
        <f>'12peso'!O109*'12var'!O109/100</f>
        <v>-8.1198000000000002E-4</v>
      </c>
      <c r="P109" s="85">
        <f>'12peso'!P109*'12var'!P109/100</f>
        <v>-9.5920000000000003E-5</v>
      </c>
      <c r="Q109" s="85">
        <f>'12peso'!Q109*'12var'!Q109/100</f>
        <v>9.5230000000000008E-5</v>
      </c>
      <c r="R109" s="85">
        <f>'12peso'!R109*'12var'!R109/100</f>
        <v>-6.2059999999999985E-5</v>
      </c>
      <c r="S109" s="85">
        <f>'12peso'!S109*'12var'!S109/100</f>
        <v>1.1766000000000001E-4</v>
      </c>
      <c r="T109" s="85">
        <f>'12peso'!T109*'12var'!T109/100</f>
        <v>9.4339999999999995E-5</v>
      </c>
      <c r="U109" s="85">
        <f>'12peso'!U109*'12var'!U109/100</f>
        <v>-5.6180000000000008E-5</v>
      </c>
      <c r="V109" s="85">
        <f>'12peso'!V109*'12var'!V109/100</f>
        <v>1.7745E-4</v>
      </c>
      <c r="W109" s="85">
        <f>'12peso'!W109*'12var'!W109/100</f>
        <v>-5.5756000000000002E-4</v>
      </c>
      <c r="X109" s="85">
        <f>'12peso'!X109*'12var'!X109/100</f>
        <v>1.3000000000000002E-4</v>
      </c>
      <c r="Y109" s="85">
        <f>'12peso'!Y109*'12var'!Y109/100</f>
        <v>-1.2826999999999999E-4</v>
      </c>
      <c r="Z109" s="85">
        <f>'12peso'!Z109*'12var'!Z109/100</f>
        <v>3.2769000000000006E-4</v>
      </c>
      <c r="AA109" s="85">
        <f>'12peso'!AA109*'12var'!AA109/100</f>
        <v>-1.5096E-4</v>
      </c>
      <c r="AB109" s="85">
        <f>'12peso'!AB109*'12var'!AB109/100</f>
        <v>2.0604E-4</v>
      </c>
      <c r="AC109" s="85">
        <f>'12peso'!AC109*'12var'!AC109/100</f>
        <v>2.3483999999999997E-4</v>
      </c>
      <c r="AD109" s="85">
        <f>'12peso'!AD109*'12var'!AD109/100</f>
        <v>6.1950000000000001E-5</v>
      </c>
      <c r="AE109" s="85">
        <f>'12peso'!AE109*'12var'!AE109/100</f>
        <v>3.3704999999999998E-4</v>
      </c>
      <c r="AF109" s="85">
        <f>'12peso'!AF109*'12var'!AF109/100</f>
        <v>5.9812999999999999E-4</v>
      </c>
      <c r="AG109" s="85">
        <f>'12peso'!AG109*'12var'!AG109/100</f>
        <v>3.1135999999999995E-4</v>
      </c>
      <c r="AH109" s="85">
        <f>'12peso'!AH109*'12var'!AH109/100</f>
        <v>-3.3809999999999998E-4</v>
      </c>
      <c r="AI109" s="85">
        <f>'12peso'!AI109*'12var'!AI109/100</f>
        <v>-1.2653999999999999E-4</v>
      </c>
      <c r="AJ109" s="85">
        <f>'12peso'!AJ109*'12var'!AJ109/100</f>
        <v>6.1992000000000004E-4</v>
      </c>
      <c r="AK109" s="85">
        <f>'12peso'!AK109*'12var'!AK109/100</f>
        <v>-2.8386000000000004E-4</v>
      </c>
      <c r="AL109" s="85">
        <f>'12peso'!AL109*'12var'!AL109/100</f>
        <v>2.5752000000000001E-4</v>
      </c>
      <c r="AM109" s="85">
        <f>'12peso'!AM109*'12var'!AM109/100</f>
        <v>-1.0488000000000001E-4</v>
      </c>
      <c r="AN109" s="85">
        <f>'12peso'!AN109*'12var'!AN109/100</f>
        <v>2.7888000000000001E-4</v>
      </c>
    </row>
    <row r="110" spans="1:40" x14ac:dyDescent="0.25">
      <c r="A110" s="64" t="str">
        <f>'12peso'!A110</f>
        <v>c</v>
      </c>
      <c r="B110" s="64" t="str">
        <f>'12peso'!B110</f>
        <v>nd</v>
      </c>
      <c r="C110" s="64" t="str">
        <f>'12peso'!C110</f>
        <v>a</v>
      </c>
      <c r="D110" s="64"/>
      <c r="E110" s="87">
        <f>'12peso'!E110</f>
        <v>1107084</v>
      </c>
      <c r="F110" s="88">
        <f>'12peso'!F110</f>
        <v>1107084</v>
      </c>
      <c r="G110" s="39" t="str">
        <f>'12peso'!G110</f>
        <v>Contrafilé</v>
      </c>
      <c r="H110" s="85">
        <f>'12peso'!H110*'12var'!H110/100</f>
        <v>5.4735000000000001E-3</v>
      </c>
      <c r="I110" s="85">
        <f>'12peso'!I110*'12var'!I110/100</f>
        <v>-8.213090000000001E-3</v>
      </c>
      <c r="J110" s="85">
        <f>'12peso'!J110*'12var'!J110/100</f>
        <v>-1.2006399999999999E-2</v>
      </c>
      <c r="K110" s="85">
        <f>'12peso'!K110*'12var'!K110/100</f>
        <v>-9.5731200000000009E-3</v>
      </c>
      <c r="L110" s="85">
        <f>'12peso'!L110*'12var'!L110/100</f>
        <v>-2.1703499999999997E-3</v>
      </c>
      <c r="M110" s="85">
        <f>'12peso'!M110*'12var'!M110/100</f>
        <v>-4.6270000000000008E-4</v>
      </c>
      <c r="N110" s="85">
        <f>'12peso'!N110*'12var'!N110/100</f>
        <v>-6.8928199999999992E-3</v>
      </c>
      <c r="O110" s="85">
        <f>'12peso'!O110*'12var'!O110/100</f>
        <v>5.2082999999999999E-3</v>
      </c>
      <c r="P110" s="85">
        <f>'12peso'!P110*'12var'!P110/100</f>
        <v>9.8891199999999995E-3</v>
      </c>
      <c r="Q110" s="85">
        <f>'12peso'!Q110*'12var'!Q110/100</f>
        <v>5.5977599999999994E-3</v>
      </c>
      <c r="R110" s="85">
        <f>'12peso'!R110*'12var'!R110/100</f>
        <v>-9.4304000000000002E-4</v>
      </c>
      <c r="S110" s="85">
        <f>'12peso'!S110*'12var'!S110/100</f>
        <v>6.6759999999999996E-3</v>
      </c>
      <c r="T110" s="85">
        <f>'12peso'!T110*'12var'!T110/100</f>
        <v>1.1718190000000002E-2</v>
      </c>
      <c r="U110" s="85">
        <f>'12peso'!U110*'12var'!U110/100</f>
        <v>7.6207999999999994E-4</v>
      </c>
      <c r="V110" s="85">
        <f>'12peso'!V110*'12var'!V110/100</f>
        <v>-1.253076E-2</v>
      </c>
      <c r="W110" s="85">
        <f>'12peso'!W110*'12var'!W110/100</f>
        <v>-9.2680000000000002E-3</v>
      </c>
      <c r="X110" s="85">
        <f>'12peso'!X110*'12var'!X110/100</f>
        <v>-3.8399999999999996E-4</v>
      </c>
      <c r="Y110" s="85">
        <f>'12peso'!Y110*'12var'!Y110/100</f>
        <v>-9.5549999999999991E-5</v>
      </c>
      <c r="Z110" s="85">
        <f>'12peso'!Z110*'12var'!Z110/100</f>
        <v>-1.8420799999999998E-3</v>
      </c>
      <c r="AA110" s="85">
        <f>'12peso'!AA110*'12var'!AA110/100</f>
        <v>2.0514000000000001E-3</v>
      </c>
      <c r="AB110" s="85">
        <f>'12peso'!AB110*'12var'!AB110/100</f>
        <v>-1.9013999999999999E-4</v>
      </c>
      <c r="AC110" s="85">
        <f>'12peso'!AC110*'12var'!AC110/100</f>
        <v>1.170505E-2</v>
      </c>
      <c r="AD110" s="85">
        <f>'12peso'!AD110*'12var'!AD110/100</f>
        <v>1.33373E-3</v>
      </c>
      <c r="AE110" s="85">
        <f>'12peso'!AE110*'12var'!AE110/100</f>
        <v>1.5395520000000001E-2</v>
      </c>
      <c r="AF110" s="85">
        <f>'12peso'!AF110*'12var'!AF110/100</f>
        <v>2.1771550000000001E-2</v>
      </c>
      <c r="AG110" s="85">
        <f>'12peso'!AG110*'12var'!AG110/100</f>
        <v>-2.3159500000000002E-3</v>
      </c>
      <c r="AH110" s="85">
        <f>'12peso'!AH110*'12var'!AH110/100</f>
        <v>7.0300000000000007E-4</v>
      </c>
      <c r="AI110" s="85">
        <f>'12peso'!AI110*'12var'!AI110/100</f>
        <v>4.3276E-3</v>
      </c>
      <c r="AJ110" s="85">
        <f>'12peso'!AJ110*'12var'!AJ110/100</f>
        <v>1.0179E-3</v>
      </c>
      <c r="AK110" s="85">
        <f>'12peso'!AK110*'12var'!AK110/100</f>
        <v>-1.3311400000000002E-3</v>
      </c>
      <c r="AL110" s="85">
        <f>'12peso'!AL110*'12var'!AL110/100</f>
        <v>-4.5188000000000004E-4</v>
      </c>
      <c r="AM110" s="85">
        <f>'12peso'!AM110*'12var'!AM110/100</f>
        <v>4.5109999999999996E-4</v>
      </c>
      <c r="AN110" s="85">
        <f>'12peso'!AN110*'12var'!AN110/100</f>
        <v>7.6252000000000012E-3</v>
      </c>
    </row>
    <row r="111" spans="1:40" x14ac:dyDescent="0.25">
      <c r="A111" s="64" t="str">
        <f>'12peso'!A111</f>
        <v>c</v>
      </c>
      <c r="B111" s="64" t="str">
        <f>'12peso'!B111</f>
        <v>nd</v>
      </c>
      <c r="C111" s="64" t="str">
        <f>'12peso'!C111</f>
        <v>a</v>
      </c>
      <c r="D111" s="64"/>
      <c r="E111" s="87">
        <f>'12peso'!E111</f>
        <v>1107085</v>
      </c>
      <c r="F111" s="88">
        <f>'12peso'!F111</f>
        <v>1107085</v>
      </c>
      <c r="G111" s="39" t="str">
        <f>'12peso'!G111</f>
        <v>Filé-mignon</v>
      </c>
      <c r="H111" s="85">
        <f>'12peso'!H111*'12var'!H111/100</f>
        <v>-1.7493000000000001E-3</v>
      </c>
      <c r="I111" s="85">
        <f>'12peso'!I111*'12var'!I111/100</f>
        <v>-4.6723600000000004E-3</v>
      </c>
      <c r="J111" s="85">
        <f>'12peso'!J111*'12var'!J111/100</f>
        <v>-1.8235200000000001E-3</v>
      </c>
      <c r="K111" s="85">
        <f>'12peso'!K111*'12var'!K111/100</f>
        <v>3.3330000000000008E-4</v>
      </c>
      <c r="L111" s="85">
        <f>'12peso'!L111*'12var'!L111/100</f>
        <v>-7.6255000000000008E-4</v>
      </c>
      <c r="M111" s="85">
        <f>'12peso'!M111*'12var'!M111/100</f>
        <v>2.6730000000000005E-4</v>
      </c>
      <c r="N111" s="85">
        <f>'12peso'!N111*'12var'!N111/100</f>
        <v>-1.3916000000000002E-4</v>
      </c>
      <c r="O111" s="85">
        <f>'12peso'!O111*'12var'!O111/100</f>
        <v>2.9146E-4</v>
      </c>
      <c r="P111" s="85">
        <f>'12peso'!P111*'12var'!P111/100</f>
        <v>1.3387399999999999E-3</v>
      </c>
      <c r="Q111" s="85">
        <f>'12peso'!Q111*'12var'!Q111/100</f>
        <v>1.70856E-3</v>
      </c>
      <c r="R111" s="85">
        <f>'12peso'!R111*'12var'!R111/100</f>
        <v>9.6348000000000007E-4</v>
      </c>
      <c r="S111" s="85">
        <f>'12peso'!S111*'12var'!S111/100</f>
        <v>7.6880999999999987E-4</v>
      </c>
      <c r="T111" s="85">
        <f>'12peso'!T111*'12var'!T111/100</f>
        <v>1.841E-4</v>
      </c>
      <c r="U111" s="85">
        <f>'12peso'!U111*'12var'!U111/100</f>
        <v>-1.8566500000000001E-3</v>
      </c>
      <c r="V111" s="85">
        <f>'12peso'!V111*'12var'!V111/100</f>
        <v>-8.3332000000000002E-4</v>
      </c>
      <c r="W111" s="85">
        <f>'12peso'!W111*'12var'!W111/100</f>
        <v>-1.3747999999999998E-3</v>
      </c>
      <c r="X111" s="85">
        <f>'12peso'!X111*'12var'!X111/100</f>
        <v>-4.7975000000000003E-4</v>
      </c>
      <c r="Y111" s="85">
        <f>'12peso'!Y111*'12var'!Y111/100</f>
        <v>9.2195999999999999E-4</v>
      </c>
      <c r="Z111" s="85">
        <f>'12peso'!Z111*'12var'!Z111/100</f>
        <v>-9.5399999999999999E-4</v>
      </c>
      <c r="AA111" s="85">
        <f>'12peso'!AA111*'12var'!AA111/100</f>
        <v>-2.3816999999999998E-4</v>
      </c>
      <c r="AB111" s="85">
        <f>'12peso'!AB111*'12var'!AB111/100</f>
        <v>5.0930000000000007E-4</v>
      </c>
      <c r="AC111" s="85">
        <f>'12peso'!AC111*'12var'!AC111/100</f>
        <v>0</v>
      </c>
      <c r="AD111" s="85">
        <f>'12peso'!AD111*'12var'!AD111/100</f>
        <v>5.4751999999999991E-4</v>
      </c>
      <c r="AE111" s="85">
        <f>'12peso'!AE111*'12var'!AE111/100</f>
        <v>2.4050500000000002E-3</v>
      </c>
      <c r="AF111" s="85">
        <f>'12peso'!AF111*'12var'!AF111/100</f>
        <v>1.64996E-3</v>
      </c>
      <c r="AG111" s="85">
        <f>'12peso'!AG111*'12var'!AG111/100</f>
        <v>-1.016E-4</v>
      </c>
      <c r="AH111" s="85">
        <f>'12peso'!AH111*'12var'!AH111/100</f>
        <v>3.5280000000000001E-4</v>
      </c>
      <c r="AI111" s="85">
        <f>'12peso'!AI111*'12var'!AI111/100</f>
        <v>2.6155999999999998E-4</v>
      </c>
      <c r="AJ111" s="85">
        <f>'12peso'!AJ111*'12var'!AJ111/100</f>
        <v>-2.2088000000000001E-4</v>
      </c>
      <c r="AK111" s="85">
        <f>'12peso'!AK111*'12var'!AK111/100</f>
        <v>1.0934E-3</v>
      </c>
      <c r="AL111" s="85">
        <f>'12peso'!AL111*'12var'!AL111/100</f>
        <v>-8.0960000000000005E-4</v>
      </c>
      <c r="AM111" s="85">
        <f>'12peso'!AM111*'12var'!AM111/100</f>
        <v>1.0856400000000001E-3</v>
      </c>
      <c r="AN111" s="85">
        <f>'12peso'!AN111*'12var'!AN111/100</f>
        <v>6.9827999999999991E-4</v>
      </c>
    </row>
    <row r="112" spans="1:40" x14ac:dyDescent="0.25">
      <c r="A112" s="64" t="str">
        <f>'12peso'!A112</f>
        <v>c</v>
      </c>
      <c r="B112" s="64" t="str">
        <f>'12peso'!B112</f>
        <v>nd</v>
      </c>
      <c r="C112" s="64" t="str">
        <f>'12peso'!C112</f>
        <v>a</v>
      </c>
      <c r="D112" s="64"/>
      <c r="E112" s="87">
        <f>'12peso'!E112</f>
        <v>1107087</v>
      </c>
      <c r="F112" s="88">
        <f>'12peso'!F112</f>
        <v>1107087</v>
      </c>
      <c r="G112" s="39" t="str">
        <f>'12peso'!G112</f>
        <v>Chã de dentro</v>
      </c>
      <c r="H112" s="85">
        <f>'12peso'!H112*'12var'!H112/100</f>
        <v>-3.59604E-3</v>
      </c>
      <c r="I112" s="85">
        <f>'12peso'!I112*'12var'!I112/100</f>
        <v>-7.1501999999999989E-3</v>
      </c>
      <c r="J112" s="85">
        <f>'12peso'!J112*'12var'!J112/100</f>
        <v>-4.3824200000000006E-3</v>
      </c>
      <c r="K112" s="85">
        <f>'12peso'!K112*'12var'!K112/100</f>
        <v>-3.0449399999999999E-3</v>
      </c>
      <c r="L112" s="85">
        <f>'12peso'!L112*'12var'!L112/100</f>
        <v>-1.575E-3</v>
      </c>
      <c r="M112" s="85">
        <f>'12peso'!M112*'12var'!M112/100</f>
        <v>-6.4975000000000005E-4</v>
      </c>
      <c r="N112" s="85">
        <f>'12peso'!N112*'12var'!N112/100</f>
        <v>-2.4614499999999996E-3</v>
      </c>
      <c r="O112" s="85">
        <f>'12peso'!O112*'12var'!O112/100</f>
        <v>9.7127999999999993E-4</v>
      </c>
      <c r="P112" s="85">
        <f>'12peso'!P112*'12var'!P112/100</f>
        <v>7.9971499999999997E-3</v>
      </c>
      <c r="Q112" s="85">
        <f>'12peso'!Q112*'12var'!Q112/100</f>
        <v>5.1351999999999995E-3</v>
      </c>
      <c r="R112" s="85">
        <f>'12peso'!R112*'12var'!R112/100</f>
        <v>-1.0616E-4</v>
      </c>
      <c r="S112" s="85">
        <f>'12peso'!S112*'12var'!S112/100</f>
        <v>7.6444000000000002E-4</v>
      </c>
      <c r="T112" s="85">
        <f>'12peso'!T112*'12var'!T112/100</f>
        <v>3.3836699999999996E-3</v>
      </c>
      <c r="U112" s="85">
        <f>'12peso'!U112*'12var'!U112/100</f>
        <v>-6.3192000000000001E-4</v>
      </c>
      <c r="V112" s="85">
        <f>'12peso'!V112*'12var'!V112/100</f>
        <v>-5.6658699999999999E-3</v>
      </c>
      <c r="W112" s="85">
        <f>'12peso'!W112*'12var'!W112/100</f>
        <v>-6.5049599999999997E-3</v>
      </c>
      <c r="X112" s="85">
        <f>'12peso'!X112*'12var'!X112/100</f>
        <v>-7.6322E-4</v>
      </c>
      <c r="Y112" s="85">
        <f>'12peso'!Y112*'12var'!Y112/100</f>
        <v>-9.7880000000000005E-5</v>
      </c>
      <c r="Z112" s="85">
        <f>'12peso'!Z112*'12var'!Z112/100</f>
        <v>2.6362800000000004E-3</v>
      </c>
      <c r="AA112" s="85">
        <f>'12peso'!AA112*'12var'!AA112/100</f>
        <v>3.2071000000000004E-4</v>
      </c>
      <c r="AB112" s="85">
        <f>'12peso'!AB112*'12var'!AB112/100</f>
        <v>3.1292800000000003E-3</v>
      </c>
      <c r="AC112" s="85">
        <f>'12peso'!AC112*'12var'!AC112/100</f>
        <v>1.19376E-2</v>
      </c>
      <c r="AD112" s="85">
        <f>'12peso'!AD112*'12var'!AD112/100</f>
        <v>3.13511E-3</v>
      </c>
      <c r="AE112" s="85">
        <f>'12peso'!AE112*'12var'!AE112/100</f>
        <v>4.4353000000000005E-3</v>
      </c>
      <c r="AF112" s="85">
        <f>'12peso'!AF112*'12var'!AF112/100</f>
        <v>4.3541999999999999E-3</v>
      </c>
      <c r="AG112" s="85">
        <f>'12peso'!AG112*'12var'!AG112/100</f>
        <v>1.5835599999999999E-3</v>
      </c>
      <c r="AH112" s="85">
        <f>'12peso'!AH112*'12var'!AH112/100</f>
        <v>4.8294000000000002E-3</v>
      </c>
      <c r="AI112" s="85">
        <f>'12peso'!AI112*'12var'!AI112/100</f>
        <v>4.2515599999999997E-3</v>
      </c>
      <c r="AJ112" s="85">
        <f>'12peso'!AJ112*'12var'!AJ112/100</f>
        <v>4.9175999999999994E-4</v>
      </c>
      <c r="AK112" s="85">
        <f>'12peso'!AK112*'12var'!AK112/100</f>
        <v>-7.9024999999999994E-4</v>
      </c>
      <c r="AL112" s="85">
        <f>'12peso'!AL112*'12var'!AL112/100</f>
        <v>-5.4120000000000004E-5</v>
      </c>
      <c r="AM112" s="85">
        <f>'12peso'!AM112*'12var'!AM112/100</f>
        <v>2.32716E-3</v>
      </c>
      <c r="AN112" s="85">
        <f>'12peso'!AN112*'12var'!AN112/100</f>
        <v>9.9625200000000007E-3</v>
      </c>
    </row>
    <row r="113" spans="1:40" x14ac:dyDescent="0.25">
      <c r="A113" s="64" t="str">
        <f>'12peso'!A113</f>
        <v>c</v>
      </c>
      <c r="B113" s="64" t="str">
        <f>'12peso'!B113</f>
        <v>nd</v>
      </c>
      <c r="C113" s="64" t="str">
        <f>'12peso'!C113</f>
        <v>a</v>
      </c>
      <c r="D113" s="64"/>
      <c r="E113" s="87">
        <f>'12peso'!E113</f>
        <v>1107088</v>
      </c>
      <c r="F113" s="88">
        <f>'12peso'!F113</f>
        <v>1107088</v>
      </c>
      <c r="G113" s="39" t="str">
        <f>'12peso'!G113</f>
        <v>Alcatra</v>
      </c>
      <c r="H113" s="85">
        <f>'12peso'!H113*'12var'!H113/100</f>
        <v>8.5214999999999998E-4</v>
      </c>
      <c r="I113" s="85">
        <f>'12peso'!I113*'12var'!I113/100</f>
        <v>-9.8296000000000008E-3</v>
      </c>
      <c r="J113" s="85">
        <f>'12peso'!J113*'12var'!J113/100</f>
        <v>-1.0874999999999999E-2</v>
      </c>
      <c r="K113" s="85">
        <f>'12peso'!K113*'12var'!K113/100</f>
        <v>-1.2269899999999999E-2</v>
      </c>
      <c r="L113" s="85">
        <f>'12peso'!L113*'12var'!L113/100</f>
        <v>-3.3072300000000004E-3</v>
      </c>
      <c r="M113" s="85">
        <f>'12peso'!M113*'12var'!M113/100</f>
        <v>-2.017E-4</v>
      </c>
      <c r="N113" s="85">
        <f>'12peso'!N113*'12var'!N113/100</f>
        <v>-8.1748099999999994E-3</v>
      </c>
      <c r="O113" s="85">
        <f>'12peso'!O113*'12var'!O113/100</f>
        <v>8.6437999999999999E-4</v>
      </c>
      <c r="P113" s="85">
        <f>'12peso'!P113*'12var'!P113/100</f>
        <v>1.321377E-2</v>
      </c>
      <c r="Q113" s="85">
        <f>'12peso'!Q113*'12var'!Q113/100</f>
        <v>1.1482649999999999E-2</v>
      </c>
      <c r="R113" s="85">
        <f>'12peso'!R113*'12var'!R113/100</f>
        <v>8.2360000000000007E-4</v>
      </c>
      <c r="S113" s="85">
        <f>'12peso'!S113*'12var'!S113/100</f>
        <v>5.8629999999999993E-3</v>
      </c>
      <c r="T113" s="85">
        <f>'12peso'!T113*'12var'!T113/100</f>
        <v>1.0810120000000001E-2</v>
      </c>
      <c r="U113" s="85">
        <f>'12peso'!U113*'12var'!U113/100</f>
        <v>-1.63722E-3</v>
      </c>
      <c r="V113" s="85">
        <f>'12peso'!V113*'12var'!V113/100</f>
        <v>-1.1805879999999999E-2</v>
      </c>
      <c r="W113" s="85">
        <f>'12peso'!W113*'12var'!W113/100</f>
        <v>-1.4267449999999999E-2</v>
      </c>
      <c r="X113" s="85">
        <f>'12peso'!X113*'12var'!X113/100</f>
        <v>-4.4332499999999997E-3</v>
      </c>
      <c r="Y113" s="85">
        <f>'12peso'!Y113*'12var'!Y113/100</f>
        <v>1.3669199999999998E-3</v>
      </c>
      <c r="Z113" s="85">
        <f>'12peso'!Z113*'12var'!Z113/100</f>
        <v>2.0911000000000003E-3</v>
      </c>
      <c r="AA113" s="85">
        <f>'12peso'!AA113*'12var'!AA113/100</f>
        <v>8.0261999999999998E-4</v>
      </c>
      <c r="AB113" s="85">
        <f>'12peso'!AB113*'12var'!AB113/100</f>
        <v>9.1703999999999993E-4</v>
      </c>
      <c r="AC113" s="85">
        <f>'12peso'!AC113*'12var'!AC113/100</f>
        <v>1.103402E-2</v>
      </c>
      <c r="AD113" s="85">
        <f>'12peso'!AD113*'12var'!AD113/100</f>
        <v>2.7342E-3</v>
      </c>
      <c r="AE113" s="85">
        <f>'12peso'!AE113*'12var'!AE113/100</f>
        <v>1.506505E-2</v>
      </c>
      <c r="AF113" s="85">
        <f>'12peso'!AF113*'12var'!AF113/100</f>
        <v>2.4252000000000003E-2</v>
      </c>
      <c r="AG113" s="85">
        <f>'12peso'!AG113*'12var'!AG113/100</f>
        <v>2.7263999999999999E-3</v>
      </c>
      <c r="AH113" s="85">
        <f>'12peso'!AH113*'12var'!AH113/100</f>
        <v>4.3877999999999999E-3</v>
      </c>
      <c r="AI113" s="85">
        <f>'12peso'!AI113*'12var'!AI113/100</f>
        <v>2.1330000000000001E-4</v>
      </c>
      <c r="AJ113" s="85">
        <f>'12peso'!AJ113*'12var'!AJ113/100</f>
        <v>-4.1542200000000001E-3</v>
      </c>
      <c r="AK113" s="85">
        <f>'12peso'!AK113*'12var'!AK113/100</f>
        <v>-1.1277900000000003E-3</v>
      </c>
      <c r="AL113" s="85">
        <f>'12peso'!AL113*'12var'!AL113/100</f>
        <v>7.4682000000000004E-4</v>
      </c>
      <c r="AM113" s="85">
        <f>'12peso'!AM113*'12var'!AM113/100</f>
        <v>-2.078E-3</v>
      </c>
      <c r="AN113" s="85">
        <f>'12peso'!AN113*'12var'!AN113/100</f>
        <v>1.274316E-2</v>
      </c>
    </row>
    <row r="114" spans="1:40" x14ac:dyDescent="0.25">
      <c r="A114" s="64" t="str">
        <f>'12peso'!A114</f>
        <v>c</v>
      </c>
      <c r="B114" s="64" t="str">
        <f>'12peso'!B114</f>
        <v>nd</v>
      </c>
      <c r="C114" s="64" t="str">
        <f>'12peso'!C114</f>
        <v>a</v>
      </c>
      <c r="D114" s="64"/>
      <c r="E114" s="87">
        <f>'12peso'!E114</f>
        <v>1107089</v>
      </c>
      <c r="F114" s="88">
        <f>'12peso'!F114</f>
        <v>1107089</v>
      </c>
      <c r="G114" s="39" t="str">
        <f>'12peso'!G114</f>
        <v>Patinho</v>
      </c>
      <c r="H114" s="85">
        <f>'12peso'!H114*'12var'!H114/100</f>
        <v>-2.4371100000000001E-3</v>
      </c>
      <c r="I114" s="85">
        <f>'12peso'!I114*'12var'!I114/100</f>
        <v>-5.9625900000000003E-3</v>
      </c>
      <c r="J114" s="85">
        <f>'12peso'!J114*'12var'!J114/100</f>
        <v>-3.0919199999999997E-3</v>
      </c>
      <c r="K114" s="85">
        <f>'12peso'!K114*'12var'!K114/100</f>
        <v>-1.4976500000000001E-3</v>
      </c>
      <c r="L114" s="85">
        <f>'12peso'!L114*'12var'!L114/100</f>
        <v>3.2606000000000003E-4</v>
      </c>
      <c r="M114" s="85">
        <f>'12peso'!M114*'12var'!M114/100</f>
        <v>6.507599999999999E-4</v>
      </c>
      <c r="N114" s="85">
        <f>'12peso'!N114*'12var'!N114/100</f>
        <v>-1.80386E-3</v>
      </c>
      <c r="O114" s="85">
        <f>'12peso'!O114*'12var'!O114/100</f>
        <v>7.572E-5</v>
      </c>
      <c r="P114" s="85">
        <f>'12peso'!P114*'12var'!P114/100</f>
        <v>5.0706499999999995E-3</v>
      </c>
      <c r="Q114" s="85">
        <f>'12peso'!Q114*'12var'!Q114/100</f>
        <v>4.8124999999999999E-3</v>
      </c>
      <c r="R114" s="85">
        <f>'12peso'!R114*'12var'!R114/100</f>
        <v>1.9795999999999998E-3</v>
      </c>
      <c r="S114" s="85">
        <f>'12peso'!S114*'12var'!S114/100</f>
        <v>-1.7506300000000002E-3</v>
      </c>
      <c r="T114" s="85">
        <f>'12peso'!T114*'12var'!T114/100</f>
        <v>-3.0944000000000002E-4</v>
      </c>
      <c r="U114" s="85">
        <f>'12peso'!U114*'12var'!U114/100</f>
        <v>-9.5699999999999995E-4</v>
      </c>
      <c r="V114" s="85">
        <f>'12peso'!V114*'12var'!V114/100</f>
        <v>-1.5514400000000001E-3</v>
      </c>
      <c r="W114" s="85">
        <f>'12peso'!W114*'12var'!W114/100</f>
        <v>-9.3349999999999998E-4</v>
      </c>
      <c r="X114" s="85">
        <f>'12peso'!X114*'12var'!X114/100</f>
        <v>-1.7546499999999997E-3</v>
      </c>
      <c r="Y114" s="85">
        <f>'12peso'!Y114*'12var'!Y114/100</f>
        <v>-9.8441999999999996E-4</v>
      </c>
      <c r="Z114" s="85">
        <f>'12peso'!Z114*'12var'!Z114/100</f>
        <v>1.6823700000000003E-3</v>
      </c>
      <c r="AA114" s="85">
        <f>'12peso'!AA114*'12var'!AA114/100</f>
        <v>4.3799999999999997E-4</v>
      </c>
      <c r="AB114" s="85">
        <f>'12peso'!AB114*'12var'!AB114/100</f>
        <v>2.13642E-3</v>
      </c>
      <c r="AC114" s="85">
        <f>'12peso'!AC114*'12var'!AC114/100</f>
        <v>7.2390600000000003E-3</v>
      </c>
      <c r="AD114" s="85">
        <f>'12peso'!AD114*'12var'!AD114/100</f>
        <v>2.0563200000000004E-3</v>
      </c>
      <c r="AE114" s="85">
        <f>'12peso'!AE114*'12var'!AE114/100</f>
        <v>3.3877799999999995E-3</v>
      </c>
      <c r="AF114" s="85">
        <f>'12peso'!AF114*'12var'!AF114/100</f>
        <v>4.23574E-3</v>
      </c>
      <c r="AG114" s="85">
        <f>'12peso'!AG114*'12var'!AG114/100</f>
        <v>-3.9480000000000001E-5</v>
      </c>
      <c r="AH114" s="85">
        <f>'12peso'!AH114*'12var'!AH114/100</f>
        <v>3.68856E-3</v>
      </c>
      <c r="AI114" s="85">
        <f>'12peso'!AI114*'12var'!AI114/100</f>
        <v>2.3189399999999998E-3</v>
      </c>
      <c r="AJ114" s="85">
        <f>'12peso'!AJ114*'12var'!AJ114/100</f>
        <v>2.5484800000000001E-3</v>
      </c>
      <c r="AK114" s="85">
        <f>'12peso'!AK114*'12var'!AK114/100</f>
        <v>0</v>
      </c>
      <c r="AL114" s="85">
        <f>'12peso'!AL114*'12var'!AL114/100</f>
        <v>3.5945999999999998E-4</v>
      </c>
      <c r="AM114" s="85">
        <f>'12peso'!AM114*'12var'!AM114/100</f>
        <v>6.0059999999999996E-4</v>
      </c>
      <c r="AN114" s="85">
        <f>'12peso'!AN114*'12var'!AN114/100</f>
        <v>6.0721199999999994E-3</v>
      </c>
    </row>
    <row r="115" spans="1:40" x14ac:dyDescent="0.25">
      <c r="A115" s="64" t="str">
        <f>'12peso'!A115</f>
        <v>c</v>
      </c>
      <c r="B115" s="64" t="str">
        <f>'12peso'!B115</f>
        <v>nd</v>
      </c>
      <c r="C115" s="64" t="str">
        <f>'12peso'!C115</f>
        <v>a</v>
      </c>
      <c r="D115" s="64"/>
      <c r="E115" s="87">
        <f>'12peso'!E115</f>
        <v>1107090</v>
      </c>
      <c r="F115" s="88">
        <f>'12peso'!F115</f>
        <v>1107090</v>
      </c>
      <c r="G115" s="39" t="str">
        <f>'12peso'!G115</f>
        <v>Lagarto redondo</v>
      </c>
      <c r="H115" s="85">
        <f>'12peso'!H115*'12var'!H115/100</f>
        <v>-3.1619999999999993E-4</v>
      </c>
      <c r="I115" s="85">
        <f>'12peso'!I115*'12var'!I115/100</f>
        <v>-2.1840000000000002E-4</v>
      </c>
      <c r="J115" s="85">
        <f>'12peso'!J115*'12var'!J115/100</f>
        <v>-9.3079999999999997E-5</v>
      </c>
      <c r="K115" s="85">
        <f>'12peso'!K115*'12var'!K115/100</f>
        <v>-3.3286000000000004E-4</v>
      </c>
      <c r="L115" s="85">
        <f>'12peso'!L115*'12var'!L115/100</f>
        <v>-1.8683999999999999E-4</v>
      </c>
      <c r="M115" s="85">
        <f>'12peso'!M115*'12var'!M115/100</f>
        <v>2.0230000000000001E-4</v>
      </c>
      <c r="N115" s="85">
        <f>'12peso'!N115*'12var'!N115/100</f>
        <v>-3.0444000000000001E-4</v>
      </c>
      <c r="O115" s="85">
        <f>'12peso'!O115*'12var'!O115/100</f>
        <v>-1.7976E-4</v>
      </c>
      <c r="P115" s="85">
        <f>'12peso'!P115*'12var'!P115/100</f>
        <v>3.4361999999999999E-4</v>
      </c>
      <c r="Q115" s="85">
        <f>'12peso'!Q115*'12var'!Q115/100</f>
        <v>2.6375999999999998E-4</v>
      </c>
      <c r="R115" s="85">
        <f>'12peso'!R115*'12var'!R115/100</f>
        <v>2.6870999999999997E-4</v>
      </c>
      <c r="S115" s="85">
        <f>'12peso'!S115*'12var'!S115/100</f>
        <v>6.7999999999999999E-5</v>
      </c>
      <c r="T115" s="85">
        <f>'12peso'!T115*'12var'!T115/100</f>
        <v>1.1660999999999998E-4</v>
      </c>
      <c r="U115" s="85">
        <f>'12peso'!U115*'12var'!U115/100</f>
        <v>1.68E-6</v>
      </c>
      <c r="V115" s="85">
        <f>'12peso'!V115*'12var'!V115/100</f>
        <v>-2.4883000000000001E-4</v>
      </c>
      <c r="W115" s="85">
        <f>'12peso'!W115*'12var'!W115/100</f>
        <v>-4.1491999999999999E-4</v>
      </c>
      <c r="X115" s="85">
        <f>'12peso'!X115*'12var'!X115/100</f>
        <v>-9.6990000000000005E-5</v>
      </c>
      <c r="Y115" s="85">
        <f>'12peso'!Y115*'12var'!Y115/100</f>
        <v>-5.8460000000000006E-5</v>
      </c>
      <c r="Z115" s="85">
        <f>'12peso'!Z115*'12var'!Z115/100</f>
        <v>8.9489999999999985E-5</v>
      </c>
      <c r="AA115" s="85">
        <f>'12peso'!AA115*'12var'!AA115/100</f>
        <v>4.2660000000000008E-5</v>
      </c>
      <c r="AB115" s="85">
        <f>'12peso'!AB115*'12var'!AB115/100</f>
        <v>-8.0580000000000004E-5</v>
      </c>
      <c r="AC115" s="85">
        <f>'12peso'!AC115*'12var'!AC115/100</f>
        <v>5.2751999999999996E-4</v>
      </c>
      <c r="AD115" s="85">
        <f>'12peso'!AD115*'12var'!AD115/100</f>
        <v>6.3180000000000002E-5</v>
      </c>
      <c r="AE115" s="85">
        <f>'12peso'!AE115*'12var'!AE115/100</f>
        <v>2.4149999999999999E-4</v>
      </c>
      <c r="AF115" s="85">
        <f>'12peso'!AF115*'12var'!AF115/100</f>
        <v>4.5846E-4</v>
      </c>
      <c r="AG115" s="85">
        <f>'12peso'!AG115*'12var'!AG115/100</f>
        <v>7.3039999999999992E-5</v>
      </c>
      <c r="AH115" s="85">
        <f>'12peso'!AH115*'12var'!AH115/100</f>
        <v>2.4402000000000001E-4</v>
      </c>
      <c r="AI115" s="85">
        <f>'12peso'!AI115*'12var'!AI115/100</f>
        <v>1.3103999999999999E-4</v>
      </c>
      <c r="AJ115" s="85">
        <f>'12peso'!AJ115*'12var'!AJ115/100</f>
        <v>-4.3679999999999995E-5</v>
      </c>
      <c r="AK115" s="85">
        <f>'12peso'!AK115*'12var'!AK115/100</f>
        <v>1.4442E-4</v>
      </c>
      <c r="AL115" s="85">
        <f>'12peso'!AL115*'12var'!AL115/100</f>
        <v>2.1542999999999999E-4</v>
      </c>
      <c r="AM115" s="85">
        <f>'12peso'!AM115*'12var'!AM115/100</f>
        <v>1.3770000000000004E-4</v>
      </c>
      <c r="AN115" s="85">
        <f>'12peso'!AN115*'12var'!AN115/100</f>
        <v>5.4740000000000008E-4</v>
      </c>
    </row>
    <row r="116" spans="1:40" x14ac:dyDescent="0.25">
      <c r="A116" s="64" t="str">
        <f>'12peso'!A116</f>
        <v>c</v>
      </c>
      <c r="B116" s="64" t="str">
        <f>'12peso'!B116</f>
        <v>nd</v>
      </c>
      <c r="C116" s="64" t="str">
        <f>'12peso'!C116</f>
        <v>a</v>
      </c>
      <c r="D116" s="64"/>
      <c r="E116" s="87">
        <f>'12peso'!E116</f>
        <v>1107091</v>
      </c>
      <c r="F116" s="88">
        <f>'12peso'!F116</f>
        <v>1107091</v>
      </c>
      <c r="G116" s="39" t="str">
        <f>'12peso'!G116</f>
        <v>Lagarto comum</v>
      </c>
      <c r="H116" s="85">
        <f>'12peso'!H116*'12var'!H116/100</f>
        <v>-7.4353999999999989E-4</v>
      </c>
      <c r="I116" s="85">
        <f>'12peso'!I116*'12var'!I116/100</f>
        <v>-1.7080799999999998E-3</v>
      </c>
      <c r="J116" s="85">
        <f>'12peso'!J116*'12var'!J116/100</f>
        <v>-2.1763400000000001E-3</v>
      </c>
      <c r="K116" s="85">
        <f>'12peso'!K116*'12var'!K116/100</f>
        <v>-2.9694000000000004E-4</v>
      </c>
      <c r="L116" s="85">
        <f>'12peso'!L116*'12var'!L116/100</f>
        <v>2.7599999999999999E-4</v>
      </c>
      <c r="M116" s="85">
        <f>'12peso'!M116*'12var'!M116/100</f>
        <v>5.1084999999999998E-4</v>
      </c>
      <c r="N116" s="85">
        <f>'12peso'!N116*'12var'!N116/100</f>
        <v>-1.0908000000000001E-3</v>
      </c>
      <c r="O116" s="85">
        <f>'12peso'!O116*'12var'!O116/100</f>
        <v>4.3215999999999996E-4</v>
      </c>
      <c r="P116" s="85">
        <f>'12peso'!P116*'12var'!P116/100</f>
        <v>9.8603999999999988E-4</v>
      </c>
      <c r="Q116" s="85">
        <f>'12peso'!Q116*'12var'!Q116/100</f>
        <v>1.4844700000000003E-3</v>
      </c>
      <c r="R116" s="85">
        <f>'12peso'!R116*'12var'!R116/100</f>
        <v>1.3892399999999999E-3</v>
      </c>
      <c r="S116" s="85">
        <f>'12peso'!S116*'12var'!S116/100</f>
        <v>-7.9744000000000006E-4</v>
      </c>
      <c r="T116" s="85">
        <f>'12peso'!T116*'12var'!T116/100</f>
        <v>2.5619999999999999E-4</v>
      </c>
      <c r="U116" s="85">
        <f>'12peso'!U116*'12var'!U116/100</f>
        <v>-3.3384999999999996E-4</v>
      </c>
      <c r="V116" s="85">
        <f>'12peso'!V116*'12var'!V116/100</f>
        <v>-7.1999999999999994E-4</v>
      </c>
      <c r="W116" s="85">
        <f>'12peso'!W116*'12var'!W116/100</f>
        <v>-9.3810000000000009E-4</v>
      </c>
      <c r="X116" s="85">
        <f>'12peso'!X116*'12var'!X116/100</f>
        <v>-2.7165999999999996E-4</v>
      </c>
      <c r="Y116" s="85">
        <f>'12peso'!Y116*'12var'!Y116/100</f>
        <v>-8.3084999999999995E-4</v>
      </c>
      <c r="Z116" s="85">
        <f>'12peso'!Z116*'12var'!Z116/100</f>
        <v>4.1662000000000003E-4</v>
      </c>
      <c r="AA116" s="85">
        <f>'12peso'!AA116*'12var'!AA116/100</f>
        <v>-1.0224000000000001E-4</v>
      </c>
      <c r="AB116" s="85">
        <f>'12peso'!AB116*'12var'!AB116/100</f>
        <v>8.3620000000000005E-4</v>
      </c>
      <c r="AC116" s="85">
        <f>'12peso'!AC116*'12var'!AC116/100</f>
        <v>2.5568399999999995E-3</v>
      </c>
      <c r="AD116" s="85">
        <f>'12peso'!AD116*'12var'!AD116/100</f>
        <v>9.3694000000000004E-4</v>
      </c>
      <c r="AE116" s="85">
        <f>'12peso'!AE116*'12var'!AE116/100</f>
        <v>1.5120000000000001E-3</v>
      </c>
      <c r="AF116" s="85">
        <f>'12peso'!AF116*'12var'!AF116/100</f>
        <v>1.5997800000000001E-3</v>
      </c>
      <c r="AG116" s="85">
        <f>'12peso'!AG116*'12var'!AG116/100</f>
        <v>2.7554000000000001E-4</v>
      </c>
      <c r="AH116" s="85">
        <f>'12peso'!AH116*'12var'!AH116/100</f>
        <v>1.5069599999999999E-3</v>
      </c>
      <c r="AI116" s="85">
        <f>'12peso'!AI116*'12var'!AI116/100</f>
        <v>5.7569999999999995E-4</v>
      </c>
      <c r="AJ116" s="85">
        <f>'12peso'!AJ116*'12var'!AJ116/100</f>
        <v>4.9329000000000007E-4</v>
      </c>
      <c r="AK116" s="85">
        <f>'12peso'!AK116*'12var'!AK116/100</f>
        <v>-4.5287999999999996E-4</v>
      </c>
      <c r="AL116" s="85">
        <f>'12peso'!AL116*'12var'!AL116/100</f>
        <v>6.9574999999999997E-4</v>
      </c>
      <c r="AM116" s="85">
        <f>'12peso'!AM116*'12var'!AM116/100</f>
        <v>4.2840000000000003E-5</v>
      </c>
      <c r="AN116" s="85">
        <f>'12peso'!AN116*'12var'!AN116/100</f>
        <v>1.02037E-3</v>
      </c>
    </row>
    <row r="117" spans="1:40" x14ac:dyDescent="0.25">
      <c r="A117" s="64" t="str">
        <f>'12peso'!A117</f>
        <v>c</v>
      </c>
      <c r="B117" s="64" t="str">
        <f>'12peso'!B117</f>
        <v>nd</v>
      </c>
      <c r="C117" s="64" t="str">
        <f>'12peso'!C117</f>
        <v>a</v>
      </c>
      <c r="D117" s="64"/>
      <c r="E117" s="87">
        <f>'12peso'!E117</f>
        <v>1107093</v>
      </c>
      <c r="F117" s="88">
        <f>'12peso'!F117</f>
        <v>1107093</v>
      </c>
      <c r="G117" s="39" t="str">
        <f>'12peso'!G117</f>
        <v>Músculo</v>
      </c>
      <c r="H117" s="85">
        <f>'12peso'!H117*'12var'!H117/100</f>
        <v>-2.4884400000000002E-3</v>
      </c>
      <c r="I117" s="85">
        <f>'12peso'!I117*'12var'!I117/100</f>
        <v>5.6005999999999992E-4</v>
      </c>
      <c r="J117" s="85">
        <f>'12peso'!J117*'12var'!J117/100</f>
        <v>-3.2623500000000007E-3</v>
      </c>
      <c r="K117" s="85">
        <f>'12peso'!K117*'12var'!K117/100</f>
        <v>1.8088000000000002E-3</v>
      </c>
      <c r="L117" s="85">
        <f>'12peso'!L117*'12var'!L117/100</f>
        <v>2.2762999999999999E-4</v>
      </c>
      <c r="M117" s="85">
        <f>'12peso'!M117*'12var'!M117/100</f>
        <v>-2.6719999999999999E-4</v>
      </c>
      <c r="N117" s="85">
        <f>'12peso'!N117*'12var'!N117/100</f>
        <v>3.7296000000000009E-4</v>
      </c>
      <c r="O117" s="85">
        <f>'12peso'!O117*'12var'!O117/100</f>
        <v>-3.724E-4</v>
      </c>
      <c r="P117" s="85">
        <f>'12peso'!P117*'12var'!P117/100</f>
        <v>1.0700099999999999E-3</v>
      </c>
      <c r="Q117" s="85">
        <f>'12peso'!Q117*'12var'!Q117/100</f>
        <v>3.4424E-3</v>
      </c>
      <c r="R117" s="85">
        <f>'12peso'!R117*'12var'!R117/100</f>
        <v>1.6605000000000001E-3</v>
      </c>
      <c r="S117" s="85">
        <f>'12peso'!S117*'12var'!S117/100</f>
        <v>-1.3182299999999999E-3</v>
      </c>
      <c r="T117" s="85">
        <f>'12peso'!T117*'12var'!T117/100</f>
        <v>-1.36272E-3</v>
      </c>
      <c r="U117" s="85">
        <f>'12peso'!U117*'12var'!U117/100</f>
        <v>3.6708000000000004E-4</v>
      </c>
      <c r="V117" s="85">
        <f>'12peso'!V117*'12var'!V117/100</f>
        <v>-1.7905900000000003E-3</v>
      </c>
      <c r="W117" s="85">
        <f>'12peso'!W117*'12var'!W117/100</f>
        <v>-1.6165800000000001E-3</v>
      </c>
      <c r="X117" s="85">
        <f>'12peso'!X117*'12var'!X117/100</f>
        <v>4.2806000000000002E-4</v>
      </c>
      <c r="Y117" s="85">
        <f>'12peso'!Y117*'12var'!Y117/100</f>
        <v>1.8255500000000002E-3</v>
      </c>
      <c r="Z117" s="85">
        <f>'12peso'!Z117*'12var'!Z117/100</f>
        <v>-4.7138000000000008E-4</v>
      </c>
      <c r="AA117" s="85">
        <f>'12peso'!AA117*'12var'!AA117/100</f>
        <v>1.1801700000000004E-3</v>
      </c>
      <c r="AB117" s="85">
        <f>'12peso'!AB117*'12var'!AB117/100</f>
        <v>1.4569199999999998E-3</v>
      </c>
      <c r="AC117" s="85">
        <f>'12peso'!AC117*'12var'!AC117/100</f>
        <v>3.8897599999999999E-3</v>
      </c>
      <c r="AD117" s="85">
        <f>'12peso'!AD117*'12var'!AD117/100</f>
        <v>1.9932000000000001E-3</v>
      </c>
      <c r="AE117" s="85">
        <f>'12peso'!AE117*'12var'!AE117/100</f>
        <v>1.11972E-3</v>
      </c>
      <c r="AF117" s="85">
        <f>'12peso'!AF117*'12var'!AF117/100</f>
        <v>9.4359999999999995E-4</v>
      </c>
      <c r="AG117" s="85">
        <f>'12peso'!AG117*'12var'!AG117/100</f>
        <v>-7.0200000000000015E-4</v>
      </c>
      <c r="AH117" s="85">
        <f>'12peso'!AH117*'12var'!AH117/100</f>
        <v>5.3453299999999988E-3</v>
      </c>
      <c r="AI117" s="85">
        <f>'12peso'!AI117*'12var'!AI117/100</f>
        <v>2.3375000000000002E-3</v>
      </c>
      <c r="AJ117" s="85">
        <f>'12peso'!AJ117*'12var'!AJ117/100</f>
        <v>1.0834199999999999E-3</v>
      </c>
      <c r="AK117" s="85">
        <f>'12peso'!AK117*'12var'!AK117/100</f>
        <v>2.40989E-3</v>
      </c>
      <c r="AL117" s="85">
        <f>'12peso'!AL117*'12var'!AL117/100</f>
        <v>1.8343000000000002E-4</v>
      </c>
      <c r="AM117" s="85">
        <f>'12peso'!AM117*'12var'!AM117/100</f>
        <v>1.8651600000000003E-3</v>
      </c>
      <c r="AN117" s="85">
        <f>'12peso'!AN117*'12var'!AN117/100</f>
        <v>4.31256E-3</v>
      </c>
    </row>
    <row r="118" spans="1:40" x14ac:dyDescent="0.25">
      <c r="A118" s="64" t="str">
        <f>'12peso'!A118</f>
        <v>c</v>
      </c>
      <c r="B118" s="64" t="str">
        <f>'12peso'!B118</f>
        <v>nd</v>
      </c>
      <c r="C118" s="64" t="str">
        <f>'12peso'!C118</f>
        <v>a</v>
      </c>
      <c r="D118" s="64"/>
      <c r="E118" s="87">
        <f>'12peso'!E118</f>
        <v>1107094</v>
      </c>
      <c r="F118" s="88">
        <f>'12peso'!F118</f>
        <v>1107094</v>
      </c>
      <c r="G118" s="39" t="str">
        <f>'12peso'!G118</f>
        <v>Pá</v>
      </c>
      <c r="H118" s="85">
        <f>'12peso'!H118*'12var'!H118/100</f>
        <v>-1.7478299999999999E-3</v>
      </c>
      <c r="I118" s="85">
        <f>'12peso'!I118*'12var'!I118/100</f>
        <v>-1.6907000000000001E-3</v>
      </c>
      <c r="J118" s="85">
        <f>'12peso'!J118*'12var'!J118/100</f>
        <v>1.6702400000000001E-3</v>
      </c>
      <c r="K118" s="85">
        <f>'12peso'!K118*'12var'!K118/100</f>
        <v>-2.3275799999999997E-3</v>
      </c>
      <c r="L118" s="85">
        <f>'12peso'!L118*'12var'!L118/100</f>
        <v>3.0203600000000001E-3</v>
      </c>
      <c r="M118" s="85">
        <f>'12peso'!M118*'12var'!M118/100</f>
        <v>2.7787300000000005E-3</v>
      </c>
      <c r="N118" s="85">
        <f>'12peso'!N118*'12var'!N118/100</f>
        <v>7.4277000000000013E-4</v>
      </c>
      <c r="O118" s="85">
        <f>'12peso'!O118*'12var'!O118/100</f>
        <v>-2.0094000000000002E-3</v>
      </c>
      <c r="P118" s="85">
        <f>'12peso'!P118*'12var'!P118/100</f>
        <v>6.7106000000000002E-4</v>
      </c>
      <c r="Q118" s="85">
        <f>'12peso'!Q118*'12var'!Q118/100</f>
        <v>1.3305499999999998E-3</v>
      </c>
      <c r="R118" s="85">
        <f>'12peso'!R118*'12var'!R118/100</f>
        <v>3.9508000000000002E-4</v>
      </c>
      <c r="S118" s="85">
        <f>'12peso'!S118*'12var'!S118/100</f>
        <v>-7.5270000000000003E-4</v>
      </c>
      <c r="T118" s="85">
        <f>'12peso'!T118*'12var'!T118/100</f>
        <v>-1.142E-3</v>
      </c>
      <c r="U118" s="85">
        <f>'12peso'!U118*'12var'!U118/100</f>
        <v>7.2864999999999996E-4</v>
      </c>
      <c r="V118" s="85">
        <f>'12peso'!V118*'12var'!V118/100</f>
        <v>1.1210000000000001E-4</v>
      </c>
      <c r="W118" s="85">
        <f>'12peso'!W118*'12var'!W118/100</f>
        <v>-1.5973099999999998E-3</v>
      </c>
      <c r="X118" s="85">
        <f>'12peso'!X118*'12var'!X118/100</f>
        <v>7.6649999999999993E-4</v>
      </c>
      <c r="Y118" s="85">
        <f>'12peso'!Y118*'12var'!Y118/100</f>
        <v>-4.9454999999999996E-4</v>
      </c>
      <c r="Z118" s="85">
        <f>'12peso'!Z118*'12var'!Z118/100</f>
        <v>-8.7440000000000003E-5</v>
      </c>
      <c r="AA118" s="85">
        <f>'12peso'!AA118*'12var'!AA118/100</f>
        <v>3.3821000000000003E-4</v>
      </c>
      <c r="AB118" s="85">
        <f>'12peso'!AB118*'12var'!AB118/100</f>
        <v>1.32011E-3</v>
      </c>
      <c r="AC118" s="85">
        <f>'12peso'!AC118*'12var'!AC118/100</f>
        <v>1.3309999999999999E-3</v>
      </c>
      <c r="AD118" s="85">
        <f>'12peso'!AD118*'12var'!AD118/100</f>
        <v>2.9889000000000001E-4</v>
      </c>
      <c r="AE118" s="85">
        <f>'12peso'!AE118*'12var'!AE118/100</f>
        <v>7.8454999999999996E-4</v>
      </c>
      <c r="AF118" s="85">
        <f>'12peso'!AF118*'12var'!AF118/100</f>
        <v>1.7790800000000002E-3</v>
      </c>
      <c r="AG118" s="85">
        <f>'12peso'!AG118*'12var'!AG118/100</f>
        <v>8.1935999999999999E-4</v>
      </c>
      <c r="AH118" s="85">
        <f>'12peso'!AH118*'12var'!AH118/100</f>
        <v>5.3760800000000001E-3</v>
      </c>
      <c r="AI118" s="85">
        <f>'12peso'!AI118*'12var'!AI118/100</f>
        <v>4.7793200000000001E-3</v>
      </c>
      <c r="AJ118" s="85">
        <f>'12peso'!AJ118*'12var'!AJ118/100</f>
        <v>1.00204E-3</v>
      </c>
      <c r="AK118" s="85">
        <f>'12peso'!AK118*'12var'!AK118/100</f>
        <v>2.6359E-3</v>
      </c>
      <c r="AL118" s="85">
        <f>'12peso'!AL118*'12var'!AL118/100</f>
        <v>2.15731E-3</v>
      </c>
      <c r="AM118" s="85">
        <f>'12peso'!AM118*'12var'!AM118/100</f>
        <v>9.0098999999999995E-4</v>
      </c>
      <c r="AN118" s="85">
        <f>'12peso'!AN118*'12var'!AN118/100</f>
        <v>3.5799400000000002E-3</v>
      </c>
    </row>
    <row r="119" spans="1:40" x14ac:dyDescent="0.25">
      <c r="A119" s="64" t="str">
        <f>'12peso'!A119</f>
        <v>c</v>
      </c>
      <c r="B119" s="64" t="str">
        <f>'12peso'!B119</f>
        <v>nd</v>
      </c>
      <c r="C119" s="64" t="str">
        <f>'12peso'!C119</f>
        <v>a</v>
      </c>
      <c r="D119" s="64"/>
      <c r="E119" s="87">
        <f>'12peso'!E119</f>
        <v>1107095</v>
      </c>
      <c r="F119" s="88">
        <f>'12peso'!F119</f>
        <v>1107095</v>
      </c>
      <c r="G119" s="39" t="str">
        <f>'12peso'!G119</f>
        <v>Acém</v>
      </c>
      <c r="H119" s="85">
        <f>'12peso'!H119*'12var'!H119/100</f>
        <v>-6.8161500000000009E-3</v>
      </c>
      <c r="I119" s="85">
        <f>'12peso'!I119*'12var'!I119/100</f>
        <v>-5.7434199999999991E-3</v>
      </c>
      <c r="J119" s="85">
        <f>'12peso'!J119*'12var'!J119/100</f>
        <v>-5.0406999999999991E-4</v>
      </c>
      <c r="K119" s="85">
        <f>'12peso'!K119*'12var'!K119/100</f>
        <v>-5.0197999999999996E-4</v>
      </c>
      <c r="L119" s="85">
        <f>'12peso'!L119*'12var'!L119/100</f>
        <v>1.96575E-3</v>
      </c>
      <c r="M119" s="85">
        <f>'12peso'!M119*'12var'!M119/100</f>
        <v>3.1835100000000001E-3</v>
      </c>
      <c r="N119" s="85">
        <f>'12peso'!N119*'12var'!N119/100</f>
        <v>-7.7169000000000001E-4</v>
      </c>
      <c r="O119" s="85">
        <f>'12peso'!O119*'12var'!O119/100</f>
        <v>2.5108499999999994E-3</v>
      </c>
      <c r="P119" s="85">
        <f>'12peso'!P119*'12var'!P119/100</f>
        <v>4.1183499999999998E-3</v>
      </c>
      <c r="Q119" s="85">
        <f>'12peso'!Q119*'12var'!Q119/100</f>
        <v>6.2245599999999988E-3</v>
      </c>
      <c r="R119" s="85">
        <f>'12peso'!R119*'12var'!R119/100</f>
        <v>-1.9914399999999997E-3</v>
      </c>
      <c r="S119" s="85">
        <f>'12peso'!S119*'12var'!S119/100</f>
        <v>-1.8029700000000001E-3</v>
      </c>
      <c r="T119" s="85">
        <f>'12peso'!T119*'12var'!T119/100</f>
        <v>-3.3945599999999996E-3</v>
      </c>
      <c r="U119" s="85">
        <f>'12peso'!U119*'12var'!U119/100</f>
        <v>-1.8684000000000001E-3</v>
      </c>
      <c r="V119" s="85">
        <f>'12peso'!V119*'12var'!V119/100</f>
        <v>1.8175999999999999E-3</v>
      </c>
      <c r="W119" s="85">
        <f>'12peso'!W119*'12var'!W119/100</f>
        <v>-1.2312E-3</v>
      </c>
      <c r="X119" s="85">
        <f>'12peso'!X119*'12var'!X119/100</f>
        <v>3.0468000000000004E-4</v>
      </c>
      <c r="Y119" s="85">
        <f>'12peso'!Y119*'12var'!Y119/100</f>
        <v>1.1407500000000001E-3</v>
      </c>
      <c r="Z119" s="85">
        <f>'12peso'!Z119*'12var'!Z119/100</f>
        <v>-9.9060000000000012E-4</v>
      </c>
      <c r="AA119" s="85">
        <f>'12peso'!AA119*'12var'!AA119/100</f>
        <v>-3.7935000000000003E-4</v>
      </c>
      <c r="AB119" s="85">
        <f>'12peso'!AB119*'12var'!AB119/100</f>
        <v>1.5114E-3</v>
      </c>
      <c r="AC119" s="85">
        <f>'12peso'!AC119*'12var'!AC119/100</f>
        <v>1.1644860000000002E-2</v>
      </c>
      <c r="AD119" s="85">
        <f>'12peso'!AD119*'12var'!AD119/100</f>
        <v>-1.0508000000000002E-3</v>
      </c>
      <c r="AE119" s="85">
        <f>'12peso'!AE119*'12var'!AE119/100</f>
        <v>2.3426999999999996E-3</v>
      </c>
      <c r="AF119" s="85">
        <f>'12peso'!AF119*'12var'!AF119/100</f>
        <v>3.8425800000000004E-3</v>
      </c>
      <c r="AG119" s="85">
        <f>'12peso'!AG119*'12var'!AG119/100</f>
        <v>4.7483999999999992E-4</v>
      </c>
      <c r="AH119" s="85">
        <f>'12peso'!AH119*'12var'!AH119/100</f>
        <v>1.4720640000000002E-2</v>
      </c>
      <c r="AI119" s="85">
        <f>'12peso'!AI119*'12var'!AI119/100</f>
        <v>1.1042939999999999E-2</v>
      </c>
      <c r="AJ119" s="85">
        <f>'12peso'!AJ119*'12var'!AJ119/100</f>
        <v>4.5439999999999994E-3</v>
      </c>
      <c r="AK119" s="85">
        <f>'12peso'!AK119*'12var'!AK119/100</f>
        <v>4.0509299999999995E-3</v>
      </c>
      <c r="AL119" s="85">
        <f>'12peso'!AL119*'12var'!AL119/100</f>
        <v>1.21926E-3</v>
      </c>
      <c r="AM119" s="85">
        <f>'12peso'!AM119*'12var'!AM119/100</f>
        <v>-8.1592000000000014E-4</v>
      </c>
      <c r="AN119" s="85">
        <f>'12peso'!AN119*'12var'!AN119/100</f>
        <v>7.7956199999999996E-3</v>
      </c>
    </row>
    <row r="120" spans="1:40" x14ac:dyDescent="0.25">
      <c r="A120" s="64" t="str">
        <f>'12peso'!A120</f>
        <v>c</v>
      </c>
      <c r="B120" s="64" t="str">
        <f>'12peso'!B120</f>
        <v>nd</v>
      </c>
      <c r="C120" s="64" t="str">
        <f>'12peso'!C120</f>
        <v>a</v>
      </c>
      <c r="D120" s="64"/>
      <c r="E120" s="87">
        <f>'12peso'!E120</f>
        <v>1107096</v>
      </c>
      <c r="F120" s="88">
        <f>'12peso'!F120</f>
        <v>1107096</v>
      </c>
      <c r="G120" s="39" t="str">
        <f>'12peso'!G120</f>
        <v>Peito</v>
      </c>
      <c r="H120" s="85">
        <f>'12peso'!H120*'12var'!H120/100</f>
        <v>-1.2704999999999999E-3</v>
      </c>
      <c r="I120" s="85">
        <f>'12peso'!I120*'12var'!I120/100</f>
        <v>6.4780000000000003E-4</v>
      </c>
      <c r="J120" s="85">
        <f>'12peso'!J120*'12var'!J120/100</f>
        <v>9.6299999999999983E-5</v>
      </c>
      <c r="K120" s="85">
        <f>'12peso'!K120*'12var'!K120/100</f>
        <v>-1.4188199999999999E-3</v>
      </c>
      <c r="L120" s="85">
        <f>'12peso'!L120*'12var'!L120/100</f>
        <v>8.8754999999999997E-4</v>
      </c>
      <c r="M120" s="85">
        <f>'12peso'!M120*'12var'!M120/100</f>
        <v>-6.2399999999999999E-4</v>
      </c>
      <c r="N120" s="85">
        <f>'12peso'!N120*'12var'!N120/100</f>
        <v>5.7834E-4</v>
      </c>
      <c r="O120" s="85">
        <f>'12peso'!O120*'12var'!O120/100</f>
        <v>-5.2700000000000007E-5</v>
      </c>
      <c r="P120" s="85">
        <f>'12peso'!P120*'12var'!P120/100</f>
        <v>6.9607999999999985E-4</v>
      </c>
      <c r="Q120" s="85">
        <f>'12peso'!Q120*'12var'!Q120/100</f>
        <v>3.1926000000000003E-4</v>
      </c>
      <c r="R120" s="85">
        <f>'12peso'!R120*'12var'!R120/100</f>
        <v>1.5963000000000001E-4</v>
      </c>
      <c r="S120" s="85">
        <f>'12peso'!S120*'12var'!S120/100</f>
        <v>-1.5911999999999998E-4</v>
      </c>
      <c r="T120" s="85">
        <f>'12peso'!T120*'12var'!T120/100</f>
        <v>1.2320000000000001E-4</v>
      </c>
      <c r="U120" s="85">
        <f>'12peso'!U120*'12var'!U120/100</f>
        <v>2.3255999999999998E-4</v>
      </c>
      <c r="V120" s="85">
        <f>'12peso'!V120*'12var'!V120/100</f>
        <v>2.7539999999999997E-4</v>
      </c>
      <c r="W120" s="85">
        <f>'12peso'!W120*'12var'!W120/100</f>
        <v>-6.9996000000000001E-4</v>
      </c>
      <c r="X120" s="85">
        <f>'12peso'!X120*'12var'!X120/100</f>
        <v>3.2292000000000003E-4</v>
      </c>
      <c r="Y120" s="85">
        <f>'12peso'!Y120*'12var'!Y120/100</f>
        <v>1.0268000000000001E-4</v>
      </c>
      <c r="Z120" s="85">
        <f>'12peso'!Z120*'12var'!Z120/100</f>
        <v>-9.0600000000000007E-5</v>
      </c>
      <c r="AA120" s="85">
        <f>'12peso'!AA120*'12var'!AA120/100</f>
        <v>-1.8661999999999997E-4</v>
      </c>
      <c r="AB120" s="85">
        <f>'12peso'!AB120*'12var'!AB120/100</f>
        <v>-3.4684000000000001E-4</v>
      </c>
      <c r="AC120" s="85">
        <f>'12peso'!AC120*'12var'!AC120/100</f>
        <v>7.5520000000000003E-4</v>
      </c>
      <c r="AD120" s="85">
        <f>'12peso'!AD120*'12var'!AD120/100</f>
        <v>5.3578000000000002E-4</v>
      </c>
      <c r="AE120" s="85">
        <f>'12peso'!AE120*'12var'!AE120/100</f>
        <v>1.6775000000000001E-4</v>
      </c>
      <c r="AF120" s="85">
        <f>'12peso'!AF120*'12var'!AF120/100</f>
        <v>3.0900000000000003E-4</v>
      </c>
      <c r="AG120" s="85">
        <f>'12peso'!AG120*'12var'!AG120/100</f>
        <v>-2.4489999999999999E-4</v>
      </c>
      <c r="AH120" s="85">
        <f>'12peso'!AH120*'12var'!AH120/100</f>
        <v>1.3201E-4</v>
      </c>
      <c r="AI120" s="85">
        <f>'12peso'!AI120*'12var'!AI120/100</f>
        <v>1.7044200000000001E-3</v>
      </c>
      <c r="AJ120" s="85">
        <f>'12peso'!AJ120*'12var'!AJ120/100</f>
        <v>2.6880000000000003E-4</v>
      </c>
      <c r="AK120" s="85">
        <f>'12peso'!AK120*'12var'!AK120/100</f>
        <v>2.9532000000000001E-4</v>
      </c>
      <c r="AL120" s="85">
        <f>'12peso'!AL120*'12var'!AL120/100</f>
        <v>4.1990000000000003E-5</v>
      </c>
      <c r="AM120" s="85">
        <f>'12peso'!AM120*'12var'!AM120/100</f>
        <v>6.8040000000000006E-4</v>
      </c>
      <c r="AN120" s="85">
        <f>'12peso'!AN120*'12var'!AN120/100</f>
        <v>1.3357399999999998E-3</v>
      </c>
    </row>
    <row r="121" spans="1:40" x14ac:dyDescent="0.25">
      <c r="A121" s="64" t="str">
        <f>'12peso'!A121</f>
        <v>c</v>
      </c>
      <c r="B121" s="64" t="str">
        <f>'12peso'!B121</f>
        <v>nd</v>
      </c>
      <c r="C121" s="64" t="str">
        <f>'12peso'!C121</f>
        <v>a</v>
      </c>
      <c r="D121" s="64"/>
      <c r="E121" s="89">
        <f>'12peso'!E121</f>
        <v>9999999</v>
      </c>
      <c r="F121" s="115">
        <f>'12peso'!F121</f>
        <v>1107097</v>
      </c>
      <c r="G121" s="115" t="str">
        <f>'12peso'!G121</f>
        <v>Capa de filé</v>
      </c>
      <c r="H121" s="85">
        <f>'12peso'!H121*'12var'!H121/100</f>
        <v>0</v>
      </c>
      <c r="I121" s="85">
        <f>'12peso'!I121*'12var'!I121/100</f>
        <v>0</v>
      </c>
      <c r="J121" s="85">
        <f>'12peso'!J121*'12var'!J121/100</f>
        <v>0</v>
      </c>
      <c r="K121" s="85">
        <f>'12peso'!K121*'12var'!K121/100</f>
        <v>0</v>
      </c>
      <c r="L121" s="85">
        <f>'12peso'!L121*'12var'!L121/100</f>
        <v>0</v>
      </c>
      <c r="M121" s="85">
        <f>'12peso'!M121*'12var'!M121/100</f>
        <v>0</v>
      </c>
      <c r="N121" s="85">
        <f>'12peso'!N121*'12var'!N121/100</f>
        <v>0</v>
      </c>
      <c r="O121" s="85">
        <f>'12peso'!O121*'12var'!O121/100</f>
        <v>0</v>
      </c>
      <c r="P121" s="85">
        <f>'12peso'!P121*'12var'!P121/100</f>
        <v>0</v>
      </c>
      <c r="Q121" s="85">
        <f>'12peso'!Q121*'12var'!Q121/100</f>
        <v>0</v>
      </c>
      <c r="R121" s="85">
        <f>'12peso'!R121*'12var'!R121/100</f>
        <v>0</v>
      </c>
      <c r="S121" s="85">
        <f>'12peso'!S121*'12var'!S121/100</f>
        <v>0</v>
      </c>
      <c r="T121" s="85">
        <f>'12peso'!T121*'12var'!T121/100</f>
        <v>0</v>
      </c>
      <c r="U121" s="85">
        <f>'12peso'!U121*'12var'!U121/100</f>
        <v>0</v>
      </c>
      <c r="V121" s="85">
        <f>'12peso'!V121*'12var'!V121/100</f>
        <v>0</v>
      </c>
      <c r="W121" s="85">
        <f>'12peso'!W121*'12var'!W121/100</f>
        <v>0</v>
      </c>
      <c r="X121" s="85">
        <f>'12peso'!X121*'12var'!X121/100</f>
        <v>0</v>
      </c>
      <c r="Y121" s="85">
        <f>'12peso'!Y121*'12var'!Y121/100</f>
        <v>0</v>
      </c>
      <c r="Z121" s="85">
        <f>'12peso'!Z121*'12var'!Z121/100</f>
        <v>0</v>
      </c>
      <c r="AA121" s="85">
        <f>'12peso'!AA121*'12var'!AA121/100</f>
        <v>0</v>
      </c>
      <c r="AB121" s="85">
        <f>'12peso'!AB121*'12var'!AB121/100</f>
        <v>0</v>
      </c>
      <c r="AC121" s="85">
        <f>'12peso'!AC121*'12var'!AC121/100</f>
        <v>0</v>
      </c>
      <c r="AD121" s="85">
        <f>'12peso'!AD121*'12var'!AD121/100</f>
        <v>0</v>
      </c>
      <c r="AE121" s="85">
        <f>'12peso'!AE121*'12var'!AE121/100</f>
        <v>0</v>
      </c>
      <c r="AF121" s="85">
        <f>'12peso'!AF121*'12var'!AF121/100</f>
        <v>9.6600000000000003E-5</v>
      </c>
      <c r="AG121" s="85">
        <f>'12peso'!AG121*'12var'!AG121/100</f>
        <v>5.8679999999999994E-5</v>
      </c>
      <c r="AH121" s="85">
        <f>'12peso'!AH121*'12var'!AH121/100</f>
        <v>9.6840000000000001E-5</v>
      </c>
      <c r="AI121" s="85">
        <f>'12peso'!AI121*'12var'!AI121/100</f>
        <v>2.9970000000000006E-5</v>
      </c>
      <c r="AJ121" s="85">
        <f>'12peso'!AJ121*'12var'!AJ121/100</f>
        <v>7.8809999999999986E-5</v>
      </c>
      <c r="AK121" s="85">
        <f>'12peso'!AK121*'12var'!AK121/100</f>
        <v>5.9660000000000001E-5</v>
      </c>
      <c r="AL121" s="85">
        <f>'12peso'!AL121*'12var'!AL121/100</f>
        <v>-1.482E-5</v>
      </c>
      <c r="AM121" s="85">
        <f>'12peso'!AM121*'12var'!AM121/100</f>
        <v>-3.8000000000000002E-5</v>
      </c>
      <c r="AN121" s="85">
        <f>'12peso'!AN121*'12var'!AN121/100</f>
        <v>4.1382000000000002E-4</v>
      </c>
    </row>
    <row r="122" spans="1:40" x14ac:dyDescent="0.25">
      <c r="A122" s="64" t="str">
        <f>'12peso'!A122</f>
        <v>c</v>
      </c>
      <c r="B122" s="64" t="str">
        <f>'12peso'!B122</f>
        <v>nd</v>
      </c>
      <c r="C122" s="64" t="str">
        <f>'12peso'!C122</f>
        <v>a</v>
      </c>
      <c r="D122" s="64"/>
      <c r="E122" s="87">
        <f>'12peso'!E122</f>
        <v>1107099</v>
      </c>
      <c r="F122" s="88">
        <f>'12peso'!F122</f>
        <v>1107099</v>
      </c>
      <c r="G122" s="39" t="str">
        <f>'12peso'!G122</f>
        <v>Costela</v>
      </c>
      <c r="H122" s="85">
        <f>'12peso'!H122*'12var'!H122/100</f>
        <v>-1.12955E-3</v>
      </c>
      <c r="I122" s="85">
        <f>'12peso'!I122*'12var'!I122/100</f>
        <v>-7.304849999999999E-3</v>
      </c>
      <c r="J122" s="85">
        <f>'12peso'!J122*'12var'!J122/100</f>
        <v>-3.1709999999999998E-3</v>
      </c>
      <c r="K122" s="85">
        <f>'12peso'!K122*'12var'!K122/100</f>
        <v>-2.1662999999999999E-3</v>
      </c>
      <c r="L122" s="85">
        <f>'12peso'!L122*'12var'!L122/100</f>
        <v>8.4847000000000004E-4</v>
      </c>
      <c r="M122" s="85">
        <f>'12peso'!M122*'12var'!M122/100</f>
        <v>5.8927999999999997E-4</v>
      </c>
      <c r="N122" s="85">
        <f>'12peso'!N122*'12var'!N122/100</f>
        <v>-6.6698500000000006E-3</v>
      </c>
      <c r="O122" s="85">
        <f>'12peso'!O122*'12var'!O122/100</f>
        <v>4.3944400000000003E-3</v>
      </c>
      <c r="P122" s="85">
        <f>'12peso'!P122*'12var'!P122/100</f>
        <v>1.9239000000000001E-3</v>
      </c>
      <c r="Q122" s="85">
        <f>'12peso'!Q122*'12var'!Q122/100</f>
        <v>6.4941199999999999E-3</v>
      </c>
      <c r="R122" s="85">
        <f>'12peso'!R122*'12var'!R122/100</f>
        <v>-5.1380000000000002E-4</v>
      </c>
      <c r="S122" s="85">
        <f>'12peso'!S122*'12var'!S122/100</f>
        <v>5.463E-4</v>
      </c>
      <c r="T122" s="85">
        <f>'12peso'!T122*'12var'!T122/100</f>
        <v>3.1847199999999998E-3</v>
      </c>
      <c r="U122" s="85">
        <f>'12peso'!U122*'12var'!U122/100</f>
        <v>3.258E-4</v>
      </c>
      <c r="V122" s="85">
        <f>'12peso'!V122*'12var'!V122/100</f>
        <v>-5.3684699999999993E-3</v>
      </c>
      <c r="W122" s="85">
        <f>'12peso'!W122*'12var'!W122/100</f>
        <v>-1.3425400000000001E-3</v>
      </c>
      <c r="X122" s="85">
        <f>'12peso'!X122*'12var'!X122/100</f>
        <v>-2.8708200000000001E-3</v>
      </c>
      <c r="Y122" s="85">
        <f>'12peso'!Y122*'12var'!Y122/100</f>
        <v>1.59114E-3</v>
      </c>
      <c r="Z122" s="85">
        <f>'12peso'!Z122*'12var'!Z122/100</f>
        <v>-1.2831599999999998E-3</v>
      </c>
      <c r="AA122" s="85">
        <f>'12peso'!AA122*'12var'!AA122/100</f>
        <v>-3.1076999999999998E-4</v>
      </c>
      <c r="AB122" s="85">
        <f>'12peso'!AB122*'12var'!AB122/100</f>
        <v>3.1303999999999998E-3</v>
      </c>
      <c r="AC122" s="85">
        <f>'12peso'!AC122*'12var'!AC122/100</f>
        <v>7.1580599999999991E-3</v>
      </c>
      <c r="AD122" s="85">
        <f>'12peso'!AD122*'12var'!AD122/100</f>
        <v>2.8781999999999996E-3</v>
      </c>
      <c r="AE122" s="85">
        <f>'12peso'!AE122*'12var'!AE122/100</f>
        <v>5.8767300000000001E-3</v>
      </c>
      <c r="AF122" s="85">
        <f>'12peso'!AF122*'12var'!AF122/100</f>
        <v>9.7064999999999999E-3</v>
      </c>
      <c r="AG122" s="85">
        <f>'12peso'!AG122*'12var'!AG122/100</f>
        <v>-1.4683999999999999E-3</v>
      </c>
      <c r="AH122" s="85">
        <f>'12peso'!AH122*'12var'!AH122/100</f>
        <v>1.1559300000000002E-2</v>
      </c>
      <c r="AI122" s="85">
        <f>'12peso'!AI122*'12var'!AI122/100</f>
        <v>1.405404E-2</v>
      </c>
      <c r="AJ122" s="85">
        <f>'12peso'!AJ122*'12var'!AJ122/100</f>
        <v>1.95279E-3</v>
      </c>
      <c r="AK122" s="85">
        <f>'12peso'!AK122*'12var'!AK122/100</f>
        <v>4.4393199999999992E-3</v>
      </c>
      <c r="AL122" s="85">
        <f>'12peso'!AL122*'12var'!AL122/100</f>
        <v>-3.3555899999999999E-3</v>
      </c>
      <c r="AM122" s="85">
        <f>'12peso'!AM122*'12var'!AM122/100</f>
        <v>3.3642400000000001E-3</v>
      </c>
      <c r="AN122" s="85">
        <f>'12peso'!AN122*'12var'!AN122/100</f>
        <v>1.523412E-2</v>
      </c>
    </row>
    <row r="123" spans="1:40" x14ac:dyDescent="0.25">
      <c r="A123" s="64">
        <f>'12peso'!A123</f>
        <v>0</v>
      </c>
      <c r="B123" s="64">
        <f>'12peso'!B123</f>
        <v>0</v>
      </c>
      <c r="C123" s="64">
        <f>'12peso'!C123</f>
        <v>0</v>
      </c>
      <c r="D123" s="64"/>
      <c r="E123" s="110">
        <f>'12peso'!E123</f>
        <v>1108000</v>
      </c>
      <c r="F123" s="114">
        <f>'12peso'!F123</f>
        <v>1108</v>
      </c>
      <c r="G123" s="99" t="str">
        <f>'12peso'!G123</f>
        <v>Pescados</v>
      </c>
      <c r="H123" s="85">
        <f>'12peso'!H123*'12var'!H123/100</f>
        <v>1.025304E-2</v>
      </c>
      <c r="I123" s="85">
        <f>'12peso'!I123*'12var'!I123/100</f>
        <v>5.0286000000000005E-4</v>
      </c>
      <c r="J123" s="85">
        <f>'12peso'!J123*'12var'!J123/100</f>
        <v>1.2234200000000002E-2</v>
      </c>
      <c r="K123" s="85">
        <f>'12peso'!K123*'12var'!K123/100</f>
        <v>7.4076199999999993E-3</v>
      </c>
      <c r="L123" s="85">
        <f>'12peso'!L123*'12var'!L123/100</f>
        <v>-3.7056599999999999E-3</v>
      </c>
      <c r="M123" s="85">
        <f>'12peso'!M123*'12var'!M123/100</f>
        <v>-9.2869499999999987E-3</v>
      </c>
      <c r="N123" s="85">
        <f>'12peso'!N123*'12var'!N123/100</f>
        <v>-1.7814E-4</v>
      </c>
      <c r="O123" s="85">
        <f>'12peso'!O123*'12var'!O123/100</f>
        <v>1.7434499999999997E-3</v>
      </c>
      <c r="P123" s="85">
        <f>'12peso'!P123*'12var'!P123/100</f>
        <v>-7.3950000000000003E-4</v>
      </c>
      <c r="Q123" s="85">
        <f>'12peso'!Q123*'12var'!Q123/100</f>
        <v>7.2713600000000001E-3</v>
      </c>
      <c r="R123" s="85">
        <f>'12peso'!R123*'12var'!R123/100</f>
        <v>3.3994799999999999E-3</v>
      </c>
      <c r="S123" s="85">
        <f>'12peso'!S123*'12var'!S123/100</f>
        <v>4.2201299999999999E-3</v>
      </c>
      <c r="T123" s="85">
        <f>'12peso'!T123*'12var'!T123/100</f>
        <v>1.1607020000000001E-2</v>
      </c>
      <c r="U123" s="85">
        <f>'12peso'!U123*'12var'!U123/100</f>
        <v>-2.3831500000000001E-3</v>
      </c>
      <c r="V123" s="85">
        <f>'12peso'!V123*'12var'!V123/100</f>
        <v>5.434340000000001E-3</v>
      </c>
      <c r="W123" s="85">
        <f>'12peso'!W123*'12var'!W123/100</f>
        <v>3.3990000000000005E-3</v>
      </c>
      <c r="X123" s="85">
        <f>'12peso'!X123*'12var'!X123/100</f>
        <v>-8.7278599999999987E-3</v>
      </c>
      <c r="Y123" s="85">
        <f>'12peso'!Y123*'12var'!Y123/100</f>
        <v>-7.6152999999999993E-3</v>
      </c>
      <c r="Z123" s="85">
        <f>'12peso'!Z123*'12var'!Z123/100</f>
        <v>-4.392E-4</v>
      </c>
      <c r="AA123" s="85">
        <f>'12peso'!AA123*'12var'!AA123/100</f>
        <v>1.1984299999999999E-3</v>
      </c>
      <c r="AB123" s="85">
        <f>'12peso'!AB123*'12var'!AB123/100</f>
        <v>4.0992000000000009E-4</v>
      </c>
      <c r="AC123" s="85">
        <f>'12peso'!AC123*'12var'!AC123/100</f>
        <v>3.0409599999999997E-3</v>
      </c>
      <c r="AD123" s="85">
        <f>'12peso'!AD123*'12var'!AD123/100</f>
        <v>7.96469E-3</v>
      </c>
      <c r="AE123" s="85">
        <f>'12peso'!AE123*'12var'!AE123/100</f>
        <v>7.4424799999999987E-3</v>
      </c>
      <c r="AF123" s="85">
        <f>'12peso'!AF123*'12var'!AF123/100</f>
        <v>1.7963839999999998E-2</v>
      </c>
      <c r="AG123" s="85">
        <f>'12peso'!AG123*'12var'!AG123/100</f>
        <v>-1.5542399999999997E-3</v>
      </c>
      <c r="AH123" s="85">
        <f>'12peso'!AH123*'12var'!AH123/100</f>
        <v>9.8072999999999997E-3</v>
      </c>
      <c r="AI123" s="85">
        <f>'12peso'!AI123*'12var'!AI123/100</f>
        <v>9.4676400000000011E-3</v>
      </c>
      <c r="AJ123" s="85">
        <f>'12peso'!AJ123*'12var'!AJ123/100</f>
        <v>-1.2726199999999999E-3</v>
      </c>
      <c r="AK123" s="85">
        <f>'12peso'!AK123*'12var'!AK123/100</f>
        <v>-8.0910400000000007E-3</v>
      </c>
      <c r="AL123" s="85">
        <f>'12peso'!AL123*'12var'!AL123/100</f>
        <v>-6.4782299999999989E-3</v>
      </c>
      <c r="AM123" s="85">
        <f>'12peso'!AM123*'12var'!AM123/100</f>
        <v>-1.9282099999999999E-3</v>
      </c>
      <c r="AN123" s="85">
        <f>'12peso'!AN123*'12var'!AN123/100</f>
        <v>-4.1289600000000001E-3</v>
      </c>
    </row>
    <row r="124" spans="1:40" x14ac:dyDescent="0.25">
      <c r="A124" s="64" t="str">
        <f>'12peso'!A124</f>
        <v>nc</v>
      </c>
      <c r="B124" s="64" t="str">
        <f>'12peso'!B124</f>
        <v>nd</v>
      </c>
      <c r="C124" s="64" t="str">
        <f>'12peso'!C124</f>
        <v>a</v>
      </c>
      <c r="D124" s="64"/>
      <c r="E124" s="87">
        <f>'12peso'!E124</f>
        <v>1108002</v>
      </c>
      <c r="F124" s="88">
        <f>'12peso'!F124</f>
        <v>1108002</v>
      </c>
      <c r="G124" s="39" t="str">
        <f>'12peso'!G124</f>
        <v>Anchova</v>
      </c>
      <c r="H124" s="85">
        <f>'12peso'!H124*'12var'!H124/100</f>
        <v>6.6000000000000005E-5</v>
      </c>
      <c r="I124" s="85">
        <f>'12peso'!I124*'12var'!I124/100</f>
        <v>3.0709000000000004E-4</v>
      </c>
      <c r="J124" s="85">
        <f>'12peso'!J124*'12var'!J124/100</f>
        <v>2.8939000000000005E-4</v>
      </c>
      <c r="K124" s="85">
        <f>'12peso'!K124*'12var'!K124/100</f>
        <v>2.1159999999999999E-4</v>
      </c>
      <c r="L124" s="85">
        <f>'12peso'!L124*'12var'!L124/100</f>
        <v>6.0479999999999996E-4</v>
      </c>
      <c r="M124" s="85">
        <f>'12peso'!M124*'12var'!M124/100</f>
        <v>-3.1374000000000001E-4</v>
      </c>
      <c r="N124" s="85">
        <f>'12peso'!N124*'12var'!N124/100</f>
        <v>-1.2515400000000002E-3</v>
      </c>
      <c r="O124" s="85">
        <f>'12peso'!O124*'12var'!O124/100</f>
        <v>-9.9179999999999996E-5</v>
      </c>
      <c r="P124" s="85">
        <f>'12peso'!P124*'12var'!P124/100</f>
        <v>4.2920000000000002E-4</v>
      </c>
      <c r="Q124" s="85">
        <f>'12peso'!Q124*'12var'!Q124/100</f>
        <v>3.3702000000000005E-4</v>
      </c>
      <c r="R124" s="85">
        <f>'12peso'!R124*'12var'!R124/100</f>
        <v>-4.822400000000001E-4</v>
      </c>
      <c r="S124" s="85">
        <f>'12peso'!S124*'12var'!S124/100</f>
        <v>2.1060000000000002E-5</v>
      </c>
      <c r="T124" s="85">
        <f>'12peso'!T124*'12var'!T124/100</f>
        <v>6.8445000000000008E-4</v>
      </c>
      <c r="U124" s="85">
        <f>'12peso'!U124*'12var'!U124/100</f>
        <v>1.8089999999999998E-4</v>
      </c>
      <c r="V124" s="85">
        <f>'12peso'!V124*'12var'!V124/100</f>
        <v>2.1008999999999999E-4</v>
      </c>
      <c r="W124" s="85">
        <f>'12peso'!W124*'12var'!W124/100</f>
        <v>-1.4014E-4</v>
      </c>
      <c r="X124" s="85">
        <f>'12peso'!X124*'12var'!X124/100</f>
        <v>-8.5070000000000011E-5</v>
      </c>
      <c r="Y124" s="85">
        <f>'12peso'!Y124*'12var'!Y124/100</f>
        <v>1.6744000000000001E-4</v>
      </c>
      <c r="Z124" s="85">
        <f>'12peso'!Z124*'12var'!Z124/100</f>
        <v>-5.9502000000000003E-4</v>
      </c>
      <c r="AA124" s="85">
        <f>'12peso'!AA124*'12var'!AA124/100</f>
        <v>-1.4760000000000001E-5</v>
      </c>
      <c r="AB124" s="85">
        <f>'12peso'!AB124*'12var'!AB124/100</f>
        <v>4.9036000000000012E-4</v>
      </c>
      <c r="AC124" s="85">
        <f>'12peso'!AC124*'12var'!AC124/100</f>
        <v>1.3662E-4</v>
      </c>
      <c r="AD124" s="85">
        <f>'12peso'!AD124*'12var'!AD124/100</f>
        <v>3.5814000000000001E-4</v>
      </c>
      <c r="AE124" s="85">
        <f>'12peso'!AE124*'12var'!AE124/100</f>
        <v>-4.2300000000000004E-4</v>
      </c>
      <c r="AF124" s="85">
        <f>'12peso'!AF124*'12var'!AF124/100</f>
        <v>6.8596E-4</v>
      </c>
      <c r="AG124" s="85">
        <f>'12peso'!AG124*'12var'!AG124/100</f>
        <v>-1.4229000000000002E-4</v>
      </c>
      <c r="AH124" s="85">
        <f>'12peso'!AH124*'12var'!AH124/100</f>
        <v>2.4793999999999999E-4</v>
      </c>
      <c r="AI124" s="85">
        <f>'12peso'!AI124*'12var'!AI124/100</f>
        <v>3.2050000000000004E-4</v>
      </c>
      <c r="AJ124" s="85">
        <f>'12peso'!AJ124*'12var'!AJ124/100</f>
        <v>-8.0029999999999999E-4</v>
      </c>
      <c r="AK124" s="85">
        <f>'12peso'!AK124*'12var'!AK124/100</f>
        <v>2.8349999999999995E-4</v>
      </c>
      <c r="AL124" s="85">
        <f>'12peso'!AL124*'12var'!AL124/100</f>
        <v>-9.4559999999999989E-5</v>
      </c>
      <c r="AM124" s="85">
        <f>'12peso'!AM124*'12var'!AM124/100</f>
        <v>-1.3912000000000001E-4</v>
      </c>
      <c r="AN124" s="85">
        <f>'12peso'!AN124*'12var'!AN124/100</f>
        <v>-1.3185000000000001E-4</v>
      </c>
    </row>
    <row r="125" spans="1:40" x14ac:dyDescent="0.25">
      <c r="A125" s="64" t="str">
        <f>'12peso'!A125</f>
        <v>nc</v>
      </c>
      <c r="B125" s="64" t="str">
        <f>'12peso'!B125</f>
        <v>nd</v>
      </c>
      <c r="C125" s="64" t="str">
        <f>'12peso'!C125</f>
        <v>a</v>
      </c>
      <c r="D125" s="64"/>
      <c r="E125" s="89">
        <f>'12peso'!E125</f>
        <v>9999999</v>
      </c>
      <c r="F125" s="115">
        <f>'12peso'!F125</f>
        <v>1108003</v>
      </c>
      <c r="G125" s="115" t="str">
        <f>'12peso'!G125</f>
        <v>Peixe - badejo</v>
      </c>
      <c r="H125" s="85">
        <f>'12peso'!H125*'12var'!H125/100</f>
        <v>0</v>
      </c>
      <c r="I125" s="85">
        <f>'12peso'!I125*'12var'!I125/100</f>
        <v>0</v>
      </c>
      <c r="J125" s="85">
        <f>'12peso'!J125*'12var'!J125/100</f>
        <v>0</v>
      </c>
      <c r="K125" s="85">
        <f>'12peso'!K125*'12var'!K125/100</f>
        <v>0</v>
      </c>
      <c r="L125" s="85">
        <f>'12peso'!L125*'12var'!L125/100</f>
        <v>0</v>
      </c>
      <c r="M125" s="85">
        <f>'12peso'!M125*'12var'!M125/100</f>
        <v>0</v>
      </c>
      <c r="N125" s="85">
        <f>'12peso'!N125*'12var'!N125/100</f>
        <v>0</v>
      </c>
      <c r="O125" s="85">
        <f>'12peso'!O125*'12var'!O125/100</f>
        <v>0</v>
      </c>
      <c r="P125" s="85">
        <f>'12peso'!P125*'12var'!P125/100</f>
        <v>0</v>
      </c>
      <c r="Q125" s="85">
        <f>'12peso'!Q125*'12var'!Q125/100</f>
        <v>0</v>
      </c>
      <c r="R125" s="85">
        <f>'12peso'!R125*'12var'!R125/100</f>
        <v>0</v>
      </c>
      <c r="S125" s="85">
        <f>'12peso'!S125*'12var'!S125/100</f>
        <v>0</v>
      </c>
      <c r="T125" s="85">
        <f>'12peso'!T125*'12var'!T125/100</f>
        <v>0</v>
      </c>
      <c r="U125" s="85">
        <f>'12peso'!U125*'12var'!U125/100</f>
        <v>0</v>
      </c>
      <c r="V125" s="85">
        <f>'12peso'!V125*'12var'!V125/100</f>
        <v>0</v>
      </c>
      <c r="W125" s="85">
        <f>'12peso'!W125*'12var'!W125/100</f>
        <v>0</v>
      </c>
      <c r="X125" s="85">
        <f>'12peso'!X125*'12var'!X125/100</f>
        <v>0</v>
      </c>
      <c r="Y125" s="85">
        <f>'12peso'!Y125*'12var'!Y125/100</f>
        <v>0</v>
      </c>
      <c r="Z125" s="85">
        <f>'12peso'!Z125*'12var'!Z125/100</f>
        <v>0</v>
      </c>
      <c r="AA125" s="85">
        <f>'12peso'!AA125*'12var'!AA125/100</f>
        <v>0</v>
      </c>
      <c r="AB125" s="85">
        <f>'12peso'!AB125*'12var'!AB125/100</f>
        <v>0</v>
      </c>
      <c r="AC125" s="85">
        <f>'12peso'!AC125*'12var'!AC125/100</f>
        <v>0</v>
      </c>
      <c r="AD125" s="85">
        <f>'12peso'!AD125*'12var'!AD125/100</f>
        <v>0</v>
      </c>
      <c r="AE125" s="85">
        <f>'12peso'!AE125*'12var'!AE125/100</f>
        <v>0</v>
      </c>
      <c r="AF125" s="85">
        <f>'12peso'!AF125*'12var'!AF125/100</f>
        <v>-2.6700000000000002E-5</v>
      </c>
      <c r="AG125" s="85">
        <f>'12peso'!AG125*'12var'!AG125/100</f>
        <v>1.38E-5</v>
      </c>
      <c r="AH125" s="85">
        <f>'12peso'!AH125*'12var'!AH125/100</f>
        <v>-8.3300000000000005E-5</v>
      </c>
      <c r="AI125" s="85">
        <f>'12peso'!AI125*'12var'!AI125/100</f>
        <v>-9.5489999999999982E-5</v>
      </c>
      <c r="AJ125" s="85">
        <f>'12peso'!AJ125*'12var'!AJ125/100</f>
        <v>9.2720000000000007E-5</v>
      </c>
      <c r="AK125" s="85">
        <f>'12peso'!AK125*'12var'!AK125/100</f>
        <v>-1.6290000000000002E-5</v>
      </c>
      <c r="AL125" s="85">
        <f>'12peso'!AL125*'12var'!AL125/100</f>
        <v>6.8850000000000007E-5</v>
      </c>
      <c r="AM125" s="85">
        <f>'12peso'!AM125*'12var'!AM125/100</f>
        <v>-2.9789999999999998E-5</v>
      </c>
      <c r="AN125" s="85">
        <f>'12peso'!AN125*'12var'!AN125/100</f>
        <v>3.591E-5</v>
      </c>
    </row>
    <row r="126" spans="1:40" x14ac:dyDescent="0.25">
      <c r="A126" s="64" t="str">
        <f>'12peso'!A126</f>
        <v>nc</v>
      </c>
      <c r="B126" s="64" t="str">
        <f>'12peso'!B126</f>
        <v>nd</v>
      </c>
      <c r="C126" s="64" t="str">
        <f>'12peso'!C126</f>
        <v>a</v>
      </c>
      <c r="D126" s="64"/>
      <c r="E126" s="87">
        <f>'12peso'!E126</f>
        <v>1108004</v>
      </c>
      <c r="F126" s="88">
        <f>'12peso'!F126</f>
        <v>1108004</v>
      </c>
      <c r="G126" s="39" t="str">
        <f>'12peso'!G126</f>
        <v>Corvina</v>
      </c>
      <c r="H126" s="85">
        <f>'12peso'!H126*'12var'!H126/100</f>
        <v>1.0854400000000002E-3</v>
      </c>
      <c r="I126" s="85">
        <f>'12peso'!I126*'12var'!I126/100</f>
        <v>-3.2185999999999998E-4</v>
      </c>
      <c r="J126" s="85">
        <f>'12peso'!J126*'12var'!J126/100</f>
        <v>2.1402000000000001E-4</v>
      </c>
      <c r="K126" s="85">
        <f>'12peso'!K126*'12var'!K126/100</f>
        <v>6.1832E-4</v>
      </c>
      <c r="L126" s="85">
        <f>'12peso'!L126*'12var'!L126/100</f>
        <v>6.9419999999999996E-5</v>
      </c>
      <c r="M126" s="85">
        <f>'12peso'!M126*'12var'!M126/100</f>
        <v>-1.5082199999999998E-3</v>
      </c>
      <c r="N126" s="85">
        <f>'12peso'!N126*'12var'!N126/100</f>
        <v>1.32277E-3</v>
      </c>
      <c r="O126" s="85">
        <f>'12peso'!O126*'12var'!O126/100</f>
        <v>5.0759000000000004E-4</v>
      </c>
      <c r="P126" s="85">
        <f>'12peso'!P126*'12var'!P126/100</f>
        <v>-3.0437999999999998E-4</v>
      </c>
      <c r="Q126" s="85">
        <f>'12peso'!Q126*'12var'!Q126/100</f>
        <v>-7.0740000000000004E-5</v>
      </c>
      <c r="R126" s="85">
        <f>'12peso'!R126*'12var'!R126/100</f>
        <v>2.849E-5</v>
      </c>
      <c r="S126" s="85">
        <f>'12peso'!S126*'12var'!S126/100</f>
        <v>5.5728000000000006E-4</v>
      </c>
      <c r="T126" s="85">
        <f>'12peso'!T126*'12var'!T126/100</f>
        <v>4.437E-4</v>
      </c>
      <c r="U126" s="85">
        <f>'12peso'!U126*'12var'!U126/100</f>
        <v>4.1448E-4</v>
      </c>
      <c r="V126" s="85">
        <f>'12peso'!V126*'12var'!V126/100</f>
        <v>1.3193599999999999E-3</v>
      </c>
      <c r="W126" s="85">
        <f>'12peso'!W126*'12var'!W126/100</f>
        <v>-3.4749999999999994E-4</v>
      </c>
      <c r="X126" s="85">
        <f>'12peso'!X126*'12var'!X126/100</f>
        <v>-4.4498999999999998E-4</v>
      </c>
      <c r="Y126" s="85">
        <f>'12peso'!Y126*'12var'!Y126/100</f>
        <v>1.0452E-3</v>
      </c>
      <c r="Z126" s="85">
        <f>'12peso'!Z126*'12var'!Z126/100</f>
        <v>-2.8253999999999996E-4</v>
      </c>
      <c r="AA126" s="85">
        <f>'12peso'!AA126*'12var'!AA126/100</f>
        <v>8.6036000000000001E-4</v>
      </c>
      <c r="AB126" s="85">
        <f>'12peso'!AB126*'12var'!AB126/100</f>
        <v>-2.4904000000000001E-4</v>
      </c>
      <c r="AC126" s="85">
        <f>'12peso'!AC126*'12var'!AC126/100</f>
        <v>4.1999999999999998E-5</v>
      </c>
      <c r="AD126" s="85">
        <f>'12peso'!AD126*'12var'!AD126/100</f>
        <v>8.9279999999999999E-5</v>
      </c>
      <c r="AE126" s="85">
        <f>'12peso'!AE126*'12var'!AE126/100</f>
        <v>-2.6409999999999997E-4</v>
      </c>
      <c r="AF126" s="85">
        <f>'12peso'!AF126*'12var'!AF126/100</f>
        <v>1.0152E-3</v>
      </c>
      <c r="AG126" s="85">
        <f>'12peso'!AG126*'12var'!AG126/100</f>
        <v>1.78476E-3</v>
      </c>
      <c r="AH126" s="85">
        <f>'12peso'!AH126*'12var'!AH126/100</f>
        <v>4.5864000000000001E-4</v>
      </c>
      <c r="AI126" s="85">
        <f>'12peso'!AI126*'12var'!AI126/100</f>
        <v>-2.6640000000000002E-4</v>
      </c>
      <c r="AJ126" s="85">
        <f>'12peso'!AJ126*'12var'!AJ126/100</f>
        <v>-4.2631999999999994E-4</v>
      </c>
      <c r="AK126" s="85">
        <f>'12peso'!AK126*'12var'!AK126/100</f>
        <v>1.4814800000000001E-3</v>
      </c>
      <c r="AL126" s="85">
        <f>'12peso'!AL126*'12var'!AL126/100</f>
        <v>7.3553999999999991E-4</v>
      </c>
      <c r="AM126" s="85">
        <f>'12peso'!AM126*'12var'!AM126/100</f>
        <v>-8.3811000000000009E-4</v>
      </c>
      <c r="AN126" s="85">
        <f>'12peso'!AN126*'12var'!AN126/100</f>
        <v>-7.0626000000000011E-4</v>
      </c>
    </row>
    <row r="127" spans="1:40" x14ac:dyDescent="0.25">
      <c r="A127" s="64" t="str">
        <f>'12peso'!A127</f>
        <v>nc</v>
      </c>
      <c r="B127" s="64" t="str">
        <f>'12peso'!B127</f>
        <v>nd</v>
      </c>
      <c r="C127" s="64" t="str">
        <f>'12peso'!C127</f>
        <v>a</v>
      </c>
      <c r="D127" s="64"/>
      <c r="E127" s="89">
        <f>'12peso'!E127</f>
        <v>9999999</v>
      </c>
      <c r="F127" s="88">
        <f>'12peso'!F127</f>
        <v>1108005</v>
      </c>
      <c r="G127" s="39" t="str">
        <f>'12peso'!G127</f>
        <v>Cavalinha</v>
      </c>
      <c r="H127" s="85">
        <f>'12peso'!H127*'12var'!H127/100</f>
        <v>7.2750000000000007E-5</v>
      </c>
      <c r="I127" s="85">
        <f>'12peso'!I127*'12var'!I127/100</f>
        <v>-4.1860000000000002E-5</v>
      </c>
      <c r="J127" s="85">
        <f>'12peso'!J127*'12var'!J127/100</f>
        <v>1.44E-4</v>
      </c>
      <c r="K127" s="85">
        <f>'12peso'!K127*'12var'!K127/100</f>
        <v>-5.346E-5</v>
      </c>
      <c r="L127" s="85">
        <f>'12peso'!L127*'12var'!L127/100</f>
        <v>-1.2219999999999998E-5</v>
      </c>
      <c r="M127" s="85">
        <f>'12peso'!M127*'12var'!M127/100</f>
        <v>-5.6680000000000006E-5</v>
      </c>
      <c r="N127" s="85">
        <f>'12peso'!N127*'12var'!N127/100</f>
        <v>-1.305E-4</v>
      </c>
      <c r="O127" s="85">
        <f>'12peso'!O127*'12var'!O127/100</f>
        <v>-6.5999999999999992E-5</v>
      </c>
      <c r="P127" s="85">
        <f>'12peso'!P127*'12var'!P127/100</f>
        <v>-1.3569999999999999E-5</v>
      </c>
      <c r="Q127" s="85">
        <f>'12peso'!Q127*'12var'!Q127/100</f>
        <v>1.9136000000000001E-4</v>
      </c>
      <c r="R127" s="85">
        <f>'12peso'!R127*'12var'!R127/100</f>
        <v>-5.0000000000000004E-6</v>
      </c>
      <c r="S127" s="85">
        <f>'12peso'!S127*'12var'!S127/100</f>
        <v>-4.0799999999999999E-6</v>
      </c>
      <c r="T127" s="85">
        <f>'12peso'!T127*'12var'!T127/100</f>
        <v>2.1119999999999998E-5</v>
      </c>
      <c r="U127" s="85">
        <f>'12peso'!U127*'12var'!U127/100</f>
        <v>-9.6959999999999993E-5</v>
      </c>
      <c r="V127" s="85">
        <f>'12peso'!V127*'12var'!V127/100</f>
        <v>2.1758000000000004E-4</v>
      </c>
      <c r="W127" s="85">
        <f>'12peso'!W127*'12var'!W127/100</f>
        <v>-1.195E-4</v>
      </c>
      <c r="X127" s="85">
        <f>'12peso'!X127*'12var'!X127/100</f>
        <v>-6.9839999999999995E-5</v>
      </c>
      <c r="Y127" s="85">
        <f>'12peso'!Y127*'12var'!Y127/100</f>
        <v>9.5680000000000005E-5</v>
      </c>
      <c r="Z127" s="85">
        <f>'12peso'!Z127*'12var'!Z127/100</f>
        <v>-4.4399999999999995E-5</v>
      </c>
      <c r="AA127" s="85">
        <f>'12peso'!AA127*'12var'!AA127/100</f>
        <v>-4.5309999999999991E-5</v>
      </c>
      <c r="AB127" s="85">
        <f>'12peso'!AB127*'12var'!AB127/100</f>
        <v>-6.3940000000000001E-5</v>
      </c>
      <c r="AC127" s="85">
        <f>'12peso'!AC127*'12var'!AC127/100</f>
        <v>9.7900000000000022E-5</v>
      </c>
      <c r="AD127" s="85">
        <f>'12peso'!AD127*'12var'!AD127/100</f>
        <v>-4.4389999999999993E-5</v>
      </c>
      <c r="AE127" s="85">
        <f>'12peso'!AE127*'12var'!AE127/100</f>
        <v>2.6818000000000002E-4</v>
      </c>
      <c r="AF127" s="85">
        <f>'12peso'!AF127*'12var'!AF127/100</f>
        <v>-6.1249999999999998E-5</v>
      </c>
      <c r="AG127" s="85">
        <f>'12peso'!AG127*'12var'!AG127/100</f>
        <v>1.56E-4</v>
      </c>
      <c r="AH127" s="85">
        <f>'12peso'!AH127*'12var'!AH127/100</f>
        <v>-1.0249999999999998E-5</v>
      </c>
      <c r="AI127" s="85">
        <f>'12peso'!AI127*'12var'!AI127/100</f>
        <v>-1.575E-5</v>
      </c>
      <c r="AJ127" s="85">
        <f>'12peso'!AJ127*'12var'!AJ127/100</f>
        <v>5.5000000000000007E-6</v>
      </c>
      <c r="AK127" s="85">
        <f>'12peso'!AK127*'12var'!AK127/100</f>
        <v>2.0250000000000004E-5</v>
      </c>
      <c r="AL127" s="85">
        <f>'12peso'!AL127*'12var'!AL127/100</f>
        <v>6.5500000000000006E-5</v>
      </c>
      <c r="AM127" s="85">
        <f>'12peso'!AM127*'12var'!AM127/100</f>
        <v>-2.2149999999999999E-4</v>
      </c>
      <c r="AN127" s="85">
        <f>'12peso'!AN127*'12var'!AN127/100</f>
        <v>-3.0590000000000004E-5</v>
      </c>
    </row>
    <row r="128" spans="1:40" x14ac:dyDescent="0.25">
      <c r="A128" s="64" t="str">
        <f>'12peso'!A128</f>
        <v>nc</v>
      </c>
      <c r="B128" s="64" t="str">
        <f>'12peso'!B128</f>
        <v>nd</v>
      </c>
      <c r="C128" s="64" t="str">
        <f>'12peso'!C128</f>
        <v>a</v>
      </c>
      <c r="D128" s="64"/>
      <c r="E128" s="89">
        <f>'12peso'!E128</f>
        <v>9999999</v>
      </c>
      <c r="F128" s="88">
        <f>'12peso'!F128</f>
        <v>1108006</v>
      </c>
      <c r="G128" s="39" t="str">
        <f>'12peso'!G128</f>
        <v>Peixe</v>
      </c>
      <c r="H128" s="85">
        <f>'12peso'!H128*'12var'!H128/100</f>
        <v>-1.4570800000000001E-3</v>
      </c>
      <c r="I128" s="85">
        <f>'12peso'!I128*'12var'!I128/100</f>
        <v>1.1905400000000001E-3</v>
      </c>
      <c r="J128" s="85">
        <f>'12peso'!J128*'12var'!J128/100</f>
        <v>3.4439999999999997E-4</v>
      </c>
      <c r="K128" s="85">
        <f>'12peso'!K128*'12var'!K128/100</f>
        <v>5.6315999999999994E-4</v>
      </c>
      <c r="L128" s="85">
        <f>'12peso'!L128*'12var'!L128/100</f>
        <v>-2.1371000000000001E-4</v>
      </c>
      <c r="M128" s="85">
        <f>'12peso'!M128*'12var'!M128/100</f>
        <v>6.5569000000000001E-4</v>
      </c>
      <c r="N128" s="85">
        <f>'12peso'!N128*'12var'!N128/100</f>
        <v>-2.4950000000000003E-5</v>
      </c>
      <c r="O128" s="85">
        <f>'12peso'!O128*'12var'!O128/100</f>
        <v>-2.4800000000000001E-4</v>
      </c>
      <c r="P128" s="85">
        <f>'12peso'!P128*'12var'!P128/100</f>
        <v>-2.0171999999999999E-4</v>
      </c>
      <c r="Q128" s="85">
        <f>'12peso'!Q128*'12var'!Q128/100</f>
        <v>1.9480000000000002E-4</v>
      </c>
      <c r="R128" s="85">
        <f>'12peso'!R128*'12var'!R128/100</f>
        <v>1.4774399999999998E-3</v>
      </c>
      <c r="S128" s="85">
        <f>'12peso'!S128*'12var'!S128/100</f>
        <v>-1.6334399999999999E-3</v>
      </c>
      <c r="T128" s="85">
        <f>'12peso'!T128*'12var'!T128/100</f>
        <v>1.2666999999999999E-3</v>
      </c>
      <c r="U128" s="85">
        <f>'12peso'!U128*'12var'!U128/100</f>
        <v>1.1347099999999999E-3</v>
      </c>
      <c r="V128" s="85">
        <f>'12peso'!V128*'12var'!V128/100</f>
        <v>1.7856E-4</v>
      </c>
      <c r="W128" s="85">
        <f>'12peso'!W128*'12var'!W128/100</f>
        <v>3.96E-5</v>
      </c>
      <c r="X128" s="85">
        <f>'12peso'!X128*'12var'!X128/100</f>
        <v>-1.5775999999999998E-4</v>
      </c>
      <c r="Y128" s="85">
        <f>'12peso'!Y128*'12var'!Y128/100</f>
        <v>-2.8850999999999996E-4</v>
      </c>
      <c r="Z128" s="85">
        <f>'12peso'!Z128*'12var'!Z128/100</f>
        <v>1.0692E-4</v>
      </c>
      <c r="AA128" s="85">
        <f>'12peso'!AA128*'12var'!AA128/100</f>
        <v>9.7400000000000009E-5</v>
      </c>
      <c r="AB128" s="85">
        <f>'12peso'!AB128*'12var'!AB128/100</f>
        <v>-4.0338E-4</v>
      </c>
      <c r="AC128" s="85">
        <f>'12peso'!AC128*'12var'!AC128/100</f>
        <v>1.4352000000000002E-3</v>
      </c>
      <c r="AD128" s="85">
        <f>'12peso'!AD128*'12var'!AD128/100</f>
        <v>3.9852000000000008E-4</v>
      </c>
      <c r="AE128" s="85">
        <f>'12peso'!AE128*'12var'!AE128/100</f>
        <v>-3.451E-5</v>
      </c>
      <c r="AF128" s="85">
        <f>'12peso'!AF128*'12var'!AF128/100</f>
        <v>1.7000399999999999E-3</v>
      </c>
      <c r="AG128" s="85">
        <f>'12peso'!AG128*'12var'!AG128/100</f>
        <v>1.9311000000000003E-4</v>
      </c>
      <c r="AH128" s="85">
        <f>'12peso'!AH128*'12var'!AH128/100</f>
        <v>1.0550400000000001E-3</v>
      </c>
      <c r="AI128" s="85">
        <f>'12peso'!AI128*'12var'!AI128/100</f>
        <v>1.1352599999999999E-3</v>
      </c>
      <c r="AJ128" s="85">
        <f>'12peso'!AJ128*'12var'!AJ128/100</f>
        <v>9.0991999999999993E-4</v>
      </c>
      <c r="AK128" s="85">
        <f>'12peso'!AK128*'12var'!AK128/100</f>
        <v>-8.183E-4</v>
      </c>
      <c r="AL128" s="85">
        <f>'12peso'!AL128*'12var'!AL128/100</f>
        <v>-2.0639999999999998E-4</v>
      </c>
      <c r="AM128" s="85">
        <f>'12peso'!AM128*'12var'!AM128/100</f>
        <v>3.2026000000000005E-4</v>
      </c>
      <c r="AN128" s="85">
        <f>'12peso'!AN128*'12var'!AN128/100</f>
        <v>2.4000000000000001E-4</v>
      </c>
    </row>
    <row r="129" spans="1:40" x14ac:dyDescent="0.25">
      <c r="A129" s="64" t="str">
        <f>'12peso'!A129</f>
        <v>nc</v>
      </c>
      <c r="B129" s="64" t="str">
        <f>'12peso'!B129</f>
        <v>nd</v>
      </c>
      <c r="C129" s="64" t="str">
        <f>'12peso'!C129</f>
        <v>a</v>
      </c>
      <c r="D129" s="64"/>
      <c r="E129" s="87">
        <f>'12peso'!E129</f>
        <v>1108012</v>
      </c>
      <c r="F129" s="88">
        <f>'12peso'!F129</f>
        <v>1108012</v>
      </c>
      <c r="G129" s="39" t="str">
        <f>'12peso'!G129</f>
        <v>Sardinha</v>
      </c>
      <c r="H129" s="85">
        <f>'12peso'!H129*'12var'!H129/100</f>
        <v>2.6198999999999998E-4</v>
      </c>
      <c r="I129" s="85">
        <f>'12peso'!I129*'12var'!I129/100</f>
        <v>-2.6500000000000004E-4</v>
      </c>
      <c r="J129" s="85">
        <f>'12peso'!J129*'12var'!J129/100</f>
        <v>-5.0699000000000002E-4</v>
      </c>
      <c r="K129" s="85">
        <f>'12peso'!K129*'12var'!K129/100</f>
        <v>5.9159999999999985E-4</v>
      </c>
      <c r="L129" s="85">
        <f>'12peso'!L129*'12var'!L129/100</f>
        <v>2.1416999999999999E-4</v>
      </c>
      <c r="M129" s="85">
        <f>'12peso'!M129*'12var'!M129/100</f>
        <v>-1.3530000000000001E-5</v>
      </c>
      <c r="N129" s="85">
        <f>'12peso'!N129*'12var'!N129/100</f>
        <v>3.0135000000000003E-4</v>
      </c>
      <c r="O129" s="85">
        <f>'12peso'!O129*'12var'!O129/100</f>
        <v>-4.5000000000000004E-4</v>
      </c>
      <c r="P129" s="85">
        <f>'12peso'!P129*'12var'!P129/100</f>
        <v>4.2119999999999999E-4</v>
      </c>
      <c r="Q129" s="85">
        <f>'12peso'!Q129*'12var'!Q129/100</f>
        <v>4.0795999999999996E-4</v>
      </c>
      <c r="R129" s="85">
        <f>'12peso'!R129*'12var'!R129/100</f>
        <v>3.8099999999999998E-5</v>
      </c>
      <c r="S129" s="85">
        <f>'12peso'!S129*'12var'!S129/100</f>
        <v>4.8387000000000001E-4</v>
      </c>
      <c r="T129" s="85">
        <f>'12peso'!T129*'12var'!T129/100</f>
        <v>-3.3798000000000004E-4</v>
      </c>
      <c r="U129" s="85">
        <f>'12peso'!U129*'12var'!U129/100</f>
        <v>5.8211999999999999E-4</v>
      </c>
      <c r="V129" s="85">
        <f>'12peso'!V129*'12var'!V129/100</f>
        <v>-6.1046000000000006E-4</v>
      </c>
      <c r="W129" s="85">
        <f>'12peso'!W129*'12var'!W129/100</f>
        <v>1.1500000000000002E-4</v>
      </c>
      <c r="X129" s="85">
        <f>'12peso'!X129*'12var'!X129/100</f>
        <v>-4.8250000000000002E-4</v>
      </c>
      <c r="Y129" s="85">
        <f>'12peso'!Y129*'12var'!Y129/100</f>
        <v>4.1999999999999998E-5</v>
      </c>
      <c r="Z129" s="85">
        <f>'12peso'!Z129*'12var'!Z129/100</f>
        <v>-1.188E-4</v>
      </c>
      <c r="AA129" s="85">
        <f>'12peso'!AA129*'12var'!AA129/100</f>
        <v>-6.0809000000000004E-4</v>
      </c>
      <c r="AB129" s="85">
        <f>'12peso'!AB129*'12var'!AB129/100</f>
        <v>2.8896E-4</v>
      </c>
      <c r="AC129" s="85">
        <f>'12peso'!AC129*'12var'!AC129/100</f>
        <v>-5.6349999999999994E-5</v>
      </c>
      <c r="AD129" s="85">
        <f>'12peso'!AD129*'12var'!AD129/100</f>
        <v>5.0843999999999998E-4</v>
      </c>
      <c r="AE129" s="85">
        <f>'12peso'!AE129*'12var'!AE129/100</f>
        <v>7.2333999999999994E-4</v>
      </c>
      <c r="AF129" s="85">
        <f>'12peso'!AF129*'12var'!AF129/100</f>
        <v>5.3374999999999994E-4</v>
      </c>
      <c r="AG129" s="85">
        <f>'12peso'!AG129*'12var'!AG129/100</f>
        <v>1.5222E-4</v>
      </c>
      <c r="AH129" s="85">
        <f>'12peso'!AH129*'12var'!AH129/100</f>
        <v>-3.523E-4</v>
      </c>
      <c r="AI129" s="85">
        <f>'12peso'!AI129*'12var'!AI129/100</f>
        <v>8.5000000000000006E-4</v>
      </c>
      <c r="AJ129" s="85">
        <f>'12peso'!AJ129*'12var'!AJ129/100</f>
        <v>-4.5885000000000001E-4</v>
      </c>
      <c r="AK129" s="85">
        <f>'12peso'!AK129*'12var'!AK129/100</f>
        <v>1.5872E-4</v>
      </c>
      <c r="AL129" s="85">
        <f>'12peso'!AL129*'12var'!AL129/100</f>
        <v>2.2961999999999999E-4</v>
      </c>
      <c r="AM129" s="85">
        <f>'12peso'!AM129*'12var'!AM129/100</f>
        <v>-1.6244000000000002E-4</v>
      </c>
      <c r="AN129" s="85">
        <f>'12peso'!AN129*'12var'!AN129/100</f>
        <v>-2.4638999999999998E-4</v>
      </c>
    </row>
    <row r="130" spans="1:40" x14ac:dyDescent="0.25">
      <c r="A130" s="64" t="str">
        <f>'12peso'!A130</f>
        <v>nc</v>
      </c>
      <c r="B130" s="64" t="str">
        <f>'12peso'!B130</f>
        <v>nd</v>
      </c>
      <c r="C130" s="64" t="str">
        <f>'12peso'!C130</f>
        <v>a</v>
      </c>
      <c r="D130" s="64"/>
      <c r="E130" s="87">
        <f>'12peso'!E130</f>
        <v>1108013</v>
      </c>
      <c r="F130" s="88">
        <f>'12peso'!F130</f>
        <v>1108013</v>
      </c>
      <c r="G130" s="39" t="str">
        <f>'12peso'!G130</f>
        <v>Camarão</v>
      </c>
      <c r="H130" s="85">
        <f>'12peso'!H130*'12var'!H130/100</f>
        <v>3.458E-4</v>
      </c>
      <c r="I130" s="85">
        <f>'12peso'!I130*'12var'!I130/100</f>
        <v>2.8879999999999997E-4</v>
      </c>
      <c r="J130" s="85">
        <f>'12peso'!J130*'12var'!J130/100</f>
        <v>6.0198000000000011E-4</v>
      </c>
      <c r="K130" s="85">
        <f>'12peso'!K130*'12var'!K130/100</f>
        <v>-1.158E-4</v>
      </c>
      <c r="L130" s="85">
        <f>'12peso'!L130*'12var'!L130/100</f>
        <v>-1.0314000000000001E-4</v>
      </c>
      <c r="M130" s="85">
        <f>'12peso'!M130*'12var'!M130/100</f>
        <v>-1.596E-3</v>
      </c>
      <c r="N130" s="85">
        <f>'12peso'!N130*'12var'!N130/100</f>
        <v>9.4380000000000006E-4</v>
      </c>
      <c r="O130" s="85">
        <f>'12peso'!O130*'12var'!O130/100</f>
        <v>1.5470700000000002E-3</v>
      </c>
      <c r="P130" s="85">
        <f>'12peso'!P130*'12var'!P130/100</f>
        <v>-5.8752000000000001E-4</v>
      </c>
      <c r="Q130" s="85">
        <f>'12peso'!Q130*'12var'!Q130/100</f>
        <v>1.6431200000000001E-3</v>
      </c>
      <c r="R130" s="85">
        <f>'12peso'!R130*'12var'!R130/100</f>
        <v>1.5559999999999999E-3</v>
      </c>
      <c r="S130" s="85">
        <f>'12peso'!S130*'12var'!S130/100</f>
        <v>6.3114000000000009E-4</v>
      </c>
      <c r="T130" s="85">
        <f>'12peso'!T130*'12var'!T130/100</f>
        <v>5.0499999999999992E-4</v>
      </c>
      <c r="U130" s="85">
        <f>'12peso'!U130*'12var'!U130/100</f>
        <v>-9.256799999999998E-4</v>
      </c>
      <c r="V130" s="85">
        <f>'12peso'!V130*'12var'!V130/100</f>
        <v>1.4105199999999997E-3</v>
      </c>
      <c r="W130" s="85">
        <f>'12peso'!W130*'12var'!W130/100</f>
        <v>3.5322000000000001E-4</v>
      </c>
      <c r="X130" s="85">
        <f>'12peso'!X130*'12var'!X130/100</f>
        <v>-1.0200000000000001E-4</v>
      </c>
      <c r="Y130" s="85">
        <f>'12peso'!Y130*'12var'!Y130/100</f>
        <v>-9.8415000000000026E-4</v>
      </c>
      <c r="Z130" s="85">
        <f>'12peso'!Z130*'12var'!Z130/100</f>
        <v>-1.6941999999999999E-4</v>
      </c>
      <c r="AA130" s="85">
        <f>'12peso'!AA130*'12var'!AA130/100</f>
        <v>-1.8078000000000001E-4</v>
      </c>
      <c r="AB130" s="85">
        <f>'12peso'!AB130*'12var'!AB130/100</f>
        <v>1.4781E-3</v>
      </c>
      <c r="AC130" s="85">
        <f>'12peso'!AC130*'12var'!AC130/100</f>
        <v>1.2725999999999998E-3</v>
      </c>
      <c r="AD130" s="85">
        <f>'12peso'!AD130*'12var'!AD130/100</f>
        <v>7.0549999999999996E-4</v>
      </c>
      <c r="AE130" s="85">
        <f>'12peso'!AE130*'12var'!AE130/100</f>
        <v>2.1336000000000003E-3</v>
      </c>
      <c r="AF130" s="85">
        <f>'12peso'!AF130*'12var'!AF130/100</f>
        <v>1.5458399999999999E-3</v>
      </c>
      <c r="AG130" s="85">
        <f>'12peso'!AG130*'12var'!AG130/100</f>
        <v>-6.2377000000000005E-4</v>
      </c>
      <c r="AH130" s="85">
        <f>'12peso'!AH130*'12var'!AH130/100</f>
        <v>3.1924000000000002E-3</v>
      </c>
      <c r="AI130" s="85">
        <f>'12peso'!AI130*'12var'!AI130/100</f>
        <v>3.3184000000000004E-3</v>
      </c>
      <c r="AJ130" s="85">
        <f>'12peso'!AJ130*'12var'!AJ130/100</f>
        <v>-1.3675200000000001E-3</v>
      </c>
      <c r="AK130" s="85">
        <f>'12peso'!AK130*'12var'!AK130/100</f>
        <v>-1.1873700000000001E-3</v>
      </c>
      <c r="AL130" s="85">
        <f>'12peso'!AL130*'12var'!AL130/100</f>
        <v>-1.3635999999999998E-3</v>
      </c>
      <c r="AM130" s="85">
        <f>'12peso'!AM130*'12var'!AM130/100</f>
        <v>-5.6879999999999995E-4</v>
      </c>
      <c r="AN130" s="85">
        <f>'12peso'!AN130*'12var'!AN130/100</f>
        <v>-5.8250000000000001E-4</v>
      </c>
    </row>
    <row r="131" spans="1:40" x14ac:dyDescent="0.25">
      <c r="A131" s="64" t="str">
        <f>'12peso'!A131</f>
        <v>nc</v>
      </c>
      <c r="B131" s="64" t="str">
        <f>'12peso'!B131</f>
        <v>nd</v>
      </c>
      <c r="C131" s="64" t="str">
        <f>'12peso'!C131</f>
        <v>a</v>
      </c>
      <c r="D131" s="64"/>
      <c r="E131" s="87">
        <f>'12peso'!E131</f>
        <v>1108015</v>
      </c>
      <c r="F131" s="88">
        <f>'12peso'!F131</f>
        <v>1108015</v>
      </c>
      <c r="G131" s="39" t="str">
        <f>'12peso'!G131</f>
        <v>Vermelho</v>
      </c>
      <c r="H131" s="85">
        <f>'12peso'!H131*'12var'!H131/100</f>
        <v>1.795E-4</v>
      </c>
      <c r="I131" s="85">
        <f>'12peso'!I131*'12var'!I131/100</f>
        <v>-5.4540000000000003E-5</v>
      </c>
      <c r="J131" s="85">
        <f>'12peso'!J131*'12var'!J131/100</f>
        <v>1.5903E-4</v>
      </c>
      <c r="K131" s="85">
        <f>'12peso'!K131*'12var'!K131/100</f>
        <v>-5.8799999999999996E-6</v>
      </c>
      <c r="L131" s="85">
        <f>'12peso'!L131*'12var'!L131/100</f>
        <v>-1.1535999999999999E-4</v>
      </c>
      <c r="M131" s="85">
        <f>'12peso'!M131*'12var'!M131/100</f>
        <v>-3.807E-5</v>
      </c>
      <c r="N131" s="85">
        <f>'12peso'!N131*'12var'!N131/100</f>
        <v>4.3679999999999995E-5</v>
      </c>
      <c r="O131" s="85">
        <f>'12peso'!O131*'12var'!O131/100</f>
        <v>1.43E-5</v>
      </c>
      <c r="P131" s="85">
        <f>'12peso'!P131*'12var'!P131/100</f>
        <v>-4.6799999999999992E-6</v>
      </c>
      <c r="Q131" s="85">
        <f>'12peso'!Q131*'12var'!Q131/100</f>
        <v>2.9639999999999997E-5</v>
      </c>
      <c r="R131" s="85">
        <f>'12peso'!R131*'12var'!R131/100</f>
        <v>2.0332E-4</v>
      </c>
      <c r="S131" s="85">
        <f>'12peso'!S131*'12var'!S131/100</f>
        <v>-5.6000000000000006E-6</v>
      </c>
      <c r="T131" s="85">
        <f>'12peso'!T131*'12var'!T131/100</f>
        <v>7.7000000000000001E-5</v>
      </c>
      <c r="U131" s="85">
        <f>'12peso'!U131*'12var'!U131/100</f>
        <v>6.0199999999999993E-5</v>
      </c>
      <c r="V131" s="85">
        <f>'12peso'!V131*'12var'!V131/100</f>
        <v>6.4960000000000001E-5</v>
      </c>
      <c r="W131" s="85">
        <f>'12peso'!W131*'12var'!W131/100</f>
        <v>4.0599999999999991E-5</v>
      </c>
      <c r="X131" s="85">
        <f>'12peso'!X131*'12var'!X131/100</f>
        <v>-2.0820000000000002E-4</v>
      </c>
      <c r="Y131" s="85">
        <f>'12peso'!Y131*'12var'!Y131/100</f>
        <v>1.0136000000000001E-4</v>
      </c>
      <c r="Z131" s="85">
        <f>'12peso'!Z131*'12var'!Z131/100</f>
        <v>-7.1680000000000005E-5</v>
      </c>
      <c r="AA131" s="85">
        <f>'12peso'!AA131*'12var'!AA131/100</f>
        <v>5.6000000000000006E-6</v>
      </c>
      <c r="AB131" s="85">
        <f>'12peso'!AB131*'12var'!AB131/100</f>
        <v>5.8519999999999995E-5</v>
      </c>
      <c r="AC131" s="85">
        <f>'12peso'!AC131*'12var'!AC131/100</f>
        <v>-1.68E-6</v>
      </c>
      <c r="AD131" s="85">
        <f>'12peso'!AD131*'12var'!AD131/100</f>
        <v>2.3519999999999998E-5</v>
      </c>
      <c r="AE131" s="85">
        <f>'12peso'!AE131*'12var'!AE131/100</f>
        <v>5.6559999999999994E-5</v>
      </c>
      <c r="AF131" s="85">
        <f>'12peso'!AF131*'12var'!AF131/100</f>
        <v>1.9111E-4</v>
      </c>
      <c r="AG131" s="85">
        <f>'12peso'!AG131*'12var'!AG131/100</f>
        <v>1.8899999999999999E-5</v>
      </c>
      <c r="AH131" s="85">
        <f>'12peso'!AH131*'12var'!AH131/100</f>
        <v>5.9700000000000008E-5</v>
      </c>
      <c r="AI131" s="85">
        <f>'12peso'!AI131*'12var'!AI131/100</f>
        <v>2.6257E-4</v>
      </c>
      <c r="AJ131" s="85">
        <f>'12peso'!AJ131*'12var'!AJ131/100</f>
        <v>-2.1384E-4</v>
      </c>
      <c r="AK131" s="85">
        <f>'12peso'!AK131*'12var'!AK131/100</f>
        <v>-4.0299999999999997E-5</v>
      </c>
      <c r="AL131" s="85">
        <f>'12peso'!AL131*'12var'!AL131/100</f>
        <v>5.1000000000000006E-5</v>
      </c>
      <c r="AM131" s="85">
        <f>'12peso'!AM131*'12var'!AM131/100</f>
        <v>-2.48E-6</v>
      </c>
      <c r="AN131" s="85">
        <f>'12peso'!AN131*'12var'!AN131/100</f>
        <v>-6.0449999999999999E-5</v>
      </c>
    </row>
    <row r="132" spans="1:40" x14ac:dyDescent="0.25">
      <c r="A132" s="64" t="str">
        <f>'12peso'!A132</f>
        <v>nc</v>
      </c>
      <c r="B132" s="64" t="str">
        <f>'12peso'!B132</f>
        <v>nd</v>
      </c>
      <c r="C132" s="64" t="str">
        <f>'12peso'!C132</f>
        <v>a</v>
      </c>
      <c r="D132" s="64"/>
      <c r="E132" s="87">
        <f>'12peso'!E132</f>
        <v>1108019</v>
      </c>
      <c r="F132" s="88">
        <f>'12peso'!F132</f>
        <v>1108019</v>
      </c>
      <c r="G132" s="39" t="str">
        <f>'12peso'!G132</f>
        <v>Cavala</v>
      </c>
      <c r="H132" s="85">
        <f>'12peso'!H132*'12var'!H132/100</f>
        <v>1.8150000000000001E-5</v>
      </c>
      <c r="I132" s="85">
        <f>'12peso'!I132*'12var'!I132/100</f>
        <v>-4.7299999999999998E-5</v>
      </c>
      <c r="J132" s="85">
        <f>'12peso'!J132*'12var'!J132/100</f>
        <v>2.7702E-4</v>
      </c>
      <c r="K132" s="85">
        <f>'12peso'!K132*'12var'!K132/100</f>
        <v>3.1919999999999993E-5</v>
      </c>
      <c r="L132" s="85">
        <f>'12peso'!L132*'12var'!L132/100</f>
        <v>-9.2399999999999996E-5</v>
      </c>
      <c r="M132" s="85">
        <f>'12peso'!M132*'12var'!M132/100</f>
        <v>-2.3814999999999999E-4</v>
      </c>
      <c r="N132" s="85">
        <f>'12peso'!N132*'12var'!N132/100</f>
        <v>3.8424999999999999E-4</v>
      </c>
      <c r="O132" s="85">
        <f>'12peso'!O132*'12var'!O132/100</f>
        <v>-7.8400000000000012E-6</v>
      </c>
      <c r="P132" s="85">
        <f>'12peso'!P132*'12var'!P132/100</f>
        <v>2.2343999999999999E-4</v>
      </c>
      <c r="Q132" s="85">
        <f>'12peso'!Q132*'12var'!Q132/100</f>
        <v>-1.1193999999999999E-4</v>
      </c>
      <c r="R132" s="85">
        <f>'12peso'!R132*'12var'!R132/100</f>
        <v>1.08584E-3</v>
      </c>
      <c r="S132" s="85">
        <f>'12peso'!S132*'12var'!S132/100</f>
        <v>1.4538999999999999E-4</v>
      </c>
      <c r="T132" s="85">
        <f>'12peso'!T132*'12var'!T132/100</f>
        <v>-1.5209000000000002E-4</v>
      </c>
      <c r="U132" s="85">
        <f>'12peso'!U132*'12var'!U132/100</f>
        <v>1.2674999999999999E-4</v>
      </c>
      <c r="V132" s="85">
        <f>'12peso'!V132*'12var'!V132/100</f>
        <v>-3.366E-5</v>
      </c>
      <c r="W132" s="85">
        <f>'12peso'!W132*'12var'!W132/100</f>
        <v>-4.7450000000000001E-5</v>
      </c>
      <c r="X132" s="85">
        <f>'12peso'!X132*'12var'!X132/100</f>
        <v>1.4299999999999999E-5</v>
      </c>
      <c r="Y132" s="85">
        <f>'12peso'!Y132*'12var'!Y132/100</f>
        <v>-3.8480000000000003E-4</v>
      </c>
      <c r="Z132" s="85">
        <f>'12peso'!Z132*'12var'!Z132/100</f>
        <v>4.4774000000000002E-4</v>
      </c>
      <c r="AA132" s="85">
        <f>'12peso'!AA132*'12var'!AA132/100</f>
        <v>-3.9649999999999995E-5</v>
      </c>
      <c r="AB132" s="85">
        <f>'12peso'!AB132*'12var'!AB132/100</f>
        <v>7.6049999999999992E-5</v>
      </c>
      <c r="AC132" s="85">
        <f>'12peso'!AC132*'12var'!AC132/100</f>
        <v>-1.235E-5</v>
      </c>
      <c r="AD132" s="85">
        <f>'12peso'!AD132*'12var'!AD132/100</f>
        <v>-5.1999999999999997E-5</v>
      </c>
      <c r="AE132" s="85">
        <f>'12peso'!AE132*'12var'!AE132/100</f>
        <v>-1.1072E-4</v>
      </c>
      <c r="AF132" s="85">
        <f>'12peso'!AF132*'12var'!AF132/100</f>
        <v>1.6119999999999998E-5</v>
      </c>
      <c r="AG132" s="85">
        <f>'12peso'!AG132*'12var'!AG132/100</f>
        <v>4.0919999999999997E-4</v>
      </c>
      <c r="AH132" s="85">
        <f>'12peso'!AH132*'12var'!AH132/100</f>
        <v>-3.366E-5</v>
      </c>
      <c r="AI132" s="85">
        <f>'12peso'!AI132*'12var'!AI132/100</f>
        <v>4.4069999999999998E-4</v>
      </c>
      <c r="AJ132" s="85">
        <f>'12peso'!AJ132*'12var'!AJ132/100</f>
        <v>-9.9359999999999984E-5</v>
      </c>
      <c r="AK132" s="85">
        <f>'12peso'!AK132*'12var'!AK132/100</f>
        <v>3.0887000000000004E-4</v>
      </c>
      <c r="AL132" s="85">
        <f>'12peso'!AL132*'12var'!AL132/100</f>
        <v>-1.036E-4</v>
      </c>
      <c r="AM132" s="85">
        <f>'12peso'!AM132*'12var'!AM132/100</f>
        <v>1.9320000000000001E-5</v>
      </c>
      <c r="AN132" s="85">
        <f>'12peso'!AN132*'12var'!AN132/100</f>
        <v>2.8565999999999997E-4</v>
      </c>
    </row>
    <row r="133" spans="1:40" x14ac:dyDescent="0.25">
      <c r="A133" s="64" t="str">
        <f>'12peso'!A133</f>
        <v>nc</v>
      </c>
      <c r="B133" s="64" t="str">
        <f>'12peso'!B133</f>
        <v>nd</v>
      </c>
      <c r="C133" s="64" t="str">
        <f>'12peso'!C133</f>
        <v>a</v>
      </c>
      <c r="D133" s="64"/>
      <c r="E133" s="89">
        <f>'12peso'!E133</f>
        <v>9999999</v>
      </c>
      <c r="F133" s="115">
        <f>'12peso'!F133</f>
        <v>1108024</v>
      </c>
      <c r="G133" s="115" t="str">
        <f>'12peso'!G133</f>
        <v>Peixe - pacu</v>
      </c>
      <c r="H133" s="85">
        <f>'12peso'!H133*'12var'!H133/100</f>
        <v>0</v>
      </c>
      <c r="I133" s="85">
        <f>'12peso'!I133*'12var'!I133/100</f>
        <v>0</v>
      </c>
      <c r="J133" s="85">
        <f>'12peso'!J133*'12var'!J133/100</f>
        <v>0</v>
      </c>
      <c r="K133" s="85">
        <f>'12peso'!K133*'12var'!K133/100</f>
        <v>0</v>
      </c>
      <c r="L133" s="85">
        <f>'12peso'!L133*'12var'!L133/100</f>
        <v>0</v>
      </c>
      <c r="M133" s="85">
        <f>'12peso'!M133*'12var'!M133/100</f>
        <v>0</v>
      </c>
      <c r="N133" s="85">
        <f>'12peso'!N133*'12var'!N133/100</f>
        <v>0</v>
      </c>
      <c r="O133" s="85">
        <f>'12peso'!O133*'12var'!O133/100</f>
        <v>0</v>
      </c>
      <c r="P133" s="85">
        <f>'12peso'!P133*'12var'!P133/100</f>
        <v>0</v>
      </c>
      <c r="Q133" s="85">
        <f>'12peso'!Q133*'12var'!Q133/100</f>
        <v>0</v>
      </c>
      <c r="R133" s="85">
        <f>'12peso'!R133*'12var'!R133/100</f>
        <v>0</v>
      </c>
      <c r="S133" s="85">
        <f>'12peso'!S133*'12var'!S133/100</f>
        <v>0</v>
      </c>
      <c r="T133" s="85">
        <f>'12peso'!T133*'12var'!T133/100</f>
        <v>0</v>
      </c>
      <c r="U133" s="85">
        <f>'12peso'!U133*'12var'!U133/100</f>
        <v>0</v>
      </c>
      <c r="V133" s="85">
        <f>'12peso'!V133*'12var'!V133/100</f>
        <v>0</v>
      </c>
      <c r="W133" s="85">
        <f>'12peso'!W133*'12var'!W133/100</f>
        <v>0</v>
      </c>
      <c r="X133" s="85">
        <f>'12peso'!X133*'12var'!X133/100</f>
        <v>0</v>
      </c>
      <c r="Y133" s="85">
        <f>'12peso'!Y133*'12var'!Y133/100</f>
        <v>0</v>
      </c>
      <c r="Z133" s="85">
        <f>'12peso'!Z133*'12var'!Z133/100</f>
        <v>0</v>
      </c>
      <c r="AA133" s="85">
        <f>'12peso'!AA133*'12var'!AA133/100</f>
        <v>0</v>
      </c>
      <c r="AB133" s="85">
        <f>'12peso'!AB133*'12var'!AB133/100</f>
        <v>0</v>
      </c>
      <c r="AC133" s="85">
        <f>'12peso'!AC133*'12var'!AC133/100</f>
        <v>0</v>
      </c>
      <c r="AD133" s="85">
        <f>'12peso'!AD133*'12var'!AD133/100</f>
        <v>0</v>
      </c>
      <c r="AE133" s="85">
        <f>'12peso'!AE133*'12var'!AE133/100</f>
        <v>0</v>
      </c>
      <c r="AF133" s="85">
        <f>'12peso'!AF133*'12var'!AF133/100</f>
        <v>6.5200000000000003E-6</v>
      </c>
      <c r="AG133" s="85">
        <f>'12peso'!AG133*'12var'!AG133/100</f>
        <v>3.0079999999999997E-5</v>
      </c>
      <c r="AH133" s="85">
        <f>'12peso'!AH133*'12var'!AH133/100</f>
        <v>-3.1199999999999999E-5</v>
      </c>
      <c r="AI133" s="85">
        <f>'12peso'!AI133*'12var'!AI133/100</f>
        <v>3.0640000000000005E-5</v>
      </c>
      <c r="AJ133" s="85">
        <f>'12peso'!AJ133*'12var'!AJ133/100</f>
        <v>1.3520000000000001E-5</v>
      </c>
      <c r="AK133" s="85">
        <f>'12peso'!AK133*'12var'!AK133/100</f>
        <v>1.9760000000000004E-5</v>
      </c>
      <c r="AL133" s="85">
        <f>'12peso'!AL133*'12var'!AL133/100</f>
        <v>-7.4999999999999993E-5</v>
      </c>
      <c r="AM133" s="85">
        <f>'12peso'!AM133*'12var'!AM133/100</f>
        <v>7.6400000000000014E-5</v>
      </c>
      <c r="AN133" s="85">
        <f>'12peso'!AN133*'12var'!AN133/100</f>
        <v>-1.7999999999999999E-6</v>
      </c>
    </row>
    <row r="134" spans="1:40" x14ac:dyDescent="0.25">
      <c r="A134" s="64" t="str">
        <f>'12peso'!A134</f>
        <v>nc</v>
      </c>
      <c r="B134" s="64" t="str">
        <f>'12peso'!B134</f>
        <v>nd</v>
      </c>
      <c r="C134" s="64" t="str">
        <f>'12peso'!C134</f>
        <v>a</v>
      </c>
      <c r="D134" s="64"/>
      <c r="E134" s="89">
        <f>'12peso'!E134</f>
        <v>9999999</v>
      </c>
      <c r="F134" s="115">
        <f>'12peso'!F134</f>
        <v>1108028</v>
      </c>
      <c r="G134" s="115" t="str">
        <f>'12peso'!G134</f>
        <v>Peixe - dourado</v>
      </c>
      <c r="H134" s="85">
        <f>'12peso'!H134*'12var'!H134/100</f>
        <v>0</v>
      </c>
      <c r="I134" s="85">
        <f>'12peso'!I134*'12var'!I134/100</f>
        <v>0</v>
      </c>
      <c r="J134" s="85">
        <f>'12peso'!J134*'12var'!J134/100</f>
        <v>0</v>
      </c>
      <c r="K134" s="85">
        <f>'12peso'!K134*'12var'!K134/100</f>
        <v>0</v>
      </c>
      <c r="L134" s="85">
        <f>'12peso'!L134*'12var'!L134/100</f>
        <v>0</v>
      </c>
      <c r="M134" s="85">
        <f>'12peso'!M134*'12var'!M134/100</f>
        <v>0</v>
      </c>
      <c r="N134" s="85">
        <f>'12peso'!N134*'12var'!N134/100</f>
        <v>0</v>
      </c>
      <c r="O134" s="85">
        <f>'12peso'!O134*'12var'!O134/100</f>
        <v>0</v>
      </c>
      <c r="P134" s="85">
        <f>'12peso'!P134*'12var'!P134/100</f>
        <v>0</v>
      </c>
      <c r="Q134" s="85">
        <f>'12peso'!Q134*'12var'!Q134/100</f>
        <v>0</v>
      </c>
      <c r="R134" s="85">
        <f>'12peso'!R134*'12var'!R134/100</f>
        <v>0</v>
      </c>
      <c r="S134" s="85">
        <f>'12peso'!S134*'12var'!S134/100</f>
        <v>0</v>
      </c>
      <c r="T134" s="85">
        <f>'12peso'!T134*'12var'!T134/100</f>
        <v>0</v>
      </c>
      <c r="U134" s="85">
        <f>'12peso'!U134*'12var'!U134/100</f>
        <v>0</v>
      </c>
      <c r="V134" s="85">
        <f>'12peso'!V134*'12var'!V134/100</f>
        <v>0</v>
      </c>
      <c r="W134" s="85">
        <f>'12peso'!W134*'12var'!W134/100</f>
        <v>0</v>
      </c>
      <c r="X134" s="85">
        <f>'12peso'!X134*'12var'!X134/100</f>
        <v>0</v>
      </c>
      <c r="Y134" s="85">
        <f>'12peso'!Y134*'12var'!Y134/100</f>
        <v>0</v>
      </c>
      <c r="Z134" s="85">
        <f>'12peso'!Z134*'12var'!Z134/100</f>
        <v>0</v>
      </c>
      <c r="AA134" s="85">
        <f>'12peso'!AA134*'12var'!AA134/100</f>
        <v>0</v>
      </c>
      <c r="AB134" s="85">
        <f>'12peso'!AB134*'12var'!AB134/100</f>
        <v>0</v>
      </c>
      <c r="AC134" s="85">
        <f>'12peso'!AC134*'12var'!AC134/100</f>
        <v>0</v>
      </c>
      <c r="AD134" s="85">
        <f>'12peso'!AD134*'12var'!AD134/100</f>
        <v>0</v>
      </c>
      <c r="AE134" s="85">
        <f>'12peso'!AE134*'12var'!AE134/100</f>
        <v>0</v>
      </c>
      <c r="AF134" s="85">
        <f>'12peso'!AF134*'12var'!AF134/100</f>
        <v>1.161E-4</v>
      </c>
      <c r="AG134" s="85">
        <f>'12peso'!AG134*'12var'!AG134/100</f>
        <v>6.4259999999999998E-5</v>
      </c>
      <c r="AH134" s="85">
        <f>'12peso'!AH134*'12var'!AH134/100</f>
        <v>-2.8000000000000002E-7</v>
      </c>
      <c r="AI134" s="85">
        <f>'12peso'!AI134*'12var'!AI134/100</f>
        <v>5.0889999999999996E-5</v>
      </c>
      <c r="AJ134" s="85">
        <f>'12peso'!AJ134*'12var'!AJ134/100</f>
        <v>-7.2080000000000001E-5</v>
      </c>
      <c r="AK134" s="85">
        <f>'12peso'!AK134*'12var'!AK134/100</f>
        <v>-4.5359999999999999E-5</v>
      </c>
      <c r="AL134" s="85">
        <f>'12peso'!AL134*'12var'!AL134/100</f>
        <v>-4.9199999999999995E-6</v>
      </c>
      <c r="AM134" s="85">
        <f>'12peso'!AM134*'12var'!AM134/100</f>
        <v>9.5639999999999999E-5</v>
      </c>
      <c r="AN134" s="85">
        <f>'12peso'!AN134*'12var'!AN134/100</f>
        <v>-2.5200000000000003E-5</v>
      </c>
    </row>
    <row r="135" spans="1:40" x14ac:dyDescent="0.25">
      <c r="A135" s="64" t="str">
        <f>'12peso'!A135</f>
        <v>nc</v>
      </c>
      <c r="B135" s="64" t="str">
        <f>'12peso'!B135</f>
        <v>nd</v>
      </c>
      <c r="C135" s="64" t="str">
        <f>'12peso'!C135</f>
        <v>a</v>
      </c>
      <c r="D135" s="64"/>
      <c r="E135" s="89">
        <f>'12peso'!E135</f>
        <v>9999999</v>
      </c>
      <c r="F135" s="88">
        <f>'12peso'!F135</f>
        <v>1108029</v>
      </c>
      <c r="G135" s="39" t="str">
        <f>'12peso'!G135</f>
        <v>Cação</v>
      </c>
      <c r="H135" s="85">
        <f>'12peso'!H135*'12var'!H135/100</f>
        <v>4.8279999999999999E-5</v>
      </c>
      <c r="I135" s="85">
        <f>'12peso'!I135*'12var'!I135/100</f>
        <v>1.768E-5</v>
      </c>
      <c r="J135" s="85">
        <f>'12peso'!J135*'12var'!J135/100</f>
        <v>-1.36E-5</v>
      </c>
      <c r="K135" s="85">
        <f>'12peso'!K135*'12var'!K135/100</f>
        <v>-3.0599999999999998E-5</v>
      </c>
      <c r="L135" s="85">
        <f>'12peso'!L135*'12var'!L135/100</f>
        <v>1.3600999999999999E-4</v>
      </c>
      <c r="M135" s="85">
        <f>'12peso'!M135*'12var'!M135/100</f>
        <v>3.2911999999999997E-4</v>
      </c>
      <c r="N135" s="85">
        <f>'12peso'!N135*'12var'!N135/100</f>
        <v>-7.3440000000000002E-5</v>
      </c>
      <c r="O135" s="85">
        <f>'12peso'!O135*'12var'!O135/100</f>
        <v>7.2420000000000001E-5</v>
      </c>
      <c r="P135" s="85">
        <f>'12peso'!P135*'12var'!P135/100</f>
        <v>-7.8100000000000015E-5</v>
      </c>
      <c r="Q135" s="85">
        <f>'12peso'!Q135*'12var'!Q135/100</f>
        <v>4.5360000000000002E-4</v>
      </c>
      <c r="R135" s="85">
        <f>'12peso'!R135*'12var'!R135/100</f>
        <v>-5.5500000000000005E-4</v>
      </c>
      <c r="S135" s="85">
        <f>'12peso'!S135*'12var'!S135/100</f>
        <v>4.8279999999999999E-5</v>
      </c>
      <c r="T135" s="85">
        <f>'12peso'!T135*'12var'!T135/100</f>
        <v>4.8619999999999995E-4</v>
      </c>
      <c r="U135" s="85">
        <f>'12peso'!U135*'12var'!U135/100</f>
        <v>1.9296E-4</v>
      </c>
      <c r="V135" s="85">
        <f>'12peso'!V135*'12var'!V135/100</f>
        <v>-6.1420000000000005E-5</v>
      </c>
      <c r="W135" s="85">
        <f>'12peso'!W135*'12var'!W135/100</f>
        <v>-3.5769999999999998E-5</v>
      </c>
      <c r="X135" s="85">
        <f>'12peso'!X135*'12var'!X135/100</f>
        <v>3.6791999999999999E-4</v>
      </c>
      <c r="Y135" s="85">
        <f>'12peso'!Y135*'12var'!Y135/100</f>
        <v>-2.8879999999999997E-4</v>
      </c>
      <c r="Z135" s="85">
        <f>'12peso'!Z135*'12var'!Z135/100</f>
        <v>2.4336E-4</v>
      </c>
      <c r="AA135" s="85">
        <f>'12peso'!AA135*'12var'!AA135/100</f>
        <v>8.4749999999999986E-5</v>
      </c>
      <c r="AB135" s="85">
        <f>'12peso'!AB135*'12var'!AB135/100</f>
        <v>-1.4439999999999999E-5</v>
      </c>
      <c r="AC135" s="85">
        <f>'12peso'!AC135*'12var'!AC135/100</f>
        <v>1.65E-4</v>
      </c>
      <c r="AD135" s="85">
        <f>'12peso'!AD135*'12var'!AD135/100</f>
        <v>3.8455999999999999E-4</v>
      </c>
      <c r="AE135" s="85">
        <f>'12peso'!AE135*'12var'!AE135/100</f>
        <v>2.0879999999999998E-4</v>
      </c>
      <c r="AF135" s="85">
        <f>'12peso'!AF135*'12var'!AF135/100</f>
        <v>3.9590999999999997E-4</v>
      </c>
      <c r="AG135" s="85">
        <f>'12peso'!AG135*'12var'!AG135/100</f>
        <v>4.6457999999999992E-4</v>
      </c>
      <c r="AH135" s="85">
        <f>'12peso'!AH135*'12var'!AH135/100</f>
        <v>-1.0647E-4</v>
      </c>
      <c r="AI135" s="85">
        <f>'12peso'!AI135*'12var'!AI135/100</f>
        <v>-1.0680000000000001E-4</v>
      </c>
      <c r="AJ135" s="85">
        <f>'12peso'!AJ135*'12var'!AJ135/100</f>
        <v>-1.6268999999999998E-4</v>
      </c>
      <c r="AK135" s="85">
        <f>'12peso'!AK135*'12var'!AK135/100</f>
        <v>3.9185000000000007E-4</v>
      </c>
      <c r="AL135" s="85">
        <f>'12peso'!AL135*'12var'!AL135/100</f>
        <v>-3.7647000000000006E-4</v>
      </c>
      <c r="AM135" s="85">
        <f>'12peso'!AM135*'12var'!AM135/100</f>
        <v>-8.755E-5</v>
      </c>
      <c r="AN135" s="85">
        <f>'12peso'!AN135*'12var'!AN135/100</f>
        <v>2.1419999999999998E-4</v>
      </c>
    </row>
    <row r="136" spans="1:40" x14ac:dyDescent="0.25">
      <c r="A136" s="64" t="str">
        <f>'12peso'!A136</f>
        <v>nc</v>
      </c>
      <c r="B136" s="64" t="str">
        <f>'12peso'!B136</f>
        <v>nd</v>
      </c>
      <c r="C136" s="64" t="str">
        <f>'12peso'!C136</f>
        <v>a</v>
      </c>
      <c r="D136" s="64"/>
      <c r="E136" s="89">
        <f>'12peso'!E136</f>
        <v>9999999</v>
      </c>
      <c r="F136" s="88">
        <f>'12peso'!F136</f>
        <v>1108031</v>
      </c>
      <c r="G136" s="39" t="str">
        <f>'12peso'!G136</f>
        <v>Merluza</v>
      </c>
      <c r="H136" s="85">
        <f>'12peso'!H136*'12var'!H136/100</f>
        <v>-8.2866999999999999E-4</v>
      </c>
      <c r="I136" s="85">
        <f>'12peso'!I136*'12var'!I136/100</f>
        <v>8.9650000000000011E-5</v>
      </c>
      <c r="J136" s="85">
        <f>'12peso'!J136*'12var'!J136/100</f>
        <v>-1.9722999999999998E-4</v>
      </c>
      <c r="K136" s="85">
        <f>'12peso'!K136*'12var'!K136/100</f>
        <v>-7.7279999999999992E-5</v>
      </c>
      <c r="L136" s="85">
        <f>'12peso'!L136*'12var'!L136/100</f>
        <v>6.0261000000000006E-4</v>
      </c>
      <c r="M136" s="85">
        <f>'12peso'!M136*'12var'!M136/100</f>
        <v>6.7650000000000005E-5</v>
      </c>
      <c r="N136" s="85">
        <f>'12peso'!N136*'12var'!N136/100</f>
        <v>-4.1744999999999998E-4</v>
      </c>
      <c r="O136" s="85">
        <f>'12peso'!O136*'12var'!O136/100</f>
        <v>6.4400000000000004E-4</v>
      </c>
      <c r="P136" s="85">
        <f>'12peso'!P136*'12var'!P136/100</f>
        <v>-4.5650000000000004E-4</v>
      </c>
      <c r="Q136" s="85">
        <f>'12peso'!Q136*'12var'!Q136/100</f>
        <v>5.6672000000000005E-4</v>
      </c>
      <c r="R136" s="85">
        <f>'12peso'!R136*'12var'!R136/100</f>
        <v>-2.3100000000000006E-5</v>
      </c>
      <c r="S136" s="85">
        <f>'12peso'!S136*'12var'!S136/100</f>
        <v>7.3472000000000012E-4</v>
      </c>
      <c r="T136" s="85">
        <f>'12peso'!T136*'12var'!T136/100</f>
        <v>9.6390000000000006E-4</v>
      </c>
      <c r="U136" s="85">
        <f>'12peso'!U136*'12var'!U136/100</f>
        <v>2.7946000000000004E-4</v>
      </c>
      <c r="V136" s="85">
        <f>'12peso'!V136*'12var'!V136/100</f>
        <v>-2.7899999999999995E-4</v>
      </c>
      <c r="W136" s="85">
        <f>'12peso'!W136*'12var'!W136/100</f>
        <v>5.6640000000000007E-5</v>
      </c>
      <c r="X136" s="85">
        <f>'12peso'!X136*'12var'!X136/100</f>
        <v>5.0688000000000003E-4</v>
      </c>
      <c r="Y136" s="85">
        <f>'12peso'!Y136*'12var'!Y136/100</f>
        <v>5.2199999999999988E-5</v>
      </c>
      <c r="Z136" s="85">
        <f>'12peso'!Z136*'12var'!Z136/100</f>
        <v>-1.9259999999999999E-4</v>
      </c>
      <c r="AA136" s="85">
        <f>'12peso'!AA136*'12var'!AA136/100</f>
        <v>9.6298000000000011E-4</v>
      </c>
      <c r="AB136" s="85">
        <f>'12peso'!AB136*'12var'!AB136/100</f>
        <v>-9.9640000000000015E-4</v>
      </c>
      <c r="AC136" s="85">
        <f>'12peso'!AC136*'12var'!AC136/100</f>
        <v>-1.2920999999999999E-4</v>
      </c>
      <c r="AD136" s="85">
        <f>'12peso'!AD136*'12var'!AD136/100</f>
        <v>9.0650000000000008E-4</v>
      </c>
      <c r="AE136" s="85">
        <f>'12peso'!AE136*'12var'!AE136/100</f>
        <v>-1.9947000000000004E-4</v>
      </c>
      <c r="AF136" s="85">
        <f>'12peso'!AF136*'12var'!AF136/100</f>
        <v>4.7613000000000001E-4</v>
      </c>
      <c r="AG136" s="85">
        <f>'12peso'!AG136*'12var'!AG136/100</f>
        <v>5.579999999999999E-4</v>
      </c>
      <c r="AH136" s="85">
        <f>'12peso'!AH136*'12var'!AH136/100</f>
        <v>5.2072000000000002E-4</v>
      </c>
      <c r="AI136" s="85">
        <f>'12peso'!AI136*'12var'!AI136/100</f>
        <v>3.3840000000000001E-5</v>
      </c>
      <c r="AJ136" s="85">
        <f>'12peso'!AJ136*'12var'!AJ136/100</f>
        <v>6.9564000000000019E-4</v>
      </c>
      <c r="AK136" s="85">
        <f>'12peso'!AK136*'12var'!AK136/100</f>
        <v>-3.8407000000000003E-4</v>
      </c>
      <c r="AL136" s="85">
        <f>'12peso'!AL136*'12var'!AL136/100</f>
        <v>5.3580000000000001E-4</v>
      </c>
      <c r="AM136" s="85">
        <f>'12peso'!AM136*'12var'!AM136/100</f>
        <v>1.1911599999999999E-3</v>
      </c>
      <c r="AN136" s="85">
        <f>'12peso'!AN136*'12var'!AN136/100</f>
        <v>-1.6133500000000002E-3</v>
      </c>
    </row>
    <row r="137" spans="1:40" x14ac:dyDescent="0.25">
      <c r="A137" s="64" t="str">
        <f>'12peso'!A137</f>
        <v>nc</v>
      </c>
      <c r="B137" s="64" t="str">
        <f>'12peso'!B137</f>
        <v>nd</v>
      </c>
      <c r="C137" s="64" t="str">
        <f>'12peso'!C137</f>
        <v>a</v>
      </c>
      <c r="D137" s="64"/>
      <c r="E137" s="87">
        <f>'12peso'!E137</f>
        <v>1108032</v>
      </c>
      <c r="F137" s="88">
        <f>'12peso'!F137</f>
        <v>1108032</v>
      </c>
      <c r="G137" s="39" t="str">
        <f>'12peso'!G137</f>
        <v>Serra</v>
      </c>
      <c r="H137" s="85">
        <f>'12peso'!H137*'12var'!H137/100</f>
        <v>4.9737000000000002E-4</v>
      </c>
      <c r="I137" s="85">
        <f>'12peso'!I137*'12var'!I137/100</f>
        <v>9.2159999999999999E-5</v>
      </c>
      <c r="J137" s="85">
        <f>'12peso'!J137*'12var'!J137/100</f>
        <v>5.0368000000000006E-4</v>
      </c>
      <c r="K137" s="85">
        <f>'12peso'!K137*'12var'!K137/100</f>
        <v>8.2868999999999998E-4</v>
      </c>
      <c r="L137" s="85">
        <f>'12peso'!L137*'12var'!L137/100</f>
        <v>3.6959999999999998E-5</v>
      </c>
      <c r="M137" s="85">
        <f>'12peso'!M137*'12var'!M137/100</f>
        <v>-3.5727999999999997E-4</v>
      </c>
      <c r="N137" s="85">
        <f>'12peso'!N137*'12var'!N137/100</f>
        <v>3.5769999999999998E-5</v>
      </c>
      <c r="O137" s="85">
        <f>'12peso'!O137*'12var'!O137/100</f>
        <v>8.7599999999999991E-6</v>
      </c>
      <c r="P137" s="85">
        <f>'12peso'!P137*'12var'!P137/100</f>
        <v>2.7594000000000002E-4</v>
      </c>
      <c r="Q137" s="85">
        <f>'12peso'!Q137*'12var'!Q137/100</f>
        <v>3.7125E-4</v>
      </c>
      <c r="R137" s="85">
        <f>'12peso'!R137*'12var'!R137/100</f>
        <v>-2.5739999999999998E-5</v>
      </c>
      <c r="S137" s="85">
        <f>'12peso'!S137*'12var'!S137/100</f>
        <v>-2.6257E-4</v>
      </c>
      <c r="T137" s="85">
        <f>'12peso'!T137*'12var'!T137/100</f>
        <v>-1.7167999999999998E-4</v>
      </c>
      <c r="U137" s="85">
        <f>'12peso'!U137*'12var'!U137/100</f>
        <v>-3.5712999999999999E-4</v>
      </c>
      <c r="V137" s="85">
        <f>'12peso'!V137*'12var'!V137/100</f>
        <v>1.1993E-4</v>
      </c>
      <c r="W137" s="85">
        <f>'12peso'!W137*'12var'!W137/100</f>
        <v>-3.5767999999999992E-4</v>
      </c>
      <c r="X137" s="85">
        <f>'12peso'!X137*'12var'!X137/100</f>
        <v>-5.2864000000000003E-4</v>
      </c>
      <c r="Y137" s="85">
        <f>'12peso'!Y137*'12var'!Y137/100</f>
        <v>-2.3717999999999995E-4</v>
      </c>
      <c r="Z137" s="85">
        <f>'12peso'!Z137*'12var'!Z137/100</f>
        <v>9.0159999999999991E-5</v>
      </c>
      <c r="AA137" s="85">
        <f>'12peso'!AA137*'12var'!AA137/100</f>
        <v>2.0234999999999999E-4</v>
      </c>
      <c r="AB137" s="85">
        <f>'12peso'!AB137*'12var'!AB137/100</f>
        <v>2.5959999999999999E-5</v>
      </c>
      <c r="AC137" s="85">
        <f>'12peso'!AC137*'12var'!AC137/100</f>
        <v>5.6404000000000003E-4</v>
      </c>
      <c r="AD137" s="85">
        <f>'12peso'!AD137*'12var'!AD137/100</f>
        <v>-8.1920000000000015E-5</v>
      </c>
      <c r="AE137" s="85">
        <f>'12peso'!AE137*'12var'!AE137/100</f>
        <v>-8.5680000000000006E-5</v>
      </c>
      <c r="AF137" s="85">
        <f>'12peso'!AF137*'12var'!AF137/100</f>
        <v>7.1672000000000001E-4</v>
      </c>
      <c r="AG137" s="85">
        <f>'12peso'!AG137*'12var'!AG137/100</f>
        <v>-2.4081000000000002E-4</v>
      </c>
      <c r="AH137" s="85">
        <f>'12peso'!AH137*'12var'!AH137/100</f>
        <v>4.5605999999999999E-4</v>
      </c>
      <c r="AI137" s="85">
        <f>'12peso'!AI137*'12var'!AI137/100</f>
        <v>1.0920000000000001E-4</v>
      </c>
      <c r="AJ137" s="85">
        <f>'12peso'!AJ137*'12var'!AJ137/100</f>
        <v>3.3370000000000001E-5</v>
      </c>
      <c r="AK137" s="85">
        <f>'12peso'!AK137*'12var'!AK137/100</f>
        <v>-4.2884000000000005E-4</v>
      </c>
      <c r="AL137" s="85">
        <f>'12peso'!AL137*'12var'!AL137/100</f>
        <v>-5.6099999999999995E-5</v>
      </c>
      <c r="AM137" s="85">
        <f>'12peso'!AM137*'12var'!AM137/100</f>
        <v>-9.9000000000000001E-6</v>
      </c>
      <c r="AN137" s="85">
        <f>'12peso'!AN137*'12var'!AN137/100</f>
        <v>-2.9900000000000002E-5</v>
      </c>
    </row>
    <row r="138" spans="1:40" x14ac:dyDescent="0.25">
      <c r="A138" s="64" t="str">
        <f>'12peso'!A138</f>
        <v>nc</v>
      </c>
      <c r="B138" s="64" t="str">
        <f>'12peso'!B138</f>
        <v>nd</v>
      </c>
      <c r="C138" s="64" t="str">
        <f>'12peso'!C138</f>
        <v>a</v>
      </c>
      <c r="D138" s="64"/>
      <c r="E138" s="87">
        <f>'12peso'!E138</f>
        <v>1108038</v>
      </c>
      <c r="F138" s="88">
        <f>'12peso'!F138</f>
        <v>1108038</v>
      </c>
      <c r="G138" s="39" t="str">
        <f>'12peso'!G138</f>
        <v>Pescada</v>
      </c>
      <c r="H138" s="85">
        <f>'12peso'!H138*'12var'!H138/100</f>
        <v>5.4510499999999998E-3</v>
      </c>
      <c r="I138" s="85">
        <f>'12peso'!I138*'12var'!I138/100</f>
        <v>-6.6912000000000015E-4</v>
      </c>
      <c r="J138" s="85">
        <f>'12peso'!J138*'12var'!J138/100</f>
        <v>5.8398399999999998E-3</v>
      </c>
      <c r="K138" s="85">
        <f>'12peso'!K138*'12var'!K138/100</f>
        <v>5.7423599999999993E-3</v>
      </c>
      <c r="L138" s="85">
        <f>'12peso'!L138*'12var'!L138/100</f>
        <v>-3.3251399999999999E-3</v>
      </c>
      <c r="M138" s="85">
        <f>'12peso'!M138*'12var'!M138/100</f>
        <v>-2.95816E-3</v>
      </c>
      <c r="N138" s="85">
        <f>'12peso'!N138*'12var'!N138/100</f>
        <v>-1.4358299999999999E-3</v>
      </c>
      <c r="O138" s="85">
        <f>'12peso'!O138*'12var'!O138/100</f>
        <v>-2.6169000000000002E-4</v>
      </c>
      <c r="P138" s="85">
        <f>'12peso'!P138*'12var'!P138/100</f>
        <v>-1.0307500000000002E-3</v>
      </c>
      <c r="Q138" s="85">
        <f>'12peso'!Q138*'12var'!Q138/100</f>
        <v>2.3270000000000001E-3</v>
      </c>
      <c r="R138" s="85">
        <f>'12peso'!R138*'12var'!R138/100</f>
        <v>1.1489600000000001E-3</v>
      </c>
      <c r="S138" s="85">
        <f>'12peso'!S138*'12var'!S138/100</f>
        <v>1.5478999999999998E-3</v>
      </c>
      <c r="T138" s="85">
        <f>'12peso'!T138*'12var'!T138/100</f>
        <v>3.3554399999999995E-3</v>
      </c>
      <c r="U138" s="85">
        <f>'12peso'!U138*'12var'!U138/100</f>
        <v>-9.9969000000000013E-4</v>
      </c>
      <c r="V138" s="85">
        <f>'12peso'!V138*'12var'!V138/100</f>
        <v>5.629500000000001E-4</v>
      </c>
      <c r="W138" s="85">
        <f>'12peso'!W138*'12var'!W138/100</f>
        <v>2.9997599999999998E-3</v>
      </c>
      <c r="X138" s="85">
        <f>'12peso'!X138*'12var'!X138/100</f>
        <v>-5.3137699999999998E-3</v>
      </c>
      <c r="Y138" s="85">
        <f>'12peso'!Y138*'12var'!Y138/100</f>
        <v>-4.76284E-3</v>
      </c>
      <c r="Z138" s="85">
        <f>'12peso'!Z138*'12var'!Z138/100</f>
        <v>-9.4087999999999995E-4</v>
      </c>
      <c r="AA138" s="85">
        <f>'12peso'!AA138*'12var'!AA138/100</f>
        <v>3.0500000000000003E-5</v>
      </c>
      <c r="AB138" s="85">
        <f>'12peso'!AB138*'12var'!AB138/100</f>
        <v>1.2768000000000002E-3</v>
      </c>
      <c r="AC138" s="85">
        <f>'12peso'!AC138*'12var'!AC138/100</f>
        <v>5.1995999999999998E-4</v>
      </c>
      <c r="AD138" s="85">
        <f>'12peso'!AD138*'12var'!AD138/100</f>
        <v>2.1859200000000001E-3</v>
      </c>
      <c r="AE138" s="85">
        <f>'12peso'!AE138*'12var'!AE138/100</f>
        <v>2.08953E-3</v>
      </c>
      <c r="AF138" s="85">
        <f>'12peso'!AF138*'12var'!AF138/100</f>
        <v>5.8232999999999991E-3</v>
      </c>
      <c r="AG138" s="85">
        <f>'12peso'!AG138*'12var'!AG138/100</f>
        <v>-2.3956799999999999E-3</v>
      </c>
      <c r="AH138" s="85">
        <f>'12peso'!AH138*'12var'!AH138/100</f>
        <v>4.5347E-3</v>
      </c>
      <c r="AI138" s="85">
        <f>'12peso'!AI138*'12var'!AI138/100</f>
        <v>2.3852499999999998E-3</v>
      </c>
      <c r="AJ138" s="85">
        <f>'12peso'!AJ138*'12var'!AJ138/100</f>
        <v>8.9400000000000005E-5</v>
      </c>
      <c r="AK138" s="85">
        <f>'12peso'!AK138*'12var'!AK138/100</f>
        <v>-3.87324E-3</v>
      </c>
      <c r="AL138" s="85">
        <f>'12peso'!AL138*'12var'!AL138/100</f>
        <v>-3.84148E-3</v>
      </c>
      <c r="AM138" s="85">
        <f>'12peso'!AM138*'12var'!AM138/100</f>
        <v>-7.5467999999999998E-4</v>
      </c>
      <c r="AN138" s="85">
        <f>'12peso'!AN138*'12var'!AN138/100</f>
        <v>-1.7186400000000002E-3</v>
      </c>
    </row>
    <row r="139" spans="1:40" x14ac:dyDescent="0.25">
      <c r="A139" s="64" t="str">
        <f>'12peso'!A139</f>
        <v>nc</v>
      </c>
      <c r="B139" s="64" t="str">
        <f>'12peso'!B139</f>
        <v>nd</v>
      </c>
      <c r="C139" s="64" t="str">
        <f>'12peso'!C139</f>
        <v>a</v>
      </c>
      <c r="D139" s="64"/>
      <c r="E139" s="87">
        <f>'12peso'!E139</f>
        <v>1108045</v>
      </c>
      <c r="F139" s="88">
        <f>'12peso'!F139</f>
        <v>1108045</v>
      </c>
      <c r="G139" s="39" t="str">
        <f>'12peso'!G139</f>
        <v>Caranguejo</v>
      </c>
      <c r="H139" s="85">
        <f>'12peso'!H139*'12var'!H139/100</f>
        <v>4.6935000000000005E-4</v>
      </c>
      <c r="I139" s="85">
        <f>'12peso'!I139*'12var'!I139/100</f>
        <v>1.0268E-4</v>
      </c>
      <c r="J139" s="85">
        <f>'12peso'!J139*'12var'!J139/100</f>
        <v>-4.0459999999999997E-4</v>
      </c>
      <c r="K139" s="85">
        <f>'12peso'!K139*'12var'!K139/100</f>
        <v>2.9056000000000004E-4</v>
      </c>
      <c r="L139" s="85">
        <f>'12peso'!L139*'12var'!L139/100</f>
        <v>-2.2043999999999997E-4</v>
      </c>
      <c r="M139" s="85">
        <f>'12peso'!M139*'12var'!M139/100</f>
        <v>6.9311999999999998E-4</v>
      </c>
      <c r="N139" s="85">
        <f>'12peso'!N139*'12var'!N139/100</f>
        <v>2.1655000000000001E-4</v>
      </c>
      <c r="O139" s="85">
        <f>'12peso'!O139*'12var'!O139/100</f>
        <v>-1.2045E-4</v>
      </c>
      <c r="P139" s="85">
        <f>'12peso'!P139*'12var'!P139/100</f>
        <v>2.0448000000000002E-4</v>
      </c>
      <c r="Q139" s="85">
        <f>'12peso'!Q139*'12var'!Q139/100</f>
        <v>2.1456000000000001E-4</v>
      </c>
      <c r="R139" s="85">
        <f>'12peso'!R139*'12var'!R139/100</f>
        <v>3.034E-4</v>
      </c>
      <c r="S139" s="85">
        <f>'12peso'!S139*'12var'!S139/100</f>
        <v>-1.3452000000000001E-4</v>
      </c>
      <c r="T139" s="85">
        <f>'12peso'!T139*'12var'!T139/100</f>
        <v>6.0754000000000005E-4</v>
      </c>
      <c r="U139" s="85">
        <f>'12peso'!U139*'12var'!U139/100</f>
        <v>-1.8881000000000003E-4</v>
      </c>
      <c r="V139" s="85">
        <f>'12peso'!V139*'12var'!V139/100</f>
        <v>-3.9116000000000004E-4</v>
      </c>
      <c r="W139" s="85">
        <f>'12peso'!W139*'12var'!W139/100</f>
        <v>-1.7064000000000001E-4</v>
      </c>
      <c r="X139" s="85">
        <f>'12peso'!X139*'12var'!X139/100</f>
        <v>3.367E-4</v>
      </c>
      <c r="Y139" s="85">
        <f>'12peso'!Y139*'12var'!Y139/100</f>
        <v>1.2439399999999998E-3</v>
      </c>
      <c r="Z139" s="85">
        <f>'12peso'!Z139*'12var'!Z139/100</f>
        <v>-6.8971999999999989E-4</v>
      </c>
      <c r="AA139" s="85">
        <f>'12peso'!AA139*'12var'!AA139/100</f>
        <v>5.3720000000000007E-5</v>
      </c>
      <c r="AB139" s="85">
        <f>'12peso'!AB139*'12var'!AB139/100</f>
        <v>-9.9698000000000018E-4</v>
      </c>
      <c r="AC139" s="85">
        <f>'12peso'!AC139*'12var'!AC139/100</f>
        <v>-1.3800000000000002E-5</v>
      </c>
      <c r="AD139" s="85">
        <f>'12peso'!AD139*'12var'!AD139/100</f>
        <v>2.3529000000000001E-4</v>
      </c>
      <c r="AE139" s="85">
        <f>'12peso'!AE139*'12var'!AE139/100</f>
        <v>2.7903000000000004E-4</v>
      </c>
      <c r="AF139" s="85">
        <f>'12peso'!AF139*'12var'!AF139/100</f>
        <v>4.015E-5</v>
      </c>
      <c r="AG139" s="85">
        <f>'12peso'!AG139*'12var'!AG139/100</f>
        <v>5.7670000000000002E-5</v>
      </c>
      <c r="AH139" s="85">
        <f>'12peso'!AH139*'12var'!AH139/100</f>
        <v>-6.4969999999999996E-5</v>
      </c>
      <c r="AI139" s="85">
        <f>'12peso'!AI139*'12var'!AI139/100</f>
        <v>-3.2400000000000001E-5</v>
      </c>
      <c r="AJ139" s="85">
        <f>'12peso'!AJ139*'12var'!AJ139/100</f>
        <v>5.459900000000001E-4</v>
      </c>
      <c r="AK139" s="85">
        <f>'12peso'!AK139*'12var'!AK139/100</f>
        <v>-5.0008000000000008E-4</v>
      </c>
      <c r="AL139" s="85">
        <f>'12peso'!AL139*'12var'!AL139/100</f>
        <v>5.6941999999999995E-4</v>
      </c>
      <c r="AM139" s="85">
        <f>'12peso'!AM139*'12var'!AM139/100</f>
        <v>-4.0040000000000003E-5</v>
      </c>
      <c r="AN139" s="85">
        <f>'12peso'!AN139*'12var'!AN139/100</f>
        <v>-2.0368E-4</v>
      </c>
    </row>
    <row r="140" spans="1:40" x14ac:dyDescent="0.25">
      <c r="A140" s="64" t="str">
        <f>'12peso'!A140</f>
        <v>nc</v>
      </c>
      <c r="B140" s="64" t="str">
        <f>'12peso'!B140</f>
        <v>nd</v>
      </c>
      <c r="C140" s="64" t="str">
        <f>'12peso'!C140</f>
        <v>a</v>
      </c>
      <c r="D140" s="64"/>
      <c r="E140" s="89">
        <f>'12peso'!E140</f>
        <v>9999999</v>
      </c>
      <c r="F140" s="88">
        <f>'12peso'!F140</f>
        <v>1108049</v>
      </c>
      <c r="G140" s="39" t="str">
        <f>'12peso'!G140</f>
        <v>Castanha</v>
      </c>
      <c r="H140" s="85">
        <f>'12peso'!H140*'12var'!H140/100</f>
        <v>7.0589999999999987E-5</v>
      </c>
      <c r="I140" s="85">
        <f>'12peso'!I140*'12var'!I140/100</f>
        <v>-1.4644000000000001E-4</v>
      </c>
      <c r="J140" s="85">
        <f>'12peso'!J140*'12var'!J140/100</f>
        <v>1.1999999999999999E-5</v>
      </c>
      <c r="K140" s="85">
        <f>'12peso'!K140*'12var'!K140/100</f>
        <v>9.5999999999999996E-6</v>
      </c>
      <c r="L140" s="85">
        <f>'12peso'!L140*'12var'!L140/100</f>
        <v>2.4569999999999997E-5</v>
      </c>
      <c r="M140" s="85">
        <f>'12peso'!M140*'12var'!M140/100</f>
        <v>-7.7479999999999997E-5</v>
      </c>
      <c r="N140" s="85">
        <f>'12peso'!N140*'12var'!N140/100</f>
        <v>4.7399999999999993E-5</v>
      </c>
      <c r="O140" s="85">
        <f>'12peso'!O140*'12var'!O140/100</f>
        <v>-1.0187999999999999E-4</v>
      </c>
      <c r="P140" s="85">
        <f>'12peso'!P140*'12var'!P140/100</f>
        <v>3.4760000000000006E-5</v>
      </c>
      <c r="Q140" s="85">
        <f>'12peso'!Q140*'12var'!Q140/100</f>
        <v>5.8919999999999998E-5</v>
      </c>
      <c r="R140" s="85">
        <f>'12peso'!R140*'12var'!R140/100</f>
        <v>5.6159999999999998E-5</v>
      </c>
      <c r="S140" s="85">
        <f>'12peso'!S140*'12var'!S140/100</f>
        <v>-4.7639999999999998E-5</v>
      </c>
      <c r="T140" s="85">
        <f>'12peso'!T140*'12var'!T140/100</f>
        <v>-7.6919999999999989E-5</v>
      </c>
      <c r="U140" s="85">
        <f>'12peso'!U140*'12var'!U140/100</f>
        <v>4.7080000000000003E-5</v>
      </c>
      <c r="V140" s="85">
        <f>'12peso'!V140*'12var'!V140/100</f>
        <v>9.4600000000000009E-6</v>
      </c>
      <c r="W140" s="85">
        <f>'12peso'!W140*'12var'!W140/100</f>
        <v>1.276E-5</v>
      </c>
      <c r="X140" s="85">
        <f>'12peso'!X140*'12var'!X140/100</f>
        <v>1.2573E-4</v>
      </c>
      <c r="Y140" s="85">
        <f>'12peso'!Y140*'12var'!Y140/100</f>
        <v>2.9770000000000001E-5</v>
      </c>
      <c r="Z140" s="85">
        <f>'12peso'!Z140*'12var'!Z140/100</f>
        <v>4.1469999999999994E-5</v>
      </c>
      <c r="AA140" s="85">
        <f>'12peso'!AA140*'12var'!AA140/100</f>
        <v>-2.5999999999999997E-6</v>
      </c>
      <c r="AB140" s="85">
        <f>'12peso'!AB140*'12var'!AB140/100</f>
        <v>3.5750000000000002E-5</v>
      </c>
      <c r="AC140" s="85">
        <f>'12peso'!AC140*'12var'!AC140/100</f>
        <v>1.2459999999999999E-5</v>
      </c>
      <c r="AD140" s="85">
        <f>'12peso'!AD140*'12var'!AD140/100</f>
        <v>-2.2539999999999998E-5</v>
      </c>
      <c r="AE140" s="85">
        <f>'12peso'!AE140*'12var'!AE140/100</f>
        <v>5.0179999999999997E-5</v>
      </c>
      <c r="AF140" s="85">
        <f>'12peso'!AF140*'12var'!AF140/100</f>
        <v>2.7160000000000001E-5</v>
      </c>
      <c r="AG140" s="85">
        <f>'12peso'!AG140*'12var'!AG140/100</f>
        <v>-1.4E-5</v>
      </c>
      <c r="AH140" s="85">
        <f>'12peso'!AH140*'12var'!AH140/100</f>
        <v>7.5879999999999999E-5</v>
      </c>
      <c r="AI140" s="85">
        <f>'12peso'!AI140*'12var'!AI140/100</f>
        <v>-3.1360000000000005E-5</v>
      </c>
      <c r="AJ140" s="85">
        <f>'12peso'!AJ140*'12var'!AJ140/100</f>
        <v>1.4419999999999999E-5</v>
      </c>
      <c r="AK140" s="85">
        <f>'12peso'!AK140*'12var'!AK140/100</f>
        <v>-7.6300000000000011E-5</v>
      </c>
      <c r="AL140" s="85">
        <f>'12peso'!AL140*'12var'!AL140/100</f>
        <v>-1.261E-5</v>
      </c>
      <c r="AM140" s="85">
        <f>'12peso'!AM140*'12var'!AM140/100</f>
        <v>-3.2759999999999998E-5</v>
      </c>
      <c r="AN140" s="85">
        <f>'12peso'!AN140*'12var'!AN140/100</f>
        <v>-7.539999999999999E-6</v>
      </c>
    </row>
    <row r="141" spans="1:40" x14ac:dyDescent="0.25">
      <c r="A141" s="64" t="str">
        <f>'12peso'!A141</f>
        <v>nc</v>
      </c>
      <c r="B141" s="64" t="str">
        <f>'12peso'!B141</f>
        <v>nd</v>
      </c>
      <c r="C141" s="64" t="str">
        <f>'12peso'!C141</f>
        <v>a</v>
      </c>
      <c r="D141" s="64"/>
      <c r="E141" s="89">
        <f>'12peso'!E141</f>
        <v>9999999</v>
      </c>
      <c r="F141" s="88">
        <f>'12peso'!F141</f>
        <v>1108075</v>
      </c>
      <c r="G141" s="39" t="str">
        <f>'12peso'!G141</f>
        <v>Salmão</v>
      </c>
      <c r="H141" s="85">
        <f>'12peso'!H141*'12var'!H141/100</f>
        <v>5.9940000000000012E-5</v>
      </c>
      <c r="I141" s="85">
        <f>'12peso'!I141*'12var'!I141/100</f>
        <v>1.2485E-4</v>
      </c>
      <c r="J141" s="85">
        <f>'12peso'!J141*'12var'!J141/100</f>
        <v>-1.1200000000000001E-6</v>
      </c>
      <c r="K141" s="85">
        <f>'12peso'!K141*'12var'!K141/100</f>
        <v>1.3035E-4</v>
      </c>
      <c r="L141" s="85">
        <f>'12peso'!L141*'12var'!L141/100</f>
        <v>-2.1784000000000001E-4</v>
      </c>
      <c r="M141" s="85">
        <f>'12peso'!M141*'12var'!M141/100</f>
        <v>5.4540000000000003E-5</v>
      </c>
      <c r="N141" s="85">
        <f>'12peso'!N141*'12var'!N141/100</f>
        <v>1.8039999999999997E-4</v>
      </c>
      <c r="O141" s="85">
        <f>'12peso'!O141*'12var'!O141/100</f>
        <v>-2.3016000000000001E-4</v>
      </c>
      <c r="P141" s="85">
        <f>'12peso'!P141*'12var'!P141/100</f>
        <v>4.5900000000000004E-5</v>
      </c>
      <c r="Q141" s="85">
        <f>'12peso'!Q141*'12var'!Q141/100</f>
        <v>-1.2744000000000001E-4</v>
      </c>
      <c r="R141" s="85">
        <f>'12peso'!R141*'12var'!R141/100</f>
        <v>7.6439999999999993E-5</v>
      </c>
      <c r="S141" s="85">
        <f>'12peso'!S141*'12var'!S141/100</f>
        <v>7.4200000000000001E-6</v>
      </c>
      <c r="T141" s="85">
        <f>'12peso'!T141*'12var'!T141/100</f>
        <v>-2.1839999999999998E-5</v>
      </c>
      <c r="U141" s="85">
        <f>'12peso'!U141*'12var'!U141/100</f>
        <v>1.5704E-4</v>
      </c>
      <c r="V141" s="85">
        <f>'12peso'!V141*'12var'!V141/100</f>
        <v>8.3740000000000008E-5</v>
      </c>
      <c r="W141" s="85">
        <f>'12peso'!W141*'12var'!W141/100</f>
        <v>-1.219E-4</v>
      </c>
      <c r="X141" s="85">
        <f>'12peso'!X141*'12var'!X141/100</f>
        <v>4.8359999999999999E-4</v>
      </c>
      <c r="Y141" s="85">
        <f>'12peso'!Y141*'12var'!Y141/100</f>
        <v>-2.3369999999999999E-4</v>
      </c>
      <c r="Z141" s="85">
        <f>'12peso'!Z141*'12var'!Z141/100</f>
        <v>4.9734000000000009E-4</v>
      </c>
      <c r="AA141" s="85">
        <f>'12peso'!AA141*'12var'!AA141/100</f>
        <v>-3.8881000000000001E-4</v>
      </c>
      <c r="AB141" s="85">
        <f>'12peso'!AB141*'12var'!AB141/100</f>
        <v>1.474E-4</v>
      </c>
      <c r="AC141" s="85">
        <f>'12peso'!AC141*'12var'!AC141/100</f>
        <v>5.4320000000000002E-5</v>
      </c>
      <c r="AD141" s="85">
        <f>'12peso'!AD141*'12var'!AD141/100</f>
        <v>-1.4877E-4</v>
      </c>
      <c r="AE141" s="85">
        <f>'12peso'!AE141*'12var'!AE141/100</f>
        <v>1.3309999999999998E-4</v>
      </c>
      <c r="AF141" s="85">
        <f>'12peso'!AF141*'12var'!AF141/100</f>
        <v>-8.8450000000000009E-5</v>
      </c>
      <c r="AG141" s="85">
        <f>'12peso'!AG141*'12var'!AG141/100</f>
        <v>3.2940000000000004E-4</v>
      </c>
      <c r="AH141" s="85">
        <f>'12peso'!AH141*'12var'!AH141/100</f>
        <v>9.891E-5</v>
      </c>
      <c r="AI141" s="85">
        <f>'12peso'!AI141*'12var'!AI141/100</f>
        <v>4.7250000000000003E-5</v>
      </c>
      <c r="AJ141" s="85">
        <f>'12peso'!AJ141*'12var'!AJ141/100</f>
        <v>-2.1419999999999998E-4</v>
      </c>
      <c r="AK141" s="85">
        <f>'12peso'!AK141*'12var'!AK141/100</f>
        <v>6.6490000000000009E-5</v>
      </c>
      <c r="AL141" s="85">
        <f>'12peso'!AL141*'12var'!AL141/100</f>
        <v>-1.4274000000000001E-4</v>
      </c>
      <c r="AM141" s="85">
        <f>'12peso'!AM141*'12var'!AM141/100</f>
        <v>-2.8799999999999999E-5</v>
      </c>
      <c r="AN141" s="85">
        <f>'12peso'!AN141*'12var'!AN141/100</f>
        <v>2.052E-4</v>
      </c>
    </row>
    <row r="142" spans="1:40" x14ac:dyDescent="0.25">
      <c r="A142" s="64" t="str">
        <f>'12peso'!A142</f>
        <v>nc</v>
      </c>
      <c r="B142" s="64" t="str">
        <f>'12peso'!B142</f>
        <v>nd</v>
      </c>
      <c r="C142" s="64" t="str">
        <f>'12peso'!C142</f>
        <v>a</v>
      </c>
      <c r="D142" s="64"/>
      <c r="E142" s="89">
        <f>'12peso'!E142</f>
        <v>9999999</v>
      </c>
      <c r="F142" s="88">
        <f>'12peso'!F142</f>
        <v>1108080</v>
      </c>
      <c r="G142" s="39" t="str">
        <f>'12peso'!G142</f>
        <v>Tilápia</v>
      </c>
      <c r="H142" s="85">
        <f>'12peso'!H142*'12var'!H142/100</f>
        <v>9.5200000000000024E-5</v>
      </c>
      <c r="I142" s="85">
        <f>'12peso'!I142*'12var'!I142/100</f>
        <v>-3.8987999999999995E-4</v>
      </c>
      <c r="J142" s="85">
        <f>'12peso'!J142*'12var'!J142/100</f>
        <v>1.8403399999999998E-3</v>
      </c>
      <c r="K142" s="85">
        <f>'12peso'!K142*'12var'!K142/100</f>
        <v>-1.1316000000000002E-3</v>
      </c>
      <c r="L142" s="85">
        <f>'12peso'!L142*'12var'!L142/100</f>
        <v>-3.8475E-4</v>
      </c>
      <c r="M142" s="85">
        <f>'12peso'!M142*'12var'!M142/100</f>
        <v>-1.3527E-4</v>
      </c>
      <c r="N142" s="85">
        <f>'12peso'!N142*'12var'!N142/100</f>
        <v>1.4109999999999999E-4</v>
      </c>
      <c r="O142" s="85">
        <f>'12peso'!O142*'12var'!O142/100</f>
        <v>-5.0796000000000001E-4</v>
      </c>
      <c r="P142" s="85">
        <f>'12peso'!P142*'12var'!P142/100</f>
        <v>7.9840000000000011E-4</v>
      </c>
      <c r="Q142" s="85">
        <f>'12peso'!Q142*'12var'!Q142/100</f>
        <v>1.3777500000000001E-3</v>
      </c>
      <c r="R142" s="85">
        <f>'12peso'!R142*'12var'!R142/100</f>
        <v>-1.3711399999999999E-3</v>
      </c>
      <c r="S142" s="85">
        <f>'12peso'!S142*'12var'!S142/100</f>
        <v>1.5760399999999999E-3</v>
      </c>
      <c r="T142" s="85">
        <f>'12peso'!T142*'12var'!T142/100</f>
        <v>-6.2299999999999996E-5</v>
      </c>
      <c r="U142" s="85">
        <f>'12peso'!U142*'12var'!U142/100</f>
        <v>-4.8825000000000008E-4</v>
      </c>
      <c r="V142" s="85">
        <f>'12peso'!V142*'12var'!V142/100</f>
        <v>2.5417599999999997E-3</v>
      </c>
      <c r="W142" s="85">
        <f>'12peso'!W142*'12var'!W142/100</f>
        <v>1.2804E-4</v>
      </c>
      <c r="X142" s="85">
        <f>'12peso'!X142*'12var'!X142/100</f>
        <v>1.5227699999999999E-3</v>
      </c>
      <c r="Y142" s="85">
        <f>'12peso'!Y142*'12var'!Y142/100</f>
        <v>-1.9364800000000002E-3</v>
      </c>
      <c r="Z142" s="85">
        <f>'12peso'!Z142*'12var'!Z142/100</f>
        <v>-1.3160000000000001E-5</v>
      </c>
      <c r="AA142" s="85">
        <f>'12peso'!AA142*'12var'!AA142/100</f>
        <v>-8.6480000000000012E-5</v>
      </c>
      <c r="AB142" s="85">
        <f>'12peso'!AB142*'12var'!AB142/100</f>
        <v>2.5806000000000001E-4</v>
      </c>
      <c r="AC142" s="85">
        <f>'12peso'!AC142*'12var'!AC142/100</f>
        <v>-3.8178000000000002E-4</v>
      </c>
      <c r="AD142" s="85">
        <f>'12peso'!AD142*'12var'!AD142/100</f>
        <v>1.5169999999999997E-3</v>
      </c>
      <c r="AE142" s="85">
        <f>'12peso'!AE142*'12var'!AE142/100</f>
        <v>3.1086000000000004E-4</v>
      </c>
      <c r="AF142" s="85">
        <f>'12peso'!AF142*'12var'!AF142/100</f>
        <v>8.7759000000000003E-4</v>
      </c>
      <c r="AG142" s="85">
        <f>'12peso'!AG142*'12var'!AG142/100</f>
        <v>1.8422999999999999E-4</v>
      </c>
      <c r="AH142" s="85">
        <f>'12peso'!AH142*'12var'!AH142/100</f>
        <v>-1.37313E-3</v>
      </c>
      <c r="AI142" s="85">
        <f>'12peso'!AI142*'12var'!AI142/100</f>
        <v>1.8042000000000004E-4</v>
      </c>
      <c r="AJ142" s="85">
        <f>'12peso'!AJ142*'12var'!AJ142/100</f>
        <v>-7.1602999999999999E-4</v>
      </c>
      <c r="AK142" s="85">
        <f>'12peso'!AK142*'12var'!AK142/100</f>
        <v>-8.4640000000000016E-5</v>
      </c>
      <c r="AL142" s="85">
        <f>'12peso'!AL142*'12var'!AL142/100</f>
        <v>2.2509E-4</v>
      </c>
      <c r="AM142" s="85">
        <f>'12peso'!AM142*'12var'!AM142/100</f>
        <v>-8.6025000000000001E-4</v>
      </c>
      <c r="AN142" s="85">
        <f>'12peso'!AN142*'12var'!AN142/100</f>
        <v>6.3366000000000008E-4</v>
      </c>
    </row>
    <row r="143" spans="1:40" x14ac:dyDescent="0.25">
      <c r="A143" s="64" t="str">
        <f>'12peso'!A143</f>
        <v>nc</v>
      </c>
      <c r="B143" s="64" t="str">
        <f>'12peso'!B143</f>
        <v>nd</v>
      </c>
      <c r="C143" s="64" t="str">
        <f>'12peso'!C143</f>
        <v>a</v>
      </c>
      <c r="D143" s="64"/>
      <c r="E143" s="89">
        <f>'12peso'!E143</f>
        <v>9999999</v>
      </c>
      <c r="F143" s="88">
        <f>'12peso'!F143</f>
        <v>1108083</v>
      </c>
      <c r="G143" s="39" t="str">
        <f>'12peso'!G143</f>
        <v>Tucunaré</v>
      </c>
      <c r="H143" s="85">
        <f>'12peso'!H143*'12var'!H143/100</f>
        <v>9.2000000000000003E-4</v>
      </c>
      <c r="I143" s="85">
        <f>'12peso'!I143*'12var'!I143/100</f>
        <v>1.9029999999999999E-4</v>
      </c>
      <c r="J143" s="85">
        <f>'12peso'!J143*'12var'!J143/100</f>
        <v>4.7599999999999991E-5</v>
      </c>
      <c r="K143" s="85">
        <f>'12peso'!K143*'12var'!K143/100</f>
        <v>2.6846999999999998E-4</v>
      </c>
      <c r="L143" s="85">
        <f>'12peso'!L143*'12var'!L143/100</f>
        <v>-2.7552999999999996E-4</v>
      </c>
      <c r="M143" s="85">
        <f>'12peso'!M143*'12var'!M143/100</f>
        <v>-3.7911999999999993E-4</v>
      </c>
      <c r="N143" s="85">
        <f>'12peso'!N143*'12var'!N143/100</f>
        <v>-9.6719999999999996E-5</v>
      </c>
      <c r="O143" s="85">
        <f>'12peso'!O143*'12var'!O143/100</f>
        <v>1.4585999999999999E-4</v>
      </c>
      <c r="P143" s="85">
        <f>'12peso'!P143*'12var'!P143/100</f>
        <v>-9.8800000000000003E-6</v>
      </c>
      <c r="Q143" s="85">
        <f>'12peso'!Q143*'12var'!Q143/100</f>
        <v>9.3079999999999997E-5</v>
      </c>
      <c r="R143" s="85">
        <f>'12peso'!R143*'12var'!R143/100</f>
        <v>-2.5635999999999996E-4</v>
      </c>
      <c r="S143" s="85">
        <f>'12peso'!S143*'12var'!S143/100</f>
        <v>-1.519E-5</v>
      </c>
      <c r="T143" s="85">
        <f>'12peso'!T143*'12var'!T143/100</f>
        <v>2.6736000000000002E-4</v>
      </c>
      <c r="U143" s="85">
        <f>'12peso'!U143*'12var'!U143/100</f>
        <v>-4.8700000000000002E-4</v>
      </c>
      <c r="V143" s="85">
        <f>'12peso'!V143*'12var'!V143/100</f>
        <v>8.2349999999999996E-5</v>
      </c>
      <c r="W143" s="85">
        <f>'12peso'!W143*'12var'!W143/100</f>
        <v>2.0975999999999997E-4</v>
      </c>
      <c r="X143" s="85">
        <f>'12peso'!X143*'12var'!X143/100</f>
        <v>-5.1982000000000005E-4</v>
      </c>
      <c r="Y143" s="85">
        <f>'12peso'!Y143*'12var'!Y143/100</f>
        <v>-2.7930000000000001E-4</v>
      </c>
      <c r="Z143" s="85">
        <f>'12peso'!Z143*'12var'!Z143/100</f>
        <v>4.0949999999999999E-5</v>
      </c>
      <c r="AA143" s="85">
        <f>'12peso'!AA143*'12var'!AA143/100</f>
        <v>4.6E-5</v>
      </c>
      <c r="AB143" s="85">
        <f>'12peso'!AB143*'12var'!AB143/100</f>
        <v>-6.3200000000000005E-5</v>
      </c>
      <c r="AC143" s="85">
        <f>'12peso'!AC143*'12var'!AC143/100</f>
        <v>1.1699999999999998E-6</v>
      </c>
      <c r="AD143" s="85">
        <f>'12peso'!AD143*'12var'!AD143/100</f>
        <v>1.2636E-4</v>
      </c>
      <c r="AE143" s="85">
        <f>'12peso'!AE143*'12var'!AE143/100</f>
        <v>3.2200000000000007E-4</v>
      </c>
      <c r="AF143" s="85">
        <f>'12peso'!AF143*'12var'!AF143/100</f>
        <v>5.0223999999999993E-4</v>
      </c>
      <c r="AG143" s="85">
        <f>'12peso'!AG143*'12var'!AG143/100</f>
        <v>4.4975999999999995E-4</v>
      </c>
      <c r="AH143" s="85">
        <f>'12peso'!AH143*'12var'!AH143/100</f>
        <v>3.2031999999999997E-4</v>
      </c>
      <c r="AI143" s="85">
        <f>'12peso'!AI143*'12var'!AI143/100</f>
        <v>1.5399999999999998E-4</v>
      </c>
      <c r="AJ143" s="85">
        <f>'12peso'!AJ143*'12var'!AJ143/100</f>
        <v>8.5119999999999998E-5</v>
      </c>
      <c r="AK143" s="85">
        <f>'12peso'!AK143*'12var'!AK143/100</f>
        <v>-4.4972999999999996E-4</v>
      </c>
      <c r="AL143" s="85">
        <f>'12peso'!AL143*'12var'!AL143/100</f>
        <v>-4.3939999999999995E-4</v>
      </c>
      <c r="AM143" s="85">
        <f>'12peso'!AM143*'12var'!AM143/100</f>
        <v>-1.872E-5</v>
      </c>
      <c r="AN143" s="85">
        <f>'12peso'!AN143*'12var'!AN143/100</f>
        <v>-1.2361000000000002E-4</v>
      </c>
    </row>
    <row r="144" spans="1:40" x14ac:dyDescent="0.25">
      <c r="A144" s="64" t="str">
        <f>'12peso'!A144</f>
        <v>nc</v>
      </c>
      <c r="B144" s="64" t="str">
        <f>'12peso'!B144</f>
        <v>nd</v>
      </c>
      <c r="C144" s="64" t="str">
        <f>'12peso'!C144</f>
        <v>a</v>
      </c>
      <c r="D144" s="64"/>
      <c r="E144" s="87">
        <f>'12peso'!E144</f>
        <v>1108088</v>
      </c>
      <c r="F144" s="88">
        <f>'12peso'!F144</f>
        <v>1108088</v>
      </c>
      <c r="G144" s="39" t="str">
        <f>'12peso'!G144</f>
        <v>Dourada</v>
      </c>
      <c r="H144" s="85">
        <f>'12peso'!H144*'12var'!H144/100</f>
        <v>2.8900800000000006E-3</v>
      </c>
      <c r="I144" s="85">
        <f>'12peso'!I144*'12var'!I144/100</f>
        <v>3.6600000000000002E-5</v>
      </c>
      <c r="J144" s="85">
        <f>'12peso'!J144*'12var'!J144/100</f>
        <v>3.0933899999999997E-3</v>
      </c>
      <c r="K144" s="85">
        <f>'12peso'!K144*'12var'!K144/100</f>
        <v>-4.8416000000000003E-4</v>
      </c>
      <c r="L144" s="85">
        <f>'12peso'!L144*'12var'!L144/100</f>
        <v>-4.3889999999999999E-4</v>
      </c>
      <c r="M144" s="85">
        <f>'12peso'!M144*'12var'!M144/100</f>
        <v>-3.4138000000000003E-3</v>
      </c>
      <c r="N144" s="85">
        <f>'12peso'!N144*'12var'!N144/100</f>
        <v>-3.5099999999999997E-4</v>
      </c>
      <c r="O144" s="85">
        <f>'12peso'!O144*'12var'!O144/100</f>
        <v>9.1273000000000005E-4</v>
      </c>
      <c r="P144" s="85">
        <f>'12peso'!P144*'12var'!P144/100</f>
        <v>-4.6257999999999998E-4</v>
      </c>
      <c r="Q144" s="85">
        <f>'12peso'!Q144*'12var'!Q144/100</f>
        <v>-6.8684000000000009E-4</v>
      </c>
      <c r="R144" s="85">
        <f>'12peso'!R144*'12var'!R144/100</f>
        <v>1.3909999999999999E-4</v>
      </c>
      <c r="S144" s="85">
        <f>'12peso'!S144*'12var'!S144/100</f>
        <v>5.7028000000000005E-4</v>
      </c>
      <c r="T144" s="85">
        <f>'12peso'!T144*'12var'!T144/100</f>
        <v>3.7691999999999999E-3</v>
      </c>
      <c r="U144" s="85">
        <f>'12peso'!U144*'12var'!U144/100</f>
        <v>-2.0230600000000001E-3</v>
      </c>
      <c r="V144" s="85">
        <f>'12peso'!V144*'12var'!V144/100</f>
        <v>1.3740000000000001E-5</v>
      </c>
      <c r="W144" s="85">
        <f>'12peso'!W144*'12var'!W144/100</f>
        <v>7.7520000000000009E-4</v>
      </c>
      <c r="X144" s="85">
        <f>'12peso'!X144*'12var'!X144/100</f>
        <v>-4.1956199999999997E-3</v>
      </c>
      <c r="Y144" s="85">
        <f>'12peso'!Y144*'12var'!Y144/100</f>
        <v>-1.0022399999999997E-3</v>
      </c>
      <c r="Z144" s="85">
        <f>'12peso'!Z144*'12var'!Z144/100</f>
        <v>1.1975600000000001E-3</v>
      </c>
      <c r="AA144" s="85">
        <f>'12peso'!AA144*'12var'!AA144/100</f>
        <v>2.0758000000000001E-4</v>
      </c>
      <c r="AB144" s="85">
        <f>'12peso'!AB144*'12var'!AB144/100</f>
        <v>-9.4965000000000013E-4</v>
      </c>
      <c r="AC144" s="85">
        <f>'12peso'!AC144*'12var'!AC144/100</f>
        <v>-6.6029999999999995E-4</v>
      </c>
      <c r="AD144" s="85">
        <f>'12peso'!AD144*'12var'!AD144/100</f>
        <v>8.7932000000000006E-4</v>
      </c>
      <c r="AE144" s="85">
        <f>'12peso'!AE144*'12var'!AE144/100</f>
        <v>1.9827599999999996E-3</v>
      </c>
      <c r="AF144" s="85">
        <f>'12peso'!AF144*'12var'!AF144/100</f>
        <v>3.2558400000000003E-3</v>
      </c>
      <c r="AG144" s="85">
        <f>'12peso'!AG144*'12var'!AG144/100</f>
        <v>-2.9901200000000002E-3</v>
      </c>
      <c r="AH144" s="85">
        <f>'12peso'!AH144*'12var'!AH144/100</f>
        <v>6.9700000000000003E-4</v>
      </c>
      <c r="AI144" s="85">
        <f>'12peso'!AI144*'12var'!AI144/100</f>
        <v>7.1951000000000003E-4</v>
      </c>
      <c r="AJ144" s="85">
        <f>'12peso'!AJ144*'12var'!AJ144/100</f>
        <v>7.8120000000000012E-4</v>
      </c>
      <c r="AK144" s="85">
        <f>'12peso'!AK144*'12var'!AK144/100</f>
        <v>-2.8677799999999999E-3</v>
      </c>
      <c r="AL144" s="85">
        <f>'12peso'!AL144*'12var'!AL144/100</f>
        <v>-2.2445800000000004E-3</v>
      </c>
      <c r="AM144" s="85">
        <f>'12peso'!AM144*'12var'!AM144/100</f>
        <v>3.2164000000000004E-4</v>
      </c>
      <c r="AN144" s="85">
        <f>'12peso'!AN144*'12var'!AN144/100</f>
        <v>-3.5638000000000005E-4</v>
      </c>
    </row>
    <row r="145" spans="1:40" x14ac:dyDescent="0.25">
      <c r="A145" s="64" t="str">
        <f>'12peso'!A145</f>
        <v>nc</v>
      </c>
      <c r="B145" s="64" t="str">
        <f>'12peso'!B145</f>
        <v>nd</v>
      </c>
      <c r="C145" s="64" t="str">
        <f>'12peso'!C145</f>
        <v>a</v>
      </c>
      <c r="D145" s="64"/>
      <c r="E145" s="89">
        <f>'12peso'!E145</f>
        <v>9999999</v>
      </c>
      <c r="F145" s="115">
        <f>'12peso'!F145</f>
        <v>1108096</v>
      </c>
      <c r="G145" s="115" t="str">
        <f>'12peso'!G145</f>
        <v>Peixe - peroá</v>
      </c>
      <c r="H145" s="85">
        <f>'12peso'!H145*'12var'!H145/100</f>
        <v>0</v>
      </c>
      <c r="I145" s="85">
        <f>'12peso'!I145*'12var'!I145/100</f>
        <v>0</v>
      </c>
      <c r="J145" s="85">
        <f>'12peso'!J145*'12var'!J145/100</f>
        <v>0</v>
      </c>
      <c r="K145" s="85">
        <f>'12peso'!K145*'12var'!K145/100</f>
        <v>0</v>
      </c>
      <c r="L145" s="85">
        <f>'12peso'!L145*'12var'!L145/100</f>
        <v>0</v>
      </c>
      <c r="M145" s="85">
        <f>'12peso'!M145*'12var'!M145/100</f>
        <v>0</v>
      </c>
      <c r="N145" s="85">
        <f>'12peso'!N145*'12var'!N145/100</f>
        <v>0</v>
      </c>
      <c r="O145" s="85">
        <f>'12peso'!O145*'12var'!O145/100</f>
        <v>0</v>
      </c>
      <c r="P145" s="85">
        <f>'12peso'!P145*'12var'!P145/100</f>
        <v>0</v>
      </c>
      <c r="Q145" s="85">
        <f>'12peso'!Q145*'12var'!Q145/100</f>
        <v>0</v>
      </c>
      <c r="R145" s="85">
        <f>'12peso'!R145*'12var'!R145/100</f>
        <v>0</v>
      </c>
      <c r="S145" s="85">
        <f>'12peso'!S145*'12var'!S145/100</f>
        <v>0</v>
      </c>
      <c r="T145" s="85">
        <f>'12peso'!T145*'12var'!T145/100</f>
        <v>0</v>
      </c>
      <c r="U145" s="85">
        <f>'12peso'!U145*'12var'!U145/100</f>
        <v>0</v>
      </c>
      <c r="V145" s="85">
        <f>'12peso'!V145*'12var'!V145/100</f>
        <v>0</v>
      </c>
      <c r="W145" s="85">
        <f>'12peso'!W145*'12var'!W145/100</f>
        <v>0</v>
      </c>
      <c r="X145" s="85">
        <f>'12peso'!X145*'12var'!X145/100</f>
        <v>0</v>
      </c>
      <c r="Y145" s="85">
        <f>'12peso'!Y145*'12var'!Y145/100</f>
        <v>0</v>
      </c>
      <c r="Z145" s="85">
        <f>'12peso'!Z145*'12var'!Z145/100</f>
        <v>0</v>
      </c>
      <c r="AA145" s="85">
        <f>'12peso'!AA145*'12var'!AA145/100</f>
        <v>0</v>
      </c>
      <c r="AB145" s="85">
        <f>'12peso'!AB145*'12var'!AB145/100</f>
        <v>0</v>
      </c>
      <c r="AC145" s="85">
        <f>'12peso'!AC145*'12var'!AC145/100</f>
        <v>0</v>
      </c>
      <c r="AD145" s="85">
        <f>'12peso'!AD145*'12var'!AD145/100</f>
        <v>0</v>
      </c>
      <c r="AE145" s="85">
        <f>'12peso'!AE145*'12var'!AE145/100</f>
        <v>0</v>
      </c>
      <c r="AF145" s="85">
        <f>'12peso'!AF145*'12var'!AF145/100</f>
        <v>2.2363E-4</v>
      </c>
      <c r="AG145" s="85">
        <f>'12peso'!AG145*'12var'!AG145/100</f>
        <v>-5.6279999999999996E-5</v>
      </c>
      <c r="AH145" s="85">
        <f>'12peso'!AH145*'12var'!AH145/100</f>
        <v>1.5548000000000002E-4</v>
      </c>
      <c r="AI145" s="85">
        <f>'12peso'!AI145*'12var'!AI145/100</f>
        <v>-1.876E-5</v>
      </c>
      <c r="AJ145" s="85">
        <f>'12peso'!AJ145*'12var'!AJ145/100</f>
        <v>-3.6539999999999999E-5</v>
      </c>
      <c r="AK145" s="85">
        <f>'12peso'!AK145*'12var'!AK145/100</f>
        <v>-7.0279999999999998E-5</v>
      </c>
      <c r="AL145" s="85">
        <f>'12peso'!AL145*'12var'!AL145/100</f>
        <v>2.5219999999999999E-5</v>
      </c>
      <c r="AM145" s="85">
        <f>'12peso'!AM145*'12var'!AM145/100</f>
        <v>-1.8355999999999998E-4</v>
      </c>
      <c r="AN145" s="85">
        <f>'12peso'!AN145*'12var'!AN145/100</f>
        <v>9.4930000000000014E-5</v>
      </c>
    </row>
    <row r="146" spans="1:40" x14ac:dyDescent="0.25">
      <c r="A146" s="64" t="str">
        <f>'12peso'!A146</f>
        <v>nc</v>
      </c>
      <c r="B146" s="64" t="str">
        <f>'12peso'!B146</f>
        <v>nd</v>
      </c>
      <c r="C146" s="64" t="str">
        <f>'12peso'!C146</f>
        <v>a</v>
      </c>
      <c r="D146" s="64"/>
      <c r="E146" s="89">
        <f>'12peso'!E146</f>
        <v>9999999</v>
      </c>
      <c r="F146" s="115">
        <f>'12peso'!F146</f>
        <v>1108112</v>
      </c>
      <c r="G146" s="115" t="str">
        <f>'12peso'!G146</f>
        <v>Peixe - pintado</v>
      </c>
      <c r="H146" s="85">
        <f>'12peso'!H146*'12var'!H146/100</f>
        <v>0</v>
      </c>
      <c r="I146" s="85">
        <f>'12peso'!I146*'12var'!I146/100</f>
        <v>0</v>
      </c>
      <c r="J146" s="85">
        <f>'12peso'!J146*'12var'!J146/100</f>
        <v>0</v>
      </c>
      <c r="K146" s="85">
        <f>'12peso'!K146*'12var'!K146/100</f>
        <v>0</v>
      </c>
      <c r="L146" s="85">
        <f>'12peso'!L146*'12var'!L146/100</f>
        <v>0</v>
      </c>
      <c r="M146" s="85">
        <f>'12peso'!M146*'12var'!M146/100</f>
        <v>0</v>
      </c>
      <c r="N146" s="85">
        <f>'12peso'!N146*'12var'!N146/100</f>
        <v>0</v>
      </c>
      <c r="O146" s="85">
        <f>'12peso'!O146*'12var'!O146/100</f>
        <v>0</v>
      </c>
      <c r="P146" s="85">
        <f>'12peso'!P146*'12var'!P146/100</f>
        <v>0</v>
      </c>
      <c r="Q146" s="85">
        <f>'12peso'!Q146*'12var'!Q146/100</f>
        <v>0</v>
      </c>
      <c r="R146" s="85">
        <f>'12peso'!R146*'12var'!R146/100</f>
        <v>0</v>
      </c>
      <c r="S146" s="85">
        <f>'12peso'!S146*'12var'!S146/100</f>
        <v>0</v>
      </c>
      <c r="T146" s="85">
        <f>'12peso'!T146*'12var'!T146/100</f>
        <v>0</v>
      </c>
      <c r="U146" s="85">
        <f>'12peso'!U146*'12var'!U146/100</f>
        <v>0</v>
      </c>
      <c r="V146" s="85">
        <f>'12peso'!V146*'12var'!V146/100</f>
        <v>0</v>
      </c>
      <c r="W146" s="85">
        <f>'12peso'!W146*'12var'!W146/100</f>
        <v>0</v>
      </c>
      <c r="X146" s="85">
        <f>'12peso'!X146*'12var'!X146/100</f>
        <v>0</v>
      </c>
      <c r="Y146" s="85">
        <f>'12peso'!Y146*'12var'!Y146/100</f>
        <v>0</v>
      </c>
      <c r="Z146" s="85">
        <f>'12peso'!Z146*'12var'!Z146/100</f>
        <v>0</v>
      </c>
      <c r="AA146" s="85">
        <f>'12peso'!AA146*'12var'!AA146/100</f>
        <v>0</v>
      </c>
      <c r="AB146" s="85">
        <f>'12peso'!AB146*'12var'!AB146/100</f>
        <v>0</v>
      </c>
      <c r="AC146" s="85">
        <f>'12peso'!AC146*'12var'!AC146/100</f>
        <v>0</v>
      </c>
      <c r="AD146" s="85">
        <f>'12peso'!AD146*'12var'!AD146/100</f>
        <v>0</v>
      </c>
      <c r="AE146" s="85">
        <f>'12peso'!AE146*'12var'!AE146/100</f>
        <v>0</v>
      </c>
      <c r="AF146" s="85">
        <f>'12peso'!AF146*'12var'!AF146/100</f>
        <v>-3.32E-6</v>
      </c>
      <c r="AG146" s="85">
        <f>'12peso'!AG146*'12var'!AG146/100</f>
        <v>2.5960000000000002E-5</v>
      </c>
      <c r="AH146" s="85">
        <f>'12peso'!AH146*'12var'!AH146/100</f>
        <v>-1.5119999999999999E-5</v>
      </c>
      <c r="AI146" s="85">
        <f>'12peso'!AI146*'12var'!AI146/100</f>
        <v>-1.6880000000000001E-5</v>
      </c>
      <c r="AJ146" s="85">
        <f>'12peso'!AJ146*'12var'!AJ146/100</f>
        <v>3.1720000000000001E-5</v>
      </c>
      <c r="AK146" s="85">
        <f>'12peso'!AK146*'12var'!AK146/100</f>
        <v>1.3880000000000001E-5</v>
      </c>
      <c r="AL146" s="85">
        <f>'12peso'!AL146*'12var'!AL146/100</f>
        <v>-1.5999999999999999E-5</v>
      </c>
      <c r="AM146" s="85">
        <f>'12peso'!AM146*'12var'!AM146/100</f>
        <v>2.8960000000000001E-5</v>
      </c>
      <c r="AN146" s="85">
        <f>'12peso'!AN146*'12var'!AN146/100</f>
        <v>-8.8000000000000021E-6</v>
      </c>
    </row>
    <row r="147" spans="1:40" x14ac:dyDescent="0.25">
      <c r="A147" s="64">
        <f>'12peso'!A147</f>
        <v>0</v>
      </c>
      <c r="B147" s="64">
        <f>'12peso'!B147</f>
        <v>0</v>
      </c>
      <c r="C147" s="64">
        <f>'12peso'!C147</f>
        <v>0</v>
      </c>
      <c r="D147" s="64"/>
      <c r="E147" s="110">
        <f>'12peso'!E147</f>
        <v>1109000</v>
      </c>
      <c r="F147" s="114">
        <f>'12peso'!F147</f>
        <v>1109</v>
      </c>
      <c r="G147" s="99" t="str">
        <f>'12peso'!G147</f>
        <v>Carnes e peixes industrializados</v>
      </c>
      <c r="H147" s="85">
        <f>'12peso'!H147*'12var'!H147/100</f>
        <v>9.0131999999999994E-4</v>
      </c>
      <c r="I147" s="85">
        <f>'12peso'!I147*'12var'!I147/100</f>
        <v>0</v>
      </c>
      <c r="J147" s="85">
        <f>'12peso'!J147*'12var'!J147/100</f>
        <v>5.1363599999999995E-3</v>
      </c>
      <c r="K147" s="85">
        <f>'12peso'!K147*'12var'!K147/100</f>
        <v>2.2436999999999999E-3</v>
      </c>
      <c r="L147" s="85">
        <f>'12peso'!L147*'12var'!L147/100</f>
        <v>4.99418E-3</v>
      </c>
      <c r="M147" s="85">
        <f>'12peso'!M147*'12var'!M147/100</f>
        <v>1.7194800000000002E-3</v>
      </c>
      <c r="N147" s="85">
        <f>'12peso'!N147*'12var'!N147/100</f>
        <v>0</v>
      </c>
      <c r="O147" s="85">
        <f>'12peso'!O147*'12var'!O147/100</f>
        <v>6.3375999999999997E-3</v>
      </c>
      <c r="P147" s="85">
        <f>'12peso'!P147*'12var'!P147/100</f>
        <v>1.8647610000000002E-2</v>
      </c>
      <c r="Q147" s="85">
        <f>'12peso'!Q147*'12var'!Q147/100</f>
        <v>2.6712E-2</v>
      </c>
      <c r="R147" s="85">
        <f>'12peso'!R147*'12var'!R147/100</f>
        <v>1.8528360000000001E-2</v>
      </c>
      <c r="S147" s="85">
        <f>'12peso'!S147*'12var'!S147/100</f>
        <v>1.2459720000000001E-2</v>
      </c>
      <c r="T147" s="85">
        <f>'12peso'!T147*'12var'!T147/100</f>
        <v>7.6455999999999989E-3</v>
      </c>
      <c r="U147" s="85">
        <f>'12peso'!U147*'12var'!U147/100</f>
        <v>6.9273E-3</v>
      </c>
      <c r="V147" s="85">
        <f>'12peso'!V147*'12var'!V147/100</f>
        <v>6.05625E-3</v>
      </c>
      <c r="W147" s="85">
        <f>'12peso'!W147*'12var'!W147/100</f>
        <v>1.1335799999999999E-3</v>
      </c>
      <c r="X147" s="85">
        <f>'12peso'!X147*'12var'!X147/100</f>
        <v>-1.2900800000000001E-3</v>
      </c>
      <c r="Y147" s="85">
        <f>'12peso'!Y147*'12var'!Y147/100</f>
        <v>-7.1395799999999995E-3</v>
      </c>
      <c r="Z147" s="85">
        <f>'12peso'!Z147*'12var'!Z147/100</f>
        <v>-4.6787E-3</v>
      </c>
      <c r="AA147" s="85">
        <f>'12peso'!AA147*'12var'!AA147/100</f>
        <v>-6.304800000000001E-4</v>
      </c>
      <c r="AB147" s="85">
        <f>'12peso'!AB147*'12var'!AB147/100</f>
        <v>2.4353599999999997E-3</v>
      </c>
      <c r="AC147" s="85">
        <f>'12peso'!AC147*'12var'!AC147/100</f>
        <v>1.751219E-2</v>
      </c>
      <c r="AD147" s="85">
        <f>'12peso'!AD147*'12var'!AD147/100</f>
        <v>1.1655180000000001E-2</v>
      </c>
      <c r="AE147" s="85">
        <f>'12peso'!AE147*'12var'!AE147/100</f>
        <v>6.2046599999999999E-3</v>
      </c>
      <c r="AF147" s="85">
        <f>'12peso'!AF147*'12var'!AF147/100</f>
        <v>8.1618100000000002E-3</v>
      </c>
      <c r="AG147" s="85">
        <f>'12peso'!AG147*'12var'!AG147/100</f>
        <v>1.86714E-3</v>
      </c>
      <c r="AH147" s="85">
        <f>'12peso'!AH147*'12var'!AH147/100</f>
        <v>8.160800000000001E-3</v>
      </c>
      <c r="AI147" s="85">
        <f>'12peso'!AI147*'12var'!AI147/100</f>
        <v>1.42384E-2</v>
      </c>
      <c r="AJ147" s="85">
        <f>'12peso'!AJ147*'12var'!AJ147/100</f>
        <v>9.8135999999999987E-3</v>
      </c>
      <c r="AK147" s="85">
        <f>'12peso'!AK147*'12var'!AK147/100</f>
        <v>9.4725499999999997E-3</v>
      </c>
      <c r="AL147" s="85">
        <f>'12peso'!AL147*'12var'!AL147/100</f>
        <v>6.47088E-3</v>
      </c>
      <c r="AM147" s="85">
        <f>'12peso'!AM147*'12var'!AM147/100</f>
        <v>2.1743800000000001E-3</v>
      </c>
      <c r="AN147" s="85">
        <f>'12peso'!AN147*'12var'!AN147/100</f>
        <v>3.3452000000000004E-3</v>
      </c>
    </row>
    <row r="148" spans="1:40" x14ac:dyDescent="0.25">
      <c r="A148" s="64" t="str">
        <f>'12peso'!A148</f>
        <v>c</v>
      </c>
      <c r="B148" s="64" t="str">
        <f>'12peso'!B148</f>
        <v>nd</v>
      </c>
      <c r="C148" s="64" t="str">
        <f>'12peso'!C148</f>
        <v>a</v>
      </c>
      <c r="D148" s="64"/>
      <c r="E148" s="87">
        <f>'12peso'!E148</f>
        <v>1109002</v>
      </c>
      <c r="F148" s="88">
        <f>'12peso'!F148</f>
        <v>1109002</v>
      </c>
      <c r="G148" s="39" t="str">
        <f>'12peso'!G148</f>
        <v>Presunto</v>
      </c>
      <c r="H148" s="85">
        <f>'12peso'!H148*'12var'!H148/100</f>
        <v>5.4900000000000001E-4</v>
      </c>
      <c r="I148" s="85">
        <f>'12peso'!I148*'12var'!I148/100</f>
        <v>-9.9957999999999991E-4</v>
      </c>
      <c r="J148" s="85">
        <f>'12peso'!J148*'12var'!J148/100</f>
        <v>2.1671999999999997E-4</v>
      </c>
      <c r="K148" s="85">
        <f>'12peso'!K148*'12var'!K148/100</f>
        <v>-6.5016E-4</v>
      </c>
      <c r="L148" s="85">
        <f>'12peso'!L148*'12var'!L148/100</f>
        <v>-6.5395000000000004E-4</v>
      </c>
      <c r="M148" s="85">
        <f>'12peso'!M148*'12var'!M148/100</f>
        <v>5.5413000000000001E-4</v>
      </c>
      <c r="N148" s="85">
        <f>'12peso'!N148*'12var'!N148/100</f>
        <v>1.5379E-4</v>
      </c>
      <c r="O148" s="85">
        <f>'12peso'!O148*'12var'!O148/100</f>
        <v>1.5222E-3</v>
      </c>
      <c r="P148" s="85">
        <f>'12peso'!P148*'12var'!P148/100</f>
        <v>3.5818999999999994E-3</v>
      </c>
      <c r="Q148" s="85">
        <f>'12peso'!Q148*'12var'!Q148/100</f>
        <v>2.8402699999999998E-3</v>
      </c>
      <c r="R148" s="85">
        <f>'12peso'!R148*'12var'!R148/100</f>
        <v>5.11292E-3</v>
      </c>
      <c r="S148" s="85">
        <f>'12peso'!S148*'12var'!S148/100</f>
        <v>4.1601599999999996E-3</v>
      </c>
      <c r="T148" s="85">
        <f>'12peso'!T148*'12var'!T148/100</f>
        <v>3.7637599999999997E-3</v>
      </c>
      <c r="U148" s="85">
        <f>'12peso'!U148*'12var'!U148/100</f>
        <v>2.9658200000000001E-3</v>
      </c>
      <c r="V148" s="85">
        <f>'12peso'!V148*'12var'!V148/100</f>
        <v>3.2303100000000001E-3</v>
      </c>
      <c r="W148" s="85">
        <f>'12peso'!W148*'12var'!W148/100</f>
        <v>9.7230000000000003E-5</v>
      </c>
      <c r="X148" s="85">
        <f>'12peso'!X148*'12var'!X148/100</f>
        <v>-5.9469000000000004E-4</v>
      </c>
      <c r="Y148" s="85">
        <f>'12peso'!Y148*'12var'!Y148/100</f>
        <v>-2.8400399999999998E-3</v>
      </c>
      <c r="Z148" s="85">
        <f>'12peso'!Z148*'12var'!Z148/100</f>
        <v>-2.5191999999999997E-3</v>
      </c>
      <c r="AA148" s="85">
        <f>'12peso'!AA148*'12var'!AA148/100</f>
        <v>1.5767999999999997E-4</v>
      </c>
      <c r="AB148" s="85">
        <f>'12peso'!AB148*'12var'!AB148/100</f>
        <v>-4.4642E-4</v>
      </c>
      <c r="AC148" s="85">
        <f>'12peso'!AC148*'12var'!AC148/100</f>
        <v>3.2053799999999999E-3</v>
      </c>
      <c r="AD148" s="85">
        <f>'12peso'!AD148*'12var'!AD148/100</f>
        <v>2.6958399999999997E-3</v>
      </c>
      <c r="AE148" s="85">
        <f>'12peso'!AE148*'12var'!AE148/100</f>
        <v>1.3075600000000001E-3</v>
      </c>
      <c r="AF148" s="85">
        <f>'12peso'!AF148*'12var'!AF148/100</f>
        <v>1.9531499999999994E-3</v>
      </c>
      <c r="AG148" s="85">
        <f>'12peso'!AG148*'12var'!AG148/100</f>
        <v>-1.46772E-3</v>
      </c>
      <c r="AH148" s="85">
        <f>'12peso'!AH148*'12var'!AH148/100</f>
        <v>1.7355000000000002E-4</v>
      </c>
      <c r="AI148" s="85">
        <f>'12peso'!AI148*'12var'!AI148/100</f>
        <v>7.5467999999999998E-4</v>
      </c>
      <c r="AJ148" s="85">
        <f>'12peso'!AJ148*'12var'!AJ148/100</f>
        <v>3.5721E-4</v>
      </c>
      <c r="AK148" s="85">
        <f>'12peso'!AK148*'12var'!AK148/100</f>
        <v>1.8626099999999998E-3</v>
      </c>
      <c r="AL148" s="85">
        <f>'12peso'!AL148*'12var'!AL148/100</f>
        <v>5.7361999999999995E-4</v>
      </c>
      <c r="AM148" s="85">
        <f>'12peso'!AM148*'12var'!AM148/100</f>
        <v>1.6067999999999999E-4</v>
      </c>
      <c r="AN148" s="85">
        <f>'12peso'!AN148*'12var'!AN148/100</f>
        <v>-2.9436000000000002E-4</v>
      </c>
    </row>
    <row r="149" spans="1:40" x14ac:dyDescent="0.25">
      <c r="A149" s="64" t="str">
        <f>'12peso'!A149</f>
        <v>c</v>
      </c>
      <c r="B149" s="64" t="str">
        <f>'12peso'!B149</f>
        <v>nd</v>
      </c>
      <c r="C149" s="64" t="str">
        <f>'12peso'!C149</f>
        <v>a</v>
      </c>
      <c r="D149" s="64"/>
      <c r="E149" s="87">
        <f>'12peso'!E149</f>
        <v>1109007</v>
      </c>
      <c r="F149" s="88">
        <f>'12peso'!F149</f>
        <v>1109007</v>
      </c>
      <c r="G149" s="39" t="str">
        <f>'12peso'!G149</f>
        <v>Salsicha</v>
      </c>
      <c r="H149" s="85">
        <f>'12peso'!H149*'12var'!H149/100</f>
        <v>1.40544E-3</v>
      </c>
      <c r="I149" s="85">
        <f>'12peso'!I149*'12var'!I149/100</f>
        <v>-1.1819999999999999E-3</v>
      </c>
      <c r="J149" s="85">
        <f>'12peso'!J149*'12var'!J149/100</f>
        <v>1.70368E-3</v>
      </c>
      <c r="K149" s="85">
        <f>'12peso'!K149*'12var'!K149/100</f>
        <v>8.5608000000000006E-4</v>
      </c>
      <c r="L149" s="85">
        <f>'12peso'!L149*'12var'!L149/100</f>
        <v>8.5782000000000002E-4</v>
      </c>
      <c r="M149" s="85">
        <f>'12peso'!M149*'12var'!M149/100</f>
        <v>-6.4415000000000002E-4</v>
      </c>
      <c r="N149" s="85">
        <f>'12peso'!N149*'12var'!N149/100</f>
        <v>-2.4600000000000002E-4</v>
      </c>
      <c r="O149" s="85">
        <f>'12peso'!O149*'12var'!O149/100</f>
        <v>-4.9877999999999999E-4</v>
      </c>
      <c r="P149" s="85">
        <f>'12peso'!P149*'12var'!P149/100</f>
        <v>4.0794899999999999E-3</v>
      </c>
      <c r="Q149" s="85">
        <f>'12peso'!Q149*'12var'!Q149/100</f>
        <v>5.4316399999999997E-3</v>
      </c>
      <c r="R149" s="85">
        <f>'12peso'!R149*'12var'!R149/100</f>
        <v>3.8503200000000004E-3</v>
      </c>
      <c r="S149" s="85">
        <f>'12peso'!S149*'12var'!S149/100</f>
        <v>2.7233499999999998E-3</v>
      </c>
      <c r="T149" s="85">
        <f>'12peso'!T149*'12var'!T149/100</f>
        <v>8.0592000000000001E-4</v>
      </c>
      <c r="U149" s="85">
        <f>'12peso'!U149*'12var'!U149/100</f>
        <v>2.2040000000000004E-4</v>
      </c>
      <c r="V149" s="85">
        <f>'12peso'!V149*'12var'!V149/100</f>
        <v>2.5583400000000001E-3</v>
      </c>
      <c r="W149" s="85">
        <f>'12peso'!W149*'12var'!W149/100</f>
        <v>1.4533999999999999E-4</v>
      </c>
      <c r="X149" s="85">
        <f>'12peso'!X149*'12var'!X149/100</f>
        <v>7.1296E-4</v>
      </c>
      <c r="Y149" s="85">
        <f>'12peso'!Y149*'12var'!Y149/100</f>
        <v>1.0052999999999999E-4</v>
      </c>
      <c r="Z149" s="85">
        <f>'12peso'!Z149*'12var'!Z149/100</f>
        <v>-4.7945000000000003E-4</v>
      </c>
      <c r="AA149" s="85">
        <f>'12peso'!AA149*'12var'!AA149/100</f>
        <v>-6.3269999999999993E-4</v>
      </c>
      <c r="AB149" s="85">
        <f>'12peso'!AB149*'12var'!AB149/100</f>
        <v>7.9199999999999995E-4</v>
      </c>
      <c r="AC149" s="85">
        <f>'12peso'!AC149*'12var'!AC149/100</f>
        <v>4.0075199999999997E-3</v>
      </c>
      <c r="AD149" s="85">
        <f>'12peso'!AD149*'12var'!AD149/100</f>
        <v>2.7629099999999999E-3</v>
      </c>
      <c r="AE149" s="85">
        <f>'12peso'!AE149*'12var'!AE149/100</f>
        <v>1.7022599999999999E-3</v>
      </c>
      <c r="AF149" s="85">
        <f>'12peso'!AF149*'12var'!AF149/100</f>
        <v>1.3723399999999999E-3</v>
      </c>
      <c r="AG149" s="85">
        <f>'12peso'!AG149*'12var'!AG149/100</f>
        <v>1.1709999999999999E-3</v>
      </c>
      <c r="AH149" s="85">
        <f>'12peso'!AH149*'12var'!AH149/100</f>
        <v>2.3577299999999997E-3</v>
      </c>
      <c r="AI149" s="85">
        <f>'12peso'!AI149*'12var'!AI149/100</f>
        <v>2.8464000000000001E-4</v>
      </c>
      <c r="AJ149" s="85">
        <f>'12peso'!AJ149*'12var'!AJ149/100</f>
        <v>3.5429999999999994E-4</v>
      </c>
      <c r="AK149" s="85">
        <f>'12peso'!AK149*'12var'!AK149/100</f>
        <v>5.0739999999999997E-4</v>
      </c>
      <c r="AL149" s="85">
        <f>'12peso'!AL149*'12var'!AL149/100</f>
        <v>2.3599999999999999E-4</v>
      </c>
      <c r="AM149" s="85">
        <f>'12peso'!AM149*'12var'!AM149/100</f>
        <v>1.19382E-3</v>
      </c>
      <c r="AN149" s="85">
        <f>'12peso'!AN149*'12var'!AN149/100</f>
        <v>-8.337000000000001E-5</v>
      </c>
    </row>
    <row r="150" spans="1:40" x14ac:dyDescent="0.25">
      <c r="A150" s="64" t="str">
        <f>'12peso'!A150</f>
        <v>c</v>
      </c>
      <c r="B150" s="64" t="str">
        <f>'12peso'!B150</f>
        <v>nd</v>
      </c>
      <c r="C150" s="64" t="str">
        <f>'12peso'!C150</f>
        <v>a</v>
      </c>
      <c r="D150" s="64"/>
      <c r="E150" s="87">
        <f>'12peso'!E150</f>
        <v>1109008</v>
      </c>
      <c r="F150" s="88">
        <f>'12peso'!F150</f>
        <v>1109008</v>
      </c>
      <c r="G150" s="39" t="str">
        <f>'12peso'!G150</f>
        <v>Linguiça</v>
      </c>
      <c r="H150" s="85">
        <f>'12peso'!H150*'12var'!H150/100</f>
        <v>-1.0295999999999999E-3</v>
      </c>
      <c r="I150" s="85">
        <f>'12peso'!I150*'12var'!I150/100</f>
        <v>2.8339999999999997E-3</v>
      </c>
      <c r="J150" s="85">
        <f>'12peso'!J150*'12var'!J150/100</f>
        <v>1.4249999999999998E-3</v>
      </c>
      <c r="K150" s="85">
        <f>'12peso'!K150*'12var'!K150/100</f>
        <v>6.8616E-4</v>
      </c>
      <c r="L150" s="85">
        <f>'12peso'!L150*'12var'!L150/100</f>
        <v>3.4448700000000001E-3</v>
      </c>
      <c r="M150" s="85">
        <f>'12peso'!M150*'12var'!M150/100</f>
        <v>3.2453600000000001E-3</v>
      </c>
      <c r="N150" s="85">
        <f>'12peso'!N150*'12var'!N150/100</f>
        <v>3.4835999999999998E-4</v>
      </c>
      <c r="O150" s="85">
        <f>'12peso'!O150*'12var'!O150/100</f>
        <v>3.15446E-3</v>
      </c>
      <c r="P150" s="85">
        <f>'12peso'!P150*'12var'!P150/100</f>
        <v>6.7021999999999993E-3</v>
      </c>
      <c r="Q150" s="85">
        <f>'12peso'!Q150*'12var'!Q150/100</f>
        <v>1.028855E-2</v>
      </c>
      <c r="R150" s="85">
        <f>'12peso'!R150*'12var'!R150/100</f>
        <v>9.5464999999999994E-3</v>
      </c>
      <c r="S150" s="85">
        <f>'12peso'!S150*'12var'!S150/100</f>
        <v>3.3458899999999998E-3</v>
      </c>
      <c r="T150" s="85">
        <f>'12peso'!T150*'12var'!T150/100</f>
        <v>1.1293199999999998E-3</v>
      </c>
      <c r="U150" s="85">
        <f>'12peso'!U150*'12var'!U150/100</f>
        <v>2.6216400000000002E-3</v>
      </c>
      <c r="V150" s="85">
        <f>'12peso'!V150*'12var'!V150/100</f>
        <v>1.8767999999999999E-4</v>
      </c>
      <c r="W150" s="85">
        <f>'12peso'!W150*'12var'!W150/100</f>
        <v>1.7444000000000001E-3</v>
      </c>
      <c r="X150" s="85">
        <f>'12peso'!X150*'12var'!X150/100</f>
        <v>-1.5575000000000001E-3</v>
      </c>
      <c r="Y150" s="85">
        <f>'12peso'!Y150*'12var'!Y150/100</f>
        <v>-3.7994699999999997E-3</v>
      </c>
      <c r="Z150" s="85">
        <f>'12peso'!Z150*'12var'!Z150/100</f>
        <v>-6.0860000000000003E-5</v>
      </c>
      <c r="AA150" s="85">
        <f>'12peso'!AA150*'12var'!AA150/100</f>
        <v>-6.0820000000000004E-4</v>
      </c>
      <c r="AB150" s="85">
        <f>'12peso'!AB150*'12var'!AB150/100</f>
        <v>1.2414799999999999E-3</v>
      </c>
      <c r="AC150" s="85">
        <f>'12peso'!AC150*'12var'!AC150/100</f>
        <v>5.6357999999999998E-3</v>
      </c>
      <c r="AD150" s="85">
        <f>'12peso'!AD150*'12var'!AD150/100</f>
        <v>5.583760000000001E-3</v>
      </c>
      <c r="AE150" s="85">
        <f>'12peso'!AE150*'12var'!AE150/100</f>
        <v>3.1069999999999999E-5</v>
      </c>
      <c r="AF150" s="85">
        <f>'12peso'!AF150*'12var'!AF150/100</f>
        <v>5.2836000000000007E-4</v>
      </c>
      <c r="AG150" s="85">
        <f>'12peso'!AG150*'12var'!AG150/100</f>
        <v>-1.76472E-3</v>
      </c>
      <c r="AH150" s="85">
        <f>'12peso'!AH150*'12var'!AH150/100</f>
        <v>2.1385000000000002E-4</v>
      </c>
      <c r="AI150" s="85">
        <f>'12peso'!AI150*'12var'!AI150/100</f>
        <v>2.4543E-3</v>
      </c>
      <c r="AJ150" s="85">
        <f>'12peso'!AJ150*'12var'!AJ150/100</f>
        <v>3.3991999999999998E-3</v>
      </c>
      <c r="AK150" s="85">
        <f>'12peso'!AK150*'12var'!AK150/100</f>
        <v>3.9116799999999998E-3</v>
      </c>
      <c r="AL150" s="85">
        <f>'12peso'!AL150*'12var'!AL150/100</f>
        <v>2.3746800000000001E-3</v>
      </c>
      <c r="AM150" s="85">
        <f>'12peso'!AM150*'12var'!AM150/100</f>
        <v>-6.2119999999999995E-5</v>
      </c>
      <c r="AN150" s="85">
        <f>'12peso'!AN150*'12var'!AN150/100</f>
        <v>9.9135999999999994E-4</v>
      </c>
    </row>
    <row r="151" spans="1:40" x14ac:dyDescent="0.25">
      <c r="A151" s="64" t="str">
        <f>'12peso'!A151</f>
        <v>c</v>
      </c>
      <c r="B151" s="64" t="str">
        <f>'12peso'!B151</f>
        <v>nd</v>
      </c>
      <c r="C151" s="64" t="str">
        <f>'12peso'!C151</f>
        <v>a</v>
      </c>
      <c r="D151" s="64"/>
      <c r="E151" s="87">
        <f>'12peso'!E151</f>
        <v>1109010</v>
      </c>
      <c r="F151" s="88">
        <f>'12peso'!F151</f>
        <v>1109010</v>
      </c>
      <c r="G151" s="39" t="str">
        <f>'12peso'!G151</f>
        <v>Mortadela</v>
      </c>
      <c r="H151" s="85">
        <f>'12peso'!H151*'12var'!H151/100</f>
        <v>0</v>
      </c>
      <c r="I151" s="85">
        <f>'12peso'!I151*'12var'!I151/100</f>
        <v>1.3497600000000002E-3</v>
      </c>
      <c r="J151" s="85">
        <f>'12peso'!J151*'12var'!J151/100</f>
        <v>4.1445000000000002E-4</v>
      </c>
      <c r="K151" s="85">
        <f>'12peso'!K151*'12var'!K151/100</f>
        <v>-1.1998999999999999E-4</v>
      </c>
      <c r="L151" s="85">
        <f>'12peso'!L151*'12var'!L151/100</f>
        <v>1.4747600000000003E-3</v>
      </c>
      <c r="M151" s="85">
        <f>'12peso'!M151*'12var'!M151/100</f>
        <v>-1.3363199999999998E-3</v>
      </c>
      <c r="N151" s="85">
        <f>'12peso'!N151*'12var'!N151/100</f>
        <v>-5.483999999999999E-5</v>
      </c>
      <c r="O151" s="85">
        <f>'12peso'!O151*'12var'!O151/100</f>
        <v>2.2543199999999998E-3</v>
      </c>
      <c r="P151" s="85">
        <f>'12peso'!P151*'12var'!P151/100</f>
        <v>2.8118399999999999E-3</v>
      </c>
      <c r="Q151" s="85">
        <f>'12peso'!Q151*'12var'!Q151/100</f>
        <v>2.7674100000000001E-3</v>
      </c>
      <c r="R151" s="85">
        <f>'12peso'!R151*'12var'!R151/100</f>
        <v>8.5623999999999987E-4</v>
      </c>
      <c r="S151" s="85">
        <f>'12peso'!S151*'12var'!S151/100</f>
        <v>1.9890000000000003E-3</v>
      </c>
      <c r="T151" s="85">
        <f>'12peso'!T151*'12var'!T151/100</f>
        <v>1.0857E-3</v>
      </c>
      <c r="U151" s="85">
        <f>'12peso'!U151*'12var'!U151/100</f>
        <v>6.732000000000001E-4</v>
      </c>
      <c r="V151" s="85">
        <f>'12peso'!V151*'12var'!V151/100</f>
        <v>1.9820000000000002E-4</v>
      </c>
      <c r="W151" s="85">
        <f>'12peso'!W151*'12var'!W151/100</f>
        <v>7.4100000000000001E-4</v>
      </c>
      <c r="X151" s="85">
        <f>'12peso'!X151*'12var'!X151/100</f>
        <v>3.0690000000000003E-4</v>
      </c>
      <c r="Y151" s="85">
        <f>'12peso'!Y151*'12var'!Y151/100</f>
        <v>-1.8791000000000001E-4</v>
      </c>
      <c r="Z151" s="85">
        <f>'12peso'!Z151*'12var'!Z151/100</f>
        <v>-5.1219999999999998E-4</v>
      </c>
      <c r="AA151" s="85">
        <f>'12peso'!AA151*'12var'!AA151/100</f>
        <v>-1.0083700000000002E-3</v>
      </c>
      <c r="AB151" s="85">
        <f>'12peso'!AB151*'12var'!AB151/100</f>
        <v>7.5348000000000017E-4</v>
      </c>
      <c r="AC151" s="85">
        <f>'12peso'!AC151*'12var'!AC151/100</f>
        <v>6.4990000000000002E-4</v>
      </c>
      <c r="AD151" s="85">
        <f>'12peso'!AD151*'12var'!AD151/100</f>
        <v>1.0875200000000002E-3</v>
      </c>
      <c r="AE151" s="85">
        <f>'12peso'!AE151*'12var'!AE151/100</f>
        <v>1.9833099999999998E-3</v>
      </c>
      <c r="AF151" s="85">
        <f>'12peso'!AF151*'12var'!AF151/100</f>
        <v>1.2848399999999998E-3</v>
      </c>
      <c r="AG151" s="85">
        <f>'12peso'!AG151*'12var'!AG151/100</f>
        <v>6.0179999999999996E-5</v>
      </c>
      <c r="AH151" s="85">
        <f>'12peso'!AH151*'12var'!AH151/100</f>
        <v>4.9850000000000003E-4</v>
      </c>
      <c r="AI151" s="85">
        <f>'12peso'!AI151*'12var'!AI151/100</f>
        <v>2.9789999999999998E-5</v>
      </c>
      <c r="AJ151" s="85">
        <f>'12peso'!AJ151*'12var'!AJ151/100</f>
        <v>-1.6762E-4</v>
      </c>
      <c r="AK151" s="85">
        <f>'12peso'!AK151*'12var'!AK151/100</f>
        <v>1.1858000000000001E-3</v>
      </c>
      <c r="AL151" s="85">
        <f>'12peso'!AL151*'12var'!AL151/100</f>
        <v>8.6943999999999997E-4</v>
      </c>
      <c r="AM151" s="85">
        <f>'12peso'!AM151*'12var'!AM151/100</f>
        <v>1.2947999999999999E-4</v>
      </c>
      <c r="AN151" s="85">
        <f>'12peso'!AN151*'12var'!AN151/100</f>
        <v>1.1243499999999999E-3</v>
      </c>
    </row>
    <row r="152" spans="1:40" x14ac:dyDescent="0.25">
      <c r="A152" s="64" t="str">
        <f>'12peso'!A152</f>
        <v>c</v>
      </c>
      <c r="B152" s="64" t="str">
        <f>'12peso'!B152</f>
        <v>nd</v>
      </c>
      <c r="C152" s="64" t="str">
        <f>'12peso'!C152</f>
        <v>a</v>
      </c>
      <c r="D152" s="64"/>
      <c r="E152" s="89">
        <f>'12peso'!E152</f>
        <v>9999999</v>
      </c>
      <c r="F152" s="88">
        <f>'12peso'!F152</f>
        <v>1109012</v>
      </c>
      <c r="G152" s="39" t="str">
        <f>'12peso'!G152</f>
        <v>Salame</v>
      </c>
      <c r="H152" s="85">
        <f>'12peso'!H152*'12var'!H152/100</f>
        <v>6.9960000000000001E-5</v>
      </c>
      <c r="I152" s="85">
        <f>'12peso'!I152*'12var'!I152/100</f>
        <v>1.5839999999999997E-5</v>
      </c>
      <c r="J152" s="85">
        <f>'12peso'!J152*'12var'!J152/100</f>
        <v>1.5312E-4</v>
      </c>
      <c r="K152" s="85">
        <f>'12peso'!K152*'12var'!K152/100</f>
        <v>6.0300000000000009E-5</v>
      </c>
      <c r="L152" s="85">
        <f>'12peso'!L152*'12var'!L152/100</f>
        <v>5.1590000000000006E-5</v>
      </c>
      <c r="M152" s="85">
        <f>'12peso'!M152*'12var'!M152/100</f>
        <v>1.9719999999999998E-5</v>
      </c>
      <c r="N152" s="85">
        <f>'12peso'!N152*'12var'!N152/100</f>
        <v>7.955999999999999E-5</v>
      </c>
      <c r="O152" s="85">
        <f>'12peso'!O152*'12var'!O152/100</f>
        <v>2.0944E-4</v>
      </c>
      <c r="P152" s="85">
        <f>'12peso'!P152*'12var'!P152/100</f>
        <v>5.1380000000000002E-4</v>
      </c>
      <c r="Q152" s="85">
        <f>'12peso'!Q152*'12var'!Q152/100</f>
        <v>2.2349999999999998E-4</v>
      </c>
      <c r="R152" s="85">
        <f>'12peso'!R152*'12var'!R152/100</f>
        <v>2.3103999999999998E-4</v>
      </c>
      <c r="S152" s="85">
        <f>'12peso'!S152*'12var'!S152/100</f>
        <v>7.8780000000000001E-5</v>
      </c>
      <c r="T152" s="85">
        <f>'12peso'!T152*'12var'!T152/100</f>
        <v>-7.1890000000000005E-5</v>
      </c>
      <c r="U152" s="85">
        <f>'12peso'!U152*'12var'!U152/100</f>
        <v>2.2715000000000002E-4</v>
      </c>
      <c r="V152" s="85">
        <f>'12peso'!V152*'12var'!V152/100</f>
        <v>2.1093000000000002E-4</v>
      </c>
      <c r="W152" s="85">
        <f>'12peso'!W152*'12var'!W152/100</f>
        <v>3.2400000000000003E-6</v>
      </c>
      <c r="X152" s="85">
        <f>'12peso'!X152*'12var'!X152/100</f>
        <v>8.3429999999999992E-5</v>
      </c>
      <c r="Y152" s="85">
        <f>'12peso'!Y152*'12var'!Y152/100</f>
        <v>-1.8953999999999998E-4</v>
      </c>
      <c r="Z152" s="85">
        <f>'12peso'!Z152*'12var'!Z152/100</f>
        <v>-1.6590000000000005E-4</v>
      </c>
      <c r="AA152" s="85">
        <f>'12peso'!AA152*'12var'!AA152/100</f>
        <v>2.3023000000000002E-4</v>
      </c>
      <c r="AB152" s="85">
        <f>'12peso'!AB152*'12var'!AB152/100</f>
        <v>1.0902E-4</v>
      </c>
      <c r="AC152" s="85">
        <f>'12peso'!AC152*'12var'!AC152/100</f>
        <v>2.4000000000000001E-4</v>
      </c>
      <c r="AD152" s="85">
        <f>'12peso'!AD152*'12var'!AD152/100</f>
        <v>3.7720000000000005E-5</v>
      </c>
      <c r="AE152" s="85">
        <f>'12peso'!AE152*'12var'!AE152/100</f>
        <v>-1.1890000000000002E-4</v>
      </c>
      <c r="AF152" s="85">
        <f>'12peso'!AF152*'12var'!AF152/100</f>
        <v>-3.1200000000000006E-5</v>
      </c>
      <c r="AG152" s="85">
        <f>'12peso'!AG152*'12var'!AG152/100</f>
        <v>1.4851999999999999E-4</v>
      </c>
      <c r="AH152" s="85">
        <f>'12peso'!AH152*'12var'!AH152/100</f>
        <v>-2.8349999999999998E-5</v>
      </c>
      <c r="AI152" s="85">
        <f>'12peso'!AI152*'12var'!AI152/100</f>
        <v>0</v>
      </c>
      <c r="AJ152" s="85">
        <f>'12peso'!AJ152*'12var'!AJ152/100</f>
        <v>1.5642E-4</v>
      </c>
      <c r="AK152" s="85">
        <f>'12peso'!AK152*'12var'!AK152/100</f>
        <v>-8.4800000000000015E-5</v>
      </c>
      <c r="AL152" s="85">
        <f>'12peso'!AL152*'12var'!AL152/100</f>
        <v>-1.5088999999999999E-4</v>
      </c>
      <c r="AM152" s="85">
        <f>'12peso'!AM152*'12var'!AM152/100</f>
        <v>2.2022E-4</v>
      </c>
      <c r="AN152" s="85">
        <f>'12peso'!AN152*'12var'!AN152/100</f>
        <v>1.9513000000000004E-4</v>
      </c>
    </row>
    <row r="153" spans="1:40" x14ac:dyDescent="0.25">
      <c r="A153" s="64" t="str">
        <f>'12peso'!A153</f>
        <v>c</v>
      </c>
      <c r="B153" s="64" t="str">
        <f>'12peso'!B153</f>
        <v>nd</v>
      </c>
      <c r="C153" s="64" t="str">
        <f>'12peso'!C153</f>
        <v>a</v>
      </c>
      <c r="D153" s="64"/>
      <c r="E153" s="87">
        <f>'12peso'!E153</f>
        <v>1109056</v>
      </c>
      <c r="F153" s="88">
        <f>'12peso'!F153</f>
        <v>1109056</v>
      </c>
      <c r="G153" s="39" t="str">
        <f>'12peso'!G153</f>
        <v>Carne-seca e de sol</v>
      </c>
      <c r="H153" s="85">
        <f>'12peso'!H153*'12var'!H153/100</f>
        <v>5.2839999999999996E-5</v>
      </c>
      <c r="I153" s="85">
        <f>'12peso'!I153*'12var'!I153/100</f>
        <v>-2.0382500000000001E-3</v>
      </c>
      <c r="J153" s="85">
        <f>'12peso'!J153*'12var'!J153/100</f>
        <v>1.2870000000000002E-3</v>
      </c>
      <c r="K153" s="85">
        <f>'12peso'!K153*'12var'!K153/100</f>
        <v>1.2691E-3</v>
      </c>
      <c r="L153" s="85">
        <f>'12peso'!L153*'12var'!L153/100</f>
        <v>-3.6400000000000001E-4</v>
      </c>
      <c r="M153" s="85">
        <f>'12peso'!M153*'12var'!M153/100</f>
        <v>-4.7692999999999992E-4</v>
      </c>
      <c r="N153" s="85">
        <f>'12peso'!N153*'12var'!N153/100</f>
        <v>-4.6188000000000002E-4</v>
      </c>
      <c r="O153" s="85">
        <f>'12peso'!O153*'12var'!O153/100</f>
        <v>-5.983099999999999E-4</v>
      </c>
      <c r="P153" s="85">
        <f>'12peso'!P153*'12var'!P153/100</f>
        <v>8.1965E-4</v>
      </c>
      <c r="Q153" s="85">
        <f>'12peso'!Q153*'12var'!Q153/100</f>
        <v>4.6783099999999998E-3</v>
      </c>
      <c r="R153" s="85">
        <f>'12peso'!R153*'12var'!R153/100</f>
        <v>-8.5602000000000009E-4</v>
      </c>
      <c r="S153" s="85">
        <f>'12peso'!S153*'12var'!S153/100</f>
        <v>2.4301000000000002E-4</v>
      </c>
      <c r="T153" s="85">
        <f>'12peso'!T153*'12var'!T153/100</f>
        <v>5.3381999999999995E-4</v>
      </c>
      <c r="U153" s="85">
        <f>'12peso'!U153*'12var'!U153/100</f>
        <v>1.8974999999999998E-4</v>
      </c>
      <c r="V153" s="85">
        <f>'12peso'!V153*'12var'!V153/100</f>
        <v>-4.1514000000000004E-4</v>
      </c>
      <c r="W153" s="85">
        <f>'12peso'!W153*'12var'!W153/100</f>
        <v>-1.3218200000000002E-3</v>
      </c>
      <c r="X153" s="85">
        <f>'12peso'!X153*'12var'!X153/100</f>
        <v>-3.1876000000000002E-4</v>
      </c>
      <c r="Y153" s="85">
        <f>'12peso'!Y153*'12var'!Y153/100</f>
        <v>-6.5825999999999992E-4</v>
      </c>
      <c r="Z153" s="85">
        <f>'12peso'!Z153*'12var'!Z153/100</f>
        <v>-1.00347E-3</v>
      </c>
      <c r="AA153" s="85">
        <f>'12peso'!AA153*'12var'!AA153/100</f>
        <v>9.2399999999999991E-4</v>
      </c>
      <c r="AB153" s="85">
        <f>'12peso'!AB153*'12var'!AB153/100</f>
        <v>4.8279999999999999E-5</v>
      </c>
      <c r="AC153" s="85">
        <f>'12peso'!AC153*'12var'!AC153/100</f>
        <v>3.3619499999999998E-3</v>
      </c>
      <c r="AD153" s="85">
        <f>'12peso'!AD153*'12var'!AD153/100</f>
        <v>-8.3844000000000019E-4</v>
      </c>
      <c r="AE153" s="85">
        <f>'12peso'!AE153*'12var'!AE153/100</f>
        <v>9.2643999999999995E-4</v>
      </c>
      <c r="AF153" s="85">
        <f>'12peso'!AF153*'12var'!AF153/100</f>
        <v>3.0012500000000004E-3</v>
      </c>
      <c r="AG153" s="85">
        <f>'12peso'!AG153*'12var'!AG153/100</f>
        <v>3.5165400000000003E-3</v>
      </c>
      <c r="AH153" s="85">
        <f>'12peso'!AH153*'12var'!AH153/100</f>
        <v>4.555319999999999E-3</v>
      </c>
      <c r="AI153" s="85">
        <f>'12peso'!AI153*'12var'!AI153/100</f>
        <v>1.050912E-2</v>
      </c>
      <c r="AJ153" s="85">
        <f>'12peso'!AJ153*'12var'!AJ153/100</f>
        <v>5.1214799999999994E-3</v>
      </c>
      <c r="AK153" s="85">
        <f>'12peso'!AK153*'12var'!AK153/100</f>
        <v>1.6507200000000001E-3</v>
      </c>
      <c r="AL153" s="85">
        <f>'12peso'!AL153*'12var'!AL153/100</f>
        <v>1.9960900000000003E-3</v>
      </c>
      <c r="AM153" s="85">
        <f>'12peso'!AM153*'12var'!AM153/100</f>
        <v>4.7424000000000001E-4</v>
      </c>
      <c r="AN153" s="85">
        <f>'12peso'!AN153*'12var'!AN153/100</f>
        <v>1.3468E-3</v>
      </c>
    </row>
    <row r="154" spans="1:40" x14ac:dyDescent="0.25">
      <c r="A154" s="64" t="str">
        <f>'12peso'!A154</f>
        <v>c</v>
      </c>
      <c r="B154" s="64" t="str">
        <f>'12peso'!B154</f>
        <v>nd</v>
      </c>
      <c r="C154" s="64" t="str">
        <f>'12peso'!C154</f>
        <v>a</v>
      </c>
      <c r="D154" s="64"/>
      <c r="E154" s="89">
        <f>'12peso'!E154</f>
        <v>9999999</v>
      </c>
      <c r="F154" s="88">
        <f>'12peso'!F154</f>
        <v>1109058</v>
      </c>
      <c r="G154" s="39" t="str">
        <f>'12peso'!G154</f>
        <v>Carne de porco salgada e defumada</v>
      </c>
      <c r="H154" s="85">
        <f>'12peso'!H154*'12var'!H154/100</f>
        <v>-1.6637000000000002E-4</v>
      </c>
      <c r="I154" s="85">
        <f>'12peso'!I154*'12var'!I154/100</f>
        <v>-5.0309999999999998E-5</v>
      </c>
      <c r="J154" s="85">
        <f>'12peso'!J154*'12var'!J154/100</f>
        <v>-3.8400000000000005E-6</v>
      </c>
      <c r="K154" s="85">
        <f>'12peso'!K154*'12var'!K154/100</f>
        <v>1.4223999999999999E-4</v>
      </c>
      <c r="L154" s="85">
        <f>'12peso'!L154*'12var'!L154/100</f>
        <v>1.6000000000000001E-4</v>
      </c>
      <c r="M154" s="85">
        <f>'12peso'!M154*'12var'!M154/100</f>
        <v>4.3344E-4</v>
      </c>
      <c r="N154" s="85">
        <f>'12peso'!N154*'12var'!N154/100</f>
        <v>1.9816999999999998E-4</v>
      </c>
      <c r="O154" s="85">
        <f>'12peso'!O154*'12var'!O154/100</f>
        <v>2.5326E-4</v>
      </c>
      <c r="P154" s="85">
        <f>'12peso'!P154*'12var'!P154/100</f>
        <v>1.3464E-4</v>
      </c>
      <c r="Q154" s="85">
        <f>'12peso'!Q154*'12var'!Q154/100</f>
        <v>4.1099999999999996E-4</v>
      </c>
      <c r="R154" s="85">
        <f>'12peso'!R154*'12var'!R154/100</f>
        <v>-2.4919999999999999E-4</v>
      </c>
      <c r="S154" s="85">
        <f>'12peso'!S154*'12var'!S154/100</f>
        <v>-8.0829999999999997E-5</v>
      </c>
      <c r="T154" s="85">
        <f>'12peso'!T154*'12var'!T154/100</f>
        <v>3.9825E-4</v>
      </c>
      <c r="U154" s="85">
        <f>'12peso'!U154*'12var'!U154/100</f>
        <v>0</v>
      </c>
      <c r="V154" s="85">
        <f>'12peso'!V154*'12var'!V154/100</f>
        <v>3.5620000000000001E-5</v>
      </c>
      <c r="W154" s="85">
        <f>'12peso'!W154*'12var'!W154/100</f>
        <v>-2.8967999999999995E-4</v>
      </c>
      <c r="X154" s="85">
        <f>'12peso'!X154*'12var'!X154/100</f>
        <v>8.3789999999999996E-5</v>
      </c>
      <c r="Y154" s="85">
        <f>'12peso'!Y154*'12var'!Y154/100</f>
        <v>4.3225000000000002E-4</v>
      </c>
      <c r="Z154" s="85">
        <f>'12peso'!Z154*'12var'!Z154/100</f>
        <v>1.6439999999999998E-4</v>
      </c>
      <c r="AA154" s="85">
        <f>'12peso'!AA154*'12var'!AA154/100</f>
        <v>3.2109E-4</v>
      </c>
      <c r="AB154" s="85">
        <f>'12peso'!AB154*'12var'!AB154/100</f>
        <v>-7.3840000000000011E-5</v>
      </c>
      <c r="AC154" s="85">
        <f>'12peso'!AC154*'12var'!AC154/100</f>
        <v>3.1724999999999999E-4</v>
      </c>
      <c r="AD154" s="85">
        <f>'12peso'!AD154*'12var'!AD154/100</f>
        <v>2.9807999999999999E-4</v>
      </c>
      <c r="AE154" s="85">
        <f>'12peso'!AE154*'12var'!AE154/100</f>
        <v>2.9637999999999995E-4</v>
      </c>
      <c r="AF154" s="85">
        <f>'12peso'!AF154*'12var'!AF154/100</f>
        <v>1.2325000000000001E-4</v>
      </c>
      <c r="AG154" s="85">
        <f>'12peso'!AG154*'12var'!AG154/100</f>
        <v>2.0010000000000001E-4</v>
      </c>
      <c r="AH154" s="85">
        <f>'12peso'!AH154*'12var'!AH154/100</f>
        <v>3.8836000000000003E-4</v>
      </c>
      <c r="AI154" s="85">
        <f>'12peso'!AI154*'12var'!AI154/100</f>
        <v>1.1622000000000001E-4</v>
      </c>
      <c r="AJ154" s="85">
        <f>'12peso'!AJ154*'12var'!AJ154/100</f>
        <v>5.6769000000000003E-4</v>
      </c>
      <c r="AK154" s="85">
        <f>'12peso'!AK154*'12var'!AK154/100</f>
        <v>3.7114E-4</v>
      </c>
      <c r="AL154" s="85">
        <f>'12peso'!AL154*'12var'!AL154/100</f>
        <v>5.8089999999999997E-4</v>
      </c>
      <c r="AM154" s="85">
        <f>'12peso'!AM154*'12var'!AM154/100</f>
        <v>1.2224999999999999E-4</v>
      </c>
      <c r="AN154" s="85">
        <f>'12peso'!AN154*'12var'!AN154/100</f>
        <v>7.2160000000000014E-5</v>
      </c>
    </row>
    <row r="155" spans="1:40" x14ac:dyDescent="0.25">
      <c r="A155" s="64" t="str">
        <f>'12peso'!A155</f>
        <v>c</v>
      </c>
      <c r="B155" s="64" t="str">
        <f>'12peso'!B155</f>
        <v>nd</v>
      </c>
      <c r="C155" s="64" t="str">
        <f>'12peso'!C155</f>
        <v>a</v>
      </c>
      <c r="D155" s="64"/>
      <c r="E155" s="87">
        <f>'12peso'!E155</f>
        <v>1109088</v>
      </c>
      <c r="F155" s="88">
        <f>'12peso'!F155</f>
        <v>1109088</v>
      </c>
      <c r="G155" s="39" t="str">
        <f>'12peso'!G155</f>
        <v>Hambúrger</v>
      </c>
      <c r="H155" s="85">
        <f>'12peso'!H155*'12var'!H155/100</f>
        <v>5.8799999999999996E-6</v>
      </c>
      <c r="I155" s="85">
        <f>'12peso'!I155*'12var'!I155/100</f>
        <v>5.9009999999999999E-5</v>
      </c>
      <c r="J155" s="85">
        <f>'12peso'!J155*'12var'!J155/100</f>
        <v>-2.709E-5</v>
      </c>
      <c r="K155" s="85">
        <f>'12peso'!K155*'12var'!K155/100</f>
        <v>8.4E-7</v>
      </c>
      <c r="L155" s="85">
        <f>'12peso'!L155*'12var'!L155/100</f>
        <v>4.2839999999999996E-5</v>
      </c>
      <c r="M155" s="85">
        <f>'12peso'!M155*'12var'!M155/100</f>
        <v>-5.0399999999999992E-5</v>
      </c>
      <c r="N155" s="85">
        <f>'12peso'!N155*'12var'!N155/100</f>
        <v>-9.659999999999999E-6</v>
      </c>
      <c r="O155" s="85">
        <f>'12peso'!O155*'12var'!O155/100</f>
        <v>4.8600000000000009E-5</v>
      </c>
      <c r="P155" s="85">
        <f>'12peso'!P155*'12var'!P155/100</f>
        <v>1.9949999999999997E-5</v>
      </c>
      <c r="Q155" s="85">
        <f>'12peso'!Q155*'12var'!Q155/100</f>
        <v>6.0270000000000004E-5</v>
      </c>
      <c r="R155" s="85">
        <f>'12peso'!R155*'12var'!R155/100</f>
        <v>3.5909999999999993E-5</v>
      </c>
      <c r="S155" s="85">
        <f>'12peso'!S155*'12var'!S155/100</f>
        <v>-2.3320000000000004E-5</v>
      </c>
      <c r="T155" s="85">
        <f>'12peso'!T155*'12var'!T155/100</f>
        <v>2.4779999999999997E-5</v>
      </c>
      <c r="U155" s="85">
        <f>'12peso'!U155*'12var'!U155/100</f>
        <v>5.5859999999999997E-5</v>
      </c>
      <c r="V155" s="85">
        <f>'12peso'!V155*'12var'!V155/100</f>
        <v>3.256E-5</v>
      </c>
      <c r="W155" s="85">
        <f>'12peso'!W155*'12var'!W155/100</f>
        <v>-3.0800000000000006E-6</v>
      </c>
      <c r="X155" s="85">
        <f>'12peso'!X155*'12var'!X155/100</f>
        <v>3.1020000000000005E-5</v>
      </c>
      <c r="Y155" s="85">
        <f>'12peso'!Y155*'12var'!Y155/100</f>
        <v>-2.5300000000000002E-5</v>
      </c>
      <c r="Z155" s="85">
        <f>'12peso'!Z155*'12var'!Z155/100</f>
        <v>-8.3820000000000007E-5</v>
      </c>
      <c r="AA155" s="85">
        <f>'12peso'!AA155*'12var'!AA155/100</f>
        <v>-4.1579999999999992E-5</v>
      </c>
      <c r="AB155" s="85">
        <f>'12peso'!AB155*'12var'!AB155/100</f>
        <v>-1.4800000000000001E-5</v>
      </c>
      <c r="AC155" s="85">
        <f>'12peso'!AC155*'12var'!AC155/100</f>
        <v>7.8800000000000004E-5</v>
      </c>
      <c r="AD155" s="85">
        <f>'12peso'!AD155*'12var'!AD155/100</f>
        <v>5.5859999999999997E-5</v>
      </c>
      <c r="AE155" s="85">
        <f>'12peso'!AE155*'12var'!AE155/100</f>
        <v>4.6829999999999997E-5</v>
      </c>
      <c r="AF155" s="85">
        <f>'12peso'!AF155*'12var'!AF155/100</f>
        <v>-4.3179999999999997E-5</v>
      </c>
      <c r="AG155" s="85">
        <f>'12peso'!AG155*'12var'!AG155/100</f>
        <v>3.3319999999999999E-5</v>
      </c>
      <c r="AH155" s="85">
        <f>'12peso'!AH155*'12var'!AH155/100</f>
        <v>1.0199999999999999E-5</v>
      </c>
      <c r="AI155" s="85">
        <f>'12peso'!AI155*'12var'!AI155/100</f>
        <v>6.0520000000000003E-5</v>
      </c>
      <c r="AJ155" s="85">
        <f>'12peso'!AJ155*'12var'!AJ155/100</f>
        <v>3.4199999999999998E-5</v>
      </c>
      <c r="AK155" s="85">
        <f>'12peso'!AK155*'12var'!AK155/100</f>
        <v>5.3640000000000001E-5</v>
      </c>
      <c r="AL155" s="85">
        <f>'12peso'!AL155*'12var'!AL155/100</f>
        <v>2.088E-5</v>
      </c>
      <c r="AM155" s="85">
        <f>'12peso'!AM155*'12var'!AM155/100</f>
        <v>-1.9380000000000001E-5</v>
      </c>
      <c r="AN155" s="85">
        <f>'12peso'!AN155*'12var'!AN155/100</f>
        <v>-1.7640000000000001E-5</v>
      </c>
    </row>
    <row r="156" spans="1:40" x14ac:dyDescent="0.25">
      <c r="A156" s="64">
        <f>'12peso'!A156</f>
        <v>0</v>
      </c>
      <c r="B156" s="64">
        <f>'12peso'!B156</f>
        <v>0</v>
      </c>
      <c r="C156" s="64">
        <f>'12peso'!C156</f>
        <v>0</v>
      </c>
      <c r="D156" s="64"/>
      <c r="E156" s="110">
        <f>'12peso'!E156</f>
        <v>1110000</v>
      </c>
      <c r="F156" s="114">
        <f>'12peso'!F156</f>
        <v>1110</v>
      </c>
      <c r="G156" s="99" t="str">
        <f>'12peso'!G156</f>
        <v>Aves e ovos</v>
      </c>
      <c r="H156" s="85">
        <f>'12peso'!H156*'12var'!H156/100</f>
        <v>-1.0637E-4</v>
      </c>
      <c r="I156" s="85">
        <f>'12peso'!I156*'12var'!I156/100</f>
        <v>8.2524E-3</v>
      </c>
      <c r="J156" s="85">
        <f>'12peso'!J156*'12var'!J156/100</f>
        <v>2.8655099999999999E-3</v>
      </c>
      <c r="K156" s="85">
        <f>'12peso'!K156*'12var'!K156/100</f>
        <v>6.6868199999999987E-3</v>
      </c>
      <c r="L156" s="85">
        <f>'12peso'!L156*'12var'!L156/100</f>
        <v>-1.0613E-3</v>
      </c>
      <c r="M156" s="85">
        <f>'12peso'!M156*'12var'!M156/100</f>
        <v>-1.0561000000000001E-4</v>
      </c>
      <c r="N156" s="85">
        <f>'12peso'!N156*'12var'!N156/100</f>
        <v>5.1699900000000002E-3</v>
      </c>
      <c r="O156" s="85">
        <f>'12peso'!O156*'12var'!O156/100</f>
        <v>1.3514240000000002E-2</v>
      </c>
      <c r="P156" s="85">
        <f>'12peso'!P156*'12var'!P156/100</f>
        <v>2.7253760000000002E-2</v>
      </c>
      <c r="Q156" s="85">
        <f>'12peso'!Q156*'12var'!Q156/100</f>
        <v>1.5628319999999998E-2</v>
      </c>
      <c r="R156" s="85">
        <f>'12peso'!R156*'12var'!R156/100</f>
        <v>1.946964E-2</v>
      </c>
      <c r="S156" s="85">
        <f>'12peso'!S156*'12var'!S156/100</f>
        <v>3.3293610000000001E-2</v>
      </c>
      <c r="T156" s="85">
        <f>'12peso'!T156*'12var'!T156/100</f>
        <v>4.7911999999999996E-2</v>
      </c>
      <c r="U156" s="85">
        <f>'12peso'!U156*'12var'!U156/100</f>
        <v>4.2850919999999994E-2</v>
      </c>
      <c r="V156" s="85">
        <f>'12peso'!V156*'12var'!V156/100</f>
        <v>1.70826E-2</v>
      </c>
      <c r="W156" s="85">
        <f>'12peso'!W156*'12var'!W156/100</f>
        <v>-1.3233689999999999E-2</v>
      </c>
      <c r="X156" s="85">
        <f>'12peso'!X156*'12var'!X156/100</f>
        <v>-2.90142E-2</v>
      </c>
      <c r="Y156" s="85">
        <f>'12peso'!Y156*'12var'!Y156/100</f>
        <v>-1.369862E-2</v>
      </c>
      <c r="Z156" s="85">
        <f>'12peso'!Z156*'12var'!Z156/100</f>
        <v>-1.3507460000000001E-2</v>
      </c>
      <c r="AA156" s="85">
        <f>'12peso'!AA156*'12var'!AA156/100</f>
        <v>-2.6008400000000005E-3</v>
      </c>
      <c r="AB156" s="85">
        <f>'12peso'!AB156*'12var'!AB156/100</f>
        <v>1.46328E-2</v>
      </c>
      <c r="AC156" s="85">
        <f>'12peso'!AC156*'12var'!AC156/100</f>
        <v>2.5228080000000003E-2</v>
      </c>
      <c r="AD156" s="85">
        <f>'12peso'!AD156*'12var'!AD156/100</f>
        <v>-3.5811199999999997E-3</v>
      </c>
      <c r="AE156" s="85">
        <f>'12peso'!AE156*'12var'!AE156/100</f>
        <v>1.2139120000000002E-2</v>
      </c>
      <c r="AF156" s="85">
        <f>'12peso'!AF156*'12var'!AF156/100</f>
        <v>3.9083E-3</v>
      </c>
      <c r="AG156" s="85">
        <f>'12peso'!AG156*'12var'!AG156/100</f>
        <v>-1.8237300000000001E-2</v>
      </c>
      <c r="AH156" s="85">
        <f>'12peso'!AH156*'12var'!AH156/100</f>
        <v>1.3684739999999999E-2</v>
      </c>
      <c r="AI156" s="85">
        <f>'12peso'!AI156*'12var'!AI156/100</f>
        <v>2.4432029999999997E-2</v>
      </c>
      <c r="AJ156" s="85">
        <f>'12peso'!AJ156*'12var'!AJ156/100</f>
        <v>6.3968800000000015E-3</v>
      </c>
      <c r="AK156" s="85">
        <f>'12peso'!AK156*'12var'!AK156/100</f>
        <v>-2.6272900000000004E-3</v>
      </c>
      <c r="AL156" s="85">
        <f>'12peso'!AL156*'12var'!AL156/100</f>
        <v>-1.0214999999999998E-3</v>
      </c>
      <c r="AM156" s="85">
        <f>'12peso'!AM156*'12var'!AM156/100</f>
        <v>-1.100368E-2</v>
      </c>
      <c r="AN156" s="85">
        <f>'12peso'!AN156*'12var'!AN156/100</f>
        <v>8.9600000000000009E-3</v>
      </c>
    </row>
    <row r="157" spans="1:40" x14ac:dyDescent="0.25">
      <c r="A157" s="64" t="str">
        <f>'12peso'!A157</f>
        <v>c</v>
      </c>
      <c r="B157" s="64" t="str">
        <f>'12peso'!B157</f>
        <v>nd</v>
      </c>
      <c r="C157" s="64" t="str">
        <f>'12peso'!C157</f>
        <v>a</v>
      </c>
      <c r="D157" s="64"/>
      <c r="E157" s="87">
        <f>'12peso'!E157</f>
        <v>1110009</v>
      </c>
      <c r="F157" s="88">
        <f>'12peso'!F157</f>
        <v>1110009</v>
      </c>
      <c r="G157" s="39" t="str">
        <f>'12peso'!G157</f>
        <v>Frango inteiro</v>
      </c>
      <c r="H157" s="85">
        <f>'12peso'!H157*'12var'!H157/100</f>
        <v>6.9779999999999994E-4</v>
      </c>
      <c r="I157" s="85">
        <f>'12peso'!I157*'12var'!I157/100</f>
        <v>1.3444400000000001E-3</v>
      </c>
      <c r="J157" s="85">
        <f>'12peso'!J157*'12var'!J157/100</f>
        <v>-1.06444E-3</v>
      </c>
      <c r="K157" s="85">
        <f>'12peso'!K157*'12var'!K157/100</f>
        <v>-2.11692E-3</v>
      </c>
      <c r="L157" s="85">
        <f>'12peso'!L157*'12var'!L157/100</f>
        <v>2.6407399999999999E-3</v>
      </c>
      <c r="M157" s="85">
        <f>'12peso'!M157*'12var'!M157/100</f>
        <v>-3.9663300000000005E-3</v>
      </c>
      <c r="N157" s="85">
        <f>'12peso'!N157*'12var'!N157/100</f>
        <v>5.8708000000000002E-4</v>
      </c>
      <c r="O157" s="85">
        <f>'12peso'!O157*'12var'!O157/100</f>
        <v>6.0790499999999999E-3</v>
      </c>
      <c r="P157" s="85">
        <f>'12peso'!P157*'12var'!P157/100</f>
        <v>2.1170379999999999E-2</v>
      </c>
      <c r="Q157" s="85">
        <f>'12peso'!Q157*'12var'!Q157/100</f>
        <v>1.100925E-2</v>
      </c>
      <c r="R157" s="85">
        <f>'12peso'!R157*'12var'!R157/100</f>
        <v>1.512E-2</v>
      </c>
      <c r="S157" s="85">
        <f>'12peso'!S157*'12var'!S157/100</f>
        <v>2.3896620000000004E-2</v>
      </c>
      <c r="T157" s="85">
        <f>'12peso'!T157*'12var'!T157/100</f>
        <v>2.427725E-2</v>
      </c>
      <c r="U157" s="85">
        <f>'12peso'!U157*'12var'!U157/100</f>
        <v>1.0877299999999999E-2</v>
      </c>
      <c r="V157" s="85">
        <f>'12peso'!V157*'12var'!V157/100</f>
        <v>9.1443000000000015E-4</v>
      </c>
      <c r="W157" s="85">
        <f>'12peso'!W157*'12var'!W157/100</f>
        <v>-1.02912E-2</v>
      </c>
      <c r="X157" s="85">
        <f>'12peso'!X157*'12var'!X157/100</f>
        <v>-1.6403359999999999E-2</v>
      </c>
      <c r="Y157" s="85">
        <f>'12peso'!Y157*'12var'!Y157/100</f>
        <v>-1.2004719999999998E-2</v>
      </c>
      <c r="Z157" s="85">
        <f>'12peso'!Z157*'12var'!Z157/100</f>
        <v>-3.9819599999999997E-3</v>
      </c>
      <c r="AA157" s="85">
        <f>'12peso'!AA157*'12var'!AA157/100</f>
        <v>-2.19375E-3</v>
      </c>
      <c r="AB157" s="85">
        <f>'12peso'!AB157*'12var'!AB157/100</f>
        <v>1.4719680000000002E-2</v>
      </c>
      <c r="AC157" s="85">
        <f>'12peso'!AC157*'12var'!AC157/100</f>
        <v>1.711056E-2</v>
      </c>
      <c r="AD157" s="85">
        <f>'12peso'!AD157*'12var'!AD157/100</f>
        <v>-3.63307E-3</v>
      </c>
      <c r="AE157" s="85">
        <f>'12peso'!AE157*'12var'!AE157/100</f>
        <v>7.8321499999999995E-3</v>
      </c>
      <c r="AF157" s="85">
        <f>'12peso'!AF157*'12var'!AF157/100</f>
        <v>8.1536000000000011E-4</v>
      </c>
      <c r="AG157" s="85">
        <f>'12peso'!AG157*'12var'!AG157/100</f>
        <v>-1.0050480000000002E-2</v>
      </c>
      <c r="AH157" s="85">
        <f>'12peso'!AH157*'12var'!AH157/100</f>
        <v>-2.2266000000000005E-3</v>
      </c>
      <c r="AI157" s="85">
        <f>'12peso'!AI157*'12var'!AI157/100</f>
        <v>3.6171199999999997E-3</v>
      </c>
      <c r="AJ157" s="85">
        <f>'12peso'!AJ157*'12var'!AJ157/100</f>
        <v>3.9112000000000001E-3</v>
      </c>
      <c r="AK157" s="85">
        <f>'12peso'!AK157*'12var'!AK157/100</f>
        <v>3.4279000000000004E-4</v>
      </c>
      <c r="AL157" s="85">
        <f>'12peso'!AL157*'12var'!AL157/100</f>
        <v>-2.7328000000000001E-3</v>
      </c>
      <c r="AM157" s="85">
        <f>'12peso'!AM157*'12var'!AM157/100</f>
        <v>-2.9142E-3</v>
      </c>
      <c r="AN157" s="85">
        <f>'12peso'!AN157*'12var'!AN157/100</f>
        <v>5.6769800000000007E-3</v>
      </c>
    </row>
    <row r="158" spans="1:40" x14ac:dyDescent="0.25">
      <c r="A158" s="64" t="str">
        <f>'12peso'!A158</f>
        <v>c</v>
      </c>
      <c r="B158" s="64" t="str">
        <f>'12peso'!B158</f>
        <v>nd</v>
      </c>
      <c r="C158" s="64" t="str">
        <f>'12peso'!C158</f>
        <v>a</v>
      </c>
      <c r="D158" s="64"/>
      <c r="E158" s="87">
        <f>'12peso'!E158</f>
        <v>1110010</v>
      </c>
      <c r="F158" s="88">
        <f>'12peso'!F158</f>
        <v>1110010</v>
      </c>
      <c r="G158" s="39" t="str">
        <f>'12peso'!G158</f>
        <v>Frango em pedaços</v>
      </c>
      <c r="H158" s="85">
        <f>'12peso'!H158*'12var'!H158/100</f>
        <v>-5.3534000000000003E-4</v>
      </c>
      <c r="I158" s="85">
        <f>'12peso'!I158*'12var'!I158/100</f>
        <v>7.1966399999999998E-3</v>
      </c>
      <c r="J158" s="85">
        <f>'12peso'!J158*'12var'!J158/100</f>
        <v>-1.4493500000000001E-3</v>
      </c>
      <c r="K158" s="85">
        <f>'12peso'!K158*'12var'!K158/100</f>
        <v>4.57209E-3</v>
      </c>
      <c r="L158" s="85">
        <f>'12peso'!L158*'12var'!L158/100</f>
        <v>-3.4750799999999997E-3</v>
      </c>
      <c r="M158" s="85">
        <f>'12peso'!M158*'12var'!M158/100</f>
        <v>2.28984E-3</v>
      </c>
      <c r="N158" s="85">
        <f>'12peso'!N158*'12var'!N158/100</f>
        <v>-4.9295999999999997E-4</v>
      </c>
      <c r="O158" s="85">
        <f>'12peso'!O158*'12var'!O158/100</f>
        <v>-2.8595000000000004E-4</v>
      </c>
      <c r="P158" s="85">
        <f>'12peso'!P158*'12var'!P158/100</f>
        <v>1.6259999999999999E-4</v>
      </c>
      <c r="Q158" s="85">
        <f>'12peso'!Q158*'12var'!Q158/100</f>
        <v>1.6580399999999997E-3</v>
      </c>
      <c r="R158" s="85">
        <f>'12peso'!R158*'12var'!R158/100</f>
        <v>3.47182E-3</v>
      </c>
      <c r="S158" s="85">
        <f>'12peso'!S158*'12var'!S158/100</f>
        <v>8.3388799999999999E-3</v>
      </c>
      <c r="T158" s="85">
        <f>'12peso'!T158*'12var'!T158/100</f>
        <v>2.0494999999999999E-2</v>
      </c>
      <c r="U158" s="85">
        <f>'12peso'!U158*'12var'!U158/100</f>
        <v>2.244442E-2</v>
      </c>
      <c r="V158" s="85">
        <f>'12peso'!V158*'12var'!V158/100</f>
        <v>3.84162E-3</v>
      </c>
      <c r="W158" s="85">
        <f>'12peso'!W158*'12var'!W158/100</f>
        <v>-7.0863000000000011E-3</v>
      </c>
      <c r="X158" s="85">
        <f>'12peso'!X158*'12var'!X158/100</f>
        <v>-1.02287E-2</v>
      </c>
      <c r="Y158" s="85">
        <f>'12peso'!Y158*'12var'!Y158/100</f>
        <v>-4.2709999999999996E-3</v>
      </c>
      <c r="Z158" s="85">
        <f>'12peso'!Z158*'12var'!Z158/100</f>
        <v>-8.4340000000000005E-3</v>
      </c>
      <c r="AA158" s="85">
        <f>'12peso'!AA158*'12var'!AA158/100</f>
        <v>-8.2620000000000005E-5</v>
      </c>
      <c r="AB158" s="85">
        <f>'12peso'!AB158*'12var'!AB158/100</f>
        <v>1.1948E-3</v>
      </c>
      <c r="AC158" s="85">
        <f>'12peso'!AC158*'12var'!AC158/100</f>
        <v>1.0210159999999999E-2</v>
      </c>
      <c r="AD158" s="85">
        <f>'12peso'!AD158*'12var'!AD158/100</f>
        <v>3.5246399999999995E-3</v>
      </c>
      <c r="AE158" s="85">
        <f>'12peso'!AE158*'12var'!AE158/100</f>
        <v>5.7649600000000004E-3</v>
      </c>
      <c r="AF158" s="85">
        <f>'12peso'!AF158*'12var'!AF158/100</f>
        <v>-3.3856000000000007E-4</v>
      </c>
      <c r="AG158" s="85">
        <f>'12peso'!AG158*'12var'!AG158/100</f>
        <v>-7.0240199999999997E-3</v>
      </c>
      <c r="AH158" s="85">
        <f>'12peso'!AH158*'12var'!AH158/100</f>
        <v>-1.8472499999999999E-3</v>
      </c>
      <c r="AI158" s="85">
        <f>'12peso'!AI158*'12var'!AI158/100</f>
        <v>1.056789E-2</v>
      </c>
      <c r="AJ158" s="85">
        <f>'12peso'!AJ158*'12var'!AJ158/100</f>
        <v>4.2508100000000007E-3</v>
      </c>
      <c r="AK158" s="85">
        <f>'12peso'!AK158*'12var'!AK158/100</f>
        <v>-5.3949999999999994E-4</v>
      </c>
      <c r="AL158" s="85">
        <f>'12peso'!AL158*'12var'!AL158/100</f>
        <v>5.2025400000000003E-3</v>
      </c>
      <c r="AM158" s="85">
        <f>'12peso'!AM158*'12var'!AM158/100</f>
        <v>-4.9741999999999998E-3</v>
      </c>
      <c r="AN158" s="85">
        <f>'12peso'!AN158*'12var'!AN158/100</f>
        <v>6.9215999999999991E-3</v>
      </c>
    </row>
    <row r="159" spans="1:40" x14ac:dyDescent="0.25">
      <c r="A159" s="64" t="str">
        <f>'12peso'!A159</f>
        <v>nc</v>
      </c>
      <c r="B159" s="64" t="str">
        <f>'12peso'!B159</f>
        <v>nd</v>
      </c>
      <c r="C159" s="64" t="str">
        <f>'12peso'!C159</f>
        <v>a</v>
      </c>
      <c r="D159" s="64"/>
      <c r="E159" s="87">
        <f>'12peso'!E159</f>
        <v>1110044</v>
      </c>
      <c r="F159" s="88">
        <f>'12peso'!F159</f>
        <v>1110044</v>
      </c>
      <c r="G159" s="39" t="str">
        <f>'12peso'!G159</f>
        <v>Ovo de galinha</v>
      </c>
      <c r="H159" s="85">
        <f>'12peso'!H159*'12var'!H159/100</f>
        <v>-2.2404E-4</v>
      </c>
      <c r="I159" s="85">
        <f>'12peso'!I159*'12var'!I159/100</f>
        <v>-2.5970000000000002E-4</v>
      </c>
      <c r="J159" s="85">
        <f>'12peso'!J159*'12var'!J159/100</f>
        <v>5.3631300000000007E-3</v>
      </c>
      <c r="K159" s="85">
        <f>'12peso'!K159*'12var'!K159/100</f>
        <v>4.2948400000000003E-3</v>
      </c>
      <c r="L159" s="85">
        <f>'12peso'!L159*'12var'!L159/100</f>
        <v>-2.1153000000000003E-4</v>
      </c>
      <c r="M159" s="85">
        <f>'12peso'!M159*'12var'!M159/100</f>
        <v>1.5304000000000001E-3</v>
      </c>
      <c r="N159" s="85">
        <f>'12peso'!N159*'12var'!N159/100</f>
        <v>5.0680100000000004E-3</v>
      </c>
      <c r="O159" s="85">
        <f>'12peso'!O159*'12var'!O159/100</f>
        <v>7.7224000000000008E-3</v>
      </c>
      <c r="P159" s="85">
        <f>'12peso'!P159*'12var'!P159/100</f>
        <v>5.9713400000000003E-3</v>
      </c>
      <c r="Q159" s="85">
        <f>'12peso'!Q159*'12var'!Q159/100</f>
        <v>2.9815499999999995E-3</v>
      </c>
      <c r="R159" s="85">
        <f>'12peso'!R159*'12var'!R159/100</f>
        <v>9.034300000000001E-4</v>
      </c>
      <c r="S159" s="85">
        <f>'12peso'!S159*'12var'!S159/100</f>
        <v>1.0485E-3</v>
      </c>
      <c r="T159" s="85">
        <f>'12peso'!T159*'12var'!T159/100</f>
        <v>3.1752800000000004E-3</v>
      </c>
      <c r="U159" s="85">
        <f>'12peso'!U159*'12var'!U159/100</f>
        <v>9.484529999999998E-3</v>
      </c>
      <c r="V159" s="85">
        <f>'12peso'!V159*'12var'!V159/100</f>
        <v>1.240512E-2</v>
      </c>
      <c r="W159" s="85">
        <f>'12peso'!W159*'12var'!W159/100</f>
        <v>4.2264799999999995E-3</v>
      </c>
      <c r="X159" s="85">
        <f>'12peso'!X159*'12var'!X159/100</f>
        <v>-2.4423000000000001E-3</v>
      </c>
      <c r="Y159" s="85">
        <f>'12peso'!Y159*'12var'!Y159/100</f>
        <v>2.5910899999999999E-3</v>
      </c>
      <c r="Z159" s="85">
        <f>'12peso'!Z159*'12var'!Z159/100</f>
        <v>-1.06444E-3</v>
      </c>
      <c r="AA159" s="85">
        <f>'12peso'!AA159*'12var'!AA159/100</f>
        <v>-2.9939000000000002E-4</v>
      </c>
      <c r="AB159" s="85">
        <f>'12peso'!AB159*'12var'!AB159/100</f>
        <v>-1.3075799999999998E-3</v>
      </c>
      <c r="AC159" s="85">
        <f>'12peso'!AC159*'12var'!AC159/100</f>
        <v>-2.1138900000000002E-3</v>
      </c>
      <c r="AD159" s="85">
        <f>'12peso'!AD159*'12var'!AD159/100</f>
        <v>-3.5152299999999998E-3</v>
      </c>
      <c r="AE159" s="85">
        <f>'12peso'!AE159*'12var'!AE159/100</f>
        <v>-1.4467200000000003E-3</v>
      </c>
      <c r="AF159" s="85">
        <f>'12peso'!AF159*'12var'!AF159/100</f>
        <v>3.4672000000000001E-3</v>
      </c>
      <c r="AG159" s="85">
        <f>'12peso'!AG159*'12var'!AG159/100</f>
        <v>-1.2039500000000001E-3</v>
      </c>
      <c r="AH159" s="85">
        <f>'12peso'!AH159*'12var'!AH159/100</f>
        <v>1.7766440000000005E-2</v>
      </c>
      <c r="AI159" s="85">
        <f>'12peso'!AI159*'12var'!AI159/100</f>
        <v>1.025882E-2</v>
      </c>
      <c r="AJ159" s="85">
        <f>'12peso'!AJ159*'12var'!AJ159/100</f>
        <v>-1.8533900000000001E-3</v>
      </c>
      <c r="AK159" s="85">
        <f>'12peso'!AK159*'12var'!AK159/100</f>
        <v>-2.47E-3</v>
      </c>
      <c r="AL159" s="85">
        <f>'12peso'!AL159*'12var'!AL159/100</f>
        <v>-3.4895799999999999E-3</v>
      </c>
      <c r="AM159" s="85">
        <f>'12peso'!AM159*'12var'!AM159/100</f>
        <v>-3.1375200000000004E-3</v>
      </c>
      <c r="AN159" s="85">
        <f>'12peso'!AN159*'12var'!AN159/100</f>
        <v>-3.67578E-3</v>
      </c>
    </row>
    <row r="160" spans="1:40" x14ac:dyDescent="0.25">
      <c r="A160" s="64">
        <f>'12peso'!A160</f>
        <v>0</v>
      </c>
      <c r="B160" s="64">
        <f>'12peso'!B160</f>
        <v>0</v>
      </c>
      <c r="C160" s="64">
        <f>'12peso'!C160</f>
        <v>0</v>
      </c>
      <c r="D160" s="64"/>
      <c r="E160" s="110">
        <f>'12peso'!E160</f>
        <v>1111000</v>
      </c>
      <c r="F160" s="114">
        <f>'12peso'!F160</f>
        <v>1111</v>
      </c>
      <c r="G160" s="99" t="str">
        <f>'12peso'!G160</f>
        <v>Leites e derivados</v>
      </c>
      <c r="H160" s="85">
        <f>'12peso'!H160*'12var'!H160/100</f>
        <v>-3.7928000000000001E-4</v>
      </c>
      <c r="I160" s="85">
        <f>'12peso'!I160*'12var'!I160/100</f>
        <v>-5.8456699999999999E-3</v>
      </c>
      <c r="J160" s="85">
        <f>'12peso'!J160*'12var'!J160/100</f>
        <v>5.0527799999999998E-3</v>
      </c>
      <c r="K160" s="85">
        <f>'12peso'!K160*'12var'!K160/100</f>
        <v>1.68507E-2</v>
      </c>
      <c r="L160" s="85">
        <f>'12peso'!L160*'12var'!L160/100</f>
        <v>1.0887179999999998E-2</v>
      </c>
      <c r="M160" s="85">
        <f>'12peso'!M160*'12var'!M160/100</f>
        <v>2.6336800000000007E-3</v>
      </c>
      <c r="N160" s="85">
        <f>'12peso'!N160*'12var'!N160/100</f>
        <v>-1.3177500000000001E-3</v>
      </c>
      <c r="O160" s="85">
        <f>'12peso'!O160*'12var'!O160/100</f>
        <v>6.5554999999999997E-3</v>
      </c>
      <c r="P160" s="85">
        <f>'12peso'!P160*'12var'!P160/100</f>
        <v>9.7333599999999999E-3</v>
      </c>
      <c r="Q160" s="85">
        <f>'12peso'!Q160*'12var'!Q160/100</f>
        <v>1.234728E-2</v>
      </c>
      <c r="R160" s="85">
        <f>'12peso'!R160*'12var'!R160/100</f>
        <v>2.639379E-2</v>
      </c>
      <c r="S160" s="85">
        <f>'12peso'!S160*'12var'!S160/100</f>
        <v>2.1699349999999996E-2</v>
      </c>
      <c r="T160" s="85">
        <f>'12peso'!T160*'12var'!T160/100</f>
        <v>2.1776399999999998E-2</v>
      </c>
      <c r="U160" s="85">
        <f>'12peso'!U160*'12var'!U160/100</f>
        <v>3.6079100000000002E-3</v>
      </c>
      <c r="V160" s="85">
        <f>'12peso'!V160*'12var'!V160/100</f>
        <v>2.5342079999999999E-2</v>
      </c>
      <c r="W160" s="85">
        <f>'12peso'!W160*'12var'!W160/100</f>
        <v>4.4440090000000002E-2</v>
      </c>
      <c r="X160" s="85">
        <f>'12peso'!X160*'12var'!X160/100</f>
        <v>6.2108800000000006E-2</v>
      </c>
      <c r="Y160" s="85">
        <f>'12peso'!Y160*'12var'!Y160/100</f>
        <v>6.206627E-2</v>
      </c>
      <c r="Z160" s="85">
        <f>'12peso'!Z160*'12var'!Z160/100</f>
        <v>5.9938840000000007E-2</v>
      </c>
      <c r="AA160" s="85">
        <f>'12peso'!AA160*'12var'!AA160/100</f>
        <v>4.4979209999999999E-2</v>
      </c>
      <c r="AB160" s="85">
        <f>'12peso'!AB160*'12var'!AB160/100</f>
        <v>2.5174889999999998E-2</v>
      </c>
      <c r="AC160" s="85">
        <f>'12peso'!AC160*'12var'!AC160/100</f>
        <v>1.041168E-2</v>
      </c>
      <c r="AD160" s="85">
        <f>'12peso'!AD160*'12var'!AD160/100</f>
        <v>-1.7554319999999998E-2</v>
      </c>
      <c r="AE160" s="85">
        <f>'12peso'!AE160*'12var'!AE160/100</f>
        <v>-4.6180800000000001E-2</v>
      </c>
      <c r="AF160" s="85">
        <f>'12peso'!AF160*'12var'!AF160/100</f>
        <v>-5.4960999999999996E-2</v>
      </c>
      <c r="AG160" s="85">
        <f>'12peso'!AG160*'12var'!AG160/100</f>
        <v>-3.051856E-2</v>
      </c>
      <c r="AH160" s="85">
        <f>'12peso'!AH160*'12var'!AH160/100</f>
        <v>6.0488119999999999E-2</v>
      </c>
      <c r="AI160" s="85">
        <f>'12peso'!AI160*'12var'!AI160/100</f>
        <v>3.9325440000000003E-2</v>
      </c>
      <c r="AJ160" s="85">
        <f>'12peso'!AJ160*'12var'!AJ160/100</f>
        <v>2.9667200000000001E-2</v>
      </c>
      <c r="AK160" s="85">
        <f>'12peso'!AK160*'12var'!AK160/100</f>
        <v>1.84662E-3</v>
      </c>
      <c r="AL160" s="85">
        <f>'12peso'!AL160*'12var'!AL160/100</f>
        <v>3.4770099999999998E-2</v>
      </c>
      <c r="AM160" s="85">
        <f>'12peso'!AM160*'12var'!AM160/100</f>
        <v>1.2895379999999998E-2</v>
      </c>
      <c r="AN160" s="85">
        <f>'12peso'!AN160*'12var'!AN160/100</f>
        <v>2.4631319999999998E-2</v>
      </c>
    </row>
    <row r="161" spans="1:40" x14ac:dyDescent="0.25">
      <c r="A161" s="64" t="str">
        <f>'12peso'!A161</f>
        <v>c</v>
      </c>
      <c r="B161" s="64" t="str">
        <f>'12peso'!B161</f>
        <v>nd</v>
      </c>
      <c r="C161" s="64" t="str">
        <f>'12peso'!C161</f>
        <v>a</v>
      </c>
      <c r="D161" s="64"/>
      <c r="E161" s="87">
        <f>'12peso'!E161</f>
        <v>1111004</v>
      </c>
      <c r="F161" s="88">
        <f>'12peso'!F161</f>
        <v>1111004</v>
      </c>
      <c r="G161" s="39" t="str">
        <f>'12peso'!G161</f>
        <v>Leite longa vida</v>
      </c>
      <c r="H161" s="85">
        <f>'12peso'!H161*'12var'!H161/100</f>
        <v>-1.0722569999999997E-2</v>
      </c>
      <c r="I161" s="85">
        <f>'12peso'!I161*'12var'!I161/100</f>
        <v>-5.13205E-3</v>
      </c>
      <c r="J161" s="85">
        <f>'12peso'!J161*'12var'!J161/100</f>
        <v>2.6798899999999999E-3</v>
      </c>
      <c r="K161" s="85">
        <f>'12peso'!K161*'12var'!K161/100</f>
        <v>7.4916900000000005E-3</v>
      </c>
      <c r="L161" s="85">
        <f>'12peso'!L161*'12var'!L161/100</f>
        <v>-8.3385000000000002E-4</v>
      </c>
      <c r="M161" s="85">
        <f>'12peso'!M161*'12var'!M161/100</f>
        <v>3.0439199999999999E-3</v>
      </c>
      <c r="N161" s="85">
        <f>'12peso'!N161*'12var'!N161/100</f>
        <v>-5.2719300000000002E-3</v>
      </c>
      <c r="O161" s="85">
        <f>'12peso'!O161*'12var'!O161/100</f>
        <v>1.1902799999999999E-3</v>
      </c>
      <c r="P161" s="85">
        <f>'12peso'!P161*'12var'!P161/100</f>
        <v>6.7576800000000003E-3</v>
      </c>
      <c r="Q161" s="85">
        <f>'12peso'!Q161*'12var'!Q161/100</f>
        <v>9.6064500000000008E-3</v>
      </c>
      <c r="R161" s="85">
        <f>'12peso'!R161*'12var'!R161/100</f>
        <v>1.8843599999999999E-2</v>
      </c>
      <c r="S161" s="85">
        <f>'12peso'!S161*'12var'!S161/100</f>
        <v>1.4641820000000002E-2</v>
      </c>
      <c r="T161" s="85">
        <f>'12peso'!T161*'12var'!T161/100</f>
        <v>6.7687200000000006E-3</v>
      </c>
      <c r="U161" s="85">
        <f>'12peso'!U161*'12var'!U161/100</f>
        <v>-9.3869999999999994E-5</v>
      </c>
      <c r="V161" s="85">
        <f>'12peso'!V161*'12var'!V161/100</f>
        <v>1.6422560000000003E-2</v>
      </c>
      <c r="W161" s="85">
        <f>'12peso'!W161*'12var'!W161/100</f>
        <v>2.7502410000000005E-2</v>
      </c>
      <c r="X161" s="85">
        <f>'12peso'!X161*'12var'!X161/100</f>
        <v>3.77247E-2</v>
      </c>
      <c r="Y161" s="85">
        <f>'12peso'!Y161*'12var'!Y161/100</f>
        <v>4.6064399999999998E-2</v>
      </c>
      <c r="Z161" s="85">
        <f>'12peso'!Z161*'12var'!Z161/100</f>
        <v>5.2871939999999992E-2</v>
      </c>
      <c r="AA161" s="85">
        <f>'12peso'!AA161*'12var'!AA161/100</f>
        <v>4.1144999999999994E-2</v>
      </c>
      <c r="AB161" s="85">
        <f>'12peso'!AB161*'12var'!AB161/100</f>
        <v>1.3172959999999997E-2</v>
      </c>
      <c r="AC161" s="85">
        <f>'12peso'!AC161*'12var'!AC161/100</f>
        <v>-2.6323500000000003E-3</v>
      </c>
      <c r="AD161" s="85">
        <f>'12peso'!AD161*'12var'!AD161/100</f>
        <v>-2.7698879999999999E-2</v>
      </c>
      <c r="AE161" s="85">
        <f>'12peso'!AE161*'12var'!AE161/100</f>
        <v>-5.2541549999999992E-2</v>
      </c>
      <c r="AF161" s="85">
        <f>'12peso'!AF161*'12var'!AF161/100</f>
        <v>-5.8203750000000012E-2</v>
      </c>
      <c r="AG161" s="85">
        <f>'12peso'!AG161*'12var'!AG161/100</f>
        <v>-3.5547349999999998E-2</v>
      </c>
      <c r="AH161" s="85">
        <f>'12peso'!AH161*'12var'!AH161/100</f>
        <v>4.8174059999999998E-2</v>
      </c>
      <c r="AI161" s="85">
        <f>'12peso'!AI161*'12var'!AI161/100</f>
        <v>3.2719330000000005E-2</v>
      </c>
      <c r="AJ161" s="85">
        <f>'12peso'!AJ161*'12var'!AJ161/100</f>
        <v>1.6945600000000002E-2</v>
      </c>
      <c r="AK161" s="85">
        <f>'12peso'!AK161*'12var'!AK161/100</f>
        <v>-4.4413600000000001E-3</v>
      </c>
      <c r="AL161" s="85">
        <f>'12peso'!AL161*'12var'!AL161/100</f>
        <v>2.1623760000000006E-2</v>
      </c>
      <c r="AM161" s="85">
        <f>'12peso'!AM161*'12var'!AM161/100</f>
        <v>9.6086799999999997E-3</v>
      </c>
      <c r="AN161" s="85">
        <f>'12peso'!AN161*'12var'!AN161/100</f>
        <v>1.8017999999999999E-2</v>
      </c>
    </row>
    <row r="162" spans="1:40" x14ac:dyDescent="0.25">
      <c r="A162" s="64" t="str">
        <f>'12peso'!A162</f>
        <v>c</v>
      </c>
      <c r="B162" s="64" t="str">
        <f>'12peso'!B162</f>
        <v>nd</v>
      </c>
      <c r="C162" s="64" t="str">
        <f>'12peso'!C162</f>
        <v>a</v>
      </c>
      <c r="D162" s="64"/>
      <c r="E162" s="87">
        <f>'12peso'!E162</f>
        <v>1111008</v>
      </c>
      <c r="F162" s="88">
        <f>'12peso'!F162</f>
        <v>1111008</v>
      </c>
      <c r="G162" s="39" t="str">
        <f>'12peso'!G162</f>
        <v>Leite condensado</v>
      </c>
      <c r="H162" s="85">
        <f>'12peso'!H162*'12var'!H162/100</f>
        <v>1.3103999999999999E-4</v>
      </c>
      <c r="I162" s="85">
        <f>'12peso'!I162*'12var'!I162/100</f>
        <v>1.7835E-4</v>
      </c>
      <c r="J162" s="85">
        <f>'12peso'!J162*'12var'!J162/100</f>
        <v>3.358E-5</v>
      </c>
      <c r="K162" s="85">
        <f>'12peso'!K162*'12var'!K162/100</f>
        <v>6.8620000000000004E-5</v>
      </c>
      <c r="L162" s="85">
        <f>'12peso'!L162*'12var'!L162/100</f>
        <v>5.84E-6</v>
      </c>
      <c r="M162" s="85">
        <f>'12peso'!M162*'12var'!M162/100</f>
        <v>-8.6999999999999997E-6</v>
      </c>
      <c r="N162" s="85">
        <f>'12peso'!N162*'12var'!N162/100</f>
        <v>-1.1165000000000002E-4</v>
      </c>
      <c r="O162" s="85">
        <f>'12peso'!O162*'12var'!O162/100</f>
        <v>2.5597E-4</v>
      </c>
      <c r="P162" s="85">
        <f>'12peso'!P162*'12var'!P162/100</f>
        <v>-1.3775000000000001E-4</v>
      </c>
      <c r="Q162" s="85">
        <f>'12peso'!Q162*'12var'!Q162/100</f>
        <v>3.8610000000000005E-5</v>
      </c>
      <c r="R162" s="85">
        <f>'12peso'!R162*'12var'!R162/100</f>
        <v>3.6494000000000001E-4</v>
      </c>
      <c r="S162" s="85">
        <f>'12peso'!S162*'12var'!S162/100</f>
        <v>3.5999999999999997E-4</v>
      </c>
      <c r="T162" s="85">
        <f>'12peso'!T162*'12var'!T162/100</f>
        <v>3.1458000000000001E-4</v>
      </c>
      <c r="U162" s="85">
        <f>'12peso'!U162*'12var'!U162/100</f>
        <v>1.8055999999999999E-4</v>
      </c>
      <c r="V162" s="85">
        <f>'12peso'!V162*'12var'!V162/100</f>
        <v>-4.6189999999999997E-5</v>
      </c>
      <c r="W162" s="85">
        <f>'12peso'!W162*'12var'!W162/100</f>
        <v>1.3911999999999998E-4</v>
      </c>
      <c r="X162" s="85">
        <f>'12peso'!X162*'12var'!X162/100</f>
        <v>1.9519000000000001E-4</v>
      </c>
      <c r="Y162" s="85">
        <f>'12peso'!Y162*'12var'!Y162/100</f>
        <v>2.1599999999999996E-4</v>
      </c>
      <c r="Z162" s="85">
        <f>'12peso'!Z162*'12var'!Z162/100</f>
        <v>1.5200000000000001E-4</v>
      </c>
      <c r="AA162" s="85">
        <f>'12peso'!AA162*'12var'!AA162/100</f>
        <v>1.1550000000000002E-4</v>
      </c>
      <c r="AB162" s="85">
        <f>'12peso'!AB162*'12var'!AB162/100</f>
        <v>1.7094000000000001E-4</v>
      </c>
      <c r="AC162" s="85">
        <f>'12peso'!AC162*'12var'!AC162/100</f>
        <v>-2.6350000000000004E-5</v>
      </c>
      <c r="AD162" s="85">
        <f>'12peso'!AD162*'12var'!AD162/100</f>
        <v>6.0059999999999998E-5</v>
      </c>
      <c r="AE162" s="85">
        <f>'12peso'!AE162*'12var'!AE162/100</f>
        <v>-1.3090000000000001E-4</v>
      </c>
      <c r="AF162" s="85">
        <f>'12peso'!AF162*'12var'!AF162/100</f>
        <v>1.6005000000000001E-4</v>
      </c>
      <c r="AG162" s="85">
        <f>'12peso'!AG162*'12var'!AG162/100</f>
        <v>-2.9879999999999999E-5</v>
      </c>
      <c r="AH162" s="85">
        <f>'12peso'!AH162*'12var'!AH162/100</f>
        <v>1.4684999999999999E-4</v>
      </c>
      <c r="AI162" s="85">
        <f>'12peso'!AI162*'12var'!AI162/100</f>
        <v>-4.9500000000000004E-5</v>
      </c>
      <c r="AJ162" s="85">
        <f>'12peso'!AJ162*'12var'!AJ162/100</f>
        <v>4.8899999999999996E-5</v>
      </c>
      <c r="AK162" s="85">
        <f>'12peso'!AK162*'12var'!AK162/100</f>
        <v>1.8467999999999997E-4</v>
      </c>
      <c r="AL162" s="85">
        <f>'12peso'!AL162*'12var'!AL162/100</f>
        <v>1.1152000000000002E-4</v>
      </c>
      <c r="AM162" s="85">
        <f>'12peso'!AM162*'12var'!AM162/100</f>
        <v>-4.7850000000000004E-5</v>
      </c>
      <c r="AN162" s="85">
        <f>'12peso'!AN162*'12var'!AN162/100</f>
        <v>-2.9520000000000002E-5</v>
      </c>
    </row>
    <row r="163" spans="1:40" x14ac:dyDescent="0.25">
      <c r="A163" s="64" t="str">
        <f>'12peso'!A163</f>
        <v>c</v>
      </c>
      <c r="B163" s="64" t="str">
        <f>'12peso'!B163</f>
        <v>nd</v>
      </c>
      <c r="C163" s="64" t="str">
        <f>'12peso'!C163</f>
        <v>a</v>
      </c>
      <c r="D163" s="64"/>
      <c r="E163" s="87">
        <f>'12peso'!E163</f>
        <v>1111009</v>
      </c>
      <c r="F163" s="88">
        <f>'12peso'!F163</f>
        <v>1111009</v>
      </c>
      <c r="G163" s="39" t="str">
        <f>'12peso'!G163</f>
        <v>Leite em pó</v>
      </c>
      <c r="H163" s="85">
        <f>'12peso'!H163*'12var'!H163/100</f>
        <v>-2.5079999999999997E-4</v>
      </c>
      <c r="I163" s="85">
        <f>'12peso'!I163*'12var'!I163/100</f>
        <v>1.5369800000000001E-3</v>
      </c>
      <c r="J163" s="85">
        <f>'12peso'!J163*'12var'!J163/100</f>
        <v>1.7688500000000002E-3</v>
      </c>
      <c r="K163" s="85">
        <f>'12peso'!K163*'12var'!K163/100</f>
        <v>2.55346E-3</v>
      </c>
      <c r="L163" s="85">
        <f>'12peso'!L163*'12var'!L163/100</f>
        <v>4.2731499999999999E-3</v>
      </c>
      <c r="M163" s="85">
        <f>'12peso'!M163*'12var'!M163/100</f>
        <v>1.1758999999999999E-3</v>
      </c>
      <c r="N163" s="85">
        <f>'12peso'!N163*'12var'!N163/100</f>
        <v>1.6102499999999999E-3</v>
      </c>
      <c r="O163" s="85">
        <f>'12peso'!O163*'12var'!O163/100</f>
        <v>2.3263200000000002E-3</v>
      </c>
      <c r="P163" s="85">
        <f>'12peso'!P163*'12var'!P163/100</f>
        <v>2.0803200000000001E-3</v>
      </c>
      <c r="Q163" s="85">
        <f>'12peso'!Q163*'12var'!Q163/100</f>
        <v>1.6305E-3</v>
      </c>
      <c r="R163" s="85">
        <f>'12peso'!R163*'12var'!R163/100</f>
        <v>1.5652800000000001E-3</v>
      </c>
      <c r="S163" s="85">
        <f>'12peso'!S163*'12var'!S163/100</f>
        <v>2.67279E-3</v>
      </c>
      <c r="T163" s="85">
        <f>'12peso'!T163*'12var'!T163/100</f>
        <v>1.8093999999999999E-3</v>
      </c>
      <c r="U163" s="85">
        <f>'12peso'!U163*'12var'!U163/100</f>
        <v>6.5339999999999994E-4</v>
      </c>
      <c r="V163" s="85">
        <f>'12peso'!V163*'12var'!V163/100</f>
        <v>3.5387299999999995E-3</v>
      </c>
      <c r="W163" s="85">
        <f>'12peso'!W163*'12var'!W163/100</f>
        <v>6.3215999999999993E-3</v>
      </c>
      <c r="X163" s="85">
        <f>'12peso'!X163*'12var'!X163/100</f>
        <v>7.1166499999999995E-3</v>
      </c>
      <c r="Y163" s="85">
        <f>'12peso'!Y163*'12var'!Y163/100</f>
        <v>7.0193599999999997E-3</v>
      </c>
      <c r="Z163" s="85">
        <f>'12peso'!Z163*'12var'!Z163/100</f>
        <v>2.7052199999999999E-3</v>
      </c>
      <c r="AA163" s="85">
        <f>'12peso'!AA163*'12var'!AA163/100</f>
        <v>2.8559999999999996E-3</v>
      </c>
      <c r="AB163" s="85">
        <f>'12peso'!AB163*'12var'!AB163/100</f>
        <v>4.3389600000000002E-3</v>
      </c>
      <c r="AC163" s="85">
        <f>'12peso'!AC163*'12var'!AC163/100</f>
        <v>2.9519999999999998E-3</v>
      </c>
      <c r="AD163" s="85">
        <f>'12peso'!AD163*'12var'!AD163/100</f>
        <v>3.9136600000000002E-3</v>
      </c>
      <c r="AE163" s="85">
        <f>'12peso'!AE163*'12var'!AE163/100</f>
        <v>4.2534000000000002E-4</v>
      </c>
      <c r="AF163" s="85">
        <f>'12peso'!AF163*'12var'!AF163/100</f>
        <v>3.2487E-4</v>
      </c>
      <c r="AG163" s="85">
        <f>'12peso'!AG163*'12var'!AG163/100</f>
        <v>-3.7319999999999996E-4</v>
      </c>
      <c r="AH163" s="85">
        <f>'12peso'!AH163*'12var'!AH163/100</f>
        <v>1.3584999999999999E-3</v>
      </c>
      <c r="AI163" s="85">
        <f>'12peso'!AI163*'12var'!AI163/100</f>
        <v>4.6835000000000003E-4</v>
      </c>
      <c r="AJ163" s="85">
        <f>'12peso'!AJ163*'12var'!AJ163/100</f>
        <v>4.46446E-3</v>
      </c>
      <c r="AK163" s="85">
        <f>'12peso'!AK163*'12var'!AK163/100</f>
        <v>5.8055399999999988E-3</v>
      </c>
      <c r="AL163" s="85">
        <f>'12peso'!AL163*'12var'!AL163/100</f>
        <v>2.19936E-3</v>
      </c>
      <c r="AM163" s="85">
        <f>'12peso'!AM163*'12var'!AM163/100</f>
        <v>3.0648000000000003E-3</v>
      </c>
      <c r="AN163" s="85">
        <f>'12peso'!AN163*'12var'!AN163/100</f>
        <v>1.0553400000000001E-3</v>
      </c>
    </row>
    <row r="164" spans="1:40" x14ac:dyDescent="0.25">
      <c r="A164" s="64" t="str">
        <f>'12peso'!A164</f>
        <v>c</v>
      </c>
      <c r="B164" s="64" t="str">
        <f>'12peso'!B164</f>
        <v>nd</v>
      </c>
      <c r="C164" s="64" t="str">
        <f>'12peso'!C164</f>
        <v>a</v>
      </c>
      <c r="D164" s="64"/>
      <c r="E164" s="87">
        <f>'12peso'!E164</f>
        <v>1111011</v>
      </c>
      <c r="F164" s="88">
        <f>'12peso'!F164</f>
        <v>1111011</v>
      </c>
      <c r="G164" s="39" t="str">
        <f>'12peso'!G164</f>
        <v>Queijo</v>
      </c>
      <c r="H164" s="85">
        <f>'12peso'!H164*'12var'!H164/100</f>
        <v>8.377289999999999E-3</v>
      </c>
      <c r="I164" s="85">
        <f>'12peso'!I164*'12var'!I164/100</f>
        <v>-2.0315499999999996E-3</v>
      </c>
      <c r="J164" s="85">
        <f>'12peso'!J164*'12var'!J164/100</f>
        <v>-2.0135099999999996E-3</v>
      </c>
      <c r="K164" s="85">
        <f>'12peso'!K164*'12var'!K164/100</f>
        <v>6.2464E-3</v>
      </c>
      <c r="L164" s="85">
        <f>'12peso'!L164*'12var'!L164/100</f>
        <v>6.4825200000000003E-3</v>
      </c>
      <c r="M164" s="85">
        <f>'12peso'!M164*'12var'!M164/100</f>
        <v>2.1319400000000001E-3</v>
      </c>
      <c r="N164" s="85">
        <f>'12peso'!N164*'12var'!N164/100</f>
        <v>3.9310400000000002E-3</v>
      </c>
      <c r="O164" s="85">
        <f>'12peso'!O164*'12var'!O164/100</f>
        <v>9.9859999999999996E-5</v>
      </c>
      <c r="P164" s="85">
        <f>'12peso'!P164*'12var'!P164/100</f>
        <v>-5.9699999999999998E-4</v>
      </c>
      <c r="Q164" s="85">
        <f>'12peso'!Q164*'12var'!Q164/100</f>
        <v>8.8920000000000004E-4</v>
      </c>
      <c r="R164" s="85">
        <f>'12peso'!R164*'12var'!R164/100</f>
        <v>4.1327999999999998E-3</v>
      </c>
      <c r="S164" s="85">
        <f>'12peso'!S164*'12var'!S164/100</f>
        <v>2.5651600000000004E-3</v>
      </c>
      <c r="T164" s="85">
        <f>'12peso'!T164*'12var'!T164/100</f>
        <v>8.1163499999999996E-3</v>
      </c>
      <c r="U164" s="85">
        <f>'12peso'!U164*'12var'!U164/100</f>
        <v>2.0327799999999997E-3</v>
      </c>
      <c r="V164" s="85">
        <f>'12peso'!V164*'12var'!V164/100</f>
        <v>4.5521600000000004E-3</v>
      </c>
      <c r="W164" s="85">
        <f>'12peso'!W164*'12var'!W164/100</f>
        <v>8.8483799999999994E-3</v>
      </c>
      <c r="X164" s="85">
        <f>'12peso'!X164*'12var'!X164/100</f>
        <v>1.1873159999999999E-2</v>
      </c>
      <c r="Y164" s="85">
        <f>'12peso'!Y164*'12var'!Y164/100</f>
        <v>4.3083599999999998E-3</v>
      </c>
      <c r="Z164" s="85">
        <f>'12peso'!Z164*'12var'!Z164/100</f>
        <v>6.7054000000000002E-3</v>
      </c>
      <c r="AA164" s="85">
        <f>'12peso'!AA164*'12var'!AA164/100</f>
        <v>-7.3136000000000002E-4</v>
      </c>
      <c r="AB164" s="85">
        <f>'12peso'!AB164*'12var'!AB164/100</f>
        <v>5.7764400000000007E-3</v>
      </c>
      <c r="AC164" s="85">
        <f>'12peso'!AC164*'12var'!AC164/100</f>
        <v>7.7072099999999999E-3</v>
      </c>
      <c r="AD164" s="85">
        <f>'12peso'!AD164*'12var'!AD164/100</f>
        <v>5.0774399999999999E-3</v>
      </c>
      <c r="AE164" s="85">
        <f>'12peso'!AE164*'12var'!AE164/100</f>
        <v>5.5765500000000004E-3</v>
      </c>
      <c r="AF164" s="85">
        <f>'12peso'!AF164*'12var'!AF164/100</f>
        <v>2.6510000000000005E-4</v>
      </c>
      <c r="AG164" s="85">
        <f>'12peso'!AG164*'12var'!AG164/100</f>
        <v>2.9012500000000002E-3</v>
      </c>
      <c r="AH164" s="85">
        <f>'12peso'!AH164*'12var'!AH164/100</f>
        <v>4.0021599999999994E-3</v>
      </c>
      <c r="AI164" s="85">
        <f>'12peso'!AI164*'12var'!AI164/100</f>
        <v>4.4167199999999998E-3</v>
      </c>
      <c r="AJ164" s="85">
        <f>'12peso'!AJ164*'12var'!AJ164/100</f>
        <v>5.8474800000000013E-3</v>
      </c>
      <c r="AK164" s="85">
        <f>'12peso'!AK164*'12var'!AK164/100</f>
        <v>1.32525E-3</v>
      </c>
      <c r="AL164" s="85">
        <f>'12peso'!AL164*'12var'!AL164/100</f>
        <v>9.6314399999999998E-3</v>
      </c>
      <c r="AM164" s="85">
        <f>'12peso'!AM164*'12var'!AM164/100</f>
        <v>7.0031E-4</v>
      </c>
      <c r="AN164" s="85">
        <f>'12peso'!AN164*'12var'!AN164/100</f>
        <v>4.6276600000000005E-3</v>
      </c>
    </row>
    <row r="165" spans="1:40" x14ac:dyDescent="0.25">
      <c r="A165" s="64" t="str">
        <f>'12peso'!A165</f>
        <v>c</v>
      </c>
      <c r="B165" s="64" t="str">
        <f>'12peso'!B165</f>
        <v>nd</v>
      </c>
      <c r="C165" s="64" t="str">
        <f>'12peso'!C165</f>
        <v>a</v>
      </c>
      <c r="D165" s="64"/>
      <c r="E165" s="87">
        <f>'12peso'!E165</f>
        <v>1111012</v>
      </c>
      <c r="F165" s="88">
        <f>'12peso'!F165</f>
        <v>1111012</v>
      </c>
      <c r="G165" s="39" t="str">
        <f>'12peso'!G165</f>
        <v>Creme de leite</v>
      </c>
      <c r="H165" s="85">
        <f>'12peso'!H165*'12var'!H165/100</f>
        <v>-1.541E-5</v>
      </c>
      <c r="I165" s="85">
        <f>'12peso'!I165*'12var'!I165/100</f>
        <v>8.0960000000000011E-5</v>
      </c>
      <c r="J165" s="85">
        <f>'12peso'!J165*'12var'!J165/100</f>
        <v>5.0399999999999992E-6</v>
      </c>
      <c r="K165" s="85">
        <f>'12peso'!K165*'12var'!K165/100</f>
        <v>2.8799999999999999E-5</v>
      </c>
      <c r="L165" s="85">
        <f>'12peso'!L165*'12var'!L165/100</f>
        <v>-1.5359999999999999E-5</v>
      </c>
      <c r="M165" s="85">
        <f>'12peso'!M165*'12var'!M165/100</f>
        <v>4.7279999999999995E-5</v>
      </c>
      <c r="N165" s="85">
        <f>'12peso'!N165*'12var'!N165/100</f>
        <v>2.9279999999999997E-5</v>
      </c>
      <c r="O165" s="85">
        <f>'12peso'!O165*'12var'!O165/100</f>
        <v>3.4799999999999999E-5</v>
      </c>
      <c r="P165" s="85">
        <f>'12peso'!P165*'12var'!P165/100</f>
        <v>2.9249999999999999E-5</v>
      </c>
      <c r="Q165" s="85">
        <f>'12peso'!Q165*'12var'!Q165/100</f>
        <v>-2.3749999999999998E-5</v>
      </c>
      <c r="R165" s="85">
        <f>'12peso'!R165*'12var'!R165/100</f>
        <v>4.919999999999999E-5</v>
      </c>
      <c r="S165" s="85">
        <f>'12peso'!S165*'12var'!S165/100</f>
        <v>6.0000000000000002E-5</v>
      </c>
      <c r="T165" s="85">
        <f>'12peso'!T165*'12var'!T165/100</f>
        <v>-3.3000000000000003E-5</v>
      </c>
      <c r="U165" s="85">
        <f>'12peso'!U165*'12var'!U165/100</f>
        <v>-5.0159999999999994E-5</v>
      </c>
      <c r="V165" s="85">
        <f>'12peso'!V165*'12var'!V165/100</f>
        <v>3.6959999999999998E-5</v>
      </c>
      <c r="W165" s="85">
        <f>'12peso'!W165*'12var'!W165/100</f>
        <v>4.4879999999999997E-5</v>
      </c>
      <c r="X165" s="85">
        <f>'12peso'!X165*'12var'!X165/100</f>
        <v>2.2799999999999999E-5</v>
      </c>
      <c r="Y165" s="85">
        <f>'12peso'!Y165*'12var'!Y165/100</f>
        <v>3.048E-5</v>
      </c>
      <c r="Z165" s="85">
        <f>'12peso'!Z165*'12var'!Z165/100</f>
        <v>1.5999999999999999E-5</v>
      </c>
      <c r="AA165" s="85">
        <f>'12peso'!AA165*'12var'!AA165/100</f>
        <v>5.7750000000000008E-5</v>
      </c>
      <c r="AB165" s="85">
        <f>'12peso'!AB165*'12var'!AB165/100</f>
        <v>9.5000000000000005E-6</v>
      </c>
      <c r="AC165" s="85">
        <f>'12peso'!AC165*'12var'!AC165/100</f>
        <v>2.1250000000000002E-5</v>
      </c>
      <c r="AD165" s="85">
        <f>'12peso'!AD165*'12var'!AD165/100</f>
        <v>1.3000000000000001E-5</v>
      </c>
      <c r="AE165" s="85">
        <f>'12peso'!AE165*'12var'!AE165/100</f>
        <v>-1.575E-5</v>
      </c>
      <c r="AF165" s="85">
        <f>'12peso'!AF165*'12var'!AF165/100</f>
        <v>-3.7500000000000001E-6</v>
      </c>
      <c r="AG165" s="85">
        <f>'12peso'!AG165*'12var'!AG165/100</f>
        <v>-8.4999999999999999E-6</v>
      </c>
      <c r="AH165" s="85">
        <f>'12peso'!AH165*'12var'!AH165/100</f>
        <v>-4.9999999999999998E-7</v>
      </c>
      <c r="AI165" s="85">
        <f>'12peso'!AI165*'12var'!AI165/100</f>
        <v>1.7759999999999999E-5</v>
      </c>
      <c r="AJ165" s="85">
        <f>'12peso'!AJ165*'12var'!AJ165/100</f>
        <v>-1.3200000000000001E-5</v>
      </c>
      <c r="AK165" s="85">
        <f>'12peso'!AK165*'12var'!AK165/100</f>
        <v>4.4399999999999995E-5</v>
      </c>
      <c r="AL165" s="85">
        <f>'12peso'!AL165*'12var'!AL165/100</f>
        <v>-8.8799999999999997E-6</v>
      </c>
      <c r="AM165" s="85">
        <f>'12peso'!AM165*'12var'!AM165/100</f>
        <v>-1.2719999999999998E-5</v>
      </c>
      <c r="AN165" s="85">
        <f>'12peso'!AN165*'12var'!AN165/100</f>
        <v>4.3679999999999995E-5</v>
      </c>
    </row>
    <row r="166" spans="1:40" x14ac:dyDescent="0.25">
      <c r="A166" s="64" t="str">
        <f>'12peso'!A166</f>
        <v>c</v>
      </c>
      <c r="B166" s="64" t="str">
        <f>'12peso'!B166</f>
        <v>nd</v>
      </c>
      <c r="C166" s="64" t="str">
        <f>'12peso'!C166</f>
        <v>a</v>
      </c>
      <c r="D166" s="64"/>
      <c r="E166" s="87">
        <f>'12peso'!E166</f>
        <v>1111019</v>
      </c>
      <c r="F166" s="88">
        <f>'12peso'!F166</f>
        <v>1111019</v>
      </c>
      <c r="G166" s="39" t="str">
        <f>'12peso'!G166</f>
        <v>Iogurte e bebidas lácteas</v>
      </c>
      <c r="H166" s="85">
        <f>'12peso'!H166*'12var'!H166/100</f>
        <v>1.6740100000000003E-3</v>
      </c>
      <c r="I166" s="85">
        <f>'12peso'!I166*'12var'!I166/100</f>
        <v>-8.4960000000000005E-4</v>
      </c>
      <c r="J166" s="85">
        <f>'12peso'!J166*'12var'!J166/100</f>
        <v>2.5482600000000001E-3</v>
      </c>
      <c r="K166" s="85">
        <f>'12peso'!K166*'12var'!K166/100</f>
        <v>3.4032000000000002E-4</v>
      </c>
      <c r="L166" s="85">
        <f>'12peso'!L166*'12var'!L166/100</f>
        <v>6.3509999999999999E-4</v>
      </c>
      <c r="M166" s="85">
        <f>'12peso'!M166*'12var'!M166/100</f>
        <v>-3.9762E-3</v>
      </c>
      <c r="N166" s="85">
        <f>'12peso'!N166*'12var'!N166/100</f>
        <v>-1.4103200000000003E-3</v>
      </c>
      <c r="O166" s="85">
        <f>'12peso'!O166*'12var'!O166/100</f>
        <v>2.7893600000000003E-3</v>
      </c>
      <c r="P166" s="85">
        <f>'12peso'!P166*'12var'!P166/100</f>
        <v>1.7603499999999999E-3</v>
      </c>
      <c r="Q166" s="85">
        <f>'12peso'!Q166*'12var'!Q166/100</f>
        <v>7.6849000000000004E-4</v>
      </c>
      <c r="R166" s="85">
        <f>'12peso'!R166*'12var'!R166/100</f>
        <v>1.4089599999999999E-3</v>
      </c>
      <c r="S166" s="85">
        <f>'12peso'!S166*'12var'!S166/100</f>
        <v>1.59621E-3</v>
      </c>
      <c r="T166" s="85">
        <f>'12peso'!T166*'12var'!T166/100</f>
        <v>4.33257E-3</v>
      </c>
      <c r="U166" s="85">
        <f>'12peso'!U166*'12var'!U166/100</f>
        <v>5.6645999999999997E-4</v>
      </c>
      <c r="V166" s="85">
        <f>'12peso'!V166*'12var'!V166/100</f>
        <v>4.6002E-4</v>
      </c>
      <c r="W166" s="85">
        <f>'12peso'!W166*'12var'!W166/100</f>
        <v>1.2926999999999999E-3</v>
      </c>
      <c r="X166" s="85">
        <f>'12peso'!X166*'12var'!X166/100</f>
        <v>5.1131500000000003E-3</v>
      </c>
      <c r="Y166" s="85">
        <f>'12peso'!Y166*'12var'!Y166/100</f>
        <v>4.1321999999999999E-3</v>
      </c>
      <c r="Z166" s="85">
        <f>'12peso'!Z166*'12var'!Z166/100</f>
        <v>-2.62086E-3</v>
      </c>
      <c r="AA166" s="85">
        <f>'12peso'!AA166*'12var'!AA166/100</f>
        <v>1.7112000000000002E-3</v>
      </c>
      <c r="AB166" s="85">
        <f>'12peso'!AB166*'12var'!AB166/100</f>
        <v>1.9574100000000001E-3</v>
      </c>
      <c r="AC166" s="85">
        <f>'12peso'!AC166*'12var'!AC166/100</f>
        <v>2.1413700000000001E-3</v>
      </c>
      <c r="AD166" s="85">
        <f>'12peso'!AD166*'12var'!AD166/100</f>
        <v>1.1077200000000002E-3</v>
      </c>
      <c r="AE166" s="85">
        <f>'12peso'!AE166*'12var'!AE166/100</f>
        <v>8.2536000000000003E-4</v>
      </c>
      <c r="AF166" s="85">
        <f>'12peso'!AF166*'12var'!AF166/100</f>
        <v>2.2885400000000004E-3</v>
      </c>
      <c r="AG166" s="85">
        <f>'12peso'!AG166*'12var'!AG166/100</f>
        <v>2.4304000000000005E-3</v>
      </c>
      <c r="AH166" s="85">
        <f>'12peso'!AH166*'12var'!AH166/100</f>
        <v>6.8015999999999997E-3</v>
      </c>
      <c r="AI166" s="85">
        <f>'12peso'!AI166*'12var'!AI166/100</f>
        <v>1.98292E-3</v>
      </c>
      <c r="AJ166" s="85">
        <f>'12peso'!AJ166*'12var'!AJ166/100</f>
        <v>2.3669800000000003E-3</v>
      </c>
      <c r="AK166" s="85">
        <f>'12peso'!AK166*'12var'!AK166/100</f>
        <v>-9.4331999999999999E-4</v>
      </c>
      <c r="AL166" s="85">
        <f>'12peso'!AL166*'12var'!AL166/100</f>
        <v>1.1585600000000001E-3</v>
      </c>
      <c r="AM166" s="85">
        <f>'12peso'!AM166*'12var'!AM166/100</f>
        <v>-1.1195E-4</v>
      </c>
      <c r="AN166" s="85">
        <f>'12peso'!AN166*'12var'!AN166/100</f>
        <v>8.2583999999999999E-4</v>
      </c>
    </row>
    <row r="167" spans="1:40" x14ac:dyDescent="0.25">
      <c r="A167" s="64" t="str">
        <f>'12peso'!A167</f>
        <v>c</v>
      </c>
      <c r="B167" s="64" t="str">
        <f>'12peso'!B167</f>
        <v>nd</v>
      </c>
      <c r="C167" s="64" t="str">
        <f>'12peso'!C167</f>
        <v>a</v>
      </c>
      <c r="D167" s="64"/>
      <c r="E167" s="87">
        <f>'12peso'!E167</f>
        <v>1111031</v>
      </c>
      <c r="F167" s="88">
        <f>'12peso'!F167</f>
        <v>1111031</v>
      </c>
      <c r="G167" s="39" t="str">
        <f>'12peso'!G167</f>
        <v>Manteiga</v>
      </c>
      <c r="H167" s="85">
        <f>'12peso'!H167*'12var'!H167/100</f>
        <v>4.2372000000000004E-4</v>
      </c>
      <c r="I167" s="85">
        <f>'12peso'!I167*'12var'!I167/100</f>
        <v>3.0501999999999998E-4</v>
      </c>
      <c r="J167" s="85">
        <f>'12peso'!J167*'12var'!J167/100</f>
        <v>1.326E-4</v>
      </c>
      <c r="K167" s="85">
        <f>'12peso'!K167*'12var'!K167/100</f>
        <v>1.2443999999999999E-4</v>
      </c>
      <c r="L167" s="85">
        <f>'12peso'!L167*'12var'!L167/100</f>
        <v>3.5292000000000006E-4</v>
      </c>
      <c r="M167" s="85">
        <f>'12peso'!M167*'12var'!M167/100</f>
        <v>3.1878000000000006E-4</v>
      </c>
      <c r="N167" s="85">
        <f>'12peso'!N167*'12var'!N167/100</f>
        <v>-1.3230000000000002E-4</v>
      </c>
      <c r="O167" s="85">
        <f>'12peso'!O167*'12var'!O167/100</f>
        <v>-2.6081999999999999E-4</v>
      </c>
      <c r="P167" s="85">
        <f>'12peso'!P167*'12var'!P167/100</f>
        <v>-7.7520000000000017E-5</v>
      </c>
      <c r="Q167" s="85">
        <f>'12peso'!Q167*'12var'!Q167/100</f>
        <v>-5.3529999999999995E-4</v>
      </c>
      <c r="R167" s="85">
        <f>'12peso'!R167*'12var'!R167/100</f>
        <v>9.5549999999999991E-5</v>
      </c>
      <c r="S167" s="85">
        <f>'12peso'!S167*'12var'!S167/100</f>
        <v>-5.4320000000000008E-5</v>
      </c>
      <c r="T167" s="85">
        <f>'12peso'!T167*'12var'!T167/100</f>
        <v>5.5488E-4</v>
      </c>
      <c r="U167" s="85">
        <f>'12peso'!U167*'12var'!U167/100</f>
        <v>3.4103999999999997E-4</v>
      </c>
      <c r="V167" s="85">
        <f>'12peso'!V167*'12var'!V167/100</f>
        <v>2.7720000000000002E-4</v>
      </c>
      <c r="W167" s="85">
        <f>'12peso'!W167*'12var'!W167/100</f>
        <v>2.6467000000000005E-4</v>
      </c>
      <c r="X167" s="85">
        <f>'12peso'!X167*'12var'!X167/100</f>
        <v>9.4469999999999982E-5</v>
      </c>
      <c r="Y167" s="85">
        <f>'12peso'!Y167*'12var'!Y167/100</f>
        <v>2.4321E-4</v>
      </c>
      <c r="Z167" s="85">
        <f>'12peso'!Z167*'12var'!Z167/100</f>
        <v>4.4659999999999996E-5</v>
      </c>
      <c r="AA167" s="85">
        <f>'12peso'!AA167*'12var'!AA167/100</f>
        <v>-1.3056000000000002E-4</v>
      </c>
      <c r="AB167" s="85">
        <f>'12peso'!AB167*'12var'!AB167/100</f>
        <v>-1.4139999999999997E-4</v>
      </c>
      <c r="AC167" s="85">
        <f>'12peso'!AC167*'12var'!AC167/100</f>
        <v>2.7400000000000005E-4</v>
      </c>
      <c r="AD167" s="85">
        <f>'12peso'!AD167*'12var'!AD167/100</f>
        <v>-2.8280000000000004E-5</v>
      </c>
      <c r="AE167" s="85">
        <f>'12peso'!AE167*'12var'!AE167/100</f>
        <v>-2.7938999999999997E-4</v>
      </c>
      <c r="AF167" s="85">
        <f>'12peso'!AF167*'12var'!AF167/100</f>
        <v>1.1179999999999999E-4</v>
      </c>
      <c r="AG167" s="85">
        <f>'12peso'!AG167*'12var'!AG167/100</f>
        <v>8.8149999999999988E-5</v>
      </c>
      <c r="AH167" s="85">
        <f>'12peso'!AH167*'12var'!AH167/100</f>
        <v>6.2059999999999985E-5</v>
      </c>
      <c r="AI167" s="85">
        <f>'12peso'!AI167*'12var'!AI167/100</f>
        <v>-1.0914E-4</v>
      </c>
      <c r="AJ167" s="85">
        <f>'12peso'!AJ167*'12var'!AJ167/100</f>
        <v>2.7430000000000003E-5</v>
      </c>
      <c r="AK167" s="85">
        <f>'12peso'!AK167*'12var'!AK167/100</f>
        <v>-1.7640000000000001E-4</v>
      </c>
      <c r="AL167" s="85">
        <f>'12peso'!AL167*'12var'!AL167/100</f>
        <v>2.0700000000000001E-6</v>
      </c>
      <c r="AM167" s="85">
        <f>'12peso'!AM167*'12var'!AM167/100</f>
        <v>-2.9743999999999994E-4</v>
      </c>
      <c r="AN167" s="85">
        <f>'12peso'!AN167*'12var'!AN167/100</f>
        <v>8.7720000000000007E-5</v>
      </c>
    </row>
    <row r="168" spans="1:40" x14ac:dyDescent="0.25">
      <c r="A168" s="64">
        <f>'12peso'!A168</f>
        <v>0</v>
      </c>
      <c r="B168" s="64">
        <f>'12peso'!B168</f>
        <v>0</v>
      </c>
      <c r="C168" s="64">
        <f>'12peso'!C168</f>
        <v>0</v>
      </c>
      <c r="D168" s="64"/>
      <c r="E168" s="110">
        <f>'12peso'!E168</f>
        <v>1112000</v>
      </c>
      <c r="F168" s="114">
        <f>'12peso'!F168</f>
        <v>1112</v>
      </c>
      <c r="G168" s="99" t="str">
        <f>'12peso'!G168</f>
        <v>Panificados</v>
      </c>
      <c r="H168" s="85">
        <f>'12peso'!H168*'12var'!H168/100</f>
        <v>-3.4190500000000003E-3</v>
      </c>
      <c r="I168" s="85">
        <f>'12peso'!I168*'12var'!I168/100</f>
        <v>4.6441199999999998E-3</v>
      </c>
      <c r="J168" s="85">
        <f>'12peso'!J168*'12var'!J168/100</f>
        <v>3.0305900000000001E-3</v>
      </c>
      <c r="K168" s="85">
        <f>'12peso'!K168*'12var'!K168/100</f>
        <v>8.0167499999999996E-3</v>
      </c>
      <c r="L168" s="85">
        <f>'12peso'!L168*'12var'!L168/100</f>
        <v>7.8245199999999997E-3</v>
      </c>
      <c r="M168" s="85">
        <f>'12peso'!M168*'12var'!M168/100</f>
        <v>1.9218600000000002E-2</v>
      </c>
      <c r="N168" s="85">
        <f>'12peso'!N168*'12var'!N168/100</f>
        <v>1.9950030000000001E-2</v>
      </c>
      <c r="O168" s="85">
        <f>'12peso'!O168*'12var'!O168/100</f>
        <v>1.393315E-2</v>
      </c>
      <c r="P168" s="85">
        <f>'12peso'!P168*'12var'!P168/100</f>
        <v>3.8678669999999998E-2</v>
      </c>
      <c r="Q168" s="85">
        <f>'12peso'!Q168*'12var'!Q168/100</f>
        <v>1.9360950000000002E-2</v>
      </c>
      <c r="R168" s="85">
        <f>'12peso'!R168*'12var'!R168/100</f>
        <v>6.4819999999999999E-3</v>
      </c>
      <c r="S168" s="85">
        <f>'12peso'!S168*'12var'!S168/100</f>
        <v>1.5147039999999999E-2</v>
      </c>
      <c r="T168" s="85">
        <f>'12peso'!T168*'12var'!T168/100</f>
        <v>2.5309379999999999E-2</v>
      </c>
      <c r="U168" s="85">
        <f>'12peso'!U168*'12var'!U168/100</f>
        <v>2.9334280000000001E-2</v>
      </c>
      <c r="V168" s="85">
        <f>'12peso'!V168*'12var'!V168/100</f>
        <v>2.6242999999999999E-2</v>
      </c>
      <c r="W168" s="85">
        <f>'12peso'!W168*'12var'!W168/100</f>
        <v>1.9106169999999999E-2</v>
      </c>
      <c r="X168" s="85">
        <f>'12peso'!X168*'12var'!X168/100</f>
        <v>8.7404600000000002E-3</v>
      </c>
      <c r="Y168" s="85">
        <f>'12peso'!Y168*'12var'!Y168/100</f>
        <v>5.1351299999999999E-3</v>
      </c>
      <c r="Z168" s="85">
        <f>'12peso'!Z168*'12var'!Z168/100</f>
        <v>7.9892399999999999E-3</v>
      </c>
      <c r="AA168" s="85">
        <f>'12peso'!AA168*'12var'!AA168/100</f>
        <v>2.0433790000000004E-2</v>
      </c>
      <c r="AB168" s="85">
        <f>'12peso'!AB168*'12var'!AB168/100</f>
        <v>4.3713389999999998E-2</v>
      </c>
      <c r="AC168" s="85">
        <f>'12peso'!AC168*'12var'!AC168/100</f>
        <v>2.2372499999999997E-2</v>
      </c>
      <c r="AD168" s="85">
        <f>'12peso'!AD168*'12var'!AD168/100</f>
        <v>1.736944E-2</v>
      </c>
      <c r="AE168" s="85">
        <f>'12peso'!AE168*'12var'!AE168/100</f>
        <v>1.742664E-2</v>
      </c>
      <c r="AF168" s="85">
        <f>'12peso'!AF168*'12var'!AF168/100</f>
        <v>1.9757E-2</v>
      </c>
      <c r="AG168" s="85">
        <f>'12peso'!AG168*'12var'!AG168/100</f>
        <v>1.2501089999999999E-2</v>
      </c>
      <c r="AH168" s="85">
        <f>'12peso'!AH168*'12var'!AH168/100</f>
        <v>1.0511490000000002E-2</v>
      </c>
      <c r="AI168" s="85">
        <f>'12peso'!AI168*'12var'!AI168/100</f>
        <v>1.067094E-2</v>
      </c>
      <c r="AJ168" s="85">
        <f>'12peso'!AJ168*'12var'!AJ168/100</f>
        <v>1.3024440000000002E-2</v>
      </c>
      <c r="AK168" s="85">
        <f>'12peso'!AK168*'12var'!AK168/100</f>
        <v>1.6605119999999998E-2</v>
      </c>
      <c r="AL168" s="85">
        <f>'12peso'!AL168*'12var'!AL168/100</f>
        <v>3.3748400000000005E-3</v>
      </c>
      <c r="AM168" s="85">
        <f>'12peso'!AM168*'12var'!AM168/100</f>
        <v>4.5742400000000003E-3</v>
      </c>
      <c r="AN168" s="85">
        <f>'12peso'!AN168*'12var'!AN168/100</f>
        <v>1.0140329999999999E-2</v>
      </c>
    </row>
    <row r="169" spans="1:40" x14ac:dyDescent="0.25">
      <c r="A169" s="64" t="str">
        <f>'12peso'!A169</f>
        <v>c</v>
      </c>
      <c r="B169" s="64" t="str">
        <f>'12peso'!B169</f>
        <v>nd</v>
      </c>
      <c r="C169" s="64" t="str">
        <f>'12peso'!C169</f>
        <v>a</v>
      </c>
      <c r="D169" s="64"/>
      <c r="E169" s="87">
        <f>'12peso'!E169</f>
        <v>1112003</v>
      </c>
      <c r="F169" s="88">
        <f>'12peso'!F169</f>
        <v>1112003</v>
      </c>
      <c r="G169" s="39" t="str">
        <f>'12peso'!G169</f>
        <v>Biscoito</v>
      </c>
      <c r="H169" s="85">
        <f>'12peso'!H169*'12var'!H169/100</f>
        <v>-2.4643200000000003E-3</v>
      </c>
      <c r="I169" s="85">
        <f>'12peso'!I169*'12var'!I169/100</f>
        <v>2.3910000000000001E-4</v>
      </c>
      <c r="J169" s="85">
        <f>'12peso'!J169*'12var'!J169/100</f>
        <v>-1.5241599999999999E-3</v>
      </c>
      <c r="K169" s="85">
        <f>'12peso'!K169*'12var'!K169/100</f>
        <v>3.3625600000000001E-3</v>
      </c>
      <c r="L169" s="85">
        <f>'12peso'!L169*'12var'!L169/100</f>
        <v>8.5319999999999992E-4</v>
      </c>
      <c r="M169" s="85">
        <f>'12peso'!M169*'12var'!M169/100</f>
        <v>3.0738500000000004E-3</v>
      </c>
      <c r="N169" s="85">
        <f>'12peso'!N169*'12var'!N169/100</f>
        <v>1.99752E-3</v>
      </c>
      <c r="O169" s="85">
        <f>'12peso'!O169*'12var'!O169/100</f>
        <v>2.33044E-3</v>
      </c>
      <c r="P169" s="85">
        <f>'12peso'!P169*'12var'!P169/100</f>
        <v>2.2367299999999997E-3</v>
      </c>
      <c r="Q169" s="85">
        <f>'12peso'!Q169*'12var'!Q169/100</f>
        <v>3.4228799999999997E-3</v>
      </c>
      <c r="R169" s="85">
        <f>'12peso'!R169*'12var'!R169/100</f>
        <v>-2.3795000000000001E-4</v>
      </c>
      <c r="S169" s="85">
        <f>'12peso'!S169*'12var'!S169/100</f>
        <v>2.26896E-3</v>
      </c>
      <c r="T169" s="85">
        <f>'12peso'!T169*'12var'!T169/100</f>
        <v>7.11512E-3</v>
      </c>
      <c r="U169" s="85">
        <f>'12peso'!U169*'12var'!U169/100</f>
        <v>5.1213600000000001E-3</v>
      </c>
      <c r="V169" s="85">
        <f>'12peso'!V169*'12var'!V169/100</f>
        <v>8.5769999999999996E-3</v>
      </c>
      <c r="W169" s="85">
        <f>'12peso'!W169*'12var'!W169/100</f>
        <v>7.0474199999999996E-3</v>
      </c>
      <c r="X169" s="85">
        <f>'12peso'!X169*'12var'!X169/100</f>
        <v>-1.0227000000000001E-3</v>
      </c>
      <c r="Y169" s="85">
        <f>'12peso'!Y169*'12var'!Y169/100</f>
        <v>4.0672799999999995E-3</v>
      </c>
      <c r="Z169" s="85">
        <f>'12peso'!Z169*'12var'!Z169/100</f>
        <v>1.4612999999999998E-4</v>
      </c>
      <c r="AA169" s="85">
        <f>'12peso'!AA169*'12var'!AA169/100</f>
        <v>1.2664600000000001E-3</v>
      </c>
      <c r="AB169" s="85">
        <f>'12peso'!AB169*'12var'!AB169/100</f>
        <v>2.0949600000000003E-3</v>
      </c>
      <c r="AC169" s="85">
        <f>'12peso'!AC169*'12var'!AC169/100</f>
        <v>3.0231199999999998E-3</v>
      </c>
      <c r="AD169" s="85">
        <f>'12peso'!AD169*'12var'!AD169/100</f>
        <v>3.4153E-3</v>
      </c>
      <c r="AE169" s="85">
        <f>'12peso'!AE169*'12var'!AE169/100</f>
        <v>4.2028199999999995E-3</v>
      </c>
      <c r="AF169" s="85">
        <f>'12peso'!AF169*'12var'!AF169/100</f>
        <v>5.6246499999999984E-3</v>
      </c>
      <c r="AG169" s="85">
        <f>'12peso'!AG169*'12var'!AG169/100</f>
        <v>-2.9519999999999997E-4</v>
      </c>
      <c r="AH169" s="85">
        <f>'12peso'!AH169*'12var'!AH169/100</f>
        <v>1.5143499999999998E-3</v>
      </c>
      <c r="AI169" s="85">
        <f>'12peso'!AI169*'12var'!AI169/100</f>
        <v>4.61415E-3</v>
      </c>
      <c r="AJ169" s="85">
        <f>'12peso'!AJ169*'12var'!AJ169/100</f>
        <v>1.9476000000000001E-3</v>
      </c>
      <c r="AK169" s="85">
        <f>'12peso'!AK169*'12var'!AK169/100</f>
        <v>5.2034100000000003E-3</v>
      </c>
      <c r="AL169" s="85">
        <f>'12peso'!AL169*'12var'!AL169/100</f>
        <v>3.2307000000000004E-3</v>
      </c>
      <c r="AM169" s="85">
        <f>'12peso'!AM169*'12var'!AM169/100</f>
        <v>-3.9924900000000004E-3</v>
      </c>
      <c r="AN169" s="85">
        <f>'12peso'!AN169*'12var'!AN169/100</f>
        <v>6.3388000000000003E-3</v>
      </c>
    </row>
    <row r="170" spans="1:40" x14ac:dyDescent="0.25">
      <c r="A170" s="64" t="str">
        <f>'12peso'!A170</f>
        <v>c</v>
      </c>
      <c r="B170" s="64" t="str">
        <f>'12peso'!B170</f>
        <v>nd</v>
      </c>
      <c r="C170" s="64" t="str">
        <f>'12peso'!C170</f>
        <v>a</v>
      </c>
      <c r="D170" s="64"/>
      <c r="E170" s="87">
        <f>'12peso'!E170</f>
        <v>1112015</v>
      </c>
      <c r="F170" s="88">
        <f>'12peso'!F170</f>
        <v>1112015</v>
      </c>
      <c r="G170" s="39" t="str">
        <f>'12peso'!G170</f>
        <v>Pão francês</v>
      </c>
      <c r="H170" s="85">
        <f>'12peso'!H170*'12var'!H170/100</f>
        <v>-2.9664000000000001E-3</v>
      </c>
      <c r="I170" s="85">
        <f>'12peso'!I170*'12var'!I170/100</f>
        <v>4.0200499999999998E-3</v>
      </c>
      <c r="J170" s="85">
        <f>'12peso'!J170*'12var'!J170/100</f>
        <v>4.5075400000000009E-3</v>
      </c>
      <c r="K170" s="85">
        <f>'12peso'!K170*'12var'!K170/100</f>
        <v>3.0445099999999998E-3</v>
      </c>
      <c r="L170" s="85">
        <f>'12peso'!L170*'12var'!L170/100</f>
        <v>4.2097000000000002E-3</v>
      </c>
      <c r="M170" s="85">
        <f>'12peso'!M170*'12var'!M170/100</f>
        <v>9.2072999999999999E-3</v>
      </c>
      <c r="N170" s="85">
        <f>'12peso'!N170*'12var'!N170/100</f>
        <v>1.7584619999999999E-2</v>
      </c>
      <c r="O170" s="85">
        <f>'12peso'!O170*'12var'!O170/100</f>
        <v>8.8096800000000003E-3</v>
      </c>
      <c r="P170" s="85">
        <f>'12peso'!P170*'12var'!P170/100</f>
        <v>3.188386E-2</v>
      </c>
      <c r="Q170" s="85">
        <f>'12peso'!Q170*'12var'!Q170/100</f>
        <v>1.784668E-2</v>
      </c>
      <c r="R170" s="85">
        <f>'12peso'!R170*'12var'!R170/100</f>
        <v>5.3187900000000003E-3</v>
      </c>
      <c r="S170" s="85">
        <f>'12peso'!S170*'12var'!S170/100</f>
        <v>8.2302199999999999E-3</v>
      </c>
      <c r="T170" s="85">
        <f>'12peso'!T170*'12var'!T170/100</f>
        <v>1.3539500000000003E-2</v>
      </c>
      <c r="U170" s="85">
        <f>'12peso'!U170*'12var'!U170/100</f>
        <v>1.9037200000000001E-2</v>
      </c>
      <c r="V170" s="85">
        <f>'12peso'!V170*'12var'!V170/100</f>
        <v>7.3036499999999992E-3</v>
      </c>
      <c r="W170" s="85">
        <f>'12peso'!W170*'12var'!W170/100</f>
        <v>8.4863999999999998E-3</v>
      </c>
      <c r="X170" s="85">
        <f>'12peso'!X170*'12var'!X170/100</f>
        <v>7.5487199999999983E-3</v>
      </c>
      <c r="Y170" s="85">
        <f>'12peso'!Y170*'12var'!Y170/100</f>
        <v>-5.3339999999999995E-4</v>
      </c>
      <c r="Z170" s="85">
        <f>'12peso'!Z170*'12var'!Z170/100</f>
        <v>7.2324800000000012E-3</v>
      </c>
      <c r="AA170" s="85">
        <f>'12peso'!AA170*'12var'!AA170/100</f>
        <v>1.6701360000000002E-2</v>
      </c>
      <c r="AB170" s="85">
        <f>'12peso'!AB170*'12var'!AB170/100</f>
        <v>3.6561129999999997E-2</v>
      </c>
      <c r="AC170" s="85">
        <f>'12peso'!AC170*'12var'!AC170/100</f>
        <v>1.654048E-2</v>
      </c>
      <c r="AD170" s="85">
        <f>'12peso'!AD170*'12var'!AD170/100</f>
        <v>1.1842949999999998E-2</v>
      </c>
      <c r="AE170" s="85">
        <f>'12peso'!AE170*'12var'!AE170/100</f>
        <v>8.8412999999999999E-3</v>
      </c>
      <c r="AF170" s="85">
        <f>'12peso'!AF170*'12var'!AF170/100</f>
        <v>1.1399870000000001E-2</v>
      </c>
      <c r="AG170" s="85">
        <f>'12peso'!AG170*'12var'!AG170/100</f>
        <v>1.1224619999999998E-2</v>
      </c>
      <c r="AH170" s="85">
        <f>'12peso'!AH170*'12var'!AH170/100</f>
        <v>7.7336400000000008E-3</v>
      </c>
      <c r="AI170" s="85">
        <f>'12peso'!AI170*'12var'!AI170/100</f>
        <v>2.1565E-3</v>
      </c>
      <c r="AJ170" s="85">
        <f>'12peso'!AJ170*'12var'!AJ170/100</f>
        <v>1.0504350000000001E-2</v>
      </c>
      <c r="AK170" s="85">
        <f>'12peso'!AK170*'12var'!AK170/100</f>
        <v>9.9827200000000005E-3</v>
      </c>
      <c r="AL170" s="85">
        <f>'12peso'!AL170*'12var'!AL170/100</f>
        <v>1.93749E-3</v>
      </c>
      <c r="AM170" s="85">
        <f>'12peso'!AM170*'12var'!AM170/100</f>
        <v>5.2527400000000005E-3</v>
      </c>
      <c r="AN170" s="85">
        <f>'12peso'!AN170*'12var'!AN170/100</f>
        <v>4.3479600000000005E-3</v>
      </c>
    </row>
    <row r="171" spans="1:40" x14ac:dyDescent="0.25">
      <c r="A171" s="64" t="str">
        <f>'12peso'!A171</f>
        <v>c</v>
      </c>
      <c r="B171" s="64" t="str">
        <f>'12peso'!B171</f>
        <v>nd</v>
      </c>
      <c r="C171" s="64" t="str">
        <f>'12peso'!C171</f>
        <v>a</v>
      </c>
      <c r="D171" s="64"/>
      <c r="E171" s="87">
        <f>'12peso'!E171</f>
        <v>1112017</v>
      </c>
      <c r="F171" s="88">
        <f>'12peso'!F171</f>
        <v>1112017</v>
      </c>
      <c r="G171" s="39" t="str">
        <f>'12peso'!G171</f>
        <v>Pão doce</v>
      </c>
      <c r="H171" s="85">
        <f>'12peso'!H171*'12var'!H171/100</f>
        <v>-3.9892999999999998E-4</v>
      </c>
      <c r="I171" s="85">
        <f>'12peso'!I171*'12var'!I171/100</f>
        <v>9.1484999999999993E-4</v>
      </c>
      <c r="J171" s="85">
        <f>'12peso'!J171*'12var'!J171/100</f>
        <v>3.6783999999999997E-4</v>
      </c>
      <c r="K171" s="85">
        <f>'12peso'!K171*'12var'!K171/100</f>
        <v>6.0139999999999998E-4</v>
      </c>
      <c r="L171" s="85">
        <f>'12peso'!L171*'12var'!L171/100</f>
        <v>-1.261E-4</v>
      </c>
      <c r="M171" s="85">
        <f>'12peso'!M171*'12var'!M171/100</f>
        <v>8.2025000000000002E-4</v>
      </c>
      <c r="N171" s="85">
        <f>'12peso'!N171*'12var'!N171/100</f>
        <v>-2.8216999999999999E-4</v>
      </c>
      <c r="O171" s="85">
        <f>'12peso'!O171*'12var'!O171/100</f>
        <v>1.7677800000000003E-3</v>
      </c>
      <c r="P171" s="85">
        <f>'12peso'!P171*'12var'!P171/100</f>
        <v>1.0388000000000001E-3</v>
      </c>
      <c r="Q171" s="85">
        <f>'12peso'!Q171*'12var'!Q171/100</f>
        <v>5.8115E-4</v>
      </c>
      <c r="R171" s="85">
        <f>'12peso'!R171*'12var'!R171/100</f>
        <v>5.2205000000000003E-4</v>
      </c>
      <c r="S171" s="85">
        <f>'12peso'!S171*'12var'!S171/100</f>
        <v>1.7515200000000001E-3</v>
      </c>
      <c r="T171" s="85">
        <f>'12peso'!T171*'12var'!T171/100</f>
        <v>3.1808000000000004E-4</v>
      </c>
      <c r="U171" s="85">
        <f>'12peso'!U171*'12var'!U171/100</f>
        <v>1.2758100000000001E-3</v>
      </c>
      <c r="V171" s="85">
        <f>'12peso'!V171*'12var'!V171/100</f>
        <v>2.6194799999999996E-3</v>
      </c>
      <c r="W171" s="85">
        <f>'12peso'!W171*'12var'!W171/100</f>
        <v>5.3901000000000003E-4</v>
      </c>
      <c r="X171" s="85">
        <f>'12peso'!X171*'12var'!X171/100</f>
        <v>-1.4238E-4</v>
      </c>
      <c r="Y171" s="85">
        <f>'12peso'!Y171*'12var'!Y171/100</f>
        <v>6.2743999999999994E-4</v>
      </c>
      <c r="Z171" s="85">
        <f>'12peso'!Z171*'12var'!Z171/100</f>
        <v>7.0103999999999989E-4</v>
      </c>
      <c r="AA171" s="85">
        <f>'12peso'!AA171*'12var'!AA171/100</f>
        <v>1.4614599999999999E-3</v>
      </c>
      <c r="AB171" s="85">
        <f>'12peso'!AB171*'12var'!AB171/100</f>
        <v>2.2231E-3</v>
      </c>
      <c r="AC171" s="85">
        <f>'12peso'!AC171*'12var'!AC171/100</f>
        <v>9.8981999999999998E-4</v>
      </c>
      <c r="AD171" s="85">
        <f>'12peso'!AD171*'12var'!AD171/100</f>
        <v>1.72291E-3</v>
      </c>
      <c r="AE171" s="85">
        <f>'12peso'!AE171*'12var'!AE171/100</f>
        <v>5.6656999999999996E-4</v>
      </c>
      <c r="AF171" s="85">
        <f>'12peso'!AF171*'12var'!AF171/100</f>
        <v>9.6915E-4</v>
      </c>
      <c r="AG171" s="85">
        <f>'12peso'!AG171*'12var'!AG171/100</f>
        <v>-2.4587000000000003E-4</v>
      </c>
      <c r="AH171" s="85">
        <f>'12peso'!AH171*'12var'!AH171/100</f>
        <v>-5.7185999999999999E-4</v>
      </c>
      <c r="AI171" s="85">
        <f>'12peso'!AI171*'12var'!AI171/100</f>
        <v>1.6270800000000001E-3</v>
      </c>
      <c r="AJ171" s="85">
        <f>'12peso'!AJ171*'12var'!AJ171/100</f>
        <v>-1.4742000000000002E-4</v>
      </c>
      <c r="AK171" s="85">
        <f>'12peso'!AK171*'12var'!AK171/100</f>
        <v>1.6961400000000001E-3</v>
      </c>
      <c r="AL171" s="85">
        <f>'12peso'!AL171*'12var'!AL171/100</f>
        <v>-1.3461999999999999E-3</v>
      </c>
      <c r="AM171" s="85">
        <f>'12peso'!AM171*'12var'!AM171/100</f>
        <v>2.4371799999999997E-3</v>
      </c>
      <c r="AN171" s="85">
        <f>'12peso'!AN171*'12var'!AN171/100</f>
        <v>-1.6019999999999999E-4</v>
      </c>
    </row>
    <row r="172" spans="1:40" x14ac:dyDescent="0.25">
      <c r="A172" s="64" t="str">
        <f>'12peso'!A172</f>
        <v>c</v>
      </c>
      <c r="B172" s="64" t="str">
        <f>'12peso'!B172</f>
        <v>nd</v>
      </c>
      <c r="C172" s="64" t="str">
        <f>'12peso'!C172</f>
        <v>a</v>
      </c>
      <c r="D172" s="64"/>
      <c r="E172" s="87">
        <f>'12peso'!E172</f>
        <v>1112018</v>
      </c>
      <c r="F172" s="88">
        <f>'12peso'!F172</f>
        <v>1112018</v>
      </c>
      <c r="G172" s="39" t="str">
        <f>'12peso'!G172</f>
        <v>Pão de forma</v>
      </c>
      <c r="H172" s="85">
        <f>'12peso'!H172*'12var'!H172/100</f>
        <v>1.2826599999999999E-3</v>
      </c>
      <c r="I172" s="85">
        <f>'12peso'!I172*'12var'!I172/100</f>
        <v>-1.5302000000000002E-4</v>
      </c>
      <c r="J172" s="85">
        <f>'12peso'!J172*'12var'!J172/100</f>
        <v>-4.2354000000000003E-4</v>
      </c>
      <c r="K172" s="85">
        <f>'12peso'!K172*'12var'!K172/100</f>
        <v>1.3715999999999999E-3</v>
      </c>
      <c r="L172" s="85">
        <f>'12peso'!L172*'12var'!L172/100</f>
        <v>1.8479000000000002E-3</v>
      </c>
      <c r="M172" s="85">
        <f>'12peso'!M172*'12var'!M172/100</f>
        <v>3.4162000000000003E-3</v>
      </c>
      <c r="N172" s="85">
        <f>'12peso'!N172*'12var'!N172/100</f>
        <v>1.4982000000000001E-3</v>
      </c>
      <c r="O172" s="85">
        <f>'12peso'!O172*'12var'!O172/100</f>
        <v>-6.9845000000000009E-4</v>
      </c>
      <c r="P172" s="85">
        <f>'12peso'!P172*'12var'!P172/100</f>
        <v>7.2575999999999999E-4</v>
      </c>
      <c r="Q172" s="85">
        <f>'12peso'!Q172*'12var'!Q172/100</f>
        <v>-1.3166E-3</v>
      </c>
      <c r="R172" s="85">
        <f>'12peso'!R172*'12var'!R172/100</f>
        <v>1.42848E-3</v>
      </c>
      <c r="S172" s="85">
        <f>'12peso'!S172*'12var'!S172/100</f>
        <v>1.5061600000000001E-3</v>
      </c>
      <c r="T172" s="85">
        <f>'12peso'!T172*'12var'!T172/100</f>
        <v>2.6554999999999999E-3</v>
      </c>
      <c r="U172" s="85">
        <f>'12peso'!U172*'12var'!U172/100</f>
        <v>2.3628199999999999E-3</v>
      </c>
      <c r="V172" s="85">
        <f>'12peso'!V172*'12var'!V172/100</f>
        <v>5.2845600000000006E-3</v>
      </c>
      <c r="W172" s="85">
        <f>'12peso'!W172*'12var'!W172/100</f>
        <v>1.26048E-3</v>
      </c>
      <c r="X172" s="85">
        <f>'12peso'!X172*'12var'!X172/100</f>
        <v>9.378600000000001E-4</v>
      </c>
      <c r="Y172" s="85">
        <f>'12peso'!Y172*'12var'!Y172/100</f>
        <v>-6.1150000000000009E-5</v>
      </c>
      <c r="Z172" s="85">
        <f>'12peso'!Z172*'12var'!Z172/100</f>
        <v>-2.4360000000000004E-4</v>
      </c>
      <c r="AA172" s="85">
        <f>'12peso'!AA172*'12var'!AA172/100</f>
        <v>-4.3739999999999995E-4</v>
      </c>
      <c r="AB172" s="85">
        <f>'12peso'!AB172*'12var'!AB172/100</f>
        <v>3.5031999999999999E-4</v>
      </c>
      <c r="AC172" s="85">
        <f>'12peso'!AC172*'12var'!AC172/100</f>
        <v>1.3156300000000001E-3</v>
      </c>
      <c r="AD172" s="85">
        <f>'12peso'!AD172*'12var'!AD172/100</f>
        <v>-4.4844000000000004E-4</v>
      </c>
      <c r="AE172" s="85">
        <f>'12peso'!AE172*'12var'!AE172/100</f>
        <v>2.17381E-3</v>
      </c>
      <c r="AF172" s="85">
        <f>'12peso'!AF172*'12var'!AF172/100</f>
        <v>1.88916E-3</v>
      </c>
      <c r="AG172" s="85">
        <f>'12peso'!AG172*'12var'!AG172/100</f>
        <v>4.2805000000000002E-4</v>
      </c>
      <c r="AH172" s="85">
        <f>'12peso'!AH172*'12var'!AH172/100</f>
        <v>1.3276200000000003E-3</v>
      </c>
      <c r="AI172" s="85">
        <f>'12peso'!AI172*'12var'!AI172/100</f>
        <v>1.1702399999999999E-3</v>
      </c>
      <c r="AJ172" s="85">
        <f>'12peso'!AJ172*'12var'!AJ172/100</f>
        <v>1.1007E-3</v>
      </c>
      <c r="AK172" s="85">
        <f>'12peso'!AK172*'12var'!AK172/100</f>
        <v>8.2343E-4</v>
      </c>
      <c r="AL172" s="85">
        <f>'12peso'!AL172*'12var'!AL172/100</f>
        <v>1.2320000000000001E-5</v>
      </c>
      <c r="AM172" s="85">
        <f>'12peso'!AM172*'12var'!AM172/100</f>
        <v>-2.8336000000000002E-4</v>
      </c>
      <c r="AN172" s="85">
        <f>'12peso'!AN172*'12var'!AN172/100</f>
        <v>-6.8656000000000012E-4</v>
      </c>
    </row>
    <row r="173" spans="1:40" x14ac:dyDescent="0.25">
      <c r="A173" s="64" t="str">
        <f>'12peso'!A173</f>
        <v>c</v>
      </c>
      <c r="B173" s="64" t="str">
        <f>'12peso'!B173</f>
        <v>nd</v>
      </c>
      <c r="C173" s="64" t="str">
        <f>'12peso'!C173</f>
        <v>a</v>
      </c>
      <c r="D173" s="64"/>
      <c r="E173" s="87">
        <f>'12peso'!E173</f>
        <v>1112019</v>
      </c>
      <c r="F173" s="88">
        <f>'12peso'!F173</f>
        <v>1112019</v>
      </c>
      <c r="G173" s="39" t="str">
        <f>'12peso'!G173</f>
        <v>Bolo</v>
      </c>
      <c r="H173" s="85">
        <f>'12peso'!H173*'12var'!H173/100</f>
        <v>7.6425000000000006E-4</v>
      </c>
      <c r="I173" s="85">
        <f>'12peso'!I173*'12var'!I173/100</f>
        <v>-6.6430000000000005E-4</v>
      </c>
      <c r="J173" s="85">
        <f>'12peso'!J173*'12var'!J173/100</f>
        <v>-2.2241999999999997E-4</v>
      </c>
      <c r="K173" s="85">
        <f>'12peso'!K173*'12var'!K173/100</f>
        <v>-4.0239999999999997E-4</v>
      </c>
      <c r="L173" s="85">
        <f>'12peso'!L173*'12var'!L173/100</f>
        <v>9.9599999999999992E-4</v>
      </c>
      <c r="M173" s="85">
        <f>'12peso'!M173*'12var'!M173/100</f>
        <v>2.3045999999999995E-3</v>
      </c>
      <c r="N173" s="85">
        <f>'12peso'!N173*'12var'!N173/100</f>
        <v>-6.3487999999999999E-4</v>
      </c>
      <c r="O173" s="85">
        <f>'12peso'!O173*'12var'!O173/100</f>
        <v>1.6917099999999999E-3</v>
      </c>
      <c r="P173" s="85">
        <f>'12peso'!P173*'12var'!P173/100</f>
        <v>2.9856599999999998E-3</v>
      </c>
      <c r="Q173" s="85">
        <f>'12peso'!Q173*'12var'!Q173/100</f>
        <v>-1.4175000000000001E-3</v>
      </c>
      <c r="R173" s="85">
        <f>'12peso'!R173*'12var'!R173/100</f>
        <v>-7.9309999999999992E-4</v>
      </c>
      <c r="S173" s="85">
        <f>'12peso'!S173*'12var'!S173/100</f>
        <v>9.4395000000000004E-4</v>
      </c>
      <c r="T173" s="85">
        <f>'12peso'!T173*'12var'!T173/100</f>
        <v>1.3817599999999999E-3</v>
      </c>
      <c r="U173" s="85">
        <f>'12peso'!U173*'12var'!U173/100</f>
        <v>1.4396099999999998E-3</v>
      </c>
      <c r="V173" s="85">
        <f>'12peso'!V173*'12var'!V173/100</f>
        <v>2.0290999999999998E-3</v>
      </c>
      <c r="W173" s="85">
        <f>'12peso'!W173*'12var'!W173/100</f>
        <v>1.5256999999999998E-3</v>
      </c>
      <c r="X173" s="85">
        <f>'12peso'!X173*'12var'!X173/100</f>
        <v>1.11724E-3</v>
      </c>
      <c r="Y173" s="85">
        <f>'12peso'!Y173*'12var'!Y173/100</f>
        <v>7.7525999999999995E-4</v>
      </c>
      <c r="Z173" s="85">
        <f>'12peso'!Z173*'12var'!Z173/100</f>
        <v>-6.402E-5</v>
      </c>
      <c r="AA173" s="85">
        <f>'12peso'!AA173*'12var'!AA173/100</f>
        <v>1.0873199999999999E-3</v>
      </c>
      <c r="AB173" s="85">
        <f>'12peso'!AB173*'12var'!AB173/100</f>
        <v>1.9869000000000002E-3</v>
      </c>
      <c r="AC173" s="85">
        <f>'12peso'!AC173*'12var'!AC173/100</f>
        <v>3.1609999999999999E-4</v>
      </c>
      <c r="AD173" s="85">
        <f>'12peso'!AD173*'12var'!AD173/100</f>
        <v>9.7830000000000009E-4</v>
      </c>
      <c r="AE173" s="85">
        <f>'12peso'!AE173*'12var'!AE173/100</f>
        <v>1.199E-3</v>
      </c>
      <c r="AF173" s="85">
        <f>'12peso'!AF173*'12var'!AF173/100</f>
        <v>-8.8079999999999997E-5</v>
      </c>
      <c r="AG173" s="85">
        <f>'12peso'!AG173*'12var'!AG173/100</f>
        <v>1.3127999999999998E-3</v>
      </c>
      <c r="AH173" s="85">
        <f>'12peso'!AH173*'12var'!AH173/100</f>
        <v>-4.4000000000000006E-5</v>
      </c>
      <c r="AI173" s="85">
        <f>'12peso'!AI173*'12var'!AI173/100</f>
        <v>9.701E-4</v>
      </c>
      <c r="AJ173" s="85">
        <f>'12peso'!AJ173*'12var'!AJ173/100</f>
        <v>-4.2588000000000001E-4</v>
      </c>
      <c r="AK173" s="85">
        <f>'12peso'!AK173*'12var'!AK173/100</f>
        <v>-1.2010200000000001E-3</v>
      </c>
      <c r="AL173" s="85">
        <f>'12peso'!AL173*'12var'!AL173/100</f>
        <v>-9.1675999999999997E-4</v>
      </c>
      <c r="AM173" s="85">
        <f>'12peso'!AM173*'12var'!AM173/100</f>
        <v>1.2366899999999999E-3</v>
      </c>
      <c r="AN173" s="85">
        <f>'12peso'!AN173*'12var'!AN173/100</f>
        <v>5.6497999999999997E-4</v>
      </c>
    </row>
    <row r="174" spans="1:40" x14ac:dyDescent="0.25">
      <c r="A174" s="64" t="str">
        <f>'12peso'!A174</f>
        <v>c</v>
      </c>
      <c r="B174" s="64" t="str">
        <f>'12peso'!B174</f>
        <v>nd</v>
      </c>
      <c r="C174" s="64" t="str">
        <f>'12peso'!C174</f>
        <v>a</v>
      </c>
      <c r="D174" s="64"/>
      <c r="E174" s="87">
        <f>'12peso'!E174</f>
        <v>1112025</v>
      </c>
      <c r="F174" s="88">
        <f>'12peso'!F174</f>
        <v>1112025</v>
      </c>
      <c r="G174" s="39" t="str">
        <f>'12peso'!G174</f>
        <v>Pão de queijo</v>
      </c>
      <c r="H174" s="85">
        <f>'12peso'!H174*'12var'!H174/100</f>
        <v>2.2931999999999998E-4</v>
      </c>
      <c r="I174" s="85">
        <f>'12peso'!I174*'12var'!I174/100</f>
        <v>3.6445E-4</v>
      </c>
      <c r="J174" s="85">
        <f>'12peso'!J174*'12var'!J174/100</f>
        <v>2.2599999999999999E-4</v>
      </c>
      <c r="K174" s="85">
        <f>'12peso'!K174*'12var'!K174/100</f>
        <v>6.0599999999999996E-5</v>
      </c>
      <c r="L174" s="85">
        <f>'12peso'!L174*'12var'!L174/100</f>
        <v>1.2928000000000001E-4</v>
      </c>
      <c r="M174" s="85">
        <f>'12peso'!M174*'12var'!M174/100</f>
        <v>3.8783999999999997E-4</v>
      </c>
      <c r="N174" s="85">
        <f>'12peso'!N174*'12var'!N174/100</f>
        <v>-1.236E-4</v>
      </c>
      <c r="O174" s="85">
        <f>'12peso'!O174*'12var'!O174/100</f>
        <v>6.6990000000000007E-5</v>
      </c>
      <c r="P174" s="85">
        <f>'12peso'!P174*'12var'!P174/100</f>
        <v>-1.8269999999999997E-4</v>
      </c>
      <c r="Q174" s="85">
        <f>'12peso'!Q174*'12var'!Q174/100</f>
        <v>3.2400000000000007E-4</v>
      </c>
      <c r="R174" s="85">
        <f>'12peso'!R174*'12var'!R174/100</f>
        <v>2.4239999999999998E-4</v>
      </c>
      <c r="S174" s="85">
        <f>'12peso'!S174*'12var'!S174/100</f>
        <v>3.7332000000000006E-4</v>
      </c>
      <c r="T174" s="85">
        <f>'12peso'!T174*'12var'!T174/100</f>
        <v>2.3072000000000001E-4</v>
      </c>
      <c r="U174" s="85">
        <f>'12peso'!U174*'12var'!U174/100</f>
        <v>1.0350000000000001E-5</v>
      </c>
      <c r="V174" s="85">
        <f>'12peso'!V174*'12var'!V174/100</f>
        <v>3.7720000000000006E-4</v>
      </c>
      <c r="W174" s="85">
        <f>'12peso'!W174*'12var'!W174/100</f>
        <v>2.5584000000000002E-4</v>
      </c>
      <c r="X174" s="85">
        <f>'12peso'!X174*'12var'!X174/100</f>
        <v>4.0336999999999995E-4</v>
      </c>
      <c r="Y174" s="85">
        <f>'12peso'!Y174*'12var'!Y174/100</f>
        <v>2.8620000000000002E-4</v>
      </c>
      <c r="Z174" s="85">
        <f>'12peso'!Z174*'12var'!Z174/100</f>
        <v>2.1285E-4</v>
      </c>
      <c r="AA174" s="85">
        <f>'12peso'!AA174*'12var'!AA174/100</f>
        <v>3.5370999999999997E-4</v>
      </c>
      <c r="AB174" s="85">
        <f>'12peso'!AB174*'12var'!AB174/100</f>
        <v>4.3119999999999996E-4</v>
      </c>
      <c r="AC174" s="85">
        <f>'12peso'!AC174*'12var'!AC174/100</f>
        <v>1.5232000000000001E-4</v>
      </c>
      <c r="AD174" s="85">
        <f>'12peso'!AD174*'12var'!AD174/100</f>
        <v>-1.4559999999999999E-4</v>
      </c>
      <c r="AE174" s="85">
        <f>'12peso'!AE174*'12var'!AE174/100</f>
        <v>3.9117000000000004E-4</v>
      </c>
      <c r="AF174" s="85">
        <f>'12peso'!AF174*'12var'!AF174/100</f>
        <v>-2.6000000000000002E-5</v>
      </c>
      <c r="AG174" s="85">
        <f>'12peso'!AG174*'12var'!AG174/100</f>
        <v>6.9649999999999999E-5</v>
      </c>
      <c r="AH174" s="85">
        <f>'12peso'!AH174*'12var'!AH174/100</f>
        <v>4.8954000000000001E-4</v>
      </c>
      <c r="AI174" s="85">
        <f>'12peso'!AI174*'12var'!AI174/100</f>
        <v>1.8179999999999997E-4</v>
      </c>
      <c r="AJ174" s="85">
        <f>'12peso'!AJ174*'12var'!AJ174/100</f>
        <v>4.4440000000000001E-5</v>
      </c>
      <c r="AK174" s="85">
        <f>'12peso'!AK174*'12var'!AK174/100</f>
        <v>1.0653000000000001E-4</v>
      </c>
      <c r="AL174" s="85">
        <f>'12peso'!AL174*'12var'!AL174/100</f>
        <v>3.7572000000000001E-4</v>
      </c>
      <c r="AM174" s="85">
        <f>'12peso'!AM174*'12var'!AM174/100</f>
        <v>-1.8450000000000001E-5</v>
      </c>
      <c r="AN174" s="85">
        <f>'12peso'!AN174*'12var'!AN174/100</f>
        <v>-2.1320000000000003E-4</v>
      </c>
    </row>
    <row r="175" spans="1:40" x14ac:dyDescent="0.25">
      <c r="A175" s="64">
        <f>'12peso'!A175</f>
        <v>0</v>
      </c>
      <c r="B175" s="64">
        <f>'12peso'!B175</f>
        <v>0</v>
      </c>
      <c r="C175" s="64">
        <f>'12peso'!C175</f>
        <v>0</v>
      </c>
      <c r="D175" s="64"/>
      <c r="E175" s="110">
        <f>'12peso'!E175</f>
        <v>1113000</v>
      </c>
      <c r="F175" s="114">
        <f>'12peso'!F175</f>
        <v>1113</v>
      </c>
      <c r="G175" s="99" t="str">
        <f>'12peso'!G175</f>
        <v>Óleos e gorduras</v>
      </c>
      <c r="H175" s="85">
        <f>'12peso'!H175*'12var'!H175/100</f>
        <v>1.6782499999999998E-3</v>
      </c>
      <c r="I175" s="85">
        <f>'12peso'!I175*'12var'!I175/100</f>
        <v>1.1483999999999999E-3</v>
      </c>
      <c r="J175" s="85">
        <f>'12peso'!J175*'12var'!J175/100</f>
        <v>7.3534999999999998E-3</v>
      </c>
      <c r="K175" s="85">
        <f>'12peso'!K175*'12var'!K175/100</f>
        <v>1.0447920000000001E-2</v>
      </c>
      <c r="L175" s="85">
        <f>'12peso'!L175*'12var'!L175/100</f>
        <v>1.3996349999999999E-2</v>
      </c>
      <c r="M175" s="85">
        <f>'12peso'!M175*'12var'!M175/100</f>
        <v>8.9048700000000005E-3</v>
      </c>
      <c r="N175" s="85">
        <f>'12peso'!N175*'12var'!N175/100</f>
        <v>3.7858400000000004E-3</v>
      </c>
      <c r="O175" s="85">
        <f>'12peso'!O175*'12var'!O175/100</f>
        <v>6.1070799999999991E-3</v>
      </c>
      <c r="P175" s="85">
        <f>'12peso'!P175*'12var'!P175/100</f>
        <v>1.2410399999999999E-2</v>
      </c>
      <c r="Q175" s="85">
        <f>'12peso'!Q175*'12var'!Q175/100</f>
        <v>1.4636699999999997E-2</v>
      </c>
      <c r="R175" s="85">
        <f>'12peso'!R175*'12var'!R175/100</f>
        <v>9.5728399999999991E-3</v>
      </c>
      <c r="S175" s="85">
        <f>'12peso'!S175*'12var'!S175/100</f>
        <v>-7.0707000000000007E-4</v>
      </c>
      <c r="T175" s="85">
        <f>'12peso'!T175*'12var'!T175/100</f>
        <v>1.0778000000000001E-3</v>
      </c>
      <c r="U175" s="85">
        <f>'12peso'!U175*'12var'!U175/100</f>
        <v>-2.6765000000000003E-4</v>
      </c>
      <c r="V175" s="85">
        <f>'12peso'!V175*'12var'!V175/100</f>
        <v>-3.2977800000000002E-3</v>
      </c>
      <c r="W175" s="85">
        <f>'12peso'!W175*'12var'!W175/100</f>
        <v>-1.0783000000000001E-2</v>
      </c>
      <c r="X175" s="85">
        <f>'12peso'!X175*'12var'!X175/100</f>
        <v>-1.393456E-2</v>
      </c>
      <c r="Y175" s="85">
        <f>'12peso'!Y175*'12var'!Y175/100</f>
        <v>-9.6836999999999999E-3</v>
      </c>
      <c r="Z175" s="85">
        <f>'12peso'!Z175*'12var'!Z175/100</f>
        <v>-8.5015000000000004E-3</v>
      </c>
      <c r="AA175" s="85">
        <f>'12peso'!AA175*'12var'!AA175/100</f>
        <v>-5.7264000000000004E-3</v>
      </c>
      <c r="AB175" s="85">
        <f>'12peso'!AB175*'12var'!AB175/100</f>
        <v>-8.9375999999999995E-4</v>
      </c>
      <c r="AC175" s="85">
        <f>'12peso'!AC175*'12var'!AC175/100</f>
        <v>-2.4798700000000003E-3</v>
      </c>
      <c r="AD175" s="85">
        <f>'12peso'!AD175*'12var'!AD175/100</f>
        <v>8.3303999999999984E-4</v>
      </c>
      <c r="AE175" s="85">
        <f>'12peso'!AE175*'12var'!AE175/100</f>
        <v>1.5677400000000002E-3</v>
      </c>
      <c r="AF175" s="85">
        <f>'12peso'!AF175*'12var'!AF175/100</f>
        <v>2.71872E-3</v>
      </c>
      <c r="AG175" s="85">
        <f>'12peso'!AG175*'12var'!AG175/100</f>
        <v>-3.6872000000000001E-4</v>
      </c>
      <c r="AH175" s="85">
        <f>'12peso'!AH175*'12var'!AH175/100</f>
        <v>8.8755000000000014E-3</v>
      </c>
      <c r="AI175" s="85">
        <f>'12peso'!AI175*'12var'!AI175/100</f>
        <v>1.2066029999999998E-2</v>
      </c>
      <c r="AJ175" s="85">
        <f>'12peso'!AJ175*'12var'!AJ175/100</f>
        <v>5.2303200000000001E-3</v>
      </c>
      <c r="AK175" s="85">
        <f>'12peso'!AK175*'12var'!AK175/100</f>
        <v>8.0579999999999996E-4</v>
      </c>
      <c r="AL175" s="85">
        <f>'12peso'!AL175*'12var'!AL175/100</f>
        <v>-4.11423E-3</v>
      </c>
      <c r="AM175" s="85">
        <f>'12peso'!AM175*'12var'!AM175/100</f>
        <v>-1.308231E-2</v>
      </c>
      <c r="AN175" s="85">
        <f>'12peso'!AN175*'12var'!AN175/100</f>
        <v>-8.4101000000000002E-3</v>
      </c>
    </row>
    <row r="176" spans="1:40" x14ac:dyDescent="0.25">
      <c r="A176" s="64" t="str">
        <f>'12peso'!A176</f>
        <v>c</v>
      </c>
      <c r="B176" s="64" t="str">
        <f>'12peso'!B176</f>
        <v>nd</v>
      </c>
      <c r="C176" s="64" t="str">
        <f>'12peso'!C176</f>
        <v>a</v>
      </c>
      <c r="D176" s="64"/>
      <c r="E176" s="87">
        <f>'12peso'!E176</f>
        <v>1113013</v>
      </c>
      <c r="F176" s="88">
        <f>'12peso'!F176</f>
        <v>1113013</v>
      </c>
      <c r="G176" s="39" t="str">
        <f>'12peso'!G176</f>
        <v>Óleo de soja</v>
      </c>
      <c r="H176" s="85">
        <f>'12peso'!H176*'12var'!H176/100</f>
        <v>5.1425000000000006E-4</v>
      </c>
      <c r="I176" s="85">
        <f>'12peso'!I176*'12var'!I176/100</f>
        <v>1.6275600000000001E-3</v>
      </c>
      <c r="J176" s="85">
        <f>'12peso'!J176*'12var'!J176/100</f>
        <v>5.7323000000000001E-3</v>
      </c>
      <c r="K176" s="85">
        <f>'12peso'!K176*'12var'!K176/100</f>
        <v>9.6917199999999992E-3</v>
      </c>
      <c r="L176" s="85">
        <f>'12peso'!L176*'12var'!L176/100</f>
        <v>1.1444160000000002E-2</v>
      </c>
      <c r="M176" s="85">
        <f>'12peso'!M176*'12var'!M176/100</f>
        <v>7.4982599999999996E-3</v>
      </c>
      <c r="N176" s="85">
        <f>'12peso'!N176*'12var'!N176/100</f>
        <v>3.3843600000000003E-3</v>
      </c>
      <c r="O176" s="85">
        <f>'12peso'!O176*'12var'!O176/100</f>
        <v>4.1725E-3</v>
      </c>
      <c r="P176" s="85">
        <f>'12peso'!P176*'12var'!P176/100</f>
        <v>8.9845500000000009E-3</v>
      </c>
      <c r="Q176" s="85">
        <f>'12peso'!Q176*'12var'!Q176/100</f>
        <v>1.0614149999999999E-2</v>
      </c>
      <c r="R176" s="85">
        <f>'12peso'!R176*'12var'!R176/100</f>
        <v>7.3547099999999987E-3</v>
      </c>
      <c r="S176" s="85">
        <f>'12peso'!S176*'12var'!S176/100</f>
        <v>-1.3923E-3</v>
      </c>
      <c r="T176" s="85">
        <f>'12peso'!T176*'12var'!T176/100</f>
        <v>-1.09399E-3</v>
      </c>
      <c r="U176" s="85">
        <f>'12peso'!U176*'12var'!U176/100</f>
        <v>-2.9299199999999999E-3</v>
      </c>
      <c r="V176" s="85">
        <f>'12peso'!V176*'12var'!V176/100</f>
        <v>-5.26014E-3</v>
      </c>
      <c r="W176" s="85">
        <f>'12peso'!W176*'12var'!W176/100</f>
        <v>-9.66616E-3</v>
      </c>
      <c r="X176" s="85">
        <f>'12peso'!X176*'12var'!X176/100</f>
        <v>-1.1580679999999999E-2</v>
      </c>
      <c r="Y176" s="85">
        <f>'12peso'!Y176*'12var'!Y176/100</f>
        <v>-1.0631799999999999E-2</v>
      </c>
      <c r="Z176" s="85">
        <f>'12peso'!Z176*'12var'!Z176/100</f>
        <v>-5.8170199999999991E-3</v>
      </c>
      <c r="AA176" s="85">
        <f>'12peso'!AA176*'12var'!AA176/100</f>
        <v>-5.8489199999999996E-3</v>
      </c>
      <c r="AB176" s="85">
        <f>'12peso'!AB176*'12var'!AB176/100</f>
        <v>-1.3867199999999999E-3</v>
      </c>
      <c r="AC176" s="85">
        <f>'12peso'!AC176*'12var'!AC176/100</f>
        <v>-3.1239400000000004E-3</v>
      </c>
      <c r="AD176" s="85">
        <f>'12peso'!AD176*'12var'!AD176/100</f>
        <v>-2.1988199999999998E-3</v>
      </c>
      <c r="AE176" s="85">
        <f>'12peso'!AE176*'12var'!AE176/100</f>
        <v>7.5113999999999997E-4</v>
      </c>
      <c r="AF176" s="85">
        <f>'12peso'!AF176*'12var'!AF176/100</f>
        <v>6.9574999999999997E-4</v>
      </c>
      <c r="AG176" s="85">
        <f>'12peso'!AG176*'12var'!AG176/100</f>
        <v>-8.8767999999999996E-4</v>
      </c>
      <c r="AH176" s="85">
        <f>'12peso'!AH176*'12var'!AH176/100</f>
        <v>8.87604E-3</v>
      </c>
      <c r="AI176" s="85">
        <f>'12peso'!AI176*'12var'!AI176/100</f>
        <v>1.0826200000000001E-2</v>
      </c>
      <c r="AJ176" s="85">
        <f>'12peso'!AJ176*'12var'!AJ176/100</f>
        <v>3.5367799999999998E-3</v>
      </c>
      <c r="AK176" s="85">
        <f>'12peso'!AK176*'12var'!AK176/100</f>
        <v>-2.0440000000000001E-4</v>
      </c>
      <c r="AL176" s="85">
        <f>'12peso'!AL176*'12var'!AL176/100</f>
        <v>-4.7674800000000002E-3</v>
      </c>
      <c r="AM176" s="85">
        <f>'12peso'!AM176*'12var'!AM176/100</f>
        <v>-1.4123460000000001E-2</v>
      </c>
      <c r="AN176" s="85">
        <f>'12peso'!AN176*'12var'!AN176/100</f>
        <v>-7.102820000000001E-3</v>
      </c>
    </row>
    <row r="177" spans="1:40" x14ac:dyDescent="0.25">
      <c r="A177" s="64" t="str">
        <f>'12peso'!A177</f>
        <v>c</v>
      </c>
      <c r="B177" s="64" t="str">
        <f>'12peso'!B177</f>
        <v>nd</v>
      </c>
      <c r="C177" s="64" t="str">
        <f>'12peso'!C177</f>
        <v>a</v>
      </c>
      <c r="D177" s="64"/>
      <c r="E177" s="87">
        <f>'12peso'!E177</f>
        <v>1113014</v>
      </c>
      <c r="F177" s="88">
        <f>'12peso'!F177</f>
        <v>1113014</v>
      </c>
      <c r="G177" s="39" t="str">
        <f>'12peso'!G177</f>
        <v>Azeite de oliva</v>
      </c>
      <c r="H177" s="85">
        <f>'12peso'!H177*'12var'!H177/100</f>
        <v>-1.4210000000000001E-4</v>
      </c>
      <c r="I177" s="85">
        <f>'12peso'!I177*'12var'!I177/100</f>
        <v>-2.3232E-4</v>
      </c>
      <c r="J177" s="85">
        <f>'12peso'!J177*'12var'!J177/100</f>
        <v>1.4518000000000002E-4</v>
      </c>
      <c r="K177" s="85">
        <f>'12peso'!K177*'12var'!K177/100</f>
        <v>-2.2944E-4</v>
      </c>
      <c r="L177" s="85">
        <f>'12peso'!L177*'12var'!L177/100</f>
        <v>3.7130000000000003E-4</v>
      </c>
      <c r="M177" s="85">
        <f>'12peso'!M177*'12var'!M177/100</f>
        <v>-3.8479000000000009E-4</v>
      </c>
      <c r="N177" s="85">
        <f>'12peso'!N177*'12var'!N177/100</f>
        <v>5.6400000000000002E-5</v>
      </c>
      <c r="O177" s="85">
        <f>'12peso'!O177*'12var'!O177/100</f>
        <v>3.5099999999999999E-5</v>
      </c>
      <c r="P177" s="85">
        <f>'12peso'!P177*'12var'!P177/100</f>
        <v>4.4460000000000002E-4</v>
      </c>
      <c r="Q177" s="85">
        <f>'12peso'!Q177*'12var'!Q177/100</f>
        <v>9.7169999999999979E-5</v>
      </c>
      <c r="R177" s="85">
        <f>'12peso'!R177*'12var'!R177/100</f>
        <v>0</v>
      </c>
      <c r="S177" s="85">
        <f>'12peso'!S177*'12var'!S177/100</f>
        <v>2.8670000000000003E-4</v>
      </c>
      <c r="T177" s="85">
        <f>'12peso'!T177*'12var'!T177/100</f>
        <v>2.7375999999999995E-4</v>
      </c>
      <c r="U177" s="85">
        <f>'12peso'!U177*'12var'!U177/100</f>
        <v>7.1573999999999997E-4</v>
      </c>
      <c r="V177" s="85">
        <f>'12peso'!V177*'12var'!V177/100</f>
        <v>7.7759999999999993E-4</v>
      </c>
      <c r="W177" s="85">
        <f>'12peso'!W177*'12var'!W177/100</f>
        <v>-7.9679999999999996E-5</v>
      </c>
      <c r="X177" s="85">
        <f>'12peso'!X177*'12var'!X177/100</f>
        <v>-1.1856E-4</v>
      </c>
      <c r="Y177" s="85">
        <f>'12peso'!Y177*'12var'!Y177/100</f>
        <v>2.0824999999999999E-4</v>
      </c>
      <c r="Z177" s="85">
        <f>'12peso'!Z177*'12var'!Z177/100</f>
        <v>-1.4267999999999998E-4</v>
      </c>
      <c r="AA177" s="85">
        <f>'12peso'!AA177*'12var'!AA177/100</f>
        <v>-3.3809999999999998E-4</v>
      </c>
      <c r="AB177" s="85">
        <f>'12peso'!AB177*'12var'!AB177/100</f>
        <v>2.4582E-4</v>
      </c>
      <c r="AC177" s="85">
        <f>'12peso'!AC177*'12var'!AC177/100</f>
        <v>-2.4200000000000001E-6</v>
      </c>
      <c r="AD177" s="85">
        <f>'12peso'!AD177*'12var'!AD177/100</f>
        <v>1.0411200000000002E-3</v>
      </c>
      <c r="AE177" s="85">
        <f>'12peso'!AE177*'12var'!AE177/100</f>
        <v>7.3750000000000009E-4</v>
      </c>
      <c r="AF177" s="85">
        <f>'12peso'!AF177*'12var'!AF177/100</f>
        <v>2.0640000000000003E-4</v>
      </c>
      <c r="AG177" s="85">
        <f>'12peso'!AG177*'12var'!AG177/100</f>
        <v>-4.4029999999999997E-5</v>
      </c>
      <c r="AH177" s="85">
        <f>'12peso'!AH177*'12var'!AH177/100</f>
        <v>-1.8176000000000002E-4</v>
      </c>
      <c r="AI177" s="85">
        <f>'12peso'!AI177*'12var'!AI177/100</f>
        <v>-3.0873000000000001E-4</v>
      </c>
      <c r="AJ177" s="85">
        <f>'12peso'!AJ177*'12var'!AJ177/100</f>
        <v>6.9160000000000001E-4</v>
      </c>
      <c r="AK177" s="85">
        <f>'12peso'!AK177*'12var'!AK177/100</f>
        <v>6.3249999999999992E-5</v>
      </c>
      <c r="AL177" s="85">
        <f>'12peso'!AL177*'12var'!AL177/100</f>
        <v>2.0493E-4</v>
      </c>
      <c r="AM177" s="85">
        <f>'12peso'!AM177*'12var'!AM177/100</f>
        <v>-1.6065E-4</v>
      </c>
      <c r="AN177" s="85">
        <f>'12peso'!AN177*'12var'!AN177/100</f>
        <v>-3.7443999999999997E-4</v>
      </c>
    </row>
    <row r="178" spans="1:40" x14ac:dyDescent="0.25">
      <c r="A178" s="64" t="str">
        <f>'12peso'!A178</f>
        <v>c</v>
      </c>
      <c r="B178" s="64" t="str">
        <f>'12peso'!B178</f>
        <v>nd</v>
      </c>
      <c r="C178" s="64" t="str">
        <f>'12peso'!C178</f>
        <v>a</v>
      </c>
      <c r="D178" s="64"/>
      <c r="E178" s="87">
        <f>'12peso'!E178</f>
        <v>1113040</v>
      </c>
      <c r="F178" s="88">
        <f>'12peso'!F178</f>
        <v>1113040</v>
      </c>
      <c r="G178" s="39" t="str">
        <f>'12peso'!G178</f>
        <v>Margarina</v>
      </c>
      <c r="H178" s="85">
        <f>'12peso'!H178*'12var'!H178/100</f>
        <v>1.2962499999999999E-3</v>
      </c>
      <c r="I178" s="85">
        <f>'12peso'!I178*'12var'!I178/100</f>
        <v>-2.142E-4</v>
      </c>
      <c r="J178" s="85">
        <f>'12peso'!J178*'12var'!J178/100</f>
        <v>1.4591999999999999E-3</v>
      </c>
      <c r="K178" s="85">
        <f>'12peso'!K178*'12var'!K178/100</f>
        <v>9.9514999999999998E-4</v>
      </c>
      <c r="L178" s="85">
        <f>'12peso'!L178*'12var'!L178/100</f>
        <v>2.17402E-3</v>
      </c>
      <c r="M178" s="85">
        <f>'12peso'!M178*'12var'!M178/100</f>
        <v>1.79452E-3</v>
      </c>
      <c r="N178" s="85">
        <f>'12peso'!N178*'12var'!N178/100</f>
        <v>3.2843999999999999E-4</v>
      </c>
      <c r="O178" s="85">
        <f>'12peso'!O178*'12var'!O178/100</f>
        <v>1.9344E-3</v>
      </c>
      <c r="P178" s="85">
        <f>'12peso'!P178*'12var'!P178/100</f>
        <v>3.0044299999999998E-3</v>
      </c>
      <c r="Q178" s="85">
        <f>'12peso'!Q178*'12var'!Q178/100</f>
        <v>3.9187800000000002E-3</v>
      </c>
      <c r="R178" s="85">
        <f>'12peso'!R178*'12var'!R178/100</f>
        <v>2.2059200000000005E-3</v>
      </c>
      <c r="S178" s="85">
        <f>'12peso'!S178*'12var'!S178/100</f>
        <v>3.9215999999999996E-4</v>
      </c>
      <c r="T178" s="85">
        <f>'12peso'!T178*'12var'!T178/100</f>
        <v>1.8838399999999997E-3</v>
      </c>
      <c r="U178" s="85">
        <f>'12peso'!U178*'12var'!U178/100</f>
        <v>1.9385099999999996E-3</v>
      </c>
      <c r="V178" s="85">
        <f>'12peso'!V178*'12var'!V178/100</f>
        <v>1.19574E-3</v>
      </c>
      <c r="W178" s="85">
        <f>'12peso'!W178*'12var'!W178/100</f>
        <v>-1.03509E-3</v>
      </c>
      <c r="X178" s="85">
        <f>'12peso'!X178*'12var'!X178/100</f>
        <v>-2.2235100000000002E-3</v>
      </c>
      <c r="Y178" s="85">
        <f>'12peso'!Y178*'12var'!Y178/100</f>
        <v>7.6560000000000007E-4</v>
      </c>
      <c r="Z178" s="85">
        <f>'12peso'!Z178*'12var'!Z178/100</f>
        <v>-2.5408200000000005E-3</v>
      </c>
      <c r="AA178" s="85">
        <f>'12peso'!AA178*'12var'!AA178/100</f>
        <v>4.8732000000000007E-4</v>
      </c>
      <c r="AB178" s="85">
        <f>'12peso'!AB178*'12var'!AB178/100</f>
        <v>2.5184000000000003E-4</v>
      </c>
      <c r="AC178" s="85">
        <f>'12peso'!AC178*'12var'!AC178/100</f>
        <v>6.1268999999999994E-4</v>
      </c>
      <c r="AD178" s="85">
        <f>'12peso'!AD178*'12var'!AD178/100</f>
        <v>2.0083200000000001E-3</v>
      </c>
      <c r="AE178" s="85">
        <f>'12peso'!AE178*'12var'!AE178/100</f>
        <v>6.3200000000000005E-5</v>
      </c>
      <c r="AF178" s="85">
        <f>'12peso'!AF178*'12var'!AF178/100</f>
        <v>1.8333900000000001E-3</v>
      </c>
      <c r="AG178" s="85">
        <f>'12peso'!AG178*'12var'!AG178/100</f>
        <v>5.6735999999999993E-4</v>
      </c>
      <c r="AH178" s="85">
        <f>'12peso'!AH178*'12var'!AH178/100</f>
        <v>1.8863999999999998E-4</v>
      </c>
      <c r="AI178" s="85">
        <f>'12peso'!AI178*'12var'!AI178/100</f>
        <v>1.5912000000000001E-3</v>
      </c>
      <c r="AJ178" s="85">
        <f>'12peso'!AJ178*'12var'!AJ178/100</f>
        <v>1.0016000000000001E-3</v>
      </c>
      <c r="AK178" s="85">
        <f>'12peso'!AK178*'12var'!AK178/100</f>
        <v>9.7154000000000001E-4</v>
      </c>
      <c r="AL178" s="85">
        <f>'12peso'!AL178*'12var'!AL178/100</f>
        <v>4.5529999999999995E-4</v>
      </c>
      <c r="AM178" s="85">
        <f>'12peso'!AM178*'12var'!AM178/100</f>
        <v>1.1969999999999999E-3</v>
      </c>
      <c r="AN178" s="85">
        <f>'12peso'!AN178*'12var'!AN178/100</f>
        <v>-9.1755999999999999E-4</v>
      </c>
    </row>
    <row r="179" spans="1:40" x14ac:dyDescent="0.25">
      <c r="A179" s="64">
        <f>'12peso'!A179</f>
        <v>0</v>
      </c>
      <c r="B179" s="64">
        <f>'12peso'!B179</f>
        <v>0</v>
      </c>
      <c r="C179" s="64">
        <f>'12peso'!C179</f>
        <v>0</v>
      </c>
      <c r="D179" s="64"/>
      <c r="E179" s="110">
        <f>'12peso'!E179</f>
        <v>1114000</v>
      </c>
      <c r="F179" s="114">
        <f>'12peso'!F179</f>
        <v>1114</v>
      </c>
      <c r="G179" s="99" t="str">
        <f>'12peso'!G179</f>
        <v>Bebidas e infusões</v>
      </c>
      <c r="H179" s="85">
        <f>'12peso'!H179*'12var'!H179/100</f>
        <v>1.3934810000000002E-2</v>
      </c>
      <c r="I179" s="85">
        <f>'12peso'!I179*'12var'!I179/100</f>
        <v>1.503055E-2</v>
      </c>
      <c r="J179" s="85">
        <f>'12peso'!J179*'12var'!J179/100</f>
        <v>1.5801059999999999E-2</v>
      </c>
      <c r="K179" s="85">
        <f>'12peso'!K179*'12var'!K179/100</f>
        <v>5.8984200000000006E-3</v>
      </c>
      <c r="L179" s="85">
        <f>'12peso'!L179*'12var'!L179/100</f>
        <v>1.6747979999999999E-2</v>
      </c>
      <c r="M179" s="85">
        <f>'12peso'!M179*'12var'!M179/100</f>
        <v>9.6762600000000008E-3</v>
      </c>
      <c r="N179" s="85">
        <f>'12peso'!N179*'12var'!N179/100</f>
        <v>7.3804099999999996E-3</v>
      </c>
      <c r="O179" s="85">
        <f>'12peso'!O179*'12var'!O179/100</f>
        <v>1.043884E-2</v>
      </c>
      <c r="P179" s="85">
        <f>'12peso'!P179*'12var'!P179/100</f>
        <v>2.7582840000000001E-2</v>
      </c>
      <c r="Q179" s="85">
        <f>'12peso'!Q179*'12var'!Q179/100</f>
        <v>3.5672000000000002E-2</v>
      </c>
      <c r="R179" s="85">
        <f>'12peso'!R179*'12var'!R179/100</f>
        <v>1.7154780000000001E-2</v>
      </c>
      <c r="S179" s="85">
        <f>'12peso'!S179*'12var'!S179/100</f>
        <v>5.7356200000000003E-3</v>
      </c>
      <c r="T179" s="85">
        <f>'12peso'!T179*'12var'!T179/100</f>
        <v>2.2833359999999997E-2</v>
      </c>
      <c r="U179" s="85">
        <f>'12peso'!U179*'12var'!U179/100</f>
        <v>2.4025300000000004E-3</v>
      </c>
      <c r="V179" s="85">
        <f>'12peso'!V179*'12var'!V179/100</f>
        <v>1.5821419999999999E-2</v>
      </c>
      <c r="W179" s="85">
        <f>'12peso'!W179*'12var'!W179/100</f>
        <v>1.237222E-2</v>
      </c>
      <c r="X179" s="85">
        <f>'12peso'!X179*'12var'!X179/100</f>
        <v>-7.0254400000000009E-3</v>
      </c>
      <c r="Y179" s="85">
        <f>'12peso'!Y179*'12var'!Y179/100</f>
        <v>-1.064474E-2</v>
      </c>
      <c r="Z179" s="85">
        <f>'12peso'!Z179*'12var'!Z179/100</f>
        <v>8.3738400000000004E-3</v>
      </c>
      <c r="AA179" s="85">
        <f>'12peso'!AA179*'12var'!AA179/100</f>
        <v>8.0436400000000012E-3</v>
      </c>
      <c r="AB179" s="85">
        <f>'12peso'!AB179*'12var'!AB179/100</f>
        <v>6.2271000000000002E-3</v>
      </c>
      <c r="AC179" s="85">
        <f>'12peso'!AC179*'12var'!AC179/100</f>
        <v>1.9593840000000001E-2</v>
      </c>
      <c r="AD179" s="85">
        <f>'12peso'!AD179*'12var'!AD179/100</f>
        <v>9.3845100000000004E-3</v>
      </c>
      <c r="AE179" s="85">
        <f>'12peso'!AE179*'12var'!AE179/100</f>
        <v>6.9897199999999996E-3</v>
      </c>
      <c r="AF179" s="85">
        <f>'12peso'!AF179*'12var'!AF179/100</f>
        <v>2.2687040000000002E-2</v>
      </c>
      <c r="AG179" s="85">
        <f>'12peso'!AG179*'12var'!AG179/100</f>
        <v>9.5784000000000008E-3</v>
      </c>
      <c r="AH179" s="85">
        <f>'12peso'!AH179*'12var'!AH179/100</f>
        <v>5.3339699999999986E-3</v>
      </c>
      <c r="AI179" s="85">
        <f>'12peso'!AI179*'12var'!AI179/100</f>
        <v>1.1883300000000001E-2</v>
      </c>
      <c r="AJ179" s="85">
        <f>'12peso'!AJ179*'12var'!AJ179/100</f>
        <v>1.0600079999999998E-2</v>
      </c>
      <c r="AK179" s="85">
        <f>'12peso'!AK179*'12var'!AK179/100</f>
        <v>1.3170959999999999E-2</v>
      </c>
      <c r="AL179" s="85">
        <f>'12peso'!AL179*'12var'!AL179/100</f>
        <v>1.156302E-2</v>
      </c>
      <c r="AM179" s="85">
        <f>'12peso'!AM179*'12var'!AM179/100</f>
        <v>1.8464000000000002E-3</v>
      </c>
      <c r="AN179" s="85">
        <f>'12peso'!AN179*'12var'!AN179/100</f>
        <v>2.2859400000000002E-2</v>
      </c>
    </row>
    <row r="180" spans="1:40" x14ac:dyDescent="0.25">
      <c r="A180" s="64" t="str">
        <f>'12peso'!A180</f>
        <v>c</v>
      </c>
      <c r="B180" s="64" t="str">
        <f>'12peso'!B180</f>
        <v>nd</v>
      </c>
      <c r="C180" s="64" t="str">
        <f>'12peso'!C180</f>
        <v>a</v>
      </c>
      <c r="D180" s="64"/>
      <c r="E180" s="87">
        <f>'12peso'!E180</f>
        <v>1114001</v>
      </c>
      <c r="F180" s="88">
        <f>'12peso'!F180</f>
        <v>1114001</v>
      </c>
      <c r="G180" s="39" t="str">
        <f>'12peso'!G180</f>
        <v>Suco de frutas</v>
      </c>
      <c r="H180" s="85">
        <f>'12peso'!H180*'12var'!H180/100</f>
        <v>1.1396000000000001E-4</v>
      </c>
      <c r="I180" s="85">
        <f>'12peso'!I180*'12var'!I180/100</f>
        <v>-7.1279999999999998E-4</v>
      </c>
      <c r="J180" s="85">
        <f>'12peso'!J180*'12var'!J180/100</f>
        <v>8.3512000000000007E-4</v>
      </c>
      <c r="K180" s="85">
        <f>'12peso'!K180*'12var'!K180/100</f>
        <v>2.2392899999999997E-3</v>
      </c>
      <c r="L180" s="85">
        <f>'12peso'!L180*'12var'!L180/100</f>
        <v>4.5444000000000007E-4</v>
      </c>
      <c r="M180" s="85">
        <f>'12peso'!M180*'12var'!M180/100</f>
        <v>-1.1354000000000001E-4</v>
      </c>
      <c r="N180" s="85">
        <f>'12peso'!N180*'12var'!N180/100</f>
        <v>-9.7199999999999991E-5</v>
      </c>
      <c r="O180" s="85">
        <f>'12peso'!O180*'12var'!O180/100</f>
        <v>1.5797600000000001E-3</v>
      </c>
      <c r="P180" s="85">
        <f>'12peso'!P180*'12var'!P180/100</f>
        <v>6.1636000000000004E-4</v>
      </c>
      <c r="Q180" s="85">
        <f>'12peso'!Q180*'12var'!Q180/100</f>
        <v>1.9751799999999996E-3</v>
      </c>
      <c r="R180" s="85">
        <f>'12peso'!R180*'12var'!R180/100</f>
        <v>8.9595000000000007E-4</v>
      </c>
      <c r="S180" s="85">
        <f>'12peso'!S180*'12var'!S180/100</f>
        <v>1.1233199999999999E-3</v>
      </c>
      <c r="T180" s="85">
        <f>'12peso'!T180*'12var'!T180/100</f>
        <v>9.599299999999999E-4</v>
      </c>
      <c r="U180" s="85">
        <f>'12peso'!U180*'12var'!U180/100</f>
        <v>1.4598000000000001E-4</v>
      </c>
      <c r="V180" s="85">
        <f>'12peso'!V180*'12var'!V180/100</f>
        <v>7.747199999999999E-4</v>
      </c>
      <c r="W180" s="85">
        <f>'12peso'!W180*'12var'!W180/100</f>
        <v>1.2911999999999999E-3</v>
      </c>
      <c r="X180" s="85">
        <f>'12peso'!X180*'12var'!X180/100</f>
        <v>3.2360000000000002E-5</v>
      </c>
      <c r="Y180" s="85">
        <f>'12peso'!Y180*'12var'!Y180/100</f>
        <v>4.3551000000000001E-4</v>
      </c>
      <c r="Z180" s="85">
        <f>'12peso'!Z180*'12var'!Z180/100</f>
        <v>-7.4198000000000005E-4</v>
      </c>
      <c r="AA180" s="85">
        <f>'12peso'!AA180*'12var'!AA180/100</f>
        <v>-5.2965E-4</v>
      </c>
      <c r="AB180" s="85">
        <f>'12peso'!AB180*'12var'!AB180/100</f>
        <v>-6.0647999999999995E-4</v>
      </c>
      <c r="AC180" s="85">
        <f>'12peso'!AC180*'12var'!AC180/100</f>
        <v>1.1088000000000001E-3</v>
      </c>
      <c r="AD180" s="85">
        <f>'12peso'!AD180*'12var'!AD180/100</f>
        <v>9.8331999999999998E-4</v>
      </c>
      <c r="AE180" s="85">
        <f>'12peso'!AE180*'12var'!AE180/100</f>
        <v>6.030600000000001E-4</v>
      </c>
      <c r="AF180" s="85">
        <f>'12peso'!AF180*'12var'!AF180/100</f>
        <v>5.5159999999999996E-4</v>
      </c>
      <c r="AG180" s="85">
        <f>'12peso'!AG180*'12var'!AG180/100</f>
        <v>-5.0336000000000001E-4</v>
      </c>
      <c r="AH180" s="85">
        <f>'12peso'!AH180*'12var'!AH180/100</f>
        <v>2.1642300000000001E-3</v>
      </c>
      <c r="AI180" s="85">
        <f>'12peso'!AI180*'12var'!AI180/100</f>
        <v>2.4085600000000001E-3</v>
      </c>
      <c r="AJ180" s="85">
        <f>'12peso'!AJ180*'12var'!AJ180/100</f>
        <v>7.4166E-4</v>
      </c>
      <c r="AK180" s="85">
        <f>'12peso'!AK180*'12var'!AK180/100</f>
        <v>3.0001000000000002E-4</v>
      </c>
      <c r="AL180" s="85">
        <f>'12peso'!AL180*'12var'!AL180/100</f>
        <v>1.8439199999999998E-3</v>
      </c>
      <c r="AM180" s="85">
        <f>'12peso'!AM180*'12var'!AM180/100</f>
        <v>-1.594E-5</v>
      </c>
      <c r="AN180" s="85">
        <f>'12peso'!AN180*'12var'!AN180/100</f>
        <v>3.1800000000000003E-4</v>
      </c>
    </row>
    <row r="181" spans="1:40" x14ac:dyDescent="0.25">
      <c r="A181" s="64" t="str">
        <f>'12peso'!A181</f>
        <v>c</v>
      </c>
      <c r="B181" s="64" t="str">
        <f>'12peso'!B181</f>
        <v>nd</v>
      </c>
      <c r="C181" s="64" t="str">
        <f>'12peso'!C181</f>
        <v>a</v>
      </c>
      <c r="D181" s="64"/>
      <c r="E181" s="87">
        <f>'12peso'!E181</f>
        <v>1114004</v>
      </c>
      <c r="F181" s="88">
        <f>'12peso'!F181</f>
        <v>1114004</v>
      </c>
      <c r="G181" s="39" t="str">
        <f>'12peso'!G181</f>
        <v>Açaí (emulsão)</v>
      </c>
      <c r="H181" s="85">
        <f>'12peso'!H181*'12var'!H181/100</f>
        <v>8.4966000000000002E-4</v>
      </c>
      <c r="I181" s="85">
        <f>'12peso'!I181*'12var'!I181/100</f>
        <v>3.3867900000000002E-3</v>
      </c>
      <c r="J181" s="85">
        <f>'12peso'!J181*'12var'!J181/100</f>
        <v>2.2694399999999997E-3</v>
      </c>
      <c r="K181" s="85">
        <f>'12peso'!K181*'12var'!K181/100</f>
        <v>1.3935999999999998E-3</v>
      </c>
      <c r="L181" s="85">
        <f>'12peso'!L181*'12var'!L181/100</f>
        <v>2.0874000000000001E-4</v>
      </c>
      <c r="M181" s="85">
        <f>'12peso'!M181*'12var'!M181/100</f>
        <v>2.3912000000000003E-4</v>
      </c>
      <c r="N181" s="85">
        <f>'12peso'!N181*'12var'!N181/100</f>
        <v>-2.9617599999999999E-3</v>
      </c>
      <c r="O181" s="85">
        <f>'12peso'!O181*'12var'!O181/100</f>
        <v>-2.6956300000000001E-3</v>
      </c>
      <c r="P181" s="85">
        <f>'12peso'!P181*'12var'!P181/100</f>
        <v>-1.9872000000000002E-3</v>
      </c>
      <c r="Q181" s="85">
        <f>'12peso'!Q181*'12var'!Q181/100</f>
        <v>-3.7950000000000006E-4</v>
      </c>
      <c r="R181" s="85">
        <f>'12peso'!R181*'12var'!R181/100</f>
        <v>3.3461999999999999E-4</v>
      </c>
      <c r="S181" s="85">
        <f>'12peso'!S181*'12var'!S181/100</f>
        <v>1.8501300000000002E-3</v>
      </c>
      <c r="T181" s="85">
        <f>'12peso'!T181*'12var'!T181/100</f>
        <v>4.4633600000000004E-3</v>
      </c>
      <c r="U181" s="85">
        <f>'12peso'!U181*'12var'!U181/100</f>
        <v>6.5906100000000002E-3</v>
      </c>
      <c r="V181" s="85">
        <f>'12peso'!V181*'12var'!V181/100</f>
        <v>8.3493600000000001E-3</v>
      </c>
      <c r="W181" s="85">
        <f>'12peso'!W181*'12var'!W181/100</f>
        <v>2.0276500000000002E-3</v>
      </c>
      <c r="X181" s="85">
        <f>'12peso'!X181*'12var'!X181/100</f>
        <v>-4.7085599999999997E-3</v>
      </c>
      <c r="Y181" s="85">
        <f>'12peso'!Y181*'12var'!Y181/100</f>
        <v>-3.2232200000000002E-3</v>
      </c>
      <c r="Z181" s="85">
        <f>'12peso'!Z181*'12var'!Z181/100</f>
        <v>-7.3469999999999991E-4</v>
      </c>
      <c r="AA181" s="85">
        <f>'12peso'!AA181*'12var'!AA181/100</f>
        <v>-3.2107400000000001E-3</v>
      </c>
      <c r="AB181" s="85">
        <f>'12peso'!AB181*'12var'!AB181/100</f>
        <v>-5.9184000000000007E-3</v>
      </c>
      <c r="AC181" s="85">
        <f>'12peso'!AC181*'12var'!AC181/100</f>
        <v>-1.52892E-3</v>
      </c>
      <c r="AD181" s="85">
        <f>'12peso'!AD181*'12var'!AD181/100</f>
        <v>-2.0234999999999996E-4</v>
      </c>
      <c r="AE181" s="85">
        <f>'12peso'!AE181*'12var'!AE181/100</f>
        <v>1.23201E-3</v>
      </c>
      <c r="AF181" s="85">
        <f>'12peso'!AF181*'12var'!AF181/100</f>
        <v>6.7868000000000008E-3</v>
      </c>
      <c r="AG181" s="85">
        <f>'12peso'!AG181*'12var'!AG181/100</f>
        <v>4.9531999999999996E-3</v>
      </c>
      <c r="AH181" s="85">
        <f>'12peso'!AH181*'12var'!AH181/100</f>
        <v>-1.482E-3</v>
      </c>
      <c r="AI181" s="85">
        <f>'12peso'!AI181*'12var'!AI181/100</f>
        <v>4.9356000000000009E-4</v>
      </c>
      <c r="AJ181" s="85">
        <f>'12peso'!AJ181*'12var'!AJ181/100</f>
        <v>-3.9559999999999997E-4</v>
      </c>
      <c r="AK181" s="85">
        <f>'12peso'!AK181*'12var'!AK181/100</f>
        <v>1.6633599999999998E-3</v>
      </c>
      <c r="AL181" s="85">
        <f>'12peso'!AL181*'12var'!AL181/100</f>
        <v>8.0028E-4</v>
      </c>
      <c r="AM181" s="85">
        <f>'12peso'!AM181*'12var'!AM181/100</f>
        <v>-4.5458E-3</v>
      </c>
      <c r="AN181" s="85">
        <f>'12peso'!AN181*'12var'!AN181/100</f>
        <v>-2.4750599999999998E-3</v>
      </c>
    </row>
    <row r="182" spans="1:40" x14ac:dyDescent="0.25">
      <c r="A182" s="64" t="str">
        <f>'12peso'!A182</f>
        <v>c</v>
      </c>
      <c r="B182" s="64" t="str">
        <f>'12peso'!B182</f>
        <v>nd</v>
      </c>
      <c r="C182" s="64" t="str">
        <f>'12peso'!C182</f>
        <v>a</v>
      </c>
      <c r="D182" s="64"/>
      <c r="E182" s="87">
        <f>'12peso'!E182</f>
        <v>1114022</v>
      </c>
      <c r="F182" s="88">
        <f>'12peso'!F182</f>
        <v>1114022</v>
      </c>
      <c r="G182" s="39" t="str">
        <f>'12peso'!G182</f>
        <v>Café moído</v>
      </c>
      <c r="H182" s="85">
        <f>'12peso'!H182*'12var'!H182/100</f>
        <v>7.5643200000000011E-3</v>
      </c>
      <c r="I182" s="85">
        <f>'12peso'!I182*'12var'!I182/100</f>
        <v>3.5406499999999998E-3</v>
      </c>
      <c r="J182" s="85">
        <f>'12peso'!J182*'12var'!J182/100</f>
        <v>8.1684599999999989E-3</v>
      </c>
      <c r="K182" s="85">
        <f>'12peso'!K182*'12var'!K182/100</f>
        <v>-4.9660000000000004E-4</v>
      </c>
      <c r="L182" s="85">
        <f>'12peso'!L182*'12var'!L182/100</f>
        <v>3.0328E-3</v>
      </c>
      <c r="M182" s="85">
        <f>'12peso'!M182*'12var'!M182/100</f>
        <v>-1.7512199999999999E-3</v>
      </c>
      <c r="N182" s="85">
        <f>'12peso'!N182*'12var'!N182/100</f>
        <v>-4.5432000000000003E-4</v>
      </c>
      <c r="O182" s="85">
        <f>'12peso'!O182*'12var'!O182/100</f>
        <v>-6.4005000000000008E-4</v>
      </c>
      <c r="P182" s="85">
        <f>'12peso'!P182*'12var'!P182/100</f>
        <v>5.7283200000000003E-3</v>
      </c>
      <c r="Q182" s="85">
        <f>'12peso'!Q182*'12var'!Q182/100</f>
        <v>1.0165509999999999E-2</v>
      </c>
      <c r="R182" s="85">
        <f>'12peso'!R182*'12var'!R182/100</f>
        <v>6.3254799999999988E-3</v>
      </c>
      <c r="S182" s="85">
        <f>'12peso'!S182*'12var'!S182/100</f>
        <v>2.7271999999999995E-3</v>
      </c>
      <c r="T182" s="85">
        <f>'12peso'!T182*'12var'!T182/100</f>
        <v>1.3621999999999998E-3</v>
      </c>
      <c r="U182" s="85">
        <f>'12peso'!U182*'12var'!U182/100</f>
        <v>2.01396E-3</v>
      </c>
      <c r="V182" s="85">
        <f>'12peso'!V182*'12var'!V182/100</f>
        <v>-1.4702200000000002E-3</v>
      </c>
      <c r="W182" s="85">
        <f>'12peso'!W182*'12var'!W182/100</f>
        <v>-5.25532E-3</v>
      </c>
      <c r="X182" s="85">
        <f>'12peso'!X182*'12var'!X182/100</f>
        <v>-6.5082599999999992E-3</v>
      </c>
      <c r="Y182" s="85">
        <f>'12peso'!Y182*'12var'!Y182/100</f>
        <v>-3.0208799999999997E-3</v>
      </c>
      <c r="Z182" s="85">
        <f>'12peso'!Z182*'12var'!Z182/100</f>
        <v>-4.6655999999999998E-3</v>
      </c>
      <c r="AA182" s="85">
        <f>'12peso'!AA182*'12var'!AA182/100</f>
        <v>-9.7119000000000014E-4</v>
      </c>
      <c r="AB182" s="85">
        <f>'12peso'!AB182*'12var'!AB182/100</f>
        <v>5.3684999999999996E-4</v>
      </c>
      <c r="AC182" s="85">
        <f>'12peso'!AC182*'12var'!AC182/100</f>
        <v>3.5730000000000007E-4</v>
      </c>
      <c r="AD182" s="85">
        <f>'12peso'!AD182*'12var'!AD182/100</f>
        <v>3.2004000000000006E-4</v>
      </c>
      <c r="AE182" s="85">
        <f>'12peso'!AE182*'12var'!AE182/100</f>
        <v>-3.2567999999999998E-3</v>
      </c>
      <c r="AF182" s="85">
        <f>'12peso'!AF182*'12var'!AF182/100</f>
        <v>1.4239299999999999E-3</v>
      </c>
      <c r="AG182" s="85">
        <f>'12peso'!AG182*'12var'!AG182/100</f>
        <v>-2.3235600000000001E-3</v>
      </c>
      <c r="AH182" s="85">
        <f>'12peso'!AH182*'12var'!AH182/100</f>
        <v>-3.0798000000000002E-4</v>
      </c>
      <c r="AI182" s="85">
        <f>'12peso'!AI182*'12var'!AI182/100</f>
        <v>4.9803599999999996E-3</v>
      </c>
      <c r="AJ182" s="85">
        <f>'12peso'!AJ182*'12var'!AJ182/100</f>
        <v>6.249450000000001E-3</v>
      </c>
      <c r="AK182" s="85">
        <f>'12peso'!AK182*'12var'!AK182/100</f>
        <v>5.6430600000000001E-3</v>
      </c>
      <c r="AL182" s="85">
        <f>'12peso'!AL182*'12var'!AL182/100</f>
        <v>4.69536E-3</v>
      </c>
      <c r="AM182" s="85">
        <f>'12peso'!AM182*'12var'!AM182/100</f>
        <v>-1.49142E-3</v>
      </c>
      <c r="AN182" s="85">
        <f>'12peso'!AN182*'12var'!AN182/100</f>
        <v>8.8175000000000005E-4</v>
      </c>
    </row>
    <row r="183" spans="1:40" x14ac:dyDescent="0.25">
      <c r="A183" s="64" t="str">
        <f>'12peso'!A183</f>
        <v>c</v>
      </c>
      <c r="B183" s="64" t="str">
        <f>'12peso'!B183</f>
        <v>nd</v>
      </c>
      <c r="C183" s="64" t="str">
        <f>'12peso'!C183</f>
        <v>a</v>
      </c>
      <c r="D183" s="64"/>
      <c r="E183" s="87">
        <f>'12peso'!E183</f>
        <v>1114023</v>
      </c>
      <c r="F183" s="88">
        <f>'12peso'!F183</f>
        <v>1114023</v>
      </c>
      <c r="G183" s="39" t="str">
        <f>'12peso'!G183</f>
        <v>Café solúvel</v>
      </c>
      <c r="H183" s="85">
        <f>'12peso'!H183*'12var'!H183/100</f>
        <v>1.1171999999999999E-4</v>
      </c>
      <c r="I183" s="85">
        <f>'12peso'!I183*'12var'!I183/100</f>
        <v>4.5140000000000002E-4</v>
      </c>
      <c r="J183" s="85">
        <f>'12peso'!J183*'12var'!J183/100</f>
        <v>6.3419999999999999E-5</v>
      </c>
      <c r="K183" s="85">
        <f>'12peso'!K183*'12var'!K183/100</f>
        <v>3.8807000000000002E-4</v>
      </c>
      <c r="L183" s="85">
        <f>'12peso'!L183*'12var'!L183/100</f>
        <v>-1.7401999999999996E-4</v>
      </c>
      <c r="M183" s="85">
        <f>'12peso'!M183*'12var'!M183/100</f>
        <v>5.4719999999999991E-5</v>
      </c>
      <c r="N183" s="85">
        <f>'12peso'!N183*'12var'!N183/100</f>
        <v>-4.4079999999999998E-5</v>
      </c>
      <c r="O183" s="85">
        <f>'12peso'!O183*'12var'!O183/100</f>
        <v>2.7180000000000005E-4</v>
      </c>
      <c r="P183" s="85">
        <f>'12peso'!P183*'12var'!P183/100</f>
        <v>3.6873000000000006E-4</v>
      </c>
      <c r="Q183" s="85">
        <f>'12peso'!Q183*'12var'!Q183/100</f>
        <v>-6.2399999999999995E-6</v>
      </c>
      <c r="R183" s="85">
        <f>'12peso'!R183*'12var'!R183/100</f>
        <v>-2.6039999999999999E-4</v>
      </c>
      <c r="S183" s="85">
        <f>'12peso'!S183*'12var'!S183/100</f>
        <v>1.9630000000000003E-4</v>
      </c>
      <c r="T183" s="85">
        <f>'12peso'!T183*'12var'!T183/100</f>
        <v>3.3440000000000005E-4</v>
      </c>
      <c r="U183" s="85">
        <f>'12peso'!U183*'12var'!U183/100</f>
        <v>1.0009999999999999E-4</v>
      </c>
      <c r="V183" s="85">
        <f>'12peso'!V183*'12var'!V183/100</f>
        <v>2.3405E-4</v>
      </c>
      <c r="W183" s="85">
        <f>'12peso'!W183*'12var'!W183/100</f>
        <v>-1.1856E-4</v>
      </c>
      <c r="X183" s="85">
        <f>'12peso'!X183*'12var'!X183/100</f>
        <v>1.6786000000000004E-4</v>
      </c>
      <c r="Y183" s="85">
        <f>'12peso'!Y183*'12var'!Y183/100</f>
        <v>-4.9599999999999999E-5</v>
      </c>
      <c r="Z183" s="85">
        <f>'12peso'!Z183*'12var'!Z183/100</f>
        <v>3.2032000000000002E-4</v>
      </c>
      <c r="AA183" s="85">
        <f>'12peso'!AA183*'12var'!AA183/100</f>
        <v>-2.8416999999999998E-4</v>
      </c>
      <c r="AB183" s="85">
        <f>'12peso'!AB183*'12var'!AB183/100</f>
        <v>1.5862000000000002E-4</v>
      </c>
      <c r="AC183" s="85">
        <f>'12peso'!AC183*'12var'!AC183/100</f>
        <v>-1.1935E-4</v>
      </c>
      <c r="AD183" s="85">
        <f>'12peso'!AD183*'12var'!AD183/100</f>
        <v>4.7429999999999998E-5</v>
      </c>
      <c r="AE183" s="85">
        <f>'12peso'!AE183*'12var'!AE183/100</f>
        <v>-2.1431999999999999E-4</v>
      </c>
      <c r="AF183" s="85">
        <f>'12peso'!AF183*'12var'!AF183/100</f>
        <v>-3.8740000000000005E-5</v>
      </c>
      <c r="AG183" s="85">
        <f>'12peso'!AG183*'12var'!AG183/100</f>
        <v>-1.4948000000000001E-4</v>
      </c>
      <c r="AH183" s="85">
        <f>'12peso'!AH183*'12var'!AH183/100</f>
        <v>-9.344E-5</v>
      </c>
      <c r="AI183" s="85">
        <f>'12peso'!AI183*'12var'!AI183/100</f>
        <v>2.8511999999999998E-4</v>
      </c>
      <c r="AJ183" s="85">
        <f>'12peso'!AJ183*'12var'!AJ183/100</f>
        <v>2.2330000000000003E-4</v>
      </c>
      <c r="AK183" s="85">
        <f>'12peso'!AK183*'12var'!AK183/100</f>
        <v>4.4237999999999998E-4</v>
      </c>
      <c r="AL183" s="85">
        <f>'12peso'!AL183*'12var'!AL183/100</f>
        <v>-2.2349999999999998E-4</v>
      </c>
      <c r="AM183" s="85">
        <f>'12peso'!AM183*'12var'!AM183/100</f>
        <v>1.4800000000000002E-5</v>
      </c>
      <c r="AN183" s="85">
        <f>'12peso'!AN183*'12var'!AN183/100</f>
        <v>1.4553E-4</v>
      </c>
    </row>
    <row r="184" spans="1:40" x14ac:dyDescent="0.25">
      <c r="A184" s="64" t="str">
        <f>'12peso'!A184</f>
        <v>c</v>
      </c>
      <c r="B184" s="64" t="str">
        <f>'12peso'!B184</f>
        <v>nd</v>
      </c>
      <c r="C184" s="64" t="str">
        <f>'12peso'!C184</f>
        <v>a</v>
      </c>
      <c r="D184" s="64"/>
      <c r="E184" s="87">
        <f>'12peso'!E184</f>
        <v>1114029</v>
      </c>
      <c r="F184" s="88">
        <f>'12peso'!F184</f>
        <v>1114029</v>
      </c>
      <c r="G184" s="39" t="str">
        <f>'12peso'!G184</f>
        <v>Chá</v>
      </c>
      <c r="H184" s="85">
        <f>'12peso'!H184*'12var'!H184/100</f>
        <v>6.6220000000000005E-4</v>
      </c>
      <c r="I184" s="85">
        <f>'12peso'!I184*'12var'!I184/100</f>
        <v>4.8199000000000007E-4</v>
      </c>
      <c r="J184" s="85">
        <f>'12peso'!J184*'12var'!J184/100</f>
        <v>-2.9139999999999998E-4</v>
      </c>
      <c r="K184" s="85">
        <f>'12peso'!K184*'12var'!K184/100</f>
        <v>1.842E-5</v>
      </c>
      <c r="L184" s="85">
        <f>'12peso'!L184*'12var'!L184/100</f>
        <v>1.14375E-3</v>
      </c>
      <c r="M184" s="85">
        <f>'12peso'!M184*'12var'!M184/100</f>
        <v>2.0789999999999998E-4</v>
      </c>
      <c r="N184" s="85">
        <f>'12peso'!N184*'12var'!N184/100</f>
        <v>3.4236000000000005E-4</v>
      </c>
      <c r="O184" s="85">
        <f>'12peso'!O184*'12var'!O184/100</f>
        <v>1.4310000000000001E-4</v>
      </c>
      <c r="P184" s="85">
        <f>'12peso'!P184*'12var'!P184/100</f>
        <v>5.8193999999999997E-4</v>
      </c>
      <c r="Q184" s="85">
        <f>'12peso'!Q184*'12var'!Q184/100</f>
        <v>1.4812000000000001E-4</v>
      </c>
      <c r="R184" s="85">
        <f>'12peso'!R184*'12var'!R184/100</f>
        <v>1.0304E-4</v>
      </c>
      <c r="S184" s="85">
        <f>'12peso'!S184*'12var'!S184/100</f>
        <v>3.1618499999999995E-3</v>
      </c>
      <c r="T184" s="85">
        <f>'12peso'!T184*'12var'!T184/100</f>
        <v>-1.5794999999999999E-4</v>
      </c>
      <c r="U184" s="85">
        <f>'12peso'!U184*'12var'!U184/100</f>
        <v>5.1899999999999994E-5</v>
      </c>
      <c r="V184" s="85">
        <f>'12peso'!V184*'12var'!V184/100</f>
        <v>8.9010000000000001E-4</v>
      </c>
      <c r="W184" s="85">
        <f>'12peso'!W184*'12var'!W184/100</f>
        <v>1.5249599999999999E-3</v>
      </c>
      <c r="X184" s="85">
        <f>'12peso'!X184*'12var'!X184/100</f>
        <v>1.1450400000000002E-3</v>
      </c>
      <c r="Y184" s="85">
        <f>'12peso'!Y184*'12var'!Y184/100</f>
        <v>2.1319199999999998E-3</v>
      </c>
      <c r="Z184" s="85">
        <f>'12peso'!Z184*'12var'!Z184/100</f>
        <v>1.1433599999999999E-3</v>
      </c>
      <c r="AA184" s="85">
        <f>'12peso'!AA184*'12var'!AA184/100</f>
        <v>1.1668799999999999E-3</v>
      </c>
      <c r="AB184" s="85">
        <f>'12peso'!AB184*'12var'!AB184/100</f>
        <v>3.6951199999999997E-3</v>
      </c>
      <c r="AC184" s="85">
        <f>'12peso'!AC184*'12var'!AC184/100</f>
        <v>4.8318799999999993E-3</v>
      </c>
      <c r="AD184" s="85">
        <f>'12peso'!AD184*'12var'!AD184/100</f>
        <v>1.9421999999999998E-3</v>
      </c>
      <c r="AE184" s="85">
        <f>'12peso'!AE184*'12var'!AE184/100</f>
        <v>-2.2101999999999999E-4</v>
      </c>
      <c r="AF184" s="85">
        <f>'12peso'!AF184*'12var'!AF184/100</f>
        <v>2.33358E-3</v>
      </c>
      <c r="AG184" s="85">
        <f>'12peso'!AG184*'12var'!AG184/100</f>
        <v>-3.3793999999999995E-4</v>
      </c>
      <c r="AH184" s="85">
        <f>'12peso'!AH184*'12var'!AH184/100</f>
        <v>1.3809599999999999E-3</v>
      </c>
      <c r="AI184" s="85">
        <f>'12peso'!AI184*'12var'!AI184/100</f>
        <v>2.8407000000000004E-4</v>
      </c>
      <c r="AJ184" s="85">
        <f>'12peso'!AJ184*'12var'!AJ184/100</f>
        <v>-4.9305999999999992E-4</v>
      </c>
      <c r="AK184" s="85">
        <f>'12peso'!AK184*'12var'!AK184/100</f>
        <v>6.9760000000000004E-4</v>
      </c>
      <c r="AL184" s="85">
        <f>'12peso'!AL184*'12var'!AL184/100</f>
        <v>-9.7350000000000008E-4</v>
      </c>
      <c r="AM184" s="85">
        <f>'12peso'!AM184*'12var'!AM184/100</f>
        <v>2.8620000000000002E-4</v>
      </c>
      <c r="AN184" s="85">
        <f>'12peso'!AN184*'12var'!AN184/100</f>
        <v>8.5094000000000001E-4</v>
      </c>
    </row>
    <row r="185" spans="1:40" x14ac:dyDescent="0.25">
      <c r="A185" s="64" t="str">
        <f>'12peso'!A185</f>
        <v>c</v>
      </c>
      <c r="B185" s="64" t="str">
        <f>'12peso'!B185</f>
        <v>nd</v>
      </c>
      <c r="C185" s="64" t="str">
        <f>'12peso'!C185</f>
        <v>a</v>
      </c>
      <c r="D185" s="64"/>
      <c r="E185" s="87">
        <f>'12peso'!E185</f>
        <v>1114083</v>
      </c>
      <c r="F185" s="88">
        <f>'12peso'!F185</f>
        <v>1114083</v>
      </c>
      <c r="G185" s="39" t="str">
        <f>'12peso'!G185</f>
        <v>Refrigerante e água mineral</v>
      </c>
      <c r="H185" s="85">
        <f>'12peso'!H185*'12var'!H185/100</f>
        <v>9.5396000000000012E-4</v>
      </c>
      <c r="I185" s="85">
        <f>'12peso'!I185*'12var'!I185/100</f>
        <v>8.5516199999999994E-3</v>
      </c>
      <c r="J185" s="85">
        <f>'12peso'!J185*'12var'!J185/100</f>
        <v>4.3104600000000003E-3</v>
      </c>
      <c r="K185" s="85">
        <f>'12peso'!K185*'12var'!K185/100</f>
        <v>-1.0992000000000003E-3</v>
      </c>
      <c r="L185" s="85">
        <f>'12peso'!L185*'12var'!L185/100</f>
        <v>1.84005E-3</v>
      </c>
      <c r="M185" s="85">
        <f>'12peso'!M185*'12var'!M185/100</f>
        <v>6.9451799999999996E-3</v>
      </c>
      <c r="N185" s="85">
        <f>'12peso'!N185*'12var'!N185/100</f>
        <v>8.1788699999999995E-3</v>
      </c>
      <c r="O185" s="85">
        <f>'12peso'!O185*'12var'!O185/100</f>
        <v>5.8170000000000001E-3</v>
      </c>
      <c r="P185" s="85">
        <f>'12peso'!P185*'12var'!P185/100</f>
        <v>1.0917780000000002E-2</v>
      </c>
      <c r="Q185" s="85">
        <f>'12peso'!Q185*'12var'!Q185/100</f>
        <v>1.200933E-2</v>
      </c>
      <c r="R185" s="85">
        <f>'12peso'!R185*'12var'!R185/100</f>
        <v>9.3010000000000002E-3</v>
      </c>
      <c r="S185" s="85">
        <f>'12peso'!S185*'12var'!S185/100</f>
        <v>-2.5024999999999995E-3</v>
      </c>
      <c r="T185" s="85">
        <f>'12peso'!T185*'12var'!T185/100</f>
        <v>1.0886260000000002E-2</v>
      </c>
      <c r="U185" s="85">
        <f>'12peso'!U185*'12var'!U185/100</f>
        <v>-1.0674E-3</v>
      </c>
      <c r="V185" s="85">
        <f>'12peso'!V185*'12var'!V185/100</f>
        <v>4.0264799999999998E-3</v>
      </c>
      <c r="W185" s="85">
        <f>'12peso'!W185*'12var'!W185/100</f>
        <v>1.0322199999999998E-2</v>
      </c>
      <c r="X185" s="85">
        <f>'12peso'!X185*'12var'!X185/100</f>
        <v>4.9937999999999996E-3</v>
      </c>
      <c r="Y185" s="85">
        <f>'12peso'!Y185*'12var'!Y185/100</f>
        <v>-3.4353600000000001E-3</v>
      </c>
      <c r="Z185" s="85">
        <f>'12peso'!Z185*'12var'!Z185/100</f>
        <v>2.34498E-3</v>
      </c>
      <c r="AA185" s="85">
        <f>'12peso'!AA185*'12var'!AA185/100</f>
        <v>1.6389800000000002E-3</v>
      </c>
      <c r="AB185" s="85">
        <f>'12peso'!AB185*'12var'!AB185/100</f>
        <v>2.9925000000000004E-3</v>
      </c>
      <c r="AC185" s="85">
        <f>'12peso'!AC185*'12var'!AC185/100</f>
        <v>9.482899999999999E-3</v>
      </c>
      <c r="AD185" s="85">
        <f>'12peso'!AD185*'12var'!AD185/100</f>
        <v>9.3378999999999999E-4</v>
      </c>
      <c r="AE185" s="85">
        <f>'12peso'!AE185*'12var'!AE185/100</f>
        <v>7.9398300000000019E-3</v>
      </c>
      <c r="AF185" s="85">
        <f>'12peso'!AF185*'12var'!AF185/100</f>
        <v>8.4240199999999991E-3</v>
      </c>
      <c r="AG185" s="85">
        <f>'12peso'!AG185*'12var'!AG185/100</f>
        <v>4.6696000000000003E-3</v>
      </c>
      <c r="AH185" s="85">
        <f>'12peso'!AH185*'12var'!AH185/100</f>
        <v>2.36973E-3</v>
      </c>
      <c r="AI185" s="85">
        <f>'12peso'!AI185*'12var'!AI185/100</f>
        <v>6.2832000000000001E-3</v>
      </c>
      <c r="AJ185" s="85">
        <f>'12peso'!AJ185*'12var'!AJ185/100</f>
        <v>9.3002000000000004E-4</v>
      </c>
      <c r="AK185" s="85">
        <f>'12peso'!AK185*'12var'!AK185/100</f>
        <v>3.4932100000000001E-3</v>
      </c>
      <c r="AL185" s="85">
        <f>'12peso'!AL185*'12var'!AL185/100</f>
        <v>3.568E-3</v>
      </c>
      <c r="AM185" s="85">
        <f>'12peso'!AM185*'12var'!AM185/100</f>
        <v>4.9472999999999991E-3</v>
      </c>
      <c r="AN185" s="85">
        <f>'12peso'!AN185*'12var'!AN185/100</f>
        <v>8.9292399999999997E-3</v>
      </c>
    </row>
    <row r="186" spans="1:40" x14ac:dyDescent="0.25">
      <c r="A186" s="64" t="str">
        <f>'12peso'!A186</f>
        <v>c</v>
      </c>
      <c r="B186" s="64" t="str">
        <f>'12peso'!B186</f>
        <v>nd</v>
      </c>
      <c r="C186" s="64" t="str">
        <f>'12peso'!C186</f>
        <v>a</v>
      </c>
      <c r="D186" s="64"/>
      <c r="E186" s="87">
        <f>'12peso'!E186</f>
        <v>1114084</v>
      </c>
      <c r="F186" s="88">
        <f>'12peso'!F186</f>
        <v>1114084</v>
      </c>
      <c r="G186" s="39" t="str">
        <f>'12peso'!G186</f>
        <v>Cerveja</v>
      </c>
      <c r="H186" s="85">
        <f>'12peso'!H186*'12var'!H186/100</f>
        <v>1.3558400000000001E-3</v>
      </c>
      <c r="I186" s="85">
        <f>'12peso'!I186*'12var'!I186/100</f>
        <v>-7.4802000000000007E-4</v>
      </c>
      <c r="J186" s="85">
        <f>'12peso'!J186*'12var'!J186/100</f>
        <v>3.5389999999999998E-5</v>
      </c>
      <c r="K186" s="85">
        <f>'12peso'!K186*'12var'!K186/100</f>
        <v>4.2383999999999998E-3</v>
      </c>
      <c r="L186" s="85">
        <f>'12peso'!L186*'12var'!L186/100</f>
        <v>1.0265280000000002E-2</v>
      </c>
      <c r="M186" s="85">
        <f>'12peso'!M186*'12var'!M186/100</f>
        <v>4.0790400000000008E-3</v>
      </c>
      <c r="N186" s="85">
        <f>'12peso'!N186*'12var'!N186/100</f>
        <v>2.8704000000000004E-3</v>
      </c>
      <c r="O186" s="85">
        <f>'12peso'!O186*'12var'!O186/100</f>
        <v>2.5481700000000002E-3</v>
      </c>
      <c r="P186" s="85">
        <f>'12peso'!P186*'12var'!P186/100</f>
        <v>9.9240400000000003E-3</v>
      </c>
      <c r="Q186" s="85">
        <f>'12peso'!Q186*'12var'!Q186/100</f>
        <v>1.1005620000000001E-2</v>
      </c>
      <c r="R186" s="85">
        <f>'12peso'!R186*'12var'!R186/100</f>
        <v>1.81843E-3</v>
      </c>
      <c r="S186" s="85">
        <f>'12peso'!S186*'12var'!S186/100</f>
        <v>-2.7048000000000003E-4</v>
      </c>
      <c r="T186" s="85">
        <f>'12peso'!T186*'12var'!T186/100</f>
        <v>4.0619200000000001E-3</v>
      </c>
      <c r="U186" s="85">
        <f>'12peso'!U186*'12var'!U186/100</f>
        <v>-5.568E-3</v>
      </c>
      <c r="V186" s="85">
        <f>'12peso'!V186*'12var'!V186/100</f>
        <v>2.70864E-3</v>
      </c>
      <c r="W186" s="85">
        <f>'12peso'!W186*'12var'!W186/100</f>
        <v>7.9190999999999994E-4</v>
      </c>
      <c r="X186" s="85">
        <f>'12peso'!X186*'12var'!X186/100</f>
        <v>-9.7733999999999994E-4</v>
      </c>
      <c r="Y186" s="85">
        <f>'12peso'!Y186*'12var'!Y186/100</f>
        <v>-1.94272E-3</v>
      </c>
      <c r="Z186" s="85">
        <f>'12peso'!Z186*'12var'!Z186/100</f>
        <v>1.0602019999999998E-2</v>
      </c>
      <c r="AA186" s="85">
        <f>'12peso'!AA186*'12var'!AA186/100</f>
        <v>1.0025559999999999E-2</v>
      </c>
      <c r="AB186" s="85">
        <f>'12peso'!AB186*'12var'!AB186/100</f>
        <v>4.5653399999999993E-3</v>
      </c>
      <c r="AC186" s="85">
        <f>'12peso'!AC186*'12var'!AC186/100</f>
        <v>4.601609999999999E-3</v>
      </c>
      <c r="AD186" s="85">
        <f>'12peso'!AD186*'12var'!AD186/100</f>
        <v>4.3120400000000005E-3</v>
      </c>
      <c r="AE186" s="85">
        <f>'12peso'!AE186*'12var'!AE186/100</f>
        <v>1.3525200000000001E-3</v>
      </c>
      <c r="AF186" s="85">
        <f>'12peso'!AF186*'12var'!AF186/100</f>
        <v>3.1664000000000002E-3</v>
      </c>
      <c r="AG186" s="85">
        <f>'12peso'!AG186*'12var'!AG186/100</f>
        <v>3.0545899999999998E-3</v>
      </c>
      <c r="AH186" s="85">
        <f>'12peso'!AH186*'12var'!AH186/100</f>
        <v>4.7640000000000003E-4</v>
      </c>
      <c r="AI186" s="85">
        <f>'12peso'!AI186*'12var'!AI186/100</f>
        <v>-4.2924199999999999E-3</v>
      </c>
      <c r="AJ186" s="85">
        <f>'12peso'!AJ186*'12var'!AJ186/100</f>
        <v>2.2053300000000001E-3</v>
      </c>
      <c r="AK186" s="85">
        <f>'12peso'!AK186*'12var'!AK186/100</f>
        <v>0</v>
      </c>
      <c r="AL186" s="85">
        <f>'12peso'!AL186*'12var'!AL186/100</f>
        <v>1.96809E-3</v>
      </c>
      <c r="AM186" s="85">
        <f>'12peso'!AM186*'12var'!AM186/100</f>
        <v>1.43486E-3</v>
      </c>
      <c r="AN186" s="85">
        <f>'12peso'!AN186*'12var'!AN186/100</f>
        <v>1.351284E-2</v>
      </c>
    </row>
    <row r="187" spans="1:40" x14ac:dyDescent="0.25">
      <c r="A187" s="64" t="str">
        <f>'12peso'!A187</f>
        <v>c</v>
      </c>
      <c r="B187" s="64" t="str">
        <f>'12peso'!B187</f>
        <v>nd</v>
      </c>
      <c r="C187" s="64" t="str">
        <f>'12peso'!C187</f>
        <v>a</v>
      </c>
      <c r="D187" s="64"/>
      <c r="E187" s="87">
        <f>'12peso'!E187</f>
        <v>1114085</v>
      </c>
      <c r="F187" s="88">
        <f>'12peso'!F187</f>
        <v>1114085</v>
      </c>
      <c r="G187" s="39" t="str">
        <f>'12peso'!G187</f>
        <v>Outras bebidas alcoólicas</v>
      </c>
      <c r="H187" s="85">
        <f>'12peso'!H187*'12var'!H187/100</f>
        <v>2.4191999999999998E-3</v>
      </c>
      <c r="I187" s="85">
        <f>'12peso'!I187*'12var'!I187/100</f>
        <v>1.2859000000000001E-4</v>
      </c>
      <c r="J187" s="85">
        <f>'12peso'!J187*'12var'!J187/100</f>
        <v>4.0774999999999996E-4</v>
      </c>
      <c r="K187" s="85">
        <f>'12peso'!K187*'12var'!K187/100</f>
        <v>-8.8691999999999992E-4</v>
      </c>
      <c r="L187" s="85">
        <f>'12peso'!L187*'12var'!L187/100</f>
        <v>3.4499999999999998E-5</v>
      </c>
      <c r="M187" s="85">
        <f>'12peso'!M187*'12var'!M187/100</f>
        <v>-8.0289999999999992E-5</v>
      </c>
      <c r="N187" s="85">
        <f>'12peso'!N187*'12var'!N187/100</f>
        <v>-4.2365000000000002E-4</v>
      </c>
      <c r="O187" s="85">
        <f>'12peso'!O187*'12var'!O187/100</f>
        <v>3.4988800000000002E-3</v>
      </c>
      <c r="P187" s="85">
        <f>'12peso'!P187*'12var'!P187/100</f>
        <v>1.52746E-3</v>
      </c>
      <c r="Q187" s="85">
        <f>'12peso'!Q187*'12var'!Q187/100</f>
        <v>6.9324999999999996E-4</v>
      </c>
      <c r="R187" s="85">
        <f>'12peso'!R187*'12var'!R187/100</f>
        <v>-1.3747499999999999E-3</v>
      </c>
      <c r="S187" s="85">
        <f>'12peso'!S187*'12var'!S187/100</f>
        <v>-6.3470000000000009E-4</v>
      </c>
      <c r="T187" s="85">
        <f>'12peso'!T187*'12var'!T187/100</f>
        <v>8.1935999999999999E-4</v>
      </c>
      <c r="U187" s="85">
        <f>'12peso'!U187*'12var'!U187/100</f>
        <v>1.7054999999999997E-4</v>
      </c>
      <c r="V187" s="85">
        <f>'12peso'!V187*'12var'!V187/100</f>
        <v>3.9619999999999998E-4</v>
      </c>
      <c r="W187" s="85">
        <f>'12peso'!W187*'12var'!W187/100</f>
        <v>1.7417400000000003E-3</v>
      </c>
      <c r="X187" s="85">
        <f>'12peso'!X187*'12var'!X187/100</f>
        <v>-1.2115800000000001E-3</v>
      </c>
      <c r="Y187" s="85">
        <f>'12peso'!Y187*'12var'!Y187/100</f>
        <v>-1.4975800000000001E-3</v>
      </c>
      <c r="Z187" s="85">
        <f>'12peso'!Z187*'12var'!Z187/100</f>
        <v>1.7728000000000001E-4</v>
      </c>
      <c r="AA187" s="85">
        <f>'12peso'!AA187*'12var'!AA187/100</f>
        <v>2.8833999999999999E-4</v>
      </c>
      <c r="AB187" s="85">
        <f>'12peso'!AB187*'12var'!AB187/100</f>
        <v>7.2084999999999998E-4</v>
      </c>
      <c r="AC187" s="85">
        <f>'12peso'!AC187*'12var'!AC187/100</f>
        <v>7.9022999999999995E-4</v>
      </c>
      <c r="AD187" s="85">
        <f>'12peso'!AD187*'12var'!AD187/100</f>
        <v>9.4689999999999998E-4</v>
      </c>
      <c r="AE187" s="85">
        <f>'12peso'!AE187*'12var'!AE187/100</f>
        <v>-3.7977999999999997E-4</v>
      </c>
      <c r="AF187" s="85">
        <f>'12peso'!AF187*'12var'!AF187/100</f>
        <v>5.5250000000000001E-5</v>
      </c>
      <c r="AG187" s="85">
        <f>'12peso'!AG187*'12var'!AG187/100</f>
        <v>2.4177999999999998E-4</v>
      </c>
      <c r="AH187" s="85">
        <f>'12peso'!AH187*'12var'!AH187/100</f>
        <v>8.8614E-4</v>
      </c>
      <c r="AI187" s="85">
        <f>'12peso'!AI187*'12var'!AI187/100</f>
        <v>1.46462E-3</v>
      </c>
      <c r="AJ187" s="85">
        <f>'12peso'!AJ187*'12var'!AJ187/100</f>
        <v>1.023E-3</v>
      </c>
      <c r="AK187" s="85">
        <f>'12peso'!AK187*'12var'!AK187/100</f>
        <v>8.9504999999999999E-4</v>
      </c>
      <c r="AL187" s="85">
        <f>'12peso'!AL187*'12var'!AL187/100</f>
        <v>-8.8719999999999991E-5</v>
      </c>
      <c r="AM187" s="85">
        <f>'12peso'!AM187*'12var'!AM187/100</f>
        <v>1.2520399999999998E-3</v>
      </c>
      <c r="AN187" s="85">
        <f>'12peso'!AN187*'12var'!AN187/100</f>
        <v>7.0433999999999991E-4</v>
      </c>
    </row>
    <row r="188" spans="1:40" x14ac:dyDescent="0.25">
      <c r="A188" s="64">
        <f>'12peso'!A188</f>
        <v>0</v>
      </c>
      <c r="B188" s="64">
        <f>'12peso'!B188</f>
        <v>0</v>
      </c>
      <c r="C188" s="64">
        <f>'12peso'!C188</f>
        <v>0</v>
      </c>
      <c r="D188" s="64"/>
      <c r="E188" s="110">
        <f>'12peso'!E188</f>
        <v>1115000</v>
      </c>
      <c r="F188" s="114">
        <f>'12peso'!F188</f>
        <v>1115</v>
      </c>
      <c r="G188" s="99" t="str">
        <f>'12peso'!G188</f>
        <v>Enlatados e conservas</v>
      </c>
      <c r="H188" s="85">
        <f>'12peso'!H188*'12var'!H188/100</f>
        <v>2.3223200000000001E-3</v>
      </c>
      <c r="I188" s="85">
        <f>'12peso'!I188*'12var'!I188/100</f>
        <v>1.7819099999999998E-3</v>
      </c>
      <c r="J188" s="85">
        <f>'12peso'!J188*'12var'!J188/100</f>
        <v>3.2214E-4</v>
      </c>
      <c r="K188" s="85">
        <f>'12peso'!K188*'12var'!K188/100</f>
        <v>1.87148E-3</v>
      </c>
      <c r="L188" s="85">
        <f>'12peso'!L188*'12var'!L188/100</f>
        <v>2.0830499999999999E-3</v>
      </c>
      <c r="M188" s="85">
        <f>'12peso'!M188*'12var'!M188/100</f>
        <v>1.3866200000000001E-3</v>
      </c>
      <c r="N188" s="85">
        <f>'12peso'!N188*'12var'!N188/100</f>
        <v>2.5433999999999999E-3</v>
      </c>
      <c r="O188" s="85">
        <f>'12peso'!O188*'12var'!O188/100</f>
        <v>2.0657000000000002E-3</v>
      </c>
      <c r="P188" s="85">
        <f>'12peso'!P188*'12var'!P188/100</f>
        <v>4.4883999999999999E-4</v>
      </c>
      <c r="Q188" s="85">
        <f>'12peso'!Q188*'12var'!Q188/100</f>
        <v>1.1192999999999999E-3</v>
      </c>
      <c r="R188" s="85">
        <f>'12peso'!R188*'12var'!R188/100</f>
        <v>1.3288299999999998E-3</v>
      </c>
      <c r="S188" s="85">
        <f>'12peso'!S188*'12var'!S188/100</f>
        <v>4.6515999999999994E-4</v>
      </c>
      <c r="T188" s="85">
        <f>'12peso'!T188*'12var'!T188/100</f>
        <v>2.2822799999999998E-3</v>
      </c>
      <c r="U188" s="85">
        <f>'12peso'!U188*'12var'!U188/100</f>
        <v>2.1186E-3</v>
      </c>
      <c r="V188" s="85">
        <f>'12peso'!V188*'12var'!V188/100</f>
        <v>2.5694400000000001E-3</v>
      </c>
      <c r="W188" s="85">
        <f>'12peso'!W188*'12var'!W188/100</f>
        <v>1.3725599999999999E-3</v>
      </c>
      <c r="X188" s="85">
        <f>'12peso'!X188*'12var'!X188/100</f>
        <v>8.1899999999999996E-4</v>
      </c>
      <c r="Y188" s="85">
        <f>'12peso'!Y188*'12var'!Y188/100</f>
        <v>7.8767999999999991E-4</v>
      </c>
      <c r="Z188" s="85">
        <f>'12peso'!Z188*'12var'!Z188/100</f>
        <v>1.0363500000000001E-3</v>
      </c>
      <c r="AA188" s="85">
        <f>'12peso'!AA188*'12var'!AA188/100</f>
        <v>-4.4685000000000005E-4</v>
      </c>
      <c r="AB188" s="85">
        <f>'12peso'!AB188*'12var'!AB188/100</f>
        <v>1.18512E-3</v>
      </c>
      <c r="AC188" s="85">
        <f>'12peso'!AC188*'12var'!AC188/100</f>
        <v>1.17292E-3</v>
      </c>
      <c r="AD188" s="85">
        <f>'12peso'!AD188*'12var'!AD188/100</f>
        <v>1.9186399999999999E-3</v>
      </c>
      <c r="AE188" s="85">
        <f>'12peso'!AE188*'12var'!AE188/100</f>
        <v>6.9887999999999992E-4</v>
      </c>
      <c r="AF188" s="85">
        <f>'12peso'!AF188*'12var'!AF188/100</f>
        <v>6.4740000000000002E-4</v>
      </c>
      <c r="AG188" s="85">
        <f>'12peso'!AG188*'12var'!AG188/100</f>
        <v>-2.9825999999999995E-4</v>
      </c>
      <c r="AH188" s="85">
        <f>'12peso'!AH188*'12var'!AH188/100</f>
        <v>1.8072999999999999E-4</v>
      </c>
      <c r="AI188" s="85">
        <f>'12peso'!AI188*'12var'!AI188/100</f>
        <v>8.476E-4</v>
      </c>
      <c r="AJ188" s="85">
        <f>'12peso'!AJ188*'12var'!AJ188/100</f>
        <v>1.7256800000000001E-3</v>
      </c>
      <c r="AK188" s="85">
        <f>'12peso'!AK188*'12var'!AK188/100</f>
        <v>-2.6192000000000001E-4</v>
      </c>
      <c r="AL188" s="85">
        <f>'12peso'!AL188*'12var'!AL188/100</f>
        <v>1.5628799999999998E-3</v>
      </c>
      <c r="AM188" s="85">
        <f>'12peso'!AM188*'12var'!AM188/100</f>
        <v>-1.6430000000000001E-4</v>
      </c>
      <c r="AN188" s="85">
        <f>'12peso'!AN188*'12var'!AN188/100</f>
        <v>9.4946000000000006E-4</v>
      </c>
    </row>
    <row r="189" spans="1:40" x14ac:dyDescent="0.25">
      <c r="A189" s="64" t="str">
        <f>'12peso'!A189</f>
        <v>c</v>
      </c>
      <c r="B189" s="64" t="str">
        <f>'12peso'!B189</f>
        <v>nd</v>
      </c>
      <c r="C189" s="64" t="str">
        <f>'12peso'!C189</f>
        <v>a</v>
      </c>
      <c r="D189" s="64"/>
      <c r="E189" s="89">
        <f>'12peso'!E189</f>
        <v>9999999</v>
      </c>
      <c r="F189" s="88">
        <f>'12peso'!F189</f>
        <v>1115004</v>
      </c>
      <c r="G189" s="39" t="str">
        <f>'12peso'!G189</f>
        <v>Coco ralado</v>
      </c>
      <c r="H189" s="85">
        <f>'12peso'!H189*'12var'!H189/100</f>
        <v>3.6570000000000004E-5</v>
      </c>
      <c r="I189" s="85">
        <f>'12peso'!I189*'12var'!I189/100</f>
        <v>1.0418999999999999E-4</v>
      </c>
      <c r="J189" s="85">
        <f>'12peso'!J189*'12var'!J189/100</f>
        <v>-1.281E-4</v>
      </c>
      <c r="K189" s="85">
        <f>'12peso'!K189*'12var'!K189/100</f>
        <v>8.3489999999999988E-5</v>
      </c>
      <c r="L189" s="85">
        <f>'12peso'!L189*'12var'!L189/100</f>
        <v>-7.038E-5</v>
      </c>
      <c r="M189" s="85">
        <f>'12peso'!M189*'12var'!M189/100</f>
        <v>-1.2035999999999999E-4</v>
      </c>
      <c r="N189" s="85">
        <f>'12peso'!N189*'12var'!N189/100</f>
        <v>4.4220000000000007E-5</v>
      </c>
      <c r="O189" s="85">
        <f>'12peso'!O189*'12var'!O189/100</f>
        <v>-1.3400000000000001E-6</v>
      </c>
      <c r="P189" s="85">
        <f>'12peso'!P189*'12var'!P189/100</f>
        <v>2.6800000000000001E-5</v>
      </c>
      <c r="Q189" s="85">
        <f>'12peso'!Q189*'12var'!Q189/100</f>
        <v>3.4839999999999998E-5</v>
      </c>
      <c r="R189" s="85">
        <f>'12peso'!R189*'12var'!R189/100</f>
        <v>6.7000000000000004E-7</v>
      </c>
      <c r="S189" s="85">
        <f>'12peso'!S189*'12var'!S189/100</f>
        <v>-2.2967999999999998E-4</v>
      </c>
      <c r="T189" s="85">
        <f>'12peso'!T189*'12var'!T189/100</f>
        <v>1.4783999999999999E-4</v>
      </c>
      <c r="U189" s="85">
        <f>'12peso'!U189*'12var'!U189/100</f>
        <v>-2.5999999999999997E-6</v>
      </c>
      <c r="V189" s="85">
        <f>'12peso'!V189*'12var'!V189/100</f>
        <v>1.5808000000000003E-4</v>
      </c>
      <c r="W189" s="85">
        <f>'12peso'!W189*'12var'!W189/100</f>
        <v>1.2869999999999998E-4</v>
      </c>
      <c r="X189" s="85">
        <f>'12peso'!X189*'12var'!X189/100</f>
        <v>9.8340000000000011E-5</v>
      </c>
      <c r="Y189" s="85">
        <f>'12peso'!Y189*'12var'!Y189/100</f>
        <v>-3.0150000000000004E-5</v>
      </c>
      <c r="Z189" s="85">
        <f>'12peso'!Z189*'12var'!Z189/100</f>
        <v>2.2646E-4</v>
      </c>
      <c r="AA189" s="85">
        <f>'12peso'!AA189*'12var'!AA189/100</f>
        <v>1.2419999999999998E-5</v>
      </c>
      <c r="AB189" s="85">
        <f>'12peso'!AB189*'12var'!AB189/100</f>
        <v>5.0370000000000001E-5</v>
      </c>
      <c r="AC189" s="85">
        <f>'12peso'!AC189*'12var'!AC189/100</f>
        <v>1.8836999999999999E-4</v>
      </c>
      <c r="AD189" s="85">
        <f>'12peso'!AD189*'12var'!AD189/100</f>
        <v>2.0519000000000003E-4</v>
      </c>
      <c r="AE189" s="85">
        <f>'12peso'!AE189*'12var'!AE189/100</f>
        <v>-1.6920000000000002E-4</v>
      </c>
      <c r="AF189" s="85">
        <f>'12peso'!AF189*'12var'!AF189/100</f>
        <v>9.7999999999999997E-5</v>
      </c>
      <c r="AG189" s="85">
        <f>'12peso'!AG189*'12var'!AG189/100</f>
        <v>2.5418000000000001E-4</v>
      </c>
      <c r="AH189" s="85">
        <f>'12peso'!AH189*'12var'!AH189/100</f>
        <v>-1.9709999999999999E-5</v>
      </c>
      <c r="AI189" s="85">
        <f>'12peso'!AI189*'12var'!AI189/100</f>
        <v>3.3840000000000001E-5</v>
      </c>
      <c r="AJ189" s="85">
        <f>'12peso'!AJ189*'12var'!AJ189/100</f>
        <v>1.584E-4</v>
      </c>
      <c r="AK189" s="85">
        <f>'12peso'!AK189*'12var'!AK189/100</f>
        <v>9.2709999999999998E-5</v>
      </c>
      <c r="AL189" s="85">
        <f>'12peso'!AL189*'12var'!AL189/100</f>
        <v>2.6936000000000001E-4</v>
      </c>
      <c r="AM189" s="85">
        <f>'12peso'!AM189*'12var'!AM189/100</f>
        <v>-7.4690000000000005E-5</v>
      </c>
      <c r="AN189" s="85">
        <f>'12peso'!AN189*'12var'!AN189/100</f>
        <v>7.4479999999999992E-5</v>
      </c>
    </row>
    <row r="190" spans="1:40" x14ac:dyDescent="0.25">
      <c r="A190" s="64" t="str">
        <f>'12peso'!A190</f>
        <v>c</v>
      </c>
      <c r="B190" s="64" t="str">
        <f>'12peso'!B190</f>
        <v>nd</v>
      </c>
      <c r="C190" s="64" t="str">
        <f>'12peso'!C190</f>
        <v>a</v>
      </c>
      <c r="D190" s="64"/>
      <c r="E190" s="87">
        <f>'12peso'!E190</f>
        <v>1115006</v>
      </c>
      <c r="F190" s="88">
        <f>'12peso'!F190</f>
        <v>1115006</v>
      </c>
      <c r="G190" s="39" t="str">
        <f>'12peso'!G190</f>
        <v>Ervilha em conserva</v>
      </c>
      <c r="H190" s="85">
        <f>'12peso'!H190*'12var'!H190/100</f>
        <v>1.0669E-4</v>
      </c>
      <c r="I190" s="85">
        <f>'12peso'!I190*'12var'!I190/100</f>
        <v>-3.4310000000000002E-5</v>
      </c>
      <c r="J190" s="85">
        <f>'12peso'!J190*'12var'!J190/100</f>
        <v>9.4000000000000008E-5</v>
      </c>
      <c r="K190" s="85">
        <f>'12peso'!K190*'12var'!K190/100</f>
        <v>2.9279999999999997E-5</v>
      </c>
      <c r="L190" s="85">
        <f>'12peso'!L190*'12var'!L190/100</f>
        <v>6.7199999999999994E-5</v>
      </c>
      <c r="M190" s="85">
        <f>'12peso'!M190*'12var'!M190/100</f>
        <v>5.8559999999999995E-5</v>
      </c>
      <c r="N190" s="85">
        <f>'12peso'!N190*'12var'!N190/100</f>
        <v>1.2201000000000001E-4</v>
      </c>
      <c r="O190" s="85">
        <f>'12peso'!O190*'12var'!O190/100</f>
        <v>-3.15E-5</v>
      </c>
      <c r="P190" s="85">
        <f>'12peso'!P190*'12var'!P190/100</f>
        <v>1.5924999999999999E-4</v>
      </c>
      <c r="Q190" s="85">
        <f>'12peso'!Q190*'12var'!Q190/100</f>
        <v>1.2E-4</v>
      </c>
      <c r="R190" s="85">
        <f>'12peso'!R190*'12var'!R190/100</f>
        <v>1.1729999999999999E-4</v>
      </c>
      <c r="S190" s="85">
        <f>'12peso'!S190*'12var'!S190/100</f>
        <v>1.404E-4</v>
      </c>
      <c r="T190" s="85">
        <f>'12peso'!T190*'12var'!T190/100</f>
        <v>2.5387000000000001E-4</v>
      </c>
      <c r="U190" s="85">
        <f>'12peso'!U190*'12var'!U190/100</f>
        <v>7.3150000000000003E-5</v>
      </c>
      <c r="V190" s="85">
        <f>'12peso'!V190*'12var'!V190/100</f>
        <v>2.2792E-4</v>
      </c>
      <c r="W190" s="85">
        <f>'12peso'!W190*'12var'!W190/100</f>
        <v>1.5892E-4</v>
      </c>
      <c r="X190" s="85">
        <f>'12peso'!X190*'12var'!X190/100</f>
        <v>-3.4219999999999994E-5</v>
      </c>
      <c r="Y190" s="85">
        <f>'12peso'!Y190*'12var'!Y190/100</f>
        <v>4.7559999999999999E-5</v>
      </c>
      <c r="Z190" s="85">
        <f>'12peso'!Z190*'12var'!Z190/100</f>
        <v>8.3189999999999995E-5</v>
      </c>
      <c r="AA190" s="85">
        <f>'12peso'!AA190*'12var'!AA190/100</f>
        <v>5.1599999999999994E-5</v>
      </c>
      <c r="AB190" s="85">
        <f>'12peso'!AB190*'12var'!AB190/100</f>
        <v>8.3999999999999995E-5</v>
      </c>
      <c r="AC190" s="85">
        <f>'12peso'!AC190*'12var'!AC190/100</f>
        <v>-8.8800000000000004E-5</v>
      </c>
      <c r="AD190" s="85">
        <f>'12peso'!AD190*'12var'!AD190/100</f>
        <v>1.0088999999999999E-4</v>
      </c>
      <c r="AE190" s="85">
        <f>'12peso'!AE190*'12var'!AE190/100</f>
        <v>7.4999999999999993E-5</v>
      </c>
      <c r="AF190" s="85">
        <f>'12peso'!AF190*'12var'!AF190/100</f>
        <v>-4.941000000000001E-5</v>
      </c>
      <c r="AG190" s="85">
        <f>'12peso'!AG190*'12var'!AG190/100</f>
        <v>6.5400000000000004E-5</v>
      </c>
      <c r="AH190" s="85">
        <f>'12peso'!AH190*'12var'!AH190/100</f>
        <v>-9.0000000000000006E-5</v>
      </c>
      <c r="AI190" s="85">
        <f>'12peso'!AI190*'12var'!AI190/100</f>
        <v>1.416E-4</v>
      </c>
      <c r="AJ190" s="85">
        <f>'12peso'!AJ190*'12var'!AJ190/100</f>
        <v>9.2399999999999996E-5</v>
      </c>
      <c r="AK190" s="85">
        <f>'12peso'!AK190*'12var'!AK190/100</f>
        <v>4.5599999999999997E-5</v>
      </c>
      <c r="AL190" s="85">
        <f>'12peso'!AL190*'12var'!AL190/100</f>
        <v>8.4000000000000009E-6</v>
      </c>
      <c r="AM190" s="85">
        <f>'12peso'!AM190*'12var'!AM190/100</f>
        <v>2.4400000000000004E-5</v>
      </c>
      <c r="AN190" s="85">
        <f>'12peso'!AN190*'12var'!AN190/100</f>
        <v>-7.6860000000000006E-5</v>
      </c>
    </row>
    <row r="191" spans="1:40" x14ac:dyDescent="0.25">
      <c r="A191" s="64" t="str">
        <f>'12peso'!A191</f>
        <v>c</v>
      </c>
      <c r="B191" s="64" t="str">
        <f>'12peso'!B191</f>
        <v>nd</v>
      </c>
      <c r="C191" s="64" t="str">
        <f>'12peso'!C191</f>
        <v>a</v>
      </c>
      <c r="D191" s="64"/>
      <c r="E191" s="87">
        <f>'12peso'!E191</f>
        <v>1115016</v>
      </c>
      <c r="F191" s="88">
        <f>'12peso'!F191</f>
        <v>1115016</v>
      </c>
      <c r="G191" s="39" t="str">
        <f>'12peso'!G191</f>
        <v>Palmito em conserva</v>
      </c>
      <c r="H191" s="85">
        <f>'12peso'!H191*'12var'!H191/100</f>
        <v>-2.086E-5</v>
      </c>
      <c r="I191" s="85">
        <f>'12peso'!I191*'12var'!I191/100</f>
        <v>3.9812000000000002E-4</v>
      </c>
      <c r="J191" s="85">
        <f>'12peso'!J191*'12var'!J191/100</f>
        <v>-4.3928000000000001E-4</v>
      </c>
      <c r="K191" s="85">
        <f>'12peso'!K191*'12var'!K191/100</f>
        <v>3.2486999999999994E-4</v>
      </c>
      <c r="L191" s="85">
        <f>'12peso'!L191*'12var'!L191/100</f>
        <v>-4.2899999999999991E-4</v>
      </c>
      <c r="M191" s="85">
        <f>'12peso'!M191*'12var'!M191/100</f>
        <v>2.7260000000000001E-4</v>
      </c>
      <c r="N191" s="85">
        <f>'12peso'!N191*'12var'!N191/100</f>
        <v>6.7767000000000012E-4</v>
      </c>
      <c r="O191" s="85">
        <f>'12peso'!O191*'12var'!O191/100</f>
        <v>-1.2935999999999999E-4</v>
      </c>
      <c r="P191" s="85">
        <f>'12peso'!P191*'12var'!P191/100</f>
        <v>3.7696000000000002E-4</v>
      </c>
      <c r="Q191" s="85">
        <f>'12peso'!Q191*'12var'!Q191/100</f>
        <v>-6.0449999999999999E-5</v>
      </c>
      <c r="R191" s="85">
        <f>'12peso'!R191*'12var'!R191/100</f>
        <v>-3.2741999999999998E-4</v>
      </c>
      <c r="S191" s="85">
        <f>'12peso'!S191*'12var'!S191/100</f>
        <v>-1.7879999999999998E-5</v>
      </c>
      <c r="T191" s="85">
        <f>'12peso'!T191*'12var'!T191/100</f>
        <v>5.9200000000000009E-6</v>
      </c>
      <c r="U191" s="85">
        <f>'12peso'!U191*'12var'!U191/100</f>
        <v>3.8219999999999997E-4</v>
      </c>
      <c r="V191" s="85">
        <f>'12peso'!V191*'12var'!V191/100</f>
        <v>4.5000000000000001E-6</v>
      </c>
      <c r="W191" s="85">
        <f>'12peso'!W191*'12var'!W191/100</f>
        <v>1.5794000000000002E-4</v>
      </c>
      <c r="X191" s="85">
        <f>'12peso'!X191*'12var'!X191/100</f>
        <v>5.8499999999999999E-5</v>
      </c>
      <c r="Y191" s="85">
        <f>'12peso'!Y191*'12var'!Y191/100</f>
        <v>2.385E-4</v>
      </c>
      <c r="Z191" s="85">
        <f>'12peso'!Z191*'12var'!Z191/100</f>
        <v>1.0943999999999998E-4</v>
      </c>
      <c r="AA191" s="85">
        <f>'12peso'!AA191*'12var'!AA191/100</f>
        <v>-9.0269999999999988E-5</v>
      </c>
      <c r="AB191" s="85">
        <f>'12peso'!AB191*'12var'!AB191/100</f>
        <v>2.7055999999999998E-4</v>
      </c>
      <c r="AC191" s="85">
        <f>'12peso'!AC191*'12var'!AC191/100</f>
        <v>1.5400000000000002E-5</v>
      </c>
      <c r="AD191" s="85">
        <f>'12peso'!AD191*'12var'!AD191/100</f>
        <v>9.0269999999999988E-5</v>
      </c>
      <c r="AE191" s="85">
        <f>'12peso'!AE191*'12var'!AE191/100</f>
        <v>-2.8611000000000001E-4</v>
      </c>
      <c r="AF191" s="85">
        <f>'12peso'!AF191*'12var'!AF191/100</f>
        <v>9.5549999999999991E-5</v>
      </c>
      <c r="AG191" s="85">
        <f>'12peso'!AG191*'12var'!AG191/100</f>
        <v>-1.6169999999999999E-5</v>
      </c>
      <c r="AH191" s="85">
        <f>'12peso'!AH191*'12var'!AH191/100</f>
        <v>4.2049999999999992E-5</v>
      </c>
      <c r="AI191" s="85">
        <f>'12peso'!AI191*'12var'!AI191/100</f>
        <v>8.1200000000000009E-5</v>
      </c>
      <c r="AJ191" s="85">
        <f>'12peso'!AJ191*'12var'!AJ191/100</f>
        <v>7.9750000000000014E-5</v>
      </c>
      <c r="AK191" s="85">
        <f>'12peso'!AK191*'12var'!AK191/100</f>
        <v>1.7399999999999999E-5</v>
      </c>
      <c r="AL191" s="85">
        <f>'12peso'!AL191*'12var'!AL191/100</f>
        <v>2.7550000000000002E-5</v>
      </c>
      <c r="AM191" s="85">
        <f>'12peso'!AM191*'12var'!AM191/100</f>
        <v>3.3350000000000004E-5</v>
      </c>
      <c r="AN191" s="85">
        <f>'12peso'!AN191*'12var'!AN191/100</f>
        <v>4.0455000000000005E-4</v>
      </c>
    </row>
    <row r="192" spans="1:40" x14ac:dyDescent="0.25">
      <c r="A192" s="64" t="str">
        <f>'12peso'!A192</f>
        <v>c</v>
      </c>
      <c r="B192" s="64" t="str">
        <f>'12peso'!B192</f>
        <v>nd</v>
      </c>
      <c r="C192" s="64" t="str">
        <f>'12peso'!C192</f>
        <v>a</v>
      </c>
      <c r="D192" s="64"/>
      <c r="E192" s="89">
        <f>'12peso'!E192</f>
        <v>9999999</v>
      </c>
      <c r="F192" s="88">
        <f>'12peso'!F192</f>
        <v>1115017</v>
      </c>
      <c r="G192" s="39" t="str">
        <f>'12peso'!G192</f>
        <v>Pepino em conserva</v>
      </c>
      <c r="H192" s="85">
        <f>'12peso'!H192*'12var'!H192/100</f>
        <v>8.0960000000000011E-5</v>
      </c>
      <c r="I192" s="85">
        <f>'12peso'!I192*'12var'!I192/100</f>
        <v>-1.3185000000000001E-4</v>
      </c>
      <c r="J192" s="85">
        <f>'12peso'!J192*'12var'!J192/100</f>
        <v>3.7400000000000001E-5</v>
      </c>
      <c r="K192" s="85">
        <f>'12peso'!K192*'12var'!K192/100</f>
        <v>1.7511999999999999E-4</v>
      </c>
      <c r="L192" s="85">
        <f>'12peso'!L192*'12var'!L192/100</f>
        <v>1.4759999999999998E-4</v>
      </c>
      <c r="M192" s="85">
        <f>'12peso'!M192*'12var'!M192/100</f>
        <v>2.8670000000000002E-5</v>
      </c>
      <c r="N192" s="85">
        <f>'12peso'!N192*'12var'!N192/100</f>
        <v>8.5540000000000011E-5</v>
      </c>
      <c r="O192" s="85">
        <f>'12peso'!O192*'12var'!O192/100</f>
        <v>-5.4049999999999999E-5</v>
      </c>
      <c r="P192" s="85">
        <f>'12peso'!P192*'12var'!P192/100</f>
        <v>-1.7390000000000001E-5</v>
      </c>
      <c r="Q192" s="85">
        <f>'12peso'!Q192*'12var'!Q192/100</f>
        <v>-1.0120000000000001E-5</v>
      </c>
      <c r="R192" s="85">
        <f>'12peso'!R192*'12var'!R192/100</f>
        <v>-9.2E-6</v>
      </c>
      <c r="S192" s="85">
        <f>'12peso'!S192*'12var'!S192/100</f>
        <v>8.6479999999999999E-5</v>
      </c>
      <c r="T192" s="85">
        <f>'12peso'!T192*'12var'!T192/100</f>
        <v>4.7840000000000003E-5</v>
      </c>
      <c r="U192" s="85">
        <f>'12peso'!U192*'12var'!U192/100</f>
        <v>1.8859999999999999E-5</v>
      </c>
      <c r="V192" s="85">
        <f>'12peso'!V192*'12var'!V192/100</f>
        <v>6.2559999999999997E-5</v>
      </c>
      <c r="W192" s="85">
        <f>'12peso'!W192*'12var'!W192/100</f>
        <v>3.9010000000000001E-5</v>
      </c>
      <c r="X192" s="85">
        <f>'12peso'!X192*'12var'!X192/100</f>
        <v>9.4000000000000011E-7</v>
      </c>
      <c r="Y192" s="85">
        <f>'12peso'!Y192*'12var'!Y192/100</f>
        <v>1.0904E-4</v>
      </c>
      <c r="Z192" s="85">
        <f>'12peso'!Z192*'12var'!Z192/100</f>
        <v>-2.7839999999999994E-5</v>
      </c>
      <c r="AA192" s="85">
        <f>'12peso'!AA192*'12var'!AA192/100</f>
        <v>1.5510000000000002E-5</v>
      </c>
      <c r="AB192" s="85">
        <f>'12peso'!AB192*'12var'!AB192/100</f>
        <v>-1.5980000000000003E-5</v>
      </c>
      <c r="AC192" s="85">
        <f>'12peso'!AC192*'12var'!AC192/100</f>
        <v>-4.0889999999999996E-5</v>
      </c>
      <c r="AD192" s="85">
        <f>'12peso'!AD192*'12var'!AD192/100</f>
        <v>2.5990000000000003E-4</v>
      </c>
      <c r="AE192" s="85">
        <f>'12peso'!AE192*'12var'!AE192/100</f>
        <v>6.9119999999999989E-5</v>
      </c>
      <c r="AF192" s="85">
        <f>'12peso'!AF192*'12var'!AF192/100</f>
        <v>-1.3362000000000001E-4</v>
      </c>
      <c r="AG192" s="85">
        <f>'12peso'!AG192*'12var'!AG192/100</f>
        <v>8.2319999999999998E-5</v>
      </c>
      <c r="AH192" s="85">
        <f>'12peso'!AH192*'12var'!AH192/100</f>
        <v>4.9999999999999998E-7</v>
      </c>
      <c r="AI192" s="85">
        <f>'12peso'!AI192*'12var'!AI192/100</f>
        <v>5.3410000000000005E-5</v>
      </c>
      <c r="AJ192" s="85">
        <f>'12peso'!AJ192*'12var'!AJ192/100</f>
        <v>4.1600999999999997E-4</v>
      </c>
      <c r="AK192" s="85">
        <f>'12peso'!AK192*'12var'!AK192/100</f>
        <v>-6.8900000000000001E-6</v>
      </c>
      <c r="AL192" s="85">
        <f>'12peso'!AL192*'12var'!AL192/100</f>
        <v>1.4627999999999999E-4</v>
      </c>
      <c r="AM192" s="85">
        <f>'12peso'!AM192*'12var'!AM192/100</f>
        <v>-4.7519999999999999E-5</v>
      </c>
      <c r="AN192" s="85">
        <f>'12peso'!AN192*'12var'!AN192/100</f>
        <v>6.4259999999999998E-5</v>
      </c>
    </row>
    <row r="193" spans="1:40" x14ac:dyDescent="0.25">
      <c r="A193" s="64" t="str">
        <f>'12peso'!A193</f>
        <v>c</v>
      </c>
      <c r="B193" s="64" t="str">
        <f>'12peso'!B193</f>
        <v>nd</v>
      </c>
      <c r="C193" s="64" t="str">
        <f>'12peso'!C193</f>
        <v>a</v>
      </c>
      <c r="D193" s="64"/>
      <c r="E193" s="87">
        <f>'12peso'!E193</f>
        <v>1115039</v>
      </c>
      <c r="F193" s="88">
        <f>'12peso'!F193</f>
        <v>1115039</v>
      </c>
      <c r="G193" s="39" t="str">
        <f>'12peso'!G193</f>
        <v>Sardinha em conserva</v>
      </c>
      <c r="H193" s="85">
        <f>'12peso'!H193*'12var'!H193/100</f>
        <v>1.5666E-3</v>
      </c>
      <c r="I193" s="85">
        <f>'12peso'!I193*'12var'!I193/100</f>
        <v>6.3467999999999999E-4</v>
      </c>
      <c r="J193" s="85">
        <f>'12peso'!J193*'12var'!J193/100</f>
        <v>1.04272E-3</v>
      </c>
      <c r="K193" s="85">
        <f>'12peso'!K193*'12var'!K193/100</f>
        <v>9.5437999999999979E-4</v>
      </c>
      <c r="L193" s="85">
        <f>'12peso'!L193*'12var'!L193/100</f>
        <v>7.0176000000000006E-4</v>
      </c>
      <c r="M193" s="85">
        <f>'12peso'!M193*'12var'!M193/100</f>
        <v>7.5166000000000013E-4</v>
      </c>
      <c r="N193" s="85">
        <f>'12peso'!N193*'12var'!N193/100</f>
        <v>5.5020000000000004E-4</v>
      </c>
      <c r="O193" s="85">
        <f>'12peso'!O193*'12var'!O193/100</f>
        <v>6.3175999999999998E-4</v>
      </c>
      <c r="P193" s="85">
        <f>'12peso'!P193*'12var'!P193/100</f>
        <v>-1.2440999999999998E-4</v>
      </c>
      <c r="Q193" s="85">
        <f>'12peso'!Q193*'12var'!Q193/100</f>
        <v>4.7600000000000008E-4</v>
      </c>
      <c r="R193" s="85">
        <f>'12peso'!R193*'12var'!R193/100</f>
        <v>2.7755E-4</v>
      </c>
      <c r="S193" s="85">
        <f>'12peso'!S193*'12var'!S193/100</f>
        <v>3.0317000000000001E-4</v>
      </c>
      <c r="T193" s="85">
        <f>'12peso'!T193*'12var'!T193/100</f>
        <v>5.4102000000000002E-4</v>
      </c>
      <c r="U193" s="85">
        <f>'12peso'!U193*'12var'!U193/100</f>
        <v>9.8868000000000003E-4</v>
      </c>
      <c r="V193" s="85">
        <f>'12peso'!V193*'12var'!V193/100</f>
        <v>3.7844999999999996E-4</v>
      </c>
      <c r="W193" s="85">
        <f>'12peso'!W193*'12var'!W193/100</f>
        <v>1.0225799999999999E-3</v>
      </c>
      <c r="X193" s="85">
        <f>'12peso'!X193*'12var'!X193/100</f>
        <v>4.3956000000000003E-4</v>
      </c>
      <c r="Y193" s="85">
        <f>'12peso'!Y193*'12var'!Y193/100</f>
        <v>1.6538999999999999E-4</v>
      </c>
      <c r="Z193" s="85">
        <f>'12peso'!Z193*'12var'!Z193/100</f>
        <v>-8.064E-5</v>
      </c>
      <c r="AA193" s="85">
        <f>'12peso'!AA193*'12var'!AA193/100</f>
        <v>-2.2796999999999997E-4</v>
      </c>
      <c r="AB193" s="85">
        <f>'12peso'!AB193*'12var'!AB193/100</f>
        <v>-8.4360000000000012E-5</v>
      </c>
      <c r="AC193" s="85">
        <f>'12peso'!AC193*'12var'!AC193/100</f>
        <v>1.8963000000000001E-4</v>
      </c>
      <c r="AD193" s="85">
        <f>'12peso'!AD193*'12var'!AD193/100</f>
        <v>1.2348E-4</v>
      </c>
      <c r="AE193" s="85">
        <f>'12peso'!AE193*'12var'!AE193/100</f>
        <v>-4.829E-5</v>
      </c>
      <c r="AF193" s="85">
        <f>'12peso'!AF193*'12var'!AF193/100</f>
        <v>1.7316E-4</v>
      </c>
      <c r="AG193" s="85">
        <f>'12peso'!AG193*'12var'!AG193/100</f>
        <v>7.9740000000000006E-5</v>
      </c>
      <c r="AH193" s="85">
        <f>'12peso'!AH193*'12var'!AH193/100</f>
        <v>-2.2932000000000001E-4</v>
      </c>
      <c r="AI193" s="85">
        <f>'12peso'!AI193*'12var'!AI193/100</f>
        <v>-2.1314999999999998E-4</v>
      </c>
      <c r="AJ193" s="85">
        <f>'12peso'!AJ193*'12var'!AJ193/100</f>
        <v>1.7200000000000001E-4</v>
      </c>
      <c r="AK193" s="85">
        <f>'12peso'!AK193*'12var'!AK193/100</f>
        <v>-3.1819999999999993E-4</v>
      </c>
      <c r="AL193" s="85">
        <f>'12peso'!AL193*'12var'!AL193/100</f>
        <v>6.3750000000000005E-4</v>
      </c>
      <c r="AM193" s="85">
        <f>'12peso'!AM193*'12var'!AM193/100</f>
        <v>8.1890000000000004E-5</v>
      </c>
      <c r="AN193" s="85">
        <f>'12peso'!AN193*'12var'!AN193/100</f>
        <v>8.1890000000000004E-5</v>
      </c>
    </row>
    <row r="194" spans="1:40" x14ac:dyDescent="0.25">
      <c r="A194" s="64" t="str">
        <f>'12peso'!A194</f>
        <v>c</v>
      </c>
      <c r="B194" s="64" t="str">
        <f>'12peso'!B194</f>
        <v>nd</v>
      </c>
      <c r="C194" s="64" t="str">
        <f>'12peso'!C194</f>
        <v>a</v>
      </c>
      <c r="D194" s="64"/>
      <c r="E194" s="87">
        <f>'12peso'!E194</f>
        <v>1115050</v>
      </c>
      <c r="F194" s="88">
        <f>'12peso'!F194</f>
        <v>1115050</v>
      </c>
      <c r="G194" s="39" t="str">
        <f>'12peso'!G194</f>
        <v>Salsicha em conserva</v>
      </c>
      <c r="H194" s="85">
        <f>'12peso'!H194*'12var'!H194/100</f>
        <v>-1.2474E-4</v>
      </c>
      <c r="I194" s="85">
        <f>'12peso'!I194*'12var'!I194/100</f>
        <v>6.4400000000000007E-5</v>
      </c>
      <c r="J194" s="85">
        <f>'12peso'!J194*'12var'!J194/100</f>
        <v>-6.6010000000000013E-5</v>
      </c>
      <c r="K194" s="85">
        <f>'12peso'!K194*'12var'!K194/100</f>
        <v>-7.1200000000000009E-5</v>
      </c>
      <c r="L194" s="85">
        <f>'12peso'!L194*'12var'!L194/100</f>
        <v>1.3143000000000001E-4</v>
      </c>
      <c r="M194" s="85">
        <f>'12peso'!M194*'12var'!M194/100</f>
        <v>6.5599999999999995E-5</v>
      </c>
      <c r="N194" s="85">
        <f>'12peso'!N194*'12var'!N194/100</f>
        <v>-4.3460000000000007E-5</v>
      </c>
      <c r="O194" s="85">
        <f>'12peso'!O194*'12var'!O194/100</f>
        <v>4.3600000000000003E-5</v>
      </c>
      <c r="P194" s="85">
        <f>'12peso'!P194*'12var'!P194/100</f>
        <v>-1.6399999999999999E-5</v>
      </c>
      <c r="Q194" s="85">
        <f>'12peso'!Q194*'12var'!Q194/100</f>
        <v>1.156E-4</v>
      </c>
      <c r="R194" s="85">
        <f>'12peso'!R194*'12var'!R194/100</f>
        <v>2.0910000000000005E-5</v>
      </c>
      <c r="S194" s="85">
        <f>'12peso'!S194*'12var'!S194/100</f>
        <v>2.8700000000000003E-5</v>
      </c>
      <c r="T194" s="85">
        <f>'12peso'!T194*'12var'!T194/100</f>
        <v>8.8800000000000004E-5</v>
      </c>
      <c r="U194" s="85">
        <f>'12peso'!U194*'12var'!U194/100</f>
        <v>4.305000000000001E-5</v>
      </c>
      <c r="V194" s="85">
        <f>'12peso'!V194*'12var'!V194/100</f>
        <v>4.305000000000001E-5</v>
      </c>
      <c r="W194" s="85">
        <f>'12peso'!W194*'12var'!W194/100</f>
        <v>6.5600000000000009E-5</v>
      </c>
      <c r="X194" s="85">
        <f>'12peso'!X194*'12var'!X194/100</f>
        <v>3.7799999999999998E-6</v>
      </c>
      <c r="Y194" s="85">
        <f>'12peso'!Y194*'12var'!Y194/100</f>
        <v>2.8140000000000002E-5</v>
      </c>
      <c r="Z194" s="85">
        <f>'12peso'!Z194*'12var'!Z194/100</f>
        <v>1.0038E-4</v>
      </c>
      <c r="AA194" s="85">
        <f>'12peso'!AA194*'12var'!AA194/100</f>
        <v>3.5259999999999998E-5</v>
      </c>
      <c r="AB194" s="85">
        <f>'12peso'!AB194*'12var'!AB194/100</f>
        <v>-5.9769999999999999E-5</v>
      </c>
      <c r="AC194" s="85">
        <f>'12peso'!AC194*'12var'!AC194/100</f>
        <v>8.064E-5</v>
      </c>
      <c r="AD194" s="85">
        <f>'12peso'!AD194*'12var'!AD194/100</f>
        <v>3.9560000000000001E-5</v>
      </c>
      <c r="AE194" s="85">
        <f>'12peso'!AE194*'12var'!AE194/100</f>
        <v>1.1180000000000001E-5</v>
      </c>
      <c r="AF194" s="85">
        <f>'12peso'!AF194*'12var'!AF194/100</f>
        <v>-1.0660000000000002E-4</v>
      </c>
      <c r="AG194" s="85">
        <f>'12peso'!AG194*'12var'!AG194/100</f>
        <v>8.8000000000000004E-6</v>
      </c>
      <c r="AH194" s="85">
        <f>'12peso'!AH194*'12var'!AH194/100</f>
        <v>3.2799999999999998E-5</v>
      </c>
      <c r="AI194" s="85">
        <f>'12peso'!AI194*'12var'!AI194/100</f>
        <v>-3.5600000000000005E-5</v>
      </c>
      <c r="AJ194" s="85">
        <f>'12peso'!AJ194*'12var'!AJ194/100</f>
        <v>1.3688999999999997E-4</v>
      </c>
      <c r="AK194" s="85">
        <f>'12peso'!AK194*'12var'!AK194/100</f>
        <v>-6.3140000000000009E-5</v>
      </c>
      <c r="AL194" s="85">
        <f>'12peso'!AL194*'12var'!AL194/100</f>
        <v>5.2800000000000003E-5</v>
      </c>
      <c r="AM194" s="85">
        <f>'12peso'!AM194*'12var'!AM194/100</f>
        <v>4.4000000000000002E-6</v>
      </c>
      <c r="AN194" s="85">
        <f>'12peso'!AN194*'12var'!AN194/100</f>
        <v>1.072E-4</v>
      </c>
    </row>
    <row r="195" spans="1:40" x14ac:dyDescent="0.25">
      <c r="A195" s="64" t="str">
        <f>'12peso'!A195</f>
        <v>c</v>
      </c>
      <c r="B195" s="64" t="str">
        <f>'12peso'!B195</f>
        <v>nd</v>
      </c>
      <c r="C195" s="64" t="str">
        <f>'12peso'!C195</f>
        <v>a</v>
      </c>
      <c r="D195" s="64"/>
      <c r="E195" s="87">
        <f>'12peso'!E195</f>
        <v>1115051</v>
      </c>
      <c r="F195" s="88">
        <f>'12peso'!F195</f>
        <v>1115051</v>
      </c>
      <c r="G195" s="39" t="str">
        <f>'12peso'!G195</f>
        <v>Carne em conserva</v>
      </c>
      <c r="H195" s="85">
        <f>'12peso'!H195*'12var'!H195/100</f>
        <v>4.8719999999999994E-5</v>
      </c>
      <c r="I195" s="85">
        <f>'12peso'!I195*'12var'!I195/100</f>
        <v>-1.392E-4</v>
      </c>
      <c r="J195" s="85">
        <f>'12peso'!J195*'12var'!J195/100</f>
        <v>2.4919999999999999E-4</v>
      </c>
      <c r="K195" s="85">
        <f>'12peso'!K195*'12var'!K195/100</f>
        <v>7.0759999999999993E-5</v>
      </c>
      <c r="L195" s="85">
        <f>'12peso'!L195*'12var'!L195/100</f>
        <v>7.1979999999999999E-5</v>
      </c>
      <c r="M195" s="85">
        <f>'12peso'!M195*'12var'!M195/100</f>
        <v>1.4691000000000001E-4</v>
      </c>
      <c r="N195" s="85">
        <f>'12peso'!N195*'12var'!N195/100</f>
        <v>2.1899999999999998E-4</v>
      </c>
      <c r="O195" s="85">
        <f>'12peso'!O195*'12var'!O195/100</f>
        <v>1.6987999999999999E-4</v>
      </c>
      <c r="P195" s="85">
        <f>'12peso'!P195*'12var'!P195/100</f>
        <v>-1.0368000000000001E-4</v>
      </c>
      <c r="Q195" s="85">
        <f>'12peso'!Q195*'12var'!Q195/100</f>
        <v>6.8819999999999995E-5</v>
      </c>
      <c r="R195" s="85">
        <f>'12peso'!R195*'12var'!R195/100</f>
        <v>1.5500000000000001E-5</v>
      </c>
      <c r="S195" s="85">
        <f>'12peso'!S195*'12var'!S195/100</f>
        <v>4.34E-6</v>
      </c>
      <c r="T195" s="85">
        <f>'12peso'!T195*'12var'!T195/100</f>
        <v>6.6340000000000005E-5</v>
      </c>
      <c r="U195" s="85">
        <f>'12peso'!U195*'12var'!U195/100</f>
        <v>-2.4118000000000002E-4</v>
      </c>
      <c r="V195" s="85">
        <f>'12peso'!V195*'12var'!V195/100</f>
        <v>2.5133999999999996E-4</v>
      </c>
      <c r="W195" s="85">
        <f>'12peso'!W195*'12var'!W195/100</f>
        <v>-1.7385000000000002E-4</v>
      </c>
      <c r="X195" s="85">
        <f>'12peso'!X195*'12var'!X195/100</f>
        <v>-1.9175E-4</v>
      </c>
      <c r="Y195" s="85">
        <f>'12peso'!Y195*'12var'!Y195/100</f>
        <v>2.1090000000000003E-5</v>
      </c>
      <c r="Z195" s="85">
        <f>'12peso'!Z195*'12var'!Z195/100</f>
        <v>1.9380000000000004E-5</v>
      </c>
      <c r="AA195" s="85">
        <f>'12peso'!AA195*'12var'!AA195/100</f>
        <v>2.5080000000000004E-5</v>
      </c>
      <c r="AB195" s="85">
        <f>'12peso'!AB195*'12var'!AB195/100</f>
        <v>1.1628000000000002E-4</v>
      </c>
      <c r="AC195" s="85">
        <f>'12peso'!AC195*'12var'!AC195/100</f>
        <v>1.2644000000000002E-4</v>
      </c>
      <c r="AD195" s="85">
        <f>'12peso'!AD195*'12var'!AD195/100</f>
        <v>-5.5459999999999994E-5</v>
      </c>
      <c r="AE195" s="85">
        <f>'12peso'!AE195*'12var'!AE195/100</f>
        <v>4.8139999999999996E-5</v>
      </c>
      <c r="AF195" s="85">
        <f>'12peso'!AF195*'12var'!AF195/100</f>
        <v>1.3339999999999999E-5</v>
      </c>
      <c r="AG195" s="85">
        <f>'12peso'!AG195*'12var'!AG195/100</f>
        <v>4.7559999999999999E-5</v>
      </c>
      <c r="AH195" s="85">
        <f>'12peso'!AH195*'12var'!AH195/100</f>
        <v>4.8139999999999996E-5</v>
      </c>
      <c r="AI195" s="85">
        <f>'12peso'!AI195*'12var'!AI195/100</f>
        <v>5.6839999999999998E-5</v>
      </c>
      <c r="AJ195" s="85">
        <f>'12peso'!AJ195*'12var'!AJ195/100</f>
        <v>2.7140000000000001E-5</v>
      </c>
      <c r="AK195" s="85">
        <f>'12peso'!AK195*'12var'!AK195/100</f>
        <v>-2.1459999999999998E-5</v>
      </c>
      <c r="AL195" s="85">
        <f>'12peso'!AL195*'12var'!AL195/100</f>
        <v>1.7980000000000001E-5</v>
      </c>
      <c r="AM195" s="85">
        <f>'12peso'!AM195*'12var'!AM195/100</f>
        <v>1.3223999999999997E-4</v>
      </c>
      <c r="AN195" s="85">
        <f>'12peso'!AN195*'12var'!AN195/100</f>
        <v>-2.832E-5</v>
      </c>
    </row>
    <row r="196" spans="1:40" x14ac:dyDescent="0.25">
      <c r="A196" s="64" t="str">
        <f>'12peso'!A196</f>
        <v>c</v>
      </c>
      <c r="B196" s="64" t="str">
        <f>'12peso'!B196</f>
        <v>nd</v>
      </c>
      <c r="C196" s="64" t="str">
        <f>'12peso'!C196</f>
        <v>a</v>
      </c>
      <c r="D196" s="64"/>
      <c r="E196" s="89">
        <f>'12peso'!E196</f>
        <v>9999999</v>
      </c>
      <c r="F196" s="88">
        <f>'12peso'!F196</f>
        <v>1115053</v>
      </c>
      <c r="G196" s="39" t="str">
        <f>'12peso'!G196</f>
        <v>Patê</v>
      </c>
      <c r="H196" s="85">
        <f>'12peso'!H196*'12var'!H196/100</f>
        <v>-5.6439999999999995E-5</v>
      </c>
      <c r="I196" s="85">
        <f>'12peso'!I196*'12var'!I196/100</f>
        <v>7.5900000000000002E-6</v>
      </c>
      <c r="J196" s="85">
        <f>'12peso'!J196*'12var'!J196/100</f>
        <v>7.4579999999999994E-5</v>
      </c>
      <c r="K196" s="85">
        <f>'12peso'!K196*'12var'!K196/100</f>
        <v>1.518E-5</v>
      </c>
      <c r="L196" s="85">
        <f>'12peso'!L196*'12var'!L196/100</f>
        <v>-4.0590000000000003E-5</v>
      </c>
      <c r="M196" s="85">
        <f>'12peso'!M196*'12var'!M196/100</f>
        <v>1.1220000000000001E-5</v>
      </c>
      <c r="N196" s="85">
        <f>'12peso'!N196*'12var'!N196/100</f>
        <v>-1.9799999999999997E-6</v>
      </c>
      <c r="O196" s="85">
        <f>'12peso'!O196*'12var'!O196/100</f>
        <v>1.98E-5</v>
      </c>
      <c r="P196" s="85">
        <f>'12peso'!P196*'12var'!P196/100</f>
        <v>1.3200000000000001E-5</v>
      </c>
      <c r="Q196" s="85">
        <f>'12peso'!Q196*'12var'!Q196/100</f>
        <v>6.8640000000000007E-5</v>
      </c>
      <c r="R196" s="85">
        <f>'12peso'!R196*'12var'!R196/100</f>
        <v>-7.0950000000000003E-5</v>
      </c>
      <c r="S196" s="85">
        <f>'12peso'!S196*'12var'!S196/100</f>
        <v>5.1840000000000005E-5</v>
      </c>
      <c r="T196" s="85">
        <f>'12peso'!T196*'12var'!T196/100</f>
        <v>-4.5210000000000009E-5</v>
      </c>
      <c r="U196" s="85">
        <f>'12peso'!U196*'12var'!U196/100</f>
        <v>6.4640000000000005E-5</v>
      </c>
      <c r="V196" s="85">
        <f>'12peso'!V196*'12var'!V196/100</f>
        <v>2.6944000000000002E-4</v>
      </c>
      <c r="W196" s="85">
        <f>'12peso'!W196*'12var'!W196/100</f>
        <v>-8.0500000000000009E-6</v>
      </c>
      <c r="X196" s="85">
        <f>'12peso'!X196*'12var'!X196/100</f>
        <v>-2.4150000000000001E-5</v>
      </c>
      <c r="Y196" s="85">
        <f>'12peso'!Y196*'12var'!Y196/100</f>
        <v>2.3120000000000002E-5</v>
      </c>
      <c r="Z196" s="85">
        <f>'12peso'!Z196*'12var'!Z196/100</f>
        <v>8.0579999999999991E-5</v>
      </c>
      <c r="AA196" s="85">
        <f>'12peso'!AA196*'12var'!AA196/100</f>
        <v>-6.649999999999999E-5</v>
      </c>
      <c r="AB196" s="85">
        <f>'12peso'!AB196*'12var'!AB196/100</f>
        <v>-7.0699999999999997E-5</v>
      </c>
      <c r="AC196" s="85">
        <f>'12peso'!AC196*'12var'!AC196/100</f>
        <v>8.3980000000000006E-5</v>
      </c>
      <c r="AD196" s="85">
        <f>'12peso'!AD196*'12var'!AD196/100</f>
        <v>-1.1899999999999998E-5</v>
      </c>
      <c r="AE196" s="85">
        <f>'12peso'!AE196*'12var'!AE196/100</f>
        <v>7.5480000000000002E-5</v>
      </c>
      <c r="AF196" s="85">
        <f>'12peso'!AF196*'12var'!AF196/100</f>
        <v>-1.7E-6</v>
      </c>
      <c r="AG196" s="85">
        <f>'12peso'!AG196*'12var'!AG196/100</f>
        <v>-5.2699999999999993E-5</v>
      </c>
      <c r="AH196" s="85">
        <f>'12peso'!AH196*'12var'!AH196/100</f>
        <v>5.5109999999999992E-5</v>
      </c>
      <c r="AI196" s="85">
        <f>'12peso'!AI196*'12var'!AI196/100</f>
        <v>-2.6400000000000001E-5</v>
      </c>
      <c r="AJ196" s="85">
        <f>'12peso'!AJ196*'12var'!AJ196/100</f>
        <v>-2.7719999999999999E-5</v>
      </c>
      <c r="AK196" s="85">
        <f>'12peso'!AK196*'12var'!AK196/100</f>
        <v>-1.6320000000000003E-5</v>
      </c>
      <c r="AL196" s="85">
        <f>'12peso'!AL196*'12var'!AL196/100</f>
        <v>2.6239999999999999E-5</v>
      </c>
      <c r="AM196" s="85">
        <f>'12peso'!AM196*'12var'!AM196/100</f>
        <v>-8.672000000000001E-5</v>
      </c>
      <c r="AN196" s="85">
        <f>'12peso'!AN196*'12var'!AN196/100</f>
        <v>6.0139999999999997E-5</v>
      </c>
    </row>
    <row r="197" spans="1:40" x14ac:dyDescent="0.25">
      <c r="A197" s="64" t="str">
        <f>'12peso'!A197</f>
        <v>c</v>
      </c>
      <c r="B197" s="64" t="str">
        <f>'12peso'!B197</f>
        <v>nd</v>
      </c>
      <c r="C197" s="64" t="str">
        <f>'12peso'!C197</f>
        <v>a</v>
      </c>
      <c r="D197" s="64"/>
      <c r="E197" s="87">
        <f>'12peso'!E197</f>
        <v>1115056</v>
      </c>
      <c r="F197" s="88">
        <f>'12peso'!F197</f>
        <v>1115056</v>
      </c>
      <c r="G197" s="39" t="str">
        <f>'12peso'!G197</f>
        <v>Sopa desidratada</v>
      </c>
      <c r="H197" s="85">
        <f>'12peso'!H197*'12var'!H197/100</f>
        <v>6.6239999999999989E-5</v>
      </c>
      <c r="I197" s="85">
        <f>'12peso'!I197*'12var'!I197/100</f>
        <v>9.7E-5</v>
      </c>
      <c r="J197" s="85">
        <f>'12peso'!J197*'12var'!J197/100</f>
        <v>8.7299999999999994E-5</v>
      </c>
      <c r="K197" s="85">
        <f>'12peso'!K197*'12var'!K197/100</f>
        <v>4.0179999999999998E-5</v>
      </c>
      <c r="L197" s="85">
        <f>'12peso'!L197*'12var'!L197/100</f>
        <v>-1.3720000000000002E-5</v>
      </c>
      <c r="M197" s="85">
        <f>'12peso'!M197*'12var'!M197/100</f>
        <v>-1.8818E-4</v>
      </c>
      <c r="N197" s="85">
        <f>'12peso'!N197*'12var'!N197/100</f>
        <v>1.0355000000000001E-4</v>
      </c>
      <c r="O197" s="85">
        <f>'12peso'!O197*'12var'!O197/100</f>
        <v>1.2095999999999999E-4</v>
      </c>
      <c r="P197" s="85">
        <f>'12peso'!P197*'12var'!P197/100</f>
        <v>9.9909999999999997E-5</v>
      </c>
      <c r="Q197" s="85">
        <f>'12peso'!Q197*'12var'!Q197/100</f>
        <v>1.1834000000000001E-4</v>
      </c>
      <c r="R197" s="85">
        <f>'12peso'!R197*'12var'!R197/100</f>
        <v>-5.096E-5</v>
      </c>
      <c r="S197" s="85">
        <f>'12peso'!S197*'12var'!S197/100</f>
        <v>1.3580000000000002E-5</v>
      </c>
      <c r="T197" s="85">
        <f>'12peso'!T197*'12var'!T197/100</f>
        <v>2.4767999999999996E-4</v>
      </c>
      <c r="U197" s="85">
        <f>'12peso'!U197*'12var'!U197/100</f>
        <v>-4.8019999999999998E-5</v>
      </c>
      <c r="V197" s="85">
        <f>'12peso'!V197*'12var'!V197/100</f>
        <v>-2.6190000000000002E-5</v>
      </c>
      <c r="W197" s="85">
        <f>'12peso'!W197*'12var'!W197/100</f>
        <v>9.4079999999999994E-5</v>
      </c>
      <c r="X197" s="85">
        <f>'12peso'!X197*'12var'!X197/100</f>
        <v>2.0176000000000002E-4</v>
      </c>
      <c r="Y197" s="85">
        <f>'12peso'!Y197*'12var'!Y197/100</f>
        <v>-7.2520000000000004E-5</v>
      </c>
      <c r="Z197" s="85">
        <f>'12peso'!Z197*'12var'!Z197/100</f>
        <v>9.603E-5</v>
      </c>
      <c r="AA197" s="85">
        <f>'12peso'!AA197*'12var'!AA197/100</f>
        <v>3.3320000000000006E-5</v>
      </c>
      <c r="AB197" s="85">
        <f>'12peso'!AB197*'12var'!AB197/100</f>
        <v>1.3621999999999999E-4</v>
      </c>
      <c r="AC197" s="85">
        <f>'12peso'!AC197*'12var'!AC197/100</f>
        <v>5.7419999999999996E-5</v>
      </c>
      <c r="AD197" s="85">
        <f>'12peso'!AD197*'12var'!AD197/100</f>
        <v>2.3661000000000003E-4</v>
      </c>
      <c r="AE197" s="85">
        <f>'12peso'!AE197*'12var'!AE197/100</f>
        <v>1.111E-5</v>
      </c>
      <c r="AF197" s="85">
        <f>'12peso'!AF197*'12var'!AF197/100</f>
        <v>3.0070000000000002E-5</v>
      </c>
      <c r="AG197" s="85">
        <f>'12peso'!AG197*'12var'!AG197/100</f>
        <v>-7.4690000000000005E-5</v>
      </c>
      <c r="AH197" s="85">
        <f>'12peso'!AH197*'12var'!AH197/100</f>
        <v>-2.2079999999999999E-5</v>
      </c>
      <c r="AI197" s="85">
        <f>'12peso'!AI197*'12var'!AI197/100</f>
        <v>1.9380000000000002E-4</v>
      </c>
      <c r="AJ197" s="85">
        <f>'12peso'!AJ197*'12var'!AJ197/100</f>
        <v>-2.7839999999999994E-5</v>
      </c>
      <c r="AK197" s="85">
        <f>'12peso'!AK197*'12var'!AK197/100</f>
        <v>6.4599999999999998E-5</v>
      </c>
      <c r="AL197" s="85">
        <f>'12peso'!AL197*'12var'!AL197/100</f>
        <v>-9.5000000000000005E-6</v>
      </c>
      <c r="AM197" s="85">
        <f>'12peso'!AM197*'12var'!AM197/100</f>
        <v>-4.18E-5</v>
      </c>
      <c r="AN197" s="85">
        <f>'12peso'!AN197*'12var'!AN197/100</f>
        <v>8.2650000000000003E-5</v>
      </c>
    </row>
    <row r="198" spans="1:40" x14ac:dyDescent="0.25">
      <c r="A198" s="64" t="str">
        <f>'12peso'!A198</f>
        <v>c</v>
      </c>
      <c r="B198" s="64" t="str">
        <f>'12peso'!B198</f>
        <v>nd</v>
      </c>
      <c r="C198" s="64" t="str">
        <f>'12peso'!C198</f>
        <v>a</v>
      </c>
      <c r="D198" s="64"/>
      <c r="E198" s="87">
        <f>'12peso'!E198</f>
        <v>1115057</v>
      </c>
      <c r="F198" s="88">
        <f>'12peso'!F198</f>
        <v>1115057</v>
      </c>
      <c r="G198" s="39" t="str">
        <f>'12peso'!G198</f>
        <v>Azeitona</v>
      </c>
      <c r="H198" s="85">
        <f>'12peso'!H198*'12var'!H198/100</f>
        <v>4.9103999999999999E-4</v>
      </c>
      <c r="I198" s="85">
        <f>'12peso'!I198*'12var'!I198/100</f>
        <v>3.5532000000000001E-4</v>
      </c>
      <c r="J198" s="85">
        <f>'12peso'!J198*'12var'!J198/100</f>
        <v>-2.0320000000000001E-4</v>
      </c>
      <c r="K198" s="85">
        <f>'12peso'!K198*'12var'!K198/100</f>
        <v>7.5599999999999994E-5</v>
      </c>
      <c r="L198" s="85">
        <f>'12peso'!L198*'12var'!L198/100</f>
        <v>6.5510999999999998E-4</v>
      </c>
      <c r="M198" s="85">
        <f>'12peso'!M198*'12var'!M198/100</f>
        <v>7.1960000000000009E-5</v>
      </c>
      <c r="N198" s="85">
        <f>'12peso'!N198*'12var'!N198/100</f>
        <v>6.2193999999999997E-4</v>
      </c>
      <c r="O198" s="85">
        <f>'12peso'!O198*'12var'!O198/100</f>
        <v>6.9430000000000002E-4</v>
      </c>
      <c r="P198" s="85">
        <f>'12peso'!P198*'12var'!P198/100</f>
        <v>7.7719999999999994E-5</v>
      </c>
      <c r="Q198" s="85">
        <f>'12peso'!Q198*'12var'!Q198/100</f>
        <v>-2.4120000000000004E-4</v>
      </c>
      <c r="R198" s="85">
        <f>'12peso'!R198*'12var'!R198/100</f>
        <v>8.6063999999999986E-4</v>
      </c>
      <c r="S198" s="85">
        <f>'12peso'!S198*'12var'!S198/100</f>
        <v>-5.7452000000000002E-4</v>
      </c>
      <c r="T198" s="85">
        <f>'12peso'!T198*'12var'!T198/100</f>
        <v>-2.1828999999999997E-4</v>
      </c>
      <c r="U198" s="85">
        <f>'12peso'!U198*'12var'!U198/100</f>
        <v>4.2569999999999999E-4</v>
      </c>
      <c r="V198" s="85">
        <f>'12peso'!V198*'12var'!V198/100</f>
        <v>5.3244000000000002E-4</v>
      </c>
      <c r="W198" s="85">
        <f>'12peso'!W198*'12var'!W198/100</f>
        <v>-6.2805000000000001E-4</v>
      </c>
      <c r="X198" s="85">
        <f>'12peso'!X198*'12var'!X198/100</f>
        <v>-1.9018E-4</v>
      </c>
      <c r="Y198" s="85">
        <f>'12peso'!Y198*'12var'!Y198/100</f>
        <v>3.6465E-4</v>
      </c>
      <c r="Z198" s="85">
        <f>'12peso'!Z198*'12var'!Z198/100</f>
        <v>2.5541999999999996E-4</v>
      </c>
      <c r="AA198" s="85">
        <f>'12peso'!AA198*'12var'!AA198/100</f>
        <v>-9.3599999999999985E-5</v>
      </c>
      <c r="AB198" s="85">
        <f>'12peso'!AB198*'12var'!AB198/100</f>
        <v>5.4130999999999992E-4</v>
      </c>
      <c r="AC198" s="85">
        <f>'12peso'!AC198*'12var'!AC198/100</f>
        <v>5.2600000000000005E-5</v>
      </c>
      <c r="AD198" s="85">
        <f>'12peso'!AD198*'12var'!AD198/100</f>
        <v>8.7770000000000003E-4</v>
      </c>
      <c r="AE198" s="85">
        <f>'12peso'!AE198*'12var'!AE198/100</f>
        <v>5.5414000000000006E-4</v>
      </c>
      <c r="AF198" s="85">
        <f>'12peso'!AF198*'12var'!AF198/100</f>
        <v>5.9023999999999991E-4</v>
      </c>
      <c r="AG198" s="85">
        <f>'12peso'!AG198*'12var'!AG198/100</f>
        <v>-7.1188999999999985E-4</v>
      </c>
      <c r="AH198" s="85">
        <f>'12peso'!AH198*'12var'!AH198/100</f>
        <v>4.0468000000000004E-4</v>
      </c>
      <c r="AI198" s="85">
        <f>'12peso'!AI198*'12var'!AI198/100</f>
        <v>2.69E-5</v>
      </c>
      <c r="AJ198" s="85">
        <f>'12peso'!AJ198*'12var'!AJ198/100</f>
        <v>4.1808000000000004E-4</v>
      </c>
      <c r="AK198" s="85">
        <f>'12peso'!AK198*'12var'!AK198/100</f>
        <v>-1.084E-5</v>
      </c>
      <c r="AL198" s="85">
        <f>'12peso'!AL198*'12var'!AL198/100</f>
        <v>1.35E-4</v>
      </c>
      <c r="AM198" s="85">
        <f>'12peso'!AM198*'12var'!AM198/100</f>
        <v>1.3549999999999999E-4</v>
      </c>
      <c r="AN198" s="85">
        <f>'12peso'!AN198*'12var'!AN198/100</f>
        <v>3.9439999999999994E-4</v>
      </c>
    </row>
    <row r="199" spans="1:40" x14ac:dyDescent="0.25">
      <c r="A199" s="64" t="str">
        <f>'12peso'!A199</f>
        <v>c</v>
      </c>
      <c r="B199" s="64" t="str">
        <f>'12peso'!B199</f>
        <v>nd</v>
      </c>
      <c r="C199" s="64" t="str">
        <f>'12peso'!C199</f>
        <v>a</v>
      </c>
      <c r="D199" s="64"/>
      <c r="E199" s="87">
        <f>'12peso'!E199</f>
        <v>1115058</v>
      </c>
      <c r="F199" s="88">
        <f>'12peso'!F199</f>
        <v>1115058</v>
      </c>
      <c r="G199" s="39" t="str">
        <f>'12peso'!G199</f>
        <v>Milho-verde em conserva</v>
      </c>
      <c r="H199" s="85">
        <f>'12peso'!H199*'12var'!H199/100</f>
        <v>-1.2852E-4</v>
      </c>
      <c r="I199" s="85">
        <f>'12peso'!I199*'12var'!I199/100</f>
        <v>3.2922000000000002E-4</v>
      </c>
      <c r="J199" s="85">
        <f>'12peso'!J199*'12var'!J199/100</f>
        <v>-3.0995999999999997E-4</v>
      </c>
      <c r="K199" s="85">
        <f>'12peso'!K199*'12var'!K199/100</f>
        <v>3.1264999999999993E-4</v>
      </c>
      <c r="L199" s="85">
        <f>'12peso'!L199*'12var'!L199/100</f>
        <v>5.7970000000000005E-4</v>
      </c>
      <c r="M199" s="85">
        <f>'12peso'!M199*'12var'!M199/100</f>
        <v>2.2079999999999995E-4</v>
      </c>
      <c r="N199" s="85">
        <f>'12peso'!N199*'12var'!N199/100</f>
        <v>5.2380000000000003E-5</v>
      </c>
      <c r="O199" s="85">
        <f>'12peso'!O199*'12var'!O199/100</f>
        <v>6.6348000000000004E-4</v>
      </c>
      <c r="P199" s="85">
        <f>'12peso'!P199*'12var'!P199/100</f>
        <v>9.7999999999999997E-5</v>
      </c>
      <c r="Q199" s="85">
        <f>'12peso'!Q199*'12var'!Q199/100</f>
        <v>4.84E-4</v>
      </c>
      <c r="R199" s="85">
        <f>'12peso'!R199*'12var'!R199/100</f>
        <v>2.1721000000000002E-4</v>
      </c>
      <c r="S199" s="85">
        <f>'12peso'!S199*'12var'!S199/100</f>
        <v>4.6308000000000005E-4</v>
      </c>
      <c r="T199" s="85">
        <f>'12peso'!T199*'12var'!T199/100</f>
        <v>5.5269E-4</v>
      </c>
      <c r="U199" s="85">
        <f>'12peso'!U199*'12var'!U199/100</f>
        <v>1.7091000000000003E-4</v>
      </c>
      <c r="V199" s="85">
        <f>'12peso'!V199*'12var'!V199/100</f>
        <v>3.3971000000000001E-4</v>
      </c>
      <c r="W199" s="85">
        <f>'12peso'!W199*'12var'!W199/100</f>
        <v>5.1359999999999996E-5</v>
      </c>
      <c r="X199" s="85">
        <f>'12peso'!X199*'12var'!X199/100</f>
        <v>1.917E-4</v>
      </c>
      <c r="Y199" s="85">
        <f>'12peso'!Y199*'12var'!Y199/100</f>
        <v>-2.1185999999999999E-4</v>
      </c>
      <c r="Z199" s="85">
        <f>'12peso'!Z199*'12var'!Z199/100</f>
        <v>-1.1024E-4</v>
      </c>
      <c r="AA199" s="85">
        <f>'12peso'!AA199*'12var'!AA199/100</f>
        <v>-2.7930000000000001E-4</v>
      </c>
      <c r="AB199" s="85">
        <f>'12peso'!AB199*'12var'!AB199/100</f>
        <v>-8.0730000000000008E-5</v>
      </c>
      <c r="AC199" s="85">
        <f>'12peso'!AC199*'12var'!AC199/100</f>
        <v>1.7097999999999999E-4</v>
      </c>
      <c r="AD199" s="85">
        <f>'12peso'!AD199*'12var'!AD199/100</f>
        <v>-1.9775999999999998E-4</v>
      </c>
      <c r="AE199" s="85">
        <f>'12peso'!AE199*'12var'!AE199/100</f>
        <v>1.7457999999999997E-4</v>
      </c>
      <c r="AF199" s="85">
        <f>'12peso'!AF199*'12var'!AF199/100</f>
        <v>-1.8009000000000002E-4</v>
      </c>
      <c r="AG199" s="85">
        <f>'12peso'!AG199*'12var'!AG199/100</f>
        <v>-2.2440000000000006E-4</v>
      </c>
      <c r="AH199" s="85">
        <f>'12peso'!AH199*'12var'!AH199/100</f>
        <v>9.6479999999999998E-5</v>
      </c>
      <c r="AI199" s="85">
        <f>'12peso'!AI199*'12var'!AI199/100</f>
        <v>1.7600000000000002E-4</v>
      </c>
      <c r="AJ199" s="85">
        <f>'12peso'!AJ199*'12var'!AJ199/100</f>
        <v>-9.2E-5</v>
      </c>
      <c r="AK199" s="85">
        <f>'12peso'!AK199*'12var'!AK199/100</f>
        <v>-1.8108999999999999E-4</v>
      </c>
      <c r="AL199" s="85">
        <f>'12peso'!AL199*'12var'!AL199/100</f>
        <v>-5.8799999999999996E-6</v>
      </c>
      <c r="AM199" s="85">
        <f>'12peso'!AM199*'12var'!AM199/100</f>
        <v>-2.3912E-4</v>
      </c>
      <c r="AN199" s="85">
        <f>'12peso'!AN199*'12var'!AN199/100</f>
        <v>-2.3353000000000002E-4</v>
      </c>
    </row>
    <row r="200" spans="1:40" x14ac:dyDescent="0.25">
      <c r="A200" s="64" t="str">
        <f>'12peso'!A200</f>
        <v>c</v>
      </c>
      <c r="B200" s="64" t="str">
        <f>'12peso'!B200</f>
        <v>nd</v>
      </c>
      <c r="C200" s="64" t="str">
        <f>'12peso'!C200</f>
        <v>a</v>
      </c>
      <c r="D200" s="64"/>
      <c r="E200" s="87">
        <f>'12peso'!E200</f>
        <v>1115075</v>
      </c>
      <c r="F200" s="88">
        <f>'12peso'!F200</f>
        <v>1115075</v>
      </c>
      <c r="G200" s="39" t="str">
        <f>'12peso'!G200</f>
        <v>Atum em conserva</v>
      </c>
      <c r="H200" s="85">
        <f>'12peso'!H200*'12var'!H200/100</f>
        <v>2.5758000000000004E-4</v>
      </c>
      <c r="I200" s="85">
        <f>'12peso'!I200*'12var'!I200/100</f>
        <v>9.5999999999999989E-5</v>
      </c>
      <c r="J200" s="85">
        <f>'12peso'!J200*'12var'!J200/100</f>
        <v>-1.104E-4</v>
      </c>
      <c r="K200" s="85">
        <f>'12peso'!K200*'12var'!K200/100</f>
        <v>-1.4310000000000001E-4</v>
      </c>
      <c r="L200" s="85">
        <f>'12peso'!L200*'12var'!L200/100</f>
        <v>2.7631999999999998E-4</v>
      </c>
      <c r="M200" s="85">
        <f>'12peso'!M200*'12var'!M200/100</f>
        <v>6.2010000000000011E-5</v>
      </c>
      <c r="N200" s="85">
        <f>'12peso'!N200*'12var'!N200/100</f>
        <v>1.1448E-4</v>
      </c>
      <c r="O200" s="85">
        <f>'12peso'!O200*'12var'!O200/100</f>
        <v>-6.3999999999999997E-5</v>
      </c>
      <c r="P200" s="85">
        <f>'12peso'!P200*'12var'!P200/100</f>
        <v>-1.3674E-4</v>
      </c>
      <c r="Q200" s="85">
        <f>'12peso'!Q200*'12var'!Q200/100</f>
        <v>-4.8359999999999998E-5</v>
      </c>
      <c r="R200" s="85">
        <f>'12peso'!R200*'12var'!R200/100</f>
        <v>2.8055000000000002E-4</v>
      </c>
      <c r="S200" s="85">
        <f>'12peso'!S200*'12var'!S200/100</f>
        <v>1.9781999999999997E-4</v>
      </c>
      <c r="T200" s="85">
        <f>'12peso'!T200*'12var'!T200/100</f>
        <v>5.9882000000000002E-4</v>
      </c>
      <c r="U200" s="85">
        <f>'12peso'!U200*'12var'!U200/100</f>
        <v>2.3489999999999996E-4</v>
      </c>
      <c r="V200" s="85">
        <f>'12peso'!V200*'12var'!V200/100</f>
        <v>3.1651999999999998E-4</v>
      </c>
      <c r="W200" s="85">
        <f>'12peso'!W200*'12var'!W200/100</f>
        <v>4.5484000000000003E-4</v>
      </c>
      <c r="X200" s="85">
        <f>'12peso'!X200*'12var'!X200/100</f>
        <v>2.6860000000000002E-4</v>
      </c>
      <c r="Y200" s="85">
        <f>'12peso'!Y200*'12var'!Y200/100</f>
        <v>1.0147999999999998E-4</v>
      </c>
      <c r="Z200" s="85">
        <f>'12peso'!Z200*'12var'!Z200/100</f>
        <v>2.9411999999999998E-4</v>
      </c>
      <c r="AA200" s="85">
        <f>'12peso'!AA200*'12var'!AA200/100</f>
        <v>1.3650000000000001E-4</v>
      </c>
      <c r="AB200" s="85">
        <f>'12peso'!AB200*'12var'!AB200/100</f>
        <v>3.0448000000000004E-4</v>
      </c>
      <c r="AC200" s="85">
        <f>'12peso'!AC200*'12var'!AC200/100</f>
        <v>3.3641999999999998E-4</v>
      </c>
      <c r="AD200" s="85">
        <f>'12peso'!AD200*'12var'!AD200/100</f>
        <v>2.5521000000000002E-4</v>
      </c>
      <c r="AE200" s="85">
        <f>'12peso'!AE200*'12var'!AE200/100</f>
        <v>1.8200000000000001E-4</v>
      </c>
      <c r="AF200" s="85">
        <f>'12peso'!AF200*'12var'!AF200/100</f>
        <v>1.2144E-4</v>
      </c>
      <c r="AG200" s="85">
        <f>'12peso'!AG200*'12var'!AG200/100</f>
        <v>2.3895000000000003E-4</v>
      </c>
      <c r="AH200" s="85">
        <f>'12peso'!AH200*'12var'!AH200/100</f>
        <v>-1.3527999999999999E-4</v>
      </c>
      <c r="AI200" s="85">
        <f>'12peso'!AI200*'12var'!AI200/100</f>
        <v>3.5350000000000008E-4</v>
      </c>
      <c r="AJ200" s="85">
        <f>'12peso'!AJ200*'12var'!AJ200/100</f>
        <v>3.7523999999999999E-4</v>
      </c>
      <c r="AK200" s="85">
        <f>'12peso'!AK200*'12var'!AK200/100</f>
        <v>1.3859999999999998E-4</v>
      </c>
      <c r="AL200" s="85">
        <f>'12peso'!AL200*'12var'!AL200/100</f>
        <v>2.5882999999999999E-4</v>
      </c>
      <c r="AM200" s="85">
        <f>'12peso'!AM200*'12var'!AM200/100</f>
        <v>-8.7839999999999999E-5</v>
      </c>
      <c r="AN200" s="85">
        <f>'12peso'!AN200*'12var'!AN200/100</f>
        <v>1.4560000000000001E-5</v>
      </c>
    </row>
    <row r="201" spans="1:40" x14ac:dyDescent="0.25">
      <c r="A201" s="64">
        <f>'12peso'!A201</f>
        <v>0</v>
      </c>
      <c r="B201" s="64">
        <f>'12peso'!B201</f>
        <v>0</v>
      </c>
      <c r="C201" s="64">
        <f>'12peso'!C201</f>
        <v>0</v>
      </c>
      <c r="D201" s="64"/>
      <c r="E201" s="110">
        <f>'12peso'!E201</f>
        <v>1116000</v>
      </c>
      <c r="F201" s="114">
        <f>'12peso'!F201</f>
        <v>1116</v>
      </c>
      <c r="G201" s="99" t="str">
        <f>'12peso'!G201</f>
        <v>Sal e condimentos</v>
      </c>
      <c r="H201" s="85">
        <f>'12peso'!H201*'12var'!H201/100</f>
        <v>7.4260000000000005E-4</v>
      </c>
      <c r="I201" s="85">
        <f>'12peso'!I201*'12var'!I201/100</f>
        <v>-1.0362800000000001E-3</v>
      </c>
      <c r="J201" s="85">
        <f>'12peso'!J201*'12var'!J201/100</f>
        <v>3.15964E-3</v>
      </c>
      <c r="K201" s="85">
        <f>'12peso'!K201*'12var'!K201/100</f>
        <v>7.691840000000001E-3</v>
      </c>
      <c r="L201" s="85">
        <f>'12peso'!L201*'12var'!L201/100</f>
        <v>1.6879499999999999E-3</v>
      </c>
      <c r="M201" s="85">
        <f>'12peso'!M201*'12var'!M201/100</f>
        <v>5.6310000000000006E-3</v>
      </c>
      <c r="N201" s="85">
        <f>'12peso'!N201*'12var'!N201/100</f>
        <v>1.0964159999999999E-2</v>
      </c>
      <c r="O201" s="85">
        <f>'12peso'!O201*'12var'!O201/100</f>
        <v>6.4739999999999997E-3</v>
      </c>
      <c r="P201" s="85">
        <f>'12peso'!P201*'12var'!P201/100</f>
        <v>5.9234999999999991E-3</v>
      </c>
      <c r="Q201" s="85">
        <f>'12peso'!Q201*'12var'!Q201/100</f>
        <v>5.7796999999999996E-3</v>
      </c>
      <c r="R201" s="85">
        <f>'12peso'!R201*'12var'!R201/100</f>
        <v>6.8340000000000013E-4</v>
      </c>
      <c r="S201" s="85">
        <f>'12peso'!S201*'12var'!S201/100</f>
        <v>5.1625799999999999E-3</v>
      </c>
      <c r="T201" s="85">
        <f>'12peso'!T201*'12var'!T201/100</f>
        <v>3.2980399999999999E-3</v>
      </c>
      <c r="U201" s="85">
        <f>'12peso'!U201*'12var'!U201/100</f>
        <v>-1.6084000000000001E-4</v>
      </c>
      <c r="V201" s="85">
        <f>'12peso'!V201*'12var'!V201/100</f>
        <v>9.3882500000000008E-3</v>
      </c>
      <c r="W201" s="85">
        <f>'12peso'!W201*'12var'!W201/100</f>
        <v>6.1034999999999996E-3</v>
      </c>
      <c r="X201" s="85">
        <f>'12peso'!X201*'12var'!X201/100</f>
        <v>2.0535000000000002E-3</v>
      </c>
      <c r="Y201" s="85">
        <f>'12peso'!Y201*'12var'!Y201/100</f>
        <v>5.3481999999999998E-4</v>
      </c>
      <c r="Z201" s="85">
        <f>'12peso'!Z201*'12var'!Z201/100</f>
        <v>-4.1090000000000001E-4</v>
      </c>
      <c r="AA201" s="85">
        <f>'12peso'!AA201*'12var'!AA201/100</f>
        <v>1.80532E-3</v>
      </c>
      <c r="AB201" s="85">
        <f>'12peso'!AB201*'12var'!AB201/100</f>
        <v>-5.0976399999999996E-3</v>
      </c>
      <c r="AC201" s="85">
        <f>'12peso'!AC201*'12var'!AC201/100</f>
        <v>-7.0805000000000009E-3</v>
      </c>
      <c r="AD201" s="85">
        <f>'12peso'!AD201*'12var'!AD201/100</f>
        <v>-5.8504400000000002E-3</v>
      </c>
      <c r="AE201" s="85">
        <f>'12peso'!AE201*'12var'!AE201/100</f>
        <v>3.9514800000000003E-3</v>
      </c>
      <c r="AF201" s="85">
        <f>'12peso'!AF201*'12var'!AF201/100</f>
        <v>3.4683299999999999E-3</v>
      </c>
      <c r="AG201" s="85">
        <f>'12peso'!AG201*'12var'!AG201/100</f>
        <v>-3.5189999999999999E-4</v>
      </c>
      <c r="AH201" s="85">
        <f>'12peso'!AH201*'12var'!AH201/100</f>
        <v>1.4356E-3</v>
      </c>
      <c r="AI201" s="85">
        <f>'12peso'!AI201*'12var'!AI201/100</f>
        <v>3.6274600000000003E-3</v>
      </c>
      <c r="AJ201" s="85">
        <f>'12peso'!AJ201*'12var'!AJ201/100</f>
        <v>7.69931E-3</v>
      </c>
      <c r="AK201" s="85">
        <f>'12peso'!AK201*'12var'!AK201/100</f>
        <v>3.7325499999999998E-3</v>
      </c>
      <c r="AL201" s="85">
        <f>'12peso'!AL201*'12var'!AL201/100</f>
        <v>4.5820000000000001E-3</v>
      </c>
      <c r="AM201" s="85">
        <f>'12peso'!AM201*'12var'!AM201/100</f>
        <v>1.4781500000000001E-3</v>
      </c>
      <c r="AN201" s="85">
        <f>'12peso'!AN201*'12var'!AN201/100</f>
        <v>3.2000000000000003E-4</v>
      </c>
    </row>
    <row r="202" spans="1:40" x14ac:dyDescent="0.25">
      <c r="A202" s="64" t="str">
        <f>'12peso'!A202</f>
        <v>c</v>
      </c>
      <c r="B202" s="64" t="str">
        <f>'12peso'!B202</f>
        <v>nd</v>
      </c>
      <c r="C202" s="64" t="str">
        <f>'12peso'!C202</f>
        <v>a</v>
      </c>
      <c r="D202" s="64"/>
      <c r="E202" s="87">
        <f>'12peso'!E202</f>
        <v>1116001</v>
      </c>
      <c r="F202" s="88">
        <f>'12peso'!F202</f>
        <v>1116001</v>
      </c>
      <c r="G202" s="39" t="str">
        <f>'12peso'!G202</f>
        <v>Leite de coco</v>
      </c>
      <c r="H202" s="85">
        <f>'12peso'!H202*'12var'!H202/100</f>
        <v>7.2799999999999994E-5</v>
      </c>
      <c r="I202" s="85">
        <f>'12peso'!I202*'12var'!I202/100</f>
        <v>-1.8040000000000003E-5</v>
      </c>
      <c r="J202" s="85">
        <f>'12peso'!J202*'12var'!J202/100</f>
        <v>-1.3612000000000002E-4</v>
      </c>
      <c r="K202" s="85">
        <f>'12peso'!K202*'12var'!K202/100</f>
        <v>-1.0881E-4</v>
      </c>
      <c r="L202" s="85">
        <f>'12peso'!L202*'12var'!L202/100</f>
        <v>1.7974000000000001E-4</v>
      </c>
      <c r="M202" s="85">
        <f>'12peso'!M202*'12var'!M202/100</f>
        <v>4.1600000000000008E-5</v>
      </c>
      <c r="N202" s="85">
        <f>'12peso'!N202*'12var'!N202/100</f>
        <v>9.0399999999999988E-5</v>
      </c>
      <c r="O202" s="85">
        <f>'12peso'!O202*'12var'!O202/100</f>
        <v>-4.2640000000000005E-5</v>
      </c>
      <c r="P202" s="85">
        <f>'12peso'!P202*'12var'!P202/100</f>
        <v>5.0000000000000002E-5</v>
      </c>
      <c r="Q202" s="85">
        <f>'12peso'!Q202*'12var'!Q202/100</f>
        <v>4.2000000000000004E-5</v>
      </c>
      <c r="R202" s="85">
        <f>'12peso'!R202*'12var'!R202/100</f>
        <v>-1.2960000000000001E-4</v>
      </c>
      <c r="S202" s="85">
        <f>'12peso'!S202*'12var'!S202/100</f>
        <v>2.1450000000000003E-5</v>
      </c>
      <c r="T202" s="85">
        <f>'12peso'!T202*'12var'!T202/100</f>
        <v>-7.2540000000000007E-5</v>
      </c>
      <c r="U202" s="85">
        <f>'12peso'!U202*'12var'!U202/100</f>
        <v>1.216E-4</v>
      </c>
      <c r="V202" s="85">
        <f>'12peso'!V202*'12var'!V202/100</f>
        <v>1.6574999999999999E-4</v>
      </c>
      <c r="W202" s="85">
        <f>'12peso'!W202*'12var'!W202/100</f>
        <v>1.5359999999999999E-4</v>
      </c>
      <c r="X202" s="85">
        <f>'12peso'!X202*'12var'!X202/100</f>
        <v>1.5744000000000001E-4</v>
      </c>
      <c r="Y202" s="85">
        <f>'12peso'!Y202*'12var'!Y202/100</f>
        <v>-3.4400000000000001E-4</v>
      </c>
      <c r="Z202" s="85">
        <f>'12peso'!Z202*'12var'!Z202/100</f>
        <v>4.0482000000000002E-4</v>
      </c>
      <c r="AA202" s="85">
        <f>'12peso'!AA202*'12var'!AA202/100</f>
        <v>1.4448E-4</v>
      </c>
      <c r="AB202" s="85">
        <f>'12peso'!AB202*'12var'!AB202/100</f>
        <v>1.7459999999999999E-4</v>
      </c>
      <c r="AC202" s="85">
        <f>'12peso'!AC202*'12var'!AC202/100</f>
        <v>5.6870000000000003E-5</v>
      </c>
      <c r="AD202" s="85">
        <f>'12peso'!AD202*'12var'!AD202/100</f>
        <v>3.5250000000000003E-5</v>
      </c>
      <c r="AE202" s="85">
        <f>'12peso'!AE202*'12var'!AE202/100</f>
        <v>-1.6543999999999999E-4</v>
      </c>
      <c r="AF202" s="85">
        <f>'12peso'!AF202*'12var'!AF202/100</f>
        <v>2.4750000000000002E-5</v>
      </c>
      <c r="AG202" s="85">
        <f>'12peso'!AG202*'12var'!AG202/100</f>
        <v>1.6244999999999999E-4</v>
      </c>
      <c r="AH202" s="85">
        <f>'12peso'!AH202*'12var'!AH202/100</f>
        <v>-3.5880000000000002E-5</v>
      </c>
      <c r="AI202" s="85">
        <f>'12peso'!AI202*'12var'!AI202/100</f>
        <v>4.0480000000000005E-5</v>
      </c>
      <c r="AJ202" s="85">
        <f>'12peso'!AJ202*'12var'!AJ202/100</f>
        <v>7.7739999999999998E-5</v>
      </c>
      <c r="AK202" s="85">
        <f>'12peso'!AK202*'12var'!AK202/100</f>
        <v>4.0709999999999997E-4</v>
      </c>
      <c r="AL202" s="85">
        <f>'12peso'!AL202*'12var'!AL202/100</f>
        <v>0</v>
      </c>
      <c r="AM202" s="85">
        <f>'12peso'!AM202*'12var'!AM202/100</f>
        <v>2.0499999999999997E-5</v>
      </c>
      <c r="AN202" s="85">
        <f>'12peso'!AN202*'12var'!AN202/100</f>
        <v>-2.7000000000000002E-5</v>
      </c>
    </row>
    <row r="203" spans="1:40" x14ac:dyDescent="0.25">
      <c r="A203" s="64" t="str">
        <f>'12peso'!A203</f>
        <v>c</v>
      </c>
      <c r="B203" s="64" t="str">
        <f>'12peso'!B203</f>
        <v>nd</v>
      </c>
      <c r="C203" s="64" t="str">
        <f>'12peso'!C203</f>
        <v>a</v>
      </c>
      <c r="D203" s="64"/>
      <c r="E203" s="87">
        <f>'12peso'!E203</f>
        <v>1116005</v>
      </c>
      <c r="F203" s="88">
        <f>'12peso'!F203</f>
        <v>1116005</v>
      </c>
      <c r="G203" s="39" t="str">
        <f>'12peso'!G203</f>
        <v>Atomatado</v>
      </c>
      <c r="H203" s="85">
        <f>'12peso'!H203*'12var'!H203/100</f>
        <v>1.1190899999999999E-3</v>
      </c>
      <c r="I203" s="85">
        <f>'12peso'!I203*'12var'!I203/100</f>
        <v>-7.5263999999999995E-4</v>
      </c>
      <c r="J203" s="85">
        <f>'12peso'!J203*'12var'!J203/100</f>
        <v>5.3269999999999999E-4</v>
      </c>
      <c r="K203" s="85">
        <f>'12peso'!K203*'12var'!K203/100</f>
        <v>2.7431999999999999E-4</v>
      </c>
      <c r="L203" s="85">
        <f>'12peso'!L203*'12var'!L203/100</f>
        <v>-1.3661999999999999E-3</v>
      </c>
      <c r="M203" s="85">
        <f>'12peso'!M203*'12var'!M203/100</f>
        <v>-2.3984000000000001E-4</v>
      </c>
      <c r="N203" s="85">
        <f>'12peso'!N203*'12var'!N203/100</f>
        <v>-2.5415000000000002E-4</v>
      </c>
      <c r="O203" s="85">
        <f>'12peso'!O203*'12var'!O203/100</f>
        <v>6.2412000000000003E-4</v>
      </c>
      <c r="P203" s="85">
        <f>'12peso'!P203*'12var'!P203/100</f>
        <v>7.8758000000000007E-4</v>
      </c>
      <c r="Q203" s="85">
        <f>'12peso'!Q203*'12var'!Q203/100</f>
        <v>1.4562800000000001E-3</v>
      </c>
      <c r="R203" s="85">
        <f>'12peso'!R203*'12var'!R203/100</f>
        <v>3.4316000000000001E-4</v>
      </c>
      <c r="S203" s="85">
        <f>'12peso'!S203*'12var'!S203/100</f>
        <v>3.4944500000000001E-3</v>
      </c>
      <c r="T203" s="85">
        <f>'12peso'!T203*'12var'!T203/100</f>
        <v>3.9410999999999995E-3</v>
      </c>
      <c r="U203" s="85">
        <f>'12peso'!U203*'12var'!U203/100</f>
        <v>2.7647999999999995E-4</v>
      </c>
      <c r="V203" s="85">
        <f>'12peso'!V203*'12var'!V203/100</f>
        <v>2.1419999999999998E-3</v>
      </c>
      <c r="W203" s="85">
        <f>'12peso'!W203*'12var'!W203/100</f>
        <v>2.4086400000000001E-3</v>
      </c>
      <c r="X203" s="85">
        <f>'12peso'!X203*'12var'!X203/100</f>
        <v>-1.56E-4</v>
      </c>
      <c r="Y203" s="85">
        <f>'12peso'!Y203*'12var'!Y203/100</f>
        <v>1.8325399999999997E-3</v>
      </c>
      <c r="Z203" s="85">
        <f>'12peso'!Z203*'12var'!Z203/100</f>
        <v>9.245299999999999E-4</v>
      </c>
      <c r="AA203" s="85">
        <f>'12peso'!AA203*'12var'!AA203/100</f>
        <v>6.3039999999999993E-5</v>
      </c>
      <c r="AB203" s="85">
        <f>'12peso'!AB203*'12var'!AB203/100</f>
        <v>-3.6156000000000003E-4</v>
      </c>
      <c r="AC203" s="85">
        <f>'12peso'!AC203*'12var'!AC203/100</f>
        <v>-9.6905999999999989E-4</v>
      </c>
      <c r="AD203" s="85">
        <f>'12peso'!AD203*'12var'!AD203/100</f>
        <v>-4.1715000000000003E-4</v>
      </c>
      <c r="AE203" s="85">
        <f>'12peso'!AE203*'12var'!AE203/100</f>
        <v>3.3091200000000005E-3</v>
      </c>
      <c r="AF203" s="85">
        <f>'12peso'!AF203*'12var'!AF203/100</f>
        <v>5.8710000000000001E-4</v>
      </c>
      <c r="AG203" s="85">
        <f>'12peso'!AG203*'12var'!AG203/100</f>
        <v>-7.0932000000000005E-4</v>
      </c>
      <c r="AH203" s="85">
        <f>'12peso'!AH203*'12var'!AH203/100</f>
        <v>-1.3572500000000002E-3</v>
      </c>
      <c r="AI203" s="85">
        <f>'12peso'!AI203*'12var'!AI203/100</f>
        <v>1.00299E-3</v>
      </c>
      <c r="AJ203" s="85">
        <f>'12peso'!AJ203*'12var'!AJ203/100</f>
        <v>2.3353200000000001E-3</v>
      </c>
      <c r="AK203" s="85">
        <f>'12peso'!AK203*'12var'!AK203/100</f>
        <v>2.2558600000000002E-3</v>
      </c>
      <c r="AL203" s="85">
        <f>'12peso'!AL203*'12var'!AL203/100</f>
        <v>2.4036700000000001E-3</v>
      </c>
      <c r="AM203" s="85">
        <f>'12peso'!AM203*'12var'!AM203/100</f>
        <v>1.3053600000000002E-3</v>
      </c>
      <c r="AN203" s="85">
        <f>'12peso'!AN203*'12var'!AN203/100</f>
        <v>-1.7204000000000001E-4</v>
      </c>
    </row>
    <row r="204" spans="1:40" x14ac:dyDescent="0.25">
      <c r="A204" s="64" t="str">
        <f>'12peso'!A204</f>
        <v>c</v>
      </c>
      <c r="B204" s="64" t="str">
        <f>'12peso'!B204</f>
        <v>nd</v>
      </c>
      <c r="C204" s="64" t="str">
        <f>'12peso'!C204</f>
        <v>a</v>
      </c>
      <c r="D204" s="64"/>
      <c r="E204" s="87">
        <f>'12peso'!E204</f>
        <v>1116010</v>
      </c>
      <c r="F204" s="88">
        <f>'12peso'!F204</f>
        <v>1116010</v>
      </c>
      <c r="G204" s="39" t="str">
        <f>'12peso'!G204</f>
        <v>Alho</v>
      </c>
      <c r="H204" s="85">
        <f>'12peso'!H204*'12var'!H204/100</f>
        <v>-7.1104000000000002E-4</v>
      </c>
      <c r="I204" s="85">
        <f>'12peso'!I204*'12var'!I204/100</f>
        <v>-8.9397000000000001E-4</v>
      </c>
      <c r="J204" s="85">
        <f>'12peso'!J204*'12var'!J204/100</f>
        <v>2.1860099999999999E-3</v>
      </c>
      <c r="K204" s="85">
        <f>'12peso'!K204*'12var'!K204/100</f>
        <v>4.4373299999999997E-3</v>
      </c>
      <c r="L204" s="85">
        <f>'12peso'!L204*'12var'!L204/100</f>
        <v>3.0529200000000002E-3</v>
      </c>
      <c r="M204" s="85">
        <f>'12peso'!M204*'12var'!M204/100</f>
        <v>4.5524800000000002E-3</v>
      </c>
      <c r="N204" s="85">
        <f>'12peso'!N204*'12var'!N204/100</f>
        <v>9.9877799999999999E-3</v>
      </c>
      <c r="O204" s="85">
        <f>'12peso'!O204*'12var'!O204/100</f>
        <v>4.7320000000000001E-3</v>
      </c>
      <c r="P204" s="85">
        <f>'12peso'!P204*'12var'!P204/100</f>
        <v>4.1074299999999996E-3</v>
      </c>
      <c r="Q204" s="85">
        <f>'12peso'!Q204*'12var'!Q204/100</f>
        <v>3.1418400000000003E-3</v>
      </c>
      <c r="R204" s="85">
        <f>'12peso'!R204*'12var'!R204/100</f>
        <v>-2.7378000000000005E-4</v>
      </c>
      <c r="S204" s="85">
        <f>'12peso'!S204*'12var'!S204/100</f>
        <v>5.0250000000000002E-4</v>
      </c>
      <c r="T204" s="85">
        <f>'12peso'!T204*'12var'!T204/100</f>
        <v>-2.8328300000000002E-3</v>
      </c>
      <c r="U204" s="85">
        <f>'12peso'!U204*'12var'!U204/100</f>
        <v>-2.6055000000000002E-4</v>
      </c>
      <c r="V204" s="85">
        <f>'12peso'!V204*'12var'!V204/100</f>
        <v>5.5161200000000002E-3</v>
      </c>
      <c r="W204" s="85">
        <f>'12peso'!W204*'12var'!W204/100</f>
        <v>1.5608499999999999E-3</v>
      </c>
      <c r="X204" s="85">
        <f>'12peso'!X204*'12var'!X204/100</f>
        <v>8.2377000000000004E-4</v>
      </c>
      <c r="Y204" s="85">
        <f>'12peso'!Y204*'12var'!Y204/100</f>
        <v>-2.0317899999999999E-3</v>
      </c>
      <c r="Z204" s="85">
        <f>'12peso'!Z204*'12var'!Z204/100</f>
        <v>-3.3632600000000003E-3</v>
      </c>
      <c r="AA204" s="85">
        <f>'12peso'!AA204*'12var'!AA204/100</f>
        <v>1.7062800000000001E-3</v>
      </c>
      <c r="AB204" s="85">
        <f>'12peso'!AB204*'12var'!AB204/100</f>
        <v>-4.5425600000000002E-3</v>
      </c>
      <c r="AC204" s="85">
        <f>'12peso'!AC204*'12var'!AC204/100</f>
        <v>-5.1577400000000009E-3</v>
      </c>
      <c r="AD204" s="85">
        <f>'12peso'!AD204*'12var'!AD204/100</f>
        <v>-5.6984800000000006E-3</v>
      </c>
      <c r="AE204" s="85">
        <f>'12peso'!AE204*'12var'!AE204/100</f>
        <v>8.2112999999999989E-4</v>
      </c>
      <c r="AF204" s="85">
        <f>'12peso'!AF204*'12var'!AF204/100</f>
        <v>1.5198400000000002E-3</v>
      </c>
      <c r="AG204" s="85">
        <f>'12peso'!AG204*'12var'!AG204/100</f>
        <v>-1.7577000000000001E-3</v>
      </c>
      <c r="AH204" s="85">
        <f>'12peso'!AH204*'12var'!AH204/100</f>
        <v>1.31054E-3</v>
      </c>
      <c r="AI204" s="85">
        <f>'12peso'!AI204*'12var'!AI204/100</f>
        <v>1.5397200000000001E-3</v>
      </c>
      <c r="AJ204" s="85">
        <f>'12peso'!AJ204*'12var'!AJ204/100</f>
        <v>4.4268599999999995E-3</v>
      </c>
      <c r="AK204" s="85">
        <f>'12peso'!AK204*'12var'!AK204/100</f>
        <v>7.7430000000000001E-4</v>
      </c>
      <c r="AL204" s="85">
        <f>'12peso'!AL204*'12var'!AL204/100</f>
        <v>1.37218E-3</v>
      </c>
      <c r="AM204" s="85">
        <f>'12peso'!AM204*'12var'!AM204/100</f>
        <v>-7.1928000000000009E-4</v>
      </c>
      <c r="AN204" s="85">
        <f>'12peso'!AN204*'12var'!AN204/100</f>
        <v>-4.3899999999999999E-4</v>
      </c>
    </row>
    <row r="205" spans="1:40" x14ac:dyDescent="0.25">
      <c r="A205" s="64" t="str">
        <f>'12peso'!A205</f>
        <v>c</v>
      </c>
      <c r="B205" s="64" t="str">
        <f>'12peso'!B205</f>
        <v>nd</v>
      </c>
      <c r="C205" s="64" t="str">
        <f>'12peso'!C205</f>
        <v>a</v>
      </c>
      <c r="D205" s="64"/>
      <c r="E205" s="87">
        <f>'12peso'!E205</f>
        <v>1116013</v>
      </c>
      <c r="F205" s="88">
        <f>'12peso'!F205</f>
        <v>1116013</v>
      </c>
      <c r="G205" s="39" t="str">
        <f>'12peso'!G205</f>
        <v>Sal</v>
      </c>
      <c r="H205" s="85">
        <f>'12peso'!H205*'12var'!H205/100</f>
        <v>2.0399999999999997E-4</v>
      </c>
      <c r="I205" s="85">
        <f>'12peso'!I205*'12var'!I205/100</f>
        <v>0</v>
      </c>
      <c r="J205" s="85">
        <f>'12peso'!J205*'12var'!J205/100</f>
        <v>-1.0449E-4</v>
      </c>
      <c r="K205" s="85">
        <f>'12peso'!K205*'12var'!K205/100</f>
        <v>-9.5999999999999996E-6</v>
      </c>
      <c r="L205" s="85">
        <f>'12peso'!L205*'12var'!L205/100</f>
        <v>7.1890000000000005E-5</v>
      </c>
      <c r="M205" s="85">
        <f>'12peso'!M205*'12var'!M205/100</f>
        <v>8.6110000000000028E-5</v>
      </c>
      <c r="N205" s="85">
        <f>'12peso'!N205*'12var'!N205/100</f>
        <v>-1.0320000000000001E-4</v>
      </c>
      <c r="O205" s="85">
        <f>'12peso'!O205*'12var'!O205/100</f>
        <v>2.2357000000000003E-4</v>
      </c>
      <c r="P205" s="85">
        <f>'12peso'!P205*'12var'!P205/100</f>
        <v>-3.8879999999999994E-5</v>
      </c>
      <c r="Q205" s="85">
        <f>'12peso'!Q205*'12var'!Q205/100</f>
        <v>8.8800000000000004E-5</v>
      </c>
      <c r="R205" s="85">
        <f>'12peso'!R205*'12var'!R205/100</f>
        <v>-2.0000000000000002E-5</v>
      </c>
      <c r="S205" s="85">
        <f>'12peso'!S205*'12var'!S205/100</f>
        <v>3.6340000000000008E-5</v>
      </c>
      <c r="T205" s="85">
        <f>'12peso'!T205*'12var'!T205/100</f>
        <v>-1.9750000000000002E-5</v>
      </c>
      <c r="U205" s="85">
        <f>'12peso'!U205*'12var'!U205/100</f>
        <v>-5.5379999999999995E-5</v>
      </c>
      <c r="V205" s="85">
        <f>'12peso'!V205*'12var'!V205/100</f>
        <v>7.2379999999999995E-5</v>
      </c>
      <c r="W205" s="85">
        <f>'12peso'!W205*'12var'!W205/100</f>
        <v>3.311E-5</v>
      </c>
      <c r="X205" s="85">
        <f>'12peso'!X205*'12var'!X205/100</f>
        <v>-1.5400000000000002E-5</v>
      </c>
      <c r="Y205" s="85">
        <f>'12peso'!Y205*'12var'!Y205/100</f>
        <v>-1.216E-5</v>
      </c>
      <c r="Z205" s="85">
        <f>'12peso'!Z205*'12var'!Z205/100</f>
        <v>1.6720000000000003E-5</v>
      </c>
      <c r="AA205" s="85">
        <f>'12peso'!AA205*'12var'!AA205/100</f>
        <v>-6.1600000000000003E-6</v>
      </c>
      <c r="AB205" s="85">
        <f>'12peso'!AB205*'12var'!AB205/100</f>
        <v>3.4199999999999998E-5</v>
      </c>
      <c r="AC205" s="85">
        <f>'12peso'!AC205*'12var'!AC205/100</f>
        <v>6.4599999999999998E-5</v>
      </c>
      <c r="AD205" s="85">
        <f>'12peso'!AD205*'12var'!AD205/100</f>
        <v>-2.9640000000000001E-5</v>
      </c>
      <c r="AE205" s="85">
        <f>'12peso'!AE205*'12var'!AE205/100</f>
        <v>-2.2799999999999999E-5</v>
      </c>
      <c r="AF205" s="85">
        <f>'12peso'!AF205*'12var'!AF205/100</f>
        <v>9.125999999999999E-5</v>
      </c>
      <c r="AG205" s="85">
        <f>'12peso'!AG205*'12var'!AG205/100</f>
        <v>6.084E-5</v>
      </c>
      <c r="AH205" s="85">
        <f>'12peso'!AH205*'12var'!AH205/100</f>
        <v>6.3200000000000005E-6</v>
      </c>
      <c r="AI205" s="85">
        <f>'12peso'!AI205*'12var'!AI205/100</f>
        <v>6.1619999999999996E-5</v>
      </c>
      <c r="AJ205" s="85">
        <f>'12peso'!AJ205*'12var'!AJ205/100</f>
        <v>-4.6019999999999996E-5</v>
      </c>
      <c r="AK205" s="85">
        <f>'12peso'!AK205*'12var'!AK205/100</f>
        <v>1.2397000000000002E-4</v>
      </c>
      <c r="AL205" s="85">
        <f>'12peso'!AL205*'12var'!AL205/100</f>
        <v>-1.092E-5</v>
      </c>
      <c r="AM205" s="85">
        <f>'12peso'!AM205*'12var'!AM205/100</f>
        <v>8.5020000000000009E-5</v>
      </c>
      <c r="AN205" s="85">
        <f>'12peso'!AN205*'12var'!AN205/100</f>
        <v>5.293000000000001E-5</v>
      </c>
    </row>
    <row r="206" spans="1:40" x14ac:dyDescent="0.25">
      <c r="A206" s="64" t="str">
        <f>'12peso'!A206</f>
        <v>c</v>
      </c>
      <c r="B206" s="64" t="str">
        <f>'12peso'!B206</f>
        <v>nd</v>
      </c>
      <c r="C206" s="64" t="str">
        <f>'12peso'!C206</f>
        <v>a</v>
      </c>
      <c r="D206" s="64"/>
      <c r="E206" s="87">
        <f>'12peso'!E206</f>
        <v>1116026</v>
      </c>
      <c r="F206" s="88">
        <f>'12peso'!F206</f>
        <v>1116026</v>
      </c>
      <c r="G206" s="39" t="str">
        <f>'12peso'!G206</f>
        <v>Fermento</v>
      </c>
      <c r="H206" s="85">
        <f>'12peso'!H206*'12var'!H206/100</f>
        <v>8.8400000000000007E-5</v>
      </c>
      <c r="I206" s="85">
        <f>'12peso'!I206*'12var'!I206/100</f>
        <v>-7.2250000000000008E-5</v>
      </c>
      <c r="J206" s="85">
        <f>'12peso'!J206*'12var'!J206/100</f>
        <v>5.1239999999999991E-5</v>
      </c>
      <c r="K206" s="85">
        <f>'12peso'!K206*'12var'!K206/100</f>
        <v>1.6234999999999999E-4</v>
      </c>
      <c r="L206" s="85">
        <f>'12peso'!L206*'12var'!L206/100</f>
        <v>-1.0491999999999999E-4</v>
      </c>
      <c r="M206" s="85">
        <f>'12peso'!M206*'12var'!M206/100</f>
        <v>-9.659999999999999E-5</v>
      </c>
      <c r="N206" s="85">
        <f>'12peso'!N206*'12var'!N206/100</f>
        <v>-8.2999999999999998E-5</v>
      </c>
      <c r="O206" s="85">
        <f>'12peso'!O206*'12var'!O206/100</f>
        <v>4.9200000000000003E-6</v>
      </c>
      <c r="P206" s="85">
        <f>'12peso'!P206*'12var'!P206/100</f>
        <v>1.0742000000000001E-4</v>
      </c>
      <c r="Q206" s="85">
        <f>'12peso'!Q206*'12var'!Q206/100</f>
        <v>-1.1070000000000002E-4</v>
      </c>
      <c r="R206" s="85">
        <f>'12peso'!R206*'12var'!R206/100</f>
        <v>-5.9129999999999998E-5</v>
      </c>
      <c r="S206" s="85">
        <f>'12peso'!S206*'12var'!S206/100</f>
        <v>-1.2240000000000002E-4</v>
      </c>
      <c r="T206" s="85">
        <f>'12peso'!T206*'12var'!T206/100</f>
        <v>7.0199999999999997E-6</v>
      </c>
      <c r="U206" s="85">
        <f>'12peso'!U206*'12var'!U206/100</f>
        <v>2.0790000000000004E-4</v>
      </c>
      <c r="V206" s="85">
        <f>'12peso'!V206*'12var'!V206/100</f>
        <v>-2.3700000000000002E-6</v>
      </c>
      <c r="W206" s="85">
        <f>'12peso'!W206*'12var'!W206/100</f>
        <v>-3.318000000000001E-4</v>
      </c>
      <c r="X206" s="85">
        <f>'12peso'!X206*'12var'!X206/100</f>
        <v>6.3749999999999991E-5</v>
      </c>
      <c r="Y206" s="85">
        <f>'12peso'!Y206*'12var'!Y206/100</f>
        <v>3.3820000000000003E-4</v>
      </c>
      <c r="Z206" s="85">
        <f>'12peso'!Z206*'12var'!Z206/100</f>
        <v>-3.239E-5</v>
      </c>
      <c r="AA206" s="85">
        <f>'12peso'!AA206*'12var'!AA206/100</f>
        <v>-2.4023999999999999E-4</v>
      </c>
      <c r="AB206" s="85">
        <f>'12peso'!AB206*'12var'!AB206/100</f>
        <v>2.5916000000000003E-4</v>
      </c>
      <c r="AC206" s="85">
        <f>'12peso'!AC206*'12var'!AC206/100</f>
        <v>-1.2012E-4</v>
      </c>
      <c r="AD206" s="85">
        <f>'12peso'!AD206*'12var'!AD206/100</f>
        <v>-2.0672000000000003E-4</v>
      </c>
      <c r="AE206" s="85">
        <f>'12peso'!AE206*'12var'!AE206/100</f>
        <v>-9.3240000000000009E-5</v>
      </c>
      <c r="AF206" s="85">
        <f>'12peso'!AF206*'12var'!AF206/100</f>
        <v>-3.8999999999999999E-6</v>
      </c>
      <c r="AG206" s="85">
        <f>'12peso'!AG206*'12var'!AG206/100</f>
        <v>6.0059999999999998E-5</v>
      </c>
      <c r="AH206" s="85">
        <f>'12peso'!AH206*'12var'!AH206/100</f>
        <v>-2.3099999999999999E-5</v>
      </c>
      <c r="AI206" s="85">
        <f>'12peso'!AI206*'12var'!AI206/100</f>
        <v>1.5883999999999999E-4</v>
      </c>
      <c r="AJ206" s="85">
        <f>'12peso'!AJ206*'12var'!AJ206/100</f>
        <v>4.6199999999999998E-6</v>
      </c>
      <c r="AK206" s="85">
        <f>'12peso'!AK206*'12var'!AK206/100</f>
        <v>4.2196000000000003E-4</v>
      </c>
      <c r="AL206" s="85">
        <f>'12peso'!AL206*'12var'!AL206/100</f>
        <v>3.4829999999999997E-5</v>
      </c>
      <c r="AM206" s="85">
        <f>'12peso'!AM206*'12var'!AM206/100</f>
        <v>1.0287E-4</v>
      </c>
      <c r="AN206" s="85">
        <f>'12peso'!AN206*'12var'!AN206/100</f>
        <v>-5.5760000000000008E-5</v>
      </c>
    </row>
    <row r="207" spans="1:40" x14ac:dyDescent="0.25">
      <c r="A207" s="64" t="str">
        <f>'12peso'!A207</f>
        <v>c</v>
      </c>
      <c r="B207" s="64" t="str">
        <f>'12peso'!B207</f>
        <v>nd</v>
      </c>
      <c r="C207" s="64" t="str">
        <f>'12peso'!C207</f>
        <v>a</v>
      </c>
      <c r="D207" s="64"/>
      <c r="E207" s="87">
        <f>'12peso'!E207</f>
        <v>1116033</v>
      </c>
      <c r="F207" s="88">
        <f>'12peso'!F207</f>
        <v>1116033</v>
      </c>
      <c r="G207" s="39" t="str">
        <f>'12peso'!G207</f>
        <v>Maionese</v>
      </c>
      <c r="H207" s="85">
        <f>'12peso'!H207*'12var'!H207/100</f>
        <v>3.6880000000000006E-5</v>
      </c>
      <c r="I207" s="85">
        <f>'12peso'!I207*'12var'!I207/100</f>
        <v>3.7179000000000004E-4</v>
      </c>
      <c r="J207" s="85">
        <f>'12peso'!J207*'12var'!J207/100</f>
        <v>8.1597000000000006E-4</v>
      </c>
      <c r="K207" s="85">
        <f>'12peso'!K207*'12var'!K207/100</f>
        <v>1.6941600000000001E-3</v>
      </c>
      <c r="L207" s="85">
        <f>'12peso'!L207*'12var'!L207/100</f>
        <v>4.3380000000000001E-5</v>
      </c>
      <c r="M207" s="85">
        <f>'12peso'!M207*'12var'!M207/100</f>
        <v>2.9760000000000002E-4</v>
      </c>
      <c r="N207" s="85">
        <f>'12peso'!N207*'12var'!N207/100</f>
        <v>1.12056E-3</v>
      </c>
      <c r="O207" s="85">
        <f>'12peso'!O207*'12var'!O207/100</f>
        <v>6.9863999999999994E-4</v>
      </c>
      <c r="P207" s="85">
        <f>'12peso'!P207*'12var'!P207/100</f>
        <v>6.7095000000000002E-4</v>
      </c>
      <c r="Q207" s="85">
        <f>'12peso'!Q207*'12var'!Q207/100</f>
        <v>5.4609000000000005E-4</v>
      </c>
      <c r="R207" s="85">
        <f>'12peso'!R207*'12var'!R207/100</f>
        <v>4.5359999999999999E-5</v>
      </c>
      <c r="S207" s="85">
        <f>'12peso'!S207*'12var'!S207/100</f>
        <v>6.6633000000000003E-4</v>
      </c>
      <c r="T207" s="85">
        <f>'12peso'!T207*'12var'!T207/100</f>
        <v>1.12392E-3</v>
      </c>
      <c r="U207" s="85">
        <f>'12peso'!U207*'12var'!U207/100</f>
        <v>-4.7939999999999994E-4</v>
      </c>
      <c r="V207" s="85">
        <f>'12peso'!V207*'12var'!V207/100</f>
        <v>6.7402E-4</v>
      </c>
      <c r="W207" s="85">
        <f>'12peso'!W207*'12var'!W207/100</f>
        <v>6.6924000000000009E-4</v>
      </c>
      <c r="X207" s="85">
        <f>'12peso'!X207*'12var'!X207/100</f>
        <v>2.1461999999999997E-4</v>
      </c>
      <c r="Y207" s="85">
        <f>'12peso'!Y207*'12var'!Y207/100</f>
        <v>1.6351999999999998E-4</v>
      </c>
      <c r="Z207" s="85">
        <f>'12peso'!Z207*'12var'!Z207/100</f>
        <v>7.2704000000000009E-4</v>
      </c>
      <c r="AA207" s="85">
        <f>'12peso'!AA207*'12var'!AA207/100</f>
        <v>2.4912000000000003E-4</v>
      </c>
      <c r="AB207" s="85">
        <f>'12peso'!AB207*'12var'!AB207/100</f>
        <v>-3.8480000000000003E-4</v>
      </c>
      <c r="AC207" s="85">
        <f>'12peso'!AC207*'12var'!AC207/100</f>
        <v>-4.1120000000000002E-4</v>
      </c>
      <c r="AD207" s="85">
        <f>'12peso'!AD207*'12var'!AD207/100</f>
        <v>1.4196000000000003E-4</v>
      </c>
      <c r="AE207" s="85">
        <f>'12peso'!AE207*'12var'!AE207/100</f>
        <v>-7.120500000000001E-4</v>
      </c>
      <c r="AF207" s="85">
        <f>'12peso'!AF207*'12var'!AF207/100</f>
        <v>7.9023000000000006E-4</v>
      </c>
      <c r="AG207" s="85">
        <f>'12peso'!AG207*'12var'!AG207/100</f>
        <v>1.5110199999999999E-3</v>
      </c>
      <c r="AH207" s="85">
        <f>'12peso'!AH207*'12var'!AH207/100</f>
        <v>6.669E-4</v>
      </c>
      <c r="AI207" s="85">
        <f>'12peso'!AI207*'12var'!AI207/100</f>
        <v>5.2015000000000004E-4</v>
      </c>
      <c r="AJ207" s="85">
        <f>'12peso'!AJ207*'12var'!AJ207/100</f>
        <v>3.1020000000000005E-5</v>
      </c>
      <c r="AK207" s="85">
        <f>'12peso'!AK207*'12var'!AK207/100</f>
        <v>1.8024999999999999E-4</v>
      </c>
      <c r="AL207" s="85">
        <f>'12peso'!AL207*'12var'!AL207/100</f>
        <v>4.3259999999999994E-4</v>
      </c>
      <c r="AM207" s="85">
        <f>'12peso'!AM207*'12var'!AM207/100</f>
        <v>3.1079999999999994E-5</v>
      </c>
      <c r="AN207" s="85">
        <f>'12peso'!AN207*'12var'!AN207/100</f>
        <v>1.4504000000000001E-4</v>
      </c>
    </row>
    <row r="208" spans="1:40" x14ac:dyDescent="0.25">
      <c r="A208" s="64" t="str">
        <f>'12peso'!A208</f>
        <v>c</v>
      </c>
      <c r="B208" s="64" t="str">
        <f>'12peso'!B208</f>
        <v>nd</v>
      </c>
      <c r="C208" s="64" t="str">
        <f>'12peso'!C208</f>
        <v>a</v>
      </c>
      <c r="D208" s="64"/>
      <c r="E208" s="87">
        <f>'12peso'!E208</f>
        <v>1116041</v>
      </c>
      <c r="F208" s="88">
        <f>'12peso'!F208</f>
        <v>1116041</v>
      </c>
      <c r="G208" s="39" t="str">
        <f>'12peso'!G208</f>
        <v>Vinagre</v>
      </c>
      <c r="H208" s="85">
        <f>'12peso'!H208*'12var'!H208/100</f>
        <v>5.2799999999999994E-6</v>
      </c>
      <c r="I208" s="85">
        <f>'12peso'!I208*'12var'!I208/100</f>
        <v>1.4006000000000001E-4</v>
      </c>
      <c r="J208" s="85">
        <f>'12peso'!J208*'12var'!J208/100</f>
        <v>6.9599999999999998E-5</v>
      </c>
      <c r="K208" s="85">
        <f>'12peso'!K208*'12var'!K208/100</f>
        <v>-7.0069999999999998E-5</v>
      </c>
      <c r="L208" s="85">
        <f>'12peso'!L208*'12var'!L208/100</f>
        <v>2.2751999999999999E-4</v>
      </c>
      <c r="M208" s="85">
        <f>'12peso'!M208*'12var'!M208/100</f>
        <v>7.7999999999999999E-5</v>
      </c>
      <c r="N208" s="85">
        <f>'12peso'!N208*'12var'!N208/100</f>
        <v>3.3149999999999999E-5</v>
      </c>
      <c r="O208" s="85">
        <f>'12peso'!O208*'12var'!O208/100</f>
        <v>1.6524000000000004E-4</v>
      </c>
      <c r="P208" s="85">
        <f>'12peso'!P208*'12var'!P208/100</f>
        <v>-4.3679999999999995E-5</v>
      </c>
      <c r="Q208" s="85">
        <f>'12peso'!Q208*'12var'!Q208/100</f>
        <v>5.9670000000000003E-5</v>
      </c>
      <c r="R208" s="85">
        <f>'12peso'!R208*'12var'!R208/100</f>
        <v>3.5700000000000005E-6</v>
      </c>
      <c r="S208" s="85">
        <f>'12peso'!S208*'12var'!S208/100</f>
        <v>-5.1000000000000009E-7</v>
      </c>
      <c r="T208" s="85">
        <f>'12peso'!T208*'12var'!T208/100</f>
        <v>5.4060000000000008E-5</v>
      </c>
      <c r="U208" s="85">
        <f>'12peso'!U208*'12var'!U208/100</f>
        <v>1.4280000000000002E-5</v>
      </c>
      <c r="V208" s="85">
        <f>'12peso'!V208*'12var'!V208/100</f>
        <v>-3.5000000000000004E-6</v>
      </c>
      <c r="W208" s="85">
        <f>'12peso'!W208*'12var'!W208/100</f>
        <v>4.9500000000000004E-5</v>
      </c>
      <c r="X208" s="85">
        <f>'12peso'!X208*'12var'!X208/100</f>
        <v>6.3999999999999997E-5</v>
      </c>
      <c r="Y208" s="85">
        <f>'12peso'!Y208*'12var'!Y208/100</f>
        <v>4.1310000000000009E-5</v>
      </c>
      <c r="Z208" s="85">
        <f>'12peso'!Z208*'12var'!Z208/100</f>
        <v>9.6390000000000004E-5</v>
      </c>
      <c r="AA208" s="85">
        <f>'12peso'!AA208*'12var'!AA208/100</f>
        <v>-5.1999999999999993E-6</v>
      </c>
      <c r="AB208" s="85">
        <f>'12peso'!AB208*'12var'!AB208/100</f>
        <v>4.108E-5</v>
      </c>
      <c r="AC208" s="85">
        <f>'12peso'!AC208*'12var'!AC208/100</f>
        <v>-1.664E-5</v>
      </c>
      <c r="AD208" s="85">
        <f>'12peso'!AD208*'12var'!AD208/100</f>
        <v>4.5760000000000002E-5</v>
      </c>
      <c r="AE208" s="85">
        <f>'12peso'!AE208*'12var'!AE208/100</f>
        <v>3.0679999999999998E-5</v>
      </c>
      <c r="AF208" s="85">
        <f>'12peso'!AF208*'12var'!AF208/100</f>
        <v>-1.3519999999999999E-5</v>
      </c>
      <c r="AG208" s="85">
        <f>'12peso'!AG208*'12var'!AG208/100</f>
        <v>-4.1310000000000009E-5</v>
      </c>
      <c r="AH208" s="85">
        <f>'12peso'!AH208*'12var'!AH208/100</f>
        <v>4.3860000000000004E-5</v>
      </c>
      <c r="AI208" s="85">
        <f>'12peso'!AI208*'12var'!AI208/100</f>
        <v>4.7430000000000005E-5</v>
      </c>
      <c r="AJ208" s="85">
        <f>'12peso'!AJ208*'12var'!AJ208/100</f>
        <v>1.7136000000000001E-4</v>
      </c>
      <c r="AK208" s="85">
        <f>'12peso'!AK208*'12var'!AK208/100</f>
        <v>-5.1999999999999997E-5</v>
      </c>
      <c r="AL208" s="85">
        <f>'12peso'!AL208*'12var'!AL208/100</f>
        <v>3.519E-5</v>
      </c>
      <c r="AM208" s="85">
        <f>'12peso'!AM208*'12var'!AM208/100</f>
        <v>3.1720000000000001E-5</v>
      </c>
      <c r="AN208" s="85">
        <f>'12peso'!AN208*'12var'!AN208/100</f>
        <v>6.7599999999999997E-6</v>
      </c>
    </row>
    <row r="209" spans="1:40" x14ac:dyDescent="0.25">
      <c r="A209" s="64" t="str">
        <f>'12peso'!A209</f>
        <v>c</v>
      </c>
      <c r="B209" s="64" t="str">
        <f>'12peso'!B209</f>
        <v>nd</v>
      </c>
      <c r="C209" s="64" t="str">
        <f>'12peso'!C209</f>
        <v>a</v>
      </c>
      <c r="D209" s="64"/>
      <c r="E209" s="87">
        <f>'12peso'!E209</f>
        <v>1116048</v>
      </c>
      <c r="F209" s="88">
        <f>'12peso'!F209</f>
        <v>1116048</v>
      </c>
      <c r="G209" s="39" t="str">
        <f>'12peso'!G209</f>
        <v>Caldo concentrado</v>
      </c>
      <c r="H209" s="85">
        <f>'12peso'!H209*'12var'!H209/100</f>
        <v>2.6460000000000003E-4</v>
      </c>
      <c r="I209" s="85">
        <f>'12peso'!I209*'12var'!I209/100</f>
        <v>3.536E-5</v>
      </c>
      <c r="J209" s="85">
        <f>'12peso'!J209*'12var'!J209/100</f>
        <v>-1.9511999999999999E-4</v>
      </c>
      <c r="K209" s="85">
        <f>'12peso'!K209*'12var'!K209/100</f>
        <v>5.1723999999999997E-4</v>
      </c>
      <c r="L209" s="85">
        <f>'12peso'!L209*'12var'!L209/100</f>
        <v>-9.5199999999999983E-5</v>
      </c>
      <c r="M209" s="85">
        <f>'12peso'!M209*'12var'!M209/100</f>
        <v>5.94E-5</v>
      </c>
      <c r="N209" s="85">
        <f>'12peso'!N209*'12var'!N209/100</f>
        <v>1.08E-5</v>
      </c>
      <c r="O209" s="85">
        <f>'12peso'!O209*'12var'!O209/100</f>
        <v>-1.8830000000000001E-5</v>
      </c>
      <c r="P209" s="85">
        <f>'12peso'!P209*'12var'!P209/100</f>
        <v>-8.8440000000000014E-5</v>
      </c>
      <c r="Q209" s="85">
        <f>'12peso'!Q209*'12var'!Q209/100</f>
        <v>-5.0349999999999997E-5</v>
      </c>
      <c r="R209" s="85">
        <f>'12peso'!R209*'12var'!R209/100</f>
        <v>2.9193000000000003E-4</v>
      </c>
      <c r="S209" s="85">
        <f>'12peso'!S209*'12var'!S209/100</f>
        <v>5.2735E-4</v>
      </c>
      <c r="T209" s="85">
        <f>'12peso'!T209*'12var'!T209/100</f>
        <v>1.5811999999999998E-4</v>
      </c>
      <c r="U209" s="85">
        <f>'12peso'!U209*'12var'!U209/100</f>
        <v>8.0099999999999995E-5</v>
      </c>
      <c r="V209" s="85">
        <f>'12peso'!V209*'12var'!V209/100</f>
        <v>2.8462000000000002E-4</v>
      </c>
      <c r="W209" s="85">
        <f>'12peso'!W209*'12var'!W209/100</f>
        <v>5.4939999999999991E-4</v>
      </c>
      <c r="X209" s="85">
        <f>'12peso'!X209*'12var'!X209/100</f>
        <v>3.2639999999999996E-4</v>
      </c>
      <c r="Y209" s="85">
        <f>'12peso'!Y209*'12var'!Y209/100</f>
        <v>1.7261999999999998E-4</v>
      </c>
      <c r="Z209" s="85">
        <f>'12peso'!Z209*'12var'!Z209/100</f>
        <v>3.5750000000000002E-4</v>
      </c>
      <c r="AA209" s="85">
        <f>'12peso'!AA209*'12var'!AA209/100</f>
        <v>-2.2599000000000002E-4</v>
      </c>
      <c r="AB209" s="85">
        <f>'12peso'!AB209*'12var'!AB209/100</f>
        <v>-2.6496000000000001E-4</v>
      </c>
      <c r="AC209" s="85">
        <f>'12peso'!AC209*'12var'!AC209/100</f>
        <v>-7.0447999999999995E-4</v>
      </c>
      <c r="AD209" s="85">
        <f>'12peso'!AD209*'12var'!AD209/100</f>
        <v>2.6400000000000001E-5</v>
      </c>
      <c r="AE209" s="85">
        <f>'12peso'!AE209*'12var'!AE209/100</f>
        <v>3.7871999999999998E-4</v>
      </c>
      <c r="AF209" s="85">
        <f>'12peso'!AF209*'12var'!AF209/100</f>
        <v>-2.2525E-4</v>
      </c>
      <c r="AG209" s="85">
        <f>'12peso'!AG209*'12var'!AG209/100</f>
        <v>3.2749999999999999E-4</v>
      </c>
      <c r="AH209" s="85">
        <f>'12peso'!AH209*'12var'!AH209/100</f>
        <v>3.0507999999999995E-4</v>
      </c>
      <c r="AI209" s="85">
        <f>'12peso'!AI209*'12var'!AI209/100</f>
        <v>-3.5112000000000007E-4</v>
      </c>
      <c r="AJ209" s="85">
        <f>'12peso'!AJ209*'12var'!AJ209/100</f>
        <v>-3.0959999999999999E-4</v>
      </c>
      <c r="AK209" s="85">
        <f>'12peso'!AK209*'12var'!AK209/100</f>
        <v>-4.4449999999999996E-4</v>
      </c>
      <c r="AL209" s="85">
        <f>'12peso'!AL209*'12var'!AL209/100</f>
        <v>1.2449999999999999E-4</v>
      </c>
      <c r="AM209" s="85">
        <f>'12peso'!AM209*'12var'!AM209/100</f>
        <v>4.2000000000000002E-4</v>
      </c>
      <c r="AN209" s="85">
        <f>'12peso'!AN209*'12var'!AN209/100</f>
        <v>-9.1439999999999992E-5</v>
      </c>
    </row>
    <row r="210" spans="1:40" x14ac:dyDescent="0.25">
      <c r="A210" s="64" t="str">
        <f>'12peso'!A210</f>
        <v>c</v>
      </c>
      <c r="B210" s="64" t="str">
        <f>'12peso'!B210</f>
        <v>nd</v>
      </c>
      <c r="C210" s="64" t="str">
        <f>'12peso'!C210</f>
        <v>a</v>
      </c>
      <c r="D210" s="64"/>
      <c r="E210" s="87">
        <f>'12peso'!E210</f>
        <v>1116071</v>
      </c>
      <c r="F210" s="88">
        <f>'12peso'!F210</f>
        <v>1116071</v>
      </c>
      <c r="G210" s="39" t="str">
        <f>'12peso'!G210</f>
        <v>Tempero misto</v>
      </c>
      <c r="H210" s="85">
        <f>'12peso'!H210*'12var'!H210/100</f>
        <v>-3.1980000000000002E-4</v>
      </c>
      <c r="I210" s="85">
        <f>'12peso'!I210*'12var'!I210/100</f>
        <v>1.5066E-4</v>
      </c>
      <c r="J210" s="85">
        <f>'12peso'!J210*'12var'!J210/100</f>
        <v>-6.3180000000000002E-5</v>
      </c>
      <c r="K210" s="85">
        <f>'12peso'!K210*'12var'!K210/100</f>
        <v>7.8408000000000004E-4</v>
      </c>
      <c r="L210" s="85">
        <f>'12peso'!L210*'12var'!L210/100</f>
        <v>-3.2274000000000002E-4</v>
      </c>
      <c r="M210" s="85">
        <f>'12peso'!M210*'12var'!M210/100</f>
        <v>8.4216E-4</v>
      </c>
      <c r="N210" s="85">
        <f>'12peso'!N210*'12var'!N210/100</f>
        <v>1.6236000000000001E-4</v>
      </c>
      <c r="O210" s="85">
        <f>'12peso'!O210*'12var'!O210/100</f>
        <v>1.1784E-4</v>
      </c>
      <c r="P210" s="85">
        <f>'12peso'!P210*'12var'!P210/100</f>
        <v>3.6750000000000004E-4</v>
      </c>
      <c r="Q210" s="85">
        <f>'12peso'!Q210*'12var'!Q210/100</f>
        <v>5.9902000000000002E-4</v>
      </c>
      <c r="R210" s="85">
        <f>'12peso'!R210*'12var'!R210/100</f>
        <v>4.9399999999999997E-4</v>
      </c>
      <c r="S210" s="85">
        <f>'12peso'!S210*'12var'!S210/100</f>
        <v>5.4559999999999999E-5</v>
      </c>
      <c r="T210" s="85">
        <f>'12peso'!T210*'12var'!T210/100</f>
        <v>9.5641999999999993E-4</v>
      </c>
      <c r="U210" s="85">
        <f>'12peso'!U210*'12var'!U210/100</f>
        <v>-7.4699999999999986E-5</v>
      </c>
      <c r="V210" s="85">
        <f>'12peso'!V210*'12var'!V210/100</f>
        <v>5.4340000000000009E-4</v>
      </c>
      <c r="W210" s="85">
        <f>'12peso'!W210*'12var'!W210/100</f>
        <v>1.00891E-3</v>
      </c>
      <c r="X210" s="85">
        <f>'12peso'!X210*'12var'!X210/100</f>
        <v>5.7065000000000002E-4</v>
      </c>
      <c r="Y210" s="85">
        <f>'12peso'!Y210*'12var'!Y210/100</f>
        <v>3.6647999999999997E-4</v>
      </c>
      <c r="Z210" s="85">
        <f>'12peso'!Z210*'12var'!Z210/100</f>
        <v>4.7523000000000004E-4</v>
      </c>
      <c r="AA210" s="85">
        <f>'12peso'!AA210*'12var'!AA210/100</f>
        <v>1.0836E-4</v>
      </c>
      <c r="AB210" s="85">
        <f>'12peso'!AB210*'12var'!AB210/100</f>
        <v>-4.6439999999999996E-5</v>
      </c>
      <c r="AC210" s="85">
        <f>'12peso'!AC210*'12var'!AC210/100</f>
        <v>1.8980999999999997E-4</v>
      </c>
      <c r="AD210" s="85">
        <f>'12peso'!AD210*'12var'!AD210/100</f>
        <v>2.7648000000000001E-4</v>
      </c>
      <c r="AE210" s="85">
        <f>'12peso'!AE210*'12var'!AE210/100</f>
        <v>4.2496E-4</v>
      </c>
      <c r="AF210" s="85">
        <f>'12peso'!AF210*'12var'!AF210/100</f>
        <v>6.8474000000000009E-4</v>
      </c>
      <c r="AG210" s="85">
        <f>'12peso'!AG210*'12var'!AG210/100</f>
        <v>3.0899999999999999E-5</v>
      </c>
      <c r="AH210" s="85">
        <f>'12peso'!AH210*'12var'!AH210/100</f>
        <v>5.2736000000000005E-4</v>
      </c>
      <c r="AI210" s="85">
        <f>'12peso'!AI210*'12var'!AI210/100</f>
        <v>5.9507999999999989E-4</v>
      </c>
      <c r="AJ210" s="85">
        <f>'12peso'!AJ210*'12var'!AJ210/100</f>
        <v>1.0165199999999999E-3</v>
      </c>
      <c r="AK210" s="85">
        <f>'12peso'!AK210*'12var'!AK210/100</f>
        <v>6.7990000000000005E-5</v>
      </c>
      <c r="AL210" s="85">
        <f>'12peso'!AL210*'12var'!AL210/100</f>
        <v>2.0358E-4</v>
      </c>
      <c r="AM210" s="85">
        <f>'12peso'!AM210*'12var'!AM210/100</f>
        <v>1.7816000000000002E-4</v>
      </c>
      <c r="AN210" s="85">
        <f>'12peso'!AN210*'12var'!AN210/100</f>
        <v>9.2223999999999995E-4</v>
      </c>
    </row>
    <row r="211" spans="1:40" x14ac:dyDescent="0.25">
      <c r="A211" s="64">
        <f>'12peso'!A211</f>
        <v>0</v>
      </c>
      <c r="B211" s="64">
        <f>'12peso'!B211</f>
        <v>0</v>
      </c>
      <c r="C211" s="64">
        <f>'12peso'!C211</f>
        <v>0</v>
      </c>
      <c r="D211" s="64"/>
      <c r="E211" s="110">
        <f>'12peso'!E211</f>
        <v>1200000</v>
      </c>
      <c r="F211" s="114">
        <f>'12peso'!F211</f>
        <v>12</v>
      </c>
      <c r="G211" s="99" t="str">
        <f>'12peso'!G211</f>
        <v>Alimentação fora do domicílio</v>
      </c>
      <c r="H211" s="85">
        <f>'12peso'!H211*'12var'!H211/100</f>
        <v>9.6450309999999997E-2</v>
      </c>
      <c r="I211" s="85">
        <f>'12peso'!I211*'12var'!I211/100</f>
        <v>4.7326259999999995E-2</v>
      </c>
      <c r="J211" s="85">
        <f>'12peso'!J211*'12var'!J211/100</f>
        <v>2.4901369999999999E-2</v>
      </c>
      <c r="K211" s="85">
        <f>'12peso'!K211*'12var'!K211/100</f>
        <v>2.4930509999999999E-2</v>
      </c>
      <c r="L211" s="85">
        <f>'12peso'!L211*'12var'!L211/100</f>
        <v>4.2480030000000009E-2</v>
      </c>
      <c r="M211" s="85">
        <f>'12peso'!M211*'12var'!M211/100</f>
        <v>5.6212799999999993E-2</v>
      </c>
      <c r="N211" s="85">
        <f>'12peso'!N211*'12var'!N211/100</f>
        <v>9.1309649999999992E-2</v>
      </c>
      <c r="O211" s="85">
        <f>'12peso'!O211*'12var'!O211/100</f>
        <v>6.9155999999999995E-2</v>
      </c>
      <c r="P211" s="85">
        <f>'12peso'!P211*'12var'!P211/100</f>
        <v>3.5139170000000004E-2</v>
      </c>
      <c r="Q211" s="85">
        <f>'12peso'!Q211*'12var'!Q211/100</f>
        <v>8.0790929999999997E-2</v>
      </c>
      <c r="R211" s="85">
        <f>'12peso'!R211*'12var'!R211/100</f>
        <v>0.10733485</v>
      </c>
      <c r="S211" s="85">
        <f>'12peso'!S211*'12var'!S211/100</f>
        <v>6.3541170000000008E-2</v>
      </c>
      <c r="T211" s="85">
        <f>'12peso'!T211*'12var'!T211/100</f>
        <v>8.4145919999999985E-2</v>
      </c>
      <c r="U211" s="85">
        <f>'12peso'!U211*'12var'!U211/100</f>
        <v>9.0886399999999992E-2</v>
      </c>
      <c r="V211" s="85">
        <f>'12peso'!V211*'12var'!V211/100</f>
        <v>5.9791679999999993E-2</v>
      </c>
      <c r="W211" s="85">
        <f>'12peso'!W211*'12var'!W211/100</f>
        <v>5.7447329999999991E-2</v>
      </c>
      <c r="X211" s="85">
        <f>'12peso'!X211*'12var'!X211/100</f>
        <v>6.9202079999999999E-2</v>
      </c>
      <c r="Y211" s="85">
        <f>'12peso'!Y211*'12var'!Y211/100</f>
        <v>6.7847220000000014E-2</v>
      </c>
      <c r="Z211" s="85">
        <f>'12peso'!Z211*'12var'!Z211/100</f>
        <v>3.789675E-2</v>
      </c>
      <c r="AA211" s="85">
        <f>'12peso'!AA211*'12var'!AA211/100</f>
        <v>5.6660559999999999E-2</v>
      </c>
      <c r="AB211" s="85">
        <f>'12peso'!AB211*'12var'!AB211/100</f>
        <v>3.9916159999999999E-2</v>
      </c>
      <c r="AC211" s="85">
        <f>'12peso'!AC211*'12var'!AC211/100</f>
        <v>7.9919740000000003E-2</v>
      </c>
      <c r="AD211" s="85">
        <f>'12peso'!AD211*'12var'!AD211/100</f>
        <v>7.252879999999999E-2</v>
      </c>
      <c r="AE211" s="85">
        <f>'12peso'!AE211*'12var'!AE211/100</f>
        <v>9.2438280000000025E-2</v>
      </c>
      <c r="AF211" s="85">
        <f>'12peso'!AF211*'12var'!AF211/100</f>
        <v>6.2185779999999989E-2</v>
      </c>
      <c r="AG211" s="85">
        <f>'12peso'!AG211*'12var'!AG211/100</f>
        <v>0.10326261</v>
      </c>
      <c r="AH211" s="85">
        <f>'12peso'!AH211*'12var'!AH211/100</f>
        <v>8.2334400000000002E-2</v>
      </c>
      <c r="AI211" s="85">
        <f>'12peso'!AI211*'12var'!AI211/100</f>
        <v>4.8898589999999992E-2</v>
      </c>
      <c r="AJ211" s="85">
        <f>'12peso'!AJ211*'12var'!AJ211/100</f>
        <v>7.8002470000000004E-2</v>
      </c>
      <c r="AK211" s="85">
        <f>'12peso'!AK211*'12var'!AK211/100</f>
        <v>7.0622500000000005E-2</v>
      </c>
      <c r="AL211" s="85">
        <f>'12peso'!AL211*'12var'!AL211/100</f>
        <v>4.4970119999999995E-2</v>
      </c>
      <c r="AM211" s="85">
        <f>'12peso'!AM211*'12var'!AM211/100</f>
        <v>6.1708229999999996E-2</v>
      </c>
      <c r="AN211" s="85">
        <f>'12peso'!AN211*'12var'!AN211/100</f>
        <v>7.0717050000000004E-2</v>
      </c>
    </row>
    <row r="212" spans="1:40" x14ac:dyDescent="0.25">
      <c r="A212" s="64">
        <f>'12peso'!A212</f>
        <v>0</v>
      </c>
      <c r="B212" s="64">
        <f>'12peso'!B212</f>
        <v>0</v>
      </c>
      <c r="C212" s="64">
        <f>'12peso'!C212</f>
        <v>0</v>
      </c>
      <c r="D212" s="64"/>
      <c r="E212" s="110">
        <f>'12peso'!E212</f>
        <v>1201000</v>
      </c>
      <c r="F212" s="114">
        <f>'12peso'!F212</f>
        <v>1201</v>
      </c>
      <c r="G212" s="99" t="str">
        <f>'12peso'!G212</f>
        <v>Alimentação fora do domicílio</v>
      </c>
      <c r="H212" s="85">
        <f>'12peso'!H212*'12var'!H212/100</f>
        <v>9.6450309999999997E-2</v>
      </c>
      <c r="I212" s="85">
        <f>'12peso'!I212*'12var'!I212/100</f>
        <v>4.7326259999999995E-2</v>
      </c>
      <c r="J212" s="85">
        <f>'12peso'!J212*'12var'!J212/100</f>
        <v>2.4901369999999999E-2</v>
      </c>
      <c r="K212" s="85">
        <f>'12peso'!K212*'12var'!K212/100</f>
        <v>2.4930509999999999E-2</v>
      </c>
      <c r="L212" s="85">
        <f>'12peso'!L212*'12var'!L212/100</f>
        <v>4.2480030000000009E-2</v>
      </c>
      <c r="M212" s="85">
        <f>'12peso'!M212*'12var'!M212/100</f>
        <v>5.6212799999999993E-2</v>
      </c>
      <c r="N212" s="85">
        <f>'12peso'!N212*'12var'!N212/100</f>
        <v>9.1309649999999992E-2</v>
      </c>
      <c r="O212" s="85">
        <f>'12peso'!O212*'12var'!O212/100</f>
        <v>6.9155999999999995E-2</v>
      </c>
      <c r="P212" s="85">
        <f>'12peso'!P212*'12var'!P212/100</f>
        <v>3.5139170000000004E-2</v>
      </c>
      <c r="Q212" s="85">
        <f>'12peso'!Q212*'12var'!Q212/100</f>
        <v>8.0790929999999997E-2</v>
      </c>
      <c r="R212" s="85">
        <f>'12peso'!R212*'12var'!R212/100</f>
        <v>0.10733485</v>
      </c>
      <c r="S212" s="85">
        <f>'12peso'!S212*'12var'!S212/100</f>
        <v>6.3541170000000008E-2</v>
      </c>
      <c r="T212" s="85">
        <f>'12peso'!T212*'12var'!T212/100</f>
        <v>8.4145919999999985E-2</v>
      </c>
      <c r="U212" s="85">
        <f>'12peso'!U212*'12var'!U212/100</f>
        <v>9.0886399999999992E-2</v>
      </c>
      <c r="V212" s="85">
        <f>'12peso'!V212*'12var'!V212/100</f>
        <v>5.9791679999999993E-2</v>
      </c>
      <c r="W212" s="85">
        <f>'12peso'!W212*'12var'!W212/100</f>
        <v>5.7447329999999991E-2</v>
      </c>
      <c r="X212" s="85">
        <f>'12peso'!X212*'12var'!X212/100</f>
        <v>6.9202079999999999E-2</v>
      </c>
      <c r="Y212" s="85">
        <f>'12peso'!Y212*'12var'!Y212/100</f>
        <v>6.7847220000000014E-2</v>
      </c>
      <c r="Z212" s="85">
        <f>'12peso'!Z212*'12var'!Z212/100</f>
        <v>3.789675E-2</v>
      </c>
      <c r="AA212" s="85">
        <f>'12peso'!AA212*'12var'!AA212/100</f>
        <v>5.6660559999999999E-2</v>
      </c>
      <c r="AB212" s="85">
        <f>'12peso'!AB212*'12var'!AB212/100</f>
        <v>3.9916159999999999E-2</v>
      </c>
      <c r="AC212" s="85">
        <f>'12peso'!AC212*'12var'!AC212/100</f>
        <v>7.9919740000000003E-2</v>
      </c>
      <c r="AD212" s="85">
        <f>'12peso'!AD212*'12var'!AD212/100</f>
        <v>7.252879999999999E-2</v>
      </c>
      <c r="AE212" s="85">
        <f>'12peso'!AE212*'12var'!AE212/100</f>
        <v>9.2438280000000025E-2</v>
      </c>
      <c r="AF212" s="85">
        <f>'12peso'!AF212*'12var'!AF212/100</f>
        <v>6.2185779999999989E-2</v>
      </c>
      <c r="AG212" s="85">
        <f>'12peso'!AG212*'12var'!AG212/100</f>
        <v>0.10326261</v>
      </c>
      <c r="AH212" s="85">
        <f>'12peso'!AH212*'12var'!AH212/100</f>
        <v>8.2334400000000002E-2</v>
      </c>
      <c r="AI212" s="85">
        <f>'12peso'!AI212*'12var'!AI212/100</f>
        <v>4.8898589999999992E-2</v>
      </c>
      <c r="AJ212" s="85">
        <f>'12peso'!AJ212*'12var'!AJ212/100</f>
        <v>7.8002470000000004E-2</v>
      </c>
      <c r="AK212" s="85">
        <f>'12peso'!AK212*'12var'!AK212/100</f>
        <v>7.0622500000000005E-2</v>
      </c>
      <c r="AL212" s="85">
        <f>'12peso'!AL212*'12var'!AL212/100</f>
        <v>4.4970119999999995E-2</v>
      </c>
      <c r="AM212" s="85">
        <f>'12peso'!AM212*'12var'!AM212/100</f>
        <v>6.1708229999999996E-2</v>
      </c>
      <c r="AN212" s="85">
        <f>'12peso'!AN212*'12var'!AN212/100</f>
        <v>7.0717050000000004E-2</v>
      </c>
    </row>
    <row r="213" spans="1:40" x14ac:dyDescent="0.25">
      <c r="A213" s="64" t="str">
        <f>'12peso'!A213</f>
        <v>nc</v>
      </c>
      <c r="B213" s="64" t="str">
        <f>'12peso'!B213</f>
        <v>s</v>
      </c>
      <c r="C213" s="64" t="str">
        <f>'12peso'!C213</f>
        <v>s</v>
      </c>
      <c r="D213" s="64"/>
      <c r="E213" s="87">
        <f>'12peso'!E213</f>
        <v>1201001</v>
      </c>
      <c r="F213" s="88">
        <f>'12peso'!F213</f>
        <v>1201001</v>
      </c>
      <c r="G213" s="39" t="str">
        <f>'12peso'!G213</f>
        <v>Refeição</v>
      </c>
      <c r="H213" s="85">
        <f>'12peso'!H213*'12var'!H213/100</f>
        <v>6.5266400000000016E-2</v>
      </c>
      <c r="I213" s="85">
        <f>'12peso'!I213*'12var'!I213/100</f>
        <v>2.853004E-2</v>
      </c>
      <c r="J213" s="85">
        <f>'12peso'!J213*'12var'!J213/100</f>
        <v>2.178855E-2</v>
      </c>
      <c r="K213" s="85">
        <f>'12peso'!K213*'12var'!K213/100</f>
        <v>2.7674069999999999E-2</v>
      </c>
      <c r="L213" s="85">
        <f>'12peso'!L213*'12var'!L213/100</f>
        <v>1.3582800000000001E-2</v>
      </c>
      <c r="M213" s="85">
        <f>'12peso'!M213*'12var'!M213/100</f>
        <v>3.2490980000000003E-2</v>
      </c>
      <c r="N213" s="85">
        <f>'12peso'!N213*'12var'!N213/100</f>
        <v>2.8292399999999999E-2</v>
      </c>
      <c r="O213" s="85">
        <f>'12peso'!O213*'12var'!O213/100</f>
        <v>3.4679949999999994E-2</v>
      </c>
      <c r="P213" s="85">
        <f>'12peso'!P213*'12var'!P213/100</f>
        <v>3.6257040000000004E-2</v>
      </c>
      <c r="Q213" s="85">
        <f>'12peso'!Q213*'12var'!Q213/100</f>
        <v>3.4356699999999997E-2</v>
      </c>
      <c r="R213" s="85">
        <f>'12peso'!R213*'12var'!R213/100</f>
        <v>4.4717399999999997E-2</v>
      </c>
      <c r="S213" s="85">
        <f>'12peso'!S213*'12var'!S213/100</f>
        <v>3.648274E-2</v>
      </c>
      <c r="T213" s="85">
        <f>'12peso'!T213*'12var'!T213/100</f>
        <v>3.5964910000000003E-2</v>
      </c>
      <c r="U213" s="85">
        <f>'12peso'!U213*'12var'!U213/100</f>
        <v>5.117008E-2</v>
      </c>
      <c r="V213" s="85">
        <f>'12peso'!V213*'12var'!V213/100</f>
        <v>4.3993590000000006E-2</v>
      </c>
      <c r="W213" s="85">
        <f>'12peso'!W213*'12var'!W213/100</f>
        <v>4.567616E-2</v>
      </c>
      <c r="X213" s="85">
        <f>'12peso'!X213*'12var'!X213/100</f>
        <v>4.1361389999999998E-2</v>
      </c>
      <c r="Y213" s="85">
        <f>'12peso'!Y213*'12var'!Y213/100</f>
        <v>3.2539650000000003E-2</v>
      </c>
      <c r="Z213" s="85">
        <f>'12peso'!Z213*'12var'!Z213/100</f>
        <v>1.0551029999999999E-2</v>
      </c>
      <c r="AA213" s="85">
        <f>'12peso'!AA213*'12var'!AA213/100</f>
        <v>3.8256119999999998E-2</v>
      </c>
      <c r="AB213" s="85">
        <f>'12peso'!AB213*'12var'!AB213/100</f>
        <v>1.5683519999999999E-2</v>
      </c>
      <c r="AC213" s="85">
        <f>'12peso'!AC213*'12var'!AC213/100</f>
        <v>5.3090100000000001E-2</v>
      </c>
      <c r="AD213" s="85">
        <f>'12peso'!AD213*'12var'!AD213/100</f>
        <v>2.7936700000000002E-2</v>
      </c>
      <c r="AE213" s="85">
        <f>'12peso'!AE213*'12var'!AE213/100</f>
        <v>5.8926840000000001E-2</v>
      </c>
      <c r="AF213" s="85">
        <f>'12peso'!AF213*'12var'!AF213/100</f>
        <v>3.1259780000000001E-2</v>
      </c>
      <c r="AG213" s="85">
        <f>'12peso'!AG213*'12var'!AG213/100</f>
        <v>6.0550799999999995E-2</v>
      </c>
      <c r="AH213" s="85">
        <f>'12peso'!AH213*'12var'!AH213/100</f>
        <v>5.0696000000000005E-2</v>
      </c>
      <c r="AI213" s="85">
        <f>'12peso'!AI213*'12var'!AI213/100</f>
        <v>2.3328440000000002E-2</v>
      </c>
      <c r="AJ213" s="85">
        <f>'12peso'!AJ213*'12var'!AJ213/100</f>
        <v>4.8600959999999999E-2</v>
      </c>
      <c r="AK213" s="85">
        <f>'12peso'!AK213*'12var'!AK213/100</f>
        <v>3.8178000000000004E-2</v>
      </c>
      <c r="AL213" s="85">
        <f>'12peso'!AL213*'12var'!AL213/100</f>
        <v>2.6562640000000002E-2</v>
      </c>
      <c r="AM213" s="85">
        <f>'12peso'!AM213*'12var'!AM213/100</f>
        <v>4.3629649999999999E-2</v>
      </c>
      <c r="AN213" s="85">
        <f>'12peso'!AN213*'12var'!AN213/100</f>
        <v>5.266668E-2</v>
      </c>
    </row>
    <row r="214" spans="1:40" x14ac:dyDescent="0.25">
      <c r="A214" s="64" t="str">
        <f>'12peso'!A214</f>
        <v>nc</v>
      </c>
      <c r="B214" s="64" t="str">
        <f>'12peso'!B214</f>
        <v>s</v>
      </c>
      <c r="C214" s="64" t="str">
        <f>'12peso'!C214</f>
        <v>s</v>
      </c>
      <c r="D214" s="64"/>
      <c r="E214" s="87">
        <f>'12peso'!E214</f>
        <v>1201003</v>
      </c>
      <c r="F214" s="88">
        <f>'12peso'!F214</f>
        <v>1201003</v>
      </c>
      <c r="G214" s="39" t="str">
        <f>'12peso'!G214</f>
        <v>Lanche</v>
      </c>
      <c r="H214" s="85">
        <f>'12peso'!H214*'12var'!H214/100</f>
        <v>2.8668839999999998E-2</v>
      </c>
      <c r="I214" s="85">
        <f>'12peso'!I214*'12var'!I214/100</f>
        <v>1.1131469999999999E-2</v>
      </c>
      <c r="J214" s="85">
        <f>'12peso'!J214*'12var'!J214/100</f>
        <v>4.6025199999999997E-3</v>
      </c>
      <c r="K214" s="85">
        <f>'12peso'!K214*'12var'!K214/100</f>
        <v>-1.3813020000000001E-2</v>
      </c>
      <c r="L214" s="85">
        <f>'12peso'!L214*'12var'!L214/100</f>
        <v>1.4492629999999999E-2</v>
      </c>
      <c r="M214" s="85">
        <f>'12peso'!M214*'12var'!M214/100</f>
        <v>1.1051459999999999E-2</v>
      </c>
      <c r="N214" s="85">
        <f>'12peso'!N214*'12var'!N214/100</f>
        <v>4.6214180000000001E-2</v>
      </c>
      <c r="O214" s="85">
        <f>'12peso'!O214*'12var'!O214/100</f>
        <v>1.748425E-2</v>
      </c>
      <c r="P214" s="85">
        <f>'12peso'!P214*'12var'!P214/100</f>
        <v>-1.8124999999999999E-2</v>
      </c>
      <c r="Q214" s="85">
        <f>'12peso'!Q214*'12var'!Q214/100</f>
        <v>2.3374329999999999E-2</v>
      </c>
      <c r="R214" s="85">
        <f>'12peso'!R214*'12var'!R214/100</f>
        <v>4.5995519999999998E-2</v>
      </c>
      <c r="S214" s="85">
        <f>'12peso'!S214*'12var'!S214/100</f>
        <v>1.9781280000000002E-2</v>
      </c>
      <c r="T214" s="85">
        <f>'12peso'!T214*'12var'!T214/100</f>
        <v>2.8470400000000003E-2</v>
      </c>
      <c r="U214" s="85">
        <f>'12peso'!U214*'12var'!U214/100</f>
        <v>2.2191599999999999E-2</v>
      </c>
      <c r="V214" s="85">
        <f>'12peso'!V214*'12var'!V214/100</f>
        <v>4.6505000000000001E-3</v>
      </c>
      <c r="W214" s="85">
        <f>'12peso'!W214*'12var'!W214/100</f>
        <v>1.2620120000000002E-2</v>
      </c>
      <c r="X214" s="85">
        <f>'12peso'!X214*'12var'!X214/100</f>
        <v>1.95111E-2</v>
      </c>
      <c r="Y214" s="85">
        <f>'12peso'!Y214*'12var'!Y214/100</f>
        <v>1.908522E-2</v>
      </c>
      <c r="Z214" s="85">
        <f>'12peso'!Z214*'12var'!Z214/100</f>
        <v>2.3381439999999996E-2</v>
      </c>
      <c r="AA214" s="85">
        <f>'12peso'!AA214*'12var'!AA214/100</f>
        <v>1.316727E-2</v>
      </c>
      <c r="AB214" s="85">
        <f>'12peso'!AB214*'12var'!AB214/100</f>
        <v>1.456844E-2</v>
      </c>
      <c r="AC214" s="85">
        <f>'12peso'!AC214*'12var'!AC214/100</f>
        <v>1.1163840000000001E-2</v>
      </c>
      <c r="AD214" s="85">
        <f>'12peso'!AD214*'12var'!AD214/100</f>
        <v>2.7334999999999998E-2</v>
      </c>
      <c r="AE214" s="85">
        <f>'12peso'!AE214*'12var'!AE214/100</f>
        <v>2.3302799999999999E-2</v>
      </c>
      <c r="AF214" s="85">
        <f>'12peso'!AF214*'12var'!AF214/100</f>
        <v>1.6705499999999998E-2</v>
      </c>
      <c r="AG214" s="85">
        <f>'12peso'!AG214*'12var'!AG214/100</f>
        <v>2.6304750000000002E-2</v>
      </c>
      <c r="AH214" s="85">
        <f>'12peso'!AH214*'12var'!AH214/100</f>
        <v>2.11842E-2</v>
      </c>
      <c r="AI214" s="85">
        <f>'12peso'!AI214*'12var'!AI214/100</f>
        <v>1.395008E-2</v>
      </c>
      <c r="AJ214" s="85">
        <f>'12peso'!AJ214*'12var'!AJ214/100</f>
        <v>1.651188E-2</v>
      </c>
      <c r="AK214" s="85">
        <f>'12peso'!AK214*'12var'!AK214/100</f>
        <v>2.6442220000000002E-2</v>
      </c>
      <c r="AL214" s="85">
        <f>'12peso'!AL214*'12var'!AL214/100</f>
        <v>3.1865599999999997E-3</v>
      </c>
      <c r="AM214" s="85">
        <f>'12peso'!AM214*'12var'!AM214/100</f>
        <v>1.4160949999999999E-2</v>
      </c>
      <c r="AN214" s="85">
        <f>'12peso'!AN214*'12var'!AN214/100</f>
        <v>2.6045499999999997E-3</v>
      </c>
    </row>
    <row r="215" spans="1:40" x14ac:dyDescent="0.25">
      <c r="A215" s="64" t="str">
        <f>'12peso'!A215</f>
        <v>nc</v>
      </c>
      <c r="B215" s="64" t="str">
        <f>'12peso'!B215</f>
        <v>s</v>
      </c>
      <c r="C215" s="64" t="str">
        <f>'12peso'!C215</f>
        <v>s</v>
      </c>
      <c r="D215" s="64"/>
      <c r="E215" s="87">
        <f>'12peso'!E215</f>
        <v>1201005</v>
      </c>
      <c r="F215" s="88">
        <f>'12peso'!F215</f>
        <v>1201005</v>
      </c>
      <c r="G215" s="39" t="str">
        <f>'12peso'!G215</f>
        <v>Café da manhã</v>
      </c>
      <c r="H215" s="85">
        <f>'12peso'!H215*'12var'!H215/100</f>
        <v>1.0282799999999999E-3</v>
      </c>
      <c r="I215" s="85">
        <f>'12peso'!I215*'12var'!I215/100</f>
        <v>9.7049000000000007E-4</v>
      </c>
      <c r="J215" s="85">
        <f>'12peso'!J215*'12var'!J215/100</f>
        <v>-1.0134300000000001E-3</v>
      </c>
      <c r="K215" s="85">
        <f>'12peso'!K215*'12var'!K215/100</f>
        <v>5.5862000000000001E-4</v>
      </c>
      <c r="L215" s="85">
        <f>'12peso'!L215*'12var'!L215/100</f>
        <v>1.7929899999999999E-3</v>
      </c>
      <c r="M215" s="85">
        <f>'12peso'!M215*'12var'!M215/100</f>
        <v>3.7514999999999998E-4</v>
      </c>
      <c r="N215" s="85">
        <f>'12peso'!N215*'12var'!N215/100</f>
        <v>1.47798E-3</v>
      </c>
      <c r="O215" s="85">
        <f>'12peso'!O215*'12var'!O215/100</f>
        <v>6.0384999999999996E-4</v>
      </c>
      <c r="P215" s="85">
        <f>'12peso'!P215*'12var'!P215/100</f>
        <v>9.9617000000000022E-4</v>
      </c>
      <c r="Q215" s="85">
        <f>'12peso'!Q215*'12var'!Q215/100</f>
        <v>1.0483200000000002E-3</v>
      </c>
      <c r="R215" s="85">
        <f>'12peso'!R215*'12var'!R215/100</f>
        <v>1.2985799999999999E-3</v>
      </c>
      <c r="S215" s="85">
        <f>'12peso'!S215*'12var'!S215/100</f>
        <v>3.9858E-4</v>
      </c>
      <c r="T215" s="85">
        <f>'12peso'!T215*'12var'!T215/100</f>
        <v>2.2396500000000001E-3</v>
      </c>
      <c r="U215" s="85">
        <f>'12peso'!U215*'12var'!U215/100</f>
        <v>1.2179299999999999E-3</v>
      </c>
      <c r="V215" s="85">
        <f>'12peso'!V215*'12var'!V215/100</f>
        <v>5.8925999999999998E-4</v>
      </c>
      <c r="W215" s="85">
        <f>'12peso'!W215*'12var'!W215/100</f>
        <v>-2.5141999999999997E-4</v>
      </c>
      <c r="X215" s="85">
        <f>'12peso'!X215*'12var'!X215/100</f>
        <v>1.22752E-3</v>
      </c>
      <c r="Y215" s="85">
        <f>'12peso'!Y215*'12var'!Y215/100</f>
        <v>7.6471999999999998E-4</v>
      </c>
      <c r="Z215" s="85">
        <f>'12peso'!Z215*'12var'!Z215/100</f>
        <v>6.1299E-4</v>
      </c>
      <c r="AA215" s="85">
        <f>'12peso'!AA215*'12var'!AA215/100</f>
        <v>1.4978700000000001E-3</v>
      </c>
      <c r="AB215" s="85">
        <f>'12peso'!AB215*'12var'!AB215/100</f>
        <v>8.6303999999999992E-4</v>
      </c>
      <c r="AC215" s="85">
        <f>'12peso'!AC215*'12var'!AC215/100</f>
        <v>1.7945999999999999E-4</v>
      </c>
      <c r="AD215" s="85">
        <f>'12peso'!AD215*'12var'!AD215/100</f>
        <v>1.2325599999999999E-3</v>
      </c>
      <c r="AE215" s="85">
        <f>'12peso'!AE215*'12var'!AE215/100</f>
        <v>8.8088000000000001E-4</v>
      </c>
      <c r="AF215" s="85">
        <f>'12peso'!AF215*'12var'!AF215/100</f>
        <v>-5.9519999999999999E-5</v>
      </c>
      <c r="AG215" s="85">
        <f>'12peso'!AG215*'12var'!AG215/100</f>
        <v>2.1100400000000001E-3</v>
      </c>
      <c r="AH215" s="85">
        <f>'12peso'!AH215*'12var'!AH215/100</f>
        <v>5.5000000000000003E-4</v>
      </c>
      <c r="AI215" s="85">
        <f>'12peso'!AI215*'12var'!AI215/100</f>
        <v>4.5816000000000005E-4</v>
      </c>
      <c r="AJ215" s="85">
        <f>'12peso'!AJ215*'12var'!AJ215/100</f>
        <v>1.2338E-3</v>
      </c>
      <c r="AK215" s="85">
        <f>'12peso'!AK215*'12var'!AK215/100</f>
        <v>2.37711E-3</v>
      </c>
      <c r="AL215" s="85">
        <f>'12peso'!AL215*'12var'!AL215/100</f>
        <v>2.6572E-4</v>
      </c>
      <c r="AM215" s="85">
        <f>'12peso'!AM215*'12var'!AM215/100</f>
        <v>1.8039999999999998E-3</v>
      </c>
      <c r="AN215" s="85">
        <f>'12peso'!AN215*'12var'!AN215/100</f>
        <v>7.2799999999999991E-4</v>
      </c>
    </row>
    <row r="216" spans="1:40" x14ac:dyDescent="0.25">
      <c r="A216" s="64" t="str">
        <f>'12peso'!A216</f>
        <v>nc</v>
      </c>
      <c r="B216" s="64" t="str">
        <f>'12peso'!B216</f>
        <v>s</v>
      </c>
      <c r="C216" s="64" t="str">
        <f>'12peso'!C216</f>
        <v>s</v>
      </c>
      <c r="D216" s="64"/>
      <c r="E216" s="87">
        <f>'12peso'!E216</f>
        <v>1201007</v>
      </c>
      <c r="F216" s="88">
        <f>'12peso'!F216</f>
        <v>1201007</v>
      </c>
      <c r="G216" s="39" t="str">
        <f>'12peso'!G216</f>
        <v>Refrigerante e água mineral</v>
      </c>
      <c r="H216" s="85">
        <f>'12peso'!H216*'12var'!H216/100</f>
        <v>2.9884500000000001E-3</v>
      </c>
      <c r="I216" s="85">
        <f>'12peso'!I216*'12var'!I216/100</f>
        <v>-1.0338E-4</v>
      </c>
      <c r="J216" s="85">
        <f>'12peso'!J216*'12var'!J216/100</f>
        <v>2.7097000000000006E-3</v>
      </c>
      <c r="K216" s="85">
        <f>'12peso'!K216*'12var'!K216/100</f>
        <v>2.0699999999999998E-3</v>
      </c>
      <c r="L216" s="85">
        <f>'12peso'!L216*'12var'!L216/100</f>
        <v>1.6550399999999998E-3</v>
      </c>
      <c r="M216" s="85">
        <f>'12peso'!M216*'12var'!M216/100</f>
        <v>1.8986000000000003E-3</v>
      </c>
      <c r="N216" s="85">
        <f>'12peso'!N216*'12var'!N216/100</f>
        <v>4.7164800000000003E-3</v>
      </c>
      <c r="O216" s="85">
        <f>'12peso'!O216*'12var'!O216/100</f>
        <v>4.86639E-3</v>
      </c>
      <c r="P216" s="85">
        <f>'12peso'!P216*'12var'!P216/100</f>
        <v>5.6559999999999998E-4</v>
      </c>
      <c r="Q216" s="85">
        <f>'12peso'!Q216*'12var'!Q216/100</f>
        <v>5.3519199999999996E-3</v>
      </c>
      <c r="R216" s="85">
        <f>'12peso'!R216*'12var'!R216/100</f>
        <v>2.9134600000000001E-3</v>
      </c>
      <c r="S216" s="85">
        <f>'12peso'!S216*'12var'!S216/100</f>
        <v>1.1391999999999999E-3</v>
      </c>
      <c r="T216" s="85">
        <f>'12peso'!T216*'12var'!T216/100</f>
        <v>2.4453599999999997E-3</v>
      </c>
      <c r="U216" s="85">
        <f>'12peso'!U216*'12var'!U216/100</f>
        <v>6.2268800000000006E-3</v>
      </c>
      <c r="V216" s="85">
        <f>'12peso'!V216*'12var'!V216/100</f>
        <v>5.0105999999999996E-3</v>
      </c>
      <c r="W216" s="85">
        <f>'12peso'!W216*'12var'!W216/100</f>
        <v>-8.3076000000000016E-4</v>
      </c>
      <c r="X216" s="85">
        <f>'12peso'!X216*'12var'!X216/100</f>
        <v>1.8278400000000001E-3</v>
      </c>
      <c r="Y216" s="85">
        <f>'12peso'!Y216*'12var'!Y216/100</f>
        <v>4.2002999999999997E-3</v>
      </c>
      <c r="Z216" s="85">
        <f>'12peso'!Z216*'12var'!Z216/100</f>
        <v>3.9853000000000002E-4</v>
      </c>
      <c r="AA216" s="85">
        <f>'12peso'!AA216*'12var'!AA216/100</f>
        <v>1.0512499999999999E-3</v>
      </c>
      <c r="AB216" s="85">
        <f>'12peso'!AB216*'12var'!AB216/100</f>
        <v>1.52334E-3</v>
      </c>
      <c r="AC216" s="85">
        <f>'12peso'!AC216*'12var'!AC216/100</f>
        <v>2.3595000000000001E-3</v>
      </c>
      <c r="AD216" s="85">
        <f>'12peso'!AD216*'12var'!AD216/100</f>
        <v>5.0484799999999993E-3</v>
      </c>
      <c r="AE216" s="85">
        <f>'12peso'!AE216*'12var'!AE216/100</f>
        <v>3.0036599999999996E-3</v>
      </c>
      <c r="AF216" s="85">
        <f>'12peso'!AF216*'12var'!AF216/100</f>
        <v>4.3601599999999992E-3</v>
      </c>
      <c r="AG216" s="85">
        <f>'12peso'!AG216*'12var'!AG216/100</f>
        <v>3.2076900000000005E-3</v>
      </c>
      <c r="AH216" s="85">
        <f>'12peso'!AH216*'12var'!AH216/100</f>
        <v>3.5083499999999999E-3</v>
      </c>
      <c r="AI216" s="85">
        <f>'12peso'!AI216*'12var'!AI216/100</f>
        <v>9.2374999999999998E-4</v>
      </c>
      <c r="AJ216" s="85">
        <f>'12peso'!AJ216*'12var'!AJ216/100</f>
        <v>4.7459100000000008E-3</v>
      </c>
      <c r="AK216" s="85">
        <f>'12peso'!AK216*'12var'!AK216/100</f>
        <v>1.8915899999999999E-3</v>
      </c>
      <c r="AL216" s="85">
        <f>'12peso'!AL216*'12var'!AL216/100</f>
        <v>2.3026800000000001E-3</v>
      </c>
      <c r="AM216" s="85">
        <f>'12peso'!AM216*'12var'!AM216/100</f>
        <v>2.3530500000000002E-3</v>
      </c>
      <c r="AN216" s="85">
        <f>'12peso'!AN216*'12var'!AN216/100</f>
        <v>1.65E-3</v>
      </c>
    </row>
    <row r="217" spans="1:40" x14ac:dyDescent="0.25">
      <c r="A217" s="64" t="str">
        <f>'12peso'!A217</f>
        <v>nc</v>
      </c>
      <c r="B217" s="64" t="str">
        <f>'12peso'!B217</f>
        <v>s</v>
      </c>
      <c r="C217" s="64" t="str">
        <f>'12peso'!C217</f>
        <v>s</v>
      </c>
      <c r="D217" s="64"/>
      <c r="E217" s="87">
        <f>'12peso'!E217</f>
        <v>1201009</v>
      </c>
      <c r="F217" s="88">
        <f>'12peso'!F217</f>
        <v>1201009</v>
      </c>
      <c r="G217" s="39" t="str">
        <f>'12peso'!G217</f>
        <v>Cafezinho</v>
      </c>
      <c r="H217" s="85">
        <f>'12peso'!H217*'12var'!H217/100</f>
        <v>-5.2811999999999998E-4</v>
      </c>
      <c r="I217" s="85">
        <f>'12peso'!I217*'12var'!I217/100</f>
        <v>7.6516999999999991E-4</v>
      </c>
      <c r="J217" s="85">
        <f>'12peso'!J217*'12var'!J217/100</f>
        <v>-4.528999999999999E-4</v>
      </c>
      <c r="K217" s="85">
        <f>'12peso'!K217*'12var'!K217/100</f>
        <v>6.8693999999999992E-4</v>
      </c>
      <c r="L217" s="85">
        <f>'12peso'!L217*'12var'!L217/100</f>
        <v>8.5784999999999995E-4</v>
      </c>
      <c r="M217" s="85">
        <f>'12peso'!M217*'12var'!M217/100</f>
        <v>4.3031999999999999E-4</v>
      </c>
      <c r="N217" s="85">
        <f>'12peso'!N217*'12var'!N217/100</f>
        <v>5.4448000000000007E-4</v>
      </c>
      <c r="O217" s="85">
        <f>'12peso'!O217*'12var'!O217/100</f>
        <v>3.0926E-4</v>
      </c>
      <c r="P217" s="85">
        <f>'12peso'!P217*'12var'!P217/100</f>
        <v>9.753199999999999E-4</v>
      </c>
      <c r="Q217" s="85">
        <f>'12peso'!Q217*'12var'!Q217/100</f>
        <v>4.1895000000000002E-4</v>
      </c>
      <c r="R217" s="85">
        <f>'12peso'!R217*'12var'!R217/100</f>
        <v>3.857E-4</v>
      </c>
      <c r="S217" s="85">
        <f>'12peso'!S217*'12var'!S217/100</f>
        <v>1.0989000000000001E-3</v>
      </c>
      <c r="T217" s="85">
        <f>'12peso'!T217*'12var'!T217/100</f>
        <v>7.0560000000000002E-4</v>
      </c>
      <c r="U217" s="85">
        <f>'12peso'!U217*'12var'!U217/100</f>
        <v>9.0048000000000005E-4</v>
      </c>
      <c r="V217" s="85">
        <f>'12peso'!V217*'12var'!V217/100</f>
        <v>-1.4916000000000002E-4</v>
      </c>
      <c r="W217" s="85">
        <f>'12peso'!W217*'12var'!W217/100</f>
        <v>2.8308000000000001E-4</v>
      </c>
      <c r="X217" s="85">
        <f>'12peso'!X217*'12var'!X217/100</f>
        <v>4.2399000000000001E-4</v>
      </c>
      <c r="Y217" s="85">
        <f>'12peso'!Y217*'12var'!Y217/100</f>
        <v>1.2555000000000003E-3</v>
      </c>
      <c r="Z217" s="85">
        <f>'12peso'!Z217*'12var'!Z217/100</f>
        <v>7.8774999999999993E-4</v>
      </c>
      <c r="AA217" s="85">
        <f>'12peso'!AA217*'12var'!AA217/100</f>
        <v>6.8607E-4</v>
      </c>
      <c r="AB217" s="85">
        <f>'12peso'!AB217*'12var'!AB217/100</f>
        <v>1.5355999999999999E-4</v>
      </c>
      <c r="AC217" s="85">
        <f>'12peso'!AC217*'12var'!AC217/100</f>
        <v>1.70765E-3</v>
      </c>
      <c r="AD217" s="85">
        <f>'12peso'!AD217*'12var'!AD217/100</f>
        <v>6.4519000000000002E-4</v>
      </c>
      <c r="AE217" s="85">
        <f>'12peso'!AE217*'12var'!AE217/100</f>
        <v>2.8480000000000004E-4</v>
      </c>
      <c r="AF217" s="85">
        <f>'12peso'!AF217*'12var'!AF217/100</f>
        <v>1.5254400000000001E-3</v>
      </c>
      <c r="AG217" s="85">
        <f>'12peso'!AG217*'12var'!AG217/100</f>
        <v>1.3909199999999999E-3</v>
      </c>
      <c r="AH217" s="85">
        <f>'12peso'!AH217*'12var'!AH217/100</f>
        <v>2.3240000000000001E-3</v>
      </c>
      <c r="AI217" s="85">
        <f>'12peso'!AI217*'12var'!AI217/100</f>
        <v>-3.5084E-4</v>
      </c>
      <c r="AJ217" s="85">
        <f>'12peso'!AJ217*'12var'!AJ217/100</f>
        <v>-6.1596000000000003E-4</v>
      </c>
      <c r="AK217" s="85">
        <f>'12peso'!AK217*'12var'!AK217/100</f>
        <v>6.5799999999999995E-4</v>
      </c>
      <c r="AL217" s="85">
        <f>'12peso'!AL217*'12var'!AL217/100</f>
        <v>-1.1968000000000001E-4</v>
      </c>
      <c r="AM217" s="85">
        <f>'12peso'!AM217*'12var'!AM217/100</f>
        <v>4.7033999999999997E-4</v>
      </c>
      <c r="AN217" s="85">
        <f>'12peso'!AN217*'12var'!AN217/100</f>
        <v>-2.5379999999999999E-4</v>
      </c>
    </row>
    <row r="218" spans="1:40" x14ac:dyDescent="0.25">
      <c r="A218" s="64" t="str">
        <f>'12peso'!A218</f>
        <v>nc</v>
      </c>
      <c r="B218" s="64" t="str">
        <f>'12peso'!B218</f>
        <v>s</v>
      </c>
      <c r="C218" s="64" t="str">
        <f>'12peso'!C218</f>
        <v>s</v>
      </c>
      <c r="D218" s="64"/>
      <c r="E218" s="87">
        <f>'12peso'!E218</f>
        <v>1201048</v>
      </c>
      <c r="F218" s="88">
        <f>'12peso'!F218</f>
        <v>1201048</v>
      </c>
      <c r="G218" s="39" t="str">
        <f>'12peso'!G218</f>
        <v>Cerveja</v>
      </c>
      <c r="H218" s="85">
        <f>'12peso'!H218*'12var'!H218/100</f>
        <v>-2.2518200000000003E-3</v>
      </c>
      <c r="I218" s="85">
        <f>'12peso'!I218*'12var'!I218/100</f>
        <v>5.5494400000000001E-3</v>
      </c>
      <c r="J218" s="85">
        <f>'12peso'!J218*'12var'!J218/100</f>
        <v>-4.3040199999999995E-3</v>
      </c>
      <c r="K218" s="85">
        <f>'12peso'!K218*'12var'!K218/100</f>
        <v>4.9232799999999995E-3</v>
      </c>
      <c r="L218" s="85">
        <f>'12peso'!L218*'12var'!L218/100</f>
        <v>1.0349239999999999E-2</v>
      </c>
      <c r="M218" s="85">
        <f>'12peso'!M218*'12var'!M218/100</f>
        <v>5.9740800000000005E-3</v>
      </c>
      <c r="N218" s="85">
        <f>'12peso'!N218*'12var'!N218/100</f>
        <v>9.2250000000000006E-3</v>
      </c>
      <c r="O218" s="85">
        <f>'12peso'!O218*'12var'!O218/100</f>
        <v>8.2672800000000018E-3</v>
      </c>
      <c r="P218" s="85">
        <f>'12peso'!P218*'12var'!P218/100</f>
        <v>1.2169619999999999E-2</v>
      </c>
      <c r="Q218" s="85">
        <f>'12peso'!Q218*'12var'!Q218/100</f>
        <v>1.4750559999999999E-2</v>
      </c>
      <c r="R218" s="85">
        <f>'12peso'!R218*'12var'!R218/100</f>
        <v>9.3727999999999988E-3</v>
      </c>
      <c r="S218" s="85">
        <f>'12peso'!S218*'12var'!S218/100</f>
        <v>1.5638399999999999E-3</v>
      </c>
      <c r="T218" s="85">
        <f>'12peso'!T218*'12var'!T218/100</f>
        <v>9.2692599999999997E-3</v>
      </c>
      <c r="U218" s="85">
        <f>'12peso'!U218*'12var'!U218/100</f>
        <v>4.4315600000000002E-3</v>
      </c>
      <c r="V218" s="85">
        <f>'12peso'!V218*'12var'!V218/100</f>
        <v>3.7163999999999999E-3</v>
      </c>
      <c r="W218" s="85">
        <f>'12peso'!W218*'12var'!W218/100</f>
        <v>7.8299999999999995E-4</v>
      </c>
      <c r="X218" s="85">
        <f>'12peso'!X218*'12var'!X218/100</f>
        <v>2.9236500000000003E-3</v>
      </c>
      <c r="Y218" s="85">
        <f>'12peso'!Y218*'12var'!Y218/100</f>
        <v>8.39145E-3</v>
      </c>
      <c r="Z218" s="85">
        <f>'12peso'!Z218*'12var'!Z218/100</f>
        <v>2.7610799999999995E-3</v>
      </c>
      <c r="AA218" s="85">
        <f>'12peso'!AA218*'12var'!AA218/100</f>
        <v>3.6960000000000005E-3</v>
      </c>
      <c r="AB218" s="85">
        <f>'12peso'!AB218*'12var'!AB218/100</f>
        <v>7.4166400000000013E-3</v>
      </c>
      <c r="AC218" s="85">
        <f>'12peso'!AC218*'12var'!AC218/100</f>
        <v>9.2114999999999992E-3</v>
      </c>
      <c r="AD218" s="85">
        <f>'12peso'!AD218*'12var'!AD218/100</f>
        <v>8.4124999999999998E-3</v>
      </c>
      <c r="AE218" s="85">
        <f>'12peso'!AE218*'12var'!AE218/100</f>
        <v>5.2206000000000006E-3</v>
      </c>
      <c r="AF218" s="85">
        <f>'12peso'!AF218*'12var'!AF218/100</f>
        <v>5.6977199999999999E-3</v>
      </c>
      <c r="AG218" s="85">
        <f>'12peso'!AG218*'12var'!AG218/100</f>
        <v>8.3652299999999995E-3</v>
      </c>
      <c r="AH218" s="85">
        <f>'12peso'!AH218*'12var'!AH218/100</f>
        <v>2.0517000000000001E-3</v>
      </c>
      <c r="AI218" s="85">
        <f>'12peso'!AI218*'12var'!AI218/100</f>
        <v>8.6385400000000001E-3</v>
      </c>
      <c r="AJ218" s="85">
        <f>'12peso'!AJ218*'12var'!AJ218/100</f>
        <v>2.3262800000000004E-3</v>
      </c>
      <c r="AK218" s="85">
        <f>'12peso'!AK218*'12var'!AK218/100</f>
        <v>6.8330000000000005E-5</v>
      </c>
      <c r="AL218" s="85">
        <f>'12peso'!AL218*'12var'!AL218/100</f>
        <v>1.1092149999999999E-2</v>
      </c>
      <c r="AM218" s="85">
        <f>'12peso'!AM218*'12var'!AM218/100</f>
        <v>-3.5281799999999997E-3</v>
      </c>
      <c r="AN218" s="85">
        <f>'12peso'!AN218*'12var'!AN218/100</f>
        <v>7.0012799999999995E-3</v>
      </c>
    </row>
    <row r="219" spans="1:40" x14ac:dyDescent="0.25">
      <c r="A219" s="64" t="str">
        <f>'12peso'!A219</f>
        <v>nc</v>
      </c>
      <c r="B219" s="64" t="str">
        <f>'12peso'!B219</f>
        <v>s</v>
      </c>
      <c r="C219" s="64" t="str">
        <f>'12peso'!C219</f>
        <v>s</v>
      </c>
      <c r="D219" s="64"/>
      <c r="E219" s="87">
        <f>'12peso'!E219</f>
        <v>1201051</v>
      </c>
      <c r="F219" s="88">
        <f>'12peso'!F219</f>
        <v>1201051</v>
      </c>
      <c r="G219" s="39" t="str">
        <f>'12peso'!G219</f>
        <v>Outras bebidas alcoólicas</v>
      </c>
      <c r="H219" s="85">
        <f>'12peso'!H219*'12var'!H219/100</f>
        <v>3.3072000000000006E-4</v>
      </c>
      <c r="I219" s="85">
        <f>'12peso'!I219*'12var'!I219/100</f>
        <v>3.3708000000000002E-4</v>
      </c>
      <c r="J219" s="85">
        <f>'12peso'!J219*'12var'!J219/100</f>
        <v>1.1448E-4</v>
      </c>
      <c r="K219" s="85">
        <f>'12peso'!K219*'12var'!K219/100</f>
        <v>7.607999999999999E-5</v>
      </c>
      <c r="L219" s="85">
        <f>'12peso'!L219*'12var'!L219/100</f>
        <v>-2.7764E-4</v>
      </c>
      <c r="M219" s="85">
        <f>'12peso'!M219*'12var'!M219/100</f>
        <v>1.0391599999999999E-3</v>
      </c>
      <c r="N219" s="85">
        <f>'12peso'!N219*'12var'!N219/100</f>
        <v>3.8796000000000002E-4</v>
      </c>
      <c r="O219" s="85">
        <f>'12peso'!O219*'12var'!O219/100</f>
        <v>7.4529000000000001E-4</v>
      </c>
      <c r="P219" s="85">
        <f>'12peso'!P219*'12var'!P219/100</f>
        <v>3.1409E-4</v>
      </c>
      <c r="Q219" s="85">
        <f>'12peso'!Q219*'12var'!Q219/100</f>
        <v>1.1392000000000002E-3</v>
      </c>
      <c r="R219" s="85">
        <f>'12peso'!R219*'12var'!R219/100</f>
        <v>6.7288000000000005E-4</v>
      </c>
      <c r="S219" s="85">
        <f>'12peso'!S219*'12var'!S219/100</f>
        <v>7.9177999999999996E-4</v>
      </c>
      <c r="T219" s="85">
        <f>'12peso'!T219*'12var'!T219/100</f>
        <v>2.2134000000000005E-4</v>
      </c>
      <c r="U219" s="85">
        <f>'12peso'!U219*'12var'!U219/100</f>
        <v>9.3959999999999985E-4</v>
      </c>
      <c r="V219" s="85">
        <f>'12peso'!V219*'12var'!V219/100</f>
        <v>-1.0447999999999999E-4</v>
      </c>
      <c r="W219" s="85">
        <f>'12peso'!W219*'12var'!W219/100</f>
        <v>-2.2679999999999998E-4</v>
      </c>
      <c r="X219" s="85">
        <f>'12peso'!X219*'12var'!X219/100</f>
        <v>3.980399999999999E-4</v>
      </c>
      <c r="Y219" s="85">
        <f>'12peso'!Y219*'12var'!Y219/100</f>
        <v>9.7735999999999982E-4</v>
      </c>
      <c r="Z219" s="85">
        <f>'12peso'!Z219*'12var'!Z219/100</f>
        <v>7.291200000000002E-4</v>
      </c>
      <c r="AA219" s="85">
        <f>'12peso'!AA219*'12var'!AA219/100</f>
        <v>7.2379999999999995E-5</v>
      </c>
      <c r="AB219" s="85">
        <f>'12peso'!AB219*'12var'!AB219/100</f>
        <v>9.3435999999999996E-4</v>
      </c>
      <c r="AC219" s="85">
        <f>'12peso'!AC219*'12var'!AC219/100</f>
        <v>1.3965000000000001E-4</v>
      </c>
      <c r="AD219" s="85">
        <f>'12peso'!AD219*'12var'!AD219/100</f>
        <v>4.1769000000000002E-4</v>
      </c>
      <c r="AE219" s="85">
        <f>'12peso'!AE219*'12var'!AE219/100</f>
        <v>8.2875000000000006E-4</v>
      </c>
      <c r="AF219" s="85">
        <f>'12peso'!AF219*'12var'!AF219/100</f>
        <v>8.7901000000000006E-4</v>
      </c>
      <c r="AG219" s="85">
        <f>'12peso'!AG219*'12var'!AG219/100</f>
        <v>-2.5725999999999999E-4</v>
      </c>
      <c r="AH219" s="85">
        <f>'12peso'!AH219*'12var'!AH219/100</f>
        <v>7.9849000000000001E-4</v>
      </c>
      <c r="AI219" s="85">
        <f>'12peso'!AI219*'12var'!AI219/100</f>
        <v>1.0095E-4</v>
      </c>
      <c r="AJ219" s="85">
        <f>'12peso'!AJ219*'12var'!AJ219/100</f>
        <v>7.6265999999999997E-4</v>
      </c>
      <c r="AK219" s="85">
        <f>'12peso'!AK219*'12var'!AK219/100</f>
        <v>-2.4191999999999999E-4</v>
      </c>
      <c r="AL219" s="85">
        <f>'12peso'!AL219*'12var'!AL219/100</f>
        <v>6.6600000000000003E-4</v>
      </c>
      <c r="AM219" s="85">
        <f>'12peso'!AM219*'12var'!AM219/100</f>
        <v>3.5722000000000005E-4</v>
      </c>
      <c r="AN219" s="85">
        <f>'12peso'!AN219*'12var'!AN219/100</f>
        <v>1.0462500000000001E-3</v>
      </c>
    </row>
    <row r="220" spans="1:40" x14ac:dyDescent="0.25">
      <c r="A220" s="64" t="str">
        <f>'12peso'!A220</f>
        <v>nc</v>
      </c>
      <c r="B220" s="64" t="str">
        <f>'12peso'!B220</f>
        <v>s</v>
      </c>
      <c r="C220" s="64" t="str">
        <f>'12peso'!C220</f>
        <v>s</v>
      </c>
      <c r="D220" s="64"/>
      <c r="E220" s="87">
        <f>'12peso'!E220</f>
        <v>1201061</v>
      </c>
      <c r="F220" s="88">
        <f>'12peso'!F220</f>
        <v>1201061</v>
      </c>
      <c r="G220" s="39" t="str">
        <f>'12peso'!G220</f>
        <v>Doces</v>
      </c>
      <c r="H220" s="85">
        <f>'12peso'!H220*'12var'!H220/100</f>
        <v>9.6064000000000013E-4</v>
      </c>
      <c r="I220" s="85">
        <f>'12peso'!I220*'12var'!I220/100</f>
        <v>6.0576E-4</v>
      </c>
      <c r="J220" s="85">
        <f>'12peso'!J220*'12var'!J220/100</f>
        <v>1.5114E-3</v>
      </c>
      <c r="K220" s="85">
        <f>'12peso'!K220*'12var'!K220/100</f>
        <v>2.6544000000000008E-3</v>
      </c>
      <c r="L220" s="85">
        <f>'12peso'!L220*'12var'!L220/100</f>
        <v>-2.0311999999999999E-4</v>
      </c>
      <c r="M220" s="85">
        <f>'12peso'!M220*'12var'!M220/100</f>
        <v>3.3609099999999999E-3</v>
      </c>
      <c r="N220" s="85">
        <f>'12peso'!N220*'12var'!N220/100</f>
        <v>2.0464000000000002E-4</v>
      </c>
      <c r="O220" s="85">
        <f>'12peso'!O220*'12var'!O220/100</f>
        <v>1.93724E-3</v>
      </c>
      <c r="P220" s="85">
        <f>'12peso'!P220*'12var'!P220/100</f>
        <v>2.0719800000000006E-3</v>
      </c>
      <c r="Q220" s="85">
        <f>'12peso'!Q220*'12var'!Q220/100</f>
        <v>8.2048000000000006E-4</v>
      </c>
      <c r="R220" s="85">
        <f>'12peso'!R220*'12var'!R220/100</f>
        <v>2.2501599999999997E-3</v>
      </c>
      <c r="S220" s="85">
        <f>'12peso'!S220*'12var'!S220/100</f>
        <v>2.3067000000000001E-3</v>
      </c>
      <c r="T220" s="85">
        <f>'12peso'!T220*'12var'!T220/100</f>
        <v>4.9799799999999993E-3</v>
      </c>
      <c r="U220" s="85">
        <f>'12peso'!U220*'12var'!U220/100</f>
        <v>3.6834800000000003E-3</v>
      </c>
      <c r="V220" s="85">
        <f>'12peso'!V220*'12var'!V220/100</f>
        <v>2.0658500000000002E-3</v>
      </c>
      <c r="W220" s="85">
        <f>'12peso'!W220*'12var'!W220/100</f>
        <v>-2.0983999999999998E-4</v>
      </c>
      <c r="X220" s="85">
        <f>'12peso'!X220*'12var'!X220/100</f>
        <v>1.14708E-3</v>
      </c>
      <c r="Y220" s="85">
        <f>'12peso'!Y220*'12var'!Y220/100</f>
        <v>6.7834000000000004E-4</v>
      </c>
      <c r="Z220" s="85">
        <f>'12peso'!Z220*'12var'!Z220/100</f>
        <v>-1.5920999999999999E-3</v>
      </c>
      <c r="AA220" s="85">
        <f>'12peso'!AA220*'12var'!AA220/100</f>
        <v>-1.5292799999999998E-3</v>
      </c>
      <c r="AB220" s="85">
        <f>'12peso'!AB220*'12var'!AB220/100</f>
        <v>-1.5168899999999999E-3</v>
      </c>
      <c r="AC220" s="85">
        <f>'12peso'!AC220*'12var'!AC220/100</f>
        <v>2.2413599999999995E-3</v>
      </c>
      <c r="AD220" s="85">
        <f>'12peso'!AD220*'12var'!AD220/100</f>
        <v>1.2775E-3</v>
      </c>
      <c r="AE220" s="85">
        <f>'12peso'!AE220*'12var'!AE220/100</f>
        <v>1.2770000000000001E-4</v>
      </c>
      <c r="AF220" s="85">
        <f>'12peso'!AF220*'12var'!AF220/100</f>
        <v>1.8112099999999997E-3</v>
      </c>
      <c r="AG220" s="85">
        <f>'12peso'!AG220*'12var'!AG220/100</f>
        <v>1.5068600000000001E-3</v>
      </c>
      <c r="AH220" s="85">
        <f>'12peso'!AH220*'12var'!AH220/100</f>
        <v>1.2254400000000002E-3</v>
      </c>
      <c r="AI220" s="85">
        <f>'12peso'!AI220*'12var'!AI220/100</f>
        <v>1.62688E-3</v>
      </c>
      <c r="AJ220" s="85">
        <f>'12peso'!AJ220*'12var'!AJ220/100</f>
        <v>4.3959299999999993E-3</v>
      </c>
      <c r="AK220" s="85">
        <f>'12peso'!AK220*'12var'!AK220/100</f>
        <v>1.1059599999999998E-3</v>
      </c>
      <c r="AL220" s="85">
        <f>'12peso'!AL220*'12var'!AL220/100</f>
        <v>1.2859999999999998E-3</v>
      </c>
      <c r="AM220" s="85">
        <f>'12peso'!AM220*'12var'!AM220/100</f>
        <v>2.24895E-3</v>
      </c>
      <c r="AN220" s="85">
        <f>'12peso'!AN220*'12var'!AN220/100</f>
        <v>4.9418999999999999E-3</v>
      </c>
    </row>
    <row r="221" spans="1:40" x14ac:dyDescent="0.25">
      <c r="A221" s="64">
        <f>'12peso'!A221</f>
        <v>0</v>
      </c>
      <c r="B221" s="64">
        <f>'12peso'!B221</f>
        <v>0</v>
      </c>
      <c r="C221" s="64">
        <f>'12peso'!C221</f>
        <v>0</v>
      </c>
      <c r="D221" s="64"/>
      <c r="E221" s="113">
        <f>'12peso'!E221</f>
        <v>2000000</v>
      </c>
      <c r="F221" s="116">
        <f>'12peso'!F221</f>
        <v>2</v>
      </c>
      <c r="G221" s="117" t="str">
        <f>'12peso'!G221</f>
        <v>Habitação</v>
      </c>
      <c r="H221" s="85">
        <f>'12peso'!H221*'12var'!H221/100</f>
        <v>7.7469570000000001E-2</v>
      </c>
      <c r="I221" s="85">
        <f>'12peso'!I221*'12var'!I221/100</f>
        <v>8.766779999999999E-2</v>
      </c>
      <c r="J221" s="85">
        <f>'12peso'!J221*'12var'!J221/100</f>
        <v>7.0232639999999999E-2</v>
      </c>
      <c r="K221" s="85">
        <f>'12peso'!K221*'12var'!K221/100</f>
        <v>0.11738</v>
      </c>
      <c r="L221" s="85">
        <f>'12peso'!L221*'12var'!L221/100</f>
        <v>0.11756399999999999</v>
      </c>
      <c r="M221" s="85">
        <f>'12peso'!M221*'12var'!M221/100</f>
        <v>4.1327719999999998E-2</v>
      </c>
      <c r="N221" s="85">
        <f>'12peso'!N221*'12var'!N221/100</f>
        <v>7.9860600000000004E-2</v>
      </c>
      <c r="O221" s="85">
        <f>'12peso'!O221*'12var'!O221/100</f>
        <v>3.2570120000000001E-2</v>
      </c>
      <c r="P221" s="85">
        <f>'12peso'!P221*'12var'!P221/100</f>
        <v>0.10491669999999999</v>
      </c>
      <c r="Q221" s="85">
        <f>'12peso'!Q221*'12var'!Q221/100</f>
        <v>5.6227840000000001E-2</v>
      </c>
      <c r="R221" s="85">
        <f>'12peso'!R221*'12var'!R221/100</f>
        <v>9.4499200000000005E-2</v>
      </c>
      <c r="S221" s="85">
        <f>'12peso'!S221*'12var'!S221/100</f>
        <v>9.3058559999999999E-2</v>
      </c>
      <c r="T221" s="85">
        <f>'12peso'!T221*'12var'!T221/100</f>
        <v>-2.9491800000000002E-2</v>
      </c>
      <c r="U221" s="85">
        <f>'12peso'!U221*'12var'!U221/100</f>
        <v>-0.34728960000000003</v>
      </c>
      <c r="V221" s="85">
        <f>'12peso'!V221*'12var'!V221/100</f>
        <v>7.2220079999999992E-2</v>
      </c>
      <c r="W221" s="85">
        <f>'12peso'!W221*'12var'!W221/100</f>
        <v>8.7831679999999995E-2</v>
      </c>
      <c r="X221" s="85">
        <f>'12peso'!X221*'12var'!X221/100</f>
        <v>0.10631399999999999</v>
      </c>
      <c r="Y221" s="85">
        <f>'12peso'!Y221*'12var'!Y221/100</f>
        <v>8.109617999999999E-2</v>
      </c>
      <c r="Z221" s="85">
        <f>'12peso'!Z221*'12var'!Z221/100</f>
        <v>8.1346979999999985E-2</v>
      </c>
      <c r="AA221" s="85">
        <f>'12peso'!AA221*'12var'!AA221/100</f>
        <v>8.1789869999999987E-2</v>
      </c>
      <c r="AB221" s="85">
        <f>'12peso'!AB221*'12var'!AB221/100</f>
        <v>8.925582E-2</v>
      </c>
      <c r="AC221" s="85">
        <f>'12peso'!AC221*'12var'!AC221/100</f>
        <v>8.0828720000000007E-2</v>
      </c>
      <c r="AD221" s="85">
        <f>'12peso'!AD221*'12var'!AD221/100</f>
        <v>9.9580109999999986E-2</v>
      </c>
      <c r="AE221" s="85">
        <f>'12peso'!AE221*'12var'!AE221/100</f>
        <v>7.5157680000000004E-2</v>
      </c>
      <c r="AF221" s="85">
        <f>'12peso'!AF221*'12var'!AF221/100</f>
        <v>7.9245100000000013E-2</v>
      </c>
      <c r="AG221" s="85">
        <f>'12peso'!AG221*'12var'!AG221/100</f>
        <v>0.11093852</v>
      </c>
      <c r="AH221" s="85">
        <f>'12peso'!AH221*'12var'!AH221/100</f>
        <v>4.7578080000000009E-2</v>
      </c>
      <c r="AI221" s="85">
        <f>'12peso'!AI221*'12var'!AI221/100</f>
        <v>0.12469101</v>
      </c>
      <c r="AJ221" s="85">
        <f>'12peso'!AJ221*'12var'!AJ221/100</f>
        <v>8.7603319999999998E-2</v>
      </c>
      <c r="AK221" s="85">
        <f>'12peso'!AK221*'12var'!AK221/100</f>
        <v>7.9109800000000008E-2</v>
      </c>
      <c r="AL221" s="85">
        <f>'12peso'!AL221*'12var'!AL221/100</f>
        <v>0.17285879999999998</v>
      </c>
      <c r="AM221" s="85">
        <f>'12peso'!AM221*'12var'!AM221/100</f>
        <v>0.13701157999999999</v>
      </c>
      <c r="AN221" s="85">
        <f>'12peso'!AN221*'12var'!AN221/100</f>
        <v>0.11300289000000001</v>
      </c>
    </row>
    <row r="222" spans="1:40" x14ac:dyDescent="0.25">
      <c r="A222" s="64">
        <f>'12peso'!A222</f>
        <v>0</v>
      </c>
      <c r="B222" s="64">
        <f>'12peso'!B222</f>
        <v>0</v>
      </c>
      <c r="C222" s="64">
        <f>'12peso'!C222</f>
        <v>0</v>
      </c>
      <c r="D222" s="64"/>
      <c r="E222" s="113">
        <f>'12peso'!E222</f>
        <v>2100000</v>
      </c>
      <c r="F222" s="114">
        <f>'12peso'!F222</f>
        <v>21</v>
      </c>
      <c r="G222" s="99" t="str">
        <f>'12peso'!G222</f>
        <v>Encargos e manutenção</v>
      </c>
      <c r="H222" s="85">
        <f>'12peso'!H222*'12var'!H222/100</f>
        <v>8.6948670000000006E-2</v>
      </c>
      <c r="I222" s="85">
        <f>'12peso'!I222*'12var'!I222/100</f>
        <v>7.4175379999999999E-2</v>
      </c>
      <c r="J222" s="85">
        <f>'12peso'!J222*'12var'!J222/100</f>
        <v>5.8302179999999995E-2</v>
      </c>
      <c r="K222" s="85">
        <f>'12peso'!K222*'12var'!K222/100</f>
        <v>9.3843510000000005E-2</v>
      </c>
      <c r="L222" s="85">
        <f>'12peso'!L222*'12var'!L222/100</f>
        <v>9.1083600000000015E-2</v>
      </c>
      <c r="M222" s="85">
        <f>'12peso'!M222*'12var'!M222/100</f>
        <v>6.0036039999999992E-2</v>
      </c>
      <c r="N222" s="85">
        <f>'12peso'!N222*'12var'!N222/100</f>
        <v>7.7731280000000014E-2</v>
      </c>
      <c r="O222" s="85">
        <f>'12peso'!O222*'12var'!O222/100</f>
        <v>6.5665279999999993E-2</v>
      </c>
      <c r="P222" s="85">
        <f>'12peso'!P222*'12var'!P222/100</f>
        <v>6.2735449999999998E-2</v>
      </c>
      <c r="Q222" s="85">
        <f>'12peso'!Q222*'12var'!Q222/100</f>
        <v>5.7618960000000004E-2</v>
      </c>
      <c r="R222" s="85">
        <f>'12peso'!R222*'12var'!R222/100</f>
        <v>3.7033919999999998E-2</v>
      </c>
      <c r="S222" s="85">
        <f>'12peso'!S222*'12var'!S222/100</f>
        <v>4.6187100000000002E-2</v>
      </c>
      <c r="T222" s="85">
        <f>'12peso'!T222*'12var'!T222/100</f>
        <v>9.7174549999999998E-2</v>
      </c>
      <c r="U222" s="85">
        <f>'12peso'!U222*'12var'!U222/100</f>
        <v>0.12594093000000001</v>
      </c>
      <c r="V222" s="85">
        <f>'12peso'!V222*'12var'!V222/100</f>
        <v>5.358392E-2</v>
      </c>
      <c r="W222" s="85">
        <f>'12peso'!W222*'12var'!W222/100</f>
        <v>8.9701349999999985E-2</v>
      </c>
      <c r="X222" s="85">
        <f>'12peso'!X222*'12var'!X222/100</f>
        <v>0.10032419000000001</v>
      </c>
      <c r="Y222" s="85">
        <f>'12peso'!Y222*'12var'!Y222/100</f>
        <v>7.3868400000000001E-2</v>
      </c>
      <c r="Z222" s="85">
        <f>'12peso'!Z222*'12var'!Z222/100</f>
        <v>6.5835630000000006E-2</v>
      </c>
      <c r="AA222" s="85">
        <f>'12peso'!AA222*'12var'!AA222/100</f>
        <v>6.3079799999999991E-2</v>
      </c>
      <c r="AB222" s="85">
        <f>'12peso'!AB222*'12var'!AB222/100</f>
        <v>5.6978100000000004E-2</v>
      </c>
      <c r="AC222" s="85">
        <f>'12peso'!AC222*'12var'!AC222/100</f>
        <v>7.8221699999999991E-2</v>
      </c>
      <c r="AD222" s="85">
        <f>'12peso'!AD222*'12var'!AD222/100</f>
        <v>5.2943499999999998E-2</v>
      </c>
      <c r="AE222" s="85">
        <f>'12peso'!AE222*'12var'!AE222/100</f>
        <v>6.3505199999999998E-2</v>
      </c>
      <c r="AF222" s="85">
        <f>'12peso'!AF222*'12var'!AF222/100</f>
        <v>8.5275180000000006E-2</v>
      </c>
      <c r="AG222" s="85">
        <f>'12peso'!AG222*'12var'!AG222/100</f>
        <v>9.1827629999999993E-2</v>
      </c>
      <c r="AH222" s="85">
        <f>'12peso'!AH222*'12var'!AH222/100</f>
        <v>6.9781140000000005E-2</v>
      </c>
      <c r="AI222" s="85">
        <f>'12peso'!AI222*'12var'!AI222/100</f>
        <v>8.0138960000000009E-2</v>
      </c>
      <c r="AJ222" s="85">
        <f>'12peso'!AJ222*'12var'!AJ222/100</f>
        <v>-1.1609950000000001E-2</v>
      </c>
      <c r="AK222" s="85">
        <f>'12peso'!AK222*'12var'!AK222/100</f>
        <v>7.4523729999999996E-2</v>
      </c>
      <c r="AL222" s="85">
        <f>'12peso'!AL222*'12var'!AL222/100</f>
        <v>5.1589159999999995E-2</v>
      </c>
      <c r="AM222" s="85">
        <f>'12peso'!AM222*'12var'!AM222/100</f>
        <v>9.0970800000000004E-2</v>
      </c>
      <c r="AN222" s="85">
        <f>'12peso'!AN222*'12var'!AN222/100</f>
        <v>4.5763179999999994E-2</v>
      </c>
    </row>
    <row r="223" spans="1:40" x14ac:dyDescent="0.25">
      <c r="A223" s="64">
        <f>'12peso'!A223</f>
        <v>0</v>
      </c>
      <c r="B223" s="64">
        <f>'12peso'!B223</f>
        <v>0</v>
      </c>
      <c r="C223" s="64">
        <f>'12peso'!C223</f>
        <v>0</v>
      </c>
      <c r="D223" s="64"/>
      <c r="E223" s="113">
        <f>'12peso'!E223</f>
        <v>2101000</v>
      </c>
      <c r="F223" s="114">
        <f>'12peso'!F223</f>
        <v>2101</v>
      </c>
      <c r="G223" s="99" t="str">
        <f>'12peso'!G223</f>
        <v>Aluguel e taxas</v>
      </c>
      <c r="H223" s="85">
        <f>'12peso'!H223*'12var'!H223/100</f>
        <v>6.4941120000000005E-2</v>
      </c>
      <c r="I223" s="85">
        <f>'12peso'!I223*'12var'!I223/100</f>
        <v>5.9077350000000001E-2</v>
      </c>
      <c r="J223" s="85">
        <f>'12peso'!J223*'12var'!J223/100</f>
        <v>3.8184160000000002E-2</v>
      </c>
      <c r="K223" s="85">
        <f>'12peso'!K223*'12var'!K223/100</f>
        <v>6.1591499999999993E-2</v>
      </c>
      <c r="L223" s="85">
        <f>'12peso'!L223*'12var'!L223/100</f>
        <v>6.518235E-2</v>
      </c>
      <c r="M223" s="85">
        <f>'12peso'!M223*'12var'!M223/100</f>
        <v>4.6937680000000002E-2</v>
      </c>
      <c r="N223" s="85">
        <f>'12peso'!N223*'12var'!N223/100</f>
        <v>6.3884800000000005E-2</v>
      </c>
      <c r="O223" s="85">
        <f>'12peso'!O223*'12var'!O223/100</f>
        <v>4.9540959999999995E-2</v>
      </c>
      <c r="P223" s="85">
        <f>'12peso'!P223*'12var'!P223/100</f>
        <v>5.6692710000000007E-2</v>
      </c>
      <c r="Q223" s="85">
        <f>'12peso'!Q223*'12var'!Q223/100</f>
        <v>3.4377419999999999E-2</v>
      </c>
      <c r="R223" s="85">
        <f>'12peso'!R223*'12var'!R223/100</f>
        <v>1.8223920000000001E-2</v>
      </c>
      <c r="S223" s="85">
        <f>'12peso'!S223*'12var'!S223/100</f>
        <v>3.1441500000000004E-2</v>
      </c>
      <c r="T223" s="85">
        <f>'12peso'!T223*'12var'!T223/100</f>
        <v>7.8675119999999987E-2</v>
      </c>
      <c r="U223" s="85">
        <f>'12peso'!U223*'12var'!U223/100</f>
        <v>0.11380008</v>
      </c>
      <c r="V223" s="85">
        <f>'12peso'!V223*'12var'!V223/100</f>
        <v>3.3152390000000004E-2</v>
      </c>
      <c r="W223" s="85">
        <f>'12peso'!W223*'12var'!W223/100</f>
        <v>5.2908749999999997E-2</v>
      </c>
      <c r="X223" s="85">
        <f>'12peso'!X223*'12var'!X223/100</f>
        <v>5.7254039999999999E-2</v>
      </c>
      <c r="Y223" s="85">
        <f>'12peso'!Y223*'12var'!Y223/100</f>
        <v>6.601512000000001E-2</v>
      </c>
      <c r="Z223" s="85">
        <f>'12peso'!Z223*'12var'!Z223/100</f>
        <v>5.2157039999999995E-2</v>
      </c>
      <c r="AA223" s="85">
        <f>'12peso'!AA223*'12var'!AA223/100</f>
        <v>4.5329129999999995E-2</v>
      </c>
      <c r="AB223" s="85">
        <f>'12peso'!AB223*'12var'!AB223/100</f>
        <v>3.6116000000000002E-2</v>
      </c>
      <c r="AC223" s="85">
        <f>'12peso'!AC223*'12var'!AC223/100</f>
        <v>5.5694870000000007E-2</v>
      </c>
      <c r="AD223" s="85">
        <f>'12peso'!AD223*'12var'!AD223/100</f>
        <v>3.1885920000000005E-2</v>
      </c>
      <c r="AE223" s="85">
        <f>'12peso'!AE223*'12var'!AE223/100</f>
        <v>4.9231319999999995E-2</v>
      </c>
      <c r="AF223" s="85">
        <f>'12peso'!AF223*'12var'!AF223/100</f>
        <v>5.4669839999999997E-2</v>
      </c>
      <c r="AG223" s="85">
        <f>'12peso'!AG223*'12var'!AG223/100</f>
        <v>6.7758959999999993E-2</v>
      </c>
      <c r="AH223" s="85">
        <f>'12peso'!AH223*'12var'!AH223/100</f>
        <v>3.3234079999999999E-2</v>
      </c>
      <c r="AI223" s="85">
        <f>'12peso'!AI223*'12var'!AI223/100</f>
        <v>4.6018560000000007E-2</v>
      </c>
      <c r="AJ223" s="85">
        <f>'12peso'!AJ223*'12var'!AJ223/100</f>
        <v>-3.7385399999999999E-2</v>
      </c>
      <c r="AK223" s="85">
        <f>'12peso'!AK223*'12var'!AK223/100</f>
        <v>5.8394660000000001E-2</v>
      </c>
      <c r="AL223" s="85">
        <f>'12peso'!AL223*'12var'!AL223/100</f>
        <v>3.3608289999999999E-2</v>
      </c>
      <c r="AM223" s="85">
        <f>'12peso'!AM223*'12var'!AM223/100</f>
        <v>6.9679950000000004E-2</v>
      </c>
      <c r="AN223" s="85">
        <f>'12peso'!AN223*'12var'!AN223/100</f>
        <v>2.243005E-2</v>
      </c>
    </row>
    <row r="224" spans="1:40" x14ac:dyDescent="0.25">
      <c r="A224" s="64" t="str">
        <f>'12peso'!A224</f>
        <v>nc</v>
      </c>
      <c r="B224" s="64" t="str">
        <f>'12peso'!B224</f>
        <v>s</v>
      </c>
      <c r="C224" s="64" t="str">
        <f>'12peso'!C224</f>
        <v>s</v>
      </c>
      <c r="D224" s="64"/>
      <c r="E224" s="90">
        <f>'12peso'!E224</f>
        <v>2101001</v>
      </c>
      <c r="F224" s="88">
        <f>'12peso'!F224</f>
        <v>2101001</v>
      </c>
      <c r="G224" s="39" t="str">
        <f>'12peso'!G224</f>
        <v>Aluguel residencial</v>
      </c>
      <c r="H224" s="85">
        <f>'12peso'!H224*'12var'!H224/100</f>
        <v>4.8062300000000002E-2</v>
      </c>
      <c r="I224" s="85">
        <f>'12peso'!I224*'12var'!I224/100</f>
        <v>4.4308460000000001E-2</v>
      </c>
      <c r="J224" s="85">
        <f>'12peso'!J224*'12var'!J224/100</f>
        <v>1.687905E-2</v>
      </c>
      <c r="K224" s="85">
        <f>'12peso'!K224*'12var'!K224/100</f>
        <v>3.0836099999999998E-2</v>
      </c>
      <c r="L224" s="85">
        <f>'12peso'!L224*'12var'!L224/100</f>
        <v>2.373273E-2</v>
      </c>
      <c r="M224" s="85">
        <f>'12peso'!M224*'12var'!M224/100</f>
        <v>2.5691079999999998E-2</v>
      </c>
      <c r="N224" s="85">
        <f>'12peso'!N224*'12var'!N224/100</f>
        <v>4.4091600000000002E-2</v>
      </c>
      <c r="O224" s="85">
        <f>'12peso'!O224*'12var'!O224/100</f>
        <v>1.6462979999999999E-2</v>
      </c>
      <c r="P224" s="85">
        <f>'12peso'!P224*'12var'!P224/100</f>
        <v>2.3361169999999997E-2</v>
      </c>
      <c r="Q224" s="85">
        <f>'12peso'!Q224*'12var'!Q224/100</f>
        <v>1.9539630000000002E-2</v>
      </c>
      <c r="R224" s="85">
        <f>'12peso'!R224*'12var'!R224/100</f>
        <v>1.1486400000000001E-2</v>
      </c>
      <c r="S224" s="85">
        <f>'12peso'!S224*'12var'!S224/100</f>
        <v>2.0615040000000001E-2</v>
      </c>
      <c r="T224" s="85">
        <f>'12peso'!T224*'12var'!T224/100</f>
        <v>5.9397000000000005E-2</v>
      </c>
      <c r="U224" s="85">
        <f>'12peso'!U224*'12var'!U224/100</f>
        <v>8.6652919999999994E-2</v>
      </c>
      <c r="V224" s="85">
        <f>'12peso'!V224*'12var'!V224/100</f>
        <v>1.3251840000000001E-2</v>
      </c>
      <c r="W224" s="85">
        <f>'12peso'!W224*'12var'!W224/100</f>
        <v>3.2309410000000004E-2</v>
      </c>
      <c r="X224" s="85">
        <f>'12peso'!X224*'12var'!X224/100</f>
        <v>2.9273249999999997E-2</v>
      </c>
      <c r="Y224" s="85">
        <f>'12peso'!Y224*'12var'!Y224/100</f>
        <v>4.0745120000000003E-2</v>
      </c>
      <c r="Z224" s="85">
        <f>'12peso'!Z224*'12var'!Z224/100</f>
        <v>3.2768400000000003E-2</v>
      </c>
      <c r="AA224" s="85">
        <f>'12peso'!AA224*'12var'!AA224/100</f>
        <v>2.9448299999999997E-2</v>
      </c>
      <c r="AB224" s="85">
        <f>'12peso'!AB224*'12var'!AB224/100</f>
        <v>3.1995200000000001E-2</v>
      </c>
      <c r="AC224" s="85">
        <f>'12peso'!AC224*'12var'!AC224/100</f>
        <v>4.0973400000000007E-2</v>
      </c>
      <c r="AD224" s="85">
        <f>'12peso'!AD224*'12var'!AD224/100</f>
        <v>2.0171499999999998E-2</v>
      </c>
      <c r="AE224" s="85">
        <f>'12peso'!AE224*'12var'!AE224/100</f>
        <v>3.0244500000000004E-2</v>
      </c>
      <c r="AF224" s="85">
        <f>'12peso'!AF224*'12var'!AF224/100</f>
        <v>3.486003E-2</v>
      </c>
      <c r="AG224" s="85">
        <f>'12peso'!AG224*'12var'!AG224/100</f>
        <v>4.8238799999999998E-2</v>
      </c>
      <c r="AH224" s="85">
        <f>'12peso'!AH224*'12var'!AH224/100</f>
        <v>2.3830099999999996E-2</v>
      </c>
      <c r="AI224" s="85">
        <f>'12peso'!AI224*'12var'!AI224/100</f>
        <v>2.8977840000000001E-2</v>
      </c>
      <c r="AJ224" s="85">
        <f>'12peso'!AJ224*'12var'!AJ224/100</f>
        <v>3.3029599999999999E-2</v>
      </c>
      <c r="AK224" s="85">
        <f>'12peso'!AK224*'12var'!AK224/100</f>
        <v>3.3967080000000004E-2</v>
      </c>
      <c r="AL224" s="85">
        <f>'12peso'!AL224*'12var'!AL224/100</f>
        <v>3.7364880000000003E-2</v>
      </c>
      <c r="AM224" s="85">
        <f>'12peso'!AM224*'12var'!AM224/100</f>
        <v>2.7042840000000002E-2</v>
      </c>
      <c r="AN224" s="85">
        <f>'12peso'!AN224*'12var'!AN224/100</f>
        <v>2.345094E-2</v>
      </c>
    </row>
    <row r="225" spans="1:40" x14ac:dyDescent="0.25">
      <c r="A225" s="64" t="str">
        <f>'12peso'!A225</f>
        <v>nc</v>
      </c>
      <c r="B225" s="64" t="str">
        <f>'12peso'!B225</f>
        <v>s</v>
      </c>
      <c r="C225" s="64" t="str">
        <f>'12peso'!C225</f>
        <v>s</v>
      </c>
      <c r="D225" s="64"/>
      <c r="E225" s="90">
        <f>'12peso'!E225</f>
        <v>2101002</v>
      </c>
      <c r="F225" s="88">
        <f>'12peso'!F225</f>
        <v>2101002</v>
      </c>
      <c r="G225" s="39" t="str">
        <f>'12peso'!G225</f>
        <v>Condomínio</v>
      </c>
      <c r="H225" s="85">
        <f>'12peso'!H225*'12var'!H225/100</f>
        <v>1.227486E-2</v>
      </c>
      <c r="I225" s="85">
        <f>'12peso'!I225*'12var'!I225/100</f>
        <v>1.071884E-2</v>
      </c>
      <c r="J225" s="85">
        <f>'12peso'!J225*'12var'!J225/100</f>
        <v>7.5806399999999996E-3</v>
      </c>
      <c r="K225" s="85">
        <f>'12peso'!K225*'12var'!K225/100</f>
        <v>1.6000420000000001E-2</v>
      </c>
      <c r="L225" s="85">
        <f>'12peso'!L225*'12var'!L225/100</f>
        <v>7.4734699999999994E-3</v>
      </c>
      <c r="M225" s="85">
        <f>'12peso'!M225*'12var'!M225/100</f>
        <v>8.5984200000000007E-3</v>
      </c>
      <c r="N225" s="85">
        <f>'12peso'!N225*'12var'!N225/100</f>
        <v>1.5354239999999998E-2</v>
      </c>
      <c r="O225" s="85">
        <f>'12peso'!O225*'12var'!O225/100</f>
        <v>1.7039499999999999E-2</v>
      </c>
      <c r="P225" s="85">
        <f>'12peso'!P225*'12var'!P225/100</f>
        <v>1.925777E-2</v>
      </c>
      <c r="Q225" s="85">
        <f>'12peso'!Q225*'12var'!Q225/100</f>
        <v>4.7217800000000001E-3</v>
      </c>
      <c r="R225" s="85">
        <f>'12peso'!R225*'12var'!R225/100</f>
        <v>7.3057499999999997E-3</v>
      </c>
      <c r="S225" s="85">
        <f>'12peso'!S225*'12var'!S225/100</f>
        <v>8.1084999999999994E-3</v>
      </c>
      <c r="T225" s="85">
        <f>'12peso'!T225*'12var'!T225/100</f>
        <v>1.90747E-2</v>
      </c>
      <c r="U225" s="85">
        <f>'12peso'!U225*'12var'!U225/100</f>
        <v>2.1569939999999999E-2</v>
      </c>
      <c r="V225" s="85">
        <f>'12peso'!V225*'12var'!V225/100</f>
        <v>1.0130179999999999E-2</v>
      </c>
      <c r="W225" s="85">
        <f>'12peso'!W225*'12var'!W225/100</f>
        <v>8.3476800000000014E-3</v>
      </c>
      <c r="X225" s="85">
        <f>'12peso'!X225*'12var'!X225/100</f>
        <v>9.4899599999999987E-3</v>
      </c>
      <c r="Y225" s="85">
        <f>'12peso'!Y225*'12var'!Y225/100</f>
        <v>9.5061999999999994E-3</v>
      </c>
      <c r="Z225" s="85">
        <f>'12peso'!Z225*'12var'!Z225/100</f>
        <v>9.3673799999999981E-3</v>
      </c>
      <c r="AA225" s="85">
        <f>'12peso'!AA225*'12var'!AA225/100</f>
        <v>1.5205760000000002E-2</v>
      </c>
      <c r="AB225" s="85">
        <f>'12peso'!AB225*'12var'!AB225/100</f>
        <v>3.8276600000000001E-3</v>
      </c>
      <c r="AC225" s="85">
        <f>'12peso'!AC225*'12var'!AC225/100</f>
        <v>1.4791799999999999E-2</v>
      </c>
      <c r="AD225" s="85">
        <f>'12peso'!AD225*'12var'!AD225/100</f>
        <v>4.1685000000000003E-3</v>
      </c>
      <c r="AE225" s="85">
        <f>'12peso'!AE225*'12var'!AE225/100</f>
        <v>9.9750000000000012E-3</v>
      </c>
      <c r="AF225" s="85">
        <f>'12peso'!AF225*'12var'!AF225/100</f>
        <v>1.3441440000000001E-2</v>
      </c>
      <c r="AG225" s="85">
        <f>'12peso'!AG225*'12var'!AG225/100</f>
        <v>1.3149600000000001E-2</v>
      </c>
      <c r="AH225" s="85">
        <f>'12peso'!AH225*'12var'!AH225/100</f>
        <v>2.9604599999999998E-3</v>
      </c>
      <c r="AI225" s="85">
        <f>'12peso'!AI225*'12var'!AI225/100</f>
        <v>5.5488000000000004E-3</v>
      </c>
      <c r="AJ225" s="85">
        <f>'12peso'!AJ225*'12var'!AJ225/100</f>
        <v>9.6004799999999998E-3</v>
      </c>
      <c r="AK225" s="85">
        <f>'12peso'!AK225*'12var'!AK225/100</f>
        <v>1.0593699999999999E-2</v>
      </c>
      <c r="AL225" s="85">
        <f>'12peso'!AL225*'12var'!AL225/100</f>
        <v>1.5517299999999998E-2</v>
      </c>
      <c r="AM225" s="85">
        <f>'12peso'!AM225*'12var'!AM225/100</f>
        <v>2.2264200000000001E-2</v>
      </c>
      <c r="AN225" s="85">
        <f>'12peso'!AN225*'12var'!AN225/100</f>
        <v>5.5011000000000001E-3</v>
      </c>
    </row>
    <row r="226" spans="1:40" x14ac:dyDescent="0.25">
      <c r="A226" s="64" t="str">
        <f>'12peso'!A226</f>
        <v>m</v>
      </c>
      <c r="B226" s="64" t="str">
        <f>'12peso'!B226</f>
        <v>m</v>
      </c>
      <c r="C226" s="64" t="str">
        <f>'12peso'!C226</f>
        <v>m</v>
      </c>
      <c r="D226" s="64"/>
      <c r="E226" s="90">
        <f>'12peso'!E226</f>
        <v>2101004</v>
      </c>
      <c r="F226" s="88">
        <f>'12peso'!F226</f>
        <v>2101004</v>
      </c>
      <c r="G226" s="39" t="str">
        <f>'12peso'!G226</f>
        <v>Taxa de água e esgoto</v>
      </c>
      <c r="H226" s="85">
        <f>'12peso'!H226*'12var'!H226/100</f>
        <v>3.8464400000000004E-3</v>
      </c>
      <c r="I226" s="85">
        <f>'12peso'!I226*'12var'!I226/100</f>
        <v>3.0981300000000002E-3</v>
      </c>
      <c r="J226" s="85">
        <f>'12peso'!J226*'12var'!J226/100</f>
        <v>1.369239E-2</v>
      </c>
      <c r="K226" s="85">
        <f>'12peso'!K226*'12var'!K226/100</f>
        <v>1.4531439999999998E-2</v>
      </c>
      <c r="L226" s="85">
        <f>'12peso'!L226*'12var'!L226/100</f>
        <v>3.45216E-2</v>
      </c>
      <c r="M226" s="85">
        <f>'12peso'!M226*'12var'!M226/100</f>
        <v>1.2588609999999998E-2</v>
      </c>
      <c r="N226" s="85">
        <f>'12peso'!N226*'12var'!N226/100</f>
        <v>3.8202499999999999E-3</v>
      </c>
      <c r="O226" s="85">
        <f>'12peso'!O226*'12var'!O226/100</f>
        <v>1.586104E-2</v>
      </c>
      <c r="P226" s="85">
        <f>'12peso'!P226*'12var'!P226/100</f>
        <v>1.4121079999999999E-2</v>
      </c>
      <c r="Q226" s="85">
        <f>'12peso'!Q226*'12var'!Q226/100</f>
        <v>9.7045199999999995E-3</v>
      </c>
      <c r="R226" s="85">
        <f>'12peso'!R226*'12var'!R226/100</f>
        <v>0</v>
      </c>
      <c r="S226" s="85">
        <f>'12peso'!S226*'12var'!S226/100</f>
        <v>2.2982999999999996E-3</v>
      </c>
      <c r="T226" s="85">
        <f>'12peso'!T226*'12var'!T226/100</f>
        <v>1.5227E-4</v>
      </c>
      <c r="U226" s="85">
        <f>'12peso'!U226*'12var'!U226/100</f>
        <v>5.2853499999999994E-3</v>
      </c>
      <c r="V226" s="85">
        <f>'12peso'!V226*'12var'!V226/100</f>
        <v>9.9415800000000002E-3</v>
      </c>
      <c r="W226" s="85">
        <f>'12peso'!W226*'12var'!W226/100</f>
        <v>1.2224520000000001E-2</v>
      </c>
      <c r="X226" s="85">
        <f>'12peso'!X226*'12var'!X226/100</f>
        <v>1.800827E-2</v>
      </c>
      <c r="Y226" s="85">
        <f>'12peso'!Y226*'12var'!Y226/100</f>
        <v>1.5711620000000003E-2</v>
      </c>
      <c r="Z226" s="85">
        <f>'12peso'!Z226*'12var'!Z226/100</f>
        <v>9.8387200000000005E-3</v>
      </c>
      <c r="AA226" s="85">
        <f>'12peso'!AA226*'12var'!AA226/100</f>
        <v>1.5466000000000001E-4</v>
      </c>
      <c r="AB226" s="85">
        <f>'12peso'!AB226*'12var'!AB226/100</f>
        <v>0</v>
      </c>
      <c r="AC226" s="85">
        <f>'12peso'!AC226*'12var'!AC226/100</f>
        <v>0</v>
      </c>
      <c r="AD226" s="85">
        <f>'12peso'!AD226*'12var'!AD226/100</f>
        <v>7.9508000000000009E-3</v>
      </c>
      <c r="AE226" s="85">
        <f>'12peso'!AE226*'12var'!AE226/100</f>
        <v>8.7147299999999987E-3</v>
      </c>
      <c r="AF226" s="85">
        <f>'12peso'!AF226*'12var'!AF226/100</f>
        <v>5.0490000000000005E-3</v>
      </c>
      <c r="AG226" s="85">
        <f>'12peso'!AG226*'12var'!AG226/100</f>
        <v>5.6480499999999999E-3</v>
      </c>
      <c r="AH226" s="85">
        <f>'12peso'!AH226*'12var'!AH226/100</f>
        <v>7.4582899999999994E-3</v>
      </c>
      <c r="AI226" s="85">
        <f>'12peso'!AI226*'12var'!AI226/100</f>
        <v>1.15178E-2</v>
      </c>
      <c r="AJ226" s="85">
        <f>'12peso'!AJ226*'12var'!AJ226/100</f>
        <v>-7.9605749999999989E-2</v>
      </c>
      <c r="AK226" s="85">
        <f>'12peso'!AK226*'12var'!AK226/100</f>
        <v>1.3584049999999999E-2</v>
      </c>
      <c r="AL226" s="85">
        <f>'12peso'!AL226*'12var'!AL226/100</f>
        <v>-1.9263840000000001E-2</v>
      </c>
      <c r="AM226" s="85">
        <f>'12peso'!AM226*'12var'!AM226/100</f>
        <v>2.0710100000000002E-2</v>
      </c>
      <c r="AN226" s="85">
        <f>'12peso'!AN226*'12var'!AN226/100</f>
        <v>-6.4615499999999999E-3</v>
      </c>
    </row>
    <row r="227" spans="1:40" x14ac:dyDescent="0.25">
      <c r="A227" s="64" t="str">
        <f>'12peso'!A227</f>
        <v>nc</v>
      </c>
      <c r="B227" s="64" t="str">
        <f>'12peso'!B227</f>
        <v>s</v>
      </c>
      <c r="C227" s="64" t="str">
        <f>'12peso'!C227</f>
        <v>s</v>
      </c>
      <c r="D227" s="64"/>
      <c r="E227" s="90">
        <f>'12peso'!E227</f>
        <v>2101012</v>
      </c>
      <c r="F227" s="88">
        <f>'12peso'!F227</f>
        <v>2101012</v>
      </c>
      <c r="G227" s="39" t="str">
        <f>'12peso'!G227</f>
        <v>Mudança</v>
      </c>
      <c r="H227" s="85">
        <f>'12peso'!H227*'12var'!H227/100</f>
        <v>9.1060000000000002E-4</v>
      </c>
      <c r="I227" s="85">
        <f>'12peso'!I227*'12var'!I227/100</f>
        <v>7.5922000000000001E-4</v>
      </c>
      <c r="J227" s="85">
        <f>'12peso'!J227*'12var'!J227/100</f>
        <v>-7.5669999999999985E-5</v>
      </c>
      <c r="K227" s="85">
        <f>'12peso'!K227*'12var'!K227/100</f>
        <v>1.7920000000000002E-4</v>
      </c>
      <c r="L227" s="85">
        <f>'12peso'!L227*'12var'!L227/100</f>
        <v>-5.5705999999999996E-4</v>
      </c>
      <c r="M227" s="85">
        <f>'12peso'!M227*'12var'!M227/100</f>
        <v>7.4399999999999992E-5</v>
      </c>
      <c r="N227" s="85">
        <f>'12peso'!N227*'12var'!N227/100</f>
        <v>8.9745000000000005E-4</v>
      </c>
      <c r="O227" s="85">
        <f>'12peso'!O227*'12var'!O227/100</f>
        <v>-5.7049999999999991E-5</v>
      </c>
      <c r="P227" s="85">
        <f>'12peso'!P227*'12var'!P227/100</f>
        <v>-2.5920000000000001E-4</v>
      </c>
      <c r="Q227" s="85">
        <f>'12peso'!Q227*'12var'!Q227/100</f>
        <v>7.7910000000000005E-5</v>
      </c>
      <c r="R227" s="85">
        <f>'12peso'!R227*'12var'!R227/100</f>
        <v>-2.2101E-4</v>
      </c>
      <c r="S227" s="85">
        <f>'12peso'!S227*'12var'!S227/100</f>
        <v>3.0225E-4</v>
      </c>
      <c r="T227" s="85">
        <f>'12peso'!T227*'12var'!T227/100</f>
        <v>-3.9249999999999999E-5</v>
      </c>
      <c r="U227" s="85">
        <f>'12peso'!U227*'12var'!U227/100</f>
        <v>4.3399999999999992E-4</v>
      </c>
      <c r="V227" s="85">
        <f>'12peso'!V227*'12var'!V227/100</f>
        <v>-9.6990000000000005E-5</v>
      </c>
      <c r="W227" s="85">
        <f>'12peso'!W227*'12var'!W227/100</f>
        <v>1.6328E-4</v>
      </c>
      <c r="X227" s="85">
        <f>'12peso'!X227*'12var'!X227/100</f>
        <v>3.6182000000000006E-4</v>
      </c>
      <c r="Y227" s="85">
        <f>'12peso'!Y227*'12var'!Y227/100</f>
        <v>-5.3130000000000001E-5</v>
      </c>
      <c r="Z227" s="85">
        <f>'12peso'!Z227*'12var'!Z227/100</f>
        <v>1.8997999999999997E-4</v>
      </c>
      <c r="AA227" s="85">
        <f>'12peso'!AA227*'12var'!AA227/100</f>
        <v>4.4225999999999993E-4</v>
      </c>
      <c r="AB227" s="85">
        <f>'12peso'!AB227*'12var'!AB227/100</f>
        <v>-8.9640000000000016E-5</v>
      </c>
      <c r="AC227" s="85">
        <f>'12peso'!AC227*'12var'!AC227/100</f>
        <v>-2.6565000000000003E-4</v>
      </c>
      <c r="AD227" s="85">
        <f>'12peso'!AD227*'12var'!AD227/100</f>
        <v>-6.4400000000000007E-5</v>
      </c>
      <c r="AE227" s="85">
        <f>'12peso'!AE227*'12var'!AE227/100</f>
        <v>3.3390000000000004E-4</v>
      </c>
      <c r="AF227" s="85">
        <f>'12peso'!AF227*'12var'!AF227/100</f>
        <v>1.15737E-3</v>
      </c>
      <c r="AG227" s="85">
        <f>'12peso'!AG227*'12var'!AG227/100</f>
        <v>6.9905999999999994E-4</v>
      </c>
      <c r="AH227" s="85">
        <f>'12peso'!AH227*'12var'!AH227/100</f>
        <v>-5.3865E-4</v>
      </c>
      <c r="AI227" s="85">
        <f>'12peso'!AI227*'12var'!AI227/100</f>
        <v>-1.0373999999999999E-4</v>
      </c>
      <c r="AJ227" s="85">
        <f>'12peso'!AJ227*'12var'!AJ227/100</f>
        <v>-3.0599999999999998E-5</v>
      </c>
      <c r="AK227" s="85">
        <f>'12peso'!AK227*'12var'!AK227/100</f>
        <v>4.3676000000000001E-4</v>
      </c>
      <c r="AL227" s="85">
        <f>'12peso'!AL227*'12var'!AL227/100</f>
        <v>1.8746000000000002E-4</v>
      </c>
      <c r="AM227" s="85">
        <f>'12peso'!AM227*'12var'!AM227/100</f>
        <v>1.84E-5</v>
      </c>
      <c r="AN227" s="85">
        <f>'12peso'!AN227*'12var'!AN227/100</f>
        <v>-1.2328E-4</v>
      </c>
    </row>
    <row r="228" spans="1:40" x14ac:dyDescent="0.25">
      <c r="A228" s="64">
        <f>'12peso'!A228</f>
        <v>0</v>
      </c>
      <c r="B228" s="64">
        <f>'12peso'!B228</f>
        <v>0</v>
      </c>
      <c r="C228" s="64">
        <f>'12peso'!C228</f>
        <v>0</v>
      </c>
      <c r="D228" s="64"/>
      <c r="E228" s="113">
        <f>'12peso'!E228</f>
        <v>2103000</v>
      </c>
      <c r="F228" s="114">
        <f>'12peso'!F228</f>
        <v>2103</v>
      </c>
      <c r="G228" s="99" t="str">
        <f>'12peso'!G228</f>
        <v>Reparos</v>
      </c>
      <c r="H228" s="85">
        <f>'12peso'!H228*'12var'!H228/100</f>
        <v>1.9202400000000001E-2</v>
      </c>
      <c r="I228" s="85">
        <f>'12peso'!I228*'12var'!I228/100</f>
        <v>1.4435999999999999E-2</v>
      </c>
      <c r="J228" s="85">
        <f>'12peso'!J228*'12var'!J228/100</f>
        <v>1.5661100000000001E-2</v>
      </c>
      <c r="K228" s="85">
        <f>'12peso'!K228*'12var'!K228/100</f>
        <v>2.1296880000000004E-2</v>
      </c>
      <c r="L228" s="85">
        <f>'12peso'!L228*'12var'!L228/100</f>
        <v>2.4501589999999997E-2</v>
      </c>
      <c r="M228" s="85">
        <f>'12peso'!M228*'12var'!M228/100</f>
        <v>1.1474109999999999E-2</v>
      </c>
      <c r="N228" s="85">
        <f>'12peso'!N228*'12var'!N228/100</f>
        <v>9.0679599999999999E-3</v>
      </c>
      <c r="O228" s="85">
        <f>'12peso'!O228*'12var'!O228/100</f>
        <v>1.1020499999999999E-2</v>
      </c>
      <c r="P228" s="85">
        <f>'12peso'!P228*'12var'!P228/100</f>
        <v>5.3897799999999994E-3</v>
      </c>
      <c r="Q228" s="85">
        <f>'12peso'!Q228*'12var'!Q228/100</f>
        <v>2.1486080000000005E-2</v>
      </c>
      <c r="R228" s="85">
        <f>'12peso'!R228*'12var'!R228/100</f>
        <v>1.9591200000000003E-2</v>
      </c>
      <c r="S228" s="85">
        <f>'12peso'!S228*'12var'!S228/100</f>
        <v>1.1040750000000002E-2</v>
      </c>
      <c r="T228" s="85">
        <f>'12peso'!T228*'12var'!T228/100</f>
        <v>1.4183319999999998E-2</v>
      </c>
      <c r="U228" s="85">
        <f>'12peso'!U228*'12var'!U228/100</f>
        <v>1.024338E-2</v>
      </c>
      <c r="V228" s="85">
        <f>'12peso'!V228*'12var'!V228/100</f>
        <v>9.4957200000000009E-3</v>
      </c>
      <c r="W228" s="85">
        <f>'12peso'!W228*'12var'!W228/100</f>
        <v>2.3599130000000003E-2</v>
      </c>
      <c r="X228" s="85">
        <f>'12peso'!X228*'12var'!X228/100</f>
        <v>3.6400700000000001E-2</v>
      </c>
      <c r="Y228" s="85">
        <f>'12peso'!Y228*'12var'!Y228/100</f>
        <v>6.9165600000000013E-3</v>
      </c>
      <c r="Z228" s="85">
        <f>'12peso'!Z228*'12var'!Z228/100</f>
        <v>1.358995E-2</v>
      </c>
      <c r="AA228" s="85">
        <f>'12peso'!AA228*'12var'!AA228/100</f>
        <v>1.5148129999999999E-2</v>
      </c>
      <c r="AB228" s="85">
        <f>'12peso'!AB228*'12var'!AB228/100</f>
        <v>1.4955000000000001E-2</v>
      </c>
      <c r="AC228" s="85">
        <f>'12peso'!AC228*'12var'!AC228/100</f>
        <v>2.0239470000000002E-2</v>
      </c>
      <c r="AD228" s="85">
        <f>'12peso'!AD228*'12var'!AD228/100</f>
        <v>1.7032640000000002E-2</v>
      </c>
      <c r="AE228" s="85">
        <f>'12peso'!AE228*'12var'!AE228/100</f>
        <v>1.028403E-2</v>
      </c>
      <c r="AF228" s="85">
        <f>'12peso'!AF228*'12var'!AF228/100</f>
        <v>2.0988240000000002E-2</v>
      </c>
      <c r="AG228" s="85">
        <f>'12peso'!AG228*'12var'!AG228/100</f>
        <v>1.9791870000000003E-2</v>
      </c>
      <c r="AH228" s="85">
        <f>'12peso'!AH228*'12var'!AH228/100</f>
        <v>2.3576139999999999E-2</v>
      </c>
      <c r="AI228" s="85">
        <f>'12peso'!AI228*'12var'!AI228/100</f>
        <v>2.4836130000000001E-2</v>
      </c>
      <c r="AJ228" s="85">
        <f>'12peso'!AJ228*'12var'!AJ228/100</f>
        <v>1.6103679999999999E-2</v>
      </c>
      <c r="AK228" s="85">
        <f>'12peso'!AK228*'12var'!AK228/100</f>
        <v>8.3186400000000004E-3</v>
      </c>
      <c r="AL228" s="85">
        <f>'12peso'!AL228*'12var'!AL228/100</f>
        <v>8.8168499999999993E-3</v>
      </c>
      <c r="AM228" s="85">
        <f>'12peso'!AM228*'12var'!AM228/100</f>
        <v>9.6044999999999985E-3</v>
      </c>
      <c r="AN228" s="85">
        <f>'12peso'!AN228*'12var'!AN228/100</f>
        <v>1.8728659999999998E-2</v>
      </c>
    </row>
    <row r="229" spans="1:40" x14ac:dyDescent="0.25">
      <c r="A229" s="64" t="str">
        <f>'12peso'!A229</f>
        <v>c</v>
      </c>
      <c r="B229" s="64" t="str">
        <f>'12peso'!B229</f>
        <v>nd</v>
      </c>
      <c r="C229" s="64" t="str">
        <f>'12peso'!C229</f>
        <v>i</v>
      </c>
      <c r="D229" s="64"/>
      <c r="E229" s="90">
        <f>'12peso'!E229</f>
        <v>2103005</v>
      </c>
      <c r="F229" s="88">
        <f>'12peso'!F229</f>
        <v>2103005</v>
      </c>
      <c r="G229" s="39" t="str">
        <f>'12peso'!G229</f>
        <v>Ferragens</v>
      </c>
      <c r="H229" s="85">
        <f>'12peso'!H229*'12var'!H229/100</f>
        <v>8.3199999999999995E-4</v>
      </c>
      <c r="I229" s="85">
        <f>'12peso'!I229*'12var'!I229/100</f>
        <v>5.5124999999999998E-4</v>
      </c>
      <c r="J229" s="85">
        <f>'12peso'!J229*'12var'!J229/100</f>
        <v>-7.6176000000000011E-4</v>
      </c>
      <c r="K229" s="85">
        <f>'12peso'!K229*'12var'!K229/100</f>
        <v>7.4879999999999988E-4</v>
      </c>
      <c r="L229" s="85">
        <f>'12peso'!L229*'12var'!L229/100</f>
        <v>7.0875000000000007E-4</v>
      </c>
      <c r="M229" s="85">
        <f>'12peso'!M229*'12var'!M229/100</f>
        <v>9.5400000000000001E-5</v>
      </c>
      <c r="N229" s="85">
        <f>'12peso'!N229*'12var'!N229/100</f>
        <v>-6.8499000000000001E-4</v>
      </c>
      <c r="O229" s="85">
        <f>'12peso'!O229*'12var'!O229/100</f>
        <v>-4.7502000000000004E-4</v>
      </c>
      <c r="P229" s="85">
        <f>'12peso'!P229*'12var'!P229/100</f>
        <v>6.5404999999999988E-4</v>
      </c>
      <c r="Q229" s="85">
        <f>'12peso'!Q229*'12var'!Q229/100</f>
        <v>-6.2280000000000007E-5</v>
      </c>
      <c r="R229" s="85">
        <f>'12peso'!R229*'12var'!R229/100</f>
        <v>2.2660000000000001E-4</v>
      </c>
      <c r="S229" s="85">
        <f>'12peso'!S229*'12var'!S229/100</f>
        <v>3.4952000000000003E-4</v>
      </c>
      <c r="T229" s="85">
        <f>'12peso'!T229*'12var'!T229/100</f>
        <v>5.808199999999999E-4</v>
      </c>
      <c r="U229" s="85">
        <f>'12peso'!U229*'12var'!U229/100</f>
        <v>-1.9608000000000001E-4</v>
      </c>
      <c r="V229" s="85">
        <f>'12peso'!V229*'12var'!V229/100</f>
        <v>-6.1199999999999997E-5</v>
      </c>
      <c r="W229" s="85">
        <f>'12peso'!W229*'12var'!W229/100</f>
        <v>6.7431000000000001E-4</v>
      </c>
      <c r="X229" s="85">
        <f>'12peso'!X229*'12var'!X229/100</f>
        <v>4.2923999999999995E-4</v>
      </c>
      <c r="Y229" s="85">
        <f>'12peso'!Y229*'12var'!Y229/100</f>
        <v>-4.104E-4</v>
      </c>
      <c r="Z229" s="85">
        <f>'12peso'!Z229*'12var'!Z229/100</f>
        <v>1.19888E-3</v>
      </c>
      <c r="AA229" s="85">
        <f>'12peso'!AA229*'12var'!AA229/100</f>
        <v>-5.3039999999999999E-4</v>
      </c>
      <c r="AB229" s="85">
        <f>'12peso'!AB229*'12var'!AB229/100</f>
        <v>-1.6416E-4</v>
      </c>
      <c r="AC229" s="85">
        <f>'12peso'!AC229*'12var'!AC229/100</f>
        <v>3.1619999999999993E-4</v>
      </c>
      <c r="AD229" s="85">
        <f>'12peso'!AD229*'12var'!AD229/100</f>
        <v>4.1310000000000001E-4</v>
      </c>
      <c r="AE229" s="85">
        <f>'12peso'!AE229*'12var'!AE229/100</f>
        <v>5.120000000000001E-6</v>
      </c>
      <c r="AF229" s="85">
        <f>'12peso'!AF229*'12var'!AF229/100</f>
        <v>8.3328000000000004E-4</v>
      </c>
      <c r="AG229" s="85">
        <f>'12peso'!AG229*'12var'!AG229/100</f>
        <v>3.5641999999999998E-4</v>
      </c>
      <c r="AH229" s="85">
        <f>'12peso'!AH229*'12var'!AH229/100</f>
        <v>-3.012E-4</v>
      </c>
      <c r="AI229" s="85">
        <f>'12peso'!AI229*'12var'!AI229/100</f>
        <v>3.211E-4</v>
      </c>
      <c r="AJ229" s="85">
        <f>'12peso'!AJ229*'12var'!AJ229/100</f>
        <v>6.8665999999999996E-4</v>
      </c>
      <c r="AK229" s="85">
        <f>'12peso'!AK229*'12var'!AK229/100</f>
        <v>-9.4809999999999995E-5</v>
      </c>
      <c r="AL229" s="85">
        <f>'12peso'!AL229*'12var'!AL229/100</f>
        <v>-6.3119000000000011E-4</v>
      </c>
      <c r="AM229" s="85">
        <f>'12peso'!AM229*'12var'!AM229/100</f>
        <v>-2.4500000000000003E-5</v>
      </c>
      <c r="AN229" s="85">
        <f>'12peso'!AN229*'12var'!AN229/100</f>
        <v>1.3007399999999999E-3</v>
      </c>
    </row>
    <row r="230" spans="1:40" x14ac:dyDescent="0.25">
      <c r="A230" s="64" t="str">
        <f>'12peso'!A230</f>
        <v>c</v>
      </c>
      <c r="B230" s="64" t="str">
        <f>'12peso'!B230</f>
        <v>nd</v>
      </c>
      <c r="C230" s="64" t="str">
        <f>'12peso'!C230</f>
        <v>i</v>
      </c>
      <c r="D230" s="64"/>
      <c r="E230" s="90">
        <f>'12peso'!E230</f>
        <v>2103008</v>
      </c>
      <c r="F230" s="88">
        <f>'12peso'!F230</f>
        <v>2103008</v>
      </c>
      <c r="G230" s="39" t="str">
        <f>'12peso'!G230</f>
        <v>Material de eletricidade</v>
      </c>
      <c r="H230" s="85">
        <f>'12peso'!H230*'12var'!H230/100</f>
        <v>2.7240000000000001E-4</v>
      </c>
      <c r="I230" s="85">
        <f>'12peso'!I230*'12var'!I230/100</f>
        <v>1.3281999999999999E-4</v>
      </c>
      <c r="J230" s="85">
        <f>'12peso'!J230*'12var'!J230/100</f>
        <v>5.9800000000000003E-5</v>
      </c>
      <c r="K230" s="85">
        <f>'12peso'!K230*'12var'!K230/100</f>
        <v>2.3000000000000001E-4</v>
      </c>
      <c r="L230" s="85">
        <f>'12peso'!L230*'12var'!L230/100</f>
        <v>1.104E-4</v>
      </c>
      <c r="M230" s="85">
        <f>'12peso'!M230*'12var'!M230/100</f>
        <v>4.2779999999999999E-4</v>
      </c>
      <c r="N230" s="85">
        <f>'12peso'!N230*'12var'!N230/100</f>
        <v>2.4804000000000004E-4</v>
      </c>
      <c r="O230" s="85">
        <f>'12peso'!O230*'12var'!O230/100</f>
        <v>-3.9647999999999994E-4</v>
      </c>
      <c r="P230" s="85">
        <f>'12peso'!P230*'12var'!P230/100</f>
        <v>1.9403999999999998E-4</v>
      </c>
      <c r="Q230" s="85">
        <f>'12peso'!Q230*'12var'!Q230/100</f>
        <v>-1.6170000000000003E-5</v>
      </c>
      <c r="R230" s="85">
        <f>'12peso'!R230*'12var'!R230/100</f>
        <v>1.9320000000000001E-4</v>
      </c>
      <c r="S230" s="85">
        <f>'12peso'!S230*'12var'!S230/100</f>
        <v>2.5530000000000003E-4</v>
      </c>
      <c r="T230" s="85">
        <f>'12peso'!T230*'12var'!T230/100</f>
        <v>4.5079999999999995E-4</v>
      </c>
      <c r="U230" s="85">
        <f>'12peso'!U230*'12var'!U230/100</f>
        <v>4.6600000000000005E-4</v>
      </c>
      <c r="V230" s="85">
        <f>'12peso'!V230*'12var'!V230/100</f>
        <v>2.2751999999999999E-4</v>
      </c>
      <c r="W230" s="85">
        <f>'12peso'!W230*'12var'!W230/100</f>
        <v>-5.4740000000000008E-5</v>
      </c>
      <c r="X230" s="85">
        <f>'12peso'!X230*'12var'!X230/100</f>
        <v>3.2803999999999998E-4</v>
      </c>
      <c r="Y230" s="85">
        <f>'12peso'!Y230*'12var'!Y230/100</f>
        <v>7.648E-5</v>
      </c>
      <c r="Z230" s="85">
        <f>'12peso'!Z230*'12var'!Z230/100</f>
        <v>-7.1700000000000008E-5</v>
      </c>
      <c r="AA230" s="85">
        <f>'12peso'!AA230*'12var'!AA230/100</f>
        <v>1.1186E-4</v>
      </c>
      <c r="AB230" s="85">
        <f>'12peso'!AB230*'12var'!AB230/100</f>
        <v>-2.2134000000000005E-4</v>
      </c>
      <c r="AC230" s="85">
        <f>'12peso'!AC230*'12var'!AC230/100</f>
        <v>5.3815000000000004E-4</v>
      </c>
      <c r="AD230" s="85">
        <f>'12peso'!AD230*'12var'!AD230/100</f>
        <v>3.6089000000000005E-4</v>
      </c>
      <c r="AE230" s="85">
        <f>'12peso'!AE230*'12var'!AE230/100</f>
        <v>-3.0848000000000003E-4</v>
      </c>
      <c r="AF230" s="85">
        <f>'12peso'!AF230*'12var'!AF230/100</f>
        <v>1.7463999999999999E-4</v>
      </c>
      <c r="AG230" s="85">
        <f>'12peso'!AG230*'12var'!AG230/100</f>
        <v>-2.6069999999999999E-5</v>
      </c>
      <c r="AH230" s="85">
        <f>'12peso'!AH230*'12var'!AH230/100</f>
        <v>1.974E-4</v>
      </c>
      <c r="AI230" s="85">
        <f>'12peso'!AI230*'12var'!AI230/100</f>
        <v>-3.5249999999999996E-5</v>
      </c>
      <c r="AJ230" s="85">
        <f>'12peso'!AJ230*'12var'!AJ230/100</f>
        <v>4.6367000000000007E-4</v>
      </c>
      <c r="AK230" s="85">
        <f>'12peso'!AK230*'12var'!AK230/100</f>
        <v>4.6727999999999998E-4</v>
      </c>
      <c r="AL230" s="85">
        <f>'12peso'!AL230*'12var'!AL230/100</f>
        <v>-8.3999999999999995E-5</v>
      </c>
      <c r="AM230" s="85">
        <f>'12peso'!AM230*'12var'!AM230/100</f>
        <v>6.9309999999999999E-5</v>
      </c>
      <c r="AN230" s="85">
        <f>'12peso'!AN230*'12var'!AN230/100</f>
        <v>3.7284000000000004E-4</v>
      </c>
    </row>
    <row r="231" spans="1:40" x14ac:dyDescent="0.25">
      <c r="A231" s="64" t="str">
        <f>'12peso'!A231</f>
        <v>c</v>
      </c>
      <c r="B231" s="64" t="str">
        <f>'12peso'!B231</f>
        <v>nd</v>
      </c>
      <c r="C231" s="64" t="str">
        <f>'12peso'!C231</f>
        <v>i</v>
      </c>
      <c r="D231" s="64"/>
      <c r="E231" s="90">
        <f>'12peso'!E231</f>
        <v>2103009</v>
      </c>
      <c r="F231" s="88">
        <f>'12peso'!F231</f>
        <v>2103009</v>
      </c>
      <c r="G231" s="39" t="str">
        <f>'12peso'!G231</f>
        <v>Material de pintura</v>
      </c>
      <c r="H231" s="85">
        <f>'12peso'!H231*'12var'!H231/100</f>
        <v>1.6615999999999999E-4</v>
      </c>
      <c r="I231" s="85">
        <f>'12peso'!I231*'12var'!I231/100</f>
        <v>2.9480000000000001E-4</v>
      </c>
      <c r="J231" s="85">
        <f>'12peso'!J231*'12var'!J231/100</f>
        <v>5.38E-5</v>
      </c>
      <c r="K231" s="85">
        <f>'12peso'!K231*'12var'!K231/100</f>
        <v>-7.8009999999999993E-5</v>
      </c>
      <c r="L231" s="85">
        <f>'12peso'!L231*'12var'!L231/100</f>
        <v>8.0099999999999995E-5</v>
      </c>
      <c r="M231" s="85">
        <f>'12peso'!M231*'12var'!M231/100</f>
        <v>3.1653999999999992E-4</v>
      </c>
      <c r="N231" s="85">
        <f>'12peso'!N231*'12var'!N231/100</f>
        <v>2.0444000000000001E-4</v>
      </c>
      <c r="O231" s="85">
        <f>'12peso'!O231*'12var'!O231/100</f>
        <v>3.5777000000000004E-4</v>
      </c>
      <c r="P231" s="85">
        <f>'12peso'!P231*'12var'!P231/100</f>
        <v>2.8016E-4</v>
      </c>
      <c r="Q231" s="85">
        <f>'12peso'!Q231*'12var'!Q231/100</f>
        <v>5.4054000000000005E-4</v>
      </c>
      <c r="R231" s="85">
        <f>'12peso'!R231*'12var'!R231/100</f>
        <v>2.7146000000000001E-4</v>
      </c>
      <c r="S231" s="85">
        <f>'12peso'!S231*'12var'!S231/100</f>
        <v>1.4734000000000001E-4</v>
      </c>
      <c r="T231" s="85">
        <f>'12peso'!T231*'12var'!T231/100</f>
        <v>-1.3899999999999999E-4</v>
      </c>
      <c r="U231" s="85">
        <f>'12peso'!U231*'12var'!U231/100</f>
        <v>4.7128000000000003E-4</v>
      </c>
      <c r="V231" s="85">
        <f>'12peso'!V231*'12var'!V231/100</f>
        <v>-1.2187999999999999E-4</v>
      </c>
      <c r="W231" s="85">
        <f>'12peso'!W231*'12var'!W231/100</f>
        <v>1.5892E-4</v>
      </c>
      <c r="X231" s="85">
        <f>'12peso'!X231*'12var'!X231/100</f>
        <v>3.8907999999999998E-4</v>
      </c>
      <c r="Y231" s="85">
        <f>'12peso'!Y231*'12var'!Y231/100</f>
        <v>-2.7699999999999999E-5</v>
      </c>
      <c r="Z231" s="85">
        <f>'12peso'!Z231*'12var'!Z231/100</f>
        <v>4.1399999999999997E-5</v>
      </c>
      <c r="AA231" s="85">
        <f>'12peso'!AA231*'12var'!AA231/100</f>
        <v>4.8024E-4</v>
      </c>
      <c r="AB231" s="85">
        <f>'12peso'!AB231*'12var'!AB231/100</f>
        <v>-1.8827000000000001E-4</v>
      </c>
      <c r="AC231" s="85">
        <f>'12peso'!AC231*'12var'!AC231/100</f>
        <v>1.5012000000000001E-4</v>
      </c>
      <c r="AD231" s="85">
        <f>'12peso'!AD231*'12var'!AD231/100</f>
        <v>-9.7649999999999988E-5</v>
      </c>
      <c r="AE231" s="85">
        <f>'12peso'!AE231*'12var'!AE231/100</f>
        <v>3.0747000000000001E-4</v>
      </c>
      <c r="AF231" s="85">
        <f>'12peso'!AF231*'12var'!AF231/100</f>
        <v>2.7412000000000004E-4</v>
      </c>
      <c r="AG231" s="85">
        <f>'12peso'!AG231*'12var'!AG231/100</f>
        <v>6.2418E-4</v>
      </c>
      <c r="AH231" s="85">
        <f>'12peso'!AH231*'12var'!AH231/100</f>
        <v>1.4710999999999999E-4</v>
      </c>
      <c r="AI231" s="85">
        <f>'12peso'!AI231*'12var'!AI231/100</f>
        <v>4.8983999999999996E-4</v>
      </c>
      <c r="AJ231" s="85">
        <f>'12peso'!AJ231*'12var'!AJ231/100</f>
        <v>-7.2449999999999999E-5</v>
      </c>
      <c r="AK231" s="85">
        <f>'12peso'!AK231*'12var'!AK231/100</f>
        <v>2.3399999999999997E-4</v>
      </c>
      <c r="AL231" s="85">
        <f>'12peso'!AL231*'12var'!AL231/100</f>
        <v>1.0954999999999999E-4</v>
      </c>
      <c r="AM231" s="85">
        <f>'12peso'!AM231*'12var'!AM231/100</f>
        <v>8.8200000000000016E-5</v>
      </c>
      <c r="AN231" s="85">
        <f>'12peso'!AN231*'12var'!AN231/100</f>
        <v>-2.0160000000000002E-4</v>
      </c>
    </row>
    <row r="232" spans="1:40" x14ac:dyDescent="0.25">
      <c r="A232" s="64" t="str">
        <f>'12peso'!A232</f>
        <v>nc</v>
      </c>
      <c r="B232" s="64" t="str">
        <f>'12peso'!B232</f>
        <v>nd</v>
      </c>
      <c r="C232" s="64" t="str">
        <f>'12peso'!C232</f>
        <v>i</v>
      </c>
      <c r="D232" s="64"/>
      <c r="E232" s="89">
        <f>'12peso'!E232</f>
        <v>9999999</v>
      </c>
      <c r="F232" s="88">
        <f>'12peso'!F232</f>
        <v>2103012</v>
      </c>
      <c r="G232" s="39" t="str">
        <f>'12peso'!G232</f>
        <v>Vidro</v>
      </c>
      <c r="H232" s="85">
        <f>'12peso'!H232*'12var'!H232/100</f>
        <v>4.6631E-4</v>
      </c>
      <c r="I232" s="85">
        <f>'12peso'!I232*'12var'!I232/100</f>
        <v>3.3824000000000001E-4</v>
      </c>
      <c r="J232" s="85">
        <f>'12peso'!J232*'12var'!J232/100</f>
        <v>3.4200000000000002E-4</v>
      </c>
      <c r="K232" s="85">
        <f>'12peso'!K232*'12var'!K232/100</f>
        <v>-2.5648000000000007E-4</v>
      </c>
      <c r="L232" s="85">
        <f>'12peso'!L232*'12var'!L232/100</f>
        <v>5.3311999999999999E-4</v>
      </c>
      <c r="M232" s="85">
        <f>'12peso'!M232*'12var'!M232/100</f>
        <v>0</v>
      </c>
      <c r="N232" s="85">
        <f>'12peso'!N232*'12var'!N232/100</f>
        <v>-9.8469999999999997E-5</v>
      </c>
      <c r="O232" s="85">
        <f>'12peso'!O232*'12var'!O232/100</f>
        <v>-3.8590000000000002E-5</v>
      </c>
      <c r="P232" s="85">
        <f>'12peso'!P232*'12var'!P232/100</f>
        <v>-4.0499999999999995E-5</v>
      </c>
      <c r="Q232" s="85">
        <f>'12peso'!Q232*'12var'!Q232/100</f>
        <v>-1.8285999999999999E-4</v>
      </c>
      <c r="R232" s="85">
        <f>'12peso'!R232*'12var'!R232/100</f>
        <v>1.694E-4</v>
      </c>
      <c r="S232" s="85">
        <f>'12peso'!S232*'12var'!S232/100</f>
        <v>6.3647999999999992E-4</v>
      </c>
      <c r="T232" s="85">
        <f>'12peso'!T232*'12var'!T232/100</f>
        <v>5.2875000000000003E-4</v>
      </c>
      <c r="U232" s="85">
        <f>'12peso'!U232*'12var'!U232/100</f>
        <v>-2.5419000000000006E-4</v>
      </c>
      <c r="V232" s="85">
        <f>'12peso'!V232*'12var'!V232/100</f>
        <v>7.0199999999999993E-4</v>
      </c>
      <c r="W232" s="85">
        <f>'12peso'!W232*'12var'!W232/100</f>
        <v>-1.1781E-4</v>
      </c>
      <c r="X232" s="85">
        <f>'12peso'!X232*'12var'!X232/100</f>
        <v>5.3357000000000003E-4</v>
      </c>
      <c r="Y232" s="85">
        <f>'12peso'!Y232*'12var'!Y232/100</f>
        <v>-2.7960000000000002E-4</v>
      </c>
      <c r="Z232" s="85">
        <f>'12peso'!Z232*'12var'!Z232/100</f>
        <v>3.2747000000000001E-4</v>
      </c>
      <c r="AA232" s="85">
        <f>'12peso'!AA232*'12var'!AA232/100</f>
        <v>4.4775999999999995E-4</v>
      </c>
      <c r="AB232" s="85">
        <f>'12peso'!AB232*'12var'!AB232/100</f>
        <v>-2.7375999999999995E-4</v>
      </c>
      <c r="AC232" s="85">
        <f>'12peso'!AC232*'12var'!AC232/100</f>
        <v>-5.126E-5</v>
      </c>
      <c r="AD232" s="85">
        <f>'12peso'!AD232*'12var'!AD232/100</f>
        <v>7.4613000000000001E-4</v>
      </c>
      <c r="AE232" s="85">
        <f>'12peso'!AE232*'12var'!AE232/100</f>
        <v>9.7643999999999997E-4</v>
      </c>
      <c r="AF232" s="85">
        <f>'12peso'!AF232*'12var'!AF232/100</f>
        <v>2.242E-4</v>
      </c>
      <c r="AG232" s="85">
        <f>'12peso'!AG232*'12var'!AG232/100</f>
        <v>-2.4647999999999998E-4</v>
      </c>
      <c r="AH232" s="85">
        <f>'12peso'!AH232*'12var'!AH232/100</f>
        <v>-1.9804999999999999E-4</v>
      </c>
      <c r="AI232" s="85">
        <f>'12peso'!AI232*'12var'!AI232/100</f>
        <v>6.3840000000000012E-5</v>
      </c>
      <c r="AJ232" s="85">
        <f>'12peso'!AJ232*'12var'!AJ232/100</f>
        <v>2.7360000000000002E-5</v>
      </c>
      <c r="AK232" s="85">
        <f>'12peso'!AK232*'12var'!AK232/100</f>
        <v>3.8136000000000002E-4</v>
      </c>
      <c r="AL232" s="85">
        <f>'12peso'!AL232*'12var'!AL232/100</f>
        <v>2.6563999999999998E-4</v>
      </c>
      <c r="AM232" s="85">
        <f>'12peso'!AM232*'12var'!AM232/100</f>
        <v>-4.1295999999999998E-4</v>
      </c>
      <c r="AN232" s="85">
        <f>'12peso'!AN232*'12var'!AN232/100</f>
        <v>-2.9411999999999998E-4</v>
      </c>
    </row>
    <row r="233" spans="1:40" x14ac:dyDescent="0.25">
      <c r="A233" s="64" t="str">
        <f>'12peso'!A233</f>
        <v>c</v>
      </c>
      <c r="B233" s="64" t="str">
        <f>'12peso'!B233</f>
        <v>nd</v>
      </c>
      <c r="C233" s="64" t="str">
        <f>'12peso'!C233</f>
        <v>i</v>
      </c>
      <c r="D233" s="64"/>
      <c r="E233" s="90">
        <f>'12peso'!E233</f>
        <v>2103014</v>
      </c>
      <c r="F233" s="88">
        <f>'12peso'!F233</f>
        <v>2103014</v>
      </c>
      <c r="G233" s="39" t="str">
        <f>'12peso'!G233</f>
        <v>Tinta</v>
      </c>
      <c r="H233" s="85">
        <f>'12peso'!H233*'12var'!H233/100</f>
        <v>1.16971E-3</v>
      </c>
      <c r="I233" s="85">
        <f>'12peso'!I233*'12var'!I233/100</f>
        <v>1.3456599999999998E-3</v>
      </c>
      <c r="J233" s="85">
        <f>'12peso'!J233*'12var'!J233/100</f>
        <v>1.768E-3</v>
      </c>
      <c r="K233" s="85">
        <f>'12peso'!K233*'12var'!K233/100</f>
        <v>2.2230000000000001E-4</v>
      </c>
      <c r="L233" s="85">
        <f>'12peso'!L233*'12var'!L233/100</f>
        <v>1.3266E-3</v>
      </c>
      <c r="M233" s="85">
        <f>'12peso'!M233*'12var'!M233/100</f>
        <v>-1.108E-4</v>
      </c>
      <c r="N233" s="85">
        <f>'12peso'!N233*'12var'!N233/100</f>
        <v>1.5490999999999999E-3</v>
      </c>
      <c r="O233" s="85">
        <f>'12peso'!O233*'12var'!O233/100</f>
        <v>3.2841199999999997E-3</v>
      </c>
      <c r="P233" s="85">
        <f>'12peso'!P233*'12var'!P233/100</f>
        <v>1.0313200000000001E-3</v>
      </c>
      <c r="Q233" s="85">
        <f>'12peso'!Q233*'12var'!Q233/100</f>
        <v>2.0160000000000002E-4</v>
      </c>
      <c r="R233" s="85">
        <f>'12peso'!R233*'12var'!R233/100</f>
        <v>2.2076999999999999E-3</v>
      </c>
      <c r="S233" s="85">
        <f>'12peso'!S233*'12var'!S233/100</f>
        <v>1.76881E-3</v>
      </c>
      <c r="T233" s="85">
        <f>'12peso'!T233*'12var'!T233/100</f>
        <v>2.3968000000000001E-3</v>
      </c>
      <c r="U233" s="85">
        <f>'12peso'!U233*'12var'!U233/100</f>
        <v>1.3245499999999999E-3</v>
      </c>
      <c r="V233" s="85">
        <f>'12peso'!V233*'12var'!V233/100</f>
        <v>1.45925E-3</v>
      </c>
      <c r="W233" s="85">
        <f>'12peso'!W233*'12var'!W233/100</f>
        <v>7.8714999999999992E-4</v>
      </c>
      <c r="X233" s="85">
        <f>'12peso'!X233*'12var'!X233/100</f>
        <v>1.3919000000000002E-3</v>
      </c>
      <c r="Y233" s="85">
        <f>'12peso'!Y233*'12var'!Y233/100</f>
        <v>7.6500000000000016E-4</v>
      </c>
      <c r="Z233" s="85">
        <f>'12peso'!Z233*'12var'!Z233/100</f>
        <v>2.0042800000000002E-3</v>
      </c>
      <c r="AA233" s="85">
        <f>'12peso'!AA233*'12var'!AA233/100</f>
        <v>1.8168000000000001E-4</v>
      </c>
      <c r="AB233" s="85">
        <f>'12peso'!AB233*'12var'!AB233/100</f>
        <v>1.4962200000000001E-3</v>
      </c>
      <c r="AC233" s="85">
        <f>'12peso'!AC233*'12var'!AC233/100</f>
        <v>1.9101599999999999E-3</v>
      </c>
      <c r="AD233" s="85">
        <f>'12peso'!AD233*'12var'!AD233/100</f>
        <v>2.2799999999999999E-3</v>
      </c>
      <c r="AE233" s="85">
        <f>'12peso'!AE233*'12var'!AE233/100</f>
        <v>9.389E-4</v>
      </c>
      <c r="AF233" s="85">
        <f>'12peso'!AF233*'12var'!AF233/100</f>
        <v>1.5396600000000002E-3</v>
      </c>
      <c r="AG233" s="85">
        <f>'12peso'!AG233*'12var'!AG233/100</f>
        <v>3.0590000000000001E-3</v>
      </c>
      <c r="AH233" s="85">
        <f>'12peso'!AH233*'12var'!AH233/100</f>
        <v>8.7970000000000008E-4</v>
      </c>
      <c r="AI233" s="85">
        <f>'12peso'!AI233*'12var'!AI233/100</f>
        <v>1.2430799999999999E-3</v>
      </c>
      <c r="AJ233" s="85">
        <f>'12peso'!AJ233*'12var'!AJ233/100</f>
        <v>8.7361999999999997E-4</v>
      </c>
      <c r="AK233" s="85">
        <f>'12peso'!AK233*'12var'!AK233/100</f>
        <v>-9.8770999999999993E-4</v>
      </c>
      <c r="AL233" s="85">
        <f>'12peso'!AL233*'12var'!AL233/100</f>
        <v>6.8340000000000002E-4</v>
      </c>
      <c r="AM233" s="85">
        <f>'12peso'!AM233*'12var'!AM233/100</f>
        <v>1.6673199999999999E-3</v>
      </c>
      <c r="AN233" s="85">
        <f>'12peso'!AN233*'12var'!AN233/100</f>
        <v>9.6431999999999985E-4</v>
      </c>
    </row>
    <row r="234" spans="1:40" x14ac:dyDescent="0.25">
      <c r="A234" s="64" t="str">
        <f>'12peso'!A234</f>
        <v>nc</v>
      </c>
      <c r="B234" s="64" t="str">
        <f>'12peso'!B234</f>
        <v>nd</v>
      </c>
      <c r="C234" s="64" t="str">
        <f>'12peso'!C234</f>
        <v>i</v>
      </c>
      <c r="D234" s="64"/>
      <c r="E234" s="89">
        <f>'12peso'!E234</f>
        <v>9999999</v>
      </c>
      <c r="F234" s="88">
        <f>'12peso'!F234</f>
        <v>2103032</v>
      </c>
      <c r="G234" s="39" t="str">
        <f>'12peso'!G234</f>
        <v>Revestimento de piso e parede</v>
      </c>
      <c r="H234" s="85">
        <f>'12peso'!H234*'12var'!H234/100</f>
        <v>-1.2779000000000002E-3</v>
      </c>
      <c r="I234" s="85">
        <f>'12peso'!I234*'12var'!I234/100</f>
        <v>-1.9430000000000003E-4</v>
      </c>
      <c r="J234" s="85">
        <f>'12peso'!J234*'12var'!J234/100</f>
        <v>-1.9126800000000002E-3</v>
      </c>
      <c r="K234" s="85">
        <f>'12peso'!K234*'12var'!K234/100</f>
        <v>4.5815999999999994E-4</v>
      </c>
      <c r="L234" s="85">
        <f>'12peso'!L234*'12var'!L234/100</f>
        <v>-2.853E-4</v>
      </c>
      <c r="M234" s="85">
        <f>'12peso'!M234*'12var'!M234/100</f>
        <v>-1.9865999999999998E-3</v>
      </c>
      <c r="N234" s="85">
        <f>'12peso'!N234*'12var'!N234/100</f>
        <v>1.7765000000000001E-3</v>
      </c>
      <c r="O234" s="85">
        <f>'12peso'!O234*'12var'!O234/100</f>
        <v>-7.5200000000000006E-4</v>
      </c>
      <c r="P234" s="85">
        <f>'12peso'!P234*'12var'!P234/100</f>
        <v>3.9165000000000001E-4</v>
      </c>
      <c r="Q234" s="85">
        <f>'12peso'!Q234*'12var'!Q234/100</f>
        <v>-1.5057900000000001E-3</v>
      </c>
      <c r="R234" s="85">
        <f>'12peso'!R234*'12var'!R234/100</f>
        <v>4.9463999999999997E-4</v>
      </c>
      <c r="S234" s="85">
        <f>'12peso'!S234*'12var'!S234/100</f>
        <v>2.2277199999999999E-3</v>
      </c>
      <c r="T234" s="85">
        <f>'12peso'!T234*'12var'!T234/100</f>
        <v>-2.2191400000000001E-3</v>
      </c>
      <c r="U234" s="85">
        <f>'12peso'!U234*'12var'!U234/100</f>
        <v>1.9396800000000003E-3</v>
      </c>
      <c r="V234" s="85">
        <f>'12peso'!V234*'12var'!V234/100</f>
        <v>2.4006499999999998E-3</v>
      </c>
      <c r="W234" s="85">
        <f>'12peso'!W234*'12var'!W234/100</f>
        <v>6.734E-4</v>
      </c>
      <c r="X234" s="85">
        <f>'12peso'!X234*'12var'!X234/100</f>
        <v>8.3582000000000003E-4</v>
      </c>
      <c r="Y234" s="85">
        <f>'12peso'!Y234*'12var'!Y234/100</f>
        <v>5.8208000000000001E-4</v>
      </c>
      <c r="Z234" s="85">
        <f>'12peso'!Z234*'12var'!Z234/100</f>
        <v>-1.8027900000000003E-3</v>
      </c>
      <c r="AA234" s="85">
        <f>'12peso'!AA234*'12var'!AA234/100</f>
        <v>-2.0903200000000001E-3</v>
      </c>
      <c r="AB234" s="85">
        <f>'12peso'!AB234*'12var'!AB234/100</f>
        <v>3.1612800000000003E-3</v>
      </c>
      <c r="AC234" s="85">
        <f>'12peso'!AC234*'12var'!AC234/100</f>
        <v>2.9552799999999994E-3</v>
      </c>
      <c r="AD234" s="85">
        <f>'12peso'!AD234*'12var'!AD234/100</f>
        <v>-8.5587E-4</v>
      </c>
      <c r="AE234" s="85">
        <f>'12peso'!AE234*'12var'!AE234/100</f>
        <v>1.1539199999999999E-3</v>
      </c>
      <c r="AF234" s="85">
        <f>'12peso'!AF234*'12var'!AF234/100</f>
        <v>1.4648000000000002E-4</v>
      </c>
      <c r="AG234" s="85">
        <f>'12peso'!AG234*'12var'!AG234/100</f>
        <v>-8.5634000000000003E-4</v>
      </c>
      <c r="AH234" s="85">
        <f>'12peso'!AH234*'12var'!AH234/100</f>
        <v>1.9450800000000001E-3</v>
      </c>
      <c r="AI234" s="85">
        <f>'12peso'!AI234*'12var'!AI234/100</f>
        <v>2.5269999999999997E-3</v>
      </c>
      <c r="AJ234" s="85">
        <f>'12peso'!AJ234*'12var'!AJ234/100</f>
        <v>2.1088799999999996E-3</v>
      </c>
      <c r="AK234" s="85">
        <f>'12peso'!AK234*'12var'!AK234/100</f>
        <v>-7.1409000000000012E-4</v>
      </c>
      <c r="AL234" s="85">
        <f>'12peso'!AL234*'12var'!AL234/100</f>
        <v>2.7800099999999999E-3</v>
      </c>
      <c r="AM234" s="85">
        <f>'12peso'!AM234*'12var'!AM234/100</f>
        <v>-2.4723000000000002E-3</v>
      </c>
      <c r="AN234" s="85">
        <f>'12peso'!AN234*'12var'!AN234/100</f>
        <v>-8.8935000000000001E-4</v>
      </c>
    </row>
    <row r="235" spans="1:40" x14ac:dyDescent="0.25">
      <c r="A235" s="64" t="str">
        <f>'12peso'!A235</f>
        <v>nc</v>
      </c>
      <c r="B235" s="64" t="str">
        <f>'12peso'!B235</f>
        <v>nd</v>
      </c>
      <c r="C235" s="64" t="str">
        <f>'12peso'!C235</f>
        <v>i</v>
      </c>
      <c r="D235" s="64"/>
      <c r="E235" s="89">
        <f>'12peso'!E235</f>
        <v>9999999</v>
      </c>
      <c r="F235" s="88">
        <f>'12peso'!F235</f>
        <v>2103039</v>
      </c>
      <c r="G235" s="39" t="str">
        <f>'12peso'!G235</f>
        <v>Cimento</v>
      </c>
      <c r="H235" s="85">
        <f>'12peso'!H235*'12var'!H235/100</f>
        <v>5.6010000000000001E-4</v>
      </c>
      <c r="I235" s="85">
        <f>'12peso'!I235*'12var'!I235/100</f>
        <v>-7.4519999999999998E-5</v>
      </c>
      <c r="J235" s="85">
        <f>'12peso'!J235*'12var'!J235/100</f>
        <v>4.0765999999999996E-4</v>
      </c>
      <c r="K235" s="85">
        <f>'12peso'!K235*'12var'!K235/100</f>
        <v>2.0383000000000003E-3</v>
      </c>
      <c r="L235" s="85">
        <f>'12peso'!L235*'12var'!L235/100</f>
        <v>9.8685999999999999E-4</v>
      </c>
      <c r="M235" s="85">
        <f>'12peso'!M235*'12var'!M235/100</f>
        <v>-9.5115E-4</v>
      </c>
      <c r="N235" s="85">
        <f>'12peso'!N235*'12var'!N235/100</f>
        <v>8.3385000000000002E-4</v>
      </c>
      <c r="O235" s="85">
        <f>'12peso'!O235*'12var'!O235/100</f>
        <v>5.5620000000000008E-4</v>
      </c>
      <c r="P235" s="85">
        <f>'12peso'!P235*'12var'!P235/100</f>
        <v>-7.9592999999999992E-4</v>
      </c>
      <c r="Q235" s="85">
        <f>'12peso'!Q235*'12var'!Q235/100</f>
        <v>1.6496999999999999E-4</v>
      </c>
      <c r="R235" s="85">
        <f>'12peso'!R235*'12var'!R235/100</f>
        <v>-1.823E-5</v>
      </c>
      <c r="S235" s="85">
        <f>'12peso'!S235*'12var'!S235/100</f>
        <v>-1.9932000000000001E-4</v>
      </c>
      <c r="T235" s="85">
        <f>'12peso'!T235*'12var'!T235/100</f>
        <v>9.5135E-4</v>
      </c>
      <c r="U235" s="85">
        <f>'12peso'!U235*'12var'!U235/100</f>
        <v>-1.789E-5</v>
      </c>
      <c r="V235" s="85">
        <f>'12peso'!V235*'12var'!V235/100</f>
        <v>6.9381E-4</v>
      </c>
      <c r="W235" s="85">
        <f>'12peso'!W235*'12var'!W235/100</f>
        <v>1.84808E-3</v>
      </c>
      <c r="X235" s="85">
        <f>'12peso'!X235*'12var'!X235/100</f>
        <v>2.1432000000000001E-3</v>
      </c>
      <c r="Y235" s="85">
        <f>'12peso'!Y235*'12var'!Y235/100</f>
        <v>5.4030000000000007E-4</v>
      </c>
      <c r="Z235" s="85">
        <f>'12peso'!Z235*'12var'!Z235/100</f>
        <v>2.7030000000000001E-4</v>
      </c>
      <c r="AA235" s="85">
        <f>'12peso'!AA235*'12var'!AA235/100</f>
        <v>3.7884000000000003E-4</v>
      </c>
      <c r="AB235" s="85">
        <f>'12peso'!AB235*'12var'!AB235/100</f>
        <v>-1.804E-5</v>
      </c>
      <c r="AC235" s="85">
        <f>'12peso'!AC235*'12var'!AC235/100</f>
        <v>3.9893400000000001E-3</v>
      </c>
      <c r="AD235" s="85">
        <f>'12peso'!AD235*'12var'!AD235/100</f>
        <v>3.6722699999999996E-3</v>
      </c>
      <c r="AE235" s="85">
        <f>'12peso'!AE235*'12var'!AE235/100</f>
        <v>1.7613000000000001E-3</v>
      </c>
      <c r="AF235" s="85">
        <f>'12peso'!AF235*'12var'!AF235/100</f>
        <v>2.0843200000000002E-3</v>
      </c>
      <c r="AG235" s="85">
        <f>'12peso'!AG235*'12var'!AG235/100</f>
        <v>7.4839999999999995E-5</v>
      </c>
      <c r="AH235" s="85">
        <f>'12peso'!AH235*'12var'!AH235/100</f>
        <v>7.6218999999999994E-4</v>
      </c>
      <c r="AI235" s="85">
        <f>'12peso'!AI235*'12var'!AI235/100</f>
        <v>1.9240000000000001E-3</v>
      </c>
      <c r="AJ235" s="85">
        <f>'12peso'!AJ235*'12var'!AJ235/100</f>
        <v>1.31847E-3</v>
      </c>
      <c r="AK235" s="85">
        <f>'12peso'!AK235*'12var'!AK235/100</f>
        <v>1.5632399999999998E-3</v>
      </c>
      <c r="AL235" s="85">
        <f>'12peso'!AL235*'12var'!AL235/100</f>
        <v>5.4201E-4</v>
      </c>
      <c r="AM235" s="85">
        <f>'12peso'!AM235*'12var'!AM235/100</f>
        <v>8.6250000000000009E-4</v>
      </c>
      <c r="AN235" s="85">
        <f>'12peso'!AN235*'12var'!AN235/100</f>
        <v>3.7560000000000002E-4</v>
      </c>
    </row>
    <row r="236" spans="1:40" x14ac:dyDescent="0.25">
      <c r="A236" s="64" t="str">
        <f>'12peso'!A236</f>
        <v>nc</v>
      </c>
      <c r="B236" s="64" t="str">
        <f>'12peso'!B236</f>
        <v>nd</v>
      </c>
      <c r="C236" s="64" t="str">
        <f>'12peso'!C236</f>
        <v>i</v>
      </c>
      <c r="D236" s="64"/>
      <c r="E236" s="89">
        <f>'12peso'!E236</f>
        <v>9999999</v>
      </c>
      <c r="F236" s="88">
        <f>'12peso'!F236</f>
        <v>2103040</v>
      </c>
      <c r="G236" s="39" t="str">
        <f>'12peso'!G236</f>
        <v>Tijolo</v>
      </c>
      <c r="H236" s="85">
        <f>'12peso'!H236*'12var'!H236/100</f>
        <v>-3.4408000000000003E-4</v>
      </c>
      <c r="I236" s="85">
        <f>'12peso'!I236*'12var'!I236/100</f>
        <v>-5.4982000000000002E-4</v>
      </c>
      <c r="J236" s="85">
        <f>'12peso'!J236*'12var'!J236/100</f>
        <v>-1.3265999999999999E-4</v>
      </c>
      <c r="K236" s="85">
        <f>'12peso'!K236*'12var'!K236/100</f>
        <v>-4.1132000000000001E-4</v>
      </c>
      <c r="L236" s="85">
        <f>'12peso'!L236*'12var'!L236/100</f>
        <v>3.0575999999999997E-4</v>
      </c>
      <c r="M236" s="85">
        <f>'12peso'!M236*'12var'!M236/100</f>
        <v>-4.5011999999999998E-4</v>
      </c>
      <c r="N236" s="85">
        <f>'12peso'!N236*'12var'!N236/100</f>
        <v>3.3281000000000001E-4</v>
      </c>
      <c r="O236" s="85">
        <f>'12peso'!O236*'12var'!O236/100</f>
        <v>-5.9203999999999995E-4</v>
      </c>
      <c r="P236" s="85">
        <f>'12peso'!P236*'12var'!P236/100</f>
        <v>1.0167199999999998E-3</v>
      </c>
      <c r="Q236" s="85">
        <f>'12peso'!Q236*'12var'!Q236/100</f>
        <v>2.868E-5</v>
      </c>
      <c r="R236" s="85">
        <f>'12peso'!R236*'12var'!R236/100</f>
        <v>-2.8499999999999999E-4</v>
      </c>
      <c r="S236" s="85">
        <f>'12peso'!S236*'12var'!S236/100</f>
        <v>5.0868000000000007E-4</v>
      </c>
      <c r="T236" s="85">
        <f>'12peso'!T236*'12var'!T236/100</f>
        <v>3.801600000000001E-4</v>
      </c>
      <c r="U236" s="85">
        <f>'12peso'!U236*'12var'!U236/100</f>
        <v>8.6737999999999995E-4</v>
      </c>
      <c r="V236" s="85">
        <f>'12peso'!V236*'12var'!V236/100</f>
        <v>-5.8757999999999998E-4</v>
      </c>
      <c r="W236" s="85">
        <f>'12peso'!W236*'12var'!W236/100</f>
        <v>6.6528000000000008E-4</v>
      </c>
      <c r="X236" s="85">
        <f>'12peso'!X236*'12var'!X236/100</f>
        <v>3.8752000000000003E-4</v>
      </c>
      <c r="Y236" s="85">
        <f>'12peso'!Y236*'12var'!Y236/100</f>
        <v>-9.6810000000000017E-5</v>
      </c>
      <c r="Z236" s="85">
        <f>'12peso'!Z236*'12var'!Z236/100</f>
        <v>5.5200000000000008E-4</v>
      </c>
      <c r="AA236" s="85">
        <f>'12peso'!AA236*'12var'!AA236/100</f>
        <v>-9.6950000000000026E-5</v>
      </c>
      <c r="AB236" s="85">
        <f>'12peso'!AB236*'12var'!AB236/100</f>
        <v>2.2080000000000003E-4</v>
      </c>
      <c r="AC236" s="85">
        <f>'12peso'!AC236*'12var'!AC236/100</f>
        <v>9.6460000000000003E-4</v>
      </c>
      <c r="AD236" s="85">
        <f>'12peso'!AD236*'12var'!AD236/100</f>
        <v>-2.7579999999999998E-4</v>
      </c>
      <c r="AE236" s="85">
        <f>'12peso'!AE236*'12var'!AE236/100</f>
        <v>1.2457899999999999E-3</v>
      </c>
      <c r="AF236" s="85">
        <f>'12peso'!AF236*'12var'!AF236/100</f>
        <v>-4.0980000000000004E-5</v>
      </c>
      <c r="AG236" s="85">
        <f>'12peso'!AG236*'12var'!AG236/100</f>
        <v>3.5282E-4</v>
      </c>
      <c r="AH236" s="85">
        <f>'12peso'!AH236*'12var'!AH236/100</f>
        <v>5.4120000000000004E-4</v>
      </c>
      <c r="AI236" s="85">
        <f>'12peso'!AI236*'12var'!AI236/100</f>
        <v>3.0980999999999999E-4</v>
      </c>
      <c r="AJ236" s="85">
        <f>'12peso'!AJ236*'12var'!AJ236/100</f>
        <v>-1.7432999999999999E-4</v>
      </c>
      <c r="AK236" s="85">
        <f>'12peso'!AK236*'12var'!AK236/100</f>
        <v>1.6250400000000001E-3</v>
      </c>
      <c r="AL236" s="85">
        <f>'12peso'!AL236*'12var'!AL236/100</f>
        <v>3.7576000000000005E-4</v>
      </c>
      <c r="AM236" s="85">
        <f>'12peso'!AM236*'12var'!AM236/100</f>
        <v>5.384E-5</v>
      </c>
      <c r="AN236" s="85">
        <f>'12peso'!AN236*'12var'!AN236/100</f>
        <v>2.4174E-4</v>
      </c>
    </row>
    <row r="237" spans="1:40" x14ac:dyDescent="0.25">
      <c r="A237" s="64" t="str">
        <f>'12peso'!A237</f>
        <v>c</v>
      </c>
      <c r="B237" s="64" t="str">
        <f>'12peso'!B237</f>
        <v>nd</v>
      </c>
      <c r="C237" s="64" t="str">
        <f>'12peso'!C237</f>
        <v>i</v>
      </c>
      <c r="D237" s="64"/>
      <c r="E237" s="89">
        <f>'12peso'!E237</f>
        <v>9999999</v>
      </c>
      <c r="F237" s="88">
        <f>'12peso'!F237</f>
        <v>2103041</v>
      </c>
      <c r="G237" s="39" t="str">
        <f>'12peso'!G237</f>
        <v>Material hidráulico</v>
      </c>
      <c r="H237" s="85">
        <f>'12peso'!H237*'12var'!H237/100</f>
        <v>5.7400000000000006E-5</v>
      </c>
      <c r="I237" s="85">
        <f>'12peso'!I237*'12var'!I237/100</f>
        <v>4.2900000000000002E-4</v>
      </c>
      <c r="J237" s="85">
        <f>'12peso'!J237*'12var'!J237/100</f>
        <v>3.5013999999999998E-4</v>
      </c>
      <c r="K237" s="85">
        <f>'12peso'!K237*'12var'!K237/100</f>
        <v>-1.7856E-4</v>
      </c>
      <c r="L237" s="85">
        <f>'12peso'!L237*'12var'!L237/100</f>
        <v>2.6266000000000001E-4</v>
      </c>
      <c r="M237" s="85">
        <f>'12peso'!M237*'12var'!M237/100</f>
        <v>3.1405000000000002E-4</v>
      </c>
      <c r="N237" s="85">
        <f>'12peso'!N237*'12var'!N237/100</f>
        <v>-9.7580000000000011E-5</v>
      </c>
      <c r="O237" s="85">
        <f>'12peso'!O237*'12var'!O237/100</f>
        <v>1.2562000000000001E-4</v>
      </c>
      <c r="P237" s="85">
        <f>'12peso'!P237*'12var'!P237/100</f>
        <v>7.695E-4</v>
      </c>
      <c r="Q237" s="85">
        <f>'12peso'!Q237*'12var'!Q237/100</f>
        <v>-6.3249999999999992E-5</v>
      </c>
      <c r="R237" s="85">
        <f>'12peso'!R237*'12var'!R237/100</f>
        <v>-8.5649999999999995E-5</v>
      </c>
      <c r="S237" s="85">
        <f>'12peso'!S237*'12var'!S237/100</f>
        <v>5.8297999999999998E-4</v>
      </c>
      <c r="T237" s="85">
        <f>'12peso'!T237*'12var'!T237/100</f>
        <v>6.2480000000000012E-4</v>
      </c>
      <c r="U237" s="85">
        <f>'12peso'!U237*'12var'!U237/100</f>
        <v>-1.6500999999999999E-4</v>
      </c>
      <c r="V237" s="85">
        <f>'12peso'!V237*'12var'!V237/100</f>
        <v>3.0456E-4</v>
      </c>
      <c r="W237" s="85">
        <f>'12peso'!W237*'12var'!W237/100</f>
        <v>5.0195999999999997E-4</v>
      </c>
      <c r="X237" s="85">
        <f>'12peso'!X237*'12var'!X237/100</f>
        <v>1.2904799999999999E-3</v>
      </c>
      <c r="Y237" s="85">
        <f>'12peso'!Y237*'12var'!Y237/100</f>
        <v>3.2311999999999998E-4</v>
      </c>
      <c r="Z237" s="85">
        <f>'12peso'!Z237*'12var'!Z237/100</f>
        <v>7.5270000000000003E-4</v>
      </c>
      <c r="AA237" s="85">
        <f>'12peso'!AA237*'12var'!AA237/100</f>
        <v>-1.2306E-4</v>
      </c>
      <c r="AB237" s="85">
        <f>'12peso'!AB237*'12var'!AB237/100</f>
        <v>1.3431999999999999E-3</v>
      </c>
      <c r="AC237" s="85">
        <f>'12peso'!AC237*'12var'!AC237/100</f>
        <v>9.1188E-4</v>
      </c>
      <c r="AD237" s="85">
        <f>'12peso'!AD237*'12var'!AD237/100</f>
        <v>4.6276999999999999E-4</v>
      </c>
      <c r="AE237" s="85">
        <f>'12peso'!AE237*'12var'!AE237/100</f>
        <v>2.1707999999999997E-4</v>
      </c>
      <c r="AF237" s="85">
        <f>'12peso'!AF237*'12var'!AF237/100</f>
        <v>5.4089999999999997E-4</v>
      </c>
      <c r="AG237" s="85">
        <f>'12peso'!AG237*'12var'!AG237/100</f>
        <v>3.9731999999999994E-4</v>
      </c>
      <c r="AH237" s="85">
        <f>'12peso'!AH237*'12var'!AH237/100</f>
        <v>4.5752E-4</v>
      </c>
      <c r="AI237" s="85">
        <f>'12peso'!AI237*'12var'!AI237/100</f>
        <v>1.06978E-3</v>
      </c>
      <c r="AJ237" s="85">
        <f>'12peso'!AJ237*'12var'!AJ237/100</f>
        <v>2.6143999999999999E-4</v>
      </c>
      <c r="AK237" s="85">
        <f>'12peso'!AK237*'12var'!AK237/100</f>
        <v>5.2374000000000008E-4</v>
      </c>
      <c r="AL237" s="85">
        <f>'12peso'!AL237*'12var'!AL237/100</f>
        <v>7.4663999999999991E-4</v>
      </c>
      <c r="AM237" s="85">
        <f>'12peso'!AM237*'12var'!AM237/100</f>
        <v>-6.1800000000000011E-5</v>
      </c>
      <c r="AN237" s="85">
        <f>'12peso'!AN237*'12var'!AN237/100</f>
        <v>8.2060999999999994E-4</v>
      </c>
    </row>
    <row r="238" spans="1:40" x14ac:dyDescent="0.25">
      <c r="A238" s="64" t="str">
        <f>'12peso'!A238</f>
        <v>nc</v>
      </c>
      <c r="B238" s="64" t="str">
        <f>'12peso'!B238</f>
        <v>s</v>
      </c>
      <c r="C238" s="64" t="str">
        <f>'12peso'!C238</f>
        <v>s</v>
      </c>
      <c r="D238" s="64"/>
      <c r="E238" s="89">
        <f>'12peso'!E238</f>
        <v>9999999</v>
      </c>
      <c r="F238" s="88">
        <f>'12peso'!F238</f>
        <v>2103042</v>
      </c>
      <c r="G238" s="39" t="str">
        <f>'12peso'!G238</f>
        <v>Mão-de-obra</v>
      </c>
      <c r="H238" s="85">
        <f>'12peso'!H238*'12var'!H238/100</f>
        <v>1.6831080000000002E-2</v>
      </c>
      <c r="I238" s="85">
        <f>'12peso'!I238*'12var'!I238/100</f>
        <v>1.1699759999999998E-2</v>
      </c>
      <c r="J238" s="85">
        <f>'12peso'!J238*'12var'!J238/100</f>
        <v>1.3908090000000001E-2</v>
      </c>
      <c r="K238" s="85">
        <f>'12peso'!K238*'12var'!K238/100</f>
        <v>1.7700799999999999E-2</v>
      </c>
      <c r="L238" s="85">
        <f>'12peso'!L238*'12var'!L238/100</f>
        <v>2.0557500000000003E-2</v>
      </c>
      <c r="M238" s="85">
        <f>'12peso'!M238*'12var'!M238/100</f>
        <v>1.2753040000000002E-2</v>
      </c>
      <c r="N238" s="85">
        <f>'12peso'!N238*'12var'!N238/100</f>
        <v>5.3120199999999998E-3</v>
      </c>
      <c r="O238" s="85">
        <f>'12peso'!O238*'12var'!O238/100</f>
        <v>7.8237600000000008E-3</v>
      </c>
      <c r="P238" s="85">
        <f>'12peso'!P238*'12var'!P238/100</f>
        <v>1.2592799999999998E-3</v>
      </c>
      <c r="Q238" s="85">
        <f>'12peso'!Q238*'12var'!Q238/100</f>
        <v>2.3395679999999999E-2</v>
      </c>
      <c r="R238" s="85">
        <f>'12peso'!R238*'12var'!R238/100</f>
        <v>1.6051199999999998E-2</v>
      </c>
      <c r="S238" s="85">
        <f>'12peso'!S238*'12var'!S238/100</f>
        <v>3.9636800000000007E-3</v>
      </c>
      <c r="T238" s="85">
        <f>'12peso'!T238*'12var'!T238/100</f>
        <v>9.8595000000000002E-3</v>
      </c>
      <c r="U238" s="85">
        <f>'12peso'!U238*'12var'!U238/100</f>
        <v>5.9072999999999999E-3</v>
      </c>
      <c r="V238" s="85">
        <f>'12peso'!V238*'12var'!V238/100</f>
        <v>4.0724699999999999E-3</v>
      </c>
      <c r="W238" s="85">
        <f>'12peso'!W238*'12var'!W238/100</f>
        <v>1.7383559999999999E-2</v>
      </c>
      <c r="X238" s="85">
        <f>'12peso'!X238*'12var'!X238/100</f>
        <v>2.7386979999999998E-2</v>
      </c>
      <c r="Y238" s="85">
        <f>'12peso'!Y238*'12var'!Y238/100</f>
        <v>5.0175999999999997E-3</v>
      </c>
      <c r="Z238" s="85">
        <f>'12peso'!Z238*'12var'!Z238/100</f>
        <v>8.4659100000000001E-3</v>
      </c>
      <c r="AA238" s="85">
        <f>'12peso'!AA238*'12var'!AA238/100</f>
        <v>1.5582240000000002E-2</v>
      </c>
      <c r="AB238" s="85">
        <f>'12peso'!AB238*'12var'!AB238/100</f>
        <v>8.7288000000000001E-3</v>
      </c>
      <c r="AC238" s="85">
        <f>'12peso'!AC238*'12var'!AC238/100</f>
        <v>8.0206500000000007E-3</v>
      </c>
      <c r="AD238" s="85">
        <f>'12peso'!AD238*'12var'!AD238/100</f>
        <v>9.6234600000000003E-3</v>
      </c>
      <c r="AE238" s="85">
        <f>'12peso'!AE238*'12var'!AE238/100</f>
        <v>2.9198000000000002E-3</v>
      </c>
      <c r="AF238" s="85">
        <f>'12peso'!AF238*'12var'!AF238/100</f>
        <v>1.38768E-2</v>
      </c>
      <c r="AG238" s="85">
        <f>'12peso'!AG238*'12var'!AG238/100</f>
        <v>1.436787E-2</v>
      </c>
      <c r="AH238" s="85">
        <f>'12peso'!AH238*'12var'!AH238/100</f>
        <v>1.877595E-2</v>
      </c>
      <c r="AI238" s="85">
        <f>'12peso'!AI238*'12var'!AI238/100</f>
        <v>1.5334199999999999E-2</v>
      </c>
      <c r="AJ238" s="85">
        <f>'12peso'!AJ238*'12var'!AJ238/100</f>
        <v>9.8215300000000002E-3</v>
      </c>
      <c r="AK238" s="85">
        <f>'12peso'!AK238*'12var'!AK238/100</f>
        <v>5.1425500000000001E-3</v>
      </c>
      <c r="AL238" s="85">
        <f>'12peso'!AL238*'12var'!AL238/100</f>
        <v>3.9652200000000002E-3</v>
      </c>
      <c r="AM238" s="85">
        <f>'12peso'!AM238*'12var'!AM238/100</f>
        <v>9.7158599999999998E-3</v>
      </c>
      <c r="AN238" s="85">
        <f>'12peso'!AN238*'12var'!AN238/100</f>
        <v>1.5374319999999999E-2</v>
      </c>
    </row>
    <row r="239" spans="1:40" x14ac:dyDescent="0.25">
      <c r="A239" s="64" t="str">
        <f>'12peso'!A239</f>
        <v>nc</v>
      </c>
      <c r="B239" s="64" t="str">
        <f>'12peso'!B239</f>
        <v>nd</v>
      </c>
      <c r="C239" s="64" t="str">
        <f>'12peso'!C239</f>
        <v>i</v>
      </c>
      <c r="D239" s="64"/>
      <c r="E239" s="89">
        <f>'12peso'!E239</f>
        <v>9999999</v>
      </c>
      <c r="F239" s="88">
        <f>'12peso'!F239</f>
        <v>2103048</v>
      </c>
      <c r="G239" s="39" t="str">
        <f>'12peso'!G239</f>
        <v>Areia</v>
      </c>
      <c r="H239" s="85">
        <f>'12peso'!H239*'12var'!H239/100</f>
        <v>-2.1546E-4</v>
      </c>
      <c r="I239" s="85">
        <f>'12peso'!I239*'12var'!I239/100</f>
        <v>1.0922E-3</v>
      </c>
      <c r="J239" s="85">
        <f>'12peso'!J239*'12var'!J239/100</f>
        <v>3.8699999999999997E-4</v>
      </c>
      <c r="K239" s="85">
        <f>'12peso'!K239*'12var'!K239/100</f>
        <v>1.1937000000000002E-4</v>
      </c>
      <c r="L239" s="85">
        <f>'12peso'!L239*'12var'!L239/100</f>
        <v>-6.7210000000000002E-5</v>
      </c>
      <c r="M239" s="85">
        <f>'12peso'!M239*'12var'!M239/100</f>
        <v>6.2708000000000002E-4</v>
      </c>
      <c r="N239" s="85">
        <f>'12peso'!N239*'12var'!N239/100</f>
        <v>1.7680000000000001E-4</v>
      </c>
      <c r="O239" s="85">
        <f>'12peso'!O239*'12var'!O239/100</f>
        <v>4.8785999999999995E-4</v>
      </c>
      <c r="P239" s="85">
        <f>'12peso'!P239*'12var'!P239/100</f>
        <v>-1.0440000000000002E-4</v>
      </c>
      <c r="Q239" s="85">
        <f>'12peso'!Q239*'12var'!Q239/100</f>
        <v>-2.7453999999999998E-4</v>
      </c>
      <c r="R239" s="85">
        <f>'12peso'!R239*'12var'!R239/100</f>
        <v>3.0719999999999999E-4</v>
      </c>
      <c r="S239" s="85">
        <f>'12peso'!S239*'12var'!S239/100</f>
        <v>-3.1231999999999999E-4</v>
      </c>
      <c r="T239" s="85">
        <f>'12peso'!T239*'12var'!T239/100</f>
        <v>3.5783999999999995E-4</v>
      </c>
      <c r="U239" s="85">
        <f>'12peso'!U239*'12var'!U239/100</f>
        <v>2.3184E-4</v>
      </c>
      <c r="V239" s="85">
        <f>'12peso'!V239*'12var'!V239/100</f>
        <v>1.6599E-4</v>
      </c>
      <c r="W239" s="85">
        <f>'12peso'!W239*'12var'!W239/100</f>
        <v>5.5330000000000006E-4</v>
      </c>
      <c r="X239" s="85">
        <f>'12peso'!X239*'12var'!X239/100</f>
        <v>7.3224999999999994E-4</v>
      </c>
      <c r="Y239" s="85">
        <f>'12peso'!Y239*'12var'!Y239/100</f>
        <v>-2.9637999999999995E-4</v>
      </c>
      <c r="Z239" s="85">
        <f>'12peso'!Z239*'12var'!Z239/100</f>
        <v>3.4913999999999995E-4</v>
      </c>
      <c r="AA239" s="85">
        <f>'12peso'!AA239*'12var'!AA239/100</f>
        <v>6.1199999999999991E-4</v>
      </c>
      <c r="AB239" s="85">
        <f>'12peso'!AB239*'12var'!AB239/100</f>
        <v>6.8495000000000003E-4</v>
      </c>
      <c r="AC239" s="85">
        <f>'12peso'!AC239*'12var'!AC239/100</f>
        <v>5.1999999999999997E-5</v>
      </c>
      <c r="AD239" s="85">
        <f>'12peso'!AD239*'12var'!AD239/100</f>
        <v>2.5381999999999998E-4</v>
      </c>
      <c r="AE239" s="85">
        <f>'12peso'!AE239*'12var'!AE239/100</f>
        <v>4.1877000000000006E-4</v>
      </c>
      <c r="AF239" s="85">
        <f>'12peso'!AF239*'12var'!AF239/100</f>
        <v>5.3872000000000002E-4</v>
      </c>
      <c r="AG239" s="85">
        <f>'12peso'!AG239*'12var'!AG239/100</f>
        <v>9.3079999999999997E-4</v>
      </c>
      <c r="AH239" s="85">
        <f>'12peso'!AH239*'12var'!AH239/100</f>
        <v>5.2599999999999996E-6</v>
      </c>
      <c r="AI239" s="85">
        <f>'12peso'!AI239*'12var'!AI239/100</f>
        <v>1.1878799999999999E-3</v>
      </c>
      <c r="AJ239" s="85">
        <f>'12peso'!AJ239*'12var'!AJ239/100</f>
        <v>3.1210999999999999E-4</v>
      </c>
      <c r="AK239" s="85">
        <f>'12peso'!AK239*'12var'!AK239/100</f>
        <v>7.4060000000000006E-5</v>
      </c>
      <c r="AL239" s="85">
        <f>'12peso'!AL239*'12var'!AL239/100</f>
        <v>6.8640000000000007E-5</v>
      </c>
      <c r="AM239" s="85">
        <f>'12peso'!AM239*'12var'!AM239/100</f>
        <v>2.6450000000000003E-4</v>
      </c>
      <c r="AN239" s="85">
        <f>'12peso'!AN239*'12var'!AN239/100</f>
        <v>7.9499999999999981E-5</v>
      </c>
    </row>
    <row r="240" spans="1:40" x14ac:dyDescent="0.25">
      <c r="A240" s="64" t="str">
        <f>'12peso'!A240</f>
        <v>c</v>
      </c>
      <c r="B240" s="64" t="str">
        <f>'12peso'!B240</f>
        <v>nd</v>
      </c>
      <c r="C240" s="64" t="str">
        <f>'12peso'!C240</f>
        <v>i</v>
      </c>
      <c r="D240" s="64"/>
      <c r="E240" s="89">
        <f>'12peso'!E240</f>
        <v>9999999</v>
      </c>
      <c r="F240" s="88">
        <f>'12peso'!F240</f>
        <v>2103055</v>
      </c>
      <c r="G240" s="39" t="str">
        <f>'12peso'!G240</f>
        <v>Telha</v>
      </c>
      <c r="H240" s="85">
        <f>'12peso'!H240*'12var'!H240/100</f>
        <v>7.9284999999999989E-4</v>
      </c>
      <c r="I240" s="85">
        <f>'12peso'!I240*'12var'!I240/100</f>
        <v>-7.1799000000000006E-4</v>
      </c>
      <c r="J240" s="85">
        <f>'12peso'!J240*'12var'!J240/100</f>
        <v>1.2665100000000002E-3</v>
      </c>
      <c r="K240" s="85">
        <f>'12peso'!K240*'12var'!K240/100</f>
        <v>6.9344000000000003E-4</v>
      </c>
      <c r="L240" s="85">
        <f>'12peso'!L240*'12var'!L240/100</f>
        <v>-1.5800000000000001E-5</v>
      </c>
      <c r="M240" s="85">
        <f>'12peso'!M240*'12var'!M240/100</f>
        <v>3.6202000000000006E-4</v>
      </c>
      <c r="N240" s="85">
        <f>'12peso'!N240*'12var'!N240/100</f>
        <v>-6.2331000000000007E-4</v>
      </c>
      <c r="O240" s="85">
        <f>'12peso'!O240*'12var'!O240/100</f>
        <v>6.0840000000000004E-4</v>
      </c>
      <c r="P240" s="85">
        <f>'12peso'!P240*'12var'!P240/100</f>
        <v>7.6636000000000011E-4</v>
      </c>
      <c r="Q240" s="85">
        <f>'12peso'!Q240*'12var'!Q240/100</f>
        <v>-7.1434999999999999E-4</v>
      </c>
      <c r="R240" s="85">
        <f>'12peso'!R240*'12var'!R240/100</f>
        <v>1.0822E-4</v>
      </c>
      <c r="S240" s="85">
        <f>'12peso'!S240*'12var'!S240/100</f>
        <v>1.09198E-3</v>
      </c>
      <c r="T240" s="85">
        <f>'12peso'!T240*'12var'!T240/100</f>
        <v>2.7054999999999994E-4</v>
      </c>
      <c r="U240" s="85">
        <f>'12peso'!U240*'12var'!U240/100</f>
        <v>-2.8489999999999999E-4</v>
      </c>
      <c r="V240" s="85">
        <f>'12peso'!V240*'12var'!V240/100</f>
        <v>2.9757000000000004E-4</v>
      </c>
      <c r="W240" s="85">
        <f>'12peso'!W240*'12var'!W240/100</f>
        <v>3.9624000000000007E-4</v>
      </c>
      <c r="X240" s="85">
        <f>'12peso'!X240*'12var'!X240/100</f>
        <v>5.7074999999999997E-4</v>
      </c>
      <c r="Y240" s="85">
        <f>'12peso'!Y240*'12var'!Y240/100</f>
        <v>6.5704000000000001E-4</v>
      </c>
      <c r="Z240" s="85">
        <f>'12peso'!Z240*'12var'!Z240/100</f>
        <v>1.41496E-3</v>
      </c>
      <c r="AA240" s="85">
        <f>'12peso'!AA240*'12var'!AA240/100</f>
        <v>9.3839999999999996E-5</v>
      </c>
      <c r="AB240" s="85">
        <f>'12peso'!AB240*'12var'!AB240/100</f>
        <v>1.4858000000000002E-4</v>
      </c>
      <c r="AC240" s="85">
        <f>'12peso'!AC240*'12var'!AC240/100</f>
        <v>4.2174000000000004E-4</v>
      </c>
      <c r="AD240" s="85">
        <f>'12peso'!AD240*'12var'!AD240/100</f>
        <v>4.0612000000000005E-4</v>
      </c>
      <c r="AE240" s="85">
        <f>'12peso'!AE240*'12var'!AE240/100</f>
        <v>7.7999999999999999E-4</v>
      </c>
      <c r="AF240" s="85">
        <f>'12peso'!AF240*'12var'!AF240/100</f>
        <v>7.2540000000000007E-4</v>
      </c>
      <c r="AG240" s="85">
        <f>'12peso'!AG240*'12var'!AG240/100</f>
        <v>9.0827999999999992E-4</v>
      </c>
      <c r="AH240" s="85">
        <f>'12peso'!AH240*'12var'!AH240/100</f>
        <v>5.4303000000000001E-4</v>
      </c>
      <c r="AI240" s="85">
        <f>'12peso'!AI240*'12var'!AI240/100</f>
        <v>2.1195000000000003E-4</v>
      </c>
      <c r="AJ240" s="85">
        <f>'12peso'!AJ240*'12var'!AJ240/100</f>
        <v>5.0047999999999998E-4</v>
      </c>
      <c r="AK240" s="85">
        <f>'12peso'!AK240*'12var'!AK240/100</f>
        <v>1.9550000000000001E-4</v>
      </c>
      <c r="AL240" s="85">
        <f>'12peso'!AL240*'12var'!AL240/100</f>
        <v>1.6401E-4</v>
      </c>
      <c r="AM240" s="85">
        <f>'12peso'!AM240*'12var'!AM240/100</f>
        <v>-2.1114000000000004E-4</v>
      </c>
      <c r="AN240" s="85">
        <f>'12peso'!AN240*'12var'!AN240/100</f>
        <v>6.6907999999999996E-4</v>
      </c>
    </row>
    <row r="241" spans="1:40" x14ac:dyDescent="0.25">
      <c r="A241" s="64">
        <f>'12peso'!A241</f>
        <v>0</v>
      </c>
      <c r="B241" s="64">
        <f>'12peso'!B241</f>
        <v>0</v>
      </c>
      <c r="C241" s="64">
        <f>'12peso'!C241</f>
        <v>0</v>
      </c>
      <c r="D241" s="64"/>
      <c r="E241" s="113">
        <f>'12peso'!E241</f>
        <v>2104000</v>
      </c>
      <c r="F241" s="114">
        <f>'12peso'!F241</f>
        <v>2104</v>
      </c>
      <c r="G241" s="99" t="str">
        <f>'12peso'!G241</f>
        <v>Artigos de limpeza</v>
      </c>
      <c r="H241" s="85">
        <f>'12peso'!H241*'12var'!H241/100</f>
        <v>2.4876E-3</v>
      </c>
      <c r="I241" s="85">
        <f>'12peso'!I241*'12var'!I241/100</f>
        <v>4.1365000000000005E-4</v>
      </c>
      <c r="J241" s="85">
        <f>'12peso'!J241*'12var'!J241/100</f>
        <v>4.8621899999999997E-3</v>
      </c>
      <c r="K241" s="85">
        <f>'12peso'!K241*'12var'!K241/100</f>
        <v>1.1413979999999999E-2</v>
      </c>
      <c r="L241" s="85">
        <f>'12peso'!L241*'12var'!L241/100</f>
        <v>1.6664000000000002E-3</v>
      </c>
      <c r="M241" s="85">
        <f>'12peso'!M241*'12var'!M241/100</f>
        <v>1.9129100000000001E-3</v>
      </c>
      <c r="N241" s="85">
        <f>'12peso'!N241*'12var'!N241/100</f>
        <v>4.1649999999999994E-3</v>
      </c>
      <c r="O241" s="85">
        <f>'12peso'!O241*'12var'!O241/100</f>
        <v>5.2516799999999999E-3</v>
      </c>
      <c r="P241" s="85">
        <f>'12peso'!P241*'12var'!P241/100</f>
        <v>1.0026E-3</v>
      </c>
      <c r="Q241" s="85">
        <f>'12peso'!Q241*'12var'!Q241/100</f>
        <v>2.4122200000000001E-3</v>
      </c>
      <c r="R241" s="85">
        <f>'12peso'!R241*'12var'!R241/100</f>
        <v>-7.4627999999999999E-4</v>
      </c>
      <c r="S241" s="85">
        <f>'12peso'!S241*'12var'!S241/100</f>
        <v>4.1988299999999997E-3</v>
      </c>
      <c r="T241" s="85">
        <f>'12peso'!T241*'12var'!T241/100</f>
        <v>4.6802699999999994E-3</v>
      </c>
      <c r="U241" s="85">
        <f>'12peso'!U241*'12var'!U241/100</f>
        <v>2.3739399999999997E-3</v>
      </c>
      <c r="V241" s="85">
        <f>'12peso'!V241*'12var'!V241/100</f>
        <v>1.1097600000000001E-2</v>
      </c>
      <c r="W241" s="85">
        <f>'12peso'!W241*'12var'!W241/100</f>
        <v>1.2840360000000002E-2</v>
      </c>
      <c r="X241" s="85">
        <f>'12peso'!X241*'12var'!X241/100</f>
        <v>6.8997900000000003E-3</v>
      </c>
      <c r="Y241" s="85">
        <f>'12peso'!Y241*'12var'!Y241/100</f>
        <v>1.00248E-3</v>
      </c>
      <c r="Z241" s="85">
        <f>'12peso'!Z241*'12var'!Z241/100</f>
        <v>7.5105000000000007E-4</v>
      </c>
      <c r="AA241" s="85">
        <f>'12peso'!AA241*'12var'!AA241/100</f>
        <v>2.9221499999999997E-3</v>
      </c>
      <c r="AB241" s="85">
        <f>'12peso'!AB241*'12var'!AB241/100</f>
        <v>5.9341799999999998E-3</v>
      </c>
      <c r="AC241" s="85">
        <f>'12peso'!AC241*'12var'!AC241/100</f>
        <v>3.0196799999999994E-3</v>
      </c>
      <c r="AD241" s="85">
        <f>'12peso'!AD241*'12var'!AD241/100</f>
        <v>3.4316999999999998E-3</v>
      </c>
      <c r="AE241" s="85">
        <f>'12peso'!AE241*'12var'!AE241/100</f>
        <v>3.6784000000000001E-3</v>
      </c>
      <c r="AF241" s="85">
        <f>'12peso'!AF241*'12var'!AF241/100</f>
        <v>1.0113179999999999E-2</v>
      </c>
      <c r="AG241" s="85">
        <f>'12peso'!AG241*'12var'!AG241/100</f>
        <v>4.4583599999999998E-3</v>
      </c>
      <c r="AH241" s="85">
        <f>'12peso'!AH241*'12var'!AH241/100</f>
        <v>1.302E-2</v>
      </c>
      <c r="AI241" s="85">
        <f>'12peso'!AI241*'12var'!AI241/100</f>
        <v>8.9623000000000012E-3</v>
      </c>
      <c r="AJ241" s="85">
        <f>'12peso'!AJ241*'12var'!AJ241/100</f>
        <v>9.336800000000001E-3</v>
      </c>
      <c r="AK241" s="85">
        <f>'12peso'!AK241*'12var'!AK241/100</f>
        <v>7.8586400000000001E-3</v>
      </c>
      <c r="AL241" s="85">
        <f>'12peso'!AL241*'12var'!AL241/100</f>
        <v>8.5859999999999999E-3</v>
      </c>
      <c r="AM241" s="85">
        <f>'12peso'!AM241*'12var'!AM241/100</f>
        <v>1.13577E-2</v>
      </c>
      <c r="AN241" s="85">
        <f>'12peso'!AN241*'12var'!AN241/100</f>
        <v>4.2928899999999997E-3</v>
      </c>
    </row>
    <row r="242" spans="1:40" x14ac:dyDescent="0.25">
      <c r="A242" s="64" t="str">
        <f>'12peso'!A242</f>
        <v>c</v>
      </c>
      <c r="B242" s="64" t="str">
        <f>'12peso'!B242</f>
        <v>nd</v>
      </c>
      <c r="C242" s="64" t="str">
        <f>'12peso'!C242</f>
        <v>i</v>
      </c>
      <c r="D242" s="64"/>
      <c r="E242" s="90">
        <f>'12peso'!E242</f>
        <v>2104005</v>
      </c>
      <c r="F242" s="88">
        <f>'12peso'!F242</f>
        <v>2104005</v>
      </c>
      <c r="G242" s="39" t="str">
        <f>'12peso'!G242</f>
        <v>Água sanitária</v>
      </c>
      <c r="H242" s="85">
        <f>'12peso'!H242*'12var'!H242/100</f>
        <v>5.8695000000000004E-4</v>
      </c>
      <c r="I242" s="85">
        <f>'12peso'!I242*'12var'!I242/100</f>
        <v>7.293E-4</v>
      </c>
      <c r="J242" s="85">
        <f>'12peso'!J242*'12var'!J242/100</f>
        <v>1.0753999999999999E-4</v>
      </c>
      <c r="K242" s="85">
        <f>'12peso'!K242*'12var'!K242/100</f>
        <v>1.0188E-3</v>
      </c>
      <c r="L242" s="85">
        <f>'12peso'!L242*'12var'!L242/100</f>
        <v>3.146E-4</v>
      </c>
      <c r="M242" s="85">
        <f>'12peso'!M242*'12var'!M242/100</f>
        <v>8.0792999999999989E-4</v>
      </c>
      <c r="N242" s="85">
        <f>'12peso'!N242*'12var'!N242/100</f>
        <v>5.3452000000000003E-4</v>
      </c>
      <c r="O242" s="85">
        <f>'12peso'!O242*'12var'!O242/100</f>
        <v>-2.4527999999999996E-4</v>
      </c>
      <c r="P242" s="85">
        <f>'12peso'!P242*'12var'!P242/100</f>
        <v>3.4739999999999999E-4</v>
      </c>
      <c r="Q242" s="85">
        <f>'12peso'!Q242*'12var'!Q242/100</f>
        <v>2.4317999999999999E-4</v>
      </c>
      <c r="R242" s="85">
        <f>'12peso'!R242*'12var'!R242/100</f>
        <v>-4.1037999999999996E-4</v>
      </c>
      <c r="S242" s="85">
        <f>'12peso'!S242*'12var'!S242/100</f>
        <v>-8.5500000000000005E-5</v>
      </c>
      <c r="T242" s="85">
        <f>'12peso'!T242*'12var'!T242/100</f>
        <v>1.0170000000000001E-4</v>
      </c>
      <c r="U242" s="85">
        <f>'12peso'!U242*'12var'!U242/100</f>
        <v>5.5539000000000001E-4</v>
      </c>
      <c r="V242" s="85">
        <f>'12peso'!V242*'12var'!V242/100</f>
        <v>-1.0697E-4</v>
      </c>
      <c r="W242" s="85">
        <f>'12peso'!W242*'12var'!W242/100</f>
        <v>5.7017999999999999E-4</v>
      </c>
      <c r="X242" s="85">
        <f>'12peso'!X242*'12var'!X242/100</f>
        <v>2.0793999999999999E-4</v>
      </c>
      <c r="Y242" s="85">
        <f>'12peso'!Y242*'12var'!Y242/100</f>
        <v>-3.8778E-4</v>
      </c>
      <c r="Z242" s="85">
        <f>'12peso'!Z242*'12var'!Z242/100</f>
        <v>-2.6736000000000002E-4</v>
      </c>
      <c r="AA242" s="85">
        <f>'12peso'!AA242*'12var'!AA242/100</f>
        <v>-1.7728000000000001E-4</v>
      </c>
      <c r="AB242" s="85">
        <f>'12peso'!AB242*'12var'!AB242/100</f>
        <v>-2.3142E-4</v>
      </c>
      <c r="AC242" s="85">
        <f>'12peso'!AC242*'12var'!AC242/100</f>
        <v>1.1213499999999999E-3</v>
      </c>
      <c r="AD242" s="85">
        <f>'12peso'!AD242*'12var'!AD242/100</f>
        <v>2.8860000000000002E-4</v>
      </c>
      <c r="AE242" s="85">
        <f>'12peso'!AE242*'12var'!AE242/100</f>
        <v>-3.3300000000000003E-5</v>
      </c>
      <c r="AF242" s="85">
        <f>'12peso'!AF242*'12var'!AF242/100</f>
        <v>8.1472000000000001E-4</v>
      </c>
      <c r="AG242" s="85">
        <f>'12peso'!AG242*'12var'!AG242/100</f>
        <v>-5.9510000000000005E-5</v>
      </c>
      <c r="AH242" s="85">
        <f>'12peso'!AH242*'12var'!AH242/100</f>
        <v>-1.0739999999999999E-4</v>
      </c>
      <c r="AI242" s="85">
        <f>'12peso'!AI242*'12var'!AI242/100</f>
        <v>1.24785E-3</v>
      </c>
      <c r="AJ242" s="85">
        <f>'12peso'!AJ242*'12var'!AJ242/100</f>
        <v>1.0097999999999999E-3</v>
      </c>
      <c r="AK242" s="85">
        <f>'12peso'!AK242*'12var'!AK242/100</f>
        <v>-3.8360000000000005E-5</v>
      </c>
      <c r="AL242" s="85">
        <f>'12peso'!AL242*'12var'!AL242/100</f>
        <v>1.1063499999999999E-3</v>
      </c>
      <c r="AM242" s="85">
        <f>'12peso'!AM242*'12var'!AM242/100</f>
        <v>7.8951999999999994E-4</v>
      </c>
      <c r="AN242" s="85">
        <f>'12peso'!AN242*'12var'!AN242/100</f>
        <v>9.0643000000000017E-4</v>
      </c>
    </row>
    <row r="243" spans="1:40" x14ac:dyDescent="0.25">
      <c r="A243" s="64" t="str">
        <f>'12peso'!A243</f>
        <v>c</v>
      </c>
      <c r="B243" s="64" t="str">
        <f>'12peso'!B243</f>
        <v>nd</v>
      </c>
      <c r="C243" s="64" t="str">
        <f>'12peso'!C243</f>
        <v>i</v>
      </c>
      <c r="D243" s="64"/>
      <c r="E243" s="90">
        <f>'12peso'!E243</f>
        <v>2104008</v>
      </c>
      <c r="F243" s="88">
        <f>'12peso'!F243</f>
        <v>2104008</v>
      </c>
      <c r="G243" s="39" t="str">
        <f>'12peso'!G243</f>
        <v>Detergente</v>
      </c>
      <c r="H243" s="85">
        <f>'12peso'!H243*'12var'!H243/100</f>
        <v>6.8475000000000003E-4</v>
      </c>
      <c r="I243" s="85">
        <f>'12peso'!I243*'12var'!I243/100</f>
        <v>9.0884999999999989E-4</v>
      </c>
      <c r="J243" s="85">
        <f>'12peso'!J243*'12var'!J243/100</f>
        <v>3.4972000000000003E-4</v>
      </c>
      <c r="K243" s="85">
        <f>'12peso'!K243*'12var'!K243/100</f>
        <v>2.0250000000000003E-3</v>
      </c>
      <c r="L243" s="85">
        <f>'12peso'!L243*'12var'!L243/100</f>
        <v>8.8340000000000001E-4</v>
      </c>
      <c r="M243" s="85">
        <f>'12peso'!M243*'12var'!M243/100</f>
        <v>3.7979999999999999E-5</v>
      </c>
      <c r="N243" s="85">
        <f>'12peso'!N243*'12var'!N243/100</f>
        <v>1.8989999999999995E-4</v>
      </c>
      <c r="O243" s="85">
        <f>'12peso'!O243*'12var'!O243/100</f>
        <v>4.2942000000000002E-4</v>
      </c>
      <c r="P243" s="85">
        <f>'12peso'!P243*'12var'!P243/100</f>
        <v>-6.0576E-4</v>
      </c>
      <c r="Q243" s="85">
        <f>'12peso'!Q243*'12var'!Q243/100</f>
        <v>-2.498E-4</v>
      </c>
      <c r="R243" s="85">
        <f>'12peso'!R243*'12var'!R243/100</f>
        <v>-2.6018999999999999E-4</v>
      </c>
      <c r="S243" s="85">
        <f>'12peso'!S243*'12var'!S243/100</f>
        <v>1.1183899999999999E-3</v>
      </c>
      <c r="T243" s="85">
        <f>'12peso'!T243*'12var'!T243/100</f>
        <v>5.047099999999999E-4</v>
      </c>
      <c r="U243" s="85">
        <f>'12peso'!U243*'12var'!U243/100</f>
        <v>-1.3485999999999999E-4</v>
      </c>
      <c r="V243" s="85">
        <f>'12peso'!V243*'12var'!V243/100</f>
        <v>2.2514500000000003E-3</v>
      </c>
      <c r="W243" s="85">
        <f>'12peso'!W243*'12var'!W243/100</f>
        <v>6.7869999999999996E-4</v>
      </c>
      <c r="X243" s="85">
        <f>'12peso'!X243*'12var'!X243/100</f>
        <v>8.3844000000000019E-4</v>
      </c>
      <c r="Y243" s="85">
        <f>'12peso'!Y243*'12var'!Y243/100</f>
        <v>-8.0469999999999999E-4</v>
      </c>
      <c r="Z243" s="85">
        <f>'12peso'!Z243*'12var'!Z243/100</f>
        <v>8.9570999999999997E-4</v>
      </c>
      <c r="AA243" s="85">
        <f>'12peso'!AA243*'12var'!AA243/100</f>
        <v>1.1979499999999999E-3</v>
      </c>
      <c r="AB243" s="85">
        <f>'12peso'!AB243*'12var'!AB243/100</f>
        <v>1.8908800000000002E-3</v>
      </c>
      <c r="AC243" s="85">
        <f>'12peso'!AC243*'12var'!AC243/100</f>
        <v>6.2900000000000011E-5</v>
      </c>
      <c r="AD243" s="85">
        <f>'12peso'!AD243*'12var'!AD243/100</f>
        <v>1.4261399999999996E-3</v>
      </c>
      <c r="AE243" s="85">
        <f>'12peso'!AE243*'12var'!AE243/100</f>
        <v>-3.3993000000000001E-4</v>
      </c>
      <c r="AF243" s="85">
        <f>'12peso'!AF243*'12var'!AF243/100</f>
        <v>2.2428699999999997E-3</v>
      </c>
      <c r="AG243" s="85">
        <f>'12peso'!AG243*'12var'!AG243/100</f>
        <v>6.5935999999999989E-4</v>
      </c>
      <c r="AH243" s="85">
        <f>'12peso'!AH243*'12var'!AH243/100</f>
        <v>1.518E-4</v>
      </c>
      <c r="AI243" s="85">
        <f>'12peso'!AI243*'12var'!AI243/100</f>
        <v>1.29265E-3</v>
      </c>
      <c r="AJ243" s="85">
        <f>'12peso'!AJ243*'12var'!AJ243/100</f>
        <v>2.1671999999999998E-3</v>
      </c>
      <c r="AK243" s="85">
        <f>'12peso'!AK243*'12var'!AK243/100</f>
        <v>3.0623999999999994E-3</v>
      </c>
      <c r="AL243" s="85">
        <f>'12peso'!AL243*'12var'!AL243/100</f>
        <v>1.0285800000000003E-3</v>
      </c>
      <c r="AM243" s="85">
        <f>'12peso'!AM243*'12var'!AM243/100</f>
        <v>1.65186E-3</v>
      </c>
      <c r="AN243" s="85">
        <f>'12peso'!AN243*'12var'!AN243/100</f>
        <v>5.6975000000000005E-4</v>
      </c>
    </row>
    <row r="244" spans="1:40" x14ac:dyDescent="0.25">
      <c r="A244" s="64" t="str">
        <f>'12peso'!A244</f>
        <v>c</v>
      </c>
      <c r="B244" s="64" t="str">
        <f>'12peso'!B244</f>
        <v>nd</v>
      </c>
      <c r="C244" s="64" t="str">
        <f>'12peso'!C244</f>
        <v>i</v>
      </c>
      <c r="D244" s="64"/>
      <c r="E244" s="90">
        <f>'12peso'!E244</f>
        <v>2104009</v>
      </c>
      <c r="F244" s="88">
        <f>'12peso'!F244</f>
        <v>2104009</v>
      </c>
      <c r="G244" s="39" t="str">
        <f>'12peso'!G244</f>
        <v>Sabão em pó</v>
      </c>
      <c r="H244" s="85">
        <f>'12peso'!H244*'12var'!H244/100</f>
        <v>8.3772000000000002E-4</v>
      </c>
      <c r="I244" s="85">
        <f>'12peso'!I244*'12var'!I244/100</f>
        <v>-1.8314099999999997E-3</v>
      </c>
      <c r="J244" s="85">
        <f>'12peso'!J244*'12var'!J244/100</f>
        <v>2.7038499999999998E-3</v>
      </c>
      <c r="K244" s="85">
        <f>'12peso'!K244*'12var'!K244/100</f>
        <v>4.2573300000000001E-3</v>
      </c>
      <c r="L244" s="85">
        <f>'12peso'!L244*'12var'!L244/100</f>
        <v>-1.4825800000000001E-3</v>
      </c>
      <c r="M244" s="85">
        <f>'12peso'!M244*'12var'!M244/100</f>
        <v>-3.1969999999999996E-4</v>
      </c>
      <c r="N244" s="85">
        <f>'12peso'!N244*'12var'!N244/100</f>
        <v>2.48898E-3</v>
      </c>
      <c r="O244" s="85">
        <f>'12peso'!O244*'12var'!O244/100</f>
        <v>3.1379599999999995E-3</v>
      </c>
      <c r="P244" s="85">
        <f>'12peso'!P244*'12var'!P244/100</f>
        <v>1.2880000000000001E-4</v>
      </c>
      <c r="Q244" s="85">
        <f>'12peso'!Q244*'12var'!Q244/100</f>
        <v>9.6089999999999999E-4</v>
      </c>
      <c r="R244" s="85">
        <f>'12peso'!R244*'12var'!R244/100</f>
        <v>7.6631999999999991E-4</v>
      </c>
      <c r="S244" s="85">
        <f>'12peso'!S244*'12var'!S244/100</f>
        <v>3.1491900000000001E-3</v>
      </c>
      <c r="T244" s="85">
        <f>'12peso'!T244*'12var'!T244/100</f>
        <v>2.3583799999999998E-3</v>
      </c>
      <c r="U244" s="85">
        <f>'12peso'!U244*'12var'!U244/100</f>
        <v>1.33686E-3</v>
      </c>
      <c r="V244" s="85">
        <f>'12peso'!V244*'12var'!V244/100</f>
        <v>4.7972699999999993E-3</v>
      </c>
      <c r="W244" s="85">
        <f>'12peso'!W244*'12var'!W244/100</f>
        <v>7.1582999999999994E-3</v>
      </c>
      <c r="X244" s="85">
        <f>'12peso'!X244*'12var'!X244/100</f>
        <v>3.6219299999999998E-3</v>
      </c>
      <c r="Y244" s="85">
        <f>'12peso'!Y244*'12var'!Y244/100</f>
        <v>9.2064000000000002E-4</v>
      </c>
      <c r="Z244" s="85">
        <f>'12peso'!Z244*'12var'!Z244/100</f>
        <v>1.3156000000000002E-4</v>
      </c>
      <c r="AA244" s="85">
        <f>'12peso'!AA244*'12var'!AA244/100</f>
        <v>-1.6450000000000004E-4</v>
      </c>
      <c r="AB244" s="85">
        <f>'12peso'!AB244*'12var'!AB244/100</f>
        <v>2.9192000000000003E-3</v>
      </c>
      <c r="AC244" s="85">
        <f>'12peso'!AC244*'12var'!AC244/100</f>
        <v>3.2979999999999999E-5</v>
      </c>
      <c r="AD244" s="85">
        <f>'12peso'!AD244*'12var'!AD244/100</f>
        <v>1.6722900000000001E-3</v>
      </c>
      <c r="AE244" s="85">
        <f>'12peso'!AE244*'12var'!AE244/100</f>
        <v>3.0485400000000002E-3</v>
      </c>
      <c r="AF244" s="85">
        <f>'12peso'!AF244*'12var'!AF244/100</f>
        <v>5.0681399999999996E-3</v>
      </c>
      <c r="AG244" s="85">
        <f>'12peso'!AG244*'12var'!AG244/100</f>
        <v>1.72796E-3</v>
      </c>
      <c r="AH244" s="85">
        <f>'12peso'!AH244*'12var'!AH244/100</f>
        <v>8.3945399999999989E-3</v>
      </c>
      <c r="AI244" s="85">
        <f>'12peso'!AI244*'12var'!AI244/100</f>
        <v>2.0225999999999998E-3</v>
      </c>
      <c r="AJ244" s="85">
        <f>'12peso'!AJ244*'12var'!AJ244/100</f>
        <v>2.9310299999999998E-3</v>
      </c>
      <c r="AK244" s="85">
        <f>'12peso'!AK244*'12var'!AK244/100</f>
        <v>2.16512E-3</v>
      </c>
      <c r="AL244" s="85">
        <f>'12peso'!AL244*'12var'!AL244/100</f>
        <v>3.6283700000000001E-3</v>
      </c>
      <c r="AM244" s="85">
        <f>'12peso'!AM244*'12var'!AM244/100</f>
        <v>5.4489300000000011E-3</v>
      </c>
      <c r="AN244" s="85">
        <f>'12peso'!AN244*'12var'!AN244/100</f>
        <v>1.8054400000000002E-3</v>
      </c>
    </row>
    <row r="245" spans="1:40" x14ac:dyDescent="0.25">
      <c r="A245" s="64" t="str">
        <f>'12peso'!A245</f>
        <v>c</v>
      </c>
      <c r="B245" s="64" t="str">
        <f>'12peso'!B245</f>
        <v>nd</v>
      </c>
      <c r="C245" s="64" t="str">
        <f>'12peso'!C245</f>
        <v>i</v>
      </c>
      <c r="D245" s="64"/>
      <c r="E245" s="90">
        <f>'12peso'!E245</f>
        <v>2104012</v>
      </c>
      <c r="F245" s="88">
        <f>'12peso'!F245</f>
        <v>2104012</v>
      </c>
      <c r="G245" s="39" t="str">
        <f>'12peso'!G245</f>
        <v>Desinfetante</v>
      </c>
      <c r="H245" s="85">
        <f>'12peso'!H245*'12var'!H245/100</f>
        <v>4.7368999999999992E-4</v>
      </c>
      <c r="I245" s="85">
        <f>'12peso'!I245*'12var'!I245/100</f>
        <v>-9.891E-5</v>
      </c>
      <c r="J245" s="85">
        <f>'12peso'!J245*'12var'!J245/100</f>
        <v>3.4163999999999999E-4</v>
      </c>
      <c r="K245" s="85">
        <f>'12peso'!K245*'12var'!K245/100</f>
        <v>3.4309999999999999E-4</v>
      </c>
      <c r="L245" s="85">
        <f>'12peso'!L245*'12var'!L245/100</f>
        <v>5.1699999999999999E-4</v>
      </c>
      <c r="M245" s="85">
        <f>'12peso'!M245*'12var'!M245/100</f>
        <v>1.5609E-4</v>
      </c>
      <c r="N245" s="85">
        <f>'12peso'!N245*'12var'!N245/100</f>
        <v>-1.4694E-4</v>
      </c>
      <c r="O245" s="85">
        <f>'12peso'!O245*'12var'!O245/100</f>
        <v>-8.9489999999999999E-5</v>
      </c>
      <c r="P245" s="85">
        <f>'12peso'!P245*'12var'!P245/100</f>
        <v>3.0888000000000004E-4</v>
      </c>
      <c r="Q245" s="85">
        <f>'12peso'!Q245*'12var'!Q245/100</f>
        <v>6.084E-5</v>
      </c>
      <c r="R245" s="85">
        <f>'12peso'!R245*'12var'!R245/100</f>
        <v>3.9989999999999996E-4</v>
      </c>
      <c r="S245" s="85">
        <f>'12peso'!S245*'12var'!S245/100</f>
        <v>-2.0504E-4</v>
      </c>
      <c r="T245" s="85">
        <f>'12peso'!T245*'12var'!T245/100</f>
        <v>4.3699999999999994E-4</v>
      </c>
      <c r="U245" s="85">
        <f>'12peso'!U245*'12var'!U245/100</f>
        <v>2.9965000000000005E-4</v>
      </c>
      <c r="V245" s="85">
        <f>'12peso'!V245*'12var'!V245/100</f>
        <v>2.7199E-4</v>
      </c>
      <c r="W245" s="85">
        <f>'12peso'!W245*'12var'!W245/100</f>
        <v>4.9896000000000001E-4</v>
      </c>
      <c r="X245" s="85">
        <f>'12peso'!X245*'12var'!X245/100</f>
        <v>4.7792E-4</v>
      </c>
      <c r="Y245" s="85">
        <f>'12peso'!Y245*'12var'!Y245/100</f>
        <v>5.0436000000000003E-4</v>
      </c>
      <c r="Z245" s="85">
        <f>'12peso'!Z245*'12var'!Z245/100</f>
        <v>2.1666E-4</v>
      </c>
      <c r="AA245" s="85">
        <f>'12peso'!AA245*'12var'!AA245/100</f>
        <v>-4.7300000000000005E-5</v>
      </c>
      <c r="AB245" s="85">
        <f>'12peso'!AB245*'12var'!AB245/100</f>
        <v>5.1339000000000007E-4</v>
      </c>
      <c r="AC245" s="85">
        <f>'12peso'!AC245*'12var'!AC245/100</f>
        <v>2.6125000000000003E-4</v>
      </c>
      <c r="AD245" s="85">
        <f>'12peso'!AD245*'12var'!AD245/100</f>
        <v>-1.7100000000000001E-4</v>
      </c>
      <c r="AE245" s="85">
        <f>'12peso'!AE245*'12var'!AE245/100</f>
        <v>3.8151000000000005E-4</v>
      </c>
      <c r="AF245" s="85">
        <f>'12peso'!AF245*'12var'!AF245/100</f>
        <v>4.5314999999999993E-4</v>
      </c>
      <c r="AG245" s="85">
        <f>'12peso'!AG245*'12var'!AG245/100</f>
        <v>-1.7244E-4</v>
      </c>
      <c r="AH245" s="85">
        <f>'12peso'!AH245*'12var'!AH245/100</f>
        <v>3.2300000000000004E-4</v>
      </c>
      <c r="AI245" s="85">
        <f>'12peso'!AI245*'12var'!AI245/100</f>
        <v>2.37E-5</v>
      </c>
      <c r="AJ245" s="85">
        <f>'12peso'!AJ245*'12var'!AJ245/100</f>
        <v>6.3584999999999998E-4</v>
      </c>
      <c r="AK245" s="85">
        <f>'12peso'!AK245*'12var'!AK245/100</f>
        <v>4.9770000000000001E-4</v>
      </c>
      <c r="AL245" s="85">
        <f>'12peso'!AL245*'12var'!AL245/100</f>
        <v>4.3407E-4</v>
      </c>
      <c r="AM245" s="85">
        <f>'12peso'!AM245*'12var'!AM245/100</f>
        <v>5.9285999999999996E-4</v>
      </c>
      <c r="AN245" s="85">
        <f>'12peso'!AN245*'12var'!AN245/100</f>
        <v>-1.9439999999999998E-4</v>
      </c>
    </row>
    <row r="246" spans="1:40" x14ac:dyDescent="0.25">
      <c r="A246" s="64" t="str">
        <f>'12peso'!A246</f>
        <v>c</v>
      </c>
      <c r="B246" s="64" t="str">
        <f>'12peso'!B246</f>
        <v>nd</v>
      </c>
      <c r="C246" s="64" t="str">
        <f>'12peso'!C246</f>
        <v>i</v>
      </c>
      <c r="D246" s="64"/>
      <c r="E246" s="90">
        <f>'12peso'!E246</f>
        <v>2104013</v>
      </c>
      <c r="F246" s="88">
        <f>'12peso'!F246</f>
        <v>2104013</v>
      </c>
      <c r="G246" s="39" t="str">
        <f>'12peso'!G246</f>
        <v>Inseticida</v>
      </c>
      <c r="H246" s="85">
        <f>'12peso'!H246*'12var'!H246/100</f>
        <v>-1.1400000000000001E-5</v>
      </c>
      <c r="I246" s="85">
        <f>'12peso'!I246*'12var'!I246/100</f>
        <v>-5.4149999999999995E-5</v>
      </c>
      <c r="J246" s="85">
        <f>'12peso'!J246*'12var'!J246/100</f>
        <v>6.5999999999999986E-6</v>
      </c>
      <c r="K246" s="85">
        <f>'12peso'!K246*'12var'!K246/100</f>
        <v>1.6128E-4</v>
      </c>
      <c r="L246" s="85">
        <f>'12peso'!L246*'12var'!L246/100</f>
        <v>3.1350000000000003E-5</v>
      </c>
      <c r="M246" s="85">
        <f>'12peso'!M246*'12var'!M246/100</f>
        <v>7.182E-5</v>
      </c>
      <c r="N246" s="85">
        <f>'12peso'!N246*'12var'!N246/100</f>
        <v>1.3339999999999999E-5</v>
      </c>
      <c r="O246" s="85">
        <f>'12peso'!O246*'12var'!O246/100</f>
        <v>1.0602E-4</v>
      </c>
      <c r="P246" s="85">
        <f>'12peso'!P246*'12var'!P246/100</f>
        <v>1.0439999999999998E-5</v>
      </c>
      <c r="Q246" s="85">
        <f>'12peso'!Q246*'12var'!Q246/100</f>
        <v>4.0019999999999993E-5</v>
      </c>
      <c r="R246" s="85">
        <f>'12peso'!R246*'12var'!R246/100</f>
        <v>-7.8300000000000006E-5</v>
      </c>
      <c r="S246" s="85">
        <f>'12peso'!S246*'12var'!S246/100</f>
        <v>2.3370000000000002E-5</v>
      </c>
      <c r="T246" s="85">
        <f>'12peso'!T246*'12var'!T246/100</f>
        <v>-8.9600000000000009E-5</v>
      </c>
      <c r="U246" s="85">
        <f>'12peso'!U246*'12var'!U246/100</f>
        <v>-1.1000000000000001E-5</v>
      </c>
      <c r="V246" s="85">
        <f>'12peso'!V246*'12var'!V246/100</f>
        <v>9.1299999999999997E-5</v>
      </c>
      <c r="W246" s="85">
        <f>'12peso'!W246*'12var'!W246/100</f>
        <v>-3.8639999999999996E-5</v>
      </c>
      <c r="X246" s="85">
        <f>'12peso'!X246*'12var'!X246/100</f>
        <v>-1.6499999999999997E-6</v>
      </c>
      <c r="Y246" s="85">
        <f>'12peso'!Y246*'12var'!Y246/100</f>
        <v>4.4549999999999999E-5</v>
      </c>
      <c r="Z246" s="85">
        <f>'12peso'!Z246*'12var'!Z246/100</f>
        <v>5.6099999999999995E-5</v>
      </c>
      <c r="AA246" s="85">
        <f>'12peso'!AA246*'12var'!AA246/100</f>
        <v>-1.98E-5</v>
      </c>
      <c r="AB246" s="85">
        <f>'12peso'!AB246*'12var'!AB246/100</f>
        <v>1.43E-5</v>
      </c>
      <c r="AC246" s="85">
        <f>'12peso'!AC246*'12var'!AC246/100</f>
        <v>5.6650000000000001E-5</v>
      </c>
      <c r="AD246" s="85">
        <f>'12peso'!AD246*'12var'!AD246/100</f>
        <v>-1.1824999999999999E-4</v>
      </c>
      <c r="AE246" s="85">
        <f>'12peso'!AE246*'12var'!AE246/100</f>
        <v>0</v>
      </c>
      <c r="AF246" s="85">
        <f>'12peso'!AF246*'12var'!AF246/100</f>
        <v>1.0098000000000001E-4</v>
      </c>
      <c r="AG246" s="85">
        <f>'12peso'!AG246*'12var'!AG246/100</f>
        <v>-4.6280000000000004E-5</v>
      </c>
      <c r="AH246" s="85">
        <f>'12peso'!AH246*'12var'!AH246/100</f>
        <v>-4.9979999999999999E-5</v>
      </c>
      <c r="AI246" s="85">
        <f>'12peso'!AI246*'12var'!AI246/100</f>
        <v>1.2300000000000001E-4</v>
      </c>
      <c r="AJ246" s="85">
        <f>'12peso'!AJ246*'12var'!AJ246/100</f>
        <v>-2.5500000000000003E-5</v>
      </c>
      <c r="AK246" s="85">
        <f>'12peso'!AK246*'12var'!AK246/100</f>
        <v>1.0800000000000001E-4</v>
      </c>
      <c r="AL246" s="85">
        <f>'12peso'!AL246*'12var'!AL246/100</f>
        <v>7.3440000000000002E-5</v>
      </c>
      <c r="AM246" s="85">
        <f>'12peso'!AM246*'12var'!AM246/100</f>
        <v>-3.0159999999999996E-5</v>
      </c>
      <c r="AN246" s="85">
        <f>'12peso'!AN246*'12var'!AN246/100</f>
        <v>3.7230000000000001E-5</v>
      </c>
    </row>
    <row r="247" spans="1:40" x14ac:dyDescent="0.25">
      <c r="A247" s="64" t="str">
        <f>'12peso'!A247</f>
        <v>c</v>
      </c>
      <c r="B247" s="64" t="str">
        <f>'12peso'!B247</f>
        <v>nd</v>
      </c>
      <c r="C247" s="64" t="str">
        <f>'12peso'!C247</f>
        <v>i</v>
      </c>
      <c r="D247" s="64"/>
      <c r="E247" s="90">
        <f>'12peso'!E247</f>
        <v>2104015</v>
      </c>
      <c r="F247" s="88">
        <f>'12peso'!F247</f>
        <v>2104015</v>
      </c>
      <c r="G247" s="39" t="str">
        <f>'12peso'!G247</f>
        <v>Sabão em barra</v>
      </c>
      <c r="H247" s="85">
        <f>'12peso'!H247*'12var'!H247/100</f>
        <v>6.357E-4</v>
      </c>
      <c r="I247" s="85">
        <f>'12peso'!I247*'12var'!I247/100</f>
        <v>2.1559999999999998E-4</v>
      </c>
      <c r="J247" s="85">
        <f>'12peso'!J247*'12var'!J247/100</f>
        <v>1.2700999999999999E-4</v>
      </c>
      <c r="K247" s="85">
        <f>'12peso'!K247*'12var'!K247/100</f>
        <v>1.0052800000000001E-3</v>
      </c>
      <c r="L247" s="85">
        <f>'12peso'!L247*'12var'!L247/100</f>
        <v>6.958E-4</v>
      </c>
      <c r="M247" s="85">
        <f>'12peso'!M247*'12var'!M247/100</f>
        <v>2.7524000000000005E-4</v>
      </c>
      <c r="N247" s="85">
        <f>'12peso'!N247*'12var'!N247/100</f>
        <v>4.2355000000000002E-4</v>
      </c>
      <c r="O247" s="85">
        <f>'12peso'!O247*'12var'!O247/100</f>
        <v>4.6295E-4</v>
      </c>
      <c r="P247" s="85">
        <f>'12peso'!P247*'12var'!P247/100</f>
        <v>-5.7129999999999995E-4</v>
      </c>
      <c r="Q247" s="85">
        <f>'12peso'!Q247*'12var'!Q247/100</f>
        <v>3.6037999999999999E-4</v>
      </c>
      <c r="R247" s="85">
        <f>'12peso'!R247*'12var'!R247/100</f>
        <v>-1.7478E-4</v>
      </c>
      <c r="S247" s="85">
        <f>'12peso'!S247*'12var'!S247/100</f>
        <v>3.5630999999999998E-4</v>
      </c>
      <c r="T247" s="85">
        <f>'12peso'!T247*'12var'!T247/100</f>
        <v>3.1614000000000002E-4</v>
      </c>
      <c r="U247" s="85">
        <f>'12peso'!U247*'12var'!U247/100</f>
        <v>4.5743999999999993E-4</v>
      </c>
      <c r="V247" s="85">
        <f>'12peso'!V247*'12var'!V247/100</f>
        <v>1.2376000000000002E-3</v>
      </c>
      <c r="W247" s="85">
        <f>'12peso'!W247*'12var'!W247/100</f>
        <v>1.6590699999999999E-3</v>
      </c>
      <c r="X247" s="85">
        <f>'12peso'!X247*'12var'!X247/100</f>
        <v>-5.1410000000000008E-4</v>
      </c>
      <c r="Y247" s="85">
        <f>'12peso'!Y247*'12var'!Y247/100</f>
        <v>6.1567999999999996E-4</v>
      </c>
      <c r="Z247" s="85">
        <f>'12peso'!Z247*'12var'!Z247/100</f>
        <v>-5.9891999999999996E-4</v>
      </c>
      <c r="AA247" s="85">
        <f>'12peso'!AA247*'12var'!AA247/100</f>
        <v>1.1699799999999999E-3</v>
      </c>
      <c r="AB247" s="85">
        <f>'12peso'!AB247*'12var'!AB247/100</f>
        <v>9.6900000000000004E-6</v>
      </c>
      <c r="AC247" s="85">
        <f>'12peso'!AC247*'12var'!AC247/100</f>
        <v>1.17852E-3</v>
      </c>
      <c r="AD247" s="85">
        <f>'12peso'!AD247*'12var'!AD247/100</f>
        <v>-5.1515999999999997E-4</v>
      </c>
      <c r="AE247" s="85">
        <f>'12peso'!AE247*'12var'!AE247/100</f>
        <v>1.5391999999999999E-4</v>
      </c>
      <c r="AF247" s="85">
        <f>'12peso'!AF247*'12var'!AF247/100</f>
        <v>9.6600000000000006E-4</v>
      </c>
      <c r="AG247" s="85">
        <f>'12peso'!AG247*'12var'!AG247/100</f>
        <v>1.4452999999999998E-3</v>
      </c>
      <c r="AH247" s="85">
        <f>'12peso'!AH247*'12var'!AH247/100</f>
        <v>1.2518399999999999E-3</v>
      </c>
      <c r="AI247" s="85">
        <f>'12peso'!AI247*'12var'!AI247/100</f>
        <v>4.1285999999999997E-4</v>
      </c>
      <c r="AJ247" s="85">
        <f>'12peso'!AJ247*'12var'!AJ247/100</f>
        <v>5.5860000000000003E-4</v>
      </c>
      <c r="AK247" s="85">
        <f>'12peso'!AK247*'12var'!AK247/100</f>
        <v>-8.8200000000000003E-5</v>
      </c>
      <c r="AL247" s="85">
        <f>'12peso'!AL247*'12var'!AL247/100</f>
        <v>9.3599999999999998E-4</v>
      </c>
      <c r="AM247" s="85">
        <f>'12peso'!AM247*'12var'!AM247/100</f>
        <v>5.3190000000000008E-4</v>
      </c>
      <c r="AN247" s="85">
        <f>'12peso'!AN247*'12var'!AN247/100</f>
        <v>7.0147999999999999E-4</v>
      </c>
    </row>
    <row r="248" spans="1:40" x14ac:dyDescent="0.25">
      <c r="A248" s="64" t="str">
        <f>'12peso'!A248</f>
        <v>c</v>
      </c>
      <c r="B248" s="64" t="str">
        <f>'12peso'!B248</f>
        <v>nd</v>
      </c>
      <c r="C248" s="64" t="str">
        <f>'12peso'!C248</f>
        <v>i</v>
      </c>
      <c r="D248" s="64"/>
      <c r="E248" s="90">
        <f>'12peso'!E248</f>
        <v>2104016</v>
      </c>
      <c r="F248" s="88">
        <f>'12peso'!F248</f>
        <v>2104016</v>
      </c>
      <c r="G248" s="39" t="str">
        <f>'12peso'!G248</f>
        <v>Esponja de limpeza</v>
      </c>
      <c r="H248" s="85">
        <f>'12peso'!H248*'12var'!H248/100</f>
        <v>-2.5632000000000004E-4</v>
      </c>
      <c r="I248" s="85">
        <f>'12peso'!I248*'12var'!I248/100</f>
        <v>-1.8515E-4</v>
      </c>
      <c r="J248" s="85">
        <f>'12peso'!J248*'12var'!J248/100</f>
        <v>-4.9874999999999995E-4</v>
      </c>
      <c r="K248" s="85">
        <f>'12peso'!K248*'12var'!K248/100</f>
        <v>7.785E-4</v>
      </c>
      <c r="L248" s="85">
        <f>'12peso'!L248*'12var'!L248/100</f>
        <v>7.3220000000000007E-5</v>
      </c>
      <c r="M248" s="85">
        <f>'12peso'!M248*'12var'!M248/100</f>
        <v>4.176E-5</v>
      </c>
      <c r="N248" s="85">
        <f>'12peso'!N248*'12var'!N248/100</f>
        <v>-1.2528000000000002E-4</v>
      </c>
      <c r="O248" s="85">
        <f>'12peso'!O248*'12var'!O248/100</f>
        <v>6.7470000000000003E-5</v>
      </c>
      <c r="P248" s="85">
        <f>'12peso'!P248*'12var'!P248/100</f>
        <v>9.823E-5</v>
      </c>
      <c r="Q248" s="85">
        <f>'12peso'!Q248*'12var'!Q248/100</f>
        <v>-4.5320000000000001E-4</v>
      </c>
      <c r="R248" s="85">
        <f>'12peso'!R248*'12var'!R248/100</f>
        <v>3.8099999999999994E-4</v>
      </c>
      <c r="S248" s="85">
        <f>'12peso'!S248*'12var'!S248/100</f>
        <v>8.1279999999999994E-5</v>
      </c>
      <c r="T248" s="85">
        <f>'12peso'!T248*'12var'!T248/100</f>
        <v>4.7469999999999999E-4</v>
      </c>
      <c r="U248" s="85">
        <f>'12peso'!U248*'12var'!U248/100</f>
        <v>-5.2624000000000008E-4</v>
      </c>
      <c r="V248" s="85">
        <f>'12peso'!V248*'12var'!V248/100</f>
        <v>4.7215000000000001E-4</v>
      </c>
      <c r="W248" s="85">
        <f>'12peso'!W248*'12var'!W248/100</f>
        <v>2.2454999999999998E-4</v>
      </c>
      <c r="X248" s="85">
        <f>'12peso'!X248*'12var'!X248/100</f>
        <v>7.2854000000000007E-4</v>
      </c>
      <c r="Y248" s="85">
        <f>'12peso'!Y248*'12var'!Y248/100</f>
        <v>-6.0479999999999997E-5</v>
      </c>
      <c r="Z248" s="85">
        <f>'12peso'!Z248*'12var'!Z248/100</f>
        <v>-3.2192000000000001E-4</v>
      </c>
      <c r="AA248" s="85">
        <f>'12peso'!AA248*'12var'!AA248/100</f>
        <v>9.480999999999999E-4</v>
      </c>
      <c r="AB248" s="85">
        <f>'12peso'!AB248*'12var'!AB248/100</f>
        <v>-5.0800000000000002E-5</v>
      </c>
      <c r="AC248" s="85">
        <f>'12peso'!AC248*'12var'!AC248/100</f>
        <v>-1.2120000000000001E-4</v>
      </c>
      <c r="AD248" s="85">
        <f>'12peso'!AD248*'12var'!AD248/100</f>
        <v>4.8096E-4</v>
      </c>
      <c r="AE248" s="85">
        <f>'12peso'!AE248*'12var'!AE248/100</f>
        <v>-3.2695000000000001E-4</v>
      </c>
      <c r="AF248" s="85">
        <f>'12peso'!AF248*'12var'!AF248/100</f>
        <v>-1.1132E-4</v>
      </c>
      <c r="AG248" s="85">
        <f>'12peso'!AG248*'12var'!AG248/100</f>
        <v>2.3092000000000002E-4</v>
      </c>
      <c r="AH248" s="85">
        <f>'12peso'!AH248*'12var'!AH248/100</f>
        <v>3.3566999999999999E-4</v>
      </c>
      <c r="AI248" s="85">
        <f>'12peso'!AI248*'12var'!AI248/100</f>
        <v>1.41282E-3</v>
      </c>
      <c r="AJ248" s="85">
        <f>'12peso'!AJ248*'12var'!AJ248/100</f>
        <v>6.6430000000000005E-4</v>
      </c>
      <c r="AK248" s="85">
        <f>'12peso'!AK248*'12var'!AK248/100</f>
        <v>-3.9654999999999996E-4</v>
      </c>
      <c r="AL248" s="85">
        <f>'12peso'!AL248*'12var'!AL248/100</f>
        <v>-1.9342000000000003E-4</v>
      </c>
      <c r="AM248" s="85">
        <f>'12peso'!AM248*'12var'!AM248/100</f>
        <v>-2.7885000000000003E-4</v>
      </c>
      <c r="AN248" s="85">
        <f>'12peso'!AN248*'12var'!AN248/100</f>
        <v>-1.006E-5</v>
      </c>
    </row>
    <row r="249" spans="1:40" x14ac:dyDescent="0.25">
      <c r="A249" s="64" t="str">
        <f>'12peso'!A249</f>
        <v>c</v>
      </c>
      <c r="B249" s="64" t="str">
        <f>'12peso'!B249</f>
        <v>nd</v>
      </c>
      <c r="C249" s="64" t="str">
        <f>'12peso'!C249</f>
        <v>i</v>
      </c>
      <c r="D249" s="64"/>
      <c r="E249" s="90">
        <f>'12peso'!E249</f>
        <v>2104032</v>
      </c>
      <c r="F249" s="88">
        <f>'12peso'!F249</f>
        <v>2104032</v>
      </c>
      <c r="G249" s="39" t="str">
        <f>'12peso'!G249</f>
        <v>Amaciante</v>
      </c>
      <c r="H249" s="85">
        <f>'12peso'!H249*'12var'!H249/100</f>
        <v>-4.2979999999999998E-4</v>
      </c>
      <c r="I249" s="85">
        <f>'12peso'!I249*'12var'!I249/100</f>
        <v>7.7888000000000002E-4</v>
      </c>
      <c r="J249" s="85">
        <f>'12peso'!J249*'12var'!J249/100</f>
        <v>1.7079999999999999E-3</v>
      </c>
      <c r="K249" s="85">
        <f>'12peso'!K249*'12var'!K249/100</f>
        <v>1.7907499999999998E-3</v>
      </c>
      <c r="L249" s="85">
        <f>'12peso'!L249*'12var'!L249/100</f>
        <v>6.0955999999999998E-4</v>
      </c>
      <c r="M249" s="85">
        <f>'12peso'!M249*'12var'!M249/100</f>
        <v>8.0990000000000012E-4</v>
      </c>
      <c r="N249" s="85">
        <f>'12peso'!N249*'12var'!N249/100</f>
        <v>8.4018000000000005E-4</v>
      </c>
      <c r="O249" s="85">
        <f>'12peso'!O249*'12var'!O249/100</f>
        <v>1.4078400000000003E-3</v>
      </c>
      <c r="P249" s="85">
        <f>'12peso'!P249*'12var'!P249/100</f>
        <v>1.2913199999999999E-3</v>
      </c>
      <c r="Q249" s="85">
        <f>'12peso'!Q249*'12var'!Q249/100</f>
        <v>1.4755199999999999E-3</v>
      </c>
      <c r="R249" s="85">
        <f>'12peso'!R249*'12var'!R249/100</f>
        <v>-1.3301600000000002E-3</v>
      </c>
      <c r="S249" s="85">
        <f>'12peso'!S249*'12var'!S249/100</f>
        <v>-2.5160000000000004E-4</v>
      </c>
      <c r="T249" s="85">
        <f>'12peso'!T249*'12var'!T249/100</f>
        <v>5.4824000000000008E-4</v>
      </c>
      <c r="U249" s="85">
        <f>'12peso'!U249*'12var'!U249/100</f>
        <v>4.2194000000000004E-4</v>
      </c>
      <c r="V249" s="85">
        <f>'12peso'!V249*'12var'!V249/100</f>
        <v>2.0426999999999997E-3</v>
      </c>
      <c r="W249" s="85">
        <f>'12peso'!W249*'12var'!W249/100</f>
        <v>2.1300999999999998E-3</v>
      </c>
      <c r="X249" s="85">
        <f>'12peso'!X249*'12var'!X249/100</f>
        <v>1.5584100000000001E-3</v>
      </c>
      <c r="Y249" s="85">
        <f>'12peso'!Y249*'12var'!Y249/100</f>
        <v>1.7906000000000006E-4</v>
      </c>
      <c r="Z249" s="85">
        <f>'12peso'!Z249*'12var'!Z249/100</f>
        <v>6.6456000000000002E-4</v>
      </c>
      <c r="AA249" s="85">
        <f>'12peso'!AA249*'12var'!AA249/100</f>
        <v>3.8489999999999999E-5</v>
      </c>
      <c r="AB249" s="85">
        <f>'12peso'!AB249*'12var'!AB249/100</f>
        <v>8.7040000000000001E-4</v>
      </c>
      <c r="AC249" s="85">
        <f>'12peso'!AC249*'12var'!AC249/100</f>
        <v>4.1087999999999997E-4</v>
      </c>
      <c r="AD249" s="85">
        <f>'12peso'!AD249*'12var'!AD249/100</f>
        <v>4.0992000000000003E-4</v>
      </c>
      <c r="AE249" s="85">
        <f>'12peso'!AE249*'12var'!AE249/100</f>
        <v>7.7957999999999999E-4</v>
      </c>
      <c r="AF249" s="85">
        <f>'12peso'!AF249*'12var'!AF249/100</f>
        <v>5.4996999999999999E-4</v>
      </c>
      <c r="AG249" s="85">
        <f>'12peso'!AG249*'12var'!AG249/100</f>
        <v>6.5127000000000002E-4</v>
      </c>
      <c r="AH249" s="85">
        <f>'12peso'!AH249*'12var'!AH249/100</f>
        <v>2.7540000000000004E-3</v>
      </c>
      <c r="AI249" s="85">
        <f>'12peso'!AI249*'12var'!AI249/100</f>
        <v>2.4638999999999998E-3</v>
      </c>
      <c r="AJ249" s="85">
        <f>'12peso'!AJ249*'12var'!AJ249/100</f>
        <v>1.3974200000000001E-3</v>
      </c>
      <c r="AK249" s="85">
        <f>'12peso'!AK249*'12var'!AK249/100</f>
        <v>2.5511000000000002E-3</v>
      </c>
      <c r="AL249" s="85">
        <f>'12peso'!AL249*'12var'!AL249/100</f>
        <v>1.5753E-3</v>
      </c>
      <c r="AM249" s="85">
        <f>'12peso'!AM249*'12var'!AM249/100</f>
        <v>2.6190000000000002E-3</v>
      </c>
      <c r="AN249" s="85">
        <f>'12peso'!AN249*'12var'!AN249/100</f>
        <v>4.8055E-4</v>
      </c>
    </row>
    <row r="250" spans="1:40" x14ac:dyDescent="0.25">
      <c r="A250" s="64">
        <f>'12peso'!A250</f>
        <v>0</v>
      </c>
      <c r="B250" s="64">
        <f>'12peso'!B250</f>
        <v>0</v>
      </c>
      <c r="C250" s="64">
        <f>'12peso'!C250</f>
        <v>0</v>
      </c>
      <c r="D250" s="64"/>
      <c r="E250" s="113">
        <f>'12peso'!E250</f>
        <v>2200000</v>
      </c>
      <c r="F250" s="114">
        <f>'12peso'!F250</f>
        <v>22</v>
      </c>
      <c r="G250" s="99" t="str">
        <f>'12peso'!G250</f>
        <v>Combustíveis e energia</v>
      </c>
      <c r="H250" s="85">
        <f>'12peso'!H250*'12var'!H250/100</f>
        <v>-9.2455999999999997E-3</v>
      </c>
      <c r="I250" s="85">
        <f>'12peso'!I250*'12var'!I250/100</f>
        <v>1.330404E-2</v>
      </c>
      <c r="J250" s="85">
        <f>'12peso'!J250*'12var'!J250/100</f>
        <v>1.1449000000000001E-2</v>
      </c>
      <c r="K250" s="85">
        <f>'12peso'!K250*'12var'!K250/100</f>
        <v>2.2908499999999998E-2</v>
      </c>
      <c r="L250" s="85">
        <f>'12peso'!L250*'12var'!L250/100</f>
        <v>2.6078069999999998E-2</v>
      </c>
      <c r="M250" s="85">
        <f>'12peso'!M250*'12var'!M250/100</f>
        <v>-1.925406E-2</v>
      </c>
      <c r="N250" s="85">
        <f>'12peso'!N250*'12var'!N250/100</f>
        <v>3.1928400000000006E-3</v>
      </c>
      <c r="O250" s="85">
        <f>'12peso'!O250*'12var'!O250/100</f>
        <v>-3.3174120000000001E-2</v>
      </c>
      <c r="P250" s="85">
        <f>'12peso'!P250*'12var'!P250/100</f>
        <v>4.1331E-2</v>
      </c>
      <c r="Q250" s="85">
        <f>'12peso'!Q250*'12var'!Q250/100</f>
        <v>-2.7046199999999996E-3</v>
      </c>
      <c r="R250" s="85">
        <f>'12peso'!R250*'12var'!R250/100</f>
        <v>5.6426579999999997E-2</v>
      </c>
      <c r="S250" s="85">
        <f>'12peso'!S250*'12var'!S250/100</f>
        <v>4.5975479999999999E-2</v>
      </c>
      <c r="T250" s="85">
        <f>'12peso'!T250*'12var'!T250/100</f>
        <v>-0.1269277</v>
      </c>
      <c r="U250" s="85">
        <f>'12peso'!U250*'12var'!U250/100</f>
        <v>-0.47403081000000002</v>
      </c>
      <c r="V250" s="85">
        <f>'12peso'!V250*'12var'!V250/100</f>
        <v>1.8124139999999997E-2</v>
      </c>
      <c r="W250" s="85">
        <f>'12peso'!W250*'12var'!W250/100</f>
        <v>-2.3135400000000002E-3</v>
      </c>
      <c r="X250" s="85">
        <f>'12peso'!X250*'12var'!X250/100</f>
        <v>5.3655000000000005E-3</v>
      </c>
      <c r="Y250" s="85">
        <f>'12peso'!Y250*'12var'!Y250/100</f>
        <v>7.6468000000000005E-3</v>
      </c>
      <c r="Z250" s="85">
        <f>'12peso'!Z250*'12var'!Z250/100</f>
        <v>1.5285200000000001E-2</v>
      </c>
      <c r="AA250" s="85">
        <f>'12peso'!AA250*'12var'!AA250/100</f>
        <v>1.8027789999999998E-2</v>
      </c>
      <c r="AB250" s="85">
        <f>'12peso'!AB250*'12var'!AB250/100</f>
        <v>3.1911009999999997E-2</v>
      </c>
      <c r="AC250" s="85">
        <f>'12peso'!AC250*'12var'!AC250/100</f>
        <v>1.9315999999999999E-3</v>
      </c>
      <c r="AD250" s="85">
        <f>'12peso'!AD250*'12var'!AD250/100</f>
        <v>4.7271359999999998E-2</v>
      </c>
      <c r="AE250" s="85">
        <f>'12peso'!AE250*'12var'!AE250/100</f>
        <v>1.199421E-2</v>
      </c>
      <c r="AF250" s="85">
        <f>'12peso'!AF250*'12var'!AF250/100</f>
        <v>-6.2084800000000006E-3</v>
      </c>
      <c r="AG250" s="85">
        <f>'12peso'!AG250*'12var'!AG250/100</f>
        <v>1.8492959999999999E-2</v>
      </c>
      <c r="AH250" s="85">
        <f>'12peso'!AH250*'12var'!AH250/100</f>
        <v>-2.2298679999999998E-2</v>
      </c>
      <c r="AI250" s="85">
        <f>'12peso'!AI250*'12var'!AI250/100</f>
        <v>4.4693679999999993E-2</v>
      </c>
      <c r="AJ250" s="85">
        <f>'12peso'!AJ250*'12var'!AJ250/100</f>
        <v>9.9735539999999998E-2</v>
      </c>
      <c r="AK250" s="85">
        <f>'12peso'!AK250*'12var'!AK250/100</f>
        <v>4.6647600000000004E-3</v>
      </c>
      <c r="AL250" s="85">
        <f>'12peso'!AL250*'12var'!AL250/100</f>
        <v>0.12172210000000001</v>
      </c>
      <c r="AM250" s="85">
        <f>'12peso'!AM250*'12var'!AM250/100</f>
        <v>4.6373319999999996E-2</v>
      </c>
      <c r="AN250" s="85">
        <f>'12peso'!AN250*'12var'!AN250/100</f>
        <v>6.6951119999999989E-2</v>
      </c>
    </row>
    <row r="251" spans="1:40" x14ac:dyDescent="0.25">
      <c r="A251" s="125">
        <f>'12peso'!A251</f>
        <v>0</v>
      </c>
      <c r="B251" s="125">
        <f>'12peso'!B251</f>
        <v>0</v>
      </c>
      <c r="C251" s="125">
        <f>'12peso'!C251</f>
        <v>0</v>
      </c>
      <c r="D251" s="64"/>
      <c r="E251" s="113">
        <f>'12peso'!E251</f>
        <v>2201000</v>
      </c>
      <c r="F251" s="114">
        <f>'12peso'!F251</f>
        <v>2201</v>
      </c>
      <c r="G251" s="99" t="str">
        <f>'12peso'!G251</f>
        <v>Combustíveis (domésticos)</v>
      </c>
      <c r="H251" s="85">
        <f>'12peso'!H251*'12var'!H251/100</f>
        <v>3.6982999999999999E-3</v>
      </c>
      <c r="I251" s="85">
        <f>'12peso'!I251*'12var'!I251/100</f>
        <v>8.2123799999999983E-3</v>
      </c>
      <c r="J251" s="85">
        <f>'12peso'!J251*'12var'!J251/100</f>
        <v>4.5330200000000005E-3</v>
      </c>
      <c r="K251" s="85">
        <f>'12peso'!K251*'12var'!K251/100</f>
        <v>7.1682000000000004E-3</v>
      </c>
      <c r="L251" s="85">
        <f>'12peso'!L251*'12var'!L251/100</f>
        <v>1.6720200000000002E-3</v>
      </c>
      <c r="M251" s="85">
        <f>'12peso'!M251*'12var'!M251/100</f>
        <v>3.4550599999999998E-3</v>
      </c>
      <c r="N251" s="85">
        <f>'12peso'!N251*'12var'!N251/100</f>
        <v>1.5519399999999999E-3</v>
      </c>
      <c r="O251" s="85">
        <f>'12peso'!O251*'12var'!O251/100</f>
        <v>-5.3554499999999994E-3</v>
      </c>
      <c r="P251" s="85">
        <f>'12peso'!P251*'12var'!P251/100</f>
        <v>1.3804829999999999E-2</v>
      </c>
      <c r="Q251" s="85">
        <f>'12peso'!Q251*'12var'!Q251/100</f>
        <v>5.4588200000000005E-3</v>
      </c>
      <c r="R251" s="85">
        <f>'12peso'!R251*'12var'!R251/100</f>
        <v>1.1019570000000001E-2</v>
      </c>
      <c r="S251" s="85">
        <f>'12peso'!S251*'12var'!S251/100</f>
        <v>4.6359299999999999E-3</v>
      </c>
      <c r="T251" s="85">
        <f>'12peso'!T251*'12var'!T251/100</f>
        <v>3.6697799999999997E-3</v>
      </c>
      <c r="U251" s="85">
        <f>'12peso'!U251*'12var'!U251/100</f>
        <v>7.7701800000000007E-3</v>
      </c>
      <c r="V251" s="85">
        <f>'12peso'!V251*'12var'!V251/100</f>
        <v>3.1806E-3</v>
      </c>
      <c r="W251" s="85">
        <f>'12peso'!W251*'12var'!W251/100</f>
        <v>4.4672800000000006E-3</v>
      </c>
      <c r="X251" s="85">
        <f>'12peso'!X251*'12var'!X251/100</f>
        <v>1.5255499999999999E-3</v>
      </c>
      <c r="Y251" s="85">
        <f>'12peso'!Y251*'12var'!Y251/100</f>
        <v>4.5653400000000002E-3</v>
      </c>
      <c r="Z251" s="85">
        <f>'12peso'!Z251*'12var'!Z251/100</f>
        <v>2.3443999999999998E-4</v>
      </c>
      <c r="AA251" s="85">
        <f>'12peso'!AA251*'12var'!AA251/100</f>
        <v>2.8130399999999993E-3</v>
      </c>
      <c r="AB251" s="85">
        <f>'12peso'!AB251*'12var'!AB251/100</f>
        <v>2.2390929999999996E-2</v>
      </c>
      <c r="AC251" s="85">
        <f>'12peso'!AC251*'12var'!AC251/100</f>
        <v>1.7619399999999997E-2</v>
      </c>
      <c r="AD251" s="85">
        <f>'12peso'!AD251*'12var'!AD251/100</f>
        <v>4.2052499999999998E-3</v>
      </c>
      <c r="AE251" s="85">
        <f>'12peso'!AE251*'12var'!AE251/100</f>
        <v>3.8371200000000007E-3</v>
      </c>
      <c r="AF251" s="85">
        <f>'12peso'!AF251*'12var'!AF251/100</f>
        <v>1.0817999999999999E-3</v>
      </c>
      <c r="AG251" s="85">
        <f>'12peso'!AG251*'12var'!AG251/100</f>
        <v>1.7945999999999997E-3</v>
      </c>
      <c r="AH251" s="85">
        <f>'12peso'!AH251*'12var'!AH251/100</f>
        <v>4.7607999999999998E-4</v>
      </c>
      <c r="AI251" s="85">
        <f>'12peso'!AI251*'12var'!AI251/100</f>
        <v>2.4786299999999999E-3</v>
      </c>
      <c r="AJ251" s="85">
        <f>'12peso'!AJ251*'12var'!AJ251/100</f>
        <v>1.87952E-3</v>
      </c>
      <c r="AK251" s="85">
        <f>'12peso'!AK251*'12var'!AK251/100</f>
        <v>1.2877699999999999E-3</v>
      </c>
      <c r="AL251" s="85">
        <f>'12peso'!AL251*'12var'!AL251/100</f>
        <v>-8.1704000000000011E-4</v>
      </c>
      <c r="AM251" s="85">
        <f>'12peso'!AM251*'12var'!AM251/100</f>
        <v>-3.4998E-3</v>
      </c>
      <c r="AN251" s="85">
        <f>'12peso'!AN251*'12var'!AN251/100</f>
        <v>2.772639E-2</v>
      </c>
    </row>
    <row r="252" spans="1:40" x14ac:dyDescent="0.25">
      <c r="A252" s="125" t="str">
        <f>'12peso'!A252</f>
        <v>nc</v>
      </c>
      <c r="B252" s="125" t="str">
        <f>'12peso'!B252</f>
        <v>nd</v>
      </c>
      <c r="C252" s="125" t="str">
        <f>'12peso'!C252</f>
        <v>i</v>
      </c>
      <c r="D252" s="64"/>
      <c r="E252" s="90">
        <f>'12peso'!E252</f>
        <v>2201003</v>
      </c>
      <c r="F252" s="88">
        <f>'12peso'!F252</f>
        <v>2201003</v>
      </c>
      <c r="G252" s="39" t="str">
        <f>'12peso'!G252</f>
        <v>Carvão vegetal</v>
      </c>
      <c r="H252" s="85">
        <f>'12peso'!H252*'12var'!H252/100</f>
        <v>1.6236000000000001E-4</v>
      </c>
      <c r="I252" s="85">
        <f>'12peso'!I252*'12var'!I252/100</f>
        <v>-1.0064E-4</v>
      </c>
      <c r="J252" s="85">
        <f>'12peso'!J252*'12var'!J252/100</f>
        <v>-5.0159999999999994E-5</v>
      </c>
      <c r="K252" s="85">
        <f>'12peso'!K252*'12var'!K252/100</f>
        <v>-5.8739999999999997E-5</v>
      </c>
      <c r="L252" s="85">
        <f>'12peso'!L252*'12var'!L252/100</f>
        <v>2.2272000000000001E-4</v>
      </c>
      <c r="M252" s="85">
        <f>'12peso'!M252*'12var'!M252/100</f>
        <v>-1.1088E-4</v>
      </c>
      <c r="N252" s="85">
        <f>'12peso'!N252*'12var'!N252/100</f>
        <v>3.5750000000000002E-5</v>
      </c>
      <c r="O252" s="85">
        <f>'12peso'!O252*'12var'!O252/100</f>
        <v>-1.0399999999999999E-5</v>
      </c>
      <c r="P252" s="85">
        <f>'12peso'!P252*'12var'!P252/100</f>
        <v>6.3700000000000003E-5</v>
      </c>
      <c r="Q252" s="85">
        <f>'12peso'!Q252*'12var'!Q252/100</f>
        <v>4.2249999999999997E-5</v>
      </c>
      <c r="R252" s="85">
        <f>'12peso'!R252*'12var'!R252/100</f>
        <v>1.4365E-4</v>
      </c>
      <c r="S252" s="85">
        <f>'12peso'!S252*'12var'!S252/100</f>
        <v>-2.904E-5</v>
      </c>
      <c r="T252" s="85">
        <f>'12peso'!T252*'12var'!T252/100</f>
        <v>-1.9272000000000001E-4</v>
      </c>
      <c r="U252" s="85">
        <f>'12peso'!U252*'12var'!U252/100</f>
        <v>6.7410000000000007E-5</v>
      </c>
      <c r="V252" s="85">
        <f>'12peso'!V252*'12var'!V252/100</f>
        <v>-2.4320000000000001E-5</v>
      </c>
      <c r="W252" s="85">
        <f>'12peso'!W252*'12var'!W252/100</f>
        <v>1.9151999999999998E-4</v>
      </c>
      <c r="X252" s="85">
        <f>'12peso'!X252*'12var'!X252/100</f>
        <v>1.5209999999999998E-4</v>
      </c>
      <c r="Y252" s="85">
        <f>'12peso'!Y252*'12var'!Y252/100</f>
        <v>-6.7319999999999999E-5</v>
      </c>
      <c r="Z252" s="85">
        <f>'12peso'!Z252*'12var'!Z252/100</f>
        <v>-8.4499999999999987E-6</v>
      </c>
      <c r="AA252" s="85">
        <f>'12peso'!AA252*'12var'!AA252/100</f>
        <v>-2.1905000000000001E-4</v>
      </c>
      <c r="AB252" s="85">
        <f>'12peso'!AB252*'12var'!AB252/100</f>
        <v>4.2462000000000001E-4</v>
      </c>
      <c r="AC252" s="85">
        <f>'12peso'!AC252*'12var'!AC252/100</f>
        <v>4.2042000000000002E-4</v>
      </c>
      <c r="AD252" s="85">
        <f>'12peso'!AD252*'12var'!AD252/100</f>
        <v>1.3440000000000001E-4</v>
      </c>
      <c r="AE252" s="85">
        <f>'12peso'!AE252*'12var'!AE252/100</f>
        <v>1.2496E-4</v>
      </c>
      <c r="AF252" s="85">
        <f>'12peso'!AF252*'12var'!AF252/100</f>
        <v>1.7999999999999998E-4</v>
      </c>
      <c r="AG252" s="85">
        <f>'12peso'!AG252*'12var'!AG252/100</f>
        <v>1.314E-4</v>
      </c>
      <c r="AH252" s="85">
        <f>'12peso'!AH252*'12var'!AH252/100</f>
        <v>-5.4019999999999994E-5</v>
      </c>
      <c r="AI252" s="85">
        <f>'12peso'!AI252*'12var'!AI252/100</f>
        <v>-5.84E-6</v>
      </c>
      <c r="AJ252" s="85">
        <f>'12peso'!AJ252*'12var'!AJ252/100</f>
        <v>1.7784000000000002E-4</v>
      </c>
      <c r="AK252" s="85">
        <f>'12peso'!AK252*'12var'!AK252/100</f>
        <v>1.4948000000000001E-4</v>
      </c>
      <c r="AL252" s="85">
        <f>'12peso'!AL252*'12var'!AL252/100</f>
        <v>0</v>
      </c>
      <c r="AM252" s="85">
        <f>'12peso'!AM252*'12var'!AM252/100</f>
        <v>2.1675000000000001E-4</v>
      </c>
      <c r="AN252" s="85">
        <f>'12peso'!AN252*'12var'!AN252/100</f>
        <v>1.3321000000000001E-4</v>
      </c>
    </row>
    <row r="253" spans="1:40" x14ac:dyDescent="0.25">
      <c r="A253" s="125" t="str">
        <f>'12peso'!A253</f>
        <v>m</v>
      </c>
      <c r="B253" s="125" t="str">
        <f>'12peso'!B253</f>
        <v>m</v>
      </c>
      <c r="C253" s="125" t="str">
        <f>'12peso'!C253</f>
        <v>m</v>
      </c>
      <c r="D253" s="64"/>
      <c r="E253" s="90">
        <f>'12peso'!E253</f>
        <v>2201004</v>
      </c>
      <c r="F253" s="88">
        <f>'12peso'!F253</f>
        <v>2201004</v>
      </c>
      <c r="G253" s="39" t="str">
        <f>'12peso'!G253</f>
        <v>Gás de botijão</v>
      </c>
      <c r="H253" s="85">
        <f>'12peso'!H253*'12var'!H253/100</f>
        <v>5.5525000000000008E-4</v>
      </c>
      <c r="I253" s="85">
        <f>'12peso'!I253*'12var'!I253/100</f>
        <v>7.9567199999999987E-3</v>
      </c>
      <c r="J253" s="85">
        <f>'12peso'!J253*'12var'!J253/100</f>
        <v>4.5432100000000007E-3</v>
      </c>
      <c r="K253" s="85">
        <f>'12peso'!K253*'12var'!K253/100</f>
        <v>7.2150000000000018E-3</v>
      </c>
      <c r="L253" s="85">
        <f>'12peso'!L253*'12var'!L253/100</f>
        <v>1.4433900000000001E-3</v>
      </c>
      <c r="M253" s="85">
        <f>'12peso'!M253*'12var'!M253/100</f>
        <v>7.7511000000000008E-4</v>
      </c>
      <c r="N253" s="85">
        <f>'12peso'!N253*'12var'!N253/100</f>
        <v>1.3286399999999999E-3</v>
      </c>
      <c r="O253" s="85">
        <f>'12peso'!O253*'12var'!O253/100</f>
        <v>-5.2977599999999994E-3</v>
      </c>
      <c r="P253" s="85">
        <f>'12peso'!P253*'12var'!P253/100</f>
        <v>1.3891260000000001E-2</v>
      </c>
      <c r="Q253" s="85">
        <f>'12peso'!Q253*'12var'!Q253/100</f>
        <v>5.3958799999999996E-3</v>
      </c>
      <c r="R253" s="85">
        <f>'12peso'!R253*'12var'!R253/100</f>
        <v>1.088802E-2</v>
      </c>
      <c r="S253" s="85">
        <f>'12peso'!S253*'12var'!S253/100</f>
        <v>3.9736799999999994E-3</v>
      </c>
      <c r="T253" s="85">
        <f>'12peso'!T253*'12var'!T253/100</f>
        <v>1.6486499999999998E-3</v>
      </c>
      <c r="U253" s="85">
        <f>'12peso'!U253*'12var'!U253/100</f>
        <v>7.4208399999999997E-3</v>
      </c>
      <c r="V253" s="85">
        <f>'12peso'!V253*'12var'!V253/100</f>
        <v>3.16709E-3</v>
      </c>
      <c r="W253" s="85">
        <f>'12peso'!W253*'12var'!W253/100</f>
        <v>4.250610000000001E-3</v>
      </c>
      <c r="X253" s="85">
        <f>'12peso'!X253*'12var'!X253/100</f>
        <v>1.30572E-3</v>
      </c>
      <c r="Y253" s="85">
        <f>'12peso'!Y253*'12var'!Y253/100</f>
        <v>2.8220400000000001E-3</v>
      </c>
      <c r="Z253" s="85">
        <f>'12peso'!Z253*'12var'!Z253/100</f>
        <v>-7.599900000000001E-4</v>
      </c>
      <c r="AA253" s="85">
        <f>'12peso'!AA253*'12var'!AA253/100</f>
        <v>3.03688E-3</v>
      </c>
      <c r="AB253" s="85">
        <f>'12peso'!AB253*'12var'!AB253/100</f>
        <v>2.1812519999999998E-2</v>
      </c>
      <c r="AC253" s="85">
        <f>'12peso'!AC253*'12var'!AC253/100</f>
        <v>1.7211479999999998E-2</v>
      </c>
      <c r="AD253" s="85">
        <f>'12peso'!AD253*'12var'!AD253/100</f>
        <v>4.01184E-3</v>
      </c>
      <c r="AE253" s="85">
        <f>'12peso'!AE253*'12var'!AE253/100</f>
        <v>3.55968E-3</v>
      </c>
      <c r="AF253" s="85">
        <f>'12peso'!AF253*'12var'!AF253/100</f>
        <v>1.4539200000000003E-3</v>
      </c>
      <c r="AG253" s="85">
        <f>'12peso'!AG253*'12var'!AG253/100</f>
        <v>1.7815999999999999E-3</v>
      </c>
      <c r="AH253" s="85">
        <f>'12peso'!AH253*'12var'!AH253/100</f>
        <v>1.1081E-4</v>
      </c>
      <c r="AI253" s="85">
        <f>'12peso'!AI253*'12var'!AI253/100</f>
        <v>2.4169200000000004E-3</v>
      </c>
      <c r="AJ253" s="85">
        <f>'12peso'!AJ253*'12var'!AJ253/100</f>
        <v>1.7494399999999999E-3</v>
      </c>
      <c r="AK253" s="85">
        <f>'12peso'!AK253*'12var'!AK253/100</f>
        <v>1.0895000000000001E-4</v>
      </c>
      <c r="AL253" s="85">
        <f>'12peso'!AL253*'12var'!AL253/100</f>
        <v>-8.6815999999999987E-4</v>
      </c>
      <c r="AM253" s="85">
        <f>'12peso'!AM253*'12var'!AM253/100</f>
        <v>-3.6876400000000003E-3</v>
      </c>
      <c r="AN253" s="85">
        <f>'12peso'!AN253*'12var'!AN253/100</f>
        <v>2.7489E-2</v>
      </c>
    </row>
    <row r="254" spans="1:40" x14ac:dyDescent="0.25">
      <c r="A254" s="64" t="str">
        <f>'12peso'!A254</f>
        <v>m</v>
      </c>
      <c r="B254" s="64" t="str">
        <f>'12peso'!B254</f>
        <v>m</v>
      </c>
      <c r="C254" s="64" t="str">
        <f>'12peso'!C254</f>
        <v>m</v>
      </c>
      <c r="D254" s="64"/>
      <c r="E254" s="90">
        <f>'12peso'!E254</f>
        <v>2201005</v>
      </c>
      <c r="F254" s="88">
        <f>'12peso'!F254</f>
        <v>2201005</v>
      </c>
      <c r="G254" s="39" t="str">
        <f>'12peso'!G254</f>
        <v>Gás encanado</v>
      </c>
      <c r="H254" s="85">
        <f>'12peso'!H254*'12var'!H254/100</f>
        <v>3.0511799999999993E-3</v>
      </c>
      <c r="I254" s="85">
        <f>'12peso'!I254*'12var'!I254/100</f>
        <v>3.3668999999999995E-4</v>
      </c>
      <c r="J254" s="85">
        <f>'12peso'!J254*'12var'!J254/100</f>
        <v>0</v>
      </c>
      <c r="K254" s="85">
        <f>'12peso'!K254*'12var'!K254/100</f>
        <v>0</v>
      </c>
      <c r="L254" s="85">
        <f>'12peso'!L254*'12var'!L254/100</f>
        <v>0</v>
      </c>
      <c r="M254" s="85">
        <f>'12peso'!M254*'12var'!M254/100</f>
        <v>2.7709200000000001E-3</v>
      </c>
      <c r="N254" s="85">
        <f>'12peso'!N254*'12var'!N254/100</f>
        <v>1.9224000000000002E-4</v>
      </c>
      <c r="O254" s="85">
        <f>'12peso'!O254*'12var'!O254/100</f>
        <v>0</v>
      </c>
      <c r="P254" s="85">
        <f>'12peso'!P254*'12var'!P254/100</f>
        <v>-1.1144000000000002E-4</v>
      </c>
      <c r="Q254" s="85">
        <f>'12peso'!Q254*'12var'!Q254/100</f>
        <v>-1.5800000000000001E-5</v>
      </c>
      <c r="R254" s="85">
        <f>'12peso'!R254*'12var'!R254/100</f>
        <v>0</v>
      </c>
      <c r="S254" s="85">
        <f>'12peso'!S254*'12var'!S254/100</f>
        <v>7.1162000000000005E-4</v>
      </c>
      <c r="T254" s="85">
        <f>'12peso'!T254*'12var'!T254/100</f>
        <v>2.1946100000000001E-3</v>
      </c>
      <c r="U254" s="85">
        <f>'12peso'!U254*'12var'!U254/100</f>
        <v>2.2316E-4</v>
      </c>
      <c r="V254" s="85">
        <f>'12peso'!V254*'12var'!V254/100</f>
        <v>7.1639999999999998E-5</v>
      </c>
      <c r="W254" s="85">
        <f>'12peso'!W254*'12var'!W254/100</f>
        <v>7.9300000000000003E-6</v>
      </c>
      <c r="X254" s="85">
        <f>'12peso'!X254*'12var'!X254/100</f>
        <v>0</v>
      </c>
      <c r="Y254" s="85">
        <f>'12peso'!Y254*'12var'!Y254/100</f>
        <v>1.8235199999999999E-3</v>
      </c>
      <c r="Z254" s="85">
        <f>'12peso'!Z254*'12var'!Z254/100</f>
        <v>9.2000000000000003E-4</v>
      </c>
      <c r="AA254" s="85">
        <f>'12peso'!AA254*'12var'!AA254/100</f>
        <v>0</v>
      </c>
      <c r="AB254" s="85">
        <f>'12peso'!AB254*'12var'!AB254/100</f>
        <v>6.4640000000000005E-5</v>
      </c>
      <c r="AC254" s="85">
        <f>'12peso'!AC254*'12var'!AC254/100</f>
        <v>8.0500000000000009E-6</v>
      </c>
      <c r="AD254" s="85">
        <f>'12peso'!AD254*'12var'!AD254/100</f>
        <v>0</v>
      </c>
      <c r="AE254" s="85">
        <f>'12peso'!AE254*'12var'!AE254/100</f>
        <v>7.1639999999999998E-5</v>
      </c>
      <c r="AF254" s="85">
        <f>'12peso'!AF254*'12var'!AF254/100</f>
        <v>-5.9670000000000003E-4</v>
      </c>
      <c r="AG254" s="85">
        <f>'12peso'!AG254*'12var'!AG254/100</f>
        <v>-2.2649999999999995E-5</v>
      </c>
      <c r="AH254" s="85">
        <f>'12peso'!AH254*'12var'!AH254/100</f>
        <v>4.4073000000000002E-4</v>
      </c>
      <c r="AI254" s="85">
        <f>'12peso'!AI254*'12var'!AI254/100</f>
        <v>3.7150000000000002E-5</v>
      </c>
      <c r="AJ254" s="85">
        <f>'12peso'!AJ254*'12var'!AJ254/100</f>
        <v>0</v>
      </c>
      <c r="AK254" s="85">
        <f>'12peso'!AK254*'12var'!AK254/100</f>
        <v>1.0996199999999999E-3</v>
      </c>
      <c r="AL254" s="85">
        <f>'12peso'!AL254*'12var'!AL254/100</f>
        <v>5.9680000000000005E-5</v>
      </c>
      <c r="AM254" s="85">
        <f>'12peso'!AM254*'12var'!AM254/100</f>
        <v>0</v>
      </c>
      <c r="AN254" s="85">
        <f>'12peso'!AN254*'12var'!AN254/100</f>
        <v>7.4399999999999992E-5</v>
      </c>
    </row>
    <row r="255" spans="1:40" x14ac:dyDescent="0.25">
      <c r="A255" s="64">
        <f>'12peso'!A255</f>
        <v>0</v>
      </c>
      <c r="B255" s="64">
        <f>'12peso'!B255</f>
        <v>0</v>
      </c>
      <c r="C255" s="64">
        <f>'12peso'!C255</f>
        <v>0</v>
      </c>
      <c r="D255" s="64"/>
      <c r="E255" s="113">
        <f>'12peso'!E255</f>
        <v>2202000</v>
      </c>
      <c r="F255" s="114">
        <f>'12peso'!F255</f>
        <v>2202</v>
      </c>
      <c r="G255" s="99" t="str">
        <f>'12peso'!G255</f>
        <v>Energia elétrica residencial</v>
      </c>
      <c r="H255" s="85">
        <f>'12peso'!H255*'12var'!H255/100</f>
        <v>-1.3033240000000001E-2</v>
      </c>
      <c r="I255" s="85">
        <f>'12peso'!I255*'12var'!I255/100</f>
        <v>5.0961000000000001E-3</v>
      </c>
      <c r="J255" s="85">
        <f>'12peso'!J255*'12var'!J255/100</f>
        <v>7.112069999999999E-3</v>
      </c>
      <c r="K255" s="85">
        <f>'12peso'!K255*'12var'!K255/100</f>
        <v>1.5580660000000001E-2</v>
      </c>
      <c r="L255" s="85">
        <f>'12peso'!L255*'12var'!L255/100</f>
        <v>2.434176E-2</v>
      </c>
      <c r="M255" s="85">
        <f>'12peso'!M255*'12var'!M255/100</f>
        <v>-2.2732430000000005E-2</v>
      </c>
      <c r="N255" s="85">
        <f>'12peso'!N255*'12var'!N255/100</f>
        <v>1.3469600000000001E-3</v>
      </c>
      <c r="O255" s="85">
        <f>'12peso'!O255*'12var'!O255/100</f>
        <v>-2.7840689999999998E-2</v>
      </c>
      <c r="P255" s="85">
        <f>'12peso'!P255*'12var'!P255/100</f>
        <v>2.7494580000000001E-2</v>
      </c>
      <c r="Q255" s="85">
        <f>'12peso'!Q255*'12var'!Q255/100</f>
        <v>-7.9701599999999987E-3</v>
      </c>
      <c r="R255" s="85">
        <f>'12peso'!R255*'12var'!R255/100</f>
        <v>4.5448919999999997E-2</v>
      </c>
      <c r="S255" s="85">
        <f>'12peso'!S255*'12var'!S255/100</f>
        <v>4.1485000000000001E-2</v>
      </c>
      <c r="T255" s="85">
        <f>'12peso'!T255*'12var'!T255/100</f>
        <v>-0.13032812000000002</v>
      </c>
      <c r="U255" s="85">
        <f>'12peso'!U255*'12var'!U255/100</f>
        <v>-0.48173852000000006</v>
      </c>
      <c r="V255" s="85">
        <f>'12peso'!V255*'12var'!V255/100</f>
        <v>1.4730100000000001E-2</v>
      </c>
      <c r="W255" s="85">
        <f>'12peso'!W255*'12var'!W255/100</f>
        <v>-6.7007500000000001E-3</v>
      </c>
      <c r="X255" s="85">
        <f>'12peso'!X255*'12var'!X255/100</f>
        <v>3.9884999999999999E-3</v>
      </c>
      <c r="Y255" s="85">
        <f>'12peso'!Y255*'12var'!Y255/100</f>
        <v>3.1834799999999998E-3</v>
      </c>
      <c r="Z255" s="85">
        <f>'12peso'!Z255*'12var'!Z255/100</f>
        <v>1.5364779999999998E-2</v>
      </c>
      <c r="AA255" s="85">
        <f>'12peso'!AA255*'12var'!AA255/100</f>
        <v>1.518252E-2</v>
      </c>
      <c r="AB255" s="85">
        <f>'12peso'!AB255*'12var'!AB255/100</f>
        <v>9.6206399999999997E-3</v>
      </c>
      <c r="AC255" s="85">
        <f>'12peso'!AC255*'12var'!AC255/100</f>
        <v>-1.5501659999999997E-2</v>
      </c>
      <c r="AD255" s="85">
        <f>'12peso'!AD255*'12var'!AD255/100</f>
        <v>4.3059709999999994E-2</v>
      </c>
      <c r="AE255" s="85">
        <f>'12peso'!AE255*'12var'!AE255/100</f>
        <v>8.2769999999999996E-3</v>
      </c>
      <c r="AF255" s="85">
        <f>'12peso'!AF255*'12var'!AF255/100</f>
        <v>-7.2314100000000006E-3</v>
      </c>
      <c r="AG255" s="85">
        <f>'12peso'!AG255*'12var'!AG255/100</f>
        <v>1.6735320000000001E-2</v>
      </c>
      <c r="AH255" s="85">
        <f>'12peso'!AH255*'12var'!AH255/100</f>
        <v>-2.3093279999999997E-2</v>
      </c>
      <c r="AI255" s="85">
        <f>'12peso'!AI255*'12var'!AI255/100</f>
        <v>4.223988E-2</v>
      </c>
      <c r="AJ255" s="85">
        <f>'12peso'!AJ255*'12var'!AJ255/100</f>
        <v>9.7650909999999994E-2</v>
      </c>
      <c r="AK255" s="85">
        <f>'12peso'!AK255*'12var'!AK255/100</f>
        <v>3.53171E-3</v>
      </c>
      <c r="AL255" s="85">
        <f>'12peso'!AL255*'12var'!AL255/100</f>
        <v>0.12246035999999999</v>
      </c>
      <c r="AM255" s="85">
        <f>'12peso'!AM255*'12var'!AM255/100</f>
        <v>4.9827360000000001E-2</v>
      </c>
      <c r="AN255" s="85">
        <f>'12peso'!AN255*'12var'!AN255/100</f>
        <v>3.9361470000000003E-2</v>
      </c>
    </row>
    <row r="256" spans="1:40" x14ac:dyDescent="0.25">
      <c r="A256" s="64" t="str">
        <f>'12peso'!A256</f>
        <v>m</v>
      </c>
      <c r="B256" s="64" t="str">
        <f>'12peso'!B256</f>
        <v>m</v>
      </c>
      <c r="C256" s="64" t="str">
        <f>'12peso'!C256</f>
        <v>m</v>
      </c>
      <c r="D256" s="64"/>
      <c r="E256" s="90">
        <f>'12peso'!E256</f>
        <v>2202003</v>
      </c>
      <c r="F256" s="88">
        <f>'12peso'!F256</f>
        <v>2202003</v>
      </c>
      <c r="G256" s="39" t="str">
        <f>'12peso'!G256</f>
        <v>Energia elétrica residencial</v>
      </c>
      <c r="H256" s="85">
        <f>'12peso'!H256*'12var'!H256/100</f>
        <v>-1.3033240000000001E-2</v>
      </c>
      <c r="I256" s="85">
        <f>'12peso'!I256*'12var'!I256/100</f>
        <v>5.0961000000000001E-3</v>
      </c>
      <c r="J256" s="85">
        <f>'12peso'!J256*'12var'!J256/100</f>
        <v>7.112069999999999E-3</v>
      </c>
      <c r="K256" s="85">
        <f>'12peso'!K256*'12var'!K256/100</f>
        <v>1.5580660000000001E-2</v>
      </c>
      <c r="L256" s="85">
        <f>'12peso'!L256*'12var'!L256/100</f>
        <v>2.434176E-2</v>
      </c>
      <c r="M256" s="85">
        <f>'12peso'!M256*'12var'!M256/100</f>
        <v>-2.2732430000000005E-2</v>
      </c>
      <c r="N256" s="85">
        <f>'12peso'!N256*'12var'!N256/100</f>
        <v>1.3469600000000001E-3</v>
      </c>
      <c r="O256" s="85">
        <f>'12peso'!O256*'12var'!O256/100</f>
        <v>-2.7840689999999998E-2</v>
      </c>
      <c r="P256" s="85">
        <f>'12peso'!P256*'12var'!P256/100</f>
        <v>2.7494580000000001E-2</v>
      </c>
      <c r="Q256" s="85">
        <f>'12peso'!Q256*'12var'!Q256/100</f>
        <v>-7.9701599999999987E-3</v>
      </c>
      <c r="R256" s="85">
        <f>'12peso'!R256*'12var'!R256/100</f>
        <v>4.5448919999999997E-2</v>
      </c>
      <c r="S256" s="85">
        <f>'12peso'!S256*'12var'!S256/100</f>
        <v>4.1485000000000001E-2</v>
      </c>
      <c r="T256" s="85">
        <f>'12peso'!T256*'12var'!T256/100</f>
        <v>-0.13032812000000002</v>
      </c>
      <c r="U256" s="85">
        <f>'12peso'!U256*'12var'!U256/100</f>
        <v>-0.48173852000000006</v>
      </c>
      <c r="V256" s="85">
        <f>'12peso'!V256*'12var'!V256/100</f>
        <v>1.4730100000000001E-2</v>
      </c>
      <c r="W256" s="85">
        <f>'12peso'!W256*'12var'!W256/100</f>
        <v>-6.7007500000000001E-3</v>
      </c>
      <c r="X256" s="85">
        <f>'12peso'!X256*'12var'!X256/100</f>
        <v>3.9884999999999999E-3</v>
      </c>
      <c r="Y256" s="85">
        <f>'12peso'!Y256*'12var'!Y256/100</f>
        <v>3.1834799999999998E-3</v>
      </c>
      <c r="Z256" s="85">
        <f>'12peso'!Z256*'12var'!Z256/100</f>
        <v>1.5364779999999998E-2</v>
      </c>
      <c r="AA256" s="85">
        <f>'12peso'!AA256*'12var'!AA256/100</f>
        <v>1.518252E-2</v>
      </c>
      <c r="AB256" s="85">
        <f>'12peso'!AB256*'12var'!AB256/100</f>
        <v>9.6206399999999997E-3</v>
      </c>
      <c r="AC256" s="85">
        <f>'12peso'!AC256*'12var'!AC256/100</f>
        <v>-1.5501659999999997E-2</v>
      </c>
      <c r="AD256" s="85">
        <f>'12peso'!AD256*'12var'!AD256/100</f>
        <v>4.3059709999999994E-2</v>
      </c>
      <c r="AE256" s="85">
        <f>'12peso'!AE256*'12var'!AE256/100</f>
        <v>8.2769999999999996E-3</v>
      </c>
      <c r="AF256" s="85">
        <f>'12peso'!AF256*'12var'!AF256/100</f>
        <v>-7.2314100000000006E-3</v>
      </c>
      <c r="AG256" s="85">
        <f>'12peso'!AG256*'12var'!AG256/100</f>
        <v>1.6735320000000001E-2</v>
      </c>
      <c r="AH256" s="85">
        <f>'12peso'!AH256*'12var'!AH256/100</f>
        <v>-2.3093279999999997E-2</v>
      </c>
      <c r="AI256" s="85">
        <f>'12peso'!AI256*'12var'!AI256/100</f>
        <v>4.223988E-2</v>
      </c>
      <c r="AJ256" s="85">
        <f>'12peso'!AJ256*'12var'!AJ256/100</f>
        <v>9.7650909999999994E-2</v>
      </c>
      <c r="AK256" s="85">
        <f>'12peso'!AK256*'12var'!AK256/100</f>
        <v>3.53171E-3</v>
      </c>
      <c r="AL256" s="85">
        <f>'12peso'!AL256*'12var'!AL256/100</f>
        <v>0.12246035999999999</v>
      </c>
      <c r="AM256" s="85">
        <f>'12peso'!AM256*'12var'!AM256/100</f>
        <v>4.9827360000000001E-2</v>
      </c>
      <c r="AN256" s="85">
        <f>'12peso'!AN256*'12var'!AN256/100</f>
        <v>3.9361470000000003E-2</v>
      </c>
    </row>
    <row r="257" spans="1:40" x14ac:dyDescent="0.25">
      <c r="A257" s="64">
        <f>'12peso'!A257</f>
        <v>0</v>
      </c>
      <c r="B257" s="64">
        <f>'12peso'!B257</f>
        <v>0</v>
      </c>
      <c r="C257" s="64">
        <f>'12peso'!C257</f>
        <v>0</v>
      </c>
      <c r="D257" s="64"/>
      <c r="E257" s="113">
        <f>'12peso'!E257</f>
        <v>3000000</v>
      </c>
      <c r="F257" s="111">
        <f>'12peso'!F257</f>
        <v>3</v>
      </c>
      <c r="G257" s="112" t="str">
        <f>'12peso'!G257</f>
        <v>Artigos de residência</v>
      </c>
      <c r="H257" s="85">
        <f>'12peso'!H257*'12var'!H257/100</f>
        <v>7.4812799999999999E-3</v>
      </c>
      <c r="I257" s="85">
        <f>'12peso'!I257*'12var'!I257/100</f>
        <v>2.7944999999999997E-3</v>
      </c>
      <c r="J257" s="85">
        <f>'12peso'!J257*'12var'!J257/100</f>
        <v>-1.8556400000000001E-2</v>
      </c>
      <c r="K257" s="85">
        <f>'12peso'!K257*'12var'!K257/100</f>
        <v>-3.6420580000000001E-2</v>
      </c>
      <c r="L257" s="85">
        <f>'12peso'!L257*'12var'!L257/100</f>
        <v>7.7263300000000009E-3</v>
      </c>
      <c r="M257" s="85">
        <f>'12peso'!M257*'12var'!M257/100</f>
        <v>-1.3606499999999999E-3</v>
      </c>
      <c r="N257" s="85">
        <f>'12peso'!N257*'12var'!N257/100</f>
        <v>-4.5304000000000004E-4</v>
      </c>
      <c r="O257" s="85">
        <f>'12peso'!O257*'12var'!O257/100</f>
        <v>1.80412E-2</v>
      </c>
      <c r="P257" s="85">
        <f>'12peso'!P257*'12var'!P257/100</f>
        <v>8.1174599999999982E-3</v>
      </c>
      <c r="Q257" s="85">
        <f>'12peso'!Q257*'12var'!Q257/100</f>
        <v>1.6620769999999997E-2</v>
      </c>
      <c r="R257" s="85">
        <f>'12peso'!R257*'12var'!R257/100</f>
        <v>2.106305E-2</v>
      </c>
      <c r="S257" s="85">
        <f>'12peso'!S257*'12var'!S257/100</f>
        <v>1.208358E-2</v>
      </c>
      <c r="T257" s="85">
        <f>'12peso'!T257*'12var'!T257/100</f>
        <v>5.1204900000000005E-2</v>
      </c>
      <c r="U257" s="85">
        <f>'12peso'!U257*'12var'!U257/100</f>
        <v>2.3666619999999999E-2</v>
      </c>
      <c r="V257" s="85">
        <f>'12peso'!V257*'12var'!V257/100</f>
        <v>4.9079800000000002E-3</v>
      </c>
      <c r="W257" s="85">
        <f>'12peso'!W257*'12var'!W257/100</f>
        <v>2.8005389999999998E-2</v>
      </c>
      <c r="X257" s="85">
        <f>'12peso'!X257*'12var'!X257/100</f>
        <v>2.0464019999999999E-2</v>
      </c>
      <c r="Y257" s="85">
        <f>'12peso'!Y257*'12var'!Y257/100</f>
        <v>5.3434799999999994E-3</v>
      </c>
      <c r="Z257" s="85">
        <f>'12peso'!Z257*'12var'!Z257/100</f>
        <v>1.2453840000000001E-2</v>
      </c>
      <c r="AA257" s="85">
        <f>'12peso'!AA257*'12var'!AA257/100</f>
        <v>3.9680650000000005E-2</v>
      </c>
      <c r="AB257" s="85">
        <f>'12peso'!AB257*'12var'!AB257/100</f>
        <v>2.9168100000000002E-2</v>
      </c>
      <c r="AC257" s="85">
        <f>'12peso'!AC257*'12var'!AC257/100</f>
        <v>3.6454860000000006E-2</v>
      </c>
      <c r="AD257" s="85">
        <f>'12peso'!AD257*'12var'!AD257/100</f>
        <v>1.7144840000000001E-2</v>
      </c>
      <c r="AE257" s="85">
        <f>'12peso'!AE257*'12var'!AE257/100</f>
        <v>4.0094500000000005E-2</v>
      </c>
      <c r="AF257" s="85">
        <f>'12peso'!AF257*'12var'!AF257/100</f>
        <v>2.2185239999999998E-2</v>
      </c>
      <c r="AG257" s="85">
        <f>'12peso'!AG257*'12var'!AG257/100</f>
        <v>4.8411080000000002E-2</v>
      </c>
      <c r="AH257" s="85">
        <f>'12peso'!AH257*'12var'!AH257/100</f>
        <v>1.7261499999999999E-2</v>
      </c>
      <c r="AI257" s="85">
        <f>'12peso'!AI257*'12var'!AI257/100</f>
        <v>9.0382000000000014E-3</v>
      </c>
      <c r="AJ257" s="85">
        <f>'12peso'!AJ257*'12var'!AJ257/100</f>
        <v>4.6323220000000005E-2</v>
      </c>
      <c r="AK257" s="85">
        <f>'12peso'!AK257*'12var'!AK257/100</f>
        <v>1.7183980000000001E-2</v>
      </c>
      <c r="AL257" s="85">
        <f>'12peso'!AL257*'12var'!AL257/100</f>
        <v>3.8878880000000005E-2</v>
      </c>
      <c r="AM257" s="85">
        <f>'12peso'!AM257*'12var'!AM257/100</f>
        <v>2.1430119999999997E-2</v>
      </c>
      <c r="AN257" s="85">
        <f>'12peso'!AN257*'12var'!AN257/100</f>
        <v>1.5534939999999999E-2</v>
      </c>
    </row>
    <row r="258" spans="1:40" x14ac:dyDescent="0.25">
      <c r="A258" s="64">
        <f>'12peso'!A258</f>
        <v>0</v>
      </c>
      <c r="B258" s="64">
        <f>'12peso'!B258</f>
        <v>0</v>
      </c>
      <c r="C258" s="64">
        <f>'12peso'!C258</f>
        <v>0</v>
      </c>
      <c r="D258" s="64"/>
      <c r="E258" s="113">
        <f>'12peso'!E258</f>
        <v>3100000</v>
      </c>
      <c r="F258" s="114">
        <f>'12peso'!F258</f>
        <v>31</v>
      </c>
      <c r="G258" s="99" t="str">
        <f>'12peso'!G258</f>
        <v>Móveis e utensílios</v>
      </c>
      <c r="H258" s="85">
        <f>'12peso'!H258*'12var'!H258/100</f>
        <v>-4.8608700000000006E-3</v>
      </c>
      <c r="I258" s="85">
        <f>'12peso'!I258*'12var'!I258/100</f>
        <v>1.677029E-2</v>
      </c>
      <c r="J258" s="85">
        <f>'12peso'!J258*'12var'!J258/100</f>
        <v>9.2148000000000004E-3</v>
      </c>
      <c r="K258" s="85">
        <f>'12peso'!K258*'12var'!K258/100</f>
        <v>-1.3153319999999998E-2</v>
      </c>
      <c r="L258" s="85">
        <f>'12peso'!L258*'12var'!L258/100</f>
        <v>5.2444599999999994E-3</v>
      </c>
      <c r="M258" s="85">
        <f>'12peso'!M258*'12var'!M258/100</f>
        <v>8.6518400000000009E-3</v>
      </c>
      <c r="N258" s="85">
        <f>'12peso'!N258*'12var'!N258/100</f>
        <v>-3.1971800000000004E-3</v>
      </c>
      <c r="O258" s="85">
        <f>'12peso'!O258*'12var'!O258/100</f>
        <v>1.339772E-2</v>
      </c>
      <c r="P258" s="85">
        <f>'12peso'!P258*'12var'!P258/100</f>
        <v>1.1375E-2</v>
      </c>
      <c r="Q258" s="85">
        <f>'12peso'!Q258*'12var'!Q258/100</f>
        <v>1.1139660000000001E-2</v>
      </c>
      <c r="R258" s="85">
        <f>'12peso'!R258*'12var'!R258/100</f>
        <v>2.157355E-2</v>
      </c>
      <c r="S258" s="85">
        <f>'12peso'!S258*'12var'!S258/100</f>
        <v>3.8736200000000004E-3</v>
      </c>
      <c r="T258" s="85">
        <f>'12peso'!T258*'12var'!T258/100</f>
        <v>1.766622E-2</v>
      </c>
      <c r="U258" s="85">
        <f>'12peso'!U258*'12var'!U258/100</f>
        <v>1.3353470000000001E-2</v>
      </c>
      <c r="V258" s="85">
        <f>'12peso'!V258*'12var'!V258/100</f>
        <v>7.9187500000000004E-3</v>
      </c>
      <c r="W258" s="85">
        <f>'12peso'!W258*'12var'!W258/100</f>
        <v>2.3951759999999999E-2</v>
      </c>
      <c r="X258" s="85">
        <f>'12peso'!X258*'12var'!X258/100</f>
        <v>1.5215030000000003E-2</v>
      </c>
      <c r="Y258" s="85">
        <f>'12peso'!Y258*'12var'!Y258/100</f>
        <v>1.1160729999999999E-2</v>
      </c>
      <c r="Z258" s="85">
        <f>'12peso'!Z258*'12var'!Z258/100</f>
        <v>6.8501999999999999E-3</v>
      </c>
      <c r="AA258" s="85">
        <f>'12peso'!AA258*'12var'!AA258/100</f>
        <v>2.014672E-2</v>
      </c>
      <c r="AB258" s="85">
        <f>'12peso'!AB258*'12var'!AB258/100</f>
        <v>4.3781699999999998E-3</v>
      </c>
      <c r="AC258" s="85">
        <f>'12peso'!AC258*'12var'!AC258/100</f>
        <v>2.4154199999999997E-2</v>
      </c>
      <c r="AD258" s="85">
        <f>'12peso'!AD258*'12var'!AD258/100</f>
        <v>1.0864519999999999E-2</v>
      </c>
      <c r="AE258" s="85">
        <f>'12peso'!AE258*'12var'!AE258/100</f>
        <v>2.2407969999999996E-2</v>
      </c>
      <c r="AF258" s="85">
        <f>'12peso'!AF258*'12var'!AF258/100</f>
        <v>6.0494200000000007E-3</v>
      </c>
      <c r="AG258" s="85">
        <f>'12peso'!AG258*'12var'!AG258/100</f>
        <v>2.4356850000000003E-2</v>
      </c>
      <c r="AH258" s="85">
        <f>'12peso'!AH258*'12var'!AH258/100</f>
        <v>1.9329040000000002E-2</v>
      </c>
      <c r="AI258" s="85">
        <f>'12peso'!AI258*'12var'!AI258/100</f>
        <v>1.6289700000000002E-3</v>
      </c>
      <c r="AJ258" s="85">
        <f>'12peso'!AJ258*'12var'!AJ258/100</f>
        <v>1.5727040000000005E-2</v>
      </c>
      <c r="AK258" s="85">
        <f>'12peso'!AK258*'12var'!AK258/100</f>
        <v>1.25145E-2</v>
      </c>
      <c r="AL258" s="85">
        <f>'12peso'!AL258*'12var'!AL258/100</f>
        <v>1.74045E-2</v>
      </c>
      <c r="AM258" s="85">
        <f>'12peso'!AM258*'12var'!AM258/100</f>
        <v>2.2911419999999998E-2</v>
      </c>
      <c r="AN258" s="85">
        <f>'12peso'!AN258*'12var'!AN258/100</f>
        <v>5.1807800000000003E-3</v>
      </c>
    </row>
    <row r="259" spans="1:40" x14ac:dyDescent="0.25">
      <c r="A259" s="64">
        <f>'12peso'!A259</f>
        <v>0</v>
      </c>
      <c r="B259" s="64">
        <f>'12peso'!B259</f>
        <v>0</v>
      </c>
      <c r="C259" s="64">
        <f>'12peso'!C259</f>
        <v>0</v>
      </c>
      <c r="D259" s="64"/>
      <c r="E259" s="113">
        <f>'12peso'!E259</f>
        <v>3101000</v>
      </c>
      <c r="F259" s="114">
        <f>'12peso'!F259</f>
        <v>3101</v>
      </c>
      <c r="G259" s="99" t="str">
        <f>'12peso'!G259</f>
        <v>Mobiliário</v>
      </c>
      <c r="H259" s="85">
        <f>'12peso'!H259*'12var'!H259/100</f>
        <v>-7.7019600000000008E-3</v>
      </c>
      <c r="I259" s="85">
        <f>'12peso'!I259*'12var'!I259/100</f>
        <v>2.0556250000000002E-2</v>
      </c>
      <c r="J259" s="85">
        <f>'12peso'!J259*'12var'!J259/100</f>
        <v>4.49965E-3</v>
      </c>
      <c r="K259" s="85">
        <f>'12peso'!K259*'12var'!K259/100</f>
        <v>-7.1177399999999991E-3</v>
      </c>
      <c r="L259" s="85">
        <f>'12peso'!L259*'12var'!L259/100</f>
        <v>3.7349000000000006E-3</v>
      </c>
      <c r="M259" s="85">
        <f>'12peso'!M259*'12var'!M259/100</f>
        <v>7.3174800000000003E-3</v>
      </c>
      <c r="N259" s="85">
        <f>'12peso'!N259*'12var'!N259/100</f>
        <v>-2.0174000000000004E-3</v>
      </c>
      <c r="O259" s="85">
        <f>'12peso'!O259*'12var'!O259/100</f>
        <v>8.5962E-3</v>
      </c>
      <c r="P259" s="85">
        <f>'12peso'!P259*'12var'!P259/100</f>
        <v>1.377888E-2</v>
      </c>
      <c r="Q259" s="85">
        <f>'12peso'!Q259*'12var'!Q259/100</f>
        <v>8.3566400000000002E-3</v>
      </c>
      <c r="R259" s="85">
        <f>'12peso'!R259*'12var'!R259/100</f>
        <v>1.5989550000000002E-2</v>
      </c>
      <c r="S259" s="85">
        <f>'12peso'!S259*'12var'!S259/100</f>
        <v>1.3029299999999999E-3</v>
      </c>
      <c r="T259" s="85">
        <f>'12peso'!T259*'12var'!T259/100</f>
        <v>1.3801919999999999E-2</v>
      </c>
      <c r="U259" s="85">
        <f>'12peso'!U259*'12var'!U259/100</f>
        <v>8.2040099999999994E-3</v>
      </c>
      <c r="V259" s="85">
        <f>'12peso'!V259*'12var'!V259/100</f>
        <v>6.6175600000000015E-3</v>
      </c>
      <c r="W259" s="85">
        <f>'12peso'!W259*'12var'!W259/100</f>
        <v>1.6970759999999998E-2</v>
      </c>
      <c r="X259" s="85">
        <f>'12peso'!X259*'12var'!X259/100</f>
        <v>1.230035E-2</v>
      </c>
      <c r="Y259" s="85">
        <f>'12peso'!Y259*'12var'!Y259/100</f>
        <v>6.978719999999999E-3</v>
      </c>
      <c r="Z259" s="85">
        <f>'12peso'!Z259*'12var'!Z259/100</f>
        <v>3.2062800000000002E-3</v>
      </c>
      <c r="AA259" s="85">
        <f>'12peso'!AA259*'12var'!AA259/100</f>
        <v>1.7813219999999998E-2</v>
      </c>
      <c r="AB259" s="85">
        <f>'12peso'!AB259*'12var'!AB259/100</f>
        <v>-2.8015499999999999E-3</v>
      </c>
      <c r="AC259" s="85">
        <f>'12peso'!AC259*'12var'!AC259/100</f>
        <v>1.8771199999999998E-2</v>
      </c>
      <c r="AD259" s="85">
        <f>'12peso'!AD259*'12var'!AD259/100</f>
        <v>7.0896000000000006E-3</v>
      </c>
      <c r="AE259" s="85">
        <f>'12peso'!AE259*'12var'!AE259/100</f>
        <v>2.0074960000000003E-2</v>
      </c>
      <c r="AF259" s="85">
        <f>'12peso'!AF259*'12var'!AF259/100</f>
        <v>1.1941599999999999E-3</v>
      </c>
      <c r="AG259" s="85">
        <f>'12peso'!AG259*'12var'!AG259/100</f>
        <v>1.7827200000000001E-2</v>
      </c>
      <c r="AH259" s="85">
        <f>'12peso'!AH259*'12var'!AH259/100</f>
        <v>1.0753200000000001E-2</v>
      </c>
      <c r="AI259" s="85">
        <f>'12peso'!AI259*'12var'!AI259/100</f>
        <v>1.63988E-3</v>
      </c>
      <c r="AJ259" s="85">
        <f>'12peso'!AJ259*'12var'!AJ259/100</f>
        <v>9.9307400000000004E-3</v>
      </c>
      <c r="AK259" s="85">
        <f>'12peso'!AK259*'12var'!AK259/100</f>
        <v>6.9799699999999994E-3</v>
      </c>
      <c r="AL259" s="85">
        <f>'12peso'!AL259*'12var'!AL259/100</f>
        <v>1.09964E-2</v>
      </c>
      <c r="AM259" s="85">
        <f>'12peso'!AM259*'12var'!AM259/100</f>
        <v>1.4520900000000002E-2</v>
      </c>
      <c r="AN259" s="85">
        <f>'12peso'!AN259*'12var'!AN259/100</f>
        <v>-7.5385000000000003E-4</v>
      </c>
    </row>
    <row r="260" spans="1:40" x14ac:dyDescent="0.25">
      <c r="A260" s="64" t="str">
        <f>'12peso'!A260</f>
        <v>c</v>
      </c>
      <c r="B260" s="64" t="str">
        <f>'12peso'!B260</f>
        <v>d</v>
      </c>
      <c r="C260" s="64" t="str">
        <f>'12peso'!C260</f>
        <v>i</v>
      </c>
      <c r="D260" s="64"/>
      <c r="E260" s="90">
        <f>'12peso'!E260</f>
        <v>3101002</v>
      </c>
      <c r="F260" s="88">
        <f>'12peso'!F260</f>
        <v>3101002</v>
      </c>
      <c r="G260" s="39" t="str">
        <f>'12peso'!G260</f>
        <v>Móvel para sala</v>
      </c>
      <c r="H260" s="85">
        <f>'12peso'!H260*'12var'!H260/100</f>
        <v>-1.8018000000000001E-3</v>
      </c>
      <c r="I260" s="85">
        <f>'12peso'!I260*'12var'!I260/100</f>
        <v>9.3462100000000006E-3</v>
      </c>
      <c r="J260" s="85">
        <f>'12peso'!J260*'12var'!J260/100</f>
        <v>1.38437E-3</v>
      </c>
      <c r="K260" s="85">
        <f>'12peso'!K260*'12var'!K260/100</f>
        <v>-9.0284999999999985E-4</v>
      </c>
      <c r="L260" s="85">
        <f>'12peso'!L260*'12var'!L260/100</f>
        <v>-2.9267700000000004E-3</v>
      </c>
      <c r="M260" s="85">
        <f>'12peso'!M260*'12var'!M260/100</f>
        <v>7.81572E-3</v>
      </c>
      <c r="N260" s="85">
        <f>'12peso'!N260*'12var'!N260/100</f>
        <v>2.9970000000000002E-4</v>
      </c>
      <c r="O260" s="85">
        <f>'12peso'!O260*'12var'!O260/100</f>
        <v>-2.3879999999999998E-4</v>
      </c>
      <c r="P260" s="85">
        <f>'12peso'!P260*'12var'!P260/100</f>
        <v>1.087752E-2</v>
      </c>
      <c r="Q260" s="85">
        <f>'12peso'!Q260*'12var'!Q260/100</f>
        <v>3.7305400000000001E-3</v>
      </c>
      <c r="R260" s="85">
        <f>'12peso'!R260*'12var'!R260/100</f>
        <v>7.7632200000000004E-3</v>
      </c>
      <c r="S260" s="85">
        <f>'12peso'!S260*'12var'!S260/100</f>
        <v>3.0304999999999997E-4</v>
      </c>
      <c r="T260" s="85">
        <f>'12peso'!T260*'12var'!T260/100</f>
        <v>7.9411200000000012E-3</v>
      </c>
      <c r="U260" s="85">
        <f>'12peso'!U260*'12var'!U260/100</f>
        <v>2.9016000000000003E-3</v>
      </c>
      <c r="V260" s="85">
        <f>'12peso'!V260*'12var'!V260/100</f>
        <v>2.05258E-3</v>
      </c>
      <c r="W260" s="85">
        <f>'12peso'!W260*'12var'!W260/100</f>
        <v>5.6060399999999996E-3</v>
      </c>
      <c r="X260" s="85">
        <f>'12peso'!X260*'12var'!X260/100</f>
        <v>1.1133839999999999E-2</v>
      </c>
      <c r="Y260" s="85">
        <f>'12peso'!Y260*'12var'!Y260/100</f>
        <v>7.12008E-3</v>
      </c>
      <c r="Z260" s="85">
        <f>'12peso'!Z260*'12var'!Z260/100</f>
        <v>-6.2549299999999997E-3</v>
      </c>
      <c r="AA260" s="85">
        <f>'12peso'!AA260*'12var'!AA260/100</f>
        <v>8.0303000000000006E-3</v>
      </c>
      <c r="AB260" s="85">
        <f>'12peso'!AB260*'12var'!AB260/100</f>
        <v>-4.3372000000000007E-4</v>
      </c>
      <c r="AC260" s="85">
        <f>'12peso'!AC260*'12var'!AC260/100</f>
        <v>1.0180499999999999E-2</v>
      </c>
      <c r="AD260" s="85">
        <f>'12peso'!AD260*'12var'!AD260/100</f>
        <v>1.2476000000000002E-4</v>
      </c>
      <c r="AE260" s="85">
        <f>'12peso'!AE260*'12var'!AE260/100</f>
        <v>1.185346E-2</v>
      </c>
      <c r="AF260" s="85">
        <f>'12peso'!AF260*'12var'!AF260/100</f>
        <v>1.00176E-3</v>
      </c>
      <c r="AG260" s="85">
        <f>'12peso'!AG260*'12var'!AG260/100</f>
        <v>-2.2453200000000003E-3</v>
      </c>
      <c r="AH260" s="85">
        <f>'12peso'!AH260*'12var'!AH260/100</f>
        <v>6.1739999999999998E-3</v>
      </c>
      <c r="AI260" s="85">
        <f>'12peso'!AI260*'12var'!AI260/100</f>
        <v>-3.7073999999999994E-4</v>
      </c>
      <c r="AJ260" s="85">
        <f>'12peso'!AJ260*'12var'!AJ260/100</f>
        <v>6.1329999999999996E-3</v>
      </c>
      <c r="AK260" s="85">
        <f>'12peso'!AK260*'12var'!AK260/100</f>
        <v>6.1650000000000008E-4</v>
      </c>
      <c r="AL260" s="85">
        <f>'12peso'!AL260*'12var'!AL260/100</f>
        <v>5.5296E-3</v>
      </c>
      <c r="AM260" s="85">
        <f>'12peso'!AM260*'12var'!AM260/100</f>
        <v>3.7206000000000001E-3</v>
      </c>
      <c r="AN260" s="85">
        <f>'12peso'!AN260*'12var'!AN260/100</f>
        <v>0</v>
      </c>
    </row>
    <row r="261" spans="1:40" x14ac:dyDescent="0.25">
      <c r="A261" s="64" t="str">
        <f>'12peso'!A261</f>
        <v>c</v>
      </c>
      <c r="B261" s="64" t="str">
        <f>'12peso'!B261</f>
        <v>d</v>
      </c>
      <c r="C261" s="64" t="str">
        <f>'12peso'!C261</f>
        <v>i</v>
      </c>
      <c r="D261" s="64"/>
      <c r="E261" s="90">
        <f>'12peso'!E261</f>
        <v>3101003</v>
      </c>
      <c r="F261" s="88">
        <f>'12peso'!F261</f>
        <v>3101003</v>
      </c>
      <c r="G261" s="39" t="str">
        <f>'12peso'!G261</f>
        <v>Móvel para quarto</v>
      </c>
      <c r="H261" s="85">
        <f>'12peso'!H261*'12var'!H261/100</f>
        <v>-8.5294299999999993E-3</v>
      </c>
      <c r="I261" s="85">
        <f>'12peso'!I261*'12var'!I261/100</f>
        <v>5.4273999999999998E-3</v>
      </c>
      <c r="J261" s="85">
        <f>'12peso'!J261*'12var'!J261/100</f>
        <v>3.8734800000000003E-3</v>
      </c>
      <c r="K261" s="85">
        <f>'12peso'!K261*'12var'!K261/100</f>
        <v>-2.1474199999999997E-3</v>
      </c>
      <c r="L261" s="85">
        <f>'12peso'!L261*'12var'!L261/100</f>
        <v>4.8421799999999997E-3</v>
      </c>
      <c r="M261" s="85">
        <f>'12peso'!M261*'12var'!M261/100</f>
        <v>1.4913E-4</v>
      </c>
      <c r="N261" s="85">
        <f>'12peso'!N261*'12var'!N261/100</f>
        <v>-4.969000000000001E-4</v>
      </c>
      <c r="O261" s="85">
        <f>'12peso'!O261*'12var'!O261/100</f>
        <v>6.3751800000000003E-3</v>
      </c>
      <c r="P261" s="85">
        <f>'12peso'!P261*'12var'!P261/100</f>
        <v>1.8946799999999999E-3</v>
      </c>
      <c r="Q261" s="85">
        <f>'12peso'!Q261*'12var'!Q261/100</f>
        <v>3.6822399999999998E-3</v>
      </c>
      <c r="R261" s="85">
        <f>'12peso'!R261*'12var'!R261/100</f>
        <v>6.6785600000000001E-3</v>
      </c>
      <c r="S261" s="85">
        <f>'12peso'!S261*'12var'!S261/100</f>
        <v>1.5059999999999997E-3</v>
      </c>
      <c r="T261" s="85">
        <f>'12peso'!T261*'12var'!T261/100</f>
        <v>4.1475100000000001E-3</v>
      </c>
      <c r="U261" s="85">
        <f>'12peso'!U261*'12var'!U261/100</f>
        <v>1.8981E-3</v>
      </c>
      <c r="V261" s="85">
        <f>'12peso'!V261*'12var'!V261/100</f>
        <v>4.7856000000000001E-3</v>
      </c>
      <c r="W261" s="85">
        <f>'12peso'!W261*'12var'!W261/100</f>
        <v>4.2067199999999997E-3</v>
      </c>
      <c r="X261" s="85">
        <f>'12peso'!X261*'12var'!X261/100</f>
        <v>1.5068999999999998E-4</v>
      </c>
      <c r="Y261" s="85">
        <f>'12peso'!Y261*'12var'!Y261/100</f>
        <v>-1.5018E-4</v>
      </c>
      <c r="Z261" s="85">
        <f>'12peso'!Z261*'12var'!Z261/100</f>
        <v>8.0387300000000009E-3</v>
      </c>
      <c r="AA261" s="85">
        <f>'12peso'!AA261*'12var'!AA261/100</f>
        <v>7.9599000000000007E-3</v>
      </c>
      <c r="AB261" s="85">
        <f>'12peso'!AB261*'12var'!AB261/100</f>
        <v>-4.6242000000000001E-4</v>
      </c>
      <c r="AC261" s="85">
        <f>'12peso'!AC261*'12var'!AC261/100</f>
        <v>8.3885999999999978E-3</v>
      </c>
      <c r="AD261" s="85">
        <f>'12peso'!AD261*'12var'!AD261/100</f>
        <v>2.27436E-3</v>
      </c>
      <c r="AE261" s="85">
        <f>'12peso'!AE261*'12var'!AE261/100</f>
        <v>7.5394399999999997E-3</v>
      </c>
      <c r="AF261" s="85">
        <f>'12peso'!AF261*'12var'!AF261/100</f>
        <v>0</v>
      </c>
      <c r="AG261" s="85">
        <f>'12peso'!AG261*'12var'!AG261/100</f>
        <v>1.3240079999999998E-2</v>
      </c>
      <c r="AH261" s="85">
        <f>'12peso'!AH261*'12var'!AH261/100</f>
        <v>2.3005E-3</v>
      </c>
      <c r="AI261" s="85">
        <f>'12peso'!AI261*'12var'!AI261/100</f>
        <v>-1.704E-3</v>
      </c>
      <c r="AJ261" s="85">
        <f>'12peso'!AJ261*'12var'!AJ261/100</f>
        <v>-1.1071199999999998E-3</v>
      </c>
      <c r="AK261" s="85">
        <f>'12peso'!AK261*'12var'!AK261/100</f>
        <v>1.3092500000000001E-3</v>
      </c>
      <c r="AL261" s="85">
        <f>'12peso'!AL261*'12var'!AL261/100</f>
        <v>4.4969400000000005E-3</v>
      </c>
      <c r="AM261" s="85">
        <f>'12peso'!AM261*'12var'!AM261/100</f>
        <v>7.2240100000000003E-3</v>
      </c>
      <c r="AN261" s="85">
        <f>'12peso'!AN261*'12var'!AN261/100</f>
        <v>8.5311999999999996E-4</v>
      </c>
    </row>
    <row r="262" spans="1:40" x14ac:dyDescent="0.25">
      <c r="A262" s="64" t="str">
        <f>'12peso'!A262</f>
        <v>c</v>
      </c>
      <c r="B262" s="64" t="str">
        <f>'12peso'!B262</f>
        <v>d</v>
      </c>
      <c r="C262" s="64" t="str">
        <f>'12peso'!C262</f>
        <v>i</v>
      </c>
      <c r="D262" s="64"/>
      <c r="E262" s="90">
        <f>'12peso'!E262</f>
        <v>3101015</v>
      </c>
      <c r="F262" s="88">
        <f>'12peso'!F262</f>
        <v>3101015</v>
      </c>
      <c r="G262" s="39" t="str">
        <f>'12peso'!G262</f>
        <v>Móvel para copa e cozinha</v>
      </c>
      <c r="H262" s="85">
        <f>'12peso'!H262*'12var'!H262/100</f>
        <v>-2.5857000000000001E-4</v>
      </c>
      <c r="I262" s="85">
        <f>'12peso'!I262*'12var'!I262/100</f>
        <v>3.1631999999999997E-3</v>
      </c>
      <c r="J262" s="85">
        <f>'12peso'!J262*'12var'!J262/100</f>
        <v>3.0200000000000005E-3</v>
      </c>
      <c r="K262" s="85">
        <f>'12peso'!K262*'12var'!K262/100</f>
        <v>-3.078E-3</v>
      </c>
      <c r="L262" s="85">
        <f>'12peso'!L262*'12var'!L262/100</f>
        <v>1.0900999999999999E-3</v>
      </c>
      <c r="M262" s="85">
        <f>'12peso'!M262*'12var'!M262/100</f>
        <v>1.1711499999999999E-3</v>
      </c>
      <c r="N262" s="85">
        <f>'12peso'!N262*'12var'!N262/100</f>
        <v>-1.3965E-3</v>
      </c>
      <c r="O262" s="85">
        <f>'12peso'!O262*'12var'!O262/100</f>
        <v>1.5981300000000001E-3</v>
      </c>
      <c r="P262" s="85">
        <f>'12peso'!P262*'12var'!P262/100</f>
        <v>1.0097999999999999E-3</v>
      </c>
      <c r="Q262" s="85">
        <f>'12peso'!Q262*'12var'!Q262/100</f>
        <v>2.6518600000000002E-3</v>
      </c>
      <c r="R262" s="85">
        <f>'12peso'!R262*'12var'!R262/100</f>
        <v>1.3359799999999998E-3</v>
      </c>
      <c r="S262" s="85">
        <f>'12peso'!S262*'12var'!S262/100</f>
        <v>-1.17705E-3</v>
      </c>
      <c r="T262" s="85">
        <f>'12peso'!T262*'12var'!T262/100</f>
        <v>6.6946000000000009E-4</v>
      </c>
      <c r="U262" s="85">
        <f>'12peso'!U262*'12var'!U262/100</f>
        <v>3.5048200000000001E-3</v>
      </c>
      <c r="V262" s="85">
        <f>'12peso'!V262*'12var'!V262/100</f>
        <v>7.9240000000000007E-5</v>
      </c>
      <c r="W262" s="85">
        <f>'12peso'!W262*'12var'!W262/100</f>
        <v>4.8905599999999995E-3</v>
      </c>
      <c r="X262" s="85">
        <f>'12peso'!X262*'12var'!X262/100</f>
        <v>2.4522000000000003E-3</v>
      </c>
      <c r="Y262" s="85">
        <f>'12peso'!Y262*'12var'!Y262/100</f>
        <v>7.0944999999999992E-4</v>
      </c>
      <c r="Z262" s="85">
        <f>'12peso'!Z262*'12var'!Z262/100</f>
        <v>1.5225E-3</v>
      </c>
      <c r="AA262" s="85">
        <f>'12peso'!AA262*'12var'!AA262/100</f>
        <v>1.8395999999999999E-4</v>
      </c>
      <c r="AB262" s="85">
        <f>'12peso'!AB262*'12var'!AB262/100</f>
        <v>-3.4492899999999998E-3</v>
      </c>
      <c r="AC262" s="85">
        <f>'12peso'!AC262*'12var'!AC262/100</f>
        <v>-6.4000000000000005E-4</v>
      </c>
      <c r="AD262" s="85">
        <f>'12peso'!AD262*'12var'!AD262/100</f>
        <v>3.1712000000000003E-3</v>
      </c>
      <c r="AE262" s="85">
        <f>'12peso'!AE262*'12var'!AE262/100</f>
        <v>3.6054000000000001E-4</v>
      </c>
      <c r="AF262" s="85">
        <f>'12peso'!AF262*'12var'!AF262/100</f>
        <v>-8.4419999999999992E-4</v>
      </c>
      <c r="AG262" s="85">
        <f>'12peso'!AG262*'12var'!AG262/100</f>
        <v>3.9202999999999998E-3</v>
      </c>
      <c r="AH262" s="85">
        <f>'12peso'!AH262*'12var'!AH262/100</f>
        <v>1.8748800000000002E-3</v>
      </c>
      <c r="AI262" s="85">
        <f>'12peso'!AI262*'12var'!AI262/100</f>
        <v>1.2505400000000001E-3</v>
      </c>
      <c r="AJ262" s="85">
        <f>'12peso'!AJ262*'12var'!AJ262/100</f>
        <v>3.5061000000000003E-3</v>
      </c>
      <c r="AK262" s="85">
        <f>'12peso'!AK262*'12var'!AK262/100</f>
        <v>3.6107999999999995E-3</v>
      </c>
      <c r="AL262" s="85">
        <f>'12peso'!AL262*'12var'!AL262/100</f>
        <v>-5.5836000000000004E-4</v>
      </c>
      <c r="AM262" s="85">
        <f>'12peso'!AM262*'12var'!AM262/100</f>
        <v>2.45378E-3</v>
      </c>
      <c r="AN262" s="85">
        <f>'12peso'!AN262*'12var'!AN262/100</f>
        <v>-1.1867399999999999E-3</v>
      </c>
    </row>
    <row r="263" spans="1:40" x14ac:dyDescent="0.25">
      <c r="A263" s="64" t="str">
        <f>'12peso'!A263</f>
        <v>c</v>
      </c>
      <c r="B263" s="64" t="str">
        <f>'12peso'!B263</f>
        <v>d</v>
      </c>
      <c r="C263" s="64" t="str">
        <f>'12peso'!C263</f>
        <v>i</v>
      </c>
      <c r="D263" s="64"/>
      <c r="E263" s="89">
        <f>'12peso'!E263</f>
        <v>9999999</v>
      </c>
      <c r="F263" s="88">
        <f>'12peso'!F263</f>
        <v>3101016</v>
      </c>
      <c r="G263" s="39" t="str">
        <f>'12peso'!G263</f>
        <v>Móvel infantil</v>
      </c>
      <c r="H263" s="85">
        <f>'12peso'!H263*'12var'!H263/100</f>
        <v>8.5800000000000012E-5</v>
      </c>
      <c r="I263" s="85">
        <f>'12peso'!I263*'12var'!I263/100</f>
        <v>-6.8639999999999993E-5</v>
      </c>
      <c r="J263" s="85">
        <f>'12peso'!J263*'12var'!J263/100</f>
        <v>-2.0460000000000001E-4</v>
      </c>
      <c r="K263" s="85">
        <f>'12peso'!K263*'12var'!K263/100</f>
        <v>-3.1159999999999998E-4</v>
      </c>
      <c r="L263" s="85">
        <f>'12peso'!L263*'12var'!L263/100</f>
        <v>-1.3468E-4</v>
      </c>
      <c r="M263" s="85">
        <f>'12peso'!M263*'12var'!M263/100</f>
        <v>2.1607999999999998E-4</v>
      </c>
      <c r="N263" s="85">
        <f>'12peso'!N263*'12var'!N263/100</f>
        <v>-2.5604000000000002E-4</v>
      </c>
      <c r="O263" s="85">
        <f>'12peso'!O263*'12var'!O263/100</f>
        <v>8.9900000000000003E-5</v>
      </c>
      <c r="P263" s="85">
        <f>'12peso'!P263*'12var'!P263/100</f>
        <v>-1.4210000000000001E-4</v>
      </c>
      <c r="Q263" s="85">
        <f>'12peso'!Q263*'12var'!Q263/100</f>
        <v>6.2920000000000001E-5</v>
      </c>
      <c r="R263" s="85">
        <f>'12peso'!R263*'12var'!R263/100</f>
        <v>3.5925999999999997E-4</v>
      </c>
      <c r="S263" s="85">
        <f>'12peso'!S263*'12var'!S263/100</f>
        <v>-4.3200000000000001E-6</v>
      </c>
      <c r="T263" s="85">
        <f>'12peso'!T263*'12var'!T263/100</f>
        <v>-6.5780000000000011E-5</v>
      </c>
      <c r="U263" s="85">
        <f>'12peso'!U263*'12var'!U263/100</f>
        <v>1.5792000000000001E-4</v>
      </c>
      <c r="V263" s="85">
        <f>'12peso'!V263*'12var'!V263/100</f>
        <v>-2.9536000000000005E-4</v>
      </c>
      <c r="W263" s="85">
        <f>'12peso'!W263*'12var'!W263/100</f>
        <v>3.0636000000000004E-4</v>
      </c>
      <c r="X263" s="85">
        <f>'12peso'!X263*'12var'!X263/100</f>
        <v>-4.816E-4</v>
      </c>
      <c r="Y263" s="85">
        <f>'12peso'!Y263*'12var'!Y263/100</f>
        <v>7.695E-5</v>
      </c>
      <c r="Z263" s="85">
        <f>'12peso'!Z263*'12var'!Z263/100</f>
        <v>-2.0924999999999999E-4</v>
      </c>
      <c r="AA263" s="85">
        <f>'12peso'!AA263*'12var'!AA263/100</f>
        <v>-2.7929999999999999E-5</v>
      </c>
      <c r="AB263" s="85">
        <f>'12peso'!AB263*'12var'!AB263/100</f>
        <v>-3.9899999999999994E-5</v>
      </c>
      <c r="AC263" s="85">
        <f>'12peso'!AC263*'12var'!AC263/100</f>
        <v>5.2008000000000002E-4</v>
      </c>
      <c r="AD263" s="85">
        <f>'12peso'!AD263*'12var'!AD263/100</f>
        <v>-2.1352E-4</v>
      </c>
      <c r="AE263" s="85">
        <f>'12peso'!AE263*'12var'!AE263/100</f>
        <v>5.7189999999999997E-4</v>
      </c>
      <c r="AF263" s="85">
        <f>'12peso'!AF263*'12var'!AF263/100</f>
        <v>1.2236000000000001E-4</v>
      </c>
      <c r="AG263" s="85">
        <f>'12peso'!AG263*'12var'!AG263/100</f>
        <v>-1.3802000000000001E-4</v>
      </c>
      <c r="AH263" s="85">
        <f>'12peso'!AH263*'12var'!AH263/100</f>
        <v>3.1151999999999997E-4</v>
      </c>
      <c r="AI263" s="85">
        <f>'12peso'!AI263*'12var'!AI263/100</f>
        <v>1.6348000000000003E-4</v>
      </c>
      <c r="AJ263" s="85">
        <f>'12peso'!AJ263*'12var'!AJ263/100</f>
        <v>3.5099999999999999E-5</v>
      </c>
      <c r="AK263" s="85">
        <f>'12peso'!AK263*'12var'!AK263/100</f>
        <v>4.4890000000000002E-4</v>
      </c>
      <c r="AL263" s="85">
        <f>'12peso'!AL263*'12var'!AL263/100</f>
        <v>-1.0074E-4</v>
      </c>
      <c r="AM263" s="85">
        <f>'12peso'!AM263*'12var'!AM263/100</f>
        <v>1.6440000000000002E-5</v>
      </c>
      <c r="AN263" s="85">
        <f>'12peso'!AN263*'12var'!AN263/100</f>
        <v>1.096E-5</v>
      </c>
    </row>
    <row r="264" spans="1:40" x14ac:dyDescent="0.25">
      <c r="A264" s="64" t="str">
        <f>'12peso'!A264</f>
        <v>c</v>
      </c>
      <c r="B264" s="64" t="str">
        <f>'12peso'!B264</f>
        <v>d</v>
      </c>
      <c r="C264" s="64" t="str">
        <f>'12peso'!C264</f>
        <v>i</v>
      </c>
      <c r="D264" s="64"/>
      <c r="E264" s="90">
        <f>'12peso'!E264</f>
        <v>3101017</v>
      </c>
      <c r="F264" s="88">
        <f>'12peso'!F264</f>
        <v>3101017</v>
      </c>
      <c r="G264" s="39" t="str">
        <f>'12peso'!G264</f>
        <v>Colchão</v>
      </c>
      <c r="H264" s="85">
        <f>'12peso'!H264*'12var'!H264/100</f>
        <v>2.7880599999999993E-3</v>
      </c>
      <c r="I264" s="85">
        <f>'12peso'!I264*'12var'!I264/100</f>
        <v>2.7756999999999999E-3</v>
      </c>
      <c r="J264" s="85">
        <f>'12peso'!J264*'12var'!J264/100</f>
        <v>-3.5887499999999999E-3</v>
      </c>
      <c r="K264" s="85">
        <f>'12peso'!K264*'12var'!K264/100</f>
        <v>-6.8136E-4</v>
      </c>
      <c r="L264" s="85">
        <f>'12peso'!L264*'12var'!L264/100</f>
        <v>9.2469999999999998E-4</v>
      </c>
      <c r="M264" s="85">
        <f>'12peso'!M264*'12var'!M264/100</f>
        <v>-2.02725E-3</v>
      </c>
      <c r="N264" s="85">
        <f>'12peso'!N264*'12var'!N264/100</f>
        <v>-1.9559999999999998E-4</v>
      </c>
      <c r="O264" s="85">
        <f>'12peso'!O264*'12var'!O264/100</f>
        <v>7.2575999999999999E-4</v>
      </c>
      <c r="P264" s="85">
        <f>'12peso'!P264*'12var'!P264/100</f>
        <v>1.9469999999999999E-4</v>
      </c>
      <c r="Q264" s="85">
        <f>'12peso'!Q264*'12var'!Q264/100</f>
        <v>-1.7972699999999999E-3</v>
      </c>
      <c r="R264" s="85">
        <f>'12peso'!R264*'12var'!R264/100</f>
        <v>-2.1539000000000004E-4</v>
      </c>
      <c r="S264" s="85">
        <f>'12peso'!S264*'12var'!S264/100</f>
        <v>6.2850000000000004E-4</v>
      </c>
      <c r="T264" s="85">
        <f>'12peso'!T264*'12var'!T264/100</f>
        <v>1.0650499999999999E-3</v>
      </c>
      <c r="U264" s="85">
        <f>'12peso'!U264*'12var'!U264/100</f>
        <v>-3.2578000000000001E-4</v>
      </c>
      <c r="V264" s="85">
        <f>'12peso'!V264*'12var'!V264/100</f>
        <v>-4.9679999999999999E-5</v>
      </c>
      <c r="W264" s="85">
        <f>'12peso'!W264*'12var'!W264/100</f>
        <v>1.9759999999999999E-3</v>
      </c>
      <c r="X264" s="85">
        <f>'12peso'!X264*'12var'!X264/100</f>
        <v>-9.7344E-4</v>
      </c>
      <c r="Y264" s="85">
        <f>'12peso'!Y264*'12var'!Y264/100</f>
        <v>-8.1444000000000004E-4</v>
      </c>
      <c r="Z264" s="85">
        <f>'12peso'!Z264*'12var'!Z264/100</f>
        <v>9.7840000000000012E-5</v>
      </c>
      <c r="AA264" s="85">
        <f>'12peso'!AA264*'12var'!AA264/100</f>
        <v>1.6021300000000002E-3</v>
      </c>
      <c r="AB264" s="85">
        <f>'12peso'!AB264*'12var'!AB264/100</f>
        <v>1.58336E-3</v>
      </c>
      <c r="AC264" s="85">
        <f>'12peso'!AC264*'12var'!AC264/100</f>
        <v>2.9951999999999995E-4</v>
      </c>
      <c r="AD264" s="85">
        <f>'12peso'!AD264*'12var'!AD264/100</f>
        <v>1.69184E-3</v>
      </c>
      <c r="AE264" s="85">
        <f>'12peso'!AE264*'12var'!AE264/100</f>
        <v>-2.5100000000000003E-4</v>
      </c>
      <c r="AF264" s="85">
        <f>'12peso'!AF264*'12var'!AF264/100</f>
        <v>9.7880999999999988E-4</v>
      </c>
      <c r="AG264" s="85">
        <f>'12peso'!AG264*'12var'!AG264/100</f>
        <v>2.9683800000000005E-3</v>
      </c>
      <c r="AH264" s="85">
        <f>'12peso'!AH264*'12var'!AH264/100</f>
        <v>1.3893E-4</v>
      </c>
      <c r="AI264" s="85">
        <f>'12peso'!AI264*'12var'!AI264/100</f>
        <v>2.2572000000000004E-3</v>
      </c>
      <c r="AJ264" s="85">
        <f>'12peso'!AJ264*'12var'!AJ264/100</f>
        <v>1.3440800000000001E-3</v>
      </c>
      <c r="AK264" s="85">
        <f>'12peso'!AK264*'12var'!AK264/100</f>
        <v>1.0582499999999999E-3</v>
      </c>
      <c r="AL264" s="85">
        <f>'12peso'!AL264*'12var'!AL264/100</f>
        <v>1.5743999999999999E-3</v>
      </c>
      <c r="AM264" s="85">
        <f>'12peso'!AM264*'12var'!AM264/100</f>
        <v>1.1015999999999999E-3</v>
      </c>
      <c r="AN264" s="85">
        <f>'12peso'!AN264*'12var'!AN264/100</f>
        <v>-4.1727999999999996E-4</v>
      </c>
    </row>
    <row r="265" spans="1:40" x14ac:dyDescent="0.25">
      <c r="A265" s="64">
        <f>'12peso'!A265</f>
        <v>0</v>
      </c>
      <c r="B265" s="64">
        <f>'12peso'!B265</f>
        <v>0</v>
      </c>
      <c r="C265" s="64">
        <f>'12peso'!C265</f>
        <v>0</v>
      </c>
      <c r="D265" s="64"/>
      <c r="E265" s="113">
        <f>'12peso'!E265</f>
        <v>3102000</v>
      </c>
      <c r="F265" s="114">
        <f>'12peso'!F265</f>
        <v>3102</v>
      </c>
      <c r="G265" s="99" t="str">
        <f>'12peso'!G265</f>
        <v>Utensílios e enfeites</v>
      </c>
      <c r="H265" s="85">
        <f>'12peso'!H265*'12var'!H265/100</f>
        <v>-2.0931999999999998E-4</v>
      </c>
      <c r="I265" s="85">
        <f>'12peso'!I265*'12var'!I265/100</f>
        <v>-4.6826999999999996E-4</v>
      </c>
      <c r="J265" s="85">
        <f>'12peso'!J265*'12var'!J265/100</f>
        <v>4.7092499999999999E-3</v>
      </c>
      <c r="K265" s="85">
        <f>'12peso'!K265*'12var'!K265/100</f>
        <v>-2.8134000000000002E-3</v>
      </c>
      <c r="L265" s="85">
        <f>'12peso'!L265*'12var'!L265/100</f>
        <v>5.149000000000001E-4</v>
      </c>
      <c r="M265" s="85">
        <f>'12peso'!M265*'12var'!M265/100</f>
        <v>4.41524E-3</v>
      </c>
      <c r="N265" s="85">
        <f>'12peso'!N265*'12var'!N265/100</f>
        <v>3.6225E-4</v>
      </c>
      <c r="O265" s="85">
        <f>'12peso'!O265*'12var'!O265/100</f>
        <v>3.0935999999999997E-3</v>
      </c>
      <c r="P265" s="85">
        <f>'12peso'!P265*'12var'!P265/100</f>
        <v>8.7839000000000016E-4</v>
      </c>
      <c r="Q265" s="85">
        <f>'12peso'!Q265*'12var'!Q265/100</f>
        <v>-1.0292E-4</v>
      </c>
      <c r="R265" s="85">
        <f>'12peso'!R265*'12var'!R265/100</f>
        <v>3.2224499999999995E-3</v>
      </c>
      <c r="S265" s="85">
        <f>'12peso'!S265*'12var'!S265/100</f>
        <v>3.5812000000000001E-3</v>
      </c>
      <c r="T265" s="85">
        <f>'12peso'!T265*'12var'!T265/100</f>
        <v>2.7615600000000001E-3</v>
      </c>
      <c r="U265" s="85">
        <f>'12peso'!U265*'12var'!U265/100</f>
        <v>2.3450800000000003E-3</v>
      </c>
      <c r="V265" s="85">
        <f>'12peso'!V265*'12var'!V265/100</f>
        <v>2.4432E-3</v>
      </c>
      <c r="W265" s="85">
        <f>'12peso'!W265*'12var'!W265/100</f>
        <v>3.4096300000000003E-3</v>
      </c>
      <c r="X265" s="85">
        <f>'12peso'!X265*'12var'!X265/100</f>
        <v>1.6303999999999999E-3</v>
      </c>
      <c r="Y265" s="85">
        <f>'12peso'!Y265*'12var'!Y265/100</f>
        <v>3.7680799999999996E-3</v>
      </c>
      <c r="Z265" s="85">
        <f>'12peso'!Z265*'12var'!Z265/100</f>
        <v>1.8936600000000001E-3</v>
      </c>
      <c r="AA265" s="85">
        <f>'12peso'!AA265*'12var'!AA265/100</f>
        <v>3.4404499999999998E-3</v>
      </c>
      <c r="AB265" s="85">
        <f>'12peso'!AB265*'12var'!AB265/100</f>
        <v>4.6937800000000007E-3</v>
      </c>
      <c r="AC265" s="85">
        <f>'12peso'!AC265*'12var'!AC265/100</f>
        <v>3.5264800000000002E-3</v>
      </c>
      <c r="AD265" s="85">
        <f>'12peso'!AD265*'12var'!AD265/100</f>
        <v>3.0632799999999998E-3</v>
      </c>
      <c r="AE265" s="85">
        <f>'12peso'!AE265*'12var'!AE265/100</f>
        <v>9.3509999999999991E-4</v>
      </c>
      <c r="AF265" s="85">
        <f>'12peso'!AF265*'12var'!AF265/100</f>
        <v>9.8324999999999997E-4</v>
      </c>
      <c r="AG265" s="85">
        <f>'12peso'!AG265*'12var'!AG265/100</f>
        <v>2.4748799999999996E-3</v>
      </c>
      <c r="AH265" s="85">
        <f>'12peso'!AH265*'12var'!AH265/100</f>
        <v>5.9178999999999994E-3</v>
      </c>
      <c r="AI265" s="85">
        <f>'12peso'!AI265*'12var'!AI265/100</f>
        <v>2.2699600000000001E-3</v>
      </c>
      <c r="AJ265" s="85">
        <f>'12peso'!AJ265*'12var'!AJ265/100</f>
        <v>5.5576799999999989E-3</v>
      </c>
      <c r="AK265" s="85">
        <f>'12peso'!AK265*'12var'!AK265/100</f>
        <v>2.8996800000000004E-3</v>
      </c>
      <c r="AL265" s="85">
        <f>'12peso'!AL265*'12var'!AL265/100</f>
        <v>3.2671799999999997E-3</v>
      </c>
      <c r="AM265" s="85">
        <f>'12peso'!AM265*'12var'!AM265/100</f>
        <v>5.5821900000000016E-3</v>
      </c>
      <c r="AN265" s="85">
        <f>'12peso'!AN265*'12var'!AN265/100</f>
        <v>7.1023500000000003E-3</v>
      </c>
    </row>
    <row r="266" spans="1:40" x14ac:dyDescent="0.25">
      <c r="A266" s="64" t="str">
        <f>'12peso'!A266</f>
        <v>c</v>
      </c>
      <c r="B266" s="64" t="str">
        <f>'12peso'!B266</f>
        <v>sd</v>
      </c>
      <c r="C266" s="64" t="str">
        <f>'12peso'!C266</f>
        <v>i</v>
      </c>
      <c r="D266" s="64"/>
      <c r="E266" s="90">
        <f>'12peso'!E266</f>
        <v>3102005</v>
      </c>
      <c r="F266" s="88">
        <f>'12peso'!F266</f>
        <v>3102005</v>
      </c>
      <c r="G266" s="39" t="str">
        <f>'12peso'!G266</f>
        <v>Tapete</v>
      </c>
      <c r="H266" s="85">
        <f>'12peso'!H266*'12var'!H266/100</f>
        <v>-1.5659999999999999E-5</v>
      </c>
      <c r="I266" s="85">
        <f>'12peso'!I266*'12var'!I266/100</f>
        <v>-8.6358000000000008E-4</v>
      </c>
      <c r="J266" s="85">
        <f>'12peso'!J266*'12var'!J266/100</f>
        <v>2.13714E-3</v>
      </c>
      <c r="K266" s="85">
        <f>'12peso'!K266*'12var'!K266/100</f>
        <v>2.2764999999999998E-4</v>
      </c>
      <c r="L266" s="85">
        <f>'12peso'!L266*'12var'!L266/100</f>
        <v>8.5347000000000005E-4</v>
      </c>
      <c r="M266" s="85">
        <f>'12peso'!M266*'12var'!M266/100</f>
        <v>4.8855999999999997E-4</v>
      </c>
      <c r="N266" s="85">
        <f>'12peso'!N266*'12var'!N266/100</f>
        <v>-1.7424000000000001E-4</v>
      </c>
      <c r="O266" s="85">
        <f>'12peso'!O266*'12var'!O266/100</f>
        <v>2.9906000000000003E-4</v>
      </c>
      <c r="P266" s="85">
        <f>'12peso'!P266*'12var'!P266/100</f>
        <v>2.3610000000000002E-4</v>
      </c>
      <c r="Q266" s="85">
        <f>'12peso'!Q266*'12var'!Q266/100</f>
        <v>-1.40515E-3</v>
      </c>
      <c r="R266" s="85">
        <f>'12peso'!R266*'12var'!R266/100</f>
        <v>5.905900000000001E-4</v>
      </c>
      <c r="S266" s="85">
        <f>'12peso'!S266*'12var'!S266/100</f>
        <v>3.6095999999999996E-4</v>
      </c>
      <c r="T266" s="85">
        <f>'12peso'!T266*'12var'!T266/100</f>
        <v>8.5904000000000004E-4</v>
      </c>
      <c r="U266" s="85">
        <f>'12peso'!U266*'12var'!U266/100</f>
        <v>1.7687000000000001E-4</v>
      </c>
      <c r="V266" s="85">
        <f>'12peso'!V266*'12var'!V266/100</f>
        <v>-4.2075000000000001E-4</v>
      </c>
      <c r="W266" s="85">
        <f>'12peso'!W266*'12var'!W266/100</f>
        <v>4.0878000000000003E-4</v>
      </c>
      <c r="X266" s="85">
        <f>'12peso'!X266*'12var'!X266/100</f>
        <v>-4.3906000000000001E-4</v>
      </c>
      <c r="Y266" s="85">
        <f>'12peso'!Y266*'12var'!Y266/100</f>
        <v>-6.1499999999999988E-4</v>
      </c>
      <c r="Z266" s="85">
        <f>'12peso'!Z266*'12var'!Z266/100</f>
        <v>-6.1585999999999998E-4</v>
      </c>
      <c r="AA266" s="85">
        <f>'12peso'!AA266*'12var'!AA266/100</f>
        <v>1.2732799999999999E-3</v>
      </c>
      <c r="AB266" s="85">
        <f>'12peso'!AB266*'12var'!AB266/100</f>
        <v>3.6154799999999999E-3</v>
      </c>
      <c r="AC266" s="85">
        <f>'12peso'!AC266*'12var'!AC266/100</f>
        <v>1.4117999999999999E-3</v>
      </c>
      <c r="AD266" s="85">
        <f>'12peso'!AD266*'12var'!AD266/100</f>
        <v>5.6090000000000003E-4</v>
      </c>
      <c r="AE266" s="85">
        <f>'12peso'!AE266*'12var'!AE266/100</f>
        <v>-1.3464000000000003E-4</v>
      </c>
      <c r="AF266" s="85">
        <f>'12peso'!AF266*'12var'!AF266/100</f>
        <v>-7.2072000000000011E-4</v>
      </c>
      <c r="AG266" s="85">
        <f>'12peso'!AG266*'12var'!AG266/100</f>
        <v>7.8100000000000001E-4</v>
      </c>
      <c r="AH266" s="85">
        <f>'12peso'!AH266*'12var'!AH266/100</f>
        <v>2.80314E-3</v>
      </c>
      <c r="AI266" s="85">
        <f>'12peso'!AI266*'12var'!AI266/100</f>
        <v>-1.5195599999999999E-3</v>
      </c>
      <c r="AJ266" s="85">
        <f>'12peso'!AJ266*'12var'!AJ266/100</f>
        <v>8.3780999999999992E-4</v>
      </c>
      <c r="AK266" s="85">
        <f>'12peso'!AK266*'12var'!AK266/100</f>
        <v>1.07168E-3</v>
      </c>
      <c r="AL266" s="85">
        <f>'12peso'!AL266*'12var'!AL266/100</f>
        <v>1.20045E-3</v>
      </c>
      <c r="AM266" s="85">
        <f>'12peso'!AM266*'12var'!AM266/100</f>
        <v>2.6388899999999996E-3</v>
      </c>
      <c r="AN266" s="85">
        <f>'12peso'!AN266*'12var'!AN266/100</f>
        <v>1.7055999999999998E-3</v>
      </c>
    </row>
    <row r="267" spans="1:40" x14ac:dyDescent="0.25">
      <c r="A267" s="64" t="str">
        <f>'12peso'!A267</f>
        <v>c</v>
      </c>
      <c r="B267" s="64" t="str">
        <f>'12peso'!B267</f>
        <v>sd</v>
      </c>
      <c r="C267" s="64" t="str">
        <f>'12peso'!C267</f>
        <v>i</v>
      </c>
      <c r="D267" s="64"/>
      <c r="E267" s="90">
        <f>'12peso'!E267</f>
        <v>3102006</v>
      </c>
      <c r="F267" s="88">
        <f>'12peso'!F267</f>
        <v>3102006</v>
      </c>
      <c r="G267" s="39" t="str">
        <f>'12peso'!G267</f>
        <v>Cortina</v>
      </c>
      <c r="H267" s="85">
        <f>'12peso'!H267*'12var'!H267/100</f>
        <v>9.5590000000000009E-4</v>
      </c>
      <c r="I267" s="85">
        <f>'12peso'!I267*'12var'!I267/100</f>
        <v>-6.9046000000000005E-4</v>
      </c>
      <c r="J267" s="85">
        <f>'12peso'!J267*'12var'!J267/100</f>
        <v>1.06149E-3</v>
      </c>
      <c r="K267" s="85">
        <f>'12peso'!K267*'12var'!K267/100</f>
        <v>-4.1855999999999995E-4</v>
      </c>
      <c r="L267" s="85">
        <f>'12peso'!L267*'12var'!L267/100</f>
        <v>5.5168000000000003E-4</v>
      </c>
      <c r="M267" s="85">
        <f>'12peso'!M267*'12var'!M267/100</f>
        <v>3.0239999999999998E-4</v>
      </c>
      <c r="N267" s="85">
        <f>'12peso'!N267*'12var'!N267/100</f>
        <v>9.8837999999999986E-4</v>
      </c>
      <c r="O267" s="85">
        <f>'12peso'!O267*'12var'!O267/100</f>
        <v>-2.7063E-4</v>
      </c>
      <c r="P267" s="85">
        <f>'12peso'!P267*'12var'!P267/100</f>
        <v>7.6296000000000003E-4</v>
      </c>
      <c r="Q267" s="85">
        <f>'12peso'!Q267*'12var'!Q267/100</f>
        <v>5.2139999999999999E-5</v>
      </c>
      <c r="R267" s="85">
        <f>'12peso'!R267*'12var'!R267/100</f>
        <v>3.5464999999999997E-4</v>
      </c>
      <c r="S267" s="85">
        <f>'12peso'!S267*'12var'!S267/100</f>
        <v>1.02816E-3</v>
      </c>
      <c r="T267" s="85">
        <f>'12peso'!T267*'12var'!T267/100</f>
        <v>-1.5623999999999998E-4</v>
      </c>
      <c r="U267" s="85">
        <f>'12peso'!U267*'12var'!U267/100</f>
        <v>6.4425000000000007E-4</v>
      </c>
      <c r="V267" s="85">
        <f>'12peso'!V267*'12var'!V267/100</f>
        <v>8.599999999999999E-6</v>
      </c>
      <c r="W267" s="85">
        <f>'12peso'!W267*'12var'!W267/100</f>
        <v>-3.7663999999999997E-4</v>
      </c>
      <c r="X267" s="85">
        <f>'12peso'!X267*'12var'!X267/100</f>
        <v>3.3880000000000001E-5</v>
      </c>
      <c r="Y267" s="85">
        <f>'12peso'!Y267*'12var'!Y267/100</f>
        <v>1.3841599999999997E-3</v>
      </c>
      <c r="Z267" s="85">
        <f>'12peso'!Z267*'12var'!Z267/100</f>
        <v>1.1727199999999999E-3</v>
      </c>
      <c r="AA267" s="85">
        <f>'12peso'!AA267*'12var'!AA267/100</f>
        <v>1.6819799999999998E-3</v>
      </c>
      <c r="AB267" s="85">
        <f>'12peso'!AB267*'12var'!AB267/100</f>
        <v>-1.08486E-3</v>
      </c>
      <c r="AC267" s="85">
        <f>'12peso'!AC267*'12var'!AC267/100</f>
        <v>1.0329199999999999E-3</v>
      </c>
      <c r="AD267" s="85">
        <f>'12peso'!AD267*'12var'!AD267/100</f>
        <v>-4.3650000000000004E-4</v>
      </c>
      <c r="AE267" s="85">
        <f>'12peso'!AE267*'12var'!AE267/100</f>
        <v>-4.8440000000000006E-4</v>
      </c>
      <c r="AF267" s="85">
        <f>'12peso'!AF267*'12var'!AF267/100</f>
        <v>7.5592000000000009E-4</v>
      </c>
      <c r="AG267" s="85">
        <f>'12peso'!AG267*'12var'!AG267/100</f>
        <v>1.293E-4</v>
      </c>
      <c r="AH267" s="85">
        <f>'12peso'!AH267*'12var'!AH267/100</f>
        <v>5.4912000000000006E-4</v>
      </c>
      <c r="AI267" s="85">
        <f>'12peso'!AI267*'12var'!AI267/100</f>
        <v>4.104E-4</v>
      </c>
      <c r="AJ267" s="85">
        <f>'12peso'!AJ267*'12var'!AJ267/100</f>
        <v>9.3940000000000012E-5</v>
      </c>
      <c r="AK267" s="85">
        <f>'12peso'!AK267*'12var'!AK267/100</f>
        <v>4.0800000000000005E-4</v>
      </c>
      <c r="AL267" s="85">
        <f>'12peso'!AL267*'12var'!AL267/100</f>
        <v>-2.28919E-3</v>
      </c>
      <c r="AM267" s="85">
        <f>'12peso'!AM267*'12var'!AM267/100</f>
        <v>1.41588E-3</v>
      </c>
      <c r="AN267" s="85">
        <f>'12peso'!AN267*'12var'!AN267/100</f>
        <v>1.5624000000000002E-3</v>
      </c>
    </row>
    <row r="268" spans="1:40" x14ac:dyDescent="0.25">
      <c r="A268" s="64" t="str">
        <f>'12peso'!A268</f>
        <v>c</v>
      </c>
      <c r="B268" s="64" t="str">
        <f>'12peso'!B268</f>
        <v>sd</v>
      </c>
      <c r="C268" s="64" t="str">
        <f>'12peso'!C268</f>
        <v>i</v>
      </c>
      <c r="D268" s="64"/>
      <c r="E268" s="90">
        <f>'12peso'!E268</f>
        <v>3102007</v>
      </c>
      <c r="F268" s="88">
        <f>'12peso'!F268</f>
        <v>3102007</v>
      </c>
      <c r="G268" s="39" t="str">
        <f>'12peso'!G268</f>
        <v>Utensílios de metal</v>
      </c>
      <c r="H268" s="85">
        <f>'12peso'!H268*'12var'!H268/100</f>
        <v>-2.8612999999999995E-4</v>
      </c>
      <c r="I268" s="85">
        <f>'12peso'!I268*'12var'!I268/100</f>
        <v>4.392E-4</v>
      </c>
      <c r="J268" s="85">
        <f>'12peso'!J268*'12var'!J268/100</f>
        <v>8.0608000000000003E-4</v>
      </c>
      <c r="K268" s="85">
        <f>'12peso'!K268*'12var'!K268/100</f>
        <v>-1.4475400000000002E-3</v>
      </c>
      <c r="L268" s="85">
        <f>'12peso'!L268*'12var'!L268/100</f>
        <v>-3.6982000000000003E-4</v>
      </c>
      <c r="M268" s="85">
        <f>'12peso'!M268*'12var'!M268/100</f>
        <v>1.1443199999999999E-3</v>
      </c>
      <c r="N268" s="85">
        <f>'12peso'!N268*'12var'!N268/100</f>
        <v>-2.4435E-4</v>
      </c>
      <c r="O268" s="85">
        <f>'12peso'!O268*'12var'!O268/100</f>
        <v>5.8434999999999997E-4</v>
      </c>
      <c r="P268" s="85">
        <f>'12peso'!P268*'12var'!P268/100</f>
        <v>-1.4416E-4</v>
      </c>
      <c r="Q268" s="85">
        <f>'12peso'!Q268*'12var'!Q268/100</f>
        <v>2.7744999999999999E-4</v>
      </c>
      <c r="R268" s="85">
        <f>'12peso'!R268*'12var'!R268/100</f>
        <v>1.0257999999999999E-3</v>
      </c>
      <c r="S268" s="85">
        <f>'12peso'!S268*'12var'!S268/100</f>
        <v>1.13919E-3</v>
      </c>
      <c r="T268" s="85">
        <f>'12peso'!T268*'12var'!T268/100</f>
        <v>7.4783E-4</v>
      </c>
      <c r="U268" s="85">
        <f>'12peso'!U268*'12var'!U268/100</f>
        <v>3.6040000000000003E-4</v>
      </c>
      <c r="V268" s="85">
        <f>'12peso'!V268*'12var'!V268/100</f>
        <v>6.6525999999999987E-4</v>
      </c>
      <c r="W268" s="85">
        <f>'12peso'!W268*'12var'!W268/100</f>
        <v>1.6578400000000001E-3</v>
      </c>
      <c r="X268" s="85">
        <f>'12peso'!X268*'12var'!X268/100</f>
        <v>1.37863E-3</v>
      </c>
      <c r="Y268" s="85">
        <f>'12peso'!Y268*'12var'!Y268/100</f>
        <v>-6.4609999999999993E-5</v>
      </c>
      <c r="Z268" s="85">
        <f>'12peso'!Z268*'12var'!Z268/100</f>
        <v>1.1973000000000001E-3</v>
      </c>
      <c r="AA268" s="85">
        <f>'12peso'!AA268*'12var'!AA268/100</f>
        <v>-9.3200000000000006E-6</v>
      </c>
      <c r="AB268" s="85">
        <f>'12peso'!AB268*'12var'!AB268/100</f>
        <v>1.3299E-3</v>
      </c>
      <c r="AC268" s="85">
        <f>'12peso'!AC268*'12var'!AC268/100</f>
        <v>3.7600000000000003E-4</v>
      </c>
      <c r="AD268" s="85">
        <f>'12peso'!AD268*'12var'!AD268/100</f>
        <v>9.1923999999999988E-4</v>
      </c>
      <c r="AE268" s="85">
        <f>'12peso'!AE268*'12var'!AE268/100</f>
        <v>7.8268999999999995E-4</v>
      </c>
      <c r="AF268" s="85">
        <f>'12peso'!AF268*'12var'!AF268/100</f>
        <v>9.2217999999999998E-4</v>
      </c>
      <c r="AG268" s="85">
        <f>'12peso'!AG268*'12var'!AG268/100</f>
        <v>2.3625E-4</v>
      </c>
      <c r="AH268" s="85">
        <f>'12peso'!AH268*'12var'!AH268/100</f>
        <v>1.0079400000000001E-3</v>
      </c>
      <c r="AI268" s="85">
        <f>'12peso'!AI268*'12var'!AI268/100</f>
        <v>2.8289999999999998E-5</v>
      </c>
      <c r="AJ268" s="85">
        <f>'12peso'!AJ268*'12var'!AJ268/100</f>
        <v>1.3211700000000002E-3</v>
      </c>
      <c r="AK268" s="85">
        <f>'12peso'!AK268*'12var'!AK268/100</f>
        <v>5.3921999999999998E-4</v>
      </c>
      <c r="AL268" s="85">
        <f>'12peso'!AL268*'12var'!AL268/100</f>
        <v>1.6115999999999999E-3</v>
      </c>
      <c r="AM268" s="85">
        <f>'12peso'!AM268*'12var'!AM268/100</f>
        <v>4.4344000000000002E-4</v>
      </c>
      <c r="AN268" s="85">
        <f>'12peso'!AN268*'12var'!AN268/100</f>
        <v>1.5939000000000001E-3</v>
      </c>
    </row>
    <row r="269" spans="1:40" x14ac:dyDescent="0.25">
      <c r="A269" s="64" t="str">
        <f>'12peso'!A269</f>
        <v>c</v>
      </c>
      <c r="B269" s="64" t="str">
        <f>'12peso'!B269</f>
        <v>sd</v>
      </c>
      <c r="C269" s="64" t="str">
        <f>'12peso'!C269</f>
        <v>i</v>
      </c>
      <c r="D269" s="64"/>
      <c r="E269" s="90">
        <f>'12peso'!E269</f>
        <v>3102009</v>
      </c>
      <c r="F269" s="88">
        <f>'12peso'!F269</f>
        <v>3102009</v>
      </c>
      <c r="G269" s="39" t="str">
        <f>'12peso'!G269</f>
        <v>Utensílios de vidro e louça</v>
      </c>
      <c r="H269" s="85">
        <f>'12peso'!H269*'12var'!H269/100</f>
        <v>6.3E-5</v>
      </c>
      <c r="I269" s="85">
        <f>'12peso'!I269*'12var'!I269/100</f>
        <v>2.8215000000000005E-4</v>
      </c>
      <c r="J269" s="85">
        <f>'12peso'!J269*'12var'!J269/100</f>
        <v>-6.8969999999999999E-5</v>
      </c>
      <c r="K269" s="85">
        <f>'12peso'!K269*'12var'!K269/100</f>
        <v>-2.7500000000000002E-4</v>
      </c>
      <c r="L269" s="85">
        <f>'12peso'!L269*'12var'!L269/100</f>
        <v>-3.3372000000000008E-4</v>
      </c>
      <c r="M269" s="85">
        <f>'12peso'!M269*'12var'!M269/100</f>
        <v>7.5887999999999997E-4</v>
      </c>
      <c r="N269" s="85">
        <f>'12peso'!N269*'12var'!N269/100</f>
        <v>-4.1473000000000004E-4</v>
      </c>
      <c r="O269" s="85">
        <f>'12peso'!O269*'12var'!O269/100</f>
        <v>4.3522999999999999E-4</v>
      </c>
      <c r="P269" s="85">
        <f>'12peso'!P269*'12var'!P269/100</f>
        <v>6.1500000000000004E-5</v>
      </c>
      <c r="Q269" s="85">
        <f>'12peso'!Q269*'12var'!Q269/100</f>
        <v>1.2545999999999998E-3</v>
      </c>
      <c r="R269" s="85">
        <f>'12peso'!R269*'12var'!R269/100</f>
        <v>6.2721000000000001E-4</v>
      </c>
      <c r="S269" s="85">
        <f>'12peso'!S269*'12var'!S269/100</f>
        <v>6.8530000000000012E-4</v>
      </c>
      <c r="T269" s="85">
        <f>'12peso'!T269*'12var'!T269/100</f>
        <v>1.9374999999999999E-4</v>
      </c>
      <c r="U269" s="85">
        <f>'12peso'!U269*'12var'!U269/100</f>
        <v>7.6505999999999992E-4</v>
      </c>
      <c r="V269" s="85">
        <f>'12peso'!V269*'12var'!V269/100</f>
        <v>2.8796000000000003E-4</v>
      </c>
      <c r="W269" s="85">
        <f>'12peso'!W269*'12var'!W269/100</f>
        <v>1.5625E-4</v>
      </c>
      <c r="X269" s="85">
        <f>'12peso'!X269*'12var'!X269/100</f>
        <v>5.6069999999999997E-5</v>
      </c>
      <c r="Y269" s="85">
        <f>'12peso'!Y269*'12var'!Y269/100</f>
        <v>-1.6171999999999999E-4</v>
      </c>
      <c r="Z269" s="85">
        <f>'12peso'!Z269*'12var'!Z269/100</f>
        <v>-7.428E-5</v>
      </c>
      <c r="AA269" s="85">
        <f>'12peso'!AA269*'12var'!AA269/100</f>
        <v>8.0340000000000007E-5</v>
      </c>
      <c r="AB269" s="85">
        <f>'12peso'!AB269*'12var'!AB269/100</f>
        <v>-7.1571999999999998E-4</v>
      </c>
      <c r="AC269" s="85">
        <f>'12peso'!AC269*'12var'!AC269/100</f>
        <v>2.7359999999999998E-4</v>
      </c>
      <c r="AD269" s="85">
        <f>'12peso'!AD269*'12var'!AD269/100</f>
        <v>7.8910000000000002E-5</v>
      </c>
      <c r="AE269" s="85">
        <f>'12peso'!AE269*'12var'!AE269/100</f>
        <v>6.8969999999999991E-4</v>
      </c>
      <c r="AF269" s="85">
        <f>'12peso'!AF269*'12var'!AF269/100</f>
        <v>-2.4240000000000001E-4</v>
      </c>
      <c r="AG269" s="85">
        <f>'12peso'!AG269*'12var'!AG269/100</f>
        <v>-2.4040000000000002E-4</v>
      </c>
      <c r="AH269" s="85">
        <f>'12peso'!AH269*'12var'!AH269/100</f>
        <v>2.3166000000000001E-4</v>
      </c>
      <c r="AI269" s="85">
        <f>'12peso'!AI269*'12var'!AI269/100</f>
        <v>4.3734000000000004E-4</v>
      </c>
      <c r="AJ269" s="85">
        <f>'12peso'!AJ269*'12var'!AJ269/100</f>
        <v>1.3024E-4</v>
      </c>
      <c r="AK269" s="85">
        <f>'12peso'!AK269*'12var'!AK269/100</f>
        <v>1.0619999999999999E-4</v>
      </c>
      <c r="AL269" s="85">
        <f>'12peso'!AL269*'12var'!AL269/100</f>
        <v>3.3573000000000001E-4</v>
      </c>
      <c r="AM269" s="85">
        <f>'12peso'!AM269*'12var'!AM269/100</f>
        <v>1.8944000000000003E-4</v>
      </c>
      <c r="AN269" s="85">
        <f>'12peso'!AN269*'12var'!AN269/100</f>
        <v>3.8480000000000003E-4</v>
      </c>
    </row>
    <row r="270" spans="1:40" x14ac:dyDescent="0.25">
      <c r="A270" s="64" t="str">
        <f>'12peso'!A270</f>
        <v>c</v>
      </c>
      <c r="B270" s="64" t="str">
        <f>'12peso'!B270</f>
        <v>sd</v>
      </c>
      <c r="C270" s="64" t="str">
        <f>'12peso'!C270</f>
        <v>i</v>
      </c>
      <c r="D270" s="64"/>
      <c r="E270" s="90">
        <f>'12peso'!E270</f>
        <v>3102010</v>
      </c>
      <c r="F270" s="88">
        <f>'12peso'!F270</f>
        <v>3102010</v>
      </c>
      <c r="G270" s="39" t="str">
        <f>'12peso'!G270</f>
        <v>Utensílios de plástico</v>
      </c>
      <c r="H270" s="85">
        <f>'12peso'!H270*'12var'!H270/100</f>
        <v>-5.2006999999999997E-4</v>
      </c>
      <c r="I270" s="85">
        <f>'12peso'!I270*'12var'!I270/100</f>
        <v>2.1450000000000001E-4</v>
      </c>
      <c r="J270" s="85">
        <f>'12peso'!J270*'12var'!J270/100</f>
        <v>6.2010000000000006E-4</v>
      </c>
      <c r="K270" s="85">
        <f>'12peso'!K270*'12var'!K270/100</f>
        <v>-4.3164000000000006E-4</v>
      </c>
      <c r="L270" s="85">
        <f>'12peso'!L270*'12var'!L270/100</f>
        <v>-1.9060999999999999E-4</v>
      </c>
      <c r="M270" s="85">
        <f>'12peso'!M270*'12var'!M270/100</f>
        <v>3.0108000000000001E-4</v>
      </c>
      <c r="N270" s="85">
        <f>'12peso'!N270*'12var'!N270/100</f>
        <v>4.6559999999999995E-5</v>
      </c>
      <c r="O270" s="85">
        <f>'12peso'!O270*'12var'!O270/100</f>
        <v>-8.5139999999999988E-5</v>
      </c>
      <c r="P270" s="85">
        <f>'12peso'!P270*'12var'!P270/100</f>
        <v>-1.2705E-4</v>
      </c>
      <c r="Q270" s="85">
        <f>'12peso'!Q270*'12var'!Q270/100</f>
        <v>2.1717000000000001E-4</v>
      </c>
      <c r="R270" s="85">
        <f>'12peso'!R270*'12var'!R270/100</f>
        <v>2.5146000000000001E-4</v>
      </c>
      <c r="S270" s="85">
        <f>'12peso'!S270*'12var'!S270/100</f>
        <v>3.7719000000000001E-4</v>
      </c>
      <c r="T270" s="85">
        <f>'12peso'!T270*'12var'!T270/100</f>
        <v>1.2954000000000001E-4</v>
      </c>
      <c r="U270" s="85">
        <f>'12peso'!U270*'12var'!U270/100</f>
        <v>3.4109999999999997E-5</v>
      </c>
      <c r="V270" s="85">
        <f>'12peso'!V270*'12var'!V270/100</f>
        <v>5.3910999999999998E-4</v>
      </c>
      <c r="W270" s="85">
        <f>'12peso'!W270*'12var'!W270/100</f>
        <v>4.1148000000000004E-4</v>
      </c>
      <c r="X270" s="85">
        <f>'12peso'!X270*'12var'!X270/100</f>
        <v>1.4554000000000002E-4</v>
      </c>
      <c r="Y270" s="85">
        <f>'12peso'!Y270*'12var'!Y270/100</f>
        <v>7.9663999999999993E-4</v>
      </c>
      <c r="Z270" s="85">
        <f>'12peso'!Z270*'12var'!Z270/100</f>
        <v>1.56E-5</v>
      </c>
      <c r="AA270" s="85">
        <f>'12peso'!AA270*'12var'!AA270/100</f>
        <v>3.1980000000000002E-4</v>
      </c>
      <c r="AB270" s="85">
        <f>'12peso'!AB270*'12var'!AB270/100</f>
        <v>5.0175999999999997E-4</v>
      </c>
      <c r="AC270" s="85">
        <f>'12peso'!AC270*'12var'!AC270/100</f>
        <v>3.3660000000000005E-4</v>
      </c>
      <c r="AD270" s="85">
        <f>'12peso'!AD270*'12var'!AD270/100</f>
        <v>3.6921000000000002E-4</v>
      </c>
      <c r="AE270" s="85">
        <f>'12peso'!AE270*'12var'!AE270/100</f>
        <v>9.1769999999999997E-5</v>
      </c>
      <c r="AF270" s="85">
        <f>'12peso'!AF270*'12var'!AF270/100</f>
        <v>3.4571999999999999E-4</v>
      </c>
      <c r="AG270" s="85">
        <f>'12peso'!AG270*'12var'!AG270/100</f>
        <v>1.3137799999999999E-3</v>
      </c>
      <c r="AH270" s="85">
        <f>'12peso'!AH270*'12var'!AH270/100</f>
        <v>3.5189999999999999E-4</v>
      </c>
      <c r="AI270" s="85">
        <f>'12peso'!AI270*'12var'!AI270/100</f>
        <v>5.2578E-4</v>
      </c>
      <c r="AJ270" s="85">
        <f>'12peso'!AJ270*'12var'!AJ270/100</f>
        <v>9.068800000000001E-4</v>
      </c>
      <c r="AK270" s="85">
        <f>'12peso'!AK270*'12var'!AK270/100</f>
        <v>7.106399999999999E-4</v>
      </c>
      <c r="AL270" s="85">
        <f>'12peso'!AL270*'12var'!AL270/100</f>
        <v>5.5770000000000003E-5</v>
      </c>
      <c r="AM270" s="85">
        <f>'12peso'!AM270*'12var'!AM270/100</f>
        <v>3.5259999999999995E-4</v>
      </c>
      <c r="AN270" s="85">
        <f>'12peso'!AN270*'12var'!AN270/100</f>
        <v>-8.6400000000000003E-6</v>
      </c>
    </row>
    <row r="271" spans="1:40" x14ac:dyDescent="0.25">
      <c r="A271" s="64" t="str">
        <f>'12peso'!A271</f>
        <v>c</v>
      </c>
      <c r="B271" s="64" t="str">
        <f>'12peso'!B271</f>
        <v>nd</v>
      </c>
      <c r="C271" s="64" t="str">
        <f>'12peso'!C271</f>
        <v>i</v>
      </c>
      <c r="D271" s="64"/>
      <c r="E271" s="90">
        <f>'12peso'!E271</f>
        <v>3102035</v>
      </c>
      <c r="F271" s="88">
        <f>'12peso'!F271</f>
        <v>3102035</v>
      </c>
      <c r="G271" s="39" t="str">
        <f>'12peso'!G271</f>
        <v>Flores naturais</v>
      </c>
      <c r="H271" s="85">
        <f>'12peso'!H271*'12var'!H271/100</f>
        <v>-3.927E-4</v>
      </c>
      <c r="I271" s="85">
        <f>'12peso'!I271*'12var'!I271/100</f>
        <v>-3.1640000000000002E-5</v>
      </c>
      <c r="J271" s="85">
        <f>'12peso'!J271*'12var'!J271/100</f>
        <v>3.3299999999999996E-4</v>
      </c>
      <c r="K271" s="85">
        <f>'12peso'!K271*'12var'!K271/100</f>
        <v>-7.2732000000000005E-4</v>
      </c>
      <c r="L271" s="85">
        <f>'12peso'!L271*'12var'!L271/100</f>
        <v>1.0581999999999998E-3</v>
      </c>
      <c r="M271" s="85">
        <f>'12peso'!M271*'12var'!M271/100</f>
        <v>5.1982999999999999E-4</v>
      </c>
      <c r="N271" s="85">
        <f>'12peso'!N271*'12var'!N271/100</f>
        <v>1.0575000000000001E-4</v>
      </c>
      <c r="O271" s="85">
        <f>'12peso'!O271*'12var'!O271/100</f>
        <v>2.5145000000000001E-4</v>
      </c>
      <c r="P271" s="85">
        <f>'12peso'!P271*'12var'!P271/100</f>
        <v>-2.7611999999999998E-4</v>
      </c>
      <c r="Q271" s="85">
        <f>'12peso'!Q271*'12var'!Q271/100</f>
        <v>3.8743999999999996E-4</v>
      </c>
      <c r="R271" s="85">
        <f>'12peso'!R271*'12var'!R271/100</f>
        <v>3.5720000000000001E-4</v>
      </c>
      <c r="S271" s="85">
        <f>'12peso'!S271*'12var'!S271/100</f>
        <v>-2.9624999999999996E-4</v>
      </c>
      <c r="T271" s="85">
        <f>'12peso'!T271*'12var'!T271/100</f>
        <v>3.2853E-4</v>
      </c>
      <c r="U271" s="85">
        <f>'12peso'!U271*'12var'!U271/100</f>
        <v>-2.8080000000000002E-5</v>
      </c>
      <c r="V271" s="85">
        <f>'12peso'!V271*'12var'!V271/100</f>
        <v>6.0319999999999998E-5</v>
      </c>
      <c r="W271" s="85">
        <f>'12peso'!W271*'12var'!W271/100</f>
        <v>2.5520000000000002E-4</v>
      </c>
      <c r="X271" s="85">
        <f>'12peso'!X271*'12var'!X271/100</f>
        <v>5.4987999999999999E-4</v>
      </c>
      <c r="Y271" s="85">
        <f>'12peso'!Y271*'12var'!Y271/100</f>
        <v>4.0222000000000001E-4</v>
      </c>
      <c r="Z271" s="85">
        <f>'12peso'!Z271*'12var'!Z271/100</f>
        <v>3.6149999999999998E-5</v>
      </c>
      <c r="AA271" s="85">
        <f>'12peso'!AA271*'12var'!AA271/100</f>
        <v>3.4121999999999999E-4</v>
      </c>
      <c r="AB271" s="85">
        <f>'12peso'!AB271*'12var'!AB271/100</f>
        <v>-2.196E-4</v>
      </c>
      <c r="AC271" s="85">
        <f>'12peso'!AC271*'12var'!AC271/100</f>
        <v>7.2300000000000002E-6</v>
      </c>
      <c r="AD271" s="85">
        <f>'12peso'!AD271*'12var'!AD271/100</f>
        <v>5.664E-4</v>
      </c>
      <c r="AE271" s="85">
        <f>'12peso'!AE271*'12var'!AE271/100</f>
        <v>-2.4887999999999999E-4</v>
      </c>
      <c r="AF271" s="85">
        <f>'12peso'!AF271*'12var'!AF271/100</f>
        <v>-7.1400000000000001E-5</v>
      </c>
      <c r="AG271" s="85">
        <f>'12peso'!AG271*'12var'!AG271/100</f>
        <v>1.3687999999999998E-4</v>
      </c>
      <c r="AH271" s="85">
        <f>'12peso'!AH271*'12var'!AH271/100</f>
        <v>3.5720000000000001E-4</v>
      </c>
      <c r="AI271" s="85">
        <f>'12peso'!AI271*'12var'!AI271/100</f>
        <v>4.4082000000000002E-4</v>
      </c>
      <c r="AJ271" s="85">
        <f>'12peso'!AJ271*'12var'!AJ271/100</f>
        <v>8.5561999999999997E-4</v>
      </c>
      <c r="AK271" s="85">
        <f>'12peso'!AK271*'12var'!AK271/100</f>
        <v>-9.7071000000000006E-4</v>
      </c>
      <c r="AL271" s="85">
        <f>'12peso'!AL271*'12var'!AL271/100</f>
        <v>5.2139999999999999E-4</v>
      </c>
      <c r="AM271" s="85">
        <f>'12peso'!AM271*'12var'!AM271/100</f>
        <v>4.1140000000000003E-5</v>
      </c>
      <c r="AN271" s="85">
        <f>'12peso'!AN271*'12var'!AN271/100</f>
        <v>6.6549999999999997E-4</v>
      </c>
    </row>
    <row r="272" spans="1:40" x14ac:dyDescent="0.25">
      <c r="A272" s="64" t="str">
        <f>'12peso'!A272</f>
        <v>c</v>
      </c>
      <c r="B272" s="64" t="str">
        <f>'12peso'!B272</f>
        <v>sd</v>
      </c>
      <c r="C272" s="64" t="str">
        <f>'12peso'!C272</f>
        <v>i</v>
      </c>
      <c r="D272" s="64"/>
      <c r="E272" s="90">
        <f>'12peso'!E272</f>
        <v>3102040</v>
      </c>
      <c r="F272" s="88">
        <f>'12peso'!F272</f>
        <v>3102040</v>
      </c>
      <c r="G272" s="39" t="str">
        <f>'12peso'!G272</f>
        <v>Utensílios diversos</v>
      </c>
      <c r="H272" s="85">
        <f>'12peso'!H272*'12var'!H272/100</f>
        <v>0</v>
      </c>
      <c r="I272" s="85">
        <f>'12peso'!I272*'12var'!I272/100</f>
        <v>1.5312E-4</v>
      </c>
      <c r="J272" s="85">
        <f>'12peso'!J272*'12var'!J272/100</f>
        <v>-1.6643999999999999E-4</v>
      </c>
      <c r="K272" s="85">
        <f>'12peso'!K272*'12var'!K272/100</f>
        <v>2.764E-4</v>
      </c>
      <c r="L272" s="85">
        <f>'12peso'!L272*'12var'!L272/100</f>
        <v>-1.05952E-3</v>
      </c>
      <c r="M272" s="85">
        <f>'12peso'!M272*'12var'!M272/100</f>
        <v>8.8400000000000002E-4</v>
      </c>
      <c r="N272" s="85">
        <f>'12peso'!N272*'12var'!N272/100</f>
        <v>5.4720000000000005E-5</v>
      </c>
      <c r="O272" s="85">
        <f>'12peso'!O272*'12var'!O272/100</f>
        <v>1.9081999999999999E-3</v>
      </c>
      <c r="P272" s="85">
        <f>'12peso'!P272*'12var'!P272/100</f>
        <v>3.4400000000000001E-4</v>
      </c>
      <c r="Q272" s="85">
        <f>'12peso'!Q272*'12var'!Q272/100</f>
        <v>-8.5001999999999994E-4</v>
      </c>
      <c r="R272" s="85">
        <f>'12peso'!R272*'12var'!R272/100</f>
        <v>0</v>
      </c>
      <c r="S272" s="85">
        <f>'12peso'!S272*'12var'!S272/100</f>
        <v>3.0980999999999999E-4</v>
      </c>
      <c r="T272" s="85">
        <f>'12peso'!T272*'12var'!T272/100</f>
        <v>6.4271999999999994E-4</v>
      </c>
      <c r="U272" s="85">
        <f>'12peso'!U272*'12var'!U272/100</f>
        <v>4.2687999999999998E-4</v>
      </c>
      <c r="V272" s="85">
        <f>'12peso'!V272*'12var'!V272/100</f>
        <v>1.2768000000000002E-3</v>
      </c>
      <c r="W272" s="85">
        <f>'12peso'!W272*'12var'!W272/100</f>
        <v>8.8242000000000019E-4</v>
      </c>
      <c r="X272" s="85">
        <f>'12peso'!X272*'12var'!X272/100</f>
        <v>-9.3660000000000008E-5</v>
      </c>
      <c r="Y272" s="85">
        <f>'12peso'!Y272*'12var'!Y272/100</f>
        <v>2.0512800000000004E-3</v>
      </c>
      <c r="Z272" s="85">
        <f>'12peso'!Z272*'12var'!Z272/100</f>
        <v>1.6187999999999999E-4</v>
      </c>
      <c r="AA272" s="85">
        <f>'12peso'!AA272*'12var'!AA272/100</f>
        <v>-2.2967000000000002E-4</v>
      </c>
      <c r="AB272" s="85">
        <f>'12peso'!AB272*'12var'!AB272/100</f>
        <v>1.25085E-3</v>
      </c>
      <c r="AC272" s="85">
        <f>'12peso'!AC272*'12var'!AC272/100</f>
        <v>8.1180000000000005E-5</v>
      </c>
      <c r="AD272" s="85">
        <f>'12peso'!AD272*'12var'!AD272/100</f>
        <v>9.960399999999999E-4</v>
      </c>
      <c r="AE272" s="85">
        <f>'12peso'!AE272*'12var'!AE272/100</f>
        <v>2.4264000000000002E-4</v>
      </c>
      <c r="AF272" s="85">
        <f>'12peso'!AF272*'12var'!AF272/100</f>
        <v>0</v>
      </c>
      <c r="AG272" s="85">
        <f>'12peso'!AG272*'12var'!AG272/100</f>
        <v>9.2960000000000004E-5</v>
      </c>
      <c r="AH272" s="85">
        <f>'12peso'!AH272*'12var'!AH272/100</f>
        <v>6.0720000000000001E-4</v>
      </c>
      <c r="AI272" s="85">
        <f>'12peso'!AI272*'12var'!AI272/100</f>
        <v>1.9315799999999996E-3</v>
      </c>
      <c r="AJ272" s="85">
        <f>'12peso'!AJ272*'12var'!AJ272/100</f>
        <v>1.4177500000000002E-3</v>
      </c>
      <c r="AK272" s="85">
        <f>'12peso'!AK272*'12var'!AK272/100</f>
        <v>1.0256400000000002E-3</v>
      </c>
      <c r="AL272" s="85">
        <f>'12peso'!AL272*'12var'!AL272/100</f>
        <v>1.8450599999999999E-3</v>
      </c>
      <c r="AM272" s="85">
        <f>'12peso'!AM272*'12var'!AM272/100</f>
        <v>5.0171999999999999E-4</v>
      </c>
      <c r="AN272" s="85">
        <f>'12peso'!AN272*'12var'!AN272/100</f>
        <v>1.20773E-3</v>
      </c>
    </row>
    <row r="273" spans="1:40" x14ac:dyDescent="0.25">
      <c r="A273" s="64">
        <f>'12peso'!A273</f>
        <v>0</v>
      </c>
      <c r="B273" s="64">
        <f>'12peso'!B273</f>
        <v>0</v>
      </c>
      <c r="C273" s="64">
        <f>'12peso'!C273</f>
        <v>0</v>
      </c>
      <c r="D273" s="64"/>
      <c r="E273" s="113">
        <f>'12peso'!E273</f>
        <v>3103000</v>
      </c>
      <c r="F273" s="114">
        <f>'12peso'!F273</f>
        <v>3103</v>
      </c>
      <c r="G273" s="99" t="str">
        <f>'12peso'!G273</f>
        <v>Cama, mesa e banho</v>
      </c>
      <c r="H273" s="85">
        <f>'12peso'!H273*'12var'!H273/100</f>
        <v>3.1114400000000005E-3</v>
      </c>
      <c r="I273" s="85">
        <f>'12peso'!I273*'12var'!I273/100</f>
        <v>-3.2591999999999999E-3</v>
      </c>
      <c r="J273" s="85">
        <f>'12peso'!J273*'12var'!J273/100</f>
        <v>6.6959999999999996E-5</v>
      </c>
      <c r="K273" s="85">
        <f>'12peso'!K273*'12var'!K273/100</f>
        <v>-3.1396000000000002E-3</v>
      </c>
      <c r="L273" s="85">
        <f>'12peso'!L273*'12var'!L273/100</f>
        <v>1.0521599999999999E-3</v>
      </c>
      <c r="M273" s="85">
        <f>'12peso'!M273*'12var'!M273/100</f>
        <v>-3.0222000000000005E-3</v>
      </c>
      <c r="N273" s="85">
        <f>'12peso'!N273*'12var'!N273/100</f>
        <v>-1.36626E-3</v>
      </c>
      <c r="O273" s="85">
        <f>'12peso'!O273*'12var'!O273/100</f>
        <v>1.8382499999999998E-3</v>
      </c>
      <c r="P273" s="85">
        <f>'12peso'!P273*'12var'!P273/100</f>
        <v>-3.1976999999999999E-3</v>
      </c>
      <c r="Q273" s="85">
        <f>'12peso'!Q273*'12var'!Q273/100</f>
        <v>2.8938000000000002E-3</v>
      </c>
      <c r="R273" s="85">
        <f>'12peso'!R273*'12var'!R273/100</f>
        <v>2.3598600000000001E-3</v>
      </c>
      <c r="S273" s="85">
        <f>'12peso'!S273*'12var'!S273/100</f>
        <v>-1.0217599999999998E-3</v>
      </c>
      <c r="T273" s="85">
        <f>'12peso'!T273*'12var'!T273/100</f>
        <v>1.1368800000000001E-3</v>
      </c>
      <c r="U273" s="85">
        <f>'12peso'!U273*'12var'!U273/100</f>
        <v>2.73354E-3</v>
      </c>
      <c r="V273" s="85">
        <f>'12peso'!V273*'12var'!V273/100</f>
        <v>-9.4499999999999998E-4</v>
      </c>
      <c r="W273" s="85">
        <f>'12peso'!W273*'12var'!W273/100</f>
        <v>3.5000000000000005E-3</v>
      </c>
      <c r="X273" s="85">
        <f>'12peso'!X273*'12var'!X273/100</f>
        <v>1.3200600000000001E-3</v>
      </c>
      <c r="Y273" s="85">
        <f>'12peso'!Y273*'12var'!Y273/100</f>
        <v>3.4595000000000003E-4</v>
      </c>
      <c r="Z273" s="85">
        <f>'12peso'!Z273*'12var'!Z273/100</f>
        <v>1.7903699999999997E-3</v>
      </c>
      <c r="AA273" s="85">
        <f>'12peso'!AA273*'12var'!AA273/100</f>
        <v>-9.7898000000000017E-4</v>
      </c>
      <c r="AB273" s="85">
        <f>'12peso'!AB273*'12var'!AB273/100</f>
        <v>2.3863999999999999E-3</v>
      </c>
      <c r="AC273" s="85">
        <f>'12peso'!AC273*'12var'!AC273/100</f>
        <v>1.8918000000000001E-3</v>
      </c>
      <c r="AD273" s="85">
        <f>'12peso'!AD273*'12var'!AD273/100</f>
        <v>6.3100000000000005E-4</v>
      </c>
      <c r="AE273" s="85">
        <f>'12peso'!AE273*'12var'!AE273/100</f>
        <v>1.4462400000000001E-3</v>
      </c>
      <c r="AF273" s="85">
        <f>'12peso'!AF273*'12var'!AF273/100</f>
        <v>3.7030499999999998E-3</v>
      </c>
      <c r="AG273" s="85">
        <f>'12peso'!AG273*'12var'!AG273/100</f>
        <v>4.2347200000000008E-3</v>
      </c>
      <c r="AH273" s="85">
        <f>'12peso'!AH273*'12var'!AH273/100</f>
        <v>2.53353E-3</v>
      </c>
      <c r="AI273" s="85">
        <f>'12peso'!AI273*'12var'!AI273/100</f>
        <v>-2.1787200000000003E-3</v>
      </c>
      <c r="AJ273" s="85">
        <f>'12peso'!AJ273*'12var'!AJ273/100</f>
        <v>2.5280000000000002E-4</v>
      </c>
      <c r="AK273" s="85">
        <f>'12peso'!AK273*'12var'!AK273/100</f>
        <v>2.6741E-3</v>
      </c>
      <c r="AL273" s="85">
        <f>'12peso'!AL273*'12var'!AL273/100</f>
        <v>3.1916000000000002E-3</v>
      </c>
      <c r="AM273" s="85">
        <f>'12peso'!AM273*'12var'!AM273/100</f>
        <v>2.7451199999999998E-3</v>
      </c>
      <c r="AN273" s="85">
        <f>'12peso'!AN273*'12var'!AN273/100</f>
        <v>-1.1559599999999999E-3</v>
      </c>
    </row>
    <row r="274" spans="1:40" x14ac:dyDescent="0.25">
      <c r="A274" s="64" t="str">
        <f>'12peso'!A274</f>
        <v>c</v>
      </c>
      <c r="B274" s="64" t="str">
        <f>'12peso'!B274</f>
        <v>sd</v>
      </c>
      <c r="C274" s="64" t="str">
        <f>'12peso'!C274</f>
        <v>i</v>
      </c>
      <c r="D274" s="64"/>
      <c r="E274" s="90">
        <f>'12peso'!E274</f>
        <v>3103001</v>
      </c>
      <c r="F274" s="88">
        <f>'12peso'!F274</f>
        <v>3103001</v>
      </c>
      <c r="G274" s="39" t="str">
        <f>'12peso'!G274</f>
        <v>Roupa de cama</v>
      </c>
      <c r="H274" s="85">
        <f>'12peso'!H274*'12var'!H274/100</f>
        <v>1.3824E-3</v>
      </c>
      <c r="I274" s="85">
        <f>'12peso'!I274*'12var'!I274/100</f>
        <v>-1.792E-3</v>
      </c>
      <c r="J274" s="85">
        <f>'12peso'!J274*'12var'!J274/100</f>
        <v>-9.364699999999999E-4</v>
      </c>
      <c r="K274" s="85">
        <f>'12peso'!K274*'12var'!K274/100</f>
        <v>-2.2140799999999998E-3</v>
      </c>
      <c r="L274" s="85">
        <f>'12peso'!L274*'12var'!L274/100</f>
        <v>-1.4867999999999999E-4</v>
      </c>
      <c r="M274" s="85">
        <f>'12peso'!M274*'12var'!M274/100</f>
        <v>-2.6643600000000002E-3</v>
      </c>
      <c r="N274" s="85">
        <f>'12peso'!N274*'12var'!N274/100</f>
        <v>-4.1446000000000001E-4</v>
      </c>
      <c r="O274" s="85">
        <f>'12peso'!O274*'12var'!O274/100</f>
        <v>2.6410699999999997E-3</v>
      </c>
      <c r="P274" s="85">
        <f>'12peso'!P274*'12var'!P274/100</f>
        <v>-2.6352000000000003E-3</v>
      </c>
      <c r="Q274" s="85">
        <f>'12peso'!Q274*'12var'!Q274/100</f>
        <v>1.22349E-3</v>
      </c>
      <c r="R274" s="85">
        <f>'12peso'!R274*'12var'!R274/100</f>
        <v>3.7872600000000002E-3</v>
      </c>
      <c r="S274" s="85">
        <f>'12peso'!S274*'12var'!S274/100</f>
        <v>-2.3948099999999998E-3</v>
      </c>
      <c r="T274" s="85">
        <f>'12peso'!T274*'12var'!T274/100</f>
        <v>9.7456999999999991E-4</v>
      </c>
      <c r="U274" s="85">
        <f>'12peso'!U274*'12var'!U274/100</f>
        <v>2.4143400000000001E-3</v>
      </c>
      <c r="V274" s="85">
        <f>'12peso'!V274*'12var'!V274/100</f>
        <v>1.6632000000000002E-4</v>
      </c>
      <c r="W274" s="85">
        <f>'12peso'!W274*'12var'!W274/100</f>
        <v>2.29502E-3</v>
      </c>
      <c r="X274" s="85">
        <f>'12peso'!X274*'12var'!X274/100</f>
        <v>2.2572E-3</v>
      </c>
      <c r="Y274" s="85">
        <f>'12peso'!Y274*'12var'!Y274/100</f>
        <v>-2.1509999999999997E-4</v>
      </c>
      <c r="Z274" s="85">
        <f>'12peso'!Z274*'12var'!Z274/100</f>
        <v>1.45363E-3</v>
      </c>
      <c r="AA274" s="85">
        <f>'12peso'!AA274*'12var'!AA274/100</f>
        <v>-1.70116E-3</v>
      </c>
      <c r="AB274" s="85">
        <f>'12peso'!AB274*'12var'!AB274/100</f>
        <v>2.1119700000000003E-3</v>
      </c>
      <c r="AC274" s="85">
        <f>'12peso'!AC274*'12var'!AC274/100</f>
        <v>3.0540800000000002E-3</v>
      </c>
      <c r="AD274" s="85">
        <f>'12peso'!AD274*'12var'!AD274/100</f>
        <v>1.9224000000000002E-4</v>
      </c>
      <c r="AE274" s="85">
        <f>'12peso'!AE274*'12var'!AE274/100</f>
        <v>-5.9825000000000004E-4</v>
      </c>
      <c r="AF274" s="85">
        <f>'12peso'!AF274*'12var'!AF274/100</f>
        <v>2.52068E-3</v>
      </c>
      <c r="AG274" s="85">
        <f>'12peso'!AG274*'12var'!AG274/100</f>
        <v>3.0591999999999998E-3</v>
      </c>
      <c r="AH274" s="85">
        <f>'12peso'!AH274*'12var'!AH274/100</f>
        <v>3.07968E-3</v>
      </c>
      <c r="AI274" s="85">
        <f>'12peso'!AI274*'12var'!AI274/100</f>
        <v>-1.32825E-3</v>
      </c>
      <c r="AJ274" s="85">
        <f>'12peso'!AJ274*'12var'!AJ274/100</f>
        <v>-3.5774999999999994E-4</v>
      </c>
      <c r="AK274" s="85">
        <f>'12peso'!AK274*'12var'!AK274/100</f>
        <v>2.5348300000000001E-3</v>
      </c>
      <c r="AL274" s="85">
        <f>'12peso'!AL274*'12var'!AL274/100</f>
        <v>1.6695000000000002E-4</v>
      </c>
      <c r="AM274" s="85">
        <f>'12peso'!AM274*'12var'!AM274/100</f>
        <v>8.8318999999999995E-4</v>
      </c>
      <c r="AN274" s="85">
        <f>'12peso'!AN274*'12var'!AN274/100</f>
        <v>6.9280999999999998E-4</v>
      </c>
    </row>
    <row r="275" spans="1:40" x14ac:dyDescent="0.25">
      <c r="A275" s="64" t="str">
        <f>'12peso'!A275</f>
        <v>c</v>
      </c>
      <c r="B275" s="64" t="str">
        <f>'12peso'!B275</f>
        <v>sd</v>
      </c>
      <c r="C275" s="64" t="str">
        <f>'12peso'!C275</f>
        <v>i</v>
      </c>
      <c r="D275" s="64"/>
      <c r="E275" s="90">
        <f>'12peso'!E275</f>
        <v>3103003</v>
      </c>
      <c r="F275" s="88">
        <f>'12peso'!F275</f>
        <v>3103003</v>
      </c>
      <c r="G275" s="39" t="str">
        <f>'12peso'!G275</f>
        <v>Roupa de banho</v>
      </c>
      <c r="H275" s="85">
        <f>'12peso'!H275*'12var'!H275/100</f>
        <v>1.7344199999999998E-3</v>
      </c>
      <c r="I275" s="85">
        <f>'12peso'!I275*'12var'!I275/100</f>
        <v>-1.4612500000000001E-3</v>
      </c>
      <c r="J275" s="85">
        <f>'12peso'!J275*'12var'!J275/100</f>
        <v>9.9551999999999996E-4</v>
      </c>
      <c r="K275" s="85">
        <f>'12peso'!K275*'12var'!K275/100</f>
        <v>-8.9816000000000006E-4</v>
      </c>
      <c r="L275" s="85">
        <f>'12peso'!L275*'12var'!L275/100</f>
        <v>1.2069000000000001E-3</v>
      </c>
      <c r="M275" s="85">
        <f>'12peso'!M275*'12var'!M275/100</f>
        <v>-3.5216999999999996E-4</v>
      </c>
      <c r="N275" s="85">
        <f>'12peso'!N275*'12var'!N275/100</f>
        <v>-9.6984999999999997E-4</v>
      </c>
      <c r="O275" s="85">
        <f>'12peso'!O275*'12var'!O275/100</f>
        <v>-8.1804000000000002E-4</v>
      </c>
      <c r="P275" s="85">
        <f>'12peso'!P275*'12var'!P275/100</f>
        <v>-5.53E-4</v>
      </c>
      <c r="Q275" s="85">
        <f>'12peso'!Q275*'12var'!Q275/100</f>
        <v>1.6613999999999997E-3</v>
      </c>
      <c r="R275" s="85">
        <f>'12peso'!R275*'12var'!R275/100</f>
        <v>-1.4256000000000002E-3</v>
      </c>
      <c r="S275" s="85">
        <f>'12peso'!S275*'12var'!S275/100</f>
        <v>1.3604800000000001E-3</v>
      </c>
      <c r="T275" s="85">
        <f>'12peso'!T275*'12var'!T275/100</f>
        <v>1.4839000000000001E-4</v>
      </c>
      <c r="U275" s="85">
        <f>'12peso'!U275*'12var'!U275/100</f>
        <v>3.2592000000000005E-4</v>
      </c>
      <c r="V275" s="85">
        <f>'12peso'!V275*'12var'!V275/100</f>
        <v>-1.1145599999999999E-3</v>
      </c>
      <c r="W275" s="85">
        <f>'12peso'!W275*'12var'!W275/100</f>
        <v>1.2219900000000001E-3</v>
      </c>
      <c r="X275" s="85">
        <f>'12peso'!X275*'12var'!X275/100</f>
        <v>-9.434100000000001E-4</v>
      </c>
      <c r="Y275" s="85">
        <f>'12peso'!Y275*'12var'!Y275/100</f>
        <v>5.5869999999999997E-4</v>
      </c>
      <c r="Z275" s="85">
        <f>'12peso'!Z275*'12var'!Z275/100</f>
        <v>3.4914000000000001E-4</v>
      </c>
      <c r="AA275" s="85">
        <f>'12peso'!AA275*'12var'!AA275/100</f>
        <v>7.1628000000000002E-4</v>
      </c>
      <c r="AB275" s="85">
        <f>'12peso'!AB275*'12var'!AB275/100</f>
        <v>2.6078000000000006E-4</v>
      </c>
      <c r="AC275" s="85">
        <f>'12peso'!AC275*'12var'!AC275/100</f>
        <v>-1.17351E-3</v>
      </c>
      <c r="AD275" s="85">
        <f>'12peso'!AD275*'12var'!AD275/100</f>
        <v>4.3557999999999997E-4</v>
      </c>
      <c r="AE275" s="85">
        <f>'12peso'!AE275*'12var'!AE275/100</f>
        <v>2.0276999999999999E-3</v>
      </c>
      <c r="AF275" s="85">
        <f>'12peso'!AF275*'12var'!AF275/100</f>
        <v>1.1898799999999999E-3</v>
      </c>
      <c r="AG275" s="85">
        <f>'12peso'!AG275*'12var'!AG275/100</f>
        <v>1.1607E-3</v>
      </c>
      <c r="AH275" s="85">
        <f>'12peso'!AH275*'12var'!AH275/100</f>
        <v>-5.4468000000000008E-4</v>
      </c>
      <c r="AI275" s="85">
        <f>'12peso'!AI275*'12var'!AI275/100</f>
        <v>-8.6001000000000003E-4</v>
      </c>
      <c r="AJ275" s="85">
        <f>'12peso'!AJ275*'12var'!AJ275/100</f>
        <v>6.2E-4</v>
      </c>
      <c r="AK275" s="85">
        <f>'12peso'!AK275*'12var'!AK275/100</f>
        <v>1.2432E-4</v>
      </c>
      <c r="AL275" s="85">
        <f>'12peso'!AL275*'12var'!AL275/100</f>
        <v>3.0069999999999997E-3</v>
      </c>
      <c r="AM275" s="85">
        <f>'12peso'!AM275*'12var'!AM275/100</f>
        <v>1.8595500000000002E-3</v>
      </c>
      <c r="AN275" s="85">
        <f>'12peso'!AN275*'12var'!AN275/100</f>
        <v>-1.8741599999999997E-3</v>
      </c>
    </row>
    <row r="276" spans="1:40" x14ac:dyDescent="0.25">
      <c r="A276" s="64">
        <f>'12peso'!A276</f>
        <v>0</v>
      </c>
      <c r="B276" s="64">
        <f>'12peso'!B276</f>
        <v>0</v>
      </c>
      <c r="C276" s="64">
        <f>'12peso'!C276</f>
        <v>0</v>
      </c>
      <c r="D276" s="64"/>
      <c r="E276" s="113">
        <f>'12peso'!E276</f>
        <v>3200000</v>
      </c>
      <c r="F276" s="114">
        <f>'12peso'!F276</f>
        <v>32</v>
      </c>
      <c r="G276" s="99" t="str">
        <f>'12peso'!G276</f>
        <v>Aparelhos eletroeletrônicos</v>
      </c>
      <c r="H276" s="85">
        <f>'12peso'!H276*'12var'!H276/100</f>
        <v>1.0639749999999998E-2</v>
      </c>
      <c r="I276" s="85">
        <f>'12peso'!I276*'12var'!I276/100</f>
        <v>-1.9870289999999999E-2</v>
      </c>
      <c r="J276" s="85">
        <f>'12peso'!J276*'12var'!J276/100</f>
        <v>-3.046428E-2</v>
      </c>
      <c r="K276" s="85">
        <f>'12peso'!K276*'12var'!K276/100</f>
        <v>-2.2154759999999999E-2</v>
      </c>
      <c r="L276" s="85">
        <f>'12peso'!L276*'12var'!L276/100</f>
        <v>1.3363000000000003E-3</v>
      </c>
      <c r="M276" s="85">
        <f>'12peso'!M276*'12var'!M276/100</f>
        <v>-1.1800459999999999E-2</v>
      </c>
      <c r="N276" s="85">
        <f>'12peso'!N276*'12var'!N276/100</f>
        <v>1.8898999999999999E-3</v>
      </c>
      <c r="O276" s="85">
        <f>'12peso'!O276*'12var'!O276/100</f>
        <v>4.5208799999999997E-3</v>
      </c>
      <c r="P276" s="85">
        <f>'12peso'!P276*'12var'!P276/100</f>
        <v>-4.7010000000000003E-3</v>
      </c>
      <c r="Q276" s="85">
        <f>'12peso'!Q276*'12var'!Q276/100</f>
        <v>1.4920000000000001E-3</v>
      </c>
      <c r="R276" s="85">
        <f>'12peso'!R276*'12var'!R276/100</f>
        <v>-9.276000000000001E-4</v>
      </c>
      <c r="S276" s="85">
        <f>'12peso'!S276*'12var'!S276/100</f>
        <v>8.1083200000000005E-3</v>
      </c>
      <c r="T276" s="85">
        <f>'12peso'!T276*'12var'!T276/100</f>
        <v>2.7175760000000004E-2</v>
      </c>
      <c r="U276" s="85">
        <f>'12peso'!U276*'12var'!U276/100</f>
        <v>8.8679999999999991E-3</v>
      </c>
      <c r="V276" s="85">
        <f>'12peso'!V276*'12var'!V276/100</f>
        <v>-5.1671200000000007E-3</v>
      </c>
      <c r="W276" s="85">
        <f>'12peso'!W276*'12var'!W276/100</f>
        <v>1.4651200000000001E-3</v>
      </c>
      <c r="X276" s="85">
        <f>'12peso'!X276*'12var'!X276/100</f>
        <v>5.10328E-3</v>
      </c>
      <c r="Y276" s="85">
        <f>'12peso'!Y276*'12var'!Y276/100</f>
        <v>-6.9201800000000006E-3</v>
      </c>
      <c r="Z276" s="85">
        <f>'12peso'!Z276*'12var'!Z276/100</f>
        <v>5.7916800000000004E-3</v>
      </c>
      <c r="AA276" s="85">
        <f>'12peso'!AA276*'12var'!AA276/100</f>
        <v>1.5246839999999999E-2</v>
      </c>
      <c r="AB276" s="85">
        <f>'12peso'!AB276*'12var'!AB276/100</f>
        <v>2.1911999999999997E-2</v>
      </c>
      <c r="AC276" s="85">
        <f>'12peso'!AC276*'12var'!AC276/100</f>
        <v>1.3073229999999998E-2</v>
      </c>
      <c r="AD276" s="85">
        <f>'12peso'!AD276*'12var'!AD276/100</f>
        <v>5.7164E-3</v>
      </c>
      <c r="AE276" s="85">
        <f>'12peso'!AE276*'12var'!AE276/100</f>
        <v>1.3983240000000001E-2</v>
      </c>
      <c r="AF276" s="85">
        <f>'12peso'!AF276*'12var'!AF276/100</f>
        <v>1.6968480000000001E-2</v>
      </c>
      <c r="AG276" s="85">
        <f>'12peso'!AG276*'12var'!AG276/100</f>
        <v>1.90653E-2</v>
      </c>
      <c r="AH276" s="85">
        <f>'12peso'!AH276*'12var'!AH276/100</f>
        <v>-6.1300799999999996E-3</v>
      </c>
      <c r="AI276" s="85">
        <f>'12peso'!AI276*'12var'!AI276/100</f>
        <v>-1.4680000000000001E-3</v>
      </c>
      <c r="AJ276" s="85">
        <f>'12peso'!AJ276*'12var'!AJ276/100</f>
        <v>2.6952279999999999E-2</v>
      </c>
      <c r="AK276" s="85">
        <f>'12peso'!AK276*'12var'!AK276/100</f>
        <v>3.6784000000000001E-3</v>
      </c>
      <c r="AL276" s="85">
        <f>'12peso'!AL276*'12var'!AL276/100</f>
        <v>1.853956E-2</v>
      </c>
      <c r="AM276" s="85">
        <f>'12peso'!AM276*'12var'!AM276/100</f>
        <v>-5.3768899999999996E-3</v>
      </c>
      <c r="AN276" s="85">
        <f>'12peso'!AN276*'12var'!AN276/100</f>
        <v>8.2971E-3</v>
      </c>
    </row>
    <row r="277" spans="1:40" x14ac:dyDescent="0.25">
      <c r="A277" s="64">
        <f>'12peso'!A277</f>
        <v>0</v>
      </c>
      <c r="B277" s="64">
        <f>'12peso'!B277</f>
        <v>0</v>
      </c>
      <c r="C277" s="64">
        <f>'12peso'!C277</f>
        <v>0</v>
      </c>
      <c r="D277" s="64"/>
      <c r="E277" s="113">
        <f>'12peso'!E277</f>
        <v>3201000</v>
      </c>
      <c r="F277" s="114">
        <f>'12peso'!F277</f>
        <v>3201</v>
      </c>
      <c r="G277" s="99" t="str">
        <f>'12peso'!G277</f>
        <v>Eletrodomésticos e equipamentos</v>
      </c>
      <c r="H277" s="85">
        <f>'12peso'!H277*'12var'!H277/100</f>
        <v>9.6043199999999995E-3</v>
      </c>
      <c r="I277" s="85">
        <f>'12peso'!I277*'12var'!I277/100</f>
        <v>-4.1609999999999998E-3</v>
      </c>
      <c r="J277" s="85">
        <f>'12peso'!J277*'12var'!J277/100</f>
        <v>-1.6288500000000001E-2</v>
      </c>
      <c r="K277" s="85">
        <f>'12peso'!K277*'12var'!K277/100</f>
        <v>-9.6057E-3</v>
      </c>
      <c r="L277" s="85">
        <f>'12peso'!L277*'12var'!L277/100</f>
        <v>4.8345999999999997E-3</v>
      </c>
      <c r="M277" s="85">
        <f>'12peso'!M277*'12var'!M277/100</f>
        <v>-1.0729380000000002E-2</v>
      </c>
      <c r="N277" s="85">
        <f>'12peso'!N277*'12var'!N277/100</f>
        <v>2.2886600000000001E-3</v>
      </c>
      <c r="O277" s="85">
        <f>'12peso'!O277*'12var'!O277/100</f>
        <v>7.0590800000000006E-3</v>
      </c>
      <c r="P277" s="85">
        <f>'12peso'!P277*'12var'!P277/100</f>
        <v>4.5795200000000001E-3</v>
      </c>
      <c r="Q277" s="85">
        <f>'12peso'!Q277*'12var'!Q277/100</f>
        <v>6.6521600000000007E-3</v>
      </c>
      <c r="R277" s="85">
        <f>'12peso'!R277*'12var'!R277/100</f>
        <v>-2.8071900000000006E-3</v>
      </c>
      <c r="S277" s="85">
        <f>'12peso'!S277*'12var'!S277/100</f>
        <v>1.0716160000000001E-2</v>
      </c>
      <c r="T277" s="85">
        <f>'12peso'!T277*'12var'!T277/100</f>
        <v>1.6423110000000001E-2</v>
      </c>
      <c r="U277" s="85">
        <f>'12peso'!U277*'12var'!U277/100</f>
        <v>7.5949199999999998E-3</v>
      </c>
      <c r="V277" s="85">
        <f>'12peso'!V277*'12var'!V277/100</f>
        <v>-6.2507999999999999E-3</v>
      </c>
      <c r="W277" s="85">
        <f>'12peso'!W277*'12var'!W277/100</f>
        <v>2.5764999999999998E-3</v>
      </c>
      <c r="X277" s="85">
        <f>'12peso'!X277*'12var'!X277/100</f>
        <v>5.0347500000000002E-3</v>
      </c>
      <c r="Y277" s="85">
        <f>'12peso'!Y277*'12var'!Y277/100</f>
        <v>-5.7618400000000007E-3</v>
      </c>
      <c r="Z277" s="85">
        <f>'12peso'!Z277*'12var'!Z277/100</f>
        <v>1.3269099999999999E-3</v>
      </c>
      <c r="AA277" s="85">
        <f>'12peso'!AA277*'12var'!AA277/100</f>
        <v>1.4608879999999999E-2</v>
      </c>
      <c r="AB277" s="85">
        <f>'12peso'!AB277*'12var'!AB277/100</f>
        <v>2.098411E-2</v>
      </c>
      <c r="AC277" s="85">
        <f>'12peso'!AC277*'12var'!AC277/100</f>
        <v>8.1985800000000005E-3</v>
      </c>
      <c r="AD277" s="85">
        <f>'12peso'!AD277*'12var'!AD277/100</f>
        <v>7.0564399999999998E-3</v>
      </c>
      <c r="AE277" s="85">
        <f>'12peso'!AE277*'12var'!AE277/100</f>
        <v>1.8771880000000001E-2</v>
      </c>
      <c r="AF277" s="85">
        <f>'12peso'!AF277*'12var'!AF277/100</f>
        <v>1.348452E-2</v>
      </c>
      <c r="AG277" s="85">
        <f>'12peso'!AG277*'12var'!AG277/100</f>
        <v>1.9183060000000002E-2</v>
      </c>
      <c r="AH277" s="85">
        <f>'12peso'!AH277*'12var'!AH277/100</f>
        <v>-3.7046400000000004E-3</v>
      </c>
      <c r="AI277" s="85">
        <f>'12peso'!AI277*'12var'!AI277/100</f>
        <v>1.0762E-4</v>
      </c>
      <c r="AJ277" s="85">
        <f>'12peso'!AJ277*'12var'!AJ277/100</f>
        <v>2.2660680000000002E-2</v>
      </c>
      <c r="AK277" s="85">
        <f>'12peso'!AK277*'12var'!AK277/100</f>
        <v>1.053808E-2</v>
      </c>
      <c r="AL277" s="85">
        <f>'12peso'!AL277*'12var'!AL277/100</f>
        <v>1.999275E-2</v>
      </c>
      <c r="AM277" s="85">
        <f>'12peso'!AM277*'12var'!AM277/100</f>
        <v>2.0023200000000001E-3</v>
      </c>
      <c r="AN277" s="85">
        <f>'12peso'!AN277*'12var'!AN277/100</f>
        <v>1.5335939999999999E-2</v>
      </c>
    </row>
    <row r="278" spans="1:40" x14ac:dyDescent="0.25">
      <c r="A278" s="64" t="str">
        <f>'12peso'!A278</f>
        <v>c</v>
      </c>
      <c r="B278" s="64" t="str">
        <f>'12peso'!B278</f>
        <v>d</v>
      </c>
      <c r="C278" s="64" t="str">
        <f>'12peso'!C278</f>
        <v>i</v>
      </c>
      <c r="D278" s="64"/>
      <c r="E278" s="90">
        <f>'12peso'!E278</f>
        <v>3201001</v>
      </c>
      <c r="F278" s="88">
        <f>'12peso'!F278</f>
        <v>3201001</v>
      </c>
      <c r="G278" s="39" t="str">
        <f>'12peso'!G278</f>
        <v>Refrigerador</v>
      </c>
      <c r="H278" s="85">
        <f>'12peso'!H278*'12var'!H278/100</f>
        <v>3.7787199999999997E-3</v>
      </c>
      <c r="I278" s="85">
        <f>'12peso'!I278*'12var'!I278/100</f>
        <v>-2.4915000000000002E-3</v>
      </c>
      <c r="J278" s="85">
        <f>'12peso'!J278*'12var'!J278/100</f>
        <v>-1.26336E-2</v>
      </c>
      <c r="K278" s="85">
        <f>'12peso'!K278*'12var'!K278/100</f>
        <v>-5.8055800000000003E-3</v>
      </c>
      <c r="L278" s="85">
        <f>'12peso'!L278*'12var'!L278/100</f>
        <v>6.1229999999999998E-4</v>
      </c>
      <c r="M278" s="85">
        <f>'12peso'!M278*'12var'!M278/100</f>
        <v>-9.9127799999999995E-3</v>
      </c>
      <c r="N278" s="85">
        <f>'12peso'!N278*'12var'!N278/100</f>
        <v>4.1355000000000005E-4</v>
      </c>
      <c r="O278" s="85">
        <f>'12peso'!O278*'12var'!O278/100</f>
        <v>3.9837299999999996E-3</v>
      </c>
      <c r="P278" s="85">
        <f>'12peso'!P278*'12var'!P278/100</f>
        <v>1.196E-3</v>
      </c>
      <c r="Q278" s="85">
        <f>'12peso'!Q278*'12var'!Q278/100</f>
        <v>3.4846E-3</v>
      </c>
      <c r="R278" s="85">
        <f>'12peso'!R278*'12var'!R278/100</f>
        <v>6.8864999999999996E-4</v>
      </c>
      <c r="S278" s="85">
        <f>'12peso'!S278*'12var'!S278/100</f>
        <v>5.2086599999999995E-3</v>
      </c>
      <c r="T278" s="85">
        <f>'12peso'!T278*'12var'!T278/100</f>
        <v>1.3247759999999999E-2</v>
      </c>
      <c r="U278" s="85">
        <f>'12peso'!U278*'12var'!U278/100</f>
        <v>5.5656300000000002E-3</v>
      </c>
      <c r="V278" s="85">
        <f>'12peso'!V278*'12var'!V278/100</f>
        <v>-1.9286399999999997E-3</v>
      </c>
      <c r="W278" s="85">
        <f>'12peso'!W278*'12var'!W278/100</f>
        <v>2.7972000000000001E-4</v>
      </c>
      <c r="X278" s="85">
        <f>'12peso'!X278*'12var'!X278/100</f>
        <v>-2.2267199999999997E-3</v>
      </c>
      <c r="Y278" s="85">
        <f>'12peso'!Y278*'12var'!Y278/100</f>
        <v>-6.3020000000000012E-3</v>
      </c>
      <c r="Z278" s="85">
        <f>'12peso'!Z278*'12var'!Z278/100</f>
        <v>5.8838E-4</v>
      </c>
      <c r="AA278" s="85">
        <f>'12peso'!AA278*'12var'!AA278/100</f>
        <v>5.5278200000000001E-3</v>
      </c>
      <c r="AB278" s="85">
        <f>'12peso'!AB278*'12var'!AB278/100</f>
        <v>1.2261000000000001E-2</v>
      </c>
      <c r="AC278" s="85">
        <f>'12peso'!AC278*'12var'!AC278/100</f>
        <v>4.7756400000000003E-3</v>
      </c>
      <c r="AD278" s="85">
        <f>'12peso'!AD278*'12var'!AD278/100</f>
        <v>1.2698100000000001E-3</v>
      </c>
      <c r="AE278" s="85">
        <f>'12peso'!AE278*'12var'!AE278/100</f>
        <v>1.6559230000000001E-2</v>
      </c>
      <c r="AF278" s="85">
        <f>'12peso'!AF278*'12var'!AF278/100</f>
        <v>6.8596499999999993E-3</v>
      </c>
      <c r="AG278" s="85">
        <f>'12peso'!AG278*'12var'!AG278/100</f>
        <v>1.2510299999999999E-2</v>
      </c>
      <c r="AH278" s="85">
        <f>'12peso'!AH278*'12var'!AH278/100</f>
        <v>2.4495100000000002E-3</v>
      </c>
      <c r="AI278" s="85">
        <f>'12peso'!AI278*'12var'!AI278/100</f>
        <v>4.8794199999999998E-3</v>
      </c>
      <c r="AJ278" s="85">
        <f>'12peso'!AJ278*'12var'!AJ278/100</f>
        <v>1.2132990000000001E-2</v>
      </c>
      <c r="AK278" s="85">
        <f>'12peso'!AK278*'12var'!AK278/100</f>
        <v>2.4941E-3</v>
      </c>
      <c r="AL278" s="85">
        <f>'12peso'!AL278*'12var'!AL278/100</f>
        <v>1.2989699999999998E-2</v>
      </c>
      <c r="AM278" s="85">
        <f>'12peso'!AM278*'12var'!AM278/100</f>
        <v>-2.6124999999999998E-3</v>
      </c>
      <c r="AN278" s="85">
        <f>'12peso'!AN278*'12var'!AN278/100</f>
        <v>5.9097599999999991E-3</v>
      </c>
    </row>
    <row r="279" spans="1:40" x14ac:dyDescent="0.25">
      <c r="A279" s="64" t="str">
        <f>'12peso'!A279</f>
        <v>c</v>
      </c>
      <c r="B279" s="64" t="str">
        <f>'12peso'!B279</f>
        <v>d</v>
      </c>
      <c r="C279" s="64" t="str">
        <f>'12peso'!C279</f>
        <v>i</v>
      </c>
      <c r="D279" s="64"/>
      <c r="E279" s="90">
        <f>'12peso'!E279</f>
        <v>3201002</v>
      </c>
      <c r="F279" s="88">
        <f>'12peso'!F279</f>
        <v>3201002</v>
      </c>
      <c r="G279" s="39" t="str">
        <f>'12peso'!G279</f>
        <v>Ar-condicionado</v>
      </c>
      <c r="H279" s="85">
        <f>'12peso'!H279*'12var'!H279/100</f>
        <v>-2.904E-5</v>
      </c>
      <c r="I279" s="85">
        <f>'12peso'!I279*'12var'!I279/100</f>
        <v>-4.2958999999999998E-4</v>
      </c>
      <c r="J279" s="85">
        <f>'12peso'!J279*'12var'!J279/100</f>
        <v>1.1328000000000001E-4</v>
      </c>
      <c r="K279" s="85">
        <f>'12peso'!K279*'12var'!K279/100</f>
        <v>-3.3984E-4</v>
      </c>
      <c r="L279" s="85">
        <f>'12peso'!L279*'12var'!L279/100</f>
        <v>2.4360000000000004E-5</v>
      </c>
      <c r="M279" s="85">
        <f>'12peso'!M279*'12var'!M279/100</f>
        <v>2.7760000000000002E-5</v>
      </c>
      <c r="N279" s="85">
        <f>'12peso'!N279*'12var'!N279/100</f>
        <v>1.7350000000000002E-5</v>
      </c>
      <c r="O279" s="85">
        <f>'12peso'!O279*'12var'!O279/100</f>
        <v>6.7123999999999992E-4</v>
      </c>
      <c r="P279" s="85">
        <f>'12peso'!P279*'12var'!P279/100</f>
        <v>5.9318999999999995E-4</v>
      </c>
      <c r="Q279" s="85">
        <f>'12peso'!Q279*'12var'!Q279/100</f>
        <v>3.6816000000000003E-4</v>
      </c>
      <c r="R279" s="85">
        <f>'12peso'!R279*'12var'!R279/100</f>
        <v>-7.1200000000000009E-5</v>
      </c>
      <c r="S279" s="85">
        <f>'12peso'!S279*'12var'!S279/100</f>
        <v>9.5309999999999994E-5</v>
      </c>
      <c r="T279" s="85">
        <f>'12peso'!T279*'12var'!T279/100</f>
        <v>7.0901999999999988E-4</v>
      </c>
      <c r="U279" s="85">
        <f>'12peso'!U279*'12var'!U279/100</f>
        <v>-2.2009999999999998E-4</v>
      </c>
      <c r="V279" s="85">
        <f>'12peso'!V279*'12var'!V279/100</f>
        <v>2.8080000000000002E-5</v>
      </c>
      <c r="W279" s="85">
        <f>'12peso'!W279*'12var'!W279/100</f>
        <v>-5.1100000000000006E-4</v>
      </c>
      <c r="X279" s="85">
        <f>'12peso'!X279*'12var'!X279/100</f>
        <v>4.3903999999999997E-4</v>
      </c>
      <c r="Y279" s="85">
        <f>'12peso'!Y279*'12var'!Y279/100</f>
        <v>-7.9579999999999994E-5</v>
      </c>
      <c r="Z279" s="85">
        <f>'12peso'!Z279*'12var'!Z279/100</f>
        <v>-2.5111999999999997E-4</v>
      </c>
      <c r="AA279" s="85">
        <f>'12peso'!AA279*'12var'!AA279/100</f>
        <v>6.3425999999999999E-4</v>
      </c>
      <c r="AB279" s="85">
        <f>'12peso'!AB279*'12var'!AB279/100</f>
        <v>8.6500000000000002E-5</v>
      </c>
      <c r="AC279" s="85">
        <f>'12peso'!AC279*'12var'!AC279/100</f>
        <v>3.7714000000000004E-4</v>
      </c>
      <c r="AD279" s="85">
        <f>'12peso'!AD279*'12var'!AD279/100</f>
        <v>3.3060000000000001E-4</v>
      </c>
      <c r="AE279" s="85">
        <f>'12peso'!AE279*'12var'!AE279/100</f>
        <v>-1.3960000000000001E-4</v>
      </c>
      <c r="AF279" s="85">
        <f>'12peso'!AF279*'12var'!AF279/100</f>
        <v>1.1256300000000001E-3</v>
      </c>
      <c r="AG279" s="85">
        <f>'12peso'!AG279*'12var'!AG279/100</f>
        <v>4.8112000000000003E-4</v>
      </c>
      <c r="AH279" s="85">
        <f>'12peso'!AH279*'12var'!AH279/100</f>
        <v>3.7050000000000001E-4</v>
      </c>
      <c r="AI279" s="85">
        <f>'12peso'!AI279*'12var'!AI279/100</f>
        <v>-5.1869999999999998E-4</v>
      </c>
      <c r="AJ279" s="85">
        <f>'12peso'!AJ279*'12var'!AJ279/100</f>
        <v>4.0873999999999999E-4</v>
      </c>
      <c r="AK279" s="85">
        <f>'12peso'!AK279*'12var'!AK279/100</f>
        <v>1.4207999999999999E-4</v>
      </c>
      <c r="AL279" s="85">
        <f>'12peso'!AL279*'12var'!AL279/100</f>
        <v>-8.0639999999999987E-5</v>
      </c>
      <c r="AM279" s="85">
        <f>'12peso'!AM279*'12var'!AM279/100</f>
        <v>8.8090000000000005E-5</v>
      </c>
      <c r="AN279" s="85">
        <f>'12peso'!AN279*'12var'!AN279/100</f>
        <v>9.549999999999999E-5</v>
      </c>
    </row>
    <row r="280" spans="1:40" x14ac:dyDescent="0.25">
      <c r="A280" s="64" t="str">
        <f>'12peso'!A280</f>
        <v>c</v>
      </c>
      <c r="B280" s="64" t="str">
        <f>'12peso'!B280</f>
        <v>d</v>
      </c>
      <c r="C280" s="64" t="str">
        <f>'12peso'!C280</f>
        <v>i</v>
      </c>
      <c r="D280" s="64"/>
      <c r="E280" s="90">
        <f>'12peso'!E280</f>
        <v>3201006</v>
      </c>
      <c r="F280" s="88">
        <f>'12peso'!F280</f>
        <v>3201006</v>
      </c>
      <c r="G280" s="39" t="str">
        <f>'12peso'!G280</f>
        <v>Máquina de lavar roupa</v>
      </c>
      <c r="H280" s="85">
        <f>'12peso'!H280*'12var'!H280/100</f>
        <v>1.8837000000000001E-3</v>
      </c>
      <c r="I280" s="85">
        <f>'12peso'!I280*'12var'!I280/100</f>
        <v>1.57365E-3</v>
      </c>
      <c r="J280" s="85">
        <f>'12peso'!J280*'12var'!J280/100</f>
        <v>-1.4313400000000001E-3</v>
      </c>
      <c r="K280" s="85">
        <f>'12peso'!K280*'12var'!K280/100</f>
        <v>-2.7199099999999999E-3</v>
      </c>
      <c r="L280" s="85">
        <f>'12peso'!L280*'12var'!L280/100</f>
        <v>1.6554999999999999E-3</v>
      </c>
      <c r="M280" s="85">
        <f>'12peso'!M280*'12var'!M280/100</f>
        <v>1.8984000000000001E-4</v>
      </c>
      <c r="N280" s="85">
        <f>'12peso'!N280*'12var'!N280/100</f>
        <v>1.5187200000000001E-3</v>
      </c>
      <c r="O280" s="85">
        <f>'12peso'!O280*'12var'!O280/100</f>
        <v>-2.0213000000000002E-3</v>
      </c>
      <c r="P280" s="85">
        <f>'12peso'!P280*'12var'!P280/100</f>
        <v>1.8549200000000001E-3</v>
      </c>
      <c r="Q280" s="85">
        <f>'12peso'!Q280*'12var'!Q280/100</f>
        <v>-4.7060000000000005E-4</v>
      </c>
      <c r="R280" s="85">
        <f>'12peso'!R280*'12var'!R280/100</f>
        <v>-1.2375500000000002E-3</v>
      </c>
      <c r="S280" s="85">
        <f>'12peso'!S280*'12var'!S280/100</f>
        <v>2.4937200000000001E-3</v>
      </c>
      <c r="T280" s="85">
        <f>'12peso'!T280*'12var'!T280/100</f>
        <v>2.3159999999999998E-5</v>
      </c>
      <c r="U280" s="85">
        <f>'12peso'!U280*'12var'!U280/100</f>
        <v>-6.8880000000000005E-5</v>
      </c>
      <c r="V280" s="85">
        <f>'12peso'!V280*'12var'!V280/100</f>
        <v>-1.5061199999999999E-3</v>
      </c>
      <c r="W280" s="85">
        <f>'12peso'!W280*'12var'!W280/100</f>
        <v>-1.1279999999999999E-3</v>
      </c>
      <c r="X280" s="85">
        <f>'12peso'!X280*'12var'!X280/100</f>
        <v>1.1611600000000001E-3</v>
      </c>
      <c r="Y280" s="85">
        <f>'12peso'!Y280*'12var'!Y280/100</f>
        <v>6.4873000000000003E-4</v>
      </c>
      <c r="Z280" s="85">
        <f>'12peso'!Z280*'12var'!Z280/100</f>
        <v>1.3428E-4</v>
      </c>
      <c r="AA280" s="85">
        <f>'12peso'!AA280*'12var'!AA280/100</f>
        <v>3.2450999999999995E-3</v>
      </c>
      <c r="AB280" s="85">
        <f>'12peso'!AB280*'12var'!AB280/100</f>
        <v>1.6761E-3</v>
      </c>
      <c r="AC280" s="85">
        <f>'12peso'!AC280*'12var'!AC280/100</f>
        <v>1.6138299999999999E-3</v>
      </c>
      <c r="AD280" s="85">
        <f>'12peso'!AD280*'12var'!AD280/100</f>
        <v>2.09392E-3</v>
      </c>
      <c r="AE280" s="85">
        <f>'12peso'!AE280*'12var'!AE280/100</f>
        <v>-5.2555000000000006E-4</v>
      </c>
      <c r="AF280" s="85">
        <f>'12peso'!AF280*'12var'!AF280/100</f>
        <v>2.6313299999999994E-3</v>
      </c>
      <c r="AG280" s="85">
        <f>'12peso'!AG280*'12var'!AG280/100</f>
        <v>2.2629999999999998E-3</v>
      </c>
      <c r="AH280" s="85">
        <f>'12peso'!AH280*'12var'!AH280/100</f>
        <v>-2.1337999999999999E-3</v>
      </c>
      <c r="AI280" s="85">
        <f>'12peso'!AI280*'12var'!AI280/100</f>
        <v>2.0052000000000001E-4</v>
      </c>
      <c r="AJ280" s="85">
        <f>'12peso'!AJ280*'12var'!AJ280/100</f>
        <v>6.3127500000000007E-3</v>
      </c>
      <c r="AK280" s="85">
        <f>'12peso'!AK280*'12var'!AK280/100</f>
        <v>3.9009600000000002E-3</v>
      </c>
      <c r="AL280" s="85">
        <f>'12peso'!AL280*'12var'!AL280/100</f>
        <v>2.3899200000000002E-3</v>
      </c>
      <c r="AM280" s="85">
        <f>'12peso'!AM280*'12var'!AM280/100</f>
        <v>9.2840000000000012E-5</v>
      </c>
      <c r="AN280" s="85">
        <f>'12peso'!AN280*'12var'!AN280/100</f>
        <v>3.4739999999999997E-3</v>
      </c>
    </row>
    <row r="281" spans="1:40" x14ac:dyDescent="0.25">
      <c r="A281" s="64" t="str">
        <f>'12peso'!A281</f>
        <v>c</v>
      </c>
      <c r="B281" s="64" t="str">
        <f>'12peso'!B281</f>
        <v>sd</v>
      </c>
      <c r="C281" s="64" t="str">
        <f>'12peso'!C281</f>
        <v>i</v>
      </c>
      <c r="D281" s="64"/>
      <c r="E281" s="90">
        <f>'12peso'!E281</f>
        <v>3201012</v>
      </c>
      <c r="F281" s="88">
        <f>'12peso'!F281</f>
        <v>3201012</v>
      </c>
      <c r="G281" s="39" t="str">
        <f>'12peso'!G281</f>
        <v>Liquidificador</v>
      </c>
      <c r="H281" s="85">
        <f>'12peso'!H281*'12var'!H281/100</f>
        <v>-8.4999999999999999E-6</v>
      </c>
      <c r="I281" s="85">
        <f>'12peso'!I281*'12var'!I281/100</f>
        <v>6.7319999999999999E-5</v>
      </c>
      <c r="J281" s="85">
        <f>'12peso'!J281*'12var'!J281/100</f>
        <v>-1.5028E-4</v>
      </c>
      <c r="K281" s="85">
        <f>'12peso'!K281*'12var'!K281/100</f>
        <v>2.9699999999999999E-6</v>
      </c>
      <c r="L281" s="85">
        <f>'12peso'!L281*'12var'!L281/100</f>
        <v>9.3060000000000007E-5</v>
      </c>
      <c r="M281" s="85">
        <f>'12peso'!M281*'12var'!M281/100</f>
        <v>-1.2639000000000001E-4</v>
      </c>
      <c r="N281" s="85">
        <f>'12peso'!N281*'12var'!N281/100</f>
        <v>1.0976000000000002E-4</v>
      </c>
      <c r="O281" s="85">
        <f>'12peso'!O281*'12var'!O281/100</f>
        <v>-1.1483999999999999E-4</v>
      </c>
      <c r="P281" s="85">
        <f>'12peso'!P281*'12var'!P281/100</f>
        <v>4.8320000000000005E-5</v>
      </c>
      <c r="Q281" s="85">
        <f>'12peso'!Q281*'12var'!Q281/100</f>
        <v>7.8079999999999998E-5</v>
      </c>
      <c r="R281" s="85">
        <f>'12peso'!R281*'12var'!R281/100</f>
        <v>-2.4640000000000001E-5</v>
      </c>
      <c r="S281" s="85">
        <f>'12peso'!S281*'12var'!S281/100</f>
        <v>-8.704000000000002E-5</v>
      </c>
      <c r="T281" s="85">
        <f>'12peso'!T281*'12var'!T281/100</f>
        <v>1.182E-4</v>
      </c>
      <c r="U281" s="85">
        <f>'12peso'!U281*'12var'!U281/100</f>
        <v>1.6801999999999998E-4</v>
      </c>
      <c r="V281" s="85">
        <f>'12peso'!V281*'12var'!V281/100</f>
        <v>-3.8939999999999996E-5</v>
      </c>
      <c r="W281" s="85">
        <f>'12peso'!W281*'12var'!W281/100</f>
        <v>1.0624E-4</v>
      </c>
      <c r="X281" s="85">
        <f>'12peso'!X281*'12var'!X281/100</f>
        <v>1.683E-5</v>
      </c>
      <c r="Y281" s="85">
        <f>'12peso'!Y281*'12var'!Y281/100</f>
        <v>-9.4710000000000006E-5</v>
      </c>
      <c r="Z281" s="85">
        <f>'12peso'!Z281*'12var'!Z281/100</f>
        <v>3.4240000000000004E-5</v>
      </c>
      <c r="AA281" s="85">
        <f>'12peso'!AA281*'12var'!AA281/100</f>
        <v>-9.2070000000000004E-5</v>
      </c>
      <c r="AB281" s="85">
        <f>'12peso'!AB281*'12var'!AB281/100</f>
        <v>4.5120000000000002E-5</v>
      </c>
      <c r="AC281" s="85">
        <f>'12peso'!AC281*'12var'!AC281/100</f>
        <v>-1.2480000000000002E-5</v>
      </c>
      <c r="AD281" s="85">
        <f>'12peso'!AD281*'12var'!AD281/100</f>
        <v>-2.2400000000000002E-6</v>
      </c>
      <c r="AE281" s="85">
        <f>'12peso'!AE281*'12var'!AE281/100</f>
        <v>1.184E-5</v>
      </c>
      <c r="AF281" s="85">
        <f>'12peso'!AF281*'12var'!AF281/100</f>
        <v>-1.0849999999999998E-5</v>
      </c>
      <c r="AG281" s="85">
        <f>'12peso'!AG281*'12var'!AG281/100</f>
        <v>-7.7500000000000003E-6</v>
      </c>
      <c r="AH281" s="85">
        <f>'12peso'!AH281*'12var'!AH281/100</f>
        <v>-1.395E-5</v>
      </c>
      <c r="AI281" s="85">
        <f>'12peso'!AI281*'12var'!AI281/100</f>
        <v>-3.72E-6</v>
      </c>
      <c r="AJ281" s="85">
        <f>'12peso'!AJ281*'12var'!AJ281/100</f>
        <v>-2.8799999999999999E-5</v>
      </c>
      <c r="AK281" s="85">
        <f>'12peso'!AK281*'12var'!AK281/100</f>
        <v>-4.5000000000000003E-5</v>
      </c>
      <c r="AL281" s="85">
        <f>'12peso'!AL281*'12var'!AL281/100</f>
        <v>8.3230000000000001E-5</v>
      </c>
      <c r="AM281" s="85">
        <f>'12peso'!AM281*'12var'!AM281/100</f>
        <v>-5.4E-6</v>
      </c>
      <c r="AN281" s="85">
        <f>'12peso'!AN281*'12var'!AN281/100</f>
        <v>-3.4199999999999998E-5</v>
      </c>
    </row>
    <row r="282" spans="1:40" x14ac:dyDescent="0.25">
      <c r="A282" s="64" t="str">
        <f>'12peso'!A282</f>
        <v>c</v>
      </c>
      <c r="B282" s="64" t="str">
        <f>'12peso'!B282</f>
        <v>sd</v>
      </c>
      <c r="C282" s="64" t="str">
        <f>'12peso'!C282</f>
        <v>i</v>
      </c>
      <c r="D282" s="64"/>
      <c r="E282" s="90">
        <f>'12peso'!E282</f>
        <v>3201013</v>
      </c>
      <c r="F282" s="88">
        <f>'12peso'!F282</f>
        <v>3201013</v>
      </c>
      <c r="G282" s="39" t="str">
        <f>'12peso'!G282</f>
        <v>Ventilador</v>
      </c>
      <c r="H282" s="85">
        <f>'12peso'!H282*'12var'!H282/100</f>
        <v>-9.2720000000000007E-5</v>
      </c>
      <c r="I282" s="85">
        <f>'12peso'!I282*'12var'!I282/100</f>
        <v>-3.3880000000000001E-5</v>
      </c>
      <c r="J282" s="85">
        <f>'12peso'!J282*'12var'!J282/100</f>
        <v>-3.9599999999999998E-4</v>
      </c>
      <c r="K282" s="85">
        <f>'12peso'!K282*'12var'!K282/100</f>
        <v>4.3005000000000002E-4</v>
      </c>
      <c r="L282" s="85">
        <f>'12peso'!L282*'12var'!L282/100</f>
        <v>-8.7689999999999996E-5</v>
      </c>
      <c r="M282" s="85">
        <f>'12peso'!M282*'12var'!M282/100</f>
        <v>3.9647999999999994E-4</v>
      </c>
      <c r="N282" s="85">
        <f>'12peso'!N282*'12var'!N282/100</f>
        <v>1.195E-4</v>
      </c>
      <c r="O282" s="85">
        <f>'12peso'!O282*'12var'!O282/100</f>
        <v>-7.9200000000000001E-5</v>
      </c>
      <c r="P282" s="85">
        <f>'12peso'!P282*'12var'!P282/100</f>
        <v>1.0472E-4</v>
      </c>
      <c r="Q282" s="85">
        <f>'12peso'!Q282*'12var'!Q282/100</f>
        <v>8.1054E-4</v>
      </c>
      <c r="R282" s="85">
        <f>'12peso'!R282*'12var'!R282/100</f>
        <v>-5.5890000000000002E-5</v>
      </c>
      <c r="S282" s="85">
        <f>'12peso'!S282*'12var'!S282/100</f>
        <v>-7.7120000000000007E-5</v>
      </c>
      <c r="T282" s="85">
        <f>'12peso'!T282*'12var'!T282/100</f>
        <v>3.7683000000000004E-4</v>
      </c>
      <c r="U282" s="85">
        <f>'12peso'!U282*'12var'!U282/100</f>
        <v>8.3889000000000001E-4</v>
      </c>
      <c r="V282" s="85">
        <f>'12peso'!V282*'12var'!V282/100</f>
        <v>-2.6813999999999999E-4</v>
      </c>
      <c r="W282" s="85">
        <f>'12peso'!W282*'12var'!W282/100</f>
        <v>3.2912000000000002E-4</v>
      </c>
      <c r="X282" s="85">
        <f>'12peso'!X282*'12var'!X282/100</f>
        <v>-9.5160000000000004E-5</v>
      </c>
      <c r="Y282" s="85">
        <f>'12peso'!Y282*'12var'!Y282/100</f>
        <v>2.3473999999999999E-4</v>
      </c>
      <c r="Z282" s="85">
        <f>'12peso'!Z282*'12var'!Z282/100</f>
        <v>-3.0256E-4</v>
      </c>
      <c r="AA282" s="85">
        <f>'12peso'!AA282*'12var'!AA282/100</f>
        <v>2.1690000000000001E-4</v>
      </c>
      <c r="AB282" s="85">
        <f>'12peso'!AB282*'12var'!AB282/100</f>
        <v>3.6299999999999999E-4</v>
      </c>
      <c r="AC282" s="85">
        <f>'12peso'!AC282*'12var'!AC282/100</f>
        <v>2.0580000000000002E-4</v>
      </c>
      <c r="AD282" s="85">
        <f>'12peso'!AD282*'12var'!AD282/100</f>
        <v>1.8204000000000001E-4</v>
      </c>
      <c r="AE282" s="85">
        <f>'12peso'!AE282*'12var'!AE282/100</f>
        <v>3.0012000000000002E-4</v>
      </c>
      <c r="AF282" s="85">
        <f>'12peso'!AF282*'12var'!AF282/100</f>
        <v>5.3560000000000001E-4</v>
      </c>
      <c r="AG282" s="85">
        <f>'12peso'!AG282*'12var'!AG282/100</f>
        <v>9.5039999999999998E-5</v>
      </c>
      <c r="AH282" s="85">
        <f>'12peso'!AH282*'12var'!AH282/100</f>
        <v>1.7160000000000002E-4</v>
      </c>
      <c r="AI282" s="85">
        <f>'12peso'!AI282*'12var'!AI282/100</f>
        <v>1.2360999999999999E-4</v>
      </c>
      <c r="AJ282" s="85">
        <f>'12peso'!AJ282*'12var'!AJ282/100</f>
        <v>-1.4202E-4</v>
      </c>
      <c r="AK282" s="85">
        <f>'12peso'!AK282*'12var'!AK282/100</f>
        <v>6.9930000000000003E-5</v>
      </c>
      <c r="AL282" s="85">
        <f>'12peso'!AL282*'12var'!AL282/100</f>
        <v>3.7037000000000002E-4</v>
      </c>
      <c r="AM282" s="85">
        <f>'12peso'!AM282*'12var'!AM282/100</f>
        <v>-2.0514E-4</v>
      </c>
      <c r="AN282" s="85">
        <f>'12peso'!AN282*'12var'!AN282/100</f>
        <v>3.3799999999999998E-4</v>
      </c>
    </row>
    <row r="283" spans="1:40" x14ac:dyDescent="0.25">
      <c r="A283" s="64" t="str">
        <f>'12peso'!A283</f>
        <v>c</v>
      </c>
      <c r="B283" s="64" t="str">
        <f>'12peso'!B283</f>
        <v>d</v>
      </c>
      <c r="C283" s="64" t="str">
        <f>'12peso'!C283</f>
        <v>i</v>
      </c>
      <c r="D283" s="64"/>
      <c r="E283" s="90">
        <f>'12peso'!E283</f>
        <v>3201021</v>
      </c>
      <c r="F283" s="88">
        <f>'12peso'!F283</f>
        <v>3201021</v>
      </c>
      <c r="G283" s="39" t="str">
        <f>'12peso'!G283</f>
        <v>Fogão</v>
      </c>
      <c r="H283" s="85">
        <f>'12peso'!H283*'12var'!H283/100</f>
        <v>4.3146E-3</v>
      </c>
      <c r="I283" s="85">
        <f>'12peso'!I283*'12var'!I283/100</f>
        <v>-2.1245399999999998E-3</v>
      </c>
      <c r="J283" s="85">
        <f>'12peso'!J283*'12var'!J283/100</f>
        <v>-1.24785E-3</v>
      </c>
      <c r="K283" s="85">
        <f>'12peso'!K283*'12var'!K283/100</f>
        <v>-1.2588E-3</v>
      </c>
      <c r="L283" s="85">
        <f>'12peso'!L283*'12var'!L283/100</f>
        <v>2.7350400000000002E-3</v>
      </c>
      <c r="M283" s="85">
        <f>'12peso'!M283*'12var'!M283/100</f>
        <v>-5.0184000000000003E-4</v>
      </c>
      <c r="N283" s="85">
        <f>'12peso'!N283*'12var'!N283/100</f>
        <v>-1.2509999999999998E-4</v>
      </c>
      <c r="O283" s="85">
        <f>'12peso'!O283*'12var'!O283/100</f>
        <v>3.9820799999999998E-3</v>
      </c>
      <c r="P283" s="85">
        <f>'12peso'!P283*'12var'!P283/100</f>
        <v>1.0525E-4</v>
      </c>
      <c r="Q283" s="85">
        <f>'12peso'!Q283*'12var'!Q283/100</f>
        <v>2.5127999999999999E-3</v>
      </c>
      <c r="R283" s="85">
        <f>'12peso'!R283*'12var'!R283/100</f>
        <v>-2.3376600000000001E-3</v>
      </c>
      <c r="S283" s="85">
        <f>'12peso'!S283*'12var'!S283/100</f>
        <v>3.1878000000000002E-3</v>
      </c>
      <c r="T283" s="85">
        <f>'12peso'!T283*'12var'!T283/100</f>
        <v>8.9654999999999997E-4</v>
      </c>
      <c r="U283" s="85">
        <f>'12peso'!U283*'12var'!U283/100</f>
        <v>-1.01724E-3</v>
      </c>
      <c r="V283" s="85">
        <f>'12peso'!V283*'12var'!V283/100</f>
        <v>-2.6689000000000001E-3</v>
      </c>
      <c r="W283" s="85">
        <f>'12peso'!W283*'12var'!W283/100</f>
        <v>2.9851600000000002E-3</v>
      </c>
      <c r="X283" s="85">
        <f>'12peso'!X283*'12var'!X283/100</f>
        <v>5.7793999999999988E-3</v>
      </c>
      <c r="Y283" s="85">
        <f>'12peso'!Y283*'12var'!Y283/100</f>
        <v>2.0850000000000002E-5</v>
      </c>
      <c r="Z283" s="85">
        <f>'12peso'!Z283*'12var'!Z283/100</f>
        <v>6.6591999999999997E-4</v>
      </c>
      <c r="AA283" s="85">
        <f>'12peso'!AA283*'12var'!AA283/100</f>
        <v>4.5079200000000003E-3</v>
      </c>
      <c r="AB283" s="85">
        <f>'12peso'!AB283*'12var'!AB283/100</f>
        <v>5.6152800000000003E-3</v>
      </c>
      <c r="AC283" s="85">
        <f>'12peso'!AC283*'12var'!AC283/100</f>
        <v>7.1807999999999996E-4</v>
      </c>
      <c r="AD283" s="85">
        <f>'12peso'!AD283*'12var'!AD283/100</f>
        <v>2.3002000000000001E-3</v>
      </c>
      <c r="AE283" s="85">
        <f>'12peso'!AE283*'12var'!AE283/100</f>
        <v>2.1601800000000003E-3</v>
      </c>
      <c r="AF283" s="85">
        <f>'12peso'!AF283*'12var'!AF283/100</f>
        <v>9.592E-4</v>
      </c>
      <c r="AG283" s="85">
        <f>'12peso'!AG283*'12var'!AG283/100</f>
        <v>3.3541199999999999E-3</v>
      </c>
      <c r="AH283" s="85">
        <f>'12peso'!AH283*'12var'!AH283/100</f>
        <v>-3.7788399999999999E-3</v>
      </c>
      <c r="AI283" s="85">
        <f>'12peso'!AI283*'12var'!AI283/100</f>
        <v>-5.2430000000000003E-3</v>
      </c>
      <c r="AJ283" s="85">
        <f>'12peso'!AJ283*'12var'!AJ283/100</f>
        <v>4.7679000000000003E-3</v>
      </c>
      <c r="AK283" s="85">
        <f>'12peso'!AK283*'12var'!AK283/100</f>
        <v>2.3632000000000002E-3</v>
      </c>
      <c r="AL283" s="85">
        <f>'12peso'!AL283*'12var'!AL283/100</f>
        <v>4.0162499999999999E-3</v>
      </c>
      <c r="AM283" s="85">
        <f>'12peso'!AM283*'12var'!AM283/100</f>
        <v>4.1154E-3</v>
      </c>
      <c r="AN283" s="85">
        <f>'12peso'!AN283*'12var'!AN283/100</f>
        <v>5.4804900000000002E-3</v>
      </c>
    </row>
    <row r="284" spans="1:40" x14ac:dyDescent="0.25">
      <c r="A284" s="64" t="str">
        <f>'12peso'!A284</f>
        <v>c</v>
      </c>
      <c r="B284" s="64" t="str">
        <f>'12peso'!B284</f>
        <v>sd</v>
      </c>
      <c r="C284" s="64" t="str">
        <f>'12peso'!C284</f>
        <v>i</v>
      </c>
      <c r="D284" s="108"/>
      <c r="E284" s="89">
        <f>'12peso'!E284</f>
        <v>9999999</v>
      </c>
      <c r="F284" s="88">
        <f>'12peso'!F284</f>
        <v>3201050</v>
      </c>
      <c r="G284" s="39" t="str">
        <f>'12peso'!G284</f>
        <v>Chuveiro elétrico</v>
      </c>
      <c r="H284" s="85">
        <f>'12peso'!H284*'12var'!H284/100</f>
        <v>2.4885E-4</v>
      </c>
      <c r="I284" s="85">
        <f>'12peso'!I284*'12var'!I284/100</f>
        <v>-3.3320000000000006E-5</v>
      </c>
      <c r="J284" s="85">
        <f>'12peso'!J284*'12var'!J284/100</f>
        <v>-1.8959999999999998E-5</v>
      </c>
      <c r="K284" s="85">
        <f>'12peso'!K284*'12var'!K284/100</f>
        <v>-1.3745999999999997E-4</v>
      </c>
      <c r="L284" s="85">
        <f>'12peso'!L284*'12var'!L284/100</f>
        <v>2.4804000000000004E-4</v>
      </c>
      <c r="M284" s="85">
        <f>'12peso'!M284*'12var'!M284/100</f>
        <v>-3.5399999999999999E-4</v>
      </c>
      <c r="N284" s="85">
        <f>'12peso'!N284*'12var'!N284/100</f>
        <v>6.9599999999999998E-5</v>
      </c>
      <c r="O284" s="85">
        <f>'12peso'!O284*'12var'!O284/100</f>
        <v>2.6679999999999998E-4</v>
      </c>
      <c r="P284" s="85">
        <f>'12peso'!P284*'12var'!P284/100</f>
        <v>2.0591999999999998E-4</v>
      </c>
      <c r="Q284" s="85">
        <f>'12peso'!Q284*'12var'!Q284/100</f>
        <v>1.7155E-4</v>
      </c>
      <c r="R284" s="85">
        <f>'12peso'!R284*'12var'!R284/100</f>
        <v>-9.3999999999999998E-6</v>
      </c>
      <c r="S284" s="85">
        <f>'12peso'!S284*'12var'!S284/100</f>
        <v>-3.042E-5</v>
      </c>
      <c r="T284" s="85">
        <f>'12peso'!T284*'12var'!T284/100</f>
        <v>4.0831999999999999E-4</v>
      </c>
      <c r="U284" s="85">
        <f>'12peso'!U284*'12var'!U284/100</f>
        <v>2.4804000000000004E-4</v>
      </c>
      <c r="V284" s="85">
        <f>'12peso'!V284*'12var'!V284/100</f>
        <v>4.2535000000000001E-4</v>
      </c>
      <c r="W284" s="85">
        <f>'12peso'!W284*'12var'!W284/100</f>
        <v>1.8802000000000003E-4</v>
      </c>
      <c r="X284" s="85">
        <f>'12peso'!X284*'12var'!X284/100</f>
        <v>1.1711000000000001E-4</v>
      </c>
      <c r="Y284" s="85">
        <f>'12peso'!Y284*'12var'!Y284/100</f>
        <v>-1.0276999999999999E-4</v>
      </c>
      <c r="Z284" s="85">
        <f>'12peso'!Z284*'12var'!Z284/100</f>
        <v>9.7579999999999997E-5</v>
      </c>
      <c r="AA284" s="85">
        <f>'12peso'!AA284*'12var'!AA284/100</f>
        <v>-3.0940000000000005E-5</v>
      </c>
      <c r="AB284" s="85">
        <f>'12peso'!AB284*'12var'!AB284/100</f>
        <v>3.3179999999999993E-4</v>
      </c>
      <c r="AC284" s="85">
        <f>'12peso'!AC284*'12var'!AC284/100</f>
        <v>1.9440000000000004E-4</v>
      </c>
      <c r="AD284" s="85">
        <f>'12peso'!AD284*'12var'!AD284/100</f>
        <v>1.3679999999999999E-4</v>
      </c>
      <c r="AE284" s="85">
        <f>'12peso'!AE284*'12var'!AE284/100</f>
        <v>-2.4720000000000005E-4</v>
      </c>
      <c r="AF284" s="85">
        <f>'12peso'!AF284*'12var'!AF284/100</f>
        <v>1.863E-4</v>
      </c>
      <c r="AG284" s="85">
        <f>'12peso'!AG284*'12var'!AG284/100</f>
        <v>5.3130000000000001E-5</v>
      </c>
      <c r="AH284" s="85">
        <f>'12peso'!AH284*'12var'!AH284/100</f>
        <v>-9.8899999999999992E-5</v>
      </c>
      <c r="AI284" s="85">
        <f>'12peso'!AI284*'12var'!AI284/100</f>
        <v>3.9549999999999996E-4</v>
      </c>
      <c r="AJ284" s="85">
        <f>'12peso'!AJ284*'12var'!AJ284/100</f>
        <v>-3.5494999999999998E-4</v>
      </c>
      <c r="AK284" s="85">
        <f>'12peso'!AK284*'12var'!AK284/100</f>
        <v>1.7774999999999998E-4</v>
      </c>
      <c r="AL284" s="85">
        <f>'12peso'!AL284*'12var'!AL284/100</f>
        <v>2.6441999999999997E-4</v>
      </c>
      <c r="AM284" s="85">
        <f>'12peso'!AM284*'12var'!AM284/100</f>
        <v>-1.2312000000000003E-4</v>
      </c>
      <c r="AN284" s="85">
        <f>'12peso'!AN284*'12var'!AN284/100</f>
        <v>-4.5199999999999999E-6</v>
      </c>
    </row>
    <row r="285" spans="1:40" x14ac:dyDescent="0.25">
      <c r="A285" s="64" t="str">
        <f>'12peso'!A285</f>
        <v>c</v>
      </c>
      <c r="B285" s="64" t="str">
        <f>'12peso'!B285</f>
        <v>d</v>
      </c>
      <c r="C285" s="64" t="str">
        <f>'12peso'!C285</f>
        <v>i</v>
      </c>
      <c r="D285" s="64"/>
      <c r="E285" s="90">
        <f>'12peso'!E285</f>
        <v>3201065</v>
      </c>
      <c r="F285" s="88">
        <f>'12peso'!F285</f>
        <v>3201065</v>
      </c>
      <c r="G285" s="39" t="str">
        <f>'12peso'!G285</f>
        <v>Forno de micro-ondas</v>
      </c>
      <c r="H285" s="85">
        <f>'12peso'!H285*'12var'!H285/100</f>
        <v>-4.7437E-4</v>
      </c>
      <c r="I285" s="85">
        <f>'12peso'!I285*'12var'!I285/100</f>
        <v>-6.3119999999999995E-4</v>
      </c>
      <c r="J285" s="85">
        <f>'12peso'!J285*'12var'!J285/100</f>
        <v>-4.6530000000000003E-4</v>
      </c>
      <c r="K285" s="85">
        <f>'12peso'!K285*'12var'!K285/100</f>
        <v>1.5872E-4</v>
      </c>
      <c r="L285" s="85">
        <f>'12peso'!L285*'12var'!L285/100</f>
        <v>-4.0800000000000005E-4</v>
      </c>
      <c r="M285" s="85">
        <f>'12peso'!M285*'12var'!M285/100</f>
        <v>-4.1327999999999997E-4</v>
      </c>
      <c r="N285" s="85">
        <f>'12peso'!N285*'12var'!N285/100</f>
        <v>1.1500000000000002E-4</v>
      </c>
      <c r="O285" s="85">
        <f>'12peso'!O285*'12var'!O285/100</f>
        <v>4.2914E-4</v>
      </c>
      <c r="P285" s="85">
        <f>'12peso'!P285*'12var'!P285/100</f>
        <v>4.6686000000000004E-4</v>
      </c>
      <c r="Q285" s="85">
        <f>'12peso'!Q285*'12var'!Q285/100</f>
        <v>-3.1248000000000002E-4</v>
      </c>
      <c r="R285" s="85">
        <f>'12peso'!R285*'12var'!R285/100</f>
        <v>1.9919999999999999E-4</v>
      </c>
      <c r="S285" s="85">
        <f>'12peso'!S285*'12var'!S285/100</f>
        <v>-5.4670000000000003E-5</v>
      </c>
      <c r="T285" s="85">
        <f>'12peso'!T285*'12var'!T285/100</f>
        <v>6.9512999999999997E-4</v>
      </c>
      <c r="U285" s="85">
        <f>'12peso'!U285*'12var'!U285/100</f>
        <v>2.1228800000000002E-3</v>
      </c>
      <c r="V285" s="85">
        <f>'12peso'!V285*'12var'!V285/100</f>
        <v>-2.7242E-4</v>
      </c>
      <c r="W285" s="85">
        <f>'12peso'!W285*'12var'!W285/100</f>
        <v>3.4612000000000005E-4</v>
      </c>
      <c r="X285" s="85">
        <f>'12peso'!X285*'12var'!X285/100</f>
        <v>-1.5299999999999998E-4</v>
      </c>
      <c r="Y285" s="85">
        <f>'12peso'!Y285*'12var'!Y285/100</f>
        <v>-4.5540000000000001E-5</v>
      </c>
      <c r="Z285" s="85">
        <f>'12peso'!Z285*'12var'!Z285/100</f>
        <v>3.2824999999999998E-4</v>
      </c>
      <c r="AA285" s="85">
        <f>'12peso'!AA285*'12var'!AA285/100</f>
        <v>6.3500000000000004E-4</v>
      </c>
      <c r="AB285" s="85">
        <f>'12peso'!AB285*'12var'!AB285/100</f>
        <v>6.5151E-4</v>
      </c>
      <c r="AC285" s="85">
        <f>'12peso'!AC285*'12var'!AC285/100</f>
        <v>3.4639000000000002E-4</v>
      </c>
      <c r="AD285" s="85">
        <f>'12peso'!AD285*'12var'!AD285/100</f>
        <v>7.2897000000000001E-4</v>
      </c>
      <c r="AE285" s="85">
        <f>'12peso'!AE285*'12var'!AE285/100</f>
        <v>6.8382000000000013E-4</v>
      </c>
      <c r="AF285" s="85">
        <f>'12peso'!AF285*'12var'!AF285/100</f>
        <v>1.17117E-3</v>
      </c>
      <c r="AG285" s="85">
        <f>'12peso'!AG285*'12var'!AG285/100</f>
        <v>3.9732000000000005E-4</v>
      </c>
      <c r="AH285" s="85">
        <f>'12peso'!AH285*'12var'!AH285/100</f>
        <v>-6.8112000000000001E-4</v>
      </c>
      <c r="AI285" s="85">
        <f>'12peso'!AI285*'12var'!AI285/100</f>
        <v>2.3184E-4</v>
      </c>
      <c r="AJ285" s="85">
        <f>'12peso'!AJ285*'12var'!AJ285/100</f>
        <v>-4.4264E-4</v>
      </c>
      <c r="AK285" s="85">
        <f>'12peso'!AK285*'12var'!AK285/100</f>
        <v>1.4164500000000003E-3</v>
      </c>
      <c r="AL285" s="85">
        <f>'12peso'!AL285*'12var'!AL285/100</f>
        <v>-4.5809999999999997E-5</v>
      </c>
      <c r="AM285" s="85">
        <f>'12peso'!AM285*'12var'!AM285/100</f>
        <v>5.9944000000000002E-4</v>
      </c>
      <c r="AN285" s="85">
        <f>'12peso'!AN285*'12var'!AN285/100</f>
        <v>8.721E-5</v>
      </c>
    </row>
    <row r="286" spans="1:40" x14ac:dyDescent="0.25">
      <c r="A286" s="64">
        <f>'12peso'!A286</f>
        <v>0</v>
      </c>
      <c r="B286" s="64">
        <f>'12peso'!B286</f>
        <v>0</v>
      </c>
      <c r="C286" s="64">
        <f>'12peso'!C286</f>
        <v>0</v>
      </c>
      <c r="D286" s="64"/>
      <c r="E286" s="113">
        <f>'12peso'!E286</f>
        <v>3202000</v>
      </c>
      <c r="F286" s="114">
        <f>'12peso'!F286</f>
        <v>3202</v>
      </c>
      <c r="G286" s="99" t="str">
        <f>'12peso'!G286</f>
        <v>TV, som e informática</v>
      </c>
      <c r="H286" s="85">
        <f>'12peso'!H286*'12var'!H286/100</f>
        <v>1.09932E-3</v>
      </c>
      <c r="I286" s="85">
        <f>'12peso'!I286*'12var'!I286/100</f>
        <v>-1.5779330000000001E-2</v>
      </c>
      <c r="J286" s="85">
        <f>'12peso'!J286*'12var'!J286/100</f>
        <v>-1.4185980000000001E-2</v>
      </c>
      <c r="K286" s="85">
        <f>'12peso'!K286*'12var'!K286/100</f>
        <v>-1.2526799999999999E-2</v>
      </c>
      <c r="L286" s="85">
        <f>'12peso'!L286*'12var'!L286/100</f>
        <v>-3.5182099999999999E-3</v>
      </c>
      <c r="M286" s="85">
        <f>'12peso'!M286*'12var'!M286/100</f>
        <v>-1.1068200000000001E-3</v>
      </c>
      <c r="N286" s="85">
        <f>'12peso'!N286*'12var'!N286/100</f>
        <v>-3.3984E-4</v>
      </c>
      <c r="O286" s="85">
        <f>'12peso'!O286*'12var'!O286/100</f>
        <v>-2.6213599999999997E-3</v>
      </c>
      <c r="P286" s="85">
        <f>'12peso'!P286*'12var'!P286/100</f>
        <v>-9.2356000000000001E-3</v>
      </c>
      <c r="Q286" s="85">
        <f>'12peso'!Q286*'12var'!Q286/100</f>
        <v>-5.0361599999999996E-3</v>
      </c>
      <c r="R286" s="85">
        <f>'12peso'!R286*'12var'!R286/100</f>
        <v>1.8756500000000002E-3</v>
      </c>
      <c r="S286" s="85">
        <f>'12peso'!S286*'12var'!S286/100</f>
        <v>-2.6809199999999998E-3</v>
      </c>
      <c r="T286" s="85">
        <f>'12peso'!T286*'12var'!T286/100</f>
        <v>1.068389E-2</v>
      </c>
      <c r="U286" s="85">
        <f>'12peso'!U286*'12var'!U286/100</f>
        <v>1.2913600000000001E-3</v>
      </c>
      <c r="V286" s="85">
        <f>'12peso'!V286*'12var'!V286/100</f>
        <v>1.04455E-3</v>
      </c>
      <c r="W286" s="85">
        <f>'12peso'!W286*'12var'!W286/100</f>
        <v>-1.2011999999999999E-3</v>
      </c>
      <c r="X286" s="85">
        <f>'12peso'!X286*'12var'!X286/100</f>
        <v>7.9510000000000003E-5</v>
      </c>
      <c r="Y286" s="85">
        <f>'12peso'!Y286*'12var'!Y286/100</f>
        <v>-1.1092200000000002E-3</v>
      </c>
      <c r="Z286" s="85">
        <f>'12peso'!Z286*'12var'!Z286/100</f>
        <v>4.4984399999999994E-3</v>
      </c>
      <c r="AA286" s="85">
        <f>'12peso'!AA286*'12var'!AA286/100</f>
        <v>6.3471999999999997E-4</v>
      </c>
      <c r="AB286" s="85">
        <f>'12peso'!AB286*'12var'!AB286/100</f>
        <v>7.9220000000000017E-4</v>
      </c>
      <c r="AC286" s="85">
        <f>'12peso'!AC286*'12var'!AC286/100</f>
        <v>4.9788900000000006E-3</v>
      </c>
      <c r="AD286" s="85">
        <f>'12peso'!AD286*'12var'!AD286/100</f>
        <v>-1.2652799999999999E-3</v>
      </c>
      <c r="AE286" s="85">
        <f>'12peso'!AE286*'12var'!AE286/100</f>
        <v>-4.86886E-3</v>
      </c>
      <c r="AF286" s="85">
        <f>'12peso'!AF286*'12var'!AF286/100</f>
        <v>3.4839000000000003E-3</v>
      </c>
      <c r="AG286" s="85">
        <f>'12peso'!AG286*'12var'!AG286/100</f>
        <v>-1.5466000000000001E-4</v>
      </c>
      <c r="AH286" s="85">
        <f>'12peso'!AH286*'12var'!AH286/100</f>
        <v>-2.3808000000000002E-3</v>
      </c>
      <c r="AI286" s="85">
        <f>'12peso'!AI286*'12var'!AI286/100</f>
        <v>-1.5174000000000001E-3</v>
      </c>
      <c r="AJ286" s="85">
        <f>'12peso'!AJ286*'12var'!AJ286/100</f>
        <v>4.2869699999999993E-3</v>
      </c>
      <c r="AK286" s="85">
        <f>'12peso'!AK286*'12var'!AK286/100</f>
        <v>-6.6999200000000007E-3</v>
      </c>
      <c r="AL286" s="85">
        <f>'12peso'!AL286*'12var'!AL286/100</f>
        <v>-1.4118900000000001E-3</v>
      </c>
      <c r="AM286" s="85">
        <f>'12peso'!AM286*'12var'!AM286/100</f>
        <v>-7.3428299999999998E-3</v>
      </c>
      <c r="AN286" s="85">
        <f>'12peso'!AN286*'12var'!AN286/100</f>
        <v>-7.0310400000000006E-3</v>
      </c>
    </row>
    <row r="287" spans="1:40" x14ac:dyDescent="0.25">
      <c r="A287" s="64" t="str">
        <f>'12peso'!A287</f>
        <v>c</v>
      </c>
      <c r="B287" s="64" t="str">
        <f>'12peso'!B287</f>
        <v>d</v>
      </c>
      <c r="C287" s="64" t="str">
        <f>'12peso'!C287</f>
        <v>i</v>
      </c>
      <c r="D287" s="64"/>
      <c r="E287" s="90">
        <f>'12peso'!E287</f>
        <v>3202001</v>
      </c>
      <c r="F287" s="88">
        <f>'12peso'!F287</f>
        <v>3202001</v>
      </c>
      <c r="G287" s="39" t="str">
        <f>'12peso'!G287</f>
        <v>Televisor</v>
      </c>
      <c r="H287" s="85">
        <f>'12peso'!H287*'12var'!H287/100</f>
        <v>-5.5783000000000004E-3</v>
      </c>
      <c r="I287" s="85">
        <f>'12peso'!I287*'12var'!I287/100</f>
        <v>-2.27392E-3</v>
      </c>
      <c r="J287" s="85">
        <f>'12peso'!J287*'12var'!J287/100</f>
        <v>-7.7420999999999992E-3</v>
      </c>
      <c r="K287" s="85">
        <f>'12peso'!K287*'12var'!K287/100</f>
        <v>-4.0782400000000003E-3</v>
      </c>
      <c r="L287" s="85">
        <f>'12peso'!L287*'12var'!L287/100</f>
        <v>9.5642000000000003E-4</v>
      </c>
      <c r="M287" s="85">
        <f>'12peso'!M287*'12var'!M287/100</f>
        <v>-4.7539699999999997E-3</v>
      </c>
      <c r="N287" s="85">
        <f>'12peso'!N287*'12var'!N287/100</f>
        <v>-3.1774499999999996E-3</v>
      </c>
      <c r="O287" s="85">
        <f>'12peso'!O287*'12var'!O287/100</f>
        <v>-4.513539999999999E-3</v>
      </c>
      <c r="P287" s="85">
        <f>'12peso'!P287*'12var'!P287/100</f>
        <v>-4.92655E-3</v>
      </c>
      <c r="Q287" s="85">
        <f>'12peso'!Q287*'12var'!Q287/100</f>
        <v>-2.7809300000000005E-3</v>
      </c>
      <c r="R287" s="85">
        <f>'12peso'!R287*'12var'!R287/100</f>
        <v>-1.0224000000000001E-4</v>
      </c>
      <c r="S287" s="85">
        <f>'12peso'!S287*'12var'!S287/100</f>
        <v>-8.8864999999999994E-4</v>
      </c>
      <c r="T287" s="85">
        <f>'12peso'!T287*'12var'!T287/100</f>
        <v>3.7399E-3</v>
      </c>
      <c r="U287" s="85">
        <f>'12peso'!U287*'12var'!U287/100</f>
        <v>-2.7786E-4</v>
      </c>
      <c r="V287" s="85">
        <f>'12peso'!V287*'12var'!V287/100</f>
        <v>-3.0096000000000002E-4</v>
      </c>
      <c r="W287" s="85">
        <f>'12peso'!W287*'12var'!W287/100</f>
        <v>-1.69524E-3</v>
      </c>
      <c r="X287" s="85">
        <f>'12peso'!X287*'12var'!X287/100</f>
        <v>-6.4011999999999999E-4</v>
      </c>
      <c r="Y287" s="85">
        <f>'12peso'!Y287*'12var'!Y287/100</f>
        <v>1.0032699999999999E-3</v>
      </c>
      <c r="Z287" s="85">
        <f>'12peso'!Z287*'12var'!Z287/100</f>
        <v>3.1372800000000001E-3</v>
      </c>
      <c r="AA287" s="85">
        <f>'12peso'!AA287*'12var'!AA287/100</f>
        <v>2.4810000000000001E-4</v>
      </c>
      <c r="AB287" s="85">
        <f>'12peso'!AB287*'12var'!AB287/100</f>
        <v>-2.4780000000000003E-5</v>
      </c>
      <c r="AC287" s="85">
        <f>'12peso'!AC287*'12var'!AC287/100</f>
        <v>-1.3826400000000003E-3</v>
      </c>
      <c r="AD287" s="85">
        <f>'12peso'!AD287*'12var'!AD287/100</f>
        <v>-1.68429E-3</v>
      </c>
      <c r="AE287" s="85">
        <f>'12peso'!AE287*'12var'!AE287/100</f>
        <v>-3.7129400000000001E-3</v>
      </c>
      <c r="AF287" s="85">
        <f>'12peso'!AF287*'12var'!AF287/100</f>
        <v>9.2079000000000011E-4</v>
      </c>
      <c r="AG287" s="85">
        <f>'12peso'!AG287*'12var'!AG287/100</f>
        <v>-2.8991099999999999E-3</v>
      </c>
      <c r="AH287" s="85">
        <f>'12peso'!AH287*'12var'!AH287/100</f>
        <v>-2.8218599999999998E-3</v>
      </c>
      <c r="AI287" s="85">
        <f>'12peso'!AI287*'12var'!AI287/100</f>
        <v>-2.6941599999999997E-3</v>
      </c>
      <c r="AJ287" s="85">
        <f>'12peso'!AJ287*'12var'!AJ287/100</f>
        <v>-7.9991999999999997E-4</v>
      </c>
      <c r="AK287" s="85">
        <f>'12peso'!AK287*'12var'!AK287/100</f>
        <v>-3.0415199999999998E-3</v>
      </c>
      <c r="AL287" s="85">
        <f>'12peso'!AL287*'12var'!AL287/100</f>
        <v>-1.12528E-3</v>
      </c>
      <c r="AM287" s="85">
        <f>'12peso'!AM287*'12var'!AM287/100</f>
        <v>-3.8969300000000003E-3</v>
      </c>
      <c r="AN287" s="85">
        <f>'12peso'!AN287*'12var'!AN287/100</f>
        <v>-3.24786E-3</v>
      </c>
    </row>
    <row r="288" spans="1:40" x14ac:dyDescent="0.25">
      <c r="A288" s="64" t="str">
        <f>'12peso'!A288</f>
        <v>c</v>
      </c>
      <c r="B288" s="64" t="str">
        <f>'12peso'!B288</f>
        <v>d</v>
      </c>
      <c r="C288" s="64" t="str">
        <f>'12peso'!C288</f>
        <v>i</v>
      </c>
      <c r="D288" s="64"/>
      <c r="E288" s="90">
        <f>'12peso'!E288</f>
        <v>3202003</v>
      </c>
      <c r="F288" s="88">
        <f>'12peso'!F288</f>
        <v>3202003</v>
      </c>
      <c r="G288" s="39" t="str">
        <f>'12peso'!G288</f>
        <v>Aparelho de som</v>
      </c>
      <c r="H288" s="85">
        <f>'12peso'!H288*'12var'!H288/100</f>
        <v>1.8160000000000001E-3</v>
      </c>
      <c r="I288" s="85">
        <f>'12peso'!I288*'12var'!I288/100</f>
        <v>-5.5259999999999999E-4</v>
      </c>
      <c r="J288" s="85">
        <f>'12peso'!J288*'12var'!J288/100</f>
        <v>-3.8262000000000001E-3</v>
      </c>
      <c r="K288" s="85">
        <f>'12peso'!K288*'12var'!K288/100</f>
        <v>-5.4872999999999999E-4</v>
      </c>
      <c r="L288" s="85">
        <f>'12peso'!L288*'12var'!L288/100</f>
        <v>-7.051999999999999E-4</v>
      </c>
      <c r="M288" s="85">
        <f>'12peso'!M288*'12var'!M288/100</f>
        <v>1.3584000000000001E-3</v>
      </c>
      <c r="N288" s="85">
        <f>'12peso'!N288*'12var'!N288/100</f>
        <v>1.0343999999999999E-4</v>
      </c>
      <c r="O288" s="85">
        <f>'12peso'!O288*'12var'!O288/100</f>
        <v>6.5284000000000013E-4</v>
      </c>
      <c r="P288" s="85">
        <f>'12peso'!P288*'12var'!P288/100</f>
        <v>4.6548E-4</v>
      </c>
      <c r="Q288" s="85">
        <f>'12peso'!Q288*'12var'!Q288/100</f>
        <v>1.2068E-4</v>
      </c>
      <c r="R288" s="85">
        <f>'12peso'!R288*'12var'!R288/100</f>
        <v>9.6096000000000018E-4</v>
      </c>
      <c r="S288" s="85">
        <f>'12peso'!S288*'12var'!S288/100</f>
        <v>7.8441999999999997E-4</v>
      </c>
      <c r="T288" s="85">
        <f>'12peso'!T288*'12var'!T288/100</f>
        <v>1.27724E-3</v>
      </c>
      <c r="U288" s="85">
        <f>'12peso'!U288*'12var'!U288/100</f>
        <v>-6.1627999999999997E-4</v>
      </c>
      <c r="V288" s="85">
        <f>'12peso'!V288*'12var'!V288/100</f>
        <v>-2.0568E-4</v>
      </c>
      <c r="W288" s="85">
        <f>'12peso'!W288*'12var'!W288/100</f>
        <v>-1.36E-4</v>
      </c>
      <c r="X288" s="85">
        <f>'12peso'!X288*'12var'!X288/100</f>
        <v>-5.4016000000000003E-4</v>
      </c>
      <c r="Y288" s="85">
        <f>'12peso'!Y288*'12var'!Y288/100</f>
        <v>-1.5131600000000002E-3</v>
      </c>
      <c r="Z288" s="85">
        <f>'12peso'!Z288*'12var'!Z288/100</f>
        <v>-7.0347999999999993E-4</v>
      </c>
      <c r="AA288" s="85">
        <f>'12peso'!AA288*'12var'!AA288/100</f>
        <v>1.18406E-3</v>
      </c>
      <c r="AB288" s="85">
        <f>'12peso'!AB288*'12var'!AB288/100</f>
        <v>-4.5976000000000008E-4</v>
      </c>
      <c r="AC288" s="85">
        <f>'12peso'!AC288*'12var'!AC288/100</f>
        <v>7.7329999999999999E-4</v>
      </c>
      <c r="AD288" s="85">
        <f>'12peso'!AD288*'12var'!AD288/100</f>
        <v>-4.8202999999999994E-4</v>
      </c>
      <c r="AE288" s="85">
        <f>'12peso'!AE288*'12var'!AE288/100</f>
        <v>-1.0248899999999999E-3</v>
      </c>
      <c r="AF288" s="85">
        <f>'12peso'!AF288*'12var'!AF288/100</f>
        <v>-2.3789999999999998E-5</v>
      </c>
      <c r="AG288" s="85">
        <f>'12peso'!AG288*'12var'!AG288/100</f>
        <v>-1.3413000000000002E-4</v>
      </c>
      <c r="AH288" s="85">
        <f>'12peso'!AH288*'12var'!AH288/100</f>
        <v>8.2110000000000017E-4</v>
      </c>
      <c r="AI288" s="85">
        <f>'12peso'!AI288*'12var'!AI288/100</f>
        <v>1.2214799999999998E-3</v>
      </c>
      <c r="AJ288" s="85">
        <f>'12peso'!AJ288*'12var'!AJ288/100</f>
        <v>3.1600000000000004E-4</v>
      </c>
      <c r="AK288" s="85">
        <f>'12peso'!AK288*'12var'!AK288/100</f>
        <v>3.6294000000000002E-4</v>
      </c>
      <c r="AL288" s="85">
        <f>'12peso'!AL288*'12var'!AL288/100</f>
        <v>-2.1303000000000001E-4</v>
      </c>
      <c r="AM288" s="85">
        <f>'12peso'!AM288*'12var'!AM288/100</f>
        <v>-7.8700000000000002E-5</v>
      </c>
      <c r="AN288" s="85">
        <f>'12peso'!AN288*'12var'!AN288/100</f>
        <v>-7.8399999999999995E-6</v>
      </c>
    </row>
    <row r="289" spans="1:40" x14ac:dyDescent="0.25">
      <c r="A289" s="64" t="str">
        <f>'12peso'!A289</f>
        <v>c</v>
      </c>
      <c r="B289" s="64" t="str">
        <f>'12peso'!B289</f>
        <v>d</v>
      </c>
      <c r="C289" s="64" t="str">
        <f>'12peso'!C289</f>
        <v>i</v>
      </c>
      <c r="D289" s="64"/>
      <c r="E289" s="90">
        <f>'12peso'!E289</f>
        <v>3202005</v>
      </c>
      <c r="F289" s="88">
        <f>'12peso'!F289</f>
        <v>3202005</v>
      </c>
      <c r="G289" s="39" t="str">
        <f>'12peso'!G289</f>
        <v>Aparelho de DVD</v>
      </c>
      <c r="H289" s="85">
        <f>'12peso'!H289*'12var'!H289/100</f>
        <v>9.1506000000000009E-4</v>
      </c>
      <c r="I289" s="85">
        <f>'12peso'!I289*'12var'!I289/100</f>
        <v>-1.4196E-3</v>
      </c>
      <c r="J289" s="85">
        <f>'12peso'!J289*'12var'!J289/100</f>
        <v>-1.9623999999999998E-4</v>
      </c>
      <c r="K289" s="85">
        <f>'12peso'!K289*'12var'!K289/100</f>
        <v>-2.6196000000000001E-3</v>
      </c>
      <c r="L289" s="85">
        <f>'12peso'!L289*'12var'!L289/100</f>
        <v>1.1812799999999998E-3</v>
      </c>
      <c r="M289" s="85">
        <f>'12peso'!M289*'12var'!M289/100</f>
        <v>-6.2279999999999996E-4</v>
      </c>
      <c r="N289" s="85">
        <f>'12peso'!N289*'12var'!N289/100</f>
        <v>-1.3728000000000001E-4</v>
      </c>
      <c r="O289" s="85">
        <f>'12peso'!O289*'12var'!O289/100</f>
        <v>-3.0707999999999999E-4</v>
      </c>
      <c r="P289" s="85">
        <f>'12peso'!P289*'12var'!P289/100</f>
        <v>-4.3991999999999995E-4</v>
      </c>
      <c r="Q289" s="85">
        <f>'12peso'!Q289*'12var'!Q289/100</f>
        <v>-3.3480000000000001E-4</v>
      </c>
      <c r="R289" s="85">
        <f>'12peso'!R289*'12var'!R289/100</f>
        <v>8.6939999999999999E-4</v>
      </c>
      <c r="S289" s="85">
        <f>'12peso'!S289*'12var'!S289/100</f>
        <v>-7.5620999999999989E-4</v>
      </c>
      <c r="T289" s="85">
        <f>'12peso'!T289*'12var'!T289/100</f>
        <v>-8.9870000000000005E-5</v>
      </c>
      <c r="U289" s="85">
        <f>'12peso'!U289*'12var'!U289/100</f>
        <v>-1.1568699999999999E-3</v>
      </c>
      <c r="V289" s="85">
        <f>'12peso'!V289*'12var'!V289/100</f>
        <v>-8.1678999999999996E-4</v>
      </c>
      <c r="W289" s="85">
        <f>'12peso'!W289*'12var'!W289/100</f>
        <v>-1.2652200000000003E-3</v>
      </c>
      <c r="X289" s="85">
        <f>'12peso'!X289*'12var'!X289/100</f>
        <v>-6.4176000000000001E-4</v>
      </c>
      <c r="Y289" s="85">
        <f>'12peso'!Y289*'12var'!Y289/100</f>
        <v>-3.0954999999999996E-4</v>
      </c>
      <c r="Z289" s="85">
        <f>'12peso'!Z289*'12var'!Z289/100</f>
        <v>-5.3249999999999999E-4</v>
      </c>
      <c r="AA289" s="85">
        <f>'12peso'!AA289*'12var'!AA289/100</f>
        <v>7.4399999999999998E-4</v>
      </c>
      <c r="AB289" s="85">
        <f>'12peso'!AB289*'12var'!AB289/100</f>
        <v>-3.0749999999999994E-4</v>
      </c>
      <c r="AC289" s="85">
        <f>'12peso'!AC289*'12var'!AC289/100</f>
        <v>7.45E-4</v>
      </c>
      <c r="AD289" s="85">
        <f>'12peso'!AD289*'12var'!AD289/100</f>
        <v>1.1220000000000002E-3</v>
      </c>
      <c r="AE289" s="85">
        <f>'12peso'!AE289*'12var'!AE289/100</f>
        <v>-6.7949999999999998E-4</v>
      </c>
      <c r="AF289" s="85">
        <f>'12peso'!AF289*'12var'!AF289/100</f>
        <v>9.1266000000000003E-4</v>
      </c>
      <c r="AG289" s="85">
        <f>'12peso'!AG289*'12var'!AG289/100</f>
        <v>7.9182000000000005E-4</v>
      </c>
      <c r="AH289" s="85">
        <f>'12peso'!AH289*'12var'!AH289/100</f>
        <v>4.4999999999999999E-4</v>
      </c>
      <c r="AI289" s="85">
        <f>'12peso'!AI289*'12var'!AI289/100</f>
        <v>-7.4900000000000003E-6</v>
      </c>
      <c r="AJ289" s="85">
        <f>'12peso'!AJ289*'12var'!AJ289/100</f>
        <v>5.9440000000000003E-4</v>
      </c>
      <c r="AK289" s="85">
        <f>'12peso'!AK289*'12var'!AK289/100</f>
        <v>5.0660000000000006E-4</v>
      </c>
      <c r="AL289" s="85">
        <f>'12peso'!AL289*'12var'!AL289/100</f>
        <v>6.7229999999999992E-5</v>
      </c>
      <c r="AM289" s="85">
        <f>'12peso'!AM289*'12var'!AM289/100</f>
        <v>-2.5432000000000005E-4</v>
      </c>
      <c r="AN289" s="85">
        <f>'12peso'!AN289*'12var'!AN289/100</f>
        <v>-2.0804000000000002E-4</v>
      </c>
    </row>
    <row r="290" spans="1:40" x14ac:dyDescent="0.25">
      <c r="A290" s="64" t="str">
        <f>'12peso'!A290</f>
        <v>c</v>
      </c>
      <c r="B290" s="64" t="str">
        <f>'12peso'!B290</f>
        <v>d</v>
      </c>
      <c r="C290" s="64" t="str">
        <f>'12peso'!C290</f>
        <v>i</v>
      </c>
      <c r="D290" s="64"/>
      <c r="E290" s="89">
        <f>'12peso'!E290</f>
        <v>9999999</v>
      </c>
      <c r="F290" s="88">
        <f>'12peso'!F290</f>
        <v>3202013</v>
      </c>
      <c r="G290" s="39" t="str">
        <f>'12peso'!G290</f>
        <v>Antena</v>
      </c>
      <c r="H290" s="85">
        <f>'12peso'!H290*'12var'!H290/100</f>
        <v>4.2840000000000003E-5</v>
      </c>
      <c r="I290" s="85">
        <f>'12peso'!I290*'12var'!I290/100</f>
        <v>-1.3668000000000003E-4</v>
      </c>
      <c r="J290" s="85">
        <f>'12peso'!J290*'12var'!J290/100</f>
        <v>1.4000000000000001E-5</v>
      </c>
      <c r="K290" s="85">
        <f>'12peso'!K290*'12var'!K290/100</f>
        <v>-2.1700000000000002E-4</v>
      </c>
      <c r="L290" s="85">
        <f>'12peso'!L290*'12var'!L290/100</f>
        <v>6.1110000000000003E-5</v>
      </c>
      <c r="M290" s="85">
        <f>'12peso'!M290*'12var'!M290/100</f>
        <v>-4.0740000000000006E-5</v>
      </c>
      <c r="N290" s="85">
        <f>'12peso'!N290*'12var'!N290/100</f>
        <v>2.0370000000000003E-5</v>
      </c>
      <c r="O290" s="85">
        <f>'12peso'!O290*'12var'!O290/100</f>
        <v>1.2707000000000001E-4</v>
      </c>
      <c r="P290" s="85">
        <f>'12peso'!P290*'12var'!P290/100</f>
        <v>2.2147999999999997E-4</v>
      </c>
      <c r="Q290" s="85">
        <f>'12peso'!Q290*'12var'!Q290/100</f>
        <v>4.0590000000000003E-5</v>
      </c>
      <c r="R290" s="85">
        <f>'12peso'!R290*'12var'!R290/100</f>
        <v>-1.0890000000000001E-5</v>
      </c>
      <c r="S290" s="85">
        <f>'12peso'!S290*'12var'!S290/100</f>
        <v>1.6660000000000003E-5</v>
      </c>
      <c r="T290" s="85">
        <f>'12peso'!T290*'12var'!T290/100</f>
        <v>-1.3580000000000002E-5</v>
      </c>
      <c r="U290" s="85">
        <f>'12peso'!U290*'12var'!U290/100</f>
        <v>1.9583999999999997E-4</v>
      </c>
      <c r="V290" s="85">
        <f>'12peso'!V290*'12var'!V290/100</f>
        <v>2.425E-5</v>
      </c>
      <c r="W290" s="85">
        <f>'12peso'!W290*'12var'!W290/100</f>
        <v>-1.3192E-4</v>
      </c>
      <c r="X290" s="85">
        <f>'12peso'!X290*'12var'!X290/100</f>
        <v>-1.2635000000000001E-4</v>
      </c>
      <c r="Y290" s="85">
        <f>'12peso'!Y290*'12var'!Y290/100</f>
        <v>-4.2779999999999994E-5</v>
      </c>
      <c r="Z290" s="85">
        <f>'12peso'!Z290*'12var'!Z290/100</f>
        <v>1.488E-5</v>
      </c>
      <c r="AA290" s="85">
        <f>'12peso'!AA290*'12var'!AA290/100</f>
        <v>-2.3249999999999999E-5</v>
      </c>
      <c r="AB290" s="85">
        <f>'12peso'!AB290*'12var'!AB290/100</f>
        <v>-7.7189999999999998E-5</v>
      </c>
      <c r="AC290" s="85">
        <f>'12peso'!AC290*'12var'!AC290/100</f>
        <v>3.5880000000000002E-5</v>
      </c>
      <c r="AD290" s="85">
        <f>'12peso'!AD290*'12var'!AD290/100</f>
        <v>8.6450000000000001E-5</v>
      </c>
      <c r="AE290" s="85">
        <f>'12peso'!AE290*'12var'!AE290/100</f>
        <v>-1.104E-4</v>
      </c>
      <c r="AF290" s="85">
        <f>'12peso'!AF290*'12var'!AF290/100</f>
        <v>-8.1600000000000005E-5</v>
      </c>
      <c r="AG290" s="85">
        <f>'12peso'!AG290*'12var'!AG290/100</f>
        <v>-1.6968000000000002E-4</v>
      </c>
      <c r="AH290" s="85">
        <f>'12peso'!AH290*'12var'!AH290/100</f>
        <v>4.1000000000000006E-6</v>
      </c>
      <c r="AI290" s="85">
        <f>'12peso'!AI290*'12var'!AI290/100</f>
        <v>2.3489999999999996E-4</v>
      </c>
      <c r="AJ290" s="85">
        <f>'12peso'!AJ290*'12var'!AJ290/100</f>
        <v>2.4069999999999998E-5</v>
      </c>
      <c r="AK290" s="85">
        <f>'12peso'!AK290*'12var'!AK290/100</f>
        <v>-4.4280000000000003E-5</v>
      </c>
      <c r="AL290" s="85">
        <f>'12peso'!AL290*'12var'!AL290/100</f>
        <v>1.8860000000000002E-5</v>
      </c>
      <c r="AM290" s="85">
        <f>'12peso'!AM290*'12var'!AM290/100</f>
        <v>-1.5006000000000001E-4</v>
      </c>
      <c r="AN290" s="85">
        <f>'12peso'!AN290*'12var'!AN290/100</f>
        <v>6.2400000000000012E-5</v>
      </c>
    </row>
    <row r="291" spans="1:40" x14ac:dyDescent="0.25">
      <c r="A291" s="64" t="str">
        <f>'12peso'!A291</f>
        <v>c</v>
      </c>
      <c r="B291" s="64" t="str">
        <f>'12peso'!B291</f>
        <v>d</v>
      </c>
      <c r="C291" s="64" t="str">
        <f>'12peso'!C291</f>
        <v>i</v>
      </c>
      <c r="D291" s="64"/>
      <c r="E291" s="90">
        <f>'12peso'!E291</f>
        <v>3202028</v>
      </c>
      <c r="F291" s="88">
        <f>'12peso'!F291</f>
        <v>3202028</v>
      </c>
      <c r="G291" s="39" t="str">
        <f>'12peso'!G291</f>
        <v>Microcomputador</v>
      </c>
      <c r="H291" s="85">
        <f>'12peso'!H291*'12var'!H291/100</f>
        <v>3.9301400000000004E-3</v>
      </c>
      <c r="I291" s="85">
        <f>'12peso'!I291*'12var'!I291/100</f>
        <v>-1.1413120000000001E-2</v>
      </c>
      <c r="J291" s="85">
        <f>'12peso'!J291*'12var'!J291/100</f>
        <v>-2.4790400000000001E-3</v>
      </c>
      <c r="K291" s="85">
        <f>'12peso'!K291*'12var'!K291/100</f>
        <v>-5.0778000000000004E-3</v>
      </c>
      <c r="L291" s="85">
        <f>'12peso'!L291*'12var'!L291/100</f>
        <v>-5.0228499999999997E-3</v>
      </c>
      <c r="M291" s="85">
        <f>'12peso'!M291*'12var'!M291/100</f>
        <v>2.9564000000000001E-3</v>
      </c>
      <c r="N291" s="85">
        <f>'12peso'!N291*'12var'!N291/100</f>
        <v>2.8586800000000002E-3</v>
      </c>
      <c r="O291" s="85">
        <f>'12peso'!O291*'12var'!O291/100</f>
        <v>1.4533599999999999E-3</v>
      </c>
      <c r="P291" s="85">
        <f>'12peso'!P291*'12var'!P291/100</f>
        <v>-4.5160499999999998E-3</v>
      </c>
      <c r="Q291" s="85">
        <f>'12peso'!Q291*'12var'!Q291/100</f>
        <v>-2.1230000000000003E-3</v>
      </c>
      <c r="R291" s="85">
        <f>'12peso'!R291*'12var'!R291/100</f>
        <v>1.1445E-4</v>
      </c>
      <c r="S291" s="85">
        <f>'12peso'!S291*'12var'!S291/100</f>
        <v>-1.8590600000000001E-3</v>
      </c>
      <c r="T291" s="85">
        <f>'12peso'!T291*'12var'!T291/100</f>
        <v>5.8062999999999995E-3</v>
      </c>
      <c r="U291" s="85">
        <f>'12peso'!U291*'12var'!U291/100</f>
        <v>3.2061999999999998E-3</v>
      </c>
      <c r="V291" s="85">
        <f>'12peso'!V291*'12var'!V291/100</f>
        <v>2.3442199999999997E-3</v>
      </c>
      <c r="W291" s="85">
        <f>'12peso'!W291*'12var'!W291/100</f>
        <v>2.0449800000000001E-3</v>
      </c>
      <c r="X291" s="85">
        <f>'12peso'!X291*'12var'!X291/100</f>
        <v>2.00658E-3</v>
      </c>
      <c r="Y291" s="85">
        <f>'12peso'!Y291*'12var'!Y291/100</f>
        <v>-2.6544000000000003E-4</v>
      </c>
      <c r="Z291" s="85">
        <f>'12peso'!Z291*'12var'!Z291/100</f>
        <v>2.5704000000000005E-3</v>
      </c>
      <c r="AA291" s="85">
        <f>'12peso'!AA291*'12var'!AA291/100</f>
        <v>-1.4835600000000001E-3</v>
      </c>
      <c r="AB291" s="85">
        <f>'12peso'!AB291*'12var'!AB291/100</f>
        <v>1.701E-3</v>
      </c>
      <c r="AC291" s="85">
        <f>'12peso'!AC291*'12var'!AC291/100</f>
        <v>4.7678400000000006E-3</v>
      </c>
      <c r="AD291" s="85">
        <f>'12peso'!AD291*'12var'!AD291/100</f>
        <v>-3.0479999999999998E-4</v>
      </c>
      <c r="AE291" s="85">
        <f>'12peso'!AE291*'12var'!AE291/100</f>
        <v>6.8165999999999995E-4</v>
      </c>
      <c r="AF291" s="85">
        <f>'12peso'!AF291*'12var'!AF291/100</f>
        <v>1.7296E-3</v>
      </c>
      <c r="AG291" s="85">
        <f>'12peso'!AG291*'12var'!AG291/100</f>
        <v>2.2917699999999998E-3</v>
      </c>
      <c r="AH291" s="85">
        <f>'12peso'!AH291*'12var'!AH291/100</f>
        <v>-8.6319000000000012E-4</v>
      </c>
      <c r="AI291" s="85">
        <f>'12peso'!AI291*'12var'!AI291/100</f>
        <v>-2.5976999999999999E-4</v>
      </c>
      <c r="AJ291" s="85">
        <f>'12peso'!AJ291*'12var'!AJ291/100</f>
        <v>4.1617899999999994E-3</v>
      </c>
      <c r="AK291" s="85">
        <f>'12peso'!AK291*'12var'!AK291/100</f>
        <v>-4.5237599999999999E-3</v>
      </c>
      <c r="AL291" s="85">
        <f>'12peso'!AL291*'12var'!AL291/100</f>
        <v>-1.4592000000000001E-4</v>
      </c>
      <c r="AM291" s="85">
        <f>'12peso'!AM291*'12var'!AM291/100</f>
        <v>-2.9905399999999999E-3</v>
      </c>
      <c r="AN291" s="85">
        <f>'12peso'!AN291*'12var'!AN291/100</f>
        <v>-3.6080000000000001E-3</v>
      </c>
    </row>
    <row r="292" spans="1:40" x14ac:dyDescent="0.25">
      <c r="A292" s="64">
        <f>'12peso'!A292</f>
        <v>0</v>
      </c>
      <c r="B292" s="64">
        <f>'12peso'!B292</f>
        <v>0</v>
      </c>
      <c r="C292" s="64">
        <f>'12peso'!C292</f>
        <v>0</v>
      </c>
      <c r="D292" s="64"/>
      <c r="E292" s="113">
        <f>'12peso'!E292</f>
        <v>3300000</v>
      </c>
      <c r="F292" s="114">
        <f>'12peso'!F292</f>
        <v>33</v>
      </c>
      <c r="G292" s="99" t="str">
        <f>'12peso'!G292</f>
        <v>Consertos e manutenção</v>
      </c>
      <c r="H292" s="85">
        <f>'12peso'!H292*'12var'!H292/100</f>
        <v>1.4851200000000001E-3</v>
      </c>
      <c r="I292" s="85">
        <f>'12peso'!I292*'12var'!I292/100</f>
        <v>5.6142900000000009E-3</v>
      </c>
      <c r="J292" s="85">
        <f>'12peso'!J292*'12var'!J292/100</f>
        <v>2.7504400000000003E-3</v>
      </c>
      <c r="K292" s="85">
        <f>'12peso'!K292*'12var'!K292/100</f>
        <v>-1.29312E-3</v>
      </c>
      <c r="L292" s="85">
        <f>'12peso'!L292*'12var'!L292/100</f>
        <v>9.9596000000000016E-4</v>
      </c>
      <c r="M292" s="85">
        <f>'12peso'!M292*'12var'!M292/100</f>
        <v>1.6348399999999998E-3</v>
      </c>
      <c r="N292" s="85">
        <f>'12peso'!N292*'12var'!N292/100</f>
        <v>5.7087999999999996E-4</v>
      </c>
      <c r="O292" s="85">
        <f>'12peso'!O292*'12var'!O292/100</f>
        <v>0</v>
      </c>
      <c r="P292" s="85">
        <f>'12peso'!P292*'12var'!P292/100</f>
        <v>1.4176E-3</v>
      </c>
      <c r="Q292" s="85">
        <f>'12peso'!Q292*'12var'!Q292/100</f>
        <v>3.7149000000000006E-3</v>
      </c>
      <c r="R292" s="85">
        <f>'12peso'!R292*'12var'!R292/100</f>
        <v>7.1080000000000004E-4</v>
      </c>
      <c r="S292" s="85">
        <f>'12peso'!S292*'12var'!S292/100</f>
        <v>2.832E-4</v>
      </c>
      <c r="T292" s="85">
        <f>'12peso'!T292*'12var'!T292/100</f>
        <v>6.2918499999999999E-3</v>
      </c>
      <c r="U292" s="85">
        <f>'12peso'!U292*'12var'!U292/100</f>
        <v>1.27692E-3</v>
      </c>
      <c r="V292" s="85">
        <f>'12peso'!V292*'12var'!V292/100</f>
        <v>2.0172300000000001E-3</v>
      </c>
      <c r="W292" s="85">
        <f>'12peso'!W292*'12var'!W292/100</f>
        <v>2.8698300000000003E-3</v>
      </c>
      <c r="X292" s="85">
        <f>'12peso'!X292*'12var'!X292/100</f>
        <v>1.7760000000000001E-4</v>
      </c>
      <c r="Y292" s="85">
        <f>'12peso'!Y292*'12var'!Y292/100</f>
        <v>1.31017E-3</v>
      </c>
      <c r="Z292" s="85">
        <f>'12peso'!Z292*'12var'!Z292/100</f>
        <v>-3.8994999999999996E-4</v>
      </c>
      <c r="AA292" s="85">
        <f>'12peso'!AA292*'12var'!AA292/100</f>
        <v>4.1063999999999996E-3</v>
      </c>
      <c r="AB292" s="85">
        <f>'12peso'!AB292*'12var'!AB292/100</f>
        <v>3.0004799999999998E-3</v>
      </c>
      <c r="AC292" s="85">
        <f>'12peso'!AC292*'12var'!AC292/100</f>
        <v>-6.1013000000000007E-4</v>
      </c>
      <c r="AD292" s="85">
        <f>'12peso'!AD292*'12var'!AD292/100</f>
        <v>7.4802000000000007E-4</v>
      </c>
      <c r="AE292" s="85">
        <f>'12peso'!AE292*'12var'!AE292/100</f>
        <v>3.7630000000000003E-3</v>
      </c>
      <c r="AF292" s="85">
        <f>'12peso'!AF292*'12var'!AF292/100</f>
        <v>-8.5559999999999998E-4</v>
      </c>
      <c r="AG292" s="85">
        <f>'12peso'!AG292*'12var'!AG292/100</f>
        <v>4.8456900000000006E-3</v>
      </c>
      <c r="AH292" s="85">
        <f>'12peso'!AH292*'12var'!AH292/100</f>
        <v>4.2019800000000001E-3</v>
      </c>
      <c r="AI292" s="85">
        <f>'12peso'!AI292*'12var'!AI292/100</f>
        <v>8.9249999999999989E-3</v>
      </c>
      <c r="AJ292" s="85">
        <f>'12peso'!AJ292*'12var'!AJ292/100</f>
        <v>3.4895999999999998E-3</v>
      </c>
      <c r="AK292" s="85">
        <f>'12peso'!AK292*'12var'!AK292/100</f>
        <v>6.9426000000000004E-4</v>
      </c>
      <c r="AL292" s="85">
        <f>'12peso'!AL292*'12var'!AL292/100</f>
        <v>3.0626399999999997E-3</v>
      </c>
      <c r="AM292" s="85">
        <f>'12peso'!AM292*'12var'!AM292/100</f>
        <v>3.8230399999999998E-3</v>
      </c>
      <c r="AN292" s="85">
        <f>'12peso'!AN292*'12var'!AN292/100</f>
        <v>2.1853599999999999E-3</v>
      </c>
    </row>
    <row r="293" spans="1:40" x14ac:dyDescent="0.25">
      <c r="A293" s="64">
        <f>'12peso'!A293</f>
        <v>0</v>
      </c>
      <c r="B293" s="64">
        <f>'12peso'!B293</f>
        <v>0</v>
      </c>
      <c r="C293" s="64">
        <f>'12peso'!C293</f>
        <v>0</v>
      </c>
      <c r="D293" s="64"/>
      <c r="E293" s="113">
        <f>'12peso'!E293</f>
        <v>3301000</v>
      </c>
      <c r="F293" s="114">
        <f>'12peso'!F293</f>
        <v>3301</v>
      </c>
      <c r="G293" s="99" t="str">
        <f>'12peso'!G293</f>
        <v>Consertos e manutenção</v>
      </c>
      <c r="H293" s="85">
        <f>'12peso'!H293*'12var'!H293/100</f>
        <v>1.4851200000000001E-3</v>
      </c>
      <c r="I293" s="85">
        <f>'12peso'!I293*'12var'!I293/100</f>
        <v>5.6142900000000009E-3</v>
      </c>
      <c r="J293" s="85">
        <f>'12peso'!J293*'12var'!J293/100</f>
        <v>2.7504400000000003E-3</v>
      </c>
      <c r="K293" s="85">
        <f>'12peso'!K293*'12var'!K293/100</f>
        <v>-1.29312E-3</v>
      </c>
      <c r="L293" s="85">
        <f>'12peso'!L293*'12var'!L293/100</f>
        <v>9.9596000000000016E-4</v>
      </c>
      <c r="M293" s="85">
        <f>'12peso'!M293*'12var'!M293/100</f>
        <v>1.6348399999999998E-3</v>
      </c>
      <c r="N293" s="85">
        <f>'12peso'!N293*'12var'!N293/100</f>
        <v>5.7087999999999996E-4</v>
      </c>
      <c r="O293" s="85">
        <f>'12peso'!O293*'12var'!O293/100</f>
        <v>0</v>
      </c>
      <c r="P293" s="85">
        <f>'12peso'!P293*'12var'!P293/100</f>
        <v>1.4176E-3</v>
      </c>
      <c r="Q293" s="85">
        <f>'12peso'!Q293*'12var'!Q293/100</f>
        <v>3.7149000000000006E-3</v>
      </c>
      <c r="R293" s="85">
        <f>'12peso'!R293*'12var'!R293/100</f>
        <v>7.1080000000000004E-4</v>
      </c>
      <c r="S293" s="85">
        <f>'12peso'!S293*'12var'!S293/100</f>
        <v>2.832E-4</v>
      </c>
      <c r="T293" s="85">
        <f>'12peso'!T293*'12var'!T293/100</f>
        <v>6.2918499999999999E-3</v>
      </c>
      <c r="U293" s="85">
        <f>'12peso'!U293*'12var'!U293/100</f>
        <v>1.27692E-3</v>
      </c>
      <c r="V293" s="85">
        <f>'12peso'!V293*'12var'!V293/100</f>
        <v>2.0172300000000001E-3</v>
      </c>
      <c r="W293" s="85">
        <f>'12peso'!W293*'12var'!W293/100</f>
        <v>2.8698300000000003E-3</v>
      </c>
      <c r="X293" s="85">
        <f>'12peso'!X293*'12var'!X293/100</f>
        <v>1.7760000000000001E-4</v>
      </c>
      <c r="Y293" s="85">
        <f>'12peso'!Y293*'12var'!Y293/100</f>
        <v>1.31017E-3</v>
      </c>
      <c r="Z293" s="85">
        <f>'12peso'!Z293*'12var'!Z293/100</f>
        <v>-3.8994999999999996E-4</v>
      </c>
      <c r="AA293" s="85">
        <f>'12peso'!AA293*'12var'!AA293/100</f>
        <v>4.1063999999999996E-3</v>
      </c>
      <c r="AB293" s="85">
        <f>'12peso'!AB293*'12var'!AB293/100</f>
        <v>3.0004799999999998E-3</v>
      </c>
      <c r="AC293" s="85">
        <f>'12peso'!AC293*'12var'!AC293/100</f>
        <v>-6.1013000000000007E-4</v>
      </c>
      <c r="AD293" s="85">
        <f>'12peso'!AD293*'12var'!AD293/100</f>
        <v>7.4802000000000007E-4</v>
      </c>
      <c r="AE293" s="85">
        <f>'12peso'!AE293*'12var'!AE293/100</f>
        <v>3.7630000000000003E-3</v>
      </c>
      <c r="AF293" s="85">
        <f>'12peso'!AF293*'12var'!AF293/100</f>
        <v>-8.5559999999999998E-4</v>
      </c>
      <c r="AG293" s="85">
        <f>'12peso'!AG293*'12var'!AG293/100</f>
        <v>4.8456900000000006E-3</v>
      </c>
      <c r="AH293" s="85">
        <f>'12peso'!AH293*'12var'!AH293/100</f>
        <v>4.2019800000000001E-3</v>
      </c>
      <c r="AI293" s="85">
        <f>'12peso'!AI293*'12var'!AI293/100</f>
        <v>8.9249999999999989E-3</v>
      </c>
      <c r="AJ293" s="85">
        <f>'12peso'!AJ293*'12var'!AJ293/100</f>
        <v>3.4895999999999998E-3</v>
      </c>
      <c r="AK293" s="85">
        <f>'12peso'!AK293*'12var'!AK293/100</f>
        <v>6.9426000000000004E-4</v>
      </c>
      <c r="AL293" s="85">
        <f>'12peso'!AL293*'12var'!AL293/100</f>
        <v>3.0626399999999997E-3</v>
      </c>
      <c r="AM293" s="85">
        <f>'12peso'!AM293*'12var'!AM293/100</f>
        <v>3.8230399999999998E-3</v>
      </c>
      <c r="AN293" s="85">
        <f>'12peso'!AN293*'12var'!AN293/100</f>
        <v>2.1853599999999999E-3</v>
      </c>
    </row>
    <row r="294" spans="1:40" x14ac:dyDescent="0.25">
      <c r="A294" s="64" t="str">
        <f>'12peso'!A294</f>
        <v>nc</v>
      </c>
      <c r="B294" s="64" t="str">
        <f>'12peso'!B294</f>
        <v>s</v>
      </c>
      <c r="C294" s="64" t="str">
        <f>'12peso'!C294</f>
        <v>s</v>
      </c>
      <c r="D294" s="64"/>
      <c r="E294" s="90">
        <f>'12peso'!E294</f>
        <v>3301002</v>
      </c>
      <c r="F294" s="88">
        <f>'12peso'!F294</f>
        <v>3301002</v>
      </c>
      <c r="G294" s="39" t="str">
        <f>'12peso'!G294</f>
        <v>Conserto de refrigerador</v>
      </c>
      <c r="H294" s="85">
        <f>'12peso'!H294*'12var'!H294/100</f>
        <v>-6.3960000000000004E-4</v>
      </c>
      <c r="I294" s="85">
        <f>'12peso'!I294*'12var'!I294/100</f>
        <v>1.6533499999999998E-3</v>
      </c>
      <c r="J294" s="85">
        <f>'12peso'!J294*'12var'!J294/100</f>
        <v>5.4670000000000003E-5</v>
      </c>
      <c r="K294" s="85">
        <f>'12peso'!K294*'12var'!K294/100</f>
        <v>-5.7793999999999999E-4</v>
      </c>
      <c r="L294" s="85">
        <f>'12peso'!L294*'12var'!L294/100</f>
        <v>-4.6199999999999998E-5</v>
      </c>
      <c r="M294" s="85">
        <f>'12peso'!M294*'12var'!M294/100</f>
        <v>2.5311000000000002E-4</v>
      </c>
      <c r="N294" s="85">
        <f>'12peso'!N294*'12var'!N294/100</f>
        <v>2.7647999999999995E-4</v>
      </c>
      <c r="O294" s="85">
        <f>'12peso'!O294*'12var'!O294/100</f>
        <v>3.9935999999999997E-4</v>
      </c>
      <c r="P294" s="85">
        <f>'12peso'!P294*'12var'!P294/100</f>
        <v>1.29192E-3</v>
      </c>
      <c r="Q294" s="85">
        <f>'12peso'!Q294*'12var'!Q294/100</f>
        <v>1.14996E-3</v>
      </c>
      <c r="R294" s="85">
        <f>'12peso'!R294*'12var'!R294/100</f>
        <v>5.0175999999999997E-4</v>
      </c>
      <c r="S294" s="85">
        <f>'12peso'!S294*'12var'!S294/100</f>
        <v>-4.7824E-4</v>
      </c>
      <c r="T294" s="85">
        <f>'12peso'!T294*'12var'!T294/100</f>
        <v>1.1053899999999999E-3</v>
      </c>
      <c r="U294" s="85">
        <f>'12peso'!U294*'12var'!U294/100</f>
        <v>1.67055E-3</v>
      </c>
      <c r="V294" s="85">
        <f>'12peso'!V294*'12var'!V294/100</f>
        <v>2.923E-4</v>
      </c>
      <c r="W294" s="85">
        <f>'12peso'!W294*'12var'!W294/100</f>
        <v>7.1009999999999999E-5</v>
      </c>
      <c r="X294" s="85">
        <f>'12peso'!X294*'12var'!X294/100</f>
        <v>-4.4801999999999993E-4</v>
      </c>
      <c r="Y294" s="85">
        <f>'12peso'!Y294*'12var'!Y294/100</f>
        <v>-9.6471999999999986E-4</v>
      </c>
      <c r="Z294" s="85">
        <f>'12peso'!Z294*'12var'!Z294/100</f>
        <v>-9.1920000000000001E-5</v>
      </c>
      <c r="AA294" s="85">
        <f>'12peso'!AA294*'12var'!AA294/100</f>
        <v>1.7594999999999999E-4</v>
      </c>
      <c r="AB294" s="85">
        <f>'12peso'!AB294*'12var'!AB294/100</f>
        <v>3.8249999999999997E-4</v>
      </c>
      <c r="AC294" s="85">
        <f>'12peso'!AC294*'12var'!AC294/100</f>
        <v>1.3022000000000001E-4</v>
      </c>
      <c r="AD294" s="85">
        <f>'12peso'!AD294*'12var'!AD294/100</f>
        <v>8.9271000000000001E-4</v>
      </c>
      <c r="AE294" s="85">
        <f>'12peso'!AE294*'12var'!AE294/100</f>
        <v>2.5343999999999996E-4</v>
      </c>
      <c r="AF294" s="85">
        <f>'12peso'!AF294*'12var'!AF294/100</f>
        <v>-1.0060799999999999E-3</v>
      </c>
      <c r="AG294" s="85">
        <f>'12peso'!AG294*'12var'!AG294/100</f>
        <v>7.6053000000000015E-4</v>
      </c>
      <c r="AH294" s="85">
        <f>'12peso'!AH294*'12var'!AH294/100</f>
        <v>8.4672000000000013E-4</v>
      </c>
      <c r="AI294" s="85">
        <f>'12peso'!AI294*'12var'!AI294/100</f>
        <v>2.08932E-3</v>
      </c>
      <c r="AJ294" s="85">
        <f>'12peso'!AJ294*'12var'!AJ294/100</f>
        <v>1.0512799999999999E-3</v>
      </c>
      <c r="AK294" s="85">
        <f>'12peso'!AK294*'12var'!AK294/100</f>
        <v>-2.8860000000000002E-4</v>
      </c>
      <c r="AL294" s="85">
        <f>'12peso'!AL294*'12var'!AL294/100</f>
        <v>8.5913999999999999E-4</v>
      </c>
      <c r="AM294" s="85">
        <f>'12peso'!AM294*'12var'!AM294/100</f>
        <v>9.6186000000000004E-4</v>
      </c>
      <c r="AN294" s="85">
        <f>'12peso'!AN294*'12var'!AN294/100</f>
        <v>1.7458999999999999E-3</v>
      </c>
    </row>
    <row r="295" spans="1:40" x14ac:dyDescent="0.25">
      <c r="A295" s="64" t="str">
        <f>'12peso'!A295</f>
        <v>nc</v>
      </c>
      <c r="B295" s="64" t="str">
        <f>'12peso'!B295</f>
        <v>s</v>
      </c>
      <c r="C295" s="64" t="str">
        <f>'12peso'!C295</f>
        <v>s</v>
      </c>
      <c r="D295" s="64"/>
      <c r="E295" s="89">
        <f>'12peso'!E295</f>
        <v>9999999</v>
      </c>
      <c r="F295" s="88">
        <f>'12peso'!F295</f>
        <v>3301006</v>
      </c>
      <c r="G295" s="39" t="str">
        <f>'12peso'!G295</f>
        <v>Conserto de televisor</v>
      </c>
      <c r="H295" s="85">
        <f>'12peso'!H295*'12var'!H295/100</f>
        <v>-6.2651999999999998E-4</v>
      </c>
      <c r="I295" s="85">
        <f>'12peso'!I295*'12var'!I295/100</f>
        <v>-1.8836999999999999E-4</v>
      </c>
      <c r="J295" s="85">
        <f>'12peso'!J295*'12var'!J295/100</f>
        <v>1.38105E-3</v>
      </c>
      <c r="K295" s="85">
        <f>'12peso'!K295*'12var'!K295/100</f>
        <v>-4.8762000000000008E-4</v>
      </c>
      <c r="L295" s="85">
        <f>'12peso'!L295*'12var'!L295/100</f>
        <v>6.3332000000000004E-4</v>
      </c>
      <c r="M295" s="85">
        <f>'12peso'!M295*'12var'!M295/100</f>
        <v>-1.0739999999999999E-4</v>
      </c>
      <c r="N295" s="85">
        <f>'12peso'!N295*'12var'!N295/100</f>
        <v>-8.9300000000000002E-5</v>
      </c>
      <c r="O295" s="85">
        <f>'12peso'!O295*'12var'!O295/100</f>
        <v>3.3782000000000001E-4</v>
      </c>
      <c r="P295" s="85">
        <f>'12peso'!P295*'12var'!P295/100</f>
        <v>-1.51848E-3</v>
      </c>
      <c r="Q295" s="85">
        <f>'12peso'!Q295*'12var'!Q295/100</f>
        <v>8.3328000000000004E-4</v>
      </c>
      <c r="R295" s="85">
        <f>'12peso'!R295*'12var'!R295/100</f>
        <v>-7.5776999999999995E-4</v>
      </c>
      <c r="S295" s="85">
        <f>'12peso'!S295*'12var'!S295/100</f>
        <v>8.4084000000000003E-4</v>
      </c>
      <c r="T295" s="85">
        <f>'12peso'!T295*'12var'!T295/100</f>
        <v>8.7719999999999996E-4</v>
      </c>
      <c r="U295" s="85">
        <f>'12peso'!U295*'12var'!U295/100</f>
        <v>-2.3247000000000003E-3</v>
      </c>
      <c r="V295" s="85">
        <f>'12peso'!V295*'12var'!V295/100</f>
        <v>7.9967999999999999E-4</v>
      </c>
      <c r="W295" s="85">
        <f>'12peso'!W295*'12var'!W295/100</f>
        <v>8.3699999999999995E-6</v>
      </c>
      <c r="X295" s="85">
        <f>'12peso'!X295*'12var'!X295/100</f>
        <v>8.3199999999999989E-5</v>
      </c>
      <c r="Y295" s="85">
        <f>'12peso'!Y295*'12var'!Y295/100</f>
        <v>-1.66E-4</v>
      </c>
      <c r="Z295" s="85">
        <f>'12peso'!Z295*'12var'!Z295/100</f>
        <v>-8.8382000000000011E-4</v>
      </c>
      <c r="AA295" s="85">
        <f>'12peso'!AA295*'12var'!AA295/100</f>
        <v>5.4739000000000003E-4</v>
      </c>
      <c r="AB295" s="85">
        <f>'12peso'!AB295*'12var'!AB295/100</f>
        <v>-1.6420000000000001E-4</v>
      </c>
      <c r="AC295" s="85">
        <f>'12peso'!AC295*'12var'!AC295/100</f>
        <v>-1.8931200000000001E-3</v>
      </c>
      <c r="AD295" s="85">
        <f>'12peso'!AD295*'12var'!AD295/100</f>
        <v>-7.9300000000000003E-6</v>
      </c>
      <c r="AE295" s="85">
        <f>'12peso'!AE295*'12var'!AE295/100</f>
        <v>1.0244E-3</v>
      </c>
      <c r="AF295" s="85">
        <f>'12peso'!AF295*'12var'!AF295/100</f>
        <v>-8.5212000000000005E-4</v>
      </c>
      <c r="AG295" s="85">
        <f>'12peso'!AG295*'12var'!AG295/100</f>
        <v>6.0528000000000003E-4</v>
      </c>
      <c r="AH295" s="85">
        <f>'12peso'!AH295*'12var'!AH295/100</f>
        <v>1.0256400000000002E-3</v>
      </c>
      <c r="AI295" s="85">
        <f>'12peso'!AI295*'12var'!AI295/100</f>
        <v>6.9508999999999999E-4</v>
      </c>
      <c r="AJ295" s="85">
        <f>'12peso'!AJ295*'12var'!AJ295/100</f>
        <v>-1.0948000000000002E-4</v>
      </c>
      <c r="AK295" s="85">
        <f>'12peso'!AK295*'12var'!AK295/100</f>
        <v>7.7700000000000005E-5</v>
      </c>
      <c r="AL295" s="85">
        <f>'12peso'!AL295*'12var'!AL295/100</f>
        <v>-2.3249999999999999E-5</v>
      </c>
      <c r="AM295" s="85">
        <f>'12peso'!AM295*'12var'!AM295/100</f>
        <v>1.1082499999999999E-3</v>
      </c>
      <c r="AN295" s="85">
        <f>'12peso'!AN295*'12var'!AN295/100</f>
        <v>-3.6847999999999997E-4</v>
      </c>
    </row>
    <row r="296" spans="1:40" x14ac:dyDescent="0.25">
      <c r="A296" s="64" t="str">
        <f>'12peso'!A296</f>
        <v>nc</v>
      </c>
      <c r="B296" s="64" t="str">
        <f>'12peso'!B296</f>
        <v>s</v>
      </c>
      <c r="C296" s="64" t="str">
        <f>'12peso'!C296</f>
        <v>s</v>
      </c>
      <c r="D296" s="64"/>
      <c r="E296" s="90">
        <f>'12peso'!E296</f>
        <v>3301009</v>
      </c>
      <c r="F296" s="88">
        <f>'12peso'!F296</f>
        <v>3301009</v>
      </c>
      <c r="G296" s="39" t="str">
        <f>'12peso'!G296</f>
        <v>Conserto de aparelho de som</v>
      </c>
      <c r="H296" s="85">
        <f>'12peso'!H296*'12var'!H296/100</f>
        <v>1.6529999999999999E-5</v>
      </c>
      <c r="I296" s="85">
        <f>'12peso'!I296*'12var'!I296/100</f>
        <v>-7.182E-5</v>
      </c>
      <c r="J296" s="85">
        <f>'12peso'!J296*'12var'!J296/100</f>
        <v>1.6688E-4</v>
      </c>
      <c r="K296" s="85">
        <f>'12peso'!K296*'12var'!K296/100</f>
        <v>1.1969999999999999E-5</v>
      </c>
      <c r="L296" s="85">
        <f>'12peso'!L296*'12var'!L296/100</f>
        <v>1.0317000000000002E-4</v>
      </c>
      <c r="M296" s="85">
        <f>'12peso'!M296*'12var'!M296/100</f>
        <v>-3.3059999999999992E-5</v>
      </c>
      <c r="N296" s="85">
        <f>'12peso'!N296*'12var'!N296/100</f>
        <v>-8.5499999999999995E-6</v>
      </c>
      <c r="O296" s="85">
        <f>'12peso'!O296*'12var'!O296/100</f>
        <v>-3.4200000000000003E-6</v>
      </c>
      <c r="P296" s="85">
        <f>'12peso'!P296*'12var'!P296/100</f>
        <v>-7.9800000000000015E-6</v>
      </c>
      <c r="Q296" s="85">
        <f>'12peso'!Q296*'12var'!Q296/100</f>
        <v>8.3440000000000001E-5</v>
      </c>
      <c r="R296" s="85">
        <f>'12peso'!R296*'12var'!R296/100</f>
        <v>9.6329999999999994E-5</v>
      </c>
      <c r="S296" s="85">
        <f>'12peso'!S296*'12var'!S296/100</f>
        <v>-6.2130000000000003E-5</v>
      </c>
      <c r="T296" s="85">
        <f>'12peso'!T296*'12var'!T296/100</f>
        <v>1.2320000000000001E-5</v>
      </c>
      <c r="U296" s="85">
        <f>'12peso'!U296*'12var'!U296/100</f>
        <v>2.5200000000000003E-5</v>
      </c>
      <c r="V296" s="85">
        <f>'12peso'!V296*'12var'!V296/100</f>
        <v>7.0000000000000007E-5</v>
      </c>
      <c r="W296" s="85">
        <f>'12peso'!W296*'12var'!W296/100</f>
        <v>-3.9199999999999997E-5</v>
      </c>
      <c r="X296" s="85">
        <f>'12peso'!X296*'12var'!X296/100</f>
        <v>-3.3039999999999995E-5</v>
      </c>
      <c r="Y296" s="85">
        <f>'12peso'!Y296*'12var'!Y296/100</f>
        <v>-6.2699999999999993E-5</v>
      </c>
      <c r="Z296" s="85">
        <f>'12peso'!Z296*'12var'!Z296/100</f>
        <v>-1.9224000000000002E-4</v>
      </c>
      <c r="AA296" s="85">
        <f>'12peso'!AA296*'12var'!AA296/100</f>
        <v>-7.2800000000000006E-6</v>
      </c>
      <c r="AB296" s="85">
        <f>'12peso'!AB296*'12var'!AB296/100</f>
        <v>-3.7439999999999994E-5</v>
      </c>
      <c r="AC296" s="85">
        <f>'12peso'!AC296*'12var'!AC296/100</f>
        <v>-8.2159999999999999E-5</v>
      </c>
      <c r="AD296" s="85">
        <f>'12peso'!AD296*'12var'!AD296/100</f>
        <v>-1.3158000000000001E-4</v>
      </c>
      <c r="AE296" s="85">
        <f>'12peso'!AE296*'12var'!AE296/100</f>
        <v>4.8999999999999997E-6</v>
      </c>
      <c r="AF296" s="85">
        <f>'12peso'!AF296*'12var'!AF296/100</f>
        <v>2.2559999999999997E-5</v>
      </c>
      <c r="AG296" s="85">
        <f>'12peso'!AG296*'12var'!AG296/100</f>
        <v>-1.632E-5</v>
      </c>
      <c r="AH296" s="85">
        <f>'12peso'!AH296*'12var'!AH296/100</f>
        <v>5.4989999999999994E-5</v>
      </c>
      <c r="AI296" s="85">
        <f>'12peso'!AI296*'12var'!AI296/100</f>
        <v>2.8200000000000001E-6</v>
      </c>
      <c r="AJ296" s="85">
        <f>'12peso'!AJ296*'12var'!AJ296/100</f>
        <v>2.8670000000000002E-5</v>
      </c>
      <c r="AK296" s="85">
        <f>'12peso'!AK296*'12var'!AK296/100</f>
        <v>7.661E-5</v>
      </c>
      <c r="AL296" s="85">
        <f>'12peso'!AL296*'12var'!AL296/100</f>
        <v>2.0210000000000001E-5</v>
      </c>
      <c r="AM296" s="85">
        <f>'12peso'!AM296*'12var'!AM296/100</f>
        <v>-3.2160000000000004E-5</v>
      </c>
      <c r="AN296" s="85">
        <f>'12peso'!AN296*'12var'!AN296/100</f>
        <v>-3.3370000000000001E-5</v>
      </c>
    </row>
    <row r="297" spans="1:40" x14ac:dyDescent="0.25">
      <c r="A297" s="64" t="str">
        <f>'12peso'!A297</f>
        <v>nc</v>
      </c>
      <c r="B297" s="64" t="str">
        <f>'12peso'!B297</f>
        <v>s</v>
      </c>
      <c r="C297" s="64" t="str">
        <f>'12peso'!C297</f>
        <v>s</v>
      </c>
      <c r="D297" s="64"/>
      <c r="E297" s="90">
        <f>'12peso'!E297</f>
        <v>3301015</v>
      </c>
      <c r="F297" s="88">
        <f>'12peso'!F297</f>
        <v>3301015</v>
      </c>
      <c r="G297" s="39" t="str">
        <f>'12peso'!G297</f>
        <v>Conserto de máquina de lavar roupa</v>
      </c>
      <c r="H297" s="85">
        <f>'12peso'!H297*'12var'!H297/100</f>
        <v>-1.0199999999999999E-3</v>
      </c>
      <c r="I297" s="85">
        <f>'12peso'!I297*'12var'!I297/100</f>
        <v>2.4494799999999995E-3</v>
      </c>
      <c r="J297" s="85">
        <f>'12peso'!J297*'12var'!J297/100</f>
        <v>-5.5328000000000007E-4</v>
      </c>
      <c r="K297" s="85">
        <f>'12peso'!K297*'12var'!K297/100</f>
        <v>7.1035999999999983E-4</v>
      </c>
      <c r="L297" s="85">
        <f>'12peso'!L297*'12var'!L297/100</f>
        <v>4.4164999999999997E-4</v>
      </c>
      <c r="M297" s="85">
        <f>'12peso'!M297*'12var'!M297/100</f>
        <v>3.5205999999999996E-4</v>
      </c>
      <c r="N297" s="85">
        <f>'12peso'!N297*'12var'!N297/100</f>
        <v>3.2994000000000003E-4</v>
      </c>
      <c r="O297" s="85">
        <f>'12peso'!O297*'12var'!O297/100</f>
        <v>2.9939000000000002E-4</v>
      </c>
      <c r="P297" s="85">
        <f>'12peso'!P297*'12var'!P297/100</f>
        <v>-6.7319999999999999E-5</v>
      </c>
      <c r="Q297" s="85">
        <f>'12peso'!Q297*'12var'!Q297/100</f>
        <v>1.9577600000000002E-3</v>
      </c>
      <c r="R297" s="85">
        <f>'12peso'!R297*'12var'!R297/100</f>
        <v>2.4336E-4</v>
      </c>
      <c r="S297" s="85">
        <f>'12peso'!S297*'12var'!S297/100</f>
        <v>-6.5415000000000004E-4</v>
      </c>
      <c r="T297" s="85">
        <f>'12peso'!T297*'12var'!T297/100</f>
        <v>1.2301199999999999E-3</v>
      </c>
      <c r="U297" s="85">
        <f>'12peso'!U297*'12var'!U297/100</f>
        <v>1.72701E-3</v>
      </c>
      <c r="V297" s="85">
        <f>'12peso'!V297*'12var'!V297/100</f>
        <v>-6.3932999999999991E-4</v>
      </c>
      <c r="W297" s="85">
        <f>'12peso'!W297*'12var'!W297/100</f>
        <v>9.3449999999999995E-5</v>
      </c>
      <c r="X297" s="85">
        <f>'12peso'!X297*'12var'!X297/100</f>
        <v>2.1735E-4</v>
      </c>
      <c r="Y297" s="85">
        <f>'12peso'!Y297*'12var'!Y297/100</f>
        <v>5.6511000000000007E-4</v>
      </c>
      <c r="Z297" s="85">
        <f>'12peso'!Z297*'12var'!Z297/100</f>
        <v>-6.8750000000000004E-5</v>
      </c>
      <c r="AA297" s="85">
        <f>'12peso'!AA297*'12var'!AA297/100</f>
        <v>-2.8079999999999999E-4</v>
      </c>
      <c r="AB297" s="85">
        <f>'12peso'!AB297*'12var'!AB297/100</f>
        <v>5.3233999999999996E-4</v>
      </c>
      <c r="AC297" s="85">
        <f>'12peso'!AC297*'12var'!AC297/100</f>
        <v>8.3970000000000008E-4</v>
      </c>
      <c r="AD297" s="85">
        <f>'12peso'!AD297*'12var'!AD297/100</f>
        <v>8.6387999999999992E-4</v>
      </c>
      <c r="AE297" s="85">
        <f>'12peso'!AE297*'12var'!AE297/100</f>
        <v>-3.6024000000000001E-4</v>
      </c>
      <c r="AF297" s="85">
        <f>'12peso'!AF297*'12var'!AF297/100</f>
        <v>5.0962000000000002E-4</v>
      </c>
      <c r="AG297" s="85">
        <f>'12peso'!AG297*'12var'!AG297/100</f>
        <v>1.3552E-3</v>
      </c>
      <c r="AH297" s="85">
        <f>'12peso'!AH297*'12var'!AH297/100</f>
        <v>4.1875000000000001E-4</v>
      </c>
      <c r="AI297" s="85">
        <f>'12peso'!AI297*'12var'!AI297/100</f>
        <v>1.0466399999999999E-3</v>
      </c>
      <c r="AJ297" s="85">
        <f>'12peso'!AJ297*'12var'!AJ297/100</f>
        <v>-5.2206999999999991E-4</v>
      </c>
      <c r="AK297" s="85">
        <f>'12peso'!AK297*'12var'!AK297/100</f>
        <v>1.5549999999999999E-4</v>
      </c>
      <c r="AL297" s="85">
        <f>'12peso'!AL297*'12var'!AL297/100</f>
        <v>5.2163999999999997E-4</v>
      </c>
      <c r="AM297" s="85">
        <f>'12peso'!AM297*'12var'!AM297/100</f>
        <v>1.8154E-4</v>
      </c>
      <c r="AN297" s="85">
        <f>'12peso'!AN297*'12var'!AN297/100</f>
        <v>1.17062E-3</v>
      </c>
    </row>
    <row r="298" spans="1:40" x14ac:dyDescent="0.25">
      <c r="A298" s="64" t="str">
        <f>'12peso'!A298</f>
        <v>nc</v>
      </c>
      <c r="B298" s="64" t="str">
        <f>'12peso'!B298</f>
        <v>s</v>
      </c>
      <c r="C298" s="64" t="str">
        <f>'12peso'!C298</f>
        <v>s</v>
      </c>
      <c r="D298" s="64"/>
      <c r="E298" s="90">
        <f>'12peso'!E298</f>
        <v>3301022</v>
      </c>
      <c r="F298" s="88">
        <f>'12peso'!F298</f>
        <v>3301022</v>
      </c>
      <c r="G298" s="39" t="str">
        <f>'12peso'!G298</f>
        <v>Reforma de estofado</v>
      </c>
      <c r="H298" s="85">
        <f>'12peso'!H298*'12var'!H298/100</f>
        <v>3.7548E-3</v>
      </c>
      <c r="I298" s="85">
        <f>'12peso'!I298*'12var'!I298/100</f>
        <v>1.7978099999999999E-3</v>
      </c>
      <c r="J298" s="85">
        <f>'12peso'!J298*'12var'!J298/100</f>
        <v>1.6933200000000001E-3</v>
      </c>
      <c r="K298" s="85">
        <f>'12peso'!K298*'12var'!K298/100</f>
        <v>-9.5E-4</v>
      </c>
      <c r="L298" s="85">
        <f>'12peso'!L298*'12var'!L298/100</f>
        <v>-1.3563E-4</v>
      </c>
      <c r="M298" s="85">
        <f>'12peso'!M298*'12var'!M298/100</f>
        <v>1.1656500000000001E-3</v>
      </c>
      <c r="N298" s="85">
        <f>'12peso'!N298*'12var'!N298/100</f>
        <v>6.19E-5</v>
      </c>
      <c r="O298" s="85">
        <f>'12peso'!O298*'12var'!O298/100</f>
        <v>-1.0233899999999999E-3</v>
      </c>
      <c r="P298" s="85">
        <f>'12peso'!P298*'12var'!P298/100</f>
        <v>1.7052E-3</v>
      </c>
      <c r="Q298" s="85">
        <f>'12peso'!Q298*'12var'!Q298/100</f>
        <v>-3.1928000000000007E-4</v>
      </c>
      <c r="R298" s="85">
        <f>'12peso'!R298*'12var'!R298/100</f>
        <v>6.2118000000000004E-4</v>
      </c>
      <c r="S298" s="85">
        <f>'12peso'!S298*'12var'!S298/100</f>
        <v>6.5718000000000016E-4</v>
      </c>
      <c r="T298" s="85">
        <f>'12peso'!T298*'12var'!T298/100</f>
        <v>3.0714199999999996E-3</v>
      </c>
      <c r="U298" s="85">
        <f>'12peso'!U298*'12var'!U298/100</f>
        <v>1.7275999999999999E-4</v>
      </c>
      <c r="V298" s="85">
        <f>'12peso'!V298*'12var'!V298/100</f>
        <v>1.4981600000000001E-3</v>
      </c>
      <c r="W298" s="85">
        <f>'12peso'!W298*'12var'!W298/100</f>
        <v>2.7461400000000002E-3</v>
      </c>
      <c r="X298" s="85">
        <f>'12peso'!X298*'12var'!X298/100</f>
        <v>3.5224000000000003E-4</v>
      </c>
      <c r="Y298" s="85">
        <f>'12peso'!Y298*'12var'!Y298/100</f>
        <v>1.9232100000000003E-3</v>
      </c>
      <c r="Z298" s="85">
        <f>'12peso'!Z298*'12var'!Z298/100</f>
        <v>8.5291000000000002E-4</v>
      </c>
      <c r="AA298" s="85">
        <f>'12peso'!AA298*'12var'!AA298/100</f>
        <v>3.6636599999999996E-3</v>
      </c>
      <c r="AB298" s="85">
        <f>'12peso'!AB298*'12var'!AB298/100</f>
        <v>2.27495E-3</v>
      </c>
      <c r="AC298" s="85">
        <f>'12peso'!AC298*'12var'!AC298/100</f>
        <v>4.1323E-4</v>
      </c>
      <c r="AD298" s="85">
        <f>'12peso'!AD298*'12var'!AD298/100</f>
        <v>-8.6384999999999999E-4</v>
      </c>
      <c r="AE298" s="85">
        <f>'12peso'!AE298*'12var'!AE298/100</f>
        <v>2.8360800000000004E-3</v>
      </c>
      <c r="AF298" s="85">
        <f>'12peso'!AF298*'12var'!AF298/100</f>
        <v>4.6549999999999998E-4</v>
      </c>
      <c r="AG298" s="85">
        <f>'12peso'!AG298*'12var'!AG298/100</f>
        <v>2.0982399999999999E-3</v>
      </c>
      <c r="AH298" s="85">
        <f>'12peso'!AH298*'12var'!AH298/100</f>
        <v>1.83443E-3</v>
      </c>
      <c r="AI298" s="85">
        <f>'12peso'!AI298*'12var'!AI298/100</f>
        <v>5.0437500000000005E-3</v>
      </c>
      <c r="AJ298" s="85">
        <f>'12peso'!AJ298*'12var'!AJ298/100</f>
        <v>2.9959200000000004E-3</v>
      </c>
      <c r="AK298" s="85">
        <f>'12peso'!AK298*'12var'!AK298/100</f>
        <v>5.7850999999999996E-4</v>
      </c>
      <c r="AL298" s="85">
        <f>'12peso'!AL298*'12var'!AL298/100</f>
        <v>1.74964E-3</v>
      </c>
      <c r="AM298" s="85">
        <f>'12peso'!AM298*'12var'!AM298/100</f>
        <v>1.5993600000000002E-3</v>
      </c>
      <c r="AN298" s="85">
        <f>'12peso'!AN298*'12var'!AN298/100</f>
        <v>-2.7378999999999999E-4</v>
      </c>
    </row>
    <row r="299" spans="1:40" x14ac:dyDescent="0.25">
      <c r="A299" s="64" t="str">
        <f>'12peso'!A299</f>
        <v>nc</v>
      </c>
      <c r="B299" s="64" t="str">
        <f>'12peso'!B299</f>
        <v>s</v>
      </c>
      <c r="C299" s="64" t="str">
        <f>'12peso'!C299</f>
        <v>s</v>
      </c>
      <c r="D299" s="64"/>
      <c r="E299" s="89">
        <f>'12peso'!E299</f>
        <v>9999999</v>
      </c>
      <c r="F299" s="115">
        <f>'12peso'!F299</f>
        <v>3301044</v>
      </c>
      <c r="G299" s="115" t="str">
        <f>'12peso'!G299</f>
        <v>Manutenção de microcomputador</v>
      </c>
      <c r="H299" s="85">
        <f>'12peso'!H299*'12var'!H299/100</f>
        <v>0</v>
      </c>
      <c r="I299" s="85">
        <f>'12peso'!I299*'12var'!I299/100</f>
        <v>0</v>
      </c>
      <c r="J299" s="85">
        <f>'12peso'!J299*'12var'!J299/100</f>
        <v>0</v>
      </c>
      <c r="K299" s="85">
        <f>'12peso'!K299*'12var'!K299/100</f>
        <v>0</v>
      </c>
      <c r="L299" s="85">
        <f>'12peso'!L299*'12var'!L299/100</f>
        <v>0</v>
      </c>
      <c r="M299" s="85">
        <f>'12peso'!M299*'12var'!M299/100</f>
        <v>0</v>
      </c>
      <c r="N299" s="85">
        <f>'12peso'!N299*'12var'!N299/100</f>
        <v>0</v>
      </c>
      <c r="O299" s="85">
        <f>'12peso'!O299*'12var'!O299/100</f>
        <v>0</v>
      </c>
      <c r="P299" s="85">
        <f>'12peso'!P299*'12var'!P299/100</f>
        <v>0</v>
      </c>
      <c r="Q299" s="85">
        <f>'12peso'!Q299*'12var'!Q299/100</f>
        <v>0</v>
      </c>
      <c r="R299" s="85">
        <f>'12peso'!R299*'12var'!R299/100</f>
        <v>0</v>
      </c>
      <c r="S299" s="85">
        <f>'12peso'!S299*'12var'!S299/100</f>
        <v>0</v>
      </c>
      <c r="T299" s="85">
        <f>'12peso'!T299*'12var'!T299/100</f>
        <v>0</v>
      </c>
      <c r="U299" s="85">
        <f>'12peso'!U299*'12var'!U299/100</f>
        <v>0</v>
      </c>
      <c r="V299" s="85">
        <f>'12peso'!V299*'12var'!V299/100</f>
        <v>0</v>
      </c>
      <c r="W299" s="85">
        <f>'12peso'!W299*'12var'!W299/100</f>
        <v>0</v>
      </c>
      <c r="X299" s="85">
        <f>'12peso'!X299*'12var'!X299/100</f>
        <v>0</v>
      </c>
      <c r="Y299" s="85">
        <f>'12peso'!Y299*'12var'!Y299/100</f>
        <v>0</v>
      </c>
      <c r="Z299" s="85">
        <f>'12peso'!Z299*'12var'!Z299/100</f>
        <v>0</v>
      </c>
      <c r="AA299" s="85">
        <f>'12peso'!AA299*'12var'!AA299/100</f>
        <v>0</v>
      </c>
      <c r="AB299" s="85">
        <f>'12peso'!AB299*'12var'!AB299/100</f>
        <v>0</v>
      </c>
      <c r="AC299" s="85">
        <f>'12peso'!AC299*'12var'!AC299/100</f>
        <v>0</v>
      </c>
      <c r="AD299" s="85">
        <f>'12peso'!AD299*'12var'!AD299/100</f>
        <v>0</v>
      </c>
      <c r="AE299" s="85">
        <f>'12peso'!AE299*'12var'!AE299/100</f>
        <v>0</v>
      </c>
      <c r="AF299" s="85">
        <f>'12peso'!AF299*'12var'!AF299/100</f>
        <v>-1.377E-5</v>
      </c>
      <c r="AG299" s="85">
        <f>'12peso'!AG299*'12var'!AG299/100</f>
        <v>5.4400000000000001E-5</v>
      </c>
      <c r="AH299" s="85">
        <f>'12peso'!AH299*'12var'!AH299/100</f>
        <v>1.1390000000000001E-5</v>
      </c>
      <c r="AI299" s="85">
        <f>'12peso'!AI299*'12var'!AI299/100</f>
        <v>5.8479999999999996E-5</v>
      </c>
      <c r="AJ299" s="85">
        <f>'12peso'!AJ299*'12var'!AJ299/100</f>
        <v>5.5080000000000001E-5</v>
      </c>
      <c r="AK299" s="85">
        <f>'12peso'!AK299*'12var'!AK299/100</f>
        <v>8.0459999999999999E-5</v>
      </c>
      <c r="AL299" s="85">
        <f>'12peso'!AL299*'12var'!AL299/100</f>
        <v>-6.2280000000000007E-5</v>
      </c>
      <c r="AM299" s="85">
        <f>'12peso'!AM299*'12var'!AM299/100</f>
        <v>-1.062E-5</v>
      </c>
      <c r="AN299" s="85">
        <f>'12peso'!AN299*'12var'!AN299/100</f>
        <v>-6.9120000000000002E-5</v>
      </c>
    </row>
    <row r="300" spans="1:40" x14ac:dyDescent="0.25">
      <c r="A300" s="64">
        <f>'12peso'!A300</f>
        <v>0</v>
      </c>
      <c r="B300" s="64">
        <f>'12peso'!B300</f>
        <v>0</v>
      </c>
      <c r="C300" s="64">
        <f>'12peso'!C300</f>
        <v>0</v>
      </c>
      <c r="D300" s="64"/>
      <c r="E300" s="113">
        <f>'12peso'!E300</f>
        <v>4000000</v>
      </c>
      <c r="F300" s="111">
        <f>'12peso'!F300</f>
        <v>4</v>
      </c>
      <c r="G300" s="112" t="str">
        <f>'12peso'!G300</f>
        <v>Vestuário</v>
      </c>
      <c r="H300" s="85">
        <f>'12peso'!H300*'12var'!H300/100</f>
        <v>4.6684400000000003E-3</v>
      </c>
      <c r="I300" s="85">
        <f>'12peso'!I300*'12var'!I300/100</f>
        <v>-1.5267170000000002E-2</v>
      </c>
      <c r="J300" s="85">
        <f>'12peso'!J300*'12var'!J300/100</f>
        <v>-4.0217299999999997E-2</v>
      </c>
      <c r="K300" s="85">
        <f>'12peso'!K300*'12var'!K300/100</f>
        <v>6.4068479999999997E-2</v>
      </c>
      <c r="L300" s="85">
        <f>'12peso'!L300*'12var'!L300/100</f>
        <v>5.8384890000000002E-2</v>
      </c>
      <c r="M300" s="85">
        <f>'12peso'!M300*'12var'!M300/100</f>
        <v>2.5714260000000003E-2</v>
      </c>
      <c r="N300" s="85">
        <f>'12peso'!N300*'12var'!N300/100</f>
        <v>2.6455200000000002E-3</v>
      </c>
      <c r="O300" s="85">
        <f>'12peso'!O300*'12var'!O300/100</f>
        <v>1.2517199999999999E-2</v>
      </c>
      <c r="P300" s="85">
        <f>'12peso'!P300*'12var'!P300/100</f>
        <v>5.8498809999999998E-2</v>
      </c>
      <c r="Q300" s="85">
        <f>'12peso'!Q300*'12var'!Q300/100</f>
        <v>7.1871329999999997E-2</v>
      </c>
      <c r="R300" s="85">
        <f>'12peso'!R300*'12var'!R300/100</f>
        <v>5.6978439999999998E-2</v>
      </c>
      <c r="S300" s="85">
        <f>'12peso'!S300*'12var'!S300/100</f>
        <v>7.3716210000000004E-2</v>
      </c>
      <c r="T300" s="85">
        <f>'12peso'!T300*'12var'!T300/100</f>
        <v>-3.5310719999999997E-2</v>
      </c>
      <c r="U300" s="85">
        <f>'12peso'!U300*'12var'!U300/100</f>
        <v>3.6136649999999999E-2</v>
      </c>
      <c r="V300" s="85">
        <f>'12peso'!V300*'12var'!V300/100</f>
        <v>9.8500499999999991E-3</v>
      </c>
      <c r="W300" s="85">
        <f>'12peso'!W300*'12var'!W300/100</f>
        <v>4.2542499999999997E-2</v>
      </c>
      <c r="X300" s="85">
        <f>'12peso'!X300*'12var'!X300/100</f>
        <v>5.502924E-2</v>
      </c>
      <c r="Y300" s="85">
        <f>'12peso'!Y300*'12var'!Y300/100</f>
        <v>3.2912499999999997E-2</v>
      </c>
      <c r="Z300" s="85">
        <f>'12peso'!Z300*'12var'!Z300/100</f>
        <v>-2.5741170000000001E-2</v>
      </c>
      <c r="AA300" s="85">
        <f>'12peso'!AA300*'12var'!AA300/100</f>
        <v>5.2576799999999998E-3</v>
      </c>
      <c r="AB300" s="85">
        <f>'12peso'!AB300*'12var'!AB300/100</f>
        <v>4.1335560000000007E-2</v>
      </c>
      <c r="AC300" s="85">
        <f>'12peso'!AC300*'12var'!AC300/100</f>
        <v>7.4350609999999998E-2</v>
      </c>
      <c r="AD300" s="85">
        <f>'12peso'!AD300*'12var'!AD300/100</f>
        <v>5.6241949999999992E-2</v>
      </c>
      <c r="AE300" s="85">
        <f>'12peso'!AE300*'12var'!AE300/100</f>
        <v>5.3098400000000004E-2</v>
      </c>
      <c r="AF300" s="85">
        <f>'12peso'!AF300*'12var'!AF300/100</f>
        <v>-9.9817499999999993E-3</v>
      </c>
      <c r="AG300" s="85">
        <f>'12peso'!AG300*'12var'!AG300/100</f>
        <v>-2.6428799999999999E-2</v>
      </c>
      <c r="AH300" s="85">
        <f>'12peso'!AH300*'12var'!AH300/100</f>
        <v>2.0265939999999996E-2</v>
      </c>
      <c r="AI300" s="85">
        <f>'12peso'!AI300*'12var'!AI300/100</f>
        <v>3.0549059999999996E-2</v>
      </c>
      <c r="AJ300" s="85">
        <f>'12peso'!AJ300*'12var'!AJ300/100</f>
        <v>5.4478200000000004E-2</v>
      </c>
      <c r="AK300" s="85">
        <f>'12peso'!AK300*'12var'!AK300/100</f>
        <v>3.1891160000000002E-2</v>
      </c>
      <c r="AL300" s="85">
        <f>'12peso'!AL300*'12var'!AL300/100</f>
        <v>-1.5633359999999999E-2</v>
      </c>
      <c r="AM300" s="85">
        <f>'12peso'!AM300*'12var'!AM300/100</f>
        <v>-9.7466999999999988E-3</v>
      </c>
      <c r="AN300" s="85">
        <f>'12peso'!AN300*'12var'!AN300/100</f>
        <v>3.6885839999999996E-2</v>
      </c>
    </row>
    <row r="301" spans="1:40" x14ac:dyDescent="0.25">
      <c r="A301" s="64">
        <f>'12peso'!A301</f>
        <v>0</v>
      </c>
      <c r="B301" s="64">
        <f>'12peso'!B301</f>
        <v>0</v>
      </c>
      <c r="C301" s="64">
        <f>'12peso'!C301</f>
        <v>0</v>
      </c>
      <c r="D301" s="64"/>
      <c r="E301" s="113">
        <f>'12peso'!E301</f>
        <v>4100000</v>
      </c>
      <c r="F301" s="114">
        <f>'12peso'!F301</f>
        <v>41</v>
      </c>
      <c r="G301" s="99" t="str">
        <f>'12peso'!G301</f>
        <v>Roupas</v>
      </c>
      <c r="H301" s="85">
        <f>'12peso'!H301*'12var'!H301/100</f>
        <v>-1.7297200000000001E-3</v>
      </c>
      <c r="I301" s="85">
        <f>'12peso'!I301*'12var'!I301/100</f>
        <v>-8.5988000000000002E-3</v>
      </c>
      <c r="J301" s="85">
        <f>'12peso'!J301*'12var'!J301/100</f>
        <v>-3.9300559999999998E-2</v>
      </c>
      <c r="K301" s="85">
        <f>'12peso'!K301*'12var'!K301/100</f>
        <v>4.1384420000000005E-2</v>
      </c>
      <c r="L301" s="85">
        <f>'12peso'!L301*'12var'!L301/100</f>
        <v>3.1356019999999998E-2</v>
      </c>
      <c r="M301" s="85">
        <f>'12peso'!M301*'12var'!M301/100</f>
        <v>2.2113520000000001E-2</v>
      </c>
      <c r="N301" s="85">
        <f>'12peso'!N301*'12var'!N301/100</f>
        <v>-1.580492E-2</v>
      </c>
      <c r="O301" s="85">
        <f>'12peso'!O301*'12var'!O301/100</f>
        <v>2.1189000000000004E-3</v>
      </c>
      <c r="P301" s="85">
        <f>'12peso'!P301*'12var'!P301/100</f>
        <v>3.0822059999999998E-2</v>
      </c>
      <c r="Q301" s="85">
        <f>'12peso'!Q301*'12var'!Q301/100</f>
        <v>3.7637210000000004E-2</v>
      </c>
      <c r="R301" s="85">
        <f>'12peso'!R301*'12var'!R301/100</f>
        <v>3.8587640000000006E-2</v>
      </c>
      <c r="S301" s="85">
        <f>'12peso'!S301*'12var'!S301/100</f>
        <v>5.5705129999999999E-2</v>
      </c>
      <c r="T301" s="85">
        <f>'12peso'!T301*'12var'!T301/100</f>
        <v>-4.0176539999999997E-2</v>
      </c>
      <c r="U301" s="85">
        <f>'12peso'!U301*'12var'!U301/100</f>
        <v>2.6026979999999998E-2</v>
      </c>
      <c r="V301" s="85">
        <f>'12peso'!V301*'12var'!V301/100</f>
        <v>-6.7174400000000016E-3</v>
      </c>
      <c r="W301" s="85">
        <f>'12peso'!W301*'12var'!W301/100</f>
        <v>4.1714000000000001E-2</v>
      </c>
      <c r="X301" s="85">
        <f>'12peso'!X301*'12var'!X301/100</f>
        <v>2.8071660000000002E-2</v>
      </c>
      <c r="Y301" s="85">
        <f>'12peso'!Y301*'12var'!Y301/100</f>
        <v>3.4045110000000003E-2</v>
      </c>
      <c r="Z301" s="85">
        <f>'12peso'!Z301*'12var'!Z301/100</f>
        <v>-2.4518339999999993E-2</v>
      </c>
      <c r="AA301" s="85">
        <f>'12peso'!AA301*'12var'!AA301/100</f>
        <v>4.2012000000000004E-3</v>
      </c>
      <c r="AB301" s="85">
        <f>'12peso'!AB301*'12var'!AB301/100</f>
        <v>2.6010859999999997E-2</v>
      </c>
      <c r="AC301" s="85">
        <f>'12peso'!AC301*'12var'!AC301/100</f>
        <v>5.1321739999999991E-2</v>
      </c>
      <c r="AD301" s="85">
        <f>'12peso'!AD301*'12var'!AD301/100</f>
        <v>3.8956480000000002E-2</v>
      </c>
      <c r="AE301" s="85">
        <f>'12peso'!AE301*'12var'!AE301/100</f>
        <v>3.6981960000000001E-2</v>
      </c>
      <c r="AF301" s="85">
        <f>'12peso'!AF301*'12var'!AF301/100</f>
        <v>-1.5775689999999998E-2</v>
      </c>
      <c r="AG301" s="85">
        <f>'12peso'!AG301*'12var'!AG301/100</f>
        <v>-1.3094710000000001E-2</v>
      </c>
      <c r="AH301" s="85">
        <f>'12peso'!AH301*'12var'!AH301/100</f>
        <v>1.6315650000000001E-2</v>
      </c>
      <c r="AI301" s="85">
        <f>'12peso'!AI301*'12var'!AI301/100</f>
        <v>2.0813499999999999E-2</v>
      </c>
      <c r="AJ301" s="85">
        <f>'12peso'!AJ301*'12var'!AJ301/100</f>
        <v>4.0302529999999989E-2</v>
      </c>
      <c r="AK301" s="85">
        <f>'12peso'!AK301*'12var'!AK301/100</f>
        <v>1.6282889999999998E-2</v>
      </c>
      <c r="AL301" s="85">
        <f>'12peso'!AL301*'12var'!AL301/100</f>
        <v>-1.961968E-2</v>
      </c>
      <c r="AM301" s="85">
        <f>'12peso'!AM301*'12var'!AM301/100</f>
        <v>-1.287988E-2</v>
      </c>
      <c r="AN301" s="85">
        <f>'12peso'!AN301*'12var'!AN301/100</f>
        <v>1.9829280000000001E-2</v>
      </c>
    </row>
    <row r="302" spans="1:40" x14ac:dyDescent="0.25">
      <c r="A302" s="64">
        <f>'12peso'!A302</f>
        <v>0</v>
      </c>
      <c r="B302" s="64">
        <f>'12peso'!B302</f>
        <v>0</v>
      </c>
      <c r="C302" s="64">
        <f>'12peso'!C302</f>
        <v>0</v>
      </c>
      <c r="D302" s="64"/>
      <c r="E302" s="113">
        <f>'12peso'!E302</f>
        <v>4101000</v>
      </c>
      <c r="F302" s="114">
        <f>'12peso'!F302</f>
        <v>4101</v>
      </c>
      <c r="G302" s="99" t="str">
        <f>'12peso'!G302</f>
        <v>Roupa masculina</v>
      </c>
      <c r="H302" s="85">
        <f>'12peso'!H302*'12var'!H302/100</f>
        <v>2.5531199999999999E-3</v>
      </c>
      <c r="I302" s="85">
        <f>'12peso'!I302*'12var'!I302/100</f>
        <v>3.1793999999999995E-4</v>
      </c>
      <c r="J302" s="85">
        <f>'12peso'!J302*'12var'!J302/100</f>
        <v>-8.0733000000000003E-3</v>
      </c>
      <c r="K302" s="85">
        <f>'12peso'!K302*'12var'!K302/100</f>
        <v>1.5398739999999999E-2</v>
      </c>
      <c r="L302" s="85">
        <f>'12peso'!L302*'12var'!L302/100</f>
        <v>7.8835000000000005E-4</v>
      </c>
      <c r="M302" s="85">
        <f>'12peso'!M302*'12var'!M302/100</f>
        <v>5.9716999999999999E-3</v>
      </c>
      <c r="N302" s="85">
        <f>'12peso'!N302*'12var'!N302/100</f>
        <v>-2.5219200000000004E-3</v>
      </c>
      <c r="O302" s="85">
        <f>'12peso'!O302*'12var'!O302/100</f>
        <v>3.4473999999999998E-3</v>
      </c>
      <c r="P302" s="85">
        <f>'12peso'!P302*'12var'!P302/100</f>
        <v>5.6300399999999994E-3</v>
      </c>
      <c r="Q302" s="85">
        <f>'12peso'!Q302*'12var'!Q302/100</f>
        <v>1.8105279999999998E-2</v>
      </c>
      <c r="R302" s="85">
        <f>'12peso'!R302*'12var'!R302/100</f>
        <v>5.0217599999999992E-3</v>
      </c>
      <c r="S302" s="85">
        <f>'12peso'!S302*'12var'!S302/100</f>
        <v>1.9556250000000001E-2</v>
      </c>
      <c r="T302" s="85">
        <f>'12peso'!T302*'12var'!T302/100</f>
        <v>-1.5558840000000001E-2</v>
      </c>
      <c r="U302" s="85">
        <f>'12peso'!U302*'12var'!U302/100</f>
        <v>5.8622600000000002E-3</v>
      </c>
      <c r="V302" s="85">
        <f>'12peso'!V302*'12var'!V302/100</f>
        <v>-6.4642199999999997E-3</v>
      </c>
      <c r="W302" s="85">
        <f>'12peso'!W302*'12var'!W302/100</f>
        <v>1.1286479999999998E-2</v>
      </c>
      <c r="X302" s="85">
        <f>'12peso'!X302*'12var'!X302/100</f>
        <v>1.3292729999999999E-2</v>
      </c>
      <c r="Y302" s="85">
        <f>'12peso'!Y302*'12var'!Y302/100</f>
        <v>1.8429600000000001E-2</v>
      </c>
      <c r="Z302" s="85">
        <f>'12peso'!Z302*'12var'!Z302/100</f>
        <v>-1.5505999999999999E-2</v>
      </c>
      <c r="AA302" s="85">
        <f>'12peso'!AA302*'12var'!AA302/100</f>
        <v>6.1376000000000009E-3</v>
      </c>
      <c r="AB302" s="85">
        <f>'12peso'!AB302*'12var'!AB302/100</f>
        <v>-5.3787999999999996E-3</v>
      </c>
      <c r="AC302" s="85">
        <f>'12peso'!AC302*'12var'!AC302/100</f>
        <v>1.9536640000000001E-2</v>
      </c>
      <c r="AD302" s="85">
        <f>'12peso'!AD302*'12var'!AD302/100</f>
        <v>7.2248399999999989E-3</v>
      </c>
      <c r="AE302" s="85">
        <f>'12peso'!AE302*'12var'!AE302/100</f>
        <v>2.1508199999999998E-2</v>
      </c>
      <c r="AF302" s="85">
        <f>'12peso'!AF302*'12var'!AF302/100</f>
        <v>-3.0992000000000003E-3</v>
      </c>
      <c r="AG302" s="85">
        <f>'12peso'!AG302*'12var'!AG302/100</f>
        <v>-8.1503400000000007E-3</v>
      </c>
      <c r="AH302" s="85">
        <f>'12peso'!AH302*'12var'!AH302/100</f>
        <v>3.1915799999999999E-3</v>
      </c>
      <c r="AI302" s="85">
        <f>'12peso'!AI302*'12var'!AI302/100</f>
        <v>3.7742500000000003E-3</v>
      </c>
      <c r="AJ302" s="85">
        <f>'12peso'!AJ302*'12var'!AJ302/100</f>
        <v>1.6534100000000003E-2</v>
      </c>
      <c r="AK302" s="85">
        <f>'12peso'!AK302*'12var'!AK302/100</f>
        <v>1.0587499999999998E-2</v>
      </c>
      <c r="AL302" s="85">
        <f>'12peso'!AL302*'12var'!AL302/100</f>
        <v>-3.6405599999999997E-3</v>
      </c>
      <c r="AM302" s="85">
        <f>'12peso'!AM302*'12var'!AM302/100</f>
        <v>-1.36188E-3</v>
      </c>
      <c r="AN302" s="85">
        <f>'12peso'!AN302*'12var'!AN302/100</f>
        <v>6.7855500000000004E-3</v>
      </c>
    </row>
    <row r="303" spans="1:40" x14ac:dyDescent="0.25">
      <c r="A303" s="64" t="str">
        <f>'12peso'!A303</f>
        <v>c</v>
      </c>
      <c r="B303" s="64" t="str">
        <f>'12peso'!B303</f>
        <v>sd</v>
      </c>
      <c r="C303" s="64" t="str">
        <f>'12peso'!C303</f>
        <v>i</v>
      </c>
      <c r="D303" s="64"/>
      <c r="E303" s="90">
        <f>'12peso'!E303</f>
        <v>4101002</v>
      </c>
      <c r="F303" s="88">
        <f>'12peso'!F303</f>
        <v>4101002</v>
      </c>
      <c r="G303" s="39" t="str">
        <f>'12peso'!G303</f>
        <v>Calça comprida masculina</v>
      </c>
      <c r="H303" s="85">
        <f>'12peso'!H303*'12var'!H303/100</f>
        <v>-2.4144999999999999E-4</v>
      </c>
      <c r="I303" s="85">
        <f>'12peso'!I303*'12var'!I303/100</f>
        <v>-1.9208000000000003E-3</v>
      </c>
      <c r="J303" s="85">
        <f>'12peso'!J303*'12var'!J303/100</f>
        <v>-3.8096000000000007E-4</v>
      </c>
      <c r="K303" s="85">
        <f>'12peso'!K303*'12var'!K303/100</f>
        <v>7.4068800000000002E-3</v>
      </c>
      <c r="L303" s="85">
        <f>'12peso'!L303*'12var'!L303/100</f>
        <v>5.3180100000000006E-3</v>
      </c>
      <c r="M303" s="85">
        <f>'12peso'!M303*'12var'!M303/100</f>
        <v>4.8259999999999997E-4</v>
      </c>
      <c r="N303" s="85">
        <f>'12peso'!N303*'12var'!N303/100</f>
        <v>9.6540000000000007E-5</v>
      </c>
      <c r="O303" s="85">
        <f>'12peso'!O303*'12var'!O303/100</f>
        <v>3.1252000000000003E-3</v>
      </c>
      <c r="P303" s="85">
        <f>'12peso'!P303*'12var'!P303/100</f>
        <v>2.21674E-3</v>
      </c>
      <c r="Q303" s="85">
        <f>'12peso'!Q303*'12var'!Q303/100</f>
        <v>4.8149999999999998E-3</v>
      </c>
      <c r="R303" s="85">
        <f>'12peso'!R303*'12var'!R303/100</f>
        <v>2.4169999999999999E-3</v>
      </c>
      <c r="S303" s="85">
        <f>'12peso'!S303*'12var'!S303/100</f>
        <v>6.9040400000000002E-3</v>
      </c>
      <c r="T303" s="85">
        <f>'12peso'!T303*'12var'!T303/100</f>
        <v>-8.6490200000000003E-3</v>
      </c>
      <c r="U303" s="85">
        <f>'12peso'!U303*'12var'!U303/100</f>
        <v>2.8859099999999998E-3</v>
      </c>
      <c r="V303" s="85">
        <f>'12peso'!V303*'12var'!V303/100</f>
        <v>2.6020500000000003E-3</v>
      </c>
      <c r="W303" s="85">
        <f>'12peso'!W303*'12var'!W303/100</f>
        <v>4.7349999999999996E-3</v>
      </c>
      <c r="X303" s="85">
        <f>'12peso'!X303*'12var'!X303/100</f>
        <v>5.7071999999999999E-3</v>
      </c>
      <c r="Y303" s="85">
        <f>'12peso'!Y303*'12var'!Y303/100</f>
        <v>8.1532000000000011E-3</v>
      </c>
      <c r="Z303" s="85">
        <f>'12peso'!Z303*'12var'!Z303/100</f>
        <v>-8.0792199999999998E-3</v>
      </c>
      <c r="AA303" s="85">
        <f>'12peso'!AA303*'12var'!AA303/100</f>
        <v>2.43933E-3</v>
      </c>
      <c r="AB303" s="85">
        <f>'12peso'!AB303*'12var'!AB303/100</f>
        <v>-4.0766000000000005E-3</v>
      </c>
      <c r="AC303" s="85">
        <f>'12peso'!AC303*'12var'!AC303/100</f>
        <v>1.2321400000000001E-3</v>
      </c>
      <c r="AD303" s="85">
        <f>'12peso'!AD303*'12var'!AD303/100</f>
        <v>1.5585899999999999E-3</v>
      </c>
      <c r="AE303" s="85">
        <f>'12peso'!AE303*'12var'!AE303/100</f>
        <v>6.2238000000000007E-3</v>
      </c>
      <c r="AF303" s="85">
        <f>'12peso'!AF303*'12var'!AF303/100</f>
        <v>-4.6995300000000004E-3</v>
      </c>
      <c r="AG303" s="85">
        <f>'12peso'!AG303*'12var'!AG303/100</f>
        <v>9.3480000000000006E-5</v>
      </c>
      <c r="AH303" s="85">
        <f>'12peso'!AH303*'12var'!AH303/100</f>
        <v>5.1095000000000003E-3</v>
      </c>
      <c r="AI303" s="85">
        <f>'12peso'!AI303*'12var'!AI303/100</f>
        <v>-4.6539999999999998E-5</v>
      </c>
      <c r="AJ303" s="85">
        <f>'12peso'!AJ303*'12var'!AJ303/100</f>
        <v>4.5757799999999998E-3</v>
      </c>
      <c r="AK303" s="85">
        <f>'12peso'!AK303*'12var'!AK303/100</f>
        <v>3.4845000000000002E-3</v>
      </c>
      <c r="AL303" s="85">
        <f>'12peso'!AL303*'12var'!AL303/100</f>
        <v>9.7901999999999993E-4</v>
      </c>
      <c r="AM303" s="85">
        <f>'12peso'!AM303*'12var'!AM303/100</f>
        <v>-2.9421000000000004E-3</v>
      </c>
      <c r="AN303" s="85">
        <f>'12peso'!AN303*'12var'!AN303/100</f>
        <v>2.9632000000000005E-3</v>
      </c>
    </row>
    <row r="304" spans="1:40" x14ac:dyDescent="0.25">
      <c r="A304" s="64" t="str">
        <f>'12peso'!A304</f>
        <v>c</v>
      </c>
      <c r="B304" s="64" t="str">
        <f>'12peso'!B304</f>
        <v>sd</v>
      </c>
      <c r="C304" s="64" t="str">
        <f>'12peso'!C304</f>
        <v>i</v>
      </c>
      <c r="D304" s="64"/>
      <c r="E304" s="90">
        <f>'12peso'!E304</f>
        <v>4101004</v>
      </c>
      <c r="F304" s="88">
        <f>'12peso'!F304</f>
        <v>4101004</v>
      </c>
      <c r="G304" s="39" t="str">
        <f>'12peso'!G304</f>
        <v>Terno</v>
      </c>
      <c r="H304" s="85">
        <f>'12peso'!H304*'12var'!H304/100</f>
        <v>3.3099999999999998E-5</v>
      </c>
      <c r="I304" s="85">
        <f>'12peso'!I304*'12var'!I304/100</f>
        <v>-3.5532000000000001E-4</v>
      </c>
      <c r="J304" s="85">
        <f>'12peso'!J304*'12var'!J304/100</f>
        <v>-2.5389E-4</v>
      </c>
      <c r="K304" s="85">
        <f>'12peso'!K304*'12var'!K304/100</f>
        <v>1.3004699999999998E-3</v>
      </c>
      <c r="L304" s="85">
        <f>'12peso'!L304*'12var'!L304/100</f>
        <v>6.5600000000000016E-6</v>
      </c>
      <c r="M304" s="85">
        <f>'12peso'!M304*'12var'!M304/100</f>
        <v>4.8321999999999997E-4</v>
      </c>
      <c r="N304" s="85">
        <f>'12peso'!N304*'12var'!N304/100</f>
        <v>4.5332999999999989E-4</v>
      </c>
      <c r="O304" s="85">
        <f>'12peso'!O304*'12var'!O304/100</f>
        <v>6.8431999999999998E-4</v>
      </c>
      <c r="P304" s="85">
        <f>'12peso'!P304*'12var'!P304/100</f>
        <v>6.6861999999999987E-4</v>
      </c>
      <c r="Q304" s="85">
        <f>'12peso'!Q304*'12var'!Q304/100</f>
        <v>-2.5935000000000004E-4</v>
      </c>
      <c r="R304" s="85">
        <f>'12peso'!R304*'12var'!R304/100</f>
        <v>4.0857999999999997E-4</v>
      </c>
      <c r="S304" s="85">
        <f>'12peso'!S304*'12var'!S304/100</f>
        <v>-7.5126000000000001E-4</v>
      </c>
      <c r="T304" s="85">
        <f>'12peso'!T304*'12var'!T304/100</f>
        <v>7.7520000000000003E-5</v>
      </c>
      <c r="U304" s="85">
        <f>'12peso'!U304*'12var'!U304/100</f>
        <v>1.2390599999999999E-3</v>
      </c>
      <c r="V304" s="85">
        <f>'12peso'!V304*'12var'!V304/100</f>
        <v>-6.5751000000000004E-4</v>
      </c>
      <c r="W304" s="85">
        <f>'12peso'!W304*'12var'!W304/100</f>
        <v>4.1729999999999995E-4</v>
      </c>
      <c r="X304" s="85">
        <f>'12peso'!X304*'12var'!X304/100</f>
        <v>1.2839999999999998E-3</v>
      </c>
      <c r="Y304" s="85">
        <f>'12peso'!Y304*'12var'!Y304/100</f>
        <v>-4.5639999999999993E-4</v>
      </c>
      <c r="Z304" s="85">
        <f>'12peso'!Z304*'12var'!Z304/100</f>
        <v>4.1925000000000003E-4</v>
      </c>
      <c r="AA304" s="85">
        <f>'12peso'!AA304*'12var'!AA304/100</f>
        <v>-5.7760999999999999E-4</v>
      </c>
      <c r="AB304" s="85">
        <f>'12peso'!AB304*'12var'!AB304/100</f>
        <v>-2.1185999999999999E-4</v>
      </c>
      <c r="AC304" s="85">
        <f>'12peso'!AC304*'12var'!AC304/100</f>
        <v>-1.2760000000000001E-4</v>
      </c>
      <c r="AD304" s="85">
        <f>'12peso'!AD304*'12var'!AD304/100</f>
        <v>1.1394E-3</v>
      </c>
      <c r="AE304" s="85">
        <f>'12peso'!AE304*'12var'!AE304/100</f>
        <v>-3.7120000000000002E-4</v>
      </c>
      <c r="AF304" s="85">
        <f>'12peso'!AF304*'12var'!AF304/100</f>
        <v>-7.6738000000000002E-4</v>
      </c>
      <c r="AG304" s="85">
        <f>'12peso'!AG304*'12var'!AG304/100</f>
        <v>5.0593999999999997E-4</v>
      </c>
      <c r="AH304" s="85">
        <f>'12peso'!AH304*'12var'!AH304/100</f>
        <v>6.1800000000000011E-5</v>
      </c>
      <c r="AI304" s="85">
        <f>'12peso'!AI304*'12var'!AI304/100</f>
        <v>6.6204000000000002E-4</v>
      </c>
      <c r="AJ304" s="85">
        <f>'12peso'!AJ304*'12var'!AJ304/100</f>
        <v>5.9654999999999994E-4</v>
      </c>
      <c r="AK304" s="85">
        <f>'12peso'!AK304*'12var'!AK304/100</f>
        <v>3.3934999999999998E-4</v>
      </c>
      <c r="AL304" s="85">
        <f>'12peso'!AL304*'12var'!AL304/100</f>
        <v>5.1294000000000003E-4</v>
      </c>
      <c r="AM304" s="85">
        <f>'12peso'!AM304*'12var'!AM304/100</f>
        <v>-5.2331999999999997E-4</v>
      </c>
      <c r="AN304" s="85">
        <f>'12peso'!AN304*'12var'!AN304/100</f>
        <v>4.9976999999999997E-4</v>
      </c>
    </row>
    <row r="305" spans="1:40" x14ac:dyDescent="0.25">
      <c r="A305" s="64" t="str">
        <f>'12peso'!A305</f>
        <v>c</v>
      </c>
      <c r="B305" s="64" t="str">
        <f>'12peso'!B305</f>
        <v>sd</v>
      </c>
      <c r="C305" s="64" t="str">
        <f>'12peso'!C305</f>
        <v>i</v>
      </c>
      <c r="D305" s="64"/>
      <c r="E305" s="90">
        <f>'12peso'!E305</f>
        <v>4101005</v>
      </c>
      <c r="F305" s="88">
        <f>'12peso'!F305</f>
        <v>4101005</v>
      </c>
      <c r="G305" s="39" t="str">
        <f>'12peso'!G305</f>
        <v>Agasalho masculino</v>
      </c>
      <c r="H305" s="85">
        <f>'12peso'!H305*'12var'!H305/100</f>
        <v>3.102E-4</v>
      </c>
      <c r="I305" s="85">
        <f>'12peso'!I305*'12var'!I305/100</f>
        <v>5.6279999999999996E-5</v>
      </c>
      <c r="J305" s="85">
        <f>'12peso'!J305*'12var'!J305/100</f>
        <v>1.2622500000000001E-3</v>
      </c>
      <c r="K305" s="85">
        <f>'12peso'!K305*'12var'!K305/100</f>
        <v>1.99606E-3</v>
      </c>
      <c r="L305" s="85">
        <f>'12peso'!L305*'12var'!L305/100</f>
        <v>3.6384E-3</v>
      </c>
      <c r="M305" s="85">
        <f>'12peso'!M305*'12var'!M305/100</f>
        <v>2.2617599999999998E-3</v>
      </c>
      <c r="N305" s="85">
        <f>'12peso'!N305*'12var'!N305/100</f>
        <v>-2.2431500000000002E-3</v>
      </c>
      <c r="O305" s="85">
        <f>'12peso'!O305*'12var'!O305/100</f>
        <v>-4.0409199999999999E-3</v>
      </c>
      <c r="P305" s="85">
        <f>'12peso'!P305*'12var'!P305/100</f>
        <v>-3.1624000000000001E-3</v>
      </c>
      <c r="Q305" s="85">
        <f>'12peso'!Q305*'12var'!Q305/100</f>
        <v>1.9068000000000001E-4</v>
      </c>
      <c r="R305" s="85">
        <f>'12peso'!R305*'12var'!R305/100</f>
        <v>4.0724999999999995E-4</v>
      </c>
      <c r="S305" s="85">
        <f>'12peso'!S305*'12var'!S305/100</f>
        <v>1.3017599999999999E-3</v>
      </c>
      <c r="T305" s="85">
        <f>'12peso'!T305*'12var'!T305/100</f>
        <v>-1.50315E-3</v>
      </c>
      <c r="U305" s="85">
        <f>'12peso'!U305*'12var'!U305/100</f>
        <v>4.9728000000000012E-4</v>
      </c>
      <c r="V305" s="85">
        <f>'12peso'!V305*'12var'!V305/100</f>
        <v>9.768E-5</v>
      </c>
      <c r="W305" s="85">
        <f>'12peso'!W305*'12var'!W305/100</f>
        <v>3.14175E-3</v>
      </c>
      <c r="X305" s="85">
        <f>'12peso'!X305*'12var'!X305/100</f>
        <v>2.5262400000000003E-3</v>
      </c>
      <c r="Y305" s="85">
        <f>'12peso'!Y305*'12var'!Y305/100</f>
        <v>8.8634999999999994E-4</v>
      </c>
      <c r="Z305" s="85">
        <f>'12peso'!Z305*'12var'!Z305/100</f>
        <v>-2.1243999999999998E-3</v>
      </c>
      <c r="AA305" s="85">
        <f>'12peso'!AA305*'12var'!AA305/100</f>
        <v>-3.7179000000000001E-3</v>
      </c>
      <c r="AB305" s="85">
        <f>'12peso'!AB305*'12var'!AB305/100</f>
        <v>-9.0434E-4</v>
      </c>
      <c r="AC305" s="85">
        <f>'12peso'!AC305*'12var'!AC305/100</f>
        <v>6.1485999999999995E-4</v>
      </c>
      <c r="AD305" s="85">
        <f>'12peso'!AD305*'12var'!AD305/100</f>
        <v>-3.9015000000000002E-4</v>
      </c>
      <c r="AE305" s="85">
        <f>'12peso'!AE305*'12var'!AE305/100</f>
        <v>1.1583000000000001E-3</v>
      </c>
      <c r="AF305" s="85">
        <f>'12peso'!AF305*'12var'!AF305/100</f>
        <v>8.6100000000000006E-6</v>
      </c>
      <c r="AG305" s="85">
        <f>'12peso'!AG305*'12var'!AG305/100</f>
        <v>-6.0775999999999994E-4</v>
      </c>
      <c r="AH305" s="85">
        <f>'12peso'!AH305*'12var'!AH305/100</f>
        <v>5.9995000000000003E-4</v>
      </c>
      <c r="AI305" s="85">
        <f>'12peso'!AI305*'12var'!AI305/100</f>
        <v>1.19564E-3</v>
      </c>
      <c r="AJ305" s="85">
        <f>'12peso'!AJ305*'12var'!AJ305/100</f>
        <v>1.0430399999999999E-3</v>
      </c>
      <c r="AK305" s="85">
        <f>'12peso'!AK305*'12var'!AK305/100</f>
        <v>1.4877000000000002E-3</v>
      </c>
      <c r="AL305" s="85">
        <f>'12peso'!AL305*'12var'!AL305/100</f>
        <v>-1.04907E-3</v>
      </c>
      <c r="AM305" s="85">
        <f>'12peso'!AM305*'12var'!AM305/100</f>
        <v>-2.9411999999999997E-3</v>
      </c>
      <c r="AN305" s="85">
        <f>'12peso'!AN305*'12var'!AN305/100</f>
        <v>-1.6727199999999997E-3</v>
      </c>
    </row>
    <row r="306" spans="1:40" x14ac:dyDescent="0.25">
      <c r="A306" s="64" t="str">
        <f>'12peso'!A306</f>
        <v>c</v>
      </c>
      <c r="B306" s="64" t="str">
        <f>'12peso'!B306</f>
        <v>sd</v>
      </c>
      <c r="C306" s="64" t="str">
        <f>'12peso'!C306</f>
        <v>i</v>
      </c>
      <c r="D306" s="64"/>
      <c r="E306" s="90">
        <f>'12peso'!E306</f>
        <v>4101006</v>
      </c>
      <c r="F306" s="88">
        <f>'12peso'!F306</f>
        <v>4101006</v>
      </c>
      <c r="G306" s="39" t="str">
        <f>'12peso'!G306</f>
        <v>Short e bermuda masculina</v>
      </c>
      <c r="H306" s="85">
        <f>'12peso'!H306*'12var'!H306/100</f>
        <v>-6.7619999999999996E-4</v>
      </c>
      <c r="I306" s="85">
        <f>'12peso'!I306*'12var'!I306/100</f>
        <v>0</v>
      </c>
      <c r="J306" s="85">
        <f>'12peso'!J306*'12var'!J306/100</f>
        <v>-5.7692799999999999E-3</v>
      </c>
      <c r="K306" s="85">
        <f>'12peso'!K306*'12var'!K306/100</f>
        <v>6.9599999999999998E-5</v>
      </c>
      <c r="L306" s="85">
        <f>'12peso'!L306*'12var'!L306/100</f>
        <v>-1.1535E-4</v>
      </c>
      <c r="M306" s="85">
        <f>'12peso'!M306*'12var'!M306/100</f>
        <v>-4.3624000000000001E-4</v>
      </c>
      <c r="N306" s="85">
        <f>'12peso'!N306*'12var'!N306/100</f>
        <v>8.2439999999999998E-4</v>
      </c>
      <c r="O306" s="85">
        <f>'12peso'!O306*'12var'!O306/100</f>
        <v>2.5396800000000003E-3</v>
      </c>
      <c r="P306" s="85">
        <f>'12peso'!P306*'12var'!P306/100</f>
        <v>3.0873599999999999E-3</v>
      </c>
      <c r="Q306" s="85">
        <f>'12peso'!Q306*'12var'!Q306/100</f>
        <v>5.0597800000000007E-3</v>
      </c>
      <c r="R306" s="85">
        <f>'12peso'!R306*'12var'!R306/100</f>
        <v>2.8271999999999998E-3</v>
      </c>
      <c r="S306" s="85">
        <f>'12peso'!S306*'12var'!S306/100</f>
        <v>2.7705599999999996E-3</v>
      </c>
      <c r="T306" s="85">
        <f>'12peso'!T306*'12var'!T306/100</f>
        <v>2.6136000000000002E-3</v>
      </c>
      <c r="U306" s="85">
        <f>'12peso'!U306*'12var'!U306/100</f>
        <v>-1.4285999999999999E-3</v>
      </c>
      <c r="V306" s="85">
        <f>'12peso'!V306*'12var'!V306/100</f>
        <v>-7.2911999999999988E-4</v>
      </c>
      <c r="W306" s="85">
        <f>'12peso'!W306*'12var'!W306/100</f>
        <v>9.0987000000000012E-4</v>
      </c>
      <c r="X306" s="85">
        <f>'12peso'!X306*'12var'!X306/100</f>
        <v>4.1921999999999999E-4</v>
      </c>
      <c r="Y306" s="85">
        <f>'12peso'!Y306*'12var'!Y306/100</f>
        <v>-2.0924999999999999E-4</v>
      </c>
      <c r="Z306" s="85">
        <f>'12peso'!Z306*'12var'!Z306/100</f>
        <v>-6.2586E-4</v>
      </c>
      <c r="AA306" s="85">
        <f>'12peso'!AA306*'12var'!AA306/100</f>
        <v>1.9181299999999999E-3</v>
      </c>
      <c r="AB306" s="85">
        <f>'12peso'!AB306*'12var'!AB306/100</f>
        <v>3.6967500000000004E-3</v>
      </c>
      <c r="AC306" s="85">
        <f>'12peso'!AC306*'12var'!AC306/100</f>
        <v>3.2028E-3</v>
      </c>
      <c r="AD306" s="85">
        <f>'12peso'!AD306*'12var'!AD306/100</f>
        <v>3.8474999999999998E-3</v>
      </c>
      <c r="AE306" s="85">
        <f>'12peso'!AE306*'12var'!AE306/100</f>
        <v>3.4799999999999996E-3</v>
      </c>
      <c r="AF306" s="85">
        <f>'12peso'!AF306*'12var'!AF306/100</f>
        <v>-1.02732E-3</v>
      </c>
      <c r="AG306" s="85">
        <f>'12peso'!AG306*'12var'!AG306/100</f>
        <v>-5.5706000000000006E-4</v>
      </c>
      <c r="AH306" s="85">
        <f>'12peso'!AH306*'12var'!AH306/100</f>
        <v>8.6436E-4</v>
      </c>
      <c r="AI306" s="85">
        <f>'12peso'!AI306*'12var'!AI306/100</f>
        <v>-7.1699999999999997E-4</v>
      </c>
      <c r="AJ306" s="85">
        <f>'12peso'!AJ306*'12var'!AJ306/100</f>
        <v>6.8642999999999992E-4</v>
      </c>
      <c r="AK306" s="85">
        <f>'12peso'!AK306*'12var'!AK306/100</f>
        <v>-2.3610000000000003E-5</v>
      </c>
      <c r="AL306" s="85">
        <f>'12peso'!AL306*'12var'!AL306/100</f>
        <v>-2.9152399999999999E-3</v>
      </c>
      <c r="AM306" s="85">
        <f>'12peso'!AM306*'12var'!AM306/100</f>
        <v>-9.2960000000000004E-5</v>
      </c>
      <c r="AN306" s="85">
        <f>'12peso'!AN306*'12var'!AN306/100</f>
        <v>2.9632000000000005E-3</v>
      </c>
    </row>
    <row r="307" spans="1:40" x14ac:dyDescent="0.25">
      <c r="A307" s="64" t="str">
        <f>'12peso'!A307</f>
        <v>c</v>
      </c>
      <c r="B307" s="64" t="str">
        <f>'12peso'!B307</f>
        <v>sd</v>
      </c>
      <c r="C307" s="64" t="str">
        <f>'12peso'!C307</f>
        <v>i</v>
      </c>
      <c r="D307" s="64"/>
      <c r="E307" s="90">
        <f>'12peso'!E307</f>
        <v>4101008</v>
      </c>
      <c r="F307" s="88">
        <f>'12peso'!F307</f>
        <v>4101008</v>
      </c>
      <c r="G307" s="39" t="str">
        <f>'12peso'!G307</f>
        <v>Cueca</v>
      </c>
      <c r="H307" s="85">
        <f>'12peso'!H307*'12var'!H307/100</f>
        <v>-3.4701000000000003E-4</v>
      </c>
      <c r="I307" s="85">
        <f>'12peso'!I307*'12var'!I307/100</f>
        <v>-4.2768E-4</v>
      </c>
      <c r="J307" s="85">
        <f>'12peso'!J307*'12var'!J307/100</f>
        <v>-2.9008000000000001E-4</v>
      </c>
      <c r="K307" s="85">
        <f>'12peso'!K307*'12var'!K307/100</f>
        <v>3.57E-5</v>
      </c>
      <c r="L307" s="85">
        <f>'12peso'!L307*'12var'!L307/100</f>
        <v>7.5899999999999993E-6</v>
      </c>
      <c r="M307" s="85">
        <f>'12peso'!M307*'12var'!M307/100</f>
        <v>-9.0719999999999999E-5</v>
      </c>
      <c r="N307" s="85">
        <f>'12peso'!N307*'12var'!N307/100</f>
        <v>1.5311E-4</v>
      </c>
      <c r="O307" s="85">
        <f>'12peso'!O307*'12var'!O307/100</f>
        <v>5.4968999999999992E-4</v>
      </c>
      <c r="P307" s="85">
        <f>'12peso'!P307*'12var'!P307/100</f>
        <v>-1.5872E-4</v>
      </c>
      <c r="Q307" s="85">
        <f>'12peso'!Q307*'12var'!Q307/100</f>
        <v>9.0719999999999999E-5</v>
      </c>
      <c r="R307" s="85">
        <f>'12peso'!R307*'12var'!R307/100</f>
        <v>1.5311E-4</v>
      </c>
      <c r="S307" s="85">
        <f>'12peso'!S307*'12var'!S307/100</f>
        <v>1.9829000000000003E-4</v>
      </c>
      <c r="T307" s="85">
        <f>'12peso'!T307*'12var'!T307/100</f>
        <v>-1.2048E-4</v>
      </c>
      <c r="U307" s="85">
        <f>'12peso'!U307*'12var'!U307/100</f>
        <v>2.5194000000000003E-4</v>
      </c>
      <c r="V307" s="85">
        <f>'12peso'!V307*'12var'!V307/100</f>
        <v>-2.8271999999999998E-4</v>
      </c>
      <c r="W307" s="85">
        <f>'12peso'!W307*'12var'!W307/100</f>
        <v>1.0004000000000001E-4</v>
      </c>
      <c r="X307" s="85">
        <f>'12peso'!X307*'12var'!X307/100</f>
        <v>3.5380000000000003E-4</v>
      </c>
      <c r="Y307" s="85">
        <f>'12peso'!Y307*'12var'!Y307/100</f>
        <v>1.9266000000000002E-4</v>
      </c>
      <c r="Z307" s="85">
        <f>'12peso'!Z307*'12var'!Z307/100</f>
        <v>-1.7607999999999998E-4</v>
      </c>
      <c r="AA307" s="85">
        <f>'12peso'!AA307*'12var'!AA307/100</f>
        <v>1.9680000000000004E-4</v>
      </c>
      <c r="AB307" s="85">
        <f>'12peso'!AB307*'12var'!AB307/100</f>
        <v>-2.8023999999999996E-4</v>
      </c>
      <c r="AC307" s="85">
        <f>'12peso'!AC307*'12var'!AC307/100</f>
        <v>4.7336000000000004E-4</v>
      </c>
      <c r="AD307" s="85">
        <f>'12peso'!AD307*'12var'!AD307/100</f>
        <v>1.8103999999999999E-4</v>
      </c>
      <c r="AE307" s="85">
        <f>'12peso'!AE307*'12var'!AE307/100</f>
        <v>4.2160000000000003E-5</v>
      </c>
      <c r="AF307" s="85">
        <f>'12peso'!AF307*'12var'!AF307/100</f>
        <v>1.0085999999999999E-4</v>
      </c>
      <c r="AG307" s="85">
        <f>'12peso'!AG307*'12var'!AG307/100</f>
        <v>9.8400000000000007E-6</v>
      </c>
      <c r="AH307" s="85">
        <f>'12peso'!AH307*'12var'!AH307/100</f>
        <v>2.7930000000000001E-4</v>
      </c>
      <c r="AI307" s="85">
        <f>'12peso'!AI307*'12var'!AI307/100</f>
        <v>-1.7220000000000001E-5</v>
      </c>
      <c r="AJ307" s="85">
        <f>'12peso'!AJ307*'12var'!AJ307/100</f>
        <v>1.5372000000000001E-4</v>
      </c>
      <c r="AK307" s="85">
        <f>'12peso'!AK307*'12var'!AK307/100</f>
        <v>1.2200000000000001E-4</v>
      </c>
      <c r="AL307" s="85">
        <f>'12peso'!AL307*'12var'!AL307/100</f>
        <v>-7.3200000000000004E-5</v>
      </c>
      <c r="AM307" s="85">
        <f>'12peso'!AM307*'12var'!AM307/100</f>
        <v>2.6840000000000001E-5</v>
      </c>
      <c r="AN307" s="85">
        <f>'12peso'!AN307*'12var'!AN307/100</f>
        <v>6.5610000000000004E-5</v>
      </c>
    </row>
    <row r="308" spans="1:40" x14ac:dyDescent="0.25">
      <c r="A308" s="64" t="str">
        <f>'12peso'!A308</f>
        <v>c</v>
      </c>
      <c r="B308" s="64" t="str">
        <f>'12peso'!B308</f>
        <v>sd</v>
      </c>
      <c r="C308" s="64" t="str">
        <f>'12peso'!C308</f>
        <v>i</v>
      </c>
      <c r="D308" s="64"/>
      <c r="E308" s="90">
        <f>'12peso'!E308</f>
        <v>4101009</v>
      </c>
      <c r="F308" s="88">
        <f>'12peso'!F308</f>
        <v>4101009</v>
      </c>
      <c r="G308" s="39" t="str">
        <f>'12peso'!G308</f>
        <v>Camisa / camiseta masculina</v>
      </c>
      <c r="H308" s="85">
        <f>'12peso'!H308*'12var'!H308/100</f>
        <v>3.421E-3</v>
      </c>
      <c r="I308" s="85">
        <f>'12peso'!I308*'12var'!I308/100</f>
        <v>2.8728000000000004E-3</v>
      </c>
      <c r="J308" s="85">
        <f>'12peso'!J308*'12var'!J308/100</f>
        <v>-2.6672099999999997E-3</v>
      </c>
      <c r="K308" s="85">
        <f>'12peso'!K308*'12var'!K308/100</f>
        <v>4.6219599999999996E-3</v>
      </c>
      <c r="L308" s="85">
        <f>'12peso'!L308*'12var'!L308/100</f>
        <v>-8.0239999999999999E-3</v>
      </c>
      <c r="M308" s="85">
        <f>'12peso'!M308*'12var'!M308/100</f>
        <v>3.1466499999999995E-3</v>
      </c>
      <c r="N308" s="85">
        <f>'12peso'!N308*'12var'!N308/100</f>
        <v>-1.8149400000000001E-3</v>
      </c>
      <c r="O308" s="85">
        <f>'12peso'!O308*'12var'!O308/100</f>
        <v>6.0074999999999994E-4</v>
      </c>
      <c r="P308" s="85">
        <f>'12peso'!P308*'12var'!P308/100</f>
        <v>3.0608400000000004E-3</v>
      </c>
      <c r="Q308" s="85">
        <f>'12peso'!Q308*'12var'!Q308/100</f>
        <v>8.1093399999999996E-3</v>
      </c>
      <c r="R308" s="85">
        <f>'12peso'!R308*'12var'!R308/100</f>
        <v>-1.2038399999999999E-3</v>
      </c>
      <c r="S308" s="85">
        <f>'12peso'!S308*'12var'!S308/100</f>
        <v>9.0899499999999994E-3</v>
      </c>
      <c r="T308" s="85">
        <f>'12peso'!T308*'12var'!T308/100</f>
        <v>-7.9408699999999992E-3</v>
      </c>
      <c r="U308" s="85">
        <f>'12peso'!U308*'12var'!U308/100</f>
        <v>2.3533199999999999E-3</v>
      </c>
      <c r="V308" s="85">
        <f>'12peso'!V308*'12var'!V308/100</f>
        <v>-7.5632E-3</v>
      </c>
      <c r="W308" s="85">
        <f>'12peso'!W308*'12var'!W308/100</f>
        <v>1.9241999999999998E-3</v>
      </c>
      <c r="X308" s="85">
        <f>'12peso'!X308*'12var'!X308/100</f>
        <v>3.00659E-3</v>
      </c>
      <c r="Y308" s="85">
        <f>'12peso'!Y308*'12var'!Y308/100</f>
        <v>9.79965E-3</v>
      </c>
      <c r="Z308" s="85">
        <f>'12peso'!Z308*'12var'!Z308/100</f>
        <v>-4.8660000000000005E-3</v>
      </c>
      <c r="AA308" s="85">
        <f>'12peso'!AA308*'12var'!AA308/100</f>
        <v>5.8567599999999999E-3</v>
      </c>
      <c r="AB308" s="85">
        <f>'12peso'!AB308*'12var'!AB308/100</f>
        <v>-3.5634500000000001E-3</v>
      </c>
      <c r="AC308" s="85">
        <f>'12peso'!AC308*'12var'!AC308/100</f>
        <v>1.4190410000000001E-2</v>
      </c>
      <c r="AD308" s="85">
        <f>'12peso'!AD308*'12var'!AD308/100</f>
        <v>9.1378E-4</v>
      </c>
      <c r="AE308" s="85">
        <f>'12peso'!AE308*'12var'!AE308/100</f>
        <v>1.0986689999999999E-2</v>
      </c>
      <c r="AF308" s="85">
        <f>'12peso'!AF308*'12var'!AF308/100</f>
        <v>3.2829999999999999E-3</v>
      </c>
      <c r="AG308" s="85">
        <f>'12peso'!AG308*'12var'!AG308/100</f>
        <v>-7.5462999999999988E-3</v>
      </c>
      <c r="AH308" s="85">
        <f>'12peso'!AH308*'12var'!AH308/100</f>
        <v>-3.6086400000000002E-3</v>
      </c>
      <c r="AI308" s="85">
        <f>'12peso'!AI308*'12var'!AI308/100</f>
        <v>2.7309299999999999E-3</v>
      </c>
      <c r="AJ308" s="85">
        <f>'12peso'!AJ308*'12var'!AJ308/100</f>
        <v>9.565849999999999E-3</v>
      </c>
      <c r="AK308" s="85">
        <f>'12peso'!AK308*'12var'!AK308/100</f>
        <v>5.2496399999999999E-3</v>
      </c>
      <c r="AL308" s="85">
        <f>'12peso'!AL308*'12var'!AL308/100</f>
        <v>-1.0925900000000003E-3</v>
      </c>
      <c r="AM308" s="85">
        <f>'12peso'!AM308*'12var'!AM308/100</f>
        <v>5.1327999999999999E-3</v>
      </c>
      <c r="AN308" s="85">
        <f>'12peso'!AN308*'12var'!AN308/100</f>
        <v>1.8705E-3</v>
      </c>
    </row>
    <row r="309" spans="1:40" x14ac:dyDescent="0.25">
      <c r="A309" s="64">
        <f>'12peso'!A309</f>
        <v>0</v>
      </c>
      <c r="B309" s="64">
        <f>'12peso'!B309</f>
        <v>0</v>
      </c>
      <c r="C309" s="64">
        <f>'12peso'!C309</f>
        <v>0</v>
      </c>
      <c r="D309" s="64"/>
      <c r="E309" s="113">
        <f>'12peso'!E309</f>
        <v>4102000</v>
      </c>
      <c r="F309" s="114">
        <f>'12peso'!F309</f>
        <v>4102</v>
      </c>
      <c r="G309" s="99" t="str">
        <f>'12peso'!G309</f>
        <v>Roupa feminina</v>
      </c>
      <c r="H309" s="85">
        <f>'12peso'!H309*'12var'!H309/100</f>
        <v>-1.3945400000000003E-3</v>
      </c>
      <c r="I309" s="85">
        <f>'12peso'!I309*'12var'!I309/100</f>
        <v>-1.1287139999999998E-2</v>
      </c>
      <c r="J309" s="85">
        <f>'12peso'!J309*'12var'!J309/100</f>
        <v>-2.15611E-2</v>
      </c>
      <c r="K309" s="85">
        <f>'12peso'!K309*'12var'!K309/100</f>
        <v>1.779188E-2</v>
      </c>
      <c r="L309" s="85">
        <f>'12peso'!L309*'12var'!L309/100</f>
        <v>2.3853390000000002E-2</v>
      </c>
      <c r="M309" s="85">
        <f>'12peso'!M309*'12var'!M309/100</f>
        <v>1.310386E-2</v>
      </c>
      <c r="N309" s="85">
        <f>'12peso'!N309*'12var'!N309/100</f>
        <v>-1.0231000000000001E-2</v>
      </c>
      <c r="O309" s="85">
        <f>'12peso'!O309*'12var'!O309/100</f>
        <v>-3.3131300000000001E-3</v>
      </c>
      <c r="P309" s="85">
        <f>'12peso'!P309*'12var'!P309/100</f>
        <v>2.0148960000000004E-2</v>
      </c>
      <c r="Q309" s="85">
        <f>'12peso'!Q309*'12var'!Q309/100</f>
        <v>8.174879999999999E-3</v>
      </c>
      <c r="R309" s="85">
        <f>'12peso'!R309*'12var'!R309/100</f>
        <v>2.836342E-2</v>
      </c>
      <c r="S309" s="85">
        <f>'12peso'!S309*'12var'!S309/100</f>
        <v>2.9580900000000004E-2</v>
      </c>
      <c r="T309" s="85">
        <f>'12peso'!T309*'12var'!T309/100</f>
        <v>-2.4266670000000001E-2</v>
      </c>
      <c r="U309" s="85">
        <f>'12peso'!U309*'12var'!U309/100</f>
        <v>1.4875629999999999E-2</v>
      </c>
      <c r="V309" s="85">
        <f>'12peso'!V309*'12var'!V309/100</f>
        <v>-3.8702000000000003E-3</v>
      </c>
      <c r="W309" s="85">
        <f>'12peso'!W309*'12var'!W309/100</f>
        <v>2.4215939999999998E-2</v>
      </c>
      <c r="X309" s="85">
        <f>'12peso'!X309*'12var'!X309/100</f>
        <v>1.0256560000000001E-2</v>
      </c>
      <c r="Y309" s="85">
        <f>'12peso'!Y309*'12var'!Y309/100</f>
        <v>1.298728E-2</v>
      </c>
      <c r="Z309" s="85">
        <f>'12peso'!Z309*'12var'!Z309/100</f>
        <v>-6.42444E-3</v>
      </c>
      <c r="AA309" s="85">
        <f>'12peso'!AA309*'12var'!AA309/100</f>
        <v>-7.17689E-3</v>
      </c>
      <c r="AB309" s="85">
        <f>'12peso'!AB309*'12var'!AB309/100</f>
        <v>2.7570399999999998E-2</v>
      </c>
      <c r="AC309" s="85">
        <f>'12peso'!AC309*'12var'!AC309/100</f>
        <v>2.6113920000000002E-2</v>
      </c>
      <c r="AD309" s="85">
        <f>'12peso'!AD309*'12var'!AD309/100</f>
        <v>3.0245600000000001E-2</v>
      </c>
      <c r="AE309" s="85">
        <f>'12peso'!AE309*'12var'!AE309/100</f>
        <v>7.7360400000000005E-3</v>
      </c>
      <c r="AF309" s="85">
        <f>'12peso'!AF309*'12var'!AF309/100</f>
        <v>-1.008882E-2</v>
      </c>
      <c r="AG309" s="85">
        <f>'12peso'!AG309*'12var'!AG309/100</f>
        <v>-1.3113910000000001E-2</v>
      </c>
      <c r="AH309" s="85">
        <f>'12peso'!AH309*'12var'!AH309/100</f>
        <v>5.408200000000001E-3</v>
      </c>
      <c r="AI309" s="85">
        <f>'12peso'!AI309*'12var'!AI309/100</f>
        <v>1.247935E-2</v>
      </c>
      <c r="AJ309" s="85">
        <f>'12peso'!AJ309*'12var'!AJ309/100</f>
        <v>1.6888959999999998E-2</v>
      </c>
      <c r="AK309" s="85">
        <f>'12peso'!AK309*'12var'!AK309/100</f>
        <v>-1.3487600000000003E-3</v>
      </c>
      <c r="AL309" s="85">
        <f>'12peso'!AL309*'12var'!AL309/100</f>
        <v>-1.3807439999999999E-2</v>
      </c>
      <c r="AM309" s="85">
        <f>'12peso'!AM309*'12var'!AM309/100</f>
        <v>-6.0924799999999999E-3</v>
      </c>
      <c r="AN309" s="85">
        <f>'12peso'!AN309*'12var'!AN309/100</f>
        <v>1.230385E-2</v>
      </c>
    </row>
    <row r="310" spans="1:40" x14ac:dyDescent="0.25">
      <c r="A310" s="64" t="str">
        <f>'12peso'!A310</f>
        <v>c</v>
      </c>
      <c r="B310" s="64" t="str">
        <f>'12peso'!B310</f>
        <v>sd</v>
      </c>
      <c r="C310" s="64" t="str">
        <f>'12peso'!C310</f>
        <v>i</v>
      </c>
      <c r="D310" s="64"/>
      <c r="E310" s="90">
        <f>'12peso'!E310</f>
        <v>4102002</v>
      </c>
      <c r="F310" s="88">
        <f>'12peso'!F310</f>
        <v>4102002</v>
      </c>
      <c r="G310" s="39" t="str">
        <f>'12peso'!G310</f>
        <v>Calça comprida feminina</v>
      </c>
      <c r="H310" s="85">
        <f>'12peso'!H310*'12var'!H310/100</f>
        <v>2.0820000000000001E-3</v>
      </c>
      <c r="I310" s="85">
        <f>'12peso'!I310*'12var'!I310/100</f>
        <v>-2.9628599999999999E-3</v>
      </c>
      <c r="J310" s="85">
        <f>'12peso'!J310*'12var'!J310/100</f>
        <v>1.23504E-3</v>
      </c>
      <c r="K310" s="85">
        <f>'12peso'!K310*'12var'!K310/100</f>
        <v>1.0549299999999998E-2</v>
      </c>
      <c r="L310" s="85">
        <f>'12peso'!L310*'12var'!L310/100</f>
        <v>9.5507700000000001E-3</v>
      </c>
      <c r="M310" s="85">
        <f>'12peso'!M310*'12var'!M310/100</f>
        <v>4.0234399999999997E-3</v>
      </c>
      <c r="N310" s="85">
        <f>'12peso'!N310*'12var'!N310/100</f>
        <v>-3.6244000000000003E-3</v>
      </c>
      <c r="O310" s="85">
        <f>'12peso'!O310*'12var'!O310/100</f>
        <v>-5.1138399999999997E-3</v>
      </c>
      <c r="P310" s="85">
        <f>'12peso'!P310*'12var'!P310/100</f>
        <v>7.6425300000000007E-3</v>
      </c>
      <c r="Q310" s="85">
        <f>'12peso'!Q310*'12var'!Q310/100</f>
        <v>2.1508599999999997E-3</v>
      </c>
      <c r="R310" s="85">
        <f>'12peso'!R310*'12var'!R310/100</f>
        <v>1.0471999999999999E-2</v>
      </c>
      <c r="S310" s="85">
        <f>'12peso'!S310*'12var'!S310/100</f>
        <v>3.39712E-3</v>
      </c>
      <c r="T310" s="85">
        <f>'12peso'!T310*'12var'!T310/100</f>
        <v>-1.0758999999999998E-2</v>
      </c>
      <c r="U310" s="85">
        <f>'12peso'!U310*'12var'!U310/100</f>
        <v>2.2136400000000002E-3</v>
      </c>
      <c r="V310" s="85">
        <f>'12peso'!V310*'12var'!V310/100</f>
        <v>1.4903099999999999E-3</v>
      </c>
      <c r="W310" s="85">
        <f>'12peso'!W310*'12var'!W310/100</f>
        <v>5.8994999999999994E-3</v>
      </c>
      <c r="X310" s="85">
        <f>'12peso'!X310*'12var'!X310/100</f>
        <v>8.4624000000000001E-3</v>
      </c>
      <c r="Y310" s="85">
        <f>'12peso'!Y310*'12var'!Y310/100</f>
        <v>5.4339999999999996E-3</v>
      </c>
      <c r="Z310" s="85">
        <f>'12peso'!Z310*'12var'!Z310/100</f>
        <v>1.6327699999999998E-3</v>
      </c>
      <c r="AA310" s="85">
        <f>'12peso'!AA310*'12var'!AA310/100</f>
        <v>5.8091000000000002E-4</v>
      </c>
      <c r="AB310" s="85">
        <f>'12peso'!AB310*'12var'!AB310/100</f>
        <v>9.9151199999999995E-3</v>
      </c>
      <c r="AC310" s="85">
        <f>'12peso'!AC310*'12var'!AC310/100</f>
        <v>2.8911600000000003E-3</v>
      </c>
      <c r="AD310" s="85">
        <f>'12peso'!AD310*'12var'!AD310/100</f>
        <v>8.6702400000000009E-3</v>
      </c>
      <c r="AE310" s="85">
        <f>'12peso'!AE310*'12var'!AE310/100</f>
        <v>1.5148000000000004E-3</v>
      </c>
      <c r="AF310" s="85">
        <f>'12peso'!AF310*'12var'!AF310/100</f>
        <v>-5.8872000000000004E-3</v>
      </c>
      <c r="AG310" s="85">
        <f>'12peso'!AG310*'12var'!AG310/100</f>
        <v>-1.94768E-3</v>
      </c>
      <c r="AH310" s="85">
        <f>'12peso'!AH310*'12var'!AH310/100</f>
        <v>-2.6055000000000002E-4</v>
      </c>
      <c r="AI310" s="85">
        <f>'12peso'!AI310*'12var'!AI310/100</f>
        <v>7.7931099999999998E-3</v>
      </c>
      <c r="AJ310" s="85">
        <f>'12peso'!AJ310*'12var'!AJ310/100</f>
        <v>8.0141599999999993E-3</v>
      </c>
      <c r="AK310" s="85">
        <f>'12peso'!AK310*'12var'!AK310/100</f>
        <v>3.9968400000000006E-3</v>
      </c>
      <c r="AL310" s="85">
        <f>'12peso'!AL310*'12var'!AL310/100</f>
        <v>-7.0725200000000014E-3</v>
      </c>
      <c r="AM310" s="85">
        <f>'12peso'!AM310*'12var'!AM310/100</f>
        <v>-1.9782799999999998E-3</v>
      </c>
      <c r="AN310" s="85">
        <f>'12peso'!AN310*'12var'!AN310/100</f>
        <v>1.5001699999999999E-3</v>
      </c>
    </row>
    <row r="311" spans="1:40" x14ac:dyDescent="0.25">
      <c r="A311" s="64" t="str">
        <f>'12peso'!A311</f>
        <v>c</v>
      </c>
      <c r="B311" s="64" t="str">
        <f>'12peso'!B311</f>
        <v>sd</v>
      </c>
      <c r="C311" s="64" t="str">
        <f>'12peso'!C311</f>
        <v>i</v>
      </c>
      <c r="D311" s="64"/>
      <c r="E311" s="90">
        <f>'12peso'!E311</f>
        <v>4102003</v>
      </c>
      <c r="F311" s="88">
        <f>'12peso'!F311</f>
        <v>4102003</v>
      </c>
      <c r="G311" s="39" t="str">
        <f>'12peso'!G311</f>
        <v>Agasalho feminino</v>
      </c>
      <c r="H311" s="85">
        <f>'12peso'!H311*'12var'!H311/100</f>
        <v>-2.7258000000000002E-4</v>
      </c>
      <c r="I311" s="85">
        <f>'12peso'!I311*'12var'!I311/100</f>
        <v>-1.3120000000000002E-4</v>
      </c>
      <c r="J311" s="85">
        <f>'12peso'!J311*'12var'!J311/100</f>
        <v>1.6055500000000001E-3</v>
      </c>
      <c r="K311" s="85">
        <f>'12peso'!K311*'12var'!K311/100</f>
        <v>3.1208000000000004E-3</v>
      </c>
      <c r="L311" s="85">
        <f>'12peso'!L311*'12var'!L311/100</f>
        <v>3.5995500000000004E-3</v>
      </c>
      <c r="M311" s="85">
        <f>'12peso'!M311*'12var'!M311/100</f>
        <v>3.3655200000000003E-3</v>
      </c>
      <c r="N311" s="85">
        <f>'12peso'!N311*'12var'!N311/100</f>
        <v>-2.89194E-3</v>
      </c>
      <c r="O311" s="85">
        <f>'12peso'!O311*'12var'!O311/100</f>
        <v>-3.8272799999999997E-3</v>
      </c>
      <c r="P311" s="85">
        <f>'12peso'!P311*'12var'!P311/100</f>
        <v>-2.1742199999999997E-3</v>
      </c>
      <c r="Q311" s="85">
        <f>'12peso'!Q311*'12var'!Q311/100</f>
        <v>3.8539999999999999E-4</v>
      </c>
      <c r="R311" s="85">
        <f>'12peso'!R311*'12var'!R311/100</f>
        <v>9.5940000000000001E-4</v>
      </c>
      <c r="S311" s="85">
        <f>'12peso'!S311*'12var'!S311/100</f>
        <v>1.6004999999999999E-3</v>
      </c>
      <c r="T311" s="85">
        <f>'12peso'!T311*'12var'!T311/100</f>
        <v>-1.1620399999999998E-3</v>
      </c>
      <c r="U311" s="85">
        <f>'12peso'!U311*'12var'!U311/100</f>
        <v>6.4543000000000001E-4</v>
      </c>
      <c r="V311" s="85">
        <f>'12peso'!V311*'12var'!V311/100</f>
        <v>-2.3750999999999997E-4</v>
      </c>
      <c r="W311" s="85">
        <f>'12peso'!W311*'12var'!W311/100</f>
        <v>2.9674499999999999E-3</v>
      </c>
      <c r="X311" s="85">
        <f>'12peso'!X311*'12var'!X311/100</f>
        <v>1.8855E-3</v>
      </c>
      <c r="Y311" s="85">
        <f>'12peso'!Y311*'12var'!Y311/100</f>
        <v>7.4298000000000007E-4</v>
      </c>
      <c r="Z311" s="85">
        <f>'12peso'!Z311*'12var'!Z311/100</f>
        <v>-4.0591999999999998E-3</v>
      </c>
      <c r="AA311" s="85">
        <f>'12peso'!AA311*'12var'!AA311/100</f>
        <v>-2.92844E-3</v>
      </c>
      <c r="AB311" s="85">
        <f>'12peso'!AB311*'12var'!AB311/100</f>
        <v>2.7510000000000002E-4</v>
      </c>
      <c r="AC311" s="85">
        <f>'12peso'!AC311*'12var'!AC311/100</f>
        <v>3.3798000000000004E-4</v>
      </c>
      <c r="AD311" s="85">
        <f>'12peso'!AD311*'12var'!AD311/100</f>
        <v>1.5856999999999998E-3</v>
      </c>
      <c r="AE311" s="85">
        <f>'12peso'!AE311*'12var'!AE311/100</f>
        <v>-4.6964000000000001E-4</v>
      </c>
      <c r="AF311" s="85">
        <f>'12peso'!AF311*'12var'!AF311/100</f>
        <v>-7.5950999999999992E-4</v>
      </c>
      <c r="AG311" s="85">
        <f>'12peso'!AG311*'12var'!AG311/100</f>
        <v>-8.0184000000000006E-4</v>
      </c>
      <c r="AH311" s="85">
        <f>'12peso'!AH311*'12var'!AH311/100</f>
        <v>2.8804000000000004E-4</v>
      </c>
      <c r="AI311" s="85">
        <f>'12peso'!AI311*'12var'!AI311/100</f>
        <v>2.2921599999999997E-3</v>
      </c>
      <c r="AJ311" s="85">
        <f>'12peso'!AJ311*'12var'!AJ311/100</f>
        <v>1.0793999999999999E-3</v>
      </c>
      <c r="AK311" s="85">
        <f>'12peso'!AK311*'12var'!AK311/100</f>
        <v>1.3692799999999998E-3</v>
      </c>
      <c r="AL311" s="85">
        <f>'12peso'!AL311*'12var'!AL311/100</f>
        <v>-1.9409399999999999E-3</v>
      </c>
      <c r="AM311" s="85">
        <f>'12peso'!AM311*'12var'!AM311/100</f>
        <v>-3.1487999999999993E-3</v>
      </c>
      <c r="AN311" s="85">
        <f>'12peso'!AN311*'12var'!AN311/100</f>
        <v>-2.5539199999999999E-3</v>
      </c>
    </row>
    <row r="312" spans="1:40" x14ac:dyDescent="0.25">
      <c r="A312" s="64" t="str">
        <f>'12peso'!A312</f>
        <v>c</v>
      </c>
      <c r="B312" s="64" t="str">
        <f>'12peso'!B312</f>
        <v>sd</v>
      </c>
      <c r="C312" s="64" t="str">
        <f>'12peso'!C312</f>
        <v>i</v>
      </c>
      <c r="D312" s="64"/>
      <c r="E312" s="90">
        <f>'12peso'!E312</f>
        <v>4102004</v>
      </c>
      <c r="F312" s="88">
        <f>'12peso'!F312</f>
        <v>4102004</v>
      </c>
      <c r="G312" s="39" t="str">
        <f>'12peso'!G312</f>
        <v>Saia</v>
      </c>
      <c r="H312" s="85">
        <f>'12peso'!H312*'12var'!H312/100</f>
        <v>-5.3212000000000008E-4</v>
      </c>
      <c r="I312" s="85">
        <f>'12peso'!I312*'12var'!I312/100</f>
        <v>7.1050000000000006E-5</v>
      </c>
      <c r="J312" s="85">
        <f>'12peso'!J312*'12var'!J312/100</f>
        <v>1.3230000000000002E-4</v>
      </c>
      <c r="K312" s="85">
        <f>'12peso'!K312*'12var'!K312/100</f>
        <v>2.4255000000000001E-4</v>
      </c>
      <c r="L312" s="85">
        <f>'12peso'!L312*'12var'!L312/100</f>
        <v>6.1500000000000004E-5</v>
      </c>
      <c r="M312" s="85">
        <f>'12peso'!M312*'12var'!M312/100</f>
        <v>-1.9599999999999999E-5</v>
      </c>
      <c r="N312" s="85">
        <f>'12peso'!N312*'12var'!N312/100</f>
        <v>4.7774999999999998E-4</v>
      </c>
      <c r="O312" s="85">
        <f>'12peso'!O312*'12var'!O312/100</f>
        <v>3.0626999999999998E-4</v>
      </c>
      <c r="P312" s="85">
        <f>'12peso'!P312*'12var'!P312/100</f>
        <v>-1.5E-5</v>
      </c>
      <c r="Q312" s="85">
        <f>'12peso'!Q312*'12var'!Q312/100</f>
        <v>-4.1333999999999994E-4</v>
      </c>
      <c r="R312" s="85">
        <f>'12peso'!R312*'12var'!R312/100</f>
        <v>3.5574000000000001E-4</v>
      </c>
      <c r="S312" s="85">
        <f>'12peso'!S312*'12var'!S312/100</f>
        <v>6.392800000000001E-4</v>
      </c>
      <c r="T312" s="85">
        <f>'12peso'!T312*'12var'!T312/100</f>
        <v>-2.8768000000000001E-4</v>
      </c>
      <c r="U312" s="85">
        <f>'12peso'!U312*'12var'!U312/100</f>
        <v>1.4579999999999999E-5</v>
      </c>
      <c r="V312" s="85">
        <f>'12peso'!V312*'12var'!V312/100</f>
        <v>-1.2050000000000002E-5</v>
      </c>
      <c r="W312" s="85">
        <f>'12peso'!W312*'12var'!W312/100</f>
        <v>2.0160000000000002E-4</v>
      </c>
      <c r="X312" s="85">
        <f>'12peso'!X312*'12var'!X312/100</f>
        <v>-2.0400000000000003E-4</v>
      </c>
      <c r="Y312" s="85">
        <f>'12peso'!Y312*'12var'!Y312/100</f>
        <v>4.4744000000000001E-4</v>
      </c>
      <c r="Z312" s="85">
        <f>'12peso'!Z312*'12var'!Z312/100</f>
        <v>-7.2599999999999999E-6</v>
      </c>
      <c r="AA312" s="85">
        <f>'12peso'!AA312*'12var'!AA312/100</f>
        <v>5.3239999999999998E-5</v>
      </c>
      <c r="AB312" s="85">
        <f>'12peso'!AB312*'12var'!AB312/100</f>
        <v>1.6939999999999997E-4</v>
      </c>
      <c r="AC312" s="85">
        <f>'12peso'!AC312*'12var'!AC312/100</f>
        <v>2.3327999999999999E-4</v>
      </c>
      <c r="AD312" s="85">
        <f>'12peso'!AD312*'12var'!AD312/100</f>
        <v>5.0020000000000002E-4</v>
      </c>
      <c r="AE312" s="85">
        <f>'12peso'!AE312*'12var'!AE312/100</f>
        <v>3.3975999999999999E-4</v>
      </c>
      <c r="AF312" s="85">
        <f>'12peso'!AF312*'12var'!AF312/100</f>
        <v>-2.028E-4</v>
      </c>
      <c r="AG312" s="85">
        <f>'12peso'!AG312*'12var'!AG312/100</f>
        <v>-2.6624E-4</v>
      </c>
      <c r="AH312" s="85">
        <f>'12peso'!AH312*'12var'!AH312/100</f>
        <v>-5.2920000000000002E-5</v>
      </c>
      <c r="AI312" s="85">
        <f>'12peso'!AI312*'12var'!AI312/100</f>
        <v>2.0250000000000004E-4</v>
      </c>
      <c r="AJ312" s="85">
        <f>'12peso'!AJ312*'12var'!AJ312/100</f>
        <v>3.725E-4</v>
      </c>
      <c r="AK312" s="85">
        <f>'12peso'!AK312*'12var'!AK312/100</f>
        <v>-1.9656E-4</v>
      </c>
      <c r="AL312" s="85">
        <f>'12peso'!AL312*'12var'!AL312/100</f>
        <v>-1.4939999999999997E-4</v>
      </c>
      <c r="AM312" s="85">
        <f>'12peso'!AM312*'12var'!AM312/100</f>
        <v>-7.4399999999999992E-5</v>
      </c>
      <c r="AN312" s="85">
        <f>'12peso'!AN312*'12var'!AN312/100</f>
        <v>-1.2792000000000001E-4</v>
      </c>
    </row>
    <row r="313" spans="1:40" x14ac:dyDescent="0.25">
      <c r="A313" s="64" t="str">
        <f>'12peso'!A313</f>
        <v>c</v>
      </c>
      <c r="B313" s="64" t="str">
        <f>'12peso'!B313</f>
        <v>sd</v>
      </c>
      <c r="C313" s="64" t="str">
        <f>'12peso'!C313</f>
        <v>i</v>
      </c>
      <c r="D313" s="64"/>
      <c r="E313" s="90">
        <f>'12peso'!E313</f>
        <v>4102005</v>
      </c>
      <c r="F313" s="88">
        <f>'12peso'!F313</f>
        <v>4102005</v>
      </c>
      <c r="G313" s="39" t="str">
        <f>'12peso'!G313</f>
        <v>Vestido</v>
      </c>
      <c r="H313" s="85">
        <f>'12peso'!H313*'12var'!H313/100</f>
        <v>-1.7037299999999999E-3</v>
      </c>
      <c r="I313" s="85">
        <f>'12peso'!I313*'12var'!I313/100</f>
        <v>-2.2366500000000002E-3</v>
      </c>
      <c r="J313" s="85">
        <f>'12peso'!J313*'12var'!J313/100</f>
        <v>-4.9003199999999997E-3</v>
      </c>
      <c r="K313" s="85">
        <f>'12peso'!K313*'12var'!K313/100</f>
        <v>7.0935200000000007E-3</v>
      </c>
      <c r="L313" s="85">
        <f>'12peso'!L313*'12var'!L313/100</f>
        <v>-6.792E-5</v>
      </c>
      <c r="M313" s="85">
        <f>'12peso'!M313*'12var'!M313/100</f>
        <v>7.1381299999999995E-3</v>
      </c>
      <c r="N313" s="85">
        <f>'12peso'!N313*'12var'!N313/100</f>
        <v>-4.5553200000000007E-3</v>
      </c>
      <c r="O313" s="85">
        <f>'12peso'!O313*'12var'!O313/100</f>
        <v>4.9847700000000003E-3</v>
      </c>
      <c r="P313" s="85">
        <f>'12peso'!P313*'12var'!P313/100</f>
        <v>2.5702500000000001E-3</v>
      </c>
      <c r="Q313" s="85">
        <f>'12peso'!Q313*'12var'!Q313/100</f>
        <v>-1.6135099999999999E-3</v>
      </c>
      <c r="R313" s="85">
        <f>'12peso'!R313*'12var'!R313/100</f>
        <v>3.5308000000000006E-3</v>
      </c>
      <c r="S313" s="85">
        <f>'12peso'!S313*'12var'!S313/100</f>
        <v>5.6606E-3</v>
      </c>
      <c r="T313" s="85">
        <f>'12peso'!T313*'12var'!T313/100</f>
        <v>-3.3692399999999999E-3</v>
      </c>
      <c r="U313" s="85">
        <f>'12peso'!U313*'12var'!U313/100</f>
        <v>8.7776000000000011E-4</v>
      </c>
      <c r="V313" s="85">
        <f>'12peso'!V313*'12var'!V313/100</f>
        <v>-3.0612400000000002E-3</v>
      </c>
      <c r="W313" s="85">
        <f>'12peso'!W313*'12var'!W313/100</f>
        <v>3.7150400000000006E-3</v>
      </c>
      <c r="X313" s="85">
        <f>'12peso'!X313*'12var'!X313/100</f>
        <v>7.6705000000000013E-4</v>
      </c>
      <c r="Y313" s="85">
        <f>'12peso'!Y313*'12var'!Y313/100</f>
        <v>3.1311400000000001E-3</v>
      </c>
      <c r="Z313" s="85">
        <f>'12peso'!Z313*'12var'!Z313/100</f>
        <v>2.28072E-3</v>
      </c>
      <c r="AA313" s="85">
        <f>'12peso'!AA313*'12var'!AA313/100</f>
        <v>-3.0046400000000003E-3</v>
      </c>
      <c r="AB313" s="85">
        <f>'12peso'!AB313*'12var'!AB313/100</f>
        <v>2.7379799999999997E-3</v>
      </c>
      <c r="AC313" s="85">
        <f>'12peso'!AC313*'12var'!AC313/100</f>
        <v>7.3139000000000008E-3</v>
      </c>
      <c r="AD313" s="85">
        <f>'12peso'!AD313*'12var'!AD313/100</f>
        <v>7.9770599999999994E-3</v>
      </c>
      <c r="AE313" s="85">
        <f>'12peso'!AE313*'12var'!AE313/100</f>
        <v>3.8169999999999996E-3</v>
      </c>
      <c r="AF313" s="85">
        <f>'12peso'!AF313*'12var'!AF313/100</f>
        <v>-4.9293599999999998E-3</v>
      </c>
      <c r="AG313" s="85">
        <f>'12peso'!AG313*'12var'!AG313/100</f>
        <v>-2.6387900000000002E-3</v>
      </c>
      <c r="AH313" s="85">
        <f>'12peso'!AH313*'12var'!AH313/100</f>
        <v>-3.3779999999999997E-4</v>
      </c>
      <c r="AI313" s="85">
        <f>'12peso'!AI313*'12var'!AI313/100</f>
        <v>2.9101500000000002E-3</v>
      </c>
      <c r="AJ313" s="85">
        <f>'12peso'!AJ313*'12var'!AJ313/100</f>
        <v>6.5699199999999999E-3</v>
      </c>
      <c r="AK313" s="85">
        <f>'12peso'!AK313*'12var'!AK313/100</f>
        <v>-1.4968800000000001E-3</v>
      </c>
      <c r="AL313" s="85">
        <f>'12peso'!AL313*'12var'!AL313/100</f>
        <v>-1.9226099999999999E-3</v>
      </c>
      <c r="AM313" s="85">
        <f>'12peso'!AM313*'12var'!AM313/100</f>
        <v>1.7776199999999999E-3</v>
      </c>
      <c r="AN313" s="85">
        <f>'12peso'!AN313*'12var'!AN313/100</f>
        <v>-6.7259999999999998E-4</v>
      </c>
    </row>
    <row r="314" spans="1:40" x14ac:dyDescent="0.25">
      <c r="A314" s="64" t="str">
        <f>'12peso'!A314</f>
        <v>c</v>
      </c>
      <c r="B314" s="64" t="str">
        <f>'12peso'!B314</f>
        <v>sd</v>
      </c>
      <c r="C314" s="64" t="str">
        <f>'12peso'!C314</f>
        <v>i</v>
      </c>
      <c r="D314" s="64"/>
      <c r="E314" s="90">
        <f>'12peso'!E314</f>
        <v>4102008</v>
      </c>
      <c r="F314" s="88">
        <f>'12peso'!F314</f>
        <v>4102008</v>
      </c>
      <c r="G314" s="39" t="str">
        <f>'12peso'!G314</f>
        <v>Blusa</v>
      </c>
      <c r="H314" s="85">
        <f>'12peso'!H314*'12var'!H314/100</f>
        <v>1.5200000000000001E-4</v>
      </c>
      <c r="I314" s="85">
        <f>'12peso'!I314*'12var'!I314/100</f>
        <v>-6.2756299999999999E-3</v>
      </c>
      <c r="J314" s="85">
        <f>'12peso'!J314*'12var'!J314/100</f>
        <v>-1.784374E-2</v>
      </c>
      <c r="K314" s="85">
        <f>'12peso'!K314*'12var'!K314/100</f>
        <v>-2.3990999999999999E-3</v>
      </c>
      <c r="L314" s="85">
        <f>'12peso'!L314*'12var'!L314/100</f>
        <v>9.0720000000000002E-3</v>
      </c>
      <c r="M314" s="85">
        <f>'12peso'!M314*'12var'!M314/100</f>
        <v>-1.5256500000000001E-3</v>
      </c>
      <c r="N314" s="85">
        <f>'12peso'!N314*'12var'!N314/100</f>
        <v>-7.2440000000000004E-5</v>
      </c>
      <c r="O314" s="85">
        <f>'12peso'!O314*'12var'!O314/100</f>
        <v>-9.3769000000000003E-4</v>
      </c>
      <c r="P314" s="85">
        <f>'12peso'!P314*'12var'!P314/100</f>
        <v>7.6751100000000006E-3</v>
      </c>
      <c r="Q314" s="85">
        <f>'12peso'!Q314*'12var'!Q314/100</f>
        <v>6.4151199999999999E-3</v>
      </c>
      <c r="R314" s="85">
        <f>'12peso'!R314*'12var'!R314/100</f>
        <v>1.0842000000000001E-2</v>
      </c>
      <c r="S314" s="85">
        <f>'12peso'!S314*'12var'!S314/100</f>
        <v>1.6258929999999998E-2</v>
      </c>
      <c r="T314" s="85">
        <f>'12peso'!T314*'12var'!T314/100</f>
        <v>-1.0499479999999999E-2</v>
      </c>
      <c r="U314" s="85">
        <f>'12peso'!U314*'12var'!U314/100</f>
        <v>9.9009900000000001E-3</v>
      </c>
      <c r="V314" s="85">
        <f>'12peso'!V314*'12var'!V314/100</f>
        <v>-3.7138200000000001E-3</v>
      </c>
      <c r="W314" s="85">
        <f>'12peso'!W314*'12var'!W314/100</f>
        <v>1.15344E-2</v>
      </c>
      <c r="X314" s="85">
        <f>'12peso'!X314*'12var'!X314/100</f>
        <v>-3.7148400000000005E-3</v>
      </c>
      <c r="Y314" s="85">
        <f>'12peso'!Y314*'12var'!Y314/100</f>
        <v>2.8161900000000001E-3</v>
      </c>
      <c r="Z314" s="85">
        <f>'12peso'!Z314*'12var'!Z314/100</f>
        <v>-6.2195199999999992E-3</v>
      </c>
      <c r="AA314" s="85">
        <f>'12peso'!AA314*'12var'!AA314/100</f>
        <v>-2.7234599999999996E-3</v>
      </c>
      <c r="AB314" s="85">
        <f>'12peso'!AB314*'12var'!AB314/100</f>
        <v>1.0613270000000001E-2</v>
      </c>
      <c r="AC314" s="85">
        <f>'12peso'!AC314*'12var'!AC314/100</f>
        <v>1.390372E-2</v>
      </c>
      <c r="AD314" s="85">
        <f>'12peso'!AD314*'12var'!AD314/100</f>
        <v>7.2289799999999994E-3</v>
      </c>
      <c r="AE314" s="85">
        <f>'12peso'!AE314*'12var'!AE314/100</f>
        <v>2.9336E-4</v>
      </c>
      <c r="AF314" s="85">
        <f>'12peso'!AF314*'12var'!AF314/100</f>
        <v>3.6409999999999996E-4</v>
      </c>
      <c r="AG314" s="85">
        <f>'12peso'!AG314*'12var'!AG314/100</f>
        <v>-6.5214000000000001E-3</v>
      </c>
      <c r="AH314" s="85">
        <f>'12peso'!AH314*'12var'!AH314/100</f>
        <v>5.0651400000000001E-3</v>
      </c>
      <c r="AI314" s="85">
        <f>'12peso'!AI314*'12var'!AI314/100</f>
        <v>-6.4079999999999996E-4</v>
      </c>
      <c r="AJ314" s="85">
        <f>'12peso'!AJ314*'12var'!AJ314/100</f>
        <v>-4.2395999999999997E-4</v>
      </c>
      <c r="AK314" s="85">
        <f>'12peso'!AK314*'12var'!AK314/100</f>
        <v>-5.3412799999999995E-3</v>
      </c>
      <c r="AL314" s="85">
        <f>'12peso'!AL314*'12var'!AL314/100</f>
        <v>-4.0292599999999998E-3</v>
      </c>
      <c r="AM314" s="85">
        <f>'12peso'!AM314*'12var'!AM314/100</f>
        <v>-1.5883800000000001E-3</v>
      </c>
      <c r="AN314" s="85">
        <f>'12peso'!AN314*'12var'!AN314/100</f>
        <v>1.1890290000000001E-2</v>
      </c>
    </row>
    <row r="315" spans="1:40" x14ac:dyDescent="0.25">
      <c r="A315" s="64" t="str">
        <f>'12peso'!A315</f>
        <v>c</v>
      </c>
      <c r="B315" s="64" t="str">
        <f>'12peso'!B315</f>
        <v>sd</v>
      </c>
      <c r="C315" s="64" t="str">
        <f>'12peso'!C315</f>
        <v>i</v>
      </c>
      <c r="D315" s="64"/>
      <c r="E315" s="90">
        <f>'12peso'!E315</f>
        <v>4102010</v>
      </c>
      <c r="F315" s="88">
        <f>'12peso'!F315</f>
        <v>4102010</v>
      </c>
      <c r="G315" s="39" t="str">
        <f>'12peso'!G315</f>
        <v>Lingerie</v>
      </c>
      <c r="H315" s="85">
        <f>'12peso'!H315*'12var'!H315/100</f>
        <v>-1.9117799999999999E-3</v>
      </c>
      <c r="I315" s="85">
        <f>'12peso'!I315*'12var'!I315/100</f>
        <v>3.6937999999999999E-4</v>
      </c>
      <c r="J315" s="85">
        <f>'12peso'!J315*'12var'!J315/100</f>
        <v>-5.1296000000000002E-4</v>
      </c>
      <c r="K315" s="85">
        <f>'12peso'!K315*'12var'!K315/100</f>
        <v>3.0285999999999996E-4</v>
      </c>
      <c r="L315" s="85">
        <f>'12peso'!L315*'12var'!L315/100</f>
        <v>1.39656E-3</v>
      </c>
      <c r="M315" s="85">
        <f>'12peso'!M315*'12var'!M315/100</f>
        <v>-1.5950000000000001E-5</v>
      </c>
      <c r="N315" s="85">
        <f>'12peso'!N315*'12var'!N315/100</f>
        <v>-7.0135999999999994E-4</v>
      </c>
      <c r="O315" s="85">
        <f>'12peso'!O315*'12var'!O315/100</f>
        <v>9.1639999999999994E-4</v>
      </c>
      <c r="P315" s="85">
        <f>'12peso'!P315*'12var'!P315/100</f>
        <v>2.5328E-3</v>
      </c>
      <c r="Q315" s="85">
        <f>'12peso'!Q315*'12var'!Q315/100</f>
        <v>1.8068699999999995E-3</v>
      </c>
      <c r="R315" s="85">
        <f>'12peso'!R315*'12var'!R315/100</f>
        <v>1.0606200000000002E-3</v>
      </c>
      <c r="S315" s="85">
        <f>'12peso'!S315*'12var'!S315/100</f>
        <v>8.6832000000000012E-4</v>
      </c>
      <c r="T315" s="85">
        <f>'12peso'!T315*'12var'!T315/100</f>
        <v>5.2932000000000001E-4</v>
      </c>
      <c r="U315" s="85">
        <f>'12peso'!U315*'12var'!U315/100</f>
        <v>6.5394999999999993E-4</v>
      </c>
      <c r="V315" s="85">
        <f>'12peso'!V315*'12var'!V315/100</f>
        <v>1.7352800000000001E-3</v>
      </c>
      <c r="W315" s="85">
        <f>'12peso'!W315*'12var'!W315/100</f>
        <v>-6.8886000000000001E-4</v>
      </c>
      <c r="X315" s="85">
        <f>'12peso'!X315*'12var'!X315/100</f>
        <v>2.39486E-3</v>
      </c>
      <c r="Y315" s="85">
        <f>'12peso'!Y315*'12var'!Y315/100</f>
        <v>-5.9347999999999996E-4</v>
      </c>
      <c r="Z315" s="85">
        <f>'12peso'!Z315*'12var'!Z315/100</f>
        <v>7.1775000000000007E-4</v>
      </c>
      <c r="AA315" s="85">
        <f>'12peso'!AA315*'12var'!AA315/100</f>
        <v>8.1651E-4</v>
      </c>
      <c r="AB315" s="85">
        <f>'12peso'!AB315*'12var'!AB315/100</f>
        <v>2.5198500000000001E-3</v>
      </c>
      <c r="AC315" s="85">
        <f>'12peso'!AC315*'12var'!AC315/100</f>
        <v>-6.4999999999999997E-4</v>
      </c>
      <c r="AD315" s="85">
        <f>'12peso'!AD315*'12var'!AD315/100</f>
        <v>2.92838E-3</v>
      </c>
      <c r="AE315" s="85">
        <f>'12peso'!AE315*'12var'!AE315/100</f>
        <v>0</v>
      </c>
      <c r="AF315" s="85">
        <f>'12peso'!AF315*'12var'!AF315/100</f>
        <v>1.19732E-3</v>
      </c>
      <c r="AG315" s="85">
        <f>'12peso'!AG315*'12var'!AG315/100</f>
        <v>-3.8903999999999995E-4</v>
      </c>
      <c r="AH315" s="85">
        <f>'12peso'!AH315*'12var'!AH315/100</f>
        <v>5.942199999999999E-4</v>
      </c>
      <c r="AI315" s="85">
        <f>'12peso'!AI315*'12var'!AI315/100</f>
        <v>-3.3557999999999998E-4</v>
      </c>
      <c r="AJ315" s="85">
        <f>'12peso'!AJ315*'12var'!AJ315/100</f>
        <v>1.0137600000000001E-3</v>
      </c>
      <c r="AK315" s="85">
        <f>'12peso'!AK315*'12var'!AK315/100</f>
        <v>1.5066999999999997E-3</v>
      </c>
      <c r="AL315" s="85">
        <f>'12peso'!AL315*'12var'!AL315/100</f>
        <v>1.7385500000000002E-3</v>
      </c>
      <c r="AM315" s="85">
        <f>'12peso'!AM315*'12var'!AM315/100</f>
        <v>-1.2412400000000002E-3</v>
      </c>
      <c r="AN315" s="85">
        <f>'12peso'!AN315*'12var'!AN315/100</f>
        <v>1.5950000000000001E-3</v>
      </c>
    </row>
    <row r="316" spans="1:40" x14ac:dyDescent="0.25">
      <c r="A316" s="64" t="str">
        <f>'12peso'!A316</f>
        <v>c</v>
      </c>
      <c r="B316" s="64" t="str">
        <f>'12peso'!B316</f>
        <v>sd</v>
      </c>
      <c r="C316" s="64" t="str">
        <f>'12peso'!C316</f>
        <v>i</v>
      </c>
      <c r="D316" s="64"/>
      <c r="E316" s="90">
        <f>'12peso'!E316</f>
        <v>4102013</v>
      </c>
      <c r="F316" s="88">
        <f>'12peso'!F316</f>
        <v>4102013</v>
      </c>
      <c r="G316" s="39" t="str">
        <f>'12peso'!G316</f>
        <v>Bermuda e short feminino</v>
      </c>
      <c r="H316" s="85">
        <f>'12peso'!H316*'12var'!H316/100</f>
        <v>8.0648999999999998E-4</v>
      </c>
      <c r="I316" s="85">
        <f>'12peso'!I316*'12var'!I316/100</f>
        <v>-2.418E-4</v>
      </c>
      <c r="J316" s="85">
        <f>'12peso'!J316*'12var'!J316/100</f>
        <v>-1.3383499999999999E-3</v>
      </c>
      <c r="K316" s="85">
        <f>'12peso'!K316*'12var'!K316/100</f>
        <v>-1.1700300000000001E-3</v>
      </c>
      <c r="L316" s="85">
        <f>'12peso'!L316*'12var'!L316/100</f>
        <v>3.0260000000000004E-4</v>
      </c>
      <c r="M316" s="85">
        <f>'12peso'!M316*'12var'!M316/100</f>
        <v>1.1557000000000001E-4</v>
      </c>
      <c r="N316" s="85">
        <f>'12peso'!N316*'12var'!N316/100</f>
        <v>1.1734800000000002E-3</v>
      </c>
      <c r="O316" s="85">
        <f>'12peso'!O316*'12var'!O316/100</f>
        <v>2.9601000000000003E-4</v>
      </c>
      <c r="P316" s="85">
        <f>'12peso'!P316*'12var'!P316/100</f>
        <v>1.9421499999999999E-3</v>
      </c>
      <c r="Q316" s="85">
        <f>'12peso'!Q316*'12var'!Q316/100</f>
        <v>-4.6359E-4</v>
      </c>
      <c r="R316" s="85">
        <f>'12peso'!R316*'12var'!R316/100</f>
        <v>1.24822E-3</v>
      </c>
      <c r="S316" s="85">
        <f>'12peso'!S316*'12var'!S316/100</f>
        <v>1.2204E-3</v>
      </c>
      <c r="T316" s="85">
        <f>'12peso'!T316*'12var'!T316/100</f>
        <v>1.2076400000000001E-3</v>
      </c>
      <c r="U316" s="85">
        <f>'12peso'!U316*'12var'!U316/100</f>
        <v>6.4752000000000006E-4</v>
      </c>
      <c r="V316" s="85">
        <f>'12peso'!V316*'12var'!V316/100</f>
        <v>-7.3120000000000005E-5</v>
      </c>
      <c r="W316" s="85">
        <f>'12peso'!W316*'12var'!W316/100</f>
        <v>4.8124000000000007E-4</v>
      </c>
      <c r="X316" s="85">
        <f>'12peso'!X316*'12var'!X316/100</f>
        <v>5.992800000000001E-4</v>
      </c>
      <c r="Y316" s="85">
        <f>'12peso'!Y316*'12var'!Y316/100</f>
        <v>1.0010000000000002E-3</v>
      </c>
      <c r="Z316" s="85">
        <f>'12peso'!Z316*'12var'!Z316/100</f>
        <v>-7.1604000000000004E-4</v>
      </c>
      <c r="AA316" s="85">
        <f>'12peso'!AA316*'12var'!AA316/100</f>
        <v>1.0021E-4</v>
      </c>
      <c r="AB316" s="85">
        <f>'12peso'!AB316*'12var'!AB316/100</f>
        <v>1.4196E-3</v>
      </c>
      <c r="AC316" s="85">
        <f>'12peso'!AC316*'12var'!AC316/100</f>
        <v>2.17592E-3</v>
      </c>
      <c r="AD316" s="85">
        <f>'12peso'!AD316*'12var'!AD316/100</f>
        <v>1.3803299999999999E-3</v>
      </c>
      <c r="AE316" s="85">
        <f>'12peso'!AE316*'12var'!AE316/100</f>
        <v>2.3296200000000001E-3</v>
      </c>
      <c r="AF316" s="85">
        <f>'12peso'!AF316*'12var'!AF316/100</f>
        <v>1.6847000000000002E-4</v>
      </c>
      <c r="AG316" s="85">
        <f>'12peso'!AG316*'12var'!AG316/100</f>
        <v>-5.4284999999999999E-4</v>
      </c>
      <c r="AH316" s="85">
        <f>'12peso'!AH316*'12var'!AH316/100</f>
        <v>1.5616000000000002E-4</v>
      </c>
      <c r="AI316" s="85">
        <f>'12peso'!AI316*'12var'!AI316/100</f>
        <v>2.7160000000000004E-4</v>
      </c>
      <c r="AJ316" s="85">
        <f>'12peso'!AJ316*'12var'!AJ316/100</f>
        <v>3.3775E-4</v>
      </c>
      <c r="AK316" s="85">
        <f>'12peso'!AK316*'12var'!AK316/100</f>
        <v>-1.2230099999999999E-3</v>
      </c>
      <c r="AL316" s="85">
        <f>'12peso'!AL316*'12var'!AL316/100</f>
        <v>-3.5001999999999999E-4</v>
      </c>
      <c r="AM316" s="85">
        <f>'12peso'!AM316*'12var'!AM316/100</f>
        <v>2.0767999999999999E-4</v>
      </c>
      <c r="AN316" s="85">
        <f>'12peso'!AN316*'12var'!AN316/100</f>
        <v>6.6952999999999999E-4</v>
      </c>
    </row>
    <row r="317" spans="1:40" x14ac:dyDescent="0.25">
      <c r="A317" s="64">
        <f>'12peso'!A317</f>
        <v>0</v>
      </c>
      <c r="B317" s="64">
        <f>'12peso'!B317</f>
        <v>0</v>
      </c>
      <c r="C317" s="64">
        <f>'12peso'!C317</f>
        <v>0</v>
      </c>
      <c r="D317" s="64"/>
      <c r="E317" s="113">
        <f>'12peso'!E317</f>
        <v>4103000</v>
      </c>
      <c r="F317" s="114">
        <f>'12peso'!F317</f>
        <v>4103</v>
      </c>
      <c r="G317" s="99" t="str">
        <f>'12peso'!G317</f>
        <v>Roupa infantil</v>
      </c>
      <c r="H317" s="85">
        <f>'12peso'!H317*'12var'!H317/100</f>
        <v>-2.9456000000000005E-3</v>
      </c>
      <c r="I317" s="85">
        <f>'12peso'!I317*'12var'!I317/100</f>
        <v>2.4803000000000004E-3</v>
      </c>
      <c r="J317" s="85">
        <f>'12peso'!J317*'12var'!J317/100</f>
        <v>-9.40152E-3</v>
      </c>
      <c r="K317" s="85">
        <f>'12peso'!K317*'12var'!K317/100</f>
        <v>8.1817799999999996E-3</v>
      </c>
      <c r="L317" s="85">
        <f>'12peso'!L317*'12var'!L317/100</f>
        <v>6.78022E-3</v>
      </c>
      <c r="M317" s="85">
        <f>'12peso'!M317*'12var'!M317/100</f>
        <v>3.26385E-3</v>
      </c>
      <c r="N317" s="85">
        <f>'12peso'!N317*'12var'!N317/100</f>
        <v>-2.9847999999999997E-3</v>
      </c>
      <c r="O317" s="85">
        <f>'12peso'!O317*'12var'!O317/100</f>
        <v>1.9491300000000001E-3</v>
      </c>
      <c r="P317" s="85">
        <f>'12peso'!P317*'12var'!P317/100</f>
        <v>4.9735199999999995E-3</v>
      </c>
      <c r="Q317" s="85">
        <f>'12peso'!Q317*'12var'!Q317/100</f>
        <v>1.1186350000000001E-2</v>
      </c>
      <c r="R317" s="85">
        <f>'12peso'!R317*'12var'!R317/100</f>
        <v>5.0259600000000003E-3</v>
      </c>
      <c r="S317" s="85">
        <f>'12peso'!S317*'12var'!S317/100</f>
        <v>6.4872100000000002E-3</v>
      </c>
      <c r="T317" s="85">
        <f>'12peso'!T317*'12var'!T317/100</f>
        <v>-1.4594E-4</v>
      </c>
      <c r="U317" s="85">
        <f>'12peso'!U317*'12var'!U317/100</f>
        <v>5.4247500000000008E-3</v>
      </c>
      <c r="V317" s="85">
        <f>'12peso'!V317*'12var'!V317/100</f>
        <v>3.6215000000000002E-3</v>
      </c>
      <c r="W317" s="85">
        <f>'12peso'!W317*'12var'!W317/100</f>
        <v>6.4462700000000005E-3</v>
      </c>
      <c r="X317" s="85">
        <f>'12peso'!X317*'12var'!X317/100</f>
        <v>4.72355E-3</v>
      </c>
      <c r="Y317" s="85">
        <f>'12peso'!Y317*'12var'!Y317/100</f>
        <v>2.6969300000000002E-3</v>
      </c>
      <c r="Z317" s="85">
        <f>'12peso'!Z317*'12var'!Z317/100</f>
        <v>-2.5546499999999999E-3</v>
      </c>
      <c r="AA317" s="85">
        <f>'12peso'!AA317*'12var'!AA317/100</f>
        <v>5.2351199999999994E-3</v>
      </c>
      <c r="AB317" s="85">
        <f>'12peso'!AB317*'12var'!AB317/100</f>
        <v>3.5799400000000002E-3</v>
      </c>
      <c r="AC317" s="85">
        <f>'12peso'!AC317*'12var'!AC317/100</f>
        <v>5.6333200000000007E-3</v>
      </c>
      <c r="AD317" s="85">
        <f>'12peso'!AD317*'12var'!AD317/100</f>
        <v>1.61304E-3</v>
      </c>
      <c r="AE317" s="85">
        <f>'12peso'!AE317*'12var'!AE317/100</f>
        <v>7.6013600000000006E-3</v>
      </c>
      <c r="AF317" s="85">
        <f>'12peso'!AF317*'12var'!AF317/100</f>
        <v>-2.79642E-3</v>
      </c>
      <c r="AG317" s="85">
        <f>'12peso'!AG317*'12var'!AG317/100</f>
        <v>8.0190000000000001E-3</v>
      </c>
      <c r="AH317" s="85">
        <f>'12peso'!AH317*'12var'!AH317/100</f>
        <v>7.5406300000000004E-3</v>
      </c>
      <c r="AI317" s="85">
        <f>'12peso'!AI317*'12var'!AI317/100</f>
        <v>4.3991999999999998E-3</v>
      </c>
      <c r="AJ317" s="85">
        <f>'12peso'!AJ317*'12var'!AJ317/100</f>
        <v>6.7399199999999999E-3</v>
      </c>
      <c r="AK317" s="85">
        <f>'12peso'!AK317*'12var'!AK317/100</f>
        <v>6.9901E-3</v>
      </c>
      <c r="AL317" s="85">
        <f>'12peso'!AL317*'12var'!AL317/100</f>
        <v>-1.9974599999999999E-3</v>
      </c>
      <c r="AM317" s="85">
        <f>'12peso'!AM317*'12var'!AM317/100</f>
        <v>-5.6072800000000001E-3</v>
      </c>
      <c r="AN317" s="85">
        <f>'12peso'!AN317*'12var'!AN317/100</f>
        <v>8.7635999999999996E-4</v>
      </c>
    </row>
    <row r="318" spans="1:40" x14ac:dyDescent="0.25">
      <c r="A318" s="64" t="str">
        <f>'12peso'!A318</f>
        <v>c</v>
      </c>
      <c r="B318" s="64" t="str">
        <f>'12peso'!B318</f>
        <v>sd</v>
      </c>
      <c r="C318" s="64" t="str">
        <f>'12peso'!C318</f>
        <v>i</v>
      </c>
      <c r="D318" s="64"/>
      <c r="E318" s="90">
        <f>'12peso'!E318</f>
        <v>4103001</v>
      </c>
      <c r="F318" s="88">
        <f>'12peso'!F318</f>
        <v>4103001</v>
      </c>
      <c r="G318" s="39" t="str">
        <f>'12peso'!G318</f>
        <v>Uniforme escolar</v>
      </c>
      <c r="H318" s="85">
        <f>'12peso'!H318*'12var'!H318/100</f>
        <v>4.5360000000000002E-4</v>
      </c>
      <c r="I318" s="85">
        <f>'12peso'!I318*'12var'!I318/100</f>
        <v>6.6809999999999992E-4</v>
      </c>
      <c r="J318" s="85">
        <f>'12peso'!J318*'12var'!J318/100</f>
        <v>-1.6639999999999998E-4</v>
      </c>
      <c r="K318" s="85">
        <f>'12peso'!K318*'12var'!K318/100</f>
        <v>-9.0299999999999999E-5</v>
      </c>
      <c r="L318" s="85">
        <f>'12peso'!L318*'12var'!L318/100</f>
        <v>1.3824E-4</v>
      </c>
      <c r="M318" s="85">
        <f>'12peso'!M318*'12var'!M318/100</f>
        <v>-6.9120000000000002E-5</v>
      </c>
      <c r="N318" s="85">
        <f>'12peso'!N318*'12var'!N318/100</f>
        <v>-3.1364999999999995E-4</v>
      </c>
      <c r="O318" s="85">
        <f>'12peso'!O318*'12var'!O318/100</f>
        <v>3.6645999999999998E-4</v>
      </c>
      <c r="P318" s="85">
        <f>'12peso'!P318*'12var'!P318/100</f>
        <v>-2.9463999999999998E-4</v>
      </c>
      <c r="Q318" s="85">
        <f>'12peso'!Q318*'12var'!Q318/100</f>
        <v>2.0417999999999999E-4</v>
      </c>
      <c r="R318" s="85">
        <f>'12peso'!R318*'12var'!R318/100</f>
        <v>-7.0000000000000007E-5</v>
      </c>
      <c r="S318" s="85">
        <f>'12peso'!S318*'12var'!S318/100</f>
        <v>-8.4320000000000006E-5</v>
      </c>
      <c r="T318" s="85">
        <f>'12peso'!T318*'12var'!T318/100</f>
        <v>6.4190000000000015E-4</v>
      </c>
      <c r="U318" s="85">
        <f>'12peso'!U318*'12var'!U318/100</f>
        <v>6.7478999999999998E-4</v>
      </c>
      <c r="V318" s="85">
        <f>'12peso'!V318*'12var'!V318/100</f>
        <v>1.3208E-4</v>
      </c>
      <c r="W318" s="85">
        <f>'12peso'!W318*'12var'!W318/100</f>
        <v>2.3622000000000001E-4</v>
      </c>
      <c r="X318" s="85">
        <f>'12peso'!X318*'12var'!X318/100</f>
        <v>-2.499E-4</v>
      </c>
      <c r="Y318" s="85">
        <f>'12peso'!Y318*'12var'!Y318/100</f>
        <v>1.1843999999999998E-4</v>
      </c>
      <c r="Z318" s="85">
        <f>'12peso'!Z318*'12var'!Z318/100</f>
        <v>3.2890000000000005E-5</v>
      </c>
      <c r="AA318" s="85">
        <f>'12peso'!AA318*'12var'!AA318/100</f>
        <v>-3.5420000000000003E-5</v>
      </c>
      <c r="AB318" s="85">
        <f>'12peso'!AB318*'12var'!AB318/100</f>
        <v>1.2095999999999999E-4</v>
      </c>
      <c r="AC318" s="85">
        <f>'12peso'!AC318*'12var'!AC318/100</f>
        <v>1.3860000000000001E-4</v>
      </c>
      <c r="AD318" s="85">
        <f>'12peso'!AD318*'12var'!AD318/100</f>
        <v>-1.0080000000000001E-4</v>
      </c>
      <c r="AE318" s="85">
        <f>'12peso'!AE318*'12var'!AE318/100</f>
        <v>1.25E-4</v>
      </c>
      <c r="AF318" s="85">
        <f>'12peso'!AF318*'12var'!AF318/100</f>
        <v>3.7576000000000005E-4</v>
      </c>
      <c r="AG318" s="85">
        <f>'12peso'!AG318*'12var'!AG318/100</f>
        <v>4.6494E-4</v>
      </c>
      <c r="AH318" s="85">
        <f>'12peso'!AH318*'12var'!AH318/100</f>
        <v>3.0875999999999999E-4</v>
      </c>
      <c r="AI318" s="85">
        <f>'12peso'!AI318*'12var'!AI318/100</f>
        <v>2.5000000000000001E-4</v>
      </c>
      <c r="AJ318" s="85">
        <f>'12peso'!AJ318*'12var'!AJ318/100</f>
        <v>7.2789999999999999E-5</v>
      </c>
      <c r="AK318" s="85">
        <f>'12peso'!AK318*'12var'!AK318/100</f>
        <v>2.7610000000000004E-4</v>
      </c>
      <c r="AL318" s="85">
        <f>'12peso'!AL318*'12var'!AL318/100</f>
        <v>-1.6192000000000002E-4</v>
      </c>
      <c r="AM318" s="85">
        <f>'12peso'!AM318*'12var'!AM318/100</f>
        <v>-3.012E-5</v>
      </c>
      <c r="AN318" s="85">
        <f>'12peso'!AN318*'12var'!AN318/100</f>
        <v>1.175E-4</v>
      </c>
    </row>
    <row r="319" spans="1:40" x14ac:dyDescent="0.25">
      <c r="A319" s="64" t="str">
        <f>'12peso'!A319</f>
        <v>c</v>
      </c>
      <c r="B319" s="64" t="str">
        <f>'12peso'!B319</f>
        <v>sd</v>
      </c>
      <c r="C319" s="64" t="str">
        <f>'12peso'!C319</f>
        <v>i</v>
      </c>
      <c r="D319" s="64"/>
      <c r="E319" s="90">
        <f>'12peso'!E319</f>
        <v>4103002</v>
      </c>
      <c r="F319" s="88">
        <f>'12peso'!F319</f>
        <v>4103002</v>
      </c>
      <c r="G319" s="39" t="str">
        <f>'12peso'!G319</f>
        <v>Calça comprida infantil</v>
      </c>
      <c r="H319" s="85">
        <f>'12peso'!H319*'12var'!H319/100</f>
        <v>-4.6240000000000002E-4</v>
      </c>
      <c r="I319" s="85">
        <f>'12peso'!I319*'12var'!I319/100</f>
        <v>-8.3575999999999995E-4</v>
      </c>
      <c r="J319" s="85">
        <f>'12peso'!J319*'12var'!J319/100</f>
        <v>1.2939799999999999E-3</v>
      </c>
      <c r="K319" s="85">
        <f>'12peso'!K319*'12var'!K319/100</f>
        <v>3.1180799999999996E-3</v>
      </c>
      <c r="L319" s="85">
        <f>'12peso'!L319*'12var'!L319/100</f>
        <v>1.2976999999999999E-3</v>
      </c>
      <c r="M319" s="85">
        <f>'12peso'!M319*'12var'!M319/100</f>
        <v>-8.243999999999999E-5</v>
      </c>
      <c r="N319" s="85">
        <f>'12peso'!N319*'12var'!N319/100</f>
        <v>-8.2319999999999995E-4</v>
      </c>
      <c r="O319" s="85">
        <f>'12peso'!O319*'12var'!O319/100</f>
        <v>-5.2962000000000007E-4</v>
      </c>
      <c r="P319" s="85">
        <f>'12peso'!P319*'12var'!P319/100</f>
        <v>6.3308999999999989E-4</v>
      </c>
      <c r="Q319" s="85">
        <f>'12peso'!Q319*'12var'!Q319/100</f>
        <v>9.8258000000000004E-4</v>
      </c>
      <c r="R319" s="85">
        <f>'12peso'!R319*'12var'!R319/100</f>
        <v>1.6580400000000002E-3</v>
      </c>
      <c r="S319" s="85">
        <f>'12peso'!S319*'12var'!S319/100</f>
        <v>1.3560000000000001E-5</v>
      </c>
      <c r="T319" s="85">
        <f>'12peso'!T319*'12var'!T319/100</f>
        <v>-5.1148000000000003E-4</v>
      </c>
      <c r="U319" s="85">
        <f>'12peso'!U319*'12var'!U319/100</f>
        <v>1.8473099999999998E-3</v>
      </c>
      <c r="V319" s="85">
        <f>'12peso'!V319*'12var'!V319/100</f>
        <v>2.2244000000000001E-3</v>
      </c>
      <c r="W319" s="85">
        <f>'12peso'!W319*'12var'!W319/100</f>
        <v>1.3008E-3</v>
      </c>
      <c r="X319" s="85">
        <f>'12peso'!X319*'12var'!X319/100</f>
        <v>1.3746100000000001E-3</v>
      </c>
      <c r="Y319" s="85">
        <f>'12peso'!Y319*'12var'!Y319/100</f>
        <v>-9.5900000000000014E-5</v>
      </c>
      <c r="Z319" s="85">
        <f>'12peso'!Z319*'12var'!Z319/100</f>
        <v>-1.14744E-3</v>
      </c>
      <c r="AA319" s="85">
        <f>'12peso'!AA319*'12var'!AA319/100</f>
        <v>1.51648E-3</v>
      </c>
      <c r="AB319" s="85">
        <f>'12peso'!AB319*'12var'!AB319/100</f>
        <v>1.2285E-4</v>
      </c>
      <c r="AC319" s="85">
        <f>'12peso'!AC319*'12var'!AC319/100</f>
        <v>7.6272000000000004E-4</v>
      </c>
      <c r="AD319" s="85">
        <f>'12peso'!AD319*'12var'!AD319/100</f>
        <v>-4.2221999999999995E-4</v>
      </c>
      <c r="AE319" s="85">
        <f>'12peso'!AE319*'12var'!AE319/100</f>
        <v>1.8629999999999999E-3</v>
      </c>
      <c r="AF319" s="85">
        <f>'12peso'!AF319*'12var'!AF319/100</f>
        <v>-1.0282800000000001E-3</v>
      </c>
      <c r="AG319" s="85">
        <f>'12peso'!AG319*'12var'!AG319/100</f>
        <v>2.1360000000000003E-3</v>
      </c>
      <c r="AH319" s="85">
        <f>'12peso'!AH319*'12var'!AH319/100</f>
        <v>2.2107199999999998E-3</v>
      </c>
      <c r="AI319" s="85">
        <f>'12peso'!AI319*'12var'!AI319/100</f>
        <v>1.2348699999999999E-3</v>
      </c>
      <c r="AJ319" s="85">
        <f>'12peso'!AJ319*'12var'!AJ319/100</f>
        <v>2.3392E-3</v>
      </c>
      <c r="AK319" s="85">
        <f>'12peso'!AK319*'12var'!AK319/100</f>
        <v>1.7901E-3</v>
      </c>
      <c r="AL319" s="85">
        <f>'12peso'!AL319*'12var'!AL319/100</f>
        <v>-3.0580000000000001E-4</v>
      </c>
      <c r="AM319" s="85">
        <f>'12peso'!AM319*'12var'!AM319/100</f>
        <v>-1.92654E-3</v>
      </c>
      <c r="AN319" s="85">
        <f>'12peso'!AN319*'12var'!AN319/100</f>
        <v>-3.6828000000000002E-4</v>
      </c>
    </row>
    <row r="320" spans="1:40" x14ac:dyDescent="0.25">
      <c r="A320" s="64" t="str">
        <f>'12peso'!A320</f>
        <v>c</v>
      </c>
      <c r="B320" s="64" t="str">
        <f>'12peso'!B320</f>
        <v>sd</v>
      </c>
      <c r="C320" s="64" t="str">
        <f>'12peso'!C320</f>
        <v>i</v>
      </c>
      <c r="D320" s="64"/>
      <c r="E320" s="90">
        <f>'12peso'!E320</f>
        <v>4103005</v>
      </c>
      <c r="F320" s="88">
        <f>'12peso'!F320</f>
        <v>4103005</v>
      </c>
      <c r="G320" s="39" t="str">
        <f>'12peso'!G320</f>
        <v>Agasalho infantil</v>
      </c>
      <c r="H320" s="85">
        <f>'12peso'!H320*'12var'!H320/100</f>
        <v>3.1097999999999998E-4</v>
      </c>
      <c r="I320" s="85">
        <f>'12peso'!I320*'12var'!I320/100</f>
        <v>3.0729999999999999E-5</v>
      </c>
      <c r="J320" s="85">
        <f>'12peso'!J320*'12var'!J320/100</f>
        <v>1.01384E-3</v>
      </c>
      <c r="K320" s="85">
        <f>'12peso'!K320*'12var'!K320/100</f>
        <v>1.3588799999999998E-3</v>
      </c>
      <c r="L320" s="85">
        <f>'12peso'!L320*'12var'!L320/100</f>
        <v>1.71375E-3</v>
      </c>
      <c r="M320" s="85">
        <f>'12peso'!M320*'12var'!M320/100</f>
        <v>9.0815999999999998E-4</v>
      </c>
      <c r="N320" s="85">
        <f>'12peso'!N320*'12var'!N320/100</f>
        <v>-9.2544000000000003E-4</v>
      </c>
      <c r="O320" s="85">
        <f>'12peso'!O320*'12var'!O320/100</f>
        <v>-1.8799999999999999E-3</v>
      </c>
      <c r="P320" s="85">
        <f>'12peso'!P320*'12var'!P320/100</f>
        <v>-1.5750000000000001E-4</v>
      </c>
      <c r="Q320" s="85">
        <f>'12peso'!Q320*'12var'!Q320/100</f>
        <v>9.053799999999999E-4</v>
      </c>
      <c r="R320" s="85">
        <f>'12peso'!R320*'12var'!R320/100</f>
        <v>2.8086000000000002E-4</v>
      </c>
      <c r="S320" s="85">
        <f>'12peso'!S320*'12var'!S320/100</f>
        <v>4.8018000000000003E-4</v>
      </c>
      <c r="T320" s="85">
        <f>'12peso'!T320*'12var'!T320/100</f>
        <v>-1.4559999999999999E-4</v>
      </c>
      <c r="U320" s="85">
        <f>'12peso'!U320*'12var'!U320/100</f>
        <v>3.6369000000000006E-4</v>
      </c>
      <c r="V320" s="85">
        <f>'12peso'!V320*'12var'!V320/100</f>
        <v>2.9700000000000001E-4</v>
      </c>
      <c r="W320" s="85">
        <f>'12peso'!W320*'12var'!W320/100</f>
        <v>2.0295000000000001E-3</v>
      </c>
      <c r="X320" s="85">
        <f>'12peso'!X320*'12var'!X320/100</f>
        <v>1.1771899999999998E-3</v>
      </c>
      <c r="Y320" s="85">
        <f>'12peso'!Y320*'12var'!Y320/100</f>
        <v>-2.2991999999999999E-4</v>
      </c>
      <c r="Z320" s="85">
        <f>'12peso'!Z320*'12var'!Z320/100</f>
        <v>-7.6636000000000011E-4</v>
      </c>
      <c r="AA320" s="85">
        <f>'12peso'!AA320*'12var'!AA320/100</f>
        <v>-8.1432E-4</v>
      </c>
      <c r="AB320" s="85">
        <f>'12peso'!AB320*'12var'!AB320/100</f>
        <v>-9.2973999999999986E-4</v>
      </c>
      <c r="AC320" s="85">
        <f>'12peso'!AC320*'12var'!AC320/100</f>
        <v>4.5593999999999995E-4</v>
      </c>
      <c r="AD320" s="85">
        <f>'12peso'!AD320*'12var'!AD320/100</f>
        <v>-7.1840000000000003E-5</v>
      </c>
      <c r="AE320" s="85">
        <f>'12peso'!AE320*'12var'!AE320/100</f>
        <v>4.9506000000000007E-4</v>
      </c>
      <c r="AF320" s="85">
        <f>'12peso'!AF320*'12var'!AF320/100</f>
        <v>-4.7174000000000001E-4</v>
      </c>
      <c r="AG320" s="85">
        <f>'12peso'!AG320*'12var'!AG320/100</f>
        <v>6.2099999999999992E-4</v>
      </c>
      <c r="AH320" s="85">
        <f>'12peso'!AH320*'12var'!AH320/100</f>
        <v>4.4393999999999998E-4</v>
      </c>
      <c r="AI320" s="85">
        <f>'12peso'!AI320*'12var'!AI320/100</f>
        <v>5.7658000000000004E-4</v>
      </c>
      <c r="AJ320" s="85">
        <f>'12peso'!AJ320*'12var'!AJ320/100</f>
        <v>5.4264000000000005E-4</v>
      </c>
      <c r="AK320" s="85">
        <f>'12peso'!AK320*'12var'!AK320/100</f>
        <v>1.5087999999999998E-3</v>
      </c>
      <c r="AL320" s="85">
        <f>'12peso'!AL320*'12var'!AL320/100</f>
        <v>-7.0476999999999996E-4</v>
      </c>
      <c r="AM320" s="85">
        <f>'12peso'!AM320*'12var'!AM320/100</f>
        <v>-1.3624500000000001E-3</v>
      </c>
      <c r="AN320" s="85">
        <f>'12peso'!AN320*'12var'!AN320/100</f>
        <v>-1.70929E-3</v>
      </c>
    </row>
    <row r="321" spans="1:40" x14ac:dyDescent="0.25">
      <c r="A321" s="64" t="str">
        <f>'12peso'!A321</f>
        <v>c</v>
      </c>
      <c r="B321" s="64" t="str">
        <f>'12peso'!B321</f>
        <v>sd</v>
      </c>
      <c r="C321" s="64" t="str">
        <f>'12peso'!C321</f>
        <v>i</v>
      </c>
      <c r="D321" s="64"/>
      <c r="E321" s="90">
        <f>'12peso'!E321</f>
        <v>4103007</v>
      </c>
      <c r="F321" s="88">
        <f>'12peso'!F321</f>
        <v>4103007</v>
      </c>
      <c r="G321" s="39" t="str">
        <f>'12peso'!G321</f>
        <v>Vestido infantil</v>
      </c>
      <c r="H321" s="85">
        <f>'12peso'!H321*'12var'!H321/100</f>
        <v>-1.1158E-4</v>
      </c>
      <c r="I321" s="85">
        <f>'12peso'!I321*'12var'!I321/100</f>
        <v>-1.3288800000000002E-3</v>
      </c>
      <c r="J321" s="85">
        <f>'12peso'!J321*'12var'!J321/100</f>
        <v>-1.0075000000000001E-3</v>
      </c>
      <c r="K321" s="85">
        <f>'12peso'!K321*'12var'!K321/100</f>
        <v>8.5456000000000019E-4</v>
      </c>
      <c r="L321" s="85">
        <f>'12peso'!L321*'12var'!L321/100</f>
        <v>-2.7576E-4</v>
      </c>
      <c r="M321" s="85">
        <f>'12peso'!M321*'12var'!M321/100</f>
        <v>1.0654000000000002E-4</v>
      </c>
      <c r="N321" s="85">
        <f>'12peso'!N321*'12var'!N321/100</f>
        <v>5.7074999999999997E-4</v>
      </c>
      <c r="O321" s="85">
        <f>'12peso'!O321*'12var'!O321/100</f>
        <v>6.8670000000000005E-5</v>
      </c>
      <c r="P321" s="85">
        <f>'12peso'!P321*'12var'!P321/100</f>
        <v>-4.4899000000000002E-4</v>
      </c>
      <c r="Q321" s="85">
        <f>'12peso'!Q321*'12var'!Q321/100</f>
        <v>8.798399999999999E-4</v>
      </c>
      <c r="R321" s="85">
        <f>'12peso'!R321*'12var'!R321/100</f>
        <v>2.5703999999999999E-4</v>
      </c>
      <c r="S321" s="85">
        <f>'12peso'!S321*'12var'!S321/100</f>
        <v>1.2951600000000003E-3</v>
      </c>
      <c r="T321" s="85">
        <f>'12peso'!T321*'12var'!T321/100</f>
        <v>2.5080000000000002E-4</v>
      </c>
      <c r="U321" s="85">
        <f>'12peso'!U321*'12var'!U321/100</f>
        <v>1.4364E-4</v>
      </c>
      <c r="V321" s="85">
        <f>'12peso'!V321*'12var'!V321/100</f>
        <v>-1.7319000000000001E-4</v>
      </c>
      <c r="W321" s="85">
        <f>'12peso'!W321*'12var'!W321/100</f>
        <v>8.6651999999999996E-4</v>
      </c>
      <c r="X321" s="85">
        <f>'12peso'!X321*'12var'!X321/100</f>
        <v>5.9407999999999998E-4</v>
      </c>
      <c r="Y321" s="85">
        <f>'12peso'!Y321*'12var'!Y321/100</f>
        <v>1.0494499999999997E-3</v>
      </c>
      <c r="Z321" s="85">
        <f>'12peso'!Z321*'12var'!Z321/100</f>
        <v>1.2224E-4</v>
      </c>
      <c r="AA321" s="85">
        <f>'12peso'!AA321*'12var'!AA321/100</f>
        <v>-5.7374999999999993E-4</v>
      </c>
      <c r="AB321" s="85">
        <f>'12peso'!AB321*'12var'!AB321/100</f>
        <v>-4.2392000000000005E-4</v>
      </c>
      <c r="AC321" s="85">
        <f>'12peso'!AC321*'12var'!AC321/100</f>
        <v>5.7827000000000009E-4</v>
      </c>
      <c r="AD321" s="85">
        <f>'12peso'!AD321*'12var'!AD321/100</f>
        <v>8.2830000000000013E-4</v>
      </c>
      <c r="AE321" s="85">
        <f>'12peso'!AE321*'12var'!AE321/100</f>
        <v>2.6495000000000002E-4</v>
      </c>
      <c r="AF321" s="85">
        <f>'12peso'!AF321*'12var'!AF321/100</f>
        <v>-2.4416000000000005E-4</v>
      </c>
      <c r="AG321" s="85">
        <f>'12peso'!AG321*'12var'!AG321/100</f>
        <v>2.8728E-4</v>
      </c>
      <c r="AH321" s="85">
        <f>'12peso'!AH321*'12var'!AH321/100</f>
        <v>1.1913200000000001E-3</v>
      </c>
      <c r="AI321" s="85">
        <f>'12peso'!AI321*'12var'!AI321/100</f>
        <v>1.50282E-3</v>
      </c>
      <c r="AJ321" s="85">
        <f>'12peso'!AJ321*'12var'!AJ321/100</f>
        <v>1.2073299999999999E-3</v>
      </c>
      <c r="AK321" s="85">
        <f>'12peso'!AK321*'12var'!AK321/100</f>
        <v>5.5237999999999999E-4</v>
      </c>
      <c r="AL321" s="85">
        <f>'12peso'!AL321*'12var'!AL321/100</f>
        <v>-2.34E-4</v>
      </c>
      <c r="AM321" s="85">
        <f>'12peso'!AM321*'12var'!AM321/100</f>
        <v>-4.9013999999999991E-4</v>
      </c>
      <c r="AN321" s="85">
        <f>'12peso'!AN321*'12var'!AN321/100</f>
        <v>-3.1610999999999998E-4</v>
      </c>
    </row>
    <row r="322" spans="1:40" x14ac:dyDescent="0.25">
      <c r="A322" s="64" t="str">
        <f>'12peso'!A322</f>
        <v>c</v>
      </c>
      <c r="B322" s="64" t="str">
        <f>'12peso'!B322</f>
        <v>sd</v>
      </c>
      <c r="C322" s="64" t="str">
        <f>'12peso'!C322</f>
        <v>i</v>
      </c>
      <c r="D322" s="64"/>
      <c r="E322" s="90">
        <f>'12peso'!E322</f>
        <v>4103008</v>
      </c>
      <c r="F322" s="88">
        <f>'12peso'!F322</f>
        <v>4103008</v>
      </c>
      <c r="G322" s="39" t="str">
        <f>'12peso'!G322</f>
        <v>Bermuda e short infantil</v>
      </c>
      <c r="H322" s="85">
        <f>'12peso'!H322*'12var'!H322/100</f>
        <v>-8.0920000000000005E-5</v>
      </c>
      <c r="I322" s="85">
        <f>'12peso'!I322*'12var'!I322/100</f>
        <v>-5.7450000000000001E-5</v>
      </c>
      <c r="J322" s="85">
        <f>'12peso'!J322*'12var'!J322/100</f>
        <v>-2.84607E-3</v>
      </c>
      <c r="K322" s="85">
        <f>'12peso'!K322*'12var'!K322/100</f>
        <v>-8.7847999999999995E-4</v>
      </c>
      <c r="L322" s="85">
        <f>'12peso'!L322*'12var'!L322/100</f>
        <v>2.6304000000000003E-4</v>
      </c>
      <c r="M322" s="85">
        <f>'12peso'!M322*'12var'!M322/100</f>
        <v>-1.3784399999999999E-3</v>
      </c>
      <c r="N322" s="85">
        <f>'12peso'!N322*'12var'!N322/100</f>
        <v>-1.728E-4</v>
      </c>
      <c r="O322" s="85">
        <f>'12peso'!O322*'12var'!O322/100</f>
        <v>1.0408100000000001E-3</v>
      </c>
      <c r="P322" s="85">
        <f>'12peso'!P322*'12var'!P322/100</f>
        <v>1.96378E-3</v>
      </c>
      <c r="Q322" s="85">
        <f>'12peso'!Q322*'12var'!Q322/100</f>
        <v>3.0685199999999999E-3</v>
      </c>
      <c r="R322" s="85">
        <f>'12peso'!R322*'12var'!R322/100</f>
        <v>1.6293600000000001E-3</v>
      </c>
      <c r="S322" s="85">
        <f>'12peso'!S322*'12var'!S322/100</f>
        <v>1.0350000000000001E-3</v>
      </c>
      <c r="T322" s="85">
        <f>'12peso'!T322*'12var'!T322/100</f>
        <v>2.9301999999999996E-4</v>
      </c>
      <c r="U322" s="85">
        <f>'12peso'!U322*'12var'!U322/100</f>
        <v>3.5840000000000004E-4</v>
      </c>
      <c r="V322" s="85">
        <f>'12peso'!V322*'12var'!V322/100</f>
        <v>1.7760300000000001E-3</v>
      </c>
      <c r="W322" s="85">
        <f>'12peso'!W322*'12var'!W322/100</f>
        <v>-1.3209299999999999E-3</v>
      </c>
      <c r="X322" s="85">
        <f>'12peso'!X322*'12var'!X322/100</f>
        <v>-4.2180000000000001E-4</v>
      </c>
      <c r="Y322" s="85">
        <f>'12peso'!Y322*'12var'!Y322/100</f>
        <v>6.605999999999999E-4</v>
      </c>
      <c r="Z322" s="85">
        <f>'12peso'!Z322*'12var'!Z322/100</f>
        <v>1.2265500000000001E-3</v>
      </c>
      <c r="AA322" s="85">
        <f>'12peso'!AA322*'12var'!AA322/100</f>
        <v>2.4573999999999999E-4</v>
      </c>
      <c r="AB322" s="85">
        <f>'12peso'!AB322*'12var'!AB322/100</f>
        <v>8.4891999999999997E-4</v>
      </c>
      <c r="AC322" s="85">
        <f>'12peso'!AC322*'12var'!AC322/100</f>
        <v>1.2790799999999999E-3</v>
      </c>
      <c r="AD322" s="85">
        <f>'12peso'!AD322*'12var'!AD322/100</f>
        <v>6.5481999999999997E-4</v>
      </c>
      <c r="AE322" s="85">
        <f>'12peso'!AE322*'12var'!AE322/100</f>
        <v>1.3660900000000001E-3</v>
      </c>
      <c r="AF322" s="85">
        <f>'12peso'!AF322*'12var'!AF322/100</f>
        <v>5.7200000000000001E-5</v>
      </c>
      <c r="AG322" s="85">
        <f>'12peso'!AG322*'12var'!AG322/100</f>
        <v>1.2062799999999999E-3</v>
      </c>
      <c r="AH322" s="85">
        <f>'12peso'!AH322*'12var'!AH322/100</f>
        <v>5.3720999999999999E-4</v>
      </c>
      <c r="AI322" s="85">
        <f>'12peso'!AI322*'12var'!AI322/100</f>
        <v>3.1864000000000003E-4</v>
      </c>
      <c r="AJ322" s="85">
        <f>'12peso'!AJ322*'12var'!AJ322/100</f>
        <v>-2.9483999999999999E-4</v>
      </c>
      <c r="AK322" s="85">
        <f>'12peso'!AK322*'12var'!AK322/100</f>
        <v>1.2037500000000002E-3</v>
      </c>
      <c r="AL322" s="85">
        <f>'12peso'!AL322*'12var'!AL322/100</f>
        <v>5.8863999999999997E-4</v>
      </c>
      <c r="AM322" s="85">
        <f>'12peso'!AM322*'12var'!AM322/100</f>
        <v>2.2780000000000002E-5</v>
      </c>
      <c r="AN322" s="85">
        <f>'12peso'!AN322*'12var'!AN322/100</f>
        <v>6.1344000000000014E-4</v>
      </c>
    </row>
    <row r="323" spans="1:40" x14ac:dyDescent="0.25">
      <c r="A323" s="64" t="str">
        <f>'12peso'!A323</f>
        <v>c</v>
      </c>
      <c r="B323" s="64" t="str">
        <f>'12peso'!B323</f>
        <v>sd</v>
      </c>
      <c r="C323" s="64" t="str">
        <f>'12peso'!C323</f>
        <v>i</v>
      </c>
      <c r="D323" s="64"/>
      <c r="E323" s="90">
        <f>'12peso'!E323</f>
        <v>4103011</v>
      </c>
      <c r="F323" s="88">
        <f>'12peso'!F323</f>
        <v>4103011</v>
      </c>
      <c r="G323" s="39" t="str">
        <f>'12peso'!G323</f>
        <v>Camisa / camiseta infantil</v>
      </c>
      <c r="H323" s="85">
        <f>'12peso'!H323*'12var'!H323/100</f>
        <v>-3.2211200000000005E-3</v>
      </c>
      <c r="I323" s="85">
        <f>'12peso'!I323*'12var'!I323/100</f>
        <v>4.4981100000000005E-3</v>
      </c>
      <c r="J323" s="85">
        <f>'12peso'!J323*'12var'!J323/100</f>
        <v>-6.8663999999999999E-3</v>
      </c>
      <c r="K323" s="85">
        <f>'12peso'!K323*'12var'!K323/100</f>
        <v>3.6218000000000005E-3</v>
      </c>
      <c r="L323" s="85">
        <f>'12peso'!L323*'12var'!L323/100</f>
        <v>4.0938399999999996E-3</v>
      </c>
      <c r="M323" s="85">
        <f>'12peso'!M323*'12var'!M323/100</f>
        <v>2.9483999999999999E-3</v>
      </c>
      <c r="N323" s="85">
        <f>'12peso'!N323*'12var'!N323/100</f>
        <v>-1.4023799999999999E-3</v>
      </c>
      <c r="O323" s="85">
        <f>'12peso'!O323*'12var'!O323/100</f>
        <v>2.3530499999999998E-3</v>
      </c>
      <c r="P323" s="85">
        <f>'12peso'!P323*'12var'!P323/100</f>
        <v>2.8470000000000001E-3</v>
      </c>
      <c r="Q323" s="85">
        <f>'12peso'!Q323*'12var'!Q323/100</f>
        <v>5.5464599999999996E-3</v>
      </c>
      <c r="R323" s="85">
        <f>'12peso'!R323*'12var'!R323/100</f>
        <v>4.9249000000000005E-4</v>
      </c>
      <c r="S323" s="85">
        <f>'12peso'!S323*'12var'!S323/100</f>
        <v>2.9128399999999999E-3</v>
      </c>
      <c r="T323" s="85">
        <f>'12peso'!T323*'12var'!T323/100</f>
        <v>-1.1564000000000001E-3</v>
      </c>
      <c r="U323" s="85">
        <f>'12peso'!U323*'12var'!U323/100</f>
        <v>1.62678E-3</v>
      </c>
      <c r="V323" s="85">
        <f>'12peso'!V323*'12var'!V323/100</f>
        <v>-3.9956000000000003E-4</v>
      </c>
      <c r="W323" s="85">
        <f>'12peso'!W323*'12var'!W323/100</f>
        <v>3.5166400000000001E-3</v>
      </c>
      <c r="X323" s="85">
        <f>'12peso'!X323*'12var'!X323/100</f>
        <v>2.4552999999999997E-3</v>
      </c>
      <c r="Y323" s="85">
        <f>'12peso'!Y323*'12var'!Y323/100</f>
        <v>1.3771199999999999E-3</v>
      </c>
      <c r="Z323" s="85">
        <f>'12peso'!Z323*'12var'!Z323/100</f>
        <v>-2.4733600000000004E-3</v>
      </c>
      <c r="AA323" s="85">
        <f>'12peso'!AA323*'12var'!AA323/100</f>
        <v>4.4744999999999993E-3</v>
      </c>
      <c r="AB323" s="85">
        <f>'12peso'!AB323*'12var'!AB323/100</f>
        <v>3.5233599999999997E-3</v>
      </c>
      <c r="AC323" s="85">
        <f>'12peso'!AC323*'12var'!AC323/100</f>
        <v>2.0682299999999999E-3</v>
      </c>
      <c r="AD323" s="85">
        <f>'12peso'!AD323*'12var'!AD323/100</f>
        <v>6.7091000000000015E-4</v>
      </c>
      <c r="AE323" s="85">
        <f>'12peso'!AE323*'12var'!AE323/100</f>
        <v>3.2580800000000004E-3</v>
      </c>
      <c r="AF323" s="85">
        <f>'12peso'!AF323*'12var'!AF323/100</f>
        <v>-2.23288E-3</v>
      </c>
      <c r="AG323" s="85">
        <f>'12peso'!AG323*'12var'!AG323/100</f>
        <v>2.6960700000000001E-3</v>
      </c>
      <c r="AH323" s="85">
        <f>'12peso'!AH323*'12var'!AH323/100</f>
        <v>3.4884E-3</v>
      </c>
      <c r="AI323" s="85">
        <f>'12peso'!AI323*'12var'!AI323/100</f>
        <v>7.2900000000000005E-4</v>
      </c>
      <c r="AJ323" s="85">
        <f>'12peso'!AJ323*'12var'!AJ323/100</f>
        <v>2.9030000000000002E-3</v>
      </c>
      <c r="AK323" s="85">
        <f>'12peso'!AK323*'12var'!AK323/100</f>
        <v>9.6294000000000002E-4</v>
      </c>
      <c r="AL323" s="85">
        <f>'12peso'!AL323*'12var'!AL323/100</f>
        <v>-1.1659999999999999E-3</v>
      </c>
      <c r="AM323" s="85">
        <f>'12peso'!AM323*'12var'!AM323/100</f>
        <v>-2.7587999999999996E-3</v>
      </c>
      <c r="AN323" s="85">
        <f>'12peso'!AN323*'12var'!AN323/100</f>
        <v>1.9796099999999997E-3</v>
      </c>
    </row>
    <row r="324" spans="1:40" x14ac:dyDescent="0.25">
      <c r="A324" s="64" t="str">
        <f>'12peso'!A324</f>
        <v>c</v>
      </c>
      <c r="B324" s="64" t="str">
        <f>'12peso'!B324</f>
        <v>sd</v>
      </c>
      <c r="C324" s="64" t="str">
        <f>'12peso'!C324</f>
        <v>i</v>
      </c>
      <c r="D324" s="64"/>
      <c r="E324" s="90">
        <f>'12peso'!E324</f>
        <v>4103031</v>
      </c>
      <c r="F324" s="88">
        <f>'12peso'!F324</f>
        <v>4103031</v>
      </c>
      <c r="G324" s="39" t="str">
        <f>'12peso'!G324</f>
        <v>Conjunto infantil</v>
      </c>
      <c r="H324" s="85">
        <f>'12peso'!H324*'12var'!H324/100</f>
        <v>1.3122000000000001E-4</v>
      </c>
      <c r="I324" s="85">
        <f>'12peso'!I324*'12var'!I324/100</f>
        <v>-4.6464E-4</v>
      </c>
      <c r="J324" s="85">
        <f>'12peso'!J324*'12var'!J324/100</f>
        <v>-7.9825999999999996E-4</v>
      </c>
      <c r="K324" s="85">
        <f>'12peso'!K324*'12var'!K324/100</f>
        <v>1.5912000000000004E-4</v>
      </c>
      <c r="L324" s="85">
        <f>'12peso'!L324*'12var'!L324/100</f>
        <v>-4.7633999999999996E-4</v>
      </c>
      <c r="M324" s="85">
        <f>'12peso'!M324*'12var'!M324/100</f>
        <v>8.3902E-4</v>
      </c>
      <c r="N324" s="85">
        <f>'12peso'!N324*'12var'!N324/100</f>
        <v>7.0350000000000002E-5</v>
      </c>
      <c r="O324" s="85">
        <f>'12peso'!O324*'12var'!O324/100</f>
        <v>5.2416000000000008E-4</v>
      </c>
      <c r="P324" s="85">
        <f>'12peso'!P324*'12var'!P324/100</f>
        <v>4.3803000000000001E-4</v>
      </c>
      <c r="Q324" s="85">
        <f>'12peso'!Q324*'12var'!Q324/100</f>
        <v>-4.2007999999999998E-4</v>
      </c>
      <c r="R324" s="85">
        <f>'12peso'!R324*'12var'!R324/100</f>
        <v>7.4865000000000001E-4</v>
      </c>
      <c r="S324" s="85">
        <f>'12peso'!S324*'12var'!S324/100</f>
        <v>8.319E-4</v>
      </c>
      <c r="T324" s="85">
        <f>'12peso'!T324*'12var'!T324/100</f>
        <v>5.1666000000000006E-4</v>
      </c>
      <c r="U324" s="85">
        <f>'12peso'!U324*'12var'!U324/100</f>
        <v>3.8000000000000008E-4</v>
      </c>
      <c r="V324" s="85">
        <f>'12peso'!V324*'12var'!V324/100</f>
        <v>-2.8024999999999995E-4</v>
      </c>
      <c r="W324" s="85">
        <f>'12peso'!W324*'12var'!W324/100</f>
        <v>-1.504E-4</v>
      </c>
      <c r="X324" s="85">
        <f>'12peso'!X324*'12var'!X324/100</f>
        <v>-1.7242000000000001E-4</v>
      </c>
      <c r="Y324" s="85">
        <f>'12peso'!Y324*'12var'!Y324/100</f>
        <v>-1.8941999999999996E-4</v>
      </c>
      <c r="Z324" s="85">
        <f>'12peso'!Z324*'12var'!Z324/100</f>
        <v>4.6920000000000002E-4</v>
      </c>
      <c r="AA324" s="85">
        <f>'12peso'!AA324*'12var'!AA324/100</f>
        <v>3.9903999999999997E-4</v>
      </c>
      <c r="AB324" s="85">
        <f>'12peso'!AB324*'12var'!AB324/100</f>
        <v>3.5025000000000003E-4</v>
      </c>
      <c r="AC324" s="85">
        <f>'12peso'!AC324*'12var'!AC324/100</f>
        <v>3.7051E-4</v>
      </c>
      <c r="AD324" s="85">
        <f>'12peso'!AD324*'12var'!AD324/100</f>
        <v>9.3999999999999998E-6</v>
      </c>
      <c r="AE324" s="85">
        <f>'12peso'!AE324*'12var'!AE324/100</f>
        <v>2.2416E-4</v>
      </c>
      <c r="AF324" s="85">
        <f>'12peso'!AF324*'12var'!AF324/100</f>
        <v>7.3899000000000002E-4</v>
      </c>
      <c r="AG324" s="85">
        <f>'12peso'!AG324*'12var'!AG324/100</f>
        <v>6.0915000000000003E-4</v>
      </c>
      <c r="AH324" s="85">
        <f>'12peso'!AH324*'12var'!AH324/100</f>
        <v>-6.1776000000000008E-4</v>
      </c>
      <c r="AI324" s="85">
        <f>'12peso'!AI324*'12var'!AI324/100</f>
        <v>-2.0152000000000001E-4</v>
      </c>
      <c r="AJ324" s="85">
        <f>'12peso'!AJ324*'12var'!AJ324/100</f>
        <v>-4.5299999999999998E-6</v>
      </c>
      <c r="AK324" s="85">
        <f>'12peso'!AK324*'12var'!AK324/100</f>
        <v>6.8849999999999998E-4</v>
      </c>
      <c r="AL324" s="85">
        <f>'12peso'!AL324*'12var'!AL324/100</f>
        <v>-4.0949999999999999E-5</v>
      </c>
      <c r="AM324" s="85">
        <f>'12peso'!AM324*'12var'!AM324/100</f>
        <v>9.4640000000000002E-4</v>
      </c>
      <c r="AN324" s="85">
        <f>'12peso'!AN324*'12var'!AN324/100</f>
        <v>5.9727000000000001E-4</v>
      </c>
    </row>
    <row r="325" spans="1:40" x14ac:dyDescent="0.25">
      <c r="A325" s="64">
        <f>'12peso'!A325</f>
        <v>0</v>
      </c>
      <c r="B325" s="64">
        <f>'12peso'!B325</f>
        <v>0</v>
      </c>
      <c r="C325" s="64">
        <f>'12peso'!C325</f>
        <v>0</v>
      </c>
      <c r="D325" s="64"/>
      <c r="E325" s="113">
        <f>'12peso'!E325</f>
        <v>4200000</v>
      </c>
      <c r="F325" s="114">
        <f>'12peso'!F325</f>
        <v>42</v>
      </c>
      <c r="G325" s="99" t="str">
        <f>'12peso'!G325</f>
        <v>Calçados e acessórios</v>
      </c>
      <c r="H325" s="85">
        <f>'12peso'!H325*'12var'!H325/100</f>
        <v>1.9213000000000002E-4</v>
      </c>
      <c r="I325" s="85">
        <f>'12peso'!I325*'12var'!I325/100</f>
        <v>-9.364879999999999E-3</v>
      </c>
      <c r="J325" s="85">
        <f>'12peso'!J325*'12var'!J325/100</f>
        <v>1.3253100000000001E-3</v>
      </c>
      <c r="K325" s="85">
        <f>'12peso'!K325*'12var'!K325/100</f>
        <v>2.3251919999999999E-2</v>
      </c>
      <c r="L325" s="85">
        <f>'12peso'!L325*'12var'!L325/100</f>
        <v>2.1297920000000001E-2</v>
      </c>
      <c r="M325" s="85">
        <f>'12peso'!M325*'12var'!M325/100</f>
        <v>-7.6623999999999995E-4</v>
      </c>
      <c r="N325" s="85">
        <f>'12peso'!N325*'12var'!N325/100</f>
        <v>1.7219700000000001E-2</v>
      </c>
      <c r="O325" s="85">
        <f>'12peso'!O325*'12var'!O325/100</f>
        <v>9.4182899999999993E-3</v>
      </c>
      <c r="P325" s="85">
        <f>'12peso'!P325*'12var'!P325/100</f>
        <v>2.03891E-2</v>
      </c>
      <c r="Q325" s="85">
        <f>'12peso'!Q325*'12var'!Q325/100</f>
        <v>2.8992E-2</v>
      </c>
      <c r="R325" s="85">
        <f>'12peso'!R325*'12var'!R325/100</f>
        <v>1.579581E-2</v>
      </c>
      <c r="S325" s="85">
        <f>'12peso'!S325*'12var'!S325/100</f>
        <v>1.3872689999999998E-2</v>
      </c>
      <c r="T325" s="85">
        <f>'12peso'!T325*'12var'!T325/100</f>
        <v>2.3431199999999998E-3</v>
      </c>
      <c r="U325" s="85">
        <f>'12peso'!U325*'12var'!U325/100</f>
        <v>3.6827699999999997E-3</v>
      </c>
      <c r="V325" s="85">
        <f>'12peso'!V325*'12var'!V325/100</f>
        <v>1.3512799999999998E-2</v>
      </c>
      <c r="W325" s="85">
        <f>'12peso'!W325*'12var'!W325/100</f>
        <v>-3.8690000000000003E-4</v>
      </c>
      <c r="X325" s="85">
        <f>'12peso'!X325*'12var'!X325/100</f>
        <v>2.2313760000000002E-2</v>
      </c>
      <c r="Y325" s="85">
        <f>'12peso'!Y325*'12var'!Y325/100</f>
        <v>-9.6945000000000006E-4</v>
      </c>
      <c r="Z325" s="85">
        <f>'12peso'!Z325*'12var'!Z325/100</f>
        <v>-1.9332999999999999E-4</v>
      </c>
      <c r="AA325" s="85">
        <f>'12peso'!AA325*'12var'!AA325/100</f>
        <v>-2.12553E-3</v>
      </c>
      <c r="AB325" s="85">
        <f>'12peso'!AB325*'12var'!AB325/100</f>
        <v>1.11679E-2</v>
      </c>
      <c r="AC325" s="85">
        <f>'12peso'!AC325*'12var'!AC325/100</f>
        <v>1.9877970000000002E-2</v>
      </c>
      <c r="AD325" s="85">
        <f>'12peso'!AD325*'12var'!AD325/100</f>
        <v>1.512264E-2</v>
      </c>
      <c r="AE325" s="85">
        <f>'12peso'!AE325*'12var'!AE325/100</f>
        <v>1.1467239999999998E-2</v>
      </c>
      <c r="AF325" s="85">
        <f>'12peso'!AF325*'12var'!AF325/100</f>
        <v>1.16742E-3</v>
      </c>
      <c r="AG325" s="85">
        <f>'12peso'!AG325*'12var'!AG325/100</f>
        <v>-1.2389760000000001E-2</v>
      </c>
      <c r="AH325" s="85">
        <f>'12peso'!AH325*'12var'!AH325/100</f>
        <v>4.9678200000000004E-3</v>
      </c>
      <c r="AI325" s="85">
        <f>'12peso'!AI325*'12var'!AI325/100</f>
        <v>6.8356799999999994E-3</v>
      </c>
      <c r="AJ325" s="85">
        <f>'12peso'!AJ325*'12var'!AJ325/100</f>
        <v>1.0977079999999998E-2</v>
      </c>
      <c r="AK325" s="85">
        <f>'12peso'!AK325*'12var'!AK325/100</f>
        <v>1.4967340000000001E-2</v>
      </c>
      <c r="AL325" s="85">
        <f>'12peso'!AL325*'12var'!AL325/100</f>
        <v>3.8038000000000004E-4</v>
      </c>
      <c r="AM325" s="85">
        <f>'12peso'!AM325*'12var'!AM325/100</f>
        <v>1.5215999999999999E-3</v>
      </c>
      <c r="AN325" s="85">
        <f>'12peso'!AN325*'12var'!AN325/100</f>
        <v>1.5759209999999999E-2</v>
      </c>
    </row>
    <row r="326" spans="1:40" x14ac:dyDescent="0.25">
      <c r="A326" s="64">
        <f>'12peso'!A326</f>
        <v>0</v>
      </c>
      <c r="B326" s="64">
        <f>'12peso'!B326</f>
        <v>0</v>
      </c>
      <c r="C326" s="64">
        <f>'12peso'!C326</f>
        <v>0</v>
      </c>
      <c r="D326" s="64"/>
      <c r="E326" s="113">
        <f>'12peso'!E326</f>
        <v>4201000</v>
      </c>
      <c r="F326" s="114">
        <f>'12peso'!F326</f>
        <v>4201</v>
      </c>
      <c r="G326" s="99" t="str">
        <f>'12peso'!G326</f>
        <v>Calçados e acessórios</v>
      </c>
      <c r="H326" s="85">
        <f>'12peso'!H326*'12var'!H326/100</f>
        <v>1.9213000000000002E-4</v>
      </c>
      <c r="I326" s="85">
        <f>'12peso'!I326*'12var'!I326/100</f>
        <v>-9.364879999999999E-3</v>
      </c>
      <c r="J326" s="85">
        <f>'12peso'!J326*'12var'!J326/100</f>
        <v>1.3253100000000001E-3</v>
      </c>
      <c r="K326" s="85">
        <f>'12peso'!K326*'12var'!K326/100</f>
        <v>2.3251919999999999E-2</v>
      </c>
      <c r="L326" s="85">
        <f>'12peso'!L326*'12var'!L326/100</f>
        <v>2.1297920000000001E-2</v>
      </c>
      <c r="M326" s="85">
        <f>'12peso'!M326*'12var'!M326/100</f>
        <v>-7.6623999999999995E-4</v>
      </c>
      <c r="N326" s="85">
        <f>'12peso'!N326*'12var'!N326/100</f>
        <v>1.7219700000000001E-2</v>
      </c>
      <c r="O326" s="85">
        <f>'12peso'!O326*'12var'!O326/100</f>
        <v>9.4182899999999993E-3</v>
      </c>
      <c r="P326" s="85">
        <f>'12peso'!P326*'12var'!P326/100</f>
        <v>2.03891E-2</v>
      </c>
      <c r="Q326" s="85">
        <f>'12peso'!Q326*'12var'!Q326/100</f>
        <v>2.8992E-2</v>
      </c>
      <c r="R326" s="85">
        <f>'12peso'!R326*'12var'!R326/100</f>
        <v>1.579581E-2</v>
      </c>
      <c r="S326" s="85">
        <f>'12peso'!S326*'12var'!S326/100</f>
        <v>1.3872689999999998E-2</v>
      </c>
      <c r="T326" s="85">
        <f>'12peso'!T326*'12var'!T326/100</f>
        <v>2.3431199999999998E-3</v>
      </c>
      <c r="U326" s="85">
        <f>'12peso'!U326*'12var'!U326/100</f>
        <v>3.6827699999999997E-3</v>
      </c>
      <c r="V326" s="85">
        <f>'12peso'!V326*'12var'!V326/100</f>
        <v>1.3512799999999998E-2</v>
      </c>
      <c r="W326" s="85">
        <f>'12peso'!W326*'12var'!W326/100</f>
        <v>-3.8690000000000003E-4</v>
      </c>
      <c r="X326" s="85">
        <f>'12peso'!X326*'12var'!X326/100</f>
        <v>2.2313760000000002E-2</v>
      </c>
      <c r="Y326" s="85">
        <f>'12peso'!Y326*'12var'!Y326/100</f>
        <v>-9.6945000000000006E-4</v>
      </c>
      <c r="Z326" s="85">
        <f>'12peso'!Z326*'12var'!Z326/100</f>
        <v>-1.9332999999999999E-4</v>
      </c>
      <c r="AA326" s="85">
        <f>'12peso'!AA326*'12var'!AA326/100</f>
        <v>-2.12553E-3</v>
      </c>
      <c r="AB326" s="85">
        <f>'12peso'!AB326*'12var'!AB326/100</f>
        <v>1.11679E-2</v>
      </c>
      <c r="AC326" s="85">
        <f>'12peso'!AC326*'12var'!AC326/100</f>
        <v>1.9877970000000002E-2</v>
      </c>
      <c r="AD326" s="85">
        <f>'12peso'!AD326*'12var'!AD326/100</f>
        <v>1.512264E-2</v>
      </c>
      <c r="AE326" s="85">
        <f>'12peso'!AE326*'12var'!AE326/100</f>
        <v>1.1467239999999998E-2</v>
      </c>
      <c r="AF326" s="85">
        <f>'12peso'!AF326*'12var'!AF326/100</f>
        <v>1.16742E-3</v>
      </c>
      <c r="AG326" s="85">
        <f>'12peso'!AG326*'12var'!AG326/100</f>
        <v>-1.2389760000000001E-2</v>
      </c>
      <c r="AH326" s="85">
        <f>'12peso'!AH326*'12var'!AH326/100</f>
        <v>4.9678200000000004E-3</v>
      </c>
      <c r="AI326" s="85">
        <f>'12peso'!AI326*'12var'!AI326/100</f>
        <v>6.8356799999999994E-3</v>
      </c>
      <c r="AJ326" s="85">
        <f>'12peso'!AJ326*'12var'!AJ326/100</f>
        <v>1.0977079999999998E-2</v>
      </c>
      <c r="AK326" s="85">
        <f>'12peso'!AK326*'12var'!AK326/100</f>
        <v>1.4967340000000001E-2</v>
      </c>
      <c r="AL326" s="85">
        <f>'12peso'!AL326*'12var'!AL326/100</f>
        <v>3.8038000000000004E-4</v>
      </c>
      <c r="AM326" s="85">
        <f>'12peso'!AM326*'12var'!AM326/100</f>
        <v>1.5215999999999999E-3</v>
      </c>
      <c r="AN326" s="85">
        <f>'12peso'!AN326*'12var'!AN326/100</f>
        <v>1.5759209999999999E-2</v>
      </c>
    </row>
    <row r="327" spans="1:40" x14ac:dyDescent="0.25">
      <c r="A327" s="64" t="str">
        <f>'12peso'!A327</f>
        <v>c</v>
      </c>
      <c r="B327" s="64" t="str">
        <f>'12peso'!B327</f>
        <v>sd</v>
      </c>
      <c r="C327" s="64" t="str">
        <f>'12peso'!C327</f>
        <v>i</v>
      </c>
      <c r="D327" s="64"/>
      <c r="E327" s="90">
        <f>'12peso'!E327</f>
        <v>4201002</v>
      </c>
      <c r="F327" s="88">
        <f>'12peso'!F327</f>
        <v>4201002</v>
      </c>
      <c r="G327" s="39" t="str">
        <f>'12peso'!G327</f>
        <v>Sapato masculino</v>
      </c>
      <c r="H327" s="85">
        <f>'12peso'!H327*'12var'!H327/100</f>
        <v>-1.69695E-3</v>
      </c>
      <c r="I327" s="85">
        <f>'12peso'!I327*'12var'!I327/100</f>
        <v>-4.1339999999999994E-5</v>
      </c>
      <c r="J327" s="85">
        <f>'12peso'!J327*'12var'!J327/100</f>
        <v>5.7624000000000011E-4</v>
      </c>
      <c r="K327" s="85">
        <f>'12peso'!K327*'12var'!K327/100</f>
        <v>2.6767000000000002E-3</v>
      </c>
      <c r="L327" s="85">
        <f>'12peso'!L327*'12var'!L327/100</f>
        <v>6.3433800000000009E-3</v>
      </c>
      <c r="M327" s="85">
        <f>'12peso'!M327*'12var'!M327/100</f>
        <v>-2.1279999999999997E-3</v>
      </c>
      <c r="N327" s="85">
        <f>'12peso'!N327*'12var'!N327/100</f>
        <v>2.526E-3</v>
      </c>
      <c r="O327" s="85">
        <f>'12peso'!O327*'12var'!O327/100</f>
        <v>1.08171E-3</v>
      </c>
      <c r="P327" s="85">
        <f>'12peso'!P327*'12var'!P327/100</f>
        <v>2.9721999999999999E-3</v>
      </c>
      <c r="Q327" s="85">
        <f>'12peso'!Q327*'12var'!Q327/100</f>
        <v>1.37024E-3</v>
      </c>
      <c r="R327" s="85">
        <f>'12peso'!R327*'12var'!R327/100</f>
        <v>2.3990400000000003E-3</v>
      </c>
      <c r="S327" s="85">
        <f>'12peso'!S327*'12var'!S327/100</f>
        <v>7.9624000000000003E-4</v>
      </c>
      <c r="T327" s="85">
        <f>'12peso'!T327*'12var'!T327/100</f>
        <v>2.143E-4</v>
      </c>
      <c r="U327" s="85">
        <f>'12peso'!U327*'12var'!U327/100</f>
        <v>2.1057300000000001E-3</v>
      </c>
      <c r="V327" s="85">
        <f>'12peso'!V327*'12var'!V327/100</f>
        <v>1.9428500000000001E-3</v>
      </c>
      <c r="W327" s="85">
        <f>'12peso'!W327*'12var'!W327/100</f>
        <v>8.1472000000000001E-4</v>
      </c>
      <c r="X327" s="85">
        <f>'12peso'!X327*'12var'!X327/100</f>
        <v>1.0490899999999999E-3</v>
      </c>
      <c r="Y327" s="85">
        <f>'12peso'!Y327*'12var'!Y327/100</f>
        <v>7.7147999999999995E-4</v>
      </c>
      <c r="Z327" s="85">
        <f>'12peso'!Z327*'12var'!Z327/100</f>
        <v>-1.6746600000000001E-3</v>
      </c>
      <c r="AA327" s="85">
        <f>'12peso'!AA327*'12var'!AA327/100</f>
        <v>1.2767999999999997E-4</v>
      </c>
      <c r="AB327" s="85">
        <f>'12peso'!AB327*'12var'!AB327/100</f>
        <v>-1.2744000000000001E-4</v>
      </c>
      <c r="AC327" s="85">
        <f>'12peso'!AC327*'12var'!AC327/100</f>
        <v>3.4702399999999999E-3</v>
      </c>
      <c r="AD327" s="85">
        <f>'12peso'!AD327*'12var'!AD327/100</f>
        <v>2.1807599999999999E-3</v>
      </c>
      <c r="AE327" s="85">
        <f>'12peso'!AE327*'12var'!AE327/100</f>
        <v>2.2994299999999999E-3</v>
      </c>
      <c r="AF327" s="85">
        <f>'12peso'!AF327*'12var'!AF327/100</f>
        <v>-1.5485099999999999E-3</v>
      </c>
      <c r="AG327" s="85">
        <f>'12peso'!AG327*'12var'!AG327/100</f>
        <v>6.8895999999999996E-4</v>
      </c>
      <c r="AH327" s="85">
        <f>'12peso'!AH327*'12var'!AH327/100</f>
        <v>-1.09446E-3</v>
      </c>
      <c r="AI327" s="85">
        <f>'12peso'!AI327*'12var'!AI327/100</f>
        <v>6.1392999999999994E-4</v>
      </c>
      <c r="AJ327" s="85">
        <f>'12peso'!AJ327*'12var'!AJ327/100</f>
        <v>2.6349999999999998E-3</v>
      </c>
      <c r="AK327" s="85">
        <f>'12peso'!AK327*'12var'!AK327/100</f>
        <v>2.0815199999999999E-3</v>
      </c>
      <c r="AL327" s="85">
        <f>'12peso'!AL327*'12var'!AL327/100</f>
        <v>2.5632000000000004E-4</v>
      </c>
      <c r="AM327" s="85">
        <f>'12peso'!AM327*'12var'!AM327/100</f>
        <v>2.9076800000000002E-3</v>
      </c>
      <c r="AN327" s="85">
        <f>'12peso'!AN327*'12var'!AN327/100</f>
        <v>-1.081E-4</v>
      </c>
    </row>
    <row r="328" spans="1:40" x14ac:dyDescent="0.25">
      <c r="A328" s="64" t="str">
        <f>'12peso'!A328</f>
        <v>c</v>
      </c>
      <c r="B328" s="64" t="str">
        <f>'12peso'!B328</f>
        <v>sd</v>
      </c>
      <c r="C328" s="64" t="str">
        <f>'12peso'!C328</f>
        <v>i</v>
      </c>
      <c r="D328" s="64"/>
      <c r="E328" s="90">
        <f>'12peso'!E328</f>
        <v>4201003</v>
      </c>
      <c r="F328" s="88">
        <f>'12peso'!F328</f>
        <v>4201003</v>
      </c>
      <c r="G328" s="39" t="str">
        <f>'12peso'!G328</f>
        <v>Sapato feminino</v>
      </c>
      <c r="H328" s="85">
        <f>'12peso'!H328*'12var'!H328/100</f>
        <v>1.3669499999999998E-3</v>
      </c>
      <c r="I328" s="85">
        <f>'12peso'!I328*'12var'!I328/100</f>
        <v>2.0999999999999998E-4</v>
      </c>
      <c r="J328" s="85">
        <f>'12peso'!J328*'12var'!J328/100</f>
        <v>-1.2201E-3</v>
      </c>
      <c r="K328" s="85">
        <f>'12peso'!K328*'12var'!K328/100</f>
        <v>5.9632399999999999E-3</v>
      </c>
      <c r="L328" s="85">
        <f>'12peso'!L328*'12var'!L328/100</f>
        <v>5.2559999999999994E-3</v>
      </c>
      <c r="M328" s="85">
        <f>'12peso'!M328*'12var'!M328/100</f>
        <v>-1.1337600000000001E-3</v>
      </c>
      <c r="N328" s="85">
        <f>'12peso'!N328*'12var'!N328/100</f>
        <v>5.2582100000000001E-3</v>
      </c>
      <c r="O328" s="85">
        <f>'12peso'!O328*'12var'!O328/100</f>
        <v>-5.6342799999999993E-3</v>
      </c>
      <c r="P328" s="85">
        <f>'12peso'!P328*'12var'!P328/100</f>
        <v>6.32776E-3</v>
      </c>
      <c r="Q328" s="85">
        <f>'12peso'!Q328*'12var'!Q328/100</f>
        <v>7.7150200000000004E-3</v>
      </c>
      <c r="R328" s="85">
        <f>'12peso'!R328*'12var'!R328/100</f>
        <v>4.0275199999999997E-3</v>
      </c>
      <c r="S328" s="85">
        <f>'12peso'!S328*'12var'!S328/100</f>
        <v>5.3487200000000004E-3</v>
      </c>
      <c r="T328" s="85">
        <f>'12peso'!T328*'12var'!T328/100</f>
        <v>-3.6763999999999998E-3</v>
      </c>
      <c r="U328" s="85">
        <f>'12peso'!U328*'12var'!U328/100</f>
        <v>-1.64358E-3</v>
      </c>
      <c r="V328" s="85">
        <f>'12peso'!V328*'12var'!V328/100</f>
        <v>3.3592000000000001E-3</v>
      </c>
      <c r="W328" s="85">
        <f>'12peso'!W328*'12var'!W328/100</f>
        <v>2.0962699999999999E-3</v>
      </c>
      <c r="X328" s="85">
        <f>'12peso'!X328*'12var'!X328/100</f>
        <v>6.7881399999999989E-3</v>
      </c>
      <c r="Y328" s="85">
        <f>'12peso'!Y328*'12var'!Y328/100</f>
        <v>1.8045000000000002E-4</v>
      </c>
      <c r="Z328" s="85">
        <f>'12peso'!Z328*'12var'!Z328/100</f>
        <v>-2.5213999999999996E-3</v>
      </c>
      <c r="AA328" s="85">
        <f>'12peso'!AA328*'12var'!AA328/100</f>
        <v>8.2225000000000006E-4</v>
      </c>
      <c r="AB328" s="85">
        <f>'12peso'!AB328*'12var'!AB328/100</f>
        <v>-1.39386E-3</v>
      </c>
      <c r="AC328" s="85">
        <f>'12peso'!AC328*'12var'!AC328/100</f>
        <v>7.094E-4</v>
      </c>
      <c r="AD328" s="85">
        <f>'12peso'!AD328*'12var'!AD328/100</f>
        <v>1.1308799999999999E-3</v>
      </c>
      <c r="AE328" s="85">
        <f>'12peso'!AE328*'12var'!AE328/100</f>
        <v>-7.7572000000000003E-4</v>
      </c>
      <c r="AF328" s="85">
        <f>'12peso'!AF328*'12var'!AF328/100</f>
        <v>4.5344000000000005E-4</v>
      </c>
      <c r="AG328" s="85">
        <f>'12peso'!AG328*'12var'!AG328/100</f>
        <v>-5.3831499999999997E-3</v>
      </c>
      <c r="AH328" s="85">
        <f>'12peso'!AH328*'12var'!AH328/100</f>
        <v>5.5354800000000006E-3</v>
      </c>
      <c r="AI328" s="85">
        <f>'12peso'!AI328*'12var'!AI328/100</f>
        <v>3.0095999999999999E-3</v>
      </c>
      <c r="AJ328" s="85">
        <f>'12peso'!AJ328*'12var'!AJ328/100</f>
        <v>1.4046600000000001E-3</v>
      </c>
      <c r="AK328" s="85">
        <f>'12peso'!AK328*'12var'!AK328/100</f>
        <v>3.3212799999999998E-3</v>
      </c>
      <c r="AL328" s="85">
        <f>'12peso'!AL328*'12var'!AL328/100</f>
        <v>-2.0663999999999999E-3</v>
      </c>
      <c r="AM328" s="85">
        <f>'12peso'!AM328*'12var'!AM328/100</f>
        <v>-4.4486000000000005E-4</v>
      </c>
      <c r="AN328" s="85">
        <f>'12peso'!AN328*'12var'!AN328/100</f>
        <v>3.3077000000000002E-3</v>
      </c>
    </row>
    <row r="329" spans="1:40" x14ac:dyDescent="0.25">
      <c r="A329" s="64" t="str">
        <f>'12peso'!A329</f>
        <v>c</v>
      </c>
      <c r="B329" s="64" t="str">
        <f>'12peso'!B329</f>
        <v>sd</v>
      </c>
      <c r="C329" s="64" t="str">
        <f>'12peso'!C329</f>
        <v>i</v>
      </c>
      <c r="D329" s="64"/>
      <c r="E329" s="90">
        <f>'12peso'!E329</f>
        <v>4201004</v>
      </c>
      <c r="F329" s="88">
        <f>'12peso'!F329</f>
        <v>4201004</v>
      </c>
      <c r="G329" s="39" t="str">
        <f>'12peso'!G329</f>
        <v>Sapato infantil</v>
      </c>
      <c r="H329" s="85">
        <f>'12peso'!H329*'12var'!H329/100</f>
        <v>2.565E-5</v>
      </c>
      <c r="I329" s="85">
        <f>'12peso'!I329*'12var'!I329/100</f>
        <v>-1.5254999999999997E-4</v>
      </c>
      <c r="J329" s="85">
        <f>'12peso'!J329*'12var'!J329/100</f>
        <v>4.6549999999999993E-5</v>
      </c>
      <c r="K329" s="85">
        <f>'12peso'!K329*'12var'!K329/100</f>
        <v>3.0590000000000004E-5</v>
      </c>
      <c r="L329" s="85">
        <f>'12peso'!L329*'12var'!L329/100</f>
        <v>2.2175999999999999E-4</v>
      </c>
      <c r="M329" s="85">
        <f>'12peso'!M329*'12var'!M329/100</f>
        <v>-1.7553999999999999E-4</v>
      </c>
      <c r="N329" s="85">
        <f>'12peso'!N329*'12var'!N329/100</f>
        <v>3.5640000000000004E-5</v>
      </c>
      <c r="O329" s="85">
        <f>'12peso'!O329*'12var'!O329/100</f>
        <v>-9.4319999999999991E-5</v>
      </c>
      <c r="P329" s="85">
        <f>'12peso'!P329*'12var'!P329/100</f>
        <v>1.2349999999999999E-4</v>
      </c>
      <c r="Q329" s="85">
        <f>'12peso'!Q329*'12var'!Q329/100</f>
        <v>4.5499999999999995E-5</v>
      </c>
      <c r="R329" s="85">
        <f>'12peso'!R329*'12var'!R329/100</f>
        <v>9.6200000000000007E-5</v>
      </c>
      <c r="S329" s="85">
        <f>'12peso'!S329*'12var'!S329/100</f>
        <v>3.1218000000000001E-4</v>
      </c>
      <c r="T329" s="85">
        <f>'12peso'!T329*'12var'!T329/100</f>
        <v>-1.6244000000000002E-4</v>
      </c>
      <c r="U329" s="85">
        <f>'12peso'!U329*'12var'!U329/100</f>
        <v>3.7797000000000004E-4</v>
      </c>
      <c r="V329" s="85">
        <f>'12peso'!V329*'12var'!V329/100</f>
        <v>-6.9430000000000004E-5</v>
      </c>
      <c r="W329" s="85">
        <f>'12peso'!W329*'12var'!W329/100</f>
        <v>1.5339999999999999E-4</v>
      </c>
      <c r="X329" s="85">
        <f>'12peso'!X329*'12var'!X329/100</f>
        <v>-6.0260000000000002E-5</v>
      </c>
      <c r="Y329" s="85">
        <f>'12peso'!Y329*'12var'!Y329/100</f>
        <v>2.7950000000000002E-4</v>
      </c>
      <c r="Z329" s="85">
        <f>'12peso'!Z329*'12var'!Z329/100</f>
        <v>2.3495999999999999E-4</v>
      </c>
      <c r="AA329" s="85">
        <f>'12peso'!AA329*'12var'!AA329/100</f>
        <v>3.2939999999999998E-4</v>
      </c>
      <c r="AB329" s="85">
        <f>'12peso'!AB329*'12var'!AB329/100</f>
        <v>-9.5219999999999986E-5</v>
      </c>
      <c r="AC329" s="85">
        <f>'12peso'!AC329*'12var'!AC329/100</f>
        <v>1.6851000000000002E-4</v>
      </c>
      <c r="AD329" s="85">
        <f>'12peso'!AD329*'12var'!AD329/100</f>
        <v>1.8354000000000002E-4</v>
      </c>
      <c r="AE329" s="85">
        <f>'12peso'!AE329*'12var'!AE329/100</f>
        <v>-4.169999999999999E-5</v>
      </c>
      <c r="AF329" s="85">
        <f>'12peso'!AF329*'12var'!AF329/100</f>
        <v>-7.6720000000000011E-5</v>
      </c>
      <c r="AG329" s="85">
        <f>'12peso'!AG329*'12var'!AG329/100</f>
        <v>6.6150000000000009E-5</v>
      </c>
      <c r="AH329" s="85">
        <f>'12peso'!AH329*'12var'!AH329/100</f>
        <v>-8.3700000000000002E-5</v>
      </c>
      <c r="AI329" s="85">
        <f>'12peso'!AI329*'12var'!AI329/100</f>
        <v>2.4790000000000001E-4</v>
      </c>
      <c r="AJ329" s="85">
        <f>'12peso'!AJ329*'12var'!AJ329/100</f>
        <v>-4.7250000000000003E-5</v>
      </c>
      <c r="AK329" s="85">
        <f>'12peso'!AK329*'12var'!AK329/100</f>
        <v>2.5191999999999999E-4</v>
      </c>
      <c r="AL329" s="85">
        <f>'12peso'!AL329*'12var'!AL329/100</f>
        <v>9.7919999999999984E-5</v>
      </c>
      <c r="AM329" s="85">
        <f>'12peso'!AM329*'12var'!AM329/100</f>
        <v>-2.1098000000000002E-4</v>
      </c>
      <c r="AN329" s="85">
        <f>'12peso'!AN329*'12var'!AN329/100</f>
        <v>2.9346E-4</v>
      </c>
    </row>
    <row r="330" spans="1:40" x14ac:dyDescent="0.25">
      <c r="A330" s="64" t="str">
        <f>'12peso'!A330</f>
        <v>c</v>
      </c>
      <c r="B330" s="64" t="str">
        <f>'12peso'!B330</f>
        <v>sd</v>
      </c>
      <c r="C330" s="64" t="str">
        <f>'12peso'!C330</f>
        <v>i</v>
      </c>
      <c r="D330" s="64"/>
      <c r="E330" s="90">
        <f>'12peso'!E330</f>
        <v>4201006</v>
      </c>
      <c r="F330" s="88">
        <f>'12peso'!F330</f>
        <v>4201006</v>
      </c>
      <c r="G330" s="39" t="str">
        <f>'12peso'!G330</f>
        <v>Sandália / chinelo masculino</v>
      </c>
      <c r="H330" s="85">
        <f>'12peso'!H330*'12var'!H330/100</f>
        <v>-1.6146000000000002E-4</v>
      </c>
      <c r="I330" s="85">
        <f>'12peso'!I330*'12var'!I330/100</f>
        <v>-1.8941999999999996E-4</v>
      </c>
      <c r="J330" s="85">
        <f>'12peso'!J330*'12var'!J330/100</f>
        <v>-4.5372000000000001E-4</v>
      </c>
      <c r="K330" s="85">
        <f>'12peso'!K330*'12var'!K330/100</f>
        <v>-4.1031999999999999E-4</v>
      </c>
      <c r="L330" s="85">
        <f>'12peso'!L330*'12var'!L330/100</f>
        <v>5.6853999999999997E-4</v>
      </c>
      <c r="M330" s="85">
        <f>'12peso'!M330*'12var'!M330/100</f>
        <v>-3.5298000000000003E-4</v>
      </c>
      <c r="N330" s="85">
        <f>'12peso'!N330*'12var'!N330/100</f>
        <v>4.3600000000000003E-5</v>
      </c>
      <c r="O330" s="85">
        <f>'12peso'!O330*'12var'!O330/100</f>
        <v>2.4738000000000001E-4</v>
      </c>
      <c r="P330" s="85">
        <f>'12peso'!P330*'12var'!P330/100</f>
        <v>4.3800000000000004E-6</v>
      </c>
      <c r="Q330" s="85">
        <f>'12peso'!Q330*'12var'!Q330/100</f>
        <v>9.1791000000000008E-4</v>
      </c>
      <c r="R330" s="85">
        <f>'12peso'!R330*'12var'!R330/100</f>
        <v>-7.8750000000000003E-5</v>
      </c>
      <c r="S330" s="85">
        <f>'12peso'!S330*'12var'!S330/100</f>
        <v>-2.0646E-4</v>
      </c>
      <c r="T330" s="85">
        <f>'12peso'!T330*'12var'!T330/100</f>
        <v>-1.0682000000000001E-4</v>
      </c>
      <c r="U330" s="85">
        <f>'12peso'!U330*'12var'!U330/100</f>
        <v>-2.4509999999999999E-4</v>
      </c>
      <c r="V330" s="85">
        <f>'12peso'!V330*'12var'!V330/100</f>
        <v>8.0180000000000008E-5</v>
      </c>
      <c r="W330" s="85">
        <f>'12peso'!W330*'12var'!W330/100</f>
        <v>5.1062000000000004E-4</v>
      </c>
      <c r="X330" s="85">
        <f>'12peso'!X330*'12var'!X330/100</f>
        <v>3.1030000000000001E-4</v>
      </c>
      <c r="Y330" s="85">
        <f>'12peso'!Y330*'12var'!Y330/100</f>
        <v>-1.2803000000000001E-4</v>
      </c>
      <c r="Z330" s="85">
        <f>'12peso'!Z330*'12var'!Z330/100</f>
        <v>1.161E-4</v>
      </c>
      <c r="AA330" s="85">
        <f>'12peso'!AA330*'12var'!AA330/100</f>
        <v>-2.2896000000000003E-4</v>
      </c>
      <c r="AB330" s="85">
        <f>'12peso'!AB330*'12var'!AB330/100</f>
        <v>2.1613999999999997E-4</v>
      </c>
      <c r="AC330" s="85">
        <f>'12peso'!AC330*'12var'!AC330/100</f>
        <v>3.6334999999999997E-4</v>
      </c>
      <c r="AD330" s="85">
        <f>'12peso'!AD330*'12var'!AD330/100</f>
        <v>2.8776000000000002E-4</v>
      </c>
      <c r="AE330" s="85">
        <f>'12peso'!AE330*'12var'!AE330/100</f>
        <v>6.5999999999999992E-5</v>
      </c>
      <c r="AF330" s="85">
        <f>'12peso'!AF330*'12var'!AF330/100</f>
        <v>2.4198000000000001E-4</v>
      </c>
      <c r="AG330" s="85">
        <f>'12peso'!AG330*'12var'!AG330/100</f>
        <v>-2.7499999999999996E-4</v>
      </c>
      <c r="AH330" s="85">
        <f>'12peso'!AH330*'12var'!AH330/100</f>
        <v>1.2744000000000001E-4</v>
      </c>
      <c r="AI330" s="85">
        <f>'12peso'!AI330*'12var'!AI330/100</f>
        <v>-4.104E-5</v>
      </c>
      <c r="AJ330" s="85">
        <f>'12peso'!AJ330*'12var'!AJ330/100</f>
        <v>3.4881999999999996E-4</v>
      </c>
      <c r="AK330" s="85">
        <f>'12peso'!AK330*'12var'!AK330/100</f>
        <v>-1.404E-4</v>
      </c>
      <c r="AL330" s="85">
        <f>'12peso'!AL330*'12var'!AL330/100</f>
        <v>5.9853E-4</v>
      </c>
      <c r="AM330" s="85">
        <f>'12peso'!AM330*'12var'!AM330/100</f>
        <v>-7.039999999999999E-5</v>
      </c>
      <c r="AN330" s="85">
        <f>'12peso'!AN330*'12var'!AN330/100</f>
        <v>7.8479999999999994E-5</v>
      </c>
    </row>
    <row r="331" spans="1:40" x14ac:dyDescent="0.25">
      <c r="A331" s="64" t="str">
        <f>'12peso'!A331</f>
        <v>c</v>
      </c>
      <c r="B331" s="64" t="str">
        <f>'12peso'!B331</f>
        <v>sd</v>
      </c>
      <c r="C331" s="64" t="str">
        <f>'12peso'!C331</f>
        <v>i</v>
      </c>
      <c r="D331" s="64"/>
      <c r="E331" s="90">
        <f>'12peso'!E331</f>
        <v>4201007</v>
      </c>
      <c r="F331" s="88">
        <f>'12peso'!F331</f>
        <v>4201007</v>
      </c>
      <c r="G331" s="39" t="str">
        <f>'12peso'!G331</f>
        <v>Sandália / chinelo feminino</v>
      </c>
      <c r="H331" s="85">
        <f>'12peso'!H331*'12var'!H331/100</f>
        <v>2.5786199999999998E-3</v>
      </c>
      <c r="I331" s="85">
        <f>'12peso'!I331*'12var'!I331/100</f>
        <v>-7.041599999999999E-4</v>
      </c>
      <c r="J331" s="85">
        <f>'12peso'!J331*'12var'!J331/100</f>
        <v>-5.7138899999999992E-3</v>
      </c>
      <c r="K331" s="85">
        <f>'12peso'!K331*'12var'!K331/100</f>
        <v>2.7504000000000001E-3</v>
      </c>
      <c r="L331" s="85">
        <f>'12peso'!L331*'12var'!L331/100</f>
        <v>4.9712000000000003E-3</v>
      </c>
      <c r="M331" s="85">
        <f>'12peso'!M331*'12var'!M331/100</f>
        <v>5.67273E-3</v>
      </c>
      <c r="N331" s="85">
        <f>'12peso'!N331*'12var'!N331/100</f>
        <v>-1.1347699999999998E-3</v>
      </c>
      <c r="O331" s="85">
        <f>'12peso'!O331*'12var'!O331/100</f>
        <v>7.4980499999999992E-3</v>
      </c>
      <c r="P331" s="85">
        <f>'12peso'!P331*'12var'!P331/100</f>
        <v>5.2047600000000001E-3</v>
      </c>
      <c r="Q331" s="85">
        <f>'12peso'!Q331*'12var'!Q331/100</f>
        <v>1.0644960000000002E-2</v>
      </c>
      <c r="R331" s="85">
        <f>'12peso'!R331*'12var'!R331/100</f>
        <v>4.21616E-3</v>
      </c>
      <c r="S331" s="85">
        <f>'12peso'!S331*'12var'!S331/100</f>
        <v>7.3278000000000006E-3</v>
      </c>
      <c r="T331" s="85">
        <f>'12peso'!T331*'12var'!T331/100</f>
        <v>4.6465599999999992E-3</v>
      </c>
      <c r="U331" s="85">
        <f>'12peso'!U331*'12var'!U331/100</f>
        <v>2.8854000000000005E-4</v>
      </c>
      <c r="V331" s="85">
        <f>'12peso'!V331*'12var'!V331/100</f>
        <v>9.0177999999999992E-4</v>
      </c>
      <c r="W331" s="85">
        <f>'12peso'!W331*'12var'!W331/100</f>
        <v>-5.3144000000000004E-3</v>
      </c>
      <c r="X331" s="85">
        <f>'12peso'!X331*'12var'!X331/100</f>
        <v>-3.6108000000000001E-4</v>
      </c>
      <c r="Y331" s="85">
        <f>'12peso'!Y331*'12var'!Y331/100</f>
        <v>2.2366399999999998E-3</v>
      </c>
      <c r="Z331" s="85">
        <f>'12peso'!Z331*'12var'!Z331/100</f>
        <v>2.3240599999999998E-3</v>
      </c>
      <c r="AA331" s="85">
        <f>'12peso'!AA331*'12var'!AA331/100</f>
        <v>2.09508E-3</v>
      </c>
      <c r="AB331" s="85">
        <f>'12peso'!AB331*'12var'!AB331/100</f>
        <v>3.7186400000000005E-3</v>
      </c>
      <c r="AC331" s="85">
        <f>'12peso'!AC331*'12var'!AC331/100</f>
        <v>6.8698499999999994E-3</v>
      </c>
      <c r="AD331" s="85">
        <f>'12peso'!AD331*'12var'!AD331/100</f>
        <v>2.9599199999999996E-3</v>
      </c>
      <c r="AE331" s="85">
        <f>'12peso'!AE331*'12var'!AE331/100</f>
        <v>6.5904000000000006E-4</v>
      </c>
      <c r="AF331" s="85">
        <f>'12peso'!AF331*'12var'!AF331/100</f>
        <v>1.0269999999999999E-3</v>
      </c>
      <c r="AG331" s="85">
        <f>'12peso'!AG331*'12var'!AG331/100</f>
        <v>-6.0605999999999993E-3</v>
      </c>
      <c r="AH331" s="85">
        <f>'12peso'!AH331*'12var'!AH331/100</f>
        <v>-4.7695200000000002E-3</v>
      </c>
      <c r="AI331" s="85">
        <f>'12peso'!AI331*'12var'!AI331/100</f>
        <v>-3.1400000000000004E-3</v>
      </c>
      <c r="AJ331" s="85">
        <f>'12peso'!AJ331*'12var'!AJ331/100</f>
        <v>5.6472800000000002E-3</v>
      </c>
      <c r="AK331" s="85">
        <f>'12peso'!AK331*'12var'!AK331/100</f>
        <v>1.7186399999999998E-3</v>
      </c>
      <c r="AL331" s="85">
        <f>'12peso'!AL331*'12var'!AL331/100</f>
        <v>-2.6176900000000002E-3</v>
      </c>
      <c r="AM331" s="85">
        <f>'12peso'!AM331*'12var'!AM331/100</f>
        <v>3.1436099999999998E-3</v>
      </c>
      <c r="AN331" s="85">
        <f>'12peso'!AN331*'12var'!AN331/100</f>
        <v>6.00908E-3</v>
      </c>
    </row>
    <row r="332" spans="1:40" x14ac:dyDescent="0.25">
      <c r="A332" s="64" t="str">
        <f>'12peso'!A332</f>
        <v>c</v>
      </c>
      <c r="B332" s="64" t="str">
        <f>'12peso'!B332</f>
        <v>sd</v>
      </c>
      <c r="C332" s="64" t="str">
        <f>'12peso'!C332</f>
        <v>i</v>
      </c>
      <c r="D332" s="64"/>
      <c r="E332" s="90">
        <f>'12peso'!E332</f>
        <v>4201008</v>
      </c>
      <c r="F332" s="88">
        <f>'12peso'!F332</f>
        <v>4201008</v>
      </c>
      <c r="G332" s="39" t="str">
        <f>'12peso'!G332</f>
        <v>Sandália / chinelo infantil</v>
      </c>
      <c r="H332" s="85">
        <f>'12peso'!H332*'12var'!H332/100</f>
        <v>2.8511999999999998E-4</v>
      </c>
      <c r="I332" s="85">
        <f>'12peso'!I332*'12var'!I332/100</f>
        <v>-5.2159999999999995E-5</v>
      </c>
      <c r="J332" s="85">
        <f>'12peso'!J332*'12var'!J332/100</f>
        <v>-2.3003999999999996E-4</v>
      </c>
      <c r="K332" s="85">
        <f>'12peso'!K332*'12var'!K332/100</f>
        <v>-3.968E-4</v>
      </c>
      <c r="L332" s="85">
        <f>'12peso'!L332*'12var'!L332/100</f>
        <v>5.733E-4</v>
      </c>
      <c r="M332" s="85">
        <f>'12peso'!M332*'12var'!M332/100</f>
        <v>-7.7197999999999991E-4</v>
      </c>
      <c r="N332" s="85">
        <f>'12peso'!N332*'12var'!N332/100</f>
        <v>3.7009E-4</v>
      </c>
      <c r="O332" s="85">
        <f>'12peso'!O332*'12var'!O332/100</f>
        <v>5.321E-5</v>
      </c>
      <c r="P332" s="85">
        <f>'12peso'!P332*'12var'!P332/100</f>
        <v>4.0559999999999999E-4</v>
      </c>
      <c r="Q332" s="85">
        <f>'12peso'!Q332*'12var'!Q332/100</f>
        <v>3.2027999999999999E-4</v>
      </c>
      <c r="R332" s="85">
        <f>'12peso'!R332*'12var'!R332/100</f>
        <v>6.5834999999999993E-4</v>
      </c>
      <c r="S332" s="85">
        <f>'12peso'!S332*'12var'!S332/100</f>
        <v>-2.3924999999999999E-4</v>
      </c>
      <c r="T332" s="85">
        <f>'12peso'!T332*'12var'!T332/100</f>
        <v>1.8525999999999997E-4</v>
      </c>
      <c r="U332" s="85">
        <f>'12peso'!U332*'12var'!U332/100</f>
        <v>4.3819999999999997E-4</v>
      </c>
      <c r="V332" s="85">
        <f>'12peso'!V332*'12var'!V332/100</f>
        <v>-3.7800000000000003E-4</v>
      </c>
      <c r="W332" s="85">
        <f>'12peso'!W332*'12var'!W332/100</f>
        <v>8.3430000000000019E-5</v>
      </c>
      <c r="X332" s="85">
        <f>'12peso'!X332*'12var'!X332/100</f>
        <v>-3.9116000000000004E-4</v>
      </c>
      <c r="Y332" s="85">
        <f>'12peso'!Y332*'12var'!Y332/100</f>
        <v>1.6665000000000004E-4</v>
      </c>
      <c r="Z332" s="85">
        <f>'12peso'!Z332*'12var'!Z332/100</f>
        <v>3.7087999999999997E-4</v>
      </c>
      <c r="AA332" s="85">
        <f>'12peso'!AA332*'12var'!AA332/100</f>
        <v>2.5564000000000001E-4</v>
      </c>
      <c r="AB332" s="85">
        <f>'12peso'!AB332*'12var'!AB332/100</f>
        <v>4.2470000000000002E-4</v>
      </c>
      <c r="AC332" s="85">
        <f>'12peso'!AC332*'12var'!AC332/100</f>
        <v>1.6013999999999999E-4</v>
      </c>
      <c r="AD332" s="85">
        <f>'12peso'!AD332*'12var'!AD332/100</f>
        <v>3.2655999999999999E-4</v>
      </c>
      <c r="AE332" s="85">
        <f>'12peso'!AE332*'12var'!AE332/100</f>
        <v>2.1105000000000003E-4</v>
      </c>
      <c r="AF332" s="85">
        <f>'12peso'!AF332*'12var'!AF332/100</f>
        <v>5.4120000000000004E-4</v>
      </c>
      <c r="AG332" s="85">
        <f>'12peso'!AG332*'12var'!AG332/100</f>
        <v>-7.9679999999999996E-5</v>
      </c>
      <c r="AH332" s="85">
        <f>'12peso'!AH332*'12var'!AH332/100</f>
        <v>-2.5003999999999998E-4</v>
      </c>
      <c r="AI332" s="85">
        <f>'12peso'!AI332*'12var'!AI332/100</f>
        <v>-2.275E-4</v>
      </c>
      <c r="AJ332" s="85">
        <f>'12peso'!AJ332*'12var'!AJ332/100</f>
        <v>2.208E-4</v>
      </c>
      <c r="AK332" s="85">
        <f>'12peso'!AK332*'12var'!AK332/100</f>
        <v>8.3200000000000017E-5</v>
      </c>
      <c r="AL332" s="85">
        <f>'12peso'!AL332*'12var'!AL332/100</f>
        <v>5.7100999999999994E-4</v>
      </c>
      <c r="AM332" s="85">
        <f>'12peso'!AM332*'12var'!AM332/100</f>
        <v>4.238E-4</v>
      </c>
      <c r="AN332" s="85">
        <f>'12peso'!AN332*'12var'!AN332/100</f>
        <v>2.0336E-4</v>
      </c>
    </row>
    <row r="333" spans="1:40" x14ac:dyDescent="0.25">
      <c r="A333" s="64" t="str">
        <f>'12peso'!A333</f>
        <v>c</v>
      </c>
      <c r="B333" s="64" t="str">
        <f>'12peso'!B333</f>
        <v>sd</v>
      </c>
      <c r="C333" s="64" t="str">
        <f>'12peso'!C333</f>
        <v>i</v>
      </c>
      <c r="D333" s="64"/>
      <c r="E333" s="90">
        <f>'12peso'!E333</f>
        <v>4201015</v>
      </c>
      <c r="F333" s="88">
        <f>'12peso'!F333</f>
        <v>4201015</v>
      </c>
      <c r="G333" s="39" t="str">
        <f>'12peso'!G333</f>
        <v>Bolsa</v>
      </c>
      <c r="H333" s="85">
        <f>'12peso'!H333*'12var'!H333/100</f>
        <v>1.6187100000000002E-3</v>
      </c>
      <c r="I333" s="85">
        <f>'12peso'!I333*'12var'!I333/100</f>
        <v>-2.3004800000000001E-3</v>
      </c>
      <c r="J333" s="85">
        <f>'12peso'!J333*'12var'!J333/100</f>
        <v>-2.0210000000000003E-4</v>
      </c>
      <c r="K333" s="85">
        <f>'12peso'!K333*'12var'!K333/100</f>
        <v>-1.8135000000000002E-4</v>
      </c>
      <c r="L333" s="85">
        <f>'12peso'!L333*'12var'!L333/100</f>
        <v>2.3999999999999998E-3</v>
      </c>
      <c r="M333" s="85">
        <f>'12peso'!M333*'12var'!M333/100</f>
        <v>2.9448199999999995E-3</v>
      </c>
      <c r="N333" s="85">
        <f>'12peso'!N333*'12var'!N333/100</f>
        <v>-2.6584999999999998E-4</v>
      </c>
      <c r="O333" s="85">
        <f>'12peso'!O333*'12var'!O333/100</f>
        <v>6.7122000000000004E-4</v>
      </c>
      <c r="P333" s="85">
        <f>'12peso'!P333*'12var'!P333/100</f>
        <v>1.7068799999999998E-3</v>
      </c>
      <c r="Q333" s="85">
        <f>'12peso'!Q333*'12var'!Q333/100</f>
        <v>6.3146999999999997E-4</v>
      </c>
      <c r="R333" s="85">
        <f>'12peso'!R333*'12var'!R333/100</f>
        <v>3.4933199999999998E-3</v>
      </c>
      <c r="S333" s="85">
        <f>'12peso'!S333*'12var'!S333/100</f>
        <v>6.3643E-4</v>
      </c>
      <c r="T333" s="85">
        <f>'12peso'!T333*'12var'!T333/100</f>
        <v>8.172000000000001E-5</v>
      </c>
      <c r="U333" s="85">
        <f>'12peso'!U333*'12var'!U333/100</f>
        <v>3.3834199999999998E-3</v>
      </c>
      <c r="V333" s="85">
        <f>'12peso'!V333*'12var'!V333/100</f>
        <v>1.7612800000000001E-3</v>
      </c>
      <c r="W333" s="85">
        <f>'12peso'!W333*'12var'!W333/100</f>
        <v>3.9680799999999997E-3</v>
      </c>
      <c r="X333" s="85">
        <f>'12peso'!X333*'12var'!X333/100</f>
        <v>5.1683199999999997E-3</v>
      </c>
      <c r="Y333" s="85">
        <f>'12peso'!Y333*'12var'!Y333/100</f>
        <v>1.4044799999999998E-3</v>
      </c>
      <c r="Z333" s="85">
        <f>'12peso'!Z333*'12var'!Z333/100</f>
        <v>4.7014000000000002E-4</v>
      </c>
      <c r="AA333" s="85">
        <f>'12peso'!AA333*'12var'!AA333/100</f>
        <v>-7.4934999999999997E-4</v>
      </c>
      <c r="AB333" s="85">
        <f>'12peso'!AB333*'12var'!AB333/100</f>
        <v>-1.4896000000000001E-4</v>
      </c>
      <c r="AC333" s="85">
        <f>'12peso'!AC333*'12var'!AC333/100</f>
        <v>3.1361200000000001E-3</v>
      </c>
      <c r="AD333" s="85">
        <f>'12peso'!AD333*'12var'!AD333/100</f>
        <v>2.1807599999999999E-3</v>
      </c>
      <c r="AE333" s="85">
        <f>'12peso'!AE333*'12var'!AE333/100</f>
        <v>3.5656799999999995E-3</v>
      </c>
      <c r="AF333" s="85">
        <f>'12peso'!AF333*'12var'!AF333/100</f>
        <v>9.1181999999999982E-4</v>
      </c>
      <c r="AG333" s="85">
        <f>'12peso'!AG333*'12var'!AG333/100</f>
        <v>-1.3008E-3</v>
      </c>
      <c r="AH333" s="85">
        <f>'12peso'!AH333*'12var'!AH333/100</f>
        <v>-1.4987000000000003E-4</v>
      </c>
      <c r="AI333" s="85">
        <f>'12peso'!AI333*'12var'!AI333/100</f>
        <v>-2.4379999999999996E-3</v>
      </c>
      <c r="AJ333" s="85">
        <f>'12peso'!AJ333*'12var'!AJ333/100</f>
        <v>2.2693800000000001E-3</v>
      </c>
      <c r="AK333" s="85">
        <f>'12peso'!AK333*'12var'!AK333/100</f>
        <v>2.1777599999999999E-3</v>
      </c>
      <c r="AL333" s="85">
        <f>'12peso'!AL333*'12var'!AL333/100</f>
        <v>2.1501599999999999E-3</v>
      </c>
      <c r="AM333" s="85">
        <f>'12peso'!AM333*'12var'!AM333/100</f>
        <v>-5.5354000000000004E-4</v>
      </c>
      <c r="AN333" s="85">
        <f>'12peso'!AN333*'12var'!AN333/100</f>
        <v>1.67322E-3</v>
      </c>
    </row>
    <row r="334" spans="1:40" x14ac:dyDescent="0.25">
      <c r="A334" s="64" t="str">
        <f>'12peso'!A334</f>
        <v>c</v>
      </c>
      <c r="B334" s="64" t="str">
        <f>'12peso'!B334</f>
        <v>sd</v>
      </c>
      <c r="C334" s="64" t="str">
        <f>'12peso'!C334</f>
        <v>i</v>
      </c>
      <c r="D334" s="64"/>
      <c r="E334" s="90">
        <f>'12peso'!E334</f>
        <v>4201063</v>
      </c>
      <c r="F334" s="88">
        <f>'12peso'!F334</f>
        <v>4201063</v>
      </c>
      <c r="G334" s="39" t="str">
        <f>'12peso'!G334</f>
        <v>Tênis</v>
      </c>
      <c r="H334" s="85">
        <f>'12peso'!H334*'12var'!H334/100</f>
        <v>-3.8992800000000006E-3</v>
      </c>
      <c r="I334" s="85">
        <f>'12peso'!I334*'12var'!I334/100</f>
        <v>-6.1294299999999999E-3</v>
      </c>
      <c r="J334" s="85">
        <f>'12peso'!J334*'12var'!J334/100</f>
        <v>8.4949999999999991E-3</v>
      </c>
      <c r="K334" s="85">
        <f>'12peso'!K334*'12var'!K334/100</f>
        <v>1.2839420000000001E-2</v>
      </c>
      <c r="L334" s="85">
        <f>'12peso'!L334*'12var'!L334/100</f>
        <v>1.0425E-3</v>
      </c>
      <c r="M334" s="85">
        <f>'12peso'!M334*'12var'!M334/100</f>
        <v>-4.9238499999999996E-3</v>
      </c>
      <c r="N334" s="85">
        <f>'12peso'!N334*'12var'!N334/100</f>
        <v>1.0321500000000001E-2</v>
      </c>
      <c r="O334" s="85">
        <f>'12peso'!O334*'12var'!O334/100</f>
        <v>5.5632000000000008E-3</v>
      </c>
      <c r="P334" s="85">
        <f>'12peso'!P334*'12var'!P334/100</f>
        <v>3.5603100000000006E-3</v>
      </c>
      <c r="Q334" s="85">
        <f>'12peso'!Q334*'12var'!Q334/100</f>
        <v>7.3258500000000001E-3</v>
      </c>
      <c r="R334" s="85">
        <f>'12peso'!R334*'12var'!R334/100</f>
        <v>1.0514999999999999E-3</v>
      </c>
      <c r="S334" s="85">
        <f>'12peso'!S334*'12var'!S334/100</f>
        <v>-1.3957999999999999E-4</v>
      </c>
      <c r="T334" s="85">
        <f>'12peso'!T334*'12var'!T334/100</f>
        <v>1.1772500000000001E-3</v>
      </c>
      <c r="U334" s="85">
        <f>'12peso'!U334*'12var'!U334/100</f>
        <v>-9.6292000000000003E-4</v>
      </c>
      <c r="V334" s="85">
        <f>'12peso'!V334*'12var'!V334/100</f>
        <v>5.8038000000000005E-3</v>
      </c>
      <c r="W334" s="85">
        <f>'12peso'!W334*'12var'!W334/100</f>
        <v>-2.6045200000000004E-3</v>
      </c>
      <c r="X334" s="85">
        <f>'12peso'!X334*'12var'!X334/100</f>
        <v>9.8484000000000002E-3</v>
      </c>
      <c r="Y334" s="85">
        <f>'12peso'!Y334*'12var'!Y334/100</f>
        <v>-5.9725500000000001E-3</v>
      </c>
      <c r="Z334" s="85">
        <f>'12peso'!Z334*'12var'!Z334/100</f>
        <v>4.7523000000000004E-4</v>
      </c>
      <c r="AA334" s="85">
        <f>'12peso'!AA334*'12var'!AA334/100</f>
        <v>-4.6851000000000002E-3</v>
      </c>
      <c r="AB334" s="85">
        <f>'12peso'!AB334*'12var'!AB334/100</f>
        <v>8.5420200000000009E-3</v>
      </c>
      <c r="AC334" s="85">
        <f>'12peso'!AC334*'12var'!AC334/100</f>
        <v>5.0216399999999991E-3</v>
      </c>
      <c r="AD334" s="85">
        <f>'12peso'!AD334*'12var'!AD334/100</f>
        <v>5.9133899999999993E-3</v>
      </c>
      <c r="AE334" s="85">
        <f>'12peso'!AE334*'12var'!AE334/100</f>
        <v>5.3878000000000007E-3</v>
      </c>
      <c r="AF334" s="85">
        <f>'12peso'!AF334*'12var'!AF334/100</f>
        <v>-4.0949999999999998E-4</v>
      </c>
      <c r="AG334" s="85">
        <f>'12peso'!AG334*'12var'!AG334/100</f>
        <v>-6.7830000000000006E-5</v>
      </c>
      <c r="AH334" s="85">
        <f>'12peso'!AH334*'12var'!AH334/100</f>
        <v>5.7256E-3</v>
      </c>
      <c r="AI334" s="85">
        <f>'12peso'!AI334*'12var'!AI334/100</f>
        <v>8.884920000000001E-3</v>
      </c>
      <c r="AJ334" s="85">
        <f>'12peso'!AJ334*'12var'!AJ334/100</f>
        <v>-1.4223300000000001E-3</v>
      </c>
      <c r="AK334" s="85">
        <f>'12peso'!AK334*'12var'!AK334/100</f>
        <v>5.4496800000000001E-3</v>
      </c>
      <c r="AL334" s="85">
        <f>'12peso'!AL334*'12var'!AL334/100</f>
        <v>1.3511999999999999E-3</v>
      </c>
      <c r="AM334" s="85">
        <f>'12peso'!AM334*'12var'!AM334/100</f>
        <v>-3.5865099999999998E-3</v>
      </c>
      <c r="AN334" s="85">
        <f>'12peso'!AN334*'12var'!AN334/100</f>
        <v>4.2975999999999995E-3</v>
      </c>
    </row>
    <row r="335" spans="1:40" x14ac:dyDescent="0.25">
      <c r="A335" s="64">
        <f>'12peso'!A335</f>
        <v>0</v>
      </c>
      <c r="B335" s="64">
        <f>'12peso'!B335</f>
        <v>0</v>
      </c>
      <c r="C335" s="64">
        <f>'12peso'!C335</f>
        <v>0</v>
      </c>
      <c r="D335" s="64"/>
      <c r="E335" s="113">
        <f>'12peso'!E335</f>
        <v>4300000</v>
      </c>
      <c r="F335" s="114">
        <f>'12peso'!F335</f>
        <v>43</v>
      </c>
      <c r="G335" s="99" t="str">
        <f>'12peso'!G335</f>
        <v>Joias e bijuterias</v>
      </c>
      <c r="H335" s="85">
        <f>'12peso'!H335*'12var'!H335/100</f>
        <v>5.8835000000000007E-3</v>
      </c>
      <c r="I335" s="85">
        <f>'12peso'!I335*'12var'!I335/100</f>
        <v>2.07522E-3</v>
      </c>
      <c r="J335" s="85">
        <f>'12peso'!J335*'12var'!J335/100</f>
        <v>-3.0672E-3</v>
      </c>
      <c r="K335" s="85">
        <f>'12peso'!K335*'12var'!K335/100</f>
        <v>-9.4331999999999999E-4</v>
      </c>
      <c r="L335" s="85">
        <f>'12peso'!L335*'12var'!L335/100</f>
        <v>5.0069999999999993E-3</v>
      </c>
      <c r="M335" s="85">
        <f>'12peso'!M335*'12var'!M335/100</f>
        <v>3.3760000000000001E-3</v>
      </c>
      <c r="N335" s="85">
        <f>'12peso'!N335*'12var'!N335/100</f>
        <v>1.0218E-3</v>
      </c>
      <c r="O335" s="85">
        <f>'12peso'!O335*'12var'!O335/100</f>
        <v>1.39482E-3</v>
      </c>
      <c r="P335" s="85">
        <f>'12peso'!P335*'12var'!P335/100</f>
        <v>6.8720400000000003E-3</v>
      </c>
      <c r="Q335" s="85">
        <f>'12peso'!Q335*'12var'!Q335/100</f>
        <v>5.2110100000000003E-3</v>
      </c>
      <c r="R335" s="85">
        <f>'12peso'!R335*'12var'!R335/100</f>
        <v>2.33227E-3</v>
      </c>
      <c r="S335" s="85">
        <f>'12peso'!S335*'12var'!S335/100</f>
        <v>4.14358E-3</v>
      </c>
      <c r="T335" s="85">
        <f>'12peso'!T335*'12var'!T335/100</f>
        <v>2.2724000000000004E-3</v>
      </c>
      <c r="U335" s="85">
        <f>'12peso'!U335*'12var'!U335/100</f>
        <v>6.1388800000000002E-3</v>
      </c>
      <c r="V335" s="85">
        <f>'12peso'!V335*'12var'!V335/100</f>
        <v>3.13992E-3</v>
      </c>
      <c r="W335" s="85">
        <f>'12peso'!W335*'12var'!W335/100</f>
        <v>8.8575000000000004E-4</v>
      </c>
      <c r="X335" s="85">
        <f>'12peso'!X335*'12var'!X335/100</f>
        <v>3.9205200000000003E-3</v>
      </c>
      <c r="Y335" s="85">
        <f>'12peso'!Y335*'12var'!Y335/100</f>
        <v>2.1353999999999999E-4</v>
      </c>
      <c r="Z335" s="85">
        <f>'12peso'!Z335*'12var'!Z335/100</f>
        <v>-9.9484000000000009E-4</v>
      </c>
      <c r="AA335" s="85">
        <f>'12peso'!AA335*'12var'!AA335/100</f>
        <v>2.7627600000000004E-3</v>
      </c>
      <c r="AB335" s="85">
        <f>'12peso'!AB335*'12var'!AB335/100</f>
        <v>3.1327999999999998E-3</v>
      </c>
      <c r="AC335" s="85">
        <f>'12peso'!AC335*'12var'!AC335/100</f>
        <v>2.4701999999999997E-3</v>
      </c>
      <c r="AD335" s="85">
        <f>'12peso'!AD335*'12var'!AD335/100</f>
        <v>1.7561599999999999E-3</v>
      </c>
      <c r="AE335" s="85">
        <f>'12peso'!AE335*'12var'!AE335/100</f>
        <v>4.3354300000000004E-3</v>
      </c>
      <c r="AF335" s="85">
        <f>'12peso'!AF335*'12var'!AF335/100</f>
        <v>4.3331999999999997E-3</v>
      </c>
      <c r="AG335" s="85">
        <f>'12peso'!AG335*'12var'!AG335/100</f>
        <v>-2.0713799999999998E-3</v>
      </c>
      <c r="AH335" s="85">
        <f>'12peso'!AH335*'12var'!AH335/100</f>
        <v>-1.1847000000000001E-3</v>
      </c>
      <c r="AI335" s="85">
        <f>'12peso'!AI335*'12var'!AI335/100</f>
        <v>2.6957200000000004E-3</v>
      </c>
      <c r="AJ335" s="85">
        <f>'12peso'!AJ335*'12var'!AJ335/100</f>
        <v>1.5975E-3</v>
      </c>
      <c r="AK335" s="85">
        <f>'12peso'!AK335*'12var'!AK335/100</f>
        <v>5.3219999999999993E-4</v>
      </c>
      <c r="AL335" s="85">
        <f>'12peso'!AL335*'12var'!AL335/100</f>
        <v>2.0885999999999999E-3</v>
      </c>
      <c r="AM335" s="85">
        <f>'12peso'!AM335*'12var'!AM335/100</f>
        <v>1.2104000000000001E-3</v>
      </c>
      <c r="AN335" s="85">
        <f>'12peso'!AN335*'12var'!AN335/100</f>
        <v>3.5620000000000004E-4</v>
      </c>
    </row>
    <row r="336" spans="1:40" x14ac:dyDescent="0.25">
      <c r="A336" s="64">
        <f>'12peso'!A336</f>
        <v>0</v>
      </c>
      <c r="B336" s="64">
        <f>'12peso'!B336</f>
        <v>0</v>
      </c>
      <c r="C336" s="64">
        <f>'12peso'!C336</f>
        <v>0</v>
      </c>
      <c r="D336" s="64"/>
      <c r="E336" s="113">
        <f>'12peso'!E336</f>
        <v>4301000</v>
      </c>
      <c r="F336" s="114">
        <f>'12peso'!F336</f>
        <v>4301</v>
      </c>
      <c r="G336" s="99" t="str">
        <f>'12peso'!G336</f>
        <v>Joias e bijuterias</v>
      </c>
      <c r="H336" s="85">
        <f>'12peso'!H336*'12var'!H336/100</f>
        <v>5.8835000000000007E-3</v>
      </c>
      <c r="I336" s="85">
        <f>'12peso'!I336*'12var'!I336/100</f>
        <v>2.07522E-3</v>
      </c>
      <c r="J336" s="85">
        <f>'12peso'!J336*'12var'!J336/100</f>
        <v>-3.0672E-3</v>
      </c>
      <c r="K336" s="85">
        <f>'12peso'!K336*'12var'!K336/100</f>
        <v>-9.4331999999999999E-4</v>
      </c>
      <c r="L336" s="85">
        <f>'12peso'!L336*'12var'!L336/100</f>
        <v>5.0069999999999993E-3</v>
      </c>
      <c r="M336" s="85">
        <f>'12peso'!M336*'12var'!M336/100</f>
        <v>3.3760000000000001E-3</v>
      </c>
      <c r="N336" s="85">
        <f>'12peso'!N336*'12var'!N336/100</f>
        <v>1.0218E-3</v>
      </c>
      <c r="O336" s="85">
        <f>'12peso'!O336*'12var'!O336/100</f>
        <v>1.39482E-3</v>
      </c>
      <c r="P336" s="85">
        <f>'12peso'!P336*'12var'!P336/100</f>
        <v>6.8720400000000003E-3</v>
      </c>
      <c r="Q336" s="85">
        <f>'12peso'!Q336*'12var'!Q336/100</f>
        <v>5.2110100000000003E-3</v>
      </c>
      <c r="R336" s="85">
        <f>'12peso'!R336*'12var'!R336/100</f>
        <v>2.33227E-3</v>
      </c>
      <c r="S336" s="85">
        <f>'12peso'!S336*'12var'!S336/100</f>
        <v>4.14358E-3</v>
      </c>
      <c r="T336" s="85">
        <f>'12peso'!T336*'12var'!T336/100</f>
        <v>2.2724000000000004E-3</v>
      </c>
      <c r="U336" s="85">
        <f>'12peso'!U336*'12var'!U336/100</f>
        <v>6.1388800000000002E-3</v>
      </c>
      <c r="V336" s="85">
        <f>'12peso'!V336*'12var'!V336/100</f>
        <v>3.13992E-3</v>
      </c>
      <c r="W336" s="85">
        <f>'12peso'!W336*'12var'!W336/100</f>
        <v>8.8575000000000004E-4</v>
      </c>
      <c r="X336" s="85">
        <f>'12peso'!X336*'12var'!X336/100</f>
        <v>3.9205200000000003E-3</v>
      </c>
      <c r="Y336" s="85">
        <f>'12peso'!Y336*'12var'!Y336/100</f>
        <v>2.1353999999999999E-4</v>
      </c>
      <c r="Z336" s="85">
        <f>'12peso'!Z336*'12var'!Z336/100</f>
        <v>-9.9484000000000009E-4</v>
      </c>
      <c r="AA336" s="85">
        <f>'12peso'!AA336*'12var'!AA336/100</f>
        <v>2.7627600000000004E-3</v>
      </c>
      <c r="AB336" s="85">
        <f>'12peso'!AB336*'12var'!AB336/100</f>
        <v>3.1327999999999998E-3</v>
      </c>
      <c r="AC336" s="85">
        <f>'12peso'!AC336*'12var'!AC336/100</f>
        <v>2.4701999999999997E-3</v>
      </c>
      <c r="AD336" s="85">
        <f>'12peso'!AD336*'12var'!AD336/100</f>
        <v>1.7561599999999999E-3</v>
      </c>
      <c r="AE336" s="85">
        <f>'12peso'!AE336*'12var'!AE336/100</f>
        <v>4.3354300000000004E-3</v>
      </c>
      <c r="AF336" s="85">
        <f>'12peso'!AF336*'12var'!AF336/100</f>
        <v>4.3331999999999997E-3</v>
      </c>
      <c r="AG336" s="85">
        <f>'12peso'!AG336*'12var'!AG336/100</f>
        <v>-2.0713799999999998E-3</v>
      </c>
      <c r="AH336" s="85">
        <f>'12peso'!AH336*'12var'!AH336/100</f>
        <v>-1.1847000000000001E-3</v>
      </c>
      <c r="AI336" s="85">
        <f>'12peso'!AI336*'12var'!AI336/100</f>
        <v>2.6957200000000004E-3</v>
      </c>
      <c r="AJ336" s="85">
        <f>'12peso'!AJ336*'12var'!AJ336/100</f>
        <v>1.5975E-3</v>
      </c>
      <c r="AK336" s="85">
        <f>'12peso'!AK336*'12var'!AK336/100</f>
        <v>5.3219999999999993E-4</v>
      </c>
      <c r="AL336" s="85">
        <f>'12peso'!AL336*'12var'!AL336/100</f>
        <v>2.0885999999999999E-3</v>
      </c>
      <c r="AM336" s="85">
        <f>'12peso'!AM336*'12var'!AM336/100</f>
        <v>1.2104000000000001E-3</v>
      </c>
      <c r="AN336" s="85">
        <f>'12peso'!AN336*'12var'!AN336/100</f>
        <v>3.5620000000000004E-4</v>
      </c>
    </row>
    <row r="337" spans="1:40" x14ac:dyDescent="0.25">
      <c r="A337" s="64" t="str">
        <f>'12peso'!A337</f>
        <v>c</v>
      </c>
      <c r="B337" s="64" t="str">
        <f>'12peso'!B337</f>
        <v>d</v>
      </c>
      <c r="C337" s="64" t="str">
        <f>'12peso'!C337</f>
        <v>i</v>
      </c>
      <c r="D337" s="64"/>
      <c r="E337" s="90">
        <f>'12peso'!E337</f>
        <v>4301001</v>
      </c>
      <c r="F337" s="88">
        <f>'12peso'!F337</f>
        <v>4301001</v>
      </c>
      <c r="G337" s="39" t="str">
        <f>'12peso'!G337</f>
        <v>Bijuteria</v>
      </c>
      <c r="H337" s="85">
        <f>'12peso'!H337*'12var'!H337/100</f>
        <v>1.8326100000000001E-3</v>
      </c>
      <c r="I337" s="85">
        <f>'12peso'!I337*'12var'!I337/100</f>
        <v>-5.9795999999999992E-4</v>
      </c>
      <c r="J337" s="85">
        <f>'12peso'!J337*'12var'!J337/100</f>
        <v>-3.0488000000000004E-3</v>
      </c>
      <c r="K337" s="85">
        <f>'12peso'!K337*'12var'!K337/100</f>
        <v>-4.6777E-4</v>
      </c>
      <c r="L337" s="85">
        <f>'12peso'!L337*'12var'!L337/100</f>
        <v>4.3332900000000001E-3</v>
      </c>
      <c r="M337" s="85">
        <f>'12peso'!M337*'12var'!M337/100</f>
        <v>1.97956E-3</v>
      </c>
      <c r="N337" s="85">
        <f>'12peso'!N337*'12var'!N337/100</f>
        <v>-5.1274000000000003E-4</v>
      </c>
      <c r="O337" s="85">
        <f>'12peso'!O337*'12var'!O337/100</f>
        <v>1.57632E-3</v>
      </c>
      <c r="P337" s="85">
        <f>'12peso'!P337*'12var'!P337/100</f>
        <v>3.4340799999999999E-3</v>
      </c>
      <c r="Q337" s="85">
        <f>'12peso'!Q337*'12var'!Q337/100</f>
        <v>2.1452799999999998E-3</v>
      </c>
      <c r="R337" s="85">
        <f>'12peso'!R337*'12var'!R337/100</f>
        <v>-1.5182999999999999E-4</v>
      </c>
      <c r="S337" s="85">
        <f>'12peso'!S337*'12var'!S337/100</f>
        <v>2.8475000000000006E-4</v>
      </c>
      <c r="T337" s="85">
        <f>'12peso'!T337*'12var'!T337/100</f>
        <v>-1.1655000000000003E-4</v>
      </c>
      <c r="U337" s="85">
        <f>'12peso'!U337*'12var'!U337/100</f>
        <v>9.5641999999999993E-4</v>
      </c>
      <c r="V337" s="85">
        <f>'12peso'!V337*'12var'!V337/100</f>
        <v>7.5854000000000004E-4</v>
      </c>
      <c r="W337" s="85">
        <f>'12peso'!W337*'12var'!W337/100</f>
        <v>-1.3678399999999999E-3</v>
      </c>
      <c r="X337" s="85">
        <f>'12peso'!X337*'12var'!X337/100</f>
        <v>1.9500000000000001E-3</v>
      </c>
      <c r="Y337" s="85">
        <f>'12peso'!Y337*'12var'!Y337/100</f>
        <v>5.4086999999999994E-4</v>
      </c>
      <c r="Z337" s="85">
        <f>'12peso'!Z337*'12var'!Z337/100</f>
        <v>-8.2049999999999994E-4</v>
      </c>
      <c r="AA337" s="85">
        <f>'12peso'!AA337*'12var'!AA337/100</f>
        <v>6.3648000000000014E-4</v>
      </c>
      <c r="AB337" s="85">
        <f>'12peso'!AB337*'12var'!AB337/100</f>
        <v>2.4852000000000003E-3</v>
      </c>
      <c r="AC337" s="85">
        <f>'12peso'!AC337*'12var'!AC337/100</f>
        <v>2.9937399999999999E-3</v>
      </c>
      <c r="AD337" s="85">
        <f>'12peso'!AD337*'12var'!AD337/100</f>
        <v>1.7911800000000001E-3</v>
      </c>
      <c r="AE337" s="85">
        <f>'12peso'!AE337*'12var'!AE337/100</f>
        <v>2.0376399999999999E-3</v>
      </c>
      <c r="AF337" s="85">
        <f>'12peso'!AF337*'12var'!AF337/100</f>
        <v>1.5360800000000002E-3</v>
      </c>
      <c r="AG337" s="85">
        <f>'12peso'!AG337*'12var'!AG337/100</f>
        <v>3.5553000000000001E-4</v>
      </c>
      <c r="AH337" s="85">
        <f>'12peso'!AH337*'12var'!AH337/100</f>
        <v>1.90518E-3</v>
      </c>
      <c r="AI337" s="85">
        <f>'12peso'!AI337*'12var'!AI337/100</f>
        <v>2.0787000000000002E-3</v>
      </c>
      <c r="AJ337" s="85">
        <f>'12peso'!AJ337*'12var'!AJ337/100</f>
        <v>-1.12134E-3</v>
      </c>
      <c r="AK337" s="85">
        <f>'12peso'!AK337*'12var'!AK337/100</f>
        <v>6.7200000000000007E-5</v>
      </c>
      <c r="AL337" s="85">
        <f>'12peso'!AL337*'12var'!AL337/100</f>
        <v>1.8246600000000001E-3</v>
      </c>
      <c r="AM337" s="85">
        <f>'12peso'!AM337*'12var'!AM337/100</f>
        <v>1.4043599999999997E-3</v>
      </c>
      <c r="AN337" s="85">
        <f>'12peso'!AN337*'12var'!AN337/100</f>
        <v>5.956999999999999E-4</v>
      </c>
    </row>
    <row r="338" spans="1:40" x14ac:dyDescent="0.25">
      <c r="A338" s="64" t="str">
        <f>'12peso'!A338</f>
        <v>c</v>
      </c>
      <c r="B338" s="64" t="str">
        <f>'12peso'!B338</f>
        <v>d</v>
      </c>
      <c r="C338" s="64" t="str">
        <f>'12peso'!C338</f>
        <v>i</v>
      </c>
      <c r="D338" s="64"/>
      <c r="E338" s="90">
        <f>'12peso'!E338</f>
        <v>4301002</v>
      </c>
      <c r="F338" s="88">
        <f>'12peso'!F338</f>
        <v>4301002</v>
      </c>
      <c r="G338" s="39" t="str">
        <f>'12peso'!G338</f>
        <v>Joia</v>
      </c>
      <c r="H338" s="85">
        <f>'12peso'!H338*'12var'!H338/100</f>
        <v>4.0924400000000001E-3</v>
      </c>
      <c r="I338" s="85">
        <f>'12peso'!I338*'12var'!I338/100</f>
        <v>2.6938599999999997E-3</v>
      </c>
      <c r="J338" s="85">
        <f>'12peso'!J338*'12var'!J338/100</f>
        <v>-1.613E-5</v>
      </c>
      <c r="K338" s="85">
        <f>'12peso'!K338*'12var'!K338/100</f>
        <v>-6.1180000000000002E-4</v>
      </c>
      <c r="L338" s="85">
        <f>'12peso'!L338*'12var'!L338/100</f>
        <v>5.4162000000000004E-4</v>
      </c>
      <c r="M338" s="85">
        <f>'12peso'!M338*'12var'!M338/100</f>
        <v>1.5292799999999998E-3</v>
      </c>
      <c r="N338" s="85">
        <f>'12peso'!N338*'12var'!N338/100</f>
        <v>1.2856E-3</v>
      </c>
      <c r="O338" s="85">
        <f>'12peso'!O338*'12var'!O338/100</f>
        <v>5.4841999999999998E-4</v>
      </c>
      <c r="P338" s="85">
        <f>'12peso'!P338*'12var'!P338/100</f>
        <v>2.9803500000000001E-3</v>
      </c>
      <c r="Q338" s="85">
        <f>'12peso'!Q338*'12var'!Q338/100</f>
        <v>3.1987199999999999E-3</v>
      </c>
      <c r="R338" s="85">
        <f>'12peso'!R338*'12var'!R338/100</f>
        <v>2.3321399999999999E-3</v>
      </c>
      <c r="S338" s="85">
        <f>'12peso'!S338*'12var'!S338/100</f>
        <v>3.7651599999999996E-3</v>
      </c>
      <c r="T338" s="85">
        <f>'12peso'!T338*'12var'!T338/100</f>
        <v>2.06302E-3</v>
      </c>
      <c r="U338" s="85">
        <f>'12peso'!U338*'12var'!U338/100</f>
        <v>4.9722100000000003E-3</v>
      </c>
      <c r="V338" s="85">
        <f>'12peso'!V338*'12var'!V338/100</f>
        <v>2.2407299999999998E-3</v>
      </c>
      <c r="W338" s="85">
        <f>'12peso'!W338*'12var'!W338/100</f>
        <v>1.9085900000000004E-3</v>
      </c>
      <c r="X338" s="85">
        <f>'12peso'!X338*'12var'!X338/100</f>
        <v>1.8128E-3</v>
      </c>
      <c r="Y338" s="85">
        <f>'12peso'!Y338*'12var'!Y338/100</f>
        <v>-4.4325000000000001E-4</v>
      </c>
      <c r="Z338" s="85">
        <f>'12peso'!Z338*'12var'!Z338/100</f>
        <v>-4.7628000000000004E-4</v>
      </c>
      <c r="AA338" s="85">
        <f>'12peso'!AA338*'12var'!AA338/100</f>
        <v>1.8459000000000004E-3</v>
      </c>
      <c r="AB338" s="85">
        <f>'12peso'!AB338*'12var'!AB338/100</f>
        <v>4.2527999999999994E-4</v>
      </c>
      <c r="AC338" s="85">
        <f>'12peso'!AC338*'12var'!AC338/100</f>
        <v>-7.2569999999999991E-4</v>
      </c>
      <c r="AD338" s="85">
        <f>'12peso'!AD338*'12var'!AD338/100</f>
        <v>-5.2589999999999996E-5</v>
      </c>
      <c r="AE338" s="85">
        <f>'12peso'!AE338*'12var'!AE338/100</f>
        <v>2.2484700000000002E-3</v>
      </c>
      <c r="AF338" s="85">
        <f>'12peso'!AF338*'12var'!AF338/100</f>
        <v>2.43984E-3</v>
      </c>
      <c r="AG338" s="85">
        <f>'12peso'!AG338*'12var'!AG338/100</f>
        <v>-2.3344200000000002E-3</v>
      </c>
      <c r="AH338" s="85">
        <f>'12peso'!AH338*'12var'!AH338/100</f>
        <v>-2.6744400000000002E-3</v>
      </c>
      <c r="AI338" s="85">
        <f>'12peso'!AI338*'12var'!AI338/100</f>
        <v>3.2394999999999999E-4</v>
      </c>
      <c r="AJ338" s="85">
        <f>'12peso'!AJ338*'12var'!AJ338/100</f>
        <v>2.5285299999999998E-3</v>
      </c>
      <c r="AK338" s="85">
        <f>'12peso'!AK338*'12var'!AK338/100</f>
        <v>5.6561999999999997E-4</v>
      </c>
      <c r="AL338" s="85">
        <f>'12peso'!AL338*'12var'!AL338/100</f>
        <v>8.5650000000000008E-5</v>
      </c>
      <c r="AM338" s="85">
        <f>'12peso'!AM338*'12var'!AM338/100</f>
        <v>-1.5417E-4</v>
      </c>
      <c r="AN338" s="85">
        <f>'12peso'!AN338*'12var'!AN338/100</f>
        <v>-1.5362999999999998E-4</v>
      </c>
    </row>
    <row r="339" spans="1:40" x14ac:dyDescent="0.25">
      <c r="A339" s="64" t="str">
        <f>'12peso'!A339</f>
        <v>c</v>
      </c>
      <c r="B339" s="64" t="str">
        <f>'12peso'!B339</f>
        <v>d</v>
      </c>
      <c r="C339" s="64" t="str">
        <f>'12peso'!C339</f>
        <v>i</v>
      </c>
      <c r="D339" s="64"/>
      <c r="E339" s="90">
        <f>'12peso'!E339</f>
        <v>4301004</v>
      </c>
      <c r="F339" s="88">
        <f>'12peso'!F339</f>
        <v>4301004</v>
      </c>
      <c r="G339" s="39" t="str">
        <f>'12peso'!G339</f>
        <v>Relógio de pulso</v>
      </c>
      <c r="H339" s="85">
        <f>'12peso'!H339*'12var'!H339/100</f>
        <v>-3.8740000000000005E-5</v>
      </c>
      <c r="I339" s="85">
        <f>'12peso'!I339*'12var'!I339/100</f>
        <v>-2.9600000000000005E-6</v>
      </c>
      <c r="J339" s="85">
        <f>'12peso'!J339*'12var'!J339/100</f>
        <v>-5.8799999999999996E-6</v>
      </c>
      <c r="K339" s="85">
        <f>'12peso'!K339*'12var'!K339/100</f>
        <v>1.2555999999999998E-4</v>
      </c>
      <c r="L339" s="85">
        <f>'12peso'!L339*'12var'!L339/100</f>
        <v>1.2789E-4</v>
      </c>
      <c r="M339" s="85">
        <f>'12peso'!M339*'12var'!M339/100</f>
        <v>-1.5287999999999999E-4</v>
      </c>
      <c r="N339" s="85">
        <f>'12peso'!N339*'12var'!N339/100</f>
        <v>2.4215E-4</v>
      </c>
      <c r="O339" s="85">
        <f>'12peso'!O339*'12var'!O339/100</f>
        <v>-7.0413000000000008E-4</v>
      </c>
      <c r="P339" s="85">
        <f>'12peso'!P339*'12var'!P339/100</f>
        <v>4.6480000000000002E-4</v>
      </c>
      <c r="Q339" s="85">
        <f>'12peso'!Q339*'12var'!Q339/100</f>
        <v>-1.4872000000000003E-4</v>
      </c>
      <c r="R339" s="85">
        <f>'12peso'!R339*'12var'!R339/100</f>
        <v>1.4139999999999999E-4</v>
      </c>
      <c r="S339" s="85">
        <f>'12peso'!S339*'12var'!S339/100</f>
        <v>1.0010999999999999E-4</v>
      </c>
      <c r="T339" s="85">
        <f>'12peso'!T339*'12var'!T339/100</f>
        <v>3.0939999999999999E-4</v>
      </c>
      <c r="U339" s="85">
        <f>'12peso'!U339*'12var'!U339/100</f>
        <v>2.0448000000000002E-4</v>
      </c>
      <c r="V339" s="85">
        <f>'12peso'!V339*'12var'!V339/100</f>
        <v>1.5301E-4</v>
      </c>
      <c r="W339" s="85">
        <f>'12peso'!W339*'12var'!W339/100</f>
        <v>3.456E-4</v>
      </c>
      <c r="X339" s="85">
        <f>'12peso'!X339*'12var'!X339/100</f>
        <v>1.5038000000000001E-4</v>
      </c>
      <c r="Y339" s="85">
        <f>'12peso'!Y339*'12var'!Y339/100</f>
        <v>1.3817999999999998E-4</v>
      </c>
      <c r="Z339" s="85">
        <f>'12peso'!Z339*'12var'!Z339/100</f>
        <v>3.1376E-4</v>
      </c>
      <c r="AA339" s="85">
        <f>'12peso'!AA339*'12var'!AA339/100</f>
        <v>2.9294E-4</v>
      </c>
      <c r="AB339" s="85">
        <f>'12peso'!AB339*'12var'!AB339/100</f>
        <v>2.4178000000000001E-4</v>
      </c>
      <c r="AC339" s="85">
        <f>'12peso'!AC339*'12var'!AC339/100</f>
        <v>2.0436E-4</v>
      </c>
      <c r="AD339" s="85">
        <f>'12peso'!AD339*'12var'!AD339/100</f>
        <v>3.6109999999999998E-5</v>
      </c>
      <c r="AE339" s="85">
        <f>'12peso'!AE339*'12var'!AE339/100</f>
        <v>6.3959999999999991E-5</v>
      </c>
      <c r="AF339" s="85">
        <f>'12peso'!AF339*'12var'!AF339/100</f>
        <v>3.4788000000000001E-4</v>
      </c>
      <c r="AG339" s="85">
        <f>'12peso'!AG339*'12var'!AG339/100</f>
        <v>-1.0176000000000002E-4</v>
      </c>
      <c r="AH339" s="85">
        <f>'12peso'!AH339*'12var'!AH339/100</f>
        <v>-3.9563999999999995E-4</v>
      </c>
      <c r="AI339" s="85">
        <f>'12peso'!AI339*'12var'!AI339/100</f>
        <v>2.9336E-4</v>
      </c>
      <c r="AJ339" s="85">
        <f>'12peso'!AJ339*'12var'!AJ339/100</f>
        <v>2.0328000000000002E-4</v>
      </c>
      <c r="AK339" s="85">
        <f>'12peso'!AK339*'12var'!AK339/100</f>
        <v>-8.316000000000001E-5</v>
      </c>
      <c r="AL339" s="85">
        <f>'12peso'!AL339*'12var'!AL339/100</f>
        <v>1.8512999999999998E-4</v>
      </c>
      <c r="AM339" s="85">
        <f>'12peso'!AM339*'12var'!AM339/100</f>
        <v>-6.2000000000000003E-5</v>
      </c>
      <c r="AN339" s="85">
        <f>'12peso'!AN339*'12var'!AN339/100</f>
        <v>-9.7020000000000003E-5</v>
      </c>
    </row>
    <row r="340" spans="1:40" x14ac:dyDescent="0.25">
      <c r="A340" s="64">
        <f>'12peso'!A340</f>
        <v>0</v>
      </c>
      <c r="B340" s="64">
        <f>'12peso'!B340</f>
        <v>0</v>
      </c>
      <c r="C340" s="64">
        <f>'12peso'!C340</f>
        <v>0</v>
      </c>
      <c r="D340" s="64"/>
      <c r="E340" s="113">
        <f>'12peso'!E340</f>
        <v>4400000</v>
      </c>
      <c r="F340" s="114">
        <f>'12peso'!F340</f>
        <v>44</v>
      </c>
      <c r="G340" s="99" t="str">
        <f>'12peso'!G340</f>
        <v>Tecidos e armarinho</v>
      </c>
      <c r="H340" s="85">
        <f>'12peso'!H340*'12var'!H340/100</f>
        <v>1.2222000000000003E-4</v>
      </c>
      <c r="I340" s="85">
        <f>'12peso'!I340*'12var'!I340/100</f>
        <v>4.5239999999999994E-4</v>
      </c>
      <c r="J340" s="85">
        <f>'12peso'!J340*'12var'!J340/100</f>
        <v>6.0098999999999992E-4</v>
      </c>
      <c r="K340" s="85">
        <f>'12peso'!K340*'12var'!K340/100</f>
        <v>5.5999999999999995E-4</v>
      </c>
      <c r="L340" s="85">
        <f>'12peso'!L340*'12var'!L340/100</f>
        <v>4.7249999999999999E-4</v>
      </c>
      <c r="M340" s="85">
        <f>'12peso'!M340*'12var'!M340/100</f>
        <v>6.5699999999999992E-4</v>
      </c>
      <c r="N340" s="85">
        <f>'12peso'!N340*'12var'!N340/100</f>
        <v>7.0560000000000002E-5</v>
      </c>
      <c r="O340" s="85">
        <f>'12peso'!O340*'12var'!O340/100</f>
        <v>-4.4829000000000001E-4</v>
      </c>
      <c r="P340" s="85">
        <f>'12peso'!P340*'12var'!P340/100</f>
        <v>4.0065999999999995E-4</v>
      </c>
      <c r="Q340" s="85">
        <f>'12peso'!Q340*'12var'!Q340/100</f>
        <v>3.2189999999999996E-4</v>
      </c>
      <c r="R340" s="85">
        <f>'12peso'!R340*'12var'!R340/100</f>
        <v>3.9882000000000003E-4</v>
      </c>
      <c r="S340" s="85">
        <f>'12peso'!S340*'12var'!S340/100</f>
        <v>1.7319999999999998E-4</v>
      </c>
      <c r="T340" s="85">
        <f>'12peso'!T340*'12var'!T340/100</f>
        <v>8.6100000000000006E-6</v>
      </c>
      <c r="U340" s="85">
        <f>'12peso'!U340*'12var'!U340/100</f>
        <v>2.3884000000000004E-4</v>
      </c>
      <c r="V340" s="85">
        <f>'12peso'!V340*'12var'!V340/100</f>
        <v>1.4467000000000001E-4</v>
      </c>
      <c r="W340" s="85">
        <f>'12peso'!W340*'12var'!W340/100</f>
        <v>2.2896000000000003E-4</v>
      </c>
      <c r="X340" s="85">
        <f>'12peso'!X340*'12var'!X340/100</f>
        <v>3.4645000000000005E-4</v>
      </c>
      <c r="Y340" s="85">
        <f>'12peso'!Y340*'12var'!Y340/100</f>
        <v>-5.9219999999999999E-5</v>
      </c>
      <c r="Z340" s="85">
        <f>'12peso'!Z340*'12var'!Z340/100</f>
        <v>1.1802000000000001E-4</v>
      </c>
      <c r="AA340" s="85">
        <f>'12peso'!AA340*'12var'!AA340/100</f>
        <v>8.4400000000000019E-5</v>
      </c>
      <c r="AB340" s="85">
        <f>'12peso'!AB340*'12var'!AB340/100</f>
        <v>1.11276E-3</v>
      </c>
      <c r="AC340" s="85">
        <f>'12peso'!AC340*'12var'!AC340/100</f>
        <v>5.1911000000000004E-4</v>
      </c>
      <c r="AD340" s="85">
        <f>'12peso'!AD340*'12var'!AD340/100</f>
        <v>-2.5559999999999996E-5</v>
      </c>
      <c r="AE340" s="85">
        <f>'12peso'!AE340*'12var'!AE340/100</f>
        <v>6.0136999999999994E-4</v>
      </c>
      <c r="AF340" s="85">
        <f>'12peso'!AF340*'12var'!AF340/100</f>
        <v>2.6070999999999999E-4</v>
      </c>
      <c r="AG340" s="85">
        <f>'12peso'!AG340*'12var'!AG340/100</f>
        <v>9.1342000000000007E-4</v>
      </c>
      <c r="AH340" s="85">
        <f>'12peso'!AH340*'12var'!AH340/100</f>
        <v>1.5998E-4</v>
      </c>
      <c r="AI340" s="85">
        <f>'12peso'!AI340*'12var'!AI340/100</f>
        <v>-5.8520000000000002E-5</v>
      </c>
      <c r="AJ340" s="85">
        <f>'12peso'!AJ340*'12var'!AJ340/100</f>
        <v>1.2865000000000001E-3</v>
      </c>
      <c r="AK340" s="85">
        <f>'12peso'!AK340*'12var'!AK340/100</f>
        <v>1.8436E-4</v>
      </c>
      <c r="AL340" s="85">
        <f>'12peso'!AL340*'12var'!AL340/100</f>
        <v>1.3308300000000001E-3</v>
      </c>
      <c r="AM340" s="85">
        <f>'12peso'!AM340*'12var'!AM340/100</f>
        <v>4.2500000000000003E-4</v>
      </c>
      <c r="AN340" s="85">
        <f>'12peso'!AN340*'12var'!AN340/100</f>
        <v>5.7936000000000001E-4</v>
      </c>
    </row>
    <row r="341" spans="1:40" x14ac:dyDescent="0.25">
      <c r="A341" s="64">
        <f>'12peso'!A341</f>
        <v>0</v>
      </c>
      <c r="B341" s="64">
        <f>'12peso'!B341</f>
        <v>0</v>
      </c>
      <c r="C341" s="64">
        <f>'12peso'!C341</f>
        <v>0</v>
      </c>
      <c r="D341" s="64"/>
      <c r="E341" s="113">
        <f>'12peso'!E341</f>
        <v>4401000</v>
      </c>
      <c r="F341" s="114">
        <f>'12peso'!F341</f>
        <v>4401</v>
      </c>
      <c r="G341" s="99" t="str">
        <f>'12peso'!G341</f>
        <v>Tecidos e armarinho</v>
      </c>
      <c r="H341" s="85">
        <f>'12peso'!H341*'12var'!H341/100</f>
        <v>1.2222000000000003E-4</v>
      </c>
      <c r="I341" s="85">
        <f>'12peso'!I341*'12var'!I341/100</f>
        <v>4.5239999999999994E-4</v>
      </c>
      <c r="J341" s="85">
        <f>'12peso'!J341*'12var'!J341/100</f>
        <v>6.0098999999999992E-4</v>
      </c>
      <c r="K341" s="85">
        <f>'12peso'!K341*'12var'!K341/100</f>
        <v>5.5999999999999995E-4</v>
      </c>
      <c r="L341" s="85">
        <f>'12peso'!L341*'12var'!L341/100</f>
        <v>4.7249999999999999E-4</v>
      </c>
      <c r="M341" s="85">
        <f>'12peso'!M341*'12var'!M341/100</f>
        <v>6.5699999999999992E-4</v>
      </c>
      <c r="N341" s="85">
        <f>'12peso'!N341*'12var'!N341/100</f>
        <v>7.0560000000000002E-5</v>
      </c>
      <c r="O341" s="85">
        <f>'12peso'!O341*'12var'!O341/100</f>
        <v>-4.4829000000000001E-4</v>
      </c>
      <c r="P341" s="85">
        <f>'12peso'!P341*'12var'!P341/100</f>
        <v>4.0065999999999995E-4</v>
      </c>
      <c r="Q341" s="85">
        <f>'12peso'!Q341*'12var'!Q341/100</f>
        <v>3.2189999999999996E-4</v>
      </c>
      <c r="R341" s="85">
        <f>'12peso'!R341*'12var'!R341/100</f>
        <v>3.9882000000000003E-4</v>
      </c>
      <c r="S341" s="85">
        <f>'12peso'!S341*'12var'!S341/100</f>
        <v>1.7319999999999998E-4</v>
      </c>
      <c r="T341" s="85">
        <f>'12peso'!T341*'12var'!T341/100</f>
        <v>8.6100000000000006E-6</v>
      </c>
      <c r="U341" s="85">
        <f>'12peso'!U341*'12var'!U341/100</f>
        <v>2.3884000000000004E-4</v>
      </c>
      <c r="V341" s="85">
        <f>'12peso'!V341*'12var'!V341/100</f>
        <v>1.4467000000000001E-4</v>
      </c>
      <c r="W341" s="85">
        <f>'12peso'!W341*'12var'!W341/100</f>
        <v>2.2896000000000003E-4</v>
      </c>
      <c r="X341" s="85">
        <f>'12peso'!X341*'12var'!X341/100</f>
        <v>3.4645000000000005E-4</v>
      </c>
      <c r="Y341" s="85">
        <f>'12peso'!Y341*'12var'!Y341/100</f>
        <v>-5.9219999999999999E-5</v>
      </c>
      <c r="Z341" s="85">
        <f>'12peso'!Z341*'12var'!Z341/100</f>
        <v>1.1802000000000001E-4</v>
      </c>
      <c r="AA341" s="85">
        <f>'12peso'!AA341*'12var'!AA341/100</f>
        <v>8.4400000000000019E-5</v>
      </c>
      <c r="AB341" s="85">
        <f>'12peso'!AB341*'12var'!AB341/100</f>
        <v>1.11276E-3</v>
      </c>
      <c r="AC341" s="85">
        <f>'12peso'!AC341*'12var'!AC341/100</f>
        <v>5.1911000000000004E-4</v>
      </c>
      <c r="AD341" s="85">
        <f>'12peso'!AD341*'12var'!AD341/100</f>
        <v>-2.5559999999999996E-5</v>
      </c>
      <c r="AE341" s="85">
        <f>'12peso'!AE341*'12var'!AE341/100</f>
        <v>6.0136999999999994E-4</v>
      </c>
      <c r="AF341" s="85">
        <f>'12peso'!AF341*'12var'!AF341/100</f>
        <v>2.6070999999999999E-4</v>
      </c>
      <c r="AG341" s="85">
        <f>'12peso'!AG341*'12var'!AG341/100</f>
        <v>9.1342000000000007E-4</v>
      </c>
      <c r="AH341" s="85">
        <f>'12peso'!AH341*'12var'!AH341/100</f>
        <v>1.5998E-4</v>
      </c>
      <c r="AI341" s="85">
        <f>'12peso'!AI341*'12var'!AI341/100</f>
        <v>-5.8520000000000002E-5</v>
      </c>
      <c r="AJ341" s="85">
        <f>'12peso'!AJ341*'12var'!AJ341/100</f>
        <v>1.2865000000000001E-3</v>
      </c>
      <c r="AK341" s="85">
        <f>'12peso'!AK341*'12var'!AK341/100</f>
        <v>1.8436E-4</v>
      </c>
      <c r="AL341" s="85">
        <f>'12peso'!AL341*'12var'!AL341/100</f>
        <v>1.3308300000000001E-3</v>
      </c>
      <c r="AM341" s="85">
        <f>'12peso'!AM341*'12var'!AM341/100</f>
        <v>4.2500000000000003E-4</v>
      </c>
      <c r="AN341" s="85">
        <f>'12peso'!AN341*'12var'!AN341/100</f>
        <v>5.7936000000000001E-4</v>
      </c>
    </row>
    <row r="342" spans="1:40" x14ac:dyDescent="0.25">
      <c r="A342" s="64" t="str">
        <f>'12peso'!A342</f>
        <v>c</v>
      </c>
      <c r="B342" s="64" t="str">
        <f>'12peso'!B342</f>
        <v>sd</v>
      </c>
      <c r="C342" s="64" t="str">
        <f>'12peso'!C342</f>
        <v>i</v>
      </c>
      <c r="D342" s="64"/>
      <c r="E342" s="90">
        <f>'12peso'!E342</f>
        <v>4401001</v>
      </c>
      <c r="F342" s="88">
        <f>'12peso'!F342</f>
        <v>4401001</v>
      </c>
      <c r="G342" s="39" t="str">
        <f>'12peso'!G342</f>
        <v>Tecido</v>
      </c>
      <c r="H342" s="85">
        <f>'12peso'!H342*'12var'!H342/100</f>
        <v>-4.8240000000000007E-4</v>
      </c>
      <c r="I342" s="85">
        <f>'12peso'!I342*'12var'!I342/100</f>
        <v>9.7152000000000002E-4</v>
      </c>
      <c r="J342" s="85">
        <f>'12peso'!J342*'12var'!J342/100</f>
        <v>3.2634999999999999E-4</v>
      </c>
      <c r="K342" s="85">
        <f>'12peso'!K342*'12var'!K342/100</f>
        <v>3.7052999999999994E-4</v>
      </c>
      <c r="L342" s="85">
        <f>'12peso'!L342*'12var'!L342/100</f>
        <v>-1.076E-4</v>
      </c>
      <c r="M342" s="85">
        <f>'12peso'!M342*'12var'!M342/100</f>
        <v>5.1798000000000002E-4</v>
      </c>
      <c r="N342" s="85">
        <f>'12peso'!N342*'12var'!N342/100</f>
        <v>1.6169999999999999E-5</v>
      </c>
      <c r="O342" s="85">
        <f>'12peso'!O342*'12var'!O342/100</f>
        <v>-1.7184000000000001E-4</v>
      </c>
      <c r="P342" s="85">
        <f>'12peso'!P342*'12var'!P342/100</f>
        <v>5.1700999999999993E-4</v>
      </c>
      <c r="Q342" s="85">
        <f>'12peso'!Q342*'12var'!Q342/100</f>
        <v>9.0950000000000002E-5</v>
      </c>
      <c r="R342" s="85">
        <f>'12peso'!R342*'12var'!R342/100</f>
        <v>2.2875999999999997E-4</v>
      </c>
      <c r="S342" s="85">
        <f>'12peso'!S342*'12var'!S342/100</f>
        <v>-1.0620000000000001E-4</v>
      </c>
      <c r="T342" s="85">
        <f>'12peso'!T342*'12var'!T342/100</f>
        <v>-2.5774000000000001E-4</v>
      </c>
      <c r="U342" s="85">
        <f>'12peso'!U342*'12var'!U342/100</f>
        <v>3.8925E-4</v>
      </c>
      <c r="V342" s="85">
        <f>'12peso'!V342*'12var'!V342/100</f>
        <v>1.038E-4</v>
      </c>
      <c r="W342" s="85">
        <f>'12peso'!W342*'12var'!W342/100</f>
        <v>4.3511999999999994E-4</v>
      </c>
      <c r="X342" s="85">
        <f>'12peso'!X342*'12var'!X342/100</f>
        <v>2.2836000000000002E-4</v>
      </c>
      <c r="Y342" s="85">
        <f>'12peso'!Y342*'12var'!Y342/100</f>
        <v>-8.3199999999999989E-5</v>
      </c>
      <c r="Z342" s="85">
        <f>'12peso'!Z342*'12var'!Z342/100</f>
        <v>5.1281999999999999E-4</v>
      </c>
      <c r="AA342" s="85">
        <f>'12peso'!AA342*'12var'!AA342/100</f>
        <v>1.5689999999999997E-5</v>
      </c>
      <c r="AB342" s="85">
        <f>'12peso'!AB342*'12var'!AB342/100</f>
        <v>3.6540000000000005E-4</v>
      </c>
      <c r="AC342" s="85">
        <f>'12peso'!AC342*'12var'!AC342/100</f>
        <v>6.4451999999999999E-4</v>
      </c>
      <c r="AD342" s="85">
        <f>'12peso'!AD342*'12var'!AD342/100</f>
        <v>-1.3701999999999999E-4</v>
      </c>
      <c r="AE342" s="85">
        <f>'12peso'!AE342*'12var'!AE342/100</f>
        <v>5.1776999999999997E-4</v>
      </c>
      <c r="AF342" s="85">
        <f>'12peso'!AF342*'12var'!AF342/100</f>
        <v>1.1484000000000001E-4</v>
      </c>
      <c r="AG342" s="85">
        <f>'12peso'!AG342*'12var'!AG342/100</f>
        <v>3.9520000000000001E-4</v>
      </c>
      <c r="AH342" s="85">
        <f>'12peso'!AH342*'12var'!AH342/100</f>
        <v>2.2402999999999998E-4</v>
      </c>
      <c r="AI342" s="85">
        <f>'12peso'!AI342*'12var'!AI342/100</f>
        <v>-8.8230000000000014E-5</v>
      </c>
      <c r="AJ342" s="85">
        <f>'12peso'!AJ342*'12var'!AJ342/100</f>
        <v>4.883E-4</v>
      </c>
      <c r="AK342" s="85">
        <f>'12peso'!AK342*'12var'!AK342/100</f>
        <v>2.2187999999999998E-4</v>
      </c>
      <c r="AL342" s="85">
        <f>'12peso'!AL342*'12var'!AL342/100</f>
        <v>4.9535999999999992E-4</v>
      </c>
      <c r="AM342" s="85">
        <f>'12peso'!AM342*'12var'!AM342/100</f>
        <v>2.8134000000000004E-4</v>
      </c>
      <c r="AN342" s="85">
        <f>'12peso'!AN342*'12var'!AN342/100</f>
        <v>1.2029E-4</v>
      </c>
    </row>
    <row r="343" spans="1:40" x14ac:dyDescent="0.25">
      <c r="A343" s="64" t="str">
        <f>'12peso'!A343</f>
        <v>c</v>
      </c>
      <c r="B343" s="64" t="str">
        <f>'12peso'!B343</f>
        <v>sd</v>
      </c>
      <c r="C343" s="64" t="str">
        <f>'12peso'!C343</f>
        <v>i</v>
      </c>
      <c r="D343" s="64"/>
      <c r="E343" s="90">
        <f>'12peso'!E343</f>
        <v>4401002</v>
      </c>
      <c r="F343" s="88">
        <f>'12peso'!F343</f>
        <v>4401002</v>
      </c>
      <c r="G343" s="39" t="str">
        <f>'12peso'!G343</f>
        <v>Artigos de armarinho</v>
      </c>
      <c r="H343" s="85">
        <f>'12peso'!H343*'12var'!H343/100</f>
        <v>4.4588999999999995E-4</v>
      </c>
      <c r="I343" s="85">
        <f>'12peso'!I343*'12var'!I343/100</f>
        <v>-2.1717000000000001E-4</v>
      </c>
      <c r="J343" s="85">
        <f>'12peso'!J343*'12var'!J343/100</f>
        <v>-5.2080000000000003E-5</v>
      </c>
      <c r="K343" s="85">
        <f>'12peso'!K343*'12var'!K343/100</f>
        <v>1.4362000000000001E-4</v>
      </c>
      <c r="L343" s="85">
        <f>'12peso'!L343*'12var'!L343/100</f>
        <v>2.7554999999999995E-4</v>
      </c>
      <c r="M343" s="85">
        <f>'12peso'!M343*'12var'!M343/100</f>
        <v>1.7745E-4</v>
      </c>
      <c r="N343" s="85">
        <f>'12peso'!N343*'12var'!N343/100</f>
        <v>-1.2312E-4</v>
      </c>
      <c r="O343" s="85">
        <f>'12peso'!O343*'12var'!O343/100</f>
        <v>3.8869999999999999E-5</v>
      </c>
      <c r="P343" s="85">
        <f>'12peso'!P343*'12var'!P343/100</f>
        <v>1.2336999999999998E-4</v>
      </c>
      <c r="Q343" s="85">
        <f>'12peso'!Q343*'12var'!Q343/100</f>
        <v>4.3939999999999996E-5</v>
      </c>
      <c r="R343" s="85">
        <f>'12peso'!R343*'12var'!R343/100</f>
        <v>-2.0279999999999999E-5</v>
      </c>
      <c r="S343" s="85">
        <f>'12peso'!S343*'12var'!S343/100</f>
        <v>1.3860999999999998E-4</v>
      </c>
      <c r="T343" s="85">
        <f>'12peso'!T343*'12var'!T343/100</f>
        <v>1.1759999999999999E-4</v>
      </c>
      <c r="U343" s="85">
        <f>'12peso'!U343*'12var'!U343/100</f>
        <v>-5.6780000000000002E-5</v>
      </c>
      <c r="V343" s="85">
        <f>'12peso'!V343*'12var'!V343/100</f>
        <v>-5.8100000000000003E-5</v>
      </c>
      <c r="W343" s="85">
        <f>'12peso'!W343*'12var'!W343/100</f>
        <v>1.2464E-4</v>
      </c>
      <c r="X343" s="85">
        <f>'12peso'!X343*'12var'!X343/100</f>
        <v>6.7650000000000005E-5</v>
      </c>
      <c r="Y343" s="85">
        <f>'12peso'!Y343*'12var'!Y343/100</f>
        <v>-7.2600000000000003E-5</v>
      </c>
      <c r="Z343" s="85">
        <f>'12peso'!Z343*'12var'!Z343/100</f>
        <v>1.0004000000000001E-4</v>
      </c>
      <c r="AA343" s="85">
        <f>'12peso'!AA343*'12var'!AA343/100</f>
        <v>4.95E-6</v>
      </c>
      <c r="AB343" s="85">
        <f>'12peso'!AB343*'12var'!AB343/100</f>
        <v>2.4928E-4</v>
      </c>
      <c r="AC343" s="85">
        <f>'12peso'!AC343*'12var'!AC343/100</f>
        <v>1.8260000000000002E-4</v>
      </c>
      <c r="AD343" s="85">
        <f>'12peso'!AD343*'12var'!AD343/100</f>
        <v>4.6760000000000006E-5</v>
      </c>
      <c r="AE343" s="85">
        <f>'12peso'!AE343*'12var'!AE343/100</f>
        <v>1.0520999999999999E-4</v>
      </c>
      <c r="AF343" s="85">
        <f>'12peso'!AF343*'12var'!AF343/100</f>
        <v>1.8924E-4</v>
      </c>
      <c r="AG343" s="85">
        <f>'12peso'!AG343*'12var'!AG343/100</f>
        <v>1.8370000000000002E-4</v>
      </c>
      <c r="AH343" s="85">
        <f>'12peso'!AH343*'12var'!AH343/100</f>
        <v>9.5759999999999991E-5</v>
      </c>
      <c r="AI343" s="85">
        <f>'12peso'!AI343*'12var'!AI343/100</f>
        <v>-2.1710000000000001E-5</v>
      </c>
      <c r="AJ343" s="85">
        <f>'12peso'!AJ343*'12var'!AJ343/100</f>
        <v>1.2284000000000001E-4</v>
      </c>
      <c r="AK343" s="85">
        <f>'12peso'!AK343*'12var'!AK343/100</f>
        <v>1.4695999999999999E-4</v>
      </c>
      <c r="AL343" s="85">
        <f>'12peso'!AL343*'12var'!AL343/100</f>
        <v>2.0999999999999998E-4</v>
      </c>
      <c r="AM343" s="85">
        <f>'12peso'!AM343*'12var'!AM343/100</f>
        <v>1.0139999999999999E-5</v>
      </c>
      <c r="AN343" s="85">
        <f>'12peso'!AN343*'12var'!AN343/100</f>
        <v>1.1153999999999999E-4</v>
      </c>
    </row>
    <row r="344" spans="1:40" x14ac:dyDescent="0.25">
      <c r="A344" s="64" t="str">
        <f>'12peso'!A344</f>
        <v>c</v>
      </c>
      <c r="B344" s="64" t="str">
        <f>'12peso'!B344</f>
        <v>sd</v>
      </c>
      <c r="C344" s="64" t="str">
        <f>'12peso'!C344</f>
        <v>i</v>
      </c>
      <c r="D344" s="64"/>
      <c r="E344" s="89">
        <f>'12peso'!E344</f>
        <v>9999999</v>
      </c>
      <c r="F344" s="88">
        <f>'12peso'!F344</f>
        <v>4401005</v>
      </c>
      <c r="G344" s="39" t="str">
        <f>'12peso'!G344</f>
        <v>Acortinado (mosquiteiro)</v>
      </c>
      <c r="H344" s="85">
        <f>'12peso'!H344*'12var'!H344/100</f>
        <v>1.5810000000000002E-4</v>
      </c>
      <c r="I344" s="85">
        <f>'12peso'!I344*'12var'!I344/100</f>
        <v>-3.0438000000000004E-4</v>
      </c>
      <c r="J344" s="85">
        <f>'12peso'!J344*'12var'!J344/100</f>
        <v>3.2564999999999997E-4</v>
      </c>
      <c r="K344" s="85">
        <f>'12peso'!K344*'12var'!K344/100</f>
        <v>4.5900000000000004E-5</v>
      </c>
      <c r="L344" s="85">
        <f>'12peso'!L344*'12var'!L344/100</f>
        <v>3.0260000000000004E-4</v>
      </c>
      <c r="M344" s="85">
        <f>'12peso'!M344*'12var'!M344/100</f>
        <v>-3.4400000000000003E-5</v>
      </c>
      <c r="N344" s="85">
        <f>'12peso'!N344*'12var'!N344/100</f>
        <v>1.7200000000000001E-4</v>
      </c>
      <c r="O344" s="85">
        <f>'12peso'!O344*'12var'!O344/100</f>
        <v>-3.1485999999999998E-4</v>
      </c>
      <c r="P344" s="85">
        <f>'12peso'!P344*'12var'!P344/100</f>
        <v>-2.4335999999999997E-4</v>
      </c>
      <c r="Q344" s="85">
        <f>'12peso'!Q344*'12var'!Q344/100</f>
        <v>1.8426E-4</v>
      </c>
      <c r="R344" s="85">
        <f>'12peso'!R344*'12var'!R344/100</f>
        <v>1.8924E-4</v>
      </c>
      <c r="S344" s="85">
        <f>'12peso'!S344*'12var'!S344/100</f>
        <v>1.3527E-4</v>
      </c>
      <c r="T344" s="85">
        <f>'12peso'!T344*'12var'!T344/100</f>
        <v>1.4529000000000001E-4</v>
      </c>
      <c r="U344" s="85">
        <f>'12peso'!U344*'12var'!U344/100</f>
        <v>-9.0179999999999994E-5</v>
      </c>
      <c r="V344" s="85">
        <f>'12peso'!V344*'12var'!V344/100</f>
        <v>9.6279999999999993E-5</v>
      </c>
      <c r="W344" s="85">
        <f>'12peso'!W344*'12var'!W344/100</f>
        <v>-3.2868000000000003E-4</v>
      </c>
      <c r="X344" s="85">
        <f>'12peso'!X344*'12var'!X344/100</f>
        <v>5.1840000000000005E-5</v>
      </c>
      <c r="Y344" s="85">
        <f>'12peso'!Y344*'12var'!Y344/100</f>
        <v>9.0719999999999999E-5</v>
      </c>
      <c r="Z344" s="85">
        <f>'12peso'!Z344*'12var'!Z344/100</f>
        <v>-4.9571999999999995E-4</v>
      </c>
      <c r="AA344" s="85">
        <f>'12peso'!AA344*'12var'!AA344/100</f>
        <v>5.9660000000000001E-5</v>
      </c>
      <c r="AB344" s="85">
        <f>'12peso'!AB344*'12var'!AB344/100</f>
        <v>5.0239999999999996E-4</v>
      </c>
      <c r="AC344" s="85">
        <f>'12peso'!AC344*'12var'!AC344/100</f>
        <v>-3.1103999999999995E-4</v>
      </c>
      <c r="AD344" s="85">
        <f>'12peso'!AD344*'12var'!AD344/100</f>
        <v>6.9520000000000012E-5</v>
      </c>
      <c r="AE344" s="85">
        <f>'12peso'!AE344*'12var'!AE344/100</f>
        <v>-1.8839999999999999E-5</v>
      </c>
      <c r="AF344" s="85">
        <f>'12peso'!AF344*'12var'!AF344/100</f>
        <v>-4.4079999999999998E-5</v>
      </c>
      <c r="AG344" s="85">
        <f>'12peso'!AG344*'12var'!AG344/100</f>
        <v>3.3220000000000005E-4</v>
      </c>
      <c r="AH344" s="85">
        <f>'12peso'!AH344*'12var'!AH344/100</f>
        <v>-1.6065E-4</v>
      </c>
      <c r="AI344" s="85">
        <f>'12peso'!AI344*'12var'!AI344/100</f>
        <v>4.7999999999999994E-5</v>
      </c>
      <c r="AJ344" s="85">
        <f>'12peso'!AJ344*'12var'!AJ344/100</f>
        <v>6.7198999999999991E-4</v>
      </c>
      <c r="AK344" s="85">
        <f>'12peso'!AK344*'12var'!AK344/100</f>
        <v>-1.8407999999999999E-4</v>
      </c>
      <c r="AL344" s="85">
        <f>'12peso'!AL344*'12var'!AL344/100</f>
        <v>6.2423999999999997E-4</v>
      </c>
      <c r="AM344" s="85">
        <f>'12peso'!AM344*'12var'!AM344/100</f>
        <v>1.3515000000000001E-4</v>
      </c>
      <c r="AN344" s="85">
        <f>'12peso'!AN344*'12var'!AN344/100</f>
        <v>3.4880000000000002E-4</v>
      </c>
    </row>
    <row r="345" spans="1:40" x14ac:dyDescent="0.25">
      <c r="A345" s="64">
        <f>'12peso'!A345</f>
        <v>0</v>
      </c>
      <c r="B345" s="64">
        <f>'12peso'!B345</f>
        <v>0</v>
      </c>
      <c r="C345" s="64">
        <f>'12peso'!C345</f>
        <v>0</v>
      </c>
      <c r="D345" s="64"/>
      <c r="E345" s="113">
        <f>'12peso'!E345</f>
        <v>5000000</v>
      </c>
      <c r="F345" s="111">
        <f>'12peso'!F345</f>
        <v>5</v>
      </c>
      <c r="G345" s="112" t="str">
        <f>'12peso'!G345</f>
        <v>Transportes</v>
      </c>
      <c r="H345" s="85">
        <f>'12peso'!H345*'12var'!H345/100</f>
        <v>0.14174049</v>
      </c>
      <c r="I345" s="85">
        <f>'12peso'!I345*'12var'!I345/100</f>
        <v>-6.7876710000000007E-2</v>
      </c>
      <c r="J345" s="85">
        <f>'12peso'!J345*'12var'!J345/100</f>
        <v>3.2658880000000001E-2</v>
      </c>
      <c r="K345" s="85">
        <f>'12peso'!K345*'12var'!K345/100</f>
        <v>2.0405000000000003E-2</v>
      </c>
      <c r="L345" s="85">
        <f>'12peso'!L345*'12var'!L345/100</f>
        <v>-0.11772666</v>
      </c>
      <c r="M345" s="85">
        <f>'12peso'!M345*'12var'!M345/100</f>
        <v>-0.23728737999999999</v>
      </c>
      <c r="N345" s="85">
        <f>'12peso'!N345*'12var'!N345/100</f>
        <v>-5.9570400000000003E-3</v>
      </c>
      <c r="O345" s="85">
        <f>'12peso'!O345*'12var'!O345/100</f>
        <v>1.185894E-2</v>
      </c>
      <c r="P345" s="85">
        <f>'12peso'!P345*'12var'!P345/100</f>
        <v>-1.57588E-2</v>
      </c>
      <c r="Q345" s="85">
        <f>'12peso'!Q345*'12var'!Q345/100</f>
        <v>4.697591999999999E-2</v>
      </c>
      <c r="R345" s="85">
        <f>'12peso'!R345*'12var'!R345/100</f>
        <v>0.13264352000000001</v>
      </c>
      <c r="S345" s="85">
        <f>'12peso'!S345*'12var'!S345/100</f>
        <v>0.14642325</v>
      </c>
      <c r="T345" s="85">
        <f>'12peso'!T345*'12var'!T345/100</f>
        <v>0.14638950000000001</v>
      </c>
      <c r="U345" s="85">
        <f>'12peso'!U345*'12var'!U345/100</f>
        <v>0.15792408000000002</v>
      </c>
      <c r="V345" s="85">
        <f>'12peso'!V345*'12var'!V345/100</f>
        <v>-1.7584559999999999E-2</v>
      </c>
      <c r="W345" s="85">
        <f>'12peso'!W345*'12var'!W345/100</f>
        <v>-3.6917569999999997E-2</v>
      </c>
      <c r="X345" s="85">
        <f>'12peso'!X345*'12var'!X345/100</f>
        <v>-4.8222250000000001E-2</v>
      </c>
      <c r="Y345" s="85">
        <f>'12peso'!Y345*'12var'!Y345/100</f>
        <v>2.683982E-2</v>
      </c>
      <c r="Z345" s="85">
        <f>'12peso'!Z345*'12var'!Z345/100</f>
        <v>-0.12638208000000004</v>
      </c>
      <c r="AA345" s="85">
        <f>'12peso'!AA345*'12var'!AA345/100</f>
        <v>-1.1409179999999998E-2</v>
      </c>
      <c r="AB345" s="85">
        <f>'12peso'!AB345*'12var'!AB345/100</f>
        <v>8.3412120000000006E-2</v>
      </c>
      <c r="AC345" s="85">
        <f>'12peso'!AC345*'12var'!AC345/100</f>
        <v>3.2253420000000005E-2</v>
      </c>
      <c r="AD345" s="85">
        <f>'12peso'!AD345*'12var'!AD345/100</f>
        <v>6.8023079999999986E-2</v>
      </c>
      <c r="AE345" s="85">
        <f>'12peso'!AE345*'12var'!AE345/100</f>
        <v>0.34895810000000005</v>
      </c>
      <c r="AF345" s="85">
        <f>'12peso'!AF345*'12var'!AF345/100</f>
        <v>-5.7035100000000002E-3</v>
      </c>
      <c r="AG345" s="85">
        <f>'12peso'!AG345*'12var'!AG345/100</f>
        <v>-9.4503500000000015E-3</v>
      </c>
      <c r="AH345" s="85">
        <f>'12peso'!AH345*'12var'!AH345/100</f>
        <v>0.25887695999999999</v>
      </c>
      <c r="AI345" s="85">
        <f>'12peso'!AI345*'12var'!AI345/100</f>
        <v>6.0295359999999999E-2</v>
      </c>
      <c r="AJ345" s="85">
        <f>'12peso'!AJ345*'12var'!AJ345/100</f>
        <v>-8.4497849999999999E-2</v>
      </c>
      <c r="AK345" s="85">
        <f>'12peso'!AK345*'12var'!AK345/100</f>
        <v>6.8868839999999987E-2</v>
      </c>
      <c r="AL345" s="85">
        <f>'12peso'!AL345*'12var'!AL345/100</f>
        <v>-0.1823437</v>
      </c>
      <c r="AM345" s="85">
        <f>'12peso'!AM345*'12var'!AM345/100</f>
        <v>6.0785669999999993E-2</v>
      </c>
      <c r="AN345" s="85">
        <f>'12peso'!AN345*'12var'!AN345/100</f>
        <v>0.11614806</v>
      </c>
    </row>
    <row r="346" spans="1:40" x14ac:dyDescent="0.25">
      <c r="A346" s="64">
        <f>'12peso'!A346</f>
        <v>0</v>
      </c>
      <c r="B346" s="64">
        <f>'12peso'!B346</f>
        <v>0</v>
      </c>
      <c r="C346" s="64">
        <f>'12peso'!C346</f>
        <v>0</v>
      </c>
      <c r="D346" s="64"/>
      <c r="E346" s="113">
        <f>'12peso'!E346</f>
        <v>5100000</v>
      </c>
      <c r="F346" s="114">
        <f>'12peso'!F346</f>
        <v>51</v>
      </c>
      <c r="G346" s="99" t="str">
        <f>'12peso'!G346</f>
        <v>Transportes</v>
      </c>
      <c r="H346" s="85">
        <f>'12peso'!H346*'12var'!H346/100</f>
        <v>0.14174049</v>
      </c>
      <c r="I346" s="85">
        <f>'12peso'!I346*'12var'!I346/100</f>
        <v>-6.7876710000000007E-2</v>
      </c>
      <c r="J346" s="85">
        <f>'12peso'!J346*'12var'!J346/100</f>
        <v>3.2658880000000001E-2</v>
      </c>
      <c r="K346" s="85">
        <f>'12peso'!K346*'12var'!K346/100</f>
        <v>2.0405000000000003E-2</v>
      </c>
      <c r="L346" s="85">
        <f>'12peso'!L346*'12var'!L346/100</f>
        <v>-0.11772666</v>
      </c>
      <c r="M346" s="85">
        <f>'12peso'!M346*'12var'!M346/100</f>
        <v>-0.23728737999999999</v>
      </c>
      <c r="N346" s="85">
        <f>'12peso'!N346*'12var'!N346/100</f>
        <v>-5.9570400000000003E-3</v>
      </c>
      <c r="O346" s="85">
        <f>'12peso'!O346*'12var'!O346/100</f>
        <v>1.185894E-2</v>
      </c>
      <c r="P346" s="85">
        <f>'12peso'!P346*'12var'!P346/100</f>
        <v>-1.57588E-2</v>
      </c>
      <c r="Q346" s="85">
        <f>'12peso'!Q346*'12var'!Q346/100</f>
        <v>4.697591999999999E-2</v>
      </c>
      <c r="R346" s="85">
        <f>'12peso'!R346*'12var'!R346/100</f>
        <v>0.13264352000000001</v>
      </c>
      <c r="S346" s="85">
        <f>'12peso'!S346*'12var'!S346/100</f>
        <v>0.14642325</v>
      </c>
      <c r="T346" s="85">
        <f>'12peso'!T346*'12var'!T346/100</f>
        <v>0.14638950000000001</v>
      </c>
      <c r="U346" s="85">
        <f>'12peso'!U346*'12var'!U346/100</f>
        <v>0.15792408000000002</v>
      </c>
      <c r="V346" s="85">
        <f>'12peso'!V346*'12var'!V346/100</f>
        <v>-1.7584559999999999E-2</v>
      </c>
      <c r="W346" s="85">
        <f>'12peso'!W346*'12var'!W346/100</f>
        <v>-3.6917569999999997E-2</v>
      </c>
      <c r="X346" s="85">
        <f>'12peso'!X346*'12var'!X346/100</f>
        <v>-4.8222250000000001E-2</v>
      </c>
      <c r="Y346" s="85">
        <f>'12peso'!Y346*'12var'!Y346/100</f>
        <v>2.683982E-2</v>
      </c>
      <c r="Z346" s="85">
        <f>'12peso'!Z346*'12var'!Z346/100</f>
        <v>-0.12638208000000004</v>
      </c>
      <c r="AA346" s="85">
        <f>'12peso'!AA346*'12var'!AA346/100</f>
        <v>-1.1409179999999998E-2</v>
      </c>
      <c r="AB346" s="85">
        <f>'12peso'!AB346*'12var'!AB346/100</f>
        <v>8.3412120000000006E-2</v>
      </c>
      <c r="AC346" s="85">
        <f>'12peso'!AC346*'12var'!AC346/100</f>
        <v>3.2253420000000005E-2</v>
      </c>
      <c r="AD346" s="85">
        <f>'12peso'!AD346*'12var'!AD346/100</f>
        <v>6.8023079999999986E-2</v>
      </c>
      <c r="AE346" s="85">
        <f>'12peso'!AE346*'12var'!AE346/100</f>
        <v>0.34895810000000005</v>
      </c>
      <c r="AF346" s="85">
        <f>'12peso'!AF346*'12var'!AF346/100</f>
        <v>-5.7035100000000002E-3</v>
      </c>
      <c r="AG346" s="85">
        <f>'12peso'!AG346*'12var'!AG346/100</f>
        <v>-9.4503500000000015E-3</v>
      </c>
      <c r="AH346" s="85">
        <f>'12peso'!AH346*'12var'!AH346/100</f>
        <v>0.25887695999999999</v>
      </c>
      <c r="AI346" s="85">
        <f>'12peso'!AI346*'12var'!AI346/100</f>
        <v>6.0295359999999999E-2</v>
      </c>
      <c r="AJ346" s="85">
        <f>'12peso'!AJ346*'12var'!AJ346/100</f>
        <v>-8.4497849999999999E-2</v>
      </c>
      <c r="AK346" s="85">
        <f>'12peso'!AK346*'12var'!AK346/100</f>
        <v>6.8868839999999987E-2</v>
      </c>
      <c r="AL346" s="85">
        <f>'12peso'!AL346*'12var'!AL346/100</f>
        <v>-0.1823437</v>
      </c>
      <c r="AM346" s="85">
        <f>'12peso'!AM346*'12var'!AM346/100</f>
        <v>6.0785669999999993E-2</v>
      </c>
      <c r="AN346" s="85">
        <f>'12peso'!AN346*'12var'!AN346/100</f>
        <v>0.11614806</v>
      </c>
    </row>
    <row r="347" spans="1:40" x14ac:dyDescent="0.25">
      <c r="A347" s="64">
        <f>'12peso'!A347</f>
        <v>0</v>
      </c>
      <c r="B347" s="64">
        <f>'12peso'!B347</f>
        <v>0</v>
      </c>
      <c r="C347" s="64">
        <f>'12peso'!C347</f>
        <v>0</v>
      </c>
      <c r="D347" s="64"/>
      <c r="E347" s="113">
        <f>'12peso'!E347</f>
        <v>5101000</v>
      </c>
      <c r="F347" s="114">
        <f>'12peso'!F347</f>
        <v>5101</v>
      </c>
      <c r="G347" s="99" t="str">
        <f>'12peso'!G347</f>
        <v>Transporte público</v>
      </c>
      <c r="H347" s="85">
        <f>'12peso'!H347*'12var'!H347/100</f>
        <v>0.15500910000000001</v>
      </c>
      <c r="I347" s="85">
        <f>'12peso'!I347*'12var'!I347/100</f>
        <v>-2.1993839999999997E-2</v>
      </c>
      <c r="J347" s="85">
        <f>'12peso'!J347*'12var'!J347/100</f>
        <v>1.9808000000000003E-2</v>
      </c>
      <c r="K347" s="85">
        <f>'12peso'!K347*'12var'!K347/100</f>
        <v>1.8361249999999999E-2</v>
      </c>
      <c r="L347" s="85">
        <f>'12peso'!L347*'12var'!L347/100</f>
        <v>-5.7406079999999998E-2</v>
      </c>
      <c r="M347" s="85">
        <f>'12peso'!M347*'12var'!M347/100</f>
        <v>3.9000800000000002E-2</v>
      </c>
      <c r="N347" s="85">
        <f>'12peso'!N347*'12var'!N347/100</f>
        <v>2.7983009999999999E-2</v>
      </c>
      <c r="O347" s="85">
        <f>'12peso'!O347*'12var'!O347/100</f>
        <v>-1.2780040000000001E-2</v>
      </c>
      <c r="P347" s="85">
        <f>'12peso'!P347*'12var'!P347/100</f>
        <v>2.3925719999999998E-2</v>
      </c>
      <c r="Q347" s="85">
        <f>'12peso'!Q347*'12var'!Q347/100</f>
        <v>8.2927699999999997E-3</v>
      </c>
      <c r="R347" s="85">
        <f>'12peso'!R347*'12var'!R347/100</f>
        <v>6.1688980000000004E-2</v>
      </c>
      <c r="S347" s="85">
        <f>'12peso'!S347*'12var'!S347/100</f>
        <v>0.10464172000000001</v>
      </c>
      <c r="T347" s="85">
        <f>'12peso'!T347*'12var'!T347/100</f>
        <v>6.438640000000001E-2</v>
      </c>
      <c r="U347" s="85">
        <f>'12peso'!U347*'12var'!U347/100</f>
        <v>-4.5767240000000008E-2</v>
      </c>
      <c r="V347" s="85">
        <f>'12peso'!V347*'12var'!V347/100</f>
        <v>-9.1151160000000009E-2</v>
      </c>
      <c r="W347" s="85">
        <f>'12peso'!W347*'12var'!W347/100</f>
        <v>-4.8352739999999998E-2</v>
      </c>
      <c r="X347" s="85">
        <f>'12peso'!X347*'12var'!X347/100</f>
        <v>-1.4608439999999999E-2</v>
      </c>
      <c r="Y347" s="85">
        <f>'12peso'!Y347*'12var'!Y347/100</f>
        <v>0.11092074</v>
      </c>
      <c r="Z347" s="85">
        <f>'12peso'!Z347*'12var'!Z347/100</f>
        <v>-0.10078837</v>
      </c>
      <c r="AA347" s="85">
        <f>'12peso'!AA347*'12var'!AA347/100</f>
        <v>-9.351400000000001E-3</v>
      </c>
      <c r="AB347" s="85">
        <f>'12peso'!AB347*'12var'!AB347/100</f>
        <v>7.7287939999999999E-2</v>
      </c>
      <c r="AC347" s="85">
        <f>'12peso'!AC347*'12var'!AC347/100</f>
        <v>7.0752000000000002E-3</v>
      </c>
      <c r="AD347" s="85">
        <f>'12peso'!AD347*'12var'!AD347/100</f>
        <v>3.5233500000000001E-2</v>
      </c>
      <c r="AE347" s="85">
        <f>'12peso'!AE347*'12var'!AE347/100</f>
        <v>0.1214406</v>
      </c>
      <c r="AF347" s="85">
        <f>'12peso'!AF347*'12var'!AF347/100</f>
        <v>-7.9588320000000004E-2</v>
      </c>
      <c r="AG347" s="85">
        <f>'12peso'!AG347*'12var'!AG347/100</f>
        <v>-7.6904479999999997E-2</v>
      </c>
      <c r="AH347" s="85">
        <f>'12peso'!AH347*'12var'!AH347/100</f>
        <v>0.13613929</v>
      </c>
      <c r="AI347" s="85">
        <f>'12peso'!AI347*'12var'!AI347/100</f>
        <v>4.6153000000000009E-4</v>
      </c>
      <c r="AJ347" s="85">
        <f>'12peso'!AJ347*'12var'!AJ347/100</f>
        <v>-8.8529099999999999E-2</v>
      </c>
      <c r="AK347" s="85">
        <f>'12peso'!AK347*'12var'!AK347/100</f>
        <v>0.11060413000000001</v>
      </c>
      <c r="AL347" s="85">
        <f>'12peso'!AL347*'12var'!AL347/100</f>
        <v>-0.12522074000000002</v>
      </c>
      <c r="AM347" s="85">
        <f>'12peso'!AM347*'12var'!AM347/100</f>
        <v>4.0454050000000005E-2</v>
      </c>
      <c r="AN347" s="85">
        <f>'12peso'!AN347*'12var'!AN347/100</f>
        <v>7.6490009999999997E-2</v>
      </c>
    </row>
    <row r="348" spans="1:40" x14ac:dyDescent="0.25">
      <c r="A348" s="64" t="str">
        <f>'12peso'!A348</f>
        <v>m</v>
      </c>
      <c r="B348" s="64" t="str">
        <f>'12peso'!B348</f>
        <v>m</v>
      </c>
      <c r="C348" s="64" t="str">
        <f>'12peso'!C348</f>
        <v>m</v>
      </c>
      <c r="D348" s="64"/>
      <c r="E348" s="90">
        <f>'12peso'!E348</f>
        <v>5101001</v>
      </c>
      <c r="F348" s="88">
        <f>'12peso'!F348</f>
        <v>5101001</v>
      </c>
      <c r="G348" s="39" t="str">
        <f>'12peso'!G348</f>
        <v>Ônibus urbano</v>
      </c>
      <c r="H348" s="85">
        <f>'12peso'!H348*'12var'!H348/100</f>
        <v>6.8767960000000003E-2</v>
      </c>
      <c r="I348" s="85">
        <f>'12peso'!I348*'12var'!I348/100</f>
        <v>1.986336E-2</v>
      </c>
      <c r="J348" s="85">
        <f>'12peso'!J348*'12var'!J348/100</f>
        <v>6.0821200000000008E-3</v>
      </c>
      <c r="K348" s="85">
        <f>'12peso'!K348*'12var'!K348/100</f>
        <v>1.10636E-3</v>
      </c>
      <c r="L348" s="85">
        <f>'12peso'!L348*'12var'!L348/100</f>
        <v>1.9243000000000001E-3</v>
      </c>
      <c r="M348" s="85">
        <f>'12peso'!M348*'12var'!M348/100</f>
        <v>2.3856270000000002E-2</v>
      </c>
      <c r="N348" s="85">
        <f>'12peso'!N348*'12var'!N348/100</f>
        <v>4.6979500000000002E-3</v>
      </c>
      <c r="O348" s="85">
        <f>'12peso'!O348*'12var'!O348/100</f>
        <v>1.2677600000000001E-2</v>
      </c>
      <c r="P348" s="85">
        <f>'12peso'!P348*'12var'!P348/100</f>
        <v>2.2059200000000001E-3</v>
      </c>
      <c r="Q348" s="85">
        <f>'12peso'!Q348*'12var'!Q348/100</f>
        <v>0</v>
      </c>
      <c r="R348" s="85">
        <f>'12peso'!R348*'12var'!R348/100</f>
        <v>0</v>
      </c>
      <c r="S348" s="85">
        <f>'12peso'!S348*'12var'!S348/100</f>
        <v>0</v>
      </c>
      <c r="T348" s="85">
        <f>'12peso'!T348*'12var'!T348/100</f>
        <v>8.8710600000000001E-3</v>
      </c>
      <c r="U348" s="85">
        <f>'12peso'!U348*'12var'!U348/100</f>
        <v>1.6578180000000001E-2</v>
      </c>
      <c r="V348" s="85">
        <f>'12peso'!V348*'12var'!V348/100</f>
        <v>9.362849999999999E-3</v>
      </c>
      <c r="W348" s="85">
        <f>'12peso'!W348*'12var'!W348/100</f>
        <v>-6.4130400000000001E-3</v>
      </c>
      <c r="X348" s="85">
        <f>'12peso'!X348*'12var'!X348/100</f>
        <v>-5.3016000000000001E-4</v>
      </c>
      <c r="Y348" s="85">
        <f>'12peso'!Y348*'12var'!Y348/100</f>
        <v>6.8911829999999993E-2</v>
      </c>
      <c r="Z348" s="85">
        <f>'12peso'!Z348*'12var'!Z348/100</f>
        <v>-8.9679839999999997E-2</v>
      </c>
      <c r="AA348" s="85">
        <f>'12peso'!AA348*'12var'!AA348/100</f>
        <v>-5.2228000000000005E-3</v>
      </c>
      <c r="AB348" s="85">
        <f>'12peso'!AB348*'12var'!AB348/100</f>
        <v>0</v>
      </c>
      <c r="AC348" s="85">
        <f>'12peso'!AC348*'12var'!AC348/100</f>
        <v>0</v>
      </c>
      <c r="AD348" s="85">
        <f>'12peso'!AD348*'12var'!AD348/100</f>
        <v>0</v>
      </c>
      <c r="AE348" s="85">
        <f>'12peso'!AE348*'12var'!AE348/100</f>
        <v>0</v>
      </c>
      <c r="AF348" s="85">
        <f>'12peso'!AF348*'12var'!AF348/100</f>
        <v>0</v>
      </c>
      <c r="AG348" s="85">
        <f>'12peso'!AG348*'12var'!AG348/100</f>
        <v>3.2133900000000007E-2</v>
      </c>
      <c r="AH348" s="85">
        <f>'12peso'!AH348*'12var'!AH348/100</f>
        <v>1.5026400000000001E-2</v>
      </c>
      <c r="AI348" s="85">
        <f>'12peso'!AI348*'12var'!AI348/100</f>
        <v>5.9896799999999998E-3</v>
      </c>
      <c r="AJ348" s="85">
        <f>'12peso'!AJ348*'12var'!AJ348/100</f>
        <v>1.7900640000000002E-2</v>
      </c>
      <c r="AK348" s="85">
        <f>'12peso'!AK348*'12var'!AK348/100</f>
        <v>1.4458239999999997E-2</v>
      </c>
      <c r="AL348" s="85">
        <f>'12peso'!AL348*'12var'!AL348/100</f>
        <v>0</v>
      </c>
      <c r="AM348" s="85">
        <f>'12peso'!AM348*'12var'!AM348/100</f>
        <v>0</v>
      </c>
      <c r="AN348" s="85">
        <f>'12peso'!AN348*'12var'!AN348/100</f>
        <v>0</v>
      </c>
    </row>
    <row r="349" spans="1:40" x14ac:dyDescent="0.25">
      <c r="A349" s="64" t="str">
        <f>'12peso'!A349</f>
        <v>m</v>
      </c>
      <c r="B349" s="64" t="str">
        <f>'12peso'!B349</f>
        <v>m</v>
      </c>
      <c r="C349" s="64" t="str">
        <f>'12peso'!C349</f>
        <v>m</v>
      </c>
      <c r="D349" s="64"/>
      <c r="E349" s="90">
        <f>'12peso'!E349</f>
        <v>5101002</v>
      </c>
      <c r="F349" s="88">
        <f>'12peso'!F349</f>
        <v>5101002</v>
      </c>
      <c r="G349" s="39" t="str">
        <f>'12peso'!G349</f>
        <v>Táxi</v>
      </c>
      <c r="H349" s="85">
        <f>'12peso'!H349*'12var'!H349/100</f>
        <v>1.6438800000000001E-3</v>
      </c>
      <c r="I349" s="85">
        <f>'12peso'!I349*'12var'!I349/100</f>
        <v>1.0153E-3</v>
      </c>
      <c r="J349" s="85">
        <f>'12peso'!J349*'12var'!J349/100</f>
        <v>7.3948000000000004E-4</v>
      </c>
      <c r="K349" s="85">
        <f>'12peso'!K349*'12var'!K349/100</f>
        <v>5.6030400000000001E-3</v>
      </c>
      <c r="L349" s="85">
        <f>'12peso'!L349*'12var'!L349/100</f>
        <v>4.5483599999999996E-3</v>
      </c>
      <c r="M349" s="85">
        <f>'12peso'!M349*'12var'!M349/100</f>
        <v>3.4777599999999999E-3</v>
      </c>
      <c r="N349" s="85">
        <f>'12peso'!N349*'12var'!N349/100</f>
        <v>0</v>
      </c>
      <c r="O349" s="85">
        <f>'12peso'!O349*'12var'!O349/100</f>
        <v>0</v>
      </c>
      <c r="P349" s="85">
        <f>'12peso'!P349*'12var'!P349/100</f>
        <v>0</v>
      </c>
      <c r="Q349" s="85">
        <f>'12peso'!Q349*'12var'!Q349/100</f>
        <v>0</v>
      </c>
      <c r="R349" s="85">
        <f>'12peso'!R349*'12var'!R349/100</f>
        <v>0</v>
      </c>
      <c r="S349" s="85">
        <f>'12peso'!S349*'12var'!S349/100</f>
        <v>0</v>
      </c>
      <c r="T349" s="85">
        <f>'12peso'!T349*'12var'!T349/100</f>
        <v>0</v>
      </c>
      <c r="U349" s="85">
        <f>'12peso'!U349*'12var'!U349/100</f>
        <v>0</v>
      </c>
      <c r="V349" s="85">
        <f>'12peso'!V349*'12var'!V349/100</f>
        <v>7.5680000000000007E-4</v>
      </c>
      <c r="W349" s="85">
        <f>'12peso'!W349*'12var'!W349/100</f>
        <v>2.79276E-3</v>
      </c>
      <c r="X349" s="85">
        <f>'12peso'!X349*'12var'!X349/100</f>
        <v>1.5493899999999999E-3</v>
      </c>
      <c r="Y349" s="85">
        <f>'12peso'!Y349*'12var'!Y349/100</f>
        <v>1.5119999999999999E-4</v>
      </c>
      <c r="Z349" s="85">
        <f>'12peso'!Z349*'12var'!Z349/100</f>
        <v>7.5400000000000011E-4</v>
      </c>
      <c r="AA349" s="85">
        <f>'12peso'!AA349*'12var'!AA349/100</f>
        <v>3.0224000000000006E-4</v>
      </c>
      <c r="AB349" s="85">
        <f>'12peso'!AB349*'12var'!AB349/100</f>
        <v>1.887E-3</v>
      </c>
      <c r="AC349" s="85">
        <f>'12peso'!AC349*'12var'!AC349/100</f>
        <v>6.4260000000000012E-4</v>
      </c>
      <c r="AD349" s="85">
        <f>'12peso'!AD349*'12var'!AD349/100</f>
        <v>0</v>
      </c>
      <c r="AE349" s="85">
        <f>'12peso'!AE349*'12var'!AE349/100</f>
        <v>6.7391999999999994E-4</v>
      </c>
      <c r="AF349" s="85">
        <f>'12peso'!AF349*'12var'!AF349/100</f>
        <v>1.212944E-2</v>
      </c>
      <c r="AG349" s="85">
        <f>'12peso'!AG349*'12var'!AG349/100</f>
        <v>7.975800000000001E-4</v>
      </c>
      <c r="AH349" s="85">
        <f>'12peso'!AH349*'12var'!AH349/100</f>
        <v>0</v>
      </c>
      <c r="AI349" s="85">
        <f>'12peso'!AI349*'12var'!AI349/100</f>
        <v>2.3968000000000001E-3</v>
      </c>
      <c r="AJ349" s="85">
        <f>'12peso'!AJ349*'12var'!AJ349/100</f>
        <v>3.89376E-3</v>
      </c>
      <c r="AK349" s="85">
        <f>'12peso'!AK349*'12var'!AK349/100</f>
        <v>9.7785999999999988E-4</v>
      </c>
      <c r="AL349" s="85">
        <f>'12peso'!AL349*'12var'!AL349/100</f>
        <v>1.08924E-3</v>
      </c>
      <c r="AM349" s="85">
        <f>'12peso'!AM349*'12var'!AM349/100</f>
        <v>1.1307E-4</v>
      </c>
      <c r="AN349" s="85">
        <f>'12peso'!AN349*'12var'!AN349/100</f>
        <v>3.7580000000000003E-4</v>
      </c>
    </row>
    <row r="350" spans="1:40" x14ac:dyDescent="0.25">
      <c r="A350" s="64" t="str">
        <f>'12peso'!A350</f>
        <v>m</v>
      </c>
      <c r="B350" s="64" t="str">
        <f>'12peso'!B350</f>
        <v>m</v>
      </c>
      <c r="C350" s="64" t="str">
        <f>'12peso'!C350</f>
        <v>m</v>
      </c>
      <c r="D350" s="64"/>
      <c r="E350" s="90">
        <f>'12peso'!E350</f>
        <v>5101004</v>
      </c>
      <c r="F350" s="88">
        <f>'12peso'!F350</f>
        <v>5101004</v>
      </c>
      <c r="G350" s="39" t="str">
        <f>'12peso'!G350</f>
        <v>Trem</v>
      </c>
      <c r="H350" s="85">
        <f>'12peso'!H350*'12var'!H350/100</f>
        <v>0</v>
      </c>
      <c r="I350" s="85">
        <f>'12peso'!I350*'12var'!I350/100</f>
        <v>2.0625000000000001E-3</v>
      </c>
      <c r="J350" s="85">
        <f>'12peso'!J350*'12var'!J350/100</f>
        <v>-1.1573999999999999E-4</v>
      </c>
      <c r="K350" s="85">
        <f>'12peso'!K350*'12var'!K350/100</f>
        <v>0</v>
      </c>
      <c r="L350" s="85">
        <f>'12peso'!L350*'12var'!L350/100</f>
        <v>0</v>
      </c>
      <c r="M350" s="85">
        <f>'12peso'!M350*'12var'!M350/100</f>
        <v>0</v>
      </c>
      <c r="N350" s="85">
        <f>'12peso'!N350*'12var'!N350/100</f>
        <v>0</v>
      </c>
      <c r="O350" s="85">
        <f>'12peso'!O350*'12var'!O350/100</f>
        <v>0</v>
      </c>
      <c r="P350" s="85">
        <f>'12peso'!P350*'12var'!P350/100</f>
        <v>0</v>
      </c>
      <c r="Q350" s="85">
        <f>'12peso'!Q350*'12var'!Q350/100</f>
        <v>0</v>
      </c>
      <c r="R350" s="85">
        <f>'12peso'!R350*'12var'!R350/100</f>
        <v>0</v>
      </c>
      <c r="S350" s="85">
        <f>'12peso'!S350*'12var'!S350/100</f>
        <v>0</v>
      </c>
      <c r="T350" s="85">
        <f>'12peso'!T350*'12var'!T350/100</f>
        <v>0</v>
      </c>
      <c r="U350" s="85">
        <f>'12peso'!U350*'12var'!U350/100</f>
        <v>6.9539999999999988E-4</v>
      </c>
      <c r="V350" s="85">
        <f>'12peso'!V350*'12var'!V350/100</f>
        <v>7.9820000000000018E-5</v>
      </c>
      <c r="W350" s="85">
        <f>'12peso'!W350*'12var'!W350/100</f>
        <v>0</v>
      </c>
      <c r="X350" s="85">
        <f>'12peso'!X350*'12var'!X350/100</f>
        <v>0</v>
      </c>
      <c r="Y350" s="85">
        <f>'12peso'!Y350*'12var'!Y350/100</f>
        <v>1.8209999999999999E-3</v>
      </c>
      <c r="Z350" s="85">
        <f>'12peso'!Z350*'12var'!Z350/100</f>
        <v>-2.5729899999999998E-3</v>
      </c>
      <c r="AA350" s="85">
        <f>'12peso'!AA350*'12var'!AA350/100</f>
        <v>0</v>
      </c>
      <c r="AB350" s="85">
        <f>'12peso'!AB350*'12var'!AB350/100</f>
        <v>0</v>
      </c>
      <c r="AC350" s="85">
        <f>'12peso'!AC350*'12var'!AC350/100</f>
        <v>0</v>
      </c>
      <c r="AD350" s="85">
        <f>'12peso'!AD350*'12var'!AD350/100</f>
        <v>0</v>
      </c>
      <c r="AE350" s="85">
        <f>'12peso'!AE350*'12var'!AE350/100</f>
        <v>0</v>
      </c>
      <c r="AF350" s="85">
        <f>'12peso'!AF350*'12var'!AF350/100</f>
        <v>0</v>
      </c>
      <c r="AG350" s="85">
        <f>'12peso'!AG350*'12var'!AG350/100</f>
        <v>0</v>
      </c>
      <c r="AH350" s="85">
        <f>'12peso'!AH350*'12var'!AH350/100</f>
        <v>0</v>
      </c>
      <c r="AI350" s="85">
        <f>'12peso'!AI350*'12var'!AI350/100</f>
        <v>0</v>
      </c>
      <c r="AJ350" s="85">
        <f>'12peso'!AJ350*'12var'!AJ350/100</f>
        <v>3.7743E-4</v>
      </c>
      <c r="AK350" s="85">
        <f>'12peso'!AK350*'12var'!AK350/100</f>
        <v>6.4899999999999995E-4</v>
      </c>
      <c r="AL350" s="85">
        <f>'12peso'!AL350*'12var'!AL350/100</f>
        <v>0</v>
      </c>
      <c r="AM350" s="85">
        <f>'12peso'!AM350*'12var'!AM350/100</f>
        <v>0</v>
      </c>
      <c r="AN350" s="85">
        <f>'12peso'!AN350*'12var'!AN350/100</f>
        <v>0</v>
      </c>
    </row>
    <row r="351" spans="1:40" x14ac:dyDescent="0.25">
      <c r="A351" s="64" t="str">
        <f>'12peso'!A351</f>
        <v>m</v>
      </c>
      <c r="B351" s="64" t="str">
        <f>'12peso'!B351</f>
        <v>m</v>
      </c>
      <c r="C351" s="64" t="str">
        <f>'12peso'!C351</f>
        <v>m</v>
      </c>
      <c r="D351" s="64"/>
      <c r="E351" s="90">
        <f>'12peso'!E351</f>
        <v>5101006</v>
      </c>
      <c r="F351" s="88">
        <f>'12peso'!F351</f>
        <v>5101006</v>
      </c>
      <c r="G351" s="39" t="str">
        <f>'12peso'!G351</f>
        <v>Ônibus intermunicipal</v>
      </c>
      <c r="H351" s="85">
        <f>'12peso'!H351*'12var'!H351/100</f>
        <v>2.321724E-2</v>
      </c>
      <c r="I351" s="85">
        <f>'12peso'!I351*'12var'!I351/100</f>
        <v>7.8923200000000013E-3</v>
      </c>
      <c r="J351" s="85">
        <f>'12peso'!J351*'12var'!J351/100</f>
        <v>5.6361600000000003E-3</v>
      </c>
      <c r="K351" s="85">
        <f>'12peso'!K351*'12var'!K351/100</f>
        <v>-4.4736E-4</v>
      </c>
      <c r="L351" s="85">
        <f>'12peso'!L351*'12var'!L351/100</f>
        <v>-7.404E-4</v>
      </c>
      <c r="M351" s="85">
        <f>'12peso'!M351*'12var'!M351/100</f>
        <v>7.1479300000000003E-3</v>
      </c>
      <c r="N351" s="85">
        <f>'12peso'!N351*'12var'!N351/100</f>
        <v>4.9057800000000002E-3</v>
      </c>
      <c r="O351" s="85">
        <f>'12peso'!O351*'12var'!O351/100</f>
        <v>2.2343999999999999E-4</v>
      </c>
      <c r="P351" s="85">
        <f>'12peso'!P351*'12var'!P351/100</f>
        <v>-1.6324E-3</v>
      </c>
      <c r="Q351" s="85">
        <f>'12peso'!Q351*'12var'!Q351/100</f>
        <v>-7.3590000000000005E-5</v>
      </c>
      <c r="R351" s="85">
        <f>'12peso'!R351*'12var'!R351/100</f>
        <v>-1.4628000000000002E-4</v>
      </c>
      <c r="S351" s="85">
        <f>'12peso'!S351*'12var'!S351/100</f>
        <v>-5.8151999999999998E-4</v>
      </c>
      <c r="T351" s="85">
        <f>'12peso'!T351*'12var'!T351/100</f>
        <v>2.0456519999999999E-2</v>
      </c>
      <c r="U351" s="85">
        <f>'12peso'!U351*'12var'!U351/100</f>
        <v>2.86455E-3</v>
      </c>
      <c r="V351" s="85">
        <f>'12peso'!V351*'12var'!V351/100</f>
        <v>2.7857799999999999E-3</v>
      </c>
      <c r="W351" s="85">
        <f>'12peso'!W351*'12var'!W351/100</f>
        <v>9.5225000000000008E-4</v>
      </c>
      <c r="X351" s="85">
        <f>'12peso'!X351*'12var'!X351/100</f>
        <v>-7.2929999999999995E-5</v>
      </c>
      <c r="Y351" s="85">
        <f>'12peso'!Y351*'12var'!Y351/100</f>
        <v>7.4829500000000004E-3</v>
      </c>
      <c r="Z351" s="85">
        <f>'12peso'!Z351*'12var'!Z351/100</f>
        <v>-1.2365729999999998E-2</v>
      </c>
      <c r="AA351" s="85">
        <f>'12peso'!AA351*'12var'!AA351/100</f>
        <v>0</v>
      </c>
      <c r="AB351" s="85">
        <f>'12peso'!AB351*'12var'!AB351/100</f>
        <v>-1.4358E-4</v>
      </c>
      <c r="AC351" s="85">
        <f>'12peso'!AC351*'12var'!AC351/100</f>
        <v>1.5738799999999999E-3</v>
      </c>
      <c r="AD351" s="85">
        <f>'12peso'!AD351*'12var'!AD351/100</f>
        <v>0</v>
      </c>
      <c r="AE351" s="85">
        <f>'12peso'!AE351*'12var'!AE351/100</f>
        <v>1.7732500000000001E-3</v>
      </c>
      <c r="AF351" s="85">
        <f>'12peso'!AF351*'12var'!AF351/100</f>
        <v>1.243616E-2</v>
      </c>
      <c r="AG351" s="85">
        <f>'12peso'!AG351*'12var'!AG351/100</f>
        <v>3.78897E-3</v>
      </c>
      <c r="AH351" s="85">
        <f>'12peso'!AH351*'12var'!AH351/100</f>
        <v>3.35345E-3</v>
      </c>
      <c r="AI351" s="85">
        <f>'12peso'!AI351*'12var'!AI351/100</f>
        <v>2.4867499999999998E-3</v>
      </c>
      <c r="AJ351" s="85">
        <f>'12peso'!AJ351*'12var'!AJ351/100</f>
        <v>3.0456900000000002E-3</v>
      </c>
      <c r="AK351" s="85">
        <f>'12peso'!AK351*'12var'!AK351/100</f>
        <v>3.5385000000000001E-4</v>
      </c>
      <c r="AL351" s="85">
        <f>'12peso'!AL351*'12var'!AL351/100</f>
        <v>1.12816E-3</v>
      </c>
      <c r="AM351" s="85">
        <f>'12peso'!AM351*'12var'!AM351/100</f>
        <v>1.3429200000000001E-3</v>
      </c>
      <c r="AN351" s="85">
        <f>'12peso'!AN351*'12var'!AN351/100</f>
        <v>2.8248000000000001E-3</v>
      </c>
    </row>
    <row r="352" spans="1:40" x14ac:dyDescent="0.25">
      <c r="A352" s="64" t="str">
        <f>'12peso'!A352</f>
        <v>m</v>
      </c>
      <c r="B352" s="64" t="str">
        <f>'12peso'!B352</f>
        <v>m</v>
      </c>
      <c r="C352" s="64" t="str">
        <f>'12peso'!C352</f>
        <v>m</v>
      </c>
      <c r="D352" s="64"/>
      <c r="E352" s="90">
        <f>'12peso'!E352</f>
        <v>5101007</v>
      </c>
      <c r="F352" s="88">
        <f>'12peso'!F352</f>
        <v>5101007</v>
      </c>
      <c r="G352" s="39" t="str">
        <f>'12peso'!G352</f>
        <v>Ônibus interestadual</v>
      </c>
      <c r="H352" s="85">
        <f>'12peso'!H352*'12var'!H352/100</f>
        <v>1.4173600000000001E-3</v>
      </c>
      <c r="I352" s="85">
        <f>'12peso'!I352*'12var'!I352/100</f>
        <v>-1.3419600000000001E-3</v>
      </c>
      <c r="J352" s="85">
        <f>'12peso'!J352*'12var'!J352/100</f>
        <v>-1.1290500000000001E-3</v>
      </c>
      <c r="K352" s="85">
        <f>'12peso'!K352*'12var'!K352/100</f>
        <v>-1.1209499999999999E-3</v>
      </c>
      <c r="L352" s="85">
        <f>'12peso'!L352*'12var'!L352/100</f>
        <v>2.4660000000000004E-5</v>
      </c>
      <c r="M352" s="85">
        <f>'12peso'!M352*'12var'!M352/100</f>
        <v>1.7192000000000002E-4</v>
      </c>
      <c r="N352" s="85">
        <f>'12peso'!N352*'12var'!N352/100</f>
        <v>1.2275000000000001E-2</v>
      </c>
      <c r="O352" s="85">
        <f>'12peso'!O352*'12var'!O352/100</f>
        <v>-6.4174999999999996E-4</v>
      </c>
      <c r="P352" s="85">
        <f>'12peso'!P352*'12var'!P352/100</f>
        <v>-1.5816199999999999E-3</v>
      </c>
      <c r="Q352" s="85">
        <f>'12peso'!Q352*'12var'!Q352/100</f>
        <v>5.0419999999999995E-5</v>
      </c>
      <c r="R352" s="85">
        <f>'12peso'!R352*'12var'!R352/100</f>
        <v>5.0099999999999998E-5</v>
      </c>
      <c r="S352" s="85">
        <f>'12peso'!S352*'12var'!S352/100</f>
        <v>5.9261999999999995E-3</v>
      </c>
      <c r="T352" s="85">
        <f>'12peso'!T352*'12var'!T352/100</f>
        <v>2.0240000000000001E-4</v>
      </c>
      <c r="U352" s="85">
        <f>'12peso'!U352*'12var'!U352/100</f>
        <v>-1.1048399999999999E-3</v>
      </c>
      <c r="V352" s="85">
        <f>'12peso'!V352*'12var'!V352/100</f>
        <v>-2.4094799999999999E-3</v>
      </c>
      <c r="W352" s="85">
        <f>'12peso'!W352*'12var'!W352/100</f>
        <v>-2.4480000000000004E-4</v>
      </c>
      <c r="X352" s="85">
        <f>'12peso'!X352*'12var'!X352/100</f>
        <v>-4.8640000000000002E-5</v>
      </c>
      <c r="Y352" s="85">
        <f>'12peso'!Y352*'12var'!Y352/100</f>
        <v>4.8459999999999993E-5</v>
      </c>
      <c r="Z352" s="85">
        <f>'12peso'!Z352*'12var'!Z352/100</f>
        <v>3.4819199999999995E-3</v>
      </c>
      <c r="AA352" s="85">
        <f>'12peso'!AA352*'12var'!AA352/100</f>
        <v>-1.15244E-3</v>
      </c>
      <c r="AB352" s="85">
        <f>'12peso'!AB352*'12var'!AB352/100</f>
        <v>-1.5096999999999999E-3</v>
      </c>
      <c r="AC352" s="85">
        <f>'12peso'!AC352*'12var'!AC352/100</f>
        <v>1.5002639999999998E-2</v>
      </c>
      <c r="AD352" s="85">
        <f>'12peso'!AD352*'12var'!AD352/100</f>
        <v>-1.2735000000000001E-4</v>
      </c>
      <c r="AE352" s="85">
        <f>'12peso'!AE352*'12var'!AE352/100</f>
        <v>3.2942000000000006E-3</v>
      </c>
      <c r="AF352" s="85">
        <f>'12peso'!AF352*'12var'!AF352/100</f>
        <v>2.1068100000000002E-3</v>
      </c>
      <c r="AG352" s="85">
        <f>'12peso'!AG352*'12var'!AG352/100</f>
        <v>-2.1646399999999998E-3</v>
      </c>
      <c r="AH352" s="85">
        <f>'12peso'!AH352*'12var'!AH352/100</f>
        <v>0</v>
      </c>
      <c r="AI352" s="85">
        <f>'12peso'!AI352*'12var'!AI352/100</f>
        <v>-3.5658E-4</v>
      </c>
      <c r="AJ352" s="85">
        <f>'12peso'!AJ352*'12var'!AJ352/100</f>
        <v>-6.3150000000000001E-4</v>
      </c>
      <c r="AK352" s="85">
        <f>'12peso'!AK352*'12var'!AK352/100</f>
        <v>-4.0144000000000009E-4</v>
      </c>
      <c r="AL352" s="85">
        <f>'12peso'!AL352*'12var'!AL352/100</f>
        <v>1.194626E-2</v>
      </c>
      <c r="AM352" s="85">
        <f>'12peso'!AM352*'12var'!AM352/100</f>
        <v>6.0122000000000007E-4</v>
      </c>
      <c r="AN352" s="85">
        <f>'12peso'!AN352*'12var'!AN352/100</f>
        <v>-1.1501600000000001E-3</v>
      </c>
    </row>
    <row r="353" spans="1:40" x14ac:dyDescent="0.25">
      <c r="A353" s="64" t="str">
        <f>'12peso'!A353</f>
        <v>nc</v>
      </c>
      <c r="B353" s="64" t="str">
        <f>'12peso'!B353</f>
        <v>s</v>
      </c>
      <c r="C353" s="64" t="str">
        <f>'12peso'!C353</f>
        <v>s</v>
      </c>
      <c r="D353" s="64"/>
      <c r="E353" s="90">
        <f>'12peso'!E353</f>
        <v>5101010</v>
      </c>
      <c r="F353" s="88">
        <f>'12peso'!F353</f>
        <v>5101010</v>
      </c>
      <c r="G353" s="39" t="str">
        <f>'12peso'!G353</f>
        <v>Passagem aérea</v>
      </c>
      <c r="H353" s="85">
        <f>'12peso'!H353*'12var'!H353/100</f>
        <v>6.0148089999999994E-2</v>
      </c>
      <c r="I353" s="85">
        <f>'12peso'!I353*'12var'!I353/100</f>
        <v>-5.5082039999999999E-2</v>
      </c>
      <c r="J353" s="85">
        <f>'12peso'!J353*'12var'!J353/100</f>
        <v>7.5777000000000006E-3</v>
      </c>
      <c r="K353" s="85">
        <f>'12peso'!K353*'12var'!K353/100</f>
        <v>1.1783200000000001E-2</v>
      </c>
      <c r="L353" s="85">
        <f>'12peso'!L353*'12var'!L353/100</f>
        <v>-6.2940849999999993E-2</v>
      </c>
      <c r="M353" s="85">
        <f>'12peso'!M353*'12var'!M353/100</f>
        <v>3.9193200000000004E-3</v>
      </c>
      <c r="N353" s="85">
        <f>'12peso'!N353*'12var'!N353/100</f>
        <v>4.4642600000000003E-3</v>
      </c>
      <c r="O353" s="85">
        <f>'12peso'!O353*'12var'!O353/100</f>
        <v>-2.3719150000000001E-2</v>
      </c>
      <c r="P353" s="85">
        <f>'12peso'!P353*'12var'!P353/100</f>
        <v>2.4730440000000003E-2</v>
      </c>
      <c r="Q353" s="85">
        <f>'12peso'!Q353*'12var'!Q353/100</f>
        <v>8.3835000000000003E-3</v>
      </c>
      <c r="R353" s="85">
        <f>'12peso'!R353*'12var'!R353/100</f>
        <v>6.1678600000000007E-2</v>
      </c>
      <c r="S353" s="85">
        <f>'12peso'!S353*'12var'!S353/100</f>
        <v>9.9467199999999992E-2</v>
      </c>
      <c r="T353" s="85">
        <f>'12peso'!T353*'12var'!T353/100</f>
        <v>3.4736750000000004E-2</v>
      </c>
      <c r="U353" s="85">
        <f>'12peso'!U353*'12var'!U353/100</f>
        <v>-7.0219279999999995E-2</v>
      </c>
      <c r="V353" s="85">
        <f>'12peso'!V353*'12var'!V353/100</f>
        <v>-0.10345971000000001</v>
      </c>
      <c r="W353" s="85">
        <f>'12peso'!W353*'12var'!W353/100</f>
        <v>-4.7779679999999998E-2</v>
      </c>
      <c r="X353" s="85">
        <f>'12peso'!X353*'12var'!X353/100</f>
        <v>-1.6244480000000002E-2</v>
      </c>
      <c r="Y353" s="85">
        <f>'12peso'!Y353*'12var'!Y353/100</f>
        <v>3.0570759999999999E-2</v>
      </c>
      <c r="Z353" s="85">
        <f>'12peso'!Z353*'12var'!Z353/100</f>
        <v>8.2416E-4</v>
      </c>
      <c r="AA353" s="85">
        <f>'12peso'!AA353*'12var'!AA353/100</f>
        <v>-2.9615499999999999E-3</v>
      </c>
      <c r="AB353" s="85">
        <f>'12peso'!AB353*'12var'!AB353/100</f>
        <v>7.7425079999999993E-2</v>
      </c>
      <c r="AC353" s="85">
        <f>'12peso'!AC353*'12var'!AC353/100</f>
        <v>-1.0907400000000001E-2</v>
      </c>
      <c r="AD353" s="85">
        <f>'12peso'!AD353*'12var'!AD353/100</f>
        <v>3.5377519999999996E-2</v>
      </c>
      <c r="AE353" s="85">
        <f>'12peso'!AE353*'12var'!AE353/100</f>
        <v>0.11570723999999999</v>
      </c>
      <c r="AF353" s="85">
        <f>'12peso'!AF353*'12var'!AF353/100</f>
        <v>-0.10650715999999999</v>
      </c>
      <c r="AG353" s="85">
        <f>'12peso'!AG353*'12var'!AG353/100</f>
        <v>-0.1153677</v>
      </c>
      <c r="AH353" s="85">
        <f>'12peso'!AH353*'12var'!AH353/100</f>
        <v>0.11735069999999999</v>
      </c>
      <c r="AI353" s="85">
        <f>'12peso'!AI353*'12var'!AI353/100</f>
        <v>-1.0367280000000001E-2</v>
      </c>
      <c r="AJ353" s="85">
        <f>'12peso'!AJ353*'12var'!AJ353/100</f>
        <v>-0.11416287999999998</v>
      </c>
      <c r="AK353" s="85">
        <f>'12peso'!AK353*'12var'!AK353/100</f>
        <v>9.3331400000000009E-2</v>
      </c>
      <c r="AL353" s="85">
        <f>'12peso'!AL353*'12var'!AL353/100</f>
        <v>-0.13867817999999998</v>
      </c>
      <c r="AM353" s="85">
        <f>'12peso'!AM353*'12var'!AM353/100</f>
        <v>3.8364160000000001E-2</v>
      </c>
      <c r="AN353" s="85">
        <f>'12peso'!AN353*'12var'!AN353/100</f>
        <v>7.4006100000000019E-2</v>
      </c>
    </row>
    <row r="354" spans="1:40" x14ac:dyDescent="0.25">
      <c r="A354" s="64" t="str">
        <f>'12peso'!A354</f>
        <v>m</v>
      </c>
      <c r="B354" s="64" t="str">
        <f>'12peso'!B354</f>
        <v>m</v>
      </c>
      <c r="C354" s="64" t="str">
        <f>'12peso'!C354</f>
        <v>m</v>
      </c>
      <c r="D354" s="64"/>
      <c r="E354" s="90">
        <f>'12peso'!E354</f>
        <v>5101011</v>
      </c>
      <c r="F354" s="88">
        <f>'12peso'!F354</f>
        <v>5101011</v>
      </c>
      <c r="G354" s="39" t="str">
        <f>'12peso'!G354</f>
        <v>Metrô</v>
      </c>
      <c r="H354" s="85">
        <f>'12peso'!H354*'12var'!H354/100</f>
        <v>0</v>
      </c>
      <c r="I354" s="85">
        <f>'12peso'!I354*'12var'!I354/100</f>
        <v>2.0384000000000001E-3</v>
      </c>
      <c r="J354" s="85">
        <f>'12peso'!J354*'12var'!J354/100</f>
        <v>-1.8625E-4</v>
      </c>
      <c r="K354" s="85">
        <f>'12peso'!K354*'12var'!K354/100</f>
        <v>5.4907999999999997E-4</v>
      </c>
      <c r="L354" s="85">
        <f>'12peso'!L354*'12var'!L354/100</f>
        <v>5.9440000000000007E-5</v>
      </c>
      <c r="M354" s="85">
        <f>'12peso'!M354*'12var'!M354/100</f>
        <v>0</v>
      </c>
      <c r="N354" s="85">
        <f>'12peso'!N354*'12var'!N354/100</f>
        <v>0</v>
      </c>
      <c r="O354" s="85">
        <f>'12peso'!O354*'12var'!O354/100</f>
        <v>0</v>
      </c>
      <c r="P354" s="85">
        <f>'12peso'!P354*'12var'!P354/100</f>
        <v>0</v>
      </c>
      <c r="Q354" s="85">
        <f>'12peso'!Q354*'12var'!Q354/100</f>
        <v>0</v>
      </c>
      <c r="R354" s="85">
        <f>'12peso'!R354*'12var'!R354/100</f>
        <v>0</v>
      </c>
      <c r="S354" s="85">
        <f>'12peso'!S354*'12var'!S354/100</f>
        <v>0</v>
      </c>
      <c r="T354" s="85">
        <f>'12peso'!T354*'12var'!T354/100</f>
        <v>0</v>
      </c>
      <c r="U354" s="85">
        <f>'12peso'!U354*'12var'!U354/100</f>
        <v>0</v>
      </c>
      <c r="V354" s="85">
        <f>'12peso'!V354*'12var'!V354/100</f>
        <v>0</v>
      </c>
      <c r="W354" s="85">
        <f>'12peso'!W354*'12var'!W354/100</f>
        <v>1.4804999999999998E-3</v>
      </c>
      <c r="X354" s="85">
        <f>'12peso'!X354*'12var'!X354/100</f>
        <v>2.2911999999999997E-4</v>
      </c>
      <c r="Y354" s="85">
        <f>'12peso'!Y354*'12var'!Y354/100</f>
        <v>1.9689999999999998E-3</v>
      </c>
      <c r="Z354" s="85">
        <f>'12peso'!Z354*'12var'!Z354/100</f>
        <v>-3.6430099999999999E-3</v>
      </c>
      <c r="AA354" s="85">
        <f>'12peso'!AA354*'12var'!AA354/100</f>
        <v>0</v>
      </c>
      <c r="AB354" s="85">
        <f>'12peso'!AB354*'12var'!AB354/100</f>
        <v>0</v>
      </c>
      <c r="AC354" s="85">
        <f>'12peso'!AC354*'12var'!AC354/100</f>
        <v>0</v>
      </c>
      <c r="AD354" s="85">
        <f>'12peso'!AD354*'12var'!AD354/100</f>
        <v>0</v>
      </c>
      <c r="AE354" s="85">
        <f>'12peso'!AE354*'12var'!AE354/100</f>
        <v>0</v>
      </c>
      <c r="AF354" s="85">
        <f>'12peso'!AF354*'12var'!AF354/100</f>
        <v>0</v>
      </c>
      <c r="AG354" s="85">
        <f>'12peso'!AG354*'12var'!AG354/100</f>
        <v>0</v>
      </c>
      <c r="AH354" s="85">
        <f>'12peso'!AH354*'12var'!AH354/100</f>
        <v>0</v>
      </c>
      <c r="AI354" s="85">
        <f>'12peso'!AI354*'12var'!AI354/100</f>
        <v>0</v>
      </c>
      <c r="AJ354" s="85">
        <f>'12peso'!AJ354*'12var'!AJ354/100</f>
        <v>5.5968000000000001E-4</v>
      </c>
      <c r="AK354" s="85">
        <f>'12peso'!AK354*'12var'!AK354/100</f>
        <v>9.6150000000000011E-4</v>
      </c>
      <c r="AL354" s="85">
        <f>'12peso'!AL354*'12var'!AL354/100</f>
        <v>0</v>
      </c>
      <c r="AM354" s="85">
        <f>'12peso'!AM354*'12var'!AM354/100</f>
        <v>0</v>
      </c>
      <c r="AN354" s="85">
        <f>'12peso'!AN354*'12var'!AN354/100</f>
        <v>0</v>
      </c>
    </row>
    <row r="355" spans="1:40" x14ac:dyDescent="0.25">
      <c r="A355" s="64" t="str">
        <f>'12peso'!A355</f>
        <v>m</v>
      </c>
      <c r="B355" s="64" t="str">
        <f>'12peso'!B355</f>
        <v>m</v>
      </c>
      <c r="C355" s="64" t="str">
        <f>'12peso'!C355</f>
        <v>m</v>
      </c>
      <c r="D355" s="64"/>
      <c r="E355" s="90">
        <f>'12peso'!E355</f>
        <v>5101022</v>
      </c>
      <c r="F355" s="88">
        <f>'12peso'!F355</f>
        <v>5101022</v>
      </c>
      <c r="G355" s="39" t="str">
        <f>'12peso'!G355</f>
        <v>Transporte hidroviário</v>
      </c>
      <c r="H355" s="85">
        <f>'12peso'!H355*'12var'!H355/100</f>
        <v>0</v>
      </c>
      <c r="I355" s="85">
        <f>'12peso'!I355*'12var'!I355/100</f>
        <v>-2.2039999999999999E-5</v>
      </c>
      <c r="J355" s="85">
        <f>'12peso'!J355*'12var'!J355/100</f>
        <v>0</v>
      </c>
      <c r="K355" s="85">
        <f>'12peso'!K355*'12var'!K355/100</f>
        <v>0</v>
      </c>
      <c r="L355" s="85">
        <f>'12peso'!L355*'12var'!L355/100</f>
        <v>0</v>
      </c>
      <c r="M355" s="85">
        <f>'12peso'!M355*'12var'!M355/100</f>
        <v>0</v>
      </c>
      <c r="N355" s="85">
        <f>'12peso'!N355*'12var'!N355/100</f>
        <v>1.5732400000000003E-3</v>
      </c>
      <c r="O355" s="85">
        <f>'12peso'!O355*'12var'!O355/100</f>
        <v>-1.5601700000000003E-3</v>
      </c>
      <c r="P355" s="85">
        <f>'12peso'!P355*'12var'!P355/100</f>
        <v>0</v>
      </c>
      <c r="Q355" s="85">
        <f>'12peso'!Q355*'12var'!Q355/100</f>
        <v>0</v>
      </c>
      <c r="R355" s="85">
        <f>'12peso'!R355*'12var'!R355/100</f>
        <v>0</v>
      </c>
      <c r="S355" s="85">
        <f>'12peso'!S355*'12var'!S355/100</f>
        <v>0</v>
      </c>
      <c r="T355" s="85">
        <f>'12peso'!T355*'12var'!T355/100</f>
        <v>7.0699999999999997E-5</v>
      </c>
      <c r="U355" s="85">
        <f>'12peso'!U355*'12var'!U355/100</f>
        <v>4.6900000000000002E-4</v>
      </c>
      <c r="V355" s="85">
        <f>'12peso'!V355*'12var'!V355/100</f>
        <v>-3.3375000000000001E-4</v>
      </c>
      <c r="W355" s="85">
        <f>'12peso'!W355*'12var'!W355/100</f>
        <v>0</v>
      </c>
      <c r="X355" s="85">
        <f>'12peso'!X355*'12var'!X355/100</f>
        <v>0</v>
      </c>
      <c r="Y355" s="85">
        <f>'12peso'!Y355*'12var'!Y355/100</f>
        <v>0</v>
      </c>
      <c r="Z355" s="85">
        <f>'12peso'!Z355*'12var'!Z355/100</f>
        <v>2.4206000000000002E-3</v>
      </c>
      <c r="AA355" s="85">
        <f>'12peso'!AA355*'12var'!AA355/100</f>
        <v>-3.04E-5</v>
      </c>
      <c r="AB355" s="85">
        <f>'12peso'!AB355*'12var'!AB355/100</f>
        <v>1.5040000000000002E-5</v>
      </c>
      <c r="AC355" s="85">
        <f>'12peso'!AC355*'12var'!AC355/100</f>
        <v>0</v>
      </c>
      <c r="AD355" s="85">
        <f>'12peso'!AD355*'12var'!AD355/100</f>
        <v>0</v>
      </c>
      <c r="AE355" s="85">
        <f>'12peso'!AE355*'12var'!AE355/100</f>
        <v>0</v>
      </c>
      <c r="AF355" s="85">
        <f>'12peso'!AF355*'12var'!AF355/100</f>
        <v>0</v>
      </c>
      <c r="AG355" s="85">
        <f>'12peso'!AG355*'12var'!AG355/100</f>
        <v>0</v>
      </c>
      <c r="AH355" s="85">
        <f>'12peso'!AH355*'12var'!AH355/100</f>
        <v>-1.472E-5</v>
      </c>
      <c r="AI355" s="85">
        <f>'12peso'!AI355*'12var'!AI355/100</f>
        <v>-1.4560000000000001E-5</v>
      </c>
      <c r="AJ355" s="85">
        <f>'12peso'!AJ355*'12var'!AJ355/100</f>
        <v>0</v>
      </c>
      <c r="AK355" s="85">
        <f>'12peso'!AK355*'12var'!AK355/100</f>
        <v>-1.4399999999999999E-5</v>
      </c>
      <c r="AL355" s="85">
        <f>'12peso'!AL355*'12var'!AL355/100</f>
        <v>0</v>
      </c>
      <c r="AM355" s="85">
        <f>'12peso'!AM355*'12var'!AM355/100</f>
        <v>7.1200000000000009E-5</v>
      </c>
      <c r="AN355" s="85">
        <f>'12peso'!AN355*'12var'!AN355/100</f>
        <v>-4.3610000000000004E-5</v>
      </c>
    </row>
    <row r="356" spans="1:40" x14ac:dyDescent="0.25">
      <c r="A356" s="64" t="str">
        <f>'12peso'!A356</f>
        <v>nc</v>
      </c>
      <c r="B356" s="64" t="str">
        <f>'12peso'!B356</f>
        <v>s</v>
      </c>
      <c r="C356" s="64" t="str">
        <f>'12peso'!C356</f>
        <v>s</v>
      </c>
      <c r="D356" s="64"/>
      <c r="E356" s="90">
        <f>'12peso'!E356</f>
        <v>5101026</v>
      </c>
      <c r="F356" s="88">
        <f>'12peso'!F356</f>
        <v>5101026</v>
      </c>
      <c r="G356" s="39" t="str">
        <f>'12peso'!G356</f>
        <v>Transporte escolar</v>
      </c>
      <c r="H356" s="85">
        <f>'12peso'!H356*'12var'!H356/100</f>
        <v>-4.655E-5</v>
      </c>
      <c r="I356" s="85">
        <f>'12peso'!I356*'12var'!I356/100</f>
        <v>1.7964400000000001E-3</v>
      </c>
      <c r="J356" s="85">
        <f>'12peso'!J356*'12var'!J356/100</f>
        <v>1.1468000000000001E-3</v>
      </c>
      <c r="K356" s="85">
        <f>'12peso'!K356*'12var'!K356/100</f>
        <v>9.0154999999999999E-4</v>
      </c>
      <c r="L356" s="85">
        <f>'12peso'!L356*'12var'!L356/100</f>
        <v>-3.1448999999999995E-4</v>
      </c>
      <c r="M356" s="85">
        <f>'12peso'!M356*'12var'!M356/100</f>
        <v>1.4190000000000001E-4</v>
      </c>
      <c r="N356" s="85">
        <f>'12peso'!N356*'12var'!N356/100</f>
        <v>-3.7840000000000004E-5</v>
      </c>
      <c r="O356" s="85">
        <f>'12peso'!O356*'12var'!O356/100</f>
        <v>4.1448000000000006E-4</v>
      </c>
      <c r="P356" s="85">
        <f>'12peso'!P356*'12var'!P356/100</f>
        <v>3.1119000000000003E-4</v>
      </c>
      <c r="Q356" s="85">
        <f>'12peso'!Q356*'12var'!Q356/100</f>
        <v>0</v>
      </c>
      <c r="R356" s="85">
        <f>'12peso'!R356*'12var'!R356/100</f>
        <v>2.8080000000000002E-5</v>
      </c>
      <c r="S356" s="85">
        <f>'12peso'!S356*'12var'!S356/100</f>
        <v>0</v>
      </c>
      <c r="T356" s="85">
        <f>'12peso'!T356*'12var'!T356/100</f>
        <v>1.6649999999999998E-4</v>
      </c>
      <c r="U356" s="85">
        <f>'12peso'!U356*'12var'!U356/100</f>
        <v>5.0177399999999997E-3</v>
      </c>
      <c r="V356" s="85">
        <f>'12peso'!V356*'12var'!V356/100</f>
        <v>2.2510799999999999E-3</v>
      </c>
      <c r="W356" s="85">
        <f>'12peso'!W356*'12var'!W356/100</f>
        <v>5.978E-4</v>
      </c>
      <c r="X356" s="85">
        <f>'12peso'!X356*'12var'!X356/100</f>
        <v>5.3955000000000008E-4</v>
      </c>
      <c r="Y356" s="85">
        <f>'12peso'!Y356*'12var'!Y356/100</f>
        <v>-3.8337000000000001E-4</v>
      </c>
      <c r="Z356" s="85">
        <f>'12peso'!Z356*'12var'!Z356/100</f>
        <v>0</v>
      </c>
      <c r="AA356" s="85">
        <f>'12peso'!AA356*'12var'!AA356/100</f>
        <v>-8.7839999999999999E-5</v>
      </c>
      <c r="AB356" s="85">
        <f>'12peso'!AB356*'12var'!AB356/100</f>
        <v>-3.2109E-4</v>
      </c>
      <c r="AC356" s="85">
        <f>'12peso'!AC356*'12var'!AC356/100</f>
        <v>1.0143000000000001E-3</v>
      </c>
      <c r="AD356" s="85">
        <f>'12peso'!AD356*'12var'!AD356/100</f>
        <v>0</v>
      </c>
      <c r="AE356" s="85">
        <f>'12peso'!AE356*'12var'!AE356/100</f>
        <v>-1.3524000000000001E-4</v>
      </c>
      <c r="AF356" s="85">
        <f>'12peso'!AF356*'12var'!AF356/100</f>
        <v>4.6305000000000001E-4</v>
      </c>
      <c r="AG356" s="85">
        <f>'12peso'!AG356*'12var'!AG356/100</f>
        <v>4.0497600000000003E-3</v>
      </c>
      <c r="AH356" s="85">
        <f>'12peso'!AH356*'12var'!AH356/100</f>
        <v>5.0856000000000002E-4</v>
      </c>
      <c r="AI356" s="85">
        <f>'12peso'!AI356*'12var'!AI356/100</f>
        <v>5.5517999999999995E-4</v>
      </c>
      <c r="AJ356" s="85">
        <f>'12peso'!AJ356*'12var'!AJ356/100</f>
        <v>3.6000999999999996E-4</v>
      </c>
      <c r="AK356" s="85">
        <f>'12peso'!AK356*'12var'!AK356/100</f>
        <v>4.3784999999999999E-4</v>
      </c>
      <c r="AL356" s="85">
        <f>'12peso'!AL356*'12var'!AL356/100</f>
        <v>-7.3948000000000004E-4</v>
      </c>
      <c r="AM356" s="85">
        <f>'12peso'!AM356*'12var'!AM356/100</f>
        <v>5.7899999999999998E-5</v>
      </c>
      <c r="AN356" s="85">
        <f>'12peso'!AN356*'12var'!AN356/100</f>
        <v>3.7596000000000005E-4</v>
      </c>
    </row>
    <row r="357" spans="1:40" x14ac:dyDescent="0.25">
      <c r="A357" s="64">
        <f>'12peso'!A357</f>
        <v>0</v>
      </c>
      <c r="B357" s="64">
        <f>'12peso'!B357</f>
        <v>0</v>
      </c>
      <c r="C357" s="64">
        <f>'12peso'!C357</f>
        <v>0</v>
      </c>
      <c r="D357" s="64"/>
      <c r="E357" s="113">
        <f>'12peso'!E357</f>
        <v>5102000</v>
      </c>
      <c r="F357" s="114">
        <f>'12peso'!F357</f>
        <v>5102</v>
      </c>
      <c r="G357" s="99" t="str">
        <f>'12peso'!G357</f>
        <v>Veículo próprio</v>
      </c>
      <c r="H357" s="85">
        <f>'12peso'!H357*'12var'!H357/100</f>
        <v>1.0316700000000002E-2</v>
      </c>
      <c r="I357" s="85">
        <f>'12peso'!I357*'12var'!I357/100</f>
        <v>-2.0544399999999998E-3</v>
      </c>
      <c r="J357" s="85">
        <f>'12peso'!J357*'12var'!J357/100</f>
        <v>-9.2046599999999982E-3</v>
      </c>
      <c r="K357" s="85">
        <f>'12peso'!K357*'12var'!K357/100</f>
        <v>6.11832E-3</v>
      </c>
      <c r="L357" s="85">
        <f>'12peso'!L357*'12var'!L357/100</f>
        <v>-2.6364000000000002E-2</v>
      </c>
      <c r="M357" s="85">
        <f>'12peso'!M357*'12var'!M357/100</f>
        <v>-0.24990960000000001</v>
      </c>
      <c r="N357" s="85">
        <f>'12peso'!N357*'12var'!N357/100</f>
        <v>0</v>
      </c>
      <c r="O357" s="85">
        <f>'12peso'!O357*'12var'!O357/100</f>
        <v>3.3243840000000004E-2</v>
      </c>
      <c r="P357" s="85">
        <f>'12peso'!P357*'12var'!P357/100</f>
        <v>-3.8111579999999999E-2</v>
      </c>
      <c r="Q357" s="85">
        <f>'12peso'!Q357*'12var'!Q357/100</f>
        <v>8.7130799999999998E-3</v>
      </c>
      <c r="R357" s="85">
        <f>'12peso'!R357*'12var'!R357/100</f>
        <v>1.9267600000000003E-2</v>
      </c>
      <c r="S357" s="85">
        <f>'12peso'!S357*'12var'!S357/100</f>
        <v>1.3434120000000003E-2</v>
      </c>
      <c r="T357" s="85">
        <f>'12peso'!T357*'12var'!T357/100</f>
        <v>5.8179969999999991E-2</v>
      </c>
      <c r="U357" s="85">
        <f>'12peso'!U357*'12var'!U357/100</f>
        <v>2.093124E-2</v>
      </c>
      <c r="V357" s="85">
        <f>'12peso'!V357*'12var'!V357/100</f>
        <v>3.3174049999999997E-2</v>
      </c>
      <c r="W357" s="85">
        <f>'12peso'!W357*'12var'!W357/100</f>
        <v>2.6506760000000004E-2</v>
      </c>
      <c r="X357" s="85">
        <f>'12peso'!X357*'12var'!X357/100</f>
        <v>5.6649599999999993E-3</v>
      </c>
      <c r="Y357" s="85">
        <f>'12peso'!Y357*'12var'!Y357/100</f>
        <v>9.4130000000000006E-4</v>
      </c>
      <c r="Z357" s="85">
        <f>'12peso'!Z357*'12var'!Z357/100</f>
        <v>-1.40865E-2</v>
      </c>
      <c r="AA357" s="85">
        <f>'12peso'!AA357*'12var'!AA357/100</f>
        <v>1.405905E-2</v>
      </c>
      <c r="AB357" s="85">
        <f>'12peso'!AB357*'12var'!AB357/100</f>
        <v>2.8090199999999999E-2</v>
      </c>
      <c r="AC357" s="85">
        <f>'12peso'!AC357*'12var'!AC357/100</f>
        <v>1.6845479999999996E-2</v>
      </c>
      <c r="AD357" s="85">
        <f>'12peso'!AD357*'12var'!AD357/100</f>
        <v>-9.321799999999999E-4</v>
      </c>
      <c r="AE357" s="85">
        <f>'12peso'!AE357*'12var'!AE357/100</f>
        <v>2.6890830000000001E-2</v>
      </c>
      <c r="AF357" s="85">
        <f>'12peso'!AF357*'12var'!AF357/100</f>
        <v>3.5142399999999997E-2</v>
      </c>
      <c r="AG357" s="85">
        <f>'12peso'!AG357*'12var'!AG357/100</f>
        <v>4.8000680000000004E-2</v>
      </c>
      <c r="AH357" s="85">
        <f>'12peso'!AH357*'12var'!AH357/100</f>
        <v>5.8056389999999992E-2</v>
      </c>
      <c r="AI357" s="85">
        <f>'12peso'!AI357*'12var'!AI357/100</f>
        <v>3.5838660000000001E-2</v>
      </c>
      <c r="AJ357" s="85">
        <f>'12peso'!AJ357*'12var'!AJ357/100</f>
        <v>3.7569529999999997E-2</v>
      </c>
      <c r="AK357" s="85">
        <f>'12peso'!AK357*'12var'!AK357/100</f>
        <v>1.557625E-2</v>
      </c>
      <c r="AL357" s="85">
        <f>'12peso'!AL357*'12var'!AL357/100</f>
        <v>-1.4625760000000002E-2</v>
      </c>
      <c r="AM357" s="85">
        <f>'12peso'!AM357*'12var'!AM357/100</f>
        <v>9.1237000000000002E-3</v>
      </c>
      <c r="AN357" s="85">
        <f>'12peso'!AN357*'12var'!AN357/100</f>
        <v>4.1916580000000002E-2</v>
      </c>
    </row>
    <row r="358" spans="1:40" x14ac:dyDescent="0.25">
      <c r="A358" s="64" t="str">
        <f>'12peso'!A358</f>
        <v>c</v>
      </c>
      <c r="B358" s="64" t="str">
        <f>'12peso'!B358</f>
        <v>d</v>
      </c>
      <c r="C358" s="64" t="str">
        <f>'12peso'!C358</f>
        <v>i</v>
      </c>
      <c r="D358" s="64"/>
      <c r="E358" s="90">
        <f>'12peso'!E358</f>
        <v>5102001</v>
      </c>
      <c r="F358" s="88">
        <f>'12peso'!F358</f>
        <v>5102001</v>
      </c>
      <c r="G358" s="39" t="str">
        <f>'12peso'!G358</f>
        <v>Automóvel novo</v>
      </c>
      <c r="H358" s="85">
        <f>'12peso'!H358*'12var'!H358/100</f>
        <v>1.80365E-3</v>
      </c>
      <c r="I358" s="85">
        <f>'12peso'!I358*'12var'!I358/100</f>
        <v>-8.9744999999999998E-3</v>
      </c>
      <c r="J358" s="85">
        <f>'12peso'!J358*'12var'!J358/100</f>
        <v>-2.1395999999999997E-3</v>
      </c>
      <c r="K358" s="85">
        <f>'12peso'!K358*'12var'!K358/100</f>
        <v>-1.9560750000000002E-2</v>
      </c>
      <c r="L358" s="85">
        <f>'12peso'!L358*'12var'!L358/100</f>
        <v>-1.7223990000000002E-2</v>
      </c>
      <c r="M358" s="85">
        <f>'12peso'!M358*'12var'!M358/100</f>
        <v>-0.19099991999999999</v>
      </c>
      <c r="N358" s="85">
        <f>'12peso'!N358*'12var'!N358/100</f>
        <v>3.2923000000000002E-4</v>
      </c>
      <c r="O358" s="85">
        <f>'12peso'!O358*'12var'!O358/100</f>
        <v>1.1146220000000002E-2</v>
      </c>
      <c r="P358" s="85">
        <f>'12peso'!P358*'12var'!P358/100</f>
        <v>-2.6213599999999997E-3</v>
      </c>
      <c r="Q358" s="85">
        <f>'12peso'!Q358*'12var'!Q358/100</f>
        <v>1.04192E-2</v>
      </c>
      <c r="R358" s="85">
        <f>'12peso'!R358*'12var'!R358/100</f>
        <v>1.6886479999999999E-2</v>
      </c>
      <c r="S358" s="85">
        <f>'12peso'!S358*'12var'!S358/100</f>
        <v>-1.2982E-3</v>
      </c>
      <c r="T358" s="85">
        <f>'12peso'!T358*'12var'!T358/100</f>
        <v>4.5396359999999997E-2</v>
      </c>
      <c r="U358" s="85">
        <f>'12peso'!U358*'12var'!U358/100</f>
        <v>1.9098299999999999E-2</v>
      </c>
      <c r="V358" s="85">
        <f>'12peso'!V358*'12var'!V358/100</f>
        <v>1.1327400000000001E-2</v>
      </c>
      <c r="W358" s="85">
        <f>'12peso'!W358*'12var'!W358/100</f>
        <v>-3.8792399999999999E-3</v>
      </c>
      <c r="X358" s="85">
        <f>'12peso'!X358*'12var'!X358/100</f>
        <v>-5.1382399999999996E-3</v>
      </c>
      <c r="Y358" s="85">
        <f>'12peso'!Y358*'12var'!Y358/100</f>
        <v>1.5973000000000001E-3</v>
      </c>
      <c r="Z358" s="85">
        <f>'12peso'!Z358*'12var'!Z358/100</f>
        <v>-9.2454900000000003E-3</v>
      </c>
      <c r="AA358" s="85">
        <f>'12peso'!AA358*'12var'!AA358/100</f>
        <v>1.4299200000000001E-2</v>
      </c>
      <c r="AB358" s="85">
        <f>'12peso'!AB358*'12var'!AB358/100</f>
        <v>1.1781540000000002E-2</v>
      </c>
      <c r="AC358" s="85">
        <f>'12peso'!AC358*'12var'!AC358/100</f>
        <v>1.7196300000000001E-2</v>
      </c>
      <c r="AD358" s="85">
        <f>'12peso'!AD358*'12var'!AD358/100</f>
        <v>-4.4566200000000005E-3</v>
      </c>
      <c r="AE358" s="85">
        <f>'12peso'!AE358*'12var'!AE358/100</f>
        <v>1.3597890000000001E-2</v>
      </c>
      <c r="AF358" s="85">
        <f>'12peso'!AF358*'12var'!AF358/100</f>
        <v>1.8423699999999998E-2</v>
      </c>
      <c r="AG358" s="85">
        <f>'12peso'!AG358*'12var'!AG358/100</f>
        <v>1.6522480000000003E-2</v>
      </c>
      <c r="AH358" s="85">
        <f>'12peso'!AH358*'12var'!AH358/100</f>
        <v>2.4741600000000002E-2</v>
      </c>
      <c r="AI358" s="85">
        <f>'12peso'!AI358*'12var'!AI358/100</f>
        <v>9.1854599999999995E-3</v>
      </c>
      <c r="AJ358" s="85">
        <f>'12peso'!AJ358*'12var'!AJ358/100</f>
        <v>2.2404049999999998E-2</v>
      </c>
      <c r="AK358" s="85">
        <f>'12peso'!AK358*'12var'!AK358/100</f>
        <v>-1.8988199999999998E-3</v>
      </c>
      <c r="AL358" s="85">
        <f>'12peso'!AL358*'12var'!AL358/100</f>
        <v>-9.1347100000000007E-3</v>
      </c>
      <c r="AM358" s="85">
        <f>'12peso'!AM358*'12var'!AM358/100</f>
        <v>6.9086599999999996E-3</v>
      </c>
      <c r="AN358" s="85">
        <f>'12peso'!AN358*'12var'!AN358/100</f>
        <v>2.3862480000000002E-2</v>
      </c>
    </row>
    <row r="359" spans="1:40" x14ac:dyDescent="0.25">
      <c r="A359" s="64" t="str">
        <f>'12peso'!A359</f>
        <v>m</v>
      </c>
      <c r="B359" s="64" t="str">
        <f>'12peso'!B359</f>
        <v>m</v>
      </c>
      <c r="C359" s="64" t="str">
        <f>'12peso'!C359</f>
        <v>m</v>
      </c>
      <c r="D359" s="64"/>
      <c r="E359" s="90">
        <f>'12peso'!E359</f>
        <v>5102004</v>
      </c>
      <c r="F359" s="88">
        <f>'12peso'!F359</f>
        <v>5102004</v>
      </c>
      <c r="G359" s="39" t="str">
        <f>'12peso'!G359</f>
        <v>Emplacamento e licença</v>
      </c>
      <c r="H359" s="85">
        <f>'12peso'!H359*'12var'!H359/100</f>
        <v>1.19119E-3</v>
      </c>
      <c r="I359" s="85">
        <f>'12peso'!I359*'12var'!I359/100</f>
        <v>1.1858000000000001E-3</v>
      </c>
      <c r="J359" s="85">
        <f>'12peso'!J359*'12var'!J359/100</f>
        <v>1.18206E-3</v>
      </c>
      <c r="K359" s="85">
        <f>'12peso'!K359*'12var'!K359/100</f>
        <v>1.1812900000000002E-3</v>
      </c>
      <c r="L359" s="85">
        <f>'12peso'!L359*'12var'!L359/100</f>
        <v>1.1750200000000001E-3</v>
      </c>
      <c r="M359" s="85">
        <f>'12peso'!M359*'12var'!M359/100</f>
        <v>1.1722700000000002E-3</v>
      </c>
      <c r="N359" s="85">
        <f>'12peso'!N359*'12var'!N359/100</f>
        <v>1.17271E-3</v>
      </c>
      <c r="O359" s="85">
        <f>'12peso'!O359*'12var'!O359/100</f>
        <v>1.1689700000000001E-3</v>
      </c>
      <c r="P359" s="85">
        <f>'12peso'!P359*'12var'!P359/100</f>
        <v>1.1656699999999999E-3</v>
      </c>
      <c r="Q359" s="85">
        <f>'12peso'!Q359*'12var'!Q359/100</f>
        <v>1.1606100000000001E-3</v>
      </c>
      <c r="R359" s="85">
        <f>'12peso'!R359*'12var'!R359/100</f>
        <v>1.15533E-3</v>
      </c>
      <c r="S359" s="85">
        <f>'12peso'!S359*'12var'!S359/100</f>
        <v>1.2544800000000001E-3</v>
      </c>
      <c r="T359" s="85">
        <f>'12peso'!T359*'12var'!T359/100</f>
        <v>0</v>
      </c>
      <c r="U359" s="85">
        <f>'12peso'!U359*'12var'!U359/100</f>
        <v>-3.2956800000000005E-3</v>
      </c>
      <c r="V359" s="85">
        <f>'12peso'!V359*'12var'!V359/100</f>
        <v>-3.1635499999999998E-3</v>
      </c>
      <c r="W359" s="85">
        <f>'12peso'!W359*'12var'!W359/100</f>
        <v>-3.1390599999999995E-3</v>
      </c>
      <c r="X359" s="85">
        <f>'12peso'!X359*'12var'!X359/100</f>
        <v>-3.1124E-3</v>
      </c>
      <c r="Y359" s="85">
        <f>'12peso'!Y359*'12var'!Y359/100</f>
        <v>-3.0916299999999997E-3</v>
      </c>
      <c r="Z359" s="85">
        <f>'12peso'!Z359*'12var'!Z359/100</f>
        <v>-3.07427E-3</v>
      </c>
      <c r="AA359" s="85">
        <f>'12peso'!AA359*'12var'!AA359/100</f>
        <v>-3.06311E-3</v>
      </c>
      <c r="AB359" s="85">
        <f>'12peso'!AB359*'12var'!AB359/100</f>
        <v>-3.0460599999999997E-3</v>
      </c>
      <c r="AC359" s="85">
        <f>'12peso'!AC359*'12var'!AC359/100</f>
        <v>-3.0252899999999999E-3</v>
      </c>
      <c r="AD359" s="85">
        <f>'12peso'!AD359*'12var'!AD359/100</f>
        <v>-2.9980099999999997E-3</v>
      </c>
      <c r="AE359" s="85">
        <f>'12peso'!AE359*'12var'!AE359/100</f>
        <v>-2.97321E-3</v>
      </c>
      <c r="AF359" s="85">
        <f>'12peso'!AF359*'12var'!AF359/100</f>
        <v>0</v>
      </c>
      <c r="AG359" s="85">
        <f>'12peso'!AG359*'12var'!AG359/100</f>
        <v>2.5242300000000001E-3</v>
      </c>
      <c r="AH359" s="85">
        <f>'12peso'!AH359*'12var'!AH359/100</f>
        <v>2.6056800000000004E-3</v>
      </c>
      <c r="AI359" s="85">
        <f>'12peso'!AI359*'12var'!AI359/100</f>
        <v>2.58888E-3</v>
      </c>
      <c r="AJ359" s="85">
        <f>'12peso'!AJ359*'12var'!AJ359/100</f>
        <v>2.4872400000000004E-3</v>
      </c>
      <c r="AK359" s="85">
        <f>'12peso'!AK359*'12var'!AK359/100</f>
        <v>2.5760000000000006E-3</v>
      </c>
      <c r="AL359" s="85">
        <f>'12peso'!AL359*'12var'!AL359/100</f>
        <v>2.5729200000000002E-3</v>
      </c>
      <c r="AM359" s="85">
        <f>'12peso'!AM359*'12var'!AM359/100</f>
        <v>2.5785200000000004E-3</v>
      </c>
      <c r="AN359" s="85">
        <f>'12peso'!AN359*'12var'!AN359/100</f>
        <v>2.5799199999999999E-3</v>
      </c>
    </row>
    <row r="360" spans="1:40" x14ac:dyDescent="0.25">
      <c r="A360" s="64" t="str">
        <f>'12peso'!A360</f>
        <v>nc</v>
      </c>
      <c r="B360" s="64" t="str">
        <f>'12peso'!B360</f>
        <v>s</v>
      </c>
      <c r="C360" s="64" t="str">
        <f>'12peso'!C360</f>
        <v>s</v>
      </c>
      <c r="D360" s="64"/>
      <c r="E360" s="90">
        <f>'12peso'!E360</f>
        <v>5102005</v>
      </c>
      <c r="F360" s="88">
        <f>'12peso'!F360</f>
        <v>5102005</v>
      </c>
      <c r="G360" s="39" t="str">
        <f>'12peso'!G360</f>
        <v>Seguro voluntário de veículo</v>
      </c>
      <c r="H360" s="85">
        <f>'12peso'!H360*'12var'!H360/100</f>
        <v>8.84741E-3</v>
      </c>
      <c r="I360" s="85">
        <f>'12peso'!I360*'12var'!I360/100</f>
        <v>3.4587400000000001E-3</v>
      </c>
      <c r="J360" s="85">
        <f>'12peso'!J360*'12var'!J360/100</f>
        <v>3.7833599999999999E-3</v>
      </c>
      <c r="K360" s="85">
        <f>'12peso'!K360*'12var'!K360/100</f>
        <v>3.8873999999999996E-3</v>
      </c>
      <c r="L360" s="85">
        <f>'12peso'!L360*'12var'!L360/100</f>
        <v>5.7230899999999993E-3</v>
      </c>
      <c r="M360" s="85">
        <f>'12peso'!M360*'12var'!M360/100</f>
        <v>-1.3892E-4</v>
      </c>
      <c r="N360" s="85">
        <f>'12peso'!N360*'12var'!N360/100</f>
        <v>-1.2838999999999997E-3</v>
      </c>
      <c r="O360" s="85">
        <f>'12peso'!O360*'12var'!O360/100</f>
        <v>3.37316E-3</v>
      </c>
      <c r="P360" s="85">
        <f>'12peso'!P360*'12var'!P360/100</f>
        <v>1.2120499999999999E-3</v>
      </c>
      <c r="Q360" s="85">
        <f>'12peso'!Q360*'12var'!Q360/100</f>
        <v>-3.1113E-3</v>
      </c>
      <c r="R360" s="85">
        <f>'12peso'!R360*'12var'!R360/100</f>
        <v>-1.1243100000000001E-3</v>
      </c>
      <c r="S360" s="85">
        <f>'12peso'!S360*'12var'!S360/100</f>
        <v>7.7671000000000001E-4</v>
      </c>
      <c r="T360" s="85">
        <f>'12peso'!T360*'12var'!T360/100</f>
        <v>2.5872E-3</v>
      </c>
      <c r="U360" s="85">
        <f>'12peso'!U360*'12var'!U360/100</f>
        <v>1.47708E-3</v>
      </c>
      <c r="V360" s="85">
        <f>'12peso'!V360*'12var'!V360/100</f>
        <v>9.0477000000000005E-4</v>
      </c>
      <c r="W360" s="85">
        <f>'12peso'!W360*'12var'!W360/100</f>
        <v>1.5387000000000001E-3</v>
      </c>
      <c r="X360" s="85">
        <f>'12peso'!X360*'12var'!X360/100</f>
        <v>9.0261000000000009E-4</v>
      </c>
      <c r="Y360" s="85">
        <f>'12peso'!Y360*'12var'!Y360/100</f>
        <v>-1.46916E-3</v>
      </c>
      <c r="Z360" s="85">
        <f>'12peso'!Z360*'12var'!Z360/100</f>
        <v>-6.1014400000000005E-3</v>
      </c>
      <c r="AA360" s="85">
        <f>'12peso'!AA360*'12var'!AA360/100</f>
        <v>-3.18892E-3</v>
      </c>
      <c r="AB360" s="85">
        <f>'12peso'!AB360*'12var'!AB360/100</f>
        <v>2.8916999999999997E-3</v>
      </c>
      <c r="AC360" s="85">
        <f>'12peso'!AC360*'12var'!AC360/100</f>
        <v>-1.9380000000000002E-4</v>
      </c>
      <c r="AD360" s="85">
        <f>'12peso'!AD360*'12var'!AD360/100</f>
        <v>-2.8881000000000002E-4</v>
      </c>
      <c r="AE360" s="85">
        <f>'12peso'!AE360*'12var'!AE360/100</f>
        <v>-5.1024000000000002E-4</v>
      </c>
      <c r="AF360" s="85">
        <f>'12peso'!AF360*'12var'!AF360/100</f>
        <v>8.0495999999999996E-4</v>
      </c>
      <c r="AG360" s="85">
        <f>'12peso'!AG360*'12var'!AG360/100</f>
        <v>2.2226399999999997E-3</v>
      </c>
      <c r="AH360" s="85">
        <f>'12peso'!AH360*'12var'!AH360/100</f>
        <v>2.5930799999999998E-3</v>
      </c>
      <c r="AI360" s="85">
        <f>'12peso'!AI360*'12var'!AI360/100</f>
        <v>5.1486100000000005E-3</v>
      </c>
      <c r="AJ360" s="85">
        <f>'12peso'!AJ360*'12var'!AJ360/100</f>
        <v>-1.4947199999999999E-3</v>
      </c>
      <c r="AK360" s="85">
        <f>'12peso'!AK360*'12var'!AK360/100</f>
        <v>3.2424000000000003E-3</v>
      </c>
      <c r="AL360" s="85">
        <f>'12peso'!AL360*'12var'!AL360/100</f>
        <v>3.0769200000000003E-3</v>
      </c>
      <c r="AM360" s="85">
        <f>'12peso'!AM360*'12var'!AM360/100</f>
        <v>-1.0035199999999999E-3</v>
      </c>
      <c r="AN360" s="85">
        <f>'12peso'!AN360*'12var'!AN360/100</f>
        <v>1.2792000000000001E-3</v>
      </c>
    </row>
    <row r="361" spans="1:40" x14ac:dyDescent="0.25">
      <c r="A361" s="64" t="str">
        <f>'12peso'!A361</f>
        <v>m</v>
      </c>
      <c r="B361" s="64" t="str">
        <f>'12peso'!B361</f>
        <v>m</v>
      </c>
      <c r="C361" s="64" t="str">
        <f>'12peso'!C361</f>
        <v>m</v>
      </c>
      <c r="D361" s="64"/>
      <c r="E361" s="89">
        <f>'12peso'!E361</f>
        <v>9999999</v>
      </c>
      <c r="F361" s="88">
        <f>'12peso'!F361</f>
        <v>5102006</v>
      </c>
      <c r="G361" s="39" t="str">
        <f>'12peso'!G361</f>
        <v>Multa</v>
      </c>
      <c r="H361" s="85">
        <f>'12peso'!H361*'12var'!H361/100</f>
        <v>0</v>
      </c>
      <c r="I361" s="85">
        <f>'12peso'!I361*'12var'!I361/100</f>
        <v>0</v>
      </c>
      <c r="J361" s="85">
        <f>'12peso'!J361*'12var'!J361/100</f>
        <v>0</v>
      </c>
      <c r="K361" s="85">
        <f>'12peso'!K361*'12var'!K361/100</f>
        <v>0</v>
      </c>
      <c r="L361" s="85">
        <f>'12peso'!L361*'12var'!L361/100</f>
        <v>0</v>
      </c>
      <c r="M361" s="85">
        <f>'12peso'!M361*'12var'!M361/100</f>
        <v>0</v>
      </c>
      <c r="N361" s="85">
        <f>'12peso'!N361*'12var'!N361/100</f>
        <v>0</v>
      </c>
      <c r="O361" s="85">
        <f>'12peso'!O361*'12var'!O361/100</f>
        <v>0</v>
      </c>
      <c r="P361" s="85">
        <f>'12peso'!P361*'12var'!P361/100</f>
        <v>0</v>
      </c>
      <c r="Q361" s="85">
        <f>'12peso'!Q361*'12var'!Q361/100</f>
        <v>0</v>
      </c>
      <c r="R361" s="85">
        <f>'12peso'!R361*'12var'!R361/100</f>
        <v>0</v>
      </c>
      <c r="S361" s="85">
        <f>'12peso'!S361*'12var'!S361/100</f>
        <v>7.0655999999999996E-4</v>
      </c>
      <c r="T361" s="85">
        <f>'12peso'!T361*'12var'!T361/100</f>
        <v>2.0331200000000002E-3</v>
      </c>
      <c r="U361" s="85">
        <f>'12peso'!U361*'12var'!U361/100</f>
        <v>0</v>
      </c>
      <c r="V361" s="85">
        <f>'12peso'!V361*'12var'!V361/100</f>
        <v>0</v>
      </c>
      <c r="W361" s="85">
        <f>'12peso'!W361*'12var'!W361/100</f>
        <v>0</v>
      </c>
      <c r="X361" s="85">
        <f>'12peso'!X361*'12var'!X361/100</f>
        <v>0</v>
      </c>
      <c r="Y361" s="85">
        <f>'12peso'!Y361*'12var'!Y361/100</f>
        <v>0</v>
      </c>
      <c r="Z361" s="85">
        <f>'12peso'!Z361*'12var'!Z361/100</f>
        <v>0</v>
      </c>
      <c r="AA361" s="85">
        <f>'12peso'!AA361*'12var'!AA361/100</f>
        <v>0</v>
      </c>
      <c r="AB361" s="85">
        <f>'12peso'!AB361*'12var'!AB361/100</f>
        <v>0</v>
      </c>
      <c r="AC361" s="85">
        <f>'12peso'!AC361*'12var'!AC361/100</f>
        <v>0</v>
      </c>
      <c r="AD361" s="85">
        <f>'12peso'!AD361*'12var'!AD361/100</f>
        <v>0</v>
      </c>
      <c r="AE361" s="85">
        <f>'12peso'!AE361*'12var'!AE361/100</f>
        <v>0</v>
      </c>
      <c r="AF361" s="85">
        <f>'12peso'!AF361*'12var'!AF361/100</f>
        <v>0</v>
      </c>
      <c r="AG361" s="85">
        <f>'12peso'!AG361*'12var'!AG361/100</f>
        <v>0</v>
      </c>
      <c r="AH361" s="85">
        <f>'12peso'!AH361*'12var'!AH361/100</f>
        <v>0</v>
      </c>
      <c r="AI361" s="85">
        <f>'12peso'!AI361*'12var'!AI361/100</f>
        <v>0</v>
      </c>
      <c r="AJ361" s="85">
        <f>'12peso'!AJ361*'12var'!AJ361/100</f>
        <v>0</v>
      </c>
      <c r="AK361" s="85">
        <f>'12peso'!AK361*'12var'!AK361/100</f>
        <v>0</v>
      </c>
      <c r="AL361" s="85">
        <f>'12peso'!AL361*'12var'!AL361/100</f>
        <v>0</v>
      </c>
      <c r="AM361" s="85">
        <f>'12peso'!AM361*'12var'!AM361/100</f>
        <v>0</v>
      </c>
      <c r="AN361" s="85">
        <f>'12peso'!AN361*'12var'!AN361/100</f>
        <v>0</v>
      </c>
    </row>
    <row r="362" spans="1:40" x14ac:dyDescent="0.25">
      <c r="A362" s="64" t="str">
        <f>'12peso'!A362</f>
        <v>c</v>
      </c>
      <c r="B362" s="64" t="str">
        <f>'12peso'!B362</f>
        <v>nd</v>
      </c>
      <c r="C362" s="64" t="str">
        <f>'12peso'!C362</f>
        <v>i</v>
      </c>
      <c r="D362" s="64"/>
      <c r="E362" s="90">
        <f>'12peso'!E362</f>
        <v>5102007</v>
      </c>
      <c r="F362" s="88">
        <f>'12peso'!F362</f>
        <v>5102007</v>
      </c>
      <c r="G362" s="39" t="str">
        <f>'12peso'!G362</f>
        <v>Óleo lubrificante</v>
      </c>
      <c r="H362" s="85">
        <f>'12peso'!H362*'12var'!H362/100</f>
        <v>-3.3945000000000004E-4</v>
      </c>
      <c r="I362" s="85">
        <f>'12peso'!I362*'12var'!I362/100</f>
        <v>9.8826000000000014E-4</v>
      </c>
      <c r="J362" s="85">
        <f>'12peso'!J362*'12var'!J362/100</f>
        <v>-1.16737E-3</v>
      </c>
      <c r="K362" s="85">
        <f>'12peso'!K362*'12var'!K362/100</f>
        <v>-4.8464999999999999E-4</v>
      </c>
      <c r="L362" s="85">
        <f>'12peso'!L362*'12var'!L362/100</f>
        <v>1.2898599999999999E-3</v>
      </c>
      <c r="M362" s="85">
        <f>'12peso'!M362*'12var'!M362/100</f>
        <v>6.4499999999999996E-5</v>
      </c>
      <c r="N362" s="85">
        <f>'12peso'!N362*'12var'!N362/100</f>
        <v>9.2449999999999987E-4</v>
      </c>
      <c r="O362" s="85">
        <f>'12peso'!O362*'12var'!O362/100</f>
        <v>8.5240999999999995E-4</v>
      </c>
      <c r="P362" s="85">
        <f>'12peso'!P362*'12var'!P362/100</f>
        <v>1.01896E-3</v>
      </c>
      <c r="Q362" s="85">
        <f>'12peso'!Q362*'12var'!Q362/100</f>
        <v>7.1807999999999996E-4</v>
      </c>
      <c r="R362" s="85">
        <f>'12peso'!R362*'12var'!R362/100</f>
        <v>5.2271999999999996E-4</v>
      </c>
      <c r="S362" s="85">
        <f>'12peso'!S362*'12var'!S362/100</f>
        <v>4.7828000000000004E-4</v>
      </c>
      <c r="T362" s="85">
        <f>'12peso'!T362*'12var'!T362/100</f>
        <v>3.4687999999999999E-4</v>
      </c>
      <c r="U362" s="85">
        <f>'12peso'!U362*'12var'!U362/100</f>
        <v>-1.0780000000000002E-4</v>
      </c>
      <c r="V362" s="85">
        <f>'12peso'!V362*'12var'!V362/100</f>
        <v>0</v>
      </c>
      <c r="W362" s="85">
        <f>'12peso'!W362*'12var'!W362/100</f>
        <v>-5.325E-5</v>
      </c>
      <c r="X362" s="85">
        <f>'12peso'!X362*'12var'!X362/100</f>
        <v>1.6944E-4</v>
      </c>
      <c r="Y362" s="85">
        <f>'12peso'!Y362*'12var'!Y362/100</f>
        <v>-6.4477000000000002E-4</v>
      </c>
      <c r="Z362" s="85">
        <f>'12peso'!Z362*'12var'!Z362/100</f>
        <v>5.2400000000000005E-4</v>
      </c>
      <c r="AA362" s="85">
        <f>'12peso'!AA362*'12var'!AA362/100</f>
        <v>4.4226000000000004E-4</v>
      </c>
      <c r="AB362" s="85">
        <f>'12peso'!AB362*'12var'!AB362/100</f>
        <v>-2.9512000000000001E-4</v>
      </c>
      <c r="AC362" s="85">
        <f>'12peso'!AC362*'12var'!AC362/100</f>
        <v>7.2312000000000006E-4</v>
      </c>
      <c r="AD362" s="85">
        <f>'12peso'!AD362*'12var'!AD362/100</f>
        <v>5.9792999999999988E-4</v>
      </c>
      <c r="AE362" s="85">
        <f>'12peso'!AE362*'12var'!AE362/100</f>
        <v>7.0282999999999999E-4</v>
      </c>
      <c r="AF362" s="85">
        <f>'12peso'!AF362*'12var'!AF362/100</f>
        <v>7.4971E-4</v>
      </c>
      <c r="AG362" s="85">
        <f>'12peso'!AG362*'12var'!AG362/100</f>
        <v>3.4952000000000003E-4</v>
      </c>
      <c r="AH362" s="85">
        <f>'12peso'!AH362*'12var'!AH362/100</f>
        <v>7.0724999999999998E-4</v>
      </c>
      <c r="AI362" s="85">
        <f>'12peso'!AI362*'12var'!AI362/100</f>
        <v>9.0958E-4</v>
      </c>
      <c r="AJ362" s="85">
        <f>'12peso'!AJ362*'12var'!AJ362/100</f>
        <v>9.3274999999999999E-4</v>
      </c>
      <c r="AK362" s="85">
        <f>'12peso'!AK362*'12var'!AK362/100</f>
        <v>6.9010000000000002E-4</v>
      </c>
      <c r="AL362" s="85">
        <f>'12peso'!AL362*'12var'!AL362/100</f>
        <v>4.1280000000000006E-4</v>
      </c>
      <c r="AM362" s="85">
        <f>'12peso'!AM362*'12var'!AM362/100</f>
        <v>1.47112E-3</v>
      </c>
      <c r="AN362" s="85">
        <f>'12peso'!AN362*'12var'!AN362/100</f>
        <v>8.1744000000000012E-4</v>
      </c>
    </row>
    <row r="363" spans="1:40" x14ac:dyDescent="0.25">
      <c r="A363" s="64" t="str">
        <f>'12peso'!A363</f>
        <v>c</v>
      </c>
      <c r="B363" s="64" t="str">
        <f>'12peso'!B363</f>
        <v>sd</v>
      </c>
      <c r="C363" s="64" t="str">
        <f>'12peso'!C363</f>
        <v>i</v>
      </c>
      <c r="D363" s="64"/>
      <c r="E363" s="90">
        <f>'12peso'!E363</f>
        <v>5102009</v>
      </c>
      <c r="F363" s="88">
        <f>'12peso'!F363</f>
        <v>5102009</v>
      </c>
      <c r="G363" s="39" t="str">
        <f>'12peso'!G363</f>
        <v>Acessórios e peças</v>
      </c>
      <c r="H363" s="85">
        <f>'12peso'!H363*'12var'!H363/100</f>
        <v>5.0943999999999998E-3</v>
      </c>
      <c r="I363" s="85">
        <f>'12peso'!I363*'12var'!I363/100</f>
        <v>-1.2033000000000001E-4</v>
      </c>
      <c r="J363" s="85">
        <f>'12peso'!J363*'12var'!J363/100</f>
        <v>2.9940000000000001E-3</v>
      </c>
      <c r="K363" s="85">
        <f>'12peso'!K363*'12var'!K363/100</f>
        <v>2.1675600000000002E-3</v>
      </c>
      <c r="L363" s="85">
        <f>'12peso'!L363*'12var'!L363/100</f>
        <v>2.4060000000000002E-4</v>
      </c>
      <c r="M363" s="85">
        <f>'12peso'!M363*'12var'!M363/100</f>
        <v>-1.9190399999999999E-3</v>
      </c>
      <c r="N363" s="85">
        <f>'12peso'!N363*'12var'!N363/100</f>
        <v>2.9415000000000001E-3</v>
      </c>
      <c r="O363" s="85">
        <f>'12peso'!O363*'12var'!O363/100</f>
        <v>1.5150599999999999E-3</v>
      </c>
      <c r="P363" s="85">
        <f>'12peso'!P363*'12var'!P363/100</f>
        <v>-1.35524E-3</v>
      </c>
      <c r="Q363" s="85">
        <f>'12peso'!Q363*'12var'!Q363/100</f>
        <v>1.7775000000000002E-3</v>
      </c>
      <c r="R363" s="85">
        <f>'12peso'!R363*'12var'!R363/100</f>
        <v>-1.10432E-3</v>
      </c>
      <c r="S363" s="85">
        <f>'12peso'!S363*'12var'!S363/100</f>
        <v>2.1896000000000003E-3</v>
      </c>
      <c r="T363" s="85">
        <f>'12peso'!T363*'12var'!T363/100</f>
        <v>2.3411999999999999E-4</v>
      </c>
      <c r="U363" s="85">
        <f>'12peso'!U363*'12var'!U363/100</f>
        <v>1.3935600000000001E-3</v>
      </c>
      <c r="V363" s="85">
        <f>'12peso'!V363*'12var'!V363/100</f>
        <v>1.50618E-3</v>
      </c>
      <c r="W363" s="85">
        <f>'12peso'!W363*'12var'!W363/100</f>
        <v>1.6979600000000001E-3</v>
      </c>
      <c r="X363" s="85">
        <f>'12peso'!X363*'12var'!X363/100</f>
        <v>8.8665000000000011E-4</v>
      </c>
      <c r="Y363" s="85">
        <f>'12peso'!Y363*'12var'!Y363/100</f>
        <v>1.5780900000000001E-3</v>
      </c>
      <c r="Z363" s="85">
        <f>'12peso'!Z363*'12var'!Z363/100</f>
        <v>1.58096E-3</v>
      </c>
      <c r="AA363" s="85">
        <f>'12peso'!AA363*'12var'!AA363/100</f>
        <v>-4.2580999999999999E-4</v>
      </c>
      <c r="AB363" s="85">
        <f>'12peso'!AB363*'12var'!AB363/100</f>
        <v>3.8174399999999996E-3</v>
      </c>
      <c r="AC363" s="85">
        <f>'12peso'!AC363*'12var'!AC363/100</f>
        <v>5.8200000000000005E-4</v>
      </c>
      <c r="AD363" s="85">
        <f>'12peso'!AD363*'12var'!AD363/100</f>
        <v>2.2791699999999996E-3</v>
      </c>
      <c r="AE363" s="85">
        <f>'12peso'!AE363*'12var'!AE363/100</f>
        <v>3.0927999999999999E-4</v>
      </c>
      <c r="AF363" s="85">
        <f>'12peso'!AF363*'12var'!AF363/100</f>
        <v>3.0608000000000002E-4</v>
      </c>
      <c r="AG363" s="85">
        <f>'12peso'!AG363*'12var'!AG363/100</f>
        <v>9.9008000000000017E-4</v>
      </c>
      <c r="AH363" s="85">
        <f>'12peso'!AH363*'12var'!AH363/100</f>
        <v>8.3446000000000008E-4</v>
      </c>
      <c r="AI363" s="85">
        <f>'12peso'!AI363*'12var'!AI363/100</f>
        <v>2.2601999999999998E-4</v>
      </c>
      <c r="AJ363" s="85">
        <f>'12peso'!AJ363*'12var'!AJ363/100</f>
        <v>-1.8715000000000002E-4</v>
      </c>
      <c r="AK363" s="85">
        <f>'12peso'!AK363*'12var'!AK363/100</f>
        <v>5.5115199999999998E-3</v>
      </c>
      <c r="AL363" s="85">
        <f>'12peso'!AL363*'12var'!AL363/100</f>
        <v>-1.5056000000000002E-3</v>
      </c>
      <c r="AM363" s="85">
        <f>'12peso'!AM363*'12var'!AM363/100</f>
        <v>3.5231200000000002E-3</v>
      </c>
      <c r="AN363" s="85">
        <f>'12peso'!AN363*'12var'!AN363/100</f>
        <v>2.6417999999999997E-3</v>
      </c>
    </row>
    <row r="364" spans="1:40" x14ac:dyDescent="0.25">
      <c r="A364" s="64" t="str">
        <f>'12peso'!A364</f>
        <v>c</v>
      </c>
      <c r="B364" s="64" t="str">
        <f>'12peso'!B364</f>
        <v>sd</v>
      </c>
      <c r="C364" s="64" t="str">
        <f>'12peso'!C364</f>
        <v>i</v>
      </c>
      <c r="D364" s="64"/>
      <c r="E364" s="90">
        <f>'12peso'!E364</f>
        <v>5102010</v>
      </c>
      <c r="F364" s="88">
        <f>'12peso'!F364</f>
        <v>5102010</v>
      </c>
      <c r="G364" s="39" t="str">
        <f>'12peso'!G364</f>
        <v>Pneu</v>
      </c>
      <c r="H364" s="85">
        <f>'12peso'!H364*'12var'!H364/100</f>
        <v>1.0274000000000001E-3</v>
      </c>
      <c r="I364" s="85">
        <f>'12peso'!I364*'12var'!I364/100</f>
        <v>-1.1665000000000002E-4</v>
      </c>
      <c r="J364" s="85">
        <f>'12peso'!J364*'12var'!J364/100</f>
        <v>5.8049999999999996E-4</v>
      </c>
      <c r="K364" s="85">
        <f>'12peso'!K364*'12var'!K364/100</f>
        <v>9.2919999999999998E-5</v>
      </c>
      <c r="L364" s="85">
        <f>'12peso'!L364*'12var'!L364/100</f>
        <v>2.7708000000000002E-4</v>
      </c>
      <c r="M364" s="85">
        <f>'12peso'!M364*'12var'!M364/100</f>
        <v>4.3757000000000003E-4</v>
      </c>
      <c r="N364" s="85">
        <f>'12peso'!N364*'12var'!N364/100</f>
        <v>4.6100000000000004E-4</v>
      </c>
      <c r="O364" s="85">
        <f>'12peso'!O364*'12var'!O364/100</f>
        <v>2.5989999999999997E-3</v>
      </c>
      <c r="P364" s="85">
        <f>'12peso'!P364*'12var'!P364/100</f>
        <v>3.2424E-4</v>
      </c>
      <c r="Q364" s="85">
        <f>'12peso'!Q364*'12var'!Q364/100</f>
        <v>-1.7071799999999998E-3</v>
      </c>
      <c r="R364" s="85">
        <f>'12peso'!R364*'12var'!R364/100</f>
        <v>9.3315999999999994E-4</v>
      </c>
      <c r="S364" s="85">
        <f>'12peso'!S364*'12var'!S364/100</f>
        <v>9.5381999999999997E-4</v>
      </c>
      <c r="T364" s="85">
        <f>'12peso'!T364*'12var'!T364/100</f>
        <v>1.8112E-3</v>
      </c>
      <c r="U364" s="85">
        <f>'12peso'!U364*'12var'!U364/100</f>
        <v>7.4646000000000001E-4</v>
      </c>
      <c r="V364" s="85">
        <f>'12peso'!V364*'12var'!V364/100</f>
        <v>2.9327999999999998E-4</v>
      </c>
      <c r="W364" s="85">
        <f>'12peso'!W364*'12var'!W364/100</f>
        <v>1.2364000000000001E-3</v>
      </c>
      <c r="X364" s="85">
        <f>'12peso'!X364*'12var'!X364/100</f>
        <v>3.5984E-4</v>
      </c>
      <c r="Y364" s="85">
        <f>'12peso'!Y364*'12var'!Y364/100</f>
        <v>2.6939999999999999E-4</v>
      </c>
      <c r="Z364" s="85">
        <f>'12peso'!Z364*'12var'!Z364/100</f>
        <v>2.6904000000000001E-4</v>
      </c>
      <c r="AA364" s="85">
        <f>'12peso'!AA364*'12var'!AA364/100</f>
        <v>4.2635999999999998E-4</v>
      </c>
      <c r="AB364" s="85">
        <f>'12peso'!AB364*'12var'!AB364/100</f>
        <v>1.1882600000000002E-3</v>
      </c>
      <c r="AC364" s="85">
        <f>'12peso'!AC364*'12var'!AC364/100</f>
        <v>9.6577999999999996E-4</v>
      </c>
      <c r="AD364" s="85">
        <f>'12peso'!AD364*'12var'!AD364/100</f>
        <v>2.0186999999999999E-4</v>
      </c>
      <c r="AE364" s="85">
        <f>'12peso'!AE364*'12var'!AE364/100</f>
        <v>1.4744399999999998E-3</v>
      </c>
      <c r="AF364" s="85">
        <f>'12peso'!AF364*'12var'!AF364/100</f>
        <v>6.9998E-4</v>
      </c>
      <c r="AG364" s="85">
        <f>'12peso'!AG364*'12var'!AG364/100</f>
        <v>2.1834699999999999E-3</v>
      </c>
      <c r="AH364" s="85">
        <f>'12peso'!AH364*'12var'!AH364/100</f>
        <v>-2.2589999999999999E-4</v>
      </c>
      <c r="AI364" s="85">
        <f>'12peso'!AI364*'12var'!AI364/100</f>
        <v>2.4606999999999998E-4</v>
      </c>
      <c r="AJ364" s="85">
        <f>'12peso'!AJ364*'12var'!AJ364/100</f>
        <v>-1.5561000000000001E-4</v>
      </c>
      <c r="AK364" s="85">
        <f>'12peso'!AK364*'12var'!AK364/100</f>
        <v>-1.2381600000000001E-3</v>
      </c>
      <c r="AL364" s="85">
        <f>'12peso'!AL364*'12var'!AL364/100</f>
        <v>-2.2119000000000002E-3</v>
      </c>
      <c r="AM364" s="85">
        <f>'12peso'!AM364*'12var'!AM364/100</f>
        <v>5.203199999999999E-4</v>
      </c>
      <c r="AN364" s="85">
        <f>'12peso'!AN364*'12var'!AN364/100</f>
        <v>-1.01896E-3</v>
      </c>
    </row>
    <row r="365" spans="1:40" x14ac:dyDescent="0.25">
      <c r="A365" s="64" t="str">
        <f>'12peso'!A365</f>
        <v>nc</v>
      </c>
      <c r="B365" s="64" t="str">
        <f>'12peso'!B365</f>
        <v>s</v>
      </c>
      <c r="C365" s="64" t="str">
        <f>'12peso'!C365</f>
        <v>s</v>
      </c>
      <c r="D365" s="64"/>
      <c r="E365" s="90">
        <f>'12peso'!E365</f>
        <v>5102011</v>
      </c>
      <c r="F365" s="88">
        <f>'12peso'!F365</f>
        <v>5102011</v>
      </c>
      <c r="G365" s="39" t="str">
        <f>'12peso'!G365</f>
        <v>Conserto de automóvel</v>
      </c>
      <c r="H365" s="85">
        <f>'12peso'!H365*'12var'!H365/100</f>
        <v>1.203592E-2</v>
      </c>
      <c r="I365" s="85">
        <f>'12peso'!I365*'12var'!I365/100</f>
        <v>4.5846000000000003E-3</v>
      </c>
      <c r="J365" s="85">
        <f>'12peso'!J365*'12var'!J365/100</f>
        <v>1.4749110000000001E-2</v>
      </c>
      <c r="K365" s="85">
        <f>'12peso'!K365*'12var'!K365/100</f>
        <v>1.1435560000000003E-2</v>
      </c>
      <c r="L365" s="85">
        <f>'12peso'!L365*'12var'!L365/100</f>
        <v>2.2196200000000003E-3</v>
      </c>
      <c r="M365" s="85">
        <f>'12peso'!M365*'12var'!M365/100</f>
        <v>9.3692500000000008E-3</v>
      </c>
      <c r="N365" s="85">
        <f>'12peso'!N365*'12var'!N365/100</f>
        <v>8.3873300000000001E-3</v>
      </c>
      <c r="O365" s="85">
        <f>'12peso'!O365*'12var'!O365/100</f>
        <v>1.1474420000000001E-2</v>
      </c>
      <c r="P365" s="85">
        <f>'12peso'!P365*'12var'!P365/100</f>
        <v>-9.4446000000000009E-3</v>
      </c>
      <c r="Q365" s="85">
        <f>'12peso'!Q365*'12var'!Q365/100</f>
        <v>5.4345599999999997E-3</v>
      </c>
      <c r="R365" s="85">
        <f>'12peso'!R365*'12var'!R365/100</f>
        <v>7.4531599999999995E-3</v>
      </c>
      <c r="S365" s="85">
        <f>'12peso'!S365*'12var'!S365/100</f>
        <v>5.5816200000000007E-3</v>
      </c>
      <c r="T365" s="85">
        <f>'12peso'!T365*'12var'!T365/100</f>
        <v>7.07364E-3</v>
      </c>
      <c r="U365" s="85">
        <f>'12peso'!U365*'12var'!U365/100</f>
        <v>7.2102399999999997E-3</v>
      </c>
      <c r="V365" s="85">
        <f>'12peso'!V365*'12var'!V365/100</f>
        <v>9.8765999999999993E-3</v>
      </c>
      <c r="W365" s="85">
        <f>'12peso'!W365*'12var'!W365/100</f>
        <v>3.0503200000000001E-2</v>
      </c>
      <c r="X365" s="85">
        <f>'12peso'!X365*'12var'!X365/100</f>
        <v>1.6973000000000001E-3</v>
      </c>
      <c r="Y365" s="85">
        <f>'12peso'!Y365*'12var'!Y365/100</f>
        <v>6.6015300000000013E-3</v>
      </c>
      <c r="Z365" s="85">
        <f>'12peso'!Z365*'12var'!Z365/100</f>
        <v>5.7633400000000005E-3</v>
      </c>
      <c r="AA365" s="85">
        <f>'12peso'!AA365*'12var'!AA365/100</f>
        <v>1.105065E-2</v>
      </c>
      <c r="AB365" s="85">
        <f>'12peso'!AB365*'12var'!AB365/100</f>
        <v>1.5363E-2</v>
      </c>
      <c r="AC365" s="85">
        <f>'12peso'!AC365*'12var'!AC365/100</f>
        <v>-1.02972E-3</v>
      </c>
      <c r="AD365" s="85">
        <f>'12peso'!AD365*'12var'!AD365/100</f>
        <v>7.1626800000000003E-3</v>
      </c>
      <c r="AE365" s="85">
        <f>'12peso'!AE365*'12var'!AE365/100</f>
        <v>1.413822E-2</v>
      </c>
      <c r="AF365" s="85">
        <f>'12peso'!AF365*'12var'!AF365/100</f>
        <v>1.2692479999999999E-2</v>
      </c>
      <c r="AG365" s="85">
        <f>'12peso'!AG365*'12var'!AG365/100</f>
        <v>1.340274E-2</v>
      </c>
      <c r="AH365" s="85">
        <f>'12peso'!AH365*'12var'!AH365/100</f>
        <v>1.5476400000000001E-2</v>
      </c>
      <c r="AI365" s="85">
        <f>'12peso'!AI365*'12var'!AI365/100</f>
        <v>1.03146E-2</v>
      </c>
      <c r="AJ365" s="85">
        <f>'12peso'!AJ365*'12var'!AJ365/100</f>
        <v>1.9927639999999996E-2</v>
      </c>
      <c r="AK365" s="85">
        <f>'12peso'!AK365*'12var'!AK365/100</f>
        <v>7.78635E-3</v>
      </c>
      <c r="AL365" s="85">
        <f>'12peso'!AL365*'12var'!AL365/100</f>
        <v>-9.348480000000001E-3</v>
      </c>
      <c r="AM365" s="85">
        <f>'12peso'!AM365*'12var'!AM365/100</f>
        <v>7.7458500000000012E-3</v>
      </c>
      <c r="AN365" s="85">
        <f>'12peso'!AN365*'12var'!AN365/100</f>
        <v>2.3291550000000001E-2</v>
      </c>
    </row>
    <row r="366" spans="1:40" x14ac:dyDescent="0.25">
      <c r="A366" s="64" t="str">
        <f>'12peso'!A366</f>
        <v>nc</v>
      </c>
      <c r="B366" s="64" t="str">
        <f>'12peso'!B366</f>
        <v>s</v>
      </c>
      <c r="C366" s="64" t="str">
        <f>'12peso'!C366</f>
        <v>s</v>
      </c>
      <c r="D366" s="64"/>
      <c r="E366" s="90">
        <f>'12peso'!E366</f>
        <v>5102013</v>
      </c>
      <c r="F366" s="88">
        <f>'12peso'!F366</f>
        <v>5102013</v>
      </c>
      <c r="G366" s="39" t="str">
        <f>'12peso'!G366</f>
        <v>Estacionamento</v>
      </c>
      <c r="H366" s="85">
        <f>'12peso'!H366*'12var'!H366/100</f>
        <v>4.3472999999999998E-4</v>
      </c>
      <c r="I366" s="85">
        <f>'12peso'!I366*'12var'!I366/100</f>
        <v>2.1873599999999997E-3</v>
      </c>
      <c r="J366" s="85">
        <f>'12peso'!J366*'12var'!J366/100</f>
        <v>0</v>
      </c>
      <c r="K366" s="85">
        <f>'12peso'!K366*'12var'!K366/100</f>
        <v>1.5636600000000001E-3</v>
      </c>
      <c r="L366" s="85">
        <f>'12peso'!L366*'12var'!L366/100</f>
        <v>1.8557999999999997E-4</v>
      </c>
      <c r="M366" s="85">
        <f>'12peso'!M366*'12var'!M366/100</f>
        <v>8.3430000000000006E-4</v>
      </c>
      <c r="N366" s="85">
        <f>'12peso'!N366*'12var'!N366/100</f>
        <v>1.1095899999999999E-3</v>
      </c>
      <c r="O366" s="85">
        <f>'12peso'!O366*'12var'!O366/100</f>
        <v>3.2332999999999998E-4</v>
      </c>
      <c r="P366" s="85">
        <f>'12peso'!P366*'12var'!P366/100</f>
        <v>1.2933199999999999E-3</v>
      </c>
      <c r="Q366" s="85">
        <f>'12peso'!Q366*'12var'!Q366/100</f>
        <v>3.6714999999999995E-4</v>
      </c>
      <c r="R366" s="85">
        <f>'12peso'!R366*'12var'!R366/100</f>
        <v>3.1409999999999999E-4</v>
      </c>
      <c r="S366" s="85">
        <f>'12peso'!S366*'12var'!S366/100</f>
        <v>3.971E-4</v>
      </c>
      <c r="T366" s="85">
        <f>'12peso'!T366*'12var'!T366/100</f>
        <v>9.3599999999999998E-4</v>
      </c>
      <c r="U366" s="85">
        <f>'12peso'!U366*'12var'!U366/100</f>
        <v>1.6447800000000002E-3</v>
      </c>
      <c r="V366" s="85">
        <f>'12peso'!V366*'12var'!V366/100</f>
        <v>-3.8924000000000001E-4</v>
      </c>
      <c r="W366" s="85">
        <f>'12peso'!W366*'12var'!W366/100</f>
        <v>3.0455600000000001E-3</v>
      </c>
      <c r="X366" s="85">
        <f>'12peso'!X366*'12var'!X366/100</f>
        <v>1.7408399999999998E-3</v>
      </c>
      <c r="Y366" s="85">
        <f>'12peso'!Y366*'12var'!Y366/100</f>
        <v>1.2215299999999998E-3</v>
      </c>
      <c r="Z366" s="85">
        <f>'12peso'!Z366*'12var'!Z366/100</f>
        <v>1.12064E-3</v>
      </c>
      <c r="AA366" s="85">
        <f>'12peso'!AA366*'12var'!AA366/100</f>
        <v>4.2900000000000002E-4</v>
      </c>
      <c r="AB366" s="85">
        <f>'12peso'!AB366*'12var'!AB366/100</f>
        <v>1.4766800000000002E-3</v>
      </c>
      <c r="AC366" s="85">
        <f>'12peso'!AC366*'12var'!AC366/100</f>
        <v>8.7847999999999995E-4</v>
      </c>
      <c r="AD366" s="85">
        <f>'12peso'!AD366*'12var'!AD366/100</f>
        <v>0</v>
      </c>
      <c r="AE366" s="85">
        <f>'12peso'!AE366*'12var'!AE366/100</f>
        <v>1.8392799999999998E-3</v>
      </c>
      <c r="AF366" s="85">
        <f>'12peso'!AF366*'12var'!AF366/100</f>
        <v>2.6015999999999995E-4</v>
      </c>
      <c r="AG366" s="85">
        <f>'12peso'!AG366*'12var'!AG366/100</f>
        <v>4.3239999999999999E-4</v>
      </c>
      <c r="AH366" s="85">
        <f>'12peso'!AH366*'12var'!AH366/100</f>
        <v>1.1610000000000001E-3</v>
      </c>
      <c r="AI366" s="85">
        <f>'12peso'!AI366*'12var'!AI366/100</f>
        <v>6.6711999999999989E-4</v>
      </c>
      <c r="AJ366" s="85">
        <f>'12peso'!AJ366*'12var'!AJ366/100</f>
        <v>1.1298E-3</v>
      </c>
      <c r="AK366" s="85">
        <f>'12peso'!AK366*'12var'!AK366/100</f>
        <v>7.0394999999999995E-4</v>
      </c>
      <c r="AL366" s="85">
        <f>'12peso'!AL366*'12var'!AL366/100</f>
        <v>1.629E-4</v>
      </c>
      <c r="AM366" s="85">
        <f>'12peso'!AM366*'12var'!AM366/100</f>
        <v>5.4350000000000004E-4</v>
      </c>
      <c r="AN366" s="85">
        <f>'12peso'!AN366*'12var'!AN366/100</f>
        <v>6.1040000000000009E-4</v>
      </c>
    </row>
    <row r="367" spans="1:40" x14ac:dyDescent="0.25">
      <c r="A367" s="64" t="str">
        <f>'12peso'!A367</f>
        <v>m</v>
      </c>
      <c r="B367" s="64" t="str">
        <f>'12peso'!B367</f>
        <v>m</v>
      </c>
      <c r="C367" s="64" t="str">
        <f>'12peso'!C367</f>
        <v>m</v>
      </c>
      <c r="D367" s="64"/>
      <c r="E367" s="90">
        <f>'12peso'!E367</f>
        <v>5102015</v>
      </c>
      <c r="F367" s="88">
        <f>'12peso'!F367</f>
        <v>5102015</v>
      </c>
      <c r="G367" s="39" t="str">
        <f>'12peso'!G367</f>
        <v>Pedágio</v>
      </c>
      <c r="H367" s="85">
        <f>'12peso'!H367*'12var'!H367/100</f>
        <v>1.1515E-3</v>
      </c>
      <c r="I367" s="85">
        <f>'12peso'!I367*'12var'!I367/100</f>
        <v>2.7037999999999997E-4</v>
      </c>
      <c r="J367" s="85">
        <f>'12peso'!J367*'12var'!J367/100</f>
        <v>0</v>
      </c>
      <c r="K367" s="85">
        <f>'12peso'!K367*'12var'!K367/100</f>
        <v>0</v>
      </c>
      <c r="L367" s="85">
        <f>'12peso'!L367*'12var'!L367/100</f>
        <v>0</v>
      </c>
      <c r="M367" s="85">
        <f>'12peso'!M367*'12var'!M367/100</f>
        <v>0</v>
      </c>
      <c r="N367" s="85">
        <f>'12peso'!N367*'12var'!N367/100</f>
        <v>2.36535E-3</v>
      </c>
      <c r="O367" s="85">
        <f>'12peso'!O367*'12var'!O367/100</f>
        <v>1.6741600000000001E-3</v>
      </c>
      <c r="P367" s="85">
        <f>'12peso'!P367*'12var'!P367/100</f>
        <v>2.6102999999999999E-4</v>
      </c>
      <c r="Q367" s="85">
        <f>'12peso'!Q367*'12var'!Q367/100</f>
        <v>1.1150999999999999E-4</v>
      </c>
      <c r="R367" s="85">
        <f>'12peso'!R367*'12var'!R367/100</f>
        <v>1.4807999999999998E-4</v>
      </c>
      <c r="S367" s="85">
        <f>'12peso'!S367*'12var'!S367/100</f>
        <v>6.7595000000000003E-4</v>
      </c>
      <c r="T367" s="85">
        <f>'12peso'!T367*'12var'!T367/100</f>
        <v>8.4663000000000002E-4</v>
      </c>
      <c r="U367" s="85">
        <f>'12peso'!U367*'12var'!U367/100</f>
        <v>0</v>
      </c>
      <c r="V367" s="85">
        <f>'12peso'!V367*'12var'!V367/100</f>
        <v>0</v>
      </c>
      <c r="W367" s="85">
        <f>'12peso'!W367*'12var'!W367/100</f>
        <v>0</v>
      </c>
      <c r="X367" s="85">
        <f>'12peso'!X367*'12var'!X367/100</f>
        <v>0</v>
      </c>
      <c r="Y367" s="85">
        <f>'12peso'!Y367*'12var'!Y367/100</f>
        <v>0</v>
      </c>
      <c r="Z367" s="85">
        <f>'12peso'!Z367*'12var'!Z367/100</f>
        <v>0</v>
      </c>
      <c r="AA367" s="85">
        <f>'12peso'!AA367*'12var'!AA367/100</f>
        <v>0</v>
      </c>
      <c r="AB367" s="85">
        <f>'12peso'!AB367*'12var'!AB367/100</f>
        <v>0</v>
      </c>
      <c r="AC367" s="85">
        <f>'12peso'!AC367*'12var'!AC367/100</f>
        <v>9.5199999999999983E-5</v>
      </c>
      <c r="AD367" s="85">
        <f>'12peso'!AD367*'12var'!AD367/100</f>
        <v>2.7209000000000001E-4</v>
      </c>
      <c r="AE367" s="85">
        <f>'12peso'!AE367*'12var'!AE367/100</f>
        <v>1.1446E-3</v>
      </c>
      <c r="AF367" s="85">
        <f>'12peso'!AF367*'12var'!AF367/100</f>
        <v>-1.2615300000000001E-3</v>
      </c>
      <c r="AG367" s="85">
        <f>'12peso'!AG367*'12var'!AG367/100</f>
        <v>6.9599999999999998E-5</v>
      </c>
      <c r="AH367" s="85">
        <f>'12peso'!AH367*'12var'!AH367/100</f>
        <v>0</v>
      </c>
      <c r="AI367" s="85">
        <f>'12peso'!AI367*'12var'!AI367/100</f>
        <v>0</v>
      </c>
      <c r="AJ367" s="85">
        <f>'12peso'!AJ367*'12var'!AJ367/100</f>
        <v>0</v>
      </c>
      <c r="AK367" s="85">
        <f>'12peso'!AK367*'12var'!AK367/100</f>
        <v>0</v>
      </c>
      <c r="AL367" s="85">
        <f>'12peso'!AL367*'12var'!AL367/100</f>
        <v>2.6662500000000002E-3</v>
      </c>
      <c r="AM367" s="85">
        <f>'12peso'!AM367*'12var'!AM367/100</f>
        <v>1.6100000000000001E-3</v>
      </c>
      <c r="AN367" s="85">
        <f>'12peso'!AN367*'12var'!AN367/100</f>
        <v>4.1903999999999997E-4</v>
      </c>
    </row>
    <row r="368" spans="1:40" x14ac:dyDescent="0.25">
      <c r="A368" s="64" t="str">
        <f>'12peso'!A368</f>
        <v>nc</v>
      </c>
      <c r="B368" s="64" t="str">
        <f>'12peso'!B368</f>
        <v>s</v>
      </c>
      <c r="C368" s="64" t="str">
        <f>'12peso'!C368</f>
        <v>s</v>
      </c>
      <c r="D368" s="64"/>
      <c r="E368" s="90">
        <f>'12peso'!E368</f>
        <v>5102019</v>
      </c>
      <c r="F368" s="88">
        <f>'12peso'!F368</f>
        <v>5102019</v>
      </c>
      <c r="G368" s="39" t="str">
        <f>'12peso'!G368</f>
        <v>Lubrificação e lavagem</v>
      </c>
      <c r="H368" s="85">
        <f>'12peso'!H368*'12var'!H368/100</f>
        <v>3.9071999999999995E-4</v>
      </c>
      <c r="I368" s="85">
        <f>'12peso'!I368*'12var'!I368/100</f>
        <v>5.2760999999999997E-4</v>
      </c>
      <c r="J368" s="85">
        <f>'12peso'!J368*'12var'!J368/100</f>
        <v>3.7170000000000005E-5</v>
      </c>
      <c r="K368" s="85">
        <f>'12peso'!K368*'12var'!K368/100</f>
        <v>6.1950000000000001E-5</v>
      </c>
      <c r="L368" s="85">
        <f>'12peso'!L368*'12var'!L368/100</f>
        <v>-1.394E-4</v>
      </c>
      <c r="M368" s="85">
        <f>'12peso'!M368*'12var'!M368/100</f>
        <v>6.2424000000000008E-4</v>
      </c>
      <c r="N368" s="85">
        <f>'12peso'!N368*'12var'!N368/100</f>
        <v>2.3597999999999997E-4</v>
      </c>
      <c r="O368" s="85">
        <f>'12peso'!O368*'12var'!O368/100</f>
        <v>-2.7805000000000001E-4</v>
      </c>
      <c r="P368" s="85">
        <f>'12peso'!P368*'12var'!P368/100</f>
        <v>-1.6439999999999998E-4</v>
      </c>
      <c r="Q368" s="85">
        <f>'12peso'!Q368*'12var'!Q368/100</f>
        <v>8.2213999999999996E-4</v>
      </c>
      <c r="R368" s="85">
        <f>'12peso'!R368*'12var'!R368/100</f>
        <v>3.1801000000000003E-4</v>
      </c>
      <c r="S368" s="85">
        <f>'12peso'!S368*'12var'!S368/100</f>
        <v>4.6669000000000002E-4</v>
      </c>
      <c r="T368" s="85">
        <f>'12peso'!T368*'12var'!T368/100</f>
        <v>3.5274999999999998E-4</v>
      </c>
      <c r="U368" s="85">
        <f>'12peso'!U368*'12var'!U368/100</f>
        <v>6.5570000000000005E-4</v>
      </c>
      <c r="V368" s="85">
        <f>'12peso'!V368*'12var'!V368/100</f>
        <v>1.0894000000000001E-3</v>
      </c>
      <c r="W368" s="85">
        <f>'12peso'!W368*'12var'!W368/100</f>
        <v>-9.4160000000000012E-4</v>
      </c>
      <c r="X368" s="85">
        <f>'12peso'!X368*'12var'!X368/100</f>
        <v>2.0799999999999997E-5</v>
      </c>
      <c r="Y368" s="85">
        <f>'12peso'!Y368*'12var'!Y368/100</f>
        <v>-1.5769999999999998E-4</v>
      </c>
      <c r="Z368" s="85">
        <f>'12peso'!Z368*'12var'!Z368/100</f>
        <v>5.3972000000000004E-4</v>
      </c>
      <c r="AA368" s="85">
        <f>'12peso'!AA368*'12var'!AA368/100</f>
        <v>8.5902000000000005E-4</v>
      </c>
      <c r="AB368" s="85">
        <f>'12peso'!AB368*'12var'!AB368/100</f>
        <v>9.2225E-4</v>
      </c>
      <c r="AC368" s="85">
        <f>'12peso'!AC368*'12var'!AC368/100</f>
        <v>-3.0239999999999998E-4</v>
      </c>
      <c r="AD368" s="85">
        <f>'12peso'!AD368*'12var'!AD368/100</f>
        <v>2.5986E-4</v>
      </c>
      <c r="AE368" s="85">
        <f>'12peso'!AE368*'12var'!AE368/100</f>
        <v>7.7714000000000006E-4</v>
      </c>
      <c r="AF368" s="85">
        <f>'12peso'!AF368*'12var'!AF368/100</f>
        <v>6.3071999999999987E-4</v>
      </c>
      <c r="AG368" s="85">
        <f>'12peso'!AG368*'12var'!AG368/100</f>
        <v>4.6410000000000006E-4</v>
      </c>
      <c r="AH368" s="85">
        <f>'12peso'!AH368*'12var'!AH368/100</f>
        <v>-2.4365000000000001E-4</v>
      </c>
      <c r="AI368" s="85">
        <f>'12peso'!AI368*'12var'!AI368/100</f>
        <v>-2.2287000000000001E-4</v>
      </c>
      <c r="AJ368" s="85">
        <f>'12peso'!AJ368*'12var'!AJ368/100</f>
        <v>4.3200000000000004E-4</v>
      </c>
      <c r="AK368" s="85">
        <f>'12peso'!AK368*'12var'!AK368/100</f>
        <v>-4.0020000000000002E-4</v>
      </c>
      <c r="AL368" s="85">
        <f>'12peso'!AL368*'12var'!AL368/100</f>
        <v>-2.8743000000000003E-4</v>
      </c>
      <c r="AM368" s="85">
        <f>'12peso'!AM368*'12var'!AM368/100</f>
        <v>-8.52E-4</v>
      </c>
      <c r="AN368" s="85">
        <f>'12peso'!AN368*'12var'!AN368/100</f>
        <v>1.7347200000000001E-3</v>
      </c>
    </row>
    <row r="369" spans="1:40" x14ac:dyDescent="0.25">
      <c r="A369" s="64" t="str">
        <f>'12peso'!A369</f>
        <v>nc</v>
      </c>
      <c r="B369" s="64" t="str">
        <f>'12peso'!B369</f>
        <v>d</v>
      </c>
      <c r="C369" s="64" t="str">
        <f>'12peso'!C369</f>
        <v>i</v>
      </c>
      <c r="D369" s="64"/>
      <c r="E369" s="90">
        <f>'12peso'!E369</f>
        <v>5102020</v>
      </c>
      <c r="F369" s="88">
        <f>'12peso'!F369</f>
        <v>5102020</v>
      </c>
      <c r="G369" s="39" t="str">
        <f>'12peso'!G369</f>
        <v>Automóvel usado</v>
      </c>
      <c r="H369" s="85">
        <f>'12peso'!H369*'12var'!H369/100</f>
        <v>-1.8613800000000003E-2</v>
      </c>
      <c r="I369" s="85">
        <f>'12peso'!I369*'12var'!I369/100</f>
        <v>-4.4098599999999998E-3</v>
      </c>
      <c r="J369" s="85">
        <f>'12peso'!J369*'12var'!J369/100</f>
        <v>-2.7974319999999997E-2</v>
      </c>
      <c r="K369" s="85">
        <f>'12peso'!K369*'12var'!K369/100</f>
        <v>6.2844399999999996E-3</v>
      </c>
      <c r="L369" s="85">
        <f>'12peso'!L369*'12var'!L369/100</f>
        <v>-2.3099999999999996E-2</v>
      </c>
      <c r="M369" s="85">
        <f>'12peso'!M369*'12var'!M369/100</f>
        <v>-6.6760480000000011E-2</v>
      </c>
      <c r="N369" s="85">
        <f>'12peso'!N369*'12var'!N369/100</f>
        <v>-1.4128659999999999E-2</v>
      </c>
      <c r="O369" s="85">
        <f>'12peso'!O369*'12var'!O369/100</f>
        <v>2.2975499999999998E-3</v>
      </c>
      <c r="P369" s="85">
        <f>'12peso'!P369*'12var'!P369/100</f>
        <v>-2.4753600000000001E-2</v>
      </c>
      <c r="Q369" s="85">
        <f>'12peso'!Q369*'12var'!Q369/100</f>
        <v>-2.5421800000000007E-3</v>
      </c>
      <c r="R369" s="85">
        <f>'12peso'!R369*'12var'!R369/100</f>
        <v>-8.9057999999999984E-3</v>
      </c>
      <c r="S369" s="85">
        <f>'12peso'!S369*'12var'!S369/100</f>
        <v>1.6127100000000001E-3</v>
      </c>
      <c r="T369" s="85">
        <f>'12peso'!T369*'12var'!T369/100</f>
        <v>-4.3709999999999999E-3</v>
      </c>
      <c r="U369" s="85">
        <f>'12peso'!U369*'12var'!U369/100</f>
        <v>-8.3554800000000002E-3</v>
      </c>
      <c r="V369" s="85">
        <f>'12peso'!V369*'12var'!V369/100</f>
        <v>9.3964199999999991E-3</v>
      </c>
      <c r="W369" s="85">
        <f>'12peso'!W369*'12var'!W369/100</f>
        <v>-3.1378599999999997E-3</v>
      </c>
      <c r="X369" s="85">
        <f>'12peso'!X369*'12var'!X369/100</f>
        <v>7.0784999999999999E-4</v>
      </c>
      <c r="Y369" s="85">
        <f>'12peso'!Y369*'12var'!Y369/100</f>
        <v>-4.6579500000000001E-3</v>
      </c>
      <c r="Z369" s="85">
        <f>'12peso'!Z369*'12var'!Z369/100</f>
        <v>-5.1933200000000004E-3</v>
      </c>
      <c r="AA369" s="85">
        <f>'12peso'!AA369*'12var'!AA369/100</f>
        <v>-6.9884999999999999E-3</v>
      </c>
      <c r="AB369" s="85">
        <f>'12peso'!AB369*'12var'!AB369/100</f>
        <v>-6.2428499999999994E-3</v>
      </c>
      <c r="AC369" s="85">
        <f>'12peso'!AC369*'12var'!AC369/100</f>
        <v>4.1300999999999995E-4</v>
      </c>
      <c r="AD369" s="85">
        <f>'12peso'!AD369*'12var'!AD369/100</f>
        <v>-2.7394000000000003E-3</v>
      </c>
      <c r="AE369" s="85">
        <f>'12peso'!AE369*'12var'!AE369/100</f>
        <v>-3.2640000000000004E-3</v>
      </c>
      <c r="AF369" s="85">
        <f>'12peso'!AF369*'12var'!AF369/100</f>
        <v>-5.3395999999999999E-4</v>
      </c>
      <c r="AG369" s="85">
        <f>'12peso'!AG369*'12var'!AG369/100</f>
        <v>5.5713000000000004E-3</v>
      </c>
      <c r="AH369" s="85">
        <f>'12peso'!AH369*'12var'!AH369/100</f>
        <v>1.0323300000000001E-2</v>
      </c>
      <c r="AI369" s="85">
        <f>'12peso'!AI369*'12var'!AI369/100</f>
        <v>2.6434000000000002E-3</v>
      </c>
      <c r="AJ369" s="85">
        <f>'12peso'!AJ369*'12var'!AJ369/100</f>
        <v>-3.156E-3</v>
      </c>
      <c r="AK369" s="85">
        <f>'12peso'!AK369*'12var'!AK369/100</f>
        <v>-1.6985800000000001E-3</v>
      </c>
      <c r="AL369" s="85">
        <f>'12peso'!AL369*'12var'!AL369/100</f>
        <v>-1.1695500000000001E-3</v>
      </c>
      <c r="AM369" s="85">
        <f>'12peso'!AM369*'12var'!AM369/100</f>
        <v>-1.1809070000000001E-2</v>
      </c>
      <c r="AN369" s="85">
        <f>'12peso'!AN369*'12var'!AN369/100</f>
        <v>-1.4374080000000003E-2</v>
      </c>
    </row>
    <row r="370" spans="1:40" x14ac:dyDescent="0.25">
      <c r="A370" s="64" t="str">
        <f>'12peso'!A370</f>
        <v>nc</v>
      </c>
      <c r="B370" s="64" t="str">
        <f>'12peso'!B370</f>
        <v>s</v>
      </c>
      <c r="C370" s="64" t="str">
        <f>'12peso'!C370</f>
        <v>s</v>
      </c>
      <c r="D370" s="64"/>
      <c r="E370" s="90">
        <f>'12peso'!E370</f>
        <v>5102037</v>
      </c>
      <c r="F370" s="88">
        <f>'12peso'!F370</f>
        <v>5102037</v>
      </c>
      <c r="G370" s="39" t="str">
        <f>'12peso'!G370</f>
        <v>Pintura de veículo</v>
      </c>
      <c r="H370" s="85">
        <f>'12peso'!H370*'12var'!H370/100</f>
        <v>1.1707E-4</v>
      </c>
      <c r="I370" s="85">
        <f>'12peso'!I370*'12var'!I370/100</f>
        <v>6.8072000000000011E-4</v>
      </c>
      <c r="J370" s="85">
        <f>'12peso'!J370*'12var'!J370/100</f>
        <v>-3.2319E-4</v>
      </c>
      <c r="K370" s="85">
        <f>'12peso'!K370*'12var'!K370/100</f>
        <v>7.8895000000000007E-4</v>
      </c>
      <c r="L370" s="85">
        <f>'12peso'!L370*'12var'!L370/100</f>
        <v>-4.0527E-4</v>
      </c>
      <c r="M370" s="85">
        <f>'12peso'!M370*'12var'!M370/100</f>
        <v>1.4731999999999999E-4</v>
      </c>
      <c r="N370" s="85">
        <f>'12peso'!N370*'12var'!N370/100</f>
        <v>5.0900000000000004E-6</v>
      </c>
      <c r="O370" s="85">
        <f>'12peso'!O370*'12var'!O370/100</f>
        <v>4.3602000000000002E-4</v>
      </c>
      <c r="P370" s="85">
        <f>'12peso'!P370*'12var'!P370/100</f>
        <v>-3.3660000000000005E-4</v>
      </c>
      <c r="Q370" s="85">
        <f>'12peso'!Q370*'12var'!Q370/100</f>
        <v>6.4512E-4</v>
      </c>
      <c r="R370" s="85">
        <f>'12peso'!R370*'12var'!R370/100</f>
        <v>4.1574E-4</v>
      </c>
      <c r="S370" s="85">
        <f>'12peso'!S370*'12var'!S370/100</f>
        <v>1.27E-4</v>
      </c>
      <c r="T370" s="85">
        <f>'12peso'!T370*'12var'!T370/100</f>
        <v>5.6672000000000005E-4</v>
      </c>
      <c r="U370" s="85">
        <f>'12peso'!U370*'12var'!U370/100</f>
        <v>9.2781000000000005E-4</v>
      </c>
      <c r="V370" s="85">
        <f>'12peso'!V370*'12var'!V370/100</f>
        <v>-1.0773E-4</v>
      </c>
      <c r="W370" s="85">
        <f>'12peso'!W370*'12var'!W370/100</f>
        <v>-3.6719999999999998E-4</v>
      </c>
      <c r="X370" s="85">
        <f>'12peso'!X370*'12var'!X370/100</f>
        <v>6.0359999999999993E-4</v>
      </c>
      <c r="Y370" s="85">
        <f>'12peso'!Y370*'12var'!Y370/100</f>
        <v>1.6764000000000001E-4</v>
      </c>
      <c r="Z370" s="85">
        <f>'12peso'!Z370*'12var'!Z370/100</f>
        <v>-7.1119999999999997E-5</v>
      </c>
      <c r="AA370" s="85">
        <f>'12peso'!AA370*'12var'!AA370/100</f>
        <v>-8.6190000000000013E-5</v>
      </c>
      <c r="AB370" s="85">
        <f>'12peso'!AB370*'12var'!AB370/100</f>
        <v>-1.01E-5</v>
      </c>
      <c r="AC370" s="85">
        <f>'12peso'!AC370*'12var'!AC370/100</f>
        <v>2.4646999999999999E-4</v>
      </c>
      <c r="AD370" s="85">
        <f>'12peso'!AD370*'12var'!AD370/100</f>
        <v>-4.0239999999999997E-4</v>
      </c>
      <c r="AE370" s="85">
        <f>'12peso'!AE370*'12var'!AE370/100</f>
        <v>1.0465599999999998E-3</v>
      </c>
      <c r="AF370" s="85">
        <f>'12peso'!AF370*'12var'!AF370/100</f>
        <v>5.1911999999999998E-4</v>
      </c>
      <c r="AG370" s="85">
        <f>'12peso'!AG370*'12var'!AG370/100</f>
        <v>9.5127999999999988E-4</v>
      </c>
      <c r="AH370" s="85">
        <f>'12peso'!AH370*'12var'!AH370/100</f>
        <v>-2.0480000000000004E-5</v>
      </c>
      <c r="AI370" s="85">
        <f>'12peso'!AI370*'12var'!AI370/100</f>
        <v>7.6050000000000011E-4</v>
      </c>
      <c r="AJ370" s="85">
        <f>'12peso'!AJ370*'12var'!AJ370/100</f>
        <v>5.1199999999999998E-4</v>
      </c>
      <c r="AK370" s="85">
        <f>'12peso'!AK370*'12var'!AK370/100</f>
        <v>1.9092000000000002E-4</v>
      </c>
      <c r="AL370" s="85">
        <f>'12peso'!AL370*'12var'!AL370/100</f>
        <v>1.2617500000000001E-3</v>
      </c>
      <c r="AM370" s="85">
        <f>'12peso'!AM370*'12var'!AM370/100</f>
        <v>-1.0329199999999999E-3</v>
      </c>
      <c r="AN370" s="85">
        <f>'12peso'!AN370*'12var'!AN370/100</f>
        <v>9.9071999999999984E-4</v>
      </c>
    </row>
    <row r="371" spans="1:40" x14ac:dyDescent="0.25">
      <c r="A371" s="64" t="str">
        <f>'12peso'!A371</f>
        <v>nc</v>
      </c>
      <c r="B371" s="64" t="str">
        <f>'12peso'!B371</f>
        <v>s</v>
      </c>
      <c r="C371" s="64" t="str">
        <f>'12peso'!C371</f>
        <v>s</v>
      </c>
      <c r="D371" s="64"/>
      <c r="E371" s="89">
        <f>'12peso'!E371</f>
        <v>9999999</v>
      </c>
      <c r="F371" s="88">
        <f>'12peso'!F371</f>
        <v>5102051</v>
      </c>
      <c r="G371" s="39" t="str">
        <f>'12peso'!G371</f>
        <v>Aluguel de veículo</v>
      </c>
      <c r="H371" s="85">
        <f>'12peso'!H371*'12var'!H371/100</f>
        <v>5.1590000000000006E-5</v>
      </c>
      <c r="I371" s="85">
        <f>'12peso'!I371*'12var'!I371/100</f>
        <v>2.0482000000000001E-4</v>
      </c>
      <c r="J371" s="85">
        <f>'12peso'!J371*'12var'!J371/100</f>
        <v>-2.2230000000000001E-4</v>
      </c>
      <c r="K371" s="85">
        <f>'12peso'!K371*'12var'!K371/100</f>
        <v>-1.4287999999999999E-4</v>
      </c>
      <c r="L371" s="85">
        <f>'12peso'!L371*'12var'!L371/100</f>
        <v>-8.5839999999999991E-5</v>
      </c>
      <c r="M371" s="85">
        <f>'12peso'!M371*'12var'!M371/100</f>
        <v>1.3942999999999998E-4</v>
      </c>
      <c r="N371" s="85">
        <f>'12peso'!N371*'12var'!N371/100</f>
        <v>-1.2357999999999998E-4</v>
      </c>
      <c r="O371" s="85">
        <f>'12peso'!O371*'12var'!O371/100</f>
        <v>-3.1389999999999996E-5</v>
      </c>
      <c r="P371" s="85">
        <f>'12peso'!P371*'12var'!P371/100</f>
        <v>3.7440000000000001E-5</v>
      </c>
      <c r="Q371" s="85">
        <f>'12peso'!Q371*'12var'!Q371/100</f>
        <v>4.7519999999999999E-5</v>
      </c>
      <c r="R371" s="85">
        <f>'12peso'!R371*'12var'!R371/100</f>
        <v>-2.232E-5</v>
      </c>
      <c r="S371" s="85">
        <f>'12peso'!S371*'12var'!S371/100</f>
        <v>-2.8400000000000006E-5</v>
      </c>
      <c r="T371" s="85">
        <f>'12peso'!T371*'12var'!T371/100</f>
        <v>6.02E-5</v>
      </c>
      <c r="U371" s="85">
        <f>'12peso'!U371*'12var'!U371/100</f>
        <v>1.2740000000000001E-4</v>
      </c>
      <c r="V371" s="85">
        <f>'12peso'!V371*'12var'!V371/100</f>
        <v>1.0934000000000001E-4</v>
      </c>
      <c r="W371" s="85">
        <f>'12peso'!W371*'12var'!W371/100</f>
        <v>3.8160000000000001E-5</v>
      </c>
      <c r="X371" s="85">
        <f>'12peso'!X371*'12var'!X371/100</f>
        <v>-1.872E-5</v>
      </c>
      <c r="Y371" s="85">
        <f>'12peso'!Y371*'12var'!Y371/100</f>
        <v>3.2400000000000001E-5</v>
      </c>
      <c r="Z371" s="85">
        <f>'12peso'!Z371*'12var'!Z371/100</f>
        <v>6.9120000000000002E-5</v>
      </c>
      <c r="AA371" s="85">
        <f>'12peso'!AA371*'12var'!AA371/100</f>
        <v>1.5839999999999997E-5</v>
      </c>
      <c r="AB371" s="85">
        <f>'12peso'!AB371*'12var'!AB371/100</f>
        <v>1.008E-5</v>
      </c>
      <c r="AC371" s="85">
        <f>'12peso'!AC371*'12var'!AC371/100</f>
        <v>-7.5599999999999994E-5</v>
      </c>
      <c r="AD371" s="85">
        <f>'12peso'!AD371*'12var'!AD371/100</f>
        <v>3.6210000000000001E-5</v>
      </c>
      <c r="AE371" s="85">
        <f>'12peso'!AE371*'12var'!AE371/100</f>
        <v>2.7690000000000001E-5</v>
      </c>
      <c r="AF371" s="85">
        <f>'12peso'!AF371*'12var'!AF371/100</f>
        <v>0</v>
      </c>
      <c r="AG371" s="85">
        <f>'12peso'!AG371*'12var'!AG371/100</f>
        <v>1.2375999999999999E-4</v>
      </c>
      <c r="AH371" s="85">
        <f>'12peso'!AH371*'12var'!AH371/100</f>
        <v>-5.236E-5</v>
      </c>
      <c r="AI371" s="85">
        <f>'12peso'!AI371*'12var'!AI371/100</f>
        <v>4.3550000000000001E-5</v>
      </c>
      <c r="AJ371" s="85">
        <f>'12peso'!AJ371*'12var'!AJ371/100</f>
        <v>-1.2595999999999999E-4</v>
      </c>
      <c r="AK371" s="85">
        <f>'12peso'!AK371*'12var'!AK371/100</f>
        <v>4.3159999999999997E-4</v>
      </c>
      <c r="AL371" s="85">
        <f>'12peso'!AL371*'12var'!AL371/100</f>
        <v>3.6570000000000004E-5</v>
      </c>
      <c r="AM371" s="85">
        <f>'12peso'!AM371*'12var'!AM371/100</f>
        <v>-7.4200000000000001E-5</v>
      </c>
      <c r="AN371" s="85">
        <f>'12peso'!AN371*'12var'!AN371/100</f>
        <v>5.9339999999999998E-5</v>
      </c>
    </row>
    <row r="372" spans="1:40" x14ac:dyDescent="0.25">
      <c r="A372" s="64" t="str">
        <f>'12peso'!A372</f>
        <v>c</v>
      </c>
      <c r="B372" s="64" t="str">
        <f>'12peso'!B372</f>
        <v>d</v>
      </c>
      <c r="C372" s="64" t="str">
        <f>'12peso'!C372</f>
        <v>i</v>
      </c>
      <c r="D372" s="64"/>
      <c r="E372" s="90">
        <f>'12peso'!E372</f>
        <v>5102053</v>
      </c>
      <c r="F372" s="88">
        <f>'12peso'!F372</f>
        <v>5102053</v>
      </c>
      <c r="G372" s="39" t="str">
        <f>'12peso'!G372</f>
        <v>Motocicleta</v>
      </c>
      <c r="H372" s="85">
        <f>'12peso'!H372*'12var'!H372/100</f>
        <v>-2.5578300000000005E-3</v>
      </c>
      <c r="I372" s="85">
        <f>'12peso'!I372*'12var'!I372/100</f>
        <v>-2.7676800000000002E-3</v>
      </c>
      <c r="J372" s="85">
        <f>'12peso'!J372*'12var'!J372/100</f>
        <v>-1.0679200000000002E-3</v>
      </c>
      <c r="K372" s="85">
        <f>'12peso'!K372*'12var'!K372/100</f>
        <v>-7.5970000000000009E-4</v>
      </c>
      <c r="L372" s="85">
        <f>'12peso'!L372*'12var'!L372/100</f>
        <v>3.771E-3</v>
      </c>
      <c r="M372" s="85">
        <f>'12peso'!M372*'12var'!M372/100</f>
        <v>-3.1697399999999999E-3</v>
      </c>
      <c r="N372" s="85">
        <f>'12peso'!N372*'12var'!N372/100</f>
        <v>-2.5533999999999999E-3</v>
      </c>
      <c r="O372" s="85">
        <f>'12peso'!O372*'12var'!O372/100</f>
        <v>-3.2793200000000001E-3</v>
      </c>
      <c r="P372" s="85">
        <f>'12peso'!P372*'12var'!P372/100</f>
        <v>-4.1378400000000003E-3</v>
      </c>
      <c r="Q372" s="85">
        <f>'12peso'!Q372*'12var'!Q372/100</f>
        <v>-5.4057000000000003E-3</v>
      </c>
      <c r="R372" s="85">
        <f>'12peso'!R372*'12var'!R372/100</f>
        <v>2.0894500000000001E-3</v>
      </c>
      <c r="S372" s="85">
        <f>'12peso'!S372*'12var'!S372/100</f>
        <v>2.1530999999999997E-4</v>
      </c>
      <c r="T372" s="85">
        <f>'12peso'!T372*'12var'!T372/100</f>
        <v>7.1240000000000008E-4</v>
      </c>
      <c r="U372" s="85">
        <f>'12peso'!U372*'12var'!U372/100</f>
        <v>-2.8276000000000001E-4</v>
      </c>
      <c r="V372" s="85">
        <f>'12peso'!V372*'12var'!V372/100</f>
        <v>2.2470400000000001E-3</v>
      </c>
      <c r="W372" s="85">
        <f>'12peso'!W372*'12var'!W372/100</f>
        <v>-4.9063000000000004E-4</v>
      </c>
      <c r="X372" s="85">
        <f>'12peso'!X372*'12var'!X372/100</f>
        <v>6.4059600000000005E-3</v>
      </c>
      <c r="Y372" s="85">
        <f>'12peso'!Y372*'12var'!Y372/100</f>
        <v>-3.502E-4</v>
      </c>
      <c r="Z372" s="85">
        <f>'12peso'!Z372*'12var'!Z372/100</f>
        <v>-6.9870000000000007E-5</v>
      </c>
      <c r="AA372" s="85">
        <f>'12peso'!AA372*'12var'!AA372/100</f>
        <v>-1.3964000000000001E-4</v>
      </c>
      <c r="AB372" s="85">
        <f>'12peso'!AB372*'12var'!AB372/100</f>
        <v>3.4820000000000006E-4</v>
      </c>
      <c r="AC372" s="85">
        <f>'12peso'!AC372*'12var'!AC372/100</f>
        <v>4.8622000000000004E-4</v>
      </c>
      <c r="AD372" s="85">
        <f>'12peso'!AD372*'12var'!AD372/100</f>
        <v>-4.8377000000000012E-4</v>
      </c>
      <c r="AE372" s="85">
        <f>'12peso'!AE372*'12var'!AE372/100</f>
        <v>-1.3053000000000001E-3</v>
      </c>
      <c r="AF372" s="85">
        <f>'12peso'!AF372*'12var'!AF372/100</f>
        <v>1.6031000000000001E-3</v>
      </c>
      <c r="AG372" s="85">
        <f>'12peso'!AG372*'12var'!AG372/100</f>
        <v>2.29218E-3</v>
      </c>
      <c r="AH372" s="85">
        <f>'12peso'!AH372*'12var'!AH372/100</f>
        <v>5.5416000000000005E-4</v>
      </c>
      <c r="AI372" s="85">
        <f>'12peso'!AI372*'12var'!AI372/100</f>
        <v>3.2312499999999997E-3</v>
      </c>
      <c r="AJ372" s="85">
        <f>'12peso'!AJ372*'12var'!AJ372/100</f>
        <v>-4.5262799999999997E-3</v>
      </c>
      <c r="AK372" s="85">
        <f>'12peso'!AK372*'12var'!AK372/100</f>
        <v>-2.7107999999999999E-4</v>
      </c>
      <c r="AL372" s="85">
        <f>'12peso'!AL372*'12var'!AL372/100</f>
        <v>-9.4457999999999999E-4</v>
      </c>
      <c r="AM372" s="85">
        <f>'12peso'!AM372*'12var'!AM372/100</f>
        <v>-1.0105499999999998E-3</v>
      </c>
      <c r="AN372" s="85">
        <f>'12peso'!AN372*'12var'!AN372/100</f>
        <v>-1.0736000000000001E-3</v>
      </c>
    </row>
    <row r="373" spans="1:40" x14ac:dyDescent="0.25">
      <c r="A373" s="64">
        <f>'12peso'!A373</f>
        <v>0</v>
      </c>
      <c r="B373" s="64">
        <f>'12peso'!B373</f>
        <v>0</v>
      </c>
      <c r="C373" s="64">
        <f>'12peso'!C373</f>
        <v>0</v>
      </c>
      <c r="D373" s="64"/>
      <c r="E373" s="113">
        <f>'12peso'!E373</f>
        <v>5104000</v>
      </c>
      <c r="F373" s="114">
        <f>'12peso'!F373</f>
        <v>5104</v>
      </c>
      <c r="G373" s="99" t="str">
        <f>'12peso'!G373</f>
        <v>Combustíveis (veículos)</v>
      </c>
      <c r="H373" s="85">
        <f>'12peso'!H373*'12var'!H373/100</f>
        <v>-2.40795E-2</v>
      </c>
      <c r="I373" s="85">
        <f>'12peso'!I373*'12var'!I373/100</f>
        <v>-4.3972569999999996E-2</v>
      </c>
      <c r="J373" s="85">
        <f>'12peso'!J373*'12var'!J373/100</f>
        <v>2.3022560000000004E-2</v>
      </c>
      <c r="K373" s="85">
        <f>'12peso'!K373*'12var'!K373/100</f>
        <v>-3.6717100000000008E-3</v>
      </c>
      <c r="L373" s="85">
        <f>'12peso'!L373*'12var'!L373/100</f>
        <v>-3.3336959999999999E-2</v>
      </c>
      <c r="M373" s="85">
        <f>'12peso'!M373*'12var'!M373/100</f>
        <v>-2.6300190000000005E-2</v>
      </c>
      <c r="N373" s="85">
        <f>'12peso'!N373*'12var'!N373/100</f>
        <v>-3.3326800000000004E-2</v>
      </c>
      <c r="O373" s="85">
        <f>'12peso'!O373*'12var'!O373/100</f>
        <v>-8.6222300000000016E-3</v>
      </c>
      <c r="P373" s="85">
        <f>'12peso'!P373*'12var'!P373/100</f>
        <v>-1.5130499999999999E-3</v>
      </c>
      <c r="Q373" s="85">
        <f>'12peso'!Q373*'12var'!Q373/100</f>
        <v>3.0585400000000002E-2</v>
      </c>
      <c r="R373" s="85">
        <f>'12peso'!R373*'12var'!R373/100</f>
        <v>5.2158080000000002E-2</v>
      </c>
      <c r="S373" s="85">
        <f>'12peso'!S373*'12var'!S373/100</f>
        <v>2.8713179999999994E-2</v>
      </c>
      <c r="T373" s="85">
        <f>'12peso'!T373*'12var'!T373/100</f>
        <v>2.3128799999999998E-2</v>
      </c>
      <c r="U373" s="85">
        <f>'12peso'!U373*'12var'!U373/100</f>
        <v>0.18228756000000002</v>
      </c>
      <c r="V373" s="85">
        <f>'12peso'!V373*'12var'!V373/100</f>
        <v>4.1276E-2</v>
      </c>
      <c r="W373" s="85">
        <f>'12peso'!W373*'12var'!W373/100</f>
        <v>-1.397574E-2</v>
      </c>
      <c r="X373" s="85">
        <f>'12peso'!X373*'12var'!X373/100</f>
        <v>-3.8511000000000004E-2</v>
      </c>
      <c r="Y373" s="85">
        <f>'12peso'!Y373*'12var'!Y373/100</f>
        <v>-8.4804270000000001E-2</v>
      </c>
      <c r="Z373" s="85">
        <f>'12peso'!Z373*'12var'!Z373/100</f>
        <v>-1.2452749999999999E-2</v>
      </c>
      <c r="AA373" s="85">
        <f>'12peso'!AA373*'12var'!AA373/100</f>
        <v>-1.6390770000000002E-2</v>
      </c>
      <c r="AB373" s="85">
        <f>'12peso'!AB373*'12var'!AB373/100</f>
        <v>-2.3208599999999996E-2</v>
      </c>
      <c r="AC373" s="85">
        <f>'12peso'!AC373*'12var'!AC373/100</f>
        <v>7.3457999999999987E-3</v>
      </c>
      <c r="AD373" s="85">
        <f>'12peso'!AD373*'12var'!AD373/100</f>
        <v>3.3154760000000005E-2</v>
      </c>
      <c r="AE373" s="85">
        <f>'12peso'!AE373*'12var'!AE373/100</f>
        <v>0.20117548000000002</v>
      </c>
      <c r="AF373" s="85">
        <f>'12peso'!AF373*'12var'!AF373/100</f>
        <v>3.8702510000000002E-2</v>
      </c>
      <c r="AG373" s="85">
        <f>'12peso'!AG373*'12var'!AG373/100</f>
        <v>1.8636529999999998E-2</v>
      </c>
      <c r="AH373" s="85">
        <f>'12peso'!AH373*'12var'!AH373/100</f>
        <v>6.3264600000000004E-2</v>
      </c>
      <c r="AI373" s="85">
        <f>'12peso'!AI373*'12var'!AI373/100</f>
        <v>2.3172960000000003E-2</v>
      </c>
      <c r="AJ373" s="85">
        <f>'12peso'!AJ373*'12var'!AJ373/100</f>
        <v>-3.3680900000000007E-2</v>
      </c>
      <c r="AK373" s="85">
        <f>'12peso'!AK373*'12var'!AK373/100</f>
        <v>-5.8181759999999999E-2</v>
      </c>
      <c r="AL373" s="85">
        <f>'12peso'!AL373*'12var'!AL373/100</f>
        <v>-4.2589109999999993E-2</v>
      </c>
      <c r="AM373" s="85">
        <f>'12peso'!AM373*'12var'!AM373/100</f>
        <v>1.1156610000000001E-2</v>
      </c>
      <c r="AN373" s="85">
        <f>'12peso'!AN373*'12var'!AN373/100</f>
        <v>-2.42545E-3</v>
      </c>
    </row>
    <row r="374" spans="1:40" x14ac:dyDescent="0.25">
      <c r="A374" s="125" t="str">
        <f>'12peso'!A374</f>
        <v>m</v>
      </c>
      <c r="B374" s="125" t="str">
        <f>'12peso'!B374</f>
        <v>m</v>
      </c>
      <c r="C374" s="125" t="str">
        <f>'12peso'!C374</f>
        <v>m</v>
      </c>
      <c r="D374" s="64"/>
      <c r="E374" s="90">
        <f>'12peso'!E374</f>
        <v>5104001</v>
      </c>
      <c r="F374" s="88">
        <f>'12peso'!F374</f>
        <v>5104001</v>
      </c>
      <c r="G374" s="39" t="str">
        <f>'12peso'!G374</f>
        <v>Gasolina</v>
      </c>
      <c r="H374" s="85">
        <f>'12peso'!H374*'12var'!H374/100</f>
        <v>-1.43871E-2</v>
      </c>
      <c r="I374" s="85">
        <f>'12peso'!I374*'12var'!I374/100</f>
        <v>-1.6296399999999999E-2</v>
      </c>
      <c r="J374" s="85">
        <f>'12peso'!J374*'12var'!J374/100</f>
        <v>4.4447699999999998E-3</v>
      </c>
      <c r="K374" s="85">
        <f>'12peso'!K374*'12var'!K374/100</f>
        <v>-1.089963E-2</v>
      </c>
      <c r="L374" s="85">
        <f>'12peso'!L374*'12var'!L374/100</f>
        <v>-2.0804160000000002E-2</v>
      </c>
      <c r="M374" s="85">
        <f>'12peso'!M374*'12var'!M374/100</f>
        <v>-1.6258139999999997E-2</v>
      </c>
      <c r="N374" s="85">
        <f>'12peso'!N374*'12var'!N374/100</f>
        <v>-1.696866E-2</v>
      </c>
      <c r="O374" s="85">
        <f>'12peso'!O374*'12var'!O374/100</f>
        <v>-3.52053E-3</v>
      </c>
      <c r="P374" s="85">
        <f>'12peso'!P374*'12var'!P374/100</f>
        <v>-5.0605100000000007E-3</v>
      </c>
      <c r="Q374" s="85">
        <f>'12peso'!Q374*'12var'!Q374/100</f>
        <v>2.8993500000000002E-2</v>
      </c>
      <c r="R374" s="85">
        <f>'12peso'!R374*'12var'!R374/100</f>
        <v>4.5689599999999997E-2</v>
      </c>
      <c r="S374" s="85">
        <f>'12peso'!S374*'12var'!S374/100</f>
        <v>7.0104599999999996E-3</v>
      </c>
      <c r="T374" s="85">
        <f>'12peso'!T374*'12var'!T374/100</f>
        <v>1.0454400000000001E-2</v>
      </c>
      <c r="U374" s="85">
        <f>'12peso'!U374*'12var'!U374/100</f>
        <v>0.1578418</v>
      </c>
      <c r="V374" s="85">
        <f>'12peso'!V374*'12var'!V374/100</f>
        <v>3.5856E-3</v>
      </c>
      <c r="W374" s="85">
        <f>'12peso'!W374*'12var'!W374/100</f>
        <v>-1.6272490000000001E-2</v>
      </c>
      <c r="X374" s="85">
        <f>'12peso'!X374*'12var'!X374/100</f>
        <v>-2.0444840000000002E-2</v>
      </c>
      <c r="Y374" s="85">
        <f>'12peso'!Y374*'12var'!Y374/100</f>
        <v>-3.624024E-2</v>
      </c>
      <c r="Z374" s="85">
        <f>'12peso'!Z374*'12var'!Z374/100</f>
        <v>-8.85822E-3</v>
      </c>
      <c r="AA374" s="85">
        <f>'12peso'!AA374*'12var'!AA374/100</f>
        <v>-5.7618000000000001E-3</v>
      </c>
      <c r="AB374" s="85">
        <f>'12peso'!AB374*'12var'!AB374/100</f>
        <v>-1.6067939999999999E-2</v>
      </c>
      <c r="AC374" s="85">
        <f>'12peso'!AC374*'12var'!AC374/100</f>
        <v>3.7957000000000003E-4</v>
      </c>
      <c r="AD374" s="85">
        <f>'12peso'!AD374*'12var'!AD374/100</f>
        <v>2.3776829999999999E-2</v>
      </c>
      <c r="AE374" s="85">
        <f>'12peso'!AE374*'12var'!AE374/100</f>
        <v>0.15262312</v>
      </c>
      <c r="AF374" s="85">
        <f>'12peso'!AF374*'12var'!AF374/100</f>
        <v>2.3378400000000001E-2</v>
      </c>
      <c r="AG374" s="85">
        <f>'12peso'!AG374*'12var'!AG374/100</f>
        <v>1.5593199999999999E-3</v>
      </c>
      <c r="AH374" s="85">
        <f>'12peso'!AH374*'12var'!AH374/100</f>
        <v>2.5956469999999999E-2</v>
      </c>
      <c r="AI374" s="85">
        <f>'12peso'!AI374*'12var'!AI374/100</f>
        <v>1.6616059999999998E-2</v>
      </c>
      <c r="AJ374" s="85">
        <f>'12peso'!AJ374*'12var'!AJ374/100</f>
        <v>-1.34897E-2</v>
      </c>
      <c r="AK374" s="85">
        <f>'12peso'!AK374*'12var'!AK374/100</f>
        <v>-2.7530640000000002E-2</v>
      </c>
      <c r="AL374" s="85">
        <f>'12peso'!AL374*'12var'!AL374/100</f>
        <v>-3.0248799999999999E-2</v>
      </c>
      <c r="AM374" s="85">
        <f>'12peso'!AM374*'12var'!AM374/100</f>
        <v>1.1249099999999998E-2</v>
      </c>
      <c r="AN374" s="85">
        <f>'12peso'!AN374*'12var'!AN374/100</f>
        <v>-2.6263300000000001E-3</v>
      </c>
    </row>
    <row r="375" spans="1:40" x14ac:dyDescent="0.25">
      <c r="A375" s="125" t="str">
        <f>'12peso'!A375</f>
        <v>c</v>
      </c>
      <c r="B375" s="125" t="str">
        <f>'12peso'!B375</f>
        <v>nd</v>
      </c>
      <c r="C375" s="125" t="str">
        <f>'12peso'!C375</f>
        <v>i</v>
      </c>
      <c r="D375" s="64"/>
      <c r="E375" s="90">
        <f>'12peso'!E375</f>
        <v>5104002</v>
      </c>
      <c r="F375" s="88">
        <f>'12peso'!F375</f>
        <v>5104002</v>
      </c>
      <c r="G375" s="39" t="str">
        <f>'12peso'!G375</f>
        <v>Etanol</v>
      </c>
      <c r="H375" s="85">
        <f>'12peso'!H375*'12var'!H375/100</f>
        <v>-1.2522500000000001E-2</v>
      </c>
      <c r="I375" s="85">
        <f>'12peso'!I375*'12var'!I375/100</f>
        <v>-2.8246540000000001E-2</v>
      </c>
      <c r="J375" s="85">
        <f>'12peso'!J375*'12var'!J375/100</f>
        <v>1.7906999999999999E-2</v>
      </c>
      <c r="K375" s="85">
        <f>'12peso'!K375*'12var'!K375/100</f>
        <v>7.8488999999999989E-3</v>
      </c>
      <c r="L375" s="85">
        <f>'12peso'!L375*'12var'!L375/100</f>
        <v>-1.3007380000000002E-2</v>
      </c>
      <c r="M375" s="85">
        <f>'12peso'!M375*'12var'!M375/100</f>
        <v>-1.183828E-2</v>
      </c>
      <c r="N375" s="85">
        <f>'12peso'!N375*'12var'!N375/100</f>
        <v>-1.8848E-2</v>
      </c>
      <c r="O375" s="85">
        <f>'12peso'!O375*'12var'!O375/100</f>
        <v>-7.5423599999999988E-3</v>
      </c>
      <c r="P375" s="85">
        <f>'12peso'!P375*'12var'!P375/100</f>
        <v>2.3631400000000001E-3</v>
      </c>
      <c r="Q375" s="85">
        <f>'12peso'!Q375*'12var'!Q375/100</f>
        <v>3.6267999999999999E-4</v>
      </c>
      <c r="R375" s="85">
        <f>'12peso'!R375*'12var'!R375/100</f>
        <v>5.6832300000000001E-3</v>
      </c>
      <c r="S375" s="85">
        <f>'12peso'!S375*'12var'!S375/100</f>
        <v>1.9042749999999997E-2</v>
      </c>
      <c r="T375" s="85">
        <f>'12peso'!T375*'12var'!T375/100</f>
        <v>1.0158720000000001E-2</v>
      </c>
      <c r="U375" s="85">
        <f>'12peso'!U375*'12var'!U375/100</f>
        <v>1.9807200000000004E-2</v>
      </c>
      <c r="V375" s="85">
        <f>'12peso'!V375*'12var'!V375/100</f>
        <v>3.3050500000000003E-2</v>
      </c>
      <c r="W375" s="85">
        <f>'12peso'!W375*'12var'!W375/100</f>
        <v>1.5353600000000002E-3</v>
      </c>
      <c r="X375" s="85">
        <f>'12peso'!X375*'12var'!X375/100</f>
        <v>-1.8831229999999997E-2</v>
      </c>
      <c r="Y375" s="85">
        <f>'12peso'!Y375*'12var'!Y375/100</f>
        <v>-4.9798189999999999E-2</v>
      </c>
      <c r="Z375" s="85">
        <f>'12peso'!Z375*'12var'!Z375/100</f>
        <v>-4.8521000000000007E-3</v>
      </c>
      <c r="AA375" s="85">
        <f>'12peso'!AA375*'12var'!AA375/100</f>
        <v>-1.017088E-2</v>
      </c>
      <c r="AB375" s="85">
        <f>'12peso'!AB375*'12var'!AB375/100</f>
        <v>-6.2236799999999988E-3</v>
      </c>
      <c r="AC375" s="85">
        <f>'12peso'!AC375*'12var'!AC375/100</f>
        <v>7.9542899999999993E-3</v>
      </c>
      <c r="AD375" s="85">
        <f>'12peso'!AD375*'12var'!AD375/100</f>
        <v>8.0633199999999988E-3</v>
      </c>
      <c r="AE375" s="85">
        <f>'12peso'!AE375*'12var'!AE375/100</f>
        <v>4.1615280000000004E-2</v>
      </c>
      <c r="AF375" s="85">
        <f>'12peso'!AF375*'12var'!AF375/100</f>
        <v>1.251536E-2</v>
      </c>
      <c r="AG375" s="85">
        <f>'12peso'!AG375*'12var'!AG375/100</f>
        <v>1.6508360000000003E-2</v>
      </c>
      <c r="AH375" s="85">
        <f>'12peso'!AH375*'12var'!AH375/100</f>
        <v>3.6320680000000001E-2</v>
      </c>
      <c r="AI375" s="85">
        <f>'12peso'!AI375*'12var'!AI375/100</f>
        <v>5.4291800000000005E-3</v>
      </c>
      <c r="AJ375" s="85">
        <f>'12peso'!AJ375*'12var'!AJ375/100</f>
        <v>-2.1530339999999999E-2</v>
      </c>
      <c r="AK375" s="85">
        <f>'12peso'!AK375*'12var'!AK375/100</f>
        <v>-3.0636360000000001E-2</v>
      </c>
      <c r="AL375" s="85">
        <f>'12peso'!AL375*'12var'!AL375/100</f>
        <v>-1.3356350000000001E-2</v>
      </c>
      <c r="AM375" s="85">
        <f>'12peso'!AM375*'12var'!AM375/100</f>
        <v>-5.9325000000000014E-4</v>
      </c>
      <c r="AN375" s="85">
        <f>'12peso'!AN375*'12var'!AN375/100</f>
        <v>-8.4530000000000006E-5</v>
      </c>
    </row>
    <row r="376" spans="1:40" x14ac:dyDescent="0.25">
      <c r="A376" s="125" t="str">
        <f>'12peso'!A376</f>
        <v>m</v>
      </c>
      <c r="B376" s="125" t="str">
        <f>'12peso'!B376</f>
        <v>m</v>
      </c>
      <c r="C376" s="125" t="str">
        <f>'12peso'!C376</f>
        <v>m</v>
      </c>
      <c r="D376" s="64"/>
      <c r="E376" s="90">
        <f>'12peso'!E376</f>
        <v>5104003</v>
      </c>
      <c r="F376" s="88">
        <f>'12peso'!F376</f>
        <v>5104003</v>
      </c>
      <c r="G376" s="39" t="str">
        <f>'12peso'!G376</f>
        <v>Óleo diesel</v>
      </c>
      <c r="H376" s="85">
        <f>'12peso'!H376*'12var'!H376/100</f>
        <v>3.7500000000000001E-4</v>
      </c>
      <c r="I376" s="85">
        <f>'12peso'!I376*'12var'!I376/100</f>
        <v>4.9919999999999996E-5</v>
      </c>
      <c r="J376" s="85">
        <f>'12peso'!J376*'12var'!J376/100</f>
        <v>4.4783999999999997E-4</v>
      </c>
      <c r="K376" s="85">
        <f>'12peso'!K376*'12var'!K376/100</f>
        <v>9.9599999999999995E-5</v>
      </c>
      <c r="L376" s="85">
        <f>'12peso'!L376*'12var'!L376/100</f>
        <v>6.1949999999999993E-4</v>
      </c>
      <c r="M376" s="85">
        <f>'12peso'!M376*'12var'!M376/100</f>
        <v>-4.9560000000000007E-5</v>
      </c>
      <c r="N376" s="85">
        <f>'12peso'!N376*'12var'!N376/100</f>
        <v>1.7703399999999996E-3</v>
      </c>
      <c r="O376" s="85">
        <f>'12peso'!O376*'12var'!O376/100</f>
        <v>2.3250000000000002E-3</v>
      </c>
      <c r="P376" s="85">
        <f>'12peso'!P376*'12var'!P376/100</f>
        <v>5.4524E-4</v>
      </c>
      <c r="Q376" s="85">
        <f>'12peso'!Q376*'12var'!Q376/100</f>
        <v>8.1023999999999994E-4</v>
      </c>
      <c r="R376" s="85">
        <f>'12peso'!R376*'12var'!R376/100</f>
        <v>4.6841999999999994E-4</v>
      </c>
      <c r="S376" s="85">
        <f>'12peso'!S376*'12var'!S376/100</f>
        <v>2.1454000000000004E-4</v>
      </c>
      <c r="T376" s="85">
        <f>'12peso'!T376*'12var'!T376/100</f>
        <v>7.1534999999999991E-4</v>
      </c>
      <c r="U376" s="85">
        <f>'12peso'!U376*'12var'!U376/100</f>
        <v>4.6537200000000001E-3</v>
      </c>
      <c r="V376" s="85">
        <f>'12peso'!V376*'12var'!V376/100</f>
        <v>4.0248000000000003E-3</v>
      </c>
      <c r="W376" s="85">
        <f>'12peso'!W376*'12var'!W376/100</f>
        <v>1.20393E-3</v>
      </c>
      <c r="X376" s="85">
        <f>'12peso'!X376*'12var'!X376/100</f>
        <v>5.8431999999999993E-4</v>
      </c>
      <c r="Y376" s="85">
        <f>'12peso'!Y376*'12var'!Y376/100</f>
        <v>-1.862E-4</v>
      </c>
      <c r="Z376" s="85">
        <f>'12peso'!Z376*'12var'!Z376/100</f>
        <v>4.6409999999999995E-4</v>
      </c>
      <c r="AA376" s="85">
        <f>'12peso'!AA376*'12var'!AA376/100</f>
        <v>5.1870000000000009E-4</v>
      </c>
      <c r="AB376" s="85">
        <f>'12peso'!AB376*'12var'!AB376/100</f>
        <v>1.5984000000000001E-4</v>
      </c>
      <c r="AC376" s="85">
        <f>'12peso'!AC376*'12var'!AC376/100</f>
        <v>6.6500000000000004E-5</v>
      </c>
      <c r="AD376" s="85">
        <f>'12peso'!AD376*'12var'!AD376/100</f>
        <v>4.3659000000000005E-4</v>
      </c>
      <c r="AE376" s="85">
        <f>'12peso'!AE376*'12var'!AE376/100</f>
        <v>6.4596899999999988E-3</v>
      </c>
      <c r="AF376" s="85">
        <f>'12peso'!AF376*'12var'!AF376/100</f>
        <v>1.3267800000000003E-3</v>
      </c>
      <c r="AG376" s="85">
        <f>'12peso'!AG376*'12var'!AG376/100</f>
        <v>8.6317000000000002E-4</v>
      </c>
      <c r="AH376" s="85">
        <f>'12peso'!AH376*'12var'!AH376/100</f>
        <v>1.4630000000000003E-4</v>
      </c>
      <c r="AI376" s="85">
        <f>'12peso'!AI376*'12var'!AI376/100</f>
        <v>2.0328000000000002E-4</v>
      </c>
      <c r="AJ376" s="85">
        <f>'12peso'!AJ376*'12var'!AJ376/100</f>
        <v>5.9163E-4</v>
      </c>
      <c r="AK376" s="85">
        <f>'12peso'!AK376*'12var'!AK376/100</f>
        <v>-3.8934000000000001E-4</v>
      </c>
      <c r="AL376" s="85">
        <f>'12peso'!AL376*'12var'!AL376/100</f>
        <v>-3.2959000000000005E-4</v>
      </c>
      <c r="AM376" s="85">
        <f>'12peso'!AM376*'12var'!AM376/100</f>
        <v>7.293E-4</v>
      </c>
      <c r="AN376" s="85">
        <f>'12peso'!AN376*'12var'!AN376/100</f>
        <v>0</v>
      </c>
    </row>
    <row r="377" spans="1:40" x14ac:dyDescent="0.25">
      <c r="A377" s="64" t="str">
        <f>'12peso'!A377</f>
        <v>m</v>
      </c>
      <c r="B377" s="64" t="str">
        <f>'12peso'!B377</f>
        <v>m</v>
      </c>
      <c r="C377" s="64" t="str">
        <f>'12peso'!C377</f>
        <v>i</v>
      </c>
      <c r="D377" s="64"/>
      <c r="E377" s="89">
        <f>'12peso'!E377</f>
        <v>9999999</v>
      </c>
      <c r="F377" s="88">
        <f>'12peso'!F377</f>
        <v>5104005</v>
      </c>
      <c r="G377" s="39" t="str">
        <f>'12peso'!G377</f>
        <v>Gás veicular</v>
      </c>
      <c r="H377" s="85">
        <f>'12peso'!H377*'12var'!H377/100</f>
        <v>2.1148199999999999E-3</v>
      </c>
      <c r="I377" s="85">
        <f>'12peso'!I377*'12var'!I377/100</f>
        <v>7.8064000000000009E-4</v>
      </c>
      <c r="J377" s="85">
        <f>'12peso'!J377*'12var'!J377/100</f>
        <v>1.4924E-4</v>
      </c>
      <c r="K377" s="85">
        <f>'12peso'!K377*'12var'!K377/100</f>
        <v>-5.9748000000000006E-4</v>
      </c>
      <c r="L377" s="85">
        <f>'12peso'!L377*'12var'!L377/100</f>
        <v>-3.0644999999999999E-4</v>
      </c>
      <c r="M377" s="85">
        <f>'12peso'!M377*'12var'!M377/100</f>
        <v>2.1018E-3</v>
      </c>
      <c r="N377" s="85">
        <f>'12peso'!N377*'12var'!N377/100</f>
        <v>1.0111200000000001E-3</v>
      </c>
      <c r="O377" s="85">
        <f>'12peso'!O377*'12var'!O377/100</f>
        <v>8.0779999999999996E-5</v>
      </c>
      <c r="P377" s="85">
        <f>'12peso'!P377*'12var'!P377/100</f>
        <v>5.0599999999999994E-4</v>
      </c>
      <c r="Q377" s="85">
        <f>'12peso'!Q377*'12var'!Q377/100</f>
        <v>2.7552000000000002E-4</v>
      </c>
      <c r="R377" s="85">
        <f>'12peso'!R377*'12var'!R377/100</f>
        <v>1.7175E-4</v>
      </c>
      <c r="S377" s="85">
        <f>'12peso'!S377*'12var'!S377/100</f>
        <v>2.4303299999999996E-3</v>
      </c>
      <c r="T377" s="85">
        <f>'12peso'!T377*'12var'!T377/100</f>
        <v>1.5117400000000001E-3</v>
      </c>
      <c r="U377" s="85">
        <f>'12peso'!U377*'12var'!U377/100</f>
        <v>8.1130000000000004E-5</v>
      </c>
      <c r="V377" s="85">
        <f>'12peso'!V377*'12var'!V377/100</f>
        <v>3.3494999999999998E-4</v>
      </c>
      <c r="W377" s="85">
        <f>'12peso'!W377*'12var'!W377/100</f>
        <v>-4.0389999999999995E-4</v>
      </c>
      <c r="X377" s="85">
        <f>'12peso'!X377*'12var'!X377/100</f>
        <v>1.9431E-4</v>
      </c>
      <c r="Y377" s="85">
        <f>'12peso'!Y377*'12var'!Y377/100</f>
        <v>1.482E-3</v>
      </c>
      <c r="Z377" s="85">
        <f>'12peso'!Z377*'12var'!Z377/100</f>
        <v>8.2728000000000001E-4</v>
      </c>
      <c r="AA377" s="85">
        <f>'12peso'!AA377*'12var'!AA377/100</f>
        <v>-9.2639999999999997E-4</v>
      </c>
      <c r="AB377" s="85">
        <f>'12peso'!AB377*'12var'!AB377/100</f>
        <v>-9.5200999999999999E-4</v>
      </c>
      <c r="AC377" s="85">
        <f>'12peso'!AC377*'12var'!AC377/100</f>
        <v>-1.07635E-3</v>
      </c>
      <c r="AD377" s="85">
        <f>'12peso'!AD377*'12var'!AD377/100</f>
        <v>5.3567999999999997E-4</v>
      </c>
      <c r="AE377" s="85">
        <f>'12peso'!AE377*'12var'!AE377/100</f>
        <v>6.2440000000000011E-4</v>
      </c>
      <c r="AF377" s="85">
        <f>'12peso'!AF377*'12var'!AF377/100</f>
        <v>1.2305699999999998E-3</v>
      </c>
      <c r="AG377" s="85">
        <f>'12peso'!AG377*'12var'!AG377/100</f>
        <v>-2.8470000000000004E-4</v>
      </c>
      <c r="AH377" s="85">
        <f>'12peso'!AH377*'12var'!AH377/100</f>
        <v>9.5216000000000007E-4</v>
      </c>
      <c r="AI377" s="85">
        <f>'12peso'!AI377*'12var'!AI377/100</f>
        <v>9.6119999999999995E-4</v>
      </c>
      <c r="AJ377" s="85">
        <f>'12peso'!AJ377*'12var'!AJ377/100</f>
        <v>1.0298E-3</v>
      </c>
      <c r="AK377" s="85">
        <f>'12peso'!AK377*'12var'!AK377/100</f>
        <v>6.5399999999999996E-4</v>
      </c>
      <c r="AL377" s="85">
        <f>'12peso'!AL377*'12var'!AL377/100</f>
        <v>1.2230400000000003E-3</v>
      </c>
      <c r="AM377" s="85">
        <f>'12peso'!AM377*'12var'!AM377/100</f>
        <v>9.9449999999999991E-5</v>
      </c>
      <c r="AN377" s="85">
        <f>'12peso'!AN377*'12var'!AN377/100</f>
        <v>1.9835999999999999E-4</v>
      </c>
    </row>
    <row r="378" spans="1:40" x14ac:dyDescent="0.25">
      <c r="A378" s="64">
        <f>'12peso'!A378</f>
        <v>0</v>
      </c>
      <c r="B378" s="64">
        <f>'12peso'!B378</f>
        <v>0</v>
      </c>
      <c r="C378" s="64">
        <f>'12peso'!C378</f>
        <v>0</v>
      </c>
      <c r="D378" s="64"/>
      <c r="E378" s="113">
        <f>'12peso'!E378</f>
        <v>6000000</v>
      </c>
      <c r="F378" s="111">
        <f>'12peso'!F378</f>
        <v>6</v>
      </c>
      <c r="G378" s="112" t="str">
        <f>'12peso'!G378</f>
        <v>Saúde e cuidados pessoais</v>
      </c>
      <c r="H378" s="85">
        <f>'12peso'!H378*'12var'!H378/100</f>
        <v>3.3280799999999999E-2</v>
      </c>
      <c r="I378" s="85">
        <f>'12peso'!I378*'12var'!I378/100</f>
        <v>7.7450799999999986E-2</v>
      </c>
      <c r="J378" s="85">
        <f>'12peso'!J378*'12var'!J378/100</f>
        <v>4.2145419999999996E-2</v>
      </c>
      <c r="K378" s="85">
        <f>'12peso'!K378*'12var'!K378/100</f>
        <v>0.10666271999999999</v>
      </c>
      <c r="L378" s="85">
        <f>'12peso'!L378*'12var'!L378/100</f>
        <v>7.3560300000000009E-2</v>
      </c>
      <c r="M378" s="85">
        <f>'12peso'!M378*'12var'!M378/100</f>
        <v>4.2483240000000005E-2</v>
      </c>
      <c r="N378" s="85">
        <f>'12peso'!N378*'12var'!N378/100</f>
        <v>4.036824E-2</v>
      </c>
      <c r="O378" s="85">
        <f>'12peso'!O378*'12var'!O378/100</f>
        <v>5.9388089999999998E-2</v>
      </c>
      <c r="P378" s="85">
        <f>'12peso'!P378*'12var'!P378/100</f>
        <v>3.5901440000000007E-2</v>
      </c>
      <c r="Q378" s="85">
        <f>'12peso'!Q378*'12var'!Q378/100</f>
        <v>5.3717759999999996E-2</v>
      </c>
      <c r="R378" s="85">
        <f>'12peso'!R378*'12var'!R378/100</f>
        <v>3.5772480000000002E-2</v>
      </c>
      <c r="S378" s="85">
        <f>'12peso'!S378*'12var'!S378/100</f>
        <v>4.4592799999999995E-2</v>
      </c>
      <c r="T378" s="85">
        <f>'12peso'!T378*'12var'!T378/100</f>
        <v>8.1068689999999999E-2</v>
      </c>
      <c r="U378" s="85">
        <f>'12peso'!U378*'12var'!U378/100</f>
        <v>7.2090199999999993E-2</v>
      </c>
      <c r="V378" s="85">
        <f>'12peso'!V378*'12var'!V378/100</f>
        <v>3.5509440000000003E-2</v>
      </c>
      <c r="W378" s="85">
        <f>'12peso'!W378*'12var'!W378/100</f>
        <v>0.14183296000000001</v>
      </c>
      <c r="X378" s="85">
        <f>'12peso'!X378*'12var'!X378/100</f>
        <v>0.10490682</v>
      </c>
      <c r="Y378" s="85">
        <f>'12peso'!Y378*'12var'!Y378/100</f>
        <v>4.0405319999999995E-2</v>
      </c>
      <c r="Z378" s="85">
        <f>'12peso'!Z378*'12var'!Z378/100</f>
        <v>3.8200020000000008E-2</v>
      </c>
      <c r="AA378" s="85">
        <f>'12peso'!AA378*'12var'!AA378/100</f>
        <v>5.07132E-2</v>
      </c>
      <c r="AB378" s="85">
        <f>'12peso'!AB378*'12var'!AB378/100</f>
        <v>5.195056E-2</v>
      </c>
      <c r="AC378" s="85">
        <f>'12peso'!AC378*'12var'!AC378/100</f>
        <v>4.4091450000000004E-2</v>
      </c>
      <c r="AD378" s="85">
        <f>'12peso'!AD378*'12var'!AD378/100</f>
        <v>4.6267269999999999E-2</v>
      </c>
      <c r="AE378" s="85">
        <f>'12peso'!AE378*'12var'!AE378/100</f>
        <v>4.6206999999999991E-2</v>
      </c>
      <c r="AF378" s="85">
        <f>'12peso'!AF378*'12var'!AF378/100</f>
        <v>5.3936640000000001E-2</v>
      </c>
      <c r="AG378" s="85">
        <f>'12peso'!AG378*'12var'!AG378/100</f>
        <v>8.3090899999999995E-2</v>
      </c>
      <c r="AH378" s="85">
        <f>'12peso'!AH378*'12var'!AH378/100</f>
        <v>4.8300179999999998E-2</v>
      </c>
      <c r="AI378" s="85">
        <f>'12peso'!AI378*'12var'!AI378/100</f>
        <v>0.11290588000000001</v>
      </c>
      <c r="AJ378" s="85">
        <f>'12peso'!AJ378*'12var'!AJ378/100</f>
        <v>0.10992855999999999</v>
      </c>
      <c r="AK378" s="85">
        <f>'12peso'!AK378*'12var'!AK378/100</f>
        <v>6.7655999999999994E-2</v>
      </c>
      <c r="AL378" s="85">
        <f>'12peso'!AL378*'12var'!AL378/100</f>
        <v>5.6490499999999999E-2</v>
      </c>
      <c r="AM378" s="85">
        <f>'12peso'!AM378*'12var'!AM378/100</f>
        <v>4.6546069999999995E-2</v>
      </c>
      <c r="AN378" s="85">
        <f>'12peso'!AN378*'12var'!AN378/100</f>
        <v>3.7522980000000004E-2</v>
      </c>
    </row>
    <row r="379" spans="1:40" x14ac:dyDescent="0.25">
      <c r="A379" s="64">
        <f>'12peso'!A379</f>
        <v>0</v>
      </c>
      <c r="B379" s="64">
        <f>'12peso'!B379</f>
        <v>0</v>
      </c>
      <c r="C379" s="64">
        <f>'12peso'!C379</f>
        <v>0</v>
      </c>
      <c r="D379" s="64"/>
      <c r="E379" s="113">
        <f>'12peso'!E379</f>
        <v>6100000</v>
      </c>
      <c r="F379" s="114">
        <f>'12peso'!F379</f>
        <v>61</v>
      </c>
      <c r="G379" s="99" t="str">
        <f>'12peso'!G379</f>
        <v>Produtos farmacêuticos e óticos</v>
      </c>
      <c r="H379" s="85">
        <f>'12peso'!H379*'12var'!H379/100</f>
        <v>4.5232800000000002E-3</v>
      </c>
      <c r="I379" s="85">
        <f>'12peso'!I379*'12var'!I379/100</f>
        <v>2.0265120000000005E-2</v>
      </c>
      <c r="J379" s="85">
        <f>'12peso'!J379*'12var'!J379/100</f>
        <v>1.8779000000000001E-3</v>
      </c>
      <c r="K379" s="85">
        <f>'12peso'!K379*'12var'!K379/100</f>
        <v>5.5122060000000001E-2</v>
      </c>
      <c r="L379" s="85">
        <f>'12peso'!L379*'12var'!L379/100</f>
        <v>3.5161440000000002E-2</v>
      </c>
      <c r="M379" s="85">
        <f>'12peso'!M379*'12var'!M379/100</f>
        <v>1.9009500000000002E-3</v>
      </c>
      <c r="N379" s="85">
        <f>'12peso'!N379*'12var'!N379/100</f>
        <v>8.7418400000000007E-3</v>
      </c>
      <c r="O379" s="85">
        <f>'12peso'!O379*'12var'!O379/100</f>
        <v>1.668876E-2</v>
      </c>
      <c r="P379" s="85">
        <f>'12peso'!P379*'12var'!P379/100</f>
        <v>2.27634E-3</v>
      </c>
      <c r="Q379" s="85">
        <f>'12peso'!Q379*'12var'!Q379/100</f>
        <v>2.6421500000000002E-3</v>
      </c>
      <c r="R379" s="85">
        <f>'12peso'!R379*'12var'!R379/100</f>
        <v>8.2607800000000006E-3</v>
      </c>
      <c r="S379" s="85">
        <f>'12peso'!S379*'12var'!S379/100</f>
        <v>-4.1147700000000002E-3</v>
      </c>
      <c r="T379" s="85">
        <f>'12peso'!T379*'12var'!T379/100</f>
        <v>1.0380160000000001E-2</v>
      </c>
      <c r="U379" s="85">
        <f>'12peso'!U379*'12var'!U379/100</f>
        <v>2.5802700000000008E-3</v>
      </c>
      <c r="V379" s="85">
        <f>'12peso'!V379*'12var'!V379/100</f>
        <v>-2.9335200000000002E-3</v>
      </c>
      <c r="W379" s="85">
        <f>'12peso'!W379*'12var'!W379/100</f>
        <v>0.10029249999999999</v>
      </c>
      <c r="X379" s="85">
        <f>'12peso'!X379*'12var'!X379/100</f>
        <v>5.552783E-2</v>
      </c>
      <c r="Y379" s="85">
        <f>'12peso'!Y379*'12var'!Y379/100</f>
        <v>1.13046E-3</v>
      </c>
      <c r="Z379" s="85">
        <f>'12peso'!Z379*'12var'!Z379/100</f>
        <v>2.25582E-3</v>
      </c>
      <c r="AA379" s="85">
        <f>'12peso'!AA379*'12var'!AA379/100</f>
        <v>-9.0254400000000009E-3</v>
      </c>
      <c r="AB379" s="85">
        <f>'12peso'!AB379*'12var'!AB379/100</f>
        <v>1.4969200000000001E-3</v>
      </c>
      <c r="AC379" s="85">
        <f>'12peso'!AC379*'12var'!AC379/100</f>
        <v>-3.3571799999999995E-3</v>
      </c>
      <c r="AD379" s="85">
        <f>'12peso'!AD379*'12var'!AD379/100</f>
        <v>1.0746240000000001E-2</v>
      </c>
      <c r="AE379" s="85">
        <f>'12peso'!AE379*'12var'!AE379/100</f>
        <v>1.10892E-3</v>
      </c>
      <c r="AF379" s="85">
        <f>'12peso'!AF379*'12var'!AF379/100</f>
        <v>1.5073239999999998E-2</v>
      </c>
      <c r="AG379" s="85">
        <f>'12peso'!AG379*'12var'!AG379/100</f>
        <v>5.1395400000000006E-3</v>
      </c>
      <c r="AH379" s="85">
        <f>'12peso'!AH379*'12var'!AH379/100</f>
        <v>-1.0953299999999998E-3</v>
      </c>
      <c r="AI379" s="85">
        <f>'12peso'!AI379*'12var'!AI379/100</f>
        <v>6.1125609999999997E-2</v>
      </c>
      <c r="AJ379" s="85">
        <f>'12peso'!AJ379*'12var'!AJ379/100</f>
        <v>5.041416E-2</v>
      </c>
      <c r="AK379" s="85">
        <f>'12peso'!AK379*'12var'!AK379/100</f>
        <v>1.2165779999999999E-2</v>
      </c>
      <c r="AL379" s="85">
        <f>'12peso'!AL379*'12var'!AL379/100</f>
        <v>9.5778800000000004E-3</v>
      </c>
      <c r="AM379" s="85">
        <f>'12peso'!AM379*'12var'!AM379/100</f>
        <v>-7.3856000000000008E-4</v>
      </c>
      <c r="AN379" s="85">
        <f>'12peso'!AN379*'12var'!AN379/100</f>
        <v>2.9460799999999998E-3</v>
      </c>
    </row>
    <row r="380" spans="1:40" x14ac:dyDescent="0.25">
      <c r="A380" s="64">
        <f>'12peso'!A380</f>
        <v>0</v>
      </c>
      <c r="B380" s="64">
        <f>'12peso'!B380</f>
        <v>0</v>
      </c>
      <c r="C380" s="64">
        <f>'12peso'!C380</f>
        <v>0</v>
      </c>
      <c r="D380" s="64"/>
      <c r="E380" s="113">
        <f>'12peso'!E380</f>
        <v>6101000</v>
      </c>
      <c r="F380" s="114">
        <f>'12peso'!F380</f>
        <v>6101</v>
      </c>
      <c r="G380" s="99" t="str">
        <f>'12peso'!G380</f>
        <v>Produtos farmacêuticos</v>
      </c>
      <c r="H380" s="85">
        <f>'12peso'!H380*'12var'!H380/100</f>
        <v>3.1259700000000001E-3</v>
      </c>
      <c r="I380" s="85">
        <f>'12peso'!I380*'12var'!I380/100</f>
        <v>1.9704329999999999E-2</v>
      </c>
      <c r="J380" s="85">
        <f>'12peso'!J380*'12var'!J380/100</f>
        <v>6.9216000000000004E-4</v>
      </c>
      <c r="K380" s="85">
        <f>'12peso'!K380*'12var'!K380/100</f>
        <v>5.4581100000000007E-2</v>
      </c>
      <c r="L380" s="85">
        <f>'12peso'!L380*'12var'!L380/100</f>
        <v>3.4170640000000002E-2</v>
      </c>
      <c r="M380" s="85">
        <f>'12peso'!M380*'12var'!M380/100</f>
        <v>1.7541000000000002E-3</v>
      </c>
      <c r="N380" s="85">
        <f>'12peso'!N380*'12var'!N380/100</f>
        <v>7.3646999999999992E-3</v>
      </c>
      <c r="O380" s="85">
        <f>'12peso'!O380*'12var'!O380/100</f>
        <v>1.6794719999999999E-2</v>
      </c>
      <c r="P380" s="85">
        <f>'12peso'!P380*'12var'!P380/100</f>
        <v>1.05039E-3</v>
      </c>
      <c r="Q380" s="85">
        <f>'12peso'!Q380*'12var'!Q380/100</f>
        <v>1.7411500000000001E-3</v>
      </c>
      <c r="R380" s="85">
        <f>'12peso'!R380*'12var'!R380/100</f>
        <v>6.2344799999999997E-3</v>
      </c>
      <c r="S380" s="85">
        <f>'12peso'!S380*'12var'!S380/100</f>
        <v>-6.5534799999999995E-3</v>
      </c>
      <c r="T380" s="85">
        <f>'12peso'!T380*'12var'!T380/100</f>
        <v>8.53925E-3</v>
      </c>
      <c r="U380" s="85">
        <f>'12peso'!U380*'12var'!U380/100</f>
        <v>1.3581200000000002E-3</v>
      </c>
      <c r="V380" s="85">
        <f>'12peso'!V380*'12var'!V380/100</f>
        <v>-5.0651999999999997E-3</v>
      </c>
      <c r="W380" s="85">
        <f>'12peso'!W380*'12var'!W380/100</f>
        <v>0.1003444</v>
      </c>
      <c r="X380" s="85">
        <f>'12peso'!X380*'12var'!X380/100</f>
        <v>5.534536000000001E-2</v>
      </c>
      <c r="Y380" s="85">
        <f>'12peso'!Y380*'12var'!Y380/100</f>
        <v>0</v>
      </c>
      <c r="Z380" s="85">
        <f>'12peso'!Z380*'12var'!Z380/100</f>
        <v>3.4710000000000001E-3</v>
      </c>
      <c r="AA380" s="85">
        <f>'12peso'!AA380*'12var'!AA380/100</f>
        <v>-1.38928E-2</v>
      </c>
      <c r="AB380" s="85">
        <f>'12peso'!AB380*'12var'!AB380/100</f>
        <v>2.0706000000000001E-3</v>
      </c>
      <c r="AC380" s="85">
        <f>'12peso'!AC380*'12var'!AC380/100</f>
        <v>-5.1608999999999995E-3</v>
      </c>
      <c r="AD380" s="85">
        <f>'12peso'!AD380*'12var'!AD380/100</f>
        <v>9.56452E-3</v>
      </c>
      <c r="AE380" s="85">
        <f>'12peso'!AE380*'12var'!AE380/100</f>
        <v>6.8140000000000008E-4</v>
      </c>
      <c r="AF380" s="85">
        <f>'12peso'!AF380*'12var'!AF380/100</f>
        <v>1.3212030000000001E-2</v>
      </c>
      <c r="AG380" s="85">
        <f>'12peso'!AG380*'12var'!AG380/100</f>
        <v>6.4256099999999991E-3</v>
      </c>
      <c r="AH380" s="85">
        <f>'12peso'!AH380*'12var'!AH380/100</f>
        <v>-2.6923200000000002E-3</v>
      </c>
      <c r="AI380" s="85">
        <f>'12peso'!AI380*'12var'!AI380/100</f>
        <v>6.1305120000000005E-2</v>
      </c>
      <c r="AJ380" s="85">
        <f>'12peso'!AJ380*'12var'!AJ380/100</f>
        <v>4.9543409999999996E-2</v>
      </c>
      <c r="AK380" s="85">
        <f>'12peso'!AK380*'12var'!AK380/100</f>
        <v>9.8718899999999995E-3</v>
      </c>
      <c r="AL380" s="85">
        <f>'12peso'!AL380*'12var'!AL380/100</f>
        <v>7.4808799999999996E-3</v>
      </c>
      <c r="AM380" s="85">
        <f>'12peso'!AM380*'12var'!AM380/100</f>
        <v>0</v>
      </c>
      <c r="AN380" s="85">
        <f>'12peso'!AN380*'12var'!AN380/100</f>
        <v>2.0390999999999999E-3</v>
      </c>
    </row>
    <row r="381" spans="1:40" x14ac:dyDescent="0.25">
      <c r="A381" s="64" t="str">
        <f>'12peso'!A381</f>
        <v>m</v>
      </c>
      <c r="B381" s="64" t="str">
        <f>'12peso'!B381</f>
        <v>m</v>
      </c>
      <c r="C381" s="64" t="str">
        <f>'12peso'!C381</f>
        <v>m</v>
      </c>
      <c r="D381" s="64"/>
      <c r="E381" s="90">
        <f>'12peso'!E381</f>
        <v>6101001</v>
      </c>
      <c r="F381" s="88">
        <f>'12peso'!F381</f>
        <v>6101001</v>
      </c>
      <c r="G381" s="39" t="str">
        <f>'12peso'!G381</f>
        <v>Anti-infeccioso e antibiótico</v>
      </c>
      <c r="H381" s="85">
        <f>'12peso'!H381*'12var'!H381/100</f>
        <v>2.3159999999999998E-5</v>
      </c>
      <c r="I381" s="85">
        <f>'12peso'!I381*'12var'!I381/100</f>
        <v>0</v>
      </c>
      <c r="J381" s="85">
        <f>'12peso'!J381*'12var'!J381/100</f>
        <v>2.2481199999999997E-3</v>
      </c>
      <c r="K381" s="85">
        <f>'12peso'!K381*'12var'!K381/100</f>
        <v>4.1829100000000006E-3</v>
      </c>
      <c r="L381" s="85">
        <f>'12peso'!L381*'12var'!L381/100</f>
        <v>2.0349299999999999E-3</v>
      </c>
      <c r="M381" s="85">
        <f>'12peso'!M381*'12var'!M381/100</f>
        <v>1.3159999999999999E-3</v>
      </c>
      <c r="N381" s="85">
        <f>'12peso'!N381*'12var'!N381/100</f>
        <v>8.4995999999999997E-4</v>
      </c>
      <c r="O381" s="85">
        <f>'12peso'!O381*'12var'!O381/100</f>
        <v>2.359E-3</v>
      </c>
      <c r="P381" s="85">
        <f>'12peso'!P381*'12var'!P381/100</f>
        <v>-1.6136400000000002E-3</v>
      </c>
      <c r="Q381" s="85">
        <f>'12peso'!Q381*'12var'!Q381/100</f>
        <v>2.3440000000000003E-4</v>
      </c>
      <c r="R381" s="85">
        <f>'12peso'!R381*'12var'!R381/100</f>
        <v>4.1975999999999998E-4</v>
      </c>
      <c r="S381" s="85">
        <f>'12peso'!S381*'12var'!S381/100</f>
        <v>3.0185999999999999E-4</v>
      </c>
      <c r="T381" s="85">
        <f>'12peso'!T381*'12var'!T381/100</f>
        <v>5.7700000000000004E-4</v>
      </c>
      <c r="U381" s="85">
        <f>'12peso'!U381*'12var'!U381/100</f>
        <v>-6.8819999999999992E-4</v>
      </c>
      <c r="V381" s="85">
        <f>'12peso'!V381*'12var'!V381/100</f>
        <v>8.8686000000000006E-4</v>
      </c>
      <c r="W381" s="85">
        <f>'12peso'!W381*'12var'!W381/100</f>
        <v>7.0173900000000001E-3</v>
      </c>
      <c r="X381" s="85">
        <f>'12peso'!X381*'12var'!X381/100</f>
        <v>5.2635399999999997E-3</v>
      </c>
      <c r="Y381" s="85">
        <f>'12peso'!Y381*'12var'!Y381/100</f>
        <v>2.8476E-4</v>
      </c>
      <c r="Z381" s="85">
        <f>'12peso'!Z381*'12var'!Z381/100</f>
        <v>3.7936000000000003E-4</v>
      </c>
      <c r="AA381" s="85">
        <f>'12peso'!AA381*'12var'!AA381/100</f>
        <v>-1.4238E-4</v>
      </c>
      <c r="AB381" s="85">
        <f>'12peso'!AB381*'12var'!AB381/100</f>
        <v>-2.1294E-4</v>
      </c>
      <c r="AC381" s="85">
        <f>'12peso'!AC381*'12var'!AC381/100</f>
        <v>-1.2486800000000001E-3</v>
      </c>
      <c r="AD381" s="85">
        <f>'12peso'!AD381*'12var'!AD381/100</f>
        <v>4.6600000000000001E-5</v>
      </c>
      <c r="AE381" s="85">
        <f>'12peso'!AE381*'12var'!AE381/100</f>
        <v>-4.6380000000000005E-4</v>
      </c>
      <c r="AF381" s="85">
        <f>'12peso'!AF381*'12var'!AF381/100</f>
        <v>1.1791200000000001E-3</v>
      </c>
      <c r="AG381" s="85">
        <f>'12peso'!AG381*'12var'!AG381/100</f>
        <v>8.7780000000000009E-4</v>
      </c>
      <c r="AH381" s="85">
        <f>'12peso'!AH381*'12var'!AH381/100</f>
        <v>-9.2159999999999999E-5</v>
      </c>
      <c r="AI381" s="85">
        <f>'12peso'!AI381*'12var'!AI381/100</f>
        <v>5.1344999999999993E-3</v>
      </c>
      <c r="AJ381" s="85">
        <f>'12peso'!AJ381*'12var'!AJ381/100</f>
        <v>2.7352399999999999E-3</v>
      </c>
      <c r="AK381" s="85">
        <f>'12peso'!AK381*'12var'!AK381/100</f>
        <v>-4.4345999999999996E-4</v>
      </c>
      <c r="AL381" s="85">
        <f>'12peso'!AL381*'12var'!AL381/100</f>
        <v>2.1576000000000004E-3</v>
      </c>
      <c r="AM381" s="85">
        <f>'12peso'!AM381*'12var'!AM381/100</f>
        <v>-2.2941800000000003E-3</v>
      </c>
      <c r="AN381" s="85">
        <f>'12peso'!AN381*'12var'!AN381/100</f>
        <v>9.2520000000000005E-4</v>
      </c>
    </row>
    <row r="382" spans="1:40" x14ac:dyDescent="0.25">
      <c r="A382" s="64" t="str">
        <f>'12peso'!A382</f>
        <v>m</v>
      </c>
      <c r="B382" s="64" t="str">
        <f>'12peso'!B382</f>
        <v>m</v>
      </c>
      <c r="C382" s="64" t="str">
        <f>'12peso'!C382</f>
        <v>m</v>
      </c>
      <c r="D382" s="64"/>
      <c r="E382" s="90">
        <f>'12peso'!E382</f>
        <v>6101002</v>
      </c>
      <c r="F382" s="88">
        <f>'12peso'!F382</f>
        <v>6101002</v>
      </c>
      <c r="G382" s="39" t="str">
        <f>'12peso'!G382</f>
        <v>Analgésico e antitérmico</v>
      </c>
      <c r="H382" s="85">
        <f>'12peso'!H382*'12var'!H382/100</f>
        <v>-8.2440000000000009E-4</v>
      </c>
      <c r="I382" s="85">
        <f>'12peso'!I382*'12var'!I382/100</f>
        <v>3.5182600000000005E-3</v>
      </c>
      <c r="J382" s="85">
        <f>'12peso'!J382*'12var'!J382/100</f>
        <v>4.9295999999999997E-4</v>
      </c>
      <c r="K382" s="85">
        <f>'12peso'!K382*'12var'!K382/100</f>
        <v>6.93576E-3</v>
      </c>
      <c r="L382" s="85">
        <f>'12peso'!L382*'12var'!L382/100</f>
        <v>4.561700000000001E-3</v>
      </c>
      <c r="M382" s="85">
        <f>'12peso'!M382*'12var'!M382/100</f>
        <v>1.8796500000000003E-3</v>
      </c>
      <c r="N382" s="85">
        <f>'12peso'!N382*'12var'!N382/100</f>
        <v>2.43136E-3</v>
      </c>
      <c r="O382" s="85">
        <f>'12peso'!O382*'12var'!O382/100</f>
        <v>2.0990000000000002E-3</v>
      </c>
      <c r="P382" s="85">
        <f>'12peso'!P382*'12var'!P382/100</f>
        <v>-1.2606E-3</v>
      </c>
      <c r="Q382" s="85">
        <f>'12peso'!Q382*'12var'!Q382/100</f>
        <v>2.3740499999999999E-3</v>
      </c>
      <c r="R382" s="85">
        <f>'12peso'!R382*'12var'!R382/100</f>
        <v>1.83216E-3</v>
      </c>
      <c r="S382" s="85">
        <f>'12peso'!S382*'12var'!S382/100</f>
        <v>-2.0780000000000004E-4</v>
      </c>
      <c r="T382" s="85">
        <f>'12peso'!T382*'12var'!T382/100</f>
        <v>1.0304999999999999E-3</v>
      </c>
      <c r="U382" s="85">
        <f>'12peso'!U382*'12var'!U382/100</f>
        <v>7.7843000000000009E-4</v>
      </c>
      <c r="V382" s="85">
        <f>'12peso'!V382*'12var'!V382/100</f>
        <v>4.0810000000000004E-5</v>
      </c>
      <c r="W382" s="85">
        <f>'12peso'!W382*'12var'!W382/100</f>
        <v>9.5839600000000007E-3</v>
      </c>
      <c r="X382" s="85">
        <f>'12peso'!X382*'12var'!X382/100</f>
        <v>6.2024999999999997E-3</v>
      </c>
      <c r="Y382" s="85">
        <f>'12peso'!Y382*'12var'!Y382/100</f>
        <v>1.0873200000000001E-3</v>
      </c>
      <c r="Z382" s="85">
        <f>'12peso'!Z382*'12var'!Z382/100</f>
        <v>1.2549E-3</v>
      </c>
      <c r="AA382" s="85">
        <f>'12peso'!AA382*'12var'!AA382/100</f>
        <v>0</v>
      </c>
      <c r="AB382" s="85">
        <f>'12peso'!AB382*'12var'!AB382/100</f>
        <v>-5.8576000000000006E-4</v>
      </c>
      <c r="AC382" s="85">
        <f>'12peso'!AC382*'12var'!AC382/100</f>
        <v>-1.2491999999999999E-4</v>
      </c>
      <c r="AD382" s="85">
        <f>'12peso'!AD382*'12var'!AD382/100</f>
        <v>1.98672E-3</v>
      </c>
      <c r="AE382" s="85">
        <f>'12peso'!AE382*'12var'!AE382/100</f>
        <v>1.6547999999999999E-4</v>
      </c>
      <c r="AF382" s="85">
        <f>'12peso'!AF382*'12var'!AF382/100</f>
        <v>2.72448E-3</v>
      </c>
      <c r="AG382" s="85">
        <f>'12peso'!AG382*'12var'!AG382/100</f>
        <v>7.8527000000000002E-4</v>
      </c>
      <c r="AH382" s="85">
        <f>'12peso'!AH382*'12var'!AH382/100</f>
        <v>8.2260000000000005E-4</v>
      </c>
      <c r="AI382" s="85">
        <f>'12peso'!AI382*'12var'!AI382/100</f>
        <v>8.0046400000000004E-3</v>
      </c>
      <c r="AJ382" s="85">
        <f>'12peso'!AJ382*'12var'!AJ382/100</f>
        <v>6.245360000000001E-3</v>
      </c>
      <c r="AK382" s="85">
        <f>'12peso'!AK382*'12var'!AK382/100</f>
        <v>1.3372800000000002E-3</v>
      </c>
      <c r="AL382" s="85">
        <f>'12peso'!AL382*'12var'!AL382/100</f>
        <v>-1.6704E-4</v>
      </c>
      <c r="AM382" s="85">
        <f>'12peso'!AM382*'12var'!AM382/100</f>
        <v>-6.2595000000000001E-4</v>
      </c>
      <c r="AN382" s="85">
        <f>'12peso'!AN382*'12var'!AN382/100</f>
        <v>1.2883600000000001E-3</v>
      </c>
    </row>
    <row r="383" spans="1:40" x14ac:dyDescent="0.25">
      <c r="A383" s="64" t="str">
        <f>'12peso'!A383</f>
        <v>m</v>
      </c>
      <c r="B383" s="64" t="str">
        <f>'12peso'!B383</f>
        <v>m</v>
      </c>
      <c r="C383" s="64" t="str">
        <f>'12peso'!C383</f>
        <v>m</v>
      </c>
      <c r="D383" s="64"/>
      <c r="E383" s="90">
        <f>'12peso'!E383</f>
        <v>6101003</v>
      </c>
      <c r="F383" s="88">
        <f>'12peso'!F383</f>
        <v>6101003</v>
      </c>
      <c r="G383" s="39" t="str">
        <f>'12peso'!G383</f>
        <v>Anti-inflamatório e antirreumático</v>
      </c>
      <c r="H383" s="85">
        <f>'12peso'!H383*'12var'!H383/100</f>
        <v>8.0600000000000008E-4</v>
      </c>
      <c r="I383" s="85">
        <f>'12peso'!I383*'12var'!I383/100</f>
        <v>3.63182E-3</v>
      </c>
      <c r="J383" s="85">
        <f>'12peso'!J383*'12var'!J383/100</f>
        <v>3.8832E-4</v>
      </c>
      <c r="K383" s="85">
        <f>'12peso'!K383*'12var'!K383/100</f>
        <v>7.2118199999999999E-3</v>
      </c>
      <c r="L383" s="85">
        <f>'12peso'!L383*'12var'!L383/100</f>
        <v>2.9565000000000004E-3</v>
      </c>
      <c r="M383" s="85">
        <f>'12peso'!M383*'12var'!M383/100</f>
        <v>8.2574999999999999E-4</v>
      </c>
      <c r="N383" s="85">
        <f>'12peso'!N383*'12var'!N383/100</f>
        <v>2.9441200000000002E-3</v>
      </c>
      <c r="O383" s="85">
        <f>'12peso'!O383*'12var'!O383/100</f>
        <v>2.3261000000000001E-4</v>
      </c>
      <c r="P383" s="85">
        <f>'12peso'!P383*'12var'!P383/100</f>
        <v>-3.3120000000000001E-5</v>
      </c>
      <c r="Q383" s="85">
        <f>'12peso'!Q383*'12var'!Q383/100</f>
        <v>-1.6465000000000002E-4</v>
      </c>
      <c r="R383" s="85">
        <f>'12peso'!R383*'12var'!R383/100</f>
        <v>-7.1983999999999991E-4</v>
      </c>
      <c r="S383" s="85">
        <f>'12peso'!S383*'12var'!S383/100</f>
        <v>8.1125000000000001E-4</v>
      </c>
      <c r="T383" s="85">
        <f>'12peso'!T383*'12var'!T383/100</f>
        <v>-7.747199999999999E-4</v>
      </c>
      <c r="U383" s="85">
        <f>'12peso'!U383*'12var'!U383/100</f>
        <v>4.4687999999999998E-4</v>
      </c>
      <c r="V383" s="85">
        <f>'12peso'!V383*'12var'!V383/100</f>
        <v>6.3560000000000008E-5</v>
      </c>
      <c r="W383" s="85">
        <f>'12peso'!W383*'12var'!W383/100</f>
        <v>1.0631040000000001E-2</v>
      </c>
      <c r="X383" s="85">
        <f>'12peso'!X383*'12var'!X383/100</f>
        <v>5.5934399999999999E-3</v>
      </c>
      <c r="Y383" s="85">
        <f>'12peso'!Y383*'12var'!Y383/100</f>
        <v>9.2316000000000013E-4</v>
      </c>
      <c r="Z383" s="85">
        <f>'12peso'!Z383*'12var'!Z383/100</f>
        <v>-4.9469999999999994E-4</v>
      </c>
      <c r="AA383" s="85">
        <f>'12peso'!AA383*'12var'!AA383/100</f>
        <v>1.9746E-4</v>
      </c>
      <c r="AB383" s="85">
        <f>'12peso'!AB383*'12var'!AB383/100</f>
        <v>-2.2009500000000001E-3</v>
      </c>
      <c r="AC383" s="85">
        <f>'12peso'!AC383*'12var'!AC383/100</f>
        <v>-9.4307999999999989E-4</v>
      </c>
      <c r="AD383" s="85">
        <f>'12peso'!AD383*'12var'!AD383/100</f>
        <v>2.4817099999999998E-3</v>
      </c>
      <c r="AE383" s="85">
        <f>'12peso'!AE383*'12var'!AE383/100</f>
        <v>-2.4878700000000001E-3</v>
      </c>
      <c r="AF383" s="85">
        <f>'12peso'!AF383*'12var'!AF383/100</f>
        <v>2.8765100000000001E-3</v>
      </c>
      <c r="AG383" s="85">
        <f>'12peso'!AG383*'12var'!AG383/100</f>
        <v>2.2521199999999998E-3</v>
      </c>
      <c r="AH383" s="85">
        <f>'12peso'!AH383*'12var'!AH383/100</f>
        <v>-1.0470900000000001E-3</v>
      </c>
      <c r="AI383" s="85">
        <f>'12peso'!AI383*'12var'!AI383/100</f>
        <v>5.7352200000000009E-3</v>
      </c>
      <c r="AJ383" s="85">
        <f>'12peso'!AJ383*'12var'!AJ383/100</f>
        <v>7.9567000000000006E-3</v>
      </c>
      <c r="AK383" s="85">
        <f>'12peso'!AK383*'12var'!AK383/100</f>
        <v>5.176E-4</v>
      </c>
      <c r="AL383" s="85">
        <f>'12peso'!AL383*'12var'!AL383/100</f>
        <v>1.25892E-3</v>
      </c>
      <c r="AM383" s="85">
        <f>'12peso'!AM383*'12var'!AM383/100</f>
        <v>-8.7453000000000021E-4</v>
      </c>
      <c r="AN383" s="85">
        <f>'12peso'!AN383*'12var'!AN383/100</f>
        <v>6.7661999999999996E-4</v>
      </c>
    </row>
    <row r="384" spans="1:40" x14ac:dyDescent="0.25">
      <c r="A384" s="64" t="str">
        <f>'12peso'!A384</f>
        <v>m</v>
      </c>
      <c r="B384" s="64" t="str">
        <f>'12peso'!B384</f>
        <v>m</v>
      </c>
      <c r="C384" s="64" t="str">
        <f>'12peso'!C384</f>
        <v>m</v>
      </c>
      <c r="D384" s="64"/>
      <c r="E384" s="90">
        <f>'12peso'!E384</f>
        <v>6101004</v>
      </c>
      <c r="F384" s="88">
        <f>'12peso'!F384</f>
        <v>6101004</v>
      </c>
      <c r="G384" s="39" t="str">
        <f>'12peso'!G384</f>
        <v>Antigripal e antitussígeno</v>
      </c>
      <c r="H384" s="85">
        <f>'12peso'!H384*'12var'!H384/100</f>
        <v>5.9700000000000008E-5</v>
      </c>
      <c r="I384" s="85">
        <f>'12peso'!I384*'12var'!I384/100</f>
        <v>1.3068000000000001E-3</v>
      </c>
      <c r="J384" s="85">
        <f>'12peso'!J384*'12var'!J384/100</f>
        <v>-4.7615999999999999E-4</v>
      </c>
      <c r="K384" s="85">
        <f>'12peso'!K384*'12var'!K384/100</f>
        <v>3.3969999999999998E-3</v>
      </c>
      <c r="L384" s="85">
        <f>'12peso'!L384*'12var'!L384/100</f>
        <v>-1.81727E-3</v>
      </c>
      <c r="M384" s="85">
        <f>'12peso'!M384*'12var'!M384/100</f>
        <v>4.1390999999999997E-4</v>
      </c>
      <c r="N384" s="85">
        <f>'12peso'!N384*'12var'!N384/100</f>
        <v>-1.974E-4</v>
      </c>
      <c r="O384" s="85">
        <f>'12peso'!O384*'12var'!O384/100</f>
        <v>4.3186E-4</v>
      </c>
      <c r="P384" s="85">
        <f>'12peso'!P384*'12var'!P384/100</f>
        <v>3.9179999999999994E-5</v>
      </c>
      <c r="Q384" s="85">
        <f>'12peso'!Q384*'12var'!Q384/100</f>
        <v>3.1184000000000002E-4</v>
      </c>
      <c r="R384" s="85">
        <f>'12peso'!R384*'12var'!R384/100</f>
        <v>1.6295999999999999E-3</v>
      </c>
      <c r="S384" s="85">
        <f>'12peso'!S384*'12var'!S384/100</f>
        <v>1.944E-5</v>
      </c>
      <c r="T384" s="85">
        <f>'12peso'!T384*'12var'!T384/100</f>
        <v>2.7006000000000003E-4</v>
      </c>
      <c r="U384" s="85">
        <f>'12peso'!U384*'12var'!U384/100</f>
        <v>5.1705000000000002E-4</v>
      </c>
      <c r="V384" s="85">
        <f>'12peso'!V384*'12var'!V384/100</f>
        <v>-1.7181E-4</v>
      </c>
      <c r="W384" s="85">
        <f>'12peso'!W384*'12var'!W384/100</f>
        <v>4.8588799999999994E-3</v>
      </c>
      <c r="X384" s="85">
        <f>'12peso'!X384*'12var'!X384/100</f>
        <v>2.4393599999999998E-3</v>
      </c>
      <c r="Y384" s="85">
        <f>'12peso'!Y384*'12var'!Y384/100</f>
        <v>5.2758000000000004E-4</v>
      </c>
      <c r="Z384" s="85">
        <f>'12peso'!Z384*'12var'!Z384/100</f>
        <v>1.1339E-3</v>
      </c>
      <c r="AA384" s="85">
        <f>'12peso'!AA384*'12var'!AA384/100</f>
        <v>-7.2705000000000003E-4</v>
      </c>
      <c r="AB384" s="85">
        <f>'12peso'!AB384*'12var'!AB384/100</f>
        <v>1.1718E-3</v>
      </c>
      <c r="AC384" s="85">
        <f>'12peso'!AC384*'12var'!AC384/100</f>
        <v>9.7899999999999994E-5</v>
      </c>
      <c r="AD384" s="85">
        <f>'12peso'!AD384*'12var'!AD384/100</f>
        <v>5.6462999999999999E-4</v>
      </c>
      <c r="AE384" s="85">
        <f>'12peso'!AE384*'12var'!AE384/100</f>
        <v>8.1605999999999996E-4</v>
      </c>
      <c r="AF384" s="85">
        <f>'12peso'!AF384*'12var'!AF384/100</f>
        <v>2.5025000000000004E-4</v>
      </c>
      <c r="AG384" s="85">
        <f>'12peso'!AG384*'12var'!AG384/100</f>
        <v>8.8182000000000006E-4</v>
      </c>
      <c r="AH384" s="85">
        <f>'12peso'!AH384*'12var'!AH384/100</f>
        <v>4.2086000000000001E-4</v>
      </c>
      <c r="AI384" s="85">
        <f>'12peso'!AI384*'12var'!AI384/100</f>
        <v>1.8809999999999999E-3</v>
      </c>
      <c r="AJ384" s="85">
        <f>'12peso'!AJ384*'12var'!AJ384/100</f>
        <v>3.4307999999999999E-3</v>
      </c>
      <c r="AK384" s="85">
        <f>'12peso'!AK384*'12var'!AK384/100</f>
        <v>1.0620500000000001E-3</v>
      </c>
      <c r="AL384" s="85">
        <f>'12peso'!AL384*'12var'!AL384/100</f>
        <v>1.5472000000000001E-4</v>
      </c>
      <c r="AM384" s="85">
        <f>'12peso'!AM384*'12var'!AM384/100</f>
        <v>-1.2971199999999999E-3</v>
      </c>
      <c r="AN384" s="85">
        <f>'12peso'!AN384*'12var'!AN384/100</f>
        <v>2.6838000000000003E-4</v>
      </c>
    </row>
    <row r="385" spans="1:40" x14ac:dyDescent="0.25">
      <c r="A385" s="64" t="str">
        <f>'12peso'!A385</f>
        <v>m</v>
      </c>
      <c r="B385" s="64" t="str">
        <f>'12peso'!B385</f>
        <v>m</v>
      </c>
      <c r="C385" s="64" t="str">
        <f>'12peso'!C385</f>
        <v>m</v>
      </c>
      <c r="D385" s="64"/>
      <c r="E385" s="90">
        <f>'12peso'!E385</f>
        <v>6101006</v>
      </c>
      <c r="F385" s="88">
        <f>'12peso'!F385</f>
        <v>6101006</v>
      </c>
      <c r="G385" s="39" t="str">
        <f>'12peso'!G385</f>
        <v>Dermatológico</v>
      </c>
      <c r="H385" s="85">
        <f>'12peso'!H385*'12var'!H385/100</f>
        <v>1.0143E-4</v>
      </c>
      <c r="I385" s="85">
        <f>'12peso'!I385*'12var'!I385/100</f>
        <v>4.0392E-4</v>
      </c>
      <c r="J385" s="85">
        <f>'12peso'!J385*'12var'!J385/100</f>
        <v>-4.4800000000000005E-4</v>
      </c>
      <c r="K385" s="85">
        <f>'12peso'!K385*'12var'!K385/100</f>
        <v>2.0367900000000001E-3</v>
      </c>
      <c r="L385" s="85">
        <f>'12peso'!L385*'12var'!L385/100</f>
        <v>9.2413999999999994E-4</v>
      </c>
      <c r="M385" s="85">
        <f>'12peso'!M385*'12var'!M385/100</f>
        <v>3.0537000000000007E-4</v>
      </c>
      <c r="N385" s="85">
        <f>'12peso'!N385*'12var'!N385/100</f>
        <v>-9.0640000000000013E-5</v>
      </c>
      <c r="O385" s="85">
        <f>'12peso'!O385*'12var'!O385/100</f>
        <v>1.0151999999999999E-4</v>
      </c>
      <c r="P385" s="85">
        <f>'12peso'!P385*'12var'!P385/100</f>
        <v>-2.9223999999999998E-4</v>
      </c>
      <c r="Q385" s="85">
        <f>'12peso'!Q385*'12var'!Q385/100</f>
        <v>2.2300000000000003E-5</v>
      </c>
      <c r="R385" s="85">
        <f>'12peso'!R385*'12var'!R385/100</f>
        <v>1.2187999999999999E-4</v>
      </c>
      <c r="S385" s="85">
        <f>'12peso'!S385*'12var'!S385/100</f>
        <v>-4.5182000000000002E-4</v>
      </c>
      <c r="T385" s="85">
        <f>'12peso'!T385*'12var'!T385/100</f>
        <v>1.8513000000000001E-4</v>
      </c>
      <c r="U385" s="85">
        <f>'12peso'!U385*'12var'!U385/100</f>
        <v>-4.3280000000000006E-5</v>
      </c>
      <c r="V385" s="85">
        <f>'12peso'!V385*'12var'!V385/100</f>
        <v>-3.2249999999999998E-5</v>
      </c>
      <c r="W385" s="85">
        <f>'12peso'!W385*'12var'!W385/100</f>
        <v>3.1963099999999999E-3</v>
      </c>
      <c r="X385" s="85">
        <f>'12peso'!X385*'12var'!X385/100</f>
        <v>1.39065E-3</v>
      </c>
      <c r="Y385" s="85">
        <f>'12peso'!Y385*'12var'!Y385/100</f>
        <v>4.3095000000000004E-4</v>
      </c>
      <c r="Z385" s="85">
        <f>'12peso'!Z385*'12var'!Z385/100</f>
        <v>-1.1070000000000001E-5</v>
      </c>
      <c r="AA385" s="85">
        <f>'12peso'!AA385*'12var'!AA385/100</f>
        <v>-1.4378000000000001E-4</v>
      </c>
      <c r="AB385" s="85">
        <f>'12peso'!AB385*'12var'!AB385/100</f>
        <v>1.1020000000000002E-4</v>
      </c>
      <c r="AC385" s="85">
        <f>'12peso'!AC385*'12var'!AC385/100</f>
        <v>-3.7400000000000004E-4</v>
      </c>
      <c r="AD385" s="85">
        <f>'12peso'!AD385*'12var'!AD385/100</f>
        <v>4.3600000000000003E-5</v>
      </c>
      <c r="AE385" s="85">
        <f>'12peso'!AE385*'12var'!AE385/100</f>
        <v>0</v>
      </c>
      <c r="AF385" s="85">
        <f>'12peso'!AF385*'12var'!AF385/100</f>
        <v>2.387E-4</v>
      </c>
      <c r="AG385" s="85">
        <f>'12peso'!AG385*'12var'!AG385/100</f>
        <v>5.7293000000000003E-4</v>
      </c>
      <c r="AH385" s="85">
        <f>'12peso'!AH385*'12var'!AH385/100</f>
        <v>2.3737999999999998E-4</v>
      </c>
      <c r="AI385" s="85">
        <f>'12peso'!AI385*'12var'!AI385/100</f>
        <v>2.1547200000000002E-3</v>
      </c>
      <c r="AJ385" s="85">
        <f>'12peso'!AJ385*'12var'!AJ385/100</f>
        <v>9.4481999999999997E-4</v>
      </c>
      <c r="AK385" s="85">
        <f>'12peso'!AK385*'12var'!AK385/100</f>
        <v>-2.0729E-4</v>
      </c>
      <c r="AL385" s="85">
        <f>'12peso'!AL385*'12var'!AL385/100</f>
        <v>8.6719999999999996E-5</v>
      </c>
      <c r="AM385" s="85">
        <f>'12peso'!AM385*'12var'!AM385/100</f>
        <v>2.4955000000000002E-4</v>
      </c>
      <c r="AN385" s="85">
        <f>'12peso'!AN385*'12var'!AN385/100</f>
        <v>-3.3604000000000001E-4</v>
      </c>
    </row>
    <row r="386" spans="1:40" x14ac:dyDescent="0.25">
      <c r="A386" s="64" t="str">
        <f>'12peso'!A386</f>
        <v>m</v>
      </c>
      <c r="B386" s="64" t="str">
        <f>'12peso'!B386</f>
        <v>m</v>
      </c>
      <c r="C386" s="64" t="str">
        <f>'12peso'!C386</f>
        <v>m</v>
      </c>
      <c r="D386" s="64"/>
      <c r="E386" s="90">
        <f>'12peso'!E386</f>
        <v>6101007</v>
      </c>
      <c r="F386" s="88">
        <f>'12peso'!F386</f>
        <v>6101007</v>
      </c>
      <c r="G386" s="39" t="str">
        <f>'12peso'!G386</f>
        <v>Antialérgico e broncodilatador</v>
      </c>
      <c r="H386" s="85">
        <f>'12peso'!H386*'12var'!H386/100</f>
        <v>4.5120000000000002E-4</v>
      </c>
      <c r="I386" s="85">
        <f>'12peso'!I386*'12var'!I386/100</f>
        <v>1.3867599999999999E-3</v>
      </c>
      <c r="J386" s="85">
        <f>'12peso'!J386*'12var'!J386/100</f>
        <v>1.8790000000000001E-5</v>
      </c>
      <c r="K386" s="85">
        <f>'12peso'!K386*'12var'!K386/100</f>
        <v>3.075E-3</v>
      </c>
      <c r="L386" s="85">
        <f>'12peso'!L386*'12var'!L386/100</f>
        <v>3.4660200000000002E-3</v>
      </c>
      <c r="M386" s="85">
        <f>'12peso'!M386*'12var'!M386/100</f>
        <v>-5.1894000000000007E-4</v>
      </c>
      <c r="N386" s="85">
        <f>'12peso'!N386*'12var'!N386/100</f>
        <v>6.5110000000000005E-4</v>
      </c>
      <c r="O386" s="85">
        <f>'12peso'!O386*'12var'!O386/100</f>
        <v>4.0172999999999999E-4</v>
      </c>
      <c r="P386" s="85">
        <f>'12peso'!P386*'12var'!P386/100</f>
        <v>-1.719E-4</v>
      </c>
      <c r="Q386" s="85">
        <f>'12peso'!Q386*'12var'!Q386/100</f>
        <v>-4.5527999999999996E-4</v>
      </c>
      <c r="R386" s="85">
        <f>'12peso'!R386*'12var'!R386/100</f>
        <v>3.9522E-4</v>
      </c>
      <c r="S386" s="85">
        <f>'12peso'!S386*'12var'!S386/100</f>
        <v>-6.1874999999999994E-4</v>
      </c>
      <c r="T386" s="85">
        <f>'12peso'!T386*'12var'!T386/100</f>
        <v>-4.6350000000000004E-4</v>
      </c>
      <c r="U386" s="85">
        <f>'12peso'!U386*'12var'!U386/100</f>
        <v>1.4488600000000002E-3</v>
      </c>
      <c r="V386" s="85">
        <f>'12peso'!V386*'12var'!V386/100</f>
        <v>-2.0206999999999999E-4</v>
      </c>
      <c r="W386" s="85">
        <f>'12peso'!W386*'12var'!W386/100</f>
        <v>5.3684399999999995E-3</v>
      </c>
      <c r="X386" s="85">
        <f>'12peso'!X386*'12var'!X386/100</f>
        <v>2.8611000000000001E-3</v>
      </c>
      <c r="Y386" s="85">
        <f>'12peso'!Y386*'12var'!Y386/100</f>
        <v>7.1857999999999991E-4</v>
      </c>
      <c r="Z386" s="85">
        <f>'12peso'!Z386*'12var'!Z386/100</f>
        <v>3.7880000000000003E-5</v>
      </c>
      <c r="AA386" s="85">
        <f>'12peso'!AA386*'12var'!AA386/100</f>
        <v>-1.7046000000000002E-4</v>
      </c>
      <c r="AB386" s="85">
        <f>'12peso'!AB386*'12var'!AB386/100</f>
        <v>-5.664E-4</v>
      </c>
      <c r="AC386" s="85">
        <f>'12peso'!AC386*'12var'!AC386/100</f>
        <v>-5.6249999999999998E-5</v>
      </c>
      <c r="AD386" s="85">
        <f>'12peso'!AD386*'12var'!AD386/100</f>
        <v>1.4912000000000001E-4</v>
      </c>
      <c r="AE386" s="85">
        <f>'12peso'!AE386*'12var'!AE386/100</f>
        <v>-2.7825000000000001E-4</v>
      </c>
      <c r="AF386" s="85">
        <f>'12peso'!AF386*'12var'!AF386/100</f>
        <v>1.2457600000000001E-3</v>
      </c>
      <c r="AG386" s="85">
        <f>'12peso'!AG386*'12var'!AG386/100</f>
        <v>5.1352000000000006E-4</v>
      </c>
      <c r="AH386" s="85">
        <f>'12peso'!AH386*'12var'!AH386/100</f>
        <v>-1.0962E-4</v>
      </c>
      <c r="AI386" s="85">
        <f>'12peso'!AI386*'12var'!AI386/100</f>
        <v>5.10138E-3</v>
      </c>
      <c r="AJ386" s="85">
        <f>'12peso'!AJ386*'12var'!AJ386/100</f>
        <v>2.1425200000000002E-3</v>
      </c>
      <c r="AK386" s="85">
        <f>'12peso'!AK386*'12var'!AK386/100</f>
        <v>-2.6039999999999999E-4</v>
      </c>
      <c r="AL386" s="85">
        <f>'12peso'!AL386*'12var'!AL386/100</f>
        <v>9.990000000000001E-4</v>
      </c>
      <c r="AM386" s="85">
        <f>'12peso'!AM386*'12var'!AM386/100</f>
        <v>5.9520000000000005E-4</v>
      </c>
      <c r="AN386" s="85">
        <f>'12peso'!AN386*'12var'!AN386/100</f>
        <v>3.5358999999999993E-4</v>
      </c>
    </row>
    <row r="387" spans="1:40" x14ac:dyDescent="0.25">
      <c r="A387" s="64" t="str">
        <f>'12peso'!A387</f>
        <v>m</v>
      </c>
      <c r="B387" s="64" t="str">
        <f>'12peso'!B387</f>
        <v>m</v>
      </c>
      <c r="C387" s="64" t="str">
        <f>'12peso'!C387</f>
        <v>m</v>
      </c>
      <c r="D387" s="64"/>
      <c r="E387" s="90">
        <f>'12peso'!E387</f>
        <v>6101009</v>
      </c>
      <c r="F387" s="88">
        <f>'12peso'!F387</f>
        <v>6101009</v>
      </c>
      <c r="G387" s="39" t="str">
        <f>'12peso'!G387</f>
        <v>Gastroprotetor</v>
      </c>
      <c r="H387" s="85">
        <f>'12peso'!H387*'12var'!H387/100</f>
        <v>4.6253E-4</v>
      </c>
      <c r="I387" s="85">
        <f>'12peso'!I387*'12var'!I387/100</f>
        <v>7.4147999999999987E-4</v>
      </c>
      <c r="J387" s="85">
        <f>'12peso'!J387*'12var'!J387/100</f>
        <v>-2.6039000000000005E-4</v>
      </c>
      <c r="K387" s="85">
        <f>'12peso'!K387*'12var'!K387/100</f>
        <v>5.0299200000000002E-3</v>
      </c>
      <c r="L387" s="85">
        <f>'12peso'!L387*'12var'!L387/100</f>
        <v>1.5450800000000001E-3</v>
      </c>
      <c r="M387" s="85">
        <f>'12peso'!M387*'12var'!M387/100</f>
        <v>2.0420000000000001E-5</v>
      </c>
      <c r="N387" s="85">
        <f>'12peso'!N387*'12var'!N387/100</f>
        <v>-4.6919999999999997E-4</v>
      </c>
      <c r="O387" s="85">
        <f>'12peso'!O387*'12var'!O387/100</f>
        <v>5.2676000000000003E-4</v>
      </c>
      <c r="P387" s="85">
        <f>'12peso'!P387*'12var'!P387/100</f>
        <v>-2.0230000000000001E-5</v>
      </c>
      <c r="Q387" s="85">
        <f>'12peso'!Q387*'12var'!Q387/100</f>
        <v>-1.4084000000000001E-4</v>
      </c>
      <c r="R387" s="85">
        <f>'12peso'!R387*'12var'!R387/100</f>
        <v>9.5903999999999998E-4</v>
      </c>
      <c r="S387" s="85">
        <f>'12peso'!S387*'12var'!S387/100</f>
        <v>-3.9919999999999997E-5</v>
      </c>
      <c r="T387" s="85">
        <f>'12peso'!T387*'12var'!T387/100</f>
        <v>1.9789999999999999E-5</v>
      </c>
      <c r="U387" s="85">
        <f>'12peso'!U387*'12var'!U387/100</f>
        <v>-1.7666999999999997E-4</v>
      </c>
      <c r="V387" s="85">
        <f>'12peso'!V387*'12var'!V387/100</f>
        <v>-6.0418999999999989E-4</v>
      </c>
      <c r="W387" s="85">
        <f>'12peso'!W387*'12var'!W387/100</f>
        <v>4.9123599999999993E-3</v>
      </c>
      <c r="X387" s="85">
        <f>'12peso'!X387*'12var'!X387/100</f>
        <v>3.7270799999999994E-3</v>
      </c>
      <c r="Y387" s="85">
        <f>'12peso'!Y387*'12var'!Y387/100</f>
        <v>5.2052000000000001E-4</v>
      </c>
      <c r="Z387" s="85">
        <f>'12peso'!Z387*'12var'!Z387/100</f>
        <v>3.8057E-4</v>
      </c>
      <c r="AA387" s="85">
        <f>'12peso'!AA387*'12var'!AA387/100</f>
        <v>-2.6078000000000001E-4</v>
      </c>
      <c r="AB387" s="85">
        <f>'12peso'!AB387*'12var'!AB387/100</f>
        <v>0</v>
      </c>
      <c r="AC387" s="85">
        <f>'12peso'!AC387*'12var'!AC387/100</f>
        <v>-9.9550000000000007E-4</v>
      </c>
      <c r="AD387" s="85">
        <f>'12peso'!AD387*'12var'!AD387/100</f>
        <v>2.9549999999999997E-4</v>
      </c>
      <c r="AE387" s="85">
        <f>'12peso'!AE387*'12var'!AE387/100</f>
        <v>5.6897999999999996E-4</v>
      </c>
      <c r="AF387" s="85">
        <f>'12peso'!AF387*'12var'!AF387/100</f>
        <v>6.2335999999999999E-4</v>
      </c>
      <c r="AG387" s="85">
        <f>'12peso'!AG387*'12var'!AG387/100</f>
        <v>-7.7760000000000001E-5</v>
      </c>
      <c r="AH387" s="85">
        <f>'12peso'!AH387*'12var'!AH387/100</f>
        <v>-1.351E-4</v>
      </c>
      <c r="AI387" s="85">
        <f>'12peso'!AI387*'12var'!AI387/100</f>
        <v>3.4971299999999998E-3</v>
      </c>
      <c r="AJ387" s="85">
        <f>'12peso'!AJ387*'12var'!AJ387/100</f>
        <v>2.9961500000000004E-3</v>
      </c>
      <c r="AK387" s="85">
        <f>'12peso'!AK387*'12var'!AK387/100</f>
        <v>9.1837999999999989E-4</v>
      </c>
      <c r="AL387" s="85">
        <f>'12peso'!AL387*'12var'!AL387/100</f>
        <v>-8.2110000000000006E-4</v>
      </c>
      <c r="AM387" s="85">
        <f>'12peso'!AM387*'12var'!AM387/100</f>
        <v>1.0513800000000002E-3</v>
      </c>
      <c r="AN387" s="85">
        <f>'12peso'!AN387*'12var'!AN387/100</f>
        <v>3.7088000000000003E-4</v>
      </c>
    </row>
    <row r="388" spans="1:40" x14ac:dyDescent="0.25">
      <c r="A388" s="64" t="str">
        <f>'12peso'!A388</f>
        <v>m</v>
      </c>
      <c r="B388" s="64" t="str">
        <f>'12peso'!B388</f>
        <v>m</v>
      </c>
      <c r="C388" s="64" t="str">
        <f>'12peso'!C388</f>
        <v>m</v>
      </c>
      <c r="D388" s="64"/>
      <c r="E388" s="90">
        <f>'12peso'!E388</f>
        <v>6101010</v>
      </c>
      <c r="F388" s="88">
        <f>'12peso'!F388</f>
        <v>6101010</v>
      </c>
      <c r="G388" s="39" t="str">
        <f>'12peso'!G388</f>
        <v>Vitamina e fortificante</v>
      </c>
      <c r="H388" s="85">
        <f>'12peso'!H388*'12var'!H388/100</f>
        <v>1.64346E-3</v>
      </c>
      <c r="I388" s="85">
        <f>'12peso'!I388*'12var'!I388/100</f>
        <v>-2.3232E-4</v>
      </c>
      <c r="J388" s="85">
        <f>'12peso'!J388*'12var'!J388/100</f>
        <v>1.8890999999999998E-4</v>
      </c>
      <c r="K388" s="85">
        <f>'12peso'!K388*'12var'!K388/100</f>
        <v>2.7890100000000002E-3</v>
      </c>
      <c r="L388" s="85">
        <f>'12peso'!L388*'12var'!L388/100</f>
        <v>2.3432100000000001E-3</v>
      </c>
      <c r="M388" s="85">
        <f>'12peso'!M388*'12var'!M388/100</f>
        <v>4.0412999999999999E-4</v>
      </c>
      <c r="N388" s="85">
        <f>'12peso'!N388*'12var'!N388/100</f>
        <v>-2.9806E-4</v>
      </c>
      <c r="O388" s="85">
        <f>'12peso'!O388*'12var'!O388/100</f>
        <v>1.9053000000000001E-4</v>
      </c>
      <c r="P388" s="85">
        <f>'12peso'!P388*'12var'!P388/100</f>
        <v>-8.0142000000000006E-4</v>
      </c>
      <c r="Q388" s="85">
        <f>'12peso'!Q388*'12var'!Q388/100</f>
        <v>6.6848000000000005E-4</v>
      </c>
      <c r="R388" s="85">
        <f>'12peso'!R388*'12var'!R388/100</f>
        <v>7.9153999999999997E-4</v>
      </c>
      <c r="S388" s="85">
        <f>'12peso'!S388*'12var'!S388/100</f>
        <v>-1.8702000000000001E-4</v>
      </c>
      <c r="T388" s="85">
        <f>'12peso'!T388*'12var'!T388/100</f>
        <v>-4.1160000000000003E-4</v>
      </c>
      <c r="U388" s="85">
        <f>'12peso'!U388*'12var'!U388/100</f>
        <v>5.2962000000000007E-4</v>
      </c>
      <c r="V388" s="85">
        <f>'12peso'!V388*'12var'!V388/100</f>
        <v>7.917E-4</v>
      </c>
      <c r="W388" s="85">
        <f>'12peso'!W388*'12var'!W388/100</f>
        <v>4.0377099999999999E-3</v>
      </c>
      <c r="X388" s="85">
        <f>'12peso'!X388*'12var'!X388/100</f>
        <v>3.2294899999999998E-3</v>
      </c>
      <c r="Y388" s="85">
        <f>'12peso'!Y388*'12var'!Y388/100</f>
        <v>5.6214000000000004E-4</v>
      </c>
      <c r="Z388" s="85">
        <f>'12peso'!Z388*'12var'!Z388/100</f>
        <v>-7.2869999999999988E-4</v>
      </c>
      <c r="AA388" s="85">
        <f>'12peso'!AA388*'12var'!AA388/100</f>
        <v>1.4518000000000002E-4</v>
      </c>
      <c r="AB388" s="85">
        <f>'12peso'!AB388*'12var'!AB388/100</f>
        <v>5.1774999999999998E-4</v>
      </c>
      <c r="AC388" s="85">
        <f>'12peso'!AC388*'12var'!AC388/100</f>
        <v>-3.1034999999999998E-4</v>
      </c>
      <c r="AD388" s="85">
        <f>'12peso'!AD388*'12var'!AD388/100</f>
        <v>6.367399999999999E-4</v>
      </c>
      <c r="AE388" s="85">
        <f>'12peso'!AE388*'12var'!AE388/100</f>
        <v>5.9420999999999996E-4</v>
      </c>
      <c r="AF388" s="85">
        <f>'12peso'!AF388*'12var'!AF388/100</f>
        <v>1.8395999999999999E-4</v>
      </c>
      <c r="AG388" s="85">
        <f>'12peso'!AG388*'12var'!AG388/100</f>
        <v>6.1019999999999995E-5</v>
      </c>
      <c r="AH388" s="85">
        <f>'12peso'!AH388*'12var'!AH388/100</f>
        <v>6.4672000000000004E-4</v>
      </c>
      <c r="AI388" s="85">
        <f>'12peso'!AI388*'12var'!AI388/100</f>
        <v>2.8728699999999996E-3</v>
      </c>
      <c r="AJ388" s="85">
        <f>'12peso'!AJ388*'12var'!AJ388/100</f>
        <v>2.2263999999999999E-3</v>
      </c>
      <c r="AK388" s="85">
        <f>'12peso'!AK388*'12var'!AK388/100</f>
        <v>5.0924999999999994E-4</v>
      </c>
      <c r="AL388" s="85">
        <f>'12peso'!AL388*'12var'!AL388/100</f>
        <v>2.033E-5</v>
      </c>
      <c r="AM388" s="85">
        <f>'12peso'!AM388*'12var'!AM388/100</f>
        <v>-2.0340000000000002E-5</v>
      </c>
      <c r="AN388" s="85">
        <f>'12peso'!AN388*'12var'!AN388/100</f>
        <v>-4.4616000000000002E-4</v>
      </c>
    </row>
    <row r="389" spans="1:40" x14ac:dyDescent="0.25">
      <c r="A389" s="64" t="str">
        <f>'12peso'!A389</f>
        <v>m</v>
      </c>
      <c r="B389" s="64" t="str">
        <f>'12peso'!B389</f>
        <v>m</v>
      </c>
      <c r="C389" s="64" t="str">
        <f>'12peso'!C389</f>
        <v>m</v>
      </c>
      <c r="D389" s="64"/>
      <c r="E389" s="90">
        <f>'12peso'!E389</f>
        <v>6101011</v>
      </c>
      <c r="F389" s="88">
        <f>'12peso'!F389</f>
        <v>6101011</v>
      </c>
      <c r="G389" s="39" t="str">
        <f>'12peso'!G389</f>
        <v>Hormônio</v>
      </c>
      <c r="H389" s="85">
        <f>'12peso'!H389*'12var'!H389/100</f>
        <v>-3.7701E-4</v>
      </c>
      <c r="I389" s="85">
        <f>'12peso'!I389*'12var'!I389/100</f>
        <v>1.8308400000000002E-3</v>
      </c>
      <c r="J389" s="85">
        <f>'12peso'!J389*'12var'!J389/100</f>
        <v>-2.0805000000000003E-3</v>
      </c>
      <c r="K389" s="85">
        <f>'12peso'!K389*'12var'!K389/100</f>
        <v>9.5036000000000014E-4</v>
      </c>
      <c r="L389" s="85">
        <f>'12peso'!L389*'12var'!L389/100</f>
        <v>4.1149999999999997E-4</v>
      </c>
      <c r="M389" s="85">
        <f>'12peso'!M389*'12var'!M389/100</f>
        <v>9.4414999999999994E-4</v>
      </c>
      <c r="N389" s="85">
        <f>'12peso'!N389*'12var'!N389/100</f>
        <v>-4.9332E-4</v>
      </c>
      <c r="O389" s="85">
        <f>'12peso'!O389*'12var'!O389/100</f>
        <v>1.47168E-3</v>
      </c>
      <c r="P389" s="85">
        <f>'12peso'!P389*'12var'!P389/100</f>
        <v>7.3548000000000005E-4</v>
      </c>
      <c r="Q389" s="85">
        <f>'12peso'!Q389*'12var'!Q389/100</f>
        <v>5.6994000000000012E-4</v>
      </c>
      <c r="R389" s="85">
        <f>'12peso'!R389*'12var'!R389/100</f>
        <v>-1.01325E-3</v>
      </c>
      <c r="S389" s="85">
        <f>'12peso'!S389*'12var'!S389/100</f>
        <v>-1.2059999999999999E-4</v>
      </c>
      <c r="T389" s="85">
        <f>'12peso'!T389*'12var'!T389/100</f>
        <v>-7.9760000000000009E-5</v>
      </c>
      <c r="U389" s="85">
        <f>'12peso'!U389*'12var'!U389/100</f>
        <v>-8.6965999999999996E-4</v>
      </c>
      <c r="V389" s="85">
        <f>'12peso'!V389*'12var'!V389/100</f>
        <v>-6.6673999999999998E-4</v>
      </c>
      <c r="W389" s="85">
        <f>'12peso'!W389*'12var'!W389/100</f>
        <v>9.9398999999999998E-3</v>
      </c>
      <c r="X389" s="85">
        <f>'12peso'!X389*'12var'!X389/100</f>
        <v>4.5712499999999998E-3</v>
      </c>
      <c r="Y389" s="85">
        <f>'12peso'!Y389*'12var'!Y389/100</f>
        <v>-2.0430600000000002E-3</v>
      </c>
      <c r="Z389" s="85">
        <f>'12peso'!Z389*'12var'!Z389/100</f>
        <v>-1.1922E-3</v>
      </c>
      <c r="AA389" s="85">
        <f>'12peso'!AA389*'12var'!AA389/100</f>
        <v>-3.6441200000000003E-3</v>
      </c>
      <c r="AB389" s="85">
        <f>'12peso'!AB389*'12var'!AB389/100</f>
        <v>-3.5235000000000003E-4</v>
      </c>
      <c r="AC389" s="85">
        <f>'12peso'!AC389*'12var'!AC389/100</f>
        <v>1.40292E-3</v>
      </c>
      <c r="AD389" s="85">
        <f>'12peso'!AD389*'12var'!AD389/100</f>
        <v>8.1669000000000002E-4</v>
      </c>
      <c r="AE389" s="85">
        <f>'12peso'!AE389*'12var'!AE389/100</f>
        <v>8.9148000000000005E-4</v>
      </c>
      <c r="AF389" s="85">
        <f>'12peso'!AF389*'12var'!AF389/100</f>
        <v>-3.5046000000000003E-4</v>
      </c>
      <c r="AG389" s="85">
        <f>'12peso'!AG389*'12var'!AG389/100</f>
        <v>-6.5773000000000014E-4</v>
      </c>
      <c r="AH389" s="85">
        <f>'12peso'!AH389*'12var'!AH389/100</f>
        <v>-1.1118599999999999E-3</v>
      </c>
      <c r="AI389" s="85">
        <f>'12peso'!AI389*'12var'!AI389/100</f>
        <v>4.3929199999999998E-3</v>
      </c>
      <c r="AJ389" s="85">
        <f>'12peso'!AJ389*'12var'!AJ389/100</f>
        <v>2.7403200000000001E-3</v>
      </c>
      <c r="AK389" s="85">
        <f>'12peso'!AK389*'12var'!AK389/100</f>
        <v>-1.1448E-4</v>
      </c>
      <c r="AL389" s="85">
        <f>'12peso'!AL389*'12var'!AL389/100</f>
        <v>4.1800000000000002E-4</v>
      </c>
      <c r="AM389" s="85">
        <f>'12peso'!AM389*'12var'!AM389/100</f>
        <v>9.507500000000001E-4</v>
      </c>
      <c r="AN389" s="85">
        <f>'12peso'!AN389*'12var'!AN389/100</f>
        <v>-6.0864000000000003E-4</v>
      </c>
    </row>
    <row r="390" spans="1:40" x14ac:dyDescent="0.25">
      <c r="A390" s="64" t="str">
        <f>'12peso'!A390</f>
        <v>m</v>
      </c>
      <c r="B390" s="64" t="str">
        <f>'12peso'!B390</f>
        <v>m</v>
      </c>
      <c r="C390" s="64" t="str">
        <f>'12peso'!C390</f>
        <v>m</v>
      </c>
      <c r="D390" s="64"/>
      <c r="E390" s="90">
        <f>'12peso'!E390</f>
        <v>6101013</v>
      </c>
      <c r="F390" s="88">
        <f>'12peso'!F390</f>
        <v>6101013</v>
      </c>
      <c r="G390" s="39" t="str">
        <f>'12peso'!G390</f>
        <v>Psicotrópico e anorexígeno</v>
      </c>
      <c r="H390" s="85">
        <f>'12peso'!H390*'12var'!H390/100</f>
        <v>3.8510000000000004E-4</v>
      </c>
      <c r="I390" s="85">
        <f>'12peso'!I390*'12var'!I390/100</f>
        <v>9.1967999999999998E-4</v>
      </c>
      <c r="J390" s="85">
        <f>'12peso'!J390*'12var'!J390/100</f>
        <v>1.5674299999999999E-3</v>
      </c>
      <c r="K390" s="85">
        <f>'12peso'!K390*'12var'!K390/100</f>
        <v>9.1560900000000004E-3</v>
      </c>
      <c r="L390" s="85">
        <f>'12peso'!L390*'12var'!L390/100</f>
        <v>7.2484200000000002E-3</v>
      </c>
      <c r="M390" s="85">
        <f>'12peso'!M390*'12var'!M390/100</f>
        <v>1.5820000000000001E-3</v>
      </c>
      <c r="N390" s="85">
        <f>'12peso'!N390*'12var'!N390/100</f>
        <v>1.3491200000000001E-3</v>
      </c>
      <c r="O390" s="85">
        <f>'12peso'!O390*'12var'!O390/100</f>
        <v>1.4663099999999997E-3</v>
      </c>
      <c r="P390" s="85">
        <f>'12peso'!P390*'12var'!P390/100</f>
        <v>-1.03012E-3</v>
      </c>
      <c r="Q390" s="85">
        <f>'12peso'!Q390*'12var'!Q390/100</f>
        <v>-6.2864000000000008E-4</v>
      </c>
      <c r="R390" s="85">
        <f>'12peso'!R390*'12var'!R390/100</f>
        <v>-1.0142600000000001E-3</v>
      </c>
      <c r="S390" s="85">
        <f>'12peso'!S390*'12var'!S390/100</f>
        <v>-3.8690000000000004E-5</v>
      </c>
      <c r="T390" s="85">
        <f>'12peso'!T390*'12var'!T390/100</f>
        <v>2.7633599999999999E-3</v>
      </c>
      <c r="U390" s="85">
        <f>'12peso'!U390*'12var'!U390/100</f>
        <v>6.9012000000000001E-4</v>
      </c>
      <c r="V390" s="85">
        <f>'12peso'!V390*'12var'!V390/100</f>
        <v>-2.0235399999999999E-3</v>
      </c>
      <c r="W390" s="85">
        <f>'12peso'!W390*'12var'!W390/100</f>
        <v>1.4934950000000001E-2</v>
      </c>
      <c r="X390" s="85">
        <f>'12peso'!X390*'12var'!X390/100</f>
        <v>7.6205999999999999E-3</v>
      </c>
      <c r="Y390" s="85">
        <f>'12peso'!Y390*'12var'!Y390/100</f>
        <v>1.15072E-3</v>
      </c>
      <c r="Z390" s="85">
        <f>'12peso'!Z390*'12var'!Z390/100</f>
        <v>-8.7317999999999988E-4</v>
      </c>
      <c r="AA390" s="85">
        <f>'12peso'!AA390*'12var'!AA390/100</f>
        <v>-1.38565E-3</v>
      </c>
      <c r="AB390" s="85">
        <f>'12peso'!AB390*'12var'!AB390/100</f>
        <v>1.0627200000000001E-3</v>
      </c>
      <c r="AC390" s="85">
        <f>'12peso'!AC390*'12var'!AC390/100</f>
        <v>-1.53348E-3</v>
      </c>
      <c r="AD390" s="85">
        <f>'12peso'!AD390*'12var'!AD390/100</f>
        <v>1.2463999999999999E-3</v>
      </c>
      <c r="AE390" s="85">
        <f>'12peso'!AE390*'12var'!AE390/100</f>
        <v>1.5155399999999999E-3</v>
      </c>
      <c r="AF390" s="85">
        <f>'12peso'!AF390*'12var'!AF390/100</f>
        <v>8.1269999999999997E-4</v>
      </c>
      <c r="AG390" s="85">
        <f>'12peso'!AG390*'12var'!AG390/100</f>
        <v>-3.0855999999999999E-4</v>
      </c>
      <c r="AH390" s="85">
        <f>'12peso'!AH390*'12var'!AH390/100</f>
        <v>-1.0330199999999999E-3</v>
      </c>
      <c r="AI390" s="85">
        <f>'12peso'!AI390*'12var'!AI390/100</f>
        <v>8.1291499999999999E-3</v>
      </c>
      <c r="AJ390" s="85">
        <f>'12peso'!AJ390*'12var'!AJ390/100</f>
        <v>6.1376000000000009E-3</v>
      </c>
      <c r="AK390" s="85">
        <f>'12peso'!AK390*'12var'!AK390/100</f>
        <v>1.90022E-3</v>
      </c>
      <c r="AL390" s="85">
        <f>'12peso'!AL390*'12var'!AL390/100</f>
        <v>1.3971600000000002E-3</v>
      </c>
      <c r="AM390" s="85">
        <f>'12peso'!AM390*'12var'!AM390/100</f>
        <v>1.9470000000000002E-4</v>
      </c>
      <c r="AN390" s="85">
        <f>'12peso'!AN390*'12var'!AN390/100</f>
        <v>-3.8870000000000002E-4</v>
      </c>
    </row>
    <row r="391" spans="1:40" x14ac:dyDescent="0.25">
      <c r="A391" s="64" t="str">
        <f>'12peso'!A391</f>
        <v>m</v>
      </c>
      <c r="B391" s="64" t="str">
        <f>'12peso'!B391</f>
        <v>m</v>
      </c>
      <c r="C391" s="64" t="str">
        <f>'12peso'!C391</f>
        <v>m</v>
      </c>
      <c r="D391" s="64"/>
      <c r="E391" s="90">
        <f>'12peso'!E391</f>
        <v>6101014</v>
      </c>
      <c r="F391" s="88">
        <f>'12peso'!F391</f>
        <v>6101014</v>
      </c>
      <c r="G391" s="39" t="str">
        <f>'12peso'!G391</f>
        <v>Hipotensor e hipocolesterolêmico</v>
      </c>
      <c r="H391" s="85">
        <f>'12peso'!H391*'12var'!H391/100</f>
        <v>4.2347999999999995E-4</v>
      </c>
      <c r="I391" s="85">
        <f>'12peso'!I391*'12var'!I391/100</f>
        <v>5.3359599999999998E-3</v>
      </c>
      <c r="J391" s="85">
        <f>'12peso'!J391*'12var'!J391/100</f>
        <v>-1.3377899999999997E-3</v>
      </c>
      <c r="K391" s="85">
        <f>'12peso'!K391*'12var'!K391/100</f>
        <v>9.6793199999999982E-3</v>
      </c>
      <c r="L391" s="85">
        <f>'12peso'!L391*'12var'!L391/100</f>
        <v>1.010438E-2</v>
      </c>
      <c r="M391" s="85">
        <f>'12peso'!M391*'12var'!M391/100</f>
        <v>-5.3564999999999993E-3</v>
      </c>
      <c r="N391" s="85">
        <f>'12peso'!N391*'12var'!N391/100</f>
        <v>7.7902000000000017E-4</v>
      </c>
      <c r="O391" s="85">
        <f>'12peso'!O391*'12var'!O391/100</f>
        <v>7.1295899999999999E-3</v>
      </c>
      <c r="P391" s="85">
        <f>'12peso'!P391*'12var'!P391/100</f>
        <v>5.8228199999999994E-3</v>
      </c>
      <c r="Q391" s="85">
        <f>'12peso'!Q391*'12var'!Q391/100</f>
        <v>-1.2102300000000001E-3</v>
      </c>
      <c r="R391" s="85">
        <f>'12peso'!R391*'12var'!R391/100</f>
        <v>2.8264000000000002E-3</v>
      </c>
      <c r="S391" s="85">
        <f>'12peso'!S391*'12var'!S391/100</f>
        <v>-6.1361100000000002E-3</v>
      </c>
      <c r="T391" s="85">
        <f>'12peso'!T391*'12var'!T391/100</f>
        <v>5.4786500000000007E-3</v>
      </c>
      <c r="U391" s="85">
        <f>'12peso'!U391*'12var'!U391/100</f>
        <v>-1.4555100000000001E-3</v>
      </c>
      <c r="V391" s="85">
        <f>'12peso'!V391*'12var'!V391/100</f>
        <v>-3.1634200000000001E-3</v>
      </c>
      <c r="W391" s="85">
        <f>'12peso'!W391*'12var'!W391/100</f>
        <v>2.501105E-2</v>
      </c>
      <c r="X391" s="85">
        <f>'12peso'!X391*'12var'!X391/100</f>
        <v>1.138374E-2</v>
      </c>
      <c r="Y391" s="85">
        <f>'12peso'!Y391*'12var'!Y391/100</f>
        <v>-4.0544099999999996E-3</v>
      </c>
      <c r="Z391" s="85">
        <f>'12peso'!Z391*'12var'!Z391/100</f>
        <v>3.8791500000000005E-3</v>
      </c>
      <c r="AA391" s="85">
        <f>'12peso'!AA391*'12var'!AA391/100</f>
        <v>-7.3026999999999996E-3</v>
      </c>
      <c r="AB391" s="85">
        <f>'12peso'!AB391*'12var'!AB391/100</f>
        <v>2.6599999999999996E-3</v>
      </c>
      <c r="AC391" s="85">
        <f>'12peso'!AC391*'12var'!AC391/100</f>
        <v>-9.7999999999999997E-4</v>
      </c>
      <c r="AD391" s="85">
        <f>'12peso'!AD391*'12var'!AD391/100</f>
        <v>1.04265E-3</v>
      </c>
      <c r="AE391" s="85">
        <f>'12peso'!AE391*'12var'!AE391/100</f>
        <v>-6.923E-5</v>
      </c>
      <c r="AF391" s="85">
        <f>'12peso'!AF391*'12var'!AF391/100</f>
        <v>3.0241199999999999E-3</v>
      </c>
      <c r="AG391" s="85">
        <f>'12peso'!AG391*'12var'!AG391/100</f>
        <v>1.4416499999999998E-3</v>
      </c>
      <c r="AH391" s="85">
        <f>'12peso'!AH391*'12var'!AH391/100</f>
        <v>-1.4349300000000001E-3</v>
      </c>
      <c r="AI391" s="85">
        <f>'12peso'!AI391*'12var'!AI391/100</f>
        <v>1.4115860000000001E-2</v>
      </c>
      <c r="AJ391" s="85">
        <f>'12peso'!AJ391*'12var'!AJ391/100</f>
        <v>1.171179E-2</v>
      </c>
      <c r="AK391" s="85">
        <f>'12peso'!AK391*'12var'!AK391/100</f>
        <v>4.5071E-3</v>
      </c>
      <c r="AL391" s="85">
        <f>'12peso'!AL391*'12var'!AL391/100</f>
        <v>2.0157899999999999E-3</v>
      </c>
      <c r="AM391" s="85">
        <f>'12peso'!AM391*'12var'!AM391/100</f>
        <v>2.091E-3</v>
      </c>
      <c r="AN391" s="85">
        <f>'12peso'!AN391*'12var'!AN391/100</f>
        <v>6.2757000000000004E-4</v>
      </c>
    </row>
    <row r="392" spans="1:40" x14ac:dyDescent="0.25">
      <c r="A392" s="64" t="str">
        <f>'12peso'!A392</f>
        <v>m</v>
      </c>
      <c r="B392" s="64" t="str">
        <f>'12peso'!B392</f>
        <v>m</v>
      </c>
      <c r="C392" s="64" t="str">
        <f>'12peso'!C392</f>
        <v>m</v>
      </c>
      <c r="D392" s="64"/>
      <c r="E392" s="89">
        <f>'12peso'!E392</f>
        <v>9999999</v>
      </c>
      <c r="F392" s="88">
        <f>'12peso'!F392</f>
        <v>6101051</v>
      </c>
      <c r="G392" s="39" t="str">
        <f>'12peso'!G392</f>
        <v>Oftalmológico</v>
      </c>
      <c r="H392" s="85">
        <f>'12peso'!H392*'12var'!H392/100</f>
        <v>5.1539999999999998E-5</v>
      </c>
      <c r="I392" s="85">
        <f>'12peso'!I392*'12var'!I392/100</f>
        <v>8.8816000000000003E-4</v>
      </c>
      <c r="J392" s="85">
        <f>'12peso'!J392*'12var'!J392/100</f>
        <v>4.7245000000000007E-4</v>
      </c>
      <c r="K392" s="85">
        <f>'12peso'!K392*'12var'!K392/100</f>
        <v>1.8102E-4</v>
      </c>
      <c r="L392" s="85">
        <f>'12peso'!L392*'12var'!L392/100</f>
        <v>3.0029999999999998E-4</v>
      </c>
      <c r="M392" s="85">
        <f>'12peso'!M392*'12var'!M392/100</f>
        <v>-6.8640000000000007E-5</v>
      </c>
      <c r="N392" s="85">
        <f>'12peso'!N392*'12var'!N392/100</f>
        <v>-2.2281999999999998E-4</v>
      </c>
      <c r="O392" s="85">
        <f>'12peso'!O392*'12var'!O392/100</f>
        <v>2.4678999999999999E-4</v>
      </c>
      <c r="P392" s="85">
        <f>'12peso'!P392*'12var'!P392/100</f>
        <v>-3.9950000000000001E-4</v>
      </c>
      <c r="Q392" s="85">
        <f>'12peso'!Q392*'12var'!Q392/100</f>
        <v>5.8869999999999997E-5</v>
      </c>
      <c r="R392" s="85">
        <f>'12peso'!R392*'12var'!R392/100</f>
        <v>1.5883999999999999E-4</v>
      </c>
      <c r="S392" s="85">
        <f>'12peso'!S392*'12var'!S392/100</f>
        <v>2.0824999999999999E-4</v>
      </c>
      <c r="T392" s="85">
        <f>'12peso'!T392*'12var'!T392/100</f>
        <v>2.4839999999999996E-5</v>
      </c>
      <c r="U392" s="85">
        <f>'12peso'!U392*'12var'!U392/100</f>
        <v>1.3136000000000002E-4</v>
      </c>
      <c r="V392" s="85">
        <f>'12peso'!V392*'12var'!V392/100</f>
        <v>-8.9979999999999989E-5</v>
      </c>
      <c r="W392" s="85">
        <f>'12peso'!W392*'12var'!W392/100</f>
        <v>1.0243800000000001E-3</v>
      </c>
      <c r="X392" s="85">
        <f>'12peso'!X392*'12var'!X392/100</f>
        <v>1.1056500000000001E-3</v>
      </c>
      <c r="Y392" s="85">
        <f>'12peso'!Y392*'12var'!Y392/100</f>
        <v>-2.8944999999999996E-4</v>
      </c>
      <c r="Z392" s="85">
        <f>'12peso'!Z392*'12var'!Z392/100</f>
        <v>-2.5482E-4</v>
      </c>
      <c r="AA392" s="85">
        <f>'12peso'!AA392*'12var'!AA392/100</f>
        <v>-3.6854999999999999E-4</v>
      </c>
      <c r="AB392" s="85">
        <f>'12peso'!AB392*'12var'!AB392/100</f>
        <v>2.9267999999999997E-4</v>
      </c>
      <c r="AC392" s="85">
        <f>'12peso'!AC392*'12var'!AC392/100</f>
        <v>-8.9429999999999989E-5</v>
      </c>
      <c r="AD392" s="85">
        <f>'12peso'!AD392*'12var'!AD392/100</f>
        <v>1.7776000000000001E-4</v>
      </c>
      <c r="AE392" s="85">
        <f>'12peso'!AE392*'12var'!AE392/100</f>
        <v>-4.0250000000000003E-4</v>
      </c>
      <c r="AF392" s="85">
        <f>'12peso'!AF392*'12var'!AF392/100</f>
        <v>3.0590000000000001E-4</v>
      </c>
      <c r="AG392" s="85">
        <f>'12peso'!AG392*'12var'!AG392/100</f>
        <v>2.8140000000000001E-4</v>
      </c>
      <c r="AH392" s="85">
        <f>'12peso'!AH392*'12var'!AH392/100</f>
        <v>5.607000000000001E-5</v>
      </c>
      <c r="AI392" s="85">
        <f>'12peso'!AI392*'12var'!AI392/100</f>
        <v>3.1005000000000003E-4</v>
      </c>
      <c r="AJ392" s="85">
        <f>'12peso'!AJ392*'12var'!AJ392/100</f>
        <v>2.8512000000000003E-4</v>
      </c>
      <c r="AK392" s="85">
        <f>'12peso'!AK392*'12var'!AK392/100</f>
        <v>2.2148000000000005E-4</v>
      </c>
      <c r="AL392" s="85">
        <f>'12peso'!AL392*'12var'!AL392/100</f>
        <v>-1.5800000000000002E-4</v>
      </c>
      <c r="AM392" s="85">
        <f>'12peso'!AM392*'12var'!AM392/100</f>
        <v>1.5759999999999998E-5</v>
      </c>
      <c r="AN392" s="85">
        <f>'12peso'!AN392*'12var'!AN392/100</f>
        <v>-5.0368000000000006E-4</v>
      </c>
    </row>
    <row r="393" spans="1:40" x14ac:dyDescent="0.25">
      <c r="A393" s="64">
        <f>'12peso'!A393</f>
        <v>0</v>
      </c>
      <c r="B393" s="64">
        <f>'12peso'!B393</f>
        <v>0</v>
      </c>
      <c r="C393" s="64">
        <f>'12peso'!C393</f>
        <v>0</v>
      </c>
      <c r="D393" s="64"/>
      <c r="E393" s="113">
        <f>'12peso'!E393</f>
        <v>6102000</v>
      </c>
      <c r="F393" s="114">
        <f>'12peso'!F393</f>
        <v>6102</v>
      </c>
      <c r="G393" s="99" t="str">
        <f>'12peso'!G393</f>
        <v>Produtos óticos</v>
      </c>
      <c r="H393" s="85">
        <f>'12peso'!H393*'12var'!H393/100</f>
        <v>1.2144199999999999E-3</v>
      </c>
      <c r="I393" s="85">
        <f>'12peso'!I393*'12var'!I393/100</f>
        <v>4.1426000000000006E-4</v>
      </c>
      <c r="J393" s="85">
        <f>'12peso'!J393*'12var'!J393/100</f>
        <v>1.0325E-3</v>
      </c>
      <c r="K393" s="85">
        <f>'12peso'!K393*'12var'!K393/100</f>
        <v>5.0201E-4</v>
      </c>
      <c r="L393" s="85">
        <f>'12peso'!L393*'12var'!L393/100</f>
        <v>8.8199999999999986E-4</v>
      </c>
      <c r="M393" s="85">
        <f>'12peso'!M393*'12var'!M393/100</f>
        <v>2.6433000000000001E-4</v>
      </c>
      <c r="N393" s="85">
        <f>'12peso'!N393*'12var'!N393/100</f>
        <v>1.469E-3</v>
      </c>
      <c r="O393" s="85">
        <f>'12peso'!O393*'12var'!O393/100</f>
        <v>-8.8200000000000003E-5</v>
      </c>
      <c r="P393" s="85">
        <f>'12peso'!P393*'12var'!P393/100</f>
        <v>1.19966E-3</v>
      </c>
      <c r="Q393" s="85">
        <f>'12peso'!Q393*'12var'!Q393/100</f>
        <v>1.02235E-3</v>
      </c>
      <c r="R393" s="85">
        <f>'12peso'!R393*'12var'!R393/100</f>
        <v>1.8934500000000001E-3</v>
      </c>
      <c r="S393" s="85">
        <f>'12peso'!S393*'12var'!S393/100</f>
        <v>2.3611499999999998E-3</v>
      </c>
      <c r="T393" s="85">
        <f>'12peso'!T393*'12var'!T393/100</f>
        <v>1.8072999999999997E-3</v>
      </c>
      <c r="U393" s="85">
        <f>'12peso'!U393*'12var'!U393/100</f>
        <v>1.1632000000000001E-3</v>
      </c>
      <c r="V393" s="85">
        <f>'12peso'!V393*'12var'!V393/100</f>
        <v>2.2627800000000003E-3</v>
      </c>
      <c r="W393" s="85">
        <f>'12peso'!W393*'12var'!W393/100</f>
        <v>-2.6189999999999997E-4</v>
      </c>
      <c r="X393" s="85">
        <f>'12peso'!X393*'12var'!X393/100</f>
        <v>1.7346000000000001E-4</v>
      </c>
      <c r="Y393" s="85">
        <f>'12peso'!Y393*'12var'!Y393/100</f>
        <v>1.1528E-3</v>
      </c>
      <c r="Z393" s="85">
        <f>'12peso'!Z393*'12var'!Z393/100</f>
        <v>-1.2702799999999999E-3</v>
      </c>
      <c r="AA393" s="85">
        <f>'12peso'!AA393*'12var'!AA393/100</f>
        <v>4.6542600000000003E-3</v>
      </c>
      <c r="AB393" s="85">
        <f>'12peso'!AB393*'12var'!AB393/100</f>
        <v>-6.1173E-4</v>
      </c>
      <c r="AC393" s="85">
        <f>'12peso'!AC393*'12var'!AC393/100</f>
        <v>1.70923E-3</v>
      </c>
      <c r="AD393" s="85">
        <f>'12peso'!AD393*'12var'!AD393/100</f>
        <v>1.21674E-3</v>
      </c>
      <c r="AE393" s="85">
        <f>'12peso'!AE393*'12var'!AE393/100</f>
        <v>4.3409999999999998E-4</v>
      </c>
      <c r="AF393" s="85">
        <f>'12peso'!AF393*'12var'!AF393/100</f>
        <v>2.1075099999999999E-3</v>
      </c>
      <c r="AG393" s="85">
        <f>'12peso'!AG393*'12var'!AG393/100</f>
        <v>-1.5616800000000002E-3</v>
      </c>
      <c r="AH393" s="85">
        <f>'12peso'!AH393*'12var'!AH393/100</f>
        <v>1.8862800000000002E-3</v>
      </c>
      <c r="AI393" s="85">
        <f>'12peso'!AI393*'12var'!AI393/100</f>
        <v>-2.2815999999999998E-4</v>
      </c>
      <c r="AJ393" s="85">
        <f>'12peso'!AJ393*'12var'!AJ393/100</f>
        <v>1.0184399999999998E-3</v>
      </c>
      <c r="AK393" s="85">
        <f>'12peso'!AK393*'12var'!AK393/100</f>
        <v>2.11875E-3</v>
      </c>
      <c r="AL393" s="85">
        <f>'12peso'!AL393*'12var'!AL393/100</f>
        <v>2.1821800000000001E-3</v>
      </c>
      <c r="AM393" s="85">
        <f>'12peso'!AM393*'12var'!AM393/100</f>
        <v>-7.9996000000000017E-4</v>
      </c>
      <c r="AN393" s="85">
        <f>'12peso'!AN393*'12var'!AN393/100</f>
        <v>7.954800000000001E-4</v>
      </c>
    </row>
    <row r="394" spans="1:40" x14ac:dyDescent="0.25">
      <c r="A394" s="64" t="str">
        <f>'12peso'!A394</f>
        <v>c</v>
      </c>
      <c r="B394" s="64" t="str">
        <f>'12peso'!B394</f>
        <v>d</v>
      </c>
      <c r="C394" s="64" t="str">
        <f>'12peso'!C394</f>
        <v>i</v>
      </c>
      <c r="D394" s="64"/>
      <c r="E394" s="90">
        <f>'12peso'!E394</f>
        <v>6102002</v>
      </c>
      <c r="F394" s="88">
        <f>'12peso'!F394</f>
        <v>6102002</v>
      </c>
      <c r="G394" s="39" t="str">
        <f>'12peso'!G394</f>
        <v>Armação de óculos</v>
      </c>
      <c r="H394" s="85">
        <f>'12peso'!H394*'12var'!H394/100</f>
        <v>-2.5050000000000002E-5</v>
      </c>
      <c r="I394" s="85">
        <f>'12peso'!I394*'12var'!I394/100</f>
        <v>-3.8921999999999996E-4</v>
      </c>
      <c r="J394" s="85">
        <f>'12peso'!J394*'12var'!J394/100</f>
        <v>2.1692E-4</v>
      </c>
      <c r="K394" s="85">
        <f>'12peso'!K394*'12var'!K394/100</f>
        <v>-5.94E-5</v>
      </c>
      <c r="L394" s="85">
        <f>'12peso'!L394*'12var'!L394/100</f>
        <v>2.7986999999999999E-4</v>
      </c>
      <c r="M394" s="85">
        <f>'12peso'!M394*'12var'!M394/100</f>
        <v>-4.4771999999999998E-4</v>
      </c>
      <c r="N394" s="85">
        <f>'12peso'!N394*'12var'!N394/100</f>
        <v>3.2629000000000008E-4</v>
      </c>
      <c r="O394" s="85">
        <f>'12peso'!O394*'12var'!O394/100</f>
        <v>-3.4230000000000003E-5</v>
      </c>
      <c r="P394" s="85">
        <f>'12peso'!P394*'12var'!P394/100</f>
        <v>1.3122000000000001E-4</v>
      </c>
      <c r="Q394" s="85">
        <f>'12peso'!Q394*'12var'!Q394/100</f>
        <v>4.462E-4</v>
      </c>
      <c r="R394" s="85">
        <f>'12peso'!R394*'12var'!R394/100</f>
        <v>5.6978999999999992E-4</v>
      </c>
      <c r="S394" s="85">
        <f>'12peso'!S394*'12var'!S394/100</f>
        <v>4.4988E-4</v>
      </c>
      <c r="T394" s="85">
        <f>'12peso'!T394*'12var'!T394/100</f>
        <v>-1.5679999999999999E-4</v>
      </c>
      <c r="U394" s="85">
        <f>'12peso'!U394*'12var'!U394/100</f>
        <v>6.0015999999999997E-4</v>
      </c>
      <c r="V394" s="85">
        <f>'12peso'!V394*'12var'!V394/100</f>
        <v>1.33438E-3</v>
      </c>
      <c r="W394" s="85">
        <f>'12peso'!W394*'12var'!W394/100</f>
        <v>-2.6394E-4</v>
      </c>
      <c r="X394" s="85">
        <f>'12peso'!X394*'12var'!X394/100</f>
        <v>1.4789999999999999E-5</v>
      </c>
      <c r="Y394" s="85">
        <f>'12peso'!Y394*'12var'!Y394/100</f>
        <v>5.4612000000000009E-4</v>
      </c>
      <c r="Z394" s="85">
        <f>'12peso'!Z394*'12var'!Z394/100</f>
        <v>-1.3193599999999999E-3</v>
      </c>
      <c r="AA394" s="85">
        <f>'12peso'!AA394*'12var'!AA394/100</f>
        <v>1.8885300000000002E-3</v>
      </c>
      <c r="AB394" s="85">
        <f>'12peso'!AB394*'12var'!AB394/100</f>
        <v>-9.2000000000000014E-4</v>
      </c>
      <c r="AC394" s="85">
        <f>'12peso'!AC394*'12var'!AC394/100</f>
        <v>4.9877999999999999E-4</v>
      </c>
      <c r="AD394" s="85">
        <f>'12peso'!AD394*'12var'!AD394/100</f>
        <v>9.5744999999999999E-4</v>
      </c>
      <c r="AE394" s="85">
        <f>'12peso'!AE394*'12var'!AE394/100</f>
        <v>-4.4411E-4</v>
      </c>
      <c r="AF394" s="85">
        <f>'12peso'!AF394*'12var'!AF394/100</f>
        <v>8.7541999999999991E-4</v>
      </c>
      <c r="AG394" s="85">
        <f>'12peso'!AG394*'12var'!AG394/100</f>
        <v>-8.0354999999999999E-4</v>
      </c>
      <c r="AH394" s="85">
        <f>'12peso'!AH394*'12var'!AH394/100</f>
        <v>1.026E-3</v>
      </c>
      <c r="AI394" s="85">
        <f>'12peso'!AI394*'12var'!AI394/100</f>
        <v>-3.1265000000000004E-4</v>
      </c>
      <c r="AJ394" s="85">
        <f>'12peso'!AJ394*'12var'!AJ394/100</f>
        <v>-4.9399999999999997E-4</v>
      </c>
      <c r="AK394" s="85">
        <f>'12peso'!AK394*'12var'!AK394/100</f>
        <v>3.7439999999999999E-4</v>
      </c>
      <c r="AL394" s="85">
        <f>'12peso'!AL394*'12var'!AL394/100</f>
        <v>5.3109999999999995E-4</v>
      </c>
      <c r="AM394" s="85">
        <f>'12peso'!AM394*'12var'!AM394/100</f>
        <v>-5.7474999999999996E-4</v>
      </c>
      <c r="AN394" s="85">
        <f>'12peso'!AN394*'12var'!AN394/100</f>
        <v>-6.5660000000000005E-5</v>
      </c>
    </row>
    <row r="395" spans="1:40" x14ac:dyDescent="0.25">
      <c r="A395" s="64" t="str">
        <f>'12peso'!A395</f>
        <v>c</v>
      </c>
      <c r="B395" s="64" t="str">
        <f>'12peso'!B395</f>
        <v>sd</v>
      </c>
      <c r="C395" s="64" t="str">
        <f>'12peso'!C395</f>
        <v>i</v>
      </c>
      <c r="D395" s="64"/>
      <c r="E395" s="90">
        <f>'12peso'!E395</f>
        <v>6102003</v>
      </c>
      <c r="F395" s="88">
        <f>'12peso'!F395</f>
        <v>6102003</v>
      </c>
      <c r="G395" s="39" t="str">
        <f>'12peso'!G395</f>
        <v>Óculos sem grau</v>
      </c>
      <c r="H395" s="85">
        <f>'12peso'!H395*'12var'!H395/100</f>
        <v>9.1608E-4</v>
      </c>
      <c r="I395" s="85">
        <f>'12peso'!I395*'12var'!I395/100</f>
        <v>-1.2539999999999999E-4</v>
      </c>
      <c r="J395" s="85">
        <f>'12peso'!J395*'12var'!J395/100</f>
        <v>2.5950000000000002E-4</v>
      </c>
      <c r="K395" s="85">
        <f>'12peso'!K395*'12var'!K395/100</f>
        <v>5.4028000000000008E-4</v>
      </c>
      <c r="L395" s="85">
        <f>'12peso'!L395*'12var'!L395/100</f>
        <v>-8.3040000000000005E-5</v>
      </c>
      <c r="M395" s="85">
        <f>'12peso'!M395*'12var'!M395/100</f>
        <v>-2.4767999999999996E-4</v>
      </c>
      <c r="N395" s="85">
        <f>'12peso'!N395*'12var'!N395/100</f>
        <v>6.1740000000000005E-4</v>
      </c>
      <c r="O395" s="85">
        <f>'12peso'!O395*'12var'!O395/100</f>
        <v>-6.7015E-4</v>
      </c>
      <c r="P395" s="85">
        <f>'12peso'!P395*'12var'!P395/100</f>
        <v>3.0599999999999998E-5</v>
      </c>
      <c r="Q395" s="85">
        <f>'12peso'!Q395*'12var'!Q395/100</f>
        <v>6.5910000000000014E-4</v>
      </c>
      <c r="R395" s="85">
        <f>'12peso'!R395*'12var'!R395/100</f>
        <v>3.042E-5</v>
      </c>
      <c r="S395" s="85">
        <f>'12peso'!S395*'12var'!S395/100</f>
        <v>4.8383999999999998E-4</v>
      </c>
      <c r="T395" s="85">
        <f>'12peso'!T395*'12var'!T395/100</f>
        <v>1.5175500000000001E-3</v>
      </c>
      <c r="U395" s="85">
        <f>'12peso'!U395*'12var'!U395/100</f>
        <v>7.0769999999999991E-4</v>
      </c>
      <c r="V395" s="85">
        <f>'12peso'!V395*'12var'!V395/100</f>
        <v>-8.0960000000000011E-5</v>
      </c>
      <c r="W395" s="85">
        <f>'12peso'!W395*'12var'!W395/100</f>
        <v>-2.7189E-4</v>
      </c>
      <c r="X395" s="85">
        <f>'12peso'!X395*'12var'!X395/100</f>
        <v>8.9820000000000004E-5</v>
      </c>
      <c r="Y395" s="85">
        <f>'12peso'!Y395*'12var'!Y395/100</f>
        <v>-4.0794999999999997E-4</v>
      </c>
      <c r="Z395" s="85">
        <f>'12peso'!Z395*'12var'!Z395/100</f>
        <v>3.9560000000000007E-4</v>
      </c>
      <c r="AA395" s="85">
        <f>'12peso'!AA395*'12var'!AA395/100</f>
        <v>1.84698E-3</v>
      </c>
      <c r="AB395" s="85">
        <f>'12peso'!AB395*'12var'!AB395/100</f>
        <v>-6.1549E-4</v>
      </c>
      <c r="AC395" s="85">
        <f>'12peso'!AC395*'12var'!AC395/100</f>
        <v>3.0969E-4</v>
      </c>
      <c r="AD395" s="85">
        <f>'12peso'!AD395*'12var'!AD395/100</f>
        <v>7.8684000000000002E-4</v>
      </c>
      <c r="AE395" s="85">
        <f>'12peso'!AE395*'12var'!AE395/100</f>
        <v>-8.4915000000000001E-4</v>
      </c>
      <c r="AF395" s="85">
        <f>'12peso'!AF395*'12var'!AF395/100</f>
        <v>9.1419000000000005E-4</v>
      </c>
      <c r="AG395" s="85">
        <f>'12peso'!AG395*'12var'!AG395/100</f>
        <v>2.4675000000000001E-4</v>
      </c>
      <c r="AH395" s="85">
        <f>'12peso'!AH395*'12var'!AH395/100</f>
        <v>1.0419800000000001E-3</v>
      </c>
      <c r="AI395" s="85">
        <f>'12peso'!AI395*'12var'!AI395/100</f>
        <v>-3.0535000000000002E-4</v>
      </c>
      <c r="AJ395" s="85">
        <f>'12peso'!AJ395*'12var'!AJ395/100</f>
        <v>1.5015E-3</v>
      </c>
      <c r="AK395" s="85">
        <f>'12peso'!AK395*'12var'!AK395/100</f>
        <v>-4.920000000000001E-5</v>
      </c>
      <c r="AL395" s="85">
        <f>'12peso'!AL395*'12var'!AL395/100</f>
        <v>1.3132000000000003E-3</v>
      </c>
      <c r="AM395" s="85">
        <f>'12peso'!AM395*'12var'!AM395/100</f>
        <v>-9.1356000000000011E-4</v>
      </c>
      <c r="AN395" s="85">
        <f>'12peso'!AN395*'12var'!AN395/100</f>
        <v>2.6487000000000006E-4</v>
      </c>
    </row>
    <row r="396" spans="1:40" x14ac:dyDescent="0.25">
      <c r="A396" s="64" t="str">
        <f>'12peso'!A396</f>
        <v>c</v>
      </c>
      <c r="B396" s="64" t="str">
        <f>'12peso'!B396</f>
        <v>d</v>
      </c>
      <c r="C396" s="64" t="str">
        <f>'12peso'!C396</f>
        <v>i</v>
      </c>
      <c r="D396" s="64"/>
      <c r="E396" s="90">
        <f>'12peso'!E396</f>
        <v>6102011</v>
      </c>
      <c r="F396" s="88">
        <f>'12peso'!F396</f>
        <v>6102011</v>
      </c>
      <c r="G396" s="39" t="str">
        <f>'12peso'!G396</f>
        <v>Lentes de óculos e de contato</v>
      </c>
      <c r="H396" s="85">
        <f>'12peso'!H396*'12var'!H396/100</f>
        <v>3.2660000000000002E-4</v>
      </c>
      <c r="I396" s="85">
        <f>'12peso'!I396*'12var'!I396/100</f>
        <v>9.3456000000000008E-4</v>
      </c>
      <c r="J396" s="85">
        <f>'12peso'!J396*'12var'!J396/100</f>
        <v>5.5301999999999999E-4</v>
      </c>
      <c r="K396" s="85">
        <f>'12peso'!K396*'12var'!K396/100</f>
        <v>2.8399999999999996E-5</v>
      </c>
      <c r="L396" s="85">
        <f>'12peso'!L396*'12var'!L396/100</f>
        <v>7.0549999999999996E-4</v>
      </c>
      <c r="M396" s="85">
        <f>'12peso'!M396*'12var'!M396/100</f>
        <v>9.6084000000000013E-4</v>
      </c>
      <c r="N396" s="85">
        <f>'12peso'!N396*'12var'!N396/100</f>
        <v>5.2576999999999995E-4</v>
      </c>
      <c r="O396" s="85">
        <f>'12peso'!O396*'12var'!O396/100</f>
        <v>6.1059999999999999E-4</v>
      </c>
      <c r="P396" s="85">
        <f>'12peso'!P396*'12var'!P396/100</f>
        <v>1.0365999999999999E-3</v>
      </c>
      <c r="Q396" s="85">
        <f>'12peso'!Q396*'12var'!Q396/100</f>
        <v>-8.5320000000000003E-5</v>
      </c>
      <c r="R396" s="85">
        <f>'12peso'!R396*'12var'!R396/100</f>
        <v>1.3131599999999998E-3</v>
      </c>
      <c r="S396" s="85">
        <f>'12peso'!S396*'12var'!S396/100</f>
        <v>1.44534E-3</v>
      </c>
      <c r="T396" s="85">
        <f>'12peso'!T396*'12var'!T396/100</f>
        <v>4.5439999999999993E-4</v>
      </c>
      <c r="U396" s="85">
        <f>'12peso'!U396*'12var'!U396/100</f>
        <v>-1.5532E-4</v>
      </c>
      <c r="V396" s="85">
        <f>'12peso'!V396*'12var'!V396/100</f>
        <v>1.0094399999999999E-3</v>
      </c>
      <c r="W396" s="85">
        <f>'12peso'!W396*'12var'!W396/100</f>
        <v>2.6695000000000001E-4</v>
      </c>
      <c r="X396" s="85">
        <f>'12peso'!X396*'12var'!X396/100</f>
        <v>8.4000000000000009E-5</v>
      </c>
      <c r="Y396" s="85">
        <f>'12peso'!Y396*'12var'!Y396/100</f>
        <v>1.0043999999999999E-3</v>
      </c>
      <c r="Z396" s="85">
        <f>'12peso'!Z396*'12var'!Z396/100</f>
        <v>-3.5049999999999995E-4</v>
      </c>
      <c r="AA396" s="85">
        <f>'12peso'!AA396*'12var'!AA396/100</f>
        <v>9.3666000000000018E-4</v>
      </c>
      <c r="AB396" s="85">
        <f>'12peso'!AB396*'12var'!AB396/100</f>
        <v>9.2663999999999995E-4</v>
      </c>
      <c r="AC396" s="85">
        <f>'12peso'!AC396*'12var'!AC396/100</f>
        <v>9.1520000000000002E-4</v>
      </c>
      <c r="AD396" s="85">
        <f>'12peso'!AD396*'12var'!AD396/100</f>
        <v>-5.2169999999999994E-4</v>
      </c>
      <c r="AE396" s="85">
        <f>'12peso'!AE396*'12var'!AE396/100</f>
        <v>1.7462499999999998E-3</v>
      </c>
      <c r="AF396" s="85">
        <f>'12peso'!AF396*'12var'!AF396/100</f>
        <v>3.2728999999999999E-4</v>
      </c>
      <c r="AG396" s="85">
        <f>'12peso'!AG396*'12var'!AG396/100</f>
        <v>-9.9259999999999995E-4</v>
      </c>
      <c r="AH396" s="85">
        <f>'12peso'!AH396*'12var'!AH396/100</f>
        <v>-1.8200000000000001E-4</v>
      </c>
      <c r="AI396" s="85">
        <f>'12peso'!AI396*'12var'!AI396/100</f>
        <v>3.8808000000000001E-4</v>
      </c>
      <c r="AJ396" s="85">
        <f>'12peso'!AJ396*'12var'!AJ396/100</f>
        <v>0</v>
      </c>
      <c r="AK396" s="85">
        <f>'12peso'!AK396*'12var'!AK396/100</f>
        <v>1.79732E-3</v>
      </c>
      <c r="AL396" s="85">
        <f>'12peso'!AL396*'12var'!AL396/100</f>
        <v>3.4600000000000001E-4</v>
      </c>
      <c r="AM396" s="85">
        <f>'12peso'!AM396*'12var'!AM396/100</f>
        <v>6.8011999999999999E-4</v>
      </c>
      <c r="AN396" s="85">
        <f>'12peso'!AN396*'12var'!AN396/100</f>
        <v>6.1204E-4</v>
      </c>
    </row>
    <row r="397" spans="1:40" x14ac:dyDescent="0.25">
      <c r="A397" s="64">
        <f>'12peso'!A397</f>
        <v>0</v>
      </c>
      <c r="B397" s="64">
        <f>'12peso'!B397</f>
        <v>0</v>
      </c>
      <c r="C397" s="64">
        <f>'12peso'!C397</f>
        <v>0</v>
      </c>
      <c r="D397" s="64"/>
      <c r="E397" s="113">
        <f>'12peso'!E397</f>
        <v>6200000</v>
      </c>
      <c r="F397" s="114">
        <f>'12peso'!F397</f>
        <v>62</v>
      </c>
      <c r="G397" s="99" t="str">
        <f>'12peso'!G397</f>
        <v>Serviços de saúde</v>
      </c>
      <c r="H397" s="85">
        <f>'12peso'!H397*'12var'!H397/100</f>
        <v>4.2837959999999994E-2</v>
      </c>
      <c r="I397" s="85">
        <f>'12peso'!I397*'12var'!I397/100</f>
        <v>3.3637679999999996E-2</v>
      </c>
      <c r="J397" s="85">
        <f>'12peso'!J397*'12var'!J397/100</f>
        <v>3.138146E-2</v>
      </c>
      <c r="K397" s="85">
        <f>'12peso'!K397*'12var'!K397/100</f>
        <v>3.4831059999999997E-2</v>
      </c>
      <c r="L397" s="85">
        <f>'12peso'!L397*'12var'!L397/100</f>
        <v>2.9210679999999999E-2</v>
      </c>
      <c r="M397" s="85">
        <f>'12peso'!M397*'12var'!M397/100</f>
        <v>2.8821279999999998E-2</v>
      </c>
      <c r="N397" s="85">
        <f>'12peso'!N397*'12var'!N397/100</f>
        <v>2.7075569999999997E-2</v>
      </c>
      <c r="O397" s="85">
        <f>'12peso'!O397*'12var'!O397/100</f>
        <v>2.9015870000000003E-2</v>
      </c>
      <c r="P397" s="85">
        <f>'12peso'!P397*'12var'!P397/100</f>
        <v>2.6695200000000002E-2</v>
      </c>
      <c r="Q397" s="85">
        <f>'12peso'!Q397*'12var'!Q397/100</f>
        <v>3.2889540000000002E-2</v>
      </c>
      <c r="R397" s="85">
        <f>'12peso'!R397*'12var'!R397/100</f>
        <v>2.5770960000000006E-2</v>
      </c>
      <c r="S397" s="85">
        <f>'12peso'!S397*'12var'!S397/100</f>
        <v>2.8145950000000003E-2</v>
      </c>
      <c r="T397" s="85">
        <f>'12peso'!T397*'12var'!T397/100</f>
        <v>4.3803039999999994E-2</v>
      </c>
      <c r="U397" s="85">
        <f>'12peso'!U397*'12var'!U397/100</f>
        <v>3.8586780000000001E-2</v>
      </c>
      <c r="V397" s="85">
        <f>'12peso'!V397*'12var'!V397/100</f>
        <v>3.0075570000000003E-2</v>
      </c>
      <c r="W397" s="85">
        <f>'12peso'!W397*'12var'!W397/100</f>
        <v>3.44304E-2</v>
      </c>
      <c r="X397" s="85">
        <f>'12peso'!X397*'12var'!X397/100</f>
        <v>3.2092330000000002E-2</v>
      </c>
      <c r="Y397" s="85">
        <f>'12peso'!Y397*'12var'!Y397/100</f>
        <v>2.9306840000000004E-2</v>
      </c>
      <c r="Z397" s="85">
        <f>'12peso'!Z397*'12var'!Z397/100</f>
        <v>2.8920599999999998E-2</v>
      </c>
      <c r="AA397" s="85">
        <f>'12peso'!AA397*'12var'!AA397/100</f>
        <v>4.7990250000000005E-2</v>
      </c>
      <c r="AB397" s="85">
        <f>'12peso'!AB397*'12var'!AB397/100</f>
        <v>3.7116120000000002E-2</v>
      </c>
      <c r="AC397" s="85">
        <f>'12peso'!AC397*'12var'!AC397/100</f>
        <v>3.383208E-2</v>
      </c>
      <c r="AD397" s="85">
        <f>'12peso'!AD397*'12var'!AD397/100</f>
        <v>2.9448000000000002E-2</v>
      </c>
      <c r="AE397" s="85">
        <f>'12peso'!AE397*'12var'!AE397/100</f>
        <v>2.8976080000000001E-2</v>
      </c>
      <c r="AF397" s="85">
        <f>'12peso'!AF397*'12var'!AF397/100</f>
        <v>4.8930999999999995E-2</v>
      </c>
      <c r="AG397" s="85">
        <f>'12peso'!AG397*'12var'!AG397/100</f>
        <v>2.8998499999999997E-2</v>
      </c>
      <c r="AH397" s="85">
        <f>'12peso'!AH397*'12var'!AH397/100</f>
        <v>3.6316240000000007E-2</v>
      </c>
      <c r="AI397" s="85">
        <f>'12peso'!AI397*'12var'!AI397/100</f>
        <v>3.7227839999999998E-2</v>
      </c>
      <c r="AJ397" s="85">
        <f>'12peso'!AJ397*'12var'!AJ397/100</f>
        <v>3.1388159999999998E-2</v>
      </c>
      <c r="AK397" s="85">
        <f>'12peso'!AK397*'12var'!AK397/100</f>
        <v>3.4897209999999998E-2</v>
      </c>
      <c r="AL397" s="85">
        <f>'12peso'!AL397*'12var'!AL397/100</f>
        <v>3.3524680000000001E-2</v>
      </c>
      <c r="AM397" s="85">
        <f>'12peso'!AM397*'12var'!AM397/100</f>
        <v>3.6223330000000005E-2</v>
      </c>
      <c r="AN397" s="85">
        <f>'12peso'!AN397*'12var'!AN397/100</f>
        <v>3.4404779999999996E-2</v>
      </c>
    </row>
    <row r="398" spans="1:40" x14ac:dyDescent="0.25">
      <c r="A398" s="64">
        <f>'12peso'!A398</f>
        <v>0</v>
      </c>
      <c r="B398" s="64">
        <f>'12peso'!B398</f>
        <v>0</v>
      </c>
      <c r="C398" s="64">
        <f>'12peso'!C398</f>
        <v>0</v>
      </c>
      <c r="D398" s="64"/>
      <c r="E398" s="113">
        <f>'12peso'!E398</f>
        <v>6201000</v>
      </c>
      <c r="F398" s="114">
        <f>'12peso'!F398</f>
        <v>6201</v>
      </c>
      <c r="G398" s="99" t="str">
        <f>'12peso'!G398</f>
        <v>Serviços médicos e dentários</v>
      </c>
      <c r="H398" s="85">
        <f>'12peso'!H398*'12var'!H398/100</f>
        <v>2.0291879999999998E-2</v>
      </c>
      <c r="I398" s="85">
        <f>'12peso'!I398*'12var'!I398/100</f>
        <v>9.8671799999999997E-3</v>
      </c>
      <c r="J398" s="85">
        <f>'12peso'!J398*'12var'!J398/100</f>
        <v>1.1814880000000002E-2</v>
      </c>
      <c r="K398" s="85">
        <f>'12peso'!K398*'12var'!K398/100</f>
        <v>1.1391220000000001E-2</v>
      </c>
      <c r="L398" s="85">
        <f>'12peso'!L398*'12var'!L398/100</f>
        <v>7.1643100000000001E-3</v>
      </c>
      <c r="M398" s="85">
        <f>'12peso'!M398*'12var'!M398/100</f>
        <v>7.2930000000000009E-3</v>
      </c>
      <c r="N398" s="85">
        <f>'12peso'!N398*'12var'!N398/100</f>
        <v>6.2581999999999994E-3</v>
      </c>
      <c r="O398" s="85">
        <f>'12peso'!O398*'12var'!O398/100</f>
        <v>6.6997200000000002E-3</v>
      </c>
      <c r="P398" s="85">
        <f>'12peso'!P398*'12var'!P398/100</f>
        <v>4.0070999999999996E-3</v>
      </c>
      <c r="Q398" s="85">
        <f>'12peso'!Q398*'12var'!Q398/100</f>
        <v>1.1782900000000001E-2</v>
      </c>
      <c r="R398" s="85">
        <f>'12peso'!R398*'12var'!R398/100</f>
        <v>2.4989500000000002E-3</v>
      </c>
      <c r="S398" s="85">
        <f>'12peso'!S398*'12var'!S398/100</f>
        <v>2.8147599999999999E-3</v>
      </c>
      <c r="T398" s="85">
        <f>'12peso'!T398*'12var'!T398/100</f>
        <v>1.594404E-2</v>
      </c>
      <c r="U398" s="85">
        <f>'12peso'!U398*'12var'!U398/100</f>
        <v>1.5176E-2</v>
      </c>
      <c r="V398" s="85">
        <f>'12peso'!V398*'12var'!V398/100</f>
        <v>8.0844999999999997E-3</v>
      </c>
      <c r="W398" s="85">
        <f>'12peso'!W398*'12var'!W398/100</f>
        <v>1.303526E-2</v>
      </c>
      <c r="X398" s="85">
        <f>'12peso'!X398*'12var'!X398/100</f>
        <v>8.2665000000000013E-3</v>
      </c>
      <c r="Y398" s="85">
        <f>'12peso'!Y398*'12var'!Y398/100</f>
        <v>6.3064799999999997E-3</v>
      </c>
      <c r="Z398" s="85">
        <f>'12peso'!Z398*'12var'!Z398/100</f>
        <v>7.4363300000000014E-3</v>
      </c>
      <c r="AA398" s="85">
        <f>'12peso'!AA398*'12var'!AA398/100</f>
        <v>1.530016E-2</v>
      </c>
      <c r="AB398" s="85">
        <f>'12peso'!AB398*'12var'!AB398/100</f>
        <v>6.8905600000000004E-3</v>
      </c>
      <c r="AC398" s="85">
        <f>'12peso'!AC398*'12var'!AC398/100</f>
        <v>8.6070000000000001E-3</v>
      </c>
      <c r="AD398" s="85">
        <f>'12peso'!AD398*'12var'!AD398/100</f>
        <v>3.6310400000000003E-3</v>
      </c>
      <c r="AE398" s="85">
        <f>'12peso'!AE398*'12var'!AE398/100</f>
        <v>3.6233600000000004E-3</v>
      </c>
      <c r="AF398" s="85">
        <f>'12peso'!AF398*'12var'!AF398/100</f>
        <v>2.0026780000000001E-2</v>
      </c>
      <c r="AG398" s="85">
        <f>'12peso'!AG398*'12var'!AG398/100</f>
        <v>7.1731800000000004E-3</v>
      </c>
      <c r="AH398" s="85">
        <f>'12peso'!AH398*'12var'!AH398/100</f>
        <v>9.1015999999999996E-3</v>
      </c>
      <c r="AI398" s="85">
        <f>'12peso'!AI398*'12var'!AI398/100</f>
        <v>9.4321200000000004E-3</v>
      </c>
      <c r="AJ398" s="85">
        <f>'12peso'!AJ398*'12var'!AJ398/100</f>
        <v>4.21134E-3</v>
      </c>
      <c r="AK398" s="85">
        <f>'12peso'!AK398*'12var'!AK398/100</f>
        <v>7.3937500000000001E-3</v>
      </c>
      <c r="AL398" s="85">
        <f>'12peso'!AL398*'12var'!AL398/100</f>
        <v>7.6400100000000018E-3</v>
      </c>
      <c r="AM398" s="85">
        <f>'12peso'!AM398*'12var'!AM398/100</f>
        <v>4.5900000000000003E-3</v>
      </c>
      <c r="AN398" s="85">
        <f>'12peso'!AN398*'12var'!AN398/100</f>
        <v>7.0125600000000001E-3</v>
      </c>
    </row>
    <row r="399" spans="1:40" x14ac:dyDescent="0.25">
      <c r="A399" s="64" t="str">
        <f>'12peso'!A399</f>
        <v>nc</v>
      </c>
      <c r="B399" s="64" t="str">
        <f>'12peso'!B399</f>
        <v>s</v>
      </c>
      <c r="C399" s="64" t="str">
        <f>'12peso'!C399</f>
        <v>s</v>
      </c>
      <c r="D399" s="64"/>
      <c r="E399" s="90">
        <f>'12peso'!E399</f>
        <v>6201002</v>
      </c>
      <c r="F399" s="88">
        <f>'12peso'!F399</f>
        <v>6201002</v>
      </c>
      <c r="G399" s="39" t="str">
        <f>'12peso'!G399</f>
        <v>Médico</v>
      </c>
      <c r="H399" s="85">
        <f>'12peso'!H399*'12var'!H399/100</f>
        <v>9.0644100000000002E-3</v>
      </c>
      <c r="I399" s="85">
        <f>'12peso'!I399*'12var'!I399/100</f>
        <v>3.8274599999999995E-3</v>
      </c>
      <c r="J399" s="85">
        <f>'12peso'!J399*'12var'!J399/100</f>
        <v>4.9009999999999991E-3</v>
      </c>
      <c r="K399" s="85">
        <f>'12peso'!K399*'12var'!K399/100</f>
        <v>5.1168000000000003E-3</v>
      </c>
      <c r="L399" s="85">
        <f>'12peso'!L399*'12var'!L399/100</f>
        <v>3.0022999999999998E-3</v>
      </c>
      <c r="M399" s="85">
        <f>'12peso'!M399*'12var'!M399/100</f>
        <v>3.9569200000000001E-3</v>
      </c>
      <c r="N399" s="85">
        <f>'12peso'!N399*'12var'!N399/100</f>
        <v>3.0358999999999998E-3</v>
      </c>
      <c r="O399" s="85">
        <f>'12peso'!O399*'12var'!O399/100</f>
        <v>2.04309E-3</v>
      </c>
      <c r="P399" s="85">
        <f>'12peso'!P399*'12var'!P399/100</f>
        <v>1.0442399999999999E-3</v>
      </c>
      <c r="Q399" s="85">
        <f>'12peso'!Q399*'12var'!Q399/100</f>
        <v>7.5862500000000001E-3</v>
      </c>
      <c r="R399" s="85">
        <f>'12peso'!R399*'12var'!R399/100</f>
        <v>7.0160000000000003E-4</v>
      </c>
      <c r="S399" s="85">
        <f>'12peso'!S399*'12var'!S399/100</f>
        <v>9.1685999999999992E-4</v>
      </c>
      <c r="T399" s="85">
        <f>'12peso'!T399*'12var'!T399/100</f>
        <v>8.9424599999999993E-3</v>
      </c>
      <c r="U399" s="85">
        <f>'12peso'!U399*'12var'!U399/100</f>
        <v>5.84535E-3</v>
      </c>
      <c r="V399" s="85">
        <f>'12peso'!V399*'12var'!V399/100</f>
        <v>3.6735799999999996E-3</v>
      </c>
      <c r="W399" s="85">
        <f>'12peso'!W399*'12var'!W399/100</f>
        <v>5.5525000000000001E-3</v>
      </c>
      <c r="X399" s="85">
        <f>'12peso'!X399*'12var'!X399/100</f>
        <v>5.1439499999999996E-3</v>
      </c>
      <c r="Y399" s="85">
        <f>'12peso'!Y399*'12var'!Y399/100</f>
        <v>1.84746E-3</v>
      </c>
      <c r="Z399" s="85">
        <f>'12peso'!Z399*'12var'!Z399/100</f>
        <v>2.8431899999999998E-3</v>
      </c>
      <c r="AA399" s="85">
        <f>'12peso'!AA399*'12var'!AA399/100</f>
        <v>6.0849400000000005E-3</v>
      </c>
      <c r="AB399" s="85">
        <f>'12peso'!AB399*'12var'!AB399/100</f>
        <v>3.1684799999999996E-3</v>
      </c>
      <c r="AC399" s="85">
        <f>'12peso'!AC399*'12var'!AC399/100</f>
        <v>3.6864000000000003E-3</v>
      </c>
      <c r="AD399" s="85">
        <f>'12peso'!AD399*'12var'!AD399/100</f>
        <v>2.03236E-3</v>
      </c>
      <c r="AE399" s="85">
        <f>'12peso'!AE399*'12var'!AE399/100</f>
        <v>1.1076E-3</v>
      </c>
      <c r="AF399" s="85">
        <f>'12peso'!AF399*'12var'!AF399/100</f>
        <v>8.3736000000000001E-3</v>
      </c>
      <c r="AG399" s="85">
        <f>'12peso'!AG399*'12var'!AG399/100</f>
        <v>4.0488799999999995E-3</v>
      </c>
      <c r="AH399" s="85">
        <f>'12peso'!AH399*'12var'!AH399/100</f>
        <v>6.0390399999999999E-3</v>
      </c>
      <c r="AI399" s="85">
        <f>'12peso'!AI399*'12var'!AI399/100</f>
        <v>7.4828800000000008E-3</v>
      </c>
      <c r="AJ399" s="85">
        <f>'12peso'!AJ399*'12var'!AJ399/100</f>
        <v>6.2101000000000007E-4</v>
      </c>
      <c r="AK399" s="85">
        <f>'12peso'!AK399*'12var'!AK399/100</f>
        <v>2.8566000000000004E-3</v>
      </c>
      <c r="AL399" s="85">
        <f>'12peso'!AL399*'12var'!AL399/100</f>
        <v>1.52608E-3</v>
      </c>
      <c r="AM399" s="85">
        <f>'12peso'!AM399*'12var'!AM399/100</f>
        <v>3.2059500000000004E-3</v>
      </c>
      <c r="AN399" s="85">
        <f>'12peso'!AN399*'12var'!AN399/100</f>
        <v>1.8259000000000001E-3</v>
      </c>
    </row>
    <row r="400" spans="1:40" x14ac:dyDescent="0.25">
      <c r="A400" s="64" t="str">
        <f>'12peso'!A400</f>
        <v>nc</v>
      </c>
      <c r="B400" s="64" t="str">
        <f>'12peso'!B400</f>
        <v>s</v>
      </c>
      <c r="C400" s="64" t="str">
        <f>'12peso'!C400</f>
        <v>s</v>
      </c>
      <c r="D400" s="64"/>
      <c r="E400" s="90">
        <f>'12peso'!E400</f>
        <v>6201003</v>
      </c>
      <c r="F400" s="88">
        <f>'12peso'!F400</f>
        <v>6201003</v>
      </c>
      <c r="G400" s="39" t="str">
        <f>'12peso'!G400</f>
        <v>Dentista</v>
      </c>
      <c r="H400" s="85">
        <f>'12peso'!H400*'12var'!H400/100</f>
        <v>7.8372000000000008E-3</v>
      </c>
      <c r="I400" s="85">
        <f>'12peso'!I400*'12var'!I400/100</f>
        <v>4.9380800000000009E-3</v>
      </c>
      <c r="J400" s="85">
        <f>'12peso'!J400*'12var'!J400/100</f>
        <v>4.9272900000000008E-3</v>
      </c>
      <c r="K400" s="85">
        <f>'12peso'!K400*'12var'!K400/100</f>
        <v>4.165470000000001E-3</v>
      </c>
      <c r="L400" s="85">
        <f>'12peso'!L400*'12var'!L400/100</f>
        <v>2.7407299999999994E-3</v>
      </c>
      <c r="M400" s="85">
        <f>'12peso'!M400*'12var'!M400/100</f>
        <v>2.3865900000000001E-3</v>
      </c>
      <c r="N400" s="85">
        <f>'12peso'!N400*'12var'!N400/100</f>
        <v>1.67388E-3</v>
      </c>
      <c r="O400" s="85">
        <f>'12peso'!O400*'12var'!O400/100</f>
        <v>1.6731399999999998E-3</v>
      </c>
      <c r="P400" s="85">
        <f>'12peso'!P400*'12var'!P400/100</f>
        <v>2.3057099999999999E-3</v>
      </c>
      <c r="Q400" s="85">
        <f>'12peso'!Q400*'12var'!Q400/100</f>
        <v>2.3498800000000004E-3</v>
      </c>
      <c r="R400" s="85">
        <f>'12peso'!R400*'12var'!R400/100</f>
        <v>3.1612000000000003E-4</v>
      </c>
      <c r="S400" s="85">
        <f>'12peso'!S400*'12var'!S400/100</f>
        <v>5.3903999999999996E-4</v>
      </c>
      <c r="T400" s="85">
        <f>'12peso'!T400*'12var'!T400/100</f>
        <v>4.5532799999999998E-3</v>
      </c>
      <c r="U400" s="85">
        <f>'12peso'!U400*'12var'!U400/100</f>
        <v>6.0805600000000005E-3</v>
      </c>
      <c r="V400" s="85">
        <f>'12peso'!V400*'12var'!V400/100</f>
        <v>2.7023999999999998E-3</v>
      </c>
      <c r="W400" s="85">
        <f>'12peso'!W400*'12var'!W400/100</f>
        <v>4.6452999999999998E-3</v>
      </c>
      <c r="X400" s="85">
        <f>'12peso'!X400*'12var'!X400/100</f>
        <v>2.2650000000000001E-3</v>
      </c>
      <c r="Y400" s="85">
        <f>'12peso'!Y400*'12var'!Y400/100</f>
        <v>2.3592399999999999E-3</v>
      </c>
      <c r="Z400" s="85">
        <f>'12peso'!Z400*'12var'!Z400/100</f>
        <v>4.2769999999999996E-3</v>
      </c>
      <c r="AA400" s="85">
        <f>'12peso'!AA400*'12var'!AA400/100</f>
        <v>7.7128800000000001E-3</v>
      </c>
      <c r="AB400" s="85">
        <f>'12peso'!AB400*'12var'!AB400/100</f>
        <v>1.3505299999999997E-3</v>
      </c>
      <c r="AC400" s="85">
        <f>'12peso'!AC400*'12var'!AC400/100</f>
        <v>4.42225E-3</v>
      </c>
      <c r="AD400" s="85">
        <f>'12peso'!AD400*'12var'!AD400/100</f>
        <v>3.7376E-4</v>
      </c>
      <c r="AE400" s="85">
        <f>'12peso'!AE400*'12var'!AE400/100</f>
        <v>1.72124E-3</v>
      </c>
      <c r="AF400" s="85">
        <f>'12peso'!AF400*'12var'!AF400/100</f>
        <v>7.0364700000000004E-3</v>
      </c>
      <c r="AG400" s="85">
        <f>'12peso'!AG400*'12var'!AG400/100</f>
        <v>1.99606E-3</v>
      </c>
      <c r="AH400" s="85">
        <f>'12peso'!AH400*'12var'!AH400/100</f>
        <v>1.8057000000000001E-3</v>
      </c>
      <c r="AI400" s="85">
        <f>'12peso'!AI400*'12var'!AI400/100</f>
        <v>1.42786E-3</v>
      </c>
      <c r="AJ400" s="85">
        <f>'12peso'!AJ400*'12var'!AJ400/100</f>
        <v>2.6162999999999998E-3</v>
      </c>
      <c r="AK400" s="85">
        <f>'12peso'!AK400*'12var'!AK400/100</f>
        <v>3.86148E-3</v>
      </c>
      <c r="AL400" s="85">
        <f>'12peso'!AL400*'12var'!AL400/100</f>
        <v>3.6474300000000006E-3</v>
      </c>
      <c r="AM400" s="85">
        <f>'12peso'!AM400*'12var'!AM400/100</f>
        <v>1.1627499999999999E-3</v>
      </c>
      <c r="AN400" s="85">
        <f>'12peso'!AN400*'12var'!AN400/100</f>
        <v>4.0946400000000001E-3</v>
      </c>
    </row>
    <row r="401" spans="1:40" x14ac:dyDescent="0.25">
      <c r="A401" s="64" t="str">
        <f>'12peso'!A401</f>
        <v>c</v>
      </c>
      <c r="B401" s="64" t="str">
        <f>'12peso'!B401</f>
        <v>sd</v>
      </c>
      <c r="C401" s="64" t="str">
        <f>'12peso'!C401</f>
        <v>i</v>
      </c>
      <c r="D401" s="64"/>
      <c r="E401" s="90">
        <f>'12peso'!E401</f>
        <v>6201005</v>
      </c>
      <c r="F401" s="88">
        <f>'12peso'!F401</f>
        <v>6201005</v>
      </c>
      <c r="G401" s="39" t="str">
        <f>'12peso'!G401</f>
        <v>Aparelho ortodôntico</v>
      </c>
      <c r="H401" s="85">
        <f>'12peso'!H401*'12var'!H401/100</f>
        <v>7.8672000000000008E-4</v>
      </c>
      <c r="I401" s="85">
        <f>'12peso'!I401*'12var'!I401/100</f>
        <v>3.6845999999999998E-4</v>
      </c>
      <c r="J401" s="85">
        <f>'12peso'!J401*'12var'!J401/100</f>
        <v>9.1120000000000003E-4</v>
      </c>
      <c r="K401" s="85">
        <f>'12peso'!K401*'12var'!K401/100</f>
        <v>1.1967999999999999E-4</v>
      </c>
      <c r="L401" s="85">
        <f>'12peso'!L401*'12var'!L401/100</f>
        <v>6.3296999999999995E-4</v>
      </c>
      <c r="M401" s="85">
        <f>'12peso'!M401*'12var'!M401/100</f>
        <v>1.5834000000000001E-4</v>
      </c>
      <c r="N401" s="85">
        <f>'12peso'!N401*'12var'!N401/100</f>
        <v>2.7350000000000001E-5</v>
      </c>
      <c r="O401" s="85">
        <f>'12peso'!O401*'12var'!O401/100</f>
        <v>7.0850000000000001E-5</v>
      </c>
      <c r="P401" s="85">
        <f>'12peso'!P401*'12var'!P401/100</f>
        <v>5.3855999999999999E-4</v>
      </c>
      <c r="Q401" s="85">
        <f>'12peso'!Q401*'12var'!Q401/100</f>
        <v>4.4307E-4</v>
      </c>
      <c r="R401" s="85">
        <f>'12peso'!R401*'12var'!R401/100</f>
        <v>5.9184000000000005E-4</v>
      </c>
      <c r="S401" s="85">
        <f>'12peso'!S401*'12var'!S401/100</f>
        <v>4.6284000000000001E-4</v>
      </c>
      <c r="T401" s="85">
        <f>'12peso'!T401*'12var'!T401/100</f>
        <v>1.1460800000000001E-3</v>
      </c>
      <c r="U401" s="85">
        <f>'12peso'!U401*'12var'!U401/100</f>
        <v>5.1894000000000007E-4</v>
      </c>
      <c r="V401" s="85">
        <f>'12peso'!V401*'12var'!V401/100</f>
        <v>2.2959999999999997E-4</v>
      </c>
      <c r="W401" s="85">
        <f>'12peso'!W401*'12var'!W401/100</f>
        <v>8.2879999999999998E-4</v>
      </c>
      <c r="X401" s="85">
        <f>'12peso'!X401*'12var'!X401/100</f>
        <v>3.0510000000000004E-4</v>
      </c>
      <c r="Y401" s="85">
        <f>'12peso'!Y401*'12var'!Y401/100</f>
        <v>4.5927000000000001E-4</v>
      </c>
      <c r="Z401" s="85">
        <f>'12peso'!Z401*'12var'!Z401/100</f>
        <v>-2.3939999999999999E-4</v>
      </c>
      <c r="AA401" s="85">
        <f>'12peso'!AA401*'12var'!AA401/100</f>
        <v>2.1546E-4</v>
      </c>
      <c r="AB401" s="85">
        <f>'12peso'!AB401*'12var'!AB401/100</f>
        <v>-3.7422000000000003E-4</v>
      </c>
      <c r="AC401" s="85">
        <f>'12peso'!AC401*'12var'!AC401/100</f>
        <v>6.1709999999999998E-4</v>
      </c>
      <c r="AD401" s="85">
        <f>'12peso'!AD401*'12var'!AD401/100</f>
        <v>4.7375999999999994E-4</v>
      </c>
      <c r="AE401" s="85">
        <f>'12peso'!AE401*'12var'!AE401/100</f>
        <v>3.2827999999999997E-4</v>
      </c>
      <c r="AF401" s="85">
        <f>'12peso'!AF401*'12var'!AF401/100</f>
        <v>5.7368000000000002E-4</v>
      </c>
      <c r="AG401" s="85">
        <f>'12peso'!AG401*'12var'!AG401/100</f>
        <v>8.9490000000000001E-4</v>
      </c>
      <c r="AH401" s="85">
        <f>'12peso'!AH401*'12var'!AH401/100</f>
        <v>6.3249999999999992E-5</v>
      </c>
      <c r="AI401" s="85">
        <f>'12peso'!AI401*'12var'!AI401/100</f>
        <v>-5.7000000000000005E-6</v>
      </c>
      <c r="AJ401" s="85">
        <f>'12peso'!AJ401*'12var'!AJ401/100</f>
        <v>1.1999199999999999E-3</v>
      </c>
      <c r="AK401" s="85">
        <f>'12peso'!AK401*'12var'!AK401/100</f>
        <v>-8.064E-5</v>
      </c>
      <c r="AL401" s="85">
        <f>'12peso'!AL401*'12var'!AL401/100</f>
        <v>8.5950000000000002E-4</v>
      </c>
      <c r="AM401" s="85">
        <f>'12peso'!AM401*'12var'!AM401/100</f>
        <v>1.74E-4</v>
      </c>
      <c r="AN401" s="85">
        <f>'12peso'!AN401*'12var'!AN401/100</f>
        <v>1.0632300000000001E-3</v>
      </c>
    </row>
    <row r="402" spans="1:40" x14ac:dyDescent="0.25">
      <c r="A402" s="64" t="str">
        <f>'12peso'!A402</f>
        <v>c</v>
      </c>
      <c r="B402" s="64" t="str">
        <f>'12peso'!B402</f>
        <v>sd</v>
      </c>
      <c r="C402" s="64" t="str">
        <f>'12peso'!C402</f>
        <v>i</v>
      </c>
      <c r="D402" s="64"/>
      <c r="E402" s="118">
        <f>'12peso'!E402</f>
        <v>6201006</v>
      </c>
      <c r="F402" s="88">
        <f>'12peso'!F402</f>
        <v>6201006</v>
      </c>
      <c r="G402" s="39" t="str">
        <f>'12peso'!G402</f>
        <v>Artigos ortopédicos</v>
      </c>
      <c r="H402" s="85">
        <f>'12peso'!H402*'12var'!H402/100</f>
        <v>1.1247999999999999E-4</v>
      </c>
      <c r="I402" s="85">
        <f>'12peso'!I402*'12var'!I402/100</f>
        <v>1.755E-5</v>
      </c>
      <c r="J402" s="85">
        <f>'12peso'!J402*'12var'!J402/100</f>
        <v>3.0800000000000003E-5</v>
      </c>
      <c r="K402" s="85">
        <f>'12peso'!K402*'12var'!K402/100</f>
        <v>6.6000000000000005E-5</v>
      </c>
      <c r="L402" s="85">
        <f>'12peso'!L402*'12var'!L402/100</f>
        <v>8.6000000000000003E-5</v>
      </c>
      <c r="M402" s="85">
        <f>'12peso'!M402*'12var'!M402/100</f>
        <v>9.1020000000000006E-5</v>
      </c>
      <c r="N402" s="85">
        <f>'12peso'!N402*'12var'!N402/100</f>
        <v>2.1419999999999998E-5</v>
      </c>
      <c r="O402" s="85">
        <f>'12peso'!O402*'12var'!O402/100</f>
        <v>1.008E-5</v>
      </c>
      <c r="P402" s="85">
        <f>'12peso'!P402*'12var'!P402/100</f>
        <v>0</v>
      </c>
      <c r="Q402" s="85">
        <f>'12peso'!Q402*'12var'!Q402/100</f>
        <v>5.2499999999999995E-5</v>
      </c>
      <c r="R402" s="85">
        <f>'12peso'!R402*'12var'!R402/100</f>
        <v>3.8219999999999997E-5</v>
      </c>
      <c r="S402" s="85">
        <f>'12peso'!S402*'12var'!S402/100</f>
        <v>-8.2319999999999998E-5</v>
      </c>
      <c r="T402" s="85">
        <f>'12peso'!T402*'12var'!T402/100</f>
        <v>2.3370000000000002E-5</v>
      </c>
      <c r="U402" s="85">
        <f>'12peso'!U402*'12var'!U402/100</f>
        <v>4.9200000000000003E-6</v>
      </c>
      <c r="V402" s="85">
        <f>'12peso'!V402*'12var'!V402/100</f>
        <v>8.2000000000000011E-6</v>
      </c>
      <c r="W402" s="85">
        <f>'12peso'!W402*'12var'!W402/100</f>
        <v>-2.16E-5</v>
      </c>
      <c r="X402" s="85">
        <f>'12peso'!X402*'12var'!X402/100</f>
        <v>3.4399999999999996E-5</v>
      </c>
      <c r="Y402" s="85">
        <f>'12peso'!Y402*'12var'!Y402/100</f>
        <v>3.4799999999999999E-5</v>
      </c>
      <c r="Z402" s="85">
        <f>'12peso'!Z402*'12var'!Z402/100</f>
        <v>-2.1200000000000004E-5</v>
      </c>
      <c r="AA402" s="85">
        <f>'12peso'!AA402*'12var'!AA402/100</f>
        <v>4.4000000000000002E-6</v>
      </c>
      <c r="AB402" s="85">
        <f>'12peso'!AB402*'12var'!AB402/100</f>
        <v>-4.2400000000000007E-5</v>
      </c>
      <c r="AC402" s="85">
        <f>'12peso'!AC402*'12var'!AC402/100</f>
        <v>1.24E-5</v>
      </c>
      <c r="AD402" s="85">
        <f>'12peso'!AD402*'12var'!AD402/100</f>
        <v>1.3805999999999999E-4</v>
      </c>
      <c r="AE402" s="85">
        <f>'12peso'!AE402*'12var'!AE402/100</f>
        <v>-2.2140000000000001E-5</v>
      </c>
      <c r="AF402" s="85">
        <f>'12peso'!AF402*'12var'!AF402/100</f>
        <v>-1.152E-5</v>
      </c>
      <c r="AG402" s="85">
        <f>'12peso'!AG402*'12var'!AG402/100</f>
        <v>3.7759999999999998E-5</v>
      </c>
      <c r="AH402" s="85">
        <f>'12peso'!AH402*'12var'!AH402/100</f>
        <v>3.4560000000000001E-5</v>
      </c>
      <c r="AI402" s="85">
        <f>'12peso'!AI402*'12var'!AI402/100</f>
        <v>-3.0720000000000004E-5</v>
      </c>
      <c r="AJ402" s="85">
        <f>'12peso'!AJ402*'12var'!AJ402/100</f>
        <v>3.5840000000000002E-5</v>
      </c>
      <c r="AK402" s="85">
        <f>'12peso'!AK402*'12var'!AK402/100</f>
        <v>1.7280000000000001E-5</v>
      </c>
      <c r="AL402" s="85">
        <f>'12peso'!AL402*'12var'!AL402/100</f>
        <v>1.2480000000000002E-5</v>
      </c>
      <c r="AM402" s="85">
        <f>'12peso'!AM402*'12var'!AM402/100</f>
        <v>-8.8640000000000005E-5</v>
      </c>
      <c r="AN402" s="85">
        <f>'12peso'!AN402*'12var'!AN402/100</f>
        <v>-1.24E-5</v>
      </c>
    </row>
    <row r="403" spans="1:40" x14ac:dyDescent="0.25">
      <c r="A403" s="64" t="str">
        <f>'12peso'!A403</f>
        <v>nc</v>
      </c>
      <c r="B403" s="64" t="str">
        <f>'12peso'!B403</f>
        <v>s</v>
      </c>
      <c r="C403" s="64" t="str">
        <f>'12peso'!C403</f>
        <v>s</v>
      </c>
      <c r="D403" s="64"/>
      <c r="E403" s="91">
        <f>'12peso'!E403</f>
        <v>6201008</v>
      </c>
      <c r="F403" s="88">
        <f>'12peso'!F403</f>
        <v>6201007</v>
      </c>
      <c r="G403" s="39" t="str">
        <f>'12peso'!G403</f>
        <v>Fisioterapeuta</v>
      </c>
      <c r="H403" s="85">
        <f>'12peso'!H403*'12var'!H403/100</f>
        <v>1.83034E-3</v>
      </c>
      <c r="I403" s="85">
        <f>'12peso'!I403*'12var'!I403/100</f>
        <v>1.9039999999999997E-4</v>
      </c>
      <c r="J403" s="85">
        <f>'12peso'!J403*'12var'!J403/100</f>
        <v>-2.1177000000000001E-4</v>
      </c>
      <c r="K403" s="85">
        <f>'12peso'!K403*'12var'!K403/100</f>
        <v>1.2659399999999999E-3</v>
      </c>
      <c r="L403" s="85">
        <f>'12peso'!L403*'12var'!L403/100</f>
        <v>8.6900000000000009E-4</v>
      </c>
      <c r="M403" s="85">
        <f>'12peso'!M403*'12var'!M403/100</f>
        <v>8.9120000000000001E-5</v>
      </c>
      <c r="N403" s="85">
        <f>'12peso'!N403*'12var'!N403/100</f>
        <v>9.0396000000000009E-4</v>
      </c>
      <c r="O403" s="85">
        <f>'12peso'!O403*'12var'!O403/100</f>
        <v>1.3503500000000002E-3</v>
      </c>
      <c r="P403" s="85">
        <f>'12peso'!P403*'12var'!P403/100</f>
        <v>-2.1311999999999997E-4</v>
      </c>
      <c r="Q403" s="85">
        <f>'12peso'!Q403*'12var'!Q403/100</f>
        <v>6.5664999999999983E-4</v>
      </c>
      <c r="R403" s="85">
        <f>'12peso'!R403*'12var'!R403/100</f>
        <v>7.4750000000000012E-4</v>
      </c>
      <c r="S403" s="85">
        <f>'12peso'!S403*'12var'!S403/100</f>
        <v>4.2846000000000003E-4</v>
      </c>
      <c r="T403" s="85">
        <f>'12peso'!T403*'12var'!T403/100</f>
        <v>8.0480999999999999E-4</v>
      </c>
      <c r="U403" s="85">
        <f>'12peso'!U403*'12var'!U403/100</f>
        <v>1.01268E-3</v>
      </c>
      <c r="V403" s="85">
        <f>'12peso'!V403*'12var'!V403/100</f>
        <v>9.7184999999999991E-4</v>
      </c>
      <c r="W403" s="85">
        <f>'12peso'!W403*'12var'!W403/100</f>
        <v>3.9932000000000005E-4</v>
      </c>
      <c r="X403" s="85">
        <f>'12peso'!X403*'12var'!X403/100</f>
        <v>0</v>
      </c>
      <c r="Y403" s="85">
        <f>'12peso'!Y403*'12var'!Y403/100</f>
        <v>4.2839999999999995E-4</v>
      </c>
      <c r="Z403" s="85">
        <f>'12peso'!Z403*'12var'!Z403/100</f>
        <v>6.1491000000000009E-4</v>
      </c>
      <c r="AA403" s="85">
        <f>'12peso'!AA403*'12var'!AA403/100</f>
        <v>5.4270000000000002E-4</v>
      </c>
      <c r="AB403" s="85">
        <f>'12peso'!AB403*'12var'!AB403/100</f>
        <v>1.46894E-3</v>
      </c>
      <c r="AC403" s="85">
        <f>'12peso'!AC403*'12var'!AC403/100</f>
        <v>-8.0470000000000007E-5</v>
      </c>
      <c r="AD403" s="85">
        <f>'12peso'!AD403*'12var'!AD403/100</f>
        <v>-1.7192000000000002E-4</v>
      </c>
      <c r="AE403" s="85">
        <f>'12peso'!AE403*'12var'!AE403/100</f>
        <v>-3.0499999999999999E-4</v>
      </c>
      <c r="AF403" s="85">
        <f>'12peso'!AF403*'12var'!AF403/100</f>
        <v>2.1148400000000002E-3</v>
      </c>
      <c r="AG403" s="85">
        <f>'12peso'!AG403*'12var'!AG403/100</f>
        <v>9.1048000000000008E-4</v>
      </c>
      <c r="AH403" s="85">
        <f>'12peso'!AH403*'12var'!AH403/100</f>
        <v>3.2561999999999999E-4</v>
      </c>
      <c r="AI403" s="85">
        <f>'12peso'!AI403*'12var'!AI403/100</f>
        <v>5.9999999999999995E-4</v>
      </c>
      <c r="AJ403" s="85">
        <f>'12peso'!AJ403*'12var'!AJ403/100</f>
        <v>-1.21806E-3</v>
      </c>
      <c r="AK403" s="85">
        <f>'12peso'!AK403*'12var'!AK403/100</f>
        <v>1.1800000000000001E-5</v>
      </c>
      <c r="AL403" s="85">
        <f>'12peso'!AL403*'12var'!AL403/100</f>
        <v>1.28184E-3</v>
      </c>
      <c r="AM403" s="85">
        <f>'12peso'!AM403*'12var'!AM403/100</f>
        <v>-4.3199999999999993E-4</v>
      </c>
      <c r="AN403" s="85">
        <f>'12peso'!AN403*'12var'!AN403/100</f>
        <v>-4.9301999999999994E-4</v>
      </c>
    </row>
    <row r="404" spans="1:40" x14ac:dyDescent="0.25">
      <c r="A404" s="64" t="str">
        <f>'12peso'!A404</f>
        <v>nc</v>
      </c>
      <c r="B404" s="64" t="str">
        <f>'12peso'!B404</f>
        <v>s</v>
      </c>
      <c r="C404" s="64" t="str">
        <f>'12peso'!C404</f>
        <v>s</v>
      </c>
      <c r="D404" s="64"/>
      <c r="E404" s="91">
        <f>'12peso'!E404</f>
        <v>6201008</v>
      </c>
      <c r="F404" s="88">
        <f>'12peso'!F404</f>
        <v>6201010</v>
      </c>
      <c r="G404" s="39" t="str">
        <f>'12peso'!G404</f>
        <v>Psicólogo</v>
      </c>
      <c r="H404" s="85">
        <f>'12peso'!H404*'12var'!H404/100</f>
        <v>6.0355999999999995E-4</v>
      </c>
      <c r="I404" s="85">
        <f>'12peso'!I404*'12var'!I404/100</f>
        <v>5.0489999999999997E-4</v>
      </c>
      <c r="J404" s="85">
        <f>'12peso'!J404*'12var'!J404/100</f>
        <v>1.2792200000000002E-3</v>
      </c>
      <c r="K404" s="85">
        <f>'12peso'!K404*'12var'!K404/100</f>
        <v>7.0797999999999998E-4</v>
      </c>
      <c r="L404" s="85">
        <f>'12peso'!L404*'12var'!L404/100</f>
        <v>-1.326E-4</v>
      </c>
      <c r="M404" s="85">
        <f>'12peso'!M404*'12var'!M404/100</f>
        <v>6.6736000000000009E-4</v>
      </c>
      <c r="N404" s="85">
        <f>'12peso'!N404*'12var'!N404/100</f>
        <v>5.9432000000000007E-4</v>
      </c>
      <c r="O404" s="85">
        <f>'12peso'!O404*'12var'!O404/100</f>
        <v>1.56215E-3</v>
      </c>
      <c r="P404" s="85">
        <f>'12peso'!P404*'12var'!P404/100</f>
        <v>3.4270999999999998E-4</v>
      </c>
      <c r="Q404" s="85">
        <f>'12peso'!Q404*'12var'!Q404/100</f>
        <v>7.0844000000000007E-4</v>
      </c>
      <c r="R404" s="85">
        <f>'12peso'!R404*'12var'!R404/100</f>
        <v>1.5181E-4</v>
      </c>
      <c r="S404" s="85">
        <f>'12peso'!S404*'12var'!S404/100</f>
        <v>5.8904000000000009E-4</v>
      </c>
      <c r="T404" s="85">
        <f>'12peso'!T404*'12var'!T404/100</f>
        <v>5.0148E-4</v>
      </c>
      <c r="U404" s="85">
        <f>'12peso'!U404*'12var'!U404/100</f>
        <v>1.6594599999999998E-3</v>
      </c>
      <c r="V404" s="85">
        <f>'12peso'!V404*'12var'!V404/100</f>
        <v>4.2718000000000004E-4</v>
      </c>
      <c r="W404" s="85">
        <f>'12peso'!W404*'12var'!W404/100</f>
        <v>1.58782E-3</v>
      </c>
      <c r="X404" s="85">
        <f>'12peso'!X404*'12var'!X404/100</f>
        <v>5.2287999999999998E-4</v>
      </c>
      <c r="Y404" s="85">
        <f>'12peso'!Y404*'12var'!Y404/100</f>
        <v>1.1384100000000001E-3</v>
      </c>
      <c r="Z404" s="85">
        <f>'12peso'!Z404*'12var'!Z404/100</f>
        <v>-7.4519999999999998E-5</v>
      </c>
      <c r="AA404" s="85">
        <f>'12peso'!AA404*'12var'!AA404/100</f>
        <v>7.7737999999999982E-4</v>
      </c>
      <c r="AB404" s="85">
        <f>'12peso'!AB404*'12var'!AB404/100</f>
        <v>1.29948E-3</v>
      </c>
      <c r="AC404" s="85">
        <f>'12peso'!AC404*'12var'!AC404/100</f>
        <v>2.529E-5</v>
      </c>
      <c r="AD404" s="85">
        <f>'12peso'!AD404*'12var'!AD404/100</f>
        <v>7.2906000000000002E-4</v>
      </c>
      <c r="AE404" s="85">
        <f>'12peso'!AE404*'12var'!AE404/100</f>
        <v>8.0735999999999991E-4</v>
      </c>
      <c r="AF404" s="85">
        <f>'12peso'!AF404*'12var'!AF404/100</f>
        <v>1.92465E-3</v>
      </c>
      <c r="AG404" s="85">
        <f>'12peso'!AG404*'12var'!AG404/100</f>
        <v>-7.4226000000000001E-4</v>
      </c>
      <c r="AH404" s="85">
        <f>'12peso'!AH404*'12var'!AH404/100</f>
        <v>8.3538000000000004E-4</v>
      </c>
      <c r="AI404" s="85">
        <f>'12peso'!AI404*'12var'!AI404/100</f>
        <v>-1.0660000000000002E-4</v>
      </c>
      <c r="AJ404" s="85">
        <f>'12peso'!AJ404*'12var'!AJ404/100</f>
        <v>9.5237999999999985E-4</v>
      </c>
      <c r="AK404" s="85">
        <f>'12peso'!AK404*'12var'!AK404/100</f>
        <v>7.7899999999999996E-4</v>
      </c>
      <c r="AL404" s="85">
        <f>'12peso'!AL404*'12var'!AL404/100</f>
        <v>3.0487999999999999E-4</v>
      </c>
      <c r="AM404" s="85">
        <f>'12peso'!AM404*'12var'!AM404/100</f>
        <v>5.7889999999999992E-4</v>
      </c>
      <c r="AN404" s="85">
        <f>'12peso'!AN404*'12var'!AN404/100</f>
        <v>5.733899999999999E-4</v>
      </c>
    </row>
    <row r="405" spans="1:40" x14ac:dyDescent="0.25">
      <c r="A405" s="64">
        <f>'12peso'!A405</f>
        <v>0</v>
      </c>
      <c r="B405" s="64">
        <f>'12peso'!B405</f>
        <v>0</v>
      </c>
      <c r="C405" s="64">
        <f>'12peso'!C405</f>
        <v>0</v>
      </c>
      <c r="D405" s="64"/>
      <c r="E405" s="113">
        <f>'12peso'!E405</f>
        <v>6202000</v>
      </c>
      <c r="F405" s="114">
        <f>'12peso'!F405</f>
        <v>6202</v>
      </c>
      <c r="G405" s="99" t="str">
        <f>'12peso'!G405</f>
        <v>Serviços laboratoriais e hospitalares</v>
      </c>
      <c r="H405" s="85">
        <f>'12peso'!H405*'12var'!H405/100</f>
        <v>4.12488E-3</v>
      </c>
      <c r="I405" s="85">
        <f>'12peso'!I405*'12var'!I405/100</f>
        <v>5.39654E-3</v>
      </c>
      <c r="J405" s="85">
        <f>'12peso'!J405*'12var'!J405/100</f>
        <v>1.3275600000000002E-3</v>
      </c>
      <c r="K405" s="85">
        <f>'12peso'!K405*'12var'!K405/100</f>
        <v>5.1379700000000004E-3</v>
      </c>
      <c r="L405" s="85">
        <f>'12peso'!L405*'12var'!L405/100</f>
        <v>3.4727999999999998E-3</v>
      </c>
      <c r="M405" s="85">
        <f>'12peso'!M405*'12var'!M405/100</f>
        <v>3.1319999999999998E-3</v>
      </c>
      <c r="N405" s="85">
        <f>'12peso'!N405*'12var'!N405/100</f>
        <v>1.2819400000000001E-3</v>
      </c>
      <c r="O405" s="85">
        <f>'12peso'!O405*'12var'!O405/100</f>
        <v>2.6163000000000002E-3</v>
      </c>
      <c r="P405" s="85">
        <f>'12peso'!P405*'12var'!P405/100</f>
        <v>1.97744E-3</v>
      </c>
      <c r="Q405" s="85">
        <f>'12peso'!Q405*'12var'!Q405/100</f>
        <v>5.8040000000000012E-4</v>
      </c>
      <c r="R405" s="85">
        <f>'12peso'!R405*'12var'!R405/100</f>
        <v>2.9462700000000004E-3</v>
      </c>
      <c r="S405" s="85">
        <f>'12peso'!S405*'12var'!S405/100</f>
        <v>4.9044999999999991E-3</v>
      </c>
      <c r="T405" s="85">
        <f>'12peso'!T405*'12var'!T405/100</f>
        <v>7.68208E-3</v>
      </c>
      <c r="U405" s="85">
        <f>'12peso'!U405*'12var'!U405/100</f>
        <v>3.0180800000000002E-3</v>
      </c>
      <c r="V405" s="85">
        <f>'12peso'!V405*'12var'!V405/100</f>
        <v>1.7399999999999998E-3</v>
      </c>
      <c r="W405" s="85">
        <f>'12peso'!W405*'12var'!W405/100</f>
        <v>1.2737999999999998E-3</v>
      </c>
      <c r="X405" s="85">
        <f>'12peso'!X405*'12var'!X405/100</f>
        <v>3.8679100000000004E-3</v>
      </c>
      <c r="Y405" s="85">
        <f>'12peso'!Y405*'12var'!Y405/100</f>
        <v>2.6055000000000002E-3</v>
      </c>
      <c r="Z405" s="85">
        <f>'12peso'!Z405*'12var'!Z405/100</f>
        <v>1.3929599999999999E-3</v>
      </c>
      <c r="AA405" s="85">
        <f>'12peso'!AA405*'12var'!AA405/100</f>
        <v>2.9651399999999998E-3</v>
      </c>
      <c r="AB405" s="85">
        <f>'12peso'!AB405*'12var'!AB405/100</f>
        <v>6.7604800000000001E-3</v>
      </c>
      <c r="AC405" s="85">
        <f>'12peso'!AC405*'12var'!AC405/100</f>
        <v>1.8799999999999999E-3</v>
      </c>
      <c r="AD405" s="85">
        <f>'12peso'!AD405*'12var'!AD405/100</f>
        <v>2.7537299999999998E-3</v>
      </c>
      <c r="AE405" s="85">
        <f>'12peso'!AE405*'12var'!AE405/100</f>
        <v>2.3424000000000001E-3</v>
      </c>
      <c r="AF405" s="85">
        <f>'12peso'!AF405*'12var'!AF405/100</f>
        <v>6.0172600000000008E-3</v>
      </c>
      <c r="AG405" s="85">
        <f>'12peso'!AG405*'12var'!AG405/100</f>
        <v>-1.0560599999999999E-3</v>
      </c>
      <c r="AH405" s="85">
        <f>'12peso'!AH405*'12var'!AH405/100</f>
        <v>4.2485999999999999E-3</v>
      </c>
      <c r="AI405" s="85">
        <f>'12peso'!AI405*'12var'!AI405/100</f>
        <v>4.8795599999999998E-3</v>
      </c>
      <c r="AJ405" s="85">
        <f>'12peso'!AJ405*'12var'!AJ405/100</f>
        <v>4.1875200000000001E-3</v>
      </c>
      <c r="AK405" s="85">
        <f>'12peso'!AK405*'12var'!AK405/100</f>
        <v>4.1983199999999993E-3</v>
      </c>
      <c r="AL405" s="85">
        <f>'12peso'!AL405*'12var'!AL405/100</f>
        <v>2.6910000000000002E-3</v>
      </c>
      <c r="AM405" s="85">
        <f>'12peso'!AM405*'12var'!AM405/100</f>
        <v>2.5258200000000002E-3</v>
      </c>
      <c r="AN405" s="85">
        <f>'12peso'!AN405*'12var'!AN405/100</f>
        <v>2.5309799999999999E-3</v>
      </c>
    </row>
    <row r="406" spans="1:40" x14ac:dyDescent="0.25">
      <c r="A406" s="64" t="str">
        <f>'12peso'!A406</f>
        <v>nc</v>
      </c>
      <c r="B406" s="64" t="str">
        <f>'12peso'!B406</f>
        <v>s</v>
      </c>
      <c r="C406" s="64" t="str">
        <f>'12peso'!C406</f>
        <v>s</v>
      </c>
      <c r="D406" s="64"/>
      <c r="E406" s="90">
        <f>'12peso'!E406</f>
        <v>6202003</v>
      </c>
      <c r="F406" s="88">
        <f>'12peso'!F406</f>
        <v>6202003</v>
      </c>
      <c r="G406" s="39" t="str">
        <f>'12peso'!G406</f>
        <v>Exame de laboratório</v>
      </c>
      <c r="H406" s="85">
        <f>'12peso'!H406*'12var'!H406/100</f>
        <v>7.3775000000000012E-4</v>
      </c>
      <c r="I406" s="85">
        <f>'12peso'!I406*'12var'!I406/100</f>
        <v>4.8848000000000001E-4</v>
      </c>
      <c r="J406" s="85">
        <f>'12peso'!J406*'12var'!J406/100</f>
        <v>5.6800000000000004E-4</v>
      </c>
      <c r="K406" s="85">
        <f>'12peso'!K406*'12var'!K406/100</f>
        <v>8.3073999999999995E-4</v>
      </c>
      <c r="L406" s="85">
        <f>'12peso'!L406*'12var'!L406/100</f>
        <v>6.4979999999999997E-4</v>
      </c>
      <c r="M406" s="85">
        <f>'12peso'!M406*'12var'!M406/100</f>
        <v>3.7652999999999997E-4</v>
      </c>
      <c r="N406" s="85">
        <f>'12peso'!N406*'12var'!N406/100</f>
        <v>7.2072E-4</v>
      </c>
      <c r="O406" s="85">
        <f>'12peso'!O406*'12var'!O406/100</f>
        <v>1.4898E-4</v>
      </c>
      <c r="P406" s="85">
        <f>'12peso'!P406*'12var'!P406/100</f>
        <v>2.9692E-4</v>
      </c>
      <c r="Q406" s="85">
        <f>'12peso'!Q406*'12var'!Q406/100</f>
        <v>7.8521999999999999E-4</v>
      </c>
      <c r="R406" s="85">
        <f>'12peso'!R406*'12var'!R406/100</f>
        <v>-3.7587000000000005E-4</v>
      </c>
      <c r="S406" s="85">
        <f>'12peso'!S406*'12var'!S406/100</f>
        <v>-4.5120000000000002E-5</v>
      </c>
      <c r="T406" s="85">
        <f>'12peso'!T406*'12var'!T406/100</f>
        <v>3.4658000000000003E-4</v>
      </c>
      <c r="U406" s="85">
        <f>'12peso'!U406*'12var'!U406/100</f>
        <v>5.0084999999999995E-4</v>
      </c>
      <c r="V406" s="85">
        <f>'12peso'!V406*'12var'!V406/100</f>
        <v>1.1110000000000002E-4</v>
      </c>
      <c r="W406" s="85">
        <f>'12peso'!W406*'12var'!W406/100</f>
        <v>7.6382999999999996E-4</v>
      </c>
      <c r="X406" s="85">
        <f>'12peso'!X406*'12var'!X406/100</f>
        <v>2.6615999999999999E-4</v>
      </c>
      <c r="Y406" s="85">
        <f>'12peso'!Y406*'12var'!Y406/100</f>
        <v>5.4243E-4</v>
      </c>
      <c r="Z406" s="85">
        <f>'12peso'!Z406*'12var'!Z406/100</f>
        <v>-1.7760000000000001E-4</v>
      </c>
      <c r="AA406" s="85">
        <f>'12peso'!AA406*'12var'!AA406/100</f>
        <v>6.7587999999999991E-4</v>
      </c>
      <c r="AB406" s="85">
        <f>'12peso'!AB406*'12var'!AB406/100</f>
        <v>9.1183999999999992E-4</v>
      </c>
      <c r="AC406" s="85">
        <f>'12peso'!AC406*'12var'!AC406/100</f>
        <v>2.7924999999999998E-4</v>
      </c>
      <c r="AD406" s="85">
        <f>'12peso'!AD406*'12var'!AD406/100</f>
        <v>1.4482000000000001E-4</v>
      </c>
      <c r="AE406" s="85">
        <f>'12peso'!AE406*'12var'!AE406/100</f>
        <v>4.1070000000000001E-4</v>
      </c>
      <c r="AF406" s="85">
        <f>'12peso'!AF406*'12var'!AF406/100</f>
        <v>7.2561000000000001E-4</v>
      </c>
      <c r="AG406" s="85">
        <f>'12peso'!AG406*'12var'!AG406/100</f>
        <v>4.9863999999999996E-4</v>
      </c>
      <c r="AH406" s="85">
        <f>'12peso'!AH406*'12var'!AH406/100</f>
        <v>6.6124E-4</v>
      </c>
      <c r="AI406" s="85">
        <f>'12peso'!AI406*'12var'!AI406/100</f>
        <v>3.6754000000000002E-4</v>
      </c>
      <c r="AJ406" s="85">
        <f>'12peso'!AJ406*'12var'!AJ406/100</f>
        <v>1.076E-4</v>
      </c>
      <c r="AK406" s="85">
        <f>'12peso'!AK406*'12var'!AK406/100</f>
        <v>1.8207E-4</v>
      </c>
      <c r="AL406" s="85">
        <f>'12peso'!AL406*'12var'!AL406/100</f>
        <v>1.1748000000000002E-4</v>
      </c>
      <c r="AM406" s="85">
        <f>'12peso'!AM406*'12var'!AM406/100</f>
        <v>5.6710000000000007E-4</v>
      </c>
      <c r="AN406" s="85">
        <f>'12peso'!AN406*'12var'!AN406/100</f>
        <v>6.4380000000000004E-5</v>
      </c>
    </row>
    <row r="407" spans="1:40" x14ac:dyDescent="0.25">
      <c r="A407" s="64" t="str">
        <f>'12peso'!A407</f>
        <v>nc</v>
      </c>
      <c r="B407" s="64" t="str">
        <f>'12peso'!B407</f>
        <v>s</v>
      </c>
      <c r="C407" s="64" t="str">
        <f>'12peso'!C407</f>
        <v>s</v>
      </c>
      <c r="D407" s="64"/>
      <c r="E407" s="90">
        <f>'12peso'!E407</f>
        <v>6202004</v>
      </c>
      <c r="F407" s="88">
        <f>'12peso'!F407</f>
        <v>6202004</v>
      </c>
      <c r="G407" s="39" t="str">
        <f>'12peso'!G407</f>
        <v>Hospitalização e cirurgia</v>
      </c>
      <c r="H407" s="85">
        <f>'12peso'!H407*'12var'!H407/100</f>
        <v>2.7268799999999997E-3</v>
      </c>
      <c r="I407" s="85">
        <f>'12peso'!I407*'12var'!I407/100</f>
        <v>4.2816199999999999E-3</v>
      </c>
      <c r="J407" s="85">
        <f>'12peso'!J407*'12var'!J407/100</f>
        <v>6.1659000000000009E-4</v>
      </c>
      <c r="K407" s="85">
        <f>'12peso'!K407*'12var'!K407/100</f>
        <v>3.40938E-3</v>
      </c>
      <c r="L407" s="85">
        <f>'12peso'!L407*'12var'!L407/100</f>
        <v>2.6186399999999998E-3</v>
      </c>
      <c r="M407" s="85">
        <f>'12peso'!M407*'12var'!M407/100</f>
        <v>1.7154999999999998E-3</v>
      </c>
      <c r="N407" s="85">
        <f>'12peso'!N407*'12var'!N407/100</f>
        <v>2.5648000000000007E-4</v>
      </c>
      <c r="O407" s="85">
        <f>'12peso'!O407*'12var'!O407/100</f>
        <v>1.9715399999999999E-3</v>
      </c>
      <c r="P407" s="85">
        <f>'12peso'!P407*'12var'!P407/100</f>
        <v>1.1333599999999999E-3</v>
      </c>
      <c r="Q407" s="85">
        <f>'12peso'!Q407*'12var'!Q407/100</f>
        <v>-9.4874E-4</v>
      </c>
      <c r="R407" s="85">
        <f>'12peso'!R407*'12var'!R407/100</f>
        <v>2.9683999999999999E-3</v>
      </c>
      <c r="S407" s="85">
        <f>'12peso'!S407*'12var'!S407/100</f>
        <v>4.27868E-3</v>
      </c>
      <c r="T407" s="85">
        <f>'12peso'!T407*'12var'!T407/100</f>
        <v>6.6666900000000003E-3</v>
      </c>
      <c r="U407" s="85">
        <f>'12peso'!U407*'12var'!U407/100</f>
        <v>1.5079799999999999E-3</v>
      </c>
      <c r="V407" s="85">
        <f>'12peso'!V407*'12var'!V407/100</f>
        <v>9.9144000000000012E-4</v>
      </c>
      <c r="W407" s="85">
        <f>'12peso'!W407*'12var'!W407/100</f>
        <v>1.8325000000000001E-4</v>
      </c>
      <c r="X407" s="85">
        <f>'12peso'!X407*'12var'!X407/100</f>
        <v>3.4655999999999997E-3</v>
      </c>
      <c r="Y407" s="85">
        <f>'12peso'!Y407*'12var'!Y407/100</f>
        <v>2.1652999999999998E-3</v>
      </c>
      <c r="Z407" s="85">
        <f>'12peso'!Z407*'12var'!Z407/100</f>
        <v>9.2100000000000005E-4</v>
      </c>
      <c r="AA407" s="85">
        <f>'12peso'!AA407*'12var'!AA407/100</f>
        <v>1.8450000000000001E-3</v>
      </c>
      <c r="AB407" s="85">
        <f>'12peso'!AB407*'12var'!AB407/100</f>
        <v>5.51002E-3</v>
      </c>
      <c r="AC407" s="85">
        <f>'12peso'!AC407*'12var'!AC407/100</f>
        <v>1.122E-3</v>
      </c>
      <c r="AD407" s="85">
        <f>'12peso'!AD407*'12var'!AD407/100</f>
        <v>1.8645000000000001E-3</v>
      </c>
      <c r="AE407" s="85">
        <f>'12peso'!AE407*'12var'!AE407/100</f>
        <v>1.4912E-3</v>
      </c>
      <c r="AF407" s="85">
        <f>'12peso'!AF407*'12var'!AF407/100</f>
        <v>4.3465499999999994E-3</v>
      </c>
      <c r="AG407" s="85">
        <f>'12peso'!AG407*'12var'!AG407/100</f>
        <v>-1.3453199999999999E-3</v>
      </c>
      <c r="AH407" s="85">
        <f>'12peso'!AH407*'12var'!AH407/100</f>
        <v>2.6995400000000003E-3</v>
      </c>
      <c r="AI407" s="85">
        <f>'12peso'!AI407*'12var'!AI407/100</f>
        <v>3.4326299999999999E-3</v>
      </c>
      <c r="AJ407" s="85">
        <f>'12peso'!AJ407*'12var'!AJ407/100</f>
        <v>3.2551200000000002E-3</v>
      </c>
      <c r="AK407" s="85">
        <f>'12peso'!AK407*'12var'!AK407/100</f>
        <v>3.9018000000000004E-3</v>
      </c>
      <c r="AL407" s="85">
        <f>'12peso'!AL407*'12var'!AL407/100</f>
        <v>1.7956799999999998E-3</v>
      </c>
      <c r="AM407" s="85">
        <f>'12peso'!AM407*'12var'!AM407/100</f>
        <v>1.6897500000000001E-3</v>
      </c>
      <c r="AN407" s="85">
        <f>'12peso'!AN407*'12var'!AN407/100</f>
        <v>2.2589999999999997E-3</v>
      </c>
    </row>
    <row r="408" spans="1:40" x14ac:dyDescent="0.25">
      <c r="A408" s="64" t="str">
        <f>'12peso'!A408</f>
        <v>nc</v>
      </c>
      <c r="B408" s="64" t="str">
        <f>'12peso'!B408</f>
        <v>s</v>
      </c>
      <c r="C408" s="64" t="str">
        <f>'12peso'!C408</f>
        <v>s</v>
      </c>
      <c r="D408" s="64"/>
      <c r="E408" s="90">
        <f>'12peso'!E408</f>
        <v>6202006</v>
      </c>
      <c r="F408" s="88">
        <f>'12peso'!F408</f>
        <v>6202006</v>
      </c>
      <c r="G408" s="39" t="str">
        <f>'12peso'!G408</f>
        <v>Exame de imagem</v>
      </c>
      <c r="H408" s="85">
        <f>'12peso'!H408*'12var'!H408/100</f>
        <v>6.4384000000000002E-4</v>
      </c>
      <c r="I408" s="85">
        <f>'12peso'!I408*'12var'!I408/100</f>
        <v>6.3440999999999997E-4</v>
      </c>
      <c r="J408" s="85">
        <f>'12peso'!J408*'12var'!J408/100</f>
        <v>1.0090000000000001E-4</v>
      </c>
      <c r="K408" s="85">
        <f>'12peso'!K408*'12var'!K408/100</f>
        <v>9.0720000000000004E-4</v>
      </c>
      <c r="L408" s="85">
        <f>'12peso'!L408*'12var'!L408/100</f>
        <v>2.4263999999999997E-4</v>
      </c>
      <c r="M408" s="85">
        <f>'12peso'!M408*'12var'!M408/100</f>
        <v>1.0392700000000001E-3</v>
      </c>
      <c r="N408" s="85">
        <f>'12peso'!N408*'12var'!N408/100</f>
        <v>3.054E-4</v>
      </c>
      <c r="O408" s="85">
        <f>'12peso'!O408*'12var'!O408/100</f>
        <v>4.7798999999999997E-4</v>
      </c>
      <c r="P408" s="85">
        <f>'12peso'!P408*'12var'!P408/100</f>
        <v>5.4918000000000002E-4</v>
      </c>
      <c r="Q408" s="85">
        <f>'12peso'!Q408*'12var'!Q408/100</f>
        <v>7.3224E-4</v>
      </c>
      <c r="R408" s="85">
        <f>'12peso'!R408*'12var'!R408/100</f>
        <v>3.7665999999999996E-4</v>
      </c>
      <c r="S408" s="85">
        <f>'12peso'!S408*'12var'!S408/100</f>
        <v>6.6040000000000001E-4</v>
      </c>
      <c r="T408" s="85">
        <f>'12peso'!T408*'12var'!T408/100</f>
        <v>6.3882000000000012E-4</v>
      </c>
      <c r="U408" s="85">
        <f>'12peso'!U408*'12var'!U408/100</f>
        <v>1.0221200000000001E-3</v>
      </c>
      <c r="V408" s="85">
        <f>'12peso'!V408*'12var'!V408/100</f>
        <v>6.5023999999999995E-4</v>
      </c>
      <c r="W408" s="85">
        <f>'12peso'!W408*'12var'!W408/100</f>
        <v>3.4612000000000005E-4</v>
      </c>
      <c r="X408" s="85">
        <f>'12peso'!X408*'12var'!X408/100</f>
        <v>1.2192E-4</v>
      </c>
      <c r="Y408" s="85">
        <f>'12peso'!Y408*'12var'!Y408/100</f>
        <v>-1.4182000000000002E-4</v>
      </c>
      <c r="Z408" s="85">
        <f>'12peso'!Z408*'12var'!Z408/100</f>
        <v>6.5585000000000003E-4</v>
      </c>
      <c r="AA408" s="85">
        <f>'12peso'!AA408*'12var'!AA408/100</f>
        <v>4.2671999999999995E-4</v>
      </c>
      <c r="AB408" s="85">
        <f>'12peso'!AB408*'12var'!AB408/100</f>
        <v>3.054E-4</v>
      </c>
      <c r="AC408" s="85">
        <f>'12peso'!AC408*'12var'!AC408/100</f>
        <v>4.8815999999999996E-4</v>
      </c>
      <c r="AD408" s="85">
        <f>'12peso'!AD408*'12var'!AD408/100</f>
        <v>7.2135999999999988E-4</v>
      </c>
      <c r="AE408" s="85">
        <f>'12peso'!AE408*'12var'!AE408/100</f>
        <v>4.1737999999999996E-4</v>
      </c>
      <c r="AF408" s="85">
        <f>'12peso'!AF408*'12var'!AF408/100</f>
        <v>9.2827000000000003E-4</v>
      </c>
      <c r="AG408" s="85">
        <f>'12peso'!AG408*'12var'!AG408/100</f>
        <v>-2.0939999999999999E-4</v>
      </c>
      <c r="AH408" s="85">
        <f>'12peso'!AH408*'12var'!AH408/100</f>
        <v>8.8230000000000003E-4</v>
      </c>
      <c r="AI408" s="85">
        <f>'12peso'!AI408*'12var'!AI408/100</f>
        <v>1.1106600000000001E-3</v>
      </c>
      <c r="AJ408" s="85">
        <f>'12peso'!AJ408*'12var'!AJ408/100</f>
        <v>8.0157000000000004E-4</v>
      </c>
      <c r="AK408" s="85">
        <f>'12peso'!AK408*'12var'!AK408/100</f>
        <v>1.3572000000000001E-4</v>
      </c>
      <c r="AL408" s="85">
        <f>'12peso'!AL408*'12var'!AL408/100</f>
        <v>7.8075000000000009E-4</v>
      </c>
      <c r="AM408" s="85">
        <f>'12peso'!AM408*'12var'!AM408/100</f>
        <v>2.3077999999999998E-4</v>
      </c>
      <c r="AN408" s="85">
        <f>'12peso'!AN408*'12var'!AN408/100</f>
        <v>1.9930999999999996E-4</v>
      </c>
    </row>
    <row r="409" spans="1:40" x14ac:dyDescent="0.25">
      <c r="A409" s="64">
        <f>'12peso'!A409</f>
        <v>0</v>
      </c>
      <c r="B409" s="64">
        <f>'12peso'!B409</f>
        <v>0</v>
      </c>
      <c r="C409" s="64">
        <f>'12peso'!C409</f>
        <v>0</v>
      </c>
      <c r="D409" s="64"/>
      <c r="E409" s="113">
        <f>'12peso'!E409</f>
        <v>6203000</v>
      </c>
      <c r="F409" s="114">
        <f>'12peso'!F409</f>
        <v>6203</v>
      </c>
      <c r="G409" s="99" t="str">
        <f>'12peso'!G409</f>
        <v>Plano de saúde</v>
      </c>
      <c r="H409" s="85">
        <f>'12peso'!H409*'12var'!H409/100</f>
        <v>1.8288599999999999E-2</v>
      </c>
      <c r="I409" s="85">
        <f>'12peso'!I409*'12var'!I409/100</f>
        <v>1.8593409999999998E-2</v>
      </c>
      <c r="J409" s="85">
        <f>'12peso'!J409*'12var'!J409/100</f>
        <v>1.8310800000000002E-2</v>
      </c>
      <c r="K409" s="85">
        <f>'12peso'!K409*'12var'!K409/100</f>
        <v>1.83906E-2</v>
      </c>
      <c r="L409" s="85">
        <f>'12peso'!L409*'12var'!L409/100</f>
        <v>1.8380399999999998E-2</v>
      </c>
      <c r="M409" s="85">
        <f>'12peso'!M409*'12var'!M409/100</f>
        <v>1.8433799999999997E-2</v>
      </c>
      <c r="N409" s="85">
        <f>'12peso'!N409*'12var'!N409/100</f>
        <v>1.9457550000000001E-2</v>
      </c>
      <c r="O409" s="85">
        <f>'12peso'!O409*'12var'!O409/100</f>
        <v>1.9806720000000003E-2</v>
      </c>
      <c r="P409" s="85">
        <f>'12peso'!P409*'12var'!P409/100</f>
        <v>2.0475840000000002E-2</v>
      </c>
      <c r="Q409" s="85">
        <f>'12peso'!Q409*'12var'!Q409/100</f>
        <v>2.049432E-2</v>
      </c>
      <c r="R409" s="85">
        <f>'12peso'!R409*'12var'!R409/100</f>
        <v>2.02033E-2</v>
      </c>
      <c r="S409" s="85">
        <f>'12peso'!S409*'12var'!S409/100</f>
        <v>2.0220850000000002E-2</v>
      </c>
      <c r="T409" s="85">
        <f>'12peso'!T409*'12var'!T409/100</f>
        <v>2.0191599999999997E-2</v>
      </c>
      <c r="U409" s="85">
        <f>'12peso'!U409*'12var'!U409/100</f>
        <v>2.0146100000000004E-2</v>
      </c>
      <c r="V409" s="85">
        <f>'12peso'!V409*'12var'!V409/100</f>
        <v>2.0159099999999999E-2</v>
      </c>
      <c r="W409" s="85">
        <f>'12peso'!W409*'12var'!W409/100</f>
        <v>2.0199399999999999E-2</v>
      </c>
      <c r="X409" s="85">
        <f>'12peso'!X409*'12var'!X409/100</f>
        <v>2.0217599999999999E-2</v>
      </c>
      <c r="Y409" s="85">
        <f>'12peso'!Y409*'12var'!Y409/100</f>
        <v>2.0273500000000003E-2</v>
      </c>
      <c r="Z409" s="85">
        <f>'12peso'!Z409*'12var'!Z409/100</f>
        <v>2.0031360000000002E-2</v>
      </c>
      <c r="AA409" s="85">
        <f>'12peso'!AA409*'12var'!AA409/100</f>
        <v>2.9603420000000002E-2</v>
      </c>
      <c r="AB409" s="85">
        <f>'12peso'!AB409*'12var'!AB409/100</f>
        <v>2.3468360000000001E-2</v>
      </c>
      <c r="AC409" s="85">
        <f>'12peso'!AC409*'12var'!AC409/100</f>
        <v>2.3237359999999999E-2</v>
      </c>
      <c r="AD409" s="85">
        <f>'12peso'!AD409*'12var'!AD409/100</f>
        <v>2.2949279999999996E-2</v>
      </c>
      <c r="AE409" s="85">
        <f>'12peso'!AE409*'12var'!AE409/100</f>
        <v>2.3311089999999996E-2</v>
      </c>
      <c r="AF409" s="85">
        <f>'12peso'!AF409*'12var'!AF409/100</f>
        <v>2.2924079999999999E-2</v>
      </c>
      <c r="AG409" s="85">
        <f>'12peso'!AG409*'12var'!AG409/100</f>
        <v>2.2965840000000001E-2</v>
      </c>
      <c r="AH409" s="85">
        <f>'12peso'!AH409*'12var'!AH409/100</f>
        <v>2.3271669999999998E-2</v>
      </c>
      <c r="AI409" s="85">
        <f>'12peso'!AI409*'12var'!AI409/100</f>
        <v>2.3222759999999999E-2</v>
      </c>
      <c r="AJ409" s="85">
        <f>'12peso'!AJ409*'12var'!AJ409/100</f>
        <v>2.3248309999999998E-2</v>
      </c>
      <c r="AK409" s="85">
        <f>'12peso'!AK409*'12var'!AK409/100</f>
        <v>2.331985E-2</v>
      </c>
      <c r="AL409" s="85">
        <f>'12peso'!AL409*'12var'!AL409/100</f>
        <v>2.3394309999999998E-2</v>
      </c>
      <c r="AM409" s="85">
        <f>'12peso'!AM409*'12var'!AM409/100</f>
        <v>2.9043900000000001E-2</v>
      </c>
      <c r="AN409" s="85">
        <f>'12peso'!AN409*'12var'!AN409/100</f>
        <v>2.50096E-2</v>
      </c>
    </row>
    <row r="410" spans="1:40" x14ac:dyDescent="0.25">
      <c r="A410" s="64" t="str">
        <f>'12peso'!A410</f>
        <v>m</v>
      </c>
      <c r="B410" s="64" t="str">
        <f>'12peso'!B410</f>
        <v>m</v>
      </c>
      <c r="C410" s="64" t="str">
        <f>'12peso'!C410</f>
        <v>m</v>
      </c>
      <c r="D410" s="64"/>
      <c r="E410" s="90">
        <f>'12peso'!E410</f>
        <v>6203001</v>
      </c>
      <c r="F410" s="88">
        <f>'12peso'!F410</f>
        <v>6203001</v>
      </c>
      <c r="G410" s="39" t="str">
        <f>'12peso'!G410</f>
        <v>Plano de saúde</v>
      </c>
      <c r="H410" s="85">
        <f>'12peso'!H410*'12var'!H410/100</f>
        <v>1.8288599999999999E-2</v>
      </c>
      <c r="I410" s="85">
        <f>'12peso'!I410*'12var'!I410/100</f>
        <v>1.8593409999999998E-2</v>
      </c>
      <c r="J410" s="85">
        <f>'12peso'!J410*'12var'!J410/100</f>
        <v>1.8310800000000002E-2</v>
      </c>
      <c r="K410" s="85">
        <f>'12peso'!K410*'12var'!K410/100</f>
        <v>1.83906E-2</v>
      </c>
      <c r="L410" s="85">
        <f>'12peso'!L410*'12var'!L410/100</f>
        <v>1.8380399999999998E-2</v>
      </c>
      <c r="M410" s="85">
        <f>'12peso'!M410*'12var'!M410/100</f>
        <v>1.8433799999999997E-2</v>
      </c>
      <c r="N410" s="85">
        <f>'12peso'!N410*'12var'!N410/100</f>
        <v>1.9457550000000001E-2</v>
      </c>
      <c r="O410" s="85">
        <f>'12peso'!O410*'12var'!O410/100</f>
        <v>1.9806720000000003E-2</v>
      </c>
      <c r="P410" s="85">
        <f>'12peso'!P410*'12var'!P410/100</f>
        <v>2.0475840000000002E-2</v>
      </c>
      <c r="Q410" s="85">
        <f>'12peso'!Q410*'12var'!Q410/100</f>
        <v>2.049432E-2</v>
      </c>
      <c r="R410" s="85">
        <f>'12peso'!R410*'12var'!R410/100</f>
        <v>2.02033E-2</v>
      </c>
      <c r="S410" s="85">
        <f>'12peso'!S410*'12var'!S410/100</f>
        <v>2.0220850000000002E-2</v>
      </c>
      <c r="T410" s="85">
        <f>'12peso'!T410*'12var'!T410/100</f>
        <v>2.0191599999999997E-2</v>
      </c>
      <c r="U410" s="85">
        <f>'12peso'!U410*'12var'!U410/100</f>
        <v>2.0146100000000004E-2</v>
      </c>
      <c r="V410" s="85">
        <f>'12peso'!V410*'12var'!V410/100</f>
        <v>2.0159099999999999E-2</v>
      </c>
      <c r="W410" s="85">
        <f>'12peso'!W410*'12var'!W410/100</f>
        <v>2.0199399999999999E-2</v>
      </c>
      <c r="X410" s="85">
        <f>'12peso'!X410*'12var'!X410/100</f>
        <v>2.0217599999999999E-2</v>
      </c>
      <c r="Y410" s="85">
        <f>'12peso'!Y410*'12var'!Y410/100</f>
        <v>2.0273500000000003E-2</v>
      </c>
      <c r="Z410" s="85">
        <f>'12peso'!Z410*'12var'!Z410/100</f>
        <v>2.0031360000000002E-2</v>
      </c>
      <c r="AA410" s="85">
        <f>'12peso'!AA410*'12var'!AA410/100</f>
        <v>2.9603420000000002E-2</v>
      </c>
      <c r="AB410" s="85">
        <f>'12peso'!AB410*'12var'!AB410/100</f>
        <v>2.3468360000000001E-2</v>
      </c>
      <c r="AC410" s="85">
        <f>'12peso'!AC410*'12var'!AC410/100</f>
        <v>2.3237359999999999E-2</v>
      </c>
      <c r="AD410" s="85">
        <f>'12peso'!AD410*'12var'!AD410/100</f>
        <v>2.2949279999999996E-2</v>
      </c>
      <c r="AE410" s="85">
        <f>'12peso'!AE410*'12var'!AE410/100</f>
        <v>2.3311089999999996E-2</v>
      </c>
      <c r="AF410" s="85">
        <f>'12peso'!AF410*'12var'!AF410/100</f>
        <v>2.2924079999999999E-2</v>
      </c>
      <c r="AG410" s="85">
        <f>'12peso'!AG410*'12var'!AG410/100</f>
        <v>2.2965840000000001E-2</v>
      </c>
      <c r="AH410" s="85">
        <f>'12peso'!AH410*'12var'!AH410/100</f>
        <v>2.3271669999999998E-2</v>
      </c>
      <c r="AI410" s="85">
        <f>'12peso'!AI410*'12var'!AI410/100</f>
        <v>2.3222759999999999E-2</v>
      </c>
      <c r="AJ410" s="85">
        <f>'12peso'!AJ410*'12var'!AJ410/100</f>
        <v>2.3248309999999998E-2</v>
      </c>
      <c r="AK410" s="85">
        <f>'12peso'!AK410*'12var'!AK410/100</f>
        <v>2.331985E-2</v>
      </c>
      <c r="AL410" s="85">
        <f>'12peso'!AL410*'12var'!AL410/100</f>
        <v>2.3394309999999998E-2</v>
      </c>
      <c r="AM410" s="85">
        <f>'12peso'!AM410*'12var'!AM410/100</f>
        <v>2.9043900000000001E-2</v>
      </c>
      <c r="AN410" s="85">
        <f>'12peso'!AN410*'12var'!AN410/100</f>
        <v>2.50096E-2</v>
      </c>
    </row>
    <row r="411" spans="1:40" x14ac:dyDescent="0.25">
      <c r="A411" s="64">
        <f>'12peso'!A411</f>
        <v>0</v>
      </c>
      <c r="B411" s="64">
        <f>'12peso'!B411</f>
        <v>0</v>
      </c>
      <c r="C411" s="64">
        <f>'12peso'!C411</f>
        <v>0</v>
      </c>
      <c r="D411" s="64"/>
      <c r="E411" s="113">
        <f>'12peso'!E411</f>
        <v>6300000</v>
      </c>
      <c r="F411" s="114">
        <f>'12peso'!F411</f>
        <v>63</v>
      </c>
      <c r="G411" s="99" t="str">
        <f>'12peso'!G411</f>
        <v>Cuidados pessoais</v>
      </c>
      <c r="H411" s="85">
        <f>'12peso'!H411*'12var'!H411/100</f>
        <v>-1.3605780000000001E-2</v>
      </c>
      <c r="I411" s="85">
        <f>'12peso'!I411*'12var'!I411/100</f>
        <v>2.349333E-2</v>
      </c>
      <c r="J411" s="85">
        <f>'12peso'!J411*'12var'!J411/100</f>
        <v>9.0144200000000004E-3</v>
      </c>
      <c r="K411" s="85">
        <f>'12peso'!K411*'12var'!K411/100</f>
        <v>1.61894E-2</v>
      </c>
      <c r="L411" s="85">
        <f>'12peso'!L411*'12var'!L411/100</f>
        <v>9.8172099999999998E-3</v>
      </c>
      <c r="M411" s="85">
        <f>'12peso'!M411*'12var'!M411/100</f>
        <v>1.1673639999999999E-2</v>
      </c>
      <c r="N411" s="85">
        <f>'12peso'!N411*'12var'!N411/100</f>
        <v>4.5264199999999997E-3</v>
      </c>
      <c r="O411" s="85">
        <f>'12peso'!O411*'12var'!O411/100</f>
        <v>1.3809120000000001E-2</v>
      </c>
      <c r="P411" s="85">
        <f>'12peso'!P411*'12var'!P411/100</f>
        <v>7.1771400000000011E-3</v>
      </c>
      <c r="Q411" s="85">
        <f>'12peso'!Q411*'12var'!Q411/100</f>
        <v>1.7755670000000001E-2</v>
      </c>
      <c r="R411" s="85">
        <f>'12peso'!R411*'12var'!R411/100</f>
        <v>2.1212000000000002E-3</v>
      </c>
      <c r="S411" s="85">
        <f>'12peso'!S411*'12var'!S411/100</f>
        <v>2.0833090000000002E-2</v>
      </c>
      <c r="T411" s="85">
        <f>'12peso'!T411*'12var'!T411/100</f>
        <v>2.689536E-2</v>
      </c>
      <c r="U411" s="85">
        <f>'12peso'!U411*'12var'!U411/100</f>
        <v>3.1162619999999995E-2</v>
      </c>
      <c r="V411" s="85">
        <f>'12peso'!V411*'12var'!V411/100</f>
        <v>8.7644699999999999E-3</v>
      </c>
      <c r="W411" s="85">
        <f>'12peso'!W411*'12var'!W411/100</f>
        <v>6.8946800000000011E-3</v>
      </c>
      <c r="X411" s="85">
        <f>'12peso'!X411*'12var'!X411/100</f>
        <v>1.6919679999999999E-2</v>
      </c>
      <c r="Y411" s="85">
        <f>'12peso'!Y411*'12var'!Y411/100</f>
        <v>1.06044E-2</v>
      </c>
      <c r="Z411" s="85">
        <f>'12peso'!Z411*'12var'!Z411/100</f>
        <v>6.9042999999999995E-3</v>
      </c>
      <c r="AA411" s="85">
        <f>'12peso'!AA411*'12var'!AA411/100</f>
        <v>1.2509049999999999E-2</v>
      </c>
      <c r="AB411" s="85">
        <f>'12peso'!AB411*'12var'!AB411/100</f>
        <v>1.3871520000000002E-2</v>
      </c>
      <c r="AC411" s="85">
        <f>'12peso'!AC411*'12var'!AC411/100</f>
        <v>1.416213E-2</v>
      </c>
      <c r="AD411" s="85">
        <f>'12peso'!AD411*'12var'!AD411/100</f>
        <v>5.6093099999999993E-3</v>
      </c>
      <c r="AE411" s="85">
        <f>'12peso'!AE411*'12var'!AE411/100</f>
        <v>1.5441919999999998E-2</v>
      </c>
      <c r="AF411" s="85">
        <f>'12peso'!AF411*'12var'!AF411/100</f>
        <v>-1.0135739999999999E-2</v>
      </c>
      <c r="AG411" s="85">
        <f>'12peso'!AG411*'12var'!AG411/100</f>
        <v>4.9148639999999993E-2</v>
      </c>
      <c r="AH411" s="85">
        <f>'12peso'!AH411*'12var'!AH411/100</f>
        <v>1.3369500000000001E-2</v>
      </c>
      <c r="AI411" s="85">
        <f>'12peso'!AI411*'12var'!AI411/100</f>
        <v>1.411655E-2</v>
      </c>
      <c r="AJ411" s="85">
        <f>'12peso'!AJ411*'12var'!AJ411/100</f>
        <v>2.7924750000000002E-2</v>
      </c>
      <c r="AK411" s="85">
        <f>'12peso'!AK411*'12var'!AK411/100</f>
        <v>2.0859539999999999E-2</v>
      </c>
      <c r="AL411" s="85">
        <f>'12peso'!AL411*'12var'!AL411/100</f>
        <v>1.3689420000000001E-2</v>
      </c>
      <c r="AM411" s="85">
        <f>'12peso'!AM411*'12var'!AM411/100</f>
        <v>1.1331180000000001E-2</v>
      </c>
      <c r="AN411" s="85">
        <f>'12peso'!AN411*'12var'!AN411/100</f>
        <v>-2.7018000000000002E-4</v>
      </c>
    </row>
    <row r="412" spans="1:40" x14ac:dyDescent="0.25">
      <c r="A412" s="64">
        <f>'12peso'!A412</f>
        <v>0</v>
      </c>
      <c r="B412" s="64">
        <f>'12peso'!B412</f>
        <v>0</v>
      </c>
      <c r="C412" s="64">
        <f>'12peso'!C412</f>
        <v>0</v>
      </c>
      <c r="D412" s="64"/>
      <c r="E412" s="113">
        <f>'12peso'!E412</f>
        <v>6301000</v>
      </c>
      <c r="F412" s="114">
        <f>'12peso'!F412</f>
        <v>6301</v>
      </c>
      <c r="G412" s="99" t="str">
        <f>'12peso'!G412</f>
        <v>Higiene pessoal</v>
      </c>
      <c r="H412" s="85">
        <f>'12peso'!H412*'12var'!H412/100</f>
        <v>-1.3605780000000001E-2</v>
      </c>
      <c r="I412" s="85">
        <f>'12peso'!I412*'12var'!I412/100</f>
        <v>2.349333E-2</v>
      </c>
      <c r="J412" s="85">
        <f>'12peso'!J412*'12var'!J412/100</f>
        <v>9.0144200000000004E-3</v>
      </c>
      <c r="K412" s="85">
        <f>'12peso'!K412*'12var'!K412/100</f>
        <v>1.61894E-2</v>
      </c>
      <c r="L412" s="85">
        <f>'12peso'!L412*'12var'!L412/100</f>
        <v>9.8172099999999998E-3</v>
      </c>
      <c r="M412" s="85">
        <f>'12peso'!M412*'12var'!M412/100</f>
        <v>1.1673639999999999E-2</v>
      </c>
      <c r="N412" s="85">
        <f>'12peso'!N412*'12var'!N412/100</f>
        <v>4.5264199999999997E-3</v>
      </c>
      <c r="O412" s="85">
        <f>'12peso'!O412*'12var'!O412/100</f>
        <v>1.3809120000000001E-2</v>
      </c>
      <c r="P412" s="85">
        <f>'12peso'!P412*'12var'!P412/100</f>
        <v>7.1771400000000011E-3</v>
      </c>
      <c r="Q412" s="85">
        <f>'12peso'!Q412*'12var'!Q412/100</f>
        <v>1.7755670000000001E-2</v>
      </c>
      <c r="R412" s="85">
        <f>'12peso'!R412*'12var'!R412/100</f>
        <v>2.1212000000000002E-3</v>
      </c>
      <c r="S412" s="85">
        <f>'12peso'!S412*'12var'!S412/100</f>
        <v>2.0833090000000002E-2</v>
      </c>
      <c r="T412" s="85">
        <f>'12peso'!T412*'12var'!T412/100</f>
        <v>2.689536E-2</v>
      </c>
      <c r="U412" s="85">
        <f>'12peso'!U412*'12var'!U412/100</f>
        <v>3.1162619999999995E-2</v>
      </c>
      <c r="V412" s="85">
        <f>'12peso'!V412*'12var'!V412/100</f>
        <v>8.7644699999999999E-3</v>
      </c>
      <c r="W412" s="85">
        <f>'12peso'!W412*'12var'!W412/100</f>
        <v>6.8946800000000011E-3</v>
      </c>
      <c r="X412" s="85">
        <f>'12peso'!X412*'12var'!X412/100</f>
        <v>1.6919679999999999E-2</v>
      </c>
      <c r="Y412" s="85">
        <f>'12peso'!Y412*'12var'!Y412/100</f>
        <v>1.06044E-2</v>
      </c>
      <c r="Z412" s="85">
        <f>'12peso'!Z412*'12var'!Z412/100</f>
        <v>6.9042999999999995E-3</v>
      </c>
      <c r="AA412" s="85">
        <f>'12peso'!AA412*'12var'!AA412/100</f>
        <v>1.2509049999999999E-2</v>
      </c>
      <c r="AB412" s="85">
        <f>'12peso'!AB412*'12var'!AB412/100</f>
        <v>1.3871520000000002E-2</v>
      </c>
      <c r="AC412" s="85">
        <f>'12peso'!AC412*'12var'!AC412/100</f>
        <v>1.416213E-2</v>
      </c>
      <c r="AD412" s="85">
        <f>'12peso'!AD412*'12var'!AD412/100</f>
        <v>5.6093099999999993E-3</v>
      </c>
      <c r="AE412" s="85">
        <f>'12peso'!AE412*'12var'!AE412/100</f>
        <v>1.5441919999999998E-2</v>
      </c>
      <c r="AF412" s="85">
        <f>'12peso'!AF412*'12var'!AF412/100</f>
        <v>-1.0135739999999999E-2</v>
      </c>
      <c r="AG412" s="85">
        <f>'12peso'!AG412*'12var'!AG412/100</f>
        <v>4.9148639999999993E-2</v>
      </c>
      <c r="AH412" s="85">
        <f>'12peso'!AH412*'12var'!AH412/100</f>
        <v>1.3369500000000001E-2</v>
      </c>
      <c r="AI412" s="85">
        <f>'12peso'!AI412*'12var'!AI412/100</f>
        <v>1.411655E-2</v>
      </c>
      <c r="AJ412" s="85">
        <f>'12peso'!AJ412*'12var'!AJ412/100</f>
        <v>2.7924750000000002E-2</v>
      </c>
      <c r="AK412" s="85">
        <f>'12peso'!AK412*'12var'!AK412/100</f>
        <v>2.0859539999999999E-2</v>
      </c>
      <c r="AL412" s="85">
        <f>'12peso'!AL412*'12var'!AL412/100</f>
        <v>1.3689420000000001E-2</v>
      </c>
      <c r="AM412" s="85">
        <f>'12peso'!AM412*'12var'!AM412/100</f>
        <v>1.1331180000000001E-2</v>
      </c>
      <c r="AN412" s="85">
        <f>'12peso'!AN412*'12var'!AN412/100</f>
        <v>-2.7018000000000002E-4</v>
      </c>
    </row>
    <row r="413" spans="1:40" x14ac:dyDescent="0.25">
      <c r="A413" s="64" t="str">
        <f>'12peso'!A413</f>
        <v>c</v>
      </c>
      <c r="B413" s="64" t="str">
        <f>'12peso'!B413</f>
        <v>nd</v>
      </c>
      <c r="C413" s="64" t="str">
        <f>'12peso'!C413</f>
        <v>i</v>
      </c>
      <c r="D413" s="64"/>
      <c r="E413" s="90">
        <f>'12peso'!E413</f>
        <v>6301001</v>
      </c>
      <c r="F413" s="88">
        <f>'12peso'!F413</f>
        <v>6301001</v>
      </c>
      <c r="G413" s="39" t="str">
        <f>'12peso'!G413</f>
        <v>Produto para cabelo</v>
      </c>
      <c r="H413" s="85">
        <f>'12peso'!H413*'12var'!H413/100</f>
        <v>-8.7967999999999987E-4</v>
      </c>
      <c r="I413" s="85">
        <f>'12peso'!I413*'12var'!I413/100</f>
        <v>2.8340000000000006E-3</v>
      </c>
      <c r="J413" s="85">
        <f>'12peso'!J413*'12var'!J413/100</f>
        <v>3.50848E-3</v>
      </c>
      <c r="K413" s="85">
        <f>'12peso'!K413*'12var'!K413/100</f>
        <v>3.4637499999999998E-3</v>
      </c>
      <c r="L413" s="85">
        <f>'12peso'!L413*'12var'!L413/100</f>
        <v>1.9509000000000003E-4</v>
      </c>
      <c r="M413" s="85">
        <f>'12peso'!M413*'12var'!M413/100</f>
        <v>9.1706999999999997E-4</v>
      </c>
      <c r="N413" s="85">
        <f>'12peso'!N413*'12var'!N413/100</f>
        <v>1.5601600000000001E-3</v>
      </c>
      <c r="O413" s="85">
        <f>'12peso'!O413*'12var'!O413/100</f>
        <v>1.9530000000000001E-3</v>
      </c>
      <c r="P413" s="85">
        <f>'12peso'!P413*'12var'!P413/100</f>
        <v>-2.7980000000000002E-4</v>
      </c>
      <c r="Q413" s="85">
        <f>'12peso'!Q413*'12var'!Q413/100</f>
        <v>4.0573399999999996E-3</v>
      </c>
      <c r="R413" s="85">
        <f>'12peso'!R413*'12var'!R413/100</f>
        <v>5.8863000000000003E-4</v>
      </c>
      <c r="S413" s="85">
        <f>'12peso'!S413*'12var'!S413/100</f>
        <v>2.3173600000000001E-3</v>
      </c>
      <c r="T413" s="85">
        <f>'12peso'!T413*'12var'!T413/100</f>
        <v>6.7031999999999997E-4</v>
      </c>
      <c r="U413" s="85">
        <f>'12peso'!U413*'12var'!U413/100</f>
        <v>2.0820000000000001E-3</v>
      </c>
      <c r="V413" s="85">
        <f>'12peso'!V413*'12var'!V413/100</f>
        <v>1.0842000000000002E-3</v>
      </c>
      <c r="W413" s="85">
        <f>'12peso'!W413*'12var'!W413/100</f>
        <v>4.9152900000000001E-3</v>
      </c>
      <c r="X413" s="85">
        <f>'12peso'!X413*'12var'!X413/100</f>
        <v>1.60227E-3</v>
      </c>
      <c r="Y413" s="85">
        <f>'12peso'!Y413*'12var'!Y413/100</f>
        <v>1.2394800000000001E-3</v>
      </c>
      <c r="Z413" s="85">
        <f>'12peso'!Z413*'12var'!Z413/100</f>
        <v>2.14548E-3</v>
      </c>
      <c r="AA413" s="85">
        <f>'12peso'!AA413*'12var'!AA413/100</f>
        <v>1.9901000000000001E-4</v>
      </c>
      <c r="AB413" s="85">
        <f>'12peso'!AB413*'12var'!AB413/100</f>
        <v>-7.946400000000001E-4</v>
      </c>
      <c r="AC413" s="85">
        <f>'12peso'!AC413*'12var'!AC413/100</f>
        <v>3.5249999999999999E-3</v>
      </c>
      <c r="AD413" s="85">
        <f>'12peso'!AD413*'12var'!AD413/100</f>
        <v>4.8263000000000001E-4</v>
      </c>
      <c r="AE413" s="85">
        <f>'12peso'!AE413*'12var'!AE413/100</f>
        <v>1.6408199999999999E-3</v>
      </c>
      <c r="AF413" s="85">
        <f>'12peso'!AF413*'12var'!AF413/100</f>
        <v>1.10487E-3</v>
      </c>
      <c r="AG413" s="85">
        <f>'12peso'!AG413*'12var'!AG413/100</f>
        <v>4.2420000000000001E-4</v>
      </c>
      <c r="AH413" s="85">
        <f>'12peso'!AH413*'12var'!AH413/100</f>
        <v>1.99723E-3</v>
      </c>
      <c r="AI413" s="85">
        <f>'12peso'!AI413*'12var'!AI413/100</f>
        <v>8.4239999999999998E-4</v>
      </c>
      <c r="AJ413" s="85">
        <f>'12peso'!AJ413*'12var'!AJ413/100</f>
        <v>2.0145599999999999E-3</v>
      </c>
      <c r="AK413" s="85">
        <f>'12peso'!AK413*'12var'!AK413/100</f>
        <v>3.9550499999999999E-3</v>
      </c>
      <c r="AL413" s="85">
        <f>'12peso'!AL413*'12var'!AL413/100</f>
        <v>1.3031800000000001E-3</v>
      </c>
      <c r="AM413" s="85">
        <f>'12peso'!AM413*'12var'!AM413/100</f>
        <v>-8.5379999999999999E-5</v>
      </c>
      <c r="AN413" s="85">
        <f>'12peso'!AN413*'12var'!AN413/100</f>
        <v>2.0717399999999999E-3</v>
      </c>
    </row>
    <row r="414" spans="1:40" x14ac:dyDescent="0.25">
      <c r="A414" s="64" t="str">
        <f>'12peso'!A414</f>
        <v>c</v>
      </c>
      <c r="B414" s="64" t="str">
        <f>'12peso'!B414</f>
        <v>nd</v>
      </c>
      <c r="C414" s="64" t="str">
        <f>'12peso'!C414</f>
        <v>i</v>
      </c>
      <c r="D414" s="64"/>
      <c r="E414" s="89">
        <f>'12peso'!E414</f>
        <v>9999999</v>
      </c>
      <c r="F414" s="88">
        <f>'12peso'!F414</f>
        <v>6301002</v>
      </c>
      <c r="G414" s="39" t="str">
        <f>'12peso'!G414</f>
        <v>Fralda descartável</v>
      </c>
      <c r="H414" s="85">
        <f>'12peso'!H414*'12var'!H414/100</f>
        <v>3.3515999999999998E-4</v>
      </c>
      <c r="I414" s="85">
        <f>'12peso'!I414*'12var'!I414/100</f>
        <v>2.3560000000000001E-5</v>
      </c>
      <c r="J414" s="85">
        <f>'12peso'!J414*'12var'!J414/100</f>
        <v>1.2306E-4</v>
      </c>
      <c r="K414" s="85">
        <f>'12peso'!K414*'12var'!K414/100</f>
        <v>2.7541999999999996E-4</v>
      </c>
      <c r="L414" s="85">
        <f>'12peso'!L414*'12var'!L414/100</f>
        <v>1.3455000000000002E-4</v>
      </c>
      <c r="M414" s="85">
        <f>'12peso'!M414*'12var'!M414/100</f>
        <v>4.1464000000000003E-4</v>
      </c>
      <c r="N414" s="85">
        <f>'12peso'!N414*'12var'!N414/100</f>
        <v>1.4675000000000002E-4</v>
      </c>
      <c r="O414" s="85">
        <f>'12peso'!O414*'12var'!O414/100</f>
        <v>8.3798E-4</v>
      </c>
      <c r="P414" s="85">
        <f>'12peso'!P414*'12var'!P414/100</f>
        <v>5.0911999999999995E-4</v>
      </c>
      <c r="Q414" s="85">
        <f>'12peso'!Q414*'12var'!Q414/100</f>
        <v>-5.6335000000000001E-4</v>
      </c>
      <c r="R414" s="85">
        <f>'12peso'!R414*'12var'!R414/100</f>
        <v>-1.1095999999999999E-4</v>
      </c>
      <c r="S414" s="85">
        <f>'12peso'!S414*'12var'!S414/100</f>
        <v>-6.0795000000000001E-4</v>
      </c>
      <c r="T414" s="85">
        <f>'12peso'!T414*'12var'!T414/100</f>
        <v>2.3897999999999999E-4</v>
      </c>
      <c r="U414" s="85">
        <f>'12peso'!U414*'12var'!U414/100</f>
        <v>6.0102000000000007E-4</v>
      </c>
      <c r="V414" s="85">
        <f>'12peso'!V414*'12var'!V414/100</f>
        <v>6.3159000000000002E-4</v>
      </c>
      <c r="W414" s="85">
        <f>'12peso'!W414*'12var'!W414/100</f>
        <v>1.2032999999999998E-4</v>
      </c>
      <c r="X414" s="85">
        <f>'12peso'!X414*'12var'!X414/100</f>
        <v>2.6266000000000001E-4</v>
      </c>
      <c r="Y414" s="85">
        <f>'12peso'!Y414*'12var'!Y414/100</f>
        <v>1.02209E-3</v>
      </c>
      <c r="Z414" s="85">
        <f>'12peso'!Z414*'12var'!Z414/100</f>
        <v>2.1460000000000001E-4</v>
      </c>
      <c r="AA414" s="85">
        <f>'12peso'!AA414*'12var'!AA414/100</f>
        <v>5.1798000000000002E-4</v>
      </c>
      <c r="AB414" s="85">
        <f>'12peso'!AB414*'12var'!AB414/100</f>
        <v>-1.7580000000000001E-5</v>
      </c>
      <c r="AC414" s="85">
        <f>'12peso'!AC414*'12var'!AC414/100</f>
        <v>5.3143999999999999E-4</v>
      </c>
      <c r="AD414" s="85">
        <f>'12peso'!AD414*'12var'!AD414/100</f>
        <v>1.8165999999999999E-4</v>
      </c>
      <c r="AE414" s="85">
        <f>'12peso'!AE414*'12var'!AE414/100</f>
        <v>4.4460000000000007E-4</v>
      </c>
      <c r="AF414" s="85">
        <f>'12peso'!AF414*'12var'!AF414/100</f>
        <v>1.0062000000000001E-3</v>
      </c>
      <c r="AG414" s="85">
        <f>'12peso'!AG414*'12var'!AG414/100</f>
        <v>5.7917999999999999E-4</v>
      </c>
      <c r="AH414" s="85">
        <f>'12peso'!AH414*'12var'!AH414/100</f>
        <v>8.5536E-4</v>
      </c>
      <c r="AI414" s="85">
        <f>'12peso'!AI414*'12var'!AI414/100</f>
        <v>4.7241999999999998E-4</v>
      </c>
      <c r="AJ414" s="85">
        <f>'12peso'!AJ414*'12var'!AJ414/100</f>
        <v>7.7610000000000016E-4</v>
      </c>
      <c r="AK414" s="85">
        <f>'12peso'!AK414*'12var'!AK414/100</f>
        <v>6.3210000000000002E-4</v>
      </c>
      <c r="AL414" s="85">
        <f>'12peso'!AL414*'12var'!AL414/100</f>
        <v>-1.9359999999999999E-4</v>
      </c>
      <c r="AM414" s="85">
        <f>'12peso'!AM414*'12var'!AM414/100</f>
        <v>1.9932000000000001E-4</v>
      </c>
      <c r="AN414" s="85">
        <f>'12peso'!AN414*'12var'!AN414/100</f>
        <v>-2.0536000000000003E-4</v>
      </c>
    </row>
    <row r="415" spans="1:40" x14ac:dyDescent="0.25">
      <c r="A415" s="64" t="str">
        <f>'12peso'!A415</f>
        <v>c</v>
      </c>
      <c r="B415" s="64" t="str">
        <f>'12peso'!B415</f>
        <v>nd</v>
      </c>
      <c r="C415" s="64" t="str">
        <f>'12peso'!C415</f>
        <v>i</v>
      </c>
      <c r="D415" s="64"/>
      <c r="E415" s="89">
        <f>'12peso'!E415</f>
        <v>9999999</v>
      </c>
      <c r="F415" s="88">
        <f>'12peso'!F415</f>
        <v>6301004</v>
      </c>
      <c r="G415" s="39" t="str">
        <f>'12peso'!G415</f>
        <v>Produto para barba</v>
      </c>
      <c r="H415" s="85">
        <f>'12peso'!H415*'12var'!H415/100</f>
        <v>-2.3730000000000002E-4</v>
      </c>
      <c r="I415" s="85">
        <f>'12peso'!I415*'12var'!I415/100</f>
        <v>1.2099999999999999E-5</v>
      </c>
      <c r="J415" s="85">
        <f>'12peso'!J415*'12var'!J415/100</f>
        <v>2.7249999999999998E-5</v>
      </c>
      <c r="K415" s="85">
        <f>'12peso'!K415*'12var'!K415/100</f>
        <v>4.3600000000000003E-5</v>
      </c>
      <c r="L415" s="85">
        <f>'12peso'!L415*'12var'!L415/100</f>
        <v>2.0600999999999999E-4</v>
      </c>
      <c r="M415" s="85">
        <f>'12peso'!M415*'12var'!M415/100</f>
        <v>2.9970000000000006E-5</v>
      </c>
      <c r="N415" s="85">
        <f>'12peso'!N415*'12var'!N415/100</f>
        <v>-1.1988000000000002E-4</v>
      </c>
      <c r="O415" s="85">
        <f>'12peso'!O415*'12var'!O415/100</f>
        <v>2.5069999999999997E-4</v>
      </c>
      <c r="P415" s="85">
        <f>'12peso'!P415*'12var'!P415/100</f>
        <v>-1.2543E-4</v>
      </c>
      <c r="Q415" s="85">
        <f>'12peso'!Q415*'12var'!Q415/100</f>
        <v>2.6487E-4</v>
      </c>
      <c r="R415" s="85">
        <f>'12peso'!R415*'12var'!R415/100</f>
        <v>-1.4874000000000002E-4</v>
      </c>
      <c r="S415" s="85">
        <f>'12peso'!S415*'12var'!S415/100</f>
        <v>-3.0520000000000006E-5</v>
      </c>
      <c r="T415" s="85">
        <f>'12peso'!T415*'12var'!T415/100</f>
        <v>4.5575999999999999E-4</v>
      </c>
      <c r="U415" s="85">
        <f>'12peso'!U415*'12var'!U415/100</f>
        <v>3.1746000000000004E-4</v>
      </c>
      <c r="V415" s="85">
        <f>'12peso'!V415*'12var'!V415/100</f>
        <v>-1.4820000000000002E-4</v>
      </c>
      <c r="W415" s="85">
        <f>'12peso'!W415*'12var'!W415/100</f>
        <v>2.5983999999999995E-4</v>
      </c>
      <c r="X415" s="85">
        <f>'12peso'!X415*'12var'!X415/100</f>
        <v>-1.1058E-4</v>
      </c>
      <c r="Y415" s="85">
        <f>'12peso'!Y415*'12var'!Y415/100</f>
        <v>3.3376E-4</v>
      </c>
      <c r="Z415" s="85">
        <f>'12peso'!Z415*'12var'!Z415/100</f>
        <v>2.3896E-4</v>
      </c>
      <c r="AA415" s="85">
        <f>'12peso'!AA415*'12var'!AA415/100</f>
        <v>-2.8438000000000004E-4</v>
      </c>
      <c r="AB415" s="85">
        <f>'12peso'!AB415*'12var'!AB415/100</f>
        <v>1.0580000000000001E-4</v>
      </c>
      <c r="AC415" s="85">
        <f>'12peso'!AC415*'12var'!AC415/100</f>
        <v>-2.4150000000000001E-5</v>
      </c>
      <c r="AD415" s="85">
        <f>'12peso'!AD415*'12var'!AD415/100</f>
        <v>1.3566000000000001E-4</v>
      </c>
      <c r="AE415" s="85">
        <f>'12peso'!AE415*'12var'!AE415/100</f>
        <v>8.7399999999999997E-5</v>
      </c>
      <c r="AF415" s="85">
        <f>'12peso'!AF415*'12var'!AF415/100</f>
        <v>1.9709999999999999E-4</v>
      </c>
      <c r="AG415" s="85">
        <f>'12peso'!AG415*'12var'!AG415/100</f>
        <v>9.9279999999999998E-5</v>
      </c>
      <c r="AH415" s="85">
        <f>'12peso'!AH415*'12var'!AH415/100</f>
        <v>2.5295999999999999E-4</v>
      </c>
      <c r="AI415" s="85">
        <f>'12peso'!AI415*'12var'!AI415/100</f>
        <v>5.3820000000000003E-5</v>
      </c>
      <c r="AJ415" s="85">
        <f>'12peso'!AJ415*'12var'!AJ415/100</f>
        <v>-1.4796000000000001E-4</v>
      </c>
      <c r="AK415" s="85">
        <f>'12peso'!AK415*'12var'!AK415/100</f>
        <v>-1.0665E-4</v>
      </c>
      <c r="AL415" s="85">
        <f>'12peso'!AL415*'12var'!AL415/100</f>
        <v>4.4953999999999995E-4</v>
      </c>
      <c r="AM415" s="85">
        <f>'12peso'!AM415*'12var'!AM415/100</f>
        <v>4.0019999999999993E-5</v>
      </c>
      <c r="AN415" s="85">
        <f>'12peso'!AN415*'12var'!AN415/100</f>
        <v>-1.1453999999999998E-4</v>
      </c>
    </row>
    <row r="416" spans="1:40" x14ac:dyDescent="0.25">
      <c r="A416" s="64" t="str">
        <f>'12peso'!A416</f>
        <v>c</v>
      </c>
      <c r="B416" s="64" t="str">
        <f>'12peso'!B416</f>
        <v>nd</v>
      </c>
      <c r="C416" s="64" t="str">
        <f>'12peso'!C416</f>
        <v>i</v>
      </c>
      <c r="D416" s="64"/>
      <c r="E416" s="90">
        <f>'12peso'!E416</f>
        <v>6301006</v>
      </c>
      <c r="F416" s="88">
        <f>'12peso'!F416</f>
        <v>6301006</v>
      </c>
      <c r="G416" s="39" t="str">
        <f>'12peso'!G416</f>
        <v>Produto para pele</v>
      </c>
      <c r="H416" s="85">
        <f>'12peso'!H416*'12var'!H416/100</f>
        <v>-1.4687000000000001E-3</v>
      </c>
      <c r="I416" s="85">
        <f>'12peso'!I416*'12var'!I416/100</f>
        <v>-9.1896000000000002E-4</v>
      </c>
      <c r="J416" s="85">
        <f>'12peso'!J416*'12var'!J416/100</f>
        <v>-1.0268100000000002E-3</v>
      </c>
      <c r="K416" s="85">
        <f>'12peso'!K416*'12var'!K416/100</f>
        <v>1.3244000000000001E-3</v>
      </c>
      <c r="L416" s="85">
        <f>'12peso'!L416*'12var'!L416/100</f>
        <v>2.18892E-3</v>
      </c>
      <c r="M416" s="85">
        <f>'12peso'!M416*'12var'!M416/100</f>
        <v>-1.5506199999999997E-3</v>
      </c>
      <c r="N416" s="85">
        <f>'12peso'!N416*'12var'!N416/100</f>
        <v>3.8006300000000006E-3</v>
      </c>
      <c r="O416" s="85">
        <f>'12peso'!O416*'12var'!O416/100</f>
        <v>-1.2112E-3</v>
      </c>
      <c r="P416" s="85">
        <f>'12peso'!P416*'12var'!P416/100</f>
        <v>1.2025600000000001E-3</v>
      </c>
      <c r="Q416" s="85">
        <f>'12peso'!Q416*'12var'!Q416/100</f>
        <v>2.0619500000000003E-3</v>
      </c>
      <c r="R416" s="85">
        <f>'12peso'!R416*'12var'!R416/100</f>
        <v>-9.7421999999999993E-4</v>
      </c>
      <c r="S416" s="85">
        <f>'12peso'!S416*'12var'!S416/100</f>
        <v>2.9712E-4</v>
      </c>
      <c r="T416" s="85">
        <f>'12peso'!T416*'12var'!T416/100</f>
        <v>2.3234400000000004E-3</v>
      </c>
      <c r="U416" s="85">
        <f>'12peso'!U416*'12var'!U416/100</f>
        <v>1.6559999999999999E-3</v>
      </c>
      <c r="V416" s="85">
        <f>'12peso'!V416*'12var'!V416/100</f>
        <v>-2.5724999999999997E-3</v>
      </c>
      <c r="W416" s="85">
        <f>'12peso'!W416*'12var'!W416/100</f>
        <v>4.57632E-3</v>
      </c>
      <c r="X416" s="85">
        <f>'12peso'!X416*'12var'!X416/100</f>
        <v>3.6570000000000005E-4</v>
      </c>
      <c r="Y416" s="85">
        <f>'12peso'!Y416*'12var'!Y416/100</f>
        <v>7.2940000000000006E-4</v>
      </c>
      <c r="Z416" s="85">
        <f>'12peso'!Z416*'12var'!Z416/100</f>
        <v>2.4792799999999999E-3</v>
      </c>
      <c r="AA416" s="85">
        <f>'12peso'!AA416*'12var'!AA416/100</f>
        <v>2.2747800000000001E-3</v>
      </c>
      <c r="AB416" s="85">
        <f>'12peso'!AB416*'12var'!AB416/100</f>
        <v>3.9408100000000003E-3</v>
      </c>
      <c r="AC416" s="85">
        <f>'12peso'!AC416*'12var'!AC416/100</f>
        <v>2.5221200000000005E-3</v>
      </c>
      <c r="AD416" s="85">
        <f>'12peso'!AD416*'12var'!AD416/100</f>
        <v>2.4505800000000004E-3</v>
      </c>
      <c r="AE416" s="85">
        <f>'12peso'!AE416*'12var'!AE416/100</f>
        <v>7.4360000000000008E-4</v>
      </c>
      <c r="AF416" s="85">
        <f>'12peso'!AF416*'12var'!AF416/100</f>
        <v>-3.7020000000000001E-5</v>
      </c>
      <c r="AG416" s="85">
        <f>'12peso'!AG416*'12var'!AG416/100</f>
        <v>3.8282400000000001E-3</v>
      </c>
      <c r="AH416" s="85">
        <f>'12peso'!AH416*'12var'!AH416/100</f>
        <v>2.7343000000000003E-3</v>
      </c>
      <c r="AI416" s="85">
        <f>'12peso'!AI416*'12var'!AI416/100</f>
        <v>3.3192000000000004E-3</v>
      </c>
      <c r="AJ416" s="85">
        <f>'12peso'!AJ416*'12var'!AJ416/100</f>
        <v>2.1436799999999998E-3</v>
      </c>
      <c r="AK416" s="85">
        <f>'12peso'!AK416*'12var'!AK416/100</f>
        <v>2.5900000000000001E-4</v>
      </c>
      <c r="AL416" s="85">
        <f>'12peso'!AL416*'12var'!AL416/100</f>
        <v>1.14328E-3</v>
      </c>
      <c r="AM416" s="85">
        <f>'12peso'!AM416*'12var'!AM416/100</f>
        <v>1.6275600000000001E-3</v>
      </c>
      <c r="AN416" s="85">
        <f>'12peso'!AN416*'12var'!AN416/100</f>
        <v>1.482E-4</v>
      </c>
    </row>
    <row r="417" spans="1:40" x14ac:dyDescent="0.25">
      <c r="A417" s="64" t="str">
        <f>'12peso'!A417</f>
        <v>c</v>
      </c>
      <c r="B417" s="64" t="str">
        <f>'12peso'!B417</f>
        <v>nd</v>
      </c>
      <c r="C417" s="64" t="str">
        <f>'12peso'!C417</f>
        <v>i</v>
      </c>
      <c r="D417" s="64"/>
      <c r="E417" s="90">
        <f>'12peso'!E417</f>
        <v>6301007</v>
      </c>
      <c r="F417" s="88">
        <f>'12peso'!F417</f>
        <v>6301007</v>
      </c>
      <c r="G417" s="39" t="str">
        <f>'12peso'!G417</f>
        <v>Produto para higiene bucal</v>
      </c>
      <c r="H417" s="85">
        <f>'12peso'!H417*'12var'!H417/100</f>
        <v>8.0431999999999986E-4</v>
      </c>
      <c r="I417" s="85">
        <f>'12peso'!I417*'12var'!I417/100</f>
        <v>6.0258000000000002E-4</v>
      </c>
      <c r="J417" s="85">
        <f>'12peso'!J417*'12var'!J417/100</f>
        <v>5.8336E-4</v>
      </c>
      <c r="K417" s="85">
        <f>'12peso'!K417*'12var'!K417/100</f>
        <v>2.75575E-3</v>
      </c>
      <c r="L417" s="85">
        <f>'12peso'!L417*'12var'!L417/100</f>
        <v>1.6568999999999999E-4</v>
      </c>
      <c r="M417" s="85">
        <f>'12peso'!M417*'12var'!M417/100</f>
        <v>1.4504400000000001E-3</v>
      </c>
      <c r="N417" s="85">
        <f>'12peso'!N417*'12var'!N417/100</f>
        <v>7.7658000000000002E-4</v>
      </c>
      <c r="O417" s="85">
        <f>'12peso'!O417*'12var'!O417/100</f>
        <v>1.9599400000000003E-3</v>
      </c>
      <c r="P417" s="85">
        <f>'12peso'!P417*'12var'!P417/100</f>
        <v>3.3125799999999999E-3</v>
      </c>
      <c r="Q417" s="85">
        <f>'12peso'!Q417*'12var'!Q417/100</f>
        <v>2.5043900000000004E-3</v>
      </c>
      <c r="R417" s="85">
        <f>'12peso'!R417*'12var'!R417/100</f>
        <v>-1.1192299999999999E-3</v>
      </c>
      <c r="S417" s="85">
        <f>'12peso'!S417*'12var'!S417/100</f>
        <v>7.4960000000000011E-4</v>
      </c>
      <c r="T417" s="85">
        <f>'12peso'!T417*'12var'!T417/100</f>
        <v>1.5309400000000002E-3</v>
      </c>
      <c r="U417" s="85">
        <f>'12peso'!U417*'12var'!U417/100</f>
        <v>2.9109599999999998E-3</v>
      </c>
      <c r="V417" s="85">
        <f>'12peso'!V417*'12var'!V417/100</f>
        <v>-7.7244000000000011E-4</v>
      </c>
      <c r="W417" s="85">
        <f>'12peso'!W417*'12var'!W417/100</f>
        <v>-6.3478000000000004E-4</v>
      </c>
      <c r="X417" s="85">
        <f>'12peso'!X417*'12var'!X417/100</f>
        <v>-4.0721999999999997E-4</v>
      </c>
      <c r="Y417" s="85">
        <f>'12peso'!Y417*'12var'!Y417/100</f>
        <v>-2.0424000000000002E-3</v>
      </c>
      <c r="Z417" s="85">
        <f>'12peso'!Z417*'12var'!Z417/100</f>
        <v>1.4338500000000002E-3</v>
      </c>
      <c r="AA417" s="85">
        <f>'12peso'!AA417*'12var'!AA417/100</f>
        <v>4.7554000000000004E-4</v>
      </c>
      <c r="AB417" s="85">
        <f>'12peso'!AB417*'12var'!AB417/100</f>
        <v>2.5606000000000001E-4</v>
      </c>
      <c r="AC417" s="85">
        <f>'12peso'!AC417*'12var'!AC417/100</f>
        <v>-1.2775000000000002E-4</v>
      </c>
      <c r="AD417" s="85">
        <f>'12peso'!AD417*'12var'!AD417/100</f>
        <v>-3.6260000000000002E-5</v>
      </c>
      <c r="AE417" s="85">
        <f>'12peso'!AE417*'12var'!AE417/100</f>
        <v>2.1816299999999995E-3</v>
      </c>
      <c r="AF417" s="85">
        <f>'12peso'!AF417*'12var'!AF417/100</f>
        <v>1.9249600000000003E-3</v>
      </c>
      <c r="AG417" s="85">
        <f>'12peso'!AG417*'12var'!AG417/100</f>
        <v>-3.8324999999999996E-4</v>
      </c>
      <c r="AH417" s="85">
        <f>'12peso'!AH417*'12var'!AH417/100</f>
        <v>1.13967E-3</v>
      </c>
      <c r="AI417" s="85">
        <f>'12peso'!AI417*'12var'!AI417/100</f>
        <v>2.5977600000000002E-3</v>
      </c>
      <c r="AJ417" s="85">
        <f>'12peso'!AJ417*'12var'!AJ417/100</f>
        <v>1.69074E-3</v>
      </c>
      <c r="AK417" s="85">
        <f>'12peso'!AK417*'12var'!AK417/100</f>
        <v>3.4876600000000001E-3</v>
      </c>
      <c r="AL417" s="85">
        <f>'12peso'!AL417*'12var'!AL417/100</f>
        <v>1.2051E-3</v>
      </c>
      <c r="AM417" s="85">
        <f>'12peso'!AM417*'12var'!AM417/100</f>
        <v>4.6624999999999998E-4</v>
      </c>
      <c r="AN417" s="85">
        <f>'12peso'!AN417*'12var'!AN417/100</f>
        <v>-7.2735000000000009E-4</v>
      </c>
    </row>
    <row r="418" spans="1:40" x14ac:dyDescent="0.25">
      <c r="A418" s="64" t="str">
        <f>'12peso'!A418</f>
        <v>c</v>
      </c>
      <c r="B418" s="64" t="str">
        <f>'12peso'!B418</f>
        <v>nd</v>
      </c>
      <c r="C418" s="64" t="str">
        <f>'12peso'!C418</f>
        <v>i</v>
      </c>
      <c r="D418" s="64"/>
      <c r="E418" s="90">
        <f>'12peso'!E418</f>
        <v>6301010</v>
      </c>
      <c r="F418" s="88">
        <f>'12peso'!F418</f>
        <v>6301010</v>
      </c>
      <c r="G418" s="39" t="str">
        <f>'12peso'!G418</f>
        <v>Produto para unha</v>
      </c>
      <c r="H418" s="85">
        <f>'12peso'!H418*'12var'!H418/100</f>
        <v>3.4667999999999998E-4</v>
      </c>
      <c r="I418" s="85">
        <f>'12peso'!I418*'12var'!I418/100</f>
        <v>-1.7298000000000001E-4</v>
      </c>
      <c r="J418" s="85">
        <f>'12peso'!J418*'12var'!J418/100</f>
        <v>-3.2435999999999999E-4</v>
      </c>
      <c r="K418" s="85">
        <f>'12peso'!K418*'12var'!K418/100</f>
        <v>1.3001300000000003E-3</v>
      </c>
      <c r="L418" s="85">
        <f>'12peso'!L418*'12var'!L418/100</f>
        <v>3.5372000000000002E-4</v>
      </c>
      <c r="M418" s="85">
        <f>'12peso'!M418*'12var'!M418/100</f>
        <v>3.2504000000000007E-4</v>
      </c>
      <c r="N418" s="85">
        <f>'12peso'!N418*'12var'!N418/100</f>
        <v>5.5563999999999993E-4</v>
      </c>
      <c r="O418" s="85">
        <f>'12peso'!O418*'12var'!O418/100</f>
        <v>2.1023999999999999E-3</v>
      </c>
      <c r="P418" s="85">
        <f>'12peso'!P418*'12var'!P418/100</f>
        <v>4.3964999999999998E-4</v>
      </c>
      <c r="Q418" s="85">
        <f>'12peso'!Q418*'12var'!Q418/100</f>
        <v>1.4039999999999999E-3</v>
      </c>
      <c r="R418" s="85">
        <f>'12peso'!R418*'12var'!R418/100</f>
        <v>-6.4878000000000006E-4</v>
      </c>
      <c r="S418" s="85">
        <f>'12peso'!S418*'12var'!S418/100</f>
        <v>6.6999000000000008E-4</v>
      </c>
      <c r="T418" s="85">
        <f>'12peso'!T418*'12var'!T418/100</f>
        <v>3.3950000000000001E-4</v>
      </c>
      <c r="U418" s="85">
        <f>'12peso'!U418*'12var'!U418/100</f>
        <v>1.158E-4</v>
      </c>
      <c r="V418" s="85">
        <f>'12peso'!V418*'12var'!V418/100</f>
        <v>1.2095999999999999E-3</v>
      </c>
      <c r="W418" s="85">
        <f>'12peso'!W418*'12var'!W418/100</f>
        <v>-3.0976000000000002E-4</v>
      </c>
      <c r="X418" s="85">
        <f>'12peso'!X418*'12var'!X418/100</f>
        <v>8.9187000000000001E-4</v>
      </c>
      <c r="Y418" s="85">
        <f>'12peso'!Y418*'12var'!Y418/100</f>
        <v>3.0880000000000002E-4</v>
      </c>
      <c r="Z418" s="85">
        <f>'12peso'!Z418*'12var'!Z418/100</f>
        <v>1.9493000000000002E-3</v>
      </c>
      <c r="AA418" s="85">
        <f>'12peso'!AA418*'12var'!AA418/100</f>
        <v>3.9400000000000004E-4</v>
      </c>
      <c r="AB418" s="85">
        <f>'12peso'!AB418*'12var'!AB418/100</f>
        <v>6.507599999999999E-4</v>
      </c>
      <c r="AC418" s="85">
        <f>'12peso'!AC418*'12var'!AC418/100</f>
        <v>-9.8900000000000002E-6</v>
      </c>
      <c r="AD418" s="85">
        <f>'12peso'!AD418*'12var'!AD418/100</f>
        <v>1.0332000000000002E-3</v>
      </c>
      <c r="AE418" s="85">
        <f>'12peso'!AE418*'12var'!AE418/100</f>
        <v>-9.4943999999999996E-4</v>
      </c>
      <c r="AF418" s="85">
        <f>'12peso'!AF418*'12var'!AF418/100</f>
        <v>1.5407699999999999E-3</v>
      </c>
      <c r="AG418" s="85">
        <f>'12peso'!AG418*'12var'!AG418/100</f>
        <v>-2.1274000000000002E-3</v>
      </c>
      <c r="AH418" s="85">
        <f>'12peso'!AH418*'12var'!AH418/100</f>
        <v>1.0047300000000001E-3</v>
      </c>
      <c r="AI418" s="85">
        <f>'12peso'!AI418*'12var'!AI418/100</f>
        <v>1.7953999999999999E-3</v>
      </c>
      <c r="AJ418" s="85">
        <f>'12peso'!AJ418*'12var'!AJ418/100</f>
        <v>1.89448E-3</v>
      </c>
      <c r="AK418" s="85">
        <f>'12peso'!AK418*'12var'!AK418/100</f>
        <v>0</v>
      </c>
      <c r="AL418" s="85">
        <f>'12peso'!AL418*'12var'!AL418/100</f>
        <v>-7.4150999999999991E-4</v>
      </c>
      <c r="AM418" s="85">
        <f>'12peso'!AM418*'12var'!AM418/100</f>
        <v>-7.9265E-4</v>
      </c>
      <c r="AN418" s="85">
        <f>'12peso'!AN418*'12var'!AN418/100</f>
        <v>2.3625E-4</v>
      </c>
    </row>
    <row r="419" spans="1:40" x14ac:dyDescent="0.25">
      <c r="A419" s="64" t="str">
        <f>'12peso'!A419</f>
        <v>c</v>
      </c>
      <c r="B419" s="64" t="str">
        <f>'12peso'!B419</f>
        <v>nd</v>
      </c>
      <c r="C419" s="64" t="str">
        <f>'12peso'!C419</f>
        <v>i</v>
      </c>
      <c r="D419" s="64"/>
      <c r="E419" s="90">
        <f>'12peso'!E419</f>
        <v>6301011</v>
      </c>
      <c r="F419" s="88">
        <f>'12peso'!F419</f>
        <v>6301011</v>
      </c>
      <c r="G419" s="39" t="str">
        <f>'12peso'!G419</f>
        <v>Perfume</v>
      </c>
      <c r="H419" s="85">
        <f>'12peso'!H419*'12var'!H419/100</f>
        <v>-1.4933490000000001E-2</v>
      </c>
      <c r="I419" s="85">
        <f>'12peso'!I419*'12var'!I419/100</f>
        <v>1.699674E-2</v>
      </c>
      <c r="J419" s="85">
        <f>'12peso'!J419*'12var'!J419/100</f>
        <v>1.0362E-4</v>
      </c>
      <c r="K419" s="85">
        <f>'12peso'!K419*'12var'!K419/100</f>
        <v>-1.5505499999999999E-3</v>
      </c>
      <c r="L419" s="85">
        <f>'12peso'!L419*'12var'!L419/100</f>
        <v>2.8716800000000002E-3</v>
      </c>
      <c r="M419" s="85">
        <f>'12peso'!M419*'12var'!M419/100</f>
        <v>2.45904E-3</v>
      </c>
      <c r="N419" s="85">
        <f>'12peso'!N419*'12var'!N419/100</f>
        <v>-7.0807800000000001E-3</v>
      </c>
      <c r="O419" s="85">
        <f>'12peso'!O419*'12var'!O419/100</f>
        <v>5.4799200000000001E-3</v>
      </c>
      <c r="P419" s="85">
        <f>'12peso'!P419*'12var'!P419/100</f>
        <v>-1.6254399999999999E-3</v>
      </c>
      <c r="Q419" s="85">
        <f>'12peso'!Q419*'12var'!Q419/100</f>
        <v>4.0331999999999998E-3</v>
      </c>
      <c r="R419" s="85">
        <f>'12peso'!R419*'12var'!R419/100</f>
        <v>1.2071999999999999E-3</v>
      </c>
      <c r="S419" s="85">
        <f>'12peso'!S419*'12var'!S419/100</f>
        <v>1.4111279999999997E-2</v>
      </c>
      <c r="T419" s="85">
        <f>'12peso'!T419*'12var'!T419/100</f>
        <v>1.852144E-2</v>
      </c>
      <c r="U419" s="85">
        <f>'12peso'!U419*'12var'!U419/100</f>
        <v>1.6464059999999999E-2</v>
      </c>
      <c r="V419" s="85">
        <f>'12peso'!V419*'12var'!V419/100</f>
        <v>1.5395999999999999E-3</v>
      </c>
      <c r="W419" s="85">
        <f>'12peso'!W419*'12var'!W419/100</f>
        <v>-2.5574999999999999E-3</v>
      </c>
      <c r="X419" s="85">
        <f>'12peso'!X419*'12var'!X419/100</f>
        <v>1.6336670000000001E-2</v>
      </c>
      <c r="Y419" s="85">
        <f>'12peso'!Y419*'12var'!Y419/100</f>
        <v>8.938380000000001E-3</v>
      </c>
      <c r="Z419" s="85">
        <f>'12peso'!Z419*'12var'!Z419/100</f>
        <v>4.7559400000000002E-3</v>
      </c>
      <c r="AA419" s="85">
        <f>'12peso'!AA419*'12var'!AA419/100</f>
        <v>6.1259699999999997E-3</v>
      </c>
      <c r="AB419" s="85">
        <f>'12peso'!AB419*'12var'!AB419/100</f>
        <v>6.7730000000000004E-3</v>
      </c>
      <c r="AC419" s="85">
        <f>'12peso'!AC419*'12var'!AC419/100</f>
        <v>4.0762799999999998E-3</v>
      </c>
      <c r="AD419" s="85">
        <f>'12peso'!AD419*'12var'!AD419/100</f>
        <v>-1.3564200000000001E-3</v>
      </c>
      <c r="AE419" s="85">
        <f>'12peso'!AE419*'12var'!AE419/100</f>
        <v>5.7002000000000008E-3</v>
      </c>
      <c r="AF419" s="85">
        <f>'12peso'!AF419*'12var'!AF419/100</f>
        <v>-1.5273299999999998E-2</v>
      </c>
      <c r="AG419" s="85">
        <f>'12peso'!AG419*'12var'!AG419/100</f>
        <v>3.7975129999999996E-2</v>
      </c>
      <c r="AH419" s="85">
        <f>'12peso'!AH419*'12var'!AH419/100</f>
        <v>3.9873399999999998E-3</v>
      </c>
      <c r="AI419" s="85">
        <f>'12peso'!AI419*'12var'!AI419/100</f>
        <v>-1.5662999999999999E-3</v>
      </c>
      <c r="AJ419" s="85">
        <f>'12peso'!AJ419*'12var'!AJ419/100</f>
        <v>1.0770240000000002E-2</v>
      </c>
      <c r="AK419" s="85">
        <f>'12peso'!AK419*'12var'!AK419/100</f>
        <v>8.4329100000000001E-3</v>
      </c>
      <c r="AL419" s="85">
        <f>'12peso'!AL419*'12var'!AL419/100</f>
        <v>1.2437879999999998E-2</v>
      </c>
      <c r="AM419" s="85">
        <f>'12peso'!AM419*'12var'!AM419/100</f>
        <v>4.2312000000000009E-3</v>
      </c>
      <c r="AN419" s="85">
        <f>'12peso'!AN419*'12var'!AN419/100</f>
        <v>-1.2709199999999998E-3</v>
      </c>
    </row>
    <row r="420" spans="1:40" x14ac:dyDescent="0.25">
      <c r="A420" s="64" t="str">
        <f>'12peso'!A420</f>
        <v>c</v>
      </c>
      <c r="B420" s="64" t="str">
        <f>'12peso'!B420</f>
        <v>nd</v>
      </c>
      <c r="C420" s="64" t="str">
        <f>'12peso'!C420</f>
        <v>i</v>
      </c>
      <c r="D420" s="64"/>
      <c r="E420" s="90">
        <f>'12peso'!E420</f>
        <v>6301014</v>
      </c>
      <c r="F420" s="88">
        <f>'12peso'!F420</f>
        <v>6301014</v>
      </c>
      <c r="G420" s="39" t="str">
        <f>'12peso'!G420</f>
        <v>Desodorante</v>
      </c>
      <c r="H420" s="85">
        <f>'12peso'!H420*'12var'!H420/100</f>
        <v>1.23795E-3</v>
      </c>
      <c r="I420" s="85">
        <f>'12peso'!I420*'12var'!I420/100</f>
        <v>1.906E-5</v>
      </c>
      <c r="J420" s="85">
        <f>'12peso'!J420*'12var'!J420/100</f>
        <v>7.9631999999999999E-4</v>
      </c>
      <c r="K420" s="85">
        <f>'12peso'!K420*'12var'!K420/100</f>
        <v>1.70766E-3</v>
      </c>
      <c r="L420" s="85">
        <f>'12peso'!L420*'12var'!L420/100</f>
        <v>1.0325500000000001E-3</v>
      </c>
      <c r="M420" s="85">
        <f>'12peso'!M420*'12var'!M420/100</f>
        <v>1.3608000000000001E-4</v>
      </c>
      <c r="N420" s="85">
        <f>'12peso'!N420*'12var'!N420/100</f>
        <v>-1.3608000000000001E-4</v>
      </c>
      <c r="O420" s="85">
        <f>'12peso'!O420*'12var'!O420/100</f>
        <v>1.1894099999999999E-3</v>
      </c>
      <c r="P420" s="85">
        <f>'12peso'!P420*'12var'!P420/100</f>
        <v>1.4707400000000001E-3</v>
      </c>
      <c r="Q420" s="85">
        <f>'12peso'!Q420*'12var'!Q420/100</f>
        <v>1.75957E-3</v>
      </c>
      <c r="R420" s="85">
        <f>'12peso'!R420*'12var'!R420/100</f>
        <v>6.5670000000000008E-4</v>
      </c>
      <c r="S420" s="85">
        <f>'12peso'!S420*'12var'!S420/100</f>
        <v>9.3530000000000002E-4</v>
      </c>
      <c r="T420" s="85">
        <f>'12peso'!T420*'12var'!T420/100</f>
        <v>1.3260099999999999E-3</v>
      </c>
      <c r="U420" s="85">
        <f>'12peso'!U420*'12var'!U420/100</f>
        <v>1.6015999999999998E-4</v>
      </c>
      <c r="V420" s="85">
        <f>'12peso'!V420*'12var'!V420/100</f>
        <v>1.6749599999999999E-3</v>
      </c>
      <c r="W420" s="85">
        <f>'12peso'!W420*'12var'!W420/100</f>
        <v>1.8262900000000002E-3</v>
      </c>
      <c r="X420" s="85">
        <f>'12peso'!X420*'12var'!X420/100</f>
        <v>3.5734999999999999E-4</v>
      </c>
      <c r="Y420" s="85">
        <f>'12peso'!Y420*'12var'!Y420/100</f>
        <v>6.636499999999999E-4</v>
      </c>
      <c r="Z420" s="85">
        <f>'12peso'!Z420*'12var'!Z420/100</f>
        <v>2.5624999999999997E-4</v>
      </c>
      <c r="AA420" s="85">
        <f>'12peso'!AA420*'12var'!AA420/100</f>
        <v>5.648500000000001E-4</v>
      </c>
      <c r="AB420" s="85">
        <f>'12peso'!AB420*'12var'!AB420/100</f>
        <v>2.3713E-4</v>
      </c>
      <c r="AC420" s="85">
        <f>'12peso'!AC420*'12var'!AC420/100</f>
        <v>8.033999999999999E-4</v>
      </c>
      <c r="AD420" s="85">
        <f>'12peso'!AD420*'12var'!AD420/100</f>
        <v>6.191999999999999E-5</v>
      </c>
      <c r="AE420" s="85">
        <f>'12peso'!AE420*'12var'!AE420/100</f>
        <v>7.0862999999999992E-4</v>
      </c>
      <c r="AF420" s="85">
        <f>'12peso'!AF420*'12var'!AF420/100</f>
        <v>6.6688000000000001E-4</v>
      </c>
      <c r="AG420" s="85">
        <f>'12peso'!AG420*'12var'!AG420/100</f>
        <v>-1.043E-5</v>
      </c>
      <c r="AH420" s="85">
        <f>'12peso'!AH420*'12var'!AH420/100</f>
        <v>6.5267999999999988E-4</v>
      </c>
      <c r="AI420" s="85">
        <f>'12peso'!AI420*'12var'!AI420/100</f>
        <v>1.4255399999999999E-3</v>
      </c>
      <c r="AJ420" s="85">
        <f>'12peso'!AJ420*'12var'!AJ420/100</f>
        <v>5.8239999999999995E-4</v>
      </c>
      <c r="AK420" s="85">
        <f>'12peso'!AK420*'12var'!AK420/100</f>
        <v>1.07223E-3</v>
      </c>
      <c r="AL420" s="85">
        <f>'12peso'!AL420*'12var'!AL420/100</f>
        <v>1.1517000000000001E-3</v>
      </c>
      <c r="AM420" s="85">
        <f>'12peso'!AM420*'12var'!AM420/100</f>
        <v>6.883499999999999E-4</v>
      </c>
      <c r="AN420" s="85">
        <f>'12peso'!AN420*'12var'!AN420/100</f>
        <v>7.9725E-4</v>
      </c>
    </row>
    <row r="421" spans="1:40" x14ac:dyDescent="0.25">
      <c r="A421" s="64" t="str">
        <f>'12peso'!A421</f>
        <v>c</v>
      </c>
      <c r="B421" s="64" t="str">
        <f>'12peso'!B421</f>
        <v>nd</v>
      </c>
      <c r="C421" s="64" t="str">
        <f>'12peso'!C421</f>
        <v>i</v>
      </c>
      <c r="D421" s="64"/>
      <c r="E421" s="90">
        <f>'12peso'!E421</f>
        <v>6301015</v>
      </c>
      <c r="F421" s="88">
        <f>'12peso'!F421</f>
        <v>6301015</v>
      </c>
      <c r="G421" s="39" t="str">
        <f>'12peso'!G421</f>
        <v>Absorvente higiênico</v>
      </c>
      <c r="H421" s="85">
        <f>'12peso'!H421*'12var'!H421/100</f>
        <v>7.7039999999999994E-5</v>
      </c>
      <c r="I421" s="85">
        <f>'12peso'!I421*'12var'!I421/100</f>
        <v>-2.5488000000000003E-4</v>
      </c>
      <c r="J421" s="85">
        <f>'12peso'!J421*'12var'!J421/100</f>
        <v>6.9300000000000004E-5</v>
      </c>
      <c r="K421" s="85">
        <f>'12peso'!K421*'12var'!K421/100</f>
        <v>1.4280000000000003E-4</v>
      </c>
      <c r="L421" s="85">
        <f>'12peso'!L421*'12var'!L421/100</f>
        <v>-7.1400000000000014E-5</v>
      </c>
      <c r="M421" s="85">
        <f>'12peso'!M421*'12var'!M421/100</f>
        <v>9.8800000000000003E-5</v>
      </c>
      <c r="N421" s="85">
        <f>'12peso'!N421*'12var'!N421/100</f>
        <v>5.7750000000000008E-5</v>
      </c>
      <c r="O421" s="85">
        <f>'12peso'!O421*'12var'!O421/100</f>
        <v>-1.2285E-4</v>
      </c>
      <c r="P421" s="85">
        <f>'12peso'!P421*'12var'!P421/100</f>
        <v>9.6819999999999998E-5</v>
      </c>
      <c r="Q421" s="85">
        <f>'12peso'!Q421*'12var'!Q421/100</f>
        <v>-7.7999999999999999E-5</v>
      </c>
      <c r="R421" s="85">
        <f>'12peso'!R421*'12var'!R421/100</f>
        <v>9.9959999999999998E-5</v>
      </c>
      <c r="S421" s="85">
        <f>'12peso'!S421*'12var'!S421/100</f>
        <v>-5.6100000000000015E-5</v>
      </c>
      <c r="T421" s="85">
        <f>'12peso'!T421*'12var'!T421/100</f>
        <v>1.9189999999999998E-4</v>
      </c>
      <c r="U421" s="85">
        <f>'12peso'!U421*'12var'!U421/100</f>
        <v>-7.1709999999999989E-5</v>
      </c>
      <c r="V421" s="85">
        <f>'12peso'!V421*'12var'!V421/100</f>
        <v>3.6400000000000001E-4</v>
      </c>
      <c r="W421" s="85">
        <f>'12peso'!W421*'12var'!W421/100</f>
        <v>-6.5920000000000006E-5</v>
      </c>
      <c r="X421" s="85">
        <f>'12peso'!X421*'12var'!X421/100</f>
        <v>-5.7120000000000009E-5</v>
      </c>
      <c r="Y421" s="85">
        <f>'12peso'!Y421*'12var'!Y421/100</f>
        <v>1.6160000000000001E-5</v>
      </c>
      <c r="Z421" s="85">
        <f>'12peso'!Z421*'12var'!Z421/100</f>
        <v>2.4543000000000004E-4</v>
      </c>
      <c r="AA421" s="85">
        <f>'12peso'!AA421*'12var'!AA421/100</f>
        <v>-1.339E-4</v>
      </c>
      <c r="AB421" s="85">
        <f>'12peso'!AB421*'12var'!AB421/100</f>
        <v>1.3260000000000002E-5</v>
      </c>
      <c r="AC421" s="85">
        <f>'12peso'!AC421*'12var'!AC421/100</f>
        <v>-5.0500000000000001E-5</v>
      </c>
      <c r="AD421" s="85">
        <f>'12peso'!AD421*'12var'!AD421/100</f>
        <v>1.3999999999999999E-4</v>
      </c>
      <c r="AE421" s="85">
        <f>'12peso'!AE421*'12var'!AE421/100</f>
        <v>2.2320999999999997E-4</v>
      </c>
      <c r="AF421" s="85">
        <f>'12peso'!AF421*'12var'!AF421/100</f>
        <v>-6.7979999999999996E-5</v>
      </c>
      <c r="AG421" s="85">
        <f>'12peso'!AG421*'12var'!AG421/100</f>
        <v>2.0200000000000001E-6</v>
      </c>
      <c r="AH421" s="85">
        <f>'12peso'!AH421*'12var'!AH421/100</f>
        <v>7.5749999999999998E-5</v>
      </c>
      <c r="AI421" s="85">
        <f>'12peso'!AI421*'12var'!AI421/100</f>
        <v>2.2018E-4</v>
      </c>
      <c r="AJ421" s="85">
        <f>'12peso'!AJ421*'12var'!AJ421/100</f>
        <v>7.004E-5</v>
      </c>
      <c r="AK421" s="85">
        <f>'12peso'!AK421*'12var'!AK421/100</f>
        <v>2.0196000000000002E-4</v>
      </c>
      <c r="AL421" s="85">
        <f>'12peso'!AL421*'12var'!AL421/100</f>
        <v>-3.536E-5</v>
      </c>
      <c r="AM421" s="85">
        <f>'12peso'!AM421*'12var'!AM421/100</f>
        <v>1.0399999999999999E-5</v>
      </c>
      <c r="AN421" s="85">
        <f>'12peso'!AN421*'12var'!AN421/100</f>
        <v>3.9140000000000001E-5</v>
      </c>
    </row>
    <row r="422" spans="1:40" x14ac:dyDescent="0.25">
      <c r="A422" s="64" t="str">
        <f>'12peso'!A422</f>
        <v>c</v>
      </c>
      <c r="B422" s="64" t="str">
        <f>'12peso'!B422</f>
        <v>nd</v>
      </c>
      <c r="C422" s="64" t="str">
        <f>'12peso'!C422</f>
        <v>i</v>
      </c>
      <c r="D422" s="64"/>
      <c r="E422" s="90">
        <f>'12peso'!E422</f>
        <v>6301016</v>
      </c>
      <c r="F422" s="88">
        <f>'12peso'!F422</f>
        <v>6301016</v>
      </c>
      <c r="G422" s="39" t="str">
        <f>'12peso'!G422</f>
        <v>Sabonete</v>
      </c>
      <c r="H422" s="85">
        <f>'12peso'!H422*'12var'!H422/100</f>
        <v>1.1283999999999999E-3</v>
      </c>
      <c r="I422" s="85">
        <f>'12peso'!I422*'12var'!I422/100</f>
        <v>1.09752E-3</v>
      </c>
      <c r="J422" s="85">
        <f>'12peso'!J422*'12var'!J422/100</f>
        <v>2.4593600000000003E-3</v>
      </c>
      <c r="K422" s="85">
        <f>'12peso'!K422*'12var'!K422/100</f>
        <v>3.1960499999999998E-3</v>
      </c>
      <c r="L422" s="85">
        <f>'12peso'!L422*'12var'!L422/100</f>
        <v>6.9720000000000003E-4</v>
      </c>
      <c r="M422" s="85">
        <f>'12peso'!M422*'12var'!M422/100</f>
        <v>1.2291399999999999E-3</v>
      </c>
      <c r="N422" s="85">
        <f>'12peso'!N422*'12var'!N422/100</f>
        <v>1.672E-4</v>
      </c>
      <c r="O422" s="85">
        <f>'12peso'!O422*'12var'!O422/100</f>
        <v>-2.5004999999999998E-4</v>
      </c>
      <c r="P422" s="85">
        <f>'12peso'!P422*'12var'!P422/100</f>
        <v>1.1101899999999998E-3</v>
      </c>
      <c r="Q422" s="85">
        <f>'12peso'!Q422*'12var'!Q422/100</f>
        <v>1.3935599999999999E-3</v>
      </c>
      <c r="R422" s="85">
        <f>'12peso'!R422*'12var'!R422/100</f>
        <v>9.9779999999999997E-5</v>
      </c>
      <c r="S422" s="85">
        <f>'12peso'!S422*'12var'!S422/100</f>
        <v>4.9619999999999996E-5</v>
      </c>
      <c r="T422" s="85">
        <f>'12peso'!T422*'12var'!T422/100</f>
        <v>1.1158800000000001E-3</v>
      </c>
      <c r="U422" s="85">
        <f>'12peso'!U422*'12var'!U422/100</f>
        <v>2.4569999999999995E-4</v>
      </c>
      <c r="V422" s="85">
        <f>'12peso'!V422*'12var'!V422/100</f>
        <v>7.8288000000000001E-4</v>
      </c>
      <c r="W422" s="85">
        <f>'12peso'!W422*'12var'!W422/100</f>
        <v>-4.8930000000000001E-5</v>
      </c>
      <c r="X422" s="85">
        <f>'12peso'!X422*'12var'!X422/100</f>
        <v>-3.4040999999999997E-4</v>
      </c>
      <c r="Y422" s="85">
        <f>'12peso'!Y422*'12var'!Y422/100</f>
        <v>2.5792000000000002E-4</v>
      </c>
      <c r="Z422" s="85">
        <f>'12peso'!Z422*'12var'!Z422/100</f>
        <v>-8.0550000000000001E-4</v>
      </c>
      <c r="AA422" s="85">
        <f>'12peso'!AA422*'12var'!AA422/100</f>
        <v>-1.18548E-3</v>
      </c>
      <c r="AB422" s="85">
        <f>'12peso'!AB422*'12var'!AB422/100</f>
        <v>7.929999999999999E-5</v>
      </c>
      <c r="AC422" s="85">
        <f>'12peso'!AC422*'12var'!AC422/100</f>
        <v>1.4554400000000001E-3</v>
      </c>
      <c r="AD422" s="85">
        <f>'12peso'!AD422*'12var'!AD422/100</f>
        <v>8.2523999999999998E-4</v>
      </c>
      <c r="AE422" s="85">
        <f>'12peso'!AE422*'12var'!AE422/100</f>
        <v>5.5544999999999998E-4</v>
      </c>
      <c r="AF422" s="85">
        <f>'12peso'!AF422*'12var'!AF422/100</f>
        <v>9.0572999999999999E-4</v>
      </c>
      <c r="AG422" s="85">
        <f>'12peso'!AG422*'12var'!AG422/100</f>
        <v>-5.4026000000000009E-4</v>
      </c>
      <c r="AH422" s="85">
        <f>'12peso'!AH422*'12var'!AH422/100</f>
        <v>2.8313999999999998E-4</v>
      </c>
      <c r="AI422" s="85">
        <f>'12peso'!AI422*'12var'!AI422/100</f>
        <v>2.95218E-3</v>
      </c>
      <c r="AJ422" s="85">
        <f>'12peso'!AJ422*'12var'!AJ422/100</f>
        <v>2.5753999999999998E-3</v>
      </c>
      <c r="AK422" s="85">
        <f>'12peso'!AK422*'12var'!AK422/100</f>
        <v>1.13529E-3</v>
      </c>
      <c r="AL422" s="85">
        <f>'12peso'!AL422*'12var'!AL422/100</f>
        <v>3.0476E-4</v>
      </c>
      <c r="AM422" s="85">
        <f>'12peso'!AM422*'12var'!AM422/100</f>
        <v>4.3389000000000004E-4</v>
      </c>
      <c r="AN422" s="85">
        <f>'12peso'!AN422*'12var'!AN422/100</f>
        <v>1.607E-4</v>
      </c>
    </row>
    <row r="423" spans="1:40" x14ac:dyDescent="0.25">
      <c r="A423" s="64" t="str">
        <f>'12peso'!A423</f>
        <v>c</v>
      </c>
      <c r="B423" s="64" t="str">
        <f>'12peso'!B423</f>
        <v>nd</v>
      </c>
      <c r="C423" s="64" t="str">
        <f>'12peso'!C423</f>
        <v>i</v>
      </c>
      <c r="D423" s="64"/>
      <c r="E423" s="90">
        <f>'12peso'!E423</f>
        <v>6301017</v>
      </c>
      <c r="F423" s="88">
        <f>'12peso'!F423</f>
        <v>6301017</v>
      </c>
      <c r="G423" s="39" t="str">
        <f>'12peso'!G423</f>
        <v>Papel higiênico</v>
      </c>
      <c r="H423" s="85">
        <f>'12peso'!H423*'12var'!H423/100</f>
        <v>1.0582499999999999E-3</v>
      </c>
      <c r="I423" s="85">
        <f>'12peso'!I423*'12var'!I423/100</f>
        <v>1.3895800000000001E-3</v>
      </c>
      <c r="J423" s="85">
        <f>'12peso'!J423*'12var'!J423/100</f>
        <v>1.3714800000000002E-3</v>
      </c>
      <c r="K423" s="85">
        <f>'12peso'!K423*'12var'!K423/100</f>
        <v>3.8836800000000005E-3</v>
      </c>
      <c r="L423" s="85">
        <f>'12peso'!L423*'12var'!L423/100</f>
        <v>1.37345E-3</v>
      </c>
      <c r="M423" s="85">
        <f>'12peso'!M423*'12var'!M423/100</f>
        <v>1.8859100000000002E-3</v>
      </c>
      <c r="N423" s="85">
        <f>'12peso'!N423*'12var'!N423/100</f>
        <v>1.8796800000000003E-3</v>
      </c>
      <c r="O423" s="85">
        <f>'12peso'!O423*'12var'!O423/100</f>
        <v>7.0818000000000009E-4</v>
      </c>
      <c r="P423" s="85">
        <f>'12peso'!P423*'12var'!P423/100</f>
        <v>4.9311999999999999E-4</v>
      </c>
      <c r="Q423" s="85">
        <f>'12peso'!Q423*'12var'!Q423/100</f>
        <v>4.0602999999999999E-4</v>
      </c>
      <c r="R423" s="85">
        <f>'12peso'!R423*'12var'!R423/100</f>
        <v>1.9799700000000002E-3</v>
      </c>
      <c r="S423" s="85">
        <f>'12peso'!S423*'12var'!S423/100</f>
        <v>1.6020000000000001E-3</v>
      </c>
      <c r="T423" s="85">
        <f>'12peso'!T423*'12var'!T423/100</f>
        <v>2.7755E-4</v>
      </c>
      <c r="U423" s="85">
        <f>'12peso'!U423*'12var'!U423/100</f>
        <v>1.8867999999999999E-3</v>
      </c>
      <c r="V423" s="85">
        <f>'12peso'!V423*'12var'!V423/100</f>
        <v>4.0819200000000002E-3</v>
      </c>
      <c r="W423" s="85">
        <f>'12peso'!W423*'12var'!W423/100</f>
        <v>-1.76874E-3</v>
      </c>
      <c r="X423" s="85">
        <f>'12peso'!X423*'12var'!X423/100</f>
        <v>-2.3620799999999999E-3</v>
      </c>
      <c r="Y423" s="85">
        <f>'12peso'!Y423*'12var'!Y423/100</f>
        <v>-5.8716000000000009E-4</v>
      </c>
      <c r="Z423" s="85">
        <f>'12peso'!Z423*'12var'!Z423/100</f>
        <v>-9.1784000000000006E-4</v>
      </c>
      <c r="AA423" s="85">
        <f>'12peso'!AA423*'12var'!AA423/100</f>
        <v>1.1205E-3</v>
      </c>
      <c r="AB423" s="85">
        <f>'12peso'!AB423*'12var'!AB423/100</f>
        <v>-2.2058600000000005E-3</v>
      </c>
      <c r="AC423" s="85">
        <f>'12peso'!AC423*'12var'!AC423/100</f>
        <v>1.10754E-3</v>
      </c>
      <c r="AD423" s="85">
        <f>'12peso'!AD423*'12var'!AD423/100</f>
        <v>2.8714000000000001E-3</v>
      </c>
      <c r="AE423" s="85">
        <f>'12peso'!AE423*'12var'!AE423/100</f>
        <v>3.0813200000000002E-3</v>
      </c>
      <c r="AF423" s="85">
        <f>'12peso'!AF423*'12var'!AF423/100</f>
        <v>8.7695999999999998E-4</v>
      </c>
      <c r="AG423" s="85">
        <f>'12peso'!AG423*'12var'!AG423/100</f>
        <v>3.4819499999999997E-3</v>
      </c>
      <c r="AH423" s="85">
        <f>'12peso'!AH423*'12var'!AH423/100</f>
        <v>-3.7907999999999996E-4</v>
      </c>
      <c r="AI423" s="85">
        <f>'12peso'!AI423*'12var'!AI423/100</f>
        <v>2.7287300000000004E-3</v>
      </c>
      <c r="AJ423" s="85">
        <f>'12peso'!AJ423*'12var'!AJ423/100</f>
        <v>4.3806399999999999E-3</v>
      </c>
      <c r="AK423" s="85">
        <f>'12peso'!AK423*'12var'!AK423/100</f>
        <v>1.9596000000000001E-3</v>
      </c>
      <c r="AL423" s="85">
        <f>'12peso'!AL423*'12var'!AL423/100</f>
        <v>-1.1133200000000001E-3</v>
      </c>
      <c r="AM423" s="85">
        <f>'12peso'!AM423*'12var'!AM423/100</f>
        <v>-1.6180400000000001E-3</v>
      </c>
      <c r="AN423" s="85">
        <f>'12peso'!AN423*'12var'!AN423/100</f>
        <v>-8.4320000000000006E-5</v>
      </c>
    </row>
    <row r="424" spans="1:40" x14ac:dyDescent="0.25">
      <c r="A424" s="64" t="str">
        <f>'12peso'!A424</f>
        <v>c</v>
      </c>
      <c r="B424" s="64" t="str">
        <f>'12peso'!B424</f>
        <v>nd</v>
      </c>
      <c r="C424" s="64" t="str">
        <f>'12peso'!C424</f>
        <v>i</v>
      </c>
      <c r="D424" s="64"/>
      <c r="E424" s="90">
        <f>'12peso'!E424</f>
        <v>6301020</v>
      </c>
      <c r="F424" s="88">
        <f>'12peso'!F424</f>
        <v>6301020</v>
      </c>
      <c r="G424" s="39" t="str">
        <f>'12peso'!G424</f>
        <v>Artigos de maquiagem</v>
      </c>
      <c r="H424" s="85">
        <f>'12peso'!H424*'12var'!H424/100</f>
        <v>-1.21017E-3</v>
      </c>
      <c r="I424" s="85">
        <f>'12peso'!I424*'12var'!I424/100</f>
        <v>1.8782700000000002E-3</v>
      </c>
      <c r="J424" s="85">
        <f>'12peso'!J424*'12var'!J424/100</f>
        <v>1.2447000000000001E-3</v>
      </c>
      <c r="K424" s="85">
        <f>'12peso'!K424*'12var'!K424/100</f>
        <v>-3.3432000000000004E-4</v>
      </c>
      <c r="L424" s="85">
        <f>'12peso'!L424*'12var'!L424/100</f>
        <v>6.9050000000000003E-4</v>
      </c>
      <c r="M424" s="85">
        <f>'12peso'!M424*'12var'!M424/100</f>
        <v>4.1904899999999998E-3</v>
      </c>
      <c r="N424" s="85">
        <f>'12peso'!N424*'12var'!N424/100</f>
        <v>2.8317699999999999E-3</v>
      </c>
      <c r="O424" s="85">
        <f>'12peso'!O424*'12var'!O424/100</f>
        <v>8.9589999999999993E-4</v>
      </c>
      <c r="P424" s="85">
        <f>'12peso'!P424*'12var'!P424/100</f>
        <v>6.0816000000000006E-4</v>
      </c>
      <c r="Q424" s="85">
        <f>'12peso'!Q424*'12var'!Q424/100</f>
        <v>5.2055999999999999E-4</v>
      </c>
      <c r="R424" s="85">
        <f>'12peso'!R424*'12var'!R424/100</f>
        <v>3.8934000000000001E-4</v>
      </c>
      <c r="S424" s="85">
        <f>'12peso'!S424*'12var'!S424/100</f>
        <v>8.1908999999999997E-4</v>
      </c>
      <c r="T424" s="85">
        <f>'12peso'!T424*'12var'!T424/100</f>
        <v>-5.736E-5</v>
      </c>
      <c r="U424" s="85">
        <f>'12peso'!U424*'12var'!U424/100</f>
        <v>4.6750899999999998E-3</v>
      </c>
      <c r="V424" s="85">
        <f>'12peso'!V424*'12var'!V424/100</f>
        <v>7.8786000000000004E-4</v>
      </c>
      <c r="W424" s="85">
        <f>'12peso'!W424*'12var'!W424/100</f>
        <v>4.3799999999999997E-4</v>
      </c>
      <c r="X424" s="85">
        <f>'12peso'!X424*'12var'!X424/100</f>
        <v>2.7664000000000003E-4</v>
      </c>
      <c r="Y424" s="85">
        <f>'12peso'!Y424*'12var'!Y424/100</f>
        <v>-1.5994000000000002E-4</v>
      </c>
      <c r="Z424" s="85">
        <f>'12peso'!Z424*'12var'!Z424/100</f>
        <v>-4.9845599999999999E-3</v>
      </c>
      <c r="AA424" s="85">
        <f>'12peso'!AA424*'12var'!AA424/100</f>
        <v>2.4762300000000003E-3</v>
      </c>
      <c r="AB424" s="85">
        <f>'12peso'!AB424*'12var'!AB424/100</f>
        <v>4.7143999999999988E-3</v>
      </c>
      <c r="AC424" s="85">
        <f>'12peso'!AC424*'12var'!AC424/100</f>
        <v>4.0936E-4</v>
      </c>
      <c r="AD424" s="85">
        <f>'12peso'!AD424*'12var'!AD424/100</f>
        <v>-1.1226600000000002E-3</v>
      </c>
      <c r="AE424" s="85">
        <f>'12peso'!AE424*'12var'!AE424/100</f>
        <v>1.05047E-3</v>
      </c>
      <c r="AF424" s="85">
        <f>'12peso'!AF424*'12var'!AF424/100</f>
        <v>-3.05442E-3</v>
      </c>
      <c r="AG424" s="85">
        <f>'12peso'!AG424*'12var'!AG424/100</f>
        <v>5.8352799999999991E-3</v>
      </c>
      <c r="AH424" s="85">
        <f>'12peso'!AH424*'12var'!AH424/100</f>
        <v>5.9203999999999995E-4</v>
      </c>
      <c r="AI424" s="85">
        <f>'12peso'!AI424*'12var'!AI424/100</f>
        <v>-6.1790999999999994E-4</v>
      </c>
      <c r="AJ424" s="85">
        <f>'12peso'!AJ424*'12var'!AJ424/100</f>
        <v>1.09494E-3</v>
      </c>
      <c r="AK424" s="85">
        <f>'12peso'!AK424*'12var'!AK424/100</f>
        <v>-2.5668000000000002E-4</v>
      </c>
      <c r="AL424" s="85">
        <f>'12peso'!AL424*'12var'!AL424/100</f>
        <v>-2.1979E-3</v>
      </c>
      <c r="AM424" s="85">
        <f>'12peso'!AM424*'12var'!AM424/100</f>
        <v>6.0028E-3</v>
      </c>
      <c r="AN424" s="85">
        <f>'12peso'!AN424*'12var'!AN424/100</f>
        <v>-1.19064E-3</v>
      </c>
    </row>
    <row r="425" spans="1:40" x14ac:dyDescent="0.25">
      <c r="A425" s="64">
        <f>'12peso'!A425</f>
        <v>0</v>
      </c>
      <c r="B425" s="64">
        <f>'12peso'!B425</f>
        <v>0</v>
      </c>
      <c r="C425" s="64">
        <f>'12peso'!C425</f>
        <v>0</v>
      </c>
      <c r="D425" s="64"/>
      <c r="E425" s="113">
        <f>'12peso'!E425</f>
        <v>7000000</v>
      </c>
      <c r="F425" s="111">
        <f>'12peso'!F425</f>
        <v>7</v>
      </c>
      <c r="G425" s="112" t="str">
        <f>'12peso'!G425</f>
        <v>Despesas pessoais</v>
      </c>
      <c r="H425" s="85">
        <f>'12peso'!H425*'12var'!H425/100</f>
        <v>7.0588200000000004E-2</v>
      </c>
      <c r="I425" s="85">
        <f>'12peso'!I425*'12var'!I425/100</f>
        <v>8.7604000000000001E-2</v>
      </c>
      <c r="J425" s="85">
        <f>'12peso'!J425*'12var'!J425/100</f>
        <v>5.4982400000000008E-2</v>
      </c>
      <c r="K425" s="85">
        <f>'12peso'!K425*'12var'!K425/100</f>
        <v>0.22371583</v>
      </c>
      <c r="L425" s="85">
        <f>'12peso'!L425*'12var'!L425/100</f>
        <v>6.1141800000000003E-2</v>
      </c>
      <c r="M425" s="85">
        <f>'12peso'!M425*'12var'!M425/100</f>
        <v>4.8013319999999998E-2</v>
      </c>
      <c r="N425" s="85">
        <f>'12peso'!N425*'12var'!N425/100</f>
        <v>9.3326870000000006E-2</v>
      </c>
      <c r="O425" s="85">
        <f>'12peso'!O425*'12var'!O425/100</f>
        <v>4.3279740000000004E-2</v>
      </c>
      <c r="P425" s="85">
        <f>'12peso'!P425*'12var'!P425/100</f>
        <v>7.5241100000000005E-2</v>
      </c>
      <c r="Q425" s="85">
        <f>'12peso'!Q425*'12var'!Q425/100</f>
        <v>1.0323800000000001E-2</v>
      </c>
      <c r="R425" s="85">
        <f>'12peso'!R425*'12var'!R425/100</f>
        <v>5.4454320000000001E-2</v>
      </c>
      <c r="S425" s="85">
        <f>'12peso'!S425*'12var'!S425/100</f>
        <v>0.16429440000000001</v>
      </c>
      <c r="T425" s="85">
        <f>'12peso'!T425*'12var'!T425/100</f>
        <v>0.1604467</v>
      </c>
      <c r="U425" s="85">
        <f>'12peso'!U425*'12var'!U425/100</f>
        <v>5.9405969999999995E-2</v>
      </c>
      <c r="V425" s="85">
        <f>'12peso'!V425*'12var'!V425/100</f>
        <v>5.6263680000000003E-2</v>
      </c>
      <c r="W425" s="85">
        <f>'12peso'!W425*'12var'!W425/100</f>
        <v>6.3600429999999986E-2</v>
      </c>
      <c r="X425" s="85">
        <f>'12peso'!X425*'12var'!X425/100</f>
        <v>4.2770380000000004E-2</v>
      </c>
      <c r="Y425" s="85">
        <f>'12peso'!Y425*'12var'!Y425/100</f>
        <v>4.1743200000000008E-2</v>
      </c>
      <c r="Z425" s="85">
        <f>'12peso'!Z425*'12var'!Z425/100</f>
        <v>0.11808273999999999</v>
      </c>
      <c r="AA425" s="85">
        <f>'12peso'!AA425*'12var'!AA425/100</f>
        <v>4.1203500000000004E-2</v>
      </c>
      <c r="AB425" s="85">
        <f>'12peso'!AB425*'12var'!AB425/100</f>
        <v>2.1162400000000005E-2</v>
      </c>
      <c r="AC425" s="85">
        <f>'12peso'!AC425*'12var'!AC425/100</f>
        <v>4.5427780000000001E-2</v>
      </c>
      <c r="AD425" s="85">
        <f>'12peso'!AD425*'12var'!AD425/100</f>
        <v>9.1775430000000005E-2</v>
      </c>
      <c r="AE425" s="85">
        <f>'12peso'!AE425*'12var'!AE425/100</f>
        <v>0.105838</v>
      </c>
      <c r="AF425" s="85">
        <f>'12peso'!AF425*'12var'!AF425/100</f>
        <v>0.18170767999999998</v>
      </c>
      <c r="AG425" s="85">
        <f>'12peso'!AG425*'12var'!AG425/100</f>
        <v>7.3739609999999997E-2</v>
      </c>
      <c r="AH425" s="85">
        <f>'12peso'!AH425*'12var'!AH425/100</f>
        <v>8.4407550000000012E-2</v>
      </c>
      <c r="AI425" s="85">
        <f>'12peso'!AI425*'12var'!AI425/100</f>
        <v>3.3077000000000002E-2</v>
      </c>
      <c r="AJ425" s="85">
        <f>'12peso'!AJ425*'12var'!AJ425/100</f>
        <v>8.5065600000000005E-2</v>
      </c>
      <c r="AK425" s="85">
        <f>'12peso'!AK425*'12var'!AK425/100</f>
        <v>0.16752685000000003</v>
      </c>
      <c r="AL425" s="85">
        <f>'12peso'!AL425*'12var'!AL425/100</f>
        <v>1.2953760000000002E-2</v>
      </c>
      <c r="AM425" s="85">
        <f>'12peso'!AM425*'12var'!AM425/100</f>
        <v>9.7243199999999998E-3</v>
      </c>
      <c r="AN425" s="85">
        <f>'12peso'!AN425*'12var'!AN425/100</f>
        <v>4.2075930000000004E-2</v>
      </c>
    </row>
    <row r="426" spans="1:40" x14ac:dyDescent="0.25">
      <c r="A426" s="64">
        <f>'12peso'!A426</f>
        <v>0</v>
      </c>
      <c r="B426" s="64">
        <f>'12peso'!B426</f>
        <v>0</v>
      </c>
      <c r="C426" s="64">
        <f>'12peso'!C426</f>
        <v>0</v>
      </c>
      <c r="D426" s="64"/>
      <c r="E426" s="113">
        <f>'12peso'!E426</f>
        <v>7100000</v>
      </c>
      <c r="F426" s="114">
        <f>'12peso'!F426</f>
        <v>71</v>
      </c>
      <c r="G426" s="99" t="str">
        <f>'12peso'!G426</f>
        <v>Serviços pessoais</v>
      </c>
      <c r="H426" s="85">
        <f>'12peso'!H426*'12var'!H426/100</f>
        <v>2.9453409999999999E-2</v>
      </c>
      <c r="I426" s="85">
        <f>'12peso'!I426*'12var'!I426/100</f>
        <v>8.5286619999999994E-2</v>
      </c>
      <c r="J426" s="85">
        <f>'12peso'!J426*'12var'!J426/100</f>
        <v>6.6096509999999997E-2</v>
      </c>
      <c r="K426" s="85">
        <f>'12peso'!K426*'12var'!K426/100</f>
        <v>8.9930190000000007E-2</v>
      </c>
      <c r="L426" s="85">
        <f>'12peso'!L426*'12var'!L426/100</f>
        <v>3.0842000000000001E-2</v>
      </c>
      <c r="M426" s="85">
        <f>'12peso'!M426*'12var'!M426/100</f>
        <v>2.9035189999999999E-2</v>
      </c>
      <c r="N426" s="85">
        <f>'12peso'!N426*'12var'!N426/100</f>
        <v>6.2638180000000002E-2</v>
      </c>
      <c r="O426" s="85">
        <f>'12peso'!O426*'12var'!O426/100</f>
        <v>5.9879999999999996E-2</v>
      </c>
      <c r="P426" s="85">
        <f>'12peso'!P426*'12var'!P426/100</f>
        <v>5.2689839999999995E-2</v>
      </c>
      <c r="Q426" s="85">
        <f>'12peso'!Q426*'12var'!Q426/100</f>
        <v>1.25782E-3</v>
      </c>
      <c r="R426" s="85">
        <f>'12peso'!R426*'12var'!R426/100</f>
        <v>1.8760200000000001E-2</v>
      </c>
      <c r="S426" s="85">
        <f>'12peso'!S426*'12var'!S426/100</f>
        <v>4.9264400000000007E-2</v>
      </c>
      <c r="T426" s="85">
        <f>'12peso'!T426*'12var'!T426/100</f>
        <v>4.9267560000000002E-2</v>
      </c>
      <c r="U426" s="85">
        <f>'12peso'!U426*'12var'!U426/100</f>
        <v>4.5497249999999996E-2</v>
      </c>
      <c r="V426" s="85">
        <f>'12peso'!V426*'12var'!V426/100</f>
        <v>7.8632820000000006E-2</v>
      </c>
      <c r="W426" s="85">
        <f>'12peso'!W426*'12var'!W426/100</f>
        <v>5.9751199999999997E-2</v>
      </c>
      <c r="X426" s="85">
        <f>'12peso'!X426*'12var'!X426/100</f>
        <v>3.3468440000000002E-2</v>
      </c>
      <c r="Y426" s="85">
        <f>'12peso'!Y426*'12var'!Y426/100</f>
        <v>3.3519319999999998E-2</v>
      </c>
      <c r="Z426" s="85">
        <f>'12peso'!Z426*'12var'!Z426/100</f>
        <v>7.9900380000000007E-2</v>
      </c>
      <c r="AA426" s="85">
        <f>'12peso'!AA426*'12var'!AA426/100</f>
        <v>1.6691480000000002E-2</v>
      </c>
      <c r="AB426" s="85">
        <f>'12peso'!AB426*'12var'!AB426/100</f>
        <v>2.9537979999999998E-2</v>
      </c>
      <c r="AC426" s="85">
        <f>'12peso'!AC426*'12var'!AC426/100</f>
        <v>3.920775E-2</v>
      </c>
      <c r="AD426" s="85">
        <f>'12peso'!AD426*'12var'!AD426/100</f>
        <v>4.5008599999999996E-2</v>
      </c>
      <c r="AE426" s="85">
        <f>'12peso'!AE426*'12var'!AE426/100</f>
        <v>6.6977040000000002E-2</v>
      </c>
      <c r="AF426" s="85">
        <f>'12peso'!AF426*'12var'!AF426/100</f>
        <v>5.2829319999999999E-2</v>
      </c>
      <c r="AG426" s="85">
        <f>'12peso'!AG426*'12var'!AG426/100</f>
        <v>7.6877569999999992E-2</v>
      </c>
      <c r="AH426" s="85">
        <f>'12peso'!AH426*'12var'!AH426/100</f>
        <v>7.3350559999999995E-2</v>
      </c>
      <c r="AI426" s="85">
        <f>'12peso'!AI426*'12var'!AI426/100</f>
        <v>2.6666399999999996E-2</v>
      </c>
      <c r="AJ426" s="85">
        <f>'12peso'!AJ426*'12var'!AJ426/100</f>
        <v>5.7095280000000005E-2</v>
      </c>
      <c r="AK426" s="85">
        <f>'12peso'!AK426*'12var'!AK426/100</f>
        <v>3.5188560000000008E-2</v>
      </c>
      <c r="AL426" s="85">
        <f>'12peso'!AL426*'12var'!AL426/100</f>
        <v>3.3276989999999999E-2</v>
      </c>
      <c r="AM426" s="85">
        <f>'12peso'!AM426*'12var'!AM426/100</f>
        <v>6.3606780000000002E-2</v>
      </c>
      <c r="AN426" s="85">
        <f>'12peso'!AN426*'12var'!AN426/100</f>
        <v>4.8217230000000007E-2</v>
      </c>
    </row>
    <row r="427" spans="1:40" x14ac:dyDescent="0.25">
      <c r="A427" s="64">
        <f>'12peso'!A427</f>
        <v>0</v>
      </c>
      <c r="B427" s="64">
        <f>'12peso'!B427</f>
        <v>0</v>
      </c>
      <c r="C427" s="64">
        <f>'12peso'!C427</f>
        <v>0</v>
      </c>
      <c r="D427" s="64"/>
      <c r="E427" s="113">
        <f>'12peso'!E427</f>
        <v>7101000</v>
      </c>
      <c r="F427" s="114">
        <f>'12peso'!F427</f>
        <v>7101</v>
      </c>
      <c r="G427" s="99" t="str">
        <f>'12peso'!G427</f>
        <v>Serviços pessoais</v>
      </c>
      <c r="H427" s="85">
        <f>'12peso'!H427*'12var'!H427/100</f>
        <v>2.9453409999999999E-2</v>
      </c>
      <c r="I427" s="85">
        <f>'12peso'!I427*'12var'!I427/100</f>
        <v>8.5286619999999994E-2</v>
      </c>
      <c r="J427" s="85">
        <f>'12peso'!J427*'12var'!J427/100</f>
        <v>6.6096509999999997E-2</v>
      </c>
      <c r="K427" s="85">
        <f>'12peso'!K427*'12var'!K427/100</f>
        <v>8.9930190000000007E-2</v>
      </c>
      <c r="L427" s="85">
        <f>'12peso'!L427*'12var'!L427/100</f>
        <v>3.0842000000000001E-2</v>
      </c>
      <c r="M427" s="85">
        <f>'12peso'!M427*'12var'!M427/100</f>
        <v>2.9035189999999999E-2</v>
      </c>
      <c r="N427" s="85">
        <f>'12peso'!N427*'12var'!N427/100</f>
        <v>6.2638180000000002E-2</v>
      </c>
      <c r="O427" s="85">
        <f>'12peso'!O427*'12var'!O427/100</f>
        <v>5.9879999999999996E-2</v>
      </c>
      <c r="P427" s="85">
        <f>'12peso'!P427*'12var'!P427/100</f>
        <v>5.2689839999999995E-2</v>
      </c>
      <c r="Q427" s="85">
        <f>'12peso'!Q427*'12var'!Q427/100</f>
        <v>1.25782E-3</v>
      </c>
      <c r="R427" s="85">
        <f>'12peso'!R427*'12var'!R427/100</f>
        <v>1.8760200000000001E-2</v>
      </c>
      <c r="S427" s="85">
        <f>'12peso'!S427*'12var'!S427/100</f>
        <v>4.9264400000000007E-2</v>
      </c>
      <c r="T427" s="85">
        <f>'12peso'!T427*'12var'!T427/100</f>
        <v>4.9267560000000002E-2</v>
      </c>
      <c r="U427" s="85">
        <f>'12peso'!U427*'12var'!U427/100</f>
        <v>4.5497249999999996E-2</v>
      </c>
      <c r="V427" s="85">
        <f>'12peso'!V427*'12var'!V427/100</f>
        <v>7.8632820000000006E-2</v>
      </c>
      <c r="W427" s="85">
        <f>'12peso'!W427*'12var'!W427/100</f>
        <v>5.9751199999999997E-2</v>
      </c>
      <c r="X427" s="85">
        <f>'12peso'!X427*'12var'!X427/100</f>
        <v>3.3468440000000002E-2</v>
      </c>
      <c r="Y427" s="85">
        <f>'12peso'!Y427*'12var'!Y427/100</f>
        <v>3.3519319999999998E-2</v>
      </c>
      <c r="Z427" s="85">
        <f>'12peso'!Z427*'12var'!Z427/100</f>
        <v>7.9900380000000007E-2</v>
      </c>
      <c r="AA427" s="85">
        <f>'12peso'!AA427*'12var'!AA427/100</f>
        <v>1.6691480000000002E-2</v>
      </c>
      <c r="AB427" s="85">
        <f>'12peso'!AB427*'12var'!AB427/100</f>
        <v>2.9537979999999998E-2</v>
      </c>
      <c r="AC427" s="85">
        <f>'12peso'!AC427*'12var'!AC427/100</f>
        <v>3.920775E-2</v>
      </c>
      <c r="AD427" s="85">
        <f>'12peso'!AD427*'12var'!AD427/100</f>
        <v>4.5008599999999996E-2</v>
      </c>
      <c r="AE427" s="85">
        <f>'12peso'!AE427*'12var'!AE427/100</f>
        <v>6.6977040000000002E-2</v>
      </c>
      <c r="AF427" s="85">
        <f>'12peso'!AF427*'12var'!AF427/100</f>
        <v>5.2829319999999999E-2</v>
      </c>
      <c r="AG427" s="85">
        <f>'12peso'!AG427*'12var'!AG427/100</f>
        <v>7.6877569999999992E-2</v>
      </c>
      <c r="AH427" s="85">
        <f>'12peso'!AH427*'12var'!AH427/100</f>
        <v>7.3350559999999995E-2</v>
      </c>
      <c r="AI427" s="85">
        <f>'12peso'!AI427*'12var'!AI427/100</f>
        <v>2.6666399999999996E-2</v>
      </c>
      <c r="AJ427" s="85">
        <f>'12peso'!AJ427*'12var'!AJ427/100</f>
        <v>5.7095280000000005E-2</v>
      </c>
      <c r="AK427" s="85">
        <f>'12peso'!AK427*'12var'!AK427/100</f>
        <v>3.5188560000000008E-2</v>
      </c>
      <c r="AL427" s="85">
        <f>'12peso'!AL427*'12var'!AL427/100</f>
        <v>3.3276989999999999E-2</v>
      </c>
      <c r="AM427" s="85">
        <f>'12peso'!AM427*'12var'!AM427/100</f>
        <v>6.3606780000000002E-2</v>
      </c>
      <c r="AN427" s="85">
        <f>'12peso'!AN427*'12var'!AN427/100</f>
        <v>4.8217230000000007E-2</v>
      </c>
    </row>
    <row r="428" spans="1:40" x14ac:dyDescent="0.25">
      <c r="A428" s="64" t="str">
        <f>'12peso'!A428</f>
        <v>nc</v>
      </c>
      <c r="B428" s="64" t="str">
        <f>'12peso'!B428</f>
        <v>s</v>
      </c>
      <c r="C428" s="64" t="str">
        <f>'12peso'!C428</f>
        <v>s</v>
      </c>
      <c r="D428" s="64"/>
      <c r="E428" s="90">
        <f>'12peso'!E428</f>
        <v>7101001</v>
      </c>
      <c r="F428" s="88">
        <f>'12peso'!F428</f>
        <v>7101001</v>
      </c>
      <c r="G428" s="39" t="str">
        <f>'12peso'!G428</f>
        <v>Costureira</v>
      </c>
      <c r="H428" s="85">
        <f>'12peso'!H428*'12var'!H428/100</f>
        <v>6.7961999999999992E-4</v>
      </c>
      <c r="I428" s="85">
        <f>'12peso'!I428*'12var'!I428/100</f>
        <v>1.3122000000000001E-4</v>
      </c>
      <c r="J428" s="85">
        <f>'12peso'!J428*'12var'!J428/100</f>
        <v>3.2495000000000001E-4</v>
      </c>
      <c r="K428" s="85">
        <f>'12peso'!K428*'12var'!K428/100</f>
        <v>6.5610000000000006E-4</v>
      </c>
      <c r="L428" s="85">
        <f>'12peso'!L428*'12var'!L428/100</f>
        <v>1.47E-5</v>
      </c>
      <c r="M428" s="85">
        <f>'12peso'!M428*'12var'!M428/100</f>
        <v>-5.8440000000000003E-5</v>
      </c>
      <c r="N428" s="85">
        <f>'12peso'!N428*'12var'!N428/100</f>
        <v>1.3122000000000001E-4</v>
      </c>
      <c r="O428" s="85">
        <f>'12peso'!O428*'12var'!O428/100</f>
        <v>2.6244000000000001E-4</v>
      </c>
      <c r="P428" s="85">
        <f>'12peso'!P428*'12var'!P428/100</f>
        <v>3.2076000000000001E-4</v>
      </c>
      <c r="Q428" s="85">
        <f>'12peso'!Q428*'12var'!Q428/100</f>
        <v>3.0617999999999997E-4</v>
      </c>
      <c r="R428" s="85">
        <f>'12peso'!R428*'12var'!R428/100</f>
        <v>4.2282000000000002E-4</v>
      </c>
      <c r="S428" s="85">
        <f>'12peso'!S428*'12var'!S428/100</f>
        <v>3.0617999999999997E-4</v>
      </c>
      <c r="T428" s="85">
        <f>'12peso'!T428*'12var'!T428/100</f>
        <v>1.7945E-4</v>
      </c>
      <c r="U428" s="85">
        <f>'12peso'!U428*'12var'!U428/100</f>
        <v>4.8300000000000009E-5</v>
      </c>
      <c r="V428" s="85">
        <f>'12peso'!V428*'12var'!V428/100</f>
        <v>2.7359999999999998E-4</v>
      </c>
      <c r="W428" s="85">
        <f>'12peso'!W428*'12var'!W428/100</f>
        <v>-3.2640000000000002E-4</v>
      </c>
      <c r="X428" s="85">
        <f>'12peso'!X428*'12var'!X428/100</f>
        <v>2.6069999999999999E-4</v>
      </c>
      <c r="Y428" s="85">
        <f>'12peso'!Y428*'12var'!Y428/100</f>
        <v>8.3600000000000005E-4</v>
      </c>
      <c r="Z428" s="85">
        <f>'12peso'!Z428*'12var'!Z428/100</f>
        <v>4.2504000000000001E-4</v>
      </c>
      <c r="AA428" s="85">
        <f>'12peso'!AA428*'12var'!AA428/100</f>
        <v>-9.7399999999999999E-6</v>
      </c>
      <c r="AB428" s="85">
        <f>'12peso'!AB428*'12var'!AB428/100</f>
        <v>4.5683999999999997E-4</v>
      </c>
      <c r="AC428" s="85">
        <f>'12peso'!AC428*'12var'!AC428/100</f>
        <v>2.6895000000000001E-4</v>
      </c>
      <c r="AD428" s="85">
        <f>'12peso'!AD428*'12var'!AD428/100</f>
        <v>4.7921999999999998E-4</v>
      </c>
      <c r="AE428" s="85">
        <f>'12peso'!AE428*'12var'!AE428/100</f>
        <v>4.0343999999999997E-4</v>
      </c>
      <c r="AF428" s="85">
        <f>'12peso'!AF428*'12var'!AF428/100</f>
        <v>2.2402000000000001E-4</v>
      </c>
      <c r="AG428" s="85">
        <f>'12peso'!AG428*'12var'!AG428/100</f>
        <v>-8.7479999999999982E-5</v>
      </c>
      <c r="AH428" s="85">
        <f>'12peso'!AH428*'12var'!AH428/100</f>
        <v>3.4292999999999997E-4</v>
      </c>
      <c r="AI428" s="85">
        <f>'12peso'!AI428*'12var'!AI428/100</f>
        <v>3.0429000000000003E-4</v>
      </c>
      <c r="AJ428" s="85">
        <f>'12peso'!AJ428*'12var'!AJ428/100</f>
        <v>-2.8920000000000001E-5</v>
      </c>
      <c r="AK428" s="85">
        <f>'12peso'!AK428*'12var'!AK428/100</f>
        <v>6.1662000000000002E-4</v>
      </c>
      <c r="AL428" s="85">
        <f>'12peso'!AL428*'12var'!AL428/100</f>
        <v>2.3136000000000001E-4</v>
      </c>
      <c r="AM428" s="85">
        <f>'12peso'!AM428*'12var'!AM428/100</f>
        <v>8.7299999999999994E-5</v>
      </c>
      <c r="AN428" s="85">
        <f>'12peso'!AN428*'12var'!AN428/100</f>
        <v>4.8400000000000002E-6</v>
      </c>
    </row>
    <row r="429" spans="1:40" x14ac:dyDescent="0.25">
      <c r="A429" s="64" t="str">
        <f>'12peso'!A429</f>
        <v>nc</v>
      </c>
      <c r="B429" s="64" t="str">
        <f>'12peso'!B429</f>
        <v>s</v>
      </c>
      <c r="C429" s="64" t="str">
        <f>'12peso'!C429</f>
        <v>s</v>
      </c>
      <c r="D429" s="64"/>
      <c r="E429" s="90">
        <f>'12peso'!E429</f>
        <v>7101005</v>
      </c>
      <c r="F429" s="88">
        <f>'12peso'!F429</f>
        <v>7101005</v>
      </c>
      <c r="G429" s="39" t="str">
        <f>'12peso'!G429</f>
        <v>Manicure</v>
      </c>
      <c r="H429" s="85">
        <f>'12peso'!H429*'12var'!H429/100</f>
        <v>6.5917499999999995E-3</v>
      </c>
      <c r="I429" s="85">
        <f>'12peso'!I429*'12var'!I429/100</f>
        <v>5.4095800000000006E-3</v>
      </c>
      <c r="J429" s="85">
        <f>'12peso'!J429*'12var'!J429/100</f>
        <v>3.7055199999999999E-3</v>
      </c>
      <c r="K429" s="85">
        <f>'12peso'!K429*'12var'!K429/100</f>
        <v>2.0505000000000002E-3</v>
      </c>
      <c r="L429" s="85">
        <f>'12peso'!L429*'12var'!L429/100</f>
        <v>-2.0474999999999999E-4</v>
      </c>
      <c r="M429" s="85">
        <f>'12peso'!M429*'12var'!M429/100</f>
        <v>3.9974199999999998E-3</v>
      </c>
      <c r="N429" s="85">
        <f>'12peso'!N429*'12var'!N429/100</f>
        <v>4.5265000000000001E-3</v>
      </c>
      <c r="O429" s="85">
        <f>'12peso'!O429*'12var'!O429/100</f>
        <v>3.52155E-3</v>
      </c>
      <c r="P429" s="85">
        <f>'12peso'!P429*'12var'!P429/100</f>
        <v>4.1610000000000009E-4</v>
      </c>
      <c r="Q429" s="85">
        <f>'12peso'!Q429*'12var'!Q429/100</f>
        <v>3.2299799999999999E-3</v>
      </c>
      <c r="R429" s="85">
        <f>'12peso'!R429*'12var'!R429/100</f>
        <v>5.8486799999999993E-3</v>
      </c>
      <c r="S429" s="85">
        <f>'12peso'!S429*'12var'!S429/100</f>
        <v>6.6912000000000004E-3</v>
      </c>
      <c r="T429" s="85">
        <f>'12peso'!T429*'12var'!T429/100</f>
        <v>6.0695999999999996E-3</v>
      </c>
      <c r="U429" s="85">
        <f>'12peso'!U429*'12var'!U429/100</f>
        <v>4.8759999999999993E-3</v>
      </c>
      <c r="V429" s="85">
        <f>'12peso'!V429*'12var'!V429/100</f>
        <v>5.5419000000000006E-3</v>
      </c>
      <c r="W429" s="85">
        <f>'12peso'!W429*'12var'!W429/100</f>
        <v>4.9426999999999995E-3</v>
      </c>
      <c r="X429" s="85">
        <f>'12peso'!X429*'12var'!X429/100</f>
        <v>1.64274E-3</v>
      </c>
      <c r="Y429" s="85">
        <f>'12peso'!Y429*'12var'!Y429/100</f>
        <v>2.3344200000000002E-3</v>
      </c>
      <c r="Z429" s="85">
        <f>'12peso'!Z429*'12var'!Z429/100</f>
        <v>3.2946E-3</v>
      </c>
      <c r="AA429" s="85">
        <f>'12peso'!AA429*'12var'!AA429/100</f>
        <v>-1.3103999999999999E-4</v>
      </c>
      <c r="AB429" s="85">
        <f>'12peso'!AB429*'12var'!AB429/100</f>
        <v>2.5264799999999998E-3</v>
      </c>
      <c r="AC429" s="85">
        <f>'12peso'!AC429*'12var'!AC429/100</f>
        <v>4.4533200000000002E-3</v>
      </c>
      <c r="AD429" s="85">
        <f>'12peso'!AD429*'12var'!AD429/100</f>
        <v>2.8941000000000001E-3</v>
      </c>
      <c r="AE429" s="85">
        <f>'12peso'!AE429*'12var'!AE429/100</f>
        <v>6.8060500000000001E-3</v>
      </c>
      <c r="AF429" s="85">
        <f>'12peso'!AF429*'12var'!AF429/100</f>
        <v>3.0069600000000004E-3</v>
      </c>
      <c r="AG429" s="85">
        <f>'12peso'!AG429*'12var'!AG429/100</f>
        <v>5.1807599999999995E-3</v>
      </c>
      <c r="AH429" s="85">
        <f>'12peso'!AH429*'12var'!AH429/100</f>
        <v>5.9158400000000003E-3</v>
      </c>
      <c r="AI429" s="85">
        <f>'12peso'!AI429*'12var'!AI429/100</f>
        <v>-8.9339999999999995E-5</v>
      </c>
      <c r="AJ429" s="85">
        <f>'12peso'!AJ429*'12var'!AJ429/100</f>
        <v>6.5652799999999997E-3</v>
      </c>
      <c r="AK429" s="85">
        <f>'12peso'!AK429*'12var'!AK429/100</f>
        <v>1.20987E-3</v>
      </c>
      <c r="AL429" s="85">
        <f>'12peso'!AL429*'12var'!AL429/100</f>
        <v>2.3717500000000002E-3</v>
      </c>
      <c r="AM429" s="85">
        <f>'12peso'!AM429*'12var'!AM429/100</f>
        <v>-4.4990000000000001E-5</v>
      </c>
      <c r="AN429" s="85">
        <f>'12peso'!AN429*'12var'!AN429/100</f>
        <v>3.0062900000000004E-3</v>
      </c>
    </row>
    <row r="430" spans="1:40" x14ac:dyDescent="0.25">
      <c r="A430" s="64" t="str">
        <f>'12peso'!A430</f>
        <v>nc</v>
      </c>
      <c r="B430" s="64" t="str">
        <f>'12peso'!B430</f>
        <v>s</v>
      </c>
      <c r="C430" s="64" t="str">
        <f>'12peso'!C430</f>
        <v>s</v>
      </c>
      <c r="D430" s="64"/>
      <c r="E430" s="90">
        <f>'12peso'!E430</f>
        <v>7101009</v>
      </c>
      <c r="F430" s="88">
        <f>'12peso'!F430</f>
        <v>7101009</v>
      </c>
      <c r="G430" s="39" t="str">
        <f>'12peso'!G430</f>
        <v>Cabeleireiro</v>
      </c>
      <c r="H430" s="85">
        <f>'12peso'!H430*'12var'!H430/100</f>
        <v>-6.7224600000000004E-3</v>
      </c>
      <c r="I430" s="85">
        <f>'12peso'!I430*'12var'!I430/100</f>
        <v>1.1696400000000001E-2</v>
      </c>
      <c r="J430" s="85">
        <f>'12peso'!J430*'12var'!J430/100</f>
        <v>1.3856640000000002E-2</v>
      </c>
      <c r="K430" s="85">
        <f>'12peso'!K430*'12var'!K430/100</f>
        <v>8.738799999999998E-3</v>
      </c>
      <c r="L430" s="85">
        <f>'12peso'!L430*'12var'!L430/100</f>
        <v>5.9961600000000004E-3</v>
      </c>
      <c r="M430" s="85">
        <f>'12peso'!M430*'12var'!M430/100</f>
        <v>3.7517999999999996E-3</v>
      </c>
      <c r="N430" s="85">
        <f>'12peso'!N430*'12var'!N430/100</f>
        <v>3.3841800000000005E-3</v>
      </c>
      <c r="O430" s="85">
        <f>'12peso'!O430*'12var'!O430/100</f>
        <v>1.0385789999999999E-2</v>
      </c>
      <c r="P430" s="85">
        <f>'12peso'!P430*'12var'!P430/100</f>
        <v>3.7697999999999998E-3</v>
      </c>
      <c r="Q430" s="85">
        <f>'12peso'!Q430*'12var'!Q430/100</f>
        <v>1.3785200000000003E-2</v>
      </c>
      <c r="R430" s="85">
        <f>'12peso'!R430*'12var'!R430/100</f>
        <v>4.5338399999999999E-3</v>
      </c>
      <c r="S430" s="85">
        <f>'12peso'!S430*'12var'!S430/100</f>
        <v>9.2980999999999984E-3</v>
      </c>
      <c r="T430" s="85">
        <f>'12peso'!T430*'12var'!T430/100</f>
        <v>1.733142E-2</v>
      </c>
      <c r="U430" s="85">
        <f>'12peso'!U430*'12var'!U430/100</f>
        <v>-3.4084800000000002E-3</v>
      </c>
      <c r="V430" s="85">
        <f>'12peso'!V430*'12var'!V430/100</f>
        <v>1.4265959999999999E-2</v>
      </c>
      <c r="W430" s="85">
        <f>'12peso'!W430*'12var'!W430/100</f>
        <v>5.41714E-3</v>
      </c>
      <c r="X430" s="85">
        <f>'12peso'!X430*'12var'!X430/100</f>
        <v>-1.2582000000000001E-3</v>
      </c>
      <c r="Y430" s="85">
        <f>'12peso'!Y430*'12var'!Y430/100</f>
        <v>1.1269800000000002E-2</v>
      </c>
      <c r="Z430" s="85">
        <f>'12peso'!Z430*'12var'!Z430/100</f>
        <v>2.0416859999999998E-2</v>
      </c>
      <c r="AA430" s="85">
        <f>'12peso'!AA430*'12var'!AA430/100</f>
        <v>-1.2804000000000001E-3</v>
      </c>
      <c r="AB430" s="85">
        <f>'12peso'!AB430*'12var'!AB430/100</f>
        <v>5.1044000000000003E-4</v>
      </c>
      <c r="AC430" s="85">
        <f>'12peso'!AC430*'12var'!AC430/100</f>
        <v>6.6154400000000002E-3</v>
      </c>
      <c r="AD430" s="85">
        <f>'12peso'!AD430*'12var'!AD430/100</f>
        <v>3.0518400000000001E-3</v>
      </c>
      <c r="AE430" s="85">
        <f>'12peso'!AE430*'12var'!AE430/100</f>
        <v>2.522922E-2</v>
      </c>
      <c r="AF430" s="85">
        <f>'12peso'!AF430*'12var'!AF430/100</f>
        <v>9.5999999999999992E-3</v>
      </c>
      <c r="AG430" s="85">
        <f>'12peso'!AG430*'12var'!AG430/100</f>
        <v>8.7210000000000013E-3</v>
      </c>
      <c r="AH430" s="85">
        <f>'12peso'!AH430*'12var'!AH430/100</f>
        <v>1.013096E-2</v>
      </c>
      <c r="AI430" s="85">
        <f>'12peso'!AI430*'12var'!AI430/100</f>
        <v>3.8426999999999998E-4</v>
      </c>
      <c r="AJ430" s="85">
        <f>'12peso'!AJ430*'12var'!AJ430/100</f>
        <v>1.6671060000000001E-2</v>
      </c>
      <c r="AK430" s="85">
        <f>'12peso'!AK430*'12var'!AK430/100</f>
        <v>6.0319800000000002E-3</v>
      </c>
      <c r="AL430" s="85">
        <f>'12peso'!AL430*'12var'!AL430/100</f>
        <v>-1.0273600000000002E-3</v>
      </c>
      <c r="AM430" s="85">
        <f>'12peso'!AM430*'12var'!AM430/100</f>
        <v>1.00074E-2</v>
      </c>
      <c r="AN430" s="85">
        <f>'12peso'!AN430*'12var'!AN430/100</f>
        <v>9.8024800000000006E-3</v>
      </c>
    </row>
    <row r="431" spans="1:40" x14ac:dyDescent="0.25">
      <c r="A431" s="64" t="str">
        <f>'12peso'!A431</f>
        <v>nc</v>
      </c>
      <c r="B431" s="64" t="str">
        <f>'12peso'!B431</f>
        <v>s</v>
      </c>
      <c r="C431" s="64" t="str">
        <f>'12peso'!C431</f>
        <v>s</v>
      </c>
      <c r="D431" s="64"/>
      <c r="E431" s="90">
        <f>'12peso'!E431</f>
        <v>7101010</v>
      </c>
      <c r="F431" s="88">
        <f>'12peso'!F431</f>
        <v>7101010</v>
      </c>
      <c r="G431" s="39" t="str">
        <f>'12peso'!G431</f>
        <v>Empregado doméstico</v>
      </c>
      <c r="H431" s="85">
        <f>'12peso'!H431*'12var'!H431/100</f>
        <v>2.601026E-2</v>
      </c>
      <c r="I431" s="85">
        <f>'12peso'!I431*'12var'!I431/100</f>
        <v>6.2666680000000002E-2</v>
      </c>
      <c r="J431" s="85">
        <f>'12peso'!J431*'12var'!J431/100</f>
        <v>4.9225979999999996E-2</v>
      </c>
      <c r="K431" s="85">
        <f>'12peso'!K431*'12var'!K431/100</f>
        <v>6.7123680000000005E-2</v>
      </c>
      <c r="L431" s="85">
        <f>'12peso'!L431*'12var'!L431/100</f>
        <v>2.4109140000000001E-2</v>
      </c>
      <c r="M431" s="85">
        <f>'12peso'!M431*'12var'!M431/100</f>
        <v>2.2352839999999999E-2</v>
      </c>
      <c r="N431" s="85">
        <f>'12peso'!N431*'12var'!N431/100</f>
        <v>5.0468060000000009E-2</v>
      </c>
      <c r="O431" s="85">
        <f>'12peso'!O431*'12var'!O431/100</f>
        <v>4.1268690000000011E-2</v>
      </c>
      <c r="P431" s="85">
        <f>'12peso'!P431*'12var'!P431/100</f>
        <v>4.6430560000000003E-2</v>
      </c>
      <c r="Q431" s="85">
        <f>'12peso'!Q431*'12var'!Q431/100</f>
        <v>-6.0310399999999997E-3</v>
      </c>
      <c r="R431" s="85">
        <f>'12peso'!R431*'12var'!R431/100</f>
        <v>2.4693240000000002E-2</v>
      </c>
      <c r="S431" s="85">
        <f>'12peso'!S431*'12var'!S431/100</f>
        <v>3.0703259999999996E-2</v>
      </c>
      <c r="T431" s="85">
        <f>'12peso'!T431*'12var'!T431/100</f>
        <v>2.1723320000000001E-2</v>
      </c>
      <c r="U431" s="85">
        <f>'12peso'!U431*'12var'!U431/100</f>
        <v>4.1837600000000003E-2</v>
      </c>
      <c r="V431" s="85">
        <f>'12peso'!V431*'12var'!V431/100</f>
        <v>5.7446910000000004E-2</v>
      </c>
      <c r="W431" s="85">
        <f>'12peso'!W431*'12var'!W431/100</f>
        <v>4.7428749999999999E-2</v>
      </c>
      <c r="X431" s="85">
        <f>'12peso'!X431*'12var'!X431/100</f>
        <v>2.9037320000000002E-2</v>
      </c>
      <c r="Y431" s="85">
        <f>'12peso'!Y431*'12var'!Y431/100</f>
        <v>1.91775E-2</v>
      </c>
      <c r="Z431" s="85">
        <f>'12peso'!Z431*'12var'!Z431/100</f>
        <v>5.5745249999999996E-2</v>
      </c>
      <c r="AA431" s="85">
        <f>'12peso'!AA431*'12var'!AA431/100</f>
        <v>2.066523E-2</v>
      </c>
      <c r="AB431" s="85">
        <f>'12peso'!AB431*'12var'!AB431/100</f>
        <v>1.7988299999999999E-2</v>
      </c>
      <c r="AC431" s="85">
        <f>'12peso'!AC431*'12var'!AC431/100</f>
        <v>2.7400799999999999E-2</v>
      </c>
      <c r="AD431" s="85">
        <f>'12peso'!AD431*'12var'!AD431/100</f>
        <v>3.8018179999999999E-2</v>
      </c>
      <c r="AE431" s="85">
        <f>'12peso'!AE431*'12var'!AE431/100</f>
        <v>3.3850459999999999E-2</v>
      </c>
      <c r="AF431" s="85">
        <f>'12peso'!AF431*'12var'!AF431/100</f>
        <v>4.0533589999999994E-2</v>
      </c>
      <c r="AG431" s="85">
        <f>'12peso'!AG431*'12var'!AG431/100</f>
        <v>5.5360199999999998E-2</v>
      </c>
      <c r="AH431" s="85">
        <f>'12peso'!AH431*'12var'!AH431/100</f>
        <v>5.096448E-2</v>
      </c>
      <c r="AI431" s="85">
        <f>'12peso'!AI431*'12var'!AI431/100</f>
        <v>2.3169839999999997E-2</v>
      </c>
      <c r="AJ431" s="85">
        <f>'12peso'!AJ431*'12var'!AJ431/100</f>
        <v>3.273276E-2</v>
      </c>
      <c r="AK431" s="85">
        <f>'12peso'!AK431*'12var'!AK431/100</f>
        <v>2.0437230000000001E-2</v>
      </c>
      <c r="AL431" s="85">
        <f>'12peso'!AL431*'12var'!AL431/100</f>
        <v>2.0859800000000001E-2</v>
      </c>
      <c r="AM431" s="85">
        <f>'12peso'!AM431*'12var'!AM431/100</f>
        <v>5.0800680000000001E-2</v>
      </c>
      <c r="AN431" s="85">
        <f>'12peso'!AN431*'12var'!AN431/100</f>
        <v>3.176706E-2</v>
      </c>
    </row>
    <row r="432" spans="1:40" x14ac:dyDescent="0.25">
      <c r="A432" s="64" t="str">
        <f>'12peso'!A432</f>
        <v>nc</v>
      </c>
      <c r="B432" s="64" t="str">
        <f>'12peso'!B432</f>
        <v>s</v>
      </c>
      <c r="C432" s="64" t="str">
        <f>'12peso'!C432</f>
        <v>s</v>
      </c>
      <c r="D432" s="64"/>
      <c r="E432" s="90">
        <f>'12peso'!E432</f>
        <v>7101014</v>
      </c>
      <c r="F432" s="88">
        <f>'12peso'!F432</f>
        <v>7101014</v>
      </c>
      <c r="G432" s="39" t="str">
        <f>'12peso'!G432</f>
        <v>Depilação</v>
      </c>
      <c r="H432" s="85">
        <f>'12peso'!H432*'12var'!H432/100</f>
        <v>1.0609000000000001E-4</v>
      </c>
      <c r="I432" s="85">
        <f>'12peso'!I432*'12var'!I432/100</f>
        <v>1.3905000000000002E-4</v>
      </c>
      <c r="J432" s="85">
        <f>'12peso'!J432*'12var'!J432/100</f>
        <v>3.2759999999999999E-4</v>
      </c>
      <c r="K432" s="85">
        <f>'12peso'!K432*'12var'!K432/100</f>
        <v>5.0289999999999995E-5</v>
      </c>
      <c r="L432" s="85">
        <f>'12peso'!L432*'12var'!L432/100</f>
        <v>8.8809999999999985E-5</v>
      </c>
      <c r="M432" s="85">
        <f>'12peso'!M432*'12var'!M432/100</f>
        <v>1.4765999999999998E-4</v>
      </c>
      <c r="N432" s="85">
        <f>'12peso'!N432*'12var'!N432/100</f>
        <v>1.9619999999999998E-5</v>
      </c>
      <c r="O432" s="85">
        <f>'12peso'!O432*'12var'!O432/100</f>
        <v>1.3392000000000002E-4</v>
      </c>
      <c r="P432" s="85">
        <f>'12peso'!P432*'12var'!P432/100</f>
        <v>-5.4500000000000003E-6</v>
      </c>
      <c r="Q432" s="85">
        <f>'12peso'!Q432*'12var'!Q432/100</f>
        <v>-2.1800000000000003E-6</v>
      </c>
      <c r="R432" s="85">
        <f>'12peso'!R432*'12var'!R432/100</f>
        <v>1.9871999999999999E-4</v>
      </c>
      <c r="S432" s="85">
        <f>'12peso'!S432*'12var'!S432/100</f>
        <v>7.4120000000000002E-5</v>
      </c>
      <c r="T432" s="85">
        <f>'12peso'!T432*'12var'!T432/100</f>
        <v>1.0779999999999999E-4</v>
      </c>
      <c r="U432" s="85">
        <f>'12peso'!U432*'12var'!U432/100</f>
        <v>1.9029999999999999E-4</v>
      </c>
      <c r="V432" s="85">
        <f>'12peso'!V432*'12var'!V432/100</f>
        <v>1.7759999999999999E-5</v>
      </c>
      <c r="W432" s="85">
        <f>'12peso'!W432*'12var'!W432/100</f>
        <v>1.7599999999999998E-5</v>
      </c>
      <c r="X432" s="85">
        <f>'12peso'!X432*'12var'!X432/100</f>
        <v>4.4329999999999999E-4</v>
      </c>
      <c r="Y432" s="85">
        <f>'12peso'!Y432*'12var'!Y432/100</f>
        <v>6.2813999999999991E-4</v>
      </c>
      <c r="Z432" s="85">
        <f>'12peso'!Z432*'12var'!Z432/100</f>
        <v>-2.6279999999999999E-4</v>
      </c>
      <c r="AA432" s="85">
        <f>'12peso'!AA432*'12var'!AA432/100</f>
        <v>6.552000000000001E-5</v>
      </c>
      <c r="AB432" s="85">
        <f>'12peso'!AB432*'12var'!AB432/100</f>
        <v>-3.0679999999999998E-5</v>
      </c>
      <c r="AC432" s="85">
        <f>'12peso'!AC432*'12var'!AC432/100</f>
        <v>1.0997999999999999E-4</v>
      </c>
      <c r="AD432" s="85">
        <f>'12peso'!AD432*'12var'!AD432/100</f>
        <v>1.5103999999999999E-4</v>
      </c>
      <c r="AE432" s="85">
        <f>'12peso'!AE432*'12var'!AE432/100</f>
        <v>2.832E-5</v>
      </c>
      <c r="AF432" s="85">
        <f>'12peso'!AF432*'12var'!AF432/100</f>
        <v>1.4177999999999999E-4</v>
      </c>
      <c r="AG432" s="85">
        <f>'12peso'!AG432*'12var'!AG432/100</f>
        <v>1.0779999999999999E-4</v>
      </c>
      <c r="AH432" s="85">
        <f>'12peso'!AH432*'12var'!AH432/100</f>
        <v>2.3379999999999999E-4</v>
      </c>
      <c r="AI432" s="85">
        <f>'12peso'!AI432*'12var'!AI432/100</f>
        <v>1.3536000000000001E-4</v>
      </c>
      <c r="AJ432" s="85">
        <f>'12peso'!AJ432*'12var'!AJ432/100</f>
        <v>1.4804999999999999E-4</v>
      </c>
      <c r="AK432" s="85">
        <f>'12peso'!AK432*'12var'!AK432/100</f>
        <v>-1.4200000000000003E-5</v>
      </c>
      <c r="AL432" s="85">
        <f>'12peso'!AL432*'12var'!AL432/100</f>
        <v>3.7647000000000001E-4</v>
      </c>
      <c r="AM432" s="85">
        <f>'12peso'!AM432*'12var'!AM432/100</f>
        <v>1.5370000000000002E-4</v>
      </c>
      <c r="AN432" s="85">
        <f>'12peso'!AN432*'12var'!AN432/100</f>
        <v>1.6757999999999999E-4</v>
      </c>
    </row>
    <row r="433" spans="1:40" x14ac:dyDescent="0.25">
      <c r="A433" s="64" t="str">
        <f>'12peso'!A433</f>
        <v>nc</v>
      </c>
      <c r="B433" s="64" t="str">
        <f>'12peso'!B433</f>
        <v>s</v>
      </c>
      <c r="C433" s="64" t="str">
        <f>'12peso'!C433</f>
        <v>s</v>
      </c>
      <c r="D433" s="64"/>
      <c r="E433" s="90">
        <f>'12peso'!E433</f>
        <v>7101036</v>
      </c>
      <c r="F433" s="88">
        <f>'12peso'!F433</f>
        <v>7101036</v>
      </c>
      <c r="G433" s="39" t="str">
        <f>'12peso'!G433</f>
        <v>Despachante</v>
      </c>
      <c r="H433" s="85">
        <f>'12peso'!H433*'12var'!H433/100</f>
        <v>3.13168E-3</v>
      </c>
      <c r="I433" s="85">
        <f>'12peso'!I433*'12var'!I433/100</f>
        <v>2.0984200000000001E-3</v>
      </c>
      <c r="J433" s="85">
        <f>'12peso'!J433*'12var'!J433/100</f>
        <v>-1.1468800000000001E-3</v>
      </c>
      <c r="K433" s="85">
        <f>'12peso'!K433*'12var'!K433/100</f>
        <v>1.12141E-3</v>
      </c>
      <c r="L433" s="85">
        <f>'12peso'!L433*'12var'!L433/100</f>
        <v>-4.0848000000000002E-4</v>
      </c>
      <c r="M433" s="85">
        <f>'12peso'!M433*'12var'!M433/100</f>
        <v>-1.0407599999999999E-3</v>
      </c>
      <c r="N433" s="85">
        <f>'12peso'!N433*'12var'!N433/100</f>
        <v>-1.4545699999999996E-3</v>
      </c>
      <c r="O433" s="85">
        <f>'12peso'!O433*'12var'!O433/100</f>
        <v>4.5209000000000004E-4</v>
      </c>
      <c r="P433" s="85">
        <f>'12peso'!P433*'12var'!P433/100</f>
        <v>1.27395E-3</v>
      </c>
      <c r="Q433" s="85">
        <f>'12peso'!Q433*'12var'!Q433/100</f>
        <v>-2.4164E-3</v>
      </c>
      <c r="R433" s="85">
        <f>'12peso'!R433*'12var'!R433/100</f>
        <v>1.2524999999999999E-3</v>
      </c>
      <c r="S433" s="85">
        <f>'12peso'!S433*'12var'!S433/100</f>
        <v>4.215E-4</v>
      </c>
      <c r="T433" s="85">
        <f>'12peso'!T433*'12var'!T433/100</f>
        <v>2.1050000000000001E-3</v>
      </c>
      <c r="U433" s="85">
        <f>'12peso'!U433*'12var'!U433/100</f>
        <v>2.0690999999999999E-3</v>
      </c>
      <c r="V433" s="85">
        <f>'12peso'!V433*'12var'!V433/100</f>
        <v>6.96E-4</v>
      </c>
      <c r="W433" s="85">
        <f>'12peso'!W433*'12var'!W433/100</f>
        <v>1.6848900000000001E-3</v>
      </c>
      <c r="X433" s="85">
        <f>'12peso'!X433*'12var'!X433/100</f>
        <v>6.5489999999999993E-4</v>
      </c>
      <c r="Y433" s="85">
        <f>'12peso'!Y433*'12var'!Y433/100</f>
        <v>-7.4676000000000007E-4</v>
      </c>
      <c r="Z433" s="85">
        <f>'12peso'!Z433*'12var'!Z433/100</f>
        <v>5.1860999999999997E-4</v>
      </c>
      <c r="AA433" s="85">
        <f>'12peso'!AA433*'12var'!AA433/100</f>
        <v>1.0254399999999999E-3</v>
      </c>
      <c r="AB433" s="85">
        <f>'12peso'!AB433*'12var'!AB433/100</f>
        <v>-3.3003999999999998E-4</v>
      </c>
      <c r="AC433" s="85">
        <f>'12peso'!AC433*'12var'!AC433/100</f>
        <v>2.9204999999999997E-4</v>
      </c>
      <c r="AD433" s="85">
        <f>'12peso'!AD433*'12var'!AD433/100</f>
        <v>3.0869999999999997E-4</v>
      </c>
      <c r="AE433" s="85">
        <f>'12peso'!AE433*'12var'!AE433/100</f>
        <v>5.3740999999999999E-4</v>
      </c>
      <c r="AF433" s="85">
        <f>'12peso'!AF433*'12var'!AF433/100</f>
        <v>-3.0744000000000002E-4</v>
      </c>
      <c r="AG433" s="85">
        <f>'12peso'!AG433*'12var'!AG433/100</f>
        <v>1.5415400000000001E-3</v>
      </c>
      <c r="AH433" s="85">
        <f>'12peso'!AH433*'12var'!AH433/100</f>
        <v>1.2654000000000001E-3</v>
      </c>
      <c r="AI433" s="85">
        <f>'12peso'!AI433*'12var'!AI433/100</f>
        <v>-8.5139999999999999E-4</v>
      </c>
      <c r="AJ433" s="85">
        <f>'12peso'!AJ433*'12var'!AJ433/100</f>
        <v>5.3297999999999996E-4</v>
      </c>
      <c r="AK433" s="85">
        <f>'12peso'!AK433*'12var'!AK433/100</f>
        <v>1.5536700000000001E-3</v>
      </c>
      <c r="AL433" s="85">
        <f>'12peso'!AL433*'12var'!AL433/100</f>
        <v>-1.0257799999999998E-3</v>
      </c>
      <c r="AM433" s="85">
        <f>'12peso'!AM433*'12var'!AM433/100</f>
        <v>3.6549999999999999E-4</v>
      </c>
      <c r="AN433" s="85">
        <f>'12peso'!AN433*'12var'!AN433/100</f>
        <v>-1.1089E-4</v>
      </c>
    </row>
    <row r="434" spans="1:40" x14ac:dyDescent="0.25">
      <c r="A434" s="64" t="str">
        <f>'12peso'!A434</f>
        <v>nc</v>
      </c>
      <c r="B434" s="64" t="str">
        <f>'12peso'!B434</f>
        <v>s</v>
      </c>
      <c r="C434" s="64" t="str">
        <f>'12peso'!C434</f>
        <v>s</v>
      </c>
      <c r="D434" s="64"/>
      <c r="E434" s="90">
        <f>'12peso'!E434</f>
        <v>7101076</v>
      </c>
      <c r="F434" s="88">
        <f>'12peso'!F434</f>
        <v>7101076</v>
      </c>
      <c r="G434" s="39" t="str">
        <f>'12peso'!G434</f>
        <v>Serviço bancário</v>
      </c>
      <c r="H434" s="85">
        <f>'12peso'!H434*'12var'!H434/100</f>
        <v>0</v>
      </c>
      <c r="I434" s="85">
        <f>'12peso'!I434*'12var'!I434/100</f>
        <v>3.1818200000000001E-3</v>
      </c>
      <c r="J434" s="85">
        <f>'12peso'!J434*'12var'!J434/100</f>
        <v>0</v>
      </c>
      <c r="K434" s="85">
        <f>'12peso'!K434*'12var'!K434/100</f>
        <v>9.8065199999999991E-3</v>
      </c>
      <c r="L434" s="85">
        <f>'12peso'!L434*'12var'!L434/100</f>
        <v>1.3224000000000001E-3</v>
      </c>
      <c r="M434" s="85">
        <f>'12peso'!M434*'12var'!M434/100</f>
        <v>0</v>
      </c>
      <c r="N434" s="85">
        <f>'12peso'!N434*'12var'!N434/100</f>
        <v>5.8321199999999997E-3</v>
      </c>
      <c r="O434" s="85">
        <f>'12peso'!O434*'12var'!O434/100</f>
        <v>3.8335000000000001E-3</v>
      </c>
      <c r="P434" s="85">
        <f>'12peso'!P434*'12var'!P434/100</f>
        <v>6.9820000000000006E-5</v>
      </c>
      <c r="Q434" s="85">
        <f>'12peso'!Q434*'12var'!Q434/100</f>
        <v>-7.7056200000000007E-3</v>
      </c>
      <c r="R434" s="85">
        <f>'12peso'!R434*'12var'!R434/100</f>
        <v>-1.8157160000000002E-2</v>
      </c>
      <c r="S434" s="85">
        <f>'12peso'!S434*'12var'!S434/100</f>
        <v>1.91632E-3</v>
      </c>
      <c r="T434" s="85">
        <f>'12peso'!T434*'12var'!T434/100</f>
        <v>1.77552E-3</v>
      </c>
      <c r="U434" s="85">
        <f>'12peso'!U434*'12var'!U434/100</f>
        <v>0</v>
      </c>
      <c r="V434" s="85">
        <f>'12peso'!V434*'12var'!V434/100</f>
        <v>2.6000000000000003E-4</v>
      </c>
      <c r="W434" s="85">
        <f>'12peso'!W434*'12var'!W434/100</f>
        <v>7.7663999999999999E-4</v>
      </c>
      <c r="X434" s="85">
        <f>'12peso'!X434*'12var'!X434/100</f>
        <v>2.2557499999999995E-3</v>
      </c>
      <c r="Y434" s="85">
        <f>'12peso'!Y434*'12var'!Y434/100</f>
        <v>0</v>
      </c>
      <c r="Z434" s="85">
        <f>'12peso'!Z434*'12var'!Z434/100</f>
        <v>0</v>
      </c>
      <c r="AA434" s="85">
        <f>'12peso'!AA434*'12var'!AA434/100</f>
        <v>-3.8543999999999996E-3</v>
      </c>
      <c r="AB434" s="85">
        <f>'12peso'!AB434*'12var'!AB434/100</f>
        <v>7.9000400000000005E-3</v>
      </c>
      <c r="AC434" s="85">
        <f>'12peso'!AC434*'12var'!AC434/100</f>
        <v>0</v>
      </c>
      <c r="AD434" s="85">
        <f>'12peso'!AD434*'12var'!AD434/100</f>
        <v>0</v>
      </c>
      <c r="AE434" s="85">
        <f>'12peso'!AE434*'12var'!AE434/100</f>
        <v>0</v>
      </c>
      <c r="AF434" s="85">
        <f>'12peso'!AF434*'12var'!AF434/100</f>
        <v>0</v>
      </c>
      <c r="AG434" s="85">
        <f>'12peso'!AG434*'12var'!AG434/100</f>
        <v>5.8852500000000007E-3</v>
      </c>
      <c r="AH434" s="85">
        <f>'12peso'!AH434*'12var'!AH434/100</f>
        <v>4.5311099999999997E-3</v>
      </c>
      <c r="AI434" s="85">
        <f>'12peso'!AI434*'12var'!AI434/100</f>
        <v>3.6544599999999996E-3</v>
      </c>
      <c r="AJ434" s="85">
        <f>'12peso'!AJ434*'12var'!AJ434/100</f>
        <v>2.476E-4</v>
      </c>
      <c r="AK434" s="85">
        <f>'12peso'!AK434*'12var'!AK434/100</f>
        <v>4.9335999999999998E-3</v>
      </c>
      <c r="AL434" s="85">
        <f>'12peso'!AL434*'12var'!AL434/100</f>
        <v>1.151712E-2</v>
      </c>
      <c r="AM434" s="85">
        <f>'12peso'!AM434*'12var'!AM434/100</f>
        <v>2.2701599999999998E-3</v>
      </c>
      <c r="AN434" s="85">
        <f>'12peso'!AN434*'12var'!AN434/100</f>
        <v>3.5989799999999995E-3</v>
      </c>
    </row>
    <row r="435" spans="1:40" x14ac:dyDescent="0.25">
      <c r="A435" s="64" t="str">
        <f>'12peso'!A435</f>
        <v>nc</v>
      </c>
      <c r="B435" s="64" t="str">
        <f>'12peso'!B435</f>
        <v>s</v>
      </c>
      <c r="C435" s="64" t="str">
        <f>'12peso'!C435</f>
        <v>s</v>
      </c>
      <c r="D435" s="64"/>
      <c r="E435" s="90">
        <f>'12peso'!E435</f>
        <v>7101090</v>
      </c>
      <c r="F435" s="88">
        <f>'12peso'!F435</f>
        <v>7101090</v>
      </c>
      <c r="G435" s="39" t="str">
        <f>'12peso'!G435</f>
        <v>Conselho de classe</v>
      </c>
      <c r="H435" s="85">
        <f>'12peso'!H435*'12var'!H435/100</f>
        <v>0</v>
      </c>
      <c r="I435" s="85">
        <f>'12peso'!I435*'12var'!I435/100</f>
        <v>7.5640000000000001E-5</v>
      </c>
      <c r="J435" s="85">
        <f>'12peso'!J435*'12var'!J435/100</f>
        <v>7.5640000000000001E-5</v>
      </c>
      <c r="K435" s="85">
        <f>'12peso'!K435*'12var'!K435/100</f>
        <v>7.5640000000000001E-5</v>
      </c>
      <c r="L435" s="85">
        <f>'12peso'!L435*'12var'!L435/100</f>
        <v>7.5640000000000001E-5</v>
      </c>
      <c r="M435" s="85">
        <f>'12peso'!M435*'12var'!M435/100</f>
        <v>7.5640000000000001E-5</v>
      </c>
      <c r="N435" s="85">
        <f>'12peso'!N435*'12var'!N435/100</f>
        <v>7.6260000000000005E-5</v>
      </c>
      <c r="O435" s="85">
        <f>'12peso'!O435*'12var'!O435/100</f>
        <v>7.6260000000000005E-5</v>
      </c>
      <c r="P435" s="85">
        <f>'12peso'!P435*'12var'!P435/100</f>
        <v>6.1500000000000004E-5</v>
      </c>
      <c r="Q435" s="85">
        <f>'12peso'!Q435*'12var'!Q435/100</f>
        <v>7.6260000000000005E-5</v>
      </c>
      <c r="R435" s="85">
        <f>'12peso'!R435*'12var'!R435/100</f>
        <v>7.6879999999999996E-5</v>
      </c>
      <c r="S435" s="85">
        <f>'12peso'!S435*'12var'!S435/100</f>
        <v>7.6260000000000005E-5</v>
      </c>
      <c r="T435" s="85">
        <f>'12peso'!T435*'12var'!T435/100</f>
        <v>0</v>
      </c>
      <c r="U435" s="85">
        <f>'12peso'!U435*'12var'!U435/100</f>
        <v>7.9300000000000017E-5</v>
      </c>
      <c r="V435" s="85">
        <f>'12peso'!V435*'12var'!V435/100</f>
        <v>7.9300000000000017E-5</v>
      </c>
      <c r="W435" s="85">
        <f>'12peso'!W435*'12var'!W435/100</f>
        <v>8.0519999999999995E-5</v>
      </c>
      <c r="X435" s="85">
        <f>'12peso'!X435*'12var'!X435/100</f>
        <v>7.9300000000000017E-5</v>
      </c>
      <c r="Y435" s="85">
        <f>'12peso'!Y435*'12var'!Y435/100</f>
        <v>7.9950000000000005E-5</v>
      </c>
      <c r="Z435" s="85">
        <f>'12peso'!Z435*'12var'!Z435/100</f>
        <v>7.9950000000000005E-5</v>
      </c>
      <c r="AA435" s="85">
        <f>'12peso'!AA435*'12var'!AA435/100</f>
        <v>8.0599999999999994E-5</v>
      </c>
      <c r="AB435" s="85">
        <f>'12peso'!AB435*'12var'!AB435/100</f>
        <v>8.0599999999999994E-5</v>
      </c>
      <c r="AC435" s="85">
        <f>'12peso'!AC435*'12var'!AC435/100</f>
        <v>8.25E-5</v>
      </c>
      <c r="AD435" s="85">
        <f>'12peso'!AD435*'12var'!AD435/100</f>
        <v>8.1249999999999996E-5</v>
      </c>
      <c r="AE435" s="85">
        <f>'12peso'!AE435*'12var'!AE435/100</f>
        <v>8.1249999999999996E-5</v>
      </c>
      <c r="AF435" s="85">
        <f>'12peso'!AF435*'12var'!AF435/100</f>
        <v>0</v>
      </c>
      <c r="AG435" s="85">
        <f>'12peso'!AG435*'12var'!AG435/100</f>
        <v>8.9600000000000009E-5</v>
      </c>
      <c r="AH435" s="85">
        <f>'12peso'!AH435*'12var'!AH435/100</f>
        <v>8.9600000000000009E-5</v>
      </c>
      <c r="AI435" s="85">
        <f>'12peso'!AI435*'12var'!AI435/100</f>
        <v>8.9600000000000009E-5</v>
      </c>
      <c r="AJ435" s="85">
        <f>'12peso'!AJ435*'12var'!AJ435/100</f>
        <v>8.9600000000000009E-5</v>
      </c>
      <c r="AK435" s="85">
        <f>'12peso'!AK435*'12var'!AK435/100</f>
        <v>8.9600000000000009E-5</v>
      </c>
      <c r="AL435" s="85">
        <f>'12peso'!AL435*'12var'!AL435/100</f>
        <v>8.9600000000000009E-5</v>
      </c>
      <c r="AM435" s="85">
        <f>'12peso'!AM435*'12var'!AM435/100</f>
        <v>9.0240000000000003E-5</v>
      </c>
      <c r="AN435" s="85">
        <f>'12peso'!AN435*'12var'!AN435/100</f>
        <v>9.0240000000000003E-5</v>
      </c>
    </row>
    <row r="436" spans="1:40" x14ac:dyDescent="0.25">
      <c r="A436" s="64">
        <f>'12peso'!A436</f>
        <v>0</v>
      </c>
      <c r="B436" s="64">
        <f>'12peso'!B436</f>
        <v>0</v>
      </c>
      <c r="C436" s="64">
        <f>'12peso'!C436</f>
        <v>0</v>
      </c>
      <c r="D436" s="64"/>
      <c r="E436" s="113">
        <f>'12peso'!E436</f>
        <v>7200000</v>
      </c>
      <c r="F436" s="114">
        <f>'12peso'!F436</f>
        <v>72</v>
      </c>
      <c r="G436" s="99" t="str">
        <f>'12peso'!G436</f>
        <v>Recreação, fumo e fotografia</v>
      </c>
      <c r="H436" s="85">
        <f>'12peso'!H436*'12var'!H436/100</f>
        <v>4.0490329999999998E-2</v>
      </c>
      <c r="I436" s="85">
        <f>'12peso'!I436*'12var'!I436/100</f>
        <v>1.97445E-3</v>
      </c>
      <c r="J436" s="85">
        <f>'12peso'!J436*'12var'!J436/100</f>
        <v>-1.101212E-2</v>
      </c>
      <c r="K436" s="85">
        <f>'12peso'!K436*'12var'!K436/100</f>
        <v>0.13348104000000002</v>
      </c>
      <c r="L436" s="85">
        <f>'12peso'!L436*'12var'!L436/100</f>
        <v>3.016425E-2</v>
      </c>
      <c r="M436" s="85">
        <f>'12peso'!M436*'12var'!M436/100</f>
        <v>1.8978129999999996E-2</v>
      </c>
      <c r="N436" s="85">
        <f>'12peso'!N436*'12var'!N436/100</f>
        <v>3.0809639999999999E-2</v>
      </c>
      <c r="O436" s="85">
        <f>'12peso'!O436*'12var'!O436/100</f>
        <v>-1.6268400000000002E-2</v>
      </c>
      <c r="P436" s="85">
        <f>'12peso'!P436*'12var'!P436/100</f>
        <v>2.2996079999999995E-2</v>
      </c>
      <c r="Q436" s="85">
        <f>'12peso'!Q436*'12var'!Q436/100</f>
        <v>9.2800399999999998E-3</v>
      </c>
      <c r="R436" s="85">
        <f>'12peso'!R436*'12var'!R436/100</f>
        <v>3.5384800000000001E-2</v>
      </c>
      <c r="S436" s="85">
        <f>'12peso'!S436*'12var'!S436/100</f>
        <v>0.11532663999999998</v>
      </c>
      <c r="T436" s="85">
        <f>'12peso'!T436*'12var'!T436/100</f>
        <v>0.1106935</v>
      </c>
      <c r="U436" s="85">
        <f>'12peso'!U436*'12var'!U436/100</f>
        <v>1.340672E-2</v>
      </c>
      <c r="V436" s="85">
        <f>'12peso'!V436*'12var'!V436/100</f>
        <v>-2.2563900000000001E-2</v>
      </c>
      <c r="W436" s="85">
        <f>'12peso'!W436*'12var'!W436/100</f>
        <v>2.8956900000000002E-3</v>
      </c>
      <c r="X436" s="85">
        <f>'12peso'!X436*'12var'!X436/100</f>
        <v>9.8808000000000003E-3</v>
      </c>
      <c r="Y436" s="85">
        <f>'12peso'!Y436*'12var'!Y436/100</f>
        <v>7.8116599999999989E-3</v>
      </c>
      <c r="Z436" s="85">
        <f>'12peso'!Z436*'12var'!Z436/100</f>
        <v>3.8619899999999999E-2</v>
      </c>
      <c r="AA436" s="85">
        <f>'12peso'!AA436*'12var'!AA436/100</f>
        <v>2.48712E-2</v>
      </c>
      <c r="AB436" s="85">
        <f>'12peso'!AB436*'12var'!AB436/100</f>
        <v>-7.9038100000000007E-3</v>
      </c>
      <c r="AC436" s="85">
        <f>'12peso'!AC436*'12var'!AC436/100</f>
        <v>6.2056500000000001E-3</v>
      </c>
      <c r="AD436" s="85">
        <f>'12peso'!AD436*'12var'!AD436/100</f>
        <v>4.6957739999999998E-2</v>
      </c>
      <c r="AE436" s="85">
        <f>'12peso'!AE436*'12var'!AE436/100</f>
        <v>3.8950779999999997E-2</v>
      </c>
      <c r="AF436" s="85">
        <f>'12peso'!AF436*'12var'!AF436/100</f>
        <v>0.12818798000000001</v>
      </c>
      <c r="AG436" s="85">
        <f>'12peso'!AG436*'12var'!AG436/100</f>
        <v>-3.3812800000000004E-3</v>
      </c>
      <c r="AH436" s="85">
        <f>'12peso'!AH436*'12var'!AH436/100</f>
        <v>1.1321909999999999E-2</v>
      </c>
      <c r="AI436" s="85">
        <f>'12peso'!AI436*'12var'!AI436/100</f>
        <v>6.6656000000000007E-3</v>
      </c>
      <c r="AJ436" s="85">
        <f>'12peso'!AJ436*'12var'!AJ436/100</f>
        <v>2.7772170000000002E-2</v>
      </c>
      <c r="AK436" s="85">
        <f>'12peso'!AK436*'12var'!AK436/100</f>
        <v>0.13293440000000001</v>
      </c>
      <c r="AL436" s="85">
        <f>'12peso'!AL436*'12var'!AL436/100</f>
        <v>-2.0496E-2</v>
      </c>
      <c r="AM436" s="85">
        <f>'12peso'!AM436*'12var'!AM436/100</f>
        <v>-5.394198E-2</v>
      </c>
      <c r="AN436" s="85">
        <f>'12peso'!AN436*'12var'!AN436/100</f>
        <v>-6.6939199999999999E-3</v>
      </c>
    </row>
    <row r="437" spans="1:40" x14ac:dyDescent="0.25">
      <c r="A437" s="64">
        <f>'12peso'!A437</f>
        <v>0</v>
      </c>
      <c r="B437" s="64">
        <f>'12peso'!B437</f>
        <v>0</v>
      </c>
      <c r="C437" s="64">
        <f>'12peso'!C437</f>
        <v>0</v>
      </c>
      <c r="D437" s="64"/>
      <c r="E437" s="113">
        <f>'12peso'!E437</f>
        <v>7201000</v>
      </c>
      <c r="F437" s="114">
        <f>'12peso'!F437</f>
        <v>7201</v>
      </c>
      <c r="G437" s="99" t="str">
        <f>'12peso'!G437</f>
        <v>Recreação</v>
      </c>
      <c r="H437" s="85">
        <f>'12peso'!H437*'12var'!H437/100</f>
        <v>4.0776470000000009E-2</v>
      </c>
      <c r="I437" s="85">
        <f>'12peso'!I437*'12var'!I437/100</f>
        <v>2.1620900000000002E-3</v>
      </c>
      <c r="J437" s="85">
        <f>'12peso'!J437*'12var'!J437/100</f>
        <v>-1.0768099999999997E-2</v>
      </c>
      <c r="K437" s="85">
        <f>'12peso'!K437*'12var'!K437/100</f>
        <v>1.8052820000000001E-2</v>
      </c>
      <c r="L437" s="85">
        <f>'12peso'!L437*'12var'!L437/100</f>
        <v>-1.0702299999999998E-2</v>
      </c>
      <c r="M437" s="85">
        <f>'12peso'!M437*'12var'!M437/100</f>
        <v>2.2773750000000002E-2</v>
      </c>
      <c r="N437" s="85">
        <f>'12peso'!N437*'12var'!N437/100</f>
        <v>2.9651930000000003E-2</v>
      </c>
      <c r="O437" s="85">
        <f>'12peso'!O437*'12var'!O437/100</f>
        <v>-1.6595820000000001E-2</v>
      </c>
      <c r="P437" s="85">
        <f>'12peso'!P437*'12var'!P437/100</f>
        <v>2.4049969999999997E-2</v>
      </c>
      <c r="Q437" s="85">
        <f>'12peso'!Q437*'12var'!Q437/100</f>
        <v>8.8481899999999988E-3</v>
      </c>
      <c r="R437" s="85">
        <f>'12peso'!R437*'12var'!R437/100</f>
        <v>3.0425000000000001E-2</v>
      </c>
      <c r="S437" s="85">
        <f>'12peso'!S437*'12var'!S437/100</f>
        <v>7.9106369999999995E-2</v>
      </c>
      <c r="T437" s="85">
        <f>'12peso'!T437*'12var'!T437/100</f>
        <v>1.7407600000000002E-2</v>
      </c>
      <c r="U437" s="85">
        <f>'12peso'!U437*'12var'!U437/100</f>
        <v>2.7896399999999999E-3</v>
      </c>
      <c r="V437" s="85">
        <f>'12peso'!V437*'12var'!V437/100</f>
        <v>-2.2209119999999999E-2</v>
      </c>
      <c r="W437" s="85">
        <f>'12peso'!W437*'12var'!W437/100</f>
        <v>4.2674800000000006E-3</v>
      </c>
      <c r="X437" s="85">
        <f>'12peso'!X437*'12var'!X437/100</f>
        <v>1.001748E-2</v>
      </c>
      <c r="Y437" s="85">
        <f>'12peso'!Y437*'12var'!Y437/100</f>
        <v>9.4063299999999992E-3</v>
      </c>
      <c r="Z437" s="85">
        <f>'12peso'!Z437*'12var'!Z437/100</f>
        <v>3.7948749999999996E-2</v>
      </c>
      <c r="AA437" s="85">
        <f>'12peso'!AA437*'12var'!AA437/100</f>
        <v>2.4579200000000002E-2</v>
      </c>
      <c r="AB437" s="85">
        <f>'12peso'!AB437*'12var'!AB437/100</f>
        <v>-7.4145599999999997E-3</v>
      </c>
      <c r="AC437" s="85">
        <f>'12peso'!AC437*'12var'!AC437/100</f>
        <v>5.8347099999999999E-3</v>
      </c>
      <c r="AD437" s="85">
        <f>'12peso'!AD437*'12var'!AD437/100</f>
        <v>1.5600389999999999E-2</v>
      </c>
      <c r="AE437" s="85">
        <f>'12peso'!AE437*'12var'!AE437/100</f>
        <v>3.2721670000000001E-2</v>
      </c>
      <c r="AF437" s="85">
        <f>'12peso'!AF437*'12var'!AF437/100</f>
        <v>4.9749229999999998E-2</v>
      </c>
      <c r="AG437" s="85">
        <f>'12peso'!AG437*'12var'!AG437/100</f>
        <v>-3.0848000000000004E-3</v>
      </c>
      <c r="AH437" s="85">
        <f>'12peso'!AH437*'12var'!AH437/100</f>
        <v>1.6524E-2</v>
      </c>
      <c r="AI437" s="85">
        <f>'12peso'!AI437*'12var'!AI437/100</f>
        <v>5.4867599999999994E-3</v>
      </c>
      <c r="AJ437" s="85">
        <f>'12peso'!AJ437*'12var'!AJ437/100</f>
        <v>2.6695679999999999E-2</v>
      </c>
      <c r="AK437" s="85">
        <f>'12peso'!AK437*'12var'!AK437/100</f>
        <v>0.13190912000000002</v>
      </c>
      <c r="AL437" s="85">
        <f>'12peso'!AL437*'12var'!AL437/100</f>
        <v>-2.2159199999999997E-2</v>
      </c>
      <c r="AM437" s="85">
        <f>'12peso'!AM437*'12var'!AM437/100</f>
        <v>-5.4044120000000001E-2</v>
      </c>
      <c r="AN437" s="85">
        <f>'12peso'!AN437*'12var'!AN437/100</f>
        <v>-7.0853799999999996E-3</v>
      </c>
    </row>
    <row r="438" spans="1:40" x14ac:dyDescent="0.25">
      <c r="A438" s="64" t="str">
        <f>'12peso'!A438</f>
        <v>nc</v>
      </c>
      <c r="B438" s="64" t="str">
        <f>'12peso'!B438</f>
        <v>s</v>
      </c>
      <c r="C438" s="64" t="str">
        <f>'12peso'!C438</f>
        <v>s</v>
      </c>
      <c r="D438" s="64"/>
      <c r="E438" s="90">
        <f>'12peso'!E438</f>
        <v>7201001</v>
      </c>
      <c r="F438" s="88">
        <f>'12peso'!F438</f>
        <v>7201001</v>
      </c>
      <c r="G438" s="39" t="str">
        <f>'12peso'!G438</f>
        <v>Cinema</v>
      </c>
      <c r="H438" s="85">
        <f>'12peso'!H438*'12var'!H438/100</f>
        <v>1.6103999999999999E-3</v>
      </c>
      <c r="I438" s="85">
        <f>'12peso'!I438*'12var'!I438/100</f>
        <v>1.2844999999999998E-3</v>
      </c>
      <c r="J438" s="85">
        <f>'12peso'!J438*'12var'!J438/100</f>
        <v>1.0844199999999998E-3</v>
      </c>
      <c r="K438" s="85">
        <f>'12peso'!K438*'12var'!K438/100</f>
        <v>-1.01585E-3</v>
      </c>
      <c r="L438" s="85">
        <f>'12peso'!L438*'12var'!L438/100</f>
        <v>1.2409999999999999E-3</v>
      </c>
      <c r="M438" s="85">
        <f>'12peso'!M438*'12var'!M438/100</f>
        <v>1.9957900000000003E-3</v>
      </c>
      <c r="N438" s="85">
        <f>'12peso'!N438*'12var'!N438/100</f>
        <v>3.4761199999999996E-3</v>
      </c>
      <c r="O438" s="85">
        <f>'12peso'!O438*'12var'!O438/100</f>
        <v>2.6451599999999997E-3</v>
      </c>
      <c r="P438" s="85">
        <f>'12peso'!P438*'12var'!P438/100</f>
        <v>4.548E-4</v>
      </c>
      <c r="Q438" s="85">
        <f>'12peso'!Q438*'12var'!Q438/100</f>
        <v>1.11451E-3</v>
      </c>
      <c r="R438" s="85">
        <f>'12peso'!R438*'12var'!R438/100</f>
        <v>2.00234E-3</v>
      </c>
      <c r="S438" s="85">
        <f>'12peso'!S438*'12var'!S438/100</f>
        <v>5.3143999999999999E-4</v>
      </c>
      <c r="T438" s="85">
        <f>'12peso'!T438*'12var'!T438/100</f>
        <v>3.3983999999999998E-3</v>
      </c>
      <c r="U438" s="85">
        <f>'12peso'!U438*'12var'!U438/100</f>
        <v>1.9059999999999999E-3</v>
      </c>
      <c r="V438" s="85">
        <f>'12peso'!V438*'12var'!V438/100</f>
        <v>1.51206E-3</v>
      </c>
      <c r="W438" s="85">
        <f>'12peso'!W438*'12var'!W438/100</f>
        <v>4.0340999999999993E-4</v>
      </c>
      <c r="X438" s="85">
        <f>'12peso'!X438*'12var'!X438/100</f>
        <v>-1.9140000000000002E-4</v>
      </c>
      <c r="Y438" s="85">
        <f>'12peso'!Y438*'12var'!Y438/100</f>
        <v>1.7145000000000001E-3</v>
      </c>
      <c r="Z438" s="85">
        <f>'12peso'!Z438*'12var'!Z438/100</f>
        <v>2.0117999999999998E-3</v>
      </c>
      <c r="AA438" s="85">
        <f>'12peso'!AA438*'12var'!AA438/100</f>
        <v>2.69243E-3</v>
      </c>
      <c r="AB438" s="85">
        <f>'12peso'!AB438*'12var'!AB438/100</f>
        <v>-4.3097999999999997E-4</v>
      </c>
      <c r="AC438" s="85">
        <f>'12peso'!AC438*'12var'!AC438/100</f>
        <v>-1.28502E-3</v>
      </c>
      <c r="AD438" s="85">
        <f>'12peso'!AD438*'12var'!AD438/100</f>
        <v>1.86531E-3</v>
      </c>
      <c r="AE438" s="85">
        <f>'12peso'!AE438*'12var'!AE438/100</f>
        <v>-8.8825999999999998E-4</v>
      </c>
      <c r="AF438" s="85">
        <f>'12peso'!AF438*'12var'!AF438/100</f>
        <v>3.7619999999999998E-4</v>
      </c>
      <c r="AG438" s="85">
        <f>'12peso'!AG438*'12var'!AG438/100</f>
        <v>2.0614000000000001E-3</v>
      </c>
      <c r="AH438" s="85">
        <f>'12peso'!AH438*'12var'!AH438/100</f>
        <v>-6.0159999999999999E-4</v>
      </c>
      <c r="AI438" s="85">
        <f>'12peso'!AI438*'12var'!AI438/100</f>
        <v>4.0646399999999996E-3</v>
      </c>
      <c r="AJ438" s="85">
        <f>'12peso'!AJ438*'12var'!AJ438/100</f>
        <v>1.86615E-3</v>
      </c>
      <c r="AK438" s="85">
        <f>'12peso'!AK438*'12var'!AK438/100</f>
        <v>1.10026E-3</v>
      </c>
      <c r="AL438" s="85">
        <f>'12peso'!AL438*'12var'!AL438/100</f>
        <v>2.0900000000000001E-4</v>
      </c>
      <c r="AM438" s="85">
        <f>'12peso'!AM438*'12var'!AM438/100</f>
        <v>-5.7059999999999999E-4</v>
      </c>
      <c r="AN438" s="85">
        <f>'12peso'!AN438*'12var'!AN438/100</f>
        <v>-7.1857999999999991E-4</v>
      </c>
    </row>
    <row r="439" spans="1:40" x14ac:dyDescent="0.25">
      <c r="A439" s="64" t="str">
        <f>'12peso'!A439</f>
        <v>c</v>
      </c>
      <c r="B439" s="64" t="str">
        <f>'12peso'!B439</f>
        <v>sd</v>
      </c>
      <c r="C439" s="64" t="str">
        <f>'12peso'!C439</f>
        <v>i</v>
      </c>
      <c r="D439" s="64"/>
      <c r="E439" s="90">
        <f>'12peso'!E439</f>
        <v>7201002</v>
      </c>
      <c r="F439" s="88">
        <f>'12peso'!F439</f>
        <v>7201002</v>
      </c>
      <c r="G439" s="39" t="str">
        <f>'12peso'!G439</f>
        <v>CD e DVD</v>
      </c>
      <c r="H439" s="85">
        <f>'12peso'!H439*'12var'!H439/100</f>
        <v>-1.2960000000000001E-5</v>
      </c>
      <c r="I439" s="85">
        <f>'12peso'!I439*'12var'!I439/100</f>
        <v>2.1285000000000002E-4</v>
      </c>
      <c r="J439" s="85">
        <f>'12peso'!J439*'12var'!J439/100</f>
        <v>-1.2236000000000001E-4</v>
      </c>
      <c r="K439" s="85">
        <f>'12peso'!K439*'12var'!K439/100</f>
        <v>7.1792000000000004E-4</v>
      </c>
      <c r="L439" s="85">
        <f>'12peso'!L439*'12var'!L439/100</f>
        <v>2.7692E-4</v>
      </c>
      <c r="M439" s="85">
        <f>'12peso'!M439*'12var'!M439/100</f>
        <v>-4.6368000000000001E-4</v>
      </c>
      <c r="N439" s="85">
        <f>'12peso'!N439*'12var'!N439/100</f>
        <v>7.1568000000000011E-4</v>
      </c>
      <c r="O439" s="85">
        <f>'12peso'!O439*'12var'!O439/100</f>
        <v>-7.7279999999999992E-5</v>
      </c>
      <c r="P439" s="85">
        <f>'12peso'!P439*'12var'!P439/100</f>
        <v>2.6880000000000003E-4</v>
      </c>
      <c r="Q439" s="85">
        <f>'12peso'!Q439*'12var'!Q439/100</f>
        <v>-1.3418999999999999E-4</v>
      </c>
      <c r="R439" s="85">
        <f>'12peso'!R439*'12var'!R439/100</f>
        <v>-1.1729000000000002E-3</v>
      </c>
      <c r="S439" s="85">
        <f>'12peso'!S439*'12var'!S439/100</f>
        <v>3.3990000000000008E-4</v>
      </c>
      <c r="T439" s="85">
        <f>'12peso'!T439*'12var'!T439/100</f>
        <v>-7.8359000000000002E-4</v>
      </c>
      <c r="U439" s="85">
        <f>'12peso'!U439*'12var'!U439/100</f>
        <v>8.9391999999999998E-4</v>
      </c>
      <c r="V439" s="85">
        <f>'12peso'!V439*'12var'!V439/100</f>
        <v>2.08544E-3</v>
      </c>
      <c r="W439" s="85">
        <f>'12peso'!W439*'12var'!W439/100</f>
        <v>3.3178000000000005E-4</v>
      </c>
      <c r="X439" s="85">
        <f>'12peso'!X439*'12var'!X439/100</f>
        <v>5.6966000000000004E-4</v>
      </c>
      <c r="Y439" s="85">
        <f>'12peso'!Y439*'12var'!Y439/100</f>
        <v>-4.4030000000000004E-5</v>
      </c>
      <c r="Z439" s="85">
        <f>'12peso'!Z439*'12var'!Z439/100</f>
        <v>-7.8499999999999989E-4</v>
      </c>
      <c r="AA439" s="85">
        <f>'12peso'!AA439*'12var'!AA439/100</f>
        <v>2.476E-5</v>
      </c>
      <c r="AB439" s="85">
        <f>'12peso'!AB439*'12var'!AB439/100</f>
        <v>-1.2977999999999999E-4</v>
      </c>
      <c r="AC439" s="85">
        <f>'12peso'!AC439*'12var'!AC439/100</f>
        <v>3.3825000000000001E-4</v>
      </c>
      <c r="AD439" s="85">
        <f>'12peso'!AD439*'12var'!AD439/100</f>
        <v>-5.8425000000000003E-4</v>
      </c>
      <c r="AE439" s="85">
        <f>'12peso'!AE439*'12var'!AE439/100</f>
        <v>9.6959999999999993E-5</v>
      </c>
      <c r="AF439" s="85">
        <f>'12peso'!AF439*'12var'!AF439/100</f>
        <v>-4.9717000000000001E-4</v>
      </c>
      <c r="AG439" s="85">
        <f>'12peso'!AG439*'12var'!AG439/100</f>
        <v>-1.3805999999999998E-3</v>
      </c>
      <c r="AH439" s="85">
        <f>'12peso'!AH439*'12var'!AH439/100</f>
        <v>4.1255999999999997E-4</v>
      </c>
      <c r="AI439" s="85">
        <f>'12peso'!AI439*'12var'!AI439/100</f>
        <v>-4.9191999999999997E-4</v>
      </c>
      <c r="AJ439" s="85">
        <f>'12peso'!AJ439*'12var'!AJ439/100</f>
        <v>-1.4099999999999998E-4</v>
      </c>
      <c r="AK439" s="85">
        <f>'12peso'!AK439*'12var'!AK439/100</f>
        <v>-8.9600000000000009E-5</v>
      </c>
      <c r="AL439" s="85">
        <f>'12peso'!AL439*'12var'!AL439/100</f>
        <v>6.1715999999999995E-4</v>
      </c>
      <c r="AM439" s="85">
        <f>'12peso'!AM439*'12var'!AM439/100</f>
        <v>-7.7556000000000001E-4</v>
      </c>
      <c r="AN439" s="85">
        <f>'12peso'!AN439*'12var'!AN439/100</f>
        <v>-1.1613E-4</v>
      </c>
    </row>
    <row r="440" spans="1:40" x14ac:dyDescent="0.25">
      <c r="A440" s="64" t="str">
        <f>'12peso'!A440</f>
        <v>nc</v>
      </c>
      <c r="B440" s="64" t="str">
        <f>'12peso'!B440</f>
        <v>s</v>
      </c>
      <c r="C440" s="64" t="str">
        <f>'12peso'!C440</f>
        <v>s</v>
      </c>
      <c r="D440" s="64"/>
      <c r="E440" s="90">
        <f>'12peso'!E440</f>
        <v>7201003</v>
      </c>
      <c r="F440" s="88">
        <f>'12peso'!F440</f>
        <v>7201003</v>
      </c>
      <c r="G440" s="39" t="str">
        <f>'12peso'!G440</f>
        <v>Ingresso para jogo</v>
      </c>
      <c r="H440" s="85">
        <f>'12peso'!H440*'12var'!H440/100</f>
        <v>-7.0970000000000007E-5</v>
      </c>
      <c r="I440" s="85">
        <f>'12peso'!I440*'12var'!I440/100</f>
        <v>2.3840000000000002E-5</v>
      </c>
      <c r="J440" s="85">
        <f>'12peso'!J440*'12var'!J440/100</f>
        <v>6.4070000000000002E-5</v>
      </c>
      <c r="K440" s="85">
        <f>'12peso'!K440*'12var'!K440/100</f>
        <v>9.8340000000000011E-5</v>
      </c>
      <c r="L440" s="85">
        <f>'12peso'!L440*'12var'!L440/100</f>
        <v>2.4436E-4</v>
      </c>
      <c r="M440" s="85">
        <f>'12peso'!M440*'12var'!M440/100</f>
        <v>9.7499999999999998E-5</v>
      </c>
      <c r="N440" s="85">
        <f>'12peso'!N440*'12var'!N440/100</f>
        <v>2.3103000000000002E-4</v>
      </c>
      <c r="O440" s="85">
        <f>'12peso'!O440*'12var'!O440/100</f>
        <v>-2.2337999999999999E-4</v>
      </c>
      <c r="P440" s="85">
        <f>'12peso'!P440*'12var'!P440/100</f>
        <v>1.6500000000000001E-5</v>
      </c>
      <c r="Q440" s="85">
        <f>'12peso'!Q440*'12var'!Q440/100</f>
        <v>-2.7266999999999998E-4</v>
      </c>
      <c r="R440" s="85">
        <f>'12peso'!R440*'12var'!R440/100</f>
        <v>-8.1490000000000002E-4</v>
      </c>
      <c r="S440" s="85">
        <f>'12peso'!S440*'12var'!S440/100</f>
        <v>3.6583999999999998E-4</v>
      </c>
      <c r="T440" s="85">
        <f>'12peso'!T440*'12var'!T440/100</f>
        <v>3.0301999999999998E-4</v>
      </c>
      <c r="U440" s="85">
        <f>'12peso'!U440*'12var'!U440/100</f>
        <v>-1.4000000000000001E-6</v>
      </c>
      <c r="V440" s="85">
        <f>'12peso'!V440*'12var'!V440/100</f>
        <v>-1.02304E-3</v>
      </c>
      <c r="W440" s="85">
        <f>'12peso'!W440*'12var'!W440/100</f>
        <v>2.5727999999999998E-4</v>
      </c>
      <c r="X440" s="85">
        <f>'12peso'!X440*'12var'!X440/100</f>
        <v>-5.1739999999999989E-4</v>
      </c>
      <c r="Y440" s="85">
        <f>'12peso'!Y440*'12var'!Y440/100</f>
        <v>1.1284000000000001E-4</v>
      </c>
      <c r="Z440" s="85">
        <f>'12peso'!Z440*'12var'!Z440/100</f>
        <v>1.4999999999999999E-4</v>
      </c>
      <c r="AA440" s="85">
        <f>'12peso'!AA440*'12var'!AA440/100</f>
        <v>0</v>
      </c>
      <c r="AB440" s="85">
        <f>'12peso'!AB440*'12var'!AB440/100</f>
        <v>0</v>
      </c>
      <c r="AC440" s="85">
        <f>'12peso'!AC440*'12var'!AC440/100</f>
        <v>0</v>
      </c>
      <c r="AD440" s="85">
        <f>'12peso'!AD440*'12var'!AD440/100</f>
        <v>0</v>
      </c>
      <c r="AE440" s="85">
        <f>'12peso'!AE440*'12var'!AE440/100</f>
        <v>0</v>
      </c>
      <c r="AF440" s="85">
        <f>'12peso'!AF440*'12var'!AF440/100</f>
        <v>-5.9519999999999999E-5</v>
      </c>
      <c r="AG440" s="85">
        <f>'12peso'!AG440*'12var'!AG440/100</f>
        <v>8.2164E-4</v>
      </c>
      <c r="AH440" s="85">
        <f>'12peso'!AH440*'12var'!AH440/100</f>
        <v>4.0300000000000004E-4</v>
      </c>
      <c r="AI440" s="85">
        <f>'12peso'!AI440*'12var'!AI440/100</f>
        <v>5.3199999999999992E-4</v>
      </c>
      <c r="AJ440" s="85">
        <f>'12peso'!AJ440*'12var'!AJ440/100</f>
        <v>-7.1760000000000004E-5</v>
      </c>
      <c r="AK440" s="85">
        <f>'12peso'!AK440*'12var'!AK440/100</f>
        <v>3.5088000000000003E-4</v>
      </c>
      <c r="AL440" s="85">
        <f>'12peso'!AL440*'12var'!AL440/100</f>
        <v>-8.9793999999999996E-4</v>
      </c>
      <c r="AM440" s="85">
        <f>'12peso'!AM440*'12var'!AM440/100</f>
        <v>-2.353E-4</v>
      </c>
      <c r="AN440" s="85">
        <f>'12peso'!AN440*'12var'!AN440/100</f>
        <v>1.1176E-4</v>
      </c>
    </row>
    <row r="441" spans="1:40" x14ac:dyDescent="0.25">
      <c r="A441" s="64" t="str">
        <f>'12peso'!A441</f>
        <v>nc</v>
      </c>
      <c r="B441" s="64" t="str">
        <f>'12peso'!B441</f>
        <v>s</v>
      </c>
      <c r="C441" s="64" t="str">
        <f>'12peso'!C441</f>
        <v>s</v>
      </c>
      <c r="D441" s="64"/>
      <c r="E441" s="90">
        <f>'12peso'!E441</f>
        <v>7201006</v>
      </c>
      <c r="F441" s="88">
        <f>'12peso'!F441</f>
        <v>7201006</v>
      </c>
      <c r="G441" s="39" t="str">
        <f>'12peso'!G441</f>
        <v>Clube</v>
      </c>
      <c r="H441" s="85">
        <f>'12peso'!H441*'12var'!H441/100</f>
        <v>3.4384000000000003E-3</v>
      </c>
      <c r="I441" s="85">
        <f>'12peso'!I441*'12var'!I441/100</f>
        <v>4.8234899999999989E-3</v>
      </c>
      <c r="J441" s="85">
        <f>'12peso'!J441*'12var'!J441/100</f>
        <v>-4.9662000000000003E-4</v>
      </c>
      <c r="K441" s="85">
        <f>'12peso'!K441*'12var'!K441/100</f>
        <v>5.9015000000000001E-4</v>
      </c>
      <c r="L441" s="85">
        <f>'12peso'!L441*'12var'!L441/100</f>
        <v>-2.544E-4</v>
      </c>
      <c r="M441" s="85">
        <f>'12peso'!M441*'12var'!M441/100</f>
        <v>2.0566000000000001E-4</v>
      </c>
      <c r="N441" s="85">
        <f>'12peso'!N441*'12var'!N441/100</f>
        <v>6.6485999999999987E-4</v>
      </c>
      <c r="O441" s="85">
        <f>'12peso'!O441*'12var'!O441/100</f>
        <v>-8.2315999999999997E-4</v>
      </c>
      <c r="P441" s="85">
        <f>'12peso'!P441*'12var'!P441/100</f>
        <v>6.7467000000000004E-4</v>
      </c>
      <c r="Q441" s="85">
        <f>'12peso'!Q441*'12var'!Q441/100</f>
        <v>7.6783000000000005E-4</v>
      </c>
      <c r="R441" s="85">
        <f>'12peso'!R441*'12var'!R441/100</f>
        <v>1.7237000000000003E-4</v>
      </c>
      <c r="S441" s="85">
        <f>'12peso'!S441*'12var'!S441/100</f>
        <v>-4.6769999999999994E-5</v>
      </c>
      <c r="T441" s="85">
        <f>'12peso'!T441*'12var'!T441/100</f>
        <v>2.2291199999999998E-3</v>
      </c>
      <c r="U441" s="85">
        <f>'12peso'!U441*'12var'!U441/100</f>
        <v>2.5846199999999997E-3</v>
      </c>
      <c r="V441" s="85">
        <f>'12peso'!V441*'12var'!V441/100</f>
        <v>-4.7190000000000001E-5</v>
      </c>
      <c r="W441" s="85">
        <f>'12peso'!W441*'12var'!W441/100</f>
        <v>3.5861399999999998E-3</v>
      </c>
      <c r="X441" s="85">
        <f>'12peso'!X441*'12var'!X441/100</f>
        <v>1.32219E-3</v>
      </c>
      <c r="Y441" s="85">
        <f>'12peso'!Y441*'12var'!Y441/100</f>
        <v>2.4000000000000001E-4</v>
      </c>
      <c r="Z441" s="85">
        <f>'12peso'!Z441*'12var'!Z441/100</f>
        <v>1.1992499999999998E-3</v>
      </c>
      <c r="AA441" s="85">
        <f>'12peso'!AA441*'12var'!AA441/100</f>
        <v>5.1488000000000003E-3</v>
      </c>
      <c r="AB441" s="85">
        <f>'12peso'!AB441*'12var'!AB441/100</f>
        <v>1.4415899999999998E-3</v>
      </c>
      <c r="AC441" s="85">
        <f>'12peso'!AC441*'12var'!AC441/100</f>
        <v>5.8275000000000004E-4</v>
      </c>
      <c r="AD441" s="85">
        <f>'12peso'!AD441*'12var'!AD441/100</f>
        <v>1.6277800000000001E-3</v>
      </c>
      <c r="AE441" s="85">
        <f>'12peso'!AE441*'12var'!AE441/100</f>
        <v>-1.2343199999999999E-3</v>
      </c>
      <c r="AF441" s="85">
        <f>'12peso'!AF441*'12var'!AF441/100</f>
        <v>1.7655000000000001E-4</v>
      </c>
      <c r="AG441" s="85">
        <f>'12peso'!AG441*'12var'!AG441/100</f>
        <v>2.8604200000000002E-3</v>
      </c>
      <c r="AH441" s="85">
        <f>'12peso'!AH441*'12var'!AH441/100</f>
        <v>-2.5339799999999999E-3</v>
      </c>
      <c r="AI441" s="85">
        <f>'12peso'!AI441*'12var'!AI441/100</f>
        <v>1.9045400000000001E-3</v>
      </c>
      <c r="AJ441" s="85">
        <f>'12peso'!AJ441*'12var'!AJ441/100</f>
        <v>-6.3280000000000004E-5</v>
      </c>
      <c r="AK441" s="85">
        <f>'12peso'!AK441*'12var'!AK441/100</f>
        <v>2.5515000000000004E-3</v>
      </c>
      <c r="AL441" s="85">
        <f>'12peso'!AL441*'12var'!AL441/100</f>
        <v>1.35575E-3</v>
      </c>
      <c r="AM441" s="85">
        <f>'12peso'!AM441*'12var'!AM441/100</f>
        <v>3.2119999999999997E-5</v>
      </c>
      <c r="AN441" s="85">
        <f>'12peso'!AN441*'12var'!AN441/100</f>
        <v>1.2350799999999999E-3</v>
      </c>
    </row>
    <row r="442" spans="1:40" x14ac:dyDescent="0.25">
      <c r="A442" s="64" t="str">
        <f>'12peso'!A442</f>
        <v>c</v>
      </c>
      <c r="B442" s="64" t="str">
        <f>'12peso'!B442</f>
        <v>d</v>
      </c>
      <c r="C442" s="64" t="str">
        <f>'12peso'!C442</f>
        <v>i</v>
      </c>
      <c r="D442" s="64"/>
      <c r="E442" s="90">
        <f>'12peso'!E442</f>
        <v>7201010</v>
      </c>
      <c r="F442" s="88">
        <f>'12peso'!F442</f>
        <v>7201010</v>
      </c>
      <c r="G442" s="39" t="str">
        <f>'12peso'!G442</f>
        <v>Instrumento musical</v>
      </c>
      <c r="H442" s="85">
        <f>'12peso'!H442*'12var'!H442/100</f>
        <v>-5.3120000000000001E-4</v>
      </c>
      <c r="I442" s="85">
        <f>'12peso'!I442*'12var'!I442/100</f>
        <v>2.8489999999999999E-4</v>
      </c>
      <c r="J442" s="85">
        <f>'12peso'!J442*'12var'!J442/100</f>
        <v>4.8551999999999997E-4</v>
      </c>
      <c r="K442" s="85">
        <f>'12peso'!K442*'12var'!K442/100</f>
        <v>2.5131999999999997E-4</v>
      </c>
      <c r="L442" s="85">
        <f>'12peso'!L442*'12var'!L442/100</f>
        <v>1.4419999999999998E-4</v>
      </c>
      <c r="M442" s="85">
        <f>'12peso'!M442*'12var'!M442/100</f>
        <v>2.3483999999999997E-4</v>
      </c>
      <c r="N442" s="85">
        <f>'12peso'!N442*'12var'!N442/100</f>
        <v>9.1080000000000002E-5</v>
      </c>
      <c r="O442" s="85">
        <f>'12peso'!O442*'12var'!O442/100</f>
        <v>-1.8585000000000002E-4</v>
      </c>
      <c r="P442" s="85">
        <f>'12peso'!P442*'12var'!P442/100</f>
        <v>1.1889999999999999E-4</v>
      </c>
      <c r="Q442" s="85">
        <f>'12peso'!Q442*'12var'!Q442/100</f>
        <v>1.7586999999999998E-4</v>
      </c>
      <c r="R442" s="85">
        <f>'12peso'!R442*'12var'!R442/100</f>
        <v>4.9079999999999998E-5</v>
      </c>
      <c r="S442" s="85">
        <f>'12peso'!S442*'12var'!S442/100</f>
        <v>2.035E-5</v>
      </c>
      <c r="T442" s="85">
        <f>'12peso'!T442*'12var'!T442/100</f>
        <v>-1.5351999999999998E-4</v>
      </c>
      <c r="U442" s="85">
        <f>'12peso'!U442*'12var'!U442/100</f>
        <v>6.6233999999999987E-4</v>
      </c>
      <c r="V442" s="85">
        <f>'12peso'!V442*'12var'!V442/100</f>
        <v>1.2089999999999999E-5</v>
      </c>
      <c r="W442" s="85">
        <f>'12peso'!W442*'12var'!W442/100</f>
        <v>2.8140000000000001E-4</v>
      </c>
      <c r="X442" s="85">
        <f>'12peso'!X442*'12var'!X442/100</f>
        <v>0</v>
      </c>
      <c r="Y442" s="85">
        <f>'12peso'!Y442*'12var'!Y442/100</f>
        <v>-1.0025E-4</v>
      </c>
      <c r="Z442" s="85">
        <f>'12peso'!Z442*'12var'!Z442/100</f>
        <v>2.4278E-4</v>
      </c>
      <c r="AA442" s="85">
        <f>'12peso'!AA442*'12var'!AA442/100</f>
        <v>2.5663999999999998E-4</v>
      </c>
      <c r="AB442" s="85">
        <f>'12peso'!AB442*'12var'!AB442/100</f>
        <v>7.0349999999999992E-4</v>
      </c>
      <c r="AC442" s="85">
        <f>'12peso'!AC442*'12var'!AC442/100</f>
        <v>7.1400000000000001E-4</v>
      </c>
      <c r="AD442" s="85">
        <f>'12peso'!AD442*'12var'!AD442/100</f>
        <v>2.5544000000000001E-4</v>
      </c>
      <c r="AE442" s="85">
        <f>'12peso'!AE442*'12var'!AE442/100</f>
        <v>4.253900000000001E-4</v>
      </c>
      <c r="AF442" s="85">
        <f>'12peso'!AF442*'12var'!AF442/100</f>
        <v>8.7962000000000012E-4</v>
      </c>
      <c r="AG442" s="85">
        <f>'12peso'!AG442*'12var'!AG442/100</f>
        <v>-1.1284000000000001E-4</v>
      </c>
      <c r="AH442" s="85">
        <f>'12peso'!AH442*'12var'!AH442/100</f>
        <v>7.8078000000000012E-4</v>
      </c>
      <c r="AI442" s="85">
        <f>'12peso'!AI442*'12var'!AI442/100</f>
        <v>3.1104E-4</v>
      </c>
      <c r="AJ442" s="85">
        <f>'12peso'!AJ442*'12var'!AJ442/100</f>
        <v>-2.7712E-4</v>
      </c>
      <c r="AK442" s="85">
        <f>'12peso'!AK442*'12var'!AK442/100</f>
        <v>4.6652E-4</v>
      </c>
      <c r="AL442" s="85">
        <f>'12peso'!AL442*'12var'!AL442/100</f>
        <v>-2.2843000000000003E-4</v>
      </c>
      <c r="AM442" s="85">
        <f>'12peso'!AM442*'12var'!AM442/100</f>
        <v>5.6628000000000006E-4</v>
      </c>
      <c r="AN442" s="85">
        <f>'12peso'!AN442*'12var'!AN442/100</f>
        <v>-1.2556999999999998E-4</v>
      </c>
    </row>
    <row r="443" spans="1:40" x14ac:dyDescent="0.25">
      <c r="A443" s="64" t="str">
        <f>'12peso'!A443</f>
        <v>nc</v>
      </c>
      <c r="B443" s="64" t="str">
        <f>'12peso'!B443</f>
        <v>s</v>
      </c>
      <c r="C443" s="64" t="str">
        <f>'12peso'!C443</f>
        <v>s</v>
      </c>
      <c r="D443" s="64"/>
      <c r="E443" s="89">
        <f>'12peso'!E443</f>
        <v>9999999</v>
      </c>
      <c r="F443" s="88">
        <f>'12peso'!F443</f>
        <v>7201018</v>
      </c>
      <c r="G443" s="39" t="str">
        <f>'12peso'!G443</f>
        <v>Tratamento de animais</v>
      </c>
      <c r="H443" s="85">
        <f>'12peso'!H443*'12var'!H443/100</f>
        <v>1.8790199999999999E-3</v>
      </c>
      <c r="I443" s="85">
        <f>'12peso'!I443*'12var'!I443/100</f>
        <v>3.3926800000000003E-3</v>
      </c>
      <c r="J443" s="85">
        <f>'12peso'!J443*'12var'!J443/100</f>
        <v>2.2604399999999998E-3</v>
      </c>
      <c r="K443" s="85">
        <f>'12peso'!K443*'12var'!K443/100</f>
        <v>2.0290400000000002E-3</v>
      </c>
      <c r="L443" s="85">
        <f>'12peso'!L443*'12var'!L443/100</f>
        <v>8.8154999999999993E-4</v>
      </c>
      <c r="M443" s="85">
        <f>'12peso'!M443*'12var'!M443/100</f>
        <v>9.6088999999999994E-4</v>
      </c>
      <c r="N443" s="85">
        <f>'12peso'!N443*'12var'!N443/100</f>
        <v>1.9306000000000002E-3</v>
      </c>
      <c r="O443" s="85">
        <f>'12peso'!O443*'12var'!O443/100</f>
        <v>1.06974E-3</v>
      </c>
      <c r="P443" s="85">
        <f>'12peso'!P443*'12var'!P443/100</f>
        <v>9.3200999999999993E-4</v>
      </c>
      <c r="Q443" s="85">
        <f>'12peso'!Q443*'12var'!Q443/100</f>
        <v>9.1171999999999998E-4</v>
      </c>
      <c r="R443" s="85">
        <f>'12peso'!R443*'12var'!R443/100</f>
        <v>4.752E-4</v>
      </c>
      <c r="S443" s="85">
        <f>'12peso'!S443*'12var'!S443/100</f>
        <v>2.7424699999999995E-3</v>
      </c>
      <c r="T443" s="85">
        <f>'12peso'!T443*'12var'!T443/100</f>
        <v>2.6599000000000002E-3</v>
      </c>
      <c r="U443" s="85">
        <f>'12peso'!U443*'12var'!U443/100</f>
        <v>2.7730499999999996E-3</v>
      </c>
      <c r="V443" s="85">
        <f>'12peso'!V443*'12var'!V443/100</f>
        <v>4.5448599999999995E-3</v>
      </c>
      <c r="W443" s="85">
        <f>'12peso'!W443*'12var'!W443/100</f>
        <v>1.88324E-3</v>
      </c>
      <c r="X443" s="85">
        <f>'12peso'!X443*'12var'!X443/100</f>
        <v>1.72536E-3</v>
      </c>
      <c r="Y443" s="85">
        <f>'12peso'!Y443*'12var'!Y443/100</f>
        <v>-2.2703999999999999E-4</v>
      </c>
      <c r="Z443" s="85">
        <f>'12peso'!Z443*'12var'!Z443/100</f>
        <v>1.2341999999999998E-4</v>
      </c>
      <c r="AA443" s="85">
        <f>'12peso'!AA443*'12var'!AA443/100</f>
        <v>1.2959099999999999E-3</v>
      </c>
      <c r="AB443" s="85">
        <f>'12peso'!AB443*'12var'!AB443/100</f>
        <v>2.0236999999999998E-3</v>
      </c>
      <c r="AC443" s="85">
        <f>'12peso'!AC443*'12var'!AC443/100</f>
        <v>-9.7618999999999994E-4</v>
      </c>
      <c r="AD443" s="85">
        <f>'12peso'!AD443*'12var'!AD443/100</f>
        <v>1.0275E-3</v>
      </c>
      <c r="AE443" s="85">
        <f>'12peso'!AE443*'12var'!AE443/100</f>
        <v>2.2388600000000005E-3</v>
      </c>
      <c r="AF443" s="85">
        <f>'12peso'!AF443*'12var'!AF443/100</f>
        <v>1.61476E-3</v>
      </c>
      <c r="AG443" s="85">
        <f>'12peso'!AG443*'12var'!AG443/100</f>
        <v>2.6432100000000004E-3</v>
      </c>
      <c r="AH443" s="85">
        <f>'12peso'!AH443*'12var'!AH443/100</f>
        <v>6.6949999999999996E-3</v>
      </c>
      <c r="AI443" s="85">
        <f>'12peso'!AI443*'12var'!AI443/100</f>
        <v>2.5284E-4</v>
      </c>
      <c r="AJ443" s="85">
        <f>'12peso'!AJ443*'12var'!AJ443/100</f>
        <v>-8.384000000000001E-5</v>
      </c>
      <c r="AK443" s="85">
        <f>'12peso'!AK443*'12var'!AK443/100</f>
        <v>5.2174999999999997E-4</v>
      </c>
      <c r="AL443" s="85">
        <f>'12peso'!AL443*'12var'!AL443/100</f>
        <v>2.8550800000000003E-3</v>
      </c>
      <c r="AM443" s="85">
        <f>'12peso'!AM443*'12var'!AM443/100</f>
        <v>2.6387500000000005E-3</v>
      </c>
      <c r="AN443" s="85">
        <f>'12peso'!AN443*'12var'!AN443/100</f>
        <v>3.3701399999999998E-3</v>
      </c>
    </row>
    <row r="444" spans="1:40" x14ac:dyDescent="0.25">
      <c r="A444" s="64" t="str">
        <f>'12peso'!A444</f>
        <v>c</v>
      </c>
      <c r="B444" s="64" t="str">
        <f>'12peso'!B444</f>
        <v>d</v>
      </c>
      <c r="C444" s="64" t="str">
        <f>'12peso'!C444</f>
        <v>i</v>
      </c>
      <c r="D444" s="64"/>
      <c r="E444" s="90">
        <f>'12peso'!E444</f>
        <v>7201019</v>
      </c>
      <c r="F444" s="88">
        <f>'12peso'!F444</f>
        <v>7201019</v>
      </c>
      <c r="G444" s="39" t="str">
        <f>'12peso'!G444</f>
        <v>Bicicleta</v>
      </c>
      <c r="H444" s="85">
        <f>'12peso'!H444*'12var'!H444/100</f>
        <v>4.0978999999999994E-4</v>
      </c>
      <c r="I444" s="85">
        <f>'12peso'!I444*'12var'!I444/100</f>
        <v>6.6640000000000012E-5</v>
      </c>
      <c r="J444" s="85">
        <f>'12peso'!J444*'12var'!J444/100</f>
        <v>1.0723699999999998E-3</v>
      </c>
      <c r="K444" s="85">
        <f>'12peso'!K444*'12var'!K444/100</f>
        <v>-5.7419999999999996E-5</v>
      </c>
      <c r="L444" s="85">
        <f>'12peso'!L444*'12var'!L444/100</f>
        <v>4.5647999999999999E-4</v>
      </c>
      <c r="M444" s="85">
        <f>'12peso'!M444*'12var'!M444/100</f>
        <v>2.856E-4</v>
      </c>
      <c r="N444" s="85">
        <f>'12peso'!N444*'12var'!N444/100</f>
        <v>7.2504000000000004E-4</v>
      </c>
      <c r="O444" s="85">
        <f>'12peso'!O444*'12var'!O444/100</f>
        <v>2.1054E-4</v>
      </c>
      <c r="P444" s="85">
        <f>'12peso'!P444*'12var'!P444/100</f>
        <v>1.0314E-3</v>
      </c>
      <c r="Q444" s="85">
        <f>'12peso'!Q444*'12var'!Q444/100</f>
        <v>2.1504000000000002E-3</v>
      </c>
      <c r="R444" s="85">
        <f>'12peso'!R444*'12var'!R444/100</f>
        <v>1.0736E-4</v>
      </c>
      <c r="S444" s="85">
        <f>'12peso'!S444*'12var'!S444/100</f>
        <v>1.5617000000000001E-3</v>
      </c>
      <c r="T444" s="85">
        <f>'12peso'!T444*'12var'!T444/100</f>
        <v>-1.0758E-4</v>
      </c>
      <c r="U444" s="85">
        <f>'12peso'!U444*'12var'!U444/100</f>
        <v>1.36488E-3</v>
      </c>
      <c r="V444" s="85">
        <f>'12peso'!V444*'12var'!V444/100</f>
        <v>-2.0496000000000002E-4</v>
      </c>
      <c r="W444" s="85">
        <f>'12peso'!W444*'12var'!W444/100</f>
        <v>-6.6860999999999993E-4</v>
      </c>
      <c r="X444" s="85">
        <f>'12peso'!X444*'12var'!X444/100</f>
        <v>6.0291000000000001E-4</v>
      </c>
      <c r="Y444" s="85">
        <f>'12peso'!Y444*'12var'!Y444/100</f>
        <v>1.1519999999999999E-4</v>
      </c>
      <c r="Z444" s="85">
        <f>'12peso'!Z444*'12var'!Z444/100</f>
        <v>6.425300000000001E-4</v>
      </c>
      <c r="AA444" s="85">
        <f>'12peso'!AA444*'12var'!AA444/100</f>
        <v>-2.8949999999999999E-5</v>
      </c>
      <c r="AB444" s="85">
        <f>'12peso'!AB444*'12var'!AB444/100</f>
        <v>-9.6199999999999994E-6</v>
      </c>
      <c r="AC444" s="85">
        <f>'12peso'!AC444*'12var'!AC444/100</f>
        <v>8.7268999999999997E-4</v>
      </c>
      <c r="AD444" s="85">
        <f>'12peso'!AD444*'12var'!AD444/100</f>
        <v>5.2910000000000001E-4</v>
      </c>
      <c r="AE444" s="85">
        <f>'12peso'!AE444*'12var'!AE444/100</f>
        <v>2.4075E-4</v>
      </c>
      <c r="AF444" s="85">
        <f>'12peso'!AF444*'12var'!AF444/100</f>
        <v>1.1217600000000001E-3</v>
      </c>
      <c r="AG444" s="85">
        <f>'12peso'!AG444*'12var'!AG444/100</f>
        <v>1.7225999999999999E-3</v>
      </c>
      <c r="AH444" s="85">
        <f>'12peso'!AH444*'12var'!AH444/100</f>
        <v>5.8E-4</v>
      </c>
      <c r="AI444" s="85">
        <f>'12peso'!AI444*'12var'!AI444/100</f>
        <v>-1.5952000000000002E-4</v>
      </c>
      <c r="AJ444" s="85">
        <f>'12peso'!AJ444*'12var'!AJ444/100</f>
        <v>1.9780000000000004E-4</v>
      </c>
      <c r="AK444" s="85">
        <f>'12peso'!AK444*'12var'!AK444/100</f>
        <v>5.0336999999999995E-4</v>
      </c>
      <c r="AL444" s="85">
        <f>'12peso'!AL444*'12var'!AL444/100</f>
        <v>8.4968000000000001E-4</v>
      </c>
      <c r="AM444" s="85">
        <f>'12peso'!AM444*'12var'!AM444/100</f>
        <v>4.3823999999999995E-4</v>
      </c>
      <c r="AN444" s="85">
        <f>'12peso'!AN444*'12var'!AN444/100</f>
        <v>-2.8941999999999998E-4</v>
      </c>
    </row>
    <row r="445" spans="1:40" x14ac:dyDescent="0.25">
      <c r="A445" s="64" t="str">
        <f>'12peso'!A445</f>
        <v>nc</v>
      </c>
      <c r="B445" s="64" t="str">
        <f>'12peso'!B445</f>
        <v>nd</v>
      </c>
      <c r="C445" s="64" t="str">
        <f>'12peso'!C445</f>
        <v>i</v>
      </c>
      <c r="D445" s="64"/>
      <c r="E445" s="90">
        <f>'12peso'!E445</f>
        <v>7201020</v>
      </c>
      <c r="F445" s="88">
        <f>'12peso'!F445</f>
        <v>7201020</v>
      </c>
      <c r="G445" s="39" t="str">
        <f>'12peso'!G445</f>
        <v>Alimento para animais</v>
      </c>
      <c r="H445" s="85">
        <f>'12peso'!H445*'12var'!H445/100</f>
        <v>5.5389000000000002E-3</v>
      </c>
      <c r="I445" s="85">
        <f>'12peso'!I445*'12var'!I445/100</f>
        <v>-1.0651199999999999E-3</v>
      </c>
      <c r="J445" s="85">
        <f>'12peso'!J445*'12var'!J445/100</f>
        <v>-6.0336000000000005E-4</v>
      </c>
      <c r="K445" s="85">
        <f>'12peso'!K445*'12var'!K445/100</f>
        <v>-1.2264700000000001E-3</v>
      </c>
      <c r="L445" s="85">
        <f>'12peso'!L445*'12var'!L445/100</f>
        <v>2.4245199999999999E-3</v>
      </c>
      <c r="M445" s="85">
        <f>'12peso'!M445*'12var'!M445/100</f>
        <v>-1.3446E-3</v>
      </c>
      <c r="N445" s="85">
        <f>'12peso'!N445*'12var'!N445/100</f>
        <v>1.5840000000000001E-3</v>
      </c>
      <c r="O445" s="85">
        <f>'12peso'!O445*'12var'!O445/100</f>
        <v>1.0168E-3</v>
      </c>
      <c r="P445" s="85">
        <f>'12peso'!P445*'12var'!P445/100</f>
        <v>3.9416100000000008E-3</v>
      </c>
      <c r="Q445" s="85">
        <f>'12peso'!Q445*'12var'!Q445/100</f>
        <v>2.5050000000000002E-4</v>
      </c>
      <c r="R445" s="85">
        <f>'12peso'!R445*'12var'!R445/100</f>
        <v>8.4761999999999999E-4</v>
      </c>
      <c r="S445" s="85">
        <f>'12peso'!S445*'12var'!S445/100</f>
        <v>-1.1937599999999999E-3</v>
      </c>
      <c r="T445" s="85">
        <f>'12peso'!T445*'12var'!T445/100</f>
        <v>2.4805600000000001E-3</v>
      </c>
      <c r="U445" s="85">
        <f>'12peso'!U445*'12var'!U445/100</f>
        <v>7.626E-4</v>
      </c>
      <c r="V445" s="85">
        <f>'12peso'!V445*'12var'!V445/100</f>
        <v>-1.7178000000000001E-4</v>
      </c>
      <c r="W445" s="85">
        <f>'12peso'!W445*'12var'!W445/100</f>
        <v>1.00081E-3</v>
      </c>
      <c r="X445" s="85">
        <f>'12peso'!X445*'12var'!X445/100</f>
        <v>1.6327900000000001E-3</v>
      </c>
      <c r="Y445" s="85">
        <f>'12peso'!Y445*'12var'!Y445/100</f>
        <v>1.8093E-3</v>
      </c>
      <c r="Z445" s="85">
        <f>'12peso'!Z445*'12var'!Z445/100</f>
        <v>4.0769600000000001E-3</v>
      </c>
      <c r="AA445" s="85">
        <f>'12peso'!AA445*'12var'!AA445/100</f>
        <v>1.1481600000000001E-3</v>
      </c>
      <c r="AB445" s="85">
        <f>'12peso'!AB445*'12var'!AB445/100</f>
        <v>1.1254499999999998E-3</v>
      </c>
      <c r="AC445" s="85">
        <f>'12peso'!AC445*'12var'!AC445/100</f>
        <v>2.3528200000000003E-3</v>
      </c>
      <c r="AD445" s="85">
        <f>'12peso'!AD445*'12var'!AD445/100</f>
        <v>2.7631999999999999E-3</v>
      </c>
      <c r="AE445" s="85">
        <f>'12peso'!AE445*'12var'!AE445/100</f>
        <v>1.7429399999999997E-3</v>
      </c>
      <c r="AF445" s="85">
        <f>'12peso'!AF445*'12var'!AF445/100</f>
        <v>1.7772999999999999E-3</v>
      </c>
      <c r="AG445" s="85">
        <f>'12peso'!AG445*'12var'!AG445/100</f>
        <v>2.1615499999999999E-3</v>
      </c>
      <c r="AH445" s="85">
        <f>'12peso'!AH445*'12var'!AH445/100</f>
        <v>4.8374000000000003E-4</v>
      </c>
      <c r="AI445" s="85">
        <f>'12peso'!AI445*'12var'!AI445/100</f>
        <v>6.8229E-4</v>
      </c>
      <c r="AJ445" s="85">
        <f>'12peso'!AJ445*'12var'!AJ445/100</f>
        <v>2.49183E-3</v>
      </c>
      <c r="AK445" s="85">
        <f>'12peso'!AK445*'12var'!AK445/100</f>
        <v>1.5433000000000001E-3</v>
      </c>
      <c r="AL445" s="85">
        <f>'12peso'!AL445*'12var'!AL445/100</f>
        <v>-5.0719999999999997E-4</v>
      </c>
      <c r="AM445" s="85">
        <f>'12peso'!AM445*'12var'!AM445/100</f>
        <v>1.0625999999999999E-3</v>
      </c>
      <c r="AN445" s="85">
        <f>'12peso'!AN445*'12var'!AN445/100</f>
        <v>-2.5340000000000003E-4</v>
      </c>
    </row>
    <row r="446" spans="1:40" x14ac:dyDescent="0.25">
      <c r="A446" s="64" t="str">
        <f>'12peso'!A446</f>
        <v>c</v>
      </c>
      <c r="B446" s="64" t="str">
        <f>'12peso'!B446</f>
        <v>sd</v>
      </c>
      <c r="C446" s="64" t="str">
        <f>'12peso'!C446</f>
        <v>i</v>
      </c>
      <c r="D446" s="64"/>
      <c r="E446" s="90">
        <f>'12peso'!E446</f>
        <v>7201023</v>
      </c>
      <c r="F446" s="88">
        <f>'12peso'!F446</f>
        <v>7201023</v>
      </c>
      <c r="G446" s="39" t="str">
        <f>'12peso'!G446</f>
        <v>Brinquedo</v>
      </c>
      <c r="H446" s="85">
        <f>'12peso'!H446*'12var'!H446/100</f>
        <v>3.3159399999999999E-3</v>
      </c>
      <c r="I446" s="85">
        <f>'12peso'!I446*'12var'!I446/100</f>
        <v>2.2445000000000003E-4</v>
      </c>
      <c r="J446" s="85">
        <f>'12peso'!J446*'12var'!J446/100</f>
        <v>3.0402800000000002E-3</v>
      </c>
      <c r="K446" s="85">
        <f>'12peso'!K446*'12var'!K446/100</f>
        <v>-6.2887999999999996E-4</v>
      </c>
      <c r="L446" s="85">
        <f>'12peso'!L446*'12var'!L446/100</f>
        <v>2.49592E-3</v>
      </c>
      <c r="M446" s="85">
        <f>'12peso'!M446*'12var'!M446/100</f>
        <v>6.0291000000000008E-3</v>
      </c>
      <c r="N446" s="85">
        <f>'12peso'!N446*'12var'!N446/100</f>
        <v>3.0304099999999999E-3</v>
      </c>
      <c r="O446" s="85">
        <f>'12peso'!O446*'12var'!O446/100</f>
        <v>7.6188000000000002E-3</v>
      </c>
      <c r="P446" s="85">
        <f>'12peso'!P446*'12var'!P446/100</f>
        <v>3.7654400000000001E-3</v>
      </c>
      <c r="Q446" s="85">
        <f>'12peso'!Q446*'12var'!Q446/100</f>
        <v>9.2079999999999994E-4</v>
      </c>
      <c r="R446" s="85">
        <f>'12peso'!R446*'12var'!R446/100</f>
        <v>-4.5860000000000003E-4</v>
      </c>
      <c r="S446" s="85">
        <f>'12peso'!S446*'12var'!S446/100</f>
        <v>3.4155000000000001E-3</v>
      </c>
      <c r="T446" s="85">
        <f>'12peso'!T446*'12var'!T446/100</f>
        <v>-2.2765E-4</v>
      </c>
      <c r="U446" s="85">
        <f>'12peso'!U446*'12var'!U446/100</f>
        <v>2.3462399999999999E-3</v>
      </c>
      <c r="V446" s="85">
        <f>'12peso'!V446*'12var'!V446/100</f>
        <v>3.6514800000000004E-3</v>
      </c>
      <c r="W446" s="85">
        <f>'12peso'!W446*'12var'!W446/100</f>
        <v>-3.9793600000000004E-3</v>
      </c>
      <c r="X446" s="85">
        <f>'12peso'!X446*'12var'!X446/100</f>
        <v>-5.2146899999999993E-3</v>
      </c>
      <c r="Y446" s="85">
        <f>'12peso'!Y446*'12var'!Y446/100</f>
        <v>-2.6345999999999997E-4</v>
      </c>
      <c r="Z446" s="85">
        <f>'12peso'!Z446*'12var'!Z446/100</f>
        <v>-1.1817900000000001E-3</v>
      </c>
      <c r="AA446" s="85">
        <f>'12peso'!AA446*'12var'!AA446/100</f>
        <v>3.9275999999999998E-3</v>
      </c>
      <c r="AB446" s="85">
        <f>'12peso'!AB446*'12var'!AB446/100</f>
        <v>7.4664000000000013E-4</v>
      </c>
      <c r="AC446" s="85">
        <f>'12peso'!AC446*'12var'!AC446/100</f>
        <v>3.1564799999999997E-3</v>
      </c>
      <c r="AD446" s="85">
        <f>'12peso'!AD446*'12var'!AD446/100</f>
        <v>4.3470900000000005E-3</v>
      </c>
      <c r="AE446" s="85">
        <f>'12peso'!AE446*'12var'!AE446/100</f>
        <v>-8.3808999999999999E-4</v>
      </c>
      <c r="AF446" s="85">
        <f>'12peso'!AF446*'12var'!AF446/100</f>
        <v>3.3151199999999995E-3</v>
      </c>
      <c r="AG446" s="85">
        <f>'12peso'!AG446*'12var'!AG446/100</f>
        <v>-8.3067999999999998E-4</v>
      </c>
      <c r="AH446" s="85">
        <f>'12peso'!AH446*'12var'!AH446/100</f>
        <v>3.8988E-3</v>
      </c>
      <c r="AI446" s="85">
        <f>'12peso'!AI446*'12var'!AI446/100</f>
        <v>5.2417200000000001E-3</v>
      </c>
      <c r="AJ446" s="85">
        <f>'12peso'!AJ446*'12var'!AJ446/100</f>
        <v>4.31343E-3</v>
      </c>
      <c r="AK446" s="85">
        <f>'12peso'!AK446*'12var'!AK446/100</f>
        <v>2.4971699999999995E-3</v>
      </c>
      <c r="AL446" s="85">
        <f>'12peso'!AL446*'12var'!AL446/100</f>
        <v>1.53615E-3</v>
      </c>
      <c r="AM446" s="85">
        <f>'12peso'!AM446*'12var'!AM446/100</f>
        <v>-3.8746400000000004E-3</v>
      </c>
      <c r="AN446" s="85">
        <f>'12peso'!AN446*'12var'!AN446/100</f>
        <v>-4.3530000000000006E-4</v>
      </c>
    </row>
    <row r="447" spans="1:40" x14ac:dyDescent="0.25">
      <c r="A447" s="64" t="str">
        <f>'12peso'!A447</f>
        <v>nc</v>
      </c>
      <c r="B447" s="64" t="str">
        <f>'12peso'!B447</f>
        <v>s</v>
      </c>
      <c r="C447" s="64" t="str">
        <f>'12peso'!C447</f>
        <v>s</v>
      </c>
      <c r="D447" s="64"/>
      <c r="E447" s="90">
        <f>'12peso'!E447</f>
        <v>7201052</v>
      </c>
      <c r="F447" s="88">
        <f>'12peso'!F447</f>
        <v>7201052</v>
      </c>
      <c r="G447" s="39" t="str">
        <f>'12peso'!G447</f>
        <v>Locação de DVD</v>
      </c>
      <c r="H447" s="85">
        <f>'12peso'!H447*'12var'!H447/100</f>
        <v>4.17E-4</v>
      </c>
      <c r="I447" s="85">
        <f>'12peso'!I447*'12var'!I447/100</f>
        <v>3.8836000000000003E-4</v>
      </c>
      <c r="J447" s="85">
        <f>'12peso'!J447*'12var'!J447/100</f>
        <v>1.5096500000000002E-3</v>
      </c>
      <c r="K447" s="85">
        <f>'12peso'!K447*'12var'!K447/100</f>
        <v>8.5216999999999986E-4</v>
      </c>
      <c r="L447" s="85">
        <f>'12peso'!L447*'12var'!L447/100</f>
        <v>1.2703600000000001E-3</v>
      </c>
      <c r="M447" s="85">
        <f>'12peso'!M447*'12var'!M447/100</f>
        <v>4.6331999999999998E-4</v>
      </c>
      <c r="N447" s="85">
        <f>'12peso'!N447*'12var'!N447/100</f>
        <v>-8.4419999999999995E-5</v>
      </c>
      <c r="O447" s="85">
        <f>'12peso'!O447*'12var'!O447/100</f>
        <v>-4.2000000000000002E-4</v>
      </c>
      <c r="P447" s="85">
        <f>'12peso'!P447*'12var'!P447/100</f>
        <v>1.7375000000000001E-3</v>
      </c>
      <c r="Q447" s="85">
        <f>'12peso'!Q447*'12var'!Q447/100</f>
        <v>2.8959299999999997E-3</v>
      </c>
      <c r="R447" s="85">
        <f>'12peso'!R447*'12var'!R447/100</f>
        <v>-1.6471999999999997E-3</v>
      </c>
      <c r="S447" s="85">
        <f>'12peso'!S447*'12var'!S447/100</f>
        <v>8.3700000000000007E-4</v>
      </c>
      <c r="T447" s="85">
        <f>'12peso'!T447*'12var'!T447/100</f>
        <v>1.8108999999999999E-4</v>
      </c>
      <c r="U447" s="85">
        <f>'12peso'!U447*'12var'!U447/100</f>
        <v>-1.2447000000000001E-4</v>
      </c>
      <c r="V447" s="85">
        <f>'12peso'!V447*'12var'!V447/100</f>
        <v>4.5309000000000001E-4</v>
      </c>
      <c r="W447" s="85">
        <f>'12peso'!W447*'12var'!W447/100</f>
        <v>1.7000399999999999E-3</v>
      </c>
      <c r="X447" s="85">
        <f>'12peso'!X447*'12var'!X447/100</f>
        <v>6.9050000000000003E-4</v>
      </c>
      <c r="Y447" s="85">
        <f>'12peso'!Y447*'12var'!Y447/100</f>
        <v>4.8369999999999994E-4</v>
      </c>
      <c r="Z447" s="85">
        <f>'12peso'!Z447*'12var'!Z447/100</f>
        <v>2.4340799999999999E-3</v>
      </c>
      <c r="AA447" s="85">
        <f>'12peso'!AA447*'12var'!AA447/100</f>
        <v>1.98387E-3</v>
      </c>
      <c r="AB447" s="85">
        <f>'12peso'!AB447*'12var'!AB447/100</f>
        <v>-8.4015999999999995E-4</v>
      </c>
      <c r="AC447" s="85">
        <f>'12peso'!AC447*'12var'!AC447/100</f>
        <v>-4.6529999999999993E-4</v>
      </c>
      <c r="AD447" s="85">
        <f>'12peso'!AD447*'12var'!AD447/100</f>
        <v>-1.6624299999999997E-3</v>
      </c>
      <c r="AE447" s="85">
        <f>'12peso'!AE447*'12var'!AE447/100</f>
        <v>0</v>
      </c>
      <c r="AF447" s="85">
        <f>'12peso'!AF447*'12var'!AF447/100</f>
        <v>4.9542999999999994E-4</v>
      </c>
      <c r="AG447" s="85">
        <f>'12peso'!AG447*'12var'!AG447/100</f>
        <v>-6.1456E-4</v>
      </c>
      <c r="AH447" s="85">
        <f>'12peso'!AH447*'12var'!AH447/100</f>
        <v>7.9259999999999997E-5</v>
      </c>
      <c r="AI447" s="85">
        <f>'12peso'!AI447*'12var'!AI447/100</f>
        <v>-1.6768000000000002E-3</v>
      </c>
      <c r="AJ447" s="85">
        <f>'12peso'!AJ447*'12var'!AJ447/100</f>
        <v>1.926E-3</v>
      </c>
      <c r="AK447" s="85">
        <f>'12peso'!AK447*'12var'!AK447/100</f>
        <v>-3.6316000000000007E-4</v>
      </c>
      <c r="AL447" s="85">
        <f>'12peso'!AL447*'12var'!AL447/100</f>
        <v>-1.288E-5</v>
      </c>
      <c r="AM447" s="85">
        <f>'12peso'!AM447*'12var'!AM447/100</f>
        <v>1.6872800000000002E-3</v>
      </c>
      <c r="AN447" s="85">
        <f>'12peso'!AN447*'12var'!AN447/100</f>
        <v>7.8120000000000004E-5</v>
      </c>
    </row>
    <row r="448" spans="1:40" x14ac:dyDescent="0.25">
      <c r="A448" s="64" t="str">
        <f>'12peso'!A448</f>
        <v>nc</v>
      </c>
      <c r="B448" s="64" t="str">
        <f>'12peso'!B448</f>
        <v>s</v>
      </c>
      <c r="C448" s="64" t="str">
        <f>'12peso'!C448</f>
        <v>s</v>
      </c>
      <c r="D448" s="64"/>
      <c r="E448" s="90">
        <f>'12peso'!E448</f>
        <v>7201054</v>
      </c>
      <c r="F448" s="88">
        <f>'12peso'!F448</f>
        <v>7201054</v>
      </c>
      <c r="G448" s="39" t="str">
        <f>'12peso'!G448</f>
        <v>Boate e danceteria</v>
      </c>
      <c r="H448" s="85">
        <f>'12peso'!H448*'12var'!H448/100</f>
        <v>2.6155600000000003E-3</v>
      </c>
      <c r="I448" s="85">
        <f>'12peso'!I448*'12var'!I448/100</f>
        <v>3.3677199999999994E-3</v>
      </c>
      <c r="J448" s="85">
        <f>'12peso'!J448*'12var'!J448/100</f>
        <v>5.8382800000000004E-3</v>
      </c>
      <c r="K448" s="85">
        <f>'12peso'!K448*'12var'!K448/100</f>
        <v>2.84016E-3</v>
      </c>
      <c r="L448" s="85">
        <f>'12peso'!L448*'12var'!L448/100</f>
        <v>-1.1752000000000002E-3</v>
      </c>
      <c r="M448" s="85">
        <f>'12peso'!M448*'12var'!M448/100</f>
        <v>-3.8491200000000001E-3</v>
      </c>
      <c r="N448" s="85">
        <f>'12peso'!N448*'12var'!N448/100</f>
        <v>-5.1749999999999995E-4</v>
      </c>
      <c r="O448" s="85">
        <f>'12peso'!O448*'12var'!O448/100</f>
        <v>-2.2006600000000001E-3</v>
      </c>
      <c r="P448" s="85">
        <f>'12peso'!P448*'12var'!P448/100</f>
        <v>2.1462399999999998E-3</v>
      </c>
      <c r="Q448" s="85">
        <f>'12peso'!Q448*'12var'!Q448/100</f>
        <v>-4.641199999999999E-3</v>
      </c>
      <c r="R448" s="85">
        <f>'12peso'!R448*'12var'!R448/100</f>
        <v>9.2417799999999998E-3</v>
      </c>
      <c r="S448" s="85">
        <f>'12peso'!S448*'12var'!S448/100</f>
        <v>4.6340899999999996E-3</v>
      </c>
      <c r="T448" s="85">
        <f>'12peso'!T448*'12var'!T448/100</f>
        <v>4.9042799999999996E-3</v>
      </c>
      <c r="U448" s="85">
        <f>'12peso'!U448*'12var'!U448/100</f>
        <v>-6.3602000000000005E-4</v>
      </c>
      <c r="V448" s="85">
        <f>'12peso'!V448*'12var'!V448/100</f>
        <v>3.9578399999999998E-3</v>
      </c>
      <c r="W448" s="85">
        <f>'12peso'!W448*'12var'!W448/100</f>
        <v>3.4727999999999998E-3</v>
      </c>
      <c r="X448" s="85">
        <f>'12peso'!X448*'12var'!X448/100</f>
        <v>2.2721400000000002E-3</v>
      </c>
      <c r="Y448" s="85">
        <f>'12peso'!Y448*'12var'!Y448/100</f>
        <v>9.3632000000000003E-4</v>
      </c>
      <c r="Z448" s="85">
        <f>'12peso'!Z448*'12var'!Z448/100</f>
        <v>1.9624299999999998E-3</v>
      </c>
      <c r="AA448" s="85">
        <f>'12peso'!AA448*'12var'!AA448/100</f>
        <v>1.6792199999999995E-3</v>
      </c>
      <c r="AB448" s="85">
        <f>'12peso'!AB448*'12var'!AB448/100</f>
        <v>1.8911999999999998E-3</v>
      </c>
      <c r="AC448" s="85">
        <f>'12peso'!AC448*'12var'!AC448/100</f>
        <v>-3.3185600000000003E-3</v>
      </c>
      <c r="AD448" s="85">
        <f>'12peso'!AD448*'12var'!AD448/100</f>
        <v>6.6999000000000008E-4</v>
      </c>
      <c r="AE448" s="85">
        <f>'12peso'!AE448*'12var'!AE448/100</f>
        <v>1.10352E-3</v>
      </c>
      <c r="AF448" s="85">
        <f>'12peso'!AF448*'12var'!AF448/100</f>
        <v>1.0083500000000001E-3</v>
      </c>
      <c r="AG448" s="85">
        <f>'12peso'!AG448*'12var'!AG448/100</f>
        <v>3.7374999999999995E-3</v>
      </c>
      <c r="AH448" s="85">
        <f>'12peso'!AH448*'12var'!AH448/100</f>
        <v>2.4011900000000001E-3</v>
      </c>
      <c r="AI448" s="85">
        <f>'12peso'!AI448*'12var'!AI448/100</f>
        <v>3.6426600000000003E-3</v>
      </c>
      <c r="AJ448" s="85">
        <f>'12peso'!AJ448*'12var'!AJ448/100</f>
        <v>1.7442E-4</v>
      </c>
      <c r="AK448" s="85">
        <f>'12peso'!AK448*'12var'!AK448/100</f>
        <v>2.9249600000000003E-3</v>
      </c>
      <c r="AL448" s="85">
        <f>'12peso'!AL448*'12var'!AL448/100</f>
        <v>2.6226E-4</v>
      </c>
      <c r="AM448" s="85">
        <f>'12peso'!AM448*'12var'!AM448/100</f>
        <v>-2.4485999999999996E-3</v>
      </c>
      <c r="AN448" s="85">
        <f>'12peso'!AN448*'12var'!AN448/100</f>
        <v>1.47084E-3</v>
      </c>
    </row>
    <row r="449" spans="1:40" x14ac:dyDescent="0.25">
      <c r="A449" s="64" t="str">
        <f>'12peso'!A449</f>
        <v>m</v>
      </c>
      <c r="B449" s="64" t="str">
        <f>'12peso'!B449</f>
        <v>m</v>
      </c>
      <c r="C449" s="64" t="str">
        <f>'12peso'!C449</f>
        <v>m</v>
      </c>
      <c r="D449" s="64"/>
      <c r="E449" s="90">
        <f>'12peso'!E449</f>
        <v>7201063</v>
      </c>
      <c r="F449" s="88">
        <f>'12peso'!F449</f>
        <v>7201063</v>
      </c>
      <c r="G449" s="39" t="str">
        <f>'12peso'!G449</f>
        <v>Jogos de azar</v>
      </c>
      <c r="H449" s="85">
        <f>'12peso'!H449*'12var'!H449/100</f>
        <v>0</v>
      </c>
      <c r="I449" s="85">
        <f>'12peso'!I449*'12var'!I449/100</f>
        <v>0</v>
      </c>
      <c r="J449" s="85">
        <f>'12peso'!J449*'12var'!J449/100</f>
        <v>0</v>
      </c>
      <c r="K449" s="85">
        <f>'12peso'!K449*'12var'!K449/100</f>
        <v>0</v>
      </c>
      <c r="L449" s="85">
        <f>'12peso'!L449*'12var'!L449/100</f>
        <v>0</v>
      </c>
      <c r="M449" s="85">
        <f>'12peso'!M449*'12var'!M449/100</f>
        <v>0</v>
      </c>
      <c r="N449" s="85">
        <f>'12peso'!N449*'12var'!N449/100</f>
        <v>0</v>
      </c>
      <c r="O449" s="85">
        <f>'12peso'!O449*'12var'!O449/100</f>
        <v>0</v>
      </c>
      <c r="P449" s="85">
        <f>'12peso'!P449*'12var'!P449/100</f>
        <v>0</v>
      </c>
      <c r="Q449" s="85">
        <f>'12peso'!Q449*'12var'!Q449/100</f>
        <v>0</v>
      </c>
      <c r="R449" s="85">
        <f>'12peso'!R449*'12var'!R449/100</f>
        <v>0</v>
      </c>
      <c r="S449" s="85">
        <f>'12peso'!S449*'12var'!S449/100</f>
        <v>0</v>
      </c>
      <c r="T449" s="85">
        <f>'12peso'!T449*'12var'!T449/100</f>
        <v>0</v>
      </c>
      <c r="U449" s="85">
        <f>'12peso'!U449*'12var'!U449/100</f>
        <v>0</v>
      </c>
      <c r="V449" s="85">
        <f>'12peso'!V449*'12var'!V449/100</f>
        <v>0</v>
      </c>
      <c r="W449" s="85">
        <f>'12peso'!W449*'12var'!W449/100</f>
        <v>0</v>
      </c>
      <c r="X449" s="85">
        <f>'12peso'!X449*'12var'!X449/100</f>
        <v>0</v>
      </c>
      <c r="Y449" s="85">
        <f>'12peso'!Y449*'12var'!Y449/100</f>
        <v>0</v>
      </c>
      <c r="Z449" s="85">
        <f>'12peso'!Z449*'12var'!Z449/100</f>
        <v>0</v>
      </c>
      <c r="AA449" s="85">
        <f>'12peso'!AA449*'12var'!AA449/100</f>
        <v>0</v>
      </c>
      <c r="AB449" s="85">
        <f>'12peso'!AB449*'12var'!AB449/100</f>
        <v>0</v>
      </c>
      <c r="AC449" s="85">
        <f>'12peso'!AC449*'12var'!AC449/100</f>
        <v>0</v>
      </c>
      <c r="AD449" s="85">
        <f>'12peso'!AD449*'12var'!AD449/100</f>
        <v>0</v>
      </c>
      <c r="AE449" s="85">
        <f>'12peso'!AE449*'12var'!AE449/100</f>
        <v>0</v>
      </c>
      <c r="AF449" s="85">
        <f>'12peso'!AF449*'12var'!AF449/100</f>
        <v>0</v>
      </c>
      <c r="AG449" s="85">
        <f>'12peso'!AG449*'12var'!AG449/100</f>
        <v>0</v>
      </c>
      <c r="AH449" s="85">
        <f>'12peso'!AH449*'12var'!AH449/100</f>
        <v>0</v>
      </c>
      <c r="AI449" s="85">
        <f>'12peso'!AI449*'12var'!AI449/100</f>
        <v>0</v>
      </c>
      <c r="AJ449" s="85">
        <f>'12peso'!AJ449*'12var'!AJ449/100</f>
        <v>2.0216570000000003E-2</v>
      </c>
      <c r="AK449" s="85">
        <f>'12peso'!AK449*'12var'!AK449/100</f>
        <v>1.1886840000000001E-2</v>
      </c>
      <c r="AL449" s="85">
        <f>'12peso'!AL449*'12var'!AL449/100</f>
        <v>0</v>
      </c>
      <c r="AM449" s="85">
        <f>'12peso'!AM449*'12var'!AM449/100</f>
        <v>0</v>
      </c>
      <c r="AN449" s="85">
        <f>'12peso'!AN449*'12var'!AN449/100</f>
        <v>0</v>
      </c>
    </row>
    <row r="450" spans="1:40" x14ac:dyDescent="0.25">
      <c r="A450" s="64" t="str">
        <f>'12peso'!A450</f>
        <v>nc</v>
      </c>
      <c r="B450" s="64" t="str">
        <f>'12peso'!B450</f>
        <v>s</v>
      </c>
      <c r="C450" s="64" t="str">
        <f>'12peso'!C450</f>
        <v>s</v>
      </c>
      <c r="D450" s="64"/>
      <c r="E450" s="90">
        <f>'12peso'!E450</f>
        <v>7201068</v>
      </c>
      <c r="F450" s="88">
        <f>'12peso'!F450</f>
        <v>7201068</v>
      </c>
      <c r="G450" s="39" t="str">
        <f>'12peso'!G450</f>
        <v>Motel</v>
      </c>
      <c r="H450" s="85">
        <f>'12peso'!H450*'12var'!H450/100</f>
        <v>-4.6799999999999999E-5</v>
      </c>
      <c r="I450" s="85">
        <f>'12peso'!I450*'12var'!I450/100</f>
        <v>1.2323999999999999E-4</v>
      </c>
      <c r="J450" s="85">
        <f>'12peso'!J450*'12var'!J450/100</f>
        <v>-2.0599999999999999E-4</v>
      </c>
      <c r="K450" s="85">
        <f>'12peso'!K450*'12var'!K450/100</f>
        <v>2.8234000000000001E-4</v>
      </c>
      <c r="L450" s="85">
        <f>'12peso'!L450*'12var'!L450/100</f>
        <v>-2.7552000000000002E-4</v>
      </c>
      <c r="M450" s="85">
        <f>'12peso'!M450*'12var'!M450/100</f>
        <v>1.2805999999999999E-4</v>
      </c>
      <c r="N450" s="85">
        <f>'12peso'!N450*'12var'!N450/100</f>
        <v>1.1816999999999999E-4</v>
      </c>
      <c r="O450" s="85">
        <f>'12peso'!O450*'12var'!O450/100</f>
        <v>-8.0000000000000007E-7</v>
      </c>
      <c r="P450" s="85">
        <f>'12peso'!P450*'12var'!P450/100</f>
        <v>-9.5600000000000006E-5</v>
      </c>
      <c r="Q450" s="85">
        <f>'12peso'!Q450*'12var'!Q450/100</f>
        <v>2.9639999999999994E-4</v>
      </c>
      <c r="R450" s="85">
        <f>'12peso'!R450*'12var'!R450/100</f>
        <v>4.6329999999999999E-5</v>
      </c>
      <c r="S450" s="85">
        <f>'12peso'!S450*'12var'!S450/100</f>
        <v>2.4599999999999998E-5</v>
      </c>
      <c r="T450" s="85">
        <f>'12peso'!T450*'12var'!T450/100</f>
        <v>-7.7899999999999996E-5</v>
      </c>
      <c r="U450" s="85">
        <f>'12peso'!U450*'12var'!U450/100</f>
        <v>8.7600000000000002E-5</v>
      </c>
      <c r="V450" s="85">
        <f>'12peso'!V450*'12var'!V450/100</f>
        <v>3.1600000000000002E-5</v>
      </c>
      <c r="W450" s="85">
        <f>'12peso'!W450*'12var'!W450/100</f>
        <v>-1.2039999999999999E-4</v>
      </c>
      <c r="X450" s="85">
        <f>'12peso'!X450*'12var'!X450/100</f>
        <v>-2.2854E-4</v>
      </c>
      <c r="Y450" s="85">
        <f>'12peso'!Y450*'12var'!Y450/100</f>
        <v>-4.3659999999999999E-5</v>
      </c>
      <c r="Z450" s="85">
        <f>'12peso'!Z450*'12var'!Z450/100</f>
        <v>-1.1088000000000001E-4</v>
      </c>
      <c r="AA450" s="85">
        <f>'12peso'!AA450*'12var'!AA450/100</f>
        <v>5.3550000000000001E-5</v>
      </c>
      <c r="AB450" s="85">
        <f>'12peso'!AB450*'12var'!AB450/100</f>
        <v>0</v>
      </c>
      <c r="AC450" s="85">
        <f>'12peso'!AC450*'12var'!AC450/100</f>
        <v>0</v>
      </c>
      <c r="AD450" s="85">
        <f>'12peso'!AD450*'12var'!AD450/100</f>
        <v>1.4349999999999998E-5</v>
      </c>
      <c r="AE450" s="85">
        <f>'12peso'!AE450*'12var'!AE450/100</f>
        <v>4.6199999999999998E-5</v>
      </c>
      <c r="AF450" s="85">
        <f>'12peso'!AF450*'12var'!AF450/100</f>
        <v>-4.9699999999999995E-5</v>
      </c>
      <c r="AG450" s="85">
        <f>'12peso'!AG450*'12var'!AG450/100</f>
        <v>-3.8500000000000004E-6</v>
      </c>
      <c r="AH450" s="85">
        <f>'12peso'!AH450*'12var'!AH450/100</f>
        <v>1.5085000000000001E-4</v>
      </c>
      <c r="AI450" s="85">
        <f>'12peso'!AI450*'12var'!AI450/100</f>
        <v>6.8400000000000006E-6</v>
      </c>
      <c r="AJ450" s="85">
        <f>'12peso'!AJ450*'12var'!AJ450/100</f>
        <v>-1.7280000000000001E-5</v>
      </c>
      <c r="AK450" s="85">
        <f>'12peso'!AK450*'12var'!AK450/100</f>
        <v>4.4800000000000005E-5</v>
      </c>
      <c r="AL450" s="85">
        <f>'12peso'!AL450*'12var'!AL450/100</f>
        <v>0</v>
      </c>
      <c r="AM450" s="85">
        <f>'12peso'!AM450*'12var'!AM450/100</f>
        <v>0</v>
      </c>
      <c r="AN450" s="85">
        <f>'12peso'!AN450*'12var'!AN450/100</f>
        <v>2.5550000000000001E-5</v>
      </c>
    </row>
    <row r="451" spans="1:40" x14ac:dyDescent="0.25">
      <c r="A451" s="64" t="str">
        <f>'12peso'!A451</f>
        <v>nc</v>
      </c>
      <c r="B451" s="64" t="str">
        <f>'12peso'!B451</f>
        <v>s</v>
      </c>
      <c r="C451" s="64" t="str">
        <f>'12peso'!C451</f>
        <v>s</v>
      </c>
      <c r="D451" s="64"/>
      <c r="E451" s="90">
        <f>'12peso'!E451</f>
        <v>7201090</v>
      </c>
      <c r="F451" s="88">
        <f>'12peso'!F451</f>
        <v>7201090</v>
      </c>
      <c r="G451" s="39" t="str">
        <f>'12peso'!G451</f>
        <v>Hotel</v>
      </c>
      <c r="H451" s="85">
        <f>'12peso'!H451*'12var'!H451/100</f>
        <v>1.5410429999999998E-2</v>
      </c>
      <c r="I451" s="85">
        <f>'12peso'!I451*'12var'!I451/100</f>
        <v>4.1737500000000004E-3</v>
      </c>
      <c r="J451" s="85">
        <f>'12peso'!J451*'12var'!J451/100</f>
        <v>-7.9979999999999993E-4</v>
      </c>
      <c r="K451" s="85">
        <f>'12peso'!K451*'12var'!K451/100</f>
        <v>6.4906599999999988E-3</v>
      </c>
      <c r="L451" s="85">
        <f>'12peso'!L451*'12var'!L451/100</f>
        <v>-1.0052500000000001E-3</v>
      </c>
      <c r="M451" s="85">
        <f>'12peso'!M451*'12var'!M451/100</f>
        <v>1.6783200000000001E-3</v>
      </c>
      <c r="N451" s="85">
        <f>'12peso'!N451*'12var'!N451/100</f>
        <v>5.1328000000000007E-3</v>
      </c>
      <c r="O451" s="85">
        <f>'12peso'!O451*'12var'!O451/100</f>
        <v>1.3345199999999998E-3</v>
      </c>
      <c r="P451" s="85">
        <f>'12peso'!P451*'12var'!P451/100</f>
        <v>2.0210000000000002E-3</v>
      </c>
      <c r="Q451" s="85">
        <f>'12peso'!Q451*'12var'!Q451/100</f>
        <v>8.8880000000000003E-4</v>
      </c>
      <c r="R451" s="85">
        <f>'12peso'!R451*'12var'!R451/100</f>
        <v>-1.5701400000000003E-3</v>
      </c>
      <c r="S451" s="85">
        <f>'12peso'!S451*'12var'!S451/100</f>
        <v>1.9128000000000001E-3</v>
      </c>
      <c r="T451" s="85">
        <f>'12peso'!T451*'12var'!T451/100</f>
        <v>7.5505999999999993E-3</v>
      </c>
      <c r="U451" s="85">
        <f>'12peso'!U451*'12var'!U451/100</f>
        <v>2.4096E-3</v>
      </c>
      <c r="V451" s="85">
        <f>'12peso'!V451*'12var'!V451/100</f>
        <v>3.8945500000000001E-3</v>
      </c>
      <c r="W451" s="85">
        <f>'12peso'!W451*'12var'!W451/100</f>
        <v>5.0853599999999997E-3</v>
      </c>
      <c r="X451" s="85">
        <f>'12peso'!X451*'12var'!X451/100</f>
        <v>5.8100900000000004E-3</v>
      </c>
      <c r="Y451" s="85">
        <f>'12peso'!Y451*'12var'!Y451/100</f>
        <v>3.1197999999999998E-3</v>
      </c>
      <c r="Z451" s="85">
        <f>'12peso'!Z451*'12var'!Z451/100</f>
        <v>3.9196999999999999E-3</v>
      </c>
      <c r="AA451" s="85">
        <f>'12peso'!AA451*'12var'!AA451/100</f>
        <v>5.1204900000000001E-3</v>
      </c>
      <c r="AB451" s="85">
        <f>'12peso'!AB451*'12var'!AB451/100</f>
        <v>-4.2030000000000002E-4</v>
      </c>
      <c r="AC451" s="85">
        <f>'12peso'!AC451*'12var'!AC451/100</f>
        <v>1.1631519999999999E-2</v>
      </c>
      <c r="AD451" s="85">
        <f>'12peso'!AD451*'12var'!AD451/100</f>
        <v>-3.4635600000000001E-3</v>
      </c>
      <c r="AE451" s="85">
        <f>'12peso'!AE451*'12var'!AE451/100</f>
        <v>-2.5742E-3</v>
      </c>
      <c r="AF451" s="85">
        <f>'12peso'!AF451*'12var'!AF451/100</f>
        <v>3.7449000000000007E-3</v>
      </c>
      <c r="AG451" s="85">
        <f>'12peso'!AG451*'12var'!AG451/100</f>
        <v>5.71975E-3</v>
      </c>
      <c r="AH451" s="85">
        <f>'12peso'!AH451*'12var'!AH451/100</f>
        <v>1.265404E-2</v>
      </c>
      <c r="AI451" s="85">
        <f>'12peso'!AI451*'12var'!AI451/100</f>
        <v>1.7164000000000001E-3</v>
      </c>
      <c r="AJ451" s="85">
        <f>'12peso'!AJ451*'12var'!AJ451/100</f>
        <v>3.72273E-3</v>
      </c>
      <c r="AK451" s="85">
        <f>'12peso'!AK451*'12var'!AK451/100</f>
        <v>0.10884301</v>
      </c>
      <c r="AL451" s="85">
        <f>'12peso'!AL451*'12var'!AL451/100</f>
        <v>-4.1019300000000002E-2</v>
      </c>
      <c r="AM451" s="85">
        <f>'12peso'!AM451*'12var'!AM451/100</f>
        <v>-5.013337000000001E-2</v>
      </c>
      <c r="AN451" s="85">
        <f>'12peso'!AN451*'12var'!AN451/100</f>
        <v>3.5947800000000001E-3</v>
      </c>
    </row>
    <row r="452" spans="1:40" x14ac:dyDescent="0.25">
      <c r="A452" s="64" t="str">
        <f>'12peso'!A452</f>
        <v>nc</v>
      </c>
      <c r="B452" s="64" t="str">
        <f>'12peso'!B452</f>
        <v>s</v>
      </c>
      <c r="C452" s="64" t="str">
        <f>'12peso'!C452</f>
        <v>s</v>
      </c>
      <c r="D452" s="64"/>
      <c r="E452" s="90">
        <f>'12peso'!E452</f>
        <v>7201095</v>
      </c>
      <c r="F452" s="88">
        <f>'12peso'!F452</f>
        <v>7201095</v>
      </c>
      <c r="G452" s="39" t="str">
        <f>'12peso'!G452</f>
        <v>Excursão</v>
      </c>
      <c r="H452" s="85">
        <f>'12peso'!H452*'12var'!H452/100</f>
        <v>6.7430999999999993E-3</v>
      </c>
      <c r="I452" s="85">
        <f>'12peso'!I452*'12var'!I452/100</f>
        <v>-1.506472E-2</v>
      </c>
      <c r="J452" s="85">
        <f>'12peso'!J452*'12var'!J452/100</f>
        <v>-2.4010420000000005E-2</v>
      </c>
      <c r="K452" s="85">
        <f>'12peso'!K452*'12var'!K452/100</f>
        <v>6.7849199999999998E-3</v>
      </c>
      <c r="L452" s="85">
        <f>'12peso'!L452*'12var'!L452/100</f>
        <v>-1.7561309999999997E-2</v>
      </c>
      <c r="M452" s="85">
        <f>'12peso'!M452*'12var'!M452/100</f>
        <v>1.6424100000000001E-2</v>
      </c>
      <c r="N452" s="85">
        <f>'12peso'!N452*'12var'!N452/100</f>
        <v>1.2542499999999998E-2</v>
      </c>
      <c r="O452" s="85">
        <f>'12peso'!O452*'12var'!O452/100</f>
        <v>-2.6474060000000001E-2</v>
      </c>
      <c r="P452" s="85">
        <f>'12peso'!P452*'12var'!P452/100</f>
        <v>7.0461600000000001E-3</v>
      </c>
      <c r="Q452" s="85">
        <f>'12peso'!Q452*'12var'!Q452/100</f>
        <v>3.4329399999999998E-3</v>
      </c>
      <c r="R452" s="85">
        <f>'12peso'!R452*'12var'!R452/100</f>
        <v>2.3055999999999997E-2</v>
      </c>
      <c r="S452" s="85">
        <f>'12peso'!S452*'12var'!S452/100</f>
        <v>6.3860639999999996E-2</v>
      </c>
      <c r="T452" s="85">
        <f>'12peso'!T452*'12var'!T452/100</f>
        <v>-4.8462399999999999E-3</v>
      </c>
      <c r="U452" s="85">
        <f>'12peso'!U452*'12var'!U452/100</f>
        <v>-1.209825E-2</v>
      </c>
      <c r="V452" s="85">
        <f>'12peso'!V452*'12var'!V452/100</f>
        <v>-4.0998960000000001E-2</v>
      </c>
      <c r="W452" s="85">
        <f>'12peso'!W452*'12var'!W452/100</f>
        <v>-8.9399700000000002E-3</v>
      </c>
      <c r="X452" s="85">
        <f>'12peso'!X452*'12var'!X452/100</f>
        <v>1.4993999999999999E-3</v>
      </c>
      <c r="Y452" s="85">
        <f>'12peso'!Y452*'12var'!Y452/100</f>
        <v>1.64128E-3</v>
      </c>
      <c r="Z452" s="85">
        <f>'12peso'!Z452*'12var'!Z452/100</f>
        <v>2.3182280000000003E-2</v>
      </c>
      <c r="AA452" s="85">
        <f>'12peso'!AA452*'12var'!AA452/100</f>
        <v>1.3310500000000001E-3</v>
      </c>
      <c r="AB452" s="85">
        <f>'12peso'!AB452*'12var'!AB452/100</f>
        <v>-1.3590989999999999E-2</v>
      </c>
      <c r="AC452" s="85">
        <f>'12peso'!AC452*'12var'!AC452/100</f>
        <v>-7.7183800000000004E-3</v>
      </c>
      <c r="AD452" s="85">
        <f>'12peso'!AD452*'12var'!AD452/100</f>
        <v>8.3660000000000002E-3</v>
      </c>
      <c r="AE452" s="85">
        <f>'12peso'!AE452*'12var'!AE452/100</f>
        <v>3.2199580000000005E-2</v>
      </c>
      <c r="AF452" s="85">
        <f>'12peso'!AF452*'12var'!AF452/100</f>
        <v>3.5975100000000003E-2</v>
      </c>
      <c r="AG452" s="85">
        <f>'12peso'!AG452*'12var'!AG452/100</f>
        <v>-2.1906990000000001E-2</v>
      </c>
      <c r="AH452" s="85">
        <f>'12peso'!AH452*'12var'!AH452/100</f>
        <v>-8.7406000000000011E-3</v>
      </c>
      <c r="AI452" s="85">
        <f>'12peso'!AI452*'12var'!AI452/100</f>
        <v>-1.0535300000000001E-2</v>
      </c>
      <c r="AJ452" s="85">
        <f>'12peso'!AJ452*'12var'!AJ452/100</f>
        <v>-7.7292799999999998E-3</v>
      </c>
      <c r="AK452" s="85">
        <f>'12peso'!AK452*'12var'!AK452/100</f>
        <v>-8.6903999999999996E-4</v>
      </c>
      <c r="AL452" s="85">
        <f>'12peso'!AL452*'12var'!AL452/100</f>
        <v>1.2664960000000001E-2</v>
      </c>
      <c r="AM452" s="85">
        <f>'12peso'!AM452*'12var'!AM452/100</f>
        <v>-2.2710299999999998E-3</v>
      </c>
      <c r="AN452" s="85">
        <f>'12peso'!AN452*'12var'!AN452/100</f>
        <v>-1.5096189999999999E-2</v>
      </c>
    </row>
    <row r="453" spans="1:40" x14ac:dyDescent="0.25">
      <c r="A453" s="64">
        <f>'12peso'!A453</f>
        <v>0</v>
      </c>
      <c r="B453" s="64">
        <f>'12peso'!B453</f>
        <v>0</v>
      </c>
      <c r="C453" s="64">
        <f>'12peso'!C453</f>
        <v>0</v>
      </c>
      <c r="D453" s="64"/>
      <c r="E453" s="113">
        <f>'12peso'!E453</f>
        <v>7202000</v>
      </c>
      <c r="F453" s="114">
        <f>'12peso'!F453</f>
        <v>7202</v>
      </c>
      <c r="G453" s="99" t="str">
        <f>'12peso'!G453</f>
        <v>Fumo</v>
      </c>
      <c r="H453" s="85">
        <f>'12peso'!H453*'12var'!H453/100</f>
        <v>0</v>
      </c>
      <c r="I453" s="85">
        <f>'12peso'!I453*'12var'!I453/100</f>
        <v>0</v>
      </c>
      <c r="J453" s="85">
        <f>'12peso'!J453*'12var'!J453/100</f>
        <v>0</v>
      </c>
      <c r="K453" s="85">
        <f>'12peso'!K453*'12var'!K453/100</f>
        <v>0.11601855999999999</v>
      </c>
      <c r="L453" s="85">
        <f>'12peso'!L453*'12var'!L453/100</f>
        <v>4.0910880000000004E-2</v>
      </c>
      <c r="M453" s="85">
        <f>'12peso'!M453*'12var'!M453/100</f>
        <v>-3.6780000000000003E-3</v>
      </c>
      <c r="N453" s="85">
        <f>'12peso'!N453*'12var'!N453/100</f>
        <v>8.2367999999999992E-4</v>
      </c>
      <c r="O453" s="85">
        <f>'12peso'!O453*'12var'!O453/100</f>
        <v>0</v>
      </c>
      <c r="P453" s="85">
        <f>'12peso'!P453*'12var'!P453/100</f>
        <v>0</v>
      </c>
      <c r="Q453" s="85">
        <f>'12peso'!Q453*'12var'!Q453/100</f>
        <v>0</v>
      </c>
      <c r="R453" s="85">
        <f>'12peso'!R453*'12var'!R453/100</f>
        <v>5.3891999999999994E-3</v>
      </c>
      <c r="S453" s="85">
        <f>'12peso'!S453*'12var'!S453/100</f>
        <v>3.5396959999999998E-2</v>
      </c>
      <c r="T453" s="85">
        <f>'12peso'!T453*'12var'!T453/100</f>
        <v>9.3679259999999986E-2</v>
      </c>
      <c r="U453" s="85">
        <f>'12peso'!U453*'12var'!U453/100</f>
        <v>9.4069500000000007E-3</v>
      </c>
      <c r="V453" s="85">
        <f>'12peso'!V453*'12var'!V453/100</f>
        <v>0</v>
      </c>
      <c r="W453" s="85">
        <f>'12peso'!W453*'12var'!W453/100</f>
        <v>0</v>
      </c>
      <c r="X453" s="85">
        <f>'12peso'!X453*'12var'!X453/100</f>
        <v>0</v>
      </c>
      <c r="Y453" s="85">
        <f>'12peso'!Y453*'12var'!Y453/100</f>
        <v>0</v>
      </c>
      <c r="Z453" s="85">
        <f>'12peso'!Z453*'12var'!Z453/100</f>
        <v>0</v>
      </c>
      <c r="AA453" s="85">
        <f>'12peso'!AA453*'12var'!AA453/100</f>
        <v>0</v>
      </c>
      <c r="AB453" s="85">
        <f>'12peso'!AB453*'12var'!AB453/100</f>
        <v>0</v>
      </c>
      <c r="AC453" s="85">
        <f>'12peso'!AC453*'12var'!AC453/100</f>
        <v>0</v>
      </c>
      <c r="AD453" s="85">
        <f>'12peso'!AD453*'12var'!AD453/100</f>
        <v>3.145978E-2</v>
      </c>
      <c r="AE453" s="85">
        <f>'12peso'!AE453*'12var'!AE453/100</f>
        <v>5.76897E-3</v>
      </c>
      <c r="AF453" s="85">
        <f>'12peso'!AF453*'12var'!AF453/100</f>
        <v>7.7720830000000005E-2</v>
      </c>
      <c r="AG453" s="85">
        <f>'12peso'!AG453*'12var'!AG453/100</f>
        <v>-6.4176000000000012E-4</v>
      </c>
      <c r="AH453" s="85">
        <f>'12peso'!AH453*'12var'!AH453/100</f>
        <v>-5.1998800000000005E-3</v>
      </c>
      <c r="AI453" s="85">
        <f>'12peso'!AI453*'12var'!AI453/100</f>
        <v>0</v>
      </c>
      <c r="AJ453" s="85">
        <f>'12peso'!AJ453*'12var'!AJ453/100</f>
        <v>0</v>
      </c>
      <c r="AK453" s="85">
        <f>'12peso'!AK453*'12var'!AK453/100</f>
        <v>0</v>
      </c>
      <c r="AL453" s="85">
        <f>'12peso'!AL453*'12var'!AL453/100</f>
        <v>0</v>
      </c>
      <c r="AM453" s="85">
        <f>'12peso'!AM453*'12var'!AM453/100</f>
        <v>0</v>
      </c>
      <c r="AN453" s="85">
        <f>'12peso'!AN453*'12var'!AN453/100</f>
        <v>0</v>
      </c>
    </row>
    <row r="454" spans="1:40" x14ac:dyDescent="0.25">
      <c r="A454" s="64" t="str">
        <f>'12peso'!A454</f>
        <v>c</v>
      </c>
      <c r="B454" s="64" t="str">
        <f>'12peso'!B454</f>
        <v>nd</v>
      </c>
      <c r="C454" s="64" t="str">
        <f>'12peso'!C454</f>
        <v>i</v>
      </c>
      <c r="D454" s="64"/>
      <c r="E454" s="90">
        <f>'12peso'!E454</f>
        <v>7202041</v>
      </c>
      <c r="F454" s="88">
        <f>'12peso'!F454</f>
        <v>7202041</v>
      </c>
      <c r="G454" s="39" t="str">
        <f>'12peso'!G454</f>
        <v>Cigarro</v>
      </c>
      <c r="H454" s="85">
        <f>'12peso'!H454*'12var'!H454/100</f>
        <v>0</v>
      </c>
      <c r="I454" s="85">
        <f>'12peso'!I454*'12var'!I454/100</f>
        <v>0</v>
      </c>
      <c r="J454" s="85">
        <f>'12peso'!J454*'12var'!J454/100</f>
        <v>0</v>
      </c>
      <c r="K454" s="85">
        <f>'12peso'!K454*'12var'!K454/100</f>
        <v>0.11601855999999999</v>
      </c>
      <c r="L454" s="85">
        <f>'12peso'!L454*'12var'!L454/100</f>
        <v>4.0910880000000004E-2</v>
      </c>
      <c r="M454" s="85">
        <f>'12peso'!M454*'12var'!M454/100</f>
        <v>-3.6780000000000003E-3</v>
      </c>
      <c r="N454" s="85">
        <f>'12peso'!N454*'12var'!N454/100</f>
        <v>8.2367999999999992E-4</v>
      </c>
      <c r="O454" s="85">
        <f>'12peso'!O454*'12var'!O454/100</f>
        <v>0</v>
      </c>
      <c r="P454" s="85">
        <f>'12peso'!P454*'12var'!P454/100</f>
        <v>0</v>
      </c>
      <c r="Q454" s="85">
        <f>'12peso'!Q454*'12var'!Q454/100</f>
        <v>0</v>
      </c>
      <c r="R454" s="85">
        <f>'12peso'!R454*'12var'!R454/100</f>
        <v>5.3891999999999994E-3</v>
      </c>
      <c r="S454" s="85">
        <f>'12peso'!S454*'12var'!S454/100</f>
        <v>3.5396959999999998E-2</v>
      </c>
      <c r="T454" s="85">
        <f>'12peso'!T454*'12var'!T454/100</f>
        <v>9.3679259999999986E-2</v>
      </c>
      <c r="U454" s="85">
        <f>'12peso'!U454*'12var'!U454/100</f>
        <v>9.4069500000000007E-3</v>
      </c>
      <c r="V454" s="85">
        <f>'12peso'!V454*'12var'!V454/100</f>
        <v>0</v>
      </c>
      <c r="W454" s="85">
        <f>'12peso'!W454*'12var'!W454/100</f>
        <v>0</v>
      </c>
      <c r="X454" s="85">
        <f>'12peso'!X454*'12var'!X454/100</f>
        <v>0</v>
      </c>
      <c r="Y454" s="85">
        <f>'12peso'!Y454*'12var'!Y454/100</f>
        <v>0</v>
      </c>
      <c r="Z454" s="85">
        <f>'12peso'!Z454*'12var'!Z454/100</f>
        <v>0</v>
      </c>
      <c r="AA454" s="85">
        <f>'12peso'!AA454*'12var'!AA454/100</f>
        <v>0</v>
      </c>
      <c r="AB454" s="85">
        <f>'12peso'!AB454*'12var'!AB454/100</f>
        <v>0</v>
      </c>
      <c r="AC454" s="85">
        <f>'12peso'!AC454*'12var'!AC454/100</f>
        <v>0</v>
      </c>
      <c r="AD454" s="85">
        <f>'12peso'!AD454*'12var'!AD454/100</f>
        <v>3.145978E-2</v>
      </c>
      <c r="AE454" s="85">
        <f>'12peso'!AE454*'12var'!AE454/100</f>
        <v>5.76897E-3</v>
      </c>
      <c r="AF454" s="85">
        <f>'12peso'!AF454*'12var'!AF454/100</f>
        <v>7.7720830000000005E-2</v>
      </c>
      <c r="AG454" s="85">
        <f>'12peso'!AG454*'12var'!AG454/100</f>
        <v>-6.4176000000000012E-4</v>
      </c>
      <c r="AH454" s="85">
        <f>'12peso'!AH454*'12var'!AH454/100</f>
        <v>-5.1998800000000005E-3</v>
      </c>
      <c r="AI454" s="85">
        <f>'12peso'!AI454*'12var'!AI454/100</f>
        <v>0</v>
      </c>
      <c r="AJ454" s="85">
        <f>'12peso'!AJ454*'12var'!AJ454/100</f>
        <v>0</v>
      </c>
      <c r="AK454" s="85">
        <f>'12peso'!AK454*'12var'!AK454/100</f>
        <v>0</v>
      </c>
      <c r="AL454" s="85">
        <f>'12peso'!AL454*'12var'!AL454/100</f>
        <v>0</v>
      </c>
      <c r="AM454" s="85">
        <f>'12peso'!AM454*'12var'!AM454/100</f>
        <v>0</v>
      </c>
      <c r="AN454" s="85">
        <f>'12peso'!AN454*'12var'!AN454/100</f>
        <v>0</v>
      </c>
    </row>
    <row r="455" spans="1:40" x14ac:dyDescent="0.25">
      <c r="A455" s="64">
        <f>'12peso'!A455</f>
        <v>0</v>
      </c>
      <c r="B455" s="64">
        <f>'12peso'!B455</f>
        <v>0</v>
      </c>
      <c r="C455" s="64">
        <f>'12peso'!C455</f>
        <v>0</v>
      </c>
      <c r="D455" s="64"/>
      <c r="E455" s="113">
        <f>'12peso'!E455</f>
        <v>7203000</v>
      </c>
      <c r="F455" s="114">
        <f>'12peso'!F455</f>
        <v>7203</v>
      </c>
      <c r="G455" s="99" t="str">
        <f>'12peso'!G455</f>
        <v>Fotografia e filmagem</v>
      </c>
      <c r="H455" s="85">
        <f>'12peso'!H455*'12var'!H455/100</f>
        <v>-2.8798000000000002E-4</v>
      </c>
      <c r="I455" s="85">
        <f>'12peso'!I455*'12var'!I455/100</f>
        <v>-1.6779999999999999E-4</v>
      </c>
      <c r="J455" s="85">
        <f>'12peso'!J455*'12var'!J455/100</f>
        <v>-5.0039999999999995E-5</v>
      </c>
      <c r="K455" s="85">
        <f>'12peso'!K455*'12var'!K455/100</f>
        <v>-3.4111999999999999E-4</v>
      </c>
      <c r="L455" s="85">
        <f>'12peso'!L455*'12var'!L455/100</f>
        <v>-5.7610000000000006E-5</v>
      </c>
      <c r="M455" s="85">
        <f>'12peso'!M455*'12var'!M455/100</f>
        <v>-1.3120000000000002E-4</v>
      </c>
      <c r="N455" s="85">
        <f>'12peso'!N455*'12var'!N455/100</f>
        <v>3.2719999999999998E-4</v>
      </c>
      <c r="O455" s="85">
        <f>'12peso'!O455*'12var'!O455/100</f>
        <v>2.0424999999999998E-4</v>
      </c>
      <c r="P455" s="85">
        <f>'12peso'!P455*'12var'!P455/100</f>
        <v>-8.6496000000000012E-4</v>
      </c>
      <c r="Q455" s="85">
        <f>'12peso'!Q455*'12var'!Q455/100</f>
        <v>5.4604000000000002E-4</v>
      </c>
      <c r="R455" s="85">
        <f>'12peso'!R455*'12var'!R455/100</f>
        <v>-2.4892999999999996E-4</v>
      </c>
      <c r="S455" s="85">
        <f>'12peso'!S455*'12var'!S455/100</f>
        <v>8.5968000000000014E-4</v>
      </c>
      <c r="T455" s="85">
        <f>'12peso'!T455*'12var'!T455/100</f>
        <v>-6.6317000000000004E-4</v>
      </c>
      <c r="U455" s="85">
        <f>'12peso'!U455*'12var'!U455/100</f>
        <v>9.7339999999999992E-4</v>
      </c>
      <c r="V455" s="85">
        <f>'12peso'!V455*'12var'!V455/100</f>
        <v>-3.1600000000000004E-4</v>
      </c>
      <c r="W455" s="85">
        <f>'12peso'!W455*'12var'!W455/100</f>
        <v>-1.1666699999999999E-3</v>
      </c>
      <c r="X455" s="85">
        <f>'12peso'!X455*'12var'!X455/100</f>
        <v>-3.3748000000000003E-4</v>
      </c>
      <c r="Y455" s="85">
        <f>'12peso'!Y455*'12var'!Y455/100</f>
        <v>-1.7655199999999998E-3</v>
      </c>
      <c r="Z455" s="85">
        <f>'12peso'!Z455*'12var'!Z455/100</f>
        <v>5.8618000000000006E-4</v>
      </c>
      <c r="AA455" s="85">
        <f>'12peso'!AA455*'12var'!AA455/100</f>
        <v>2.4651000000000002E-4</v>
      </c>
      <c r="AB455" s="85">
        <f>'12peso'!AB455*'12var'!AB455/100</f>
        <v>-2.9920000000000001E-4</v>
      </c>
      <c r="AC455" s="85">
        <f>'12peso'!AC455*'12var'!AC455/100</f>
        <v>2.1547E-4</v>
      </c>
      <c r="AD455" s="85">
        <f>'12peso'!AD455*'12var'!AD455/100</f>
        <v>-1.5539999999999998E-4</v>
      </c>
      <c r="AE455" s="85">
        <f>'12peso'!AE455*'12var'!AE455/100</f>
        <v>4.1160000000000003E-4</v>
      </c>
      <c r="AF455" s="85">
        <f>'12peso'!AF455*'12var'!AF455/100</f>
        <v>6.4799999999999992E-4</v>
      </c>
      <c r="AG455" s="85">
        <f>'12peso'!AG455*'12var'!AG455/100</f>
        <v>3.1767999999999998E-4</v>
      </c>
      <c r="AH455" s="85">
        <f>'12peso'!AH455*'12var'!AH455/100</f>
        <v>4.3199999999999993E-5</v>
      </c>
      <c r="AI455" s="85">
        <f>'12peso'!AI455*'12var'!AI455/100</f>
        <v>1.1424E-3</v>
      </c>
      <c r="AJ455" s="85">
        <f>'12peso'!AJ455*'12var'!AJ455/100</f>
        <v>1.0742899999999999E-3</v>
      </c>
      <c r="AK455" s="85">
        <f>'12peso'!AK455*'12var'!AK455/100</f>
        <v>8.4447999999999999E-4</v>
      </c>
      <c r="AL455" s="85">
        <f>'12peso'!AL455*'12var'!AL455/100</f>
        <v>1.5267200000000003E-3</v>
      </c>
      <c r="AM455" s="85">
        <f>'12peso'!AM455*'12var'!AM455/100</f>
        <v>1.1984E-4</v>
      </c>
      <c r="AN455" s="85">
        <f>'12peso'!AN455*'12var'!AN455/100</f>
        <v>5.6100000000000008E-4</v>
      </c>
    </row>
    <row r="456" spans="1:40" x14ac:dyDescent="0.25">
      <c r="A456" s="64" t="str">
        <f>'12peso'!A456</f>
        <v>c</v>
      </c>
      <c r="B456" s="64" t="str">
        <f>'12peso'!B456</f>
        <v>d</v>
      </c>
      <c r="C456" s="64" t="str">
        <f>'12peso'!C456</f>
        <v>i</v>
      </c>
      <c r="D456" s="64"/>
      <c r="E456" s="90">
        <f>'12peso'!E456</f>
        <v>7203001</v>
      </c>
      <c r="F456" s="88">
        <f>'12peso'!F456</f>
        <v>7203001</v>
      </c>
      <c r="G456" s="39" t="str">
        <f>'12peso'!G456</f>
        <v>Máquina fotográfica</v>
      </c>
      <c r="H456" s="85">
        <f>'12peso'!H456*'12var'!H456/100</f>
        <v>-4.1951999999999994E-4</v>
      </c>
      <c r="I456" s="85">
        <f>'12peso'!I456*'12var'!I456/100</f>
        <v>-1.2621E-4</v>
      </c>
      <c r="J456" s="85">
        <f>'12peso'!J456*'12var'!J456/100</f>
        <v>-1.2537E-4</v>
      </c>
      <c r="K456" s="85">
        <f>'12peso'!K456*'12var'!K456/100</f>
        <v>-3.9864999999999996E-4</v>
      </c>
      <c r="L456" s="85">
        <f>'12peso'!L456*'12var'!L456/100</f>
        <v>-5.7525999999999996E-4</v>
      </c>
      <c r="M456" s="85">
        <f>'12peso'!M456*'12var'!M456/100</f>
        <v>-6.0216000000000002E-4</v>
      </c>
      <c r="N456" s="85">
        <f>'12peso'!N456*'12var'!N456/100</f>
        <v>2.8649999999999997E-4</v>
      </c>
      <c r="O456" s="85">
        <f>'12peso'!O456*'12var'!O456/100</f>
        <v>-3.3806999999999999E-4</v>
      </c>
      <c r="P456" s="85">
        <f>'12peso'!P456*'12var'!P456/100</f>
        <v>-8.5050000000000002E-4</v>
      </c>
      <c r="Q456" s="85">
        <f>'12peso'!Q456*'12var'!Q456/100</f>
        <v>2.9468000000000002E-4</v>
      </c>
      <c r="R456" s="85">
        <f>'12peso'!R456*'12var'!R456/100</f>
        <v>-2.7750000000000002E-4</v>
      </c>
      <c r="S456" s="85">
        <f>'12peso'!S456*'12var'!S456/100</f>
        <v>6.6428999999999989E-4</v>
      </c>
      <c r="T456" s="85">
        <f>'12peso'!T456*'12var'!T456/100</f>
        <v>-4.4712000000000002E-4</v>
      </c>
      <c r="U456" s="85">
        <f>'12peso'!U456*'12var'!U456/100</f>
        <v>6.9503999999999996E-4</v>
      </c>
      <c r="V456" s="85">
        <f>'12peso'!V456*'12var'!V456/100</f>
        <v>-5.9514000000000008E-4</v>
      </c>
      <c r="W456" s="85">
        <f>'12peso'!W456*'12var'!W456/100</f>
        <v>-1.4579800000000002E-3</v>
      </c>
      <c r="X456" s="85">
        <f>'12peso'!X456*'12var'!X456/100</f>
        <v>1.0399999999999999E-5</v>
      </c>
      <c r="Y456" s="85">
        <f>'12peso'!Y456*'12var'!Y456/100</f>
        <v>-1.9151100000000002E-3</v>
      </c>
      <c r="Z456" s="85">
        <f>'12peso'!Z456*'12var'!Z456/100</f>
        <v>3.2369999999999995E-4</v>
      </c>
      <c r="AA456" s="85">
        <f>'12peso'!AA456*'12var'!AA456/100</f>
        <v>3.2064000000000002E-4</v>
      </c>
      <c r="AB456" s="85">
        <f>'12peso'!AB456*'12var'!AB456/100</f>
        <v>-4.3760999999999995E-4</v>
      </c>
      <c r="AC456" s="85">
        <f>'12peso'!AC456*'12var'!AC456/100</f>
        <v>-8.9459999999999987E-5</v>
      </c>
      <c r="AD456" s="85">
        <f>'12peso'!AD456*'12var'!AD456/100</f>
        <v>-1.8240999999999996E-4</v>
      </c>
      <c r="AE456" s="85">
        <f>'12peso'!AE456*'12var'!AE456/100</f>
        <v>2.9828999999999999E-4</v>
      </c>
      <c r="AF456" s="85">
        <f>'12peso'!AF456*'12var'!AF456/100</f>
        <v>3.792E-4</v>
      </c>
      <c r="AG456" s="85">
        <f>'12peso'!AG456*'12var'!AG456/100</f>
        <v>1.0100999999999998E-4</v>
      </c>
      <c r="AH456" s="85">
        <f>'12peso'!AH456*'12var'!AH456/100</f>
        <v>2.8739999999999999E-5</v>
      </c>
      <c r="AI456" s="85">
        <f>'12peso'!AI456*'12var'!AI456/100</f>
        <v>1.2540000000000001E-3</v>
      </c>
      <c r="AJ456" s="85">
        <f>'12peso'!AJ456*'12var'!AJ456/100</f>
        <v>7.3083999999999996E-4</v>
      </c>
      <c r="AK456" s="85">
        <f>'12peso'!AK456*'12var'!AK456/100</f>
        <v>5.733E-4</v>
      </c>
      <c r="AL456" s="85">
        <f>'12peso'!AL456*'12var'!AL456/100</f>
        <v>9.6134999999999981E-4</v>
      </c>
      <c r="AM456" s="85">
        <f>'12peso'!AM456*'12var'!AM456/100</f>
        <v>-1.006E-5</v>
      </c>
      <c r="AN456" s="85">
        <f>'12peso'!AN456*'12var'!AN456/100</f>
        <v>3.8577000000000001E-4</v>
      </c>
    </row>
    <row r="457" spans="1:40" x14ac:dyDescent="0.25">
      <c r="A457" s="64" t="str">
        <f>'12peso'!A457</f>
        <v>nc</v>
      </c>
      <c r="B457" s="64" t="str">
        <f>'12peso'!B457</f>
        <v>s</v>
      </c>
      <c r="C457" s="64" t="str">
        <f>'12peso'!C457</f>
        <v>s</v>
      </c>
      <c r="D457" s="64"/>
      <c r="E457" s="90">
        <f>'12peso'!E457</f>
        <v>7203003</v>
      </c>
      <c r="F457" s="88">
        <f>'12peso'!F457</f>
        <v>7203003</v>
      </c>
      <c r="G457" s="39" t="str">
        <f>'12peso'!G457</f>
        <v>Revelação e cópia</v>
      </c>
      <c r="H457" s="85">
        <f>'12peso'!H457*'12var'!H457/100</f>
        <v>1.2852000000000002E-4</v>
      </c>
      <c r="I457" s="85">
        <f>'12peso'!I457*'12var'!I457/100</f>
        <v>-4.0460000000000009E-5</v>
      </c>
      <c r="J457" s="85">
        <f>'12peso'!J457*'12var'!J457/100</f>
        <v>6.8729999999999987E-5</v>
      </c>
      <c r="K457" s="85">
        <f>'12peso'!K457*'12var'!K457/100</f>
        <v>5.9249999999999997E-5</v>
      </c>
      <c r="L457" s="85">
        <f>'12peso'!L457*'12var'!L457/100</f>
        <v>5.2156000000000001E-4</v>
      </c>
      <c r="M457" s="85">
        <f>'12peso'!M457*'12var'!M457/100</f>
        <v>4.704E-4</v>
      </c>
      <c r="N457" s="85">
        <f>'12peso'!N457*'12var'!N457/100</f>
        <v>4.1650000000000003E-5</v>
      </c>
      <c r="O457" s="85">
        <f>'12peso'!O457*'12var'!O457/100</f>
        <v>5.4412000000000004E-4</v>
      </c>
      <c r="P457" s="85">
        <f>'12peso'!P457*'12var'!P457/100</f>
        <v>-1.2449999999999999E-5</v>
      </c>
      <c r="Q457" s="85">
        <f>'12peso'!Q457*'12var'!Q457/100</f>
        <v>2.4947000000000001E-4</v>
      </c>
      <c r="R457" s="85">
        <f>'12peso'!R457*'12var'!R457/100</f>
        <v>2.728E-5</v>
      </c>
      <c r="S457" s="85">
        <f>'12peso'!S457*'12var'!S457/100</f>
        <v>1.9266000000000002E-4</v>
      </c>
      <c r="T457" s="85">
        <f>'12peso'!T457*'12var'!T457/100</f>
        <v>-2.1982999999999999E-4</v>
      </c>
      <c r="U457" s="85">
        <f>'12peso'!U457*'12var'!U457/100</f>
        <v>2.7829999999999999E-4</v>
      </c>
      <c r="V457" s="85">
        <f>'12peso'!V457*'12var'!V457/100</f>
        <v>2.8303999999999997E-4</v>
      </c>
      <c r="W457" s="85">
        <f>'12peso'!W457*'12var'!W457/100</f>
        <v>2.8909999999999998E-4</v>
      </c>
      <c r="X457" s="85">
        <f>'12peso'!X457*'12var'!X457/100</f>
        <v>-3.5320999999999996E-4</v>
      </c>
      <c r="Y457" s="85">
        <f>'12peso'!Y457*'12var'!Y457/100</f>
        <v>1.5003999999999999E-4</v>
      </c>
      <c r="Z457" s="85">
        <f>'12peso'!Z457*'12var'!Z457/100</f>
        <v>2.6244000000000001E-4</v>
      </c>
      <c r="AA457" s="85">
        <f>'12peso'!AA457*'12var'!AA457/100</f>
        <v>-7.6260000000000005E-5</v>
      </c>
      <c r="AB457" s="85">
        <f>'12peso'!AB457*'12var'!AB457/100</f>
        <v>1.4210000000000001E-4</v>
      </c>
      <c r="AC457" s="85">
        <f>'12peso'!AC457*'12var'!AC457/100</f>
        <v>3.0135000000000003E-4</v>
      </c>
      <c r="AD457" s="85">
        <f>'12peso'!AD457*'12var'!AD457/100</f>
        <v>2.7169999999999999E-5</v>
      </c>
      <c r="AE457" s="85">
        <f>'12peso'!AE457*'12var'!AE457/100</f>
        <v>1.1561999999999999E-4</v>
      </c>
      <c r="AF457" s="85">
        <f>'12peso'!AF457*'12var'!AF457/100</f>
        <v>2.6768000000000001E-4</v>
      </c>
      <c r="AG457" s="85">
        <f>'12peso'!AG457*'12var'!AG457/100</f>
        <v>2.1690000000000001E-4</v>
      </c>
      <c r="AH457" s="85">
        <f>'12peso'!AH457*'12var'!AH457/100</f>
        <v>1.2050000000000002E-5</v>
      </c>
      <c r="AI457" s="85">
        <f>'12peso'!AI457*'12var'!AI457/100</f>
        <v>-1.0755000000000001E-4</v>
      </c>
      <c r="AJ457" s="85">
        <f>'12peso'!AJ457*'12var'!AJ457/100</f>
        <v>3.4128000000000001E-4</v>
      </c>
      <c r="AK457" s="85">
        <f>'12peso'!AK457*'12var'!AK457/100</f>
        <v>2.7245999999999998E-4</v>
      </c>
      <c r="AL457" s="85">
        <f>'12peso'!AL457*'12var'!AL457/100</f>
        <v>5.664E-4</v>
      </c>
      <c r="AM457" s="85">
        <f>'12peso'!AM457*'12var'!AM457/100</f>
        <v>1.3038000000000001E-4</v>
      </c>
      <c r="AN457" s="85">
        <f>'12peso'!AN457*'12var'!AN457/100</f>
        <v>1.7537E-4</v>
      </c>
    </row>
    <row r="458" spans="1:40" x14ac:dyDescent="0.25">
      <c r="A458" s="64">
        <f>'12peso'!A458</f>
        <v>0</v>
      </c>
      <c r="B458" s="64">
        <f>'12peso'!B458</f>
        <v>0</v>
      </c>
      <c r="C458" s="64">
        <f>'12peso'!C458</f>
        <v>0</v>
      </c>
      <c r="D458" s="64"/>
      <c r="E458" s="113">
        <f>'12peso'!E458</f>
        <v>8000000</v>
      </c>
      <c r="F458" s="111">
        <f>'12peso'!F458</f>
        <v>8</v>
      </c>
      <c r="G458" s="112" t="str">
        <f>'12peso'!G458</f>
        <v>Educação</v>
      </c>
      <c r="H458" s="85">
        <f>'12peso'!H458*'12var'!H458/100</f>
        <v>1.705665E-2</v>
      </c>
      <c r="I458" s="85">
        <f>'12peso'!I458*'12var'!I458/100</f>
        <v>0.24534110000000001</v>
      </c>
      <c r="J458" s="85">
        <f>'12peso'!J458*'12var'!J458/100</f>
        <v>2.4784380000000002E-2</v>
      </c>
      <c r="K458" s="85">
        <f>'12peso'!K458*'12var'!K458/100</f>
        <v>1.8420400000000001E-3</v>
      </c>
      <c r="L458" s="85">
        <f>'12peso'!L458*'12var'!L458/100</f>
        <v>-4.5776000000000004E-4</v>
      </c>
      <c r="M458" s="85">
        <f>'12peso'!M458*'12var'!M458/100</f>
        <v>2.7368399999999999E-3</v>
      </c>
      <c r="N458" s="85">
        <f>'12peso'!N458*'12var'!N458/100</f>
        <v>5.4725999999999993E-3</v>
      </c>
      <c r="O458" s="85">
        <f>'12peso'!O458*'12var'!O458/100</f>
        <v>2.3185109999999998E-2</v>
      </c>
      <c r="P458" s="85">
        <f>'12peso'!P458*'12var'!P458/100</f>
        <v>4.5512E-3</v>
      </c>
      <c r="Q458" s="85">
        <f>'12peso'!Q458*'12var'!Q458/100</f>
        <v>2.2648999999999998E-3</v>
      </c>
      <c r="R458" s="85">
        <f>'12peso'!R458*'12var'!R458/100</f>
        <v>2.2525499999999999E-3</v>
      </c>
      <c r="S458" s="85">
        <f>'12peso'!S458*'12var'!S458/100</f>
        <v>8.5138999999999996E-3</v>
      </c>
      <c r="T458" s="85">
        <f>'12peso'!T458*'12var'!T458/100</f>
        <v>1.558935E-2</v>
      </c>
      <c r="U458" s="85">
        <f>'12peso'!U458*'12var'!U458/100</f>
        <v>0.23929020000000001</v>
      </c>
      <c r="V458" s="85">
        <f>'12peso'!V458*'12var'!V458/100</f>
        <v>2.6000800000000001E-2</v>
      </c>
      <c r="W458" s="85">
        <f>'12peso'!W458*'12var'!W458/100</f>
        <v>4.6472000000000006E-3</v>
      </c>
      <c r="X458" s="85">
        <f>'12peso'!X458*'12var'!X458/100</f>
        <v>2.7757799999999998E-3</v>
      </c>
      <c r="Y458" s="85">
        <f>'12peso'!Y458*'12var'!Y458/100</f>
        <v>8.3019599999999989E-3</v>
      </c>
      <c r="Z458" s="85">
        <f>'12peso'!Z458*'12var'!Z458/100</f>
        <v>5.0692399999999992E-3</v>
      </c>
      <c r="AA458" s="85">
        <f>'12peso'!AA458*'12var'!AA458/100</f>
        <v>3.0901739999999997E-2</v>
      </c>
      <c r="AB458" s="85">
        <f>'12peso'!AB458*'12var'!AB458/100</f>
        <v>5.55852E-3</v>
      </c>
      <c r="AC458" s="85">
        <f>'12peso'!AC458*'12var'!AC458/100</f>
        <v>4.1590799999999999E-3</v>
      </c>
      <c r="AD458" s="85">
        <f>'12peso'!AD458*'12var'!AD458/100</f>
        <v>3.6792799999999996E-3</v>
      </c>
      <c r="AE458" s="85">
        <f>'12peso'!AE458*'12var'!AE458/100</f>
        <v>2.2890500000000004E-3</v>
      </c>
      <c r="AF458" s="85">
        <f>'12peso'!AF458*'12var'!AF458/100</f>
        <v>2.5669379999999999E-2</v>
      </c>
      <c r="AG458" s="85">
        <f>'12peso'!AG458*'12var'!AG458/100</f>
        <v>0.26890670999999999</v>
      </c>
      <c r="AH458" s="85">
        <f>'12peso'!AH458*'12var'!AH458/100</f>
        <v>2.511882E-2</v>
      </c>
      <c r="AI458" s="85">
        <f>'12peso'!AI458*'12var'!AI458/100</f>
        <v>1.4163299999999997E-3</v>
      </c>
      <c r="AJ458" s="85">
        <f>'12peso'!AJ458*'12var'!AJ458/100</f>
        <v>6.0996000000000002E-3</v>
      </c>
      <c r="AK458" s="85">
        <f>'12peso'!AK458*'12var'!AK458/100</f>
        <v>9.3547999999999993E-4</v>
      </c>
      <c r="AL458" s="85">
        <f>'12peso'!AL458*'12var'!AL458/100</f>
        <v>1.8638400000000003E-3</v>
      </c>
      <c r="AM458" s="85">
        <f>'12peso'!AM458*'12var'!AM458/100</f>
        <v>2.0042299999999999E-2</v>
      </c>
      <c r="AN458" s="85">
        <f>'12peso'!AN458*'12var'!AN458/100</f>
        <v>8.4041999999999988E-3</v>
      </c>
    </row>
    <row r="459" spans="1:40" x14ac:dyDescent="0.25">
      <c r="A459" s="64">
        <f>'12peso'!A459</f>
        <v>0</v>
      </c>
      <c r="B459" s="64">
        <f>'12peso'!B459</f>
        <v>0</v>
      </c>
      <c r="C459" s="64">
        <f>'12peso'!C459</f>
        <v>0</v>
      </c>
      <c r="D459" s="64"/>
      <c r="E459" s="113">
        <f>'12peso'!E459</f>
        <v>8100000</v>
      </c>
      <c r="F459" s="114">
        <f>'12peso'!F459</f>
        <v>81</v>
      </c>
      <c r="G459" s="99" t="str">
        <f>'12peso'!G459</f>
        <v>Cursos, leitura e papelaria</v>
      </c>
      <c r="H459" s="85">
        <f>'12peso'!H459*'12var'!H459/100</f>
        <v>1.705665E-2</v>
      </c>
      <c r="I459" s="85">
        <f>'12peso'!I459*'12var'!I459/100</f>
        <v>0.24534110000000001</v>
      </c>
      <c r="J459" s="85">
        <f>'12peso'!J459*'12var'!J459/100</f>
        <v>2.4784380000000002E-2</v>
      </c>
      <c r="K459" s="85">
        <f>'12peso'!K459*'12var'!K459/100</f>
        <v>1.8420400000000001E-3</v>
      </c>
      <c r="L459" s="85">
        <f>'12peso'!L459*'12var'!L459/100</f>
        <v>-4.5776000000000004E-4</v>
      </c>
      <c r="M459" s="85">
        <f>'12peso'!M459*'12var'!M459/100</f>
        <v>2.7368399999999999E-3</v>
      </c>
      <c r="N459" s="85">
        <f>'12peso'!N459*'12var'!N459/100</f>
        <v>5.4725999999999993E-3</v>
      </c>
      <c r="O459" s="85">
        <f>'12peso'!O459*'12var'!O459/100</f>
        <v>2.3185109999999998E-2</v>
      </c>
      <c r="P459" s="85">
        <f>'12peso'!P459*'12var'!P459/100</f>
        <v>4.5512E-3</v>
      </c>
      <c r="Q459" s="85">
        <f>'12peso'!Q459*'12var'!Q459/100</f>
        <v>2.2648999999999998E-3</v>
      </c>
      <c r="R459" s="85">
        <f>'12peso'!R459*'12var'!R459/100</f>
        <v>2.2525499999999999E-3</v>
      </c>
      <c r="S459" s="85">
        <f>'12peso'!S459*'12var'!S459/100</f>
        <v>8.5138999999999996E-3</v>
      </c>
      <c r="T459" s="85">
        <f>'12peso'!T459*'12var'!T459/100</f>
        <v>1.558935E-2</v>
      </c>
      <c r="U459" s="85">
        <f>'12peso'!U459*'12var'!U459/100</f>
        <v>0.23929020000000001</v>
      </c>
      <c r="V459" s="85">
        <f>'12peso'!V459*'12var'!V459/100</f>
        <v>2.6000800000000001E-2</v>
      </c>
      <c r="W459" s="85">
        <f>'12peso'!W459*'12var'!W459/100</f>
        <v>4.6472000000000006E-3</v>
      </c>
      <c r="X459" s="85">
        <f>'12peso'!X459*'12var'!X459/100</f>
        <v>2.7757799999999998E-3</v>
      </c>
      <c r="Y459" s="85">
        <f>'12peso'!Y459*'12var'!Y459/100</f>
        <v>8.3019599999999989E-3</v>
      </c>
      <c r="Z459" s="85">
        <f>'12peso'!Z459*'12var'!Z459/100</f>
        <v>5.0692399999999992E-3</v>
      </c>
      <c r="AA459" s="85">
        <f>'12peso'!AA459*'12var'!AA459/100</f>
        <v>3.0901739999999997E-2</v>
      </c>
      <c r="AB459" s="85">
        <f>'12peso'!AB459*'12var'!AB459/100</f>
        <v>5.55852E-3</v>
      </c>
      <c r="AC459" s="85">
        <f>'12peso'!AC459*'12var'!AC459/100</f>
        <v>4.1590799999999999E-3</v>
      </c>
      <c r="AD459" s="85">
        <f>'12peso'!AD459*'12var'!AD459/100</f>
        <v>3.6792799999999996E-3</v>
      </c>
      <c r="AE459" s="85">
        <f>'12peso'!AE459*'12var'!AE459/100</f>
        <v>2.2890500000000004E-3</v>
      </c>
      <c r="AF459" s="85">
        <f>'12peso'!AF459*'12var'!AF459/100</f>
        <v>2.5669379999999999E-2</v>
      </c>
      <c r="AG459" s="85">
        <f>'12peso'!AG459*'12var'!AG459/100</f>
        <v>0.26890670999999999</v>
      </c>
      <c r="AH459" s="85">
        <f>'12peso'!AH459*'12var'!AH459/100</f>
        <v>2.511882E-2</v>
      </c>
      <c r="AI459" s="85">
        <f>'12peso'!AI459*'12var'!AI459/100</f>
        <v>1.4163299999999997E-3</v>
      </c>
      <c r="AJ459" s="85">
        <f>'12peso'!AJ459*'12var'!AJ459/100</f>
        <v>6.0996000000000002E-3</v>
      </c>
      <c r="AK459" s="85">
        <f>'12peso'!AK459*'12var'!AK459/100</f>
        <v>9.3547999999999993E-4</v>
      </c>
      <c r="AL459" s="85">
        <f>'12peso'!AL459*'12var'!AL459/100</f>
        <v>1.8638400000000003E-3</v>
      </c>
      <c r="AM459" s="85">
        <f>'12peso'!AM459*'12var'!AM459/100</f>
        <v>2.0042299999999999E-2</v>
      </c>
      <c r="AN459" s="85">
        <f>'12peso'!AN459*'12var'!AN459/100</f>
        <v>8.4041999999999988E-3</v>
      </c>
    </row>
    <row r="460" spans="1:40" x14ac:dyDescent="0.25">
      <c r="A460" s="64">
        <f>'12peso'!A460</f>
        <v>0</v>
      </c>
      <c r="B460" s="64">
        <f>'12peso'!B460</f>
        <v>0</v>
      </c>
      <c r="C460" s="64">
        <f>'12peso'!C460</f>
        <v>0</v>
      </c>
      <c r="D460" s="64"/>
      <c r="E460" s="113">
        <f>'12peso'!E460</f>
        <v>8101000</v>
      </c>
      <c r="F460" s="114">
        <f>'12peso'!F460</f>
        <v>8101</v>
      </c>
      <c r="G460" s="99" t="str">
        <f>'12peso'!G460</f>
        <v>Cursos regulares</v>
      </c>
      <c r="H460" s="85">
        <f>'12peso'!H460*'12var'!H460/100</f>
        <v>9.6355E-3</v>
      </c>
      <c r="I460" s="85">
        <f>'12peso'!I460*'12var'!I460/100</f>
        <v>0.19038789</v>
      </c>
      <c r="J460" s="85">
        <f>'12peso'!J460*'12var'!J460/100</f>
        <v>1.725455E-2</v>
      </c>
      <c r="K460" s="85">
        <f>'12peso'!K460*'12var'!K460/100</f>
        <v>1.7614799999999999E-3</v>
      </c>
      <c r="L460" s="85">
        <f>'12peso'!L460*'12var'!L460/100</f>
        <v>0</v>
      </c>
      <c r="M460" s="85">
        <f>'12peso'!M460*'12var'!M460/100</f>
        <v>0</v>
      </c>
      <c r="N460" s="85">
        <f>'12peso'!N460*'12var'!N460/100</f>
        <v>0</v>
      </c>
      <c r="O460" s="85">
        <f>'12peso'!O460*'12var'!O460/100</f>
        <v>9.261440000000001E-3</v>
      </c>
      <c r="P460" s="85">
        <f>'12peso'!P460*'12var'!P460/100</f>
        <v>0</v>
      </c>
      <c r="Q460" s="85">
        <f>'12peso'!Q460*'12var'!Q460/100</f>
        <v>0</v>
      </c>
      <c r="R460" s="85">
        <f>'12peso'!R460*'12var'!R460/100</f>
        <v>0</v>
      </c>
      <c r="S460" s="85">
        <f>'12peso'!S460*'12var'!S460/100</f>
        <v>0</v>
      </c>
      <c r="T460" s="85">
        <f>'12peso'!T460*'12var'!T460/100</f>
        <v>5.9222099999999998E-3</v>
      </c>
      <c r="U460" s="85">
        <f>'12peso'!U460*'12var'!U460/100</f>
        <v>0.19359056000000002</v>
      </c>
      <c r="V460" s="85">
        <f>'12peso'!V460*'12var'!V460/100</f>
        <v>1.1908799999999999E-2</v>
      </c>
      <c r="W460" s="85">
        <f>'12peso'!W460*'12var'!W460/100</f>
        <v>1.48755E-3</v>
      </c>
      <c r="X460" s="85">
        <f>'12peso'!X460*'12var'!X460/100</f>
        <v>0</v>
      </c>
      <c r="Y460" s="85">
        <f>'12peso'!Y460*'12var'!Y460/100</f>
        <v>0</v>
      </c>
      <c r="Z460" s="85">
        <f>'12peso'!Z460*'12var'!Z460/100</f>
        <v>0</v>
      </c>
      <c r="AA460" s="85">
        <f>'12peso'!AA460*'12var'!AA460/100</f>
        <v>1.6470160000000001E-2</v>
      </c>
      <c r="AB460" s="85">
        <f>'12peso'!AB460*'12var'!AB460/100</f>
        <v>0</v>
      </c>
      <c r="AC460" s="85">
        <f>'12peso'!AC460*'12var'!AC460/100</f>
        <v>0</v>
      </c>
      <c r="AD460" s="85">
        <f>'12peso'!AD460*'12var'!AD460/100</f>
        <v>0</v>
      </c>
      <c r="AE460" s="85">
        <f>'12peso'!AE460*'12var'!AE460/100</f>
        <v>0</v>
      </c>
      <c r="AF460" s="85">
        <f>'12peso'!AF460*'12var'!AF460/100</f>
        <v>1.0281240000000001E-2</v>
      </c>
      <c r="AG460" s="85">
        <f>'12peso'!AG460*'12var'!AG460/100</f>
        <v>0.21777819999999998</v>
      </c>
      <c r="AH460" s="85">
        <f>'12peso'!AH460*'12var'!AH460/100</f>
        <v>1.4013900000000001E-2</v>
      </c>
      <c r="AI460" s="85">
        <f>'12peso'!AI460*'12var'!AI460/100</f>
        <v>1.8195599999999998E-3</v>
      </c>
      <c r="AJ460" s="85">
        <f>'12peso'!AJ460*'12var'!AJ460/100</f>
        <v>0</v>
      </c>
      <c r="AK460" s="85">
        <f>'12peso'!AK460*'12var'!AK460/100</f>
        <v>0</v>
      </c>
      <c r="AL460" s="85">
        <f>'12peso'!AL460*'12var'!AL460/100</f>
        <v>0</v>
      </c>
      <c r="AM460" s="85">
        <f>'12peso'!AM460*'12var'!AM460/100</f>
        <v>7.7713999999999995E-3</v>
      </c>
      <c r="AN460" s="85">
        <f>'12peso'!AN460*'12var'!AN460/100</f>
        <v>0</v>
      </c>
    </row>
    <row r="461" spans="1:40" x14ac:dyDescent="0.25">
      <c r="A461" s="64" t="str">
        <f>'12peso'!A461</f>
        <v>nc</v>
      </c>
      <c r="B461" s="64" t="str">
        <f>'12peso'!B461</f>
        <v>s</v>
      </c>
      <c r="C461" s="64" t="str">
        <f>'12peso'!C461</f>
        <v>s</v>
      </c>
      <c r="D461" s="64"/>
      <c r="E461" s="90">
        <f>'12peso'!E461</f>
        <v>8101001</v>
      </c>
      <c r="F461" s="88">
        <f>'12peso'!F461</f>
        <v>8101001</v>
      </c>
      <c r="G461" s="39" t="str">
        <f>'12peso'!G461</f>
        <v>Creche</v>
      </c>
      <c r="H461" s="85">
        <f>'12peso'!H461*'12var'!H461/100</f>
        <v>3.9149999999999998E-4</v>
      </c>
      <c r="I461" s="85">
        <f>'12peso'!I461*'12var'!I461/100</f>
        <v>3.7025999999999997E-4</v>
      </c>
      <c r="J461" s="85">
        <f>'12peso'!J461*'12var'!J461/100</f>
        <v>0</v>
      </c>
      <c r="K461" s="85">
        <f>'12peso'!K461*'12var'!K461/100</f>
        <v>0</v>
      </c>
      <c r="L461" s="85">
        <f>'12peso'!L461*'12var'!L461/100</f>
        <v>0</v>
      </c>
      <c r="M461" s="85">
        <f>'12peso'!M461*'12var'!M461/100</f>
        <v>0</v>
      </c>
      <c r="N461" s="85">
        <f>'12peso'!N461*'12var'!N461/100</f>
        <v>0</v>
      </c>
      <c r="O461" s="85">
        <f>'12peso'!O461*'12var'!O461/100</f>
        <v>4.0544999999999996E-4</v>
      </c>
      <c r="P461" s="85">
        <f>'12peso'!P461*'12var'!P461/100</f>
        <v>0</v>
      </c>
      <c r="Q461" s="85">
        <f>'12peso'!Q461*'12var'!Q461/100</f>
        <v>0</v>
      </c>
      <c r="R461" s="85">
        <f>'12peso'!R461*'12var'!R461/100</f>
        <v>0</v>
      </c>
      <c r="S461" s="85">
        <f>'12peso'!S461*'12var'!S461/100</f>
        <v>0</v>
      </c>
      <c r="T461" s="85">
        <f>'12peso'!T461*'12var'!T461/100</f>
        <v>3.8402999999999994E-4</v>
      </c>
      <c r="U461" s="85">
        <f>'12peso'!U461*'12var'!U461/100</f>
        <v>3.3790000000000003E-4</v>
      </c>
      <c r="V461" s="85">
        <f>'12peso'!V461*'12var'!V461/100</f>
        <v>0</v>
      </c>
      <c r="W461" s="85">
        <f>'12peso'!W461*'12var'!W461/100</f>
        <v>0</v>
      </c>
      <c r="X461" s="85">
        <f>'12peso'!X461*'12var'!X461/100</f>
        <v>0</v>
      </c>
      <c r="Y461" s="85">
        <f>'12peso'!Y461*'12var'!Y461/100</f>
        <v>0</v>
      </c>
      <c r="Z461" s="85">
        <f>'12peso'!Z461*'12var'!Z461/100</f>
        <v>0</v>
      </c>
      <c r="AA461" s="85">
        <f>'12peso'!AA461*'12var'!AA461/100</f>
        <v>7.9091999999999997E-4</v>
      </c>
      <c r="AB461" s="85">
        <f>'12peso'!AB461*'12var'!AB461/100</f>
        <v>0</v>
      </c>
      <c r="AC461" s="85">
        <f>'12peso'!AC461*'12var'!AC461/100</f>
        <v>0</v>
      </c>
      <c r="AD461" s="85">
        <f>'12peso'!AD461*'12var'!AD461/100</f>
        <v>0</v>
      </c>
      <c r="AE461" s="85">
        <f>'12peso'!AE461*'12var'!AE461/100</f>
        <v>0</v>
      </c>
      <c r="AF461" s="85">
        <f>'12peso'!AF461*'12var'!AF461/100</f>
        <v>9.8580000000000008E-5</v>
      </c>
      <c r="AG461" s="85">
        <f>'12peso'!AG461*'12var'!AG461/100</f>
        <v>2.1465000000000001E-4</v>
      </c>
      <c r="AH461" s="85">
        <f>'12peso'!AH461*'12var'!AH461/100</f>
        <v>0</v>
      </c>
      <c r="AI461" s="85">
        <f>'12peso'!AI461*'12var'!AI461/100</f>
        <v>0</v>
      </c>
      <c r="AJ461" s="85">
        <f>'12peso'!AJ461*'12var'!AJ461/100</f>
        <v>0</v>
      </c>
      <c r="AK461" s="85">
        <f>'12peso'!AK461*'12var'!AK461/100</f>
        <v>0</v>
      </c>
      <c r="AL461" s="85">
        <f>'12peso'!AL461*'12var'!AL461/100</f>
        <v>0</v>
      </c>
      <c r="AM461" s="85">
        <f>'12peso'!AM461*'12var'!AM461/100</f>
        <v>9.8903999999999984E-4</v>
      </c>
      <c r="AN461" s="85">
        <f>'12peso'!AN461*'12var'!AN461/100</f>
        <v>0</v>
      </c>
    </row>
    <row r="462" spans="1:40" x14ac:dyDescent="0.25">
      <c r="A462" s="64" t="str">
        <f>'12peso'!A462</f>
        <v>nc</v>
      </c>
      <c r="B462" s="64" t="str">
        <f>'12peso'!B462</f>
        <v>s</v>
      </c>
      <c r="C462" s="64" t="str">
        <f>'12peso'!C462</f>
        <v>s</v>
      </c>
      <c r="D462" s="64"/>
      <c r="E462" s="90">
        <f>'12peso'!E462</f>
        <v>8101002</v>
      </c>
      <c r="F462" s="88">
        <f>'12peso'!F462</f>
        <v>8101002</v>
      </c>
      <c r="G462" s="39" t="str">
        <f>'12peso'!G462</f>
        <v>Educação infantil</v>
      </c>
      <c r="H462" s="85">
        <f>'12peso'!H462*'12var'!H462/100</f>
        <v>4.0151999999999999E-4</v>
      </c>
      <c r="I462" s="85">
        <f>'12peso'!I462*'12var'!I462/100</f>
        <v>1.588651E-2</v>
      </c>
      <c r="J462" s="85">
        <f>'12peso'!J462*'12var'!J462/100</f>
        <v>1.74336E-3</v>
      </c>
      <c r="K462" s="85">
        <f>'12peso'!K462*'12var'!K462/100</f>
        <v>7.3200000000000004E-5</v>
      </c>
      <c r="L462" s="85">
        <f>'12peso'!L462*'12var'!L462/100</f>
        <v>0</v>
      </c>
      <c r="M462" s="85">
        <f>'12peso'!M462*'12var'!M462/100</f>
        <v>0</v>
      </c>
      <c r="N462" s="85">
        <f>'12peso'!N462*'12var'!N462/100</f>
        <v>0</v>
      </c>
      <c r="O462" s="85">
        <f>'12peso'!O462*'12var'!O462/100</f>
        <v>3.7862999999999992E-4</v>
      </c>
      <c r="P462" s="85">
        <f>'12peso'!P462*'12var'!P462/100</f>
        <v>0</v>
      </c>
      <c r="Q462" s="85">
        <f>'12peso'!Q462*'12var'!Q462/100</f>
        <v>0</v>
      </c>
      <c r="R462" s="85">
        <f>'12peso'!R462*'12var'!R462/100</f>
        <v>0</v>
      </c>
      <c r="S462" s="85">
        <f>'12peso'!S462*'12var'!S462/100</f>
        <v>0</v>
      </c>
      <c r="T462" s="85">
        <f>'12peso'!T462*'12var'!T462/100</f>
        <v>2.1035999999999998E-4</v>
      </c>
      <c r="U462" s="85">
        <f>'12peso'!U462*'12var'!U462/100</f>
        <v>1.490296E-2</v>
      </c>
      <c r="V462" s="85">
        <f>'12peso'!V462*'12var'!V462/100</f>
        <v>5.2584000000000007E-4</v>
      </c>
      <c r="W462" s="85">
        <f>'12peso'!W462*'12var'!W462/100</f>
        <v>9.3750000000000016E-5</v>
      </c>
      <c r="X462" s="85">
        <f>'12peso'!X462*'12var'!X462/100</f>
        <v>0</v>
      </c>
      <c r="Y462" s="85">
        <f>'12peso'!Y462*'12var'!Y462/100</f>
        <v>0</v>
      </c>
      <c r="Z462" s="85">
        <f>'12peso'!Z462*'12var'!Z462/100</f>
        <v>0</v>
      </c>
      <c r="AA462" s="85">
        <f>'12peso'!AA462*'12var'!AA462/100</f>
        <v>1.2964000000000001E-4</v>
      </c>
      <c r="AB462" s="85">
        <f>'12peso'!AB462*'12var'!AB462/100</f>
        <v>0</v>
      </c>
      <c r="AC462" s="85">
        <f>'12peso'!AC462*'12var'!AC462/100</f>
        <v>0</v>
      </c>
      <c r="AD462" s="85">
        <f>'12peso'!AD462*'12var'!AD462/100</f>
        <v>0</v>
      </c>
      <c r="AE462" s="85">
        <f>'12peso'!AE462*'12var'!AE462/100</f>
        <v>0</v>
      </c>
      <c r="AF462" s="85">
        <f>'12peso'!AF462*'12var'!AF462/100</f>
        <v>1.9657E-4</v>
      </c>
      <c r="AG462" s="85">
        <f>'12peso'!AG462*'12var'!AG462/100</f>
        <v>1.9978170000000003E-2</v>
      </c>
      <c r="AH462" s="85">
        <f>'12peso'!AH462*'12var'!AH462/100</f>
        <v>8.2487999999999995E-4</v>
      </c>
      <c r="AI462" s="85">
        <f>'12peso'!AI462*'12var'!AI462/100</f>
        <v>3.9079999999999999E-5</v>
      </c>
      <c r="AJ462" s="85">
        <f>'12peso'!AJ462*'12var'!AJ462/100</f>
        <v>0</v>
      </c>
      <c r="AK462" s="85">
        <f>'12peso'!AK462*'12var'!AK462/100</f>
        <v>0</v>
      </c>
      <c r="AL462" s="85">
        <f>'12peso'!AL462*'12var'!AL462/100</f>
        <v>0</v>
      </c>
      <c r="AM462" s="85">
        <f>'12peso'!AM462*'12var'!AM462/100</f>
        <v>1.7325000000000001E-4</v>
      </c>
      <c r="AN462" s="85">
        <f>'12peso'!AN462*'12var'!AN462/100</f>
        <v>0</v>
      </c>
    </row>
    <row r="463" spans="1:40" x14ac:dyDescent="0.25">
      <c r="A463" s="64" t="str">
        <f>'12peso'!A463</f>
        <v>nc</v>
      </c>
      <c r="B463" s="64" t="str">
        <f>'12peso'!B463</f>
        <v>s</v>
      </c>
      <c r="C463" s="64" t="str">
        <f>'12peso'!C463</f>
        <v>s</v>
      </c>
      <c r="D463" s="64"/>
      <c r="E463" s="90">
        <f>'12peso'!E463</f>
        <v>8101003</v>
      </c>
      <c r="F463" s="88">
        <f>'12peso'!F463</f>
        <v>8101003</v>
      </c>
      <c r="G463" s="39" t="str">
        <f>'12peso'!G463</f>
        <v>Ensino fundamental</v>
      </c>
      <c r="H463" s="85">
        <f>'12peso'!H463*'12var'!H463/100</f>
        <v>1.7547300000000001E-3</v>
      </c>
      <c r="I463" s="85">
        <f>'12peso'!I463*'12var'!I463/100</f>
        <v>5.4294020000000005E-2</v>
      </c>
      <c r="J463" s="85">
        <f>'12peso'!J463*'12var'!J463/100</f>
        <v>8.5952399999999988E-3</v>
      </c>
      <c r="K463" s="85">
        <f>'12peso'!K463*'12var'!K463/100</f>
        <v>3.5294999999999999E-4</v>
      </c>
      <c r="L463" s="85">
        <f>'12peso'!L463*'12var'!L463/100</f>
        <v>0</v>
      </c>
      <c r="M463" s="85">
        <f>'12peso'!M463*'12var'!M463/100</f>
        <v>0</v>
      </c>
      <c r="N463" s="85">
        <f>'12peso'!N463*'12var'!N463/100</f>
        <v>0</v>
      </c>
      <c r="O463" s="85">
        <f>'12peso'!O463*'12var'!O463/100</f>
        <v>5.5656E-4</v>
      </c>
      <c r="P463" s="85">
        <f>'12peso'!P463*'12var'!P463/100</f>
        <v>0</v>
      </c>
      <c r="Q463" s="85">
        <f>'12peso'!Q463*'12var'!Q463/100</f>
        <v>0</v>
      </c>
      <c r="R463" s="85">
        <f>'12peso'!R463*'12var'!R463/100</f>
        <v>0</v>
      </c>
      <c r="S463" s="85">
        <f>'12peso'!S463*'12var'!S463/100</f>
        <v>0</v>
      </c>
      <c r="T463" s="85">
        <f>'12peso'!T463*'12var'!T463/100</f>
        <v>9.4583999999999998E-4</v>
      </c>
      <c r="U463" s="85">
        <f>'12peso'!U463*'12var'!U463/100</f>
        <v>5.5601029999999989E-2</v>
      </c>
      <c r="V463" s="85">
        <f>'12peso'!V463*'12var'!V463/100</f>
        <v>2.9601999999999996E-3</v>
      </c>
      <c r="W463" s="85">
        <f>'12peso'!W463*'12var'!W463/100</f>
        <v>1.1544000000000001E-3</v>
      </c>
      <c r="X463" s="85">
        <f>'12peso'!X463*'12var'!X463/100</f>
        <v>0</v>
      </c>
      <c r="Y463" s="85">
        <f>'12peso'!Y463*'12var'!Y463/100</f>
        <v>0</v>
      </c>
      <c r="Z463" s="85">
        <f>'12peso'!Z463*'12var'!Z463/100</f>
        <v>0</v>
      </c>
      <c r="AA463" s="85">
        <f>'12peso'!AA463*'12var'!AA463/100</f>
        <v>8.5655999999999992E-4</v>
      </c>
      <c r="AB463" s="85">
        <f>'12peso'!AB463*'12var'!AB463/100</f>
        <v>0</v>
      </c>
      <c r="AC463" s="85">
        <f>'12peso'!AC463*'12var'!AC463/100</f>
        <v>0</v>
      </c>
      <c r="AD463" s="85">
        <f>'12peso'!AD463*'12var'!AD463/100</f>
        <v>0</v>
      </c>
      <c r="AE463" s="85">
        <f>'12peso'!AE463*'12var'!AE463/100</f>
        <v>0</v>
      </c>
      <c r="AF463" s="85">
        <f>'12peso'!AF463*'12var'!AF463/100</f>
        <v>1.1818400000000002E-3</v>
      </c>
      <c r="AG463" s="85">
        <f>'12peso'!AG463*'12var'!AG463/100</f>
        <v>6.8082580000000004E-2</v>
      </c>
      <c r="AH463" s="85">
        <f>'12peso'!AH463*'12var'!AH463/100</f>
        <v>4.7577599999999998E-3</v>
      </c>
      <c r="AI463" s="85">
        <f>'12peso'!AI463*'12var'!AI463/100</f>
        <v>8.2841000000000002E-4</v>
      </c>
      <c r="AJ463" s="85">
        <f>'12peso'!AJ463*'12var'!AJ463/100</f>
        <v>0</v>
      </c>
      <c r="AK463" s="85">
        <f>'12peso'!AK463*'12var'!AK463/100</f>
        <v>0</v>
      </c>
      <c r="AL463" s="85">
        <f>'12peso'!AL463*'12var'!AL463/100</f>
        <v>0</v>
      </c>
      <c r="AM463" s="85">
        <f>'12peso'!AM463*'12var'!AM463/100</f>
        <v>1.2624200000000002E-3</v>
      </c>
      <c r="AN463" s="85">
        <f>'12peso'!AN463*'12var'!AN463/100</f>
        <v>0</v>
      </c>
    </row>
    <row r="464" spans="1:40" x14ac:dyDescent="0.25">
      <c r="A464" s="64" t="str">
        <f>'12peso'!A464</f>
        <v>nc</v>
      </c>
      <c r="B464" s="64" t="str">
        <f>'12peso'!B464</f>
        <v>s</v>
      </c>
      <c r="C464" s="64" t="str">
        <f>'12peso'!C464</f>
        <v>s</v>
      </c>
      <c r="D464" s="64"/>
      <c r="E464" s="90">
        <f>'12peso'!E464</f>
        <v>8101004</v>
      </c>
      <c r="F464" s="88">
        <f>'12peso'!F464</f>
        <v>8101004</v>
      </c>
      <c r="G464" s="39" t="str">
        <f>'12peso'!G464</f>
        <v>Ensino médio</v>
      </c>
      <c r="H464" s="85">
        <f>'12peso'!H464*'12var'!H464/100</f>
        <v>6.2E-4</v>
      </c>
      <c r="I464" s="85">
        <f>'12peso'!I464*'12var'!I464/100</f>
        <v>2.7915519999999999E-2</v>
      </c>
      <c r="J464" s="85">
        <f>'12peso'!J464*'12var'!J464/100</f>
        <v>2.3792100000000001E-3</v>
      </c>
      <c r="K464" s="85">
        <f>'12peso'!K464*'12var'!K464/100</f>
        <v>6.7379999999999995E-5</v>
      </c>
      <c r="L464" s="85">
        <f>'12peso'!L464*'12var'!L464/100</f>
        <v>0</v>
      </c>
      <c r="M464" s="85">
        <f>'12peso'!M464*'12var'!M464/100</f>
        <v>0</v>
      </c>
      <c r="N464" s="85">
        <f>'12peso'!N464*'12var'!N464/100</f>
        <v>0</v>
      </c>
      <c r="O464" s="85">
        <f>'12peso'!O464*'12var'!O464/100</f>
        <v>5.6457000000000002E-4</v>
      </c>
      <c r="P464" s="85">
        <f>'12peso'!P464*'12var'!P464/100</f>
        <v>0</v>
      </c>
      <c r="Q464" s="85">
        <f>'12peso'!Q464*'12var'!Q464/100</f>
        <v>0</v>
      </c>
      <c r="R464" s="85">
        <f>'12peso'!R464*'12var'!R464/100</f>
        <v>0</v>
      </c>
      <c r="S464" s="85">
        <f>'12peso'!S464*'12var'!S464/100</f>
        <v>0</v>
      </c>
      <c r="T464" s="85">
        <f>'12peso'!T464*'12var'!T464/100</f>
        <v>2.5848000000000001E-4</v>
      </c>
      <c r="U464" s="85">
        <f>'12peso'!U464*'12var'!U464/100</f>
        <v>2.7082249999999995E-2</v>
      </c>
      <c r="V464" s="85">
        <f>'12peso'!V464*'12var'!V464/100</f>
        <v>2.3839499999999997E-3</v>
      </c>
      <c r="W464" s="85">
        <f>'12peso'!W464*'12var'!W464/100</f>
        <v>2.4241000000000003E-4</v>
      </c>
      <c r="X464" s="85">
        <f>'12peso'!X464*'12var'!X464/100</f>
        <v>0</v>
      </c>
      <c r="Y464" s="85">
        <f>'12peso'!Y464*'12var'!Y464/100</f>
        <v>0</v>
      </c>
      <c r="Z464" s="85">
        <f>'12peso'!Z464*'12var'!Z464/100</f>
        <v>0</v>
      </c>
      <c r="AA464" s="85">
        <f>'12peso'!AA464*'12var'!AA464/100</f>
        <v>2.0537999999999996E-4</v>
      </c>
      <c r="AB464" s="85">
        <f>'12peso'!AB464*'12var'!AB464/100</f>
        <v>0</v>
      </c>
      <c r="AC464" s="85">
        <f>'12peso'!AC464*'12var'!AC464/100</f>
        <v>0</v>
      </c>
      <c r="AD464" s="85">
        <f>'12peso'!AD464*'12var'!AD464/100</f>
        <v>0</v>
      </c>
      <c r="AE464" s="85">
        <f>'12peso'!AE464*'12var'!AE464/100</f>
        <v>0</v>
      </c>
      <c r="AF464" s="85">
        <f>'12peso'!AF464*'12var'!AF464/100</f>
        <v>3.2779999999999994E-4</v>
      </c>
      <c r="AG464" s="85">
        <f>'12peso'!AG464*'12var'!AG464/100</f>
        <v>3.1944769999999997E-2</v>
      </c>
      <c r="AH464" s="85">
        <f>'12peso'!AH464*'12var'!AH464/100</f>
        <v>1.4219999999999999E-3</v>
      </c>
      <c r="AI464" s="85">
        <f>'12peso'!AI464*'12var'!AI464/100</f>
        <v>1.0611000000000001E-4</v>
      </c>
      <c r="AJ464" s="85">
        <f>'12peso'!AJ464*'12var'!AJ464/100</f>
        <v>0</v>
      </c>
      <c r="AK464" s="85">
        <f>'12peso'!AK464*'12var'!AK464/100</f>
        <v>0</v>
      </c>
      <c r="AL464" s="85">
        <f>'12peso'!AL464*'12var'!AL464/100</f>
        <v>0</v>
      </c>
      <c r="AM464" s="85">
        <f>'12peso'!AM464*'12var'!AM464/100</f>
        <v>2.4409000000000003E-4</v>
      </c>
      <c r="AN464" s="85">
        <f>'12peso'!AN464*'12var'!AN464/100</f>
        <v>0</v>
      </c>
    </row>
    <row r="465" spans="1:40" x14ac:dyDescent="0.25">
      <c r="A465" s="64" t="str">
        <f>'12peso'!A465</f>
        <v>nc</v>
      </c>
      <c r="B465" s="64" t="str">
        <f>'12peso'!B465</f>
        <v>s</v>
      </c>
      <c r="C465" s="64" t="str">
        <f>'12peso'!C465</f>
        <v>s</v>
      </c>
      <c r="D465" s="64"/>
      <c r="E465" s="90">
        <f>'12peso'!E465</f>
        <v>8101005</v>
      </c>
      <c r="F465" s="88">
        <f>'12peso'!F465</f>
        <v>8101005</v>
      </c>
      <c r="G465" s="39" t="str">
        <f>'12peso'!G465</f>
        <v>Ensino superior</v>
      </c>
      <c r="H465" s="85">
        <f>'12peso'!H465*'12var'!H465/100</f>
        <v>6.5184299999999995E-3</v>
      </c>
      <c r="I465" s="85">
        <f>'12peso'!I465*'12var'!I465/100</f>
        <v>8.2334340000000006E-2</v>
      </c>
      <c r="J465" s="85">
        <f>'12peso'!J465*'12var'!J465/100</f>
        <v>3.5095199999999999E-3</v>
      </c>
      <c r="K465" s="85">
        <f>'12peso'!K465*'12var'!K465/100</f>
        <v>1.3165199999999998E-3</v>
      </c>
      <c r="L465" s="85">
        <f>'12peso'!L465*'12var'!L465/100</f>
        <v>0</v>
      </c>
      <c r="M465" s="85">
        <f>'12peso'!M465*'12var'!M465/100</f>
        <v>0</v>
      </c>
      <c r="N465" s="85">
        <f>'12peso'!N465*'12var'!N465/100</f>
        <v>0</v>
      </c>
      <c r="O465" s="85">
        <f>'12peso'!O465*'12var'!O465/100</f>
        <v>6.0584999999999988E-3</v>
      </c>
      <c r="P465" s="85">
        <f>'12peso'!P465*'12var'!P465/100</f>
        <v>0</v>
      </c>
      <c r="Q465" s="85">
        <f>'12peso'!Q465*'12var'!Q465/100</f>
        <v>0</v>
      </c>
      <c r="R465" s="85">
        <f>'12peso'!R465*'12var'!R465/100</f>
        <v>0</v>
      </c>
      <c r="S465" s="85">
        <f>'12peso'!S465*'12var'!S465/100</f>
        <v>0</v>
      </c>
      <c r="T465" s="85">
        <f>'12peso'!T465*'12var'!T465/100</f>
        <v>4.0826199999999995E-3</v>
      </c>
      <c r="U465" s="85">
        <f>'12peso'!U465*'12var'!U465/100</f>
        <v>8.7201310000000004E-2</v>
      </c>
      <c r="V465" s="85">
        <f>'12peso'!V465*'12var'!V465/100</f>
        <v>2.0689200000000001E-3</v>
      </c>
      <c r="W465" s="85">
        <f>'12peso'!W465*'12var'!W465/100</f>
        <v>0</v>
      </c>
      <c r="X465" s="85">
        <f>'12peso'!X465*'12var'!X465/100</f>
        <v>0</v>
      </c>
      <c r="Y465" s="85">
        <f>'12peso'!Y465*'12var'!Y465/100</f>
        <v>0</v>
      </c>
      <c r="Z465" s="85">
        <f>'12peso'!Z465*'12var'!Z465/100</f>
        <v>0</v>
      </c>
      <c r="AA465" s="85">
        <f>'12peso'!AA465*'12var'!AA465/100</f>
        <v>1.048176E-2</v>
      </c>
      <c r="AB465" s="85">
        <f>'12peso'!AB465*'12var'!AB465/100</f>
        <v>0</v>
      </c>
      <c r="AC465" s="85">
        <f>'12peso'!AC465*'12var'!AC465/100</f>
        <v>0</v>
      </c>
      <c r="AD465" s="85">
        <f>'12peso'!AD465*'12var'!AD465/100</f>
        <v>0</v>
      </c>
      <c r="AE465" s="85">
        <f>'12peso'!AE465*'12var'!AE465/100</f>
        <v>0</v>
      </c>
      <c r="AF465" s="85">
        <f>'12peso'!AF465*'12var'!AF465/100</f>
        <v>8.4611999999999986E-3</v>
      </c>
      <c r="AG465" s="85">
        <f>'12peso'!AG465*'12var'!AG465/100</f>
        <v>8.6623119999999998E-2</v>
      </c>
      <c r="AH465" s="85">
        <f>'12peso'!AH465*'12var'!AH465/100</f>
        <v>6.3945300000000007E-3</v>
      </c>
      <c r="AI465" s="85">
        <f>'12peso'!AI465*'12var'!AI465/100</f>
        <v>8.879999999999999E-4</v>
      </c>
      <c r="AJ465" s="85">
        <f>'12peso'!AJ465*'12var'!AJ465/100</f>
        <v>0</v>
      </c>
      <c r="AK465" s="85">
        <f>'12peso'!AK465*'12var'!AK465/100</f>
        <v>0</v>
      </c>
      <c r="AL465" s="85">
        <f>'12peso'!AL465*'12var'!AL465/100</f>
        <v>0</v>
      </c>
      <c r="AM465" s="85">
        <f>'12peso'!AM465*'12var'!AM465/100</f>
        <v>4.5216599999999994E-3</v>
      </c>
      <c r="AN465" s="85">
        <f>'12peso'!AN465*'12var'!AN465/100</f>
        <v>0</v>
      </c>
    </row>
    <row r="466" spans="1:40" x14ac:dyDescent="0.25">
      <c r="A466" s="64" t="str">
        <f>'12peso'!A466</f>
        <v>nc</v>
      </c>
      <c r="B466" s="64" t="str">
        <f>'12peso'!B466</f>
        <v>s</v>
      </c>
      <c r="C466" s="64" t="str">
        <f>'12peso'!C466</f>
        <v>s</v>
      </c>
      <c r="D466" s="64"/>
      <c r="E466" s="89">
        <f>'12peso'!E466</f>
        <v>9999999</v>
      </c>
      <c r="F466" s="88">
        <f>'12peso'!F466</f>
        <v>8101006</v>
      </c>
      <c r="G466" s="39" t="str">
        <f>'12peso'!G466</f>
        <v>Pós-graduação</v>
      </c>
      <c r="H466" s="85">
        <f>'12peso'!H466*'12var'!H466/100</f>
        <v>0</v>
      </c>
      <c r="I466" s="85">
        <f>'12peso'!I466*'12var'!I466/100</f>
        <v>9.5315600000000014E-3</v>
      </c>
      <c r="J466" s="85">
        <f>'12peso'!J466*'12var'!J466/100</f>
        <v>9.2480000000000004E-4</v>
      </c>
      <c r="K466" s="85">
        <f>'12peso'!K466*'12var'!K466/100</f>
        <v>0</v>
      </c>
      <c r="L466" s="85">
        <f>'12peso'!L466*'12var'!L466/100</f>
        <v>0</v>
      </c>
      <c r="M466" s="85">
        <f>'12peso'!M466*'12var'!M466/100</f>
        <v>0</v>
      </c>
      <c r="N466" s="85">
        <f>'12peso'!N466*'12var'!N466/100</f>
        <v>0</v>
      </c>
      <c r="O466" s="85">
        <f>'12peso'!O466*'12var'!O466/100</f>
        <v>1.2779200000000001E-3</v>
      </c>
      <c r="P466" s="85">
        <f>'12peso'!P466*'12var'!P466/100</f>
        <v>0</v>
      </c>
      <c r="Q466" s="85">
        <f>'12peso'!Q466*'12var'!Q466/100</f>
        <v>0</v>
      </c>
      <c r="R466" s="85">
        <f>'12peso'!R466*'12var'!R466/100</f>
        <v>0</v>
      </c>
      <c r="S466" s="85">
        <f>'12peso'!S466*'12var'!S466/100</f>
        <v>0</v>
      </c>
      <c r="T466" s="85">
        <f>'12peso'!T466*'12var'!T466/100</f>
        <v>1.115E-4</v>
      </c>
      <c r="U466" s="85">
        <f>'12peso'!U466*'12var'!U466/100</f>
        <v>8.5344599999999989E-3</v>
      </c>
      <c r="V466" s="85">
        <f>'12peso'!V466*'12var'!V466/100</f>
        <v>3.9934999999999997E-3</v>
      </c>
      <c r="W466" s="85">
        <f>'12peso'!W466*'12var'!W466/100</f>
        <v>6.9330000000000002E-5</v>
      </c>
      <c r="X466" s="85">
        <f>'12peso'!X466*'12var'!X466/100</f>
        <v>0</v>
      </c>
      <c r="Y466" s="85">
        <f>'12peso'!Y466*'12var'!Y466/100</f>
        <v>0</v>
      </c>
      <c r="Z466" s="85">
        <f>'12peso'!Z466*'12var'!Z466/100</f>
        <v>0</v>
      </c>
      <c r="AA466" s="85">
        <f>'12peso'!AA466*'12var'!AA466/100</f>
        <v>3.9284799999999998E-3</v>
      </c>
      <c r="AB466" s="85">
        <f>'12peso'!AB466*'12var'!AB466/100</f>
        <v>0</v>
      </c>
      <c r="AC466" s="85">
        <f>'12peso'!AC466*'12var'!AC466/100</f>
        <v>0</v>
      </c>
      <c r="AD466" s="85">
        <f>'12peso'!AD466*'12var'!AD466/100</f>
        <v>0</v>
      </c>
      <c r="AE466" s="85">
        <f>'12peso'!AE466*'12var'!AE466/100</f>
        <v>0</v>
      </c>
      <c r="AF466" s="85">
        <f>'12peso'!AF466*'12var'!AF466/100</f>
        <v>9.1240000000000001E-5</v>
      </c>
      <c r="AG466" s="85">
        <f>'12peso'!AG466*'12var'!AG466/100</f>
        <v>1.093658E-2</v>
      </c>
      <c r="AH466" s="85">
        <f>'12peso'!AH466*'12var'!AH466/100</f>
        <v>4.9580999999999996E-4</v>
      </c>
      <c r="AI466" s="85">
        <f>'12peso'!AI466*'12var'!AI466/100</f>
        <v>0</v>
      </c>
      <c r="AJ466" s="85">
        <f>'12peso'!AJ466*'12var'!AJ466/100</f>
        <v>0</v>
      </c>
      <c r="AK466" s="85">
        <f>'12peso'!AK466*'12var'!AK466/100</f>
        <v>0</v>
      </c>
      <c r="AL466" s="85">
        <f>'12peso'!AL466*'12var'!AL466/100</f>
        <v>0</v>
      </c>
      <c r="AM466" s="85">
        <f>'12peso'!AM466*'12var'!AM466/100</f>
        <v>6.0086000000000004E-4</v>
      </c>
      <c r="AN466" s="85">
        <f>'12peso'!AN466*'12var'!AN466/100</f>
        <v>0</v>
      </c>
    </row>
    <row r="467" spans="1:40" x14ac:dyDescent="0.25">
      <c r="A467" s="64">
        <f>'12peso'!A467</f>
        <v>0</v>
      </c>
      <c r="B467" s="64">
        <f>'12peso'!B467</f>
        <v>0</v>
      </c>
      <c r="C467" s="64">
        <f>'12peso'!C467</f>
        <v>0</v>
      </c>
      <c r="D467" s="64"/>
      <c r="E467" s="113">
        <f>'12peso'!E467</f>
        <v>8102000</v>
      </c>
      <c r="F467" s="114">
        <f>'12peso'!F467</f>
        <v>8102</v>
      </c>
      <c r="G467" s="99" t="str">
        <f>'12peso'!G467</f>
        <v>Leitura</v>
      </c>
      <c r="H467" s="85">
        <f>'12peso'!H467*'12var'!H467/100</f>
        <v>2.92188E-3</v>
      </c>
      <c r="I467" s="85">
        <f>'12peso'!I467*'12var'!I467/100</f>
        <v>1.2909900000000001E-3</v>
      </c>
      <c r="J467" s="85">
        <f>'12peso'!J467*'12var'!J467/100</f>
        <v>3.9186000000000001E-4</v>
      </c>
      <c r="K467" s="85">
        <f>'12peso'!K467*'12var'!K467/100</f>
        <v>5.5920000000000004E-4</v>
      </c>
      <c r="L467" s="85">
        <f>'12peso'!L467*'12var'!L467/100</f>
        <v>-8.3415000000000008E-4</v>
      </c>
      <c r="M467" s="85">
        <f>'12peso'!M467*'12var'!M467/100</f>
        <v>8.8543999999999993E-4</v>
      </c>
      <c r="N467" s="85">
        <f>'12peso'!N467*'12var'!N467/100</f>
        <v>3.1566599999999995E-3</v>
      </c>
      <c r="O467" s="85">
        <f>'12peso'!O467*'12var'!O467/100</f>
        <v>1.3308E-3</v>
      </c>
      <c r="P467" s="85">
        <f>'12peso'!P467*'12var'!P467/100</f>
        <v>0</v>
      </c>
      <c r="Q467" s="85">
        <f>'12peso'!Q467*'12var'!Q467/100</f>
        <v>-1.1006E-4</v>
      </c>
      <c r="R467" s="85">
        <f>'12peso'!R467*'12var'!R467/100</f>
        <v>5.4700000000000008E-5</v>
      </c>
      <c r="S467" s="85">
        <f>'12peso'!S467*'12var'!S467/100</f>
        <v>5.3846100000000006E-3</v>
      </c>
      <c r="T467" s="85">
        <f>'12peso'!T467*'12var'!T467/100</f>
        <v>5.3925299999999995E-3</v>
      </c>
      <c r="U467" s="85">
        <f>'12peso'!U467*'12var'!U467/100</f>
        <v>1.6910500000000001E-3</v>
      </c>
      <c r="V467" s="85">
        <f>'12peso'!V467*'12var'!V467/100</f>
        <v>1.30584E-3</v>
      </c>
      <c r="W467" s="85">
        <f>'12peso'!W467*'12var'!W467/100</f>
        <v>6.5147999999999996E-4</v>
      </c>
      <c r="X467" s="85">
        <f>'12peso'!X467*'12var'!X467/100</f>
        <v>2.8651800000000002E-3</v>
      </c>
      <c r="Y467" s="85">
        <f>'12peso'!Y467*'12var'!Y467/100</f>
        <v>5.4130000000000003E-3</v>
      </c>
      <c r="Z467" s="85">
        <f>'12peso'!Z467*'12var'!Z467/100</f>
        <v>2.0709999999999999E-3</v>
      </c>
      <c r="AA467" s="85">
        <f>'12peso'!AA467*'12var'!AA467/100</f>
        <v>1.5865899999999999E-3</v>
      </c>
      <c r="AB467" s="85">
        <f>'12peso'!AB467*'12var'!AB467/100</f>
        <v>2.1895999999999998E-4</v>
      </c>
      <c r="AC467" s="85">
        <f>'12peso'!AC467*'12var'!AC467/100</f>
        <v>8.1854999999999992E-4</v>
      </c>
      <c r="AD467" s="85">
        <f>'12peso'!AD467*'12var'!AD467/100</f>
        <v>1.3044E-3</v>
      </c>
      <c r="AE467" s="85">
        <f>'12peso'!AE467*'12var'!AE467/100</f>
        <v>9.2089000000000005E-4</v>
      </c>
      <c r="AF467" s="85">
        <f>'12peso'!AF467*'12var'!AF467/100</f>
        <v>8.6491800000000011E-3</v>
      </c>
      <c r="AG467" s="85">
        <f>'12peso'!AG467*'12var'!AG467/100</f>
        <v>2.4826199999999996E-3</v>
      </c>
      <c r="AH467" s="85">
        <f>'12peso'!AH467*'12var'!AH467/100</f>
        <v>1.1302199999999999E-3</v>
      </c>
      <c r="AI467" s="85">
        <f>'12peso'!AI467*'12var'!AI467/100</f>
        <v>4.2736000000000006E-4</v>
      </c>
      <c r="AJ467" s="85">
        <f>'12peso'!AJ467*'12var'!AJ467/100</f>
        <v>4.3558399999999997E-3</v>
      </c>
      <c r="AK467" s="85">
        <f>'12peso'!AK467*'12var'!AK467/100</f>
        <v>2.1324000000000004E-4</v>
      </c>
      <c r="AL467" s="85">
        <f>'12peso'!AL467*'12var'!AL467/100</f>
        <v>1.75263E-3</v>
      </c>
      <c r="AM467" s="85">
        <f>'12peso'!AM467*'12var'!AM467/100</f>
        <v>3.6776999999999999E-3</v>
      </c>
      <c r="AN467" s="85">
        <f>'12peso'!AN467*'12var'!AN467/100</f>
        <v>1.8731999999999998E-3</v>
      </c>
    </row>
    <row r="468" spans="1:40" x14ac:dyDescent="0.25">
      <c r="A468" s="64" t="str">
        <f>'12peso'!A468</f>
        <v>nc</v>
      </c>
      <c r="B468" s="64" t="str">
        <f>'12peso'!B468</f>
        <v>nd</v>
      </c>
      <c r="C468" s="64" t="str">
        <f>'12peso'!C468</f>
        <v>i</v>
      </c>
      <c r="D468" s="64"/>
      <c r="E468" s="90">
        <f>'12peso'!E468</f>
        <v>8102001</v>
      </c>
      <c r="F468" s="88">
        <f>'12peso'!F468</f>
        <v>8102001</v>
      </c>
      <c r="G468" s="39" t="str">
        <f>'12peso'!G468</f>
        <v>Jornal diário</v>
      </c>
      <c r="H468" s="85">
        <f>'12peso'!H468*'12var'!H468/100</f>
        <v>7.6373000000000012E-4</v>
      </c>
      <c r="I468" s="85">
        <f>'12peso'!I468*'12var'!I468/100</f>
        <v>7.0511E-4</v>
      </c>
      <c r="J468" s="85">
        <f>'12peso'!J468*'12var'!J468/100</f>
        <v>0</v>
      </c>
      <c r="K468" s="85">
        <f>'12peso'!K468*'12var'!K468/100</f>
        <v>-7.1849999999999995E-4</v>
      </c>
      <c r="L468" s="85">
        <f>'12peso'!L468*'12var'!L468/100</f>
        <v>-8.3779999999999998E-4</v>
      </c>
      <c r="M468" s="85">
        <f>'12peso'!M468*'12var'!M468/100</f>
        <v>0</v>
      </c>
      <c r="N468" s="85">
        <f>'12peso'!N468*'12var'!N468/100</f>
        <v>4.7837999999999998E-4</v>
      </c>
      <c r="O468" s="85">
        <f>'12peso'!O468*'12var'!O468/100</f>
        <v>4.4992000000000003E-4</v>
      </c>
      <c r="P468" s="85">
        <f>'12peso'!P468*'12var'!P468/100</f>
        <v>0</v>
      </c>
      <c r="Q468" s="85">
        <f>'12peso'!Q468*'12var'!Q468/100</f>
        <v>0</v>
      </c>
      <c r="R468" s="85">
        <f>'12peso'!R468*'12var'!R468/100</f>
        <v>0</v>
      </c>
      <c r="S468" s="85">
        <f>'12peso'!S468*'12var'!S468/100</f>
        <v>7.8716999999999991E-4</v>
      </c>
      <c r="T468" s="85">
        <f>'12peso'!T468*'12var'!T468/100</f>
        <v>0</v>
      </c>
      <c r="U468" s="85">
        <f>'12peso'!U468*'12var'!U468/100</f>
        <v>0</v>
      </c>
      <c r="V468" s="85">
        <f>'12peso'!V468*'12var'!V468/100</f>
        <v>5.4359999999999999E-4</v>
      </c>
      <c r="W468" s="85">
        <f>'12peso'!W468*'12var'!W468/100</f>
        <v>0</v>
      </c>
      <c r="X468" s="85">
        <f>'12peso'!X468*'12var'!X468/100</f>
        <v>0</v>
      </c>
      <c r="Y468" s="85">
        <f>'12peso'!Y468*'12var'!Y468/100</f>
        <v>0</v>
      </c>
      <c r="Z468" s="85">
        <f>'12peso'!Z468*'12var'!Z468/100</f>
        <v>0</v>
      </c>
      <c r="AA468" s="85">
        <f>'12peso'!AA468*'12var'!AA468/100</f>
        <v>0</v>
      </c>
      <c r="AB468" s="85">
        <f>'12peso'!AB468*'12var'!AB468/100</f>
        <v>0</v>
      </c>
      <c r="AC468" s="85">
        <f>'12peso'!AC468*'12var'!AC468/100</f>
        <v>4.3989000000000002E-4</v>
      </c>
      <c r="AD468" s="85">
        <f>'12peso'!AD468*'12var'!AD468/100</f>
        <v>1.2359700000000001E-3</v>
      </c>
      <c r="AE468" s="85">
        <f>'12peso'!AE468*'12var'!AE468/100</f>
        <v>0</v>
      </c>
      <c r="AF468" s="85">
        <f>'12peso'!AF468*'12var'!AF468/100</f>
        <v>4.3228600000000004E-3</v>
      </c>
      <c r="AG468" s="85">
        <f>'12peso'!AG468*'12var'!AG468/100</f>
        <v>3.0866000000000004E-4</v>
      </c>
      <c r="AH468" s="85">
        <f>'12peso'!AH468*'12var'!AH468/100</f>
        <v>2.8013999999999996E-4</v>
      </c>
      <c r="AI468" s="85">
        <f>'12peso'!AI468*'12var'!AI468/100</f>
        <v>0</v>
      </c>
      <c r="AJ468" s="85">
        <f>'12peso'!AJ468*'12var'!AJ468/100</f>
        <v>0</v>
      </c>
      <c r="AK468" s="85">
        <f>'12peso'!AK468*'12var'!AK468/100</f>
        <v>7.3416000000000009E-4</v>
      </c>
      <c r="AL468" s="85">
        <f>'12peso'!AL468*'12var'!AL468/100</f>
        <v>2.1418199999999996E-3</v>
      </c>
      <c r="AM468" s="85">
        <f>'12peso'!AM468*'12var'!AM468/100</f>
        <v>4.6725E-4</v>
      </c>
      <c r="AN468" s="85">
        <f>'12peso'!AN468*'12var'!AN468/100</f>
        <v>0</v>
      </c>
    </row>
    <row r="469" spans="1:40" x14ac:dyDescent="0.25">
      <c r="A469" s="64" t="str">
        <f>'12peso'!A469</f>
        <v>nc</v>
      </c>
      <c r="B469" s="64" t="str">
        <f>'12peso'!B469</f>
        <v>nd</v>
      </c>
      <c r="C469" s="64" t="str">
        <f>'12peso'!C469</f>
        <v>i</v>
      </c>
      <c r="D469" s="64"/>
      <c r="E469" s="90">
        <f>'12peso'!E469</f>
        <v>8102002</v>
      </c>
      <c r="F469" s="88">
        <f>'12peso'!F469</f>
        <v>8102002</v>
      </c>
      <c r="G469" s="39" t="str">
        <f>'12peso'!G469</f>
        <v>Assinatura de jornal</v>
      </c>
      <c r="H469" s="85">
        <f>'12peso'!H469*'12var'!H469/100</f>
        <v>1.6276999999999999E-4</v>
      </c>
      <c r="I469" s="85">
        <f>'12peso'!I469*'12var'!I469/100</f>
        <v>1.9008E-4</v>
      </c>
      <c r="J469" s="85">
        <f>'12peso'!J469*'12var'!J469/100</f>
        <v>8.316000000000001E-5</v>
      </c>
      <c r="K469" s="85">
        <f>'12peso'!K469*'12var'!K469/100</f>
        <v>1.5048000000000001E-4</v>
      </c>
      <c r="L469" s="85">
        <f>'12peso'!L469*'12var'!L469/100</f>
        <v>1.4972E-4</v>
      </c>
      <c r="M469" s="85">
        <f>'12peso'!M469*'12var'!M469/100</f>
        <v>1.4972E-4</v>
      </c>
      <c r="N469" s="85">
        <f>'12peso'!N469*'12var'!N469/100</f>
        <v>1.5405E-4</v>
      </c>
      <c r="O469" s="85">
        <f>'12peso'!O469*'12var'!O469/100</f>
        <v>1.6985000000000001E-4</v>
      </c>
      <c r="P469" s="85">
        <f>'12peso'!P469*'12var'!P469/100</f>
        <v>1.6985000000000001E-4</v>
      </c>
      <c r="Q469" s="85">
        <f>'12peso'!Q469*'12var'!Q469/100</f>
        <v>2.3639999999999997E-4</v>
      </c>
      <c r="R469" s="85">
        <f>'12peso'!R469*'12var'!R469/100</f>
        <v>2.6792E-4</v>
      </c>
      <c r="S469" s="85">
        <f>'12peso'!S469*'12var'!S469/100</f>
        <v>2.2120000000000001E-4</v>
      </c>
      <c r="T469" s="85">
        <f>'12peso'!T469*'12var'!T469/100</f>
        <v>2.5215999999999997E-4</v>
      </c>
      <c r="U469" s="85">
        <f>'12peso'!U469*'12var'!U469/100</f>
        <v>2.8688999999999999E-4</v>
      </c>
      <c r="V469" s="85">
        <f>'12peso'!V469*'12var'!V469/100</f>
        <v>1.5365999999999999E-4</v>
      </c>
      <c r="W469" s="85">
        <f>'12peso'!W469*'12var'!W469/100</f>
        <v>2.2457999999999994E-4</v>
      </c>
      <c r="X469" s="85">
        <f>'12peso'!X469*'12var'!X469/100</f>
        <v>2.2457999999999994E-4</v>
      </c>
      <c r="Y469" s="85">
        <f>'12peso'!Y469*'12var'!Y469/100</f>
        <v>2.5215999999999997E-4</v>
      </c>
      <c r="Z469" s="85">
        <f>'12peso'!Z469*'12var'!Z469/100</f>
        <v>2.3699999999999999E-4</v>
      </c>
      <c r="AA469" s="85">
        <f>'12peso'!AA469*'12var'!AA469/100</f>
        <v>2.1094000000000001E-4</v>
      </c>
      <c r="AB469" s="85">
        <f>'12peso'!AB469*'12var'!AB469/100</f>
        <v>2.1146999999999998E-4</v>
      </c>
      <c r="AC469" s="85">
        <f>'12peso'!AC469*'12var'!AC469/100</f>
        <v>1.7955E-4</v>
      </c>
      <c r="AD469" s="85">
        <f>'12peso'!AD469*'12var'!AD469/100</f>
        <v>1.1570999999999997E-4</v>
      </c>
      <c r="AE469" s="85">
        <f>'12peso'!AE469*'12var'!AE469/100</f>
        <v>1.1940000000000002E-4</v>
      </c>
      <c r="AF469" s="85">
        <f>'12peso'!AF469*'12var'!AF469/100</f>
        <v>7.6190000000000001E-5</v>
      </c>
      <c r="AG469" s="85">
        <f>'12peso'!AG469*'12var'!AG469/100</f>
        <v>1.1599999999999999E-4</v>
      </c>
      <c r="AH469" s="85">
        <f>'12peso'!AH469*'12var'!AH469/100</f>
        <v>1.5124E-4</v>
      </c>
      <c r="AI469" s="85">
        <f>'12peso'!AI469*'12var'!AI469/100</f>
        <v>1.1483999999999999E-4</v>
      </c>
      <c r="AJ469" s="85">
        <f>'12peso'!AJ469*'12var'!AJ469/100</f>
        <v>1.7336000000000001E-4</v>
      </c>
      <c r="AK469" s="85">
        <f>'12peso'!AK469*'12var'!AK469/100</f>
        <v>1.4541000000000001E-4</v>
      </c>
      <c r="AL469" s="85">
        <f>'12peso'!AL469*'12var'!AL469/100</f>
        <v>1.5720000000000003E-4</v>
      </c>
      <c r="AM469" s="85">
        <f>'12peso'!AM469*'12var'!AM469/100</f>
        <v>1.896E-4</v>
      </c>
      <c r="AN469" s="85">
        <f>'12peso'!AN469*'12var'!AN469/100</f>
        <v>1.7028E-4</v>
      </c>
    </row>
    <row r="470" spans="1:40" x14ac:dyDescent="0.25">
      <c r="A470" s="64" t="str">
        <f>'12peso'!A470</f>
        <v>nc</v>
      </c>
      <c r="B470" s="64" t="str">
        <f>'12peso'!B470</f>
        <v>nd</v>
      </c>
      <c r="C470" s="64" t="str">
        <f>'12peso'!C470</f>
        <v>i</v>
      </c>
      <c r="D470" s="64"/>
      <c r="E470" s="175">
        <f>'12peso'!E470</f>
        <v>8102999</v>
      </c>
      <c r="F470" s="88">
        <f>'12peso'!F470</f>
        <v>8102004</v>
      </c>
      <c r="G470" s="39" t="str">
        <f>'12peso'!G470</f>
        <v>Revista</v>
      </c>
      <c r="H470" s="85">
        <f>'12peso'!H470*'12var'!H470/100</f>
        <v>0</v>
      </c>
      <c r="I470" s="85">
        <f>'12peso'!I470*'12var'!I470/100</f>
        <v>0</v>
      </c>
      <c r="J470" s="85">
        <f>'12peso'!J470*'12var'!J470/100</f>
        <v>0</v>
      </c>
      <c r="K470" s="85">
        <f>'12peso'!K470*'12var'!K470/100</f>
        <v>7.6894999999999991E-4</v>
      </c>
      <c r="L470" s="85">
        <f>'12peso'!L470*'12var'!L470/100</f>
        <v>0</v>
      </c>
      <c r="M470" s="85">
        <f>'12peso'!M470*'12var'!M470/100</f>
        <v>8.0771E-4</v>
      </c>
      <c r="N470" s="85">
        <f>'12peso'!N470*'12var'!N470/100</f>
        <v>2.2108900000000001E-3</v>
      </c>
      <c r="O470" s="85">
        <f>'12peso'!O470*'12var'!O470/100</f>
        <v>7.0431999999999992E-4</v>
      </c>
      <c r="P470" s="85">
        <f>'12peso'!P470*'12var'!P470/100</f>
        <v>2.1990000000000001E-5</v>
      </c>
      <c r="Q470" s="85">
        <f>'12peso'!Q470*'12var'!Q470/100</f>
        <v>0</v>
      </c>
      <c r="R470" s="85">
        <f>'12peso'!R470*'12var'!R470/100</f>
        <v>0</v>
      </c>
      <c r="S470" s="85">
        <f>'12peso'!S470*'12var'!S470/100</f>
        <v>3.3279399999999997E-3</v>
      </c>
      <c r="T470" s="85">
        <f>'12peso'!T470*'12var'!T470/100</f>
        <v>2.26304E-3</v>
      </c>
      <c r="U470" s="85">
        <f>'12peso'!U470*'12var'!U470/100</f>
        <v>3.0534000000000003E-4</v>
      </c>
      <c r="V470" s="85">
        <f>'12peso'!V470*'12var'!V470/100</f>
        <v>0</v>
      </c>
      <c r="W470" s="85">
        <f>'12peso'!W470*'12var'!W470/100</f>
        <v>0</v>
      </c>
      <c r="X470" s="85">
        <f>'12peso'!X470*'12var'!X470/100</f>
        <v>2.15E-3</v>
      </c>
      <c r="Y470" s="85">
        <f>'12peso'!Y470*'12var'!Y470/100</f>
        <v>4.8667499999999995E-3</v>
      </c>
      <c r="Z470" s="85">
        <f>'12peso'!Z470*'12var'!Z470/100</f>
        <v>1.2348000000000001E-3</v>
      </c>
      <c r="AA470" s="85">
        <f>'12peso'!AA470*'12var'!AA470/100</f>
        <v>1.0198200000000001E-3</v>
      </c>
      <c r="AB470" s="85">
        <f>'12peso'!AB470*'12var'!AB470/100</f>
        <v>2.2220000000000001E-5</v>
      </c>
      <c r="AC470" s="85">
        <f>'12peso'!AC470*'12var'!AC470/100</f>
        <v>2.2140000000000001E-5</v>
      </c>
      <c r="AD470" s="85">
        <f>'12peso'!AD470*'12var'!AD470/100</f>
        <v>4.4039999999999998E-5</v>
      </c>
      <c r="AE470" s="85">
        <f>'12peso'!AE470*'12var'!AE470/100</f>
        <v>8.7600000000000002E-5</v>
      </c>
      <c r="AF470" s="85">
        <f>'12peso'!AF470*'12var'!AF470/100</f>
        <v>2.0022899999999999E-3</v>
      </c>
      <c r="AG470" s="85">
        <f>'12peso'!AG470*'12var'!AG470/100</f>
        <v>0</v>
      </c>
      <c r="AH470" s="85">
        <f>'12peso'!AH470*'12var'!AH470/100</f>
        <v>0</v>
      </c>
      <c r="AI470" s="85">
        <f>'12peso'!AI470*'12var'!AI470/100</f>
        <v>0</v>
      </c>
      <c r="AJ470" s="85">
        <f>'12peso'!AJ470*'12var'!AJ470/100</f>
        <v>4.2240000000000003E-3</v>
      </c>
      <c r="AK470" s="85">
        <f>'12peso'!AK470*'12var'!AK470/100</f>
        <v>0</v>
      </c>
      <c r="AL470" s="85">
        <f>'12peso'!AL470*'12var'!AL470/100</f>
        <v>0</v>
      </c>
      <c r="AM470" s="85">
        <f>'12peso'!AM470*'12var'!AM470/100</f>
        <v>2.5204799999999999E-3</v>
      </c>
      <c r="AN470" s="85">
        <f>'12peso'!AN470*'12var'!AN470/100</f>
        <v>1.4653999999999999E-3</v>
      </c>
    </row>
    <row r="471" spans="1:40" x14ac:dyDescent="0.25">
      <c r="A471" s="64" t="str">
        <f>'12peso'!A471</f>
        <v>nc</v>
      </c>
      <c r="B471" s="64" t="str">
        <f>'12peso'!B471</f>
        <v>sd</v>
      </c>
      <c r="C471" s="64" t="str">
        <f>'12peso'!C471</f>
        <v>i</v>
      </c>
      <c r="D471" s="64"/>
      <c r="E471" s="175">
        <f>'12peso'!E471</f>
        <v>8102999</v>
      </c>
      <c r="F471" s="88">
        <f>'12peso'!F471</f>
        <v>8102005</v>
      </c>
      <c r="G471" s="39" t="str">
        <f>'12peso'!G471</f>
        <v>Livro</v>
      </c>
      <c r="H471" s="85">
        <f>'12peso'!H471*'12var'!H471/100</f>
        <v>1.9761199999999996E-3</v>
      </c>
      <c r="I471" s="85">
        <f>'12peso'!I471*'12var'!I471/100</f>
        <v>3.7608000000000004E-4</v>
      </c>
      <c r="J471" s="85">
        <f>'12peso'!J471*'12var'!J471/100</f>
        <v>3.1260000000000001E-4</v>
      </c>
      <c r="K471" s="85">
        <f>'12peso'!K471*'12var'!K471/100</f>
        <v>3.4363999999999998E-4</v>
      </c>
      <c r="L471" s="85">
        <f>'12peso'!L471*'12var'!L471/100</f>
        <v>-1.5559999999999999E-4</v>
      </c>
      <c r="M471" s="85">
        <f>'12peso'!M471*'12var'!M471/100</f>
        <v>-7.7450000000000012E-5</v>
      </c>
      <c r="N471" s="85">
        <f>'12peso'!N471*'12var'!N471/100</f>
        <v>3.0940000000000004E-4</v>
      </c>
      <c r="O471" s="85">
        <f>'12peso'!O471*'12var'!O471/100</f>
        <v>-1.543E-5</v>
      </c>
      <c r="P471" s="85">
        <f>'12peso'!P471*'12var'!P471/100</f>
        <v>-1.9981000000000003E-4</v>
      </c>
      <c r="Q471" s="85">
        <f>'12peso'!Q471*'12var'!Q471/100</f>
        <v>-3.5075000000000004E-4</v>
      </c>
      <c r="R471" s="85">
        <f>'12peso'!R471*'12var'!R471/100</f>
        <v>-1.9656E-4</v>
      </c>
      <c r="S471" s="85">
        <f>'12peso'!S471*'12var'!S471/100</f>
        <v>1.0363799999999999E-3</v>
      </c>
      <c r="T471" s="85">
        <f>'12peso'!T471*'12var'!T471/100</f>
        <v>2.86309E-3</v>
      </c>
      <c r="U471" s="85">
        <f>'12peso'!U471*'12var'!U471/100</f>
        <v>1.07565E-3</v>
      </c>
      <c r="V471" s="85">
        <f>'12peso'!V471*'12var'!V471/100</f>
        <v>6.064000000000001E-4</v>
      </c>
      <c r="W471" s="85">
        <f>'12peso'!W471*'12var'!W471/100</f>
        <v>4.3934999999999997E-4</v>
      </c>
      <c r="X471" s="85">
        <f>'12peso'!X471*'12var'!X471/100</f>
        <v>4.6841E-4</v>
      </c>
      <c r="Y471" s="85">
        <f>'12peso'!Y471*'12var'!Y471/100</f>
        <v>2.8689999999999998E-4</v>
      </c>
      <c r="Z471" s="85">
        <f>'12peso'!Z471*'12var'!Z471/100</f>
        <v>6.1868999999999997E-4</v>
      </c>
      <c r="AA471" s="85">
        <f>'12peso'!AA471*'12var'!AA471/100</f>
        <v>3.6359999999999995E-4</v>
      </c>
      <c r="AB471" s="85">
        <f>'12peso'!AB471*'12var'!AB471/100</f>
        <v>0</v>
      </c>
      <c r="AC471" s="85">
        <f>'12peso'!AC471*'12var'!AC471/100</f>
        <v>1.8119999999999996E-4</v>
      </c>
      <c r="AD471" s="85">
        <f>'12peso'!AD471*'12var'!AD471/100</f>
        <v>-6.0160000000000007E-5</v>
      </c>
      <c r="AE471" s="85">
        <f>'12peso'!AE471*'12var'!AE471/100</f>
        <v>7.4750000000000001E-4</v>
      </c>
      <c r="AF471" s="85">
        <f>'12peso'!AF471*'12var'!AF471/100</f>
        <v>2.24808E-3</v>
      </c>
      <c r="AG471" s="85">
        <f>'12peso'!AG471*'12var'!AG471/100</f>
        <v>2.0454100000000001E-3</v>
      </c>
      <c r="AH471" s="85">
        <f>'12peso'!AH471*'12var'!AH471/100</f>
        <v>6.918400000000001E-4</v>
      </c>
      <c r="AI471" s="85">
        <f>'12peso'!AI471*'12var'!AI471/100</f>
        <v>2.9940000000000001E-4</v>
      </c>
      <c r="AJ471" s="85">
        <f>'12peso'!AJ471*'12var'!AJ471/100</f>
        <v>-4.4700000000000002E-5</v>
      </c>
      <c r="AK471" s="85">
        <f>'12peso'!AK471*'12var'!AK471/100</f>
        <v>-6.669E-4</v>
      </c>
      <c r="AL471" s="85">
        <f>'12peso'!AL471*'12var'!AL471/100</f>
        <v>-5.2884000000000004E-4</v>
      </c>
      <c r="AM471" s="85">
        <f>'12peso'!AM471*'12var'!AM471/100</f>
        <v>4.9810000000000002E-4</v>
      </c>
      <c r="AN471" s="85">
        <f>'12peso'!AN471*'12var'!AN471/100</f>
        <v>2.3456E-4</v>
      </c>
    </row>
    <row r="472" spans="1:40" x14ac:dyDescent="0.25">
      <c r="A472" s="64">
        <f>'12peso'!A472</f>
        <v>0</v>
      </c>
      <c r="B472" s="64">
        <f>'12peso'!B472</f>
        <v>0</v>
      </c>
      <c r="C472" s="64">
        <f>'12peso'!C472</f>
        <v>0</v>
      </c>
      <c r="D472" s="64"/>
      <c r="E472" s="113">
        <f>'12peso'!E472</f>
        <v>8103000</v>
      </c>
      <c r="F472" s="114">
        <f>'12peso'!F472</f>
        <v>8103</v>
      </c>
      <c r="G472" s="99" t="str">
        <f>'12peso'!G472</f>
        <v>Papelaria</v>
      </c>
      <c r="H472" s="85">
        <f>'12peso'!H472*'12var'!H472/100</f>
        <v>4.3791200000000002E-3</v>
      </c>
      <c r="I472" s="85">
        <f>'12peso'!I472*'12var'!I472/100</f>
        <v>2.1081600000000004E-3</v>
      </c>
      <c r="J472" s="85">
        <f>'12peso'!J472*'12var'!J472/100</f>
        <v>2.013E-3</v>
      </c>
      <c r="K472" s="85">
        <f>'12peso'!K472*'12var'!K472/100</f>
        <v>-4.9679999999999993E-4</v>
      </c>
      <c r="L472" s="85">
        <f>'12peso'!L472*'12var'!L472/100</f>
        <v>4.929E-4</v>
      </c>
      <c r="M472" s="85">
        <f>'12peso'!M472*'12var'!M472/100</f>
        <v>1.7706600000000003E-3</v>
      </c>
      <c r="N472" s="85">
        <f>'12peso'!N472*'12var'!N472/100</f>
        <v>2.1075199999999999E-3</v>
      </c>
      <c r="O472" s="85">
        <f>'12peso'!O472*'12var'!O472/100</f>
        <v>2.1120000000000002E-3</v>
      </c>
      <c r="P472" s="85">
        <f>'12peso'!P472*'12var'!P472/100</f>
        <v>1.9180599999999999E-3</v>
      </c>
      <c r="Q472" s="85">
        <f>'12peso'!Q472*'12var'!Q472/100</f>
        <v>2.2156900000000002E-3</v>
      </c>
      <c r="R472" s="85">
        <f>'12peso'!R472*'12var'!R472/100</f>
        <v>2.0846700000000003E-3</v>
      </c>
      <c r="S472" s="85">
        <f>'12peso'!S472*'12var'!S472/100</f>
        <v>3.1104599999999998E-3</v>
      </c>
      <c r="T472" s="85">
        <f>'12peso'!T472*'12var'!T472/100</f>
        <v>4.2419199999999997E-3</v>
      </c>
      <c r="U472" s="85">
        <f>'12peso'!U472*'12var'!U472/100</f>
        <v>1.8969599999999998E-3</v>
      </c>
      <c r="V472" s="85">
        <f>'12peso'!V472*'12var'!V472/100</f>
        <v>3.1939200000000003E-3</v>
      </c>
      <c r="W472" s="85">
        <f>'12peso'!W472*'12var'!W472/100</f>
        <v>2.4396599999999997E-3</v>
      </c>
      <c r="X472" s="85">
        <f>'12peso'!X472*'12var'!X472/100</f>
        <v>-3.3479999999999998E-5</v>
      </c>
      <c r="Y472" s="85">
        <f>'12peso'!Y472*'12var'!Y472/100</f>
        <v>3.0024000000000001E-3</v>
      </c>
      <c r="Z472" s="85">
        <f>'12peso'!Z472*'12var'!Z472/100</f>
        <v>2.7871399999999996E-3</v>
      </c>
      <c r="AA472" s="85">
        <f>'12peso'!AA472*'12var'!AA472/100</f>
        <v>-4.7390000000000008E-4</v>
      </c>
      <c r="AB472" s="85">
        <f>'12peso'!AB472*'12var'!AB472/100</f>
        <v>1.4499599999999999E-3</v>
      </c>
      <c r="AC472" s="85">
        <f>'12peso'!AC472*'12var'!AC472/100</f>
        <v>3.5089599999999998E-3</v>
      </c>
      <c r="AD472" s="85">
        <f>'12peso'!AD472*'12var'!AD472/100</f>
        <v>2.2041500000000002E-3</v>
      </c>
      <c r="AE472" s="85">
        <f>'12peso'!AE472*'12var'!AE472/100</f>
        <v>1.5612399999999998E-3</v>
      </c>
      <c r="AF472" s="85">
        <f>'12peso'!AF472*'12var'!AF472/100</f>
        <v>6.5773499999999992E-3</v>
      </c>
      <c r="AG472" s="85">
        <f>'12peso'!AG472*'12var'!AG472/100</f>
        <v>2.5992000000000003E-3</v>
      </c>
      <c r="AH472" s="85">
        <f>'12peso'!AH472*'12var'!AH472/100</f>
        <v>5.2387199999999997E-3</v>
      </c>
      <c r="AI472" s="85">
        <f>'12peso'!AI472*'12var'!AI472/100</f>
        <v>-7.2344999999999994E-4</v>
      </c>
      <c r="AJ472" s="85">
        <f>'12peso'!AJ472*'12var'!AJ472/100</f>
        <v>1.8776999999999999E-3</v>
      </c>
      <c r="AK472" s="85">
        <f>'12peso'!AK472*'12var'!AK472/100</f>
        <v>8.1984000000000007E-4</v>
      </c>
      <c r="AL472" s="85">
        <f>'12peso'!AL472*'12var'!AL472/100</f>
        <v>3.4100000000000002E-5</v>
      </c>
      <c r="AM472" s="85">
        <f>'12peso'!AM472*'12var'!AM472/100</f>
        <v>-1.3644000000000002E-4</v>
      </c>
      <c r="AN472" s="85">
        <f>'12peso'!AN472*'12var'!AN472/100</f>
        <v>4.04719E-3</v>
      </c>
    </row>
    <row r="473" spans="1:40" x14ac:dyDescent="0.25">
      <c r="A473" s="64" t="str">
        <f>'12peso'!A473</f>
        <v>c</v>
      </c>
      <c r="B473" s="64" t="str">
        <f>'12peso'!B473</f>
        <v>nd</v>
      </c>
      <c r="C473" s="64" t="str">
        <f>'12peso'!C473</f>
        <v>i</v>
      </c>
      <c r="D473" s="64"/>
      <c r="E473" s="90">
        <f>'12peso'!E473</f>
        <v>8103001</v>
      </c>
      <c r="F473" s="88">
        <f>'12peso'!F473</f>
        <v>8103001</v>
      </c>
      <c r="G473" s="39" t="str">
        <f>'12peso'!G473</f>
        <v>Caderno</v>
      </c>
      <c r="H473" s="85">
        <f>'12peso'!H473*'12var'!H473/100</f>
        <v>1.2460799999999999E-3</v>
      </c>
      <c r="I473" s="85">
        <f>'12peso'!I473*'12var'!I473/100</f>
        <v>1.13361E-3</v>
      </c>
      <c r="J473" s="85">
        <f>'12peso'!J473*'12var'!J473/100</f>
        <v>1.2426E-3</v>
      </c>
      <c r="K473" s="85">
        <f>'12peso'!K473*'12var'!K473/100</f>
        <v>7.1172E-4</v>
      </c>
      <c r="L473" s="85">
        <f>'12peso'!L473*'12var'!L473/100</f>
        <v>-3.0268E-4</v>
      </c>
      <c r="M473" s="85">
        <f>'12peso'!M473*'12var'!M473/100</f>
        <v>4.1855999999999995E-4</v>
      </c>
      <c r="N473" s="85">
        <f>'12peso'!N473*'12var'!N473/100</f>
        <v>3.8018999999999998E-4</v>
      </c>
      <c r="O473" s="85">
        <f>'12peso'!O473*'12var'!O473/100</f>
        <v>8.115799999999999E-4</v>
      </c>
      <c r="P473" s="85">
        <f>'12peso'!P473*'12var'!P473/100</f>
        <v>6.6912000000000015E-4</v>
      </c>
      <c r="Q473" s="85">
        <f>'12peso'!Q473*'12var'!Q473/100</f>
        <v>1.0356899999999999E-3</v>
      </c>
      <c r="R473" s="85">
        <f>'12peso'!R473*'12var'!R473/100</f>
        <v>6.5649999999999997E-4</v>
      </c>
      <c r="S473" s="85">
        <f>'12peso'!S473*'12var'!S473/100</f>
        <v>5.3750999999999994E-4</v>
      </c>
      <c r="T473" s="85">
        <f>'12peso'!T473*'12var'!T473/100</f>
        <v>2.6381199999999999E-3</v>
      </c>
      <c r="U473" s="85">
        <f>'12peso'!U473*'12var'!U473/100</f>
        <v>1.7040900000000001E-3</v>
      </c>
      <c r="V473" s="85">
        <f>'12peso'!V473*'12var'!V473/100</f>
        <v>1.65044E-3</v>
      </c>
      <c r="W473" s="85">
        <f>'12peso'!W473*'12var'!W473/100</f>
        <v>8.5824000000000002E-4</v>
      </c>
      <c r="X473" s="85">
        <f>'12peso'!X473*'12var'!X473/100</f>
        <v>-7.9177999999999996E-4</v>
      </c>
      <c r="Y473" s="85">
        <f>'12peso'!Y473*'12var'!Y473/100</f>
        <v>1.8605999999999998E-3</v>
      </c>
      <c r="Z473" s="85">
        <f>'12peso'!Z473*'12var'!Z473/100</f>
        <v>1.2374000000000003E-3</v>
      </c>
      <c r="AA473" s="85">
        <f>'12peso'!AA473*'12var'!AA473/100</f>
        <v>-4.0680000000000002E-4</v>
      </c>
      <c r="AB473" s="85">
        <f>'12peso'!AB473*'12var'!AB473/100</f>
        <v>1.5648399999999999E-3</v>
      </c>
      <c r="AC473" s="85">
        <f>'12peso'!AC473*'12var'!AC473/100</f>
        <v>1.5096E-3</v>
      </c>
      <c r="AD473" s="85">
        <f>'12peso'!AD473*'12var'!AD473/100</f>
        <v>1.2302999999999999E-3</v>
      </c>
      <c r="AE473" s="85">
        <f>'12peso'!AE473*'12var'!AE473/100</f>
        <v>-4.1159999999999999E-5</v>
      </c>
      <c r="AF473" s="85">
        <f>'12peso'!AF473*'12var'!AF473/100</f>
        <v>3.1967599999999994E-3</v>
      </c>
      <c r="AG473" s="85">
        <f>'12peso'!AG473*'12var'!AG473/100</f>
        <v>1.6752E-3</v>
      </c>
      <c r="AH473" s="85">
        <f>'12peso'!AH473*'12var'!AH473/100</f>
        <v>1.10837E-3</v>
      </c>
      <c r="AI473" s="85">
        <f>'12peso'!AI473*'12var'!AI473/100</f>
        <v>-3.9228000000000006E-4</v>
      </c>
      <c r="AJ473" s="85">
        <f>'12peso'!AJ473*'12var'!AJ473/100</f>
        <v>-3.7476000000000002E-4</v>
      </c>
      <c r="AK473" s="85">
        <f>'12peso'!AK473*'12var'!AK473/100</f>
        <v>5.5120000000000006E-4</v>
      </c>
      <c r="AL473" s="85">
        <f>'12peso'!AL473*'12var'!AL473/100</f>
        <v>-1.4193400000000001E-3</v>
      </c>
      <c r="AM473" s="85">
        <f>'12peso'!AM473*'12var'!AM473/100</f>
        <v>-6.0015999999999997E-4</v>
      </c>
      <c r="AN473" s="85">
        <f>'12peso'!AN473*'12var'!AN473/100</f>
        <v>1.3539999999999999E-5</v>
      </c>
    </row>
    <row r="474" spans="1:40" x14ac:dyDescent="0.25">
      <c r="A474" s="64" t="str">
        <f>'12peso'!A474</f>
        <v>nc</v>
      </c>
      <c r="B474" s="64" t="str">
        <f>'12peso'!B474</f>
        <v>s</v>
      </c>
      <c r="C474" s="64" t="str">
        <f>'12peso'!C474</f>
        <v>s</v>
      </c>
      <c r="D474" s="64"/>
      <c r="E474" s="90">
        <f>'12peso'!E474</f>
        <v>8103002</v>
      </c>
      <c r="F474" s="88">
        <f>'12peso'!F474</f>
        <v>8103002</v>
      </c>
      <c r="G474" s="39" t="str">
        <f>'12peso'!G474</f>
        <v>Fotocópia</v>
      </c>
      <c r="H474" s="85">
        <f>'12peso'!H474*'12var'!H474/100</f>
        <v>2.7984E-4</v>
      </c>
      <c r="I474" s="85">
        <f>'12peso'!I474*'12var'!I474/100</f>
        <v>1.9875000000000001E-4</v>
      </c>
      <c r="J474" s="85">
        <f>'12peso'!J474*'12var'!J474/100</f>
        <v>-1.8885999999999998E-4</v>
      </c>
      <c r="K474" s="85">
        <f>'12peso'!K474*'12var'!K474/100</f>
        <v>1.4202E-4</v>
      </c>
      <c r="L474" s="85">
        <f>'12peso'!L474*'12var'!L474/100</f>
        <v>1.4202E-4</v>
      </c>
      <c r="M474" s="85">
        <f>'12peso'!M474*'12var'!M474/100</f>
        <v>4.4710000000000004E-5</v>
      </c>
      <c r="N474" s="85">
        <f>'12peso'!N474*'12var'!N474/100</f>
        <v>1.0519999999999999E-5</v>
      </c>
      <c r="O474" s="85">
        <f>'12peso'!O474*'12var'!O474/100</f>
        <v>9.4319999999999991E-5</v>
      </c>
      <c r="P474" s="85">
        <f>'12peso'!P474*'12var'!P474/100</f>
        <v>1.4934E-4</v>
      </c>
      <c r="Q474" s="85">
        <f>'12peso'!Q474*'12var'!Q474/100</f>
        <v>-2.3579999999999998E-5</v>
      </c>
      <c r="R474" s="85">
        <f>'12peso'!R474*'12var'!R474/100</f>
        <v>1.5539999999999998E-4</v>
      </c>
      <c r="S474" s="85">
        <f>'12peso'!S474*'12var'!S474/100</f>
        <v>1.5539999999999997E-5</v>
      </c>
      <c r="T474" s="85">
        <f>'12peso'!T474*'12var'!T474/100</f>
        <v>9.766000000000001E-5</v>
      </c>
      <c r="U474" s="85">
        <f>'12peso'!U474*'12var'!U474/100</f>
        <v>1.7152000000000001E-4</v>
      </c>
      <c r="V474" s="85">
        <f>'12peso'!V474*'12var'!V474/100</f>
        <v>6.9120000000000002E-5</v>
      </c>
      <c r="W474" s="85">
        <f>'12peso'!W474*'12var'!W474/100</f>
        <v>4.3350000000000003E-5</v>
      </c>
      <c r="X474" s="85">
        <f>'12peso'!X474*'12var'!X474/100</f>
        <v>-1.9049999999999997E-4</v>
      </c>
      <c r="Y474" s="85">
        <f>'12peso'!Y474*'12var'!Y474/100</f>
        <v>6.6012999999999998E-4</v>
      </c>
      <c r="Z474" s="85">
        <f>'12peso'!Z474*'12var'!Z474/100</f>
        <v>3.1868E-4</v>
      </c>
      <c r="AA474" s="85">
        <f>'12peso'!AA474*'12var'!AA474/100</f>
        <v>-1.4819999999999997E-4</v>
      </c>
      <c r="AB474" s="85">
        <f>'12peso'!AB474*'12var'!AB474/100</f>
        <v>-1.1655E-4</v>
      </c>
      <c r="AC474" s="85">
        <f>'12peso'!AC474*'12var'!AC474/100</f>
        <v>2.5442999999999999E-4</v>
      </c>
      <c r="AD474" s="85">
        <f>'12peso'!AD474*'12var'!AD474/100</f>
        <v>3.0959999999999995E-5</v>
      </c>
      <c r="AE474" s="85">
        <f>'12peso'!AE474*'12var'!AE474/100</f>
        <v>4.6260000000000002E-4</v>
      </c>
      <c r="AF474" s="85">
        <f>'12peso'!AF474*'12var'!AF474/100</f>
        <v>-1.1822E-4</v>
      </c>
      <c r="AG474" s="85">
        <f>'12peso'!AG474*'12var'!AG474/100</f>
        <v>-1.27E-5</v>
      </c>
      <c r="AH474" s="85">
        <f>'12peso'!AH474*'12var'!AH474/100</f>
        <v>3.3901999999999999E-4</v>
      </c>
      <c r="AI474" s="85">
        <f>'12peso'!AI474*'12var'!AI474/100</f>
        <v>6.8849999999999993E-5</v>
      </c>
      <c r="AJ474" s="85">
        <f>'12peso'!AJ474*'12var'!AJ474/100</f>
        <v>4.5539999999999996E-4</v>
      </c>
      <c r="AK474" s="85">
        <f>'12peso'!AK474*'12var'!AK474/100</f>
        <v>2.304E-5</v>
      </c>
      <c r="AL474" s="85">
        <f>'12peso'!AL474*'12var'!AL474/100</f>
        <v>7.1400000000000001E-5</v>
      </c>
      <c r="AM474" s="85">
        <f>'12peso'!AM474*'12var'!AM474/100</f>
        <v>2.0480000000000002E-4</v>
      </c>
      <c r="AN474" s="85">
        <f>'12peso'!AN474*'12var'!AN474/100</f>
        <v>-1.5222E-4</v>
      </c>
    </row>
    <row r="475" spans="1:40" x14ac:dyDescent="0.25">
      <c r="A475" s="64" t="str">
        <f>'12peso'!A475</f>
        <v>c</v>
      </c>
      <c r="B475" s="64" t="str">
        <f>'12peso'!B475</f>
        <v>sd</v>
      </c>
      <c r="C475" s="64" t="str">
        <f>'12peso'!C475</f>
        <v>i</v>
      </c>
      <c r="D475" s="64"/>
      <c r="E475" s="90">
        <f>'12peso'!E475</f>
        <v>8103014</v>
      </c>
      <c r="F475" s="88">
        <f>'12peso'!F475</f>
        <v>8103014</v>
      </c>
      <c r="G475" s="39" t="str">
        <f>'12peso'!G475</f>
        <v>Artigos de papelaria</v>
      </c>
      <c r="H475" s="85">
        <f>'12peso'!H475*'12var'!H475/100</f>
        <v>2.8490199999999999E-3</v>
      </c>
      <c r="I475" s="85">
        <f>'12peso'!I475*'12var'!I475/100</f>
        <v>7.7625000000000003E-4</v>
      </c>
      <c r="J475" s="85">
        <f>'12peso'!J475*'12var'!J475/100</f>
        <v>9.4875000000000005E-4</v>
      </c>
      <c r="K475" s="85">
        <f>'12peso'!K475*'12var'!K475/100</f>
        <v>-1.3328700000000001E-3</v>
      </c>
      <c r="L475" s="85">
        <f>'12peso'!L475*'12var'!L475/100</f>
        <v>6.4865999999999991E-4</v>
      </c>
      <c r="M475" s="85">
        <f>'12peso'!M475*'12var'!M475/100</f>
        <v>1.2973199999999998E-3</v>
      </c>
      <c r="N475" s="85">
        <f>'12peso'!N475*'12var'!N475/100</f>
        <v>1.70181E-3</v>
      </c>
      <c r="O475" s="85">
        <f>'12peso'!O475*'12var'!O475/100</f>
        <v>1.19301E-3</v>
      </c>
      <c r="P475" s="85">
        <f>'12peso'!P475*'12var'!P475/100</f>
        <v>1.1091200000000001E-3</v>
      </c>
      <c r="Q475" s="85">
        <f>'12peso'!Q475*'12var'!Q475/100</f>
        <v>1.2137999999999999E-3</v>
      </c>
      <c r="R475" s="85">
        <f>'12peso'!R475*'12var'!R475/100</f>
        <v>1.26728E-3</v>
      </c>
      <c r="S475" s="85">
        <f>'12peso'!S475*'12var'!S475/100</f>
        <v>2.5563299999999999E-3</v>
      </c>
      <c r="T475" s="85">
        <f>'12peso'!T475*'12var'!T475/100</f>
        <v>1.505E-3</v>
      </c>
      <c r="U475" s="85">
        <f>'12peso'!U475*'12var'!U475/100</f>
        <v>1.751E-5</v>
      </c>
      <c r="V475" s="85">
        <f>'12peso'!V475*'12var'!V475/100</f>
        <v>1.4789999999999998E-3</v>
      </c>
      <c r="W475" s="85">
        <f>'12peso'!W475*'12var'!W475/100</f>
        <v>1.5198899999999999E-3</v>
      </c>
      <c r="X475" s="85">
        <f>'12peso'!X475*'12var'!X475/100</f>
        <v>9.2909000000000004E-4</v>
      </c>
      <c r="Y475" s="85">
        <f>'12peso'!Y475*'12var'!Y475/100</f>
        <v>4.7385000000000005E-4</v>
      </c>
      <c r="Z475" s="85">
        <f>'12peso'!Z475*'12var'!Z475/100</f>
        <v>1.2292E-3</v>
      </c>
      <c r="AA475" s="85">
        <f>'12peso'!AA475*'12var'!AA475/100</f>
        <v>7.0720000000000014E-5</v>
      </c>
      <c r="AB475" s="85">
        <f>'12peso'!AB475*'12var'!AB475/100</f>
        <v>0</v>
      </c>
      <c r="AC475" s="85">
        <f>'12peso'!AC475*'12var'!AC475/100</f>
        <v>1.7404200000000001E-3</v>
      </c>
      <c r="AD475" s="85">
        <f>'12peso'!AD475*'12var'!AD475/100</f>
        <v>9.3545E-4</v>
      </c>
      <c r="AE475" s="85">
        <f>'12peso'!AE475*'12var'!AE475/100</f>
        <v>1.1295999999999999E-3</v>
      </c>
      <c r="AF475" s="85">
        <f>'12peso'!AF475*'12var'!AF475/100</f>
        <v>3.4879999999999998E-3</v>
      </c>
      <c r="AG475" s="85">
        <f>'12peso'!AG475*'12var'!AG475/100</f>
        <v>9.5580000000000003E-4</v>
      </c>
      <c r="AH475" s="85">
        <f>'12peso'!AH475*'12var'!AH475/100</f>
        <v>3.7813800000000004E-3</v>
      </c>
      <c r="AI475" s="85">
        <f>'12peso'!AI475*'12var'!AI475/100</f>
        <v>-4.1147000000000004E-4</v>
      </c>
      <c r="AJ475" s="85">
        <f>'12peso'!AJ475*'12var'!AJ475/100</f>
        <v>1.7897199999999999E-3</v>
      </c>
      <c r="AK475" s="85">
        <f>'12peso'!AK475*'12var'!AK475/100</f>
        <v>2.4948E-4</v>
      </c>
      <c r="AL475" s="85">
        <f>'12peso'!AL475*'12var'!AL475/100</f>
        <v>1.3860600000000002E-3</v>
      </c>
      <c r="AM475" s="85">
        <f>'12peso'!AM475*'12var'!AM475/100</f>
        <v>2.6865E-4</v>
      </c>
      <c r="AN475" s="85">
        <f>'12peso'!AN475*'12var'!AN475/100</f>
        <v>4.2041500000000002E-3</v>
      </c>
    </row>
    <row r="476" spans="1:40" x14ac:dyDescent="0.25">
      <c r="A476" s="64">
        <f>'12peso'!A476</f>
        <v>0</v>
      </c>
      <c r="B476" s="64">
        <f>'12peso'!B476</f>
        <v>0</v>
      </c>
      <c r="C476" s="64">
        <f>'12peso'!C476</f>
        <v>0</v>
      </c>
      <c r="D476" s="64"/>
      <c r="E476" s="113">
        <f>'12peso'!E476</f>
        <v>8104000</v>
      </c>
      <c r="F476" s="114">
        <f>'12peso'!F476</f>
        <v>8104</v>
      </c>
      <c r="G476" s="99" t="str">
        <f>'12peso'!G476</f>
        <v>Cursos diversos</v>
      </c>
      <c r="H476" s="85">
        <f>'12peso'!H476*'12var'!H476/100</f>
        <v>0</v>
      </c>
      <c r="I476" s="85">
        <f>'12peso'!I476*'12var'!I476/100</f>
        <v>5.1579750000000008E-2</v>
      </c>
      <c r="J476" s="85">
        <f>'12peso'!J476*'12var'!J476/100</f>
        <v>5.1176399999999997E-3</v>
      </c>
      <c r="K476" s="85">
        <f>'12peso'!K476*'12var'!K476/100</f>
        <v>0</v>
      </c>
      <c r="L476" s="85">
        <f>'12peso'!L476*'12var'!L476/100</f>
        <v>0</v>
      </c>
      <c r="M476" s="85">
        <f>'12peso'!M476*'12var'!M476/100</f>
        <v>0</v>
      </c>
      <c r="N476" s="85">
        <f>'12peso'!N476*'12var'!N476/100</f>
        <v>0</v>
      </c>
      <c r="O476" s="85">
        <f>'12peso'!O476*'12var'!O476/100</f>
        <v>1.0668249999999999E-2</v>
      </c>
      <c r="P476" s="85">
        <f>'12peso'!P476*'12var'!P476/100</f>
        <v>2.7125000000000001E-3</v>
      </c>
      <c r="Q476" s="85">
        <f>'12peso'!Q476*'12var'!Q476/100</f>
        <v>0</v>
      </c>
      <c r="R476" s="85">
        <f>'12peso'!R476*'12var'!R476/100</f>
        <v>0</v>
      </c>
      <c r="S476" s="85">
        <f>'12peso'!S476*'12var'!S476/100</f>
        <v>0</v>
      </c>
      <c r="T476" s="85">
        <f>'12peso'!T476*'12var'!T476/100</f>
        <v>0</v>
      </c>
      <c r="U476" s="85">
        <f>'12peso'!U476*'12var'!U476/100</f>
        <v>4.2234299999999995E-2</v>
      </c>
      <c r="V476" s="85">
        <f>'12peso'!V476*'12var'!V476/100</f>
        <v>9.7047000000000001E-3</v>
      </c>
      <c r="W476" s="85">
        <f>'12peso'!W476*'12var'!W476/100</f>
        <v>0</v>
      </c>
      <c r="X476" s="85">
        <f>'12peso'!X476*'12var'!X476/100</f>
        <v>0</v>
      </c>
      <c r="Y476" s="85">
        <f>'12peso'!Y476*'12var'!Y476/100</f>
        <v>0</v>
      </c>
      <c r="Z476" s="85">
        <f>'12peso'!Z476*'12var'!Z476/100</f>
        <v>0</v>
      </c>
      <c r="AA476" s="85">
        <f>'12peso'!AA476*'12var'!AA476/100</f>
        <v>1.3432049999999999E-2</v>
      </c>
      <c r="AB476" s="85">
        <f>'12peso'!AB476*'12var'!AB476/100</f>
        <v>4.064700000000001E-3</v>
      </c>
      <c r="AC476" s="85">
        <f>'12peso'!AC476*'12var'!AC476/100</f>
        <v>0</v>
      </c>
      <c r="AD476" s="85">
        <f>'12peso'!AD476*'12var'!AD476/100</f>
        <v>0</v>
      </c>
      <c r="AE476" s="85">
        <f>'12peso'!AE476*'12var'!AE476/100</f>
        <v>0</v>
      </c>
      <c r="AF476" s="85">
        <f>'12peso'!AF476*'12var'!AF476/100</f>
        <v>0</v>
      </c>
      <c r="AG476" s="85">
        <f>'12peso'!AG476*'12var'!AG476/100</f>
        <v>4.5945900000000005E-2</v>
      </c>
      <c r="AH476" s="85">
        <f>'12peso'!AH476*'12var'!AH476/100</f>
        <v>5.1174899999999997E-3</v>
      </c>
      <c r="AI476" s="85">
        <f>'12peso'!AI476*'12var'!AI476/100</f>
        <v>0</v>
      </c>
      <c r="AJ476" s="85">
        <f>'12peso'!AJ476*'12var'!AJ476/100</f>
        <v>0</v>
      </c>
      <c r="AK476" s="85">
        <f>'12peso'!AK476*'12var'!AK476/100</f>
        <v>0</v>
      </c>
      <c r="AL476" s="85">
        <f>'12peso'!AL476*'12var'!AL476/100</f>
        <v>0</v>
      </c>
      <c r="AM476" s="85">
        <f>'12peso'!AM476*'12var'!AM476/100</f>
        <v>8.697110000000001E-3</v>
      </c>
      <c r="AN476" s="85">
        <f>'12peso'!AN476*'12var'!AN476/100</f>
        <v>2.4128999999999999E-3</v>
      </c>
    </row>
    <row r="477" spans="1:40" x14ac:dyDescent="0.25">
      <c r="A477" s="64" t="str">
        <f>'12peso'!A477</f>
        <v>nc</v>
      </c>
      <c r="B477" s="64" t="str">
        <f>'12peso'!B477</f>
        <v>s</v>
      </c>
      <c r="C477" s="64" t="str">
        <f>'12peso'!C477</f>
        <v>s</v>
      </c>
      <c r="D477" s="58"/>
      <c r="E477" s="92">
        <f>'12peso'!E477</f>
        <v>8101014</v>
      </c>
      <c r="F477" s="88">
        <f>'12peso'!F477</f>
        <v>8104001</v>
      </c>
      <c r="G477" s="39" t="str">
        <f>'12peso'!G477</f>
        <v>Curso preparatório</v>
      </c>
      <c r="H477" s="85">
        <f>'12peso'!H477*'12var'!H477/100</f>
        <v>0</v>
      </c>
      <c r="I477" s="85">
        <f>'12peso'!I477*'12var'!I477/100</f>
        <v>9.5627000000000021E-3</v>
      </c>
      <c r="J477" s="85">
        <f>'12peso'!J477*'12var'!J477/100</f>
        <v>1.3132199999999999E-3</v>
      </c>
      <c r="K477" s="85">
        <f>'12peso'!K477*'12var'!K477/100</f>
        <v>0</v>
      </c>
      <c r="L477" s="85">
        <f>'12peso'!L477*'12var'!L477/100</f>
        <v>0</v>
      </c>
      <c r="M477" s="85">
        <f>'12peso'!M477*'12var'!M477/100</f>
        <v>0</v>
      </c>
      <c r="N477" s="85">
        <f>'12peso'!N477*'12var'!N477/100</f>
        <v>0</v>
      </c>
      <c r="O477" s="85">
        <f>'12peso'!O477*'12var'!O477/100</f>
        <v>1.8622199999999999E-3</v>
      </c>
      <c r="P477" s="85">
        <f>'12peso'!P477*'12var'!P477/100</f>
        <v>3.9676000000000002E-4</v>
      </c>
      <c r="Q477" s="85">
        <f>'12peso'!Q477*'12var'!Q477/100</f>
        <v>0</v>
      </c>
      <c r="R477" s="85">
        <f>'12peso'!R477*'12var'!R477/100</f>
        <v>0</v>
      </c>
      <c r="S477" s="85">
        <f>'12peso'!S477*'12var'!S477/100</f>
        <v>0</v>
      </c>
      <c r="T477" s="85">
        <f>'12peso'!T477*'12var'!T477/100</f>
        <v>0</v>
      </c>
      <c r="U477" s="85">
        <f>'12peso'!U477*'12var'!U477/100</f>
        <v>8.5042499999999997E-3</v>
      </c>
      <c r="V477" s="85">
        <f>'12peso'!V477*'12var'!V477/100</f>
        <v>3.1546199999999995E-3</v>
      </c>
      <c r="W477" s="85">
        <f>'12peso'!W477*'12var'!W477/100</f>
        <v>0</v>
      </c>
      <c r="X477" s="85">
        <f>'12peso'!X477*'12var'!X477/100</f>
        <v>0</v>
      </c>
      <c r="Y477" s="85">
        <f>'12peso'!Y477*'12var'!Y477/100</f>
        <v>0</v>
      </c>
      <c r="Z477" s="85">
        <f>'12peso'!Z477*'12var'!Z477/100</f>
        <v>0</v>
      </c>
      <c r="AA477" s="85">
        <f>'12peso'!AA477*'12var'!AA477/100</f>
        <v>3.0419999999999996E-3</v>
      </c>
      <c r="AB477" s="85">
        <f>'12peso'!AB477*'12var'!AB477/100</f>
        <v>8.2472000000000003E-4</v>
      </c>
      <c r="AC477" s="85">
        <f>'12peso'!AC477*'12var'!AC477/100</f>
        <v>0</v>
      </c>
      <c r="AD477" s="85">
        <f>'12peso'!AD477*'12var'!AD477/100</f>
        <v>0</v>
      </c>
      <c r="AE477" s="85">
        <f>'12peso'!AE477*'12var'!AE477/100</f>
        <v>0</v>
      </c>
      <c r="AF477" s="85">
        <f>'12peso'!AF477*'12var'!AF477/100</f>
        <v>0</v>
      </c>
      <c r="AG477" s="85">
        <f>'12peso'!AG477*'12var'!AG477/100</f>
        <v>1.2838160000000001E-2</v>
      </c>
      <c r="AH477" s="85">
        <f>'12peso'!AH477*'12var'!AH477/100</f>
        <v>6.1012999999999996E-4</v>
      </c>
      <c r="AI477" s="85">
        <f>'12peso'!AI477*'12var'!AI477/100</f>
        <v>0</v>
      </c>
      <c r="AJ477" s="85">
        <f>'12peso'!AJ477*'12var'!AJ477/100</f>
        <v>0</v>
      </c>
      <c r="AK477" s="85">
        <f>'12peso'!AK477*'12var'!AK477/100</f>
        <v>0</v>
      </c>
      <c r="AL477" s="85">
        <f>'12peso'!AL477*'12var'!AL477/100</f>
        <v>0</v>
      </c>
      <c r="AM477" s="85">
        <f>'12peso'!AM477*'12var'!AM477/100</f>
        <v>3.0703999999999996E-4</v>
      </c>
      <c r="AN477" s="85">
        <f>'12peso'!AN477*'12var'!AN477/100</f>
        <v>2.4209999999999998E-4</v>
      </c>
    </row>
    <row r="478" spans="1:40" x14ac:dyDescent="0.25">
      <c r="A478" s="64" t="str">
        <f>'12peso'!A478</f>
        <v>nc</v>
      </c>
      <c r="B478" s="64" t="str">
        <f>'12peso'!B478</f>
        <v>s</v>
      </c>
      <c r="C478" s="64" t="str">
        <f>'12peso'!C478</f>
        <v>s</v>
      </c>
      <c r="D478" s="58"/>
      <c r="E478" s="92">
        <f>'12peso'!E478</f>
        <v>8101014</v>
      </c>
      <c r="F478" s="88">
        <f>'12peso'!F478</f>
        <v>8104002</v>
      </c>
      <c r="G478" s="39" t="str">
        <f>'12peso'!G478</f>
        <v>Curso técnico</v>
      </c>
      <c r="H478" s="85">
        <f>'12peso'!H478*'12var'!H478/100</f>
        <v>0</v>
      </c>
      <c r="I478" s="85">
        <f>'12peso'!I478*'12var'!I478/100</f>
        <v>5.4579699999999995E-3</v>
      </c>
      <c r="J478" s="85">
        <f>'12peso'!J478*'12var'!J478/100</f>
        <v>2.319E-4</v>
      </c>
      <c r="K478" s="85">
        <f>'12peso'!K478*'12var'!K478/100</f>
        <v>0</v>
      </c>
      <c r="L478" s="85">
        <f>'12peso'!L478*'12var'!L478/100</f>
        <v>0</v>
      </c>
      <c r="M478" s="85">
        <f>'12peso'!M478*'12var'!M478/100</f>
        <v>0</v>
      </c>
      <c r="N478" s="85">
        <f>'12peso'!N478*'12var'!N478/100</f>
        <v>0</v>
      </c>
      <c r="O478" s="85">
        <f>'12peso'!O478*'12var'!O478/100</f>
        <v>5.8674000000000009E-4</v>
      </c>
      <c r="P478" s="85">
        <f>'12peso'!P478*'12var'!P478/100</f>
        <v>9.1799999999999995E-5</v>
      </c>
      <c r="Q478" s="85">
        <f>'12peso'!Q478*'12var'!Q478/100</f>
        <v>0</v>
      </c>
      <c r="R478" s="85">
        <f>'12peso'!R478*'12var'!R478/100</f>
        <v>0</v>
      </c>
      <c r="S478" s="85">
        <f>'12peso'!S478*'12var'!S478/100</f>
        <v>0</v>
      </c>
      <c r="T478" s="85">
        <f>'12peso'!T478*'12var'!T478/100</f>
        <v>0</v>
      </c>
      <c r="U478" s="85">
        <f>'12peso'!U478*'12var'!U478/100</f>
        <v>2.8454399999999994E-3</v>
      </c>
      <c r="V478" s="85">
        <f>'12peso'!V478*'12var'!V478/100</f>
        <v>4.2020000000000002E-4</v>
      </c>
      <c r="W478" s="85">
        <f>'12peso'!W478*'12var'!W478/100</f>
        <v>0</v>
      </c>
      <c r="X478" s="85">
        <f>'12peso'!X478*'12var'!X478/100</f>
        <v>0</v>
      </c>
      <c r="Y478" s="85">
        <f>'12peso'!Y478*'12var'!Y478/100</f>
        <v>0</v>
      </c>
      <c r="Z478" s="85">
        <f>'12peso'!Z478*'12var'!Z478/100</f>
        <v>0</v>
      </c>
      <c r="AA478" s="85">
        <f>'12peso'!AA478*'12var'!AA478/100</f>
        <v>1.26252E-3</v>
      </c>
      <c r="AB478" s="85">
        <f>'12peso'!AB478*'12var'!AB478/100</f>
        <v>8.2069E-4</v>
      </c>
      <c r="AC478" s="85">
        <f>'12peso'!AC478*'12var'!AC478/100</f>
        <v>0</v>
      </c>
      <c r="AD478" s="85">
        <f>'12peso'!AD478*'12var'!AD478/100</f>
        <v>0</v>
      </c>
      <c r="AE478" s="85">
        <f>'12peso'!AE478*'12var'!AE478/100</f>
        <v>0</v>
      </c>
      <c r="AF478" s="85">
        <f>'12peso'!AF478*'12var'!AF478/100</f>
        <v>0</v>
      </c>
      <c r="AG478" s="85">
        <f>'12peso'!AG478*'12var'!AG478/100</f>
        <v>5.5476899999999992E-3</v>
      </c>
      <c r="AH478" s="85">
        <f>'12peso'!AH478*'12var'!AH478/100</f>
        <v>8.9209999999999995E-5</v>
      </c>
      <c r="AI478" s="85">
        <f>'12peso'!AI478*'12var'!AI478/100</f>
        <v>0</v>
      </c>
      <c r="AJ478" s="85">
        <f>'12peso'!AJ478*'12var'!AJ478/100</f>
        <v>0</v>
      </c>
      <c r="AK478" s="85">
        <f>'12peso'!AK478*'12var'!AK478/100</f>
        <v>0</v>
      </c>
      <c r="AL478" s="85">
        <f>'12peso'!AL478*'12var'!AL478/100</f>
        <v>0</v>
      </c>
      <c r="AM478" s="85">
        <f>'12peso'!AM478*'12var'!AM478/100</f>
        <v>1.2988800000000001E-3</v>
      </c>
      <c r="AN478" s="85">
        <f>'12peso'!AN478*'12var'!AN478/100</f>
        <v>7.7087999999999994E-4</v>
      </c>
    </row>
    <row r="479" spans="1:40" x14ac:dyDescent="0.25">
      <c r="A479" s="64" t="str">
        <f>'12peso'!A479</f>
        <v>nc</v>
      </c>
      <c r="B479" s="64" t="str">
        <f>'12peso'!B479</f>
        <v>s</v>
      </c>
      <c r="C479" s="64" t="str">
        <f>'12peso'!C479</f>
        <v>s</v>
      </c>
      <c r="D479" s="58"/>
      <c r="E479" s="92">
        <f>'12peso'!E479</f>
        <v>8101014</v>
      </c>
      <c r="F479" s="88">
        <f>'12peso'!F479</f>
        <v>8104003</v>
      </c>
      <c r="G479" s="39" t="str">
        <f>'12peso'!G479</f>
        <v>Curso de idioma</v>
      </c>
      <c r="H479" s="85">
        <f>'12peso'!H479*'12var'!H479/100</f>
        <v>0</v>
      </c>
      <c r="I479" s="85">
        <f>'12peso'!I479*'12var'!I479/100</f>
        <v>1.9662720000000002E-2</v>
      </c>
      <c r="J479" s="85">
        <f>'12peso'!J479*'12var'!J479/100</f>
        <v>8.4276000000000002E-4</v>
      </c>
      <c r="K479" s="85">
        <f>'12peso'!K479*'12var'!K479/100</f>
        <v>0</v>
      </c>
      <c r="L479" s="85">
        <f>'12peso'!L479*'12var'!L479/100</f>
        <v>0</v>
      </c>
      <c r="M479" s="85">
        <f>'12peso'!M479*'12var'!M479/100</f>
        <v>0</v>
      </c>
      <c r="N479" s="85">
        <f>'12peso'!N479*'12var'!N479/100</f>
        <v>0</v>
      </c>
      <c r="O479" s="85">
        <f>'12peso'!O479*'12var'!O479/100</f>
        <v>1.9874599999999999E-3</v>
      </c>
      <c r="P479" s="85">
        <f>'12peso'!P479*'12var'!P479/100</f>
        <v>6.0371999999999997E-4</v>
      </c>
      <c r="Q479" s="85">
        <f>'12peso'!Q479*'12var'!Q479/100</f>
        <v>0</v>
      </c>
      <c r="R479" s="85">
        <f>'12peso'!R479*'12var'!R479/100</f>
        <v>0</v>
      </c>
      <c r="S479" s="85">
        <f>'12peso'!S479*'12var'!S479/100</f>
        <v>0</v>
      </c>
      <c r="T479" s="85">
        <f>'12peso'!T479*'12var'!T479/100</f>
        <v>0</v>
      </c>
      <c r="U479" s="85">
        <f>'12peso'!U479*'12var'!U479/100</f>
        <v>1.9201029999999997E-2</v>
      </c>
      <c r="V479" s="85">
        <f>'12peso'!V479*'12var'!V479/100</f>
        <v>1.2393E-3</v>
      </c>
      <c r="W479" s="85">
        <f>'12peso'!W479*'12var'!W479/100</f>
        <v>0</v>
      </c>
      <c r="X479" s="85">
        <f>'12peso'!X479*'12var'!X479/100</f>
        <v>0</v>
      </c>
      <c r="Y479" s="85">
        <f>'12peso'!Y479*'12var'!Y479/100</f>
        <v>0</v>
      </c>
      <c r="Z479" s="85">
        <f>'12peso'!Z479*'12var'!Z479/100</f>
        <v>0</v>
      </c>
      <c r="AA479" s="85">
        <f>'12peso'!AA479*'12var'!AA479/100</f>
        <v>2.496E-3</v>
      </c>
      <c r="AB479" s="85">
        <f>'12peso'!AB479*'12var'!AB479/100</f>
        <v>5.3239999999999993E-4</v>
      </c>
      <c r="AC479" s="85">
        <f>'12peso'!AC479*'12var'!AC479/100</f>
        <v>0</v>
      </c>
      <c r="AD479" s="85">
        <f>'12peso'!AD479*'12var'!AD479/100</f>
        <v>0</v>
      </c>
      <c r="AE479" s="85">
        <f>'12peso'!AE479*'12var'!AE479/100</f>
        <v>0</v>
      </c>
      <c r="AF479" s="85">
        <f>'12peso'!AF479*'12var'!AF479/100</f>
        <v>0</v>
      </c>
      <c r="AG479" s="85">
        <f>'12peso'!AG479*'12var'!AG479/100</f>
        <v>1.6592699999999998E-2</v>
      </c>
      <c r="AH479" s="85">
        <f>'12peso'!AH479*'12var'!AH479/100</f>
        <v>2.2347000000000001E-3</v>
      </c>
      <c r="AI479" s="85">
        <f>'12peso'!AI479*'12var'!AI479/100</f>
        <v>0</v>
      </c>
      <c r="AJ479" s="85">
        <f>'12peso'!AJ479*'12var'!AJ479/100</f>
        <v>0</v>
      </c>
      <c r="AK479" s="85">
        <f>'12peso'!AK479*'12var'!AK479/100</f>
        <v>0</v>
      </c>
      <c r="AL479" s="85">
        <f>'12peso'!AL479*'12var'!AL479/100</f>
        <v>0</v>
      </c>
      <c r="AM479" s="85">
        <f>'12peso'!AM479*'12var'!AM479/100</f>
        <v>2.0293499999999996E-3</v>
      </c>
      <c r="AN479" s="85">
        <f>'12peso'!AN479*'12var'!AN479/100</f>
        <v>1.9672000000000003E-4</v>
      </c>
    </row>
    <row r="480" spans="1:40" x14ac:dyDescent="0.25">
      <c r="A480" s="64" t="str">
        <f>'12peso'!A480</f>
        <v>nc</v>
      </c>
      <c r="B480" s="64" t="str">
        <f>'12peso'!B480</f>
        <v>s</v>
      </c>
      <c r="C480" s="64" t="str">
        <f>'12peso'!C480</f>
        <v>s</v>
      </c>
      <c r="D480" s="58"/>
      <c r="E480" s="92">
        <f>'12peso'!E480</f>
        <v>8101014</v>
      </c>
      <c r="F480" s="88">
        <f>'12peso'!F480</f>
        <v>8104004</v>
      </c>
      <c r="G480" s="39" t="str">
        <f>'12peso'!G480</f>
        <v>Curso de informática</v>
      </c>
      <c r="H480" s="85">
        <f>'12peso'!H480*'12var'!H480/100</f>
        <v>0</v>
      </c>
      <c r="I480" s="85">
        <f>'12peso'!I480*'12var'!I480/100</f>
        <v>5.9526500000000003E-3</v>
      </c>
      <c r="J480" s="85">
        <f>'12peso'!J480*'12var'!J480/100</f>
        <v>2.0627499999999999E-3</v>
      </c>
      <c r="K480" s="85">
        <f>'12peso'!K480*'12var'!K480/100</f>
        <v>0</v>
      </c>
      <c r="L480" s="85">
        <f>'12peso'!L480*'12var'!L480/100</f>
        <v>0</v>
      </c>
      <c r="M480" s="85">
        <f>'12peso'!M480*'12var'!M480/100</f>
        <v>0</v>
      </c>
      <c r="N480" s="85">
        <f>'12peso'!N480*'12var'!N480/100</f>
        <v>0</v>
      </c>
      <c r="O480" s="85">
        <f>'12peso'!O480*'12var'!O480/100</f>
        <v>1.6629099999999999E-3</v>
      </c>
      <c r="P480" s="85">
        <f>'12peso'!P480*'12var'!P480/100</f>
        <v>8.1012E-4</v>
      </c>
      <c r="Q480" s="85">
        <f>'12peso'!Q480*'12var'!Q480/100</f>
        <v>0</v>
      </c>
      <c r="R480" s="85">
        <f>'12peso'!R480*'12var'!R480/100</f>
        <v>0</v>
      </c>
      <c r="S480" s="85">
        <f>'12peso'!S480*'12var'!S480/100</f>
        <v>0</v>
      </c>
      <c r="T480" s="85">
        <f>'12peso'!T480*'12var'!T480/100</f>
        <v>0</v>
      </c>
      <c r="U480" s="85">
        <f>'12peso'!U480*'12var'!U480/100</f>
        <v>2.6071200000000001E-3</v>
      </c>
      <c r="V480" s="85">
        <f>'12peso'!V480*'12var'!V480/100</f>
        <v>2.6263999999999997E-3</v>
      </c>
      <c r="W480" s="85">
        <f>'12peso'!W480*'12var'!W480/100</f>
        <v>0</v>
      </c>
      <c r="X480" s="85">
        <f>'12peso'!X480*'12var'!X480/100</f>
        <v>0</v>
      </c>
      <c r="Y480" s="85">
        <f>'12peso'!Y480*'12var'!Y480/100</f>
        <v>0</v>
      </c>
      <c r="Z480" s="85">
        <f>'12peso'!Z480*'12var'!Z480/100</f>
        <v>0</v>
      </c>
      <c r="AA480" s="85">
        <f>'12peso'!AA480*'12var'!AA480/100</f>
        <v>1.2052300000000001E-3</v>
      </c>
      <c r="AB480" s="85">
        <f>'12peso'!AB480*'12var'!AB480/100</f>
        <v>7.1849999999999995E-4</v>
      </c>
      <c r="AC480" s="85">
        <f>'12peso'!AC480*'12var'!AC480/100</f>
        <v>0</v>
      </c>
      <c r="AD480" s="85">
        <f>'12peso'!AD480*'12var'!AD480/100</f>
        <v>0</v>
      </c>
      <c r="AE480" s="85">
        <f>'12peso'!AE480*'12var'!AE480/100</f>
        <v>0</v>
      </c>
      <c r="AF480" s="85">
        <f>'12peso'!AF480*'12var'!AF480/100</f>
        <v>0</v>
      </c>
      <c r="AG480" s="85">
        <f>'12peso'!AG480*'12var'!AG480/100</f>
        <v>6.0546199999999993E-3</v>
      </c>
      <c r="AH480" s="85">
        <f>'12peso'!AH480*'12var'!AH480/100</f>
        <v>7.7231000000000012E-4</v>
      </c>
      <c r="AI480" s="85">
        <f>'12peso'!AI480*'12var'!AI480/100</f>
        <v>0</v>
      </c>
      <c r="AJ480" s="85">
        <f>'12peso'!AJ480*'12var'!AJ480/100</f>
        <v>0</v>
      </c>
      <c r="AK480" s="85">
        <f>'12peso'!AK480*'12var'!AK480/100</f>
        <v>0</v>
      </c>
      <c r="AL480" s="85">
        <f>'12peso'!AL480*'12var'!AL480/100</f>
        <v>0</v>
      </c>
      <c r="AM480" s="85">
        <f>'12peso'!AM480*'12var'!AM480/100</f>
        <v>9.87E-5</v>
      </c>
      <c r="AN480" s="85">
        <f>'12peso'!AN480*'12var'!AN480/100</f>
        <v>5.5160000000000007E-4</v>
      </c>
    </row>
    <row r="481" spans="1:40" x14ac:dyDescent="0.25">
      <c r="A481" s="64" t="str">
        <f>'12peso'!A481</f>
        <v>nc</v>
      </c>
      <c r="B481" s="64" t="str">
        <f>'12peso'!B481</f>
        <v>s</v>
      </c>
      <c r="C481" s="64" t="str">
        <f>'12peso'!C481</f>
        <v>s</v>
      </c>
      <c r="D481" s="58"/>
      <c r="E481" s="92">
        <f>'12peso'!E481</f>
        <v>8101014</v>
      </c>
      <c r="F481" s="88">
        <f>'12peso'!F481</f>
        <v>8104006</v>
      </c>
      <c r="G481" s="39" t="str">
        <f>'12peso'!G481</f>
        <v>Atividades físicas</v>
      </c>
      <c r="H481" s="85">
        <f>'12peso'!H481*'12var'!H481/100</f>
        <v>0</v>
      </c>
      <c r="I481" s="85">
        <f>'12peso'!I481*'12var'!I481/100</f>
        <v>1.0904579999999999E-2</v>
      </c>
      <c r="J481" s="85">
        <f>'12peso'!J481*'12var'!J481/100</f>
        <v>6.3422999999999995E-4</v>
      </c>
      <c r="K481" s="85">
        <f>'12peso'!K481*'12var'!K481/100</f>
        <v>0</v>
      </c>
      <c r="L481" s="85">
        <f>'12peso'!L481*'12var'!L481/100</f>
        <v>0</v>
      </c>
      <c r="M481" s="85">
        <f>'12peso'!M481*'12var'!M481/100</f>
        <v>0</v>
      </c>
      <c r="N481" s="85">
        <f>'12peso'!N481*'12var'!N481/100</f>
        <v>0</v>
      </c>
      <c r="O481" s="85">
        <f>'12peso'!O481*'12var'!O481/100</f>
        <v>4.5533799999999992E-3</v>
      </c>
      <c r="P481" s="85">
        <f>'12peso'!P481*'12var'!P481/100</f>
        <v>8.1178000000000001E-4</v>
      </c>
      <c r="Q481" s="85">
        <f>'12peso'!Q481*'12var'!Q481/100</f>
        <v>0</v>
      </c>
      <c r="R481" s="85">
        <f>'12peso'!R481*'12var'!R481/100</f>
        <v>0</v>
      </c>
      <c r="S481" s="85">
        <f>'12peso'!S481*'12var'!S481/100</f>
        <v>0</v>
      </c>
      <c r="T481" s="85">
        <f>'12peso'!T481*'12var'!T481/100</f>
        <v>0</v>
      </c>
      <c r="U481" s="85">
        <f>'12peso'!U481*'12var'!U481/100</f>
        <v>9.0822899999999998E-3</v>
      </c>
      <c r="V481" s="85">
        <f>'12peso'!V481*'12var'!V481/100</f>
        <v>2.27115E-3</v>
      </c>
      <c r="W481" s="85">
        <f>'12peso'!W481*'12var'!W481/100</f>
        <v>0</v>
      </c>
      <c r="X481" s="85">
        <f>'12peso'!X481*'12var'!X481/100</f>
        <v>0</v>
      </c>
      <c r="Y481" s="85">
        <f>'12peso'!Y481*'12var'!Y481/100</f>
        <v>0</v>
      </c>
      <c r="Z481" s="85">
        <f>'12peso'!Z481*'12var'!Z481/100</f>
        <v>0</v>
      </c>
      <c r="AA481" s="85">
        <f>'12peso'!AA481*'12var'!AA481/100</f>
        <v>5.4093000000000006E-3</v>
      </c>
      <c r="AB481" s="85">
        <f>'12peso'!AB481*'12var'!AB481/100</f>
        <v>1.1194999999999998E-3</v>
      </c>
      <c r="AC481" s="85">
        <f>'12peso'!AC481*'12var'!AC481/100</f>
        <v>0</v>
      </c>
      <c r="AD481" s="85">
        <f>'12peso'!AD481*'12var'!AD481/100</f>
        <v>0</v>
      </c>
      <c r="AE481" s="85">
        <f>'12peso'!AE481*'12var'!AE481/100</f>
        <v>0</v>
      </c>
      <c r="AF481" s="85">
        <f>'12peso'!AF481*'12var'!AF481/100</f>
        <v>0</v>
      </c>
      <c r="AG481" s="85">
        <f>'12peso'!AG481*'12var'!AG481/100</f>
        <v>4.8883199999999998E-3</v>
      </c>
      <c r="AH481" s="85">
        <f>'12peso'!AH481*'12var'!AH481/100</f>
        <v>1.3497400000000001E-3</v>
      </c>
      <c r="AI481" s="85">
        <f>'12peso'!AI481*'12var'!AI481/100</f>
        <v>0</v>
      </c>
      <c r="AJ481" s="85">
        <f>'12peso'!AJ481*'12var'!AJ481/100</f>
        <v>0</v>
      </c>
      <c r="AK481" s="85">
        <f>'12peso'!AK481*'12var'!AK481/100</f>
        <v>0</v>
      </c>
      <c r="AL481" s="85">
        <f>'12peso'!AL481*'12var'!AL481/100</f>
        <v>0</v>
      </c>
      <c r="AM481" s="85">
        <f>'12peso'!AM481*'12var'!AM481/100</f>
        <v>4.96248E-3</v>
      </c>
      <c r="AN481" s="85">
        <f>'12peso'!AN481*'12var'!AN481/100</f>
        <v>6.5429999999999991E-4</v>
      </c>
    </row>
    <row r="482" spans="1:40" x14ac:dyDescent="0.25">
      <c r="A482" s="64">
        <f>'12peso'!A482</f>
        <v>0</v>
      </c>
      <c r="B482" s="64">
        <f>'12peso'!B482</f>
        <v>0</v>
      </c>
      <c r="C482" s="64">
        <f>'12peso'!C482</f>
        <v>0</v>
      </c>
      <c r="D482" s="58"/>
      <c r="E482" s="113">
        <f>'12peso'!E482</f>
        <v>9000000</v>
      </c>
      <c r="F482" s="111">
        <f>'12peso'!F482</f>
        <v>9</v>
      </c>
      <c r="G482" s="112" t="str">
        <f>'12peso'!G482</f>
        <v>Comunicação</v>
      </c>
      <c r="H482" s="85">
        <f>'12peso'!H482*'12var'!H482/100</f>
        <v>1.0422510000000001E-2</v>
      </c>
      <c r="I482" s="85">
        <f>'12peso'!I482*'12var'!I482/100</f>
        <v>-8.4061600000000011E-3</v>
      </c>
      <c r="J482" s="85">
        <f>'12peso'!J482*'12var'!J482/100</f>
        <v>-1.7688599999999999E-2</v>
      </c>
      <c r="K482" s="85">
        <f>'12peso'!K482*'12var'!K482/100</f>
        <v>2.2478359999999999E-2</v>
      </c>
      <c r="L482" s="85">
        <f>'12peso'!L482*'12var'!L482/100</f>
        <v>-9.2676300000000007E-3</v>
      </c>
      <c r="M482" s="85">
        <f>'12peso'!M482*'12var'!M482/100</f>
        <v>-4.8517000000000005E-4</v>
      </c>
      <c r="N482" s="85">
        <f>'12peso'!N482*'12var'!N482/100</f>
        <v>7.2711E-3</v>
      </c>
      <c r="O482" s="85">
        <f>'12peso'!O482*'12var'!O482/100</f>
        <v>-4.8335999999999995E-4</v>
      </c>
      <c r="P482" s="85">
        <f>'12peso'!P482*'12var'!P482/100</f>
        <v>1.4441999999999999E-3</v>
      </c>
      <c r="Q482" s="85">
        <f>'12peso'!Q482*'12var'!Q482/100</f>
        <v>1.4843419999999998E-2</v>
      </c>
      <c r="R482" s="85">
        <f>'12peso'!R482*'12var'!R482/100</f>
        <v>1.480219E-2</v>
      </c>
      <c r="S482" s="85">
        <f>'12peso'!S482*'12var'!S482/100</f>
        <v>1.42851E-3</v>
      </c>
      <c r="T482" s="85">
        <f>'12peso'!T482*'12var'!T482/100</f>
        <v>-3.7801600000000003E-3</v>
      </c>
      <c r="U482" s="85">
        <f>'12peso'!U482*'12var'!U482/100</f>
        <v>4.6813000000000002E-3</v>
      </c>
      <c r="V482" s="85">
        <f>'12peso'!V482*'12var'!V482/100</f>
        <v>6.0561799999999995E-3</v>
      </c>
      <c r="W482" s="85">
        <f>'12peso'!W482*'12var'!W482/100</f>
        <v>-1.4857919999999998E-2</v>
      </c>
      <c r="X482" s="85">
        <f>'12peso'!X482*'12var'!X482/100</f>
        <v>3.6822400000000007E-3</v>
      </c>
      <c r="Y482" s="85">
        <f>'12peso'!Y482*'12var'!Y482/100</f>
        <v>8.7196699999999988E-3</v>
      </c>
      <c r="Z482" s="85">
        <f>'12peso'!Z482*'12var'!Z482/100</f>
        <v>9.1712000000000009E-3</v>
      </c>
      <c r="AA482" s="85">
        <f>'12peso'!AA482*'12var'!AA482/100</f>
        <v>9.1878000000000001E-4</v>
      </c>
      <c r="AB482" s="85">
        <f>'12peso'!AB482*'12var'!AB482/100</f>
        <v>-1.8334399999999998E-3</v>
      </c>
      <c r="AC482" s="85">
        <f>'12peso'!AC482*'12var'!AC482/100</f>
        <v>3.6522399999999997E-3</v>
      </c>
      <c r="AD482" s="85">
        <f>'12peso'!AD482*'12var'!AD482/100</f>
        <v>1.8171600000000003E-2</v>
      </c>
      <c r="AE482" s="85">
        <f>'12peso'!AE482*'12var'!AE482/100</f>
        <v>3.3571579999999997E-2</v>
      </c>
      <c r="AF482" s="85">
        <f>'12peso'!AF482*'12var'!AF482/100</f>
        <v>1.3604699999999999E-3</v>
      </c>
      <c r="AG482" s="85">
        <f>'12peso'!AG482*'12var'!AG482/100</f>
        <v>6.3158200000000006E-3</v>
      </c>
      <c r="AH482" s="85">
        <f>'12peso'!AH482*'12var'!AH482/100</f>
        <v>-5.65236E-2</v>
      </c>
      <c r="AI482" s="85">
        <f>'12peso'!AI482*'12var'!AI482/100</f>
        <v>8.7770000000000003E-4</v>
      </c>
      <c r="AJ482" s="85">
        <f>'12peso'!AJ482*'12var'!AJ482/100</f>
        <v>4.7967699999999997E-3</v>
      </c>
      <c r="AK482" s="85">
        <f>'12peso'!AK482*'12var'!AK482/100</f>
        <v>-8.6923999999999986E-4</v>
      </c>
      <c r="AL482" s="85">
        <f>'12peso'!AL482*'12var'!AL482/100</f>
        <v>-3.4188830000000003E-2</v>
      </c>
      <c r="AM482" s="85">
        <f>'12peso'!AM482*'12var'!AM482/100</f>
        <v>4.2931000000000002E-3</v>
      </c>
      <c r="AN482" s="85">
        <f>'12peso'!AN482*'12var'!AN482/100</f>
        <v>5.5720600000000002E-3</v>
      </c>
    </row>
    <row r="483" spans="1:40" x14ac:dyDescent="0.25">
      <c r="A483" s="64">
        <f>'12peso'!A483</f>
        <v>0</v>
      </c>
      <c r="B483" s="64">
        <f>'12peso'!B483</f>
        <v>0</v>
      </c>
      <c r="C483" s="64">
        <f>'12peso'!C483</f>
        <v>0</v>
      </c>
      <c r="D483" s="58"/>
      <c r="E483" s="113">
        <f>'12peso'!E483</f>
        <v>9100000</v>
      </c>
      <c r="F483" s="114">
        <f>'12peso'!F483</f>
        <v>91</v>
      </c>
      <c r="G483" s="99" t="str">
        <f>'12peso'!G483</f>
        <v>Comunicação</v>
      </c>
      <c r="H483" s="85">
        <f>'12peso'!H483*'12var'!H483/100</f>
        <v>1.0422510000000001E-2</v>
      </c>
      <c r="I483" s="85">
        <f>'12peso'!I483*'12var'!I483/100</f>
        <v>-8.4061600000000011E-3</v>
      </c>
      <c r="J483" s="85">
        <f>'12peso'!J483*'12var'!J483/100</f>
        <v>-1.7688599999999999E-2</v>
      </c>
      <c r="K483" s="85">
        <f>'12peso'!K483*'12var'!K483/100</f>
        <v>2.2478359999999999E-2</v>
      </c>
      <c r="L483" s="85">
        <f>'12peso'!L483*'12var'!L483/100</f>
        <v>-9.2676300000000007E-3</v>
      </c>
      <c r="M483" s="85">
        <f>'12peso'!M483*'12var'!M483/100</f>
        <v>-4.8517000000000005E-4</v>
      </c>
      <c r="N483" s="85">
        <f>'12peso'!N483*'12var'!N483/100</f>
        <v>7.2711E-3</v>
      </c>
      <c r="O483" s="85">
        <f>'12peso'!O483*'12var'!O483/100</f>
        <v>-4.8335999999999995E-4</v>
      </c>
      <c r="P483" s="85">
        <f>'12peso'!P483*'12var'!P483/100</f>
        <v>1.4441999999999999E-3</v>
      </c>
      <c r="Q483" s="85">
        <f>'12peso'!Q483*'12var'!Q483/100</f>
        <v>1.4843419999999998E-2</v>
      </c>
      <c r="R483" s="85">
        <f>'12peso'!R483*'12var'!R483/100</f>
        <v>1.480219E-2</v>
      </c>
      <c r="S483" s="85">
        <f>'12peso'!S483*'12var'!S483/100</f>
        <v>1.42851E-3</v>
      </c>
      <c r="T483" s="85">
        <f>'12peso'!T483*'12var'!T483/100</f>
        <v>-3.7801600000000003E-3</v>
      </c>
      <c r="U483" s="85">
        <f>'12peso'!U483*'12var'!U483/100</f>
        <v>4.6813000000000002E-3</v>
      </c>
      <c r="V483" s="85">
        <f>'12peso'!V483*'12var'!V483/100</f>
        <v>6.0561799999999995E-3</v>
      </c>
      <c r="W483" s="85">
        <f>'12peso'!W483*'12var'!W483/100</f>
        <v>-1.4857919999999998E-2</v>
      </c>
      <c r="X483" s="85">
        <f>'12peso'!X483*'12var'!X483/100</f>
        <v>3.6822400000000007E-3</v>
      </c>
      <c r="Y483" s="85">
        <f>'12peso'!Y483*'12var'!Y483/100</f>
        <v>8.7196699999999988E-3</v>
      </c>
      <c r="Z483" s="85">
        <f>'12peso'!Z483*'12var'!Z483/100</f>
        <v>9.1712000000000009E-3</v>
      </c>
      <c r="AA483" s="85">
        <f>'12peso'!AA483*'12var'!AA483/100</f>
        <v>9.1878000000000001E-4</v>
      </c>
      <c r="AB483" s="85">
        <f>'12peso'!AB483*'12var'!AB483/100</f>
        <v>-1.8334399999999998E-3</v>
      </c>
      <c r="AC483" s="85">
        <f>'12peso'!AC483*'12var'!AC483/100</f>
        <v>3.6522399999999997E-3</v>
      </c>
      <c r="AD483" s="85">
        <f>'12peso'!AD483*'12var'!AD483/100</f>
        <v>1.8171600000000003E-2</v>
      </c>
      <c r="AE483" s="85">
        <f>'12peso'!AE483*'12var'!AE483/100</f>
        <v>3.3571579999999997E-2</v>
      </c>
      <c r="AF483" s="85">
        <f>'12peso'!AF483*'12var'!AF483/100</f>
        <v>1.3604699999999999E-3</v>
      </c>
      <c r="AG483" s="85">
        <f>'12peso'!AG483*'12var'!AG483/100</f>
        <v>6.3158200000000006E-3</v>
      </c>
      <c r="AH483" s="85">
        <f>'12peso'!AH483*'12var'!AH483/100</f>
        <v>-5.65236E-2</v>
      </c>
      <c r="AI483" s="85">
        <f>'12peso'!AI483*'12var'!AI483/100</f>
        <v>8.7770000000000003E-4</v>
      </c>
      <c r="AJ483" s="85">
        <f>'12peso'!AJ483*'12var'!AJ483/100</f>
        <v>4.7967699999999997E-3</v>
      </c>
      <c r="AK483" s="85">
        <f>'12peso'!AK483*'12var'!AK483/100</f>
        <v>-8.6923999999999986E-4</v>
      </c>
      <c r="AL483" s="85">
        <f>'12peso'!AL483*'12var'!AL483/100</f>
        <v>-3.4188830000000003E-2</v>
      </c>
      <c r="AM483" s="85">
        <f>'12peso'!AM483*'12var'!AM483/100</f>
        <v>4.2931000000000002E-3</v>
      </c>
      <c r="AN483" s="85">
        <f>'12peso'!AN483*'12var'!AN483/100</f>
        <v>5.5720600000000002E-3</v>
      </c>
    </row>
    <row r="484" spans="1:40" x14ac:dyDescent="0.25">
      <c r="A484" s="64">
        <f>'12peso'!A484</f>
        <v>0</v>
      </c>
      <c r="B484" s="64">
        <f>'12peso'!B484</f>
        <v>0</v>
      </c>
      <c r="C484" s="64">
        <f>'12peso'!C484</f>
        <v>0</v>
      </c>
      <c r="D484" s="64"/>
      <c r="E484" s="113">
        <f>'12peso'!E484</f>
        <v>9101000</v>
      </c>
      <c r="F484" s="114">
        <f>'12peso'!F484</f>
        <v>9101</v>
      </c>
      <c r="G484" s="99" t="str">
        <f>'12peso'!G484</f>
        <v>Comunicação</v>
      </c>
      <c r="H484" s="85">
        <f>'12peso'!H484*'12var'!H484/100</f>
        <v>1.0422510000000001E-2</v>
      </c>
      <c r="I484" s="85">
        <f>'12peso'!I484*'12var'!I484/100</f>
        <v>-8.4061600000000011E-3</v>
      </c>
      <c r="J484" s="85">
        <f>'12peso'!J484*'12var'!J484/100</f>
        <v>-1.7688599999999999E-2</v>
      </c>
      <c r="K484" s="85">
        <f>'12peso'!K484*'12var'!K484/100</f>
        <v>2.2478359999999999E-2</v>
      </c>
      <c r="L484" s="85">
        <f>'12peso'!L484*'12var'!L484/100</f>
        <v>-9.2676300000000007E-3</v>
      </c>
      <c r="M484" s="85">
        <f>'12peso'!M484*'12var'!M484/100</f>
        <v>-4.8517000000000005E-4</v>
      </c>
      <c r="N484" s="85">
        <f>'12peso'!N484*'12var'!N484/100</f>
        <v>7.2711E-3</v>
      </c>
      <c r="O484" s="85">
        <f>'12peso'!O484*'12var'!O484/100</f>
        <v>-4.8335999999999995E-4</v>
      </c>
      <c r="P484" s="85">
        <f>'12peso'!P484*'12var'!P484/100</f>
        <v>1.4441999999999999E-3</v>
      </c>
      <c r="Q484" s="85">
        <f>'12peso'!Q484*'12var'!Q484/100</f>
        <v>1.4843419999999998E-2</v>
      </c>
      <c r="R484" s="85">
        <f>'12peso'!R484*'12var'!R484/100</f>
        <v>1.480219E-2</v>
      </c>
      <c r="S484" s="85">
        <f>'12peso'!S484*'12var'!S484/100</f>
        <v>1.42851E-3</v>
      </c>
      <c r="T484" s="85">
        <f>'12peso'!T484*'12var'!T484/100</f>
        <v>-3.7801600000000003E-3</v>
      </c>
      <c r="U484" s="85">
        <f>'12peso'!U484*'12var'!U484/100</f>
        <v>4.6813000000000002E-3</v>
      </c>
      <c r="V484" s="85">
        <f>'12peso'!V484*'12var'!V484/100</f>
        <v>6.0561799999999995E-3</v>
      </c>
      <c r="W484" s="85">
        <f>'12peso'!W484*'12var'!W484/100</f>
        <v>-1.4857919999999998E-2</v>
      </c>
      <c r="X484" s="85">
        <f>'12peso'!X484*'12var'!X484/100</f>
        <v>3.6822400000000007E-3</v>
      </c>
      <c r="Y484" s="85">
        <f>'12peso'!Y484*'12var'!Y484/100</f>
        <v>8.7196699999999988E-3</v>
      </c>
      <c r="Z484" s="85">
        <f>'12peso'!Z484*'12var'!Z484/100</f>
        <v>9.1712000000000009E-3</v>
      </c>
      <c r="AA484" s="85">
        <f>'12peso'!AA484*'12var'!AA484/100</f>
        <v>9.1878000000000001E-4</v>
      </c>
      <c r="AB484" s="85">
        <f>'12peso'!AB484*'12var'!AB484/100</f>
        <v>-1.8334399999999998E-3</v>
      </c>
      <c r="AC484" s="85">
        <f>'12peso'!AC484*'12var'!AC484/100</f>
        <v>3.6522399999999997E-3</v>
      </c>
      <c r="AD484" s="85">
        <f>'12peso'!AD484*'12var'!AD484/100</f>
        <v>1.8171600000000003E-2</v>
      </c>
      <c r="AE484" s="85">
        <f>'12peso'!AE484*'12var'!AE484/100</f>
        <v>3.3571579999999997E-2</v>
      </c>
      <c r="AF484" s="85">
        <f>'12peso'!AF484*'12var'!AF484/100</f>
        <v>1.3604699999999999E-3</v>
      </c>
      <c r="AG484" s="85">
        <f>'12peso'!AG484*'12var'!AG484/100</f>
        <v>6.3158200000000006E-3</v>
      </c>
      <c r="AH484" s="85">
        <f>'12peso'!AH484*'12var'!AH484/100</f>
        <v>-5.65236E-2</v>
      </c>
      <c r="AI484" s="85">
        <f>'12peso'!AI484*'12var'!AI484/100</f>
        <v>8.7770000000000003E-4</v>
      </c>
      <c r="AJ484" s="85">
        <f>'12peso'!AJ484*'12var'!AJ484/100</f>
        <v>4.7967699999999997E-3</v>
      </c>
      <c r="AK484" s="85">
        <f>'12peso'!AK484*'12var'!AK484/100</f>
        <v>-8.6923999999999986E-4</v>
      </c>
      <c r="AL484" s="85">
        <f>'12peso'!AL484*'12var'!AL484/100</f>
        <v>-3.4188830000000003E-2</v>
      </c>
      <c r="AM484" s="85">
        <f>'12peso'!AM484*'12var'!AM484/100</f>
        <v>4.2931000000000002E-3</v>
      </c>
      <c r="AN484" s="85">
        <f>'12peso'!AN484*'12var'!AN484/100</f>
        <v>5.5720600000000002E-3</v>
      </c>
    </row>
    <row r="485" spans="1:40" x14ac:dyDescent="0.25">
      <c r="A485" s="64" t="str">
        <f>'12peso'!A485</f>
        <v>m</v>
      </c>
      <c r="B485" s="64" t="str">
        <f>'12peso'!B485</f>
        <v>m</v>
      </c>
      <c r="C485" s="64" t="str">
        <f>'12peso'!C485</f>
        <v>m</v>
      </c>
      <c r="D485" s="58"/>
      <c r="E485" s="118">
        <f>'12peso'!E485</f>
        <v>9101001</v>
      </c>
      <c r="F485" s="114">
        <f>'12peso'!F485</f>
        <v>9101001</v>
      </c>
      <c r="G485" s="99" t="str">
        <f>'12peso'!G485</f>
        <v>Correio</v>
      </c>
      <c r="H485" s="85">
        <f>'12peso'!H485*'12var'!H485/100</f>
        <v>0</v>
      </c>
      <c r="I485" s="85">
        <f>'12peso'!I485*'12var'!I485/100</f>
        <v>0</v>
      </c>
      <c r="J485" s="85">
        <f>'12peso'!J485*'12var'!J485/100</f>
        <v>0</v>
      </c>
      <c r="K485" s="85">
        <f>'12peso'!K485*'12var'!K485/100</f>
        <v>0</v>
      </c>
      <c r="L485" s="85">
        <f>'12peso'!L485*'12var'!L485/100</f>
        <v>1.2051E-4</v>
      </c>
      <c r="M485" s="85">
        <f>'12peso'!M485*'12var'!M485/100</f>
        <v>2.0685000000000001E-4</v>
      </c>
      <c r="N485" s="85">
        <f>'12peso'!N485*'12var'!N485/100</f>
        <v>3.8583999999999998E-4</v>
      </c>
      <c r="O485" s="85">
        <f>'12peso'!O485*'12var'!O485/100</f>
        <v>0</v>
      </c>
      <c r="P485" s="85">
        <f>'12peso'!P485*'12var'!P485/100</f>
        <v>0</v>
      </c>
      <c r="Q485" s="85">
        <f>'12peso'!Q485*'12var'!Q485/100</f>
        <v>0</v>
      </c>
      <c r="R485" s="85">
        <f>'12peso'!R485*'12var'!R485/100</f>
        <v>0</v>
      </c>
      <c r="S485" s="85">
        <f>'12peso'!S485*'12var'!S485/100</f>
        <v>0</v>
      </c>
      <c r="T485" s="85">
        <f>'12peso'!T485*'12var'!T485/100</f>
        <v>0</v>
      </c>
      <c r="U485" s="85">
        <f>'12peso'!U485*'12var'!U485/100</f>
        <v>0</v>
      </c>
      <c r="V485" s="85">
        <f>'12peso'!V485*'12var'!V485/100</f>
        <v>0</v>
      </c>
      <c r="W485" s="85">
        <f>'12peso'!W485*'12var'!W485/100</f>
        <v>0</v>
      </c>
      <c r="X485" s="85">
        <f>'12peso'!X485*'12var'!X485/100</f>
        <v>4.8879999999999993E-5</v>
      </c>
      <c r="Y485" s="85">
        <f>'12peso'!Y485*'12var'!Y485/100</f>
        <v>1.2375999999999999E-4</v>
      </c>
      <c r="Z485" s="85">
        <f>'12peso'!Z485*'12var'!Z485/100</f>
        <v>0</v>
      </c>
      <c r="AA485" s="85">
        <f>'12peso'!AA485*'12var'!AA485/100</f>
        <v>0</v>
      </c>
      <c r="AB485" s="85">
        <f>'12peso'!AB485*'12var'!AB485/100</f>
        <v>0</v>
      </c>
      <c r="AC485" s="85">
        <f>'12peso'!AC485*'12var'!AC485/100</f>
        <v>0</v>
      </c>
      <c r="AD485" s="85">
        <f>'12peso'!AD485*'12var'!AD485/100</f>
        <v>0</v>
      </c>
      <c r="AE485" s="85">
        <f>'12peso'!AE485*'12var'!AE485/100</f>
        <v>0</v>
      </c>
      <c r="AF485" s="85">
        <f>'12peso'!AF485*'12var'!AF485/100</f>
        <v>0</v>
      </c>
      <c r="AG485" s="85">
        <f>'12peso'!AG485*'12var'!AG485/100</f>
        <v>0</v>
      </c>
      <c r="AH485" s="85">
        <f>'12peso'!AH485*'12var'!AH485/100</f>
        <v>0</v>
      </c>
      <c r="AI485" s="85">
        <f>'12peso'!AI485*'12var'!AI485/100</f>
        <v>0</v>
      </c>
      <c r="AJ485" s="85">
        <f>'12peso'!AJ485*'12var'!AJ485/100</f>
        <v>4.7459999999999996E-5</v>
      </c>
      <c r="AK485" s="85">
        <f>'12peso'!AK485*'12var'!AK485/100</f>
        <v>4.3052999999999999E-4</v>
      </c>
      <c r="AL485" s="85">
        <f>'12peso'!AL485*'12var'!AL485/100</f>
        <v>2.6208000000000004E-4</v>
      </c>
      <c r="AM485" s="85">
        <f>'12peso'!AM485*'12var'!AM485/100</f>
        <v>0</v>
      </c>
      <c r="AN485" s="85">
        <f>'12peso'!AN485*'12var'!AN485/100</f>
        <v>0</v>
      </c>
    </row>
    <row r="486" spans="1:40" x14ac:dyDescent="0.25">
      <c r="A486" s="64" t="str">
        <f>'12peso'!A486</f>
        <v>m</v>
      </c>
      <c r="B486" s="64" t="str">
        <f>'12peso'!B486</f>
        <v>m</v>
      </c>
      <c r="C486" s="64" t="str">
        <f>'12peso'!C486</f>
        <v>m</v>
      </c>
      <c r="D486" s="58"/>
      <c r="E486" s="90">
        <f>'12peso'!E486</f>
        <v>9101002</v>
      </c>
      <c r="F486" s="88">
        <f>'12peso'!F486</f>
        <v>9101002</v>
      </c>
      <c r="G486" s="39" t="str">
        <f>'12peso'!G486</f>
        <v>Telefone fixo</v>
      </c>
      <c r="H486" s="85">
        <f>'12peso'!H486*'12var'!H486/100</f>
        <v>1.2909119999999998E-2</v>
      </c>
      <c r="I486" s="85">
        <f>'12peso'!I486*'12var'!I486/100</f>
        <v>-8.0105999999999997E-3</v>
      </c>
      <c r="J486" s="85">
        <f>'12peso'!J486*'12var'!J486/100</f>
        <v>-1.6320710000000002E-2</v>
      </c>
      <c r="K486" s="85">
        <f>'12peso'!K486*'12var'!K486/100</f>
        <v>8.5864799999999988E-3</v>
      </c>
      <c r="L486" s="85">
        <f>'12peso'!L486*'12var'!L486/100</f>
        <v>-2.1071399999999997E-2</v>
      </c>
      <c r="M486" s="85">
        <f>'12peso'!M486*'12var'!M486/100</f>
        <v>0</v>
      </c>
      <c r="N486" s="85">
        <f>'12peso'!N486*'12var'!N486/100</f>
        <v>0</v>
      </c>
      <c r="O486" s="85">
        <f>'12peso'!O486*'12var'!O486/100</f>
        <v>0</v>
      </c>
      <c r="P486" s="85">
        <f>'12peso'!P486*'12var'!P486/100</f>
        <v>0</v>
      </c>
      <c r="Q486" s="85">
        <f>'12peso'!Q486*'12var'!Q486/100</f>
        <v>0</v>
      </c>
      <c r="R486" s="85">
        <f>'12peso'!R486*'12var'!R486/100</f>
        <v>0</v>
      </c>
      <c r="S486" s="85">
        <f>'12peso'!S486*'12var'!S486/100</f>
        <v>0</v>
      </c>
      <c r="T486" s="85">
        <f>'12peso'!T486*'12var'!T486/100</f>
        <v>0</v>
      </c>
      <c r="U486" s="85">
        <f>'12peso'!U486*'12var'!U486/100</f>
        <v>4.8184800000000009E-3</v>
      </c>
      <c r="V486" s="85">
        <f>'12peso'!V486*'12var'!V486/100</f>
        <v>2.1208500000000001E-3</v>
      </c>
      <c r="W486" s="85">
        <f>'12peso'!W486*'12var'!W486/100</f>
        <v>-1.4940699999999999E-2</v>
      </c>
      <c r="X486" s="85">
        <f>'12peso'!X486*'12var'!X486/100</f>
        <v>-5.1315299999999996E-3</v>
      </c>
      <c r="Y486" s="85">
        <f>'12peso'!Y486*'12var'!Y486/100</f>
        <v>0</v>
      </c>
      <c r="Z486" s="85">
        <f>'12peso'!Z486*'12var'!Z486/100</f>
        <v>0</v>
      </c>
      <c r="AA486" s="85">
        <f>'12peso'!AA486*'12var'!AA486/100</f>
        <v>0</v>
      </c>
      <c r="AB486" s="85">
        <f>'12peso'!AB486*'12var'!AB486/100</f>
        <v>0</v>
      </c>
      <c r="AC486" s="85">
        <f>'12peso'!AC486*'12var'!AC486/100</f>
        <v>0</v>
      </c>
      <c r="AD486" s="85">
        <f>'12peso'!AD486*'12var'!AD486/100</f>
        <v>0</v>
      </c>
      <c r="AE486" s="85">
        <f>'12peso'!AE486*'12var'!AE486/100</f>
        <v>0</v>
      </c>
      <c r="AF486" s="85">
        <f>'12peso'!AF486*'12var'!AF486/100</f>
        <v>0</v>
      </c>
      <c r="AG486" s="85">
        <f>'12peso'!AG486*'12var'!AG486/100</f>
        <v>0</v>
      </c>
      <c r="AH486" s="85">
        <f>'12peso'!AH486*'12var'!AH486/100</f>
        <v>-5.8572480000000003E-2</v>
      </c>
      <c r="AI486" s="85">
        <f>'12peso'!AI486*'12var'!AI486/100</f>
        <v>2.7473599999999999E-3</v>
      </c>
      <c r="AJ486" s="85">
        <f>'12peso'!AJ486*'12var'!AJ486/100</f>
        <v>5.0987599999999999E-3</v>
      </c>
      <c r="AK486" s="85">
        <f>'12peso'!AK486*'12var'!AK486/100</f>
        <v>0</v>
      </c>
      <c r="AL486" s="85">
        <f>'12peso'!AL486*'12var'!AL486/100</f>
        <v>-3.6043260000000001E-2</v>
      </c>
      <c r="AM486" s="85">
        <f>'12peso'!AM486*'12var'!AM486/100</f>
        <v>0</v>
      </c>
      <c r="AN486" s="85">
        <f>'12peso'!AN486*'12var'!AN486/100</f>
        <v>2.8780799999999999E-3</v>
      </c>
    </row>
    <row r="487" spans="1:40" x14ac:dyDescent="0.25">
      <c r="A487" s="64" t="str">
        <f>'12peso'!A487</f>
        <v>m</v>
      </c>
      <c r="B487" s="64" t="str">
        <f>'12peso'!B487</f>
        <v>m</v>
      </c>
      <c r="C487" s="64" t="str">
        <f>'12peso'!C487</f>
        <v>m</v>
      </c>
      <c r="D487" s="58"/>
      <c r="E487" s="90">
        <f>'12peso'!E487</f>
        <v>9101003</v>
      </c>
      <c r="F487" s="88">
        <f>'12peso'!F487</f>
        <v>9101003</v>
      </c>
      <c r="G487" s="39" t="str">
        <f>'12peso'!G487</f>
        <v>Telefone público</v>
      </c>
      <c r="H487" s="85">
        <f>'12peso'!H487*'12var'!H487/100</f>
        <v>8.3850999999999999E-4</v>
      </c>
      <c r="I487" s="85">
        <f>'12peso'!I487*'12var'!I487/100</f>
        <v>4.2624000000000004E-4</v>
      </c>
      <c r="J487" s="85">
        <f>'12peso'!J487*'12var'!J487/100</f>
        <v>-6.3936000000000006E-4</v>
      </c>
      <c r="K487" s="85">
        <f>'12peso'!K487*'12var'!K487/100</f>
        <v>-3.5249999999999996E-5</v>
      </c>
      <c r="L487" s="85">
        <f>'12peso'!L487*'12var'!L487/100</f>
        <v>7.4752E-4</v>
      </c>
      <c r="M487" s="85">
        <f>'12peso'!M487*'12var'!M487/100</f>
        <v>7.0259999999999995E-5</v>
      </c>
      <c r="N487" s="85">
        <f>'12peso'!N487*'12var'!N487/100</f>
        <v>8.0798999999999997E-4</v>
      </c>
      <c r="O487" s="85">
        <f>'12peso'!O487*'12var'!O487/100</f>
        <v>5.8700000000000007E-4</v>
      </c>
      <c r="P487" s="85">
        <f>'12peso'!P487*'12var'!P487/100</f>
        <v>2.7024999999999998E-4</v>
      </c>
      <c r="Q487" s="85">
        <f>'12peso'!Q487*'12var'!Q487/100</f>
        <v>-1.4064000000000001E-4</v>
      </c>
      <c r="R487" s="85">
        <f>'12peso'!R487*'12var'!R487/100</f>
        <v>3.9542000000000001E-4</v>
      </c>
      <c r="S487" s="85">
        <f>'12peso'!S487*'12var'!S487/100</f>
        <v>2.3180000000000002E-5</v>
      </c>
      <c r="T487" s="85">
        <f>'12peso'!T487*'12var'!T487/100</f>
        <v>-1.5423400000000001E-3</v>
      </c>
      <c r="U487" s="85">
        <f>'12peso'!U487*'12var'!U487/100</f>
        <v>2.3646E-4</v>
      </c>
      <c r="V487" s="85">
        <f>'12peso'!V487*'12var'!V487/100</f>
        <v>-8.9680000000000009E-5</v>
      </c>
      <c r="W487" s="85">
        <f>'12peso'!W487*'12var'!W487/100</f>
        <v>7.9164999999999997E-4</v>
      </c>
      <c r="X487" s="85">
        <f>'12peso'!X487*'12var'!X487/100</f>
        <v>3.3509999999999996E-5</v>
      </c>
      <c r="Y487" s="85">
        <f>'12peso'!Y487*'12var'!Y487/100</f>
        <v>1.0026E-3</v>
      </c>
      <c r="Z487" s="85">
        <f>'12peso'!Z487*'12var'!Z487/100</f>
        <v>4.8245999999999999E-4</v>
      </c>
      <c r="AA487" s="85">
        <f>'12peso'!AA487*'12var'!AA487/100</f>
        <v>1.2048200000000001E-3</v>
      </c>
      <c r="AB487" s="85">
        <f>'12peso'!AB487*'12var'!AB487/100</f>
        <v>1.2485000000000003E-4</v>
      </c>
      <c r="AC487" s="85">
        <f>'12peso'!AC487*'12var'!AC487/100</f>
        <v>-3.3989999999999998E-5</v>
      </c>
      <c r="AD487" s="85">
        <f>'12peso'!AD487*'12var'!AD487/100</f>
        <v>1.8016000000000001E-4</v>
      </c>
      <c r="AE487" s="85">
        <f>'12peso'!AE487*'12var'!AE487/100</f>
        <v>1.9074000000000001E-4</v>
      </c>
      <c r="AF487" s="85">
        <f>'12peso'!AF487*'12var'!AF487/100</f>
        <v>5.9564999999999998E-4</v>
      </c>
      <c r="AG487" s="85">
        <f>'12peso'!AG487*'12var'!AG487/100</f>
        <v>-4.7608000000000004E-4</v>
      </c>
      <c r="AH487" s="85">
        <f>'12peso'!AH487*'12var'!AH487/100</f>
        <v>5.3550000000000001E-5</v>
      </c>
      <c r="AI487" s="85">
        <f>'12peso'!AI487*'12var'!AI487/100</f>
        <v>-2.4426000000000005E-4</v>
      </c>
      <c r="AJ487" s="85">
        <f>'12peso'!AJ487*'12var'!AJ487/100</f>
        <v>6.3179999999999996E-4</v>
      </c>
      <c r="AK487" s="85">
        <f>'12peso'!AK487*'12var'!AK487/100</f>
        <v>3.7980000000000002E-4</v>
      </c>
      <c r="AL487" s="85">
        <f>'12peso'!AL487*'12var'!AL487/100</f>
        <v>8.7564999999999995E-4</v>
      </c>
      <c r="AM487" s="85">
        <f>'12peso'!AM487*'12var'!AM487/100</f>
        <v>1.0842600000000001E-3</v>
      </c>
      <c r="AN487" s="85">
        <f>'12peso'!AN487*'12var'!AN487/100</f>
        <v>-9.3176999999999995E-4</v>
      </c>
    </row>
    <row r="488" spans="1:40" x14ac:dyDescent="0.25">
      <c r="A488" s="64" t="str">
        <f>'12peso'!A488</f>
        <v>nc</v>
      </c>
      <c r="B488" s="64" t="str">
        <f>'12peso'!B488</f>
        <v>s</v>
      </c>
      <c r="C488" s="64" t="str">
        <f>'12peso'!C488</f>
        <v>s</v>
      </c>
      <c r="D488" s="58"/>
      <c r="E488" s="90">
        <f>'12peso'!E488</f>
        <v>9101008</v>
      </c>
      <c r="F488" s="88">
        <f>'12peso'!F488</f>
        <v>9101008</v>
      </c>
      <c r="G488" s="39" t="str">
        <f>'12peso'!G488</f>
        <v>Telefone celular</v>
      </c>
      <c r="H488" s="85">
        <f>'12peso'!H488*'12var'!H488/100</f>
        <v>0</v>
      </c>
      <c r="I488" s="85">
        <f>'12peso'!I488*'12var'!I488/100</f>
        <v>0</v>
      </c>
      <c r="J488" s="85">
        <f>'12peso'!J488*'12var'!J488/100</f>
        <v>0</v>
      </c>
      <c r="K488" s="85">
        <f>'12peso'!K488*'12var'!K488/100</f>
        <v>1.5018E-2</v>
      </c>
      <c r="L488" s="85">
        <f>'12peso'!L488*'12var'!L488/100</f>
        <v>9.3446400000000013E-3</v>
      </c>
      <c r="M488" s="85">
        <f>'12peso'!M488*'12var'!M488/100</f>
        <v>0</v>
      </c>
      <c r="N488" s="85">
        <f>'12peso'!N488*'12var'!N488/100</f>
        <v>0</v>
      </c>
      <c r="O488" s="85">
        <f>'12peso'!O488*'12var'!O488/100</f>
        <v>1.5031000000000003E-3</v>
      </c>
      <c r="P488" s="85">
        <f>'12peso'!P488*'12var'!P488/100</f>
        <v>2.3976000000000002E-3</v>
      </c>
      <c r="Q488" s="85">
        <f>'12peso'!Q488*'12var'!Q488/100</f>
        <v>1.2086010000000001E-2</v>
      </c>
      <c r="R488" s="85">
        <f>'12peso'!R488*'12var'!R488/100</f>
        <v>1.6894630000000001E-2</v>
      </c>
      <c r="S488" s="85">
        <f>'12peso'!S488*'12var'!S488/100</f>
        <v>2.5552700000000005E-3</v>
      </c>
      <c r="T488" s="85">
        <f>'12peso'!T488*'12var'!T488/100</f>
        <v>-4.4802000000000004E-4</v>
      </c>
      <c r="U488" s="85">
        <f>'12peso'!U488*'12var'!U488/100</f>
        <v>2.9608E-4</v>
      </c>
      <c r="V488" s="85">
        <f>'12peso'!V488*'12var'!V488/100</f>
        <v>0</v>
      </c>
      <c r="W488" s="85">
        <f>'12peso'!W488*'12var'!W488/100</f>
        <v>0</v>
      </c>
      <c r="X488" s="85">
        <f>'12peso'!X488*'12var'!X488/100</f>
        <v>0</v>
      </c>
      <c r="Y488" s="85">
        <f>'12peso'!Y488*'12var'!Y488/100</f>
        <v>2.0315400000000001E-3</v>
      </c>
      <c r="Z488" s="85">
        <f>'12peso'!Z488*'12var'!Z488/100</f>
        <v>8.2621499999999994E-3</v>
      </c>
      <c r="AA488" s="85">
        <f>'12peso'!AA488*'12var'!AA488/100</f>
        <v>2.9152000000000003E-4</v>
      </c>
      <c r="AB488" s="85">
        <f>'12peso'!AB488*'12var'!AB488/100</f>
        <v>4.3631999999999997E-4</v>
      </c>
      <c r="AC488" s="85">
        <f>'12peso'!AC488*'12var'!AC488/100</f>
        <v>2.4643200000000003E-3</v>
      </c>
      <c r="AD488" s="85">
        <f>'12peso'!AD488*'12var'!AD488/100</f>
        <v>2.0358989999999997E-2</v>
      </c>
      <c r="AE488" s="85">
        <f>'12peso'!AE488*'12var'!AE488/100</f>
        <v>0</v>
      </c>
      <c r="AF488" s="85">
        <f>'12peso'!AF488*'12var'!AF488/100</f>
        <v>0</v>
      </c>
      <c r="AG488" s="85">
        <f>'12peso'!AG488*'12var'!AG488/100</f>
        <v>4.1907899999999998E-3</v>
      </c>
      <c r="AH488" s="85">
        <f>'12peso'!AH488*'12var'!AH488/100</f>
        <v>2.1595499999999997E-3</v>
      </c>
      <c r="AI488" s="85">
        <f>'12peso'!AI488*'12var'!AI488/100</f>
        <v>5.7148000000000008E-4</v>
      </c>
      <c r="AJ488" s="85">
        <f>'12peso'!AJ488*'12var'!AJ488/100</f>
        <v>0</v>
      </c>
      <c r="AK488" s="85">
        <f>'12peso'!AK488*'12var'!AK488/100</f>
        <v>0</v>
      </c>
      <c r="AL488" s="85">
        <f>'12peso'!AL488*'12var'!AL488/100</f>
        <v>1.8287100000000001E-3</v>
      </c>
      <c r="AM488" s="85">
        <f>'12peso'!AM488*'12var'!AM488/100</f>
        <v>5.2132999999999997E-3</v>
      </c>
      <c r="AN488" s="85">
        <f>'12peso'!AN488*'12var'!AN488/100</f>
        <v>-5.2181100000000006E-3</v>
      </c>
    </row>
    <row r="489" spans="1:40" x14ac:dyDescent="0.25">
      <c r="A489" s="64" t="str">
        <f>'12peso'!A489</f>
        <v>nc</v>
      </c>
      <c r="B489" s="64" t="str">
        <f>'12peso'!B489</f>
        <v>s</v>
      </c>
      <c r="C489" s="64" t="str">
        <f>'12peso'!C489</f>
        <v>s</v>
      </c>
      <c r="D489" s="58"/>
      <c r="E489" s="93">
        <f>'12peso'!E489</f>
        <v>9101999</v>
      </c>
      <c r="F489" s="88">
        <f>'12peso'!F489</f>
        <v>9101018</v>
      </c>
      <c r="G489" s="39" t="str">
        <f>'12peso'!G489</f>
        <v>Acesso à internet</v>
      </c>
      <c r="H489" s="85">
        <f>'12peso'!H489*'12var'!H489/100</f>
        <v>0</v>
      </c>
      <c r="I489" s="85">
        <f>'12peso'!I489*'12var'!I489/100</f>
        <v>0</v>
      </c>
      <c r="J489" s="85">
        <f>'12peso'!J489*'12var'!J489/100</f>
        <v>0</v>
      </c>
      <c r="K489" s="85">
        <f>'12peso'!K489*'12var'!K489/100</f>
        <v>1.2242100000000001E-3</v>
      </c>
      <c r="L489" s="85">
        <f>'12peso'!L489*'12var'!L489/100</f>
        <v>0</v>
      </c>
      <c r="M489" s="85">
        <f>'12peso'!M489*'12var'!M489/100</f>
        <v>0</v>
      </c>
      <c r="N489" s="85">
        <f>'12peso'!N489*'12var'!N489/100</f>
        <v>0</v>
      </c>
      <c r="O489" s="85">
        <f>'12peso'!O489*'12var'!O489/100</f>
        <v>0</v>
      </c>
      <c r="P489" s="85">
        <f>'12peso'!P489*'12var'!P489/100</f>
        <v>0</v>
      </c>
      <c r="Q489" s="85">
        <f>'12peso'!Q489*'12var'!Q489/100</f>
        <v>0</v>
      </c>
      <c r="R489" s="85">
        <f>'12peso'!R489*'12var'!R489/100</f>
        <v>0</v>
      </c>
      <c r="S489" s="85">
        <f>'12peso'!S489*'12var'!S489/100</f>
        <v>0</v>
      </c>
      <c r="T489" s="85">
        <f>'12peso'!T489*'12var'!T489/100</f>
        <v>0</v>
      </c>
      <c r="U489" s="85">
        <f>'12peso'!U489*'12var'!U489/100</f>
        <v>0</v>
      </c>
      <c r="V489" s="85">
        <f>'12peso'!V489*'12var'!V489/100</f>
        <v>0</v>
      </c>
      <c r="W489" s="85">
        <f>'12peso'!W489*'12var'!W489/100</f>
        <v>0</v>
      </c>
      <c r="X489" s="85">
        <f>'12peso'!X489*'12var'!X489/100</f>
        <v>0</v>
      </c>
      <c r="Y489" s="85">
        <f>'12peso'!Y489*'12var'!Y489/100</f>
        <v>0</v>
      </c>
      <c r="Z489" s="85">
        <f>'12peso'!Z489*'12var'!Z489/100</f>
        <v>0</v>
      </c>
      <c r="AA489" s="85">
        <f>'12peso'!AA489*'12var'!AA489/100</f>
        <v>0</v>
      </c>
      <c r="AB489" s="85">
        <f>'12peso'!AB489*'12var'!AB489/100</f>
        <v>0</v>
      </c>
      <c r="AC489" s="85">
        <f>'12peso'!AC489*'12var'!AC489/100</f>
        <v>0</v>
      </c>
      <c r="AD489" s="85">
        <f>'12peso'!AD489*'12var'!AD489/100</f>
        <v>0</v>
      </c>
      <c r="AE489" s="85">
        <f>'12peso'!AE489*'12var'!AE489/100</f>
        <v>0</v>
      </c>
      <c r="AF489" s="85">
        <f>'12peso'!AF489*'12var'!AF489/100</f>
        <v>0</v>
      </c>
      <c r="AG489" s="85">
        <f>'12peso'!AG489*'12var'!AG489/100</f>
        <v>0</v>
      </c>
      <c r="AH489" s="85">
        <f>'12peso'!AH489*'12var'!AH489/100</f>
        <v>0</v>
      </c>
      <c r="AI489" s="85">
        <f>'12peso'!AI489*'12var'!AI489/100</f>
        <v>0</v>
      </c>
      <c r="AJ489" s="85">
        <f>'12peso'!AJ489*'12var'!AJ489/100</f>
        <v>0</v>
      </c>
      <c r="AK489" s="85">
        <f>'12peso'!AK489*'12var'!AK489/100</f>
        <v>0</v>
      </c>
      <c r="AL489" s="85">
        <f>'12peso'!AL489*'12var'!AL489/100</f>
        <v>0</v>
      </c>
      <c r="AM489" s="85">
        <f>'12peso'!AM489*'12var'!AM489/100</f>
        <v>0</v>
      </c>
      <c r="AN489" s="85">
        <f>'12peso'!AN489*'12var'!AN489/100</f>
        <v>0</v>
      </c>
    </row>
    <row r="490" spans="1:40" x14ac:dyDescent="0.25">
      <c r="A490" s="64" t="str">
        <f>'12peso'!A490</f>
        <v>c</v>
      </c>
      <c r="B490" s="64" t="str">
        <f>'12peso'!B490</f>
        <v>d</v>
      </c>
      <c r="C490" s="64" t="str">
        <f>'12peso'!C490</f>
        <v>i</v>
      </c>
      <c r="D490" s="58"/>
      <c r="E490" s="90">
        <f>'12peso'!E490</f>
        <v>9101019</v>
      </c>
      <c r="F490" s="88">
        <f>'12peso'!F490</f>
        <v>9101019</v>
      </c>
      <c r="G490" s="39" t="str">
        <f>'12peso'!G490</f>
        <v>Aparelho telefônico</v>
      </c>
      <c r="H490" s="85">
        <f>'12peso'!H490*'12var'!H490/100</f>
        <v>-3.2066099999999999E-3</v>
      </c>
      <c r="I490" s="85">
        <f>'12peso'!I490*'12var'!I490/100</f>
        <v>-8.4513000000000003E-4</v>
      </c>
      <c r="J490" s="85">
        <f>'12peso'!J490*'12var'!J490/100</f>
        <v>-5.5902000000000002E-4</v>
      </c>
      <c r="K490" s="85">
        <f>'12peso'!K490*'12var'!K490/100</f>
        <v>-2.3510400000000004E-3</v>
      </c>
      <c r="L490" s="85">
        <f>'12peso'!L490*'12var'!L490/100</f>
        <v>1.5182899999999998E-3</v>
      </c>
      <c r="M490" s="85">
        <f>'12peso'!M490*'12var'!M490/100</f>
        <v>-5.9856000000000004E-4</v>
      </c>
      <c r="N490" s="85">
        <f>'12peso'!N490*'12var'!N490/100</f>
        <v>-1.6158999999999998E-3</v>
      </c>
      <c r="O490" s="85">
        <f>'12peso'!O490*'12var'!O490/100</f>
        <v>-2.3615999999999997E-3</v>
      </c>
      <c r="P490" s="85">
        <f>'12peso'!P490*'12var'!P490/100</f>
        <v>-1.0917000000000001E-3</v>
      </c>
      <c r="Q490" s="85">
        <f>'12peso'!Q490*'12var'!Q490/100</f>
        <v>2.7851600000000001E-3</v>
      </c>
      <c r="R490" s="85">
        <f>'12peso'!R490*'12var'!R490/100</f>
        <v>-2.5095199999999999E-3</v>
      </c>
      <c r="S490" s="85">
        <f>'12peso'!S490*'12var'!S490/100</f>
        <v>-1.13904E-3</v>
      </c>
      <c r="T490" s="85">
        <f>'12peso'!T490*'12var'!T490/100</f>
        <v>-1.8752000000000003E-3</v>
      </c>
      <c r="U490" s="85">
        <f>'12peso'!U490*'12var'!U490/100</f>
        <v>-6.6845000000000001E-4</v>
      </c>
      <c r="V490" s="85">
        <f>'12peso'!V490*'12var'!V490/100</f>
        <v>-3.4945199999999997E-3</v>
      </c>
      <c r="W490" s="85">
        <f>'12peso'!W490*'12var'!W490/100</f>
        <v>-8.7242999999999999E-4</v>
      </c>
      <c r="X490" s="85">
        <f>'12peso'!X490*'12var'!X490/100</f>
        <v>-3.8336799999999999E-3</v>
      </c>
      <c r="Y490" s="85">
        <f>'12peso'!Y490*'12var'!Y490/100</f>
        <v>-3.5370999999999996E-3</v>
      </c>
      <c r="Z490" s="85">
        <f>'12peso'!Z490*'12var'!Z490/100</f>
        <v>5.7510000000000005E-4</v>
      </c>
      <c r="AA490" s="85">
        <f>'12peso'!AA490*'12var'!AA490/100</f>
        <v>-7.2590000000000003E-4</v>
      </c>
      <c r="AB490" s="85">
        <f>'12peso'!AB490*'12var'!AB490/100</f>
        <v>-2.5051399999999995E-3</v>
      </c>
      <c r="AC490" s="85">
        <f>'12peso'!AC490*'12var'!AC490/100</f>
        <v>2.9274000000000005E-4</v>
      </c>
      <c r="AD490" s="85">
        <f>'12peso'!AD490*'12var'!AD490/100</f>
        <v>-2.2288100000000003E-3</v>
      </c>
      <c r="AE490" s="85">
        <f>'12peso'!AE490*'12var'!AE490/100</f>
        <v>-1.4343000000000001E-3</v>
      </c>
      <c r="AF490" s="85">
        <f>'12peso'!AF490*'12var'!AF490/100</f>
        <v>5.8695999999999998E-4</v>
      </c>
      <c r="AG490" s="85">
        <f>'12peso'!AG490*'12var'!AG490/100</f>
        <v>-7.4702999999999987E-4</v>
      </c>
      <c r="AH490" s="85">
        <f>'12peso'!AH490*'12var'!AH490/100</f>
        <v>1.999E-5</v>
      </c>
      <c r="AI490" s="85">
        <f>'12peso'!AI490*'12var'!AI490/100</f>
        <v>-2.2396599999999997E-3</v>
      </c>
      <c r="AJ490" s="85">
        <f>'12peso'!AJ490*'12var'!AJ490/100</f>
        <v>-1.0702999999999999E-3</v>
      </c>
      <c r="AK490" s="85">
        <f>'12peso'!AK490*'12var'!AK490/100</f>
        <v>-1.7902500000000002E-3</v>
      </c>
      <c r="AL490" s="85">
        <f>'12peso'!AL490*'12var'!AL490/100</f>
        <v>-1.1394E-3</v>
      </c>
      <c r="AM490" s="85">
        <f>'12peso'!AM490*'12var'!AM490/100</f>
        <v>-2.0956799999999999E-3</v>
      </c>
      <c r="AN490" s="85">
        <f>'12peso'!AN490*'12var'!AN490/100</f>
        <v>-1.32273E-3</v>
      </c>
    </row>
    <row r="491" spans="1:40" x14ac:dyDescent="0.25">
      <c r="A491" s="64" t="str">
        <f>'12peso'!A491</f>
        <v>nc</v>
      </c>
      <c r="B491" s="64" t="str">
        <f>'12peso'!B491</f>
        <v>s</v>
      </c>
      <c r="C491" s="64" t="str">
        <f>'12peso'!C491</f>
        <v>s</v>
      </c>
      <c r="D491" s="58"/>
      <c r="E491" s="93">
        <f>'12peso'!E491</f>
        <v>9101999</v>
      </c>
      <c r="F491" s="88">
        <f>'12peso'!F491</f>
        <v>9101021</v>
      </c>
      <c r="G491" s="39" t="str">
        <f>'12peso'!G491</f>
        <v>Telefone com internet - pacote</v>
      </c>
      <c r="H491" s="85">
        <f>'12peso'!H491*'12var'!H491/100</f>
        <v>0</v>
      </c>
      <c r="I491" s="85">
        <f>'12peso'!I491*'12var'!I491/100</f>
        <v>0</v>
      </c>
      <c r="J491" s="85">
        <f>'12peso'!J491*'12var'!J491/100</f>
        <v>0</v>
      </c>
      <c r="K491" s="85">
        <f>'12peso'!K491*'12var'!K491/100</f>
        <v>0</v>
      </c>
      <c r="L491" s="85">
        <f>'12peso'!L491*'12var'!L491/100</f>
        <v>0</v>
      </c>
      <c r="M491" s="85">
        <f>'12peso'!M491*'12var'!M491/100</f>
        <v>0</v>
      </c>
      <c r="N491" s="85">
        <f>'12peso'!N491*'12var'!N491/100</f>
        <v>7.7947499999999996E-3</v>
      </c>
      <c r="O491" s="85">
        <f>'12peso'!O491*'12var'!O491/100</f>
        <v>0</v>
      </c>
      <c r="P491" s="85">
        <f>'12peso'!P491*'12var'!P491/100</f>
        <v>0</v>
      </c>
      <c r="Q491" s="85">
        <f>'12peso'!Q491*'12var'!Q491/100</f>
        <v>0</v>
      </c>
      <c r="R491" s="85">
        <f>'12peso'!R491*'12var'!R491/100</f>
        <v>0</v>
      </c>
      <c r="S491" s="85">
        <f>'12peso'!S491*'12var'!S491/100</f>
        <v>0</v>
      </c>
      <c r="T491" s="85">
        <f>'12peso'!T491*'12var'!T491/100</f>
        <v>0</v>
      </c>
      <c r="U491" s="85">
        <f>'12peso'!U491*'12var'!U491/100</f>
        <v>0</v>
      </c>
      <c r="V491" s="85">
        <f>'12peso'!V491*'12var'!V491/100</f>
        <v>7.5839999999999996E-3</v>
      </c>
      <c r="W491" s="85">
        <f>'12peso'!W491*'12var'!W491/100</f>
        <v>0</v>
      </c>
      <c r="X491" s="85">
        <f>'12peso'!X491*'12var'!X491/100</f>
        <v>1.161006E-2</v>
      </c>
      <c r="Y491" s="85">
        <f>'12peso'!Y491*'12var'!Y491/100</f>
        <v>9.0219199999999992E-3</v>
      </c>
      <c r="Z491" s="85">
        <f>'12peso'!Z491*'12var'!Z491/100</f>
        <v>0</v>
      </c>
      <c r="AA491" s="85">
        <f>'12peso'!AA491*'12var'!AA491/100</f>
        <v>0</v>
      </c>
      <c r="AB491" s="85">
        <f>'12peso'!AB491*'12var'!AB491/100</f>
        <v>0</v>
      </c>
      <c r="AC491" s="85">
        <f>'12peso'!AC491*'12var'!AC491/100</f>
        <v>9.5988000000000009E-4</v>
      </c>
      <c r="AD491" s="85">
        <f>'12peso'!AD491*'12var'!AD491/100</f>
        <v>0</v>
      </c>
      <c r="AE491" s="85">
        <f>'12peso'!AE491*'12var'!AE491/100</f>
        <v>3.4768800000000002E-2</v>
      </c>
      <c r="AF491" s="85">
        <f>'12peso'!AF491*'12var'!AF491/100</f>
        <v>0</v>
      </c>
      <c r="AG491" s="85">
        <f>'12peso'!AG491*'12var'!AG491/100</f>
        <v>0</v>
      </c>
      <c r="AH491" s="85">
        <f>'12peso'!AH491*'12var'!AH491/100</f>
        <v>0</v>
      </c>
      <c r="AI491" s="85">
        <f>'12peso'!AI491*'12var'!AI491/100</f>
        <v>0</v>
      </c>
      <c r="AJ491" s="85">
        <f>'12peso'!AJ491*'12var'!AJ491/100</f>
        <v>0</v>
      </c>
      <c r="AK491" s="85">
        <f>'12peso'!AK491*'12var'!AK491/100</f>
        <v>0</v>
      </c>
      <c r="AL491" s="85">
        <f>'12peso'!AL491*'12var'!AL491/100</f>
        <v>0</v>
      </c>
      <c r="AM491" s="85">
        <f>'12peso'!AM491*'12var'!AM491/100</f>
        <v>0</v>
      </c>
      <c r="AN491" s="85">
        <f>'12peso'!AN491*'12var'!AN491/100</f>
        <v>1.0022400000000001E-2</v>
      </c>
    </row>
    <row r="492" spans="1:40" x14ac:dyDescent="0.25">
      <c r="A492" s="64" t="str">
        <f>'12peso'!A492</f>
        <v>nc</v>
      </c>
      <c r="B492" s="64" t="str">
        <f>'12peso'!B492</f>
        <v>s</v>
      </c>
      <c r="C492" s="64" t="str">
        <f>'12peso'!C492</f>
        <v>s</v>
      </c>
      <c r="D492" s="58"/>
      <c r="E492" s="93">
        <f>'12peso'!E492</f>
        <v>9101999</v>
      </c>
      <c r="F492" s="88">
        <f>'12peso'!F492</f>
        <v>9101022</v>
      </c>
      <c r="G492" s="39" t="str">
        <f>'12peso'!G492</f>
        <v>TV por assinatura com internet</v>
      </c>
      <c r="H492" s="85">
        <f>'12peso'!H492*'12var'!H492/100</f>
        <v>0</v>
      </c>
      <c r="I492" s="85">
        <f>'12peso'!I492*'12var'!I492/100</f>
        <v>0</v>
      </c>
      <c r="J492" s="85">
        <f>'12peso'!J492*'12var'!J492/100</f>
        <v>0</v>
      </c>
      <c r="K492" s="85">
        <f>'12peso'!K492*'12var'!K492/100</f>
        <v>0</v>
      </c>
      <c r="L492" s="85">
        <f>'12peso'!L492*'12var'!L492/100</f>
        <v>0</v>
      </c>
      <c r="M492" s="85">
        <f>'12peso'!M492*'12var'!M492/100</f>
        <v>0</v>
      </c>
      <c r="N492" s="85">
        <f>'12peso'!N492*'12var'!N492/100</f>
        <v>0</v>
      </c>
      <c r="O492" s="85">
        <f>'12peso'!O492*'12var'!O492/100</f>
        <v>0</v>
      </c>
      <c r="P492" s="85">
        <f>'12peso'!P492*'12var'!P492/100</f>
        <v>0</v>
      </c>
      <c r="Q492" s="85">
        <f>'12peso'!Q492*'12var'!Q492/100</f>
        <v>0</v>
      </c>
      <c r="R492" s="85">
        <f>'12peso'!R492*'12var'!R492/100</f>
        <v>0</v>
      </c>
      <c r="S492" s="85">
        <f>'12peso'!S492*'12var'!S492/100</f>
        <v>0</v>
      </c>
      <c r="T492" s="85">
        <f>'12peso'!T492*'12var'!T492/100</f>
        <v>0</v>
      </c>
      <c r="U492" s="85">
        <f>'12peso'!U492*'12var'!U492/100</f>
        <v>0</v>
      </c>
      <c r="V492" s="85">
        <f>'12peso'!V492*'12var'!V492/100</f>
        <v>0</v>
      </c>
      <c r="W492" s="85">
        <f>'12peso'!W492*'12var'!W492/100</f>
        <v>0</v>
      </c>
      <c r="X492" s="85">
        <f>'12peso'!X492*'12var'!X492/100</f>
        <v>1.0942800000000002E-3</v>
      </c>
      <c r="Y492" s="85">
        <f>'12peso'!Y492*'12var'!Y492/100</f>
        <v>0</v>
      </c>
      <c r="Z492" s="85">
        <f>'12peso'!Z492*'12var'!Z492/100</f>
        <v>0</v>
      </c>
      <c r="AA492" s="85">
        <f>'12peso'!AA492*'12var'!AA492/100</f>
        <v>0</v>
      </c>
      <c r="AB492" s="85">
        <f>'12peso'!AB492*'12var'!AB492/100</f>
        <v>0</v>
      </c>
      <c r="AC492" s="85">
        <f>'12peso'!AC492*'12var'!AC492/100</f>
        <v>0</v>
      </c>
      <c r="AD492" s="85">
        <f>'12peso'!AD492*'12var'!AD492/100</f>
        <v>0</v>
      </c>
      <c r="AE492" s="85">
        <f>'12peso'!AE492*'12var'!AE492/100</f>
        <v>0</v>
      </c>
      <c r="AF492" s="85">
        <f>'12peso'!AF492*'12var'!AF492/100</f>
        <v>0</v>
      </c>
      <c r="AG492" s="85">
        <f>'12peso'!AG492*'12var'!AG492/100</f>
        <v>3.5156000000000002E-3</v>
      </c>
      <c r="AH492" s="85">
        <f>'12peso'!AH492*'12var'!AH492/100</f>
        <v>0</v>
      </c>
      <c r="AI492" s="85">
        <f>'12peso'!AI492*'12var'!AI492/100</f>
        <v>0</v>
      </c>
      <c r="AJ492" s="85">
        <f>'12peso'!AJ492*'12var'!AJ492/100</f>
        <v>0</v>
      </c>
      <c r="AK492" s="85">
        <f>'12peso'!AK492*'12var'!AK492/100</f>
        <v>0</v>
      </c>
      <c r="AL492" s="85">
        <f>'12peso'!AL492*'12var'!AL492/100</f>
        <v>0</v>
      </c>
      <c r="AM492" s="85">
        <f>'12peso'!AM492*'12var'!AM492/100</f>
        <v>0</v>
      </c>
      <c r="AN492" s="85">
        <f>'12peso'!AN492*'12var'!AN492/100</f>
        <v>0</v>
      </c>
    </row>
  </sheetData>
  <mergeCells count="1">
    <mergeCell ref="B3:G4"/>
  </mergeCells>
  <conditionalFormatting sqref="A25 B24 A23:B23 A15:A16 B27:B32 A6:A7 B7:B14 B16:B22">
    <cfRule type="cellIs" dxfId="11" priority="42" stopIfTrue="1" operator="equal">
      <formula>"nc"</formula>
    </cfRule>
  </conditionalFormatting>
  <conditionalFormatting sqref="F6:F34 C493:C65491">
    <cfRule type="cellIs" dxfId="10" priority="43" stopIfTrue="1" operator="equal">
      <formula>"m"</formula>
    </cfRule>
  </conditionalFormatting>
  <conditionalFormatting sqref="D493:D65491 D35">
    <cfRule type="cellIs" dxfId="9" priority="41" stopIfTrue="1" operator="equal">
      <formula>"m"</formula>
    </cfRule>
  </conditionalFormatting>
  <conditionalFormatting sqref="E35 E493:E65491">
    <cfRule type="cellIs" dxfId="8" priority="39" stopIfTrue="1" operator="equal">
      <formula>"m"</formula>
    </cfRule>
  </conditionalFormatting>
  <conditionalFormatting sqref="A26">
    <cfRule type="cellIs" dxfId="7" priority="4" stopIfTrue="1" operator="equal">
      <formula>"nc"</formula>
    </cfRule>
  </conditionalFormatting>
  <conditionalFormatting sqref="C38">
    <cfRule type="cellIs" dxfId="6" priority="3" stopIfTrue="1" operator="equal">
      <formula>"m"</formula>
    </cfRule>
  </conditionalFormatting>
  <conditionalFormatting sqref="D38">
    <cfRule type="cellIs" dxfId="5" priority="2" stopIfTrue="1" operator="equal">
      <formula>"m"</formula>
    </cfRule>
  </conditionalFormatting>
  <conditionalFormatting sqref="E38">
    <cfRule type="cellIs" dxfId="4" priority="1" stopIfTrue="1" operator="equal">
      <formula>"m"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workbookViewId="0">
      <pane xSplit="1" ySplit="2" topLeftCell="B159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sheetData>
    <row r="1" spans="1:11" ht="14.45" x14ac:dyDescent="0.35">
      <c r="B1" s="3" t="s">
        <v>353</v>
      </c>
      <c r="C1" s="3" t="s">
        <v>1</v>
      </c>
      <c r="D1" s="3" t="s">
        <v>4</v>
      </c>
      <c r="E1" s="3" t="s">
        <v>136</v>
      </c>
      <c r="F1" s="3" t="s">
        <v>354</v>
      </c>
      <c r="G1" s="3" t="s">
        <v>2</v>
      </c>
      <c r="H1" s="3" t="s">
        <v>160</v>
      </c>
      <c r="I1" s="3" t="s">
        <v>155</v>
      </c>
      <c r="J1" s="3" t="s">
        <v>128</v>
      </c>
      <c r="K1" s="3" t="s">
        <v>355</v>
      </c>
    </row>
    <row r="2" spans="1:11" x14ac:dyDescent="0.25">
      <c r="A2" t="s">
        <v>339</v>
      </c>
      <c r="B2" t="s">
        <v>340</v>
      </c>
      <c r="C2" t="s">
        <v>341</v>
      </c>
      <c r="D2" t="s">
        <v>342</v>
      </c>
      <c r="E2" t="s">
        <v>343</v>
      </c>
      <c r="F2" t="s">
        <v>348</v>
      </c>
      <c r="G2" t="s">
        <v>344</v>
      </c>
      <c r="H2" t="s">
        <v>345</v>
      </c>
      <c r="I2" t="s">
        <v>346</v>
      </c>
      <c r="J2" t="s">
        <v>347</v>
      </c>
      <c r="K2" t="s">
        <v>349</v>
      </c>
    </row>
    <row r="3" spans="1:11" ht="14.45" x14ac:dyDescent="0.35">
      <c r="A3" s="20">
        <v>36373</v>
      </c>
      <c r="B3">
        <v>0.56000000000000005</v>
      </c>
      <c r="C3">
        <v>0.32</v>
      </c>
      <c r="D3">
        <v>0.15</v>
      </c>
      <c r="E3">
        <v>1.55</v>
      </c>
      <c r="F3">
        <v>0.24</v>
      </c>
      <c r="G3">
        <v>0.31</v>
      </c>
      <c r="H3">
        <v>0.08</v>
      </c>
      <c r="I3">
        <v>0.46</v>
      </c>
      <c r="J3">
        <v>0.1</v>
      </c>
      <c r="K3">
        <v>5.69</v>
      </c>
    </row>
    <row r="4" spans="1:11" ht="14.45" x14ac:dyDescent="0.35">
      <c r="A4" s="20">
        <v>36404</v>
      </c>
      <c r="B4">
        <v>0.31</v>
      </c>
      <c r="C4">
        <v>0.34</v>
      </c>
      <c r="D4">
        <v>0.12</v>
      </c>
      <c r="E4">
        <v>0.55000000000000004</v>
      </c>
      <c r="F4">
        <v>0.23</v>
      </c>
      <c r="G4">
        <v>0.36</v>
      </c>
      <c r="H4">
        <v>0.43</v>
      </c>
      <c r="I4">
        <v>0.45</v>
      </c>
      <c r="J4">
        <v>-0.1</v>
      </c>
      <c r="K4">
        <v>6.25</v>
      </c>
    </row>
    <row r="5" spans="1:11" ht="14.45" x14ac:dyDescent="0.35">
      <c r="A5" s="20">
        <v>36434</v>
      </c>
      <c r="B5">
        <v>1.19</v>
      </c>
      <c r="C5">
        <v>2.41</v>
      </c>
      <c r="D5">
        <v>0.12</v>
      </c>
      <c r="E5">
        <v>0.75</v>
      </c>
      <c r="F5">
        <v>1.34</v>
      </c>
      <c r="G5">
        <v>1.34</v>
      </c>
      <c r="H5">
        <v>0.87</v>
      </c>
      <c r="I5">
        <v>4.3899999999999997</v>
      </c>
      <c r="J5">
        <v>0.01</v>
      </c>
      <c r="K5">
        <v>7.5</v>
      </c>
    </row>
    <row r="6" spans="1:11" ht="14.45" x14ac:dyDescent="0.35">
      <c r="A6" s="20">
        <v>36465</v>
      </c>
      <c r="B6">
        <v>0.95</v>
      </c>
      <c r="C6">
        <v>1.05</v>
      </c>
      <c r="D6">
        <v>0.2</v>
      </c>
      <c r="E6">
        <v>1.86</v>
      </c>
      <c r="F6">
        <v>0.65</v>
      </c>
      <c r="G6">
        <v>1.06</v>
      </c>
      <c r="H6">
        <v>0.65</v>
      </c>
      <c r="I6">
        <v>0.68</v>
      </c>
      <c r="J6">
        <v>0.09</v>
      </c>
      <c r="K6">
        <v>8.65</v>
      </c>
    </row>
    <row r="7" spans="1:11" ht="14.45" x14ac:dyDescent="0.35">
      <c r="A7" s="20">
        <v>36495</v>
      </c>
      <c r="B7">
        <v>0.6</v>
      </c>
      <c r="C7">
        <v>0.87</v>
      </c>
      <c r="D7">
        <v>0.23</v>
      </c>
      <c r="E7">
        <v>0.67</v>
      </c>
      <c r="F7">
        <v>0.57999999999999996</v>
      </c>
      <c r="G7">
        <v>1.04</v>
      </c>
      <c r="H7">
        <v>0.72</v>
      </c>
      <c r="I7">
        <v>-0.17</v>
      </c>
      <c r="J7">
        <v>0.28000000000000003</v>
      </c>
      <c r="K7">
        <v>8.94</v>
      </c>
    </row>
    <row r="8" spans="1:11" ht="14.45" x14ac:dyDescent="0.35">
      <c r="A8" s="20">
        <v>36526</v>
      </c>
      <c r="B8">
        <v>0.62</v>
      </c>
      <c r="C8">
        <v>0.47</v>
      </c>
      <c r="D8">
        <v>0.85</v>
      </c>
      <c r="E8">
        <v>0.54</v>
      </c>
      <c r="F8">
        <v>0.65</v>
      </c>
      <c r="G8">
        <v>0.78</v>
      </c>
      <c r="H8">
        <v>0.18</v>
      </c>
      <c r="I8">
        <v>0.5</v>
      </c>
      <c r="J8">
        <v>0.69</v>
      </c>
      <c r="K8">
        <v>8.85</v>
      </c>
    </row>
    <row r="9" spans="1:11" ht="14.45" x14ac:dyDescent="0.35">
      <c r="A9" s="20">
        <v>36557</v>
      </c>
      <c r="B9">
        <v>0.13</v>
      </c>
      <c r="C9">
        <v>0.1</v>
      </c>
      <c r="D9">
        <v>0.37</v>
      </c>
      <c r="E9">
        <v>-0.15</v>
      </c>
      <c r="F9">
        <v>0.22</v>
      </c>
      <c r="G9">
        <v>-0.11</v>
      </c>
      <c r="H9">
        <v>-0.05</v>
      </c>
      <c r="I9">
        <v>0.99</v>
      </c>
      <c r="J9">
        <v>0.38</v>
      </c>
      <c r="K9">
        <v>7.86</v>
      </c>
    </row>
    <row r="10" spans="1:11" ht="14.45" x14ac:dyDescent="0.35">
      <c r="A10" s="20">
        <v>36586</v>
      </c>
      <c r="B10">
        <v>0.22</v>
      </c>
      <c r="C10">
        <v>-0.33</v>
      </c>
      <c r="D10">
        <v>0.15</v>
      </c>
      <c r="E10">
        <v>1.22</v>
      </c>
      <c r="F10">
        <v>-0.11</v>
      </c>
      <c r="G10">
        <v>-0.24</v>
      </c>
      <c r="H10">
        <v>-1.05</v>
      </c>
      <c r="I10">
        <v>0.85</v>
      </c>
      <c r="J10">
        <v>-0.11</v>
      </c>
      <c r="K10">
        <v>6.92</v>
      </c>
    </row>
    <row r="11" spans="1:11" ht="14.45" x14ac:dyDescent="0.35">
      <c r="A11" s="20">
        <v>36617</v>
      </c>
      <c r="B11">
        <v>0.42</v>
      </c>
      <c r="C11">
        <v>0.05</v>
      </c>
      <c r="D11">
        <v>1.1100000000000001</v>
      </c>
      <c r="E11">
        <v>0.05</v>
      </c>
      <c r="F11">
        <v>0.54</v>
      </c>
      <c r="G11">
        <v>-0.21</v>
      </c>
      <c r="H11">
        <v>0.59</v>
      </c>
      <c r="I11">
        <v>0.72</v>
      </c>
      <c r="J11">
        <v>1.47</v>
      </c>
      <c r="K11">
        <v>6.77</v>
      </c>
    </row>
    <row r="12" spans="1:11" ht="14.45" x14ac:dyDescent="0.35">
      <c r="A12" s="20">
        <v>36647</v>
      </c>
      <c r="B12">
        <v>0.01</v>
      </c>
      <c r="C12">
        <v>-0.04</v>
      </c>
      <c r="D12">
        <v>-0.11</v>
      </c>
      <c r="E12">
        <v>0.26</v>
      </c>
      <c r="F12">
        <v>-7.0000000000000007E-2</v>
      </c>
      <c r="G12">
        <v>-0.42</v>
      </c>
      <c r="H12">
        <v>0.49</v>
      </c>
      <c r="I12">
        <v>0.47</v>
      </c>
      <c r="J12">
        <v>-7.0000000000000007E-2</v>
      </c>
      <c r="K12">
        <v>6.47</v>
      </c>
    </row>
    <row r="13" spans="1:11" ht="14.45" x14ac:dyDescent="0.35">
      <c r="A13" s="20">
        <v>36678</v>
      </c>
      <c r="B13">
        <v>0.23</v>
      </c>
      <c r="C13">
        <v>0.59</v>
      </c>
      <c r="D13">
        <v>-0.15</v>
      </c>
      <c r="E13">
        <v>0.19</v>
      </c>
      <c r="F13">
        <v>0.24</v>
      </c>
      <c r="G13">
        <v>0.26</v>
      </c>
      <c r="H13">
        <v>0.72</v>
      </c>
      <c r="I13">
        <v>0.36</v>
      </c>
      <c r="J13">
        <v>0</v>
      </c>
      <c r="K13">
        <v>6.51</v>
      </c>
    </row>
    <row r="14" spans="1:11" ht="14.45" x14ac:dyDescent="0.35">
      <c r="A14" s="20">
        <v>36708</v>
      </c>
      <c r="B14">
        <v>1.61</v>
      </c>
      <c r="C14">
        <v>1.37</v>
      </c>
      <c r="D14">
        <v>0.01</v>
      </c>
      <c r="E14">
        <v>4.2300000000000004</v>
      </c>
      <c r="F14">
        <v>0.74</v>
      </c>
      <c r="G14">
        <v>1.29</v>
      </c>
      <c r="H14">
        <v>0.63</v>
      </c>
      <c r="I14">
        <v>0.73</v>
      </c>
      <c r="J14">
        <v>0.04</v>
      </c>
      <c r="K14">
        <v>7.06</v>
      </c>
    </row>
    <row r="15" spans="1:11" ht="14.45" x14ac:dyDescent="0.35">
      <c r="A15" s="20">
        <v>36739</v>
      </c>
      <c r="B15">
        <v>1.31</v>
      </c>
      <c r="C15">
        <v>1.0900000000000001</v>
      </c>
      <c r="D15">
        <v>0.56999999999999995</v>
      </c>
      <c r="E15">
        <v>2.63</v>
      </c>
      <c r="F15">
        <v>0.86</v>
      </c>
      <c r="G15">
        <v>1.46</v>
      </c>
      <c r="H15">
        <v>0.47</v>
      </c>
      <c r="I15">
        <v>0.7</v>
      </c>
      <c r="J15">
        <v>0.24</v>
      </c>
      <c r="K15">
        <v>7.86</v>
      </c>
    </row>
    <row r="16" spans="1:11" ht="14.45" x14ac:dyDescent="0.35">
      <c r="A16" s="20">
        <v>36770</v>
      </c>
      <c r="B16">
        <v>0.23</v>
      </c>
      <c r="C16">
        <v>0.25</v>
      </c>
      <c r="D16">
        <v>0.4</v>
      </c>
      <c r="E16">
        <v>-0.03</v>
      </c>
      <c r="F16">
        <v>0.32</v>
      </c>
      <c r="G16">
        <v>0.39</v>
      </c>
      <c r="H16">
        <v>0.53</v>
      </c>
      <c r="I16">
        <v>0.37</v>
      </c>
      <c r="J16">
        <v>0.13</v>
      </c>
      <c r="K16">
        <v>7.77</v>
      </c>
    </row>
    <row r="17" spans="1:11" ht="14.45" x14ac:dyDescent="0.35">
      <c r="A17" s="20">
        <v>36800</v>
      </c>
      <c r="B17">
        <v>0.14000000000000001</v>
      </c>
      <c r="C17">
        <v>0.01</v>
      </c>
      <c r="D17">
        <v>0.42</v>
      </c>
      <c r="E17">
        <v>-0.03</v>
      </c>
      <c r="F17">
        <v>0.2</v>
      </c>
      <c r="G17">
        <v>0.09</v>
      </c>
      <c r="H17">
        <v>0.54</v>
      </c>
      <c r="I17">
        <v>0.47</v>
      </c>
      <c r="J17">
        <v>0.1</v>
      </c>
      <c r="K17">
        <v>6.65</v>
      </c>
    </row>
    <row r="18" spans="1:11" ht="14.45" x14ac:dyDescent="0.35">
      <c r="A18" s="20">
        <v>36831</v>
      </c>
      <c r="B18">
        <v>0.32</v>
      </c>
      <c r="C18">
        <v>-0.04</v>
      </c>
      <c r="D18">
        <v>0.17</v>
      </c>
      <c r="E18">
        <v>1.07</v>
      </c>
      <c r="F18">
        <v>0.06</v>
      </c>
      <c r="G18">
        <v>-0.08</v>
      </c>
      <c r="H18">
        <v>0.4</v>
      </c>
      <c r="I18">
        <v>0.16</v>
      </c>
      <c r="J18">
        <v>0.08</v>
      </c>
      <c r="K18">
        <v>5.99</v>
      </c>
    </row>
    <row r="19" spans="1:11" ht="14.45" x14ac:dyDescent="0.35">
      <c r="A19" s="20">
        <v>36861</v>
      </c>
      <c r="B19">
        <v>0.59</v>
      </c>
      <c r="C19">
        <v>7.0000000000000007E-2</v>
      </c>
      <c r="D19">
        <v>-0.12</v>
      </c>
      <c r="E19">
        <v>2.3199999999999998</v>
      </c>
      <c r="F19">
        <v>-0.02</v>
      </c>
      <c r="G19">
        <v>-0.36</v>
      </c>
      <c r="H19">
        <v>0.74</v>
      </c>
      <c r="I19">
        <v>0.08</v>
      </c>
      <c r="J19">
        <v>0.14000000000000001</v>
      </c>
      <c r="K19">
        <v>5.97</v>
      </c>
    </row>
    <row r="20" spans="1:11" ht="14.45" x14ac:dyDescent="0.35">
      <c r="A20" s="20">
        <v>36892</v>
      </c>
      <c r="B20">
        <v>0.56999999999999995</v>
      </c>
      <c r="C20">
        <v>0.28000000000000003</v>
      </c>
      <c r="D20">
        <v>0.71</v>
      </c>
      <c r="E20">
        <v>0.84</v>
      </c>
      <c r="F20">
        <v>0.48</v>
      </c>
      <c r="G20">
        <v>0.55000000000000004</v>
      </c>
      <c r="H20">
        <v>0.34</v>
      </c>
      <c r="I20">
        <v>0.32</v>
      </c>
      <c r="J20">
        <v>0.5</v>
      </c>
      <c r="K20">
        <v>5.92</v>
      </c>
    </row>
    <row r="21" spans="1:11" ht="14.45" x14ac:dyDescent="0.35">
      <c r="A21" s="20">
        <v>36923</v>
      </c>
      <c r="B21">
        <v>0.46</v>
      </c>
      <c r="C21">
        <v>0.1</v>
      </c>
      <c r="D21">
        <v>0.78</v>
      </c>
      <c r="E21">
        <v>0.57999999999999996</v>
      </c>
      <c r="F21">
        <v>0.42</v>
      </c>
      <c r="G21">
        <v>0.31</v>
      </c>
      <c r="H21">
        <v>-0.16</v>
      </c>
      <c r="I21">
        <v>0.46</v>
      </c>
      <c r="J21">
        <v>0.73</v>
      </c>
      <c r="K21">
        <v>6.27</v>
      </c>
    </row>
    <row r="22" spans="1:11" ht="14.45" x14ac:dyDescent="0.35">
      <c r="A22" s="20">
        <v>36951</v>
      </c>
      <c r="B22">
        <v>0.38</v>
      </c>
      <c r="C22">
        <v>0.41</v>
      </c>
      <c r="D22">
        <v>0.63</v>
      </c>
      <c r="E22">
        <v>0.02</v>
      </c>
      <c r="F22">
        <v>0.51</v>
      </c>
      <c r="G22">
        <v>1.05</v>
      </c>
      <c r="H22">
        <v>-0.14000000000000001</v>
      </c>
      <c r="I22">
        <v>0.37</v>
      </c>
      <c r="J22">
        <v>0.06</v>
      </c>
      <c r="K22">
        <v>6.44</v>
      </c>
    </row>
    <row r="23" spans="1:11" ht="14.45" x14ac:dyDescent="0.35">
      <c r="A23" s="20">
        <v>36982</v>
      </c>
      <c r="B23">
        <v>0.57999999999999996</v>
      </c>
      <c r="C23">
        <v>0.6</v>
      </c>
      <c r="D23">
        <v>1.06</v>
      </c>
      <c r="E23">
        <v>-0.06</v>
      </c>
      <c r="F23">
        <v>0.81</v>
      </c>
      <c r="G23">
        <v>1.36</v>
      </c>
      <c r="H23">
        <v>0.18</v>
      </c>
      <c r="I23">
        <v>0.14000000000000001</v>
      </c>
      <c r="J23">
        <v>0.62</v>
      </c>
      <c r="K23">
        <v>6.61</v>
      </c>
    </row>
    <row r="24" spans="1:11" ht="14.45" x14ac:dyDescent="0.35">
      <c r="A24" s="20">
        <v>37012</v>
      </c>
      <c r="B24">
        <v>0.41</v>
      </c>
      <c r="C24">
        <v>0.45</v>
      </c>
      <c r="D24">
        <v>0.36</v>
      </c>
      <c r="E24">
        <v>0.42</v>
      </c>
      <c r="F24">
        <v>0.41</v>
      </c>
      <c r="G24">
        <v>0.41</v>
      </c>
      <c r="H24">
        <v>0.3</v>
      </c>
      <c r="I24">
        <v>0.52</v>
      </c>
      <c r="J24">
        <v>0.38</v>
      </c>
      <c r="K24">
        <v>7.04</v>
      </c>
    </row>
    <row r="25" spans="1:11" ht="14.45" x14ac:dyDescent="0.35">
      <c r="A25" s="20">
        <v>37043</v>
      </c>
      <c r="B25">
        <v>0.52</v>
      </c>
      <c r="C25">
        <v>0.27</v>
      </c>
      <c r="D25">
        <v>0.05</v>
      </c>
      <c r="E25">
        <v>1.51</v>
      </c>
      <c r="F25">
        <v>0.17</v>
      </c>
      <c r="G25">
        <v>-0.12</v>
      </c>
      <c r="H25">
        <v>0.87</v>
      </c>
      <c r="I25">
        <v>0.22</v>
      </c>
      <c r="J25">
        <v>0.3</v>
      </c>
      <c r="K25">
        <v>7.35</v>
      </c>
    </row>
    <row r="26" spans="1:11" ht="14.45" x14ac:dyDescent="0.35">
      <c r="A26" s="20">
        <v>37073</v>
      </c>
      <c r="B26">
        <v>1.33</v>
      </c>
      <c r="C26">
        <v>0.73</v>
      </c>
      <c r="D26">
        <v>0.42</v>
      </c>
      <c r="E26">
        <v>3.4</v>
      </c>
      <c r="F26">
        <v>0.57999999999999996</v>
      </c>
      <c r="G26">
        <v>0.54</v>
      </c>
      <c r="H26">
        <v>0.64</v>
      </c>
      <c r="I26">
        <v>0.3</v>
      </c>
      <c r="J26">
        <v>0.77</v>
      </c>
      <c r="K26">
        <v>7.05</v>
      </c>
    </row>
    <row r="27" spans="1:11" ht="14.45" x14ac:dyDescent="0.35">
      <c r="A27" s="20">
        <v>37104</v>
      </c>
      <c r="B27">
        <v>0.7</v>
      </c>
      <c r="C27">
        <v>0.63</v>
      </c>
      <c r="D27">
        <v>0.57999999999999996</v>
      </c>
      <c r="E27">
        <v>0.96</v>
      </c>
      <c r="F27">
        <v>0.6</v>
      </c>
      <c r="G27">
        <v>0.83</v>
      </c>
      <c r="H27">
        <v>0.51</v>
      </c>
      <c r="I27">
        <v>0.14000000000000001</v>
      </c>
      <c r="J27">
        <v>0.56000000000000005</v>
      </c>
      <c r="K27">
        <v>6.41</v>
      </c>
    </row>
    <row r="28" spans="1:11" ht="14.45" x14ac:dyDescent="0.35">
      <c r="A28" s="20">
        <v>37135</v>
      </c>
      <c r="B28">
        <v>0.28000000000000003</v>
      </c>
      <c r="C28">
        <v>0.28999999999999998</v>
      </c>
      <c r="D28">
        <v>0.13</v>
      </c>
      <c r="E28">
        <v>0.45</v>
      </c>
      <c r="F28">
        <v>0.22</v>
      </c>
      <c r="G28">
        <v>0.41</v>
      </c>
      <c r="H28">
        <v>0.4</v>
      </c>
      <c r="I28">
        <v>-0.38</v>
      </c>
      <c r="J28">
        <v>0.2</v>
      </c>
      <c r="K28">
        <v>6.46</v>
      </c>
    </row>
    <row r="29" spans="1:11" ht="14.45" x14ac:dyDescent="0.35">
      <c r="A29" s="20">
        <v>37165</v>
      </c>
      <c r="B29">
        <v>0.83</v>
      </c>
      <c r="C29">
        <v>1.03</v>
      </c>
      <c r="D29">
        <v>0.34</v>
      </c>
      <c r="E29">
        <v>1.1499999999999999</v>
      </c>
      <c r="F29">
        <v>0.71</v>
      </c>
      <c r="G29">
        <v>1.1100000000000001</v>
      </c>
      <c r="H29">
        <v>0.56000000000000005</v>
      </c>
      <c r="I29">
        <v>0.46</v>
      </c>
      <c r="J29">
        <v>0.34</v>
      </c>
      <c r="K29">
        <v>7.19</v>
      </c>
    </row>
    <row r="30" spans="1:11" ht="14.45" x14ac:dyDescent="0.35">
      <c r="A30" s="20">
        <v>37196</v>
      </c>
      <c r="B30">
        <v>0.71</v>
      </c>
      <c r="C30">
        <v>1.25</v>
      </c>
      <c r="D30">
        <v>0.21</v>
      </c>
      <c r="E30">
        <v>0.55000000000000004</v>
      </c>
      <c r="F30">
        <v>0.77</v>
      </c>
      <c r="G30">
        <v>1.25</v>
      </c>
      <c r="H30">
        <v>0.77</v>
      </c>
      <c r="I30">
        <v>0.8</v>
      </c>
      <c r="J30">
        <v>0.08</v>
      </c>
      <c r="K30">
        <v>7.61</v>
      </c>
    </row>
    <row r="31" spans="1:11" ht="14.45" x14ac:dyDescent="0.35">
      <c r="A31" s="20">
        <v>37226</v>
      </c>
      <c r="B31">
        <v>0.65</v>
      </c>
      <c r="C31">
        <v>1.03</v>
      </c>
      <c r="D31">
        <v>0.31</v>
      </c>
      <c r="E31">
        <v>0.51</v>
      </c>
      <c r="F31">
        <v>0.7</v>
      </c>
      <c r="G31">
        <v>0.73</v>
      </c>
      <c r="H31">
        <v>1.5</v>
      </c>
      <c r="I31">
        <v>1.03</v>
      </c>
      <c r="J31">
        <v>0.22</v>
      </c>
      <c r="K31">
        <v>7.67</v>
      </c>
    </row>
    <row r="32" spans="1:11" ht="14.45" x14ac:dyDescent="0.35">
      <c r="A32" s="20">
        <v>37257</v>
      </c>
      <c r="B32">
        <v>0.52</v>
      </c>
      <c r="C32">
        <v>0.56999999999999995</v>
      </c>
      <c r="D32">
        <v>0.59</v>
      </c>
      <c r="E32">
        <v>0.36</v>
      </c>
      <c r="F32">
        <v>0.57999999999999996</v>
      </c>
      <c r="G32">
        <v>0.76</v>
      </c>
      <c r="H32">
        <v>0.54</v>
      </c>
      <c r="I32">
        <v>0.87</v>
      </c>
      <c r="J32">
        <v>0.19</v>
      </c>
      <c r="K32">
        <v>7.62</v>
      </c>
    </row>
    <row r="33" spans="1:11" ht="14.45" x14ac:dyDescent="0.35">
      <c r="A33" s="20">
        <v>37288</v>
      </c>
      <c r="B33">
        <v>0.36</v>
      </c>
      <c r="C33">
        <v>0.35</v>
      </c>
      <c r="D33">
        <v>0.97</v>
      </c>
      <c r="E33">
        <v>-0.38</v>
      </c>
      <c r="F33">
        <v>0.63</v>
      </c>
      <c r="G33">
        <v>0.49</v>
      </c>
      <c r="H33">
        <v>-0.2</v>
      </c>
      <c r="I33">
        <v>0.46</v>
      </c>
      <c r="J33">
        <v>1.22</v>
      </c>
      <c r="K33">
        <v>7.51</v>
      </c>
    </row>
    <row r="34" spans="1:11" ht="14.45" x14ac:dyDescent="0.35">
      <c r="A34" s="20">
        <v>37316</v>
      </c>
      <c r="B34">
        <v>0.6</v>
      </c>
      <c r="C34">
        <v>0.31</v>
      </c>
      <c r="D34">
        <v>0.45</v>
      </c>
      <c r="E34">
        <v>1.21</v>
      </c>
      <c r="F34">
        <v>0.38</v>
      </c>
      <c r="G34">
        <v>0.68</v>
      </c>
      <c r="H34">
        <v>0.12</v>
      </c>
      <c r="I34">
        <v>0.16</v>
      </c>
      <c r="J34">
        <v>0.15</v>
      </c>
      <c r="K34">
        <v>7.75</v>
      </c>
    </row>
    <row r="35" spans="1:11" ht="14.45" x14ac:dyDescent="0.35">
      <c r="A35" s="20">
        <v>37347</v>
      </c>
      <c r="B35">
        <v>0.8</v>
      </c>
      <c r="C35">
        <v>0.11</v>
      </c>
      <c r="D35">
        <v>0.51</v>
      </c>
      <c r="E35">
        <v>2.16</v>
      </c>
      <c r="F35">
        <v>0.28999999999999998</v>
      </c>
      <c r="G35">
        <v>-0.04</v>
      </c>
      <c r="H35">
        <v>0.94</v>
      </c>
      <c r="I35">
        <v>0.38</v>
      </c>
      <c r="J35">
        <v>0.5</v>
      </c>
      <c r="K35">
        <v>7.98</v>
      </c>
    </row>
    <row r="36" spans="1:11" ht="14.45" x14ac:dyDescent="0.35">
      <c r="A36" s="20">
        <v>37377</v>
      </c>
      <c r="B36">
        <v>0.21</v>
      </c>
      <c r="C36">
        <v>7.0000000000000007E-2</v>
      </c>
      <c r="D36">
        <v>0.3</v>
      </c>
      <c r="E36">
        <v>0.3</v>
      </c>
      <c r="F36">
        <v>0.18</v>
      </c>
      <c r="G36">
        <v>-0.35</v>
      </c>
      <c r="H36">
        <v>1.1599999999999999</v>
      </c>
      <c r="I36">
        <v>0.47</v>
      </c>
      <c r="J36">
        <v>0.44</v>
      </c>
      <c r="K36">
        <v>7.77</v>
      </c>
    </row>
    <row r="37" spans="1:11" ht="14.45" x14ac:dyDescent="0.35">
      <c r="A37" s="20">
        <v>37408</v>
      </c>
      <c r="B37">
        <v>0.42</v>
      </c>
      <c r="C37">
        <v>0.21</v>
      </c>
      <c r="D37">
        <v>7.0000000000000007E-2</v>
      </c>
      <c r="E37">
        <v>1.1399999999999999</v>
      </c>
      <c r="F37">
        <v>0.15</v>
      </c>
      <c r="G37">
        <v>0.02</v>
      </c>
      <c r="H37">
        <v>1.1100000000000001</v>
      </c>
      <c r="I37">
        <v>-0.14000000000000001</v>
      </c>
      <c r="J37">
        <v>0.15</v>
      </c>
      <c r="K37">
        <v>7.66</v>
      </c>
    </row>
    <row r="38" spans="1:11" ht="14.45" x14ac:dyDescent="0.35">
      <c r="A38" s="20">
        <v>37438</v>
      </c>
      <c r="B38">
        <v>1.19</v>
      </c>
      <c r="C38">
        <v>0.61</v>
      </c>
      <c r="D38">
        <v>0.73</v>
      </c>
      <c r="E38">
        <v>2.56</v>
      </c>
      <c r="F38">
        <v>0.67</v>
      </c>
      <c r="G38">
        <v>0.84</v>
      </c>
      <c r="H38">
        <v>0.75</v>
      </c>
      <c r="I38">
        <v>0.09</v>
      </c>
      <c r="J38">
        <v>0.69</v>
      </c>
      <c r="K38">
        <v>7.51</v>
      </c>
    </row>
    <row r="39" spans="1:11" ht="14.45" x14ac:dyDescent="0.35">
      <c r="A39" s="20">
        <v>37469</v>
      </c>
      <c r="B39">
        <v>0.65</v>
      </c>
      <c r="C39">
        <v>1.26</v>
      </c>
      <c r="D39">
        <v>0.36</v>
      </c>
      <c r="E39">
        <v>0.15</v>
      </c>
      <c r="F39">
        <v>0.84</v>
      </c>
      <c r="G39">
        <v>1.47</v>
      </c>
      <c r="H39">
        <v>0.44</v>
      </c>
      <c r="I39">
        <v>0.27</v>
      </c>
      <c r="J39">
        <v>0.4</v>
      </c>
      <c r="K39">
        <v>7.46</v>
      </c>
    </row>
    <row r="40" spans="1:11" ht="14.45" x14ac:dyDescent="0.35">
      <c r="A40" s="20">
        <v>37500</v>
      </c>
      <c r="B40">
        <v>0.72</v>
      </c>
      <c r="C40">
        <v>1.49</v>
      </c>
      <c r="D40">
        <v>0.48</v>
      </c>
      <c r="E40">
        <v>-7.0000000000000007E-2</v>
      </c>
      <c r="F40">
        <v>1.03</v>
      </c>
      <c r="G40">
        <v>1.56</v>
      </c>
      <c r="H40">
        <v>0.77</v>
      </c>
      <c r="I40">
        <v>0.91</v>
      </c>
      <c r="J40">
        <v>0.43</v>
      </c>
      <c r="K40">
        <v>7.93</v>
      </c>
    </row>
    <row r="41" spans="1:11" ht="14.45" x14ac:dyDescent="0.35">
      <c r="A41" s="20">
        <v>37530</v>
      </c>
      <c r="B41">
        <v>1.31</v>
      </c>
      <c r="C41">
        <v>2.1800000000000002</v>
      </c>
      <c r="D41">
        <v>0.38</v>
      </c>
      <c r="E41">
        <v>1.18</v>
      </c>
      <c r="F41">
        <v>1.36</v>
      </c>
      <c r="G41">
        <v>2.38</v>
      </c>
      <c r="H41">
        <v>1.1299999999999999</v>
      </c>
      <c r="I41">
        <v>0.99</v>
      </c>
      <c r="J41">
        <v>0.17</v>
      </c>
      <c r="K41">
        <v>8.4499999999999993</v>
      </c>
    </row>
    <row r="42" spans="1:11" ht="14.45" x14ac:dyDescent="0.35">
      <c r="A42" s="20">
        <v>37561</v>
      </c>
      <c r="B42">
        <v>3.02</v>
      </c>
      <c r="C42">
        <v>3.58</v>
      </c>
      <c r="D42">
        <v>1.26</v>
      </c>
      <c r="E42">
        <v>4.29</v>
      </c>
      <c r="F42">
        <v>2.5299999999999998</v>
      </c>
      <c r="G42">
        <v>4.42</v>
      </c>
      <c r="H42">
        <v>1.23</v>
      </c>
      <c r="I42">
        <v>2.1800000000000002</v>
      </c>
      <c r="J42">
        <v>0.4</v>
      </c>
      <c r="K42">
        <v>10.93</v>
      </c>
    </row>
    <row r="43" spans="1:11" ht="14.45" x14ac:dyDescent="0.35">
      <c r="A43" s="20">
        <v>37591</v>
      </c>
      <c r="B43">
        <v>2.1</v>
      </c>
      <c r="C43">
        <v>3.28</v>
      </c>
      <c r="D43">
        <v>1.1399999999999999</v>
      </c>
      <c r="E43">
        <v>1.53</v>
      </c>
      <c r="F43">
        <v>2.3199999999999998</v>
      </c>
      <c r="G43">
        <v>4.09</v>
      </c>
      <c r="H43">
        <v>1.28</v>
      </c>
      <c r="I43">
        <v>1.05</v>
      </c>
      <c r="J43">
        <v>0.67</v>
      </c>
      <c r="K43">
        <v>12.53</v>
      </c>
    </row>
    <row r="44" spans="1:11" ht="14.45" x14ac:dyDescent="0.35">
      <c r="A44" s="20">
        <v>37622</v>
      </c>
      <c r="B44">
        <v>2.25</v>
      </c>
      <c r="C44">
        <v>1.73</v>
      </c>
      <c r="D44">
        <v>1.53</v>
      </c>
      <c r="E44">
        <v>3.83</v>
      </c>
      <c r="F44">
        <v>1.64</v>
      </c>
      <c r="G44">
        <v>2.2599999999999998</v>
      </c>
      <c r="H44">
        <v>0.93</v>
      </c>
      <c r="I44">
        <v>1.43</v>
      </c>
      <c r="J44">
        <v>1.03</v>
      </c>
      <c r="K44">
        <v>14.47</v>
      </c>
    </row>
    <row r="45" spans="1:11" ht="14.45" x14ac:dyDescent="0.35">
      <c r="A45" s="20">
        <v>37653</v>
      </c>
      <c r="B45">
        <v>1.57</v>
      </c>
      <c r="C45">
        <v>0.79</v>
      </c>
      <c r="D45">
        <v>1.54</v>
      </c>
      <c r="E45">
        <v>2.71</v>
      </c>
      <c r="F45">
        <v>1.1200000000000001</v>
      </c>
      <c r="G45">
        <v>1.1299999999999999</v>
      </c>
      <c r="H45">
        <v>0.3</v>
      </c>
      <c r="I45">
        <v>0.56999999999999995</v>
      </c>
      <c r="J45">
        <v>1.69</v>
      </c>
      <c r="K45">
        <v>15.85</v>
      </c>
    </row>
    <row r="46" spans="1:11" ht="14.45" x14ac:dyDescent="0.35">
      <c r="A46" s="20">
        <v>37681</v>
      </c>
      <c r="B46">
        <v>1.23</v>
      </c>
      <c r="C46">
        <v>1.44</v>
      </c>
      <c r="D46">
        <v>1.1000000000000001</v>
      </c>
      <c r="E46">
        <v>1.08</v>
      </c>
      <c r="F46">
        <v>1.29</v>
      </c>
      <c r="G46">
        <v>2.02</v>
      </c>
      <c r="H46">
        <v>1.1100000000000001</v>
      </c>
      <c r="I46">
        <v>0.75</v>
      </c>
      <c r="J46">
        <v>0.49</v>
      </c>
      <c r="K46">
        <v>16.57</v>
      </c>
    </row>
    <row r="47" spans="1:11" ht="14.45" x14ac:dyDescent="0.35">
      <c r="A47" s="20">
        <v>37712</v>
      </c>
      <c r="B47">
        <v>0.97</v>
      </c>
      <c r="C47">
        <v>1.1100000000000001</v>
      </c>
      <c r="D47">
        <v>0.57999999999999996</v>
      </c>
      <c r="E47">
        <v>1.21</v>
      </c>
      <c r="F47">
        <v>0.87</v>
      </c>
      <c r="G47">
        <v>1.26</v>
      </c>
      <c r="H47">
        <v>1.1100000000000001</v>
      </c>
      <c r="I47">
        <v>0.64</v>
      </c>
      <c r="J47">
        <v>0.28999999999999998</v>
      </c>
      <c r="K47">
        <v>16.77</v>
      </c>
    </row>
    <row r="48" spans="1:11" ht="14.45" x14ac:dyDescent="0.35">
      <c r="A48" s="20">
        <v>37742</v>
      </c>
      <c r="B48">
        <v>0.61</v>
      </c>
      <c r="C48">
        <v>0.95</v>
      </c>
      <c r="D48">
        <v>0</v>
      </c>
      <c r="E48">
        <v>0.81</v>
      </c>
      <c r="F48">
        <v>0.53</v>
      </c>
      <c r="G48">
        <v>0.65</v>
      </c>
      <c r="H48">
        <v>1.23</v>
      </c>
      <c r="I48">
        <v>0.12</v>
      </c>
      <c r="J48">
        <v>0.3</v>
      </c>
      <c r="K48">
        <v>17.239999999999998</v>
      </c>
    </row>
    <row r="49" spans="1:11" ht="14.45" x14ac:dyDescent="0.35">
      <c r="A49" s="20">
        <v>37773</v>
      </c>
      <c r="B49">
        <v>-0.15</v>
      </c>
      <c r="C49">
        <v>0.38</v>
      </c>
      <c r="D49">
        <v>-0.04</v>
      </c>
      <c r="E49">
        <v>-1.02</v>
      </c>
      <c r="F49">
        <v>0.2</v>
      </c>
      <c r="G49">
        <v>-0.25</v>
      </c>
      <c r="H49">
        <v>1.49</v>
      </c>
      <c r="I49">
        <v>0.16</v>
      </c>
      <c r="J49">
        <v>0.48</v>
      </c>
      <c r="K49">
        <v>16.57</v>
      </c>
    </row>
    <row r="50" spans="1:11" ht="14.45" x14ac:dyDescent="0.35">
      <c r="A50" s="20">
        <v>37803</v>
      </c>
      <c r="B50">
        <v>0.2</v>
      </c>
      <c r="C50">
        <v>-0.06</v>
      </c>
      <c r="D50">
        <v>0.05</v>
      </c>
      <c r="E50">
        <v>0.73</v>
      </c>
      <c r="F50">
        <v>-0.01</v>
      </c>
      <c r="G50">
        <v>-0.44</v>
      </c>
      <c r="H50">
        <v>0.28999999999999998</v>
      </c>
      <c r="I50">
        <v>0.11</v>
      </c>
      <c r="J50">
        <v>0.52</v>
      </c>
      <c r="K50">
        <v>15.43</v>
      </c>
    </row>
    <row r="51" spans="1:11" ht="14.45" x14ac:dyDescent="0.35">
      <c r="A51" s="20">
        <v>37834</v>
      </c>
      <c r="B51">
        <v>0.34</v>
      </c>
      <c r="C51">
        <v>7.0000000000000007E-2</v>
      </c>
      <c r="D51">
        <v>0.22</v>
      </c>
      <c r="E51">
        <v>0.86</v>
      </c>
      <c r="F51">
        <v>0.13</v>
      </c>
      <c r="G51">
        <v>-0.11</v>
      </c>
      <c r="H51">
        <v>0.26</v>
      </c>
      <c r="I51">
        <v>-0.12</v>
      </c>
      <c r="J51">
        <v>0.61</v>
      </c>
      <c r="K51">
        <v>15.07</v>
      </c>
    </row>
    <row r="52" spans="1:11" ht="14.45" x14ac:dyDescent="0.35">
      <c r="A52" s="20">
        <v>37865</v>
      </c>
      <c r="B52">
        <v>0.78</v>
      </c>
      <c r="C52">
        <v>0.67</v>
      </c>
      <c r="D52">
        <v>0.31</v>
      </c>
      <c r="E52">
        <v>1.44</v>
      </c>
      <c r="F52">
        <v>0.52</v>
      </c>
      <c r="G52">
        <v>0.71</v>
      </c>
      <c r="H52">
        <v>0.75</v>
      </c>
      <c r="I52">
        <v>-0.04</v>
      </c>
      <c r="J52">
        <v>0.41</v>
      </c>
      <c r="K52">
        <v>15.14</v>
      </c>
    </row>
    <row r="53" spans="1:11" ht="14.45" x14ac:dyDescent="0.35">
      <c r="A53" s="20">
        <v>37895</v>
      </c>
      <c r="B53">
        <v>0.28999999999999998</v>
      </c>
      <c r="C53">
        <v>0.54</v>
      </c>
      <c r="D53">
        <v>0.17</v>
      </c>
      <c r="E53">
        <v>7.0000000000000007E-2</v>
      </c>
      <c r="F53">
        <v>0.38</v>
      </c>
      <c r="G53">
        <v>0.45</v>
      </c>
      <c r="H53">
        <v>0.81</v>
      </c>
      <c r="I53">
        <v>-0.19</v>
      </c>
      <c r="J53">
        <v>0.42</v>
      </c>
      <c r="K53">
        <v>13.98</v>
      </c>
    </row>
    <row r="54" spans="1:11" ht="14.45" x14ac:dyDescent="0.35">
      <c r="A54" s="20">
        <v>37926</v>
      </c>
      <c r="B54">
        <v>0.34</v>
      </c>
      <c r="C54">
        <v>0.25</v>
      </c>
      <c r="D54">
        <v>0.43</v>
      </c>
      <c r="E54">
        <v>0.36</v>
      </c>
      <c r="F54">
        <v>0.33</v>
      </c>
      <c r="G54">
        <v>0.26</v>
      </c>
      <c r="H54">
        <v>0.91</v>
      </c>
      <c r="I54">
        <v>0.06</v>
      </c>
      <c r="J54">
        <v>0.39</v>
      </c>
      <c r="K54">
        <v>11.02</v>
      </c>
    </row>
    <row r="55" spans="1:11" ht="14.45" x14ac:dyDescent="0.35">
      <c r="A55" s="20">
        <v>37956</v>
      </c>
      <c r="B55">
        <v>0.52</v>
      </c>
      <c r="C55">
        <v>0.51</v>
      </c>
      <c r="D55">
        <v>0.57999999999999996</v>
      </c>
      <c r="E55">
        <v>0.47</v>
      </c>
      <c r="F55">
        <v>0.54</v>
      </c>
      <c r="G55">
        <v>0.56000000000000005</v>
      </c>
      <c r="H55">
        <v>0.95</v>
      </c>
      <c r="I55">
        <v>0.33</v>
      </c>
      <c r="J55">
        <v>0.46</v>
      </c>
      <c r="K55">
        <v>9.3000000000000007</v>
      </c>
    </row>
    <row r="56" spans="1:11" ht="14.45" x14ac:dyDescent="0.35">
      <c r="A56" s="20">
        <v>37987</v>
      </c>
      <c r="B56">
        <v>0.76</v>
      </c>
      <c r="C56">
        <v>0.53</v>
      </c>
      <c r="D56">
        <v>0.97</v>
      </c>
      <c r="E56">
        <v>0.84</v>
      </c>
      <c r="F56">
        <v>0.73</v>
      </c>
      <c r="G56">
        <v>0.82</v>
      </c>
      <c r="H56">
        <v>0.35</v>
      </c>
      <c r="I56">
        <v>0.88</v>
      </c>
      <c r="J56">
        <v>0.62</v>
      </c>
      <c r="K56">
        <v>7.71</v>
      </c>
    </row>
    <row r="57" spans="1:11" ht="14.45" x14ac:dyDescent="0.35">
      <c r="A57" s="20">
        <v>38018</v>
      </c>
      <c r="B57">
        <v>0.61</v>
      </c>
      <c r="C57">
        <v>0.06</v>
      </c>
      <c r="D57">
        <v>1.64</v>
      </c>
      <c r="E57">
        <v>0.26</v>
      </c>
      <c r="F57">
        <v>0.75</v>
      </c>
      <c r="G57">
        <v>0.16</v>
      </c>
      <c r="H57">
        <v>0.14000000000000001</v>
      </c>
      <c r="I57">
        <v>0.86</v>
      </c>
      <c r="J57">
        <v>1.9</v>
      </c>
      <c r="K57">
        <v>6.69</v>
      </c>
    </row>
    <row r="58" spans="1:11" ht="14.45" x14ac:dyDescent="0.35">
      <c r="A58" s="20">
        <v>38047</v>
      </c>
      <c r="B58">
        <v>0.47</v>
      </c>
      <c r="C58">
        <v>0.69</v>
      </c>
      <c r="D58">
        <v>0.68</v>
      </c>
      <c r="E58">
        <v>-7.0000000000000007E-2</v>
      </c>
      <c r="F58">
        <v>0.69</v>
      </c>
      <c r="G58">
        <v>0.62</v>
      </c>
      <c r="H58">
        <v>0.74</v>
      </c>
      <c r="I58">
        <v>1.23</v>
      </c>
      <c r="J58">
        <v>0.49</v>
      </c>
      <c r="K58">
        <v>5.89</v>
      </c>
    </row>
    <row r="59" spans="1:11" ht="14.45" x14ac:dyDescent="0.35">
      <c r="A59" s="20">
        <v>38078</v>
      </c>
      <c r="B59">
        <v>0.37</v>
      </c>
      <c r="C59">
        <v>0.51</v>
      </c>
      <c r="D59">
        <v>0.24</v>
      </c>
      <c r="E59">
        <v>0.32</v>
      </c>
      <c r="F59">
        <v>0.39</v>
      </c>
      <c r="G59">
        <v>0.2</v>
      </c>
      <c r="H59">
        <v>1.2</v>
      </c>
      <c r="I59">
        <v>0.62</v>
      </c>
      <c r="J59">
        <v>0.3</v>
      </c>
      <c r="K59">
        <v>5.26</v>
      </c>
    </row>
    <row r="60" spans="1:11" ht="14.45" x14ac:dyDescent="0.35">
      <c r="A60" s="20">
        <v>38108</v>
      </c>
      <c r="B60">
        <v>0.51</v>
      </c>
      <c r="C60">
        <v>0.75</v>
      </c>
      <c r="D60">
        <v>0.35</v>
      </c>
      <c r="E60">
        <v>0.35</v>
      </c>
      <c r="F60">
        <v>0.56999999999999995</v>
      </c>
      <c r="G60">
        <v>0.52</v>
      </c>
      <c r="H60">
        <v>1.33</v>
      </c>
      <c r="I60">
        <v>0.73</v>
      </c>
      <c r="J60">
        <v>0.3</v>
      </c>
      <c r="K60">
        <v>5.15</v>
      </c>
    </row>
    <row r="61" spans="1:11" ht="14.45" x14ac:dyDescent="0.35">
      <c r="A61" s="20">
        <v>38139</v>
      </c>
      <c r="B61">
        <v>0.71</v>
      </c>
      <c r="C61">
        <v>0.8</v>
      </c>
      <c r="D61">
        <v>0.31</v>
      </c>
      <c r="E61">
        <v>1.03</v>
      </c>
      <c r="F61">
        <v>0.57999999999999996</v>
      </c>
      <c r="G61">
        <v>0.59</v>
      </c>
      <c r="H61">
        <v>1.1599999999999999</v>
      </c>
      <c r="I61">
        <v>0.75</v>
      </c>
      <c r="J61">
        <v>0.26</v>
      </c>
      <c r="K61">
        <v>6.06</v>
      </c>
    </row>
    <row r="62" spans="1:11" ht="14.45" x14ac:dyDescent="0.35">
      <c r="A62" s="20">
        <v>38169</v>
      </c>
      <c r="B62">
        <v>0.91</v>
      </c>
      <c r="C62">
        <v>0.55000000000000004</v>
      </c>
      <c r="D62">
        <v>0.47</v>
      </c>
      <c r="E62">
        <v>1.89</v>
      </c>
      <c r="F62">
        <v>0.52</v>
      </c>
      <c r="G62">
        <v>0.52</v>
      </c>
      <c r="H62">
        <v>0.78</v>
      </c>
      <c r="I62">
        <v>0.38</v>
      </c>
      <c r="J62">
        <v>0.49</v>
      </c>
      <c r="K62">
        <v>6.81</v>
      </c>
    </row>
    <row r="63" spans="1:11" ht="14.45" x14ac:dyDescent="0.35">
      <c r="A63" s="20">
        <v>38200</v>
      </c>
      <c r="B63">
        <v>0.69</v>
      </c>
      <c r="C63">
        <v>0.3</v>
      </c>
      <c r="D63">
        <v>0.97</v>
      </c>
      <c r="E63">
        <v>0.92</v>
      </c>
      <c r="F63">
        <v>0.6</v>
      </c>
      <c r="G63">
        <v>0.66</v>
      </c>
      <c r="H63">
        <v>0.61</v>
      </c>
      <c r="I63">
        <v>0.4</v>
      </c>
      <c r="J63">
        <v>0.59</v>
      </c>
      <c r="K63">
        <v>7.18</v>
      </c>
    </row>
    <row r="64" spans="1:11" ht="14.45" x14ac:dyDescent="0.35">
      <c r="A64" s="20">
        <v>38231</v>
      </c>
      <c r="B64">
        <v>0.33</v>
      </c>
      <c r="C64">
        <v>0.4</v>
      </c>
      <c r="D64">
        <v>0</v>
      </c>
      <c r="E64">
        <v>0.59</v>
      </c>
      <c r="F64">
        <v>0.22</v>
      </c>
      <c r="G64">
        <v>-0.19</v>
      </c>
      <c r="H64">
        <v>1.08</v>
      </c>
      <c r="I64">
        <v>0.86</v>
      </c>
      <c r="J64">
        <v>0.23</v>
      </c>
      <c r="K64">
        <v>6.7</v>
      </c>
    </row>
    <row r="65" spans="1:11" ht="14.45" x14ac:dyDescent="0.35">
      <c r="A65" s="20">
        <v>38261</v>
      </c>
      <c r="B65">
        <v>0.44</v>
      </c>
      <c r="C65">
        <v>0.41</v>
      </c>
      <c r="D65">
        <v>0.14000000000000001</v>
      </c>
      <c r="E65">
        <v>0.8</v>
      </c>
      <c r="F65">
        <v>0.28999999999999998</v>
      </c>
      <c r="G65">
        <v>-0.06</v>
      </c>
      <c r="H65">
        <v>1.04</v>
      </c>
      <c r="I65">
        <v>0.76</v>
      </c>
      <c r="J65">
        <v>0.33</v>
      </c>
      <c r="K65">
        <v>6.86</v>
      </c>
    </row>
    <row r="66" spans="1:11" ht="14.45" x14ac:dyDescent="0.35">
      <c r="A66" s="20">
        <v>38292</v>
      </c>
      <c r="B66">
        <v>0.69</v>
      </c>
      <c r="C66">
        <v>0.47</v>
      </c>
      <c r="D66">
        <v>0.28999999999999998</v>
      </c>
      <c r="E66">
        <v>1.41</v>
      </c>
      <c r="F66">
        <v>0.39</v>
      </c>
      <c r="G66">
        <v>0.14000000000000001</v>
      </c>
      <c r="H66">
        <v>1.06</v>
      </c>
      <c r="I66">
        <v>0.69</v>
      </c>
      <c r="J66">
        <v>0.37</v>
      </c>
      <c r="K66">
        <v>7.24</v>
      </c>
    </row>
    <row r="67" spans="1:11" ht="14.45" x14ac:dyDescent="0.35">
      <c r="A67" s="20">
        <v>38322</v>
      </c>
      <c r="B67">
        <v>0.86</v>
      </c>
      <c r="C67">
        <v>0.64</v>
      </c>
      <c r="D67">
        <v>0.6</v>
      </c>
      <c r="E67">
        <v>1.43</v>
      </c>
      <c r="F67">
        <v>0.62</v>
      </c>
      <c r="G67">
        <v>0.55000000000000004</v>
      </c>
      <c r="H67">
        <v>1.27</v>
      </c>
      <c r="I67">
        <v>0.41</v>
      </c>
      <c r="J67">
        <v>0.6</v>
      </c>
      <c r="K67">
        <v>7.6</v>
      </c>
    </row>
    <row r="68" spans="1:11" ht="14.45" x14ac:dyDescent="0.35">
      <c r="A68" s="20">
        <v>38353</v>
      </c>
      <c r="B68">
        <v>0.57999999999999996</v>
      </c>
      <c r="C68">
        <v>0.48</v>
      </c>
      <c r="D68">
        <v>0.78</v>
      </c>
      <c r="E68">
        <v>0.51</v>
      </c>
      <c r="F68">
        <v>0.61</v>
      </c>
      <c r="G68">
        <v>0.63</v>
      </c>
      <c r="H68">
        <v>0.48</v>
      </c>
      <c r="I68">
        <v>0.93</v>
      </c>
      <c r="J68">
        <v>0.46</v>
      </c>
      <c r="K68">
        <v>7.41</v>
      </c>
    </row>
    <row r="69" spans="1:11" ht="14.45" x14ac:dyDescent="0.35">
      <c r="A69" s="20">
        <v>38384</v>
      </c>
      <c r="B69">
        <v>0.59</v>
      </c>
      <c r="C69">
        <v>0.06</v>
      </c>
      <c r="D69">
        <v>1.68</v>
      </c>
      <c r="E69">
        <v>0.16</v>
      </c>
      <c r="F69">
        <v>0.77</v>
      </c>
      <c r="G69">
        <v>0.42</v>
      </c>
      <c r="H69">
        <v>0.13</v>
      </c>
      <c r="I69">
        <v>0.31</v>
      </c>
      <c r="J69">
        <v>1.82</v>
      </c>
      <c r="K69">
        <v>7.39</v>
      </c>
    </row>
    <row r="70" spans="1:11" ht="14.45" x14ac:dyDescent="0.35">
      <c r="A70" s="20">
        <v>38412</v>
      </c>
      <c r="B70">
        <v>0.61</v>
      </c>
      <c r="C70">
        <v>0.19</v>
      </c>
      <c r="D70">
        <v>0.5</v>
      </c>
      <c r="E70">
        <v>1.29</v>
      </c>
      <c r="F70">
        <v>0.33</v>
      </c>
      <c r="G70">
        <v>0.2</v>
      </c>
      <c r="H70">
        <v>0.55000000000000004</v>
      </c>
      <c r="I70">
        <v>0.18</v>
      </c>
      <c r="J70">
        <v>0.51</v>
      </c>
      <c r="K70">
        <v>7.54</v>
      </c>
    </row>
    <row r="71" spans="1:11" ht="14.45" x14ac:dyDescent="0.35">
      <c r="A71" s="20">
        <v>38443</v>
      </c>
      <c r="B71">
        <v>0.87</v>
      </c>
      <c r="C71">
        <v>0.94</v>
      </c>
      <c r="D71">
        <v>0.53</v>
      </c>
      <c r="E71">
        <v>1.1399999999999999</v>
      </c>
      <c r="F71">
        <v>0.76</v>
      </c>
      <c r="G71">
        <v>0.99</v>
      </c>
      <c r="H71">
        <v>0.95</v>
      </c>
      <c r="I71">
        <v>0.69</v>
      </c>
      <c r="J71">
        <v>0.35</v>
      </c>
      <c r="K71">
        <v>8.07</v>
      </c>
    </row>
    <row r="72" spans="1:11" ht="14.45" x14ac:dyDescent="0.35">
      <c r="A72" s="20">
        <v>38473</v>
      </c>
      <c r="B72">
        <v>0.49</v>
      </c>
      <c r="C72">
        <v>0.72</v>
      </c>
      <c r="D72">
        <v>0.43</v>
      </c>
      <c r="E72">
        <v>0.25</v>
      </c>
      <c r="F72">
        <v>0.59</v>
      </c>
      <c r="G72">
        <v>0.74</v>
      </c>
      <c r="H72">
        <v>1.1399999999999999</v>
      </c>
      <c r="I72">
        <v>0.31</v>
      </c>
      <c r="J72">
        <v>0.28000000000000003</v>
      </c>
      <c r="K72">
        <v>8.0500000000000007</v>
      </c>
    </row>
    <row r="73" spans="1:11" ht="14.45" x14ac:dyDescent="0.35">
      <c r="A73" s="20">
        <v>38504</v>
      </c>
      <c r="B73">
        <v>-0.02</v>
      </c>
      <c r="C73">
        <v>-0.06</v>
      </c>
      <c r="D73">
        <v>0.16</v>
      </c>
      <c r="E73">
        <v>-0.16</v>
      </c>
      <c r="F73">
        <v>0.04</v>
      </c>
      <c r="G73">
        <v>-0.47</v>
      </c>
      <c r="H73">
        <v>0.43</v>
      </c>
      <c r="I73">
        <v>0.42</v>
      </c>
      <c r="J73">
        <v>0.5</v>
      </c>
      <c r="K73">
        <v>7.27</v>
      </c>
    </row>
    <row r="74" spans="1:11" ht="14.45" x14ac:dyDescent="0.35">
      <c r="A74" s="20">
        <v>38534</v>
      </c>
      <c r="B74">
        <v>0.25</v>
      </c>
      <c r="C74">
        <v>-0.25</v>
      </c>
      <c r="D74">
        <v>0.33</v>
      </c>
      <c r="E74">
        <v>0.84</v>
      </c>
      <c r="F74">
        <v>0</v>
      </c>
      <c r="G74">
        <v>-0.51</v>
      </c>
      <c r="H74">
        <v>0.27</v>
      </c>
      <c r="I74">
        <v>0.22</v>
      </c>
      <c r="J74">
        <v>0.59</v>
      </c>
      <c r="K74">
        <v>6.57</v>
      </c>
    </row>
    <row r="75" spans="1:11" ht="14.45" x14ac:dyDescent="0.35">
      <c r="A75" s="20">
        <v>38565</v>
      </c>
      <c r="B75">
        <v>0.17</v>
      </c>
      <c r="C75">
        <v>-0.18</v>
      </c>
      <c r="D75">
        <v>0.11</v>
      </c>
      <c r="E75">
        <v>0.69</v>
      </c>
      <c r="F75">
        <v>-0.05</v>
      </c>
      <c r="G75">
        <v>-0.48</v>
      </c>
      <c r="H75">
        <v>7.0000000000000007E-2</v>
      </c>
      <c r="I75">
        <v>0.21</v>
      </c>
      <c r="J75">
        <v>0.44</v>
      </c>
      <c r="K75">
        <v>6.02</v>
      </c>
    </row>
    <row r="76" spans="1:11" ht="14.45" x14ac:dyDescent="0.35">
      <c r="A76" s="20">
        <v>38596</v>
      </c>
      <c r="B76">
        <v>0.35</v>
      </c>
      <c r="C76">
        <v>-0.02</v>
      </c>
      <c r="D76">
        <v>0.27</v>
      </c>
      <c r="E76">
        <v>0.92</v>
      </c>
      <c r="F76">
        <v>0.1</v>
      </c>
      <c r="G76">
        <v>-0.12</v>
      </c>
      <c r="H76">
        <v>0.31</v>
      </c>
      <c r="I76">
        <v>-0.05</v>
      </c>
      <c r="J76">
        <v>0.44</v>
      </c>
      <c r="K76">
        <v>6.04</v>
      </c>
    </row>
    <row r="77" spans="1:11" ht="14.45" x14ac:dyDescent="0.35">
      <c r="A77" s="20">
        <v>38626</v>
      </c>
      <c r="B77">
        <v>0.75</v>
      </c>
      <c r="C77">
        <v>0.43</v>
      </c>
      <c r="D77">
        <v>0.31</v>
      </c>
      <c r="E77">
        <v>1.62</v>
      </c>
      <c r="F77">
        <v>0.38</v>
      </c>
      <c r="G77">
        <v>0.25</v>
      </c>
      <c r="H77">
        <v>0.74</v>
      </c>
      <c r="I77">
        <v>0.13</v>
      </c>
      <c r="J77">
        <v>0.56000000000000005</v>
      </c>
      <c r="K77">
        <v>6.36</v>
      </c>
    </row>
    <row r="78" spans="1:11" ht="14.45" x14ac:dyDescent="0.35">
      <c r="A78" s="20">
        <v>38657</v>
      </c>
      <c r="B78">
        <v>0.55000000000000004</v>
      </c>
      <c r="C78">
        <v>0.17</v>
      </c>
      <c r="D78">
        <v>0.73</v>
      </c>
      <c r="E78">
        <v>0.85</v>
      </c>
      <c r="F78">
        <v>0.42</v>
      </c>
      <c r="G78">
        <v>0.61</v>
      </c>
      <c r="H78">
        <v>0.73</v>
      </c>
      <c r="I78">
        <v>-0.36</v>
      </c>
      <c r="J78">
        <v>0.41</v>
      </c>
      <c r="K78">
        <v>6.22</v>
      </c>
    </row>
    <row r="79" spans="1:11" ht="14.45" x14ac:dyDescent="0.35">
      <c r="A79" s="20">
        <v>38687</v>
      </c>
      <c r="B79">
        <v>0.36</v>
      </c>
      <c r="C79">
        <v>0.23</v>
      </c>
      <c r="D79">
        <v>0.36</v>
      </c>
      <c r="E79">
        <v>0.53</v>
      </c>
      <c r="F79">
        <v>0.28999999999999998</v>
      </c>
      <c r="G79">
        <v>0.23</v>
      </c>
      <c r="H79">
        <v>1.02</v>
      </c>
      <c r="I79">
        <v>0.03</v>
      </c>
      <c r="J79">
        <v>0.22</v>
      </c>
      <c r="K79">
        <v>5.69</v>
      </c>
    </row>
    <row r="80" spans="1:11" ht="14.45" x14ac:dyDescent="0.35">
      <c r="A80" s="20">
        <v>38718</v>
      </c>
      <c r="B80">
        <v>0.59</v>
      </c>
      <c r="C80">
        <v>0.33</v>
      </c>
      <c r="D80">
        <v>0.9</v>
      </c>
      <c r="E80">
        <v>0.57999999999999996</v>
      </c>
      <c r="F80">
        <v>0.6</v>
      </c>
      <c r="G80">
        <v>0.56000000000000005</v>
      </c>
      <c r="H80">
        <v>0.32</v>
      </c>
      <c r="I80">
        <v>0.74</v>
      </c>
      <c r="J80">
        <v>0.68</v>
      </c>
      <c r="K80">
        <v>5.7</v>
      </c>
    </row>
    <row r="81" spans="1:11" ht="14.45" x14ac:dyDescent="0.35">
      <c r="A81" s="20">
        <v>38749</v>
      </c>
      <c r="B81">
        <v>0.41</v>
      </c>
      <c r="C81">
        <v>-0.09</v>
      </c>
      <c r="D81">
        <v>0.97</v>
      </c>
      <c r="E81">
        <v>0.42</v>
      </c>
      <c r="F81">
        <v>0.4</v>
      </c>
      <c r="G81">
        <v>-0.06</v>
      </c>
      <c r="H81">
        <v>-0.23</v>
      </c>
      <c r="I81">
        <v>-0.08</v>
      </c>
      <c r="J81">
        <v>1.54</v>
      </c>
      <c r="K81">
        <v>5.51</v>
      </c>
    </row>
    <row r="82" spans="1:11" ht="14.45" x14ac:dyDescent="0.35">
      <c r="A82" s="20">
        <v>38777</v>
      </c>
      <c r="B82">
        <v>0.43</v>
      </c>
      <c r="C82">
        <v>0.3</v>
      </c>
      <c r="D82">
        <v>0.32</v>
      </c>
      <c r="E82">
        <v>0.68</v>
      </c>
      <c r="F82">
        <v>0.31</v>
      </c>
      <c r="G82">
        <v>0.46</v>
      </c>
      <c r="H82">
        <v>0.23</v>
      </c>
      <c r="I82">
        <v>-0.23</v>
      </c>
      <c r="J82">
        <v>0.4</v>
      </c>
      <c r="K82">
        <v>5.32</v>
      </c>
    </row>
    <row r="83" spans="1:11" ht="14.45" x14ac:dyDescent="0.35">
      <c r="A83" s="20">
        <v>38808</v>
      </c>
      <c r="B83">
        <v>0.21</v>
      </c>
      <c r="C83">
        <v>-0.17</v>
      </c>
      <c r="D83">
        <v>0.28000000000000003</v>
      </c>
      <c r="E83">
        <v>0.54</v>
      </c>
      <c r="F83">
        <v>0.04</v>
      </c>
      <c r="G83">
        <v>-0.19</v>
      </c>
      <c r="H83">
        <v>0.84</v>
      </c>
      <c r="I83">
        <v>-0.49</v>
      </c>
      <c r="J83">
        <v>0.33</v>
      </c>
      <c r="K83">
        <v>4.63</v>
      </c>
    </row>
    <row r="84" spans="1:11" ht="14.45" x14ac:dyDescent="0.35">
      <c r="A84" s="20">
        <v>38838</v>
      </c>
      <c r="B84">
        <v>0.1</v>
      </c>
      <c r="C84">
        <v>-0.12</v>
      </c>
      <c r="D84">
        <v>-0.03</v>
      </c>
      <c r="E84">
        <v>0.45</v>
      </c>
      <c r="F84">
        <v>-0.08</v>
      </c>
      <c r="G84">
        <v>-0.61</v>
      </c>
      <c r="H84">
        <v>0.76</v>
      </c>
      <c r="I84">
        <v>-0.1</v>
      </c>
      <c r="J84">
        <v>0.33</v>
      </c>
      <c r="K84">
        <v>4.2300000000000004</v>
      </c>
    </row>
    <row r="85" spans="1:11" ht="14.45" x14ac:dyDescent="0.35">
      <c r="A85" s="20">
        <v>38869</v>
      </c>
      <c r="B85">
        <v>-0.21</v>
      </c>
      <c r="C85">
        <v>-0.42</v>
      </c>
      <c r="D85">
        <v>-0.26</v>
      </c>
      <c r="E85">
        <v>0.06</v>
      </c>
      <c r="F85">
        <v>-0.35</v>
      </c>
      <c r="G85">
        <v>-0.89</v>
      </c>
      <c r="H85">
        <v>0.49</v>
      </c>
      <c r="I85">
        <v>-0.56000000000000005</v>
      </c>
      <c r="J85">
        <v>0.17</v>
      </c>
      <c r="K85">
        <v>4.03</v>
      </c>
    </row>
    <row r="86" spans="1:11" ht="14.45" x14ac:dyDescent="0.35">
      <c r="A86" s="20">
        <v>38899</v>
      </c>
      <c r="B86">
        <v>0.19</v>
      </c>
      <c r="C86">
        <v>0</v>
      </c>
      <c r="D86">
        <v>0.25</v>
      </c>
      <c r="E86">
        <v>0.33</v>
      </c>
      <c r="F86">
        <v>0.13</v>
      </c>
      <c r="G86">
        <v>0.11</v>
      </c>
      <c r="H86">
        <v>-0.13</v>
      </c>
      <c r="I86">
        <v>-0.13</v>
      </c>
      <c r="J86">
        <v>0.36</v>
      </c>
      <c r="K86">
        <v>3.97</v>
      </c>
    </row>
    <row r="87" spans="1:11" ht="14.45" x14ac:dyDescent="0.35">
      <c r="A87" s="20">
        <v>38930</v>
      </c>
      <c r="B87">
        <v>0.05</v>
      </c>
      <c r="C87">
        <v>-0.04</v>
      </c>
      <c r="D87">
        <v>0.21</v>
      </c>
      <c r="E87">
        <v>-0.03</v>
      </c>
      <c r="F87">
        <v>0.09</v>
      </c>
      <c r="G87">
        <v>0.04</v>
      </c>
      <c r="H87">
        <v>0.09</v>
      </c>
      <c r="I87">
        <v>-0.39</v>
      </c>
      <c r="J87">
        <v>0.36</v>
      </c>
      <c r="K87">
        <v>3.84</v>
      </c>
    </row>
    <row r="88" spans="1:11" ht="14.45" x14ac:dyDescent="0.35">
      <c r="A88" s="20">
        <v>38961</v>
      </c>
      <c r="B88">
        <v>0.21</v>
      </c>
      <c r="C88">
        <v>0.16</v>
      </c>
      <c r="D88">
        <v>0.25</v>
      </c>
      <c r="E88">
        <v>0.22</v>
      </c>
      <c r="F88">
        <v>0.21</v>
      </c>
      <c r="G88">
        <v>0.04</v>
      </c>
      <c r="H88">
        <v>0.54</v>
      </c>
      <c r="I88">
        <v>-0.03</v>
      </c>
      <c r="J88">
        <v>0.38</v>
      </c>
      <c r="K88">
        <v>3.7</v>
      </c>
    </row>
    <row r="89" spans="1:11" ht="14.45" x14ac:dyDescent="0.35">
      <c r="A89" s="20">
        <v>38991</v>
      </c>
      <c r="B89">
        <v>0.33</v>
      </c>
      <c r="C89">
        <v>0.42</v>
      </c>
      <c r="D89">
        <v>0.43</v>
      </c>
      <c r="E89">
        <v>0.12</v>
      </c>
      <c r="F89">
        <v>0.43</v>
      </c>
      <c r="G89">
        <v>0.72</v>
      </c>
      <c r="H89">
        <v>0.43</v>
      </c>
      <c r="I89">
        <v>-0.31</v>
      </c>
      <c r="J89">
        <v>0.43</v>
      </c>
      <c r="K89">
        <v>3.26</v>
      </c>
    </row>
    <row r="90" spans="1:11" ht="14.45" x14ac:dyDescent="0.35">
      <c r="A90" s="20">
        <v>39022</v>
      </c>
      <c r="B90">
        <v>0.31</v>
      </c>
      <c r="C90">
        <v>0.54</v>
      </c>
      <c r="D90">
        <v>0.37</v>
      </c>
      <c r="E90">
        <v>0</v>
      </c>
      <c r="F90">
        <v>0.45</v>
      </c>
      <c r="G90">
        <v>0.92</v>
      </c>
      <c r="H90">
        <v>0.46</v>
      </c>
      <c r="I90">
        <v>-0.15</v>
      </c>
      <c r="J90">
        <v>0.19</v>
      </c>
      <c r="K90">
        <v>3.02</v>
      </c>
    </row>
    <row r="91" spans="1:11" ht="14.45" x14ac:dyDescent="0.35">
      <c r="A91" s="20">
        <v>39052</v>
      </c>
      <c r="B91">
        <v>0.48</v>
      </c>
      <c r="C91">
        <v>0.4</v>
      </c>
      <c r="D91">
        <v>0.25</v>
      </c>
      <c r="E91">
        <v>0.83</v>
      </c>
      <c r="F91">
        <v>0.32</v>
      </c>
      <c r="G91">
        <v>0.36</v>
      </c>
      <c r="H91">
        <v>0.93</v>
      </c>
      <c r="I91">
        <v>-0.03</v>
      </c>
      <c r="J91">
        <v>0.19</v>
      </c>
      <c r="K91">
        <v>3.14</v>
      </c>
    </row>
    <row r="92" spans="1:11" ht="14.45" x14ac:dyDescent="0.35">
      <c r="A92" s="20">
        <v>39083</v>
      </c>
      <c r="B92">
        <v>0.44</v>
      </c>
      <c r="C92">
        <v>0.22</v>
      </c>
      <c r="D92">
        <v>0.8</v>
      </c>
      <c r="E92">
        <v>0.27</v>
      </c>
      <c r="F92">
        <v>0.52</v>
      </c>
      <c r="G92">
        <v>0.82</v>
      </c>
      <c r="H92">
        <v>-0.05</v>
      </c>
      <c r="I92">
        <v>0.33</v>
      </c>
      <c r="J92">
        <v>0.48</v>
      </c>
      <c r="K92">
        <v>2.99</v>
      </c>
    </row>
    <row r="93" spans="1:11" ht="14.45" x14ac:dyDescent="0.35">
      <c r="A93" s="20">
        <v>39114</v>
      </c>
      <c r="B93">
        <v>0.44</v>
      </c>
      <c r="C93">
        <v>-0.1</v>
      </c>
      <c r="D93">
        <v>1.23</v>
      </c>
      <c r="E93">
        <v>0.12</v>
      </c>
      <c r="F93">
        <v>0.59</v>
      </c>
      <c r="G93">
        <v>0.63</v>
      </c>
      <c r="H93">
        <v>-0.48</v>
      </c>
      <c r="I93">
        <v>-0.41</v>
      </c>
      <c r="J93">
        <v>1.39</v>
      </c>
      <c r="K93">
        <v>3.02</v>
      </c>
    </row>
    <row r="94" spans="1:11" ht="14.45" x14ac:dyDescent="0.35">
      <c r="A94" s="20">
        <v>39142</v>
      </c>
      <c r="B94">
        <v>0.37</v>
      </c>
      <c r="C94">
        <v>0.21</v>
      </c>
      <c r="D94">
        <v>0.66</v>
      </c>
      <c r="E94">
        <v>0.21</v>
      </c>
      <c r="F94">
        <v>0.44</v>
      </c>
      <c r="G94">
        <v>0.74</v>
      </c>
      <c r="H94">
        <v>0.42</v>
      </c>
      <c r="I94">
        <v>-0.16</v>
      </c>
      <c r="J94">
        <v>0.38</v>
      </c>
      <c r="K94">
        <v>2.96</v>
      </c>
    </row>
    <row r="95" spans="1:11" ht="14.45" x14ac:dyDescent="0.35">
      <c r="A95" s="20">
        <v>39173</v>
      </c>
      <c r="B95">
        <v>0.25</v>
      </c>
      <c r="C95">
        <v>0.25</v>
      </c>
      <c r="D95">
        <v>0.13</v>
      </c>
      <c r="E95">
        <v>0.39</v>
      </c>
      <c r="F95">
        <v>0.19</v>
      </c>
      <c r="G95">
        <v>0.2</v>
      </c>
      <c r="H95">
        <v>0.35</v>
      </c>
      <c r="I95">
        <v>0.01</v>
      </c>
      <c r="J95">
        <v>0.18</v>
      </c>
      <c r="K95">
        <v>3</v>
      </c>
    </row>
    <row r="96" spans="1:11" ht="14.45" x14ac:dyDescent="0.35">
      <c r="A96" s="20">
        <v>39203</v>
      </c>
      <c r="B96">
        <v>0.28000000000000003</v>
      </c>
      <c r="C96">
        <v>0.48</v>
      </c>
      <c r="D96">
        <v>0.04</v>
      </c>
      <c r="E96">
        <v>0.35</v>
      </c>
      <c r="F96">
        <v>0.25</v>
      </c>
      <c r="G96">
        <v>0.34</v>
      </c>
      <c r="H96">
        <v>0.43</v>
      </c>
      <c r="I96">
        <v>-0.16</v>
      </c>
      <c r="J96">
        <v>0.26</v>
      </c>
      <c r="K96">
        <v>3.18</v>
      </c>
    </row>
    <row r="97" spans="1:11" ht="14.45" x14ac:dyDescent="0.35">
      <c r="A97" s="20">
        <v>39234</v>
      </c>
      <c r="B97">
        <v>0.28000000000000003</v>
      </c>
      <c r="C97">
        <v>0.55000000000000004</v>
      </c>
      <c r="D97">
        <v>0.32</v>
      </c>
      <c r="E97">
        <v>-0.05</v>
      </c>
      <c r="F97">
        <v>0.43</v>
      </c>
      <c r="G97">
        <v>0.75</v>
      </c>
      <c r="H97">
        <v>0.7</v>
      </c>
      <c r="I97">
        <v>-0.23</v>
      </c>
      <c r="J97">
        <v>0.23</v>
      </c>
      <c r="K97">
        <v>3.69</v>
      </c>
    </row>
    <row r="98" spans="1:11" ht="14.45" x14ac:dyDescent="0.35">
      <c r="A98" s="20">
        <v>39264</v>
      </c>
      <c r="B98">
        <v>0.24</v>
      </c>
      <c r="C98">
        <v>0.83</v>
      </c>
      <c r="D98">
        <v>0.09</v>
      </c>
      <c r="E98">
        <v>-0.22</v>
      </c>
      <c r="F98">
        <v>0.45</v>
      </c>
      <c r="G98">
        <v>0.99</v>
      </c>
      <c r="H98">
        <v>-7.0000000000000007E-2</v>
      </c>
      <c r="I98">
        <v>-0.12</v>
      </c>
      <c r="J98">
        <v>0.27</v>
      </c>
      <c r="K98">
        <v>3.74</v>
      </c>
    </row>
    <row r="99" spans="1:11" ht="14.45" x14ac:dyDescent="0.35">
      <c r="A99" s="20">
        <v>39295</v>
      </c>
      <c r="B99">
        <v>0.47</v>
      </c>
      <c r="C99">
        <v>0.75</v>
      </c>
      <c r="D99">
        <v>0.51</v>
      </c>
      <c r="E99">
        <v>0.12</v>
      </c>
      <c r="F99">
        <v>0.62</v>
      </c>
      <c r="G99">
        <v>1.0900000000000001</v>
      </c>
      <c r="H99">
        <v>0.09</v>
      </c>
      <c r="I99">
        <v>0.2</v>
      </c>
      <c r="J99">
        <v>0.48</v>
      </c>
      <c r="K99">
        <v>4.18</v>
      </c>
    </row>
    <row r="100" spans="1:11" ht="14.45" x14ac:dyDescent="0.35">
      <c r="A100" s="20">
        <v>39326</v>
      </c>
      <c r="B100">
        <v>0.18</v>
      </c>
      <c r="C100">
        <v>0.26</v>
      </c>
      <c r="D100">
        <v>0.28999999999999998</v>
      </c>
      <c r="E100">
        <v>-0.04</v>
      </c>
      <c r="F100">
        <v>0.28000000000000003</v>
      </c>
      <c r="G100">
        <v>0.28999999999999998</v>
      </c>
      <c r="H100">
        <v>0.41</v>
      </c>
      <c r="I100">
        <v>0.28999999999999998</v>
      </c>
      <c r="J100">
        <v>0.2</v>
      </c>
      <c r="K100">
        <v>4.1500000000000004</v>
      </c>
    </row>
    <row r="101" spans="1:11" ht="14.45" x14ac:dyDescent="0.35">
      <c r="A101" s="20">
        <v>39356</v>
      </c>
      <c r="B101">
        <v>0.3</v>
      </c>
      <c r="C101">
        <v>-0.02</v>
      </c>
      <c r="D101">
        <v>0.81</v>
      </c>
      <c r="E101">
        <v>0.05</v>
      </c>
      <c r="F101">
        <v>0.41</v>
      </c>
      <c r="G101">
        <v>0.47</v>
      </c>
      <c r="H101">
        <v>0.67</v>
      </c>
      <c r="I101">
        <v>0.2</v>
      </c>
      <c r="J101">
        <v>0.34</v>
      </c>
      <c r="K101">
        <v>4.12</v>
      </c>
    </row>
    <row r="102" spans="1:11" ht="14.45" x14ac:dyDescent="0.35">
      <c r="A102" s="20">
        <v>39387</v>
      </c>
      <c r="B102">
        <v>0.38</v>
      </c>
      <c r="C102">
        <v>0.21</v>
      </c>
      <c r="D102">
        <v>0.64</v>
      </c>
      <c r="E102">
        <v>0.26</v>
      </c>
      <c r="F102">
        <v>0.43</v>
      </c>
      <c r="G102">
        <v>0.65</v>
      </c>
      <c r="H102">
        <v>0.47</v>
      </c>
      <c r="I102">
        <v>-0.04</v>
      </c>
      <c r="J102">
        <v>0.38</v>
      </c>
      <c r="K102">
        <v>4.1900000000000004</v>
      </c>
    </row>
    <row r="103" spans="1:11" ht="14.45" x14ac:dyDescent="0.35">
      <c r="A103" s="20">
        <v>39417</v>
      </c>
      <c r="B103">
        <v>0.74</v>
      </c>
      <c r="C103">
        <v>1</v>
      </c>
      <c r="D103">
        <v>0.97</v>
      </c>
      <c r="E103">
        <v>0.18</v>
      </c>
      <c r="F103">
        <v>0.98</v>
      </c>
      <c r="G103">
        <v>1.91</v>
      </c>
      <c r="H103">
        <v>0.59</v>
      </c>
      <c r="I103">
        <v>0.04</v>
      </c>
      <c r="J103">
        <v>0.47</v>
      </c>
      <c r="K103">
        <v>4.46</v>
      </c>
    </row>
    <row r="104" spans="1:11" ht="14.45" x14ac:dyDescent="0.35">
      <c r="A104" s="20">
        <v>39448</v>
      </c>
      <c r="B104">
        <v>0.54</v>
      </c>
      <c r="C104">
        <v>0.33</v>
      </c>
      <c r="D104">
        <v>1.02</v>
      </c>
      <c r="E104">
        <v>0.2</v>
      </c>
      <c r="F104">
        <v>0.69</v>
      </c>
      <c r="G104">
        <v>1.31</v>
      </c>
      <c r="H104">
        <v>0.05</v>
      </c>
      <c r="I104">
        <v>0.15</v>
      </c>
      <c r="J104">
        <v>0.43</v>
      </c>
      <c r="K104">
        <v>4.5599999999999996</v>
      </c>
    </row>
    <row r="105" spans="1:11" ht="14.45" x14ac:dyDescent="0.35">
      <c r="A105" s="20">
        <v>39479</v>
      </c>
      <c r="B105">
        <v>0.49</v>
      </c>
      <c r="C105">
        <v>0.03</v>
      </c>
      <c r="D105">
        <v>1.24</v>
      </c>
      <c r="E105">
        <v>0.1</v>
      </c>
      <c r="F105">
        <v>0.66</v>
      </c>
      <c r="G105">
        <v>0.52</v>
      </c>
      <c r="H105">
        <v>-0.16</v>
      </c>
      <c r="I105">
        <v>-0.08</v>
      </c>
      <c r="J105">
        <v>1.45</v>
      </c>
      <c r="K105">
        <v>4.6100000000000003</v>
      </c>
    </row>
    <row r="106" spans="1:11" ht="14.45" x14ac:dyDescent="0.35">
      <c r="A106" s="20">
        <v>39508</v>
      </c>
      <c r="B106">
        <v>0.48</v>
      </c>
      <c r="C106">
        <v>0.53</v>
      </c>
      <c r="D106">
        <v>0.44</v>
      </c>
      <c r="E106">
        <v>0.47</v>
      </c>
      <c r="F106">
        <v>0.48</v>
      </c>
      <c r="G106">
        <v>0.79</v>
      </c>
      <c r="H106">
        <v>0.69</v>
      </c>
      <c r="I106">
        <v>-0.12</v>
      </c>
      <c r="J106">
        <v>0.3</v>
      </c>
      <c r="K106">
        <v>4.7300000000000004</v>
      </c>
    </row>
    <row r="107" spans="1:11" ht="14.45" x14ac:dyDescent="0.35">
      <c r="A107" s="20">
        <v>39539</v>
      </c>
      <c r="B107">
        <v>0.55000000000000004</v>
      </c>
      <c r="C107">
        <v>1.04</v>
      </c>
      <c r="D107">
        <v>0.43</v>
      </c>
      <c r="E107">
        <v>0.15</v>
      </c>
      <c r="F107">
        <v>0.72</v>
      </c>
      <c r="G107">
        <v>1.1399999999999999</v>
      </c>
      <c r="H107">
        <v>1.26</v>
      </c>
      <c r="I107">
        <v>0</v>
      </c>
      <c r="J107">
        <v>0.32</v>
      </c>
      <c r="K107">
        <v>5.04</v>
      </c>
    </row>
    <row r="108" spans="1:11" ht="14.45" x14ac:dyDescent="0.35">
      <c r="A108" s="20">
        <v>39569</v>
      </c>
      <c r="B108">
        <v>0.79</v>
      </c>
      <c r="C108">
        <v>1.37</v>
      </c>
      <c r="D108">
        <v>0.69</v>
      </c>
      <c r="E108">
        <v>0.26</v>
      </c>
      <c r="F108">
        <v>1.02</v>
      </c>
      <c r="G108">
        <v>1.71</v>
      </c>
      <c r="H108">
        <v>0.88</v>
      </c>
      <c r="I108">
        <v>0.26</v>
      </c>
      <c r="J108">
        <v>0.56000000000000005</v>
      </c>
      <c r="K108">
        <v>5.58</v>
      </c>
    </row>
    <row r="109" spans="1:11" ht="14.45" x14ac:dyDescent="0.35">
      <c r="A109" s="20">
        <v>39600</v>
      </c>
      <c r="B109">
        <v>0.74</v>
      </c>
      <c r="C109">
        <v>1.19</v>
      </c>
      <c r="D109">
        <v>0.75</v>
      </c>
      <c r="E109">
        <v>0.22</v>
      </c>
      <c r="F109">
        <v>0.96</v>
      </c>
      <c r="G109">
        <v>1.83</v>
      </c>
      <c r="H109">
        <v>0.45</v>
      </c>
      <c r="I109">
        <v>0.28999999999999998</v>
      </c>
      <c r="J109">
        <v>0.4</v>
      </c>
      <c r="K109">
        <v>6.06</v>
      </c>
    </row>
    <row r="110" spans="1:11" ht="14.45" x14ac:dyDescent="0.35">
      <c r="A110" s="20">
        <v>39630</v>
      </c>
      <c r="B110">
        <v>0.53</v>
      </c>
      <c r="C110">
        <v>0.48</v>
      </c>
      <c r="D110">
        <v>0.52</v>
      </c>
      <c r="E110">
        <v>0.6</v>
      </c>
      <c r="F110">
        <v>0.5</v>
      </c>
      <c r="G110">
        <v>0.96</v>
      </c>
      <c r="H110">
        <v>0.01</v>
      </c>
      <c r="I110">
        <v>-0.03</v>
      </c>
      <c r="J110">
        <v>0.34</v>
      </c>
      <c r="K110">
        <v>6.37</v>
      </c>
    </row>
    <row r="111" spans="1:11" ht="14.45" x14ac:dyDescent="0.35">
      <c r="A111" s="20">
        <v>39661</v>
      </c>
      <c r="B111">
        <v>0.28000000000000003</v>
      </c>
      <c r="C111">
        <v>0.19</v>
      </c>
      <c r="D111">
        <v>0.31</v>
      </c>
      <c r="E111">
        <v>0.35</v>
      </c>
      <c r="F111">
        <v>0.25</v>
      </c>
      <c r="G111">
        <v>-0.02</v>
      </c>
      <c r="H111">
        <v>0.42</v>
      </c>
      <c r="I111">
        <v>0.15</v>
      </c>
      <c r="J111">
        <v>0.56000000000000005</v>
      </c>
      <c r="K111">
        <v>6.17</v>
      </c>
    </row>
    <row r="112" spans="1:11" ht="14.45" x14ac:dyDescent="0.35">
      <c r="A112" s="20">
        <v>39692</v>
      </c>
      <c r="B112">
        <v>0.26</v>
      </c>
      <c r="C112">
        <v>0.22</v>
      </c>
      <c r="D112">
        <v>0.37</v>
      </c>
      <c r="E112">
        <v>0.17</v>
      </c>
      <c r="F112">
        <v>0.3</v>
      </c>
      <c r="G112">
        <v>0.02</v>
      </c>
      <c r="H112">
        <v>0.53</v>
      </c>
      <c r="I112">
        <v>0.3</v>
      </c>
      <c r="J112">
        <v>0.55000000000000004</v>
      </c>
      <c r="K112">
        <v>6.25</v>
      </c>
    </row>
    <row r="113" spans="1:11" ht="14.45" x14ac:dyDescent="0.35">
      <c r="A113" s="20">
        <v>39722</v>
      </c>
      <c r="B113">
        <v>0.45</v>
      </c>
      <c r="C113">
        <v>0.62</v>
      </c>
      <c r="D113">
        <v>0.46</v>
      </c>
      <c r="E113">
        <v>0.24</v>
      </c>
      <c r="F113">
        <v>0.54</v>
      </c>
      <c r="G113">
        <v>0.64</v>
      </c>
      <c r="H113">
        <v>0.94</v>
      </c>
      <c r="I113">
        <v>0.17</v>
      </c>
      <c r="J113">
        <v>0.42</v>
      </c>
      <c r="K113">
        <v>6.41</v>
      </c>
    </row>
    <row r="114" spans="1:11" ht="14.45" x14ac:dyDescent="0.35">
      <c r="A114" s="20">
        <v>39753</v>
      </c>
      <c r="B114">
        <v>0.36</v>
      </c>
      <c r="C114">
        <v>0.6</v>
      </c>
      <c r="D114">
        <v>0.28000000000000003</v>
      </c>
      <c r="E114">
        <v>0.18</v>
      </c>
      <c r="F114">
        <v>0.44</v>
      </c>
      <c r="G114">
        <v>0.5</v>
      </c>
      <c r="H114">
        <v>0.69</v>
      </c>
      <c r="I114">
        <v>-0.12</v>
      </c>
      <c r="J114">
        <v>0.49</v>
      </c>
      <c r="K114">
        <v>6.39</v>
      </c>
    </row>
    <row r="115" spans="1:11" ht="14.45" x14ac:dyDescent="0.35">
      <c r="A115" s="20">
        <v>39783</v>
      </c>
      <c r="B115">
        <v>0.28000000000000003</v>
      </c>
      <c r="C115">
        <v>0.17</v>
      </c>
      <c r="D115">
        <v>0.37</v>
      </c>
      <c r="E115">
        <v>0.28999999999999998</v>
      </c>
      <c r="F115">
        <v>0.28000000000000003</v>
      </c>
      <c r="G115">
        <v>0.37</v>
      </c>
      <c r="H115">
        <v>0.98</v>
      </c>
      <c r="I115">
        <v>-0.97</v>
      </c>
      <c r="J115">
        <v>0.39</v>
      </c>
      <c r="K115">
        <v>5.9</v>
      </c>
    </row>
    <row r="116" spans="1:11" ht="14.45" x14ac:dyDescent="0.35">
      <c r="A116" s="20">
        <v>39814</v>
      </c>
      <c r="B116">
        <v>0.48</v>
      </c>
      <c r="C116">
        <v>0</v>
      </c>
      <c r="D116">
        <v>0.71</v>
      </c>
      <c r="E116">
        <v>0.75</v>
      </c>
      <c r="F116">
        <v>0.37</v>
      </c>
      <c r="G116">
        <v>0.69</v>
      </c>
      <c r="H116">
        <v>0.24</v>
      </c>
      <c r="I116">
        <v>-1.21</v>
      </c>
      <c r="J116">
        <v>0.65</v>
      </c>
      <c r="K116">
        <v>5.84</v>
      </c>
    </row>
    <row r="117" spans="1:11" ht="14.45" x14ac:dyDescent="0.35">
      <c r="A117" s="20">
        <v>39845</v>
      </c>
      <c r="B117">
        <v>0.55000000000000004</v>
      </c>
      <c r="C117">
        <v>-0.09</v>
      </c>
      <c r="D117">
        <v>1.36</v>
      </c>
      <c r="E117">
        <v>0.28000000000000003</v>
      </c>
      <c r="F117">
        <v>0.67</v>
      </c>
      <c r="G117">
        <v>0.25</v>
      </c>
      <c r="H117">
        <v>-0.14000000000000001</v>
      </c>
      <c r="I117">
        <v>-0.37</v>
      </c>
      <c r="J117">
        <v>1.89</v>
      </c>
      <c r="K117">
        <v>5.9</v>
      </c>
    </row>
    <row r="118" spans="1:11" ht="14.45" x14ac:dyDescent="0.35">
      <c r="A118" s="20">
        <v>39873</v>
      </c>
      <c r="B118">
        <v>0.2</v>
      </c>
      <c r="C118">
        <v>0.14000000000000001</v>
      </c>
      <c r="D118">
        <v>0.3</v>
      </c>
      <c r="E118">
        <v>0.14000000000000001</v>
      </c>
      <c r="F118">
        <v>0.23</v>
      </c>
      <c r="G118">
        <v>0.34</v>
      </c>
      <c r="H118">
        <v>0.48</v>
      </c>
      <c r="I118">
        <v>0.06</v>
      </c>
      <c r="J118">
        <v>0.06</v>
      </c>
      <c r="K118">
        <v>5.61</v>
      </c>
    </row>
    <row r="119" spans="1:11" ht="14.45" x14ac:dyDescent="0.35">
      <c r="A119" s="20">
        <v>39904</v>
      </c>
      <c r="B119">
        <v>0.48</v>
      </c>
      <c r="C119">
        <v>0.49</v>
      </c>
      <c r="D119">
        <v>0.45</v>
      </c>
      <c r="E119">
        <v>0.51</v>
      </c>
      <c r="F119">
        <v>0.47</v>
      </c>
      <c r="G119">
        <v>0.59</v>
      </c>
      <c r="H119">
        <v>0.73</v>
      </c>
      <c r="I119">
        <v>-0.71</v>
      </c>
      <c r="J119">
        <v>0.67</v>
      </c>
      <c r="K119">
        <v>5.53</v>
      </c>
    </row>
    <row r="120" spans="1:11" ht="14.45" x14ac:dyDescent="0.35">
      <c r="A120" s="20">
        <v>39934</v>
      </c>
      <c r="B120">
        <v>0.47</v>
      </c>
      <c r="C120">
        <v>0.84</v>
      </c>
      <c r="D120">
        <v>0.27</v>
      </c>
      <c r="E120">
        <v>0.3</v>
      </c>
      <c r="F120">
        <v>0.54</v>
      </c>
      <c r="G120">
        <v>0.68</v>
      </c>
      <c r="H120">
        <v>0.97</v>
      </c>
      <c r="I120">
        <v>-0.42</v>
      </c>
      <c r="J120">
        <v>0.59</v>
      </c>
      <c r="K120">
        <v>5.2</v>
      </c>
    </row>
    <row r="121" spans="1:11" ht="14.45" x14ac:dyDescent="0.35">
      <c r="A121" s="20">
        <v>39965</v>
      </c>
      <c r="B121">
        <v>0.36</v>
      </c>
      <c r="C121">
        <v>0.69</v>
      </c>
      <c r="D121">
        <v>0.16</v>
      </c>
      <c r="E121">
        <v>0.23</v>
      </c>
      <c r="F121">
        <v>0.42</v>
      </c>
      <c r="G121">
        <v>0.61</v>
      </c>
      <c r="H121">
        <v>0.44</v>
      </c>
      <c r="I121">
        <v>-0.15</v>
      </c>
      <c r="J121">
        <v>0.38</v>
      </c>
      <c r="K121">
        <v>4.8</v>
      </c>
    </row>
    <row r="122" spans="1:11" ht="14.45" x14ac:dyDescent="0.35">
      <c r="A122" s="20">
        <v>39995</v>
      </c>
      <c r="B122">
        <v>0.24</v>
      </c>
      <c r="C122">
        <v>0.17</v>
      </c>
      <c r="D122">
        <v>0.04</v>
      </c>
      <c r="E122">
        <v>0.56999999999999995</v>
      </c>
      <c r="F122">
        <v>0.1</v>
      </c>
      <c r="G122">
        <v>0.01</v>
      </c>
      <c r="H122">
        <v>0.06</v>
      </c>
      <c r="I122">
        <v>-0.02</v>
      </c>
      <c r="J122">
        <v>0.27</v>
      </c>
      <c r="K122">
        <v>4.5</v>
      </c>
    </row>
    <row r="123" spans="1:11" ht="14.45" x14ac:dyDescent="0.35">
      <c r="A123" s="20">
        <v>40026</v>
      </c>
      <c r="B123">
        <v>0.15</v>
      </c>
      <c r="C123">
        <v>-0.31</v>
      </c>
      <c r="D123">
        <v>0.56000000000000005</v>
      </c>
      <c r="E123">
        <v>0.16</v>
      </c>
      <c r="F123">
        <v>0.15</v>
      </c>
      <c r="G123">
        <v>0.01</v>
      </c>
      <c r="H123">
        <v>0.15</v>
      </c>
      <c r="I123">
        <v>-0.28000000000000003</v>
      </c>
      <c r="J123">
        <v>0.47</v>
      </c>
      <c r="K123">
        <v>4.3600000000000003</v>
      </c>
    </row>
    <row r="124" spans="1:11" ht="14.45" x14ac:dyDescent="0.35">
      <c r="A124" s="20">
        <v>40057</v>
      </c>
      <c r="B124">
        <v>0.24</v>
      </c>
      <c r="C124">
        <v>0.01</v>
      </c>
      <c r="D124">
        <v>0.34</v>
      </c>
      <c r="E124">
        <v>0.37</v>
      </c>
      <c r="F124">
        <v>0.18</v>
      </c>
      <c r="G124">
        <v>-7.0000000000000007E-2</v>
      </c>
      <c r="H124">
        <v>0.44</v>
      </c>
      <c r="I124">
        <v>0.27</v>
      </c>
      <c r="J124">
        <v>0.36</v>
      </c>
      <c r="K124">
        <v>4.34</v>
      </c>
    </row>
    <row r="125" spans="1:11" ht="14.45" x14ac:dyDescent="0.35">
      <c r="A125" s="20">
        <v>40087</v>
      </c>
      <c r="B125">
        <v>0.28000000000000003</v>
      </c>
      <c r="C125">
        <v>0.28000000000000003</v>
      </c>
      <c r="D125">
        <v>0.17</v>
      </c>
      <c r="E125">
        <v>0.42</v>
      </c>
      <c r="F125">
        <v>0.22</v>
      </c>
      <c r="G125">
        <v>7.0000000000000007E-2</v>
      </c>
      <c r="H125">
        <v>0.49</v>
      </c>
      <c r="I125">
        <v>0.42</v>
      </c>
      <c r="J125">
        <v>0.22</v>
      </c>
      <c r="K125">
        <v>4.17</v>
      </c>
    </row>
    <row r="126" spans="1:11" ht="14.45" x14ac:dyDescent="0.35">
      <c r="A126" s="20">
        <v>40118</v>
      </c>
      <c r="B126">
        <v>0.41</v>
      </c>
      <c r="C126">
        <v>0.22</v>
      </c>
      <c r="D126">
        <v>0.59</v>
      </c>
      <c r="E126">
        <v>0.4</v>
      </c>
      <c r="F126">
        <v>0.42</v>
      </c>
      <c r="G126">
        <v>0.53</v>
      </c>
      <c r="H126">
        <v>0.51</v>
      </c>
      <c r="I126">
        <v>0.25</v>
      </c>
      <c r="J126">
        <v>0.3</v>
      </c>
      <c r="K126">
        <v>4.22</v>
      </c>
    </row>
    <row r="127" spans="1:11" ht="14.45" x14ac:dyDescent="0.35">
      <c r="A127" s="20">
        <v>40148</v>
      </c>
      <c r="B127">
        <v>0.37</v>
      </c>
      <c r="C127">
        <v>0.16</v>
      </c>
      <c r="D127">
        <v>0.45</v>
      </c>
      <c r="E127">
        <v>0.51</v>
      </c>
      <c r="F127">
        <v>0.31</v>
      </c>
      <c r="G127">
        <v>0.22</v>
      </c>
      <c r="H127">
        <v>0.54</v>
      </c>
      <c r="I127">
        <v>0.28999999999999998</v>
      </c>
      <c r="J127">
        <v>0.34</v>
      </c>
      <c r="K127">
        <v>4.3099999999999996</v>
      </c>
    </row>
    <row r="128" spans="1:11" ht="14.45" x14ac:dyDescent="0.35">
      <c r="A128" s="20">
        <v>40179</v>
      </c>
      <c r="B128">
        <v>0.75</v>
      </c>
      <c r="C128">
        <v>0.68</v>
      </c>
      <c r="D128">
        <v>0.75</v>
      </c>
      <c r="E128">
        <v>0.83</v>
      </c>
      <c r="F128">
        <v>0.72</v>
      </c>
      <c r="G128">
        <v>1.07</v>
      </c>
      <c r="H128">
        <v>0.47</v>
      </c>
      <c r="I128">
        <v>0.12</v>
      </c>
      <c r="J128">
        <v>0.61</v>
      </c>
      <c r="K128">
        <v>4.59</v>
      </c>
    </row>
    <row r="129" spans="1:11" ht="14.45" x14ac:dyDescent="0.35">
      <c r="A129" s="20">
        <v>40210</v>
      </c>
      <c r="B129">
        <v>0.78</v>
      </c>
      <c r="C129">
        <v>0.26</v>
      </c>
      <c r="D129">
        <v>1.54</v>
      </c>
      <c r="E129">
        <v>0.42</v>
      </c>
      <c r="F129">
        <v>0.93</v>
      </c>
      <c r="G129">
        <v>0.83</v>
      </c>
      <c r="H129">
        <v>-0.42</v>
      </c>
      <c r="I129">
        <v>0.31</v>
      </c>
      <c r="J129">
        <v>1.81</v>
      </c>
      <c r="K129">
        <v>4.83</v>
      </c>
    </row>
    <row r="130" spans="1:11" ht="14.45" x14ac:dyDescent="0.35">
      <c r="A130" s="20">
        <v>40238</v>
      </c>
      <c r="B130">
        <v>0.52</v>
      </c>
      <c r="C130">
        <v>0.53</v>
      </c>
      <c r="D130">
        <v>1.03</v>
      </c>
      <c r="E130">
        <v>-0.14000000000000001</v>
      </c>
      <c r="F130">
        <v>0.8</v>
      </c>
      <c r="G130">
        <v>1.1200000000000001</v>
      </c>
      <c r="H130">
        <v>0.52</v>
      </c>
      <c r="I130">
        <v>0.28000000000000003</v>
      </c>
      <c r="J130">
        <v>0.72</v>
      </c>
      <c r="K130">
        <v>5.17</v>
      </c>
    </row>
    <row r="131" spans="1:11" ht="14.45" x14ac:dyDescent="0.35">
      <c r="A131" s="20">
        <v>40269</v>
      </c>
      <c r="B131">
        <v>0.56999999999999995</v>
      </c>
      <c r="C131">
        <v>0.61</v>
      </c>
      <c r="D131">
        <v>0.87</v>
      </c>
      <c r="E131">
        <v>0.14000000000000001</v>
      </c>
      <c r="F131">
        <v>0.75</v>
      </c>
      <c r="G131">
        <v>1.05</v>
      </c>
      <c r="H131">
        <v>0.88</v>
      </c>
      <c r="I131">
        <v>0.31</v>
      </c>
      <c r="J131">
        <v>0.5</v>
      </c>
      <c r="K131">
        <v>5.26</v>
      </c>
    </row>
    <row r="132" spans="1:11" ht="14.45" x14ac:dyDescent="0.35">
      <c r="A132" s="20">
        <v>40299</v>
      </c>
      <c r="B132">
        <v>0.43</v>
      </c>
      <c r="C132">
        <v>0.42</v>
      </c>
      <c r="D132">
        <v>0.52</v>
      </c>
      <c r="E132">
        <v>0.33</v>
      </c>
      <c r="F132">
        <v>0.47</v>
      </c>
      <c r="G132">
        <v>0.22</v>
      </c>
      <c r="H132">
        <v>0.96</v>
      </c>
      <c r="I132">
        <v>0.41</v>
      </c>
      <c r="J132">
        <v>0.62</v>
      </c>
      <c r="K132">
        <v>5.22</v>
      </c>
    </row>
    <row r="133" spans="1:11" ht="14.45" x14ac:dyDescent="0.35">
      <c r="A133" s="20">
        <v>40330</v>
      </c>
      <c r="B133">
        <v>0</v>
      </c>
      <c r="C133">
        <v>-0.09</v>
      </c>
      <c r="D133">
        <v>-0.01</v>
      </c>
      <c r="E133">
        <v>0.12</v>
      </c>
      <c r="F133">
        <v>-0.05</v>
      </c>
      <c r="G133">
        <v>-0.57999999999999996</v>
      </c>
      <c r="H133">
        <v>0.35</v>
      </c>
      <c r="I133">
        <v>0.01</v>
      </c>
      <c r="J133">
        <v>0.41</v>
      </c>
      <c r="K133">
        <v>4.84</v>
      </c>
    </row>
    <row r="134" spans="1:11" ht="14.45" x14ac:dyDescent="0.35">
      <c r="A134" s="20">
        <v>40360</v>
      </c>
      <c r="B134">
        <v>0.01</v>
      </c>
      <c r="C134">
        <v>-0.21</v>
      </c>
      <c r="D134">
        <v>-0.04</v>
      </c>
      <c r="E134">
        <v>0.32</v>
      </c>
      <c r="F134">
        <v>-0.12</v>
      </c>
      <c r="G134">
        <v>-0.54</v>
      </c>
      <c r="H134">
        <v>0.01</v>
      </c>
      <c r="I134">
        <v>-0.17</v>
      </c>
      <c r="J134">
        <v>0.35</v>
      </c>
      <c r="K134">
        <v>4.5999999999999996</v>
      </c>
    </row>
    <row r="135" spans="1:11" ht="14.45" x14ac:dyDescent="0.35">
      <c r="A135" s="20">
        <v>40391</v>
      </c>
      <c r="B135">
        <v>0.04</v>
      </c>
      <c r="C135">
        <v>0.12</v>
      </c>
      <c r="D135">
        <v>0.01</v>
      </c>
      <c r="E135">
        <v>-0.01</v>
      </c>
      <c r="F135">
        <v>0.06</v>
      </c>
      <c r="G135">
        <v>-0.15</v>
      </c>
      <c r="H135">
        <v>0.18</v>
      </c>
      <c r="I135">
        <v>-0.35</v>
      </c>
      <c r="J135">
        <v>0.41</v>
      </c>
      <c r="K135">
        <v>4.49</v>
      </c>
    </row>
    <row r="136" spans="1:11" ht="14.45" x14ac:dyDescent="0.35">
      <c r="A136" s="20">
        <v>40422</v>
      </c>
      <c r="B136">
        <v>0.45</v>
      </c>
      <c r="C136">
        <v>0.88</v>
      </c>
      <c r="D136">
        <v>0.28000000000000003</v>
      </c>
      <c r="E136">
        <v>0.19</v>
      </c>
      <c r="F136">
        <v>0.56000000000000005</v>
      </c>
      <c r="G136">
        <v>0.9</v>
      </c>
      <c r="H136">
        <v>0.41</v>
      </c>
      <c r="I136">
        <v>0.01</v>
      </c>
      <c r="J136">
        <v>0.41</v>
      </c>
      <c r="K136">
        <v>4.7</v>
      </c>
    </row>
    <row r="137" spans="1:11" ht="14.45" x14ac:dyDescent="0.35">
      <c r="A137" s="20">
        <v>40452</v>
      </c>
      <c r="B137">
        <v>0.75</v>
      </c>
      <c r="C137">
        <v>1</v>
      </c>
      <c r="D137">
        <v>0.88</v>
      </c>
      <c r="E137">
        <v>0.3</v>
      </c>
      <c r="F137">
        <v>0.94</v>
      </c>
      <c r="G137">
        <v>1.65</v>
      </c>
      <c r="H137">
        <v>0.71</v>
      </c>
      <c r="I137">
        <v>0.08</v>
      </c>
      <c r="J137">
        <v>0.49</v>
      </c>
      <c r="K137">
        <v>5.2</v>
      </c>
    </row>
    <row r="138" spans="1:11" ht="14.45" x14ac:dyDescent="0.35">
      <c r="A138" s="20">
        <v>40483</v>
      </c>
      <c r="B138">
        <v>0.83</v>
      </c>
      <c r="C138">
        <v>1.53</v>
      </c>
      <c r="D138">
        <v>0.6</v>
      </c>
      <c r="E138">
        <v>0.33</v>
      </c>
      <c r="F138">
        <v>1.04</v>
      </c>
      <c r="G138">
        <v>1.86</v>
      </c>
      <c r="H138">
        <v>0.99</v>
      </c>
      <c r="I138">
        <v>-0.05</v>
      </c>
      <c r="J138">
        <v>0.46</v>
      </c>
      <c r="K138">
        <v>5.63</v>
      </c>
    </row>
    <row r="139" spans="1:11" ht="14.45" x14ac:dyDescent="0.35">
      <c r="A139" s="20">
        <v>40513</v>
      </c>
      <c r="B139">
        <v>0.63</v>
      </c>
      <c r="C139">
        <v>0.95</v>
      </c>
      <c r="D139">
        <v>0.63</v>
      </c>
      <c r="E139">
        <v>0.26</v>
      </c>
      <c r="F139">
        <v>0.78</v>
      </c>
      <c r="G139">
        <v>1.1599999999999999</v>
      </c>
      <c r="H139">
        <v>0.86</v>
      </c>
      <c r="I139">
        <v>-0.03</v>
      </c>
      <c r="J139">
        <v>0.57999999999999996</v>
      </c>
      <c r="K139">
        <v>5.91</v>
      </c>
    </row>
    <row r="140" spans="1:11" ht="14.45" x14ac:dyDescent="0.35">
      <c r="A140" s="20">
        <v>40544</v>
      </c>
      <c r="B140">
        <v>0.83</v>
      </c>
      <c r="C140">
        <v>0.43</v>
      </c>
      <c r="D140">
        <v>1.1000000000000001</v>
      </c>
      <c r="E140">
        <v>0.94</v>
      </c>
      <c r="F140">
        <v>0.79</v>
      </c>
      <c r="G140">
        <v>1.07</v>
      </c>
      <c r="H140">
        <v>0.17</v>
      </c>
      <c r="I140">
        <v>0.23</v>
      </c>
      <c r="J140">
        <v>0.87</v>
      </c>
      <c r="K140">
        <v>5.99</v>
      </c>
    </row>
    <row r="141" spans="1:11" ht="14.45" x14ac:dyDescent="0.35">
      <c r="A141" s="20">
        <v>40575</v>
      </c>
      <c r="B141">
        <v>0.8</v>
      </c>
      <c r="C141">
        <v>-0.02</v>
      </c>
      <c r="D141">
        <v>1.78</v>
      </c>
      <c r="E141">
        <v>0.47</v>
      </c>
      <c r="F141">
        <v>0.93</v>
      </c>
      <c r="G141">
        <v>0.39</v>
      </c>
      <c r="H141">
        <v>-0.13</v>
      </c>
      <c r="I141">
        <v>0.1</v>
      </c>
      <c r="J141">
        <v>2.2799999999999998</v>
      </c>
      <c r="K141">
        <v>6.01</v>
      </c>
    </row>
    <row r="142" spans="1:11" ht="14.45" x14ac:dyDescent="0.35">
      <c r="A142" s="20">
        <v>40603</v>
      </c>
      <c r="B142">
        <v>0.79</v>
      </c>
      <c r="C142">
        <v>0.27</v>
      </c>
      <c r="D142">
        <v>1.05</v>
      </c>
      <c r="E142">
        <v>1.05</v>
      </c>
      <c r="F142">
        <v>0.68</v>
      </c>
      <c r="G142">
        <v>0.84</v>
      </c>
      <c r="H142">
        <v>0.39</v>
      </c>
      <c r="I142">
        <v>-0.03</v>
      </c>
      <c r="J142">
        <v>0.85</v>
      </c>
      <c r="K142">
        <v>6.3</v>
      </c>
    </row>
    <row r="143" spans="1:11" ht="14.45" x14ac:dyDescent="0.35">
      <c r="A143" s="20">
        <v>40634</v>
      </c>
      <c r="B143">
        <v>0.77</v>
      </c>
      <c r="C143">
        <v>0.6</v>
      </c>
      <c r="D143">
        <v>0.52</v>
      </c>
      <c r="E143">
        <v>1.29</v>
      </c>
      <c r="F143">
        <v>0.56000000000000005</v>
      </c>
      <c r="G143">
        <v>0.69</v>
      </c>
      <c r="H143">
        <v>1.1299999999999999</v>
      </c>
      <c r="I143">
        <v>-0.47</v>
      </c>
      <c r="J143">
        <v>0.54</v>
      </c>
      <c r="K143">
        <v>6.51</v>
      </c>
    </row>
    <row r="144" spans="1:11" ht="14.45" x14ac:dyDescent="0.35">
      <c r="A144" s="20">
        <v>40664</v>
      </c>
      <c r="B144">
        <v>0.47</v>
      </c>
      <c r="C144">
        <v>0.36</v>
      </c>
      <c r="D144">
        <v>0.5</v>
      </c>
      <c r="E144">
        <v>0.55000000000000004</v>
      </c>
      <c r="F144">
        <v>0.44</v>
      </c>
      <c r="G144">
        <v>0.38</v>
      </c>
      <c r="H144">
        <v>0.97</v>
      </c>
      <c r="I144">
        <v>-0.41</v>
      </c>
      <c r="J144">
        <v>0.59</v>
      </c>
      <c r="K144">
        <v>6.55</v>
      </c>
    </row>
    <row r="145" spans="1:11" ht="14.45" x14ac:dyDescent="0.35">
      <c r="A145" s="20">
        <v>40695</v>
      </c>
      <c r="B145">
        <v>0.15</v>
      </c>
      <c r="C145">
        <v>0.19</v>
      </c>
      <c r="D145">
        <v>0.32</v>
      </c>
      <c r="E145">
        <v>-0.12</v>
      </c>
      <c r="F145">
        <v>0.26</v>
      </c>
      <c r="G145">
        <v>-0.24</v>
      </c>
      <c r="H145">
        <v>1.1100000000000001</v>
      </c>
      <c r="I145">
        <v>7.0000000000000007E-2</v>
      </c>
      <c r="J145">
        <v>0.6</v>
      </c>
      <c r="K145">
        <v>6.71</v>
      </c>
    </row>
    <row r="146" spans="1:11" ht="14.45" x14ac:dyDescent="0.35">
      <c r="A146" s="20">
        <v>40725</v>
      </c>
      <c r="B146">
        <v>0.16</v>
      </c>
      <c r="C146">
        <v>-0.04</v>
      </c>
      <c r="D146">
        <v>0.23</v>
      </c>
      <c r="E146">
        <v>0.28999999999999998</v>
      </c>
      <c r="F146">
        <v>0.11</v>
      </c>
      <c r="G146">
        <v>-0.13</v>
      </c>
      <c r="H146">
        <v>0.19</v>
      </c>
      <c r="I146">
        <v>-0.1</v>
      </c>
      <c r="J146">
        <v>0.42</v>
      </c>
      <c r="K146">
        <v>6.87</v>
      </c>
    </row>
    <row r="147" spans="1:11" ht="14.45" x14ac:dyDescent="0.35">
      <c r="A147" s="20">
        <v>40756</v>
      </c>
      <c r="B147">
        <v>0.37</v>
      </c>
      <c r="C147">
        <v>0.55000000000000004</v>
      </c>
      <c r="D147">
        <v>0.47</v>
      </c>
      <c r="E147">
        <v>0.03</v>
      </c>
      <c r="F147">
        <v>0.51</v>
      </c>
      <c r="G147">
        <v>0.61</v>
      </c>
      <c r="H147">
        <v>0.65</v>
      </c>
      <c r="I147">
        <v>0.02</v>
      </c>
      <c r="J147">
        <v>0.5</v>
      </c>
      <c r="K147">
        <v>7.23</v>
      </c>
    </row>
    <row r="148" spans="1:11" ht="14.45" x14ac:dyDescent="0.35">
      <c r="A148" s="20">
        <v>40787</v>
      </c>
      <c r="B148">
        <v>0.53</v>
      </c>
      <c r="C148">
        <v>0.52</v>
      </c>
      <c r="D148">
        <v>0.47</v>
      </c>
      <c r="E148">
        <v>0.62</v>
      </c>
      <c r="F148">
        <v>0.49</v>
      </c>
      <c r="G148">
        <v>0.62</v>
      </c>
      <c r="H148">
        <v>0.56000000000000005</v>
      </c>
      <c r="I148">
        <v>-0.09</v>
      </c>
      <c r="J148">
        <v>0.51</v>
      </c>
      <c r="K148">
        <v>7.31</v>
      </c>
    </row>
    <row r="149" spans="1:11" ht="14.45" x14ac:dyDescent="0.35">
      <c r="A149" s="20">
        <v>40817</v>
      </c>
      <c r="B149">
        <v>0.43</v>
      </c>
      <c r="C149">
        <v>0.39</v>
      </c>
      <c r="D149">
        <v>0.44</v>
      </c>
      <c r="E149">
        <v>0.46</v>
      </c>
      <c r="F149">
        <v>0.42</v>
      </c>
      <c r="G149">
        <v>0.5</v>
      </c>
      <c r="H149">
        <v>0.71</v>
      </c>
      <c r="I149">
        <v>-0.2</v>
      </c>
      <c r="J149">
        <v>0.41</v>
      </c>
      <c r="K149">
        <v>6.97</v>
      </c>
    </row>
    <row r="150" spans="1:11" ht="14.45" x14ac:dyDescent="0.35">
      <c r="A150" s="20">
        <v>40848</v>
      </c>
      <c r="B150">
        <v>0.52</v>
      </c>
      <c r="C150">
        <v>0.56999999999999995</v>
      </c>
      <c r="D150">
        <v>0.67</v>
      </c>
      <c r="E150">
        <v>0.27</v>
      </c>
      <c r="F150">
        <v>0.62</v>
      </c>
      <c r="G150">
        <v>0.93</v>
      </c>
      <c r="H150">
        <v>0.44</v>
      </c>
      <c r="I150">
        <v>-0.19</v>
      </c>
      <c r="J150">
        <v>0.59</v>
      </c>
      <c r="K150">
        <v>6.64</v>
      </c>
    </row>
    <row r="151" spans="1:11" ht="14.45" x14ac:dyDescent="0.35">
      <c r="A151" s="20">
        <v>40878</v>
      </c>
      <c r="B151">
        <v>0.5</v>
      </c>
      <c r="C151">
        <v>0.51</v>
      </c>
      <c r="D151">
        <v>0.73</v>
      </c>
      <c r="E151">
        <v>0.19</v>
      </c>
      <c r="F151">
        <v>0.63</v>
      </c>
      <c r="G151">
        <v>1.04</v>
      </c>
      <c r="H151">
        <v>0.59</v>
      </c>
      <c r="I151">
        <v>-0.5</v>
      </c>
      <c r="J151">
        <v>0.51</v>
      </c>
      <c r="K151">
        <v>6.5</v>
      </c>
    </row>
    <row r="152" spans="1:11" ht="14.45" x14ac:dyDescent="0.35">
      <c r="A152" s="20">
        <v>40909</v>
      </c>
      <c r="B152">
        <v>0.56000000000000005</v>
      </c>
      <c r="C152">
        <v>0</v>
      </c>
      <c r="D152">
        <v>1.1299999999999999</v>
      </c>
      <c r="E152">
        <v>0.47</v>
      </c>
      <c r="F152">
        <v>0.59</v>
      </c>
      <c r="G152">
        <v>0.41</v>
      </c>
      <c r="H152">
        <v>0.14000000000000001</v>
      </c>
      <c r="I152">
        <v>-0.13</v>
      </c>
      <c r="J152">
        <v>1.05</v>
      </c>
      <c r="K152">
        <v>6.22</v>
      </c>
    </row>
    <row r="153" spans="1:11" ht="14.45" x14ac:dyDescent="0.35">
      <c r="A153" s="20">
        <v>40940</v>
      </c>
      <c r="B153">
        <v>0.45</v>
      </c>
      <c r="C153">
        <v>-0.21</v>
      </c>
      <c r="D153">
        <v>1.17</v>
      </c>
      <c r="E153">
        <v>0.26</v>
      </c>
      <c r="F153">
        <v>0.51</v>
      </c>
      <c r="G153">
        <v>-0.02</v>
      </c>
      <c r="H153">
        <v>-0.22</v>
      </c>
      <c r="I153">
        <v>-0.13</v>
      </c>
      <c r="J153">
        <v>1.25</v>
      </c>
      <c r="K153">
        <v>5.85</v>
      </c>
    </row>
    <row r="154" spans="1:11" ht="14.45" x14ac:dyDescent="0.35">
      <c r="A154" s="20">
        <v>40969</v>
      </c>
      <c r="B154">
        <v>0.21</v>
      </c>
      <c r="C154">
        <v>-0.08</v>
      </c>
      <c r="D154">
        <v>0.49</v>
      </c>
      <c r="E154">
        <v>0.18</v>
      </c>
      <c r="F154">
        <v>0.22</v>
      </c>
      <c r="G154">
        <v>0.28999999999999998</v>
      </c>
      <c r="H154">
        <v>-0.21</v>
      </c>
      <c r="I154">
        <v>-0.56000000000000005</v>
      </c>
      <c r="J154">
        <v>0.52</v>
      </c>
      <c r="K154">
        <v>5.24</v>
      </c>
    </row>
    <row r="155" spans="1:11" ht="14.45" x14ac:dyDescent="0.35">
      <c r="A155" s="20">
        <v>41000</v>
      </c>
      <c r="B155">
        <v>0.64</v>
      </c>
      <c r="C155">
        <v>0.55000000000000004</v>
      </c>
      <c r="D155">
        <v>0.82</v>
      </c>
      <c r="E155">
        <v>0.47</v>
      </c>
      <c r="F155">
        <v>0.69</v>
      </c>
      <c r="G155">
        <v>1.0900000000000001</v>
      </c>
      <c r="H155">
        <v>0.75</v>
      </c>
      <c r="I155">
        <v>-0.46</v>
      </c>
      <c r="J155">
        <v>0.77</v>
      </c>
      <c r="K155">
        <v>5.0999999999999996</v>
      </c>
    </row>
    <row r="156" spans="1:11" ht="14.45" x14ac:dyDescent="0.35">
      <c r="A156" s="20">
        <v>41030</v>
      </c>
      <c r="B156">
        <v>0.36</v>
      </c>
      <c r="C156">
        <v>0.49</v>
      </c>
      <c r="D156">
        <v>0.27</v>
      </c>
      <c r="E156">
        <v>0.32</v>
      </c>
      <c r="F156">
        <v>0.37</v>
      </c>
      <c r="G156">
        <v>0.77</v>
      </c>
      <c r="H156">
        <v>0.7</v>
      </c>
      <c r="I156">
        <v>-0.23</v>
      </c>
      <c r="J156">
        <v>0.21</v>
      </c>
      <c r="K156">
        <v>4.99</v>
      </c>
    </row>
    <row r="157" spans="1:11" ht="14.45" x14ac:dyDescent="0.35">
      <c r="A157" s="20">
        <v>41061</v>
      </c>
      <c r="B157">
        <v>0.08</v>
      </c>
      <c r="C157">
        <v>-0.31</v>
      </c>
      <c r="D157">
        <v>0.39</v>
      </c>
      <c r="E157">
        <v>0.15</v>
      </c>
      <c r="F157">
        <v>0.06</v>
      </c>
      <c r="G157">
        <v>0.44</v>
      </c>
      <c r="H157">
        <v>0.33</v>
      </c>
      <c r="I157">
        <v>-2.59</v>
      </c>
      <c r="J157">
        <v>0.52</v>
      </c>
      <c r="K157">
        <v>4.92</v>
      </c>
    </row>
    <row r="158" spans="1:11" ht="14.45" x14ac:dyDescent="0.35">
      <c r="A158" s="20">
        <v>41091</v>
      </c>
      <c r="B158">
        <v>0.43</v>
      </c>
      <c r="C158">
        <v>0.06</v>
      </c>
      <c r="D158">
        <v>0.9</v>
      </c>
      <c r="E158">
        <v>0.19</v>
      </c>
      <c r="F158">
        <v>0.51</v>
      </c>
      <c r="G158">
        <v>0.54</v>
      </c>
      <c r="H158">
        <v>0.06</v>
      </c>
      <c r="I158">
        <v>-0.16</v>
      </c>
      <c r="J158">
        <v>0.79</v>
      </c>
      <c r="K158">
        <v>5.2</v>
      </c>
    </row>
    <row r="159" spans="1:11" ht="14.45" x14ac:dyDescent="0.35">
      <c r="A159" s="20">
        <v>41122</v>
      </c>
      <c r="B159">
        <v>0.41</v>
      </c>
      <c r="C159">
        <v>0.44</v>
      </c>
      <c r="D159">
        <v>0.55000000000000004</v>
      </c>
      <c r="E159">
        <v>0.13</v>
      </c>
      <c r="F159">
        <v>0.5</v>
      </c>
      <c r="G159">
        <v>0.69</v>
      </c>
      <c r="H159">
        <v>0.34</v>
      </c>
      <c r="I159">
        <v>0.23</v>
      </c>
      <c r="J159">
        <v>0.49</v>
      </c>
      <c r="K159">
        <v>5.24</v>
      </c>
    </row>
    <row r="160" spans="1:11" ht="14.45" x14ac:dyDescent="0.35">
      <c r="A160" s="20">
        <v>41153</v>
      </c>
      <c r="B160">
        <v>0.56999999999999995</v>
      </c>
      <c r="C160">
        <v>0.92</v>
      </c>
      <c r="D160">
        <v>0.43</v>
      </c>
      <c r="E160">
        <v>0.3</v>
      </c>
      <c r="F160">
        <v>0.66</v>
      </c>
      <c r="G160">
        <v>1.24</v>
      </c>
      <c r="H160">
        <v>0.63</v>
      </c>
      <c r="I160">
        <v>-0.16</v>
      </c>
      <c r="J160">
        <v>0.51</v>
      </c>
      <c r="K160">
        <v>5.28</v>
      </c>
    </row>
    <row r="161" spans="1:11" ht="14.45" x14ac:dyDescent="0.35">
      <c r="A161" s="20">
        <v>41183</v>
      </c>
      <c r="B161">
        <v>0.59</v>
      </c>
      <c r="C161">
        <v>1</v>
      </c>
      <c r="D161">
        <v>0.43</v>
      </c>
      <c r="E161">
        <v>0.25</v>
      </c>
      <c r="F161">
        <v>0.7</v>
      </c>
      <c r="G161">
        <v>1.1499999999999999</v>
      </c>
      <c r="H161">
        <v>0.78</v>
      </c>
      <c r="I161">
        <v>0.23</v>
      </c>
      <c r="J161">
        <v>0.51</v>
      </c>
      <c r="K161">
        <v>5.45</v>
      </c>
    </row>
    <row r="162" spans="1:11" ht="14.45" x14ac:dyDescent="0.35">
      <c r="A162" s="20">
        <v>41214</v>
      </c>
      <c r="B162">
        <v>0.6</v>
      </c>
      <c r="C162">
        <v>0.67</v>
      </c>
      <c r="D162">
        <v>0.56999999999999995</v>
      </c>
      <c r="E162">
        <v>0.54</v>
      </c>
      <c r="F162">
        <v>0.62</v>
      </c>
      <c r="G162">
        <v>0.44</v>
      </c>
      <c r="H162">
        <v>0.68</v>
      </c>
      <c r="I162">
        <v>0.28000000000000003</v>
      </c>
      <c r="J162">
        <v>0.82</v>
      </c>
      <c r="K162">
        <v>5.53</v>
      </c>
    </row>
    <row r="163" spans="1:11" ht="14.45" x14ac:dyDescent="0.35">
      <c r="A163" s="20">
        <v>41244</v>
      </c>
      <c r="B163">
        <v>0.79</v>
      </c>
      <c r="C163">
        <v>0.86</v>
      </c>
      <c r="D163">
        <v>1</v>
      </c>
      <c r="E163">
        <v>0.33</v>
      </c>
      <c r="F163">
        <v>0.94</v>
      </c>
      <c r="G163">
        <v>1.2</v>
      </c>
      <c r="H163">
        <v>0.9</v>
      </c>
      <c r="I163">
        <v>0.18</v>
      </c>
      <c r="J163">
        <v>0.98</v>
      </c>
      <c r="K163">
        <v>5.84</v>
      </c>
    </row>
    <row r="164" spans="1:11" ht="14.45" x14ac:dyDescent="0.35">
      <c r="A164" s="20">
        <v>41275</v>
      </c>
      <c r="B164">
        <v>0.86</v>
      </c>
      <c r="C164">
        <v>1.03</v>
      </c>
      <c r="D164">
        <v>1.35</v>
      </c>
      <c r="E164">
        <v>-0.22</v>
      </c>
      <c r="F164">
        <v>1.2</v>
      </c>
      <c r="G164">
        <v>2.34</v>
      </c>
      <c r="H164">
        <v>-0.35</v>
      </c>
      <c r="I164">
        <v>0.86</v>
      </c>
      <c r="J164">
        <v>0.92</v>
      </c>
      <c r="K164">
        <v>6.15</v>
      </c>
    </row>
    <row r="165" spans="1:11" ht="14.45" x14ac:dyDescent="0.35">
      <c r="A165" s="20">
        <v>41306</v>
      </c>
      <c r="B165">
        <v>0.6</v>
      </c>
      <c r="C165">
        <v>0.63</v>
      </c>
      <c r="D165">
        <v>1.58</v>
      </c>
      <c r="E165">
        <v>-1.1100000000000001</v>
      </c>
      <c r="F165">
        <v>1.1299999999999999</v>
      </c>
      <c r="G165">
        <v>1.41</v>
      </c>
      <c r="H165">
        <v>0.54</v>
      </c>
      <c r="I165">
        <v>0.37</v>
      </c>
      <c r="J165">
        <v>1.3</v>
      </c>
      <c r="K165">
        <v>6.31</v>
      </c>
    </row>
    <row r="166" spans="1:11" ht="14.45" x14ac:dyDescent="0.35">
      <c r="A166" s="20">
        <v>41334</v>
      </c>
      <c r="B166">
        <v>0.47</v>
      </c>
      <c r="C166">
        <v>0.36</v>
      </c>
      <c r="D166">
        <v>0.69</v>
      </c>
      <c r="E166">
        <v>0.26</v>
      </c>
      <c r="F166">
        <v>0.53</v>
      </c>
      <c r="G166">
        <v>1.19</v>
      </c>
      <c r="H166">
        <v>0.13</v>
      </c>
      <c r="I166">
        <v>0.27</v>
      </c>
      <c r="J166">
        <v>0.26</v>
      </c>
      <c r="K166">
        <v>6.59</v>
      </c>
    </row>
    <row r="167" spans="1:11" ht="14.45" x14ac:dyDescent="0.35">
      <c r="A167" s="20">
        <v>41365</v>
      </c>
      <c r="B167">
        <v>0.55000000000000004</v>
      </c>
      <c r="C167">
        <v>0.24</v>
      </c>
      <c r="D167">
        <v>0.9</v>
      </c>
      <c r="E167">
        <v>0.41</v>
      </c>
      <c r="F167">
        <v>0.59</v>
      </c>
      <c r="G167">
        <v>0.88</v>
      </c>
      <c r="H167">
        <v>0.56999999999999995</v>
      </c>
      <c r="I167">
        <v>0.09</v>
      </c>
      <c r="J167">
        <v>0.54</v>
      </c>
      <c r="K167">
        <v>6.49</v>
      </c>
    </row>
    <row r="168" spans="1:11" ht="14.45" x14ac:dyDescent="0.35">
      <c r="A168" s="20">
        <v>41395</v>
      </c>
      <c r="B168">
        <v>0.37</v>
      </c>
      <c r="C168">
        <v>0.24</v>
      </c>
      <c r="D168">
        <v>0.52</v>
      </c>
      <c r="E168">
        <v>0.31</v>
      </c>
      <c r="F168">
        <v>0.39</v>
      </c>
      <c r="G168">
        <v>0.11</v>
      </c>
      <c r="H168">
        <v>0.67</v>
      </c>
      <c r="I168">
        <v>0.21</v>
      </c>
      <c r="J168">
        <v>0.56000000000000005</v>
      </c>
      <c r="K168">
        <v>6.5</v>
      </c>
    </row>
    <row r="169" spans="1:11" ht="14.45" x14ac:dyDescent="0.35">
      <c r="A169" s="20">
        <v>41426</v>
      </c>
      <c r="B169">
        <v>0.26</v>
      </c>
      <c r="C169">
        <v>0.11</v>
      </c>
      <c r="D169">
        <v>0.32</v>
      </c>
      <c r="E169">
        <v>0.38</v>
      </c>
      <c r="F169">
        <v>0.22</v>
      </c>
      <c r="G169">
        <v>-0.36</v>
      </c>
      <c r="H169">
        <v>0.48</v>
      </c>
      <c r="I169">
        <v>-7.0000000000000007E-2</v>
      </c>
      <c r="J169">
        <v>0.64</v>
      </c>
      <c r="K169">
        <v>6.7</v>
      </c>
    </row>
    <row r="170" spans="1:11" ht="14.45" x14ac:dyDescent="0.35">
      <c r="A170" s="20">
        <v>41456</v>
      </c>
      <c r="B170">
        <v>0.03</v>
      </c>
      <c r="C170">
        <v>0.11</v>
      </c>
      <c r="D170">
        <v>0.13</v>
      </c>
      <c r="E170">
        <v>-0.27</v>
      </c>
      <c r="F170">
        <v>0.12</v>
      </c>
      <c r="G170">
        <v>-0.43</v>
      </c>
      <c r="H170">
        <v>-0.28000000000000003</v>
      </c>
      <c r="I170">
        <v>-0.06</v>
      </c>
      <c r="J170">
        <v>0.64</v>
      </c>
      <c r="K170">
        <v>6.27</v>
      </c>
    </row>
    <row r="171" spans="1:11" ht="14.45" x14ac:dyDescent="0.35">
      <c r="A171" s="20">
        <v>41487</v>
      </c>
      <c r="B171">
        <v>0.24</v>
      </c>
      <c r="C171">
        <v>0.39</v>
      </c>
      <c r="D171">
        <v>0.2</v>
      </c>
      <c r="E171">
        <v>0.09</v>
      </c>
      <c r="F171">
        <v>0.28999999999999998</v>
      </c>
      <c r="G171">
        <v>-0.2</v>
      </c>
      <c r="H171">
        <v>0.11</v>
      </c>
      <c r="I171">
        <v>0.48</v>
      </c>
      <c r="J171">
        <v>0.6</v>
      </c>
      <c r="K171">
        <v>6.09</v>
      </c>
    </row>
    <row r="172" spans="1:11" ht="14.45" x14ac:dyDescent="0.35">
      <c r="A172" s="20">
        <v>41518</v>
      </c>
      <c r="B172">
        <v>0.35</v>
      </c>
      <c r="C172">
        <v>0.61</v>
      </c>
      <c r="D172">
        <v>0.23</v>
      </c>
      <c r="E172">
        <v>0.16</v>
      </c>
      <c r="F172">
        <v>0.41</v>
      </c>
      <c r="G172">
        <v>0.08</v>
      </c>
      <c r="H172">
        <v>0.54</v>
      </c>
      <c r="I172">
        <v>0.27</v>
      </c>
      <c r="J172">
        <v>0.63</v>
      </c>
      <c r="K172">
        <v>5.86</v>
      </c>
    </row>
    <row r="173" spans="1:11" ht="14.45" x14ac:dyDescent="0.35">
      <c r="A173" s="20">
        <v>41548</v>
      </c>
      <c r="B173">
        <v>0.56999999999999995</v>
      </c>
      <c r="C173">
        <v>0.96</v>
      </c>
      <c r="D173">
        <v>0.47</v>
      </c>
      <c r="E173">
        <v>0.14000000000000001</v>
      </c>
      <c r="F173">
        <v>0.7</v>
      </c>
      <c r="G173">
        <v>0.92</v>
      </c>
      <c r="H173">
        <v>0.96</v>
      </c>
      <c r="I173">
        <v>0.59</v>
      </c>
      <c r="J173">
        <v>0.52</v>
      </c>
      <c r="K173">
        <v>5.84</v>
      </c>
    </row>
    <row r="174" spans="1:11" ht="14.45" x14ac:dyDescent="0.35">
      <c r="A174" s="20">
        <v>41579</v>
      </c>
      <c r="B174">
        <v>0.54</v>
      </c>
      <c r="C174">
        <v>0.5</v>
      </c>
      <c r="D174">
        <v>0.61</v>
      </c>
      <c r="E174">
        <v>0.48</v>
      </c>
      <c r="F174">
        <v>0.56000000000000005</v>
      </c>
      <c r="G174">
        <v>0.55000000000000004</v>
      </c>
      <c r="H174">
        <v>0.75</v>
      </c>
      <c r="I174">
        <v>0.06</v>
      </c>
      <c r="J174">
        <v>0.65</v>
      </c>
      <c r="K174">
        <v>5.77</v>
      </c>
    </row>
    <row r="175" spans="1:11" ht="14.45" x14ac:dyDescent="0.35">
      <c r="A175" s="20">
        <v>41609</v>
      </c>
      <c r="B175">
        <v>0.92</v>
      </c>
      <c r="C175">
        <v>0.68</v>
      </c>
      <c r="D175">
        <v>1.1299999999999999</v>
      </c>
      <c r="E175">
        <v>0.91</v>
      </c>
      <c r="F175">
        <v>0.92</v>
      </c>
      <c r="G175">
        <v>0.87</v>
      </c>
      <c r="H175">
        <v>0.54</v>
      </c>
      <c r="I175">
        <v>0.51</v>
      </c>
      <c r="J175">
        <v>1.1599999999999999</v>
      </c>
      <c r="K175">
        <v>5.91</v>
      </c>
    </row>
    <row r="176" spans="1:11" ht="14.45" x14ac:dyDescent="0.35">
      <c r="A176" s="20">
        <v>41640</v>
      </c>
      <c r="B176">
        <v>0.55000000000000004</v>
      </c>
      <c r="C176">
        <v>0.67</v>
      </c>
      <c r="D176">
        <v>0.54</v>
      </c>
      <c r="E176">
        <v>0.38</v>
      </c>
      <c r="F176">
        <v>0.6</v>
      </c>
      <c r="G176">
        <v>1.0900000000000001</v>
      </c>
      <c r="H176">
        <v>-7.0000000000000007E-2</v>
      </c>
      <c r="I176">
        <v>0.48</v>
      </c>
      <c r="J176">
        <v>0.47</v>
      </c>
      <c r="K176">
        <v>5.59</v>
      </c>
    </row>
    <row r="177" spans="1:11" ht="14.45" x14ac:dyDescent="0.35">
      <c r="A177" s="20">
        <v>41671</v>
      </c>
      <c r="B177">
        <v>0.69</v>
      </c>
      <c r="C177">
        <v>0.26</v>
      </c>
      <c r="D177">
        <v>1.23</v>
      </c>
      <c r="E177">
        <v>0.4</v>
      </c>
      <c r="F177">
        <v>0.78</v>
      </c>
      <c r="G177">
        <v>0.49</v>
      </c>
      <c r="H177">
        <v>-0.18</v>
      </c>
      <c r="I177">
        <v>0.62</v>
      </c>
      <c r="J177">
        <v>1.24</v>
      </c>
      <c r="K177">
        <v>5.68</v>
      </c>
    </row>
    <row r="178" spans="1:11" ht="14.45" x14ac:dyDescent="0.35">
      <c r="A178" s="20">
        <v>41699</v>
      </c>
      <c r="B178">
        <v>0.92</v>
      </c>
      <c r="C178">
        <v>0.8</v>
      </c>
      <c r="D178">
        <v>1.54</v>
      </c>
      <c r="E178">
        <v>-0.02</v>
      </c>
      <c r="F178">
        <v>1.2</v>
      </c>
      <c r="G178">
        <v>1.94</v>
      </c>
      <c r="H178">
        <v>0.43</v>
      </c>
      <c r="I178">
        <v>0.44</v>
      </c>
      <c r="J178">
        <v>1.0900000000000001</v>
      </c>
      <c r="K178">
        <v>6.15</v>
      </c>
    </row>
    <row r="179" spans="1:11" ht="14.45" x14ac:dyDescent="0.35">
      <c r="A179" s="20">
        <v>41730</v>
      </c>
      <c r="B179">
        <v>0.67</v>
      </c>
      <c r="C179">
        <v>0.67</v>
      </c>
      <c r="D179">
        <v>0.62</v>
      </c>
      <c r="E179">
        <v>0.77</v>
      </c>
      <c r="F179">
        <v>0.64</v>
      </c>
      <c r="G179">
        <v>1.2</v>
      </c>
      <c r="H179">
        <v>0.42</v>
      </c>
      <c r="I179">
        <v>0.18</v>
      </c>
      <c r="J179">
        <v>0.44</v>
      </c>
      <c r="K179">
        <v>6.28</v>
      </c>
    </row>
    <row r="180" spans="1:11" ht="14.45" x14ac:dyDescent="0.35">
      <c r="A180" s="20">
        <v>41760</v>
      </c>
      <c r="B180">
        <v>0.46</v>
      </c>
      <c r="C180">
        <v>0.72</v>
      </c>
      <c r="D180">
        <v>0.17</v>
      </c>
      <c r="E180">
        <v>0.59</v>
      </c>
      <c r="F180">
        <v>0.42</v>
      </c>
      <c r="G180">
        <v>0.41</v>
      </c>
      <c r="H180">
        <v>0.82</v>
      </c>
      <c r="I180">
        <v>0.56000000000000005</v>
      </c>
      <c r="J180">
        <v>0.3</v>
      </c>
      <c r="K180">
        <v>6.37</v>
      </c>
    </row>
    <row r="181" spans="1:11" ht="14.45" x14ac:dyDescent="0.35">
      <c r="A181" s="20">
        <v>41791</v>
      </c>
      <c r="B181">
        <v>0.4</v>
      </c>
      <c r="C181">
        <v>0.36</v>
      </c>
      <c r="D181">
        <v>0.52</v>
      </c>
      <c r="E181">
        <v>0.25</v>
      </c>
      <c r="F181">
        <v>0.44</v>
      </c>
      <c r="G181">
        <v>-0.39</v>
      </c>
      <c r="H181">
        <v>0.44</v>
      </c>
      <c r="I181">
        <v>0.1</v>
      </c>
      <c r="J181">
        <v>1.1000000000000001</v>
      </c>
      <c r="K181">
        <v>6.52</v>
      </c>
    </row>
    <row r="182" spans="1:11" ht="14.45" x14ac:dyDescent="0.35">
      <c r="A182" s="20">
        <v>41821</v>
      </c>
      <c r="B182">
        <v>0.01</v>
      </c>
      <c r="C182">
        <v>0.27</v>
      </c>
      <c r="D182">
        <v>-0.42</v>
      </c>
      <c r="E182">
        <v>0.39</v>
      </c>
      <c r="F182">
        <v>-0.1</v>
      </c>
      <c r="G182">
        <v>-0.28000000000000003</v>
      </c>
      <c r="H182">
        <v>-0.18</v>
      </c>
      <c r="I182">
        <v>0.23</v>
      </c>
      <c r="J182">
        <v>-0.05</v>
      </c>
      <c r="K182">
        <v>6.5</v>
      </c>
    </row>
    <row r="183" spans="1:11" ht="14.45" x14ac:dyDescent="0.35">
      <c r="A183" s="20">
        <v>41852</v>
      </c>
      <c r="B183">
        <v>0.25</v>
      </c>
      <c r="C183">
        <v>0.11</v>
      </c>
      <c r="D183">
        <v>0.23</v>
      </c>
      <c r="E183">
        <v>0.51</v>
      </c>
      <c r="F183">
        <v>0.17</v>
      </c>
      <c r="G183">
        <v>-0.3</v>
      </c>
      <c r="H183">
        <v>-0.11</v>
      </c>
      <c r="I183">
        <v>0.04</v>
      </c>
      <c r="J183">
        <v>0.59</v>
      </c>
      <c r="K183">
        <v>6.51</v>
      </c>
    </row>
    <row r="184" spans="1:11" ht="14.45" x14ac:dyDescent="0.35">
      <c r="A184" s="20">
        <v>41883</v>
      </c>
      <c r="B184">
        <v>0.56999999999999995</v>
      </c>
      <c r="C184">
        <v>0.66</v>
      </c>
      <c r="D184">
        <v>0.59</v>
      </c>
      <c r="E184">
        <v>0.4</v>
      </c>
      <c r="F184">
        <v>0.62</v>
      </c>
      <c r="G184">
        <v>0.57999999999999996</v>
      </c>
      <c r="H184">
        <v>0.61</v>
      </c>
      <c r="I184">
        <v>0.16</v>
      </c>
      <c r="J184">
        <v>0.77</v>
      </c>
      <c r="K184">
        <v>6.75</v>
      </c>
    </row>
    <row r="185" spans="1:11" ht="14.45" x14ac:dyDescent="0.35">
      <c r="A185" t="s">
        <v>350</v>
      </c>
      <c r="B185" t="s">
        <v>351</v>
      </c>
      <c r="C185" t="s">
        <v>352</v>
      </c>
      <c r="D185" t="s">
        <v>352</v>
      </c>
      <c r="E185" t="s">
        <v>352</v>
      </c>
      <c r="F185" t="s">
        <v>352</v>
      </c>
      <c r="G185" t="s">
        <v>352</v>
      </c>
      <c r="H185" t="s">
        <v>352</v>
      </c>
      <c r="I185" t="s">
        <v>352</v>
      </c>
      <c r="J185" t="s">
        <v>352</v>
      </c>
      <c r="K185" t="s">
        <v>351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O599"/>
  <sheetViews>
    <sheetView workbookViewId="0">
      <selection activeCell="P9" sqref="P9"/>
    </sheetView>
  </sheetViews>
  <sheetFormatPr defaultRowHeight="15" x14ac:dyDescent="0.25"/>
  <cols>
    <col min="1" max="4" width="5.42578125" customWidth="1"/>
    <col min="7" max="7" width="39.28515625" bestFit="1" customWidth="1"/>
    <col min="9" max="12" width="5.42578125" customWidth="1"/>
    <col min="14" max="14" width="9.140625" style="39"/>
    <col min="15" max="15" width="35.5703125" style="39" bestFit="1" customWidth="1"/>
  </cols>
  <sheetData>
    <row r="2" spans="1:15" x14ac:dyDescent="0.25">
      <c r="A2" t="s">
        <v>1530</v>
      </c>
    </row>
    <row r="3" spans="1:15" x14ac:dyDescent="0.25">
      <c r="A3" t="s">
        <v>1529</v>
      </c>
    </row>
    <row r="4" spans="1:15" ht="14.45" x14ac:dyDescent="0.35">
      <c r="B4" s="85"/>
      <c r="C4" s="85"/>
    </row>
    <row r="5" spans="1:15" x14ac:dyDescent="0.25">
      <c r="A5" s="123" t="s">
        <v>504</v>
      </c>
      <c r="E5" s="182" t="s">
        <v>1187</v>
      </c>
      <c r="F5" s="182"/>
      <c r="G5" s="182"/>
      <c r="I5" s="123" t="s">
        <v>504</v>
      </c>
      <c r="M5" s="182" t="s">
        <v>1522</v>
      </c>
      <c r="N5" s="182"/>
      <c r="O5" s="182"/>
    </row>
    <row r="6" spans="1:15" ht="14.45" x14ac:dyDescent="0.35">
      <c r="A6" s="105" t="s">
        <v>505</v>
      </c>
      <c r="B6" s="106" t="s">
        <v>506</v>
      </c>
      <c r="C6" s="107" t="s">
        <v>319</v>
      </c>
      <c r="E6" s="109" t="s">
        <v>926</v>
      </c>
      <c r="I6" s="105" t="s">
        <v>505</v>
      </c>
      <c r="J6" s="106" t="s">
        <v>506</v>
      </c>
      <c r="K6" s="107" t="s">
        <v>319</v>
      </c>
      <c r="M6" s="109" t="s">
        <v>926</v>
      </c>
    </row>
    <row r="7" spans="1:15" x14ac:dyDescent="0.25">
      <c r="A7" s="177">
        <v>0</v>
      </c>
      <c r="B7" s="3">
        <v>0</v>
      </c>
      <c r="C7" s="3">
        <v>0</v>
      </c>
      <c r="D7" s="3"/>
      <c r="E7" s="67">
        <v>0</v>
      </c>
      <c r="F7" s="68">
        <v>0</v>
      </c>
      <c r="G7" s="69" t="s">
        <v>934</v>
      </c>
      <c r="I7" s="3">
        <v>0</v>
      </c>
      <c r="J7" s="3">
        <v>0</v>
      </c>
      <c r="K7" s="3">
        <v>0</v>
      </c>
      <c r="L7" s="3"/>
      <c r="M7" s="67">
        <v>0</v>
      </c>
      <c r="N7" s="141">
        <v>0</v>
      </c>
      <c r="O7" s="69" t="s">
        <v>507</v>
      </c>
    </row>
    <row r="8" spans="1:15" x14ac:dyDescent="0.25">
      <c r="A8" s="177">
        <v>0</v>
      </c>
      <c r="B8" s="3">
        <v>0</v>
      </c>
      <c r="C8" s="3">
        <v>0</v>
      </c>
      <c r="D8" s="3"/>
      <c r="E8" s="70">
        <v>1000000</v>
      </c>
      <c r="F8" s="141">
        <v>1</v>
      </c>
      <c r="G8" s="142" t="s">
        <v>935</v>
      </c>
      <c r="I8" s="3">
        <v>0</v>
      </c>
      <c r="J8" s="3">
        <v>0</v>
      </c>
      <c r="K8" s="3">
        <v>0</v>
      </c>
      <c r="L8" s="3"/>
      <c r="M8" s="70">
        <v>1000000</v>
      </c>
      <c r="N8" s="141">
        <v>1</v>
      </c>
      <c r="O8" s="142" t="s">
        <v>508</v>
      </c>
    </row>
    <row r="9" spans="1:15" x14ac:dyDescent="0.25">
      <c r="A9" s="177">
        <v>0</v>
      </c>
      <c r="B9" s="3">
        <v>0</v>
      </c>
      <c r="C9" s="3">
        <v>0</v>
      </c>
      <c r="D9" s="3"/>
      <c r="E9" s="67">
        <v>1100000</v>
      </c>
      <c r="F9" s="143">
        <v>11</v>
      </c>
      <c r="G9" s="144" t="s">
        <v>936</v>
      </c>
      <c r="I9" s="3">
        <v>0</v>
      </c>
      <c r="J9" s="3">
        <v>0</v>
      </c>
      <c r="K9" s="3">
        <v>0</v>
      </c>
      <c r="L9" s="3"/>
      <c r="M9" s="67">
        <v>1100000</v>
      </c>
      <c r="N9" s="143">
        <v>11</v>
      </c>
      <c r="O9" s="144" t="s">
        <v>509</v>
      </c>
    </row>
    <row r="10" spans="1:15" ht="14.45" x14ac:dyDescent="0.35">
      <c r="A10" s="177">
        <v>0</v>
      </c>
      <c r="B10" s="3">
        <v>0</v>
      </c>
      <c r="C10" s="3">
        <v>0</v>
      </c>
      <c r="D10" s="3"/>
      <c r="E10" s="67">
        <v>1101000</v>
      </c>
      <c r="F10" s="143">
        <v>1101</v>
      </c>
      <c r="G10" s="144" t="s">
        <v>510</v>
      </c>
      <c r="I10" s="3">
        <v>0</v>
      </c>
      <c r="J10" s="3">
        <v>0</v>
      </c>
      <c r="K10" s="3">
        <v>0</v>
      </c>
      <c r="L10" s="3"/>
      <c r="M10" s="67">
        <v>1101000</v>
      </c>
      <c r="N10" s="143">
        <v>1101</v>
      </c>
      <c r="O10" s="144" t="s">
        <v>1188</v>
      </c>
    </row>
    <row r="11" spans="1:15" ht="14.45" x14ac:dyDescent="0.35">
      <c r="A11" s="3" t="s">
        <v>1</v>
      </c>
      <c r="B11" s="3" t="s">
        <v>2</v>
      </c>
      <c r="C11" s="3" t="s">
        <v>320</v>
      </c>
      <c r="D11" s="3"/>
      <c r="E11" s="72">
        <v>1101002</v>
      </c>
      <c r="F11">
        <v>1101002</v>
      </c>
      <c r="G11" t="s">
        <v>511</v>
      </c>
      <c r="I11" s="3" t="s">
        <v>1</v>
      </c>
      <c r="J11" s="3" t="s">
        <v>2</v>
      </c>
      <c r="K11" s="3" t="s">
        <v>320</v>
      </c>
      <c r="L11" s="3"/>
      <c r="M11" s="72">
        <v>1101002</v>
      </c>
      <c r="N11" s="166">
        <v>1101002</v>
      </c>
      <c r="O11" s="167" t="s">
        <v>511</v>
      </c>
    </row>
    <row r="12" spans="1:15" x14ac:dyDescent="0.25">
      <c r="A12" s="3" t="s">
        <v>4</v>
      </c>
      <c r="B12" s="3" t="s">
        <v>2</v>
      </c>
      <c r="C12" s="3" t="s">
        <v>320</v>
      </c>
      <c r="D12" s="3"/>
      <c r="E12" s="72">
        <v>1101051</v>
      </c>
      <c r="F12">
        <v>1101051</v>
      </c>
      <c r="G12" t="s">
        <v>512</v>
      </c>
      <c r="I12" s="3" t="s">
        <v>4</v>
      </c>
      <c r="J12" s="3" t="s">
        <v>2</v>
      </c>
      <c r="K12" s="3" t="s">
        <v>320</v>
      </c>
      <c r="L12" s="3"/>
      <c r="M12" s="72">
        <v>1101051</v>
      </c>
      <c r="N12" s="166">
        <v>1101051</v>
      </c>
      <c r="O12" s="167" t="s">
        <v>1189</v>
      </c>
    </row>
    <row r="13" spans="1:15" x14ac:dyDescent="0.25">
      <c r="A13" s="3" t="s">
        <v>4</v>
      </c>
      <c r="B13" s="3" t="s">
        <v>2</v>
      </c>
      <c r="C13" s="3" t="s">
        <v>320</v>
      </c>
      <c r="D13" s="3"/>
      <c r="E13" s="72">
        <v>1101052</v>
      </c>
      <c r="F13">
        <v>1101052</v>
      </c>
      <c r="G13" t="s">
        <v>513</v>
      </c>
      <c r="I13" s="3" t="s">
        <v>4</v>
      </c>
      <c r="J13" s="3" t="s">
        <v>2</v>
      </c>
      <c r="K13" s="3" t="s">
        <v>320</v>
      </c>
      <c r="L13" s="3"/>
      <c r="M13" s="72">
        <v>1101052</v>
      </c>
      <c r="N13" s="166">
        <v>1101052</v>
      </c>
      <c r="O13" s="167" t="s">
        <v>1190</v>
      </c>
    </row>
    <row r="14" spans="1:15" x14ac:dyDescent="0.25">
      <c r="A14" s="3" t="s">
        <v>4</v>
      </c>
      <c r="B14" s="3" t="s">
        <v>2</v>
      </c>
      <c r="C14" s="3" t="s">
        <v>320</v>
      </c>
      <c r="D14" s="3"/>
      <c r="E14" s="72">
        <v>1101053</v>
      </c>
      <c r="F14">
        <v>1101053</v>
      </c>
      <c r="G14" t="s">
        <v>514</v>
      </c>
      <c r="I14" s="3" t="s">
        <v>4</v>
      </c>
      <c r="J14" s="3" t="s">
        <v>2</v>
      </c>
      <c r="K14" s="3" t="s">
        <v>320</v>
      </c>
      <c r="L14" s="3"/>
      <c r="M14" s="72">
        <v>1101053</v>
      </c>
      <c r="N14" s="166">
        <v>1101053</v>
      </c>
      <c r="O14" s="167" t="s">
        <v>1191</v>
      </c>
    </row>
    <row r="15" spans="1:15" x14ac:dyDescent="0.25">
      <c r="A15" s="3" t="s">
        <v>4</v>
      </c>
      <c r="B15" s="3" t="s">
        <v>2</v>
      </c>
      <c r="C15" s="3" t="s">
        <v>320</v>
      </c>
      <c r="D15" s="3"/>
      <c r="E15" s="73">
        <v>9999999</v>
      </c>
      <c r="F15" s="56">
        <v>1101064</v>
      </c>
      <c r="G15" s="56" t="s">
        <v>937</v>
      </c>
      <c r="I15" s="3" t="s">
        <v>4</v>
      </c>
      <c r="J15" s="3" t="s">
        <v>2</v>
      </c>
      <c r="K15" s="3" t="s">
        <v>320</v>
      </c>
      <c r="L15" s="3"/>
      <c r="M15" s="72">
        <v>1101073</v>
      </c>
      <c r="N15" s="166">
        <v>1101073</v>
      </c>
      <c r="O15" s="167" t="s">
        <v>1192</v>
      </c>
    </row>
    <row r="16" spans="1:15" x14ac:dyDescent="0.25">
      <c r="A16" s="3" t="s">
        <v>4</v>
      </c>
      <c r="B16" s="3" t="s">
        <v>2</v>
      </c>
      <c r="C16" s="3" t="s">
        <v>320</v>
      </c>
      <c r="D16" s="3"/>
      <c r="E16" s="73">
        <v>9999999</v>
      </c>
      <c r="F16" s="56">
        <v>1101068</v>
      </c>
      <c r="G16" s="56" t="s">
        <v>938</v>
      </c>
      <c r="I16" s="3" t="s">
        <v>4</v>
      </c>
      <c r="J16" s="3" t="s">
        <v>2</v>
      </c>
      <c r="K16" s="3" t="s">
        <v>320</v>
      </c>
      <c r="L16" s="3"/>
      <c r="M16" s="73">
        <v>9999999</v>
      </c>
      <c r="N16" s="166">
        <v>1101084</v>
      </c>
      <c r="O16" s="167" t="s">
        <v>1193</v>
      </c>
    </row>
    <row r="17" spans="1:15" x14ac:dyDescent="0.25">
      <c r="A17" s="3" t="s">
        <v>4</v>
      </c>
      <c r="B17" s="3" t="s">
        <v>2</v>
      </c>
      <c r="C17" s="3" t="s">
        <v>320</v>
      </c>
      <c r="D17" s="3"/>
      <c r="E17" s="72">
        <v>1101073</v>
      </c>
      <c r="F17" s="58">
        <v>1101073</v>
      </c>
      <c r="G17" s="58" t="s">
        <v>939</v>
      </c>
      <c r="I17" s="3">
        <v>0</v>
      </c>
      <c r="J17" s="3">
        <v>0</v>
      </c>
      <c r="K17" s="3">
        <v>0</v>
      </c>
      <c r="L17" s="3"/>
      <c r="M17" s="67">
        <v>1102000</v>
      </c>
      <c r="N17" s="71">
        <v>1102</v>
      </c>
      <c r="O17" s="9" t="s">
        <v>1194</v>
      </c>
    </row>
    <row r="18" spans="1:15" x14ac:dyDescent="0.25">
      <c r="A18" s="3" t="s">
        <v>4</v>
      </c>
      <c r="B18" s="3" t="s">
        <v>2</v>
      </c>
      <c r="C18" s="3" t="s">
        <v>320</v>
      </c>
      <c r="D18" s="3"/>
      <c r="E18" s="73">
        <v>9999999</v>
      </c>
      <c r="F18" s="58">
        <v>1101079</v>
      </c>
      <c r="G18" s="58" t="s">
        <v>940</v>
      </c>
      <c r="I18" s="3" t="s">
        <v>1</v>
      </c>
      <c r="J18" s="3" t="s">
        <v>2</v>
      </c>
      <c r="K18" s="3" t="s">
        <v>320</v>
      </c>
      <c r="L18" s="3"/>
      <c r="M18" s="72">
        <v>1102001</v>
      </c>
      <c r="N18" s="119">
        <v>1102001</v>
      </c>
      <c r="O18" s="4" t="s">
        <v>1195</v>
      </c>
    </row>
    <row r="19" spans="1:15" x14ac:dyDescent="0.25">
      <c r="A19" s="3" t="s">
        <v>4</v>
      </c>
      <c r="B19" s="3" t="s">
        <v>2</v>
      </c>
      <c r="C19" s="3" t="s">
        <v>320</v>
      </c>
      <c r="D19" s="3"/>
      <c r="E19" s="73">
        <v>9999999</v>
      </c>
      <c r="F19" s="58">
        <v>1101080</v>
      </c>
      <c r="G19" s="58" t="s">
        <v>941</v>
      </c>
      <c r="I19" s="3" t="s">
        <v>1</v>
      </c>
      <c r="J19" s="3" t="s">
        <v>2</v>
      </c>
      <c r="K19" s="3" t="s">
        <v>320</v>
      </c>
      <c r="L19" s="3"/>
      <c r="M19" s="72">
        <v>1102006</v>
      </c>
      <c r="N19" s="119">
        <v>1102006</v>
      </c>
      <c r="O19" s="4" t="s">
        <v>518</v>
      </c>
    </row>
    <row r="20" spans="1:15" x14ac:dyDescent="0.25">
      <c r="A20" s="177">
        <v>0</v>
      </c>
      <c r="B20" s="3">
        <v>0</v>
      </c>
      <c r="C20" s="3">
        <v>0</v>
      </c>
      <c r="D20" s="3"/>
      <c r="E20" s="67">
        <v>1102000</v>
      </c>
      <c r="F20" s="82">
        <v>1102</v>
      </c>
      <c r="G20" s="82" t="s">
        <v>516</v>
      </c>
      <c r="I20" s="3" t="s">
        <v>1</v>
      </c>
      <c r="J20" s="3" t="s">
        <v>2</v>
      </c>
      <c r="K20" s="3" t="s">
        <v>320</v>
      </c>
      <c r="L20" s="3"/>
      <c r="M20" s="72">
        <v>1102008</v>
      </c>
      <c r="N20" s="119">
        <v>1102008</v>
      </c>
      <c r="O20" s="4" t="s">
        <v>1196</v>
      </c>
    </row>
    <row r="21" spans="1:15" ht="14.45" x14ac:dyDescent="0.35">
      <c r="A21" s="3" t="s">
        <v>1</v>
      </c>
      <c r="B21" s="3" t="s">
        <v>2</v>
      </c>
      <c r="C21" s="3" t="s">
        <v>320</v>
      </c>
      <c r="D21" s="3"/>
      <c r="E21" s="72">
        <v>1102001</v>
      </c>
      <c r="F21" s="58">
        <v>1102001</v>
      </c>
      <c r="G21" s="58" t="s">
        <v>517</v>
      </c>
      <c r="I21" s="3" t="s">
        <v>1</v>
      </c>
      <c r="J21" s="3" t="s">
        <v>2</v>
      </c>
      <c r="K21" s="3" t="s">
        <v>320</v>
      </c>
      <c r="L21" s="3"/>
      <c r="M21" s="72">
        <v>1102012</v>
      </c>
      <c r="N21" s="119">
        <v>1102012</v>
      </c>
      <c r="O21" s="4" t="s">
        <v>1197</v>
      </c>
    </row>
    <row r="22" spans="1:15" ht="14.45" x14ac:dyDescent="0.35">
      <c r="A22" s="3" t="s">
        <v>1</v>
      </c>
      <c r="B22" s="3" t="s">
        <v>2</v>
      </c>
      <c r="C22" s="3" t="s">
        <v>320</v>
      </c>
      <c r="D22" s="3"/>
      <c r="E22" s="73">
        <v>9999999</v>
      </c>
      <c r="F22" s="58">
        <v>1102002</v>
      </c>
      <c r="G22" s="58" t="s">
        <v>942</v>
      </c>
      <c r="I22" s="3" t="s">
        <v>1</v>
      </c>
      <c r="J22" s="3" t="s">
        <v>2</v>
      </c>
      <c r="K22" s="3" t="s">
        <v>320</v>
      </c>
      <c r="L22" s="3"/>
      <c r="M22" s="72">
        <v>1102013</v>
      </c>
      <c r="N22" s="119">
        <v>1102013</v>
      </c>
      <c r="O22" s="4" t="s">
        <v>1198</v>
      </c>
    </row>
    <row r="23" spans="1:15" x14ac:dyDescent="0.25">
      <c r="A23" s="3" t="s">
        <v>1</v>
      </c>
      <c r="B23" s="3" t="s">
        <v>2</v>
      </c>
      <c r="C23" s="3" t="s">
        <v>320</v>
      </c>
      <c r="D23" s="3"/>
      <c r="E23" s="72">
        <v>1102006</v>
      </c>
      <c r="F23" s="58">
        <v>1102006</v>
      </c>
      <c r="G23" s="58" t="s">
        <v>518</v>
      </c>
      <c r="I23" s="3" t="s">
        <v>4</v>
      </c>
      <c r="J23" s="3" t="s">
        <v>2</v>
      </c>
      <c r="K23" s="3" t="s">
        <v>320</v>
      </c>
      <c r="L23" s="3"/>
      <c r="M23" s="72">
        <v>1102023</v>
      </c>
      <c r="N23" s="119">
        <v>1102023</v>
      </c>
      <c r="O23" s="4" t="s">
        <v>1199</v>
      </c>
    </row>
    <row r="24" spans="1:15" x14ac:dyDescent="0.25">
      <c r="A24" s="3" t="s">
        <v>1</v>
      </c>
      <c r="B24" s="3" t="s">
        <v>2</v>
      </c>
      <c r="C24" s="3" t="s">
        <v>320</v>
      </c>
      <c r="D24" s="3"/>
      <c r="E24" s="72">
        <v>1102008</v>
      </c>
      <c r="F24" s="58">
        <v>1102008</v>
      </c>
      <c r="G24" s="58" t="s">
        <v>519</v>
      </c>
      <c r="I24" s="3" t="s">
        <v>1</v>
      </c>
      <c r="J24" s="3" t="s">
        <v>2</v>
      </c>
      <c r="K24" s="3" t="s">
        <v>320</v>
      </c>
      <c r="L24" s="3"/>
      <c r="M24" s="72">
        <v>1102029</v>
      </c>
      <c r="N24" s="119">
        <v>1102029</v>
      </c>
      <c r="O24" s="4" t="s">
        <v>1200</v>
      </c>
    </row>
    <row r="25" spans="1:15" x14ac:dyDescent="0.25">
      <c r="A25" s="3" t="s">
        <v>1</v>
      </c>
      <c r="B25" s="3" t="s">
        <v>2</v>
      </c>
      <c r="C25" s="3" t="s">
        <v>320</v>
      </c>
      <c r="D25" s="3"/>
      <c r="E25" s="73">
        <v>9999999</v>
      </c>
      <c r="F25" s="56">
        <v>1102009</v>
      </c>
      <c r="G25" s="56" t="s">
        <v>520</v>
      </c>
      <c r="I25" s="3">
        <v>0</v>
      </c>
      <c r="J25" s="3">
        <v>0</v>
      </c>
      <c r="K25" s="3">
        <v>0</v>
      </c>
      <c r="L25" s="3"/>
      <c r="M25" s="67">
        <v>1103000</v>
      </c>
      <c r="N25" s="71">
        <v>1103</v>
      </c>
      <c r="O25" s="9" t="s">
        <v>1201</v>
      </c>
    </row>
    <row r="26" spans="1:15" ht="14.45" x14ac:dyDescent="0.35">
      <c r="A26" s="3" t="s">
        <v>1</v>
      </c>
      <c r="B26" s="3" t="s">
        <v>2</v>
      </c>
      <c r="C26" s="3" t="s">
        <v>320</v>
      </c>
      <c r="D26" s="3"/>
      <c r="E26" s="73">
        <v>9999999</v>
      </c>
      <c r="F26" s="56">
        <v>1102010</v>
      </c>
      <c r="G26" s="56" t="s">
        <v>521</v>
      </c>
      <c r="I26" s="3" t="s">
        <v>4</v>
      </c>
      <c r="J26" s="3" t="s">
        <v>2</v>
      </c>
      <c r="K26" s="3" t="s">
        <v>320</v>
      </c>
      <c r="L26" s="3"/>
      <c r="M26" s="72">
        <v>1103003</v>
      </c>
      <c r="N26" s="83">
        <v>1103003</v>
      </c>
      <c r="O26" s="4" t="s">
        <v>1202</v>
      </c>
    </row>
    <row r="27" spans="1:15" ht="14.45" x14ac:dyDescent="0.35">
      <c r="A27" s="3" t="s">
        <v>1</v>
      </c>
      <c r="B27" s="3" t="s">
        <v>2</v>
      </c>
      <c r="C27" s="3" t="s">
        <v>320</v>
      </c>
      <c r="D27" s="3"/>
      <c r="E27" s="72">
        <v>1102012</v>
      </c>
      <c r="F27" s="58">
        <v>1102012</v>
      </c>
      <c r="G27" s="58" t="s">
        <v>522</v>
      </c>
      <c r="I27" s="3" t="s">
        <v>4</v>
      </c>
      <c r="J27" s="3" t="s">
        <v>2</v>
      </c>
      <c r="K27" s="3" t="s">
        <v>320</v>
      </c>
      <c r="L27" s="3"/>
      <c r="M27" s="72">
        <v>1103004</v>
      </c>
      <c r="N27" s="83">
        <v>1103004</v>
      </c>
      <c r="O27" s="4" t="s">
        <v>528</v>
      </c>
    </row>
    <row r="28" spans="1:15" ht="14.45" x14ac:dyDescent="0.35">
      <c r="A28" s="3" t="s">
        <v>1</v>
      </c>
      <c r="B28" s="3" t="s">
        <v>2</v>
      </c>
      <c r="C28" s="3" t="s">
        <v>320</v>
      </c>
      <c r="D28" s="3"/>
      <c r="E28" s="72">
        <v>1102013</v>
      </c>
      <c r="F28" s="58">
        <v>1102013</v>
      </c>
      <c r="G28" s="58" t="s">
        <v>523</v>
      </c>
      <c r="I28" s="3" t="s">
        <v>4</v>
      </c>
      <c r="J28" s="3" t="s">
        <v>2</v>
      </c>
      <c r="K28" s="3" t="s">
        <v>320</v>
      </c>
      <c r="L28" s="3"/>
      <c r="M28" s="72">
        <v>1103005</v>
      </c>
      <c r="N28" s="119">
        <v>1103005</v>
      </c>
      <c r="O28" s="4" t="s">
        <v>1203</v>
      </c>
    </row>
    <row r="29" spans="1:15" x14ac:dyDescent="0.25">
      <c r="A29" s="3" t="s">
        <v>1</v>
      </c>
      <c r="B29" s="3" t="s">
        <v>2</v>
      </c>
      <c r="C29" s="3" t="s">
        <v>320</v>
      </c>
      <c r="D29" s="3"/>
      <c r="E29" s="73">
        <v>9999999</v>
      </c>
      <c r="F29" s="58">
        <v>1102016</v>
      </c>
      <c r="G29" s="58" t="s">
        <v>943</v>
      </c>
      <c r="I29" s="3" t="s">
        <v>4</v>
      </c>
      <c r="J29" s="3" t="s">
        <v>2</v>
      </c>
      <c r="K29" s="3" t="s">
        <v>320</v>
      </c>
      <c r="L29" s="3"/>
      <c r="M29" s="72">
        <v>1103017</v>
      </c>
      <c r="N29" s="119">
        <v>1103017</v>
      </c>
      <c r="O29" s="4" t="s">
        <v>530</v>
      </c>
    </row>
    <row r="30" spans="1:15" x14ac:dyDescent="0.25">
      <c r="A30" s="3" t="s">
        <v>4</v>
      </c>
      <c r="B30" s="3" t="s">
        <v>2</v>
      </c>
      <c r="C30" s="3" t="s">
        <v>320</v>
      </c>
      <c r="D30" s="3"/>
      <c r="E30" s="73">
        <v>9999999</v>
      </c>
      <c r="F30" s="58">
        <v>1102022</v>
      </c>
      <c r="G30" s="58" t="s">
        <v>944</v>
      </c>
      <c r="I30" s="3" t="s">
        <v>4</v>
      </c>
      <c r="J30" s="3" t="s">
        <v>2</v>
      </c>
      <c r="K30" s="3" t="s">
        <v>320</v>
      </c>
      <c r="L30" s="3"/>
      <c r="M30" s="73">
        <v>9999999</v>
      </c>
      <c r="N30" s="119">
        <v>1103021</v>
      </c>
      <c r="O30" s="4" t="s">
        <v>951</v>
      </c>
    </row>
    <row r="31" spans="1:15" x14ac:dyDescent="0.25">
      <c r="A31" s="3" t="s">
        <v>4</v>
      </c>
      <c r="B31" s="3" t="s">
        <v>2</v>
      </c>
      <c r="C31" s="3" t="s">
        <v>320</v>
      </c>
      <c r="D31" s="3"/>
      <c r="E31" s="72">
        <v>1102023</v>
      </c>
      <c r="F31" s="58">
        <v>1102023</v>
      </c>
      <c r="G31" s="58" t="s">
        <v>524</v>
      </c>
      <c r="I31" s="3" t="s">
        <v>4</v>
      </c>
      <c r="J31" s="3" t="s">
        <v>2</v>
      </c>
      <c r="K31" s="3" t="s">
        <v>320</v>
      </c>
      <c r="L31" s="3"/>
      <c r="M31" s="72">
        <v>1103026</v>
      </c>
      <c r="N31" s="119">
        <v>1103026</v>
      </c>
      <c r="O31" s="4" t="s">
        <v>531</v>
      </c>
    </row>
    <row r="32" spans="1:15" ht="14.45" x14ac:dyDescent="0.35">
      <c r="A32" s="3" t="s">
        <v>1</v>
      </c>
      <c r="B32" s="3" t="s">
        <v>2</v>
      </c>
      <c r="C32" s="3" t="s">
        <v>320</v>
      </c>
      <c r="D32" s="3"/>
      <c r="E32" s="73">
        <v>9999999</v>
      </c>
      <c r="F32" s="58">
        <v>1102028</v>
      </c>
      <c r="G32" s="58" t="s">
        <v>945</v>
      </c>
      <c r="I32" s="3" t="s">
        <v>4</v>
      </c>
      <c r="J32" s="3" t="s">
        <v>2</v>
      </c>
      <c r="K32" s="3" t="s">
        <v>320</v>
      </c>
      <c r="L32" s="3"/>
      <c r="M32" s="72">
        <v>1103027</v>
      </c>
      <c r="N32" s="119">
        <v>1103027</v>
      </c>
      <c r="O32" s="4" t="s">
        <v>532</v>
      </c>
    </row>
    <row r="33" spans="1:15" ht="14.45" x14ac:dyDescent="0.35">
      <c r="A33" s="3" t="s">
        <v>1</v>
      </c>
      <c r="B33" s="3" t="s">
        <v>2</v>
      </c>
      <c r="C33" s="3" t="s">
        <v>320</v>
      </c>
      <c r="D33" s="3"/>
      <c r="E33" s="148">
        <v>1102029</v>
      </c>
      <c r="F33" s="58">
        <v>1102038</v>
      </c>
      <c r="G33" s="56" t="s">
        <v>946</v>
      </c>
      <c r="I33" s="3" t="s">
        <v>4</v>
      </c>
      <c r="J33" s="3" t="s">
        <v>2</v>
      </c>
      <c r="K33" s="3" t="s">
        <v>320</v>
      </c>
      <c r="L33" s="3"/>
      <c r="M33" s="72">
        <v>1103028</v>
      </c>
      <c r="N33" s="119">
        <v>1103028</v>
      </c>
      <c r="O33" s="4" t="s">
        <v>533</v>
      </c>
    </row>
    <row r="34" spans="1:15" ht="14.45" x14ac:dyDescent="0.35">
      <c r="A34" s="3" t="s">
        <v>1</v>
      </c>
      <c r="B34" s="3" t="s">
        <v>2</v>
      </c>
      <c r="C34" s="3" t="s">
        <v>320</v>
      </c>
      <c r="D34" s="3"/>
      <c r="E34" s="149">
        <v>1102029</v>
      </c>
      <c r="F34" s="58">
        <v>1102040</v>
      </c>
      <c r="G34" s="58" t="s">
        <v>947</v>
      </c>
      <c r="I34" s="3" t="s">
        <v>4</v>
      </c>
      <c r="J34" s="3" t="s">
        <v>2</v>
      </c>
      <c r="K34" s="3" t="s">
        <v>320</v>
      </c>
      <c r="L34" s="3"/>
      <c r="M34" s="72">
        <v>1103043</v>
      </c>
      <c r="N34" s="119">
        <v>1103043</v>
      </c>
      <c r="O34" s="4" t="s">
        <v>534</v>
      </c>
    </row>
    <row r="35" spans="1:15" ht="14.45" x14ac:dyDescent="0.35">
      <c r="A35" s="3" t="s">
        <v>1</v>
      </c>
      <c r="B35" s="3" t="s">
        <v>2</v>
      </c>
      <c r="C35" s="3" t="s">
        <v>320</v>
      </c>
      <c r="D35" s="3"/>
      <c r="E35" s="149">
        <v>1102029</v>
      </c>
      <c r="F35" s="58">
        <v>1102043</v>
      </c>
      <c r="G35" s="58" t="s">
        <v>948</v>
      </c>
      <c r="I35" s="3" t="s">
        <v>4</v>
      </c>
      <c r="J35" s="3" t="s">
        <v>2</v>
      </c>
      <c r="K35" s="3" t="s">
        <v>320</v>
      </c>
      <c r="L35" s="3"/>
      <c r="M35" s="72">
        <v>1103044</v>
      </c>
      <c r="N35" s="119">
        <v>1103044</v>
      </c>
      <c r="O35" s="4" t="s">
        <v>535</v>
      </c>
    </row>
    <row r="36" spans="1:15" x14ac:dyDescent="0.25">
      <c r="A36" s="177">
        <v>0</v>
      </c>
      <c r="B36" s="3">
        <v>0</v>
      </c>
      <c r="C36" s="3">
        <v>0</v>
      </c>
      <c r="D36" s="3"/>
      <c r="E36" s="67">
        <v>1103000</v>
      </c>
      <c r="F36" s="82">
        <v>1103</v>
      </c>
      <c r="G36" s="82" t="s">
        <v>526</v>
      </c>
      <c r="I36" s="3">
        <v>0</v>
      </c>
      <c r="J36" s="3">
        <v>0</v>
      </c>
      <c r="K36" s="3">
        <v>0</v>
      </c>
      <c r="L36" s="3"/>
      <c r="M36" s="67">
        <v>1104000</v>
      </c>
      <c r="N36" s="71">
        <v>1104</v>
      </c>
      <c r="O36" s="9" t="s">
        <v>1204</v>
      </c>
    </row>
    <row r="37" spans="1:15" x14ac:dyDescent="0.25">
      <c r="A37" s="3" t="s">
        <v>4</v>
      </c>
      <c r="B37" s="3" t="s">
        <v>2</v>
      </c>
      <c r="C37" s="3" t="s">
        <v>320</v>
      </c>
      <c r="D37" s="3"/>
      <c r="E37" s="73">
        <v>9999999</v>
      </c>
      <c r="F37" s="58">
        <v>1103002</v>
      </c>
      <c r="G37" s="58" t="s">
        <v>949</v>
      </c>
      <c r="I37" s="3" t="s">
        <v>1</v>
      </c>
      <c r="J37" s="3" t="s">
        <v>2</v>
      </c>
      <c r="K37" s="3" t="s">
        <v>320</v>
      </c>
      <c r="L37" s="3"/>
      <c r="M37" s="72">
        <v>1104003</v>
      </c>
      <c r="N37" s="119">
        <v>1104003</v>
      </c>
      <c r="O37" s="4" t="s">
        <v>1205</v>
      </c>
    </row>
    <row r="38" spans="1:15" x14ac:dyDescent="0.25">
      <c r="A38" s="3" t="s">
        <v>4</v>
      </c>
      <c r="B38" s="3" t="s">
        <v>2</v>
      </c>
      <c r="C38" s="3" t="s">
        <v>320</v>
      </c>
      <c r="D38" s="3"/>
      <c r="E38" s="72">
        <v>1103003</v>
      </c>
      <c r="F38" s="58">
        <v>1103003</v>
      </c>
      <c r="G38" s="58" t="s">
        <v>527</v>
      </c>
      <c r="I38" s="3" t="s">
        <v>1</v>
      </c>
      <c r="J38" s="3" t="s">
        <v>2</v>
      </c>
      <c r="K38" s="3" t="s">
        <v>320</v>
      </c>
      <c r="L38" s="3"/>
      <c r="M38" s="72">
        <v>1104004</v>
      </c>
      <c r="N38" s="119">
        <v>1104004</v>
      </c>
      <c r="O38" s="4" t="s">
        <v>1206</v>
      </c>
    </row>
    <row r="39" spans="1:15" x14ac:dyDescent="0.25">
      <c r="A39" s="3" t="s">
        <v>4</v>
      </c>
      <c r="B39" s="3" t="s">
        <v>2</v>
      </c>
      <c r="C39" s="3" t="s">
        <v>320</v>
      </c>
      <c r="D39" s="3"/>
      <c r="E39" s="72">
        <v>1103004</v>
      </c>
      <c r="F39" s="58">
        <v>1103004</v>
      </c>
      <c r="G39" s="58" t="s">
        <v>528</v>
      </c>
      <c r="I39" s="3" t="s">
        <v>1</v>
      </c>
      <c r="J39" s="3" t="s">
        <v>2</v>
      </c>
      <c r="K39" s="3" t="s">
        <v>320</v>
      </c>
      <c r="L39" s="3"/>
      <c r="M39" s="72">
        <v>1104023</v>
      </c>
      <c r="N39" s="119">
        <v>1104023</v>
      </c>
      <c r="O39" s="4" t="s">
        <v>1207</v>
      </c>
    </row>
    <row r="40" spans="1:15" x14ac:dyDescent="0.25">
      <c r="A40" s="3" t="s">
        <v>4</v>
      </c>
      <c r="B40" s="3" t="s">
        <v>2</v>
      </c>
      <c r="C40" s="3" t="s">
        <v>320</v>
      </c>
      <c r="D40" s="3"/>
      <c r="E40" s="72">
        <v>1103005</v>
      </c>
      <c r="F40" s="58">
        <v>1103005</v>
      </c>
      <c r="G40" s="58" t="s">
        <v>529</v>
      </c>
      <c r="I40" s="3" t="s">
        <v>1</v>
      </c>
      <c r="J40" s="3" t="s">
        <v>2</v>
      </c>
      <c r="K40" s="3" t="s">
        <v>320</v>
      </c>
      <c r="L40" s="3"/>
      <c r="M40" s="73">
        <v>9999999</v>
      </c>
      <c r="N40" s="119">
        <v>1104028</v>
      </c>
      <c r="O40" s="4" t="s">
        <v>1208</v>
      </c>
    </row>
    <row r="41" spans="1:15" x14ac:dyDescent="0.25">
      <c r="A41" s="3" t="s">
        <v>4</v>
      </c>
      <c r="B41" s="3" t="s">
        <v>2</v>
      </c>
      <c r="C41" s="3" t="s">
        <v>320</v>
      </c>
      <c r="D41" s="3"/>
      <c r="E41" s="72">
        <v>1103017</v>
      </c>
      <c r="F41" s="58">
        <v>1103017</v>
      </c>
      <c r="G41" s="58" t="s">
        <v>530</v>
      </c>
      <c r="I41" s="3" t="s">
        <v>1</v>
      </c>
      <c r="J41" s="3" t="s">
        <v>2</v>
      </c>
      <c r="K41" s="3" t="s">
        <v>320</v>
      </c>
      <c r="L41" s="3"/>
      <c r="M41" s="72">
        <v>1104032</v>
      </c>
      <c r="N41" s="119">
        <v>1104032</v>
      </c>
      <c r="O41" s="4" t="s">
        <v>542</v>
      </c>
    </row>
    <row r="42" spans="1:15" x14ac:dyDescent="0.25">
      <c r="A42" s="3" t="s">
        <v>4</v>
      </c>
      <c r="B42" s="3" t="s">
        <v>2</v>
      </c>
      <c r="C42" s="3" t="s">
        <v>320</v>
      </c>
      <c r="D42" s="3"/>
      <c r="E42" s="73">
        <v>9999999</v>
      </c>
      <c r="F42" s="58">
        <v>1103020</v>
      </c>
      <c r="G42" s="58" t="s">
        <v>950</v>
      </c>
      <c r="I42" s="3" t="s">
        <v>1</v>
      </c>
      <c r="J42" s="3" t="s">
        <v>2</v>
      </c>
      <c r="K42" s="3" t="s">
        <v>320</v>
      </c>
      <c r="L42" s="3"/>
      <c r="M42" s="72">
        <v>1104052</v>
      </c>
      <c r="N42" s="119">
        <v>1104052</v>
      </c>
      <c r="O42" s="4" t="s">
        <v>1209</v>
      </c>
    </row>
    <row r="43" spans="1:15" x14ac:dyDescent="0.25">
      <c r="A43" s="3" t="s">
        <v>4</v>
      </c>
      <c r="B43" s="3" t="s">
        <v>2</v>
      </c>
      <c r="C43" s="3" t="s">
        <v>320</v>
      </c>
      <c r="D43" s="3"/>
      <c r="E43" s="73">
        <v>9999999</v>
      </c>
      <c r="F43" s="58">
        <v>1103021</v>
      </c>
      <c r="G43" s="58" t="s">
        <v>951</v>
      </c>
      <c r="I43" s="3" t="s">
        <v>1</v>
      </c>
      <c r="J43" s="3" t="s">
        <v>2</v>
      </c>
      <c r="K43" s="3" t="s">
        <v>320</v>
      </c>
      <c r="L43" s="3"/>
      <c r="M43" s="72">
        <v>1104060</v>
      </c>
      <c r="N43" s="119">
        <v>1104060</v>
      </c>
      <c r="O43" s="4" t="s">
        <v>1210</v>
      </c>
    </row>
    <row r="44" spans="1:15" x14ac:dyDescent="0.25">
      <c r="A44" s="3" t="s">
        <v>4</v>
      </c>
      <c r="B44" s="3" t="s">
        <v>2</v>
      </c>
      <c r="C44" s="3" t="s">
        <v>320</v>
      </c>
      <c r="D44" s="3"/>
      <c r="E44" s="73">
        <v>9999999</v>
      </c>
      <c r="F44" s="58">
        <v>1103022</v>
      </c>
      <c r="G44" s="58" t="s">
        <v>952</v>
      </c>
      <c r="I44" s="3" t="s">
        <v>1</v>
      </c>
      <c r="J44" s="3" t="s">
        <v>2</v>
      </c>
      <c r="K44" s="3" t="s">
        <v>320</v>
      </c>
      <c r="L44" s="3"/>
      <c r="M44" s="73">
        <v>9999999</v>
      </c>
      <c r="N44" s="83">
        <v>1104066</v>
      </c>
      <c r="O44" s="4" t="s">
        <v>1211</v>
      </c>
    </row>
    <row r="45" spans="1:15" x14ac:dyDescent="0.25">
      <c r="A45" s="3" t="s">
        <v>4</v>
      </c>
      <c r="B45" s="3" t="s">
        <v>2</v>
      </c>
      <c r="C45" s="3" t="s">
        <v>320</v>
      </c>
      <c r="D45" s="3"/>
      <c r="E45" s="73">
        <v>9999999</v>
      </c>
      <c r="F45" s="58">
        <v>1103025</v>
      </c>
      <c r="G45" s="58" t="s">
        <v>953</v>
      </c>
      <c r="I45" s="3">
        <v>0</v>
      </c>
      <c r="J45" s="3">
        <v>0</v>
      </c>
      <c r="K45" s="3">
        <v>0</v>
      </c>
      <c r="L45" s="3"/>
      <c r="M45" s="67">
        <v>1105000</v>
      </c>
      <c r="N45" s="71">
        <v>1105</v>
      </c>
      <c r="O45" s="9" t="s">
        <v>1212</v>
      </c>
    </row>
    <row r="46" spans="1:15" x14ac:dyDescent="0.25">
      <c r="A46" s="3" t="s">
        <v>4</v>
      </c>
      <c r="B46" s="3" t="s">
        <v>2</v>
      </c>
      <c r="C46" s="3" t="s">
        <v>320</v>
      </c>
      <c r="D46" s="3"/>
      <c r="E46" s="72">
        <v>1103026</v>
      </c>
      <c r="F46" s="58">
        <v>1103026</v>
      </c>
      <c r="G46" s="58" t="s">
        <v>531</v>
      </c>
      <c r="I46" s="3" t="s">
        <v>4</v>
      </c>
      <c r="J46" s="3" t="s">
        <v>2</v>
      </c>
      <c r="K46" s="3" t="s">
        <v>320</v>
      </c>
      <c r="L46" s="3"/>
      <c r="M46" s="72">
        <v>1105001</v>
      </c>
      <c r="N46" s="119">
        <v>1105001</v>
      </c>
      <c r="O46" s="4" t="s">
        <v>546</v>
      </c>
    </row>
    <row r="47" spans="1:15" x14ac:dyDescent="0.25">
      <c r="A47" s="3" t="s">
        <v>4</v>
      </c>
      <c r="B47" s="3" t="s">
        <v>2</v>
      </c>
      <c r="C47" s="3" t="s">
        <v>320</v>
      </c>
      <c r="D47" s="3"/>
      <c r="E47" s="72">
        <v>1103027</v>
      </c>
      <c r="F47" s="58">
        <v>1103027</v>
      </c>
      <c r="G47" s="58" t="s">
        <v>532</v>
      </c>
      <c r="I47" s="3" t="s">
        <v>4</v>
      </c>
      <c r="J47" s="3" t="s">
        <v>2</v>
      </c>
      <c r="K47" s="3" t="s">
        <v>320</v>
      </c>
      <c r="L47" s="3"/>
      <c r="M47" s="72">
        <v>1105004</v>
      </c>
      <c r="N47" s="119">
        <v>1105004</v>
      </c>
      <c r="O47" s="4" t="s">
        <v>547</v>
      </c>
    </row>
    <row r="48" spans="1:15" x14ac:dyDescent="0.25">
      <c r="A48" s="3" t="s">
        <v>4</v>
      </c>
      <c r="B48" s="3" t="s">
        <v>2</v>
      </c>
      <c r="C48" s="3" t="s">
        <v>320</v>
      </c>
      <c r="D48" s="3"/>
      <c r="E48" s="72">
        <v>1103028</v>
      </c>
      <c r="F48" s="58">
        <v>1103028</v>
      </c>
      <c r="G48" s="58" t="s">
        <v>533</v>
      </c>
      <c r="I48" s="3" t="s">
        <v>4</v>
      </c>
      <c r="J48" s="3" t="s">
        <v>2</v>
      </c>
      <c r="K48" s="3" t="s">
        <v>320</v>
      </c>
      <c r="L48" s="3"/>
      <c r="M48" s="72">
        <v>1105005</v>
      </c>
      <c r="N48" s="119">
        <v>1105005</v>
      </c>
      <c r="O48" s="4" t="s">
        <v>548</v>
      </c>
    </row>
    <row r="49" spans="1:15" x14ac:dyDescent="0.25">
      <c r="A49" s="3" t="s">
        <v>4</v>
      </c>
      <c r="B49" s="3" t="s">
        <v>2</v>
      </c>
      <c r="C49" s="3" t="s">
        <v>320</v>
      </c>
      <c r="D49" s="3"/>
      <c r="E49" s="73">
        <v>9999999</v>
      </c>
      <c r="F49" s="58">
        <v>1103029</v>
      </c>
      <c r="G49" s="58" t="s">
        <v>954</v>
      </c>
      <c r="I49" s="3" t="s">
        <v>4</v>
      </c>
      <c r="J49" s="3" t="s">
        <v>2</v>
      </c>
      <c r="K49" s="3" t="s">
        <v>320</v>
      </c>
      <c r="L49" s="3"/>
      <c r="M49" s="72">
        <v>1105006</v>
      </c>
      <c r="N49" s="119">
        <v>1105006</v>
      </c>
      <c r="O49" s="4" t="s">
        <v>1213</v>
      </c>
    </row>
    <row r="50" spans="1:15" x14ac:dyDescent="0.25">
      <c r="A50" s="3" t="s">
        <v>4</v>
      </c>
      <c r="B50" s="3" t="s">
        <v>2</v>
      </c>
      <c r="C50" s="3" t="s">
        <v>320</v>
      </c>
      <c r="D50" s="3"/>
      <c r="E50" s="73">
        <v>9999999</v>
      </c>
      <c r="F50" s="58">
        <v>1103042</v>
      </c>
      <c r="G50" s="58" t="s">
        <v>955</v>
      </c>
      <c r="I50" s="3" t="s">
        <v>4</v>
      </c>
      <c r="J50" s="3" t="s">
        <v>2</v>
      </c>
      <c r="K50" s="3" t="s">
        <v>320</v>
      </c>
      <c r="L50" s="3"/>
      <c r="M50" s="72">
        <v>1105010</v>
      </c>
      <c r="N50" s="119">
        <v>1105010</v>
      </c>
      <c r="O50" s="4" t="s">
        <v>550</v>
      </c>
    </row>
    <row r="51" spans="1:15" x14ac:dyDescent="0.25">
      <c r="A51" s="3" t="s">
        <v>4</v>
      </c>
      <c r="B51" s="3" t="s">
        <v>2</v>
      </c>
      <c r="C51" s="3" t="s">
        <v>320</v>
      </c>
      <c r="D51" s="3"/>
      <c r="E51" s="72">
        <v>1103043</v>
      </c>
      <c r="F51" s="58">
        <v>1103043</v>
      </c>
      <c r="G51" s="58" t="s">
        <v>534</v>
      </c>
      <c r="I51" s="3" t="s">
        <v>4</v>
      </c>
      <c r="J51" s="3" t="s">
        <v>2</v>
      </c>
      <c r="K51" s="3" t="s">
        <v>320</v>
      </c>
      <c r="L51" s="3"/>
      <c r="M51" s="72">
        <v>1105012</v>
      </c>
      <c r="N51" s="119">
        <v>1105012</v>
      </c>
      <c r="O51" s="4" t="s">
        <v>1214</v>
      </c>
    </row>
    <row r="52" spans="1:15" x14ac:dyDescent="0.25">
      <c r="A52" s="3" t="s">
        <v>4</v>
      </c>
      <c r="B52" s="3" t="s">
        <v>2</v>
      </c>
      <c r="C52" s="3" t="s">
        <v>320</v>
      </c>
      <c r="D52" s="3"/>
      <c r="E52" s="72">
        <v>1103044</v>
      </c>
      <c r="F52" s="58">
        <v>1103044</v>
      </c>
      <c r="G52" s="58" t="s">
        <v>535</v>
      </c>
      <c r="I52" s="3" t="s">
        <v>4</v>
      </c>
      <c r="J52" s="3" t="s">
        <v>2</v>
      </c>
      <c r="K52" s="3" t="s">
        <v>320</v>
      </c>
      <c r="L52" s="3"/>
      <c r="M52" s="72">
        <v>1105019</v>
      </c>
      <c r="N52" s="83">
        <v>1105019</v>
      </c>
      <c r="O52" s="4" t="s">
        <v>553</v>
      </c>
    </row>
    <row r="53" spans="1:15" x14ac:dyDescent="0.25">
      <c r="A53" s="3" t="s">
        <v>4</v>
      </c>
      <c r="B53" s="3" t="s">
        <v>2</v>
      </c>
      <c r="C53" s="3" t="s">
        <v>320</v>
      </c>
      <c r="D53" s="3"/>
      <c r="E53" s="73">
        <v>9999999</v>
      </c>
      <c r="F53" s="56">
        <v>1103046</v>
      </c>
      <c r="G53" s="56" t="s">
        <v>956</v>
      </c>
      <c r="I53" s="3">
        <v>0</v>
      </c>
      <c r="J53" s="3">
        <v>0</v>
      </c>
      <c r="K53" s="3">
        <v>0</v>
      </c>
      <c r="L53" s="3"/>
      <c r="M53" s="67">
        <v>1106000</v>
      </c>
      <c r="N53" s="71">
        <v>1106</v>
      </c>
      <c r="O53" s="9" t="s">
        <v>554</v>
      </c>
    </row>
    <row r="54" spans="1:15" x14ac:dyDescent="0.25">
      <c r="A54" s="3" t="s">
        <v>4</v>
      </c>
      <c r="B54" s="3" t="s">
        <v>2</v>
      </c>
      <c r="C54" s="3" t="s">
        <v>320</v>
      </c>
      <c r="D54" s="3"/>
      <c r="E54" s="73">
        <v>9999999</v>
      </c>
      <c r="F54" s="58">
        <v>1103048</v>
      </c>
      <c r="G54" s="58" t="s">
        <v>957</v>
      </c>
      <c r="I54" s="3" t="s">
        <v>4</v>
      </c>
      <c r="J54" s="3" t="s">
        <v>2</v>
      </c>
      <c r="K54" s="3" t="s">
        <v>320</v>
      </c>
      <c r="L54" s="3"/>
      <c r="M54" s="72">
        <v>1106001</v>
      </c>
      <c r="N54" s="119">
        <v>1106001</v>
      </c>
      <c r="O54" s="4" t="s">
        <v>1215</v>
      </c>
    </row>
    <row r="55" spans="1:15" x14ac:dyDescent="0.25">
      <c r="A55" s="177">
        <v>0</v>
      </c>
      <c r="B55" s="3">
        <v>0</v>
      </c>
      <c r="C55" s="3">
        <v>0</v>
      </c>
      <c r="D55" s="3"/>
      <c r="E55" s="67">
        <v>1104000</v>
      </c>
      <c r="F55" s="82">
        <v>1104</v>
      </c>
      <c r="G55" s="82" t="s">
        <v>537</v>
      </c>
      <c r="I55" s="3" t="s">
        <v>4</v>
      </c>
      <c r="J55" s="3" t="s">
        <v>2</v>
      </c>
      <c r="K55" s="3" t="s">
        <v>320</v>
      </c>
      <c r="L55" s="3"/>
      <c r="M55" s="72">
        <v>1106003</v>
      </c>
      <c r="N55" s="119">
        <v>1106003</v>
      </c>
      <c r="O55" s="4" t="s">
        <v>556</v>
      </c>
    </row>
    <row r="56" spans="1:15" x14ac:dyDescent="0.25">
      <c r="A56" s="3" t="s">
        <v>1</v>
      </c>
      <c r="B56" s="3" t="s">
        <v>2</v>
      </c>
      <c r="C56" s="3" t="s">
        <v>320</v>
      </c>
      <c r="D56" s="3"/>
      <c r="E56" s="72">
        <v>1104003</v>
      </c>
      <c r="F56" s="58">
        <v>1104003</v>
      </c>
      <c r="G56" s="58" t="s">
        <v>538</v>
      </c>
      <c r="I56" s="3" t="s">
        <v>4</v>
      </c>
      <c r="J56" s="3" t="s">
        <v>2</v>
      </c>
      <c r="K56" s="3" t="s">
        <v>320</v>
      </c>
      <c r="L56" s="3"/>
      <c r="M56" s="72">
        <v>1106005</v>
      </c>
      <c r="N56" s="119">
        <v>1106005</v>
      </c>
      <c r="O56" s="4" t="s">
        <v>1216</v>
      </c>
    </row>
    <row r="57" spans="1:15" x14ac:dyDescent="0.25">
      <c r="A57" s="3" t="s">
        <v>1</v>
      </c>
      <c r="B57" s="3" t="s">
        <v>2</v>
      </c>
      <c r="C57" s="3" t="s">
        <v>320</v>
      </c>
      <c r="D57" s="3"/>
      <c r="E57" s="72">
        <v>1104004</v>
      </c>
      <c r="F57" s="58">
        <v>1104004</v>
      </c>
      <c r="G57" s="58" t="s">
        <v>539</v>
      </c>
      <c r="I57" s="3" t="s">
        <v>4</v>
      </c>
      <c r="J57" s="3" t="s">
        <v>2</v>
      </c>
      <c r="K57" s="3" t="s">
        <v>320</v>
      </c>
      <c r="L57" s="3"/>
      <c r="M57" s="72">
        <v>1106006</v>
      </c>
      <c r="N57" s="119">
        <v>1106006</v>
      </c>
      <c r="O57" s="4" t="s">
        <v>1217</v>
      </c>
    </row>
    <row r="58" spans="1:15" x14ac:dyDescent="0.25">
      <c r="A58" s="3" t="s">
        <v>1</v>
      </c>
      <c r="B58" s="3" t="s">
        <v>2</v>
      </c>
      <c r="C58" s="3" t="s">
        <v>320</v>
      </c>
      <c r="D58" s="3"/>
      <c r="E58" s="73">
        <v>9999999</v>
      </c>
      <c r="F58" s="58">
        <v>1104014</v>
      </c>
      <c r="G58" s="58" t="s">
        <v>958</v>
      </c>
      <c r="I58" s="3" t="s">
        <v>4</v>
      </c>
      <c r="J58" s="3" t="s">
        <v>2</v>
      </c>
      <c r="K58" s="3" t="s">
        <v>320</v>
      </c>
      <c r="L58" s="3"/>
      <c r="M58" s="72">
        <v>1106008</v>
      </c>
      <c r="N58" s="119">
        <v>1106008</v>
      </c>
      <c r="O58" s="4" t="s">
        <v>1218</v>
      </c>
    </row>
    <row r="59" spans="1:15" x14ac:dyDescent="0.25">
      <c r="A59" s="3" t="s">
        <v>1</v>
      </c>
      <c r="B59" s="3" t="s">
        <v>2</v>
      </c>
      <c r="C59" s="3" t="s">
        <v>320</v>
      </c>
      <c r="D59" s="3"/>
      <c r="E59" s="73">
        <v>9999999</v>
      </c>
      <c r="F59" s="56">
        <v>1104018</v>
      </c>
      <c r="G59" s="56" t="s">
        <v>959</v>
      </c>
      <c r="I59" s="3" t="s">
        <v>4</v>
      </c>
      <c r="J59" s="3" t="s">
        <v>2</v>
      </c>
      <c r="K59" s="3" t="s">
        <v>320</v>
      </c>
      <c r="L59" s="3"/>
      <c r="M59" s="72">
        <v>1106015</v>
      </c>
      <c r="N59" s="119">
        <v>1106015</v>
      </c>
      <c r="O59" s="4" t="s">
        <v>562</v>
      </c>
    </row>
    <row r="60" spans="1:15" x14ac:dyDescent="0.25">
      <c r="A60" s="3" t="s">
        <v>1</v>
      </c>
      <c r="B60" s="3" t="s">
        <v>2</v>
      </c>
      <c r="C60" s="3" t="s">
        <v>320</v>
      </c>
      <c r="D60" s="3"/>
      <c r="E60" s="145">
        <v>1104023</v>
      </c>
      <c r="F60" s="58">
        <v>1104023</v>
      </c>
      <c r="G60" s="58" t="s">
        <v>960</v>
      </c>
      <c r="I60" s="3" t="s">
        <v>4</v>
      </c>
      <c r="J60" s="3" t="s">
        <v>2</v>
      </c>
      <c r="K60" s="3" t="s">
        <v>320</v>
      </c>
      <c r="L60" s="3"/>
      <c r="M60" s="72">
        <v>1106017</v>
      </c>
      <c r="N60" s="119">
        <v>1106017</v>
      </c>
      <c r="O60" s="4" t="s">
        <v>563</v>
      </c>
    </row>
    <row r="61" spans="1:15" x14ac:dyDescent="0.25">
      <c r="A61" s="3" t="s">
        <v>1</v>
      </c>
      <c r="B61" s="3" t="s">
        <v>2</v>
      </c>
      <c r="C61" s="3" t="s">
        <v>320</v>
      </c>
      <c r="D61" s="3"/>
      <c r="E61" s="145">
        <v>1104023</v>
      </c>
      <c r="F61" s="56">
        <v>1104024</v>
      </c>
      <c r="G61" s="56" t="s">
        <v>961</v>
      </c>
      <c r="I61" s="3" t="s">
        <v>4</v>
      </c>
      <c r="J61" s="3" t="s">
        <v>2</v>
      </c>
      <c r="K61" s="3" t="s">
        <v>320</v>
      </c>
      <c r="L61" s="3"/>
      <c r="M61" s="72">
        <v>1106018</v>
      </c>
      <c r="N61" s="119">
        <v>1106018</v>
      </c>
      <c r="O61" s="4" t="s">
        <v>564</v>
      </c>
    </row>
    <row r="62" spans="1:15" x14ac:dyDescent="0.25">
      <c r="A62" s="3" t="s">
        <v>1</v>
      </c>
      <c r="B62" s="3" t="s">
        <v>2</v>
      </c>
      <c r="C62" s="3" t="s">
        <v>320</v>
      </c>
      <c r="D62" s="3"/>
      <c r="E62" s="73">
        <v>9999999</v>
      </c>
      <c r="F62" s="58">
        <v>1104027</v>
      </c>
      <c r="G62" s="58" t="s">
        <v>962</v>
      </c>
      <c r="I62" s="3" t="s">
        <v>4</v>
      </c>
      <c r="J62" s="3" t="s">
        <v>2</v>
      </c>
      <c r="K62" s="3" t="s">
        <v>320</v>
      </c>
      <c r="L62" s="3"/>
      <c r="M62" s="72">
        <v>1106019</v>
      </c>
      <c r="N62" s="119">
        <v>1106019</v>
      </c>
      <c r="O62" s="4" t="s">
        <v>565</v>
      </c>
    </row>
    <row r="63" spans="1:15" x14ac:dyDescent="0.25">
      <c r="A63" s="3" t="s">
        <v>1</v>
      </c>
      <c r="B63" s="3" t="s">
        <v>2</v>
      </c>
      <c r="C63" s="3" t="s">
        <v>320</v>
      </c>
      <c r="D63" s="3"/>
      <c r="E63" s="73">
        <v>9999999</v>
      </c>
      <c r="F63" s="58">
        <v>1104028</v>
      </c>
      <c r="G63" s="58" t="s">
        <v>963</v>
      </c>
      <c r="I63" s="3" t="s">
        <v>4</v>
      </c>
      <c r="J63" s="3" t="s">
        <v>2</v>
      </c>
      <c r="K63" s="3" t="s">
        <v>320</v>
      </c>
      <c r="L63" s="3"/>
      <c r="M63" s="72">
        <v>1106020</v>
      </c>
      <c r="N63" s="119">
        <v>1106020</v>
      </c>
      <c r="O63" s="4" t="s">
        <v>566</v>
      </c>
    </row>
    <row r="64" spans="1:15" x14ac:dyDescent="0.25">
      <c r="A64" s="3" t="s">
        <v>1</v>
      </c>
      <c r="B64" s="3" t="s">
        <v>2</v>
      </c>
      <c r="C64" s="3" t="s">
        <v>320</v>
      </c>
      <c r="D64" s="3"/>
      <c r="E64" s="73">
        <v>9999999</v>
      </c>
      <c r="F64" s="58">
        <v>1104029</v>
      </c>
      <c r="G64" s="58" t="s">
        <v>964</v>
      </c>
      <c r="I64" s="3" t="s">
        <v>4</v>
      </c>
      <c r="J64" s="3" t="s">
        <v>2</v>
      </c>
      <c r="K64" s="3" t="s">
        <v>320</v>
      </c>
      <c r="L64" s="3"/>
      <c r="M64" s="72">
        <v>1106021</v>
      </c>
      <c r="N64" s="119">
        <v>1106021</v>
      </c>
      <c r="O64" s="4" t="s">
        <v>567</v>
      </c>
    </row>
    <row r="65" spans="1:15" x14ac:dyDescent="0.25">
      <c r="A65" s="3" t="s">
        <v>1</v>
      </c>
      <c r="B65" s="3" t="s">
        <v>2</v>
      </c>
      <c r="C65" s="3" t="s">
        <v>320</v>
      </c>
      <c r="D65" s="3"/>
      <c r="E65" s="73">
        <v>9999999</v>
      </c>
      <c r="F65" s="58">
        <v>1104031</v>
      </c>
      <c r="G65" s="58" t="s">
        <v>965</v>
      </c>
      <c r="I65" s="3" t="s">
        <v>4</v>
      </c>
      <c r="J65" s="3" t="s">
        <v>2</v>
      </c>
      <c r="K65" s="3" t="s">
        <v>320</v>
      </c>
      <c r="L65" s="3"/>
      <c r="M65" s="171">
        <v>9999999</v>
      </c>
      <c r="N65" s="83">
        <v>1106022</v>
      </c>
      <c r="O65" s="4" t="s">
        <v>979</v>
      </c>
    </row>
    <row r="66" spans="1:15" x14ac:dyDescent="0.25">
      <c r="A66" s="3" t="s">
        <v>1</v>
      </c>
      <c r="B66" s="3" t="s">
        <v>2</v>
      </c>
      <c r="C66" s="3" t="s">
        <v>320</v>
      </c>
      <c r="D66" s="3"/>
      <c r="E66" s="72">
        <v>1104032</v>
      </c>
      <c r="F66" s="58">
        <v>1104032</v>
      </c>
      <c r="G66" s="58" t="s">
        <v>542</v>
      </c>
      <c r="I66" s="3" t="s">
        <v>4</v>
      </c>
      <c r="J66" s="3" t="s">
        <v>2</v>
      </c>
      <c r="K66" s="3" t="s">
        <v>320</v>
      </c>
      <c r="L66" s="3"/>
      <c r="M66" s="72">
        <v>1106023</v>
      </c>
      <c r="N66" s="119">
        <v>1106023</v>
      </c>
      <c r="O66" s="4" t="s">
        <v>1219</v>
      </c>
    </row>
    <row r="67" spans="1:15" x14ac:dyDescent="0.25">
      <c r="A67" s="3" t="s">
        <v>1</v>
      </c>
      <c r="B67" s="3" t="s">
        <v>2</v>
      </c>
      <c r="C67" s="3" t="s">
        <v>320</v>
      </c>
      <c r="D67" s="3"/>
      <c r="E67" s="72">
        <v>1104052</v>
      </c>
      <c r="F67" s="58">
        <v>1104052</v>
      </c>
      <c r="G67" s="58" t="s">
        <v>966</v>
      </c>
      <c r="I67" s="3" t="s">
        <v>4</v>
      </c>
      <c r="J67" s="3" t="s">
        <v>2</v>
      </c>
      <c r="K67" s="3" t="s">
        <v>320</v>
      </c>
      <c r="L67" s="3"/>
      <c r="M67" s="72">
        <v>1106027</v>
      </c>
      <c r="N67" s="119">
        <v>1106027</v>
      </c>
      <c r="O67" s="4" t="s">
        <v>569</v>
      </c>
    </row>
    <row r="68" spans="1:15" x14ac:dyDescent="0.25">
      <c r="A68" s="3" t="s">
        <v>1</v>
      </c>
      <c r="B68" s="3" t="s">
        <v>2</v>
      </c>
      <c r="C68" s="3" t="s">
        <v>320</v>
      </c>
      <c r="D68" s="3"/>
      <c r="E68" s="73">
        <v>9999999</v>
      </c>
      <c r="F68" s="58">
        <v>1104059</v>
      </c>
      <c r="G68" s="58" t="s">
        <v>967</v>
      </c>
      <c r="I68" s="3" t="s">
        <v>4</v>
      </c>
      <c r="J68" s="3" t="s">
        <v>2</v>
      </c>
      <c r="K68" s="3" t="s">
        <v>320</v>
      </c>
      <c r="L68" s="3"/>
      <c r="M68" s="72">
        <v>1106028</v>
      </c>
      <c r="N68" s="119">
        <v>1106028</v>
      </c>
      <c r="O68" s="4" t="s">
        <v>570</v>
      </c>
    </row>
    <row r="69" spans="1:15" x14ac:dyDescent="0.25">
      <c r="A69" s="3" t="s">
        <v>1</v>
      </c>
      <c r="B69" s="3" t="s">
        <v>2</v>
      </c>
      <c r="C69" s="3" t="s">
        <v>320</v>
      </c>
      <c r="D69" s="3"/>
      <c r="E69" s="72">
        <v>1104060</v>
      </c>
      <c r="F69" s="58">
        <v>1104060</v>
      </c>
      <c r="G69" s="58" t="s">
        <v>544</v>
      </c>
      <c r="I69" s="3" t="s">
        <v>4</v>
      </c>
      <c r="J69" s="3" t="s">
        <v>2</v>
      </c>
      <c r="K69" s="3" t="s">
        <v>320</v>
      </c>
      <c r="L69" s="3"/>
      <c r="M69" s="171">
        <v>9999999</v>
      </c>
      <c r="N69" s="83">
        <v>1106034</v>
      </c>
      <c r="O69" s="4" t="s">
        <v>982</v>
      </c>
    </row>
    <row r="70" spans="1:15" x14ac:dyDescent="0.25">
      <c r="A70" s="3" t="s">
        <v>1</v>
      </c>
      <c r="B70" s="3" t="s">
        <v>2</v>
      </c>
      <c r="C70" s="3" t="s">
        <v>320</v>
      </c>
      <c r="D70" s="3"/>
      <c r="E70" s="73">
        <v>9999999</v>
      </c>
      <c r="F70" s="58">
        <v>1104064</v>
      </c>
      <c r="G70" s="58" t="s">
        <v>968</v>
      </c>
      <c r="I70" s="3" t="s">
        <v>4</v>
      </c>
      <c r="J70" s="3" t="s">
        <v>2</v>
      </c>
      <c r="K70" s="3" t="s">
        <v>320</v>
      </c>
      <c r="L70" s="3"/>
      <c r="M70" s="72">
        <v>1106039</v>
      </c>
      <c r="N70" s="60">
        <v>1106039</v>
      </c>
      <c r="O70" s="56" t="s">
        <v>1220</v>
      </c>
    </row>
    <row r="71" spans="1:15" x14ac:dyDescent="0.25">
      <c r="A71" s="3" t="s">
        <v>1</v>
      </c>
      <c r="B71" s="3" t="s">
        <v>2</v>
      </c>
      <c r="C71" s="3" t="s">
        <v>320</v>
      </c>
      <c r="D71" s="3"/>
      <c r="E71" s="73">
        <v>9999999</v>
      </c>
      <c r="F71" s="58">
        <v>1104066</v>
      </c>
      <c r="G71" s="58" t="s">
        <v>969</v>
      </c>
      <c r="I71" s="3" t="s">
        <v>4</v>
      </c>
      <c r="J71" s="3" t="s">
        <v>2</v>
      </c>
      <c r="K71" s="3" t="s">
        <v>320</v>
      </c>
      <c r="L71" s="3"/>
      <c r="M71" s="170">
        <v>9999999</v>
      </c>
      <c r="N71" s="57">
        <v>1106084</v>
      </c>
      <c r="O71" s="172" t="s">
        <v>573</v>
      </c>
    </row>
    <row r="72" spans="1:15" x14ac:dyDescent="0.25">
      <c r="A72" s="3" t="s">
        <v>1</v>
      </c>
      <c r="B72" s="3" t="s">
        <v>2</v>
      </c>
      <c r="C72" s="3" t="s">
        <v>320</v>
      </c>
      <c r="D72" s="3"/>
      <c r="E72" s="73">
        <v>9999999</v>
      </c>
      <c r="F72" s="58">
        <v>1104069</v>
      </c>
      <c r="G72" s="58" t="s">
        <v>970</v>
      </c>
      <c r="I72" s="3">
        <v>0</v>
      </c>
      <c r="J72" s="3">
        <v>0</v>
      </c>
      <c r="K72" s="3">
        <v>0</v>
      </c>
      <c r="L72" s="3"/>
      <c r="M72" s="67">
        <v>1107000</v>
      </c>
      <c r="N72" s="154">
        <v>1107</v>
      </c>
      <c r="O72" s="82" t="s">
        <v>574</v>
      </c>
    </row>
    <row r="73" spans="1:15" x14ac:dyDescent="0.25">
      <c r="A73" s="3" t="s">
        <v>1</v>
      </c>
      <c r="B73" s="3" t="s">
        <v>2</v>
      </c>
      <c r="C73" s="3" t="s">
        <v>320</v>
      </c>
      <c r="D73" s="3"/>
      <c r="E73" s="73">
        <v>9999999</v>
      </c>
      <c r="F73" s="58">
        <v>1104075</v>
      </c>
      <c r="G73" s="58" t="s">
        <v>971</v>
      </c>
      <c r="I73" s="3" t="s">
        <v>1</v>
      </c>
      <c r="J73" s="3" t="s">
        <v>2</v>
      </c>
      <c r="K73" s="3" t="s">
        <v>320</v>
      </c>
      <c r="L73" s="3"/>
      <c r="M73" s="72">
        <v>1107009</v>
      </c>
      <c r="N73" s="60">
        <v>1107009</v>
      </c>
      <c r="O73" s="56" t="s">
        <v>575</v>
      </c>
    </row>
    <row r="74" spans="1:15" x14ac:dyDescent="0.25">
      <c r="A74" s="3" t="s">
        <v>1</v>
      </c>
      <c r="B74" s="3" t="s">
        <v>2</v>
      </c>
      <c r="C74" s="3" t="s">
        <v>320</v>
      </c>
      <c r="D74" s="3"/>
      <c r="E74" s="73">
        <v>9999999</v>
      </c>
      <c r="F74" s="58">
        <v>1104095</v>
      </c>
      <c r="G74" s="58" t="s">
        <v>972</v>
      </c>
      <c r="I74" s="3" t="s">
        <v>1</v>
      </c>
      <c r="J74" s="3" t="s">
        <v>2</v>
      </c>
      <c r="K74" s="3" t="s">
        <v>320</v>
      </c>
      <c r="L74" s="3"/>
      <c r="M74" s="73">
        <v>9999999</v>
      </c>
      <c r="N74" s="57">
        <v>1107010</v>
      </c>
      <c r="O74" s="172" t="s">
        <v>1221</v>
      </c>
    </row>
    <row r="75" spans="1:15" x14ac:dyDescent="0.25">
      <c r="A75" s="3" t="s">
        <v>1</v>
      </c>
      <c r="B75" s="3" t="s">
        <v>2</v>
      </c>
      <c r="C75" s="3" t="s">
        <v>320</v>
      </c>
      <c r="D75" s="3"/>
      <c r="E75" s="73">
        <v>9999999</v>
      </c>
      <c r="F75" s="58">
        <v>1104096</v>
      </c>
      <c r="G75" s="58" t="s">
        <v>973</v>
      </c>
      <c r="I75" s="3" t="s">
        <v>1</v>
      </c>
      <c r="J75" s="3" t="s">
        <v>2</v>
      </c>
      <c r="K75" s="3" t="s">
        <v>320</v>
      </c>
      <c r="L75" s="3"/>
      <c r="M75" s="72">
        <v>1107018</v>
      </c>
      <c r="N75" s="60">
        <v>1107018</v>
      </c>
      <c r="O75" s="56" t="s">
        <v>1222</v>
      </c>
    </row>
    <row r="76" spans="1:15" x14ac:dyDescent="0.25">
      <c r="A76" s="177">
        <v>0</v>
      </c>
      <c r="B76" s="3">
        <v>0</v>
      </c>
      <c r="C76" s="3">
        <v>0</v>
      </c>
      <c r="D76" s="3"/>
      <c r="E76" s="67">
        <v>1105000</v>
      </c>
      <c r="F76" s="82">
        <v>1105</v>
      </c>
      <c r="G76" s="82" t="s">
        <v>545</v>
      </c>
      <c r="I76" s="3" t="s">
        <v>1</v>
      </c>
      <c r="J76" s="3" t="s">
        <v>2</v>
      </c>
      <c r="K76" s="3" t="s">
        <v>320</v>
      </c>
      <c r="L76" s="3"/>
      <c r="M76" s="72">
        <v>1107084</v>
      </c>
      <c r="N76" s="60">
        <v>1107084</v>
      </c>
      <c r="O76" s="56" t="s">
        <v>578</v>
      </c>
    </row>
    <row r="77" spans="1:15" x14ac:dyDescent="0.25">
      <c r="A77" s="3" t="s">
        <v>4</v>
      </c>
      <c r="B77" s="3" t="s">
        <v>2</v>
      </c>
      <c r="C77" s="3" t="s">
        <v>320</v>
      </c>
      <c r="D77" s="3"/>
      <c r="E77" s="72">
        <v>1105001</v>
      </c>
      <c r="F77" s="58">
        <v>1105001</v>
      </c>
      <c r="G77" s="58" t="s">
        <v>546</v>
      </c>
      <c r="I77" s="3" t="s">
        <v>1</v>
      </c>
      <c r="J77" s="3" t="s">
        <v>2</v>
      </c>
      <c r="K77" s="3" t="s">
        <v>320</v>
      </c>
      <c r="L77" s="3"/>
      <c r="M77" s="72">
        <v>1107085</v>
      </c>
      <c r="N77" s="60">
        <v>1107085</v>
      </c>
      <c r="O77" s="56" t="s">
        <v>1223</v>
      </c>
    </row>
    <row r="78" spans="1:15" x14ac:dyDescent="0.25">
      <c r="A78" s="3" t="s">
        <v>4</v>
      </c>
      <c r="B78" s="3" t="s">
        <v>2</v>
      </c>
      <c r="C78" s="3" t="s">
        <v>320</v>
      </c>
      <c r="D78" s="3"/>
      <c r="E78" s="73">
        <v>9999999</v>
      </c>
      <c r="F78" s="58">
        <v>1105003</v>
      </c>
      <c r="G78" s="58" t="s">
        <v>974</v>
      </c>
      <c r="I78" s="3" t="s">
        <v>1</v>
      </c>
      <c r="J78" s="3" t="s">
        <v>2</v>
      </c>
      <c r="K78" s="3" t="s">
        <v>320</v>
      </c>
      <c r="L78" s="3"/>
      <c r="M78" s="72">
        <v>1107087</v>
      </c>
      <c r="N78" s="60">
        <v>1107087</v>
      </c>
      <c r="O78" s="56" t="s">
        <v>1224</v>
      </c>
    </row>
    <row r="79" spans="1:15" x14ac:dyDescent="0.25">
      <c r="A79" s="3" t="s">
        <v>4</v>
      </c>
      <c r="B79" s="3" t="s">
        <v>2</v>
      </c>
      <c r="C79" s="3" t="s">
        <v>320</v>
      </c>
      <c r="D79" s="3"/>
      <c r="E79" s="72">
        <v>1105004</v>
      </c>
      <c r="F79" s="58">
        <v>1105004</v>
      </c>
      <c r="G79" s="58" t="s">
        <v>547</v>
      </c>
      <c r="I79" s="3" t="s">
        <v>1</v>
      </c>
      <c r="J79" s="3" t="s">
        <v>2</v>
      </c>
      <c r="K79" s="3" t="s">
        <v>320</v>
      </c>
      <c r="L79" s="3"/>
      <c r="M79" s="72">
        <v>1107088</v>
      </c>
      <c r="N79" s="60">
        <v>1107088</v>
      </c>
      <c r="O79" s="56" t="s">
        <v>581</v>
      </c>
    </row>
    <row r="80" spans="1:15" x14ac:dyDescent="0.25">
      <c r="A80" s="3" t="s">
        <v>4</v>
      </c>
      <c r="B80" s="3" t="s">
        <v>2</v>
      </c>
      <c r="C80" s="3" t="s">
        <v>320</v>
      </c>
      <c r="D80" s="3"/>
      <c r="E80" s="72">
        <v>1105005</v>
      </c>
      <c r="F80" s="58">
        <v>1105005</v>
      </c>
      <c r="G80" s="58" t="s">
        <v>548</v>
      </c>
      <c r="I80" s="3" t="s">
        <v>1</v>
      </c>
      <c r="J80" s="3" t="s">
        <v>2</v>
      </c>
      <c r="K80" s="3" t="s">
        <v>320</v>
      </c>
      <c r="L80" s="3"/>
      <c r="M80" s="72">
        <v>1107089</v>
      </c>
      <c r="N80" s="60">
        <v>1107089</v>
      </c>
      <c r="O80" s="56" t="s">
        <v>582</v>
      </c>
    </row>
    <row r="81" spans="1:15" x14ac:dyDescent="0.25">
      <c r="A81" s="3" t="s">
        <v>4</v>
      </c>
      <c r="B81" s="3" t="s">
        <v>2</v>
      </c>
      <c r="C81" s="3" t="s">
        <v>320</v>
      </c>
      <c r="D81" s="3"/>
      <c r="E81" s="72">
        <v>1105006</v>
      </c>
      <c r="F81" s="58">
        <v>1105006</v>
      </c>
      <c r="G81" s="58" t="s">
        <v>549</v>
      </c>
      <c r="I81" s="3" t="s">
        <v>1</v>
      </c>
      <c r="J81" s="3" t="s">
        <v>2</v>
      </c>
      <c r="K81" s="3" t="s">
        <v>320</v>
      </c>
      <c r="L81" s="3"/>
      <c r="M81" s="72">
        <v>1107090</v>
      </c>
      <c r="N81" s="60">
        <v>1107090</v>
      </c>
      <c r="O81" s="56" t="s">
        <v>1225</v>
      </c>
    </row>
    <row r="82" spans="1:15" x14ac:dyDescent="0.25">
      <c r="A82" s="3" t="s">
        <v>4</v>
      </c>
      <c r="B82" s="3" t="s">
        <v>2</v>
      </c>
      <c r="C82" s="3" t="s">
        <v>320</v>
      </c>
      <c r="D82" s="3"/>
      <c r="E82" s="72">
        <v>1105010</v>
      </c>
      <c r="F82" s="58">
        <v>1105010</v>
      </c>
      <c r="G82" s="58" t="s">
        <v>550</v>
      </c>
      <c r="I82" s="3" t="s">
        <v>1</v>
      </c>
      <c r="J82" s="3" t="s">
        <v>2</v>
      </c>
      <c r="K82" s="3" t="s">
        <v>320</v>
      </c>
      <c r="L82" s="3"/>
      <c r="M82" s="72">
        <v>1107091</v>
      </c>
      <c r="N82" s="60">
        <v>1107091</v>
      </c>
      <c r="O82" s="56" t="s">
        <v>1226</v>
      </c>
    </row>
    <row r="83" spans="1:15" x14ac:dyDescent="0.25">
      <c r="A83" s="3" t="s">
        <v>4</v>
      </c>
      <c r="B83" s="3" t="s">
        <v>2</v>
      </c>
      <c r="C83" s="3" t="s">
        <v>320</v>
      </c>
      <c r="D83" s="3"/>
      <c r="E83" s="72">
        <v>1105012</v>
      </c>
      <c r="F83" s="58">
        <v>1105012</v>
      </c>
      <c r="G83" s="58" t="s">
        <v>551</v>
      </c>
      <c r="I83" s="3" t="s">
        <v>1</v>
      </c>
      <c r="J83" s="3" t="s">
        <v>2</v>
      </c>
      <c r="K83" s="3" t="s">
        <v>320</v>
      </c>
      <c r="L83" s="3"/>
      <c r="M83" s="72">
        <v>1107093</v>
      </c>
      <c r="N83" s="60">
        <v>1107093</v>
      </c>
      <c r="O83" s="56" t="s">
        <v>585</v>
      </c>
    </row>
    <row r="84" spans="1:15" x14ac:dyDescent="0.25">
      <c r="A84" s="3" t="s">
        <v>4</v>
      </c>
      <c r="B84" s="3" t="s">
        <v>2</v>
      </c>
      <c r="C84" s="3" t="s">
        <v>320</v>
      </c>
      <c r="D84" s="3"/>
      <c r="E84" s="73">
        <v>9999999</v>
      </c>
      <c r="F84" s="58">
        <v>1105013</v>
      </c>
      <c r="G84" s="58" t="s">
        <v>552</v>
      </c>
      <c r="I84" s="3" t="s">
        <v>1</v>
      </c>
      <c r="J84" s="3" t="s">
        <v>2</v>
      </c>
      <c r="K84" s="3" t="s">
        <v>320</v>
      </c>
      <c r="L84" s="3"/>
      <c r="M84" s="72">
        <v>1107094</v>
      </c>
      <c r="N84" s="60">
        <v>1107094</v>
      </c>
      <c r="O84" s="56" t="s">
        <v>586</v>
      </c>
    </row>
    <row r="85" spans="1:15" x14ac:dyDescent="0.25">
      <c r="A85" s="3" t="s">
        <v>4</v>
      </c>
      <c r="B85" s="3" t="s">
        <v>2</v>
      </c>
      <c r="C85" s="3" t="s">
        <v>320</v>
      </c>
      <c r="D85" s="3"/>
      <c r="E85" s="73">
        <v>9999999</v>
      </c>
      <c r="F85" s="58">
        <v>1105017</v>
      </c>
      <c r="G85" s="58" t="s">
        <v>975</v>
      </c>
      <c r="I85" s="3" t="s">
        <v>1</v>
      </c>
      <c r="J85" s="3" t="s">
        <v>2</v>
      </c>
      <c r="K85" s="3" t="s">
        <v>320</v>
      </c>
      <c r="L85" s="3"/>
      <c r="M85" s="72">
        <v>1107095</v>
      </c>
      <c r="N85" s="60">
        <v>1107095</v>
      </c>
      <c r="O85" s="56" t="s">
        <v>587</v>
      </c>
    </row>
    <row r="86" spans="1:15" x14ac:dyDescent="0.25">
      <c r="A86" s="3" t="s">
        <v>4</v>
      </c>
      <c r="B86" s="3" t="s">
        <v>2</v>
      </c>
      <c r="C86" s="3" t="s">
        <v>320</v>
      </c>
      <c r="D86" s="3"/>
      <c r="E86" s="73">
        <v>9999999</v>
      </c>
      <c r="F86" s="58">
        <v>1105018</v>
      </c>
      <c r="G86" s="58" t="s">
        <v>976</v>
      </c>
      <c r="I86" s="3" t="s">
        <v>1</v>
      </c>
      <c r="J86" s="3" t="s">
        <v>2</v>
      </c>
      <c r="K86" s="3" t="s">
        <v>320</v>
      </c>
      <c r="L86" s="3"/>
      <c r="M86" s="72">
        <v>1107096</v>
      </c>
      <c r="N86" s="60">
        <v>1107096</v>
      </c>
      <c r="O86" s="56" t="s">
        <v>588</v>
      </c>
    </row>
    <row r="87" spans="1:15" x14ac:dyDescent="0.25">
      <c r="A87" s="3" t="s">
        <v>4</v>
      </c>
      <c r="B87" s="3" t="s">
        <v>2</v>
      </c>
      <c r="C87" s="3" t="s">
        <v>320</v>
      </c>
      <c r="D87" s="3"/>
      <c r="E87" s="72">
        <v>1105019</v>
      </c>
      <c r="F87" s="58">
        <v>1105019</v>
      </c>
      <c r="G87" s="58" t="s">
        <v>553</v>
      </c>
      <c r="I87" s="3" t="s">
        <v>1</v>
      </c>
      <c r="J87" s="3" t="s">
        <v>2</v>
      </c>
      <c r="K87" s="3" t="s">
        <v>320</v>
      </c>
      <c r="L87" s="3"/>
      <c r="M87" s="73">
        <v>9999999</v>
      </c>
      <c r="N87" s="57">
        <v>1107097</v>
      </c>
      <c r="O87" s="172" t="s">
        <v>1227</v>
      </c>
    </row>
    <row r="88" spans="1:15" x14ac:dyDescent="0.25">
      <c r="A88" s="177">
        <v>0</v>
      </c>
      <c r="B88" s="3">
        <v>0</v>
      </c>
      <c r="C88" s="3">
        <v>0</v>
      </c>
      <c r="D88" s="3"/>
      <c r="E88" s="67">
        <v>1106000</v>
      </c>
      <c r="F88" s="82">
        <v>1106</v>
      </c>
      <c r="G88" s="82" t="s">
        <v>554</v>
      </c>
      <c r="I88" s="3" t="s">
        <v>1</v>
      </c>
      <c r="J88" s="3" t="s">
        <v>2</v>
      </c>
      <c r="K88" s="3" t="s">
        <v>320</v>
      </c>
      <c r="L88" s="3"/>
      <c r="M88" s="72">
        <v>1107099</v>
      </c>
      <c r="N88" s="57">
        <v>1107099</v>
      </c>
      <c r="O88" s="56" t="s">
        <v>590</v>
      </c>
    </row>
    <row r="89" spans="1:15" x14ac:dyDescent="0.25">
      <c r="A89" s="3" t="s">
        <v>4</v>
      </c>
      <c r="B89" s="3" t="s">
        <v>2</v>
      </c>
      <c r="C89" s="3" t="s">
        <v>320</v>
      </c>
      <c r="D89" s="3"/>
      <c r="E89" s="72">
        <v>1106001</v>
      </c>
      <c r="F89" s="58">
        <v>1106001</v>
      </c>
      <c r="G89" s="58" t="s">
        <v>555</v>
      </c>
      <c r="I89" s="3">
        <v>0</v>
      </c>
      <c r="J89" s="3">
        <v>0</v>
      </c>
      <c r="K89" s="3">
        <v>0</v>
      </c>
      <c r="L89" s="3"/>
      <c r="M89" s="67">
        <v>1108000</v>
      </c>
      <c r="N89" s="154">
        <v>1108</v>
      </c>
      <c r="O89" s="82" t="s">
        <v>591</v>
      </c>
    </row>
    <row r="90" spans="1:15" x14ac:dyDescent="0.25">
      <c r="A90" s="3" t="s">
        <v>4</v>
      </c>
      <c r="B90" s="3" t="s">
        <v>2</v>
      </c>
      <c r="C90" s="3" t="s">
        <v>320</v>
      </c>
      <c r="D90" s="3"/>
      <c r="E90" s="72">
        <v>1106003</v>
      </c>
      <c r="F90" s="58">
        <v>1106003</v>
      </c>
      <c r="G90" s="58" t="s">
        <v>556</v>
      </c>
      <c r="I90" s="3" t="s">
        <v>4</v>
      </c>
      <c r="J90" s="3" t="s">
        <v>2</v>
      </c>
      <c r="K90" s="3" t="s">
        <v>320</v>
      </c>
      <c r="L90" s="3"/>
      <c r="M90" s="72">
        <v>1108002</v>
      </c>
      <c r="N90" s="60">
        <v>1108002</v>
      </c>
      <c r="O90" s="56" t="s">
        <v>1228</v>
      </c>
    </row>
    <row r="91" spans="1:15" x14ac:dyDescent="0.25">
      <c r="A91" s="3" t="s">
        <v>4</v>
      </c>
      <c r="B91" s="3" t="s">
        <v>2</v>
      </c>
      <c r="C91" s="3" t="s">
        <v>320</v>
      </c>
      <c r="D91" s="3"/>
      <c r="E91" s="73">
        <v>9999999</v>
      </c>
      <c r="F91" s="56">
        <v>1106004</v>
      </c>
      <c r="G91" s="56" t="s">
        <v>557</v>
      </c>
      <c r="I91" s="3" t="s">
        <v>4</v>
      </c>
      <c r="J91" s="3" t="s">
        <v>2</v>
      </c>
      <c r="K91" s="3" t="s">
        <v>320</v>
      </c>
      <c r="L91" s="3"/>
      <c r="M91" s="72">
        <v>1108004</v>
      </c>
      <c r="N91" s="60">
        <v>1108004</v>
      </c>
      <c r="O91" s="56" t="s">
        <v>1229</v>
      </c>
    </row>
    <row r="92" spans="1:15" x14ac:dyDescent="0.25">
      <c r="A92" s="3" t="s">
        <v>4</v>
      </c>
      <c r="B92" s="3" t="s">
        <v>2</v>
      </c>
      <c r="C92" s="3" t="s">
        <v>320</v>
      </c>
      <c r="D92" s="3"/>
      <c r="E92" s="72">
        <v>1106005</v>
      </c>
      <c r="F92" s="58">
        <v>1106005</v>
      </c>
      <c r="G92" s="58" t="s">
        <v>558</v>
      </c>
      <c r="I92" s="3" t="s">
        <v>4</v>
      </c>
      <c r="J92" s="3" t="s">
        <v>2</v>
      </c>
      <c r="K92" s="3" t="s">
        <v>320</v>
      </c>
      <c r="L92" s="3"/>
      <c r="M92" s="73">
        <v>9999999</v>
      </c>
      <c r="N92" s="57">
        <v>1108006</v>
      </c>
      <c r="O92" s="172" t="s">
        <v>596</v>
      </c>
    </row>
    <row r="93" spans="1:15" x14ac:dyDescent="0.25">
      <c r="A93" s="3" t="s">
        <v>4</v>
      </c>
      <c r="B93" s="3" t="s">
        <v>2</v>
      </c>
      <c r="C93" s="3" t="s">
        <v>320</v>
      </c>
      <c r="D93" s="3"/>
      <c r="E93" s="72">
        <v>1106006</v>
      </c>
      <c r="F93" s="58">
        <v>1106006</v>
      </c>
      <c r="G93" s="58" t="s">
        <v>559</v>
      </c>
      <c r="I93" s="3" t="s">
        <v>4</v>
      </c>
      <c r="J93" s="3" t="s">
        <v>2</v>
      </c>
      <c r="K93" s="3" t="s">
        <v>320</v>
      </c>
      <c r="L93" s="3"/>
      <c r="M93" s="171">
        <v>9999999</v>
      </c>
      <c r="N93" s="57">
        <v>1108009</v>
      </c>
      <c r="O93" s="172" t="s">
        <v>1230</v>
      </c>
    </row>
    <row r="94" spans="1:15" x14ac:dyDescent="0.25">
      <c r="A94" s="3" t="s">
        <v>4</v>
      </c>
      <c r="B94" s="3" t="s">
        <v>2</v>
      </c>
      <c r="C94" s="3" t="s">
        <v>320</v>
      </c>
      <c r="D94" s="3"/>
      <c r="E94" s="72">
        <v>1106008</v>
      </c>
      <c r="F94" s="58">
        <v>1106008</v>
      </c>
      <c r="G94" s="58" t="s">
        <v>560</v>
      </c>
      <c r="I94" s="3" t="s">
        <v>4</v>
      </c>
      <c r="J94" s="3" t="s">
        <v>2</v>
      </c>
      <c r="K94" s="3" t="s">
        <v>320</v>
      </c>
      <c r="L94" s="3"/>
      <c r="M94" s="171">
        <v>9999999</v>
      </c>
      <c r="N94" s="57">
        <v>1108011</v>
      </c>
      <c r="O94" s="172" t="s">
        <v>1231</v>
      </c>
    </row>
    <row r="95" spans="1:15" x14ac:dyDescent="0.25">
      <c r="A95" s="3" t="s">
        <v>4</v>
      </c>
      <c r="B95" s="3" t="s">
        <v>2</v>
      </c>
      <c r="C95" s="3" t="s">
        <v>320</v>
      </c>
      <c r="D95" s="3"/>
      <c r="E95" s="73">
        <v>9999999</v>
      </c>
      <c r="F95" s="56">
        <v>1106011</v>
      </c>
      <c r="G95" s="56" t="s">
        <v>561</v>
      </c>
      <c r="I95" s="3" t="s">
        <v>4</v>
      </c>
      <c r="J95" s="3" t="s">
        <v>2</v>
      </c>
      <c r="K95" s="3" t="s">
        <v>320</v>
      </c>
      <c r="L95" s="3"/>
      <c r="M95" s="72">
        <v>1108012</v>
      </c>
      <c r="N95" s="60">
        <v>1108012</v>
      </c>
      <c r="O95" s="56" t="s">
        <v>1232</v>
      </c>
    </row>
    <row r="96" spans="1:15" x14ac:dyDescent="0.25">
      <c r="A96" s="3" t="s">
        <v>4</v>
      </c>
      <c r="B96" s="3" t="s">
        <v>2</v>
      </c>
      <c r="C96" s="3" t="s">
        <v>320</v>
      </c>
      <c r="D96" s="3"/>
      <c r="E96" s="73">
        <v>9999999</v>
      </c>
      <c r="F96" s="58">
        <v>1106012</v>
      </c>
      <c r="G96" s="58" t="s">
        <v>977</v>
      </c>
      <c r="I96" s="3" t="s">
        <v>4</v>
      </c>
      <c r="J96" s="3" t="s">
        <v>2</v>
      </c>
      <c r="K96" s="3" t="s">
        <v>320</v>
      </c>
      <c r="L96" s="3"/>
      <c r="M96" s="72">
        <v>1108013</v>
      </c>
      <c r="N96" s="60">
        <v>1108013</v>
      </c>
      <c r="O96" s="56" t="s">
        <v>598</v>
      </c>
    </row>
    <row r="97" spans="1:15" x14ac:dyDescent="0.25">
      <c r="A97" s="3" t="s">
        <v>4</v>
      </c>
      <c r="B97" s="3" t="s">
        <v>2</v>
      </c>
      <c r="C97" s="3" t="s">
        <v>320</v>
      </c>
      <c r="D97" s="3"/>
      <c r="E97" s="73">
        <v>9999999</v>
      </c>
      <c r="F97" s="58">
        <v>1106013</v>
      </c>
      <c r="G97" s="58" t="s">
        <v>978</v>
      </c>
      <c r="I97" s="3" t="s">
        <v>4</v>
      </c>
      <c r="J97" s="3" t="s">
        <v>2</v>
      </c>
      <c r="K97" s="3" t="s">
        <v>320</v>
      </c>
      <c r="L97" s="3"/>
      <c r="M97" s="72">
        <v>1108015</v>
      </c>
      <c r="N97" s="60">
        <v>1108015</v>
      </c>
      <c r="O97" s="56" t="s">
        <v>1233</v>
      </c>
    </row>
    <row r="98" spans="1:15" x14ac:dyDescent="0.25">
      <c r="A98" s="3" t="s">
        <v>4</v>
      </c>
      <c r="B98" s="3" t="s">
        <v>2</v>
      </c>
      <c r="C98" s="3" t="s">
        <v>320</v>
      </c>
      <c r="D98" s="3"/>
      <c r="E98" s="72">
        <v>1106015</v>
      </c>
      <c r="F98" s="58">
        <v>1106015</v>
      </c>
      <c r="G98" s="58" t="s">
        <v>562</v>
      </c>
      <c r="I98" s="3" t="s">
        <v>4</v>
      </c>
      <c r="J98" s="3" t="s">
        <v>2</v>
      </c>
      <c r="K98" s="3" t="s">
        <v>320</v>
      </c>
      <c r="L98" s="3"/>
      <c r="M98" s="72">
        <v>1108019</v>
      </c>
      <c r="N98" s="60">
        <v>1108019</v>
      </c>
      <c r="O98" s="56" t="s">
        <v>1234</v>
      </c>
    </row>
    <row r="99" spans="1:15" x14ac:dyDescent="0.25">
      <c r="A99" s="3" t="s">
        <v>4</v>
      </c>
      <c r="B99" s="3" t="s">
        <v>2</v>
      </c>
      <c r="C99" s="3" t="s">
        <v>320</v>
      </c>
      <c r="D99" s="3"/>
      <c r="E99" s="72">
        <v>1106017</v>
      </c>
      <c r="F99" s="58">
        <v>1106017</v>
      </c>
      <c r="G99" s="58" t="s">
        <v>563</v>
      </c>
      <c r="I99" s="3" t="s">
        <v>4</v>
      </c>
      <c r="J99" s="3" t="s">
        <v>2</v>
      </c>
      <c r="K99" s="3" t="s">
        <v>320</v>
      </c>
      <c r="L99" s="3"/>
      <c r="M99" s="73">
        <v>9999999</v>
      </c>
      <c r="N99" s="57">
        <v>1108025</v>
      </c>
      <c r="O99" s="172" t="s">
        <v>1235</v>
      </c>
    </row>
    <row r="100" spans="1:15" x14ac:dyDescent="0.25">
      <c r="A100" s="3" t="s">
        <v>4</v>
      </c>
      <c r="B100" s="3" t="s">
        <v>2</v>
      </c>
      <c r="C100" s="3" t="s">
        <v>320</v>
      </c>
      <c r="D100" s="3"/>
      <c r="E100" s="72">
        <v>1106018</v>
      </c>
      <c r="F100" s="58">
        <v>1106018</v>
      </c>
      <c r="G100" s="58" t="s">
        <v>564</v>
      </c>
      <c r="I100" s="3" t="s">
        <v>4</v>
      </c>
      <c r="J100" s="3" t="s">
        <v>2</v>
      </c>
      <c r="K100" s="3" t="s">
        <v>320</v>
      </c>
      <c r="L100" s="3"/>
      <c r="M100" s="73">
        <v>9999999</v>
      </c>
      <c r="N100" s="57">
        <v>1108029</v>
      </c>
      <c r="O100" s="172" t="s">
        <v>1236</v>
      </c>
    </row>
    <row r="101" spans="1:15" x14ac:dyDescent="0.25">
      <c r="A101" s="3" t="s">
        <v>4</v>
      </c>
      <c r="B101" s="3" t="s">
        <v>2</v>
      </c>
      <c r="C101" s="3" t="s">
        <v>320</v>
      </c>
      <c r="D101" s="3"/>
      <c r="E101" s="72">
        <v>1106019</v>
      </c>
      <c r="F101" s="58">
        <v>1106019</v>
      </c>
      <c r="G101" s="58" t="s">
        <v>565</v>
      </c>
      <c r="I101" s="3" t="s">
        <v>4</v>
      </c>
      <c r="J101" s="3" t="s">
        <v>2</v>
      </c>
      <c r="K101" s="3" t="s">
        <v>320</v>
      </c>
      <c r="L101" s="3"/>
      <c r="M101" s="73">
        <v>9999999</v>
      </c>
      <c r="N101" s="57">
        <v>1108031</v>
      </c>
      <c r="O101" s="172" t="s">
        <v>1237</v>
      </c>
    </row>
    <row r="102" spans="1:15" x14ac:dyDescent="0.25">
      <c r="A102" s="3" t="s">
        <v>4</v>
      </c>
      <c r="B102" s="3" t="s">
        <v>2</v>
      </c>
      <c r="C102" s="3" t="s">
        <v>320</v>
      </c>
      <c r="D102" s="3"/>
      <c r="E102" s="72">
        <v>1106020</v>
      </c>
      <c r="F102" s="58">
        <v>1106020</v>
      </c>
      <c r="G102" s="58" t="s">
        <v>566</v>
      </c>
      <c r="I102" s="3" t="s">
        <v>4</v>
      </c>
      <c r="J102" s="3" t="s">
        <v>2</v>
      </c>
      <c r="K102" s="3" t="s">
        <v>320</v>
      </c>
      <c r="L102" s="3"/>
      <c r="M102" s="76">
        <v>1108032</v>
      </c>
      <c r="N102" s="60">
        <v>1108032</v>
      </c>
      <c r="O102" s="56" t="s">
        <v>1238</v>
      </c>
    </row>
    <row r="103" spans="1:15" x14ac:dyDescent="0.25">
      <c r="A103" s="3" t="s">
        <v>4</v>
      </c>
      <c r="B103" s="3" t="s">
        <v>2</v>
      </c>
      <c r="C103" s="3" t="s">
        <v>320</v>
      </c>
      <c r="D103" s="3"/>
      <c r="E103" s="72">
        <v>1106021</v>
      </c>
      <c r="F103" s="58">
        <v>1106021</v>
      </c>
      <c r="G103" s="58" t="s">
        <v>567</v>
      </c>
      <c r="I103" s="3" t="s">
        <v>4</v>
      </c>
      <c r="J103" s="3" t="s">
        <v>2</v>
      </c>
      <c r="K103" s="3" t="s">
        <v>320</v>
      </c>
      <c r="L103" s="3"/>
      <c r="M103" s="171">
        <v>9999999</v>
      </c>
      <c r="N103" s="57">
        <v>1108033</v>
      </c>
      <c r="O103" s="56" t="s">
        <v>1239</v>
      </c>
    </row>
    <row r="104" spans="1:15" x14ac:dyDescent="0.25">
      <c r="A104" s="3" t="s">
        <v>4</v>
      </c>
      <c r="B104" s="3" t="s">
        <v>2</v>
      </c>
      <c r="C104" s="3" t="s">
        <v>320</v>
      </c>
      <c r="D104" s="3"/>
      <c r="E104" s="73">
        <v>9999999</v>
      </c>
      <c r="F104" s="58">
        <v>1106022</v>
      </c>
      <c r="G104" s="58" t="s">
        <v>979</v>
      </c>
      <c r="I104" s="3" t="s">
        <v>4</v>
      </c>
      <c r="J104" s="3" t="s">
        <v>2</v>
      </c>
      <c r="K104" s="3" t="s">
        <v>320</v>
      </c>
      <c r="L104" s="3"/>
      <c r="M104" s="72">
        <v>1108038</v>
      </c>
      <c r="N104" s="60">
        <v>1108038</v>
      </c>
      <c r="O104" s="56" t="s">
        <v>1240</v>
      </c>
    </row>
    <row r="105" spans="1:15" x14ac:dyDescent="0.25">
      <c r="A105" s="3" t="s">
        <v>4</v>
      </c>
      <c r="B105" s="3" t="s">
        <v>2</v>
      </c>
      <c r="C105" s="3" t="s">
        <v>320</v>
      </c>
      <c r="D105" s="3"/>
      <c r="E105" s="72">
        <v>1106023</v>
      </c>
      <c r="F105" s="58">
        <v>1106023</v>
      </c>
      <c r="G105" s="58" t="s">
        <v>568</v>
      </c>
      <c r="I105" s="3" t="s">
        <v>4</v>
      </c>
      <c r="J105" s="3" t="s">
        <v>2</v>
      </c>
      <c r="K105" s="3" t="s">
        <v>320</v>
      </c>
      <c r="L105" s="3"/>
      <c r="M105" s="72">
        <v>1108045</v>
      </c>
      <c r="N105" s="60">
        <v>1108045</v>
      </c>
      <c r="O105" s="56" t="s">
        <v>607</v>
      </c>
    </row>
    <row r="106" spans="1:15" x14ac:dyDescent="0.25">
      <c r="A106" s="3" t="s">
        <v>4</v>
      </c>
      <c r="B106" s="3" t="s">
        <v>2</v>
      </c>
      <c r="C106" s="3" t="s">
        <v>320</v>
      </c>
      <c r="D106" s="3"/>
      <c r="E106" s="73">
        <v>9999999</v>
      </c>
      <c r="F106" s="58">
        <v>1106024</v>
      </c>
      <c r="G106" s="58" t="s">
        <v>980</v>
      </c>
      <c r="I106" s="3" t="s">
        <v>4</v>
      </c>
      <c r="J106" s="3" t="s">
        <v>2</v>
      </c>
      <c r="K106" s="3" t="s">
        <v>320</v>
      </c>
      <c r="L106" s="3"/>
      <c r="M106" s="73">
        <v>9999999</v>
      </c>
      <c r="N106" s="57">
        <v>1108053</v>
      </c>
      <c r="O106" s="172" t="s">
        <v>1241</v>
      </c>
    </row>
    <row r="107" spans="1:15" x14ac:dyDescent="0.25">
      <c r="A107" s="3" t="s">
        <v>4</v>
      </c>
      <c r="B107" s="3" t="s">
        <v>2</v>
      </c>
      <c r="C107" s="3" t="s">
        <v>320</v>
      </c>
      <c r="D107" s="3"/>
      <c r="E107" s="73">
        <v>9999999</v>
      </c>
      <c r="F107" s="58">
        <v>1106026</v>
      </c>
      <c r="G107" s="58" t="s">
        <v>981</v>
      </c>
      <c r="I107" s="3" t="s">
        <v>4</v>
      </c>
      <c r="J107" s="3" t="s">
        <v>2</v>
      </c>
      <c r="K107" s="3" t="s">
        <v>320</v>
      </c>
      <c r="L107" s="3"/>
      <c r="M107" s="171">
        <v>9999999</v>
      </c>
      <c r="N107" s="57">
        <v>1108076</v>
      </c>
      <c r="O107" s="56" t="s">
        <v>1242</v>
      </c>
    </row>
    <row r="108" spans="1:15" x14ac:dyDescent="0.25">
      <c r="A108" s="3" t="s">
        <v>4</v>
      </c>
      <c r="B108" s="3" t="s">
        <v>2</v>
      </c>
      <c r="C108" s="3" t="s">
        <v>320</v>
      </c>
      <c r="D108" s="3"/>
      <c r="E108" s="72">
        <v>1106027</v>
      </c>
      <c r="F108" s="58">
        <v>1106027</v>
      </c>
      <c r="G108" s="58" t="s">
        <v>569</v>
      </c>
      <c r="I108" s="3" t="s">
        <v>4</v>
      </c>
      <c r="J108" s="3" t="s">
        <v>2</v>
      </c>
      <c r="K108" s="3" t="s">
        <v>320</v>
      </c>
      <c r="L108" s="3"/>
      <c r="M108" s="72">
        <v>1108088</v>
      </c>
      <c r="N108" s="60">
        <v>1108088</v>
      </c>
      <c r="O108" s="56" t="s">
        <v>1243</v>
      </c>
    </row>
    <row r="109" spans="1:15" x14ac:dyDescent="0.25">
      <c r="A109" s="3" t="s">
        <v>4</v>
      </c>
      <c r="B109" s="3" t="s">
        <v>2</v>
      </c>
      <c r="C109" s="3" t="s">
        <v>320</v>
      </c>
      <c r="D109" s="3"/>
      <c r="E109" s="72">
        <v>1106028</v>
      </c>
      <c r="F109" s="58">
        <v>1106028</v>
      </c>
      <c r="G109" s="58" t="s">
        <v>570</v>
      </c>
      <c r="I109" s="3">
        <v>0</v>
      </c>
      <c r="J109" s="3">
        <v>0</v>
      </c>
      <c r="K109" s="3">
        <v>0</v>
      </c>
      <c r="L109" s="3"/>
      <c r="M109" s="67">
        <v>1109000</v>
      </c>
      <c r="N109" s="154">
        <v>1109</v>
      </c>
      <c r="O109" s="82" t="s">
        <v>1244</v>
      </c>
    </row>
    <row r="110" spans="1:15" x14ac:dyDescent="0.25">
      <c r="A110" s="3" t="s">
        <v>4</v>
      </c>
      <c r="B110" s="3" t="s">
        <v>2</v>
      </c>
      <c r="C110" s="3" t="s">
        <v>320</v>
      </c>
      <c r="D110" s="3"/>
      <c r="E110" s="73">
        <v>9999999</v>
      </c>
      <c r="F110" s="58">
        <v>1106034</v>
      </c>
      <c r="G110" s="58" t="s">
        <v>982</v>
      </c>
      <c r="I110" s="3" t="s">
        <v>1</v>
      </c>
      <c r="J110" s="3" t="s">
        <v>2</v>
      </c>
      <c r="K110" s="3" t="s">
        <v>320</v>
      </c>
      <c r="L110" s="3"/>
      <c r="M110" s="72">
        <v>1109002</v>
      </c>
      <c r="N110" s="60">
        <v>1109002</v>
      </c>
      <c r="O110" s="56" t="s">
        <v>616</v>
      </c>
    </row>
    <row r="111" spans="1:15" x14ac:dyDescent="0.25">
      <c r="A111" s="3" t="s">
        <v>4</v>
      </c>
      <c r="B111" s="3" t="s">
        <v>2</v>
      </c>
      <c r="C111" s="3" t="s">
        <v>320</v>
      </c>
      <c r="D111" s="3"/>
      <c r="E111" s="72">
        <v>1106039</v>
      </c>
      <c r="F111" s="58">
        <v>1106039</v>
      </c>
      <c r="G111" s="58" t="s">
        <v>571</v>
      </c>
      <c r="I111" s="3" t="s">
        <v>1</v>
      </c>
      <c r="J111" s="3" t="s">
        <v>2</v>
      </c>
      <c r="K111" s="3" t="s">
        <v>320</v>
      </c>
      <c r="L111" s="3"/>
      <c r="M111" s="72">
        <v>1109007</v>
      </c>
      <c r="N111" s="60">
        <v>1109007</v>
      </c>
      <c r="O111" s="56" t="s">
        <v>1245</v>
      </c>
    </row>
    <row r="112" spans="1:15" x14ac:dyDescent="0.25">
      <c r="A112" s="3" t="s">
        <v>4</v>
      </c>
      <c r="B112" s="3" t="s">
        <v>2</v>
      </c>
      <c r="C112" s="3" t="s">
        <v>320</v>
      </c>
      <c r="D112" s="3"/>
      <c r="E112" s="73">
        <v>9999999</v>
      </c>
      <c r="F112" s="56">
        <v>1106051</v>
      </c>
      <c r="G112" s="56" t="s">
        <v>572</v>
      </c>
      <c r="I112" s="3" t="s">
        <v>1</v>
      </c>
      <c r="J112" s="3" t="s">
        <v>2</v>
      </c>
      <c r="K112" s="3" t="s">
        <v>320</v>
      </c>
      <c r="L112" s="3"/>
      <c r="M112" s="72">
        <v>1109008</v>
      </c>
      <c r="N112" s="60">
        <v>1109008</v>
      </c>
      <c r="O112" s="56" t="s">
        <v>618</v>
      </c>
    </row>
    <row r="113" spans="1:15" x14ac:dyDescent="0.25">
      <c r="A113" s="3" t="s">
        <v>4</v>
      </c>
      <c r="B113" s="3" t="s">
        <v>2</v>
      </c>
      <c r="C113" s="3" t="s">
        <v>320</v>
      </c>
      <c r="D113" s="3"/>
      <c r="E113" s="73">
        <v>9999999</v>
      </c>
      <c r="F113" s="58">
        <v>1106097</v>
      </c>
      <c r="G113" s="58" t="s">
        <v>983</v>
      </c>
      <c r="I113" s="3" t="s">
        <v>1</v>
      </c>
      <c r="J113" s="3" t="s">
        <v>2</v>
      </c>
      <c r="K113" s="3" t="s">
        <v>320</v>
      </c>
      <c r="L113" s="3"/>
      <c r="M113" s="72">
        <v>1109010</v>
      </c>
      <c r="N113" s="60">
        <v>1109010</v>
      </c>
      <c r="O113" s="56" t="s">
        <v>619</v>
      </c>
    </row>
    <row r="114" spans="1:15" x14ac:dyDescent="0.25">
      <c r="A114" s="177">
        <v>0</v>
      </c>
      <c r="B114" s="3">
        <v>0</v>
      </c>
      <c r="C114" s="3">
        <v>0</v>
      </c>
      <c r="D114" s="3"/>
      <c r="E114" s="67">
        <v>1107000</v>
      </c>
      <c r="F114" s="82">
        <v>1107</v>
      </c>
      <c r="G114" s="82" t="s">
        <v>574</v>
      </c>
      <c r="I114" s="3" t="s">
        <v>1</v>
      </c>
      <c r="J114" s="3" t="s">
        <v>2</v>
      </c>
      <c r="K114" s="3" t="s">
        <v>320</v>
      </c>
      <c r="L114" s="3"/>
      <c r="M114" s="171">
        <v>9999999</v>
      </c>
      <c r="N114" s="57">
        <v>1109023</v>
      </c>
      <c r="O114" s="56" t="s">
        <v>1005</v>
      </c>
    </row>
    <row r="115" spans="1:15" x14ac:dyDescent="0.25">
      <c r="A115" s="3" t="s">
        <v>1</v>
      </c>
      <c r="B115" s="3" t="s">
        <v>2</v>
      </c>
      <c r="C115" s="3" t="s">
        <v>320</v>
      </c>
      <c r="D115" s="3"/>
      <c r="E115" s="73">
        <v>9999999</v>
      </c>
      <c r="F115" s="58">
        <v>1107008</v>
      </c>
      <c r="G115" s="58" t="s">
        <v>984</v>
      </c>
      <c r="I115" s="3" t="s">
        <v>1</v>
      </c>
      <c r="J115" s="3" t="s">
        <v>2</v>
      </c>
      <c r="K115" s="3" t="s">
        <v>320</v>
      </c>
      <c r="L115" s="3"/>
      <c r="M115" s="72">
        <v>1109056</v>
      </c>
      <c r="N115" s="60">
        <v>1109056</v>
      </c>
      <c r="O115" s="56" t="s">
        <v>1246</v>
      </c>
    </row>
    <row r="116" spans="1:15" x14ac:dyDescent="0.25">
      <c r="A116" s="3" t="s">
        <v>1</v>
      </c>
      <c r="B116" s="3" t="s">
        <v>2</v>
      </c>
      <c r="C116" s="3" t="s">
        <v>320</v>
      </c>
      <c r="D116" s="3"/>
      <c r="E116" s="72">
        <v>1107009</v>
      </c>
      <c r="F116" s="58">
        <v>1107009</v>
      </c>
      <c r="G116" s="58" t="s">
        <v>575</v>
      </c>
      <c r="I116" s="3" t="s">
        <v>1</v>
      </c>
      <c r="J116" s="3" t="s">
        <v>2</v>
      </c>
      <c r="K116" s="3" t="s">
        <v>320</v>
      </c>
      <c r="L116" s="3"/>
      <c r="M116" s="72">
        <v>1109088</v>
      </c>
      <c r="N116" s="60">
        <v>1109088</v>
      </c>
      <c r="O116" s="56" t="s">
        <v>1247</v>
      </c>
    </row>
    <row r="117" spans="1:15" x14ac:dyDescent="0.25">
      <c r="A117" s="3" t="s">
        <v>1</v>
      </c>
      <c r="B117" s="3" t="s">
        <v>2</v>
      </c>
      <c r="C117" s="3" t="s">
        <v>320</v>
      </c>
      <c r="D117" s="3"/>
      <c r="E117" s="72">
        <v>1107018</v>
      </c>
      <c r="F117" s="58">
        <v>1107018</v>
      </c>
      <c r="G117" s="58" t="s">
        <v>576</v>
      </c>
      <c r="I117" s="3">
        <v>0</v>
      </c>
      <c r="J117" s="3">
        <v>0</v>
      </c>
      <c r="K117" s="3">
        <v>0</v>
      </c>
      <c r="L117" s="3"/>
      <c r="M117" s="67">
        <v>1110000</v>
      </c>
      <c r="N117" s="154">
        <v>1110</v>
      </c>
      <c r="O117" s="82" t="s">
        <v>1248</v>
      </c>
    </row>
    <row r="118" spans="1:15" x14ac:dyDescent="0.25">
      <c r="A118" s="3" t="s">
        <v>1</v>
      </c>
      <c r="B118" s="3" t="s">
        <v>2</v>
      </c>
      <c r="C118" s="3" t="s">
        <v>320</v>
      </c>
      <c r="D118" s="3"/>
      <c r="E118" s="73">
        <v>9999999</v>
      </c>
      <c r="F118" s="56">
        <v>1107031</v>
      </c>
      <c r="G118" s="56" t="s">
        <v>577</v>
      </c>
      <c r="I118" s="3" t="s">
        <v>1</v>
      </c>
      <c r="J118" s="3" t="s">
        <v>2</v>
      </c>
      <c r="K118" s="3" t="s">
        <v>320</v>
      </c>
      <c r="L118" s="3"/>
      <c r="M118" s="72">
        <v>1110009</v>
      </c>
      <c r="N118" s="60">
        <v>1110009</v>
      </c>
      <c r="O118" s="56" t="s">
        <v>1249</v>
      </c>
    </row>
    <row r="119" spans="1:15" x14ac:dyDescent="0.25">
      <c r="A119" s="3" t="s">
        <v>1</v>
      </c>
      <c r="B119" s="3" t="s">
        <v>2</v>
      </c>
      <c r="C119" s="3" t="s">
        <v>320</v>
      </c>
      <c r="D119" s="3"/>
      <c r="E119" s="73">
        <v>9999999</v>
      </c>
      <c r="F119" s="58">
        <v>1107081</v>
      </c>
      <c r="G119" s="58" t="s">
        <v>985</v>
      </c>
      <c r="I119" s="3" t="s">
        <v>1</v>
      </c>
      <c r="J119" s="3" t="s">
        <v>2</v>
      </c>
      <c r="K119" s="3" t="s">
        <v>320</v>
      </c>
      <c r="L119" s="3"/>
      <c r="M119" s="72">
        <v>1110010</v>
      </c>
      <c r="N119" s="57">
        <v>1110010</v>
      </c>
      <c r="O119" s="172" t="s">
        <v>626</v>
      </c>
    </row>
    <row r="120" spans="1:15" x14ac:dyDescent="0.25">
      <c r="A120" s="3" t="s">
        <v>1</v>
      </c>
      <c r="B120" s="3" t="s">
        <v>2</v>
      </c>
      <c r="C120" s="3" t="s">
        <v>320</v>
      </c>
      <c r="D120" s="3"/>
      <c r="E120" s="72">
        <v>1107084</v>
      </c>
      <c r="F120" s="58">
        <v>1107084</v>
      </c>
      <c r="G120" s="58" t="s">
        <v>578</v>
      </c>
      <c r="I120" s="3" t="s">
        <v>4</v>
      </c>
      <c r="J120" s="3" t="s">
        <v>2</v>
      </c>
      <c r="K120" s="3" t="s">
        <v>320</v>
      </c>
      <c r="L120" s="3"/>
      <c r="M120" s="72">
        <v>1110044</v>
      </c>
      <c r="N120" s="60">
        <v>1110044</v>
      </c>
      <c r="O120" s="56" t="s">
        <v>1250</v>
      </c>
    </row>
    <row r="121" spans="1:15" x14ac:dyDescent="0.25">
      <c r="A121" s="3" t="s">
        <v>1</v>
      </c>
      <c r="B121" s="3" t="s">
        <v>2</v>
      </c>
      <c r="C121" s="3" t="s">
        <v>320</v>
      </c>
      <c r="D121" s="3"/>
      <c r="E121" s="72">
        <v>1107085</v>
      </c>
      <c r="F121" s="58">
        <v>1107085</v>
      </c>
      <c r="G121" s="58" t="s">
        <v>579</v>
      </c>
      <c r="I121" s="3">
        <v>0</v>
      </c>
      <c r="J121" s="3">
        <v>0</v>
      </c>
      <c r="K121" s="3">
        <v>0</v>
      </c>
      <c r="L121" s="3"/>
      <c r="M121" s="67">
        <v>1111000</v>
      </c>
      <c r="N121" s="154">
        <v>1111</v>
      </c>
      <c r="O121" s="82" t="s">
        <v>1251</v>
      </c>
    </row>
    <row r="122" spans="1:15" x14ac:dyDescent="0.25">
      <c r="A122" s="3" t="s">
        <v>1</v>
      </c>
      <c r="B122" s="3" t="s">
        <v>2</v>
      </c>
      <c r="C122" s="3" t="s">
        <v>320</v>
      </c>
      <c r="D122" s="3"/>
      <c r="E122" s="72">
        <v>1107087</v>
      </c>
      <c r="F122" s="58">
        <v>1107087</v>
      </c>
      <c r="G122" s="58" t="s">
        <v>580</v>
      </c>
      <c r="I122" s="3" t="s">
        <v>1</v>
      </c>
      <c r="J122" s="3" t="s">
        <v>2</v>
      </c>
      <c r="K122" s="3" t="s">
        <v>320</v>
      </c>
      <c r="L122" s="3"/>
      <c r="M122" s="72">
        <v>1111004</v>
      </c>
      <c r="N122" s="60">
        <v>1111004</v>
      </c>
      <c r="O122" s="56" t="s">
        <v>1252</v>
      </c>
    </row>
    <row r="123" spans="1:15" x14ac:dyDescent="0.25">
      <c r="A123" s="3" t="s">
        <v>1</v>
      </c>
      <c r="B123" s="3" t="s">
        <v>2</v>
      </c>
      <c r="C123" s="3" t="s">
        <v>320</v>
      </c>
      <c r="D123" s="3"/>
      <c r="E123" s="72">
        <v>1107088</v>
      </c>
      <c r="F123" s="58">
        <v>1107088</v>
      </c>
      <c r="G123" s="58" t="s">
        <v>581</v>
      </c>
      <c r="I123" s="3" t="s">
        <v>1</v>
      </c>
      <c r="J123" s="3" t="s">
        <v>2</v>
      </c>
      <c r="K123" s="3" t="s">
        <v>320</v>
      </c>
      <c r="L123" s="3"/>
      <c r="M123" s="72">
        <v>1111008</v>
      </c>
      <c r="N123" s="60">
        <v>1111008</v>
      </c>
      <c r="O123" s="56" t="s">
        <v>1253</v>
      </c>
    </row>
    <row r="124" spans="1:15" x14ac:dyDescent="0.25">
      <c r="A124" s="3" t="s">
        <v>1</v>
      </c>
      <c r="B124" s="3" t="s">
        <v>2</v>
      </c>
      <c r="C124" s="3" t="s">
        <v>320</v>
      </c>
      <c r="D124" s="3"/>
      <c r="E124" s="72">
        <v>1107089</v>
      </c>
      <c r="F124" s="58">
        <v>1107089</v>
      </c>
      <c r="G124" s="58" t="s">
        <v>582</v>
      </c>
      <c r="I124" s="3" t="s">
        <v>1</v>
      </c>
      <c r="J124" s="3" t="s">
        <v>2</v>
      </c>
      <c r="K124" s="3" t="s">
        <v>320</v>
      </c>
      <c r="L124" s="3"/>
      <c r="M124" s="72">
        <v>1111009</v>
      </c>
      <c r="N124" s="60">
        <v>1111009</v>
      </c>
      <c r="O124" s="56" t="s">
        <v>1254</v>
      </c>
    </row>
    <row r="125" spans="1:15" x14ac:dyDescent="0.25">
      <c r="A125" s="3" t="s">
        <v>1</v>
      </c>
      <c r="B125" s="3" t="s">
        <v>2</v>
      </c>
      <c r="C125" s="3" t="s">
        <v>320</v>
      </c>
      <c r="D125" s="3"/>
      <c r="E125" s="72">
        <v>1107090</v>
      </c>
      <c r="F125" s="58">
        <v>1107090</v>
      </c>
      <c r="G125" s="58" t="s">
        <v>583</v>
      </c>
      <c r="I125" s="3" t="s">
        <v>1</v>
      </c>
      <c r="J125" s="3" t="s">
        <v>2</v>
      </c>
      <c r="K125" s="3" t="s">
        <v>320</v>
      </c>
      <c r="L125" s="3"/>
      <c r="M125" s="72">
        <v>1111011</v>
      </c>
      <c r="N125" s="57">
        <v>1111011</v>
      </c>
      <c r="O125" s="172" t="s">
        <v>632</v>
      </c>
    </row>
    <row r="126" spans="1:15" x14ac:dyDescent="0.25">
      <c r="A126" s="3" t="s">
        <v>1</v>
      </c>
      <c r="B126" s="3" t="s">
        <v>2</v>
      </c>
      <c r="C126" s="3" t="s">
        <v>320</v>
      </c>
      <c r="D126" s="3"/>
      <c r="E126" s="72">
        <v>1107091</v>
      </c>
      <c r="F126" s="58">
        <v>1107091</v>
      </c>
      <c r="G126" s="58" t="s">
        <v>986</v>
      </c>
      <c r="I126" s="3" t="s">
        <v>1</v>
      </c>
      <c r="J126" s="3" t="s">
        <v>2</v>
      </c>
      <c r="K126" s="3" t="s">
        <v>320</v>
      </c>
      <c r="L126" s="3"/>
      <c r="M126" s="72">
        <v>1111012</v>
      </c>
      <c r="N126" s="60">
        <v>1111012</v>
      </c>
      <c r="O126" s="56" t="s">
        <v>1255</v>
      </c>
    </row>
    <row r="127" spans="1:15" x14ac:dyDescent="0.25">
      <c r="A127" s="3" t="s">
        <v>1</v>
      </c>
      <c r="B127" s="3" t="s">
        <v>2</v>
      </c>
      <c r="C127" s="3" t="s">
        <v>320</v>
      </c>
      <c r="D127" s="3"/>
      <c r="E127" s="72">
        <v>1107093</v>
      </c>
      <c r="F127" s="58">
        <v>1107093</v>
      </c>
      <c r="G127" s="58" t="s">
        <v>585</v>
      </c>
      <c r="I127" s="3" t="s">
        <v>1</v>
      </c>
      <c r="J127" s="3" t="s">
        <v>2</v>
      </c>
      <c r="K127" s="3" t="s">
        <v>320</v>
      </c>
      <c r="L127" s="3"/>
      <c r="M127" s="72">
        <v>1111019</v>
      </c>
      <c r="N127" s="60">
        <v>1111019</v>
      </c>
      <c r="O127" s="56" t="s">
        <v>1015</v>
      </c>
    </row>
    <row r="128" spans="1:15" x14ac:dyDescent="0.25">
      <c r="A128" s="3" t="s">
        <v>1</v>
      </c>
      <c r="B128" s="3" t="s">
        <v>2</v>
      </c>
      <c r="C128" s="3" t="s">
        <v>320</v>
      </c>
      <c r="D128" s="3"/>
      <c r="E128" s="72">
        <v>1107094</v>
      </c>
      <c r="F128" s="58">
        <v>1107094</v>
      </c>
      <c r="G128" s="58" t="s">
        <v>586</v>
      </c>
      <c r="I128" s="3" t="s">
        <v>1</v>
      </c>
      <c r="J128" s="3" t="s">
        <v>2</v>
      </c>
      <c r="K128" s="3" t="s">
        <v>320</v>
      </c>
      <c r="L128" s="3"/>
      <c r="M128" s="72">
        <v>1111031</v>
      </c>
      <c r="N128" s="60">
        <v>1111031</v>
      </c>
      <c r="O128" s="56" t="s">
        <v>635</v>
      </c>
    </row>
    <row r="129" spans="1:15" x14ac:dyDescent="0.25">
      <c r="A129" s="3" t="s">
        <v>1</v>
      </c>
      <c r="B129" s="3" t="s">
        <v>2</v>
      </c>
      <c r="C129" s="3" t="s">
        <v>320</v>
      </c>
      <c r="D129" s="3"/>
      <c r="E129" s="72">
        <v>1107095</v>
      </c>
      <c r="F129" s="58">
        <v>1107095</v>
      </c>
      <c r="G129" s="58" t="s">
        <v>587</v>
      </c>
      <c r="I129" s="3" t="s">
        <v>1</v>
      </c>
      <c r="J129" s="3" t="s">
        <v>2</v>
      </c>
      <c r="K129" s="3" t="s">
        <v>320</v>
      </c>
      <c r="L129" s="3"/>
      <c r="M129" s="170">
        <v>9999999</v>
      </c>
      <c r="N129" s="56">
        <v>1111038</v>
      </c>
      <c r="O129" s="56" t="s">
        <v>1256</v>
      </c>
    </row>
    <row r="130" spans="1:15" x14ac:dyDescent="0.25">
      <c r="A130" s="3" t="s">
        <v>1</v>
      </c>
      <c r="B130" s="3" t="s">
        <v>2</v>
      </c>
      <c r="C130" s="3" t="s">
        <v>320</v>
      </c>
      <c r="D130" s="3"/>
      <c r="E130" s="72">
        <v>1107096</v>
      </c>
      <c r="F130" s="58">
        <v>1107096</v>
      </c>
      <c r="G130" s="58" t="s">
        <v>588</v>
      </c>
      <c r="I130" s="3" t="s">
        <v>1</v>
      </c>
      <c r="J130" s="3" t="s">
        <v>2</v>
      </c>
      <c r="K130" s="3" t="s">
        <v>320</v>
      </c>
      <c r="L130" s="3"/>
      <c r="M130" s="170">
        <v>9999999</v>
      </c>
      <c r="N130" s="56">
        <v>1111051</v>
      </c>
      <c r="O130" s="56" t="s">
        <v>1257</v>
      </c>
    </row>
    <row r="131" spans="1:15" x14ac:dyDescent="0.25">
      <c r="A131" s="3" t="s">
        <v>1</v>
      </c>
      <c r="B131" s="3" t="s">
        <v>2</v>
      </c>
      <c r="C131" s="3" t="s">
        <v>320</v>
      </c>
      <c r="D131" s="3"/>
      <c r="E131" s="72">
        <v>1107099</v>
      </c>
      <c r="F131" s="58">
        <v>1107099</v>
      </c>
      <c r="G131" s="58" t="s">
        <v>590</v>
      </c>
      <c r="I131" s="3">
        <v>0</v>
      </c>
      <c r="J131" s="3">
        <v>0</v>
      </c>
      <c r="K131" s="3">
        <v>0</v>
      </c>
      <c r="L131" s="3"/>
      <c r="M131" s="67">
        <v>1112000</v>
      </c>
      <c r="N131" s="154">
        <v>1112</v>
      </c>
      <c r="O131" s="82" t="s">
        <v>636</v>
      </c>
    </row>
    <row r="132" spans="1:15" x14ac:dyDescent="0.25">
      <c r="A132" s="177">
        <v>0</v>
      </c>
      <c r="B132" s="3">
        <v>0</v>
      </c>
      <c r="C132" s="3">
        <v>0</v>
      </c>
      <c r="D132" s="3"/>
      <c r="E132" s="67">
        <v>1108000</v>
      </c>
      <c r="F132" s="82">
        <v>1108</v>
      </c>
      <c r="G132" s="82" t="s">
        <v>591</v>
      </c>
      <c r="I132" s="3" t="s">
        <v>1</v>
      </c>
      <c r="J132" s="3" t="s">
        <v>2</v>
      </c>
      <c r="K132" s="3" t="s">
        <v>320</v>
      </c>
      <c r="L132" s="3"/>
      <c r="M132" s="72">
        <v>1112003</v>
      </c>
      <c r="N132" s="60">
        <v>1112003</v>
      </c>
      <c r="O132" s="56" t="s">
        <v>637</v>
      </c>
    </row>
    <row r="133" spans="1:15" x14ac:dyDescent="0.25">
      <c r="A133" s="3" t="s">
        <v>4</v>
      </c>
      <c r="B133" s="3" t="s">
        <v>2</v>
      </c>
      <c r="C133" s="3" t="s">
        <v>320</v>
      </c>
      <c r="D133" s="3"/>
      <c r="E133" s="73">
        <v>9999999</v>
      </c>
      <c r="F133" s="58">
        <v>1108001</v>
      </c>
      <c r="G133" s="58" t="s">
        <v>987</v>
      </c>
      <c r="I133" s="3" t="s">
        <v>1</v>
      </c>
      <c r="J133" s="3" t="s">
        <v>2</v>
      </c>
      <c r="K133" s="3" t="s">
        <v>320</v>
      </c>
      <c r="L133" s="3"/>
      <c r="M133" s="72">
        <v>1112015</v>
      </c>
      <c r="N133" s="60">
        <v>1112015</v>
      </c>
      <c r="O133" s="56" t="s">
        <v>1258</v>
      </c>
    </row>
    <row r="134" spans="1:15" x14ac:dyDescent="0.25">
      <c r="A134" s="3" t="s">
        <v>4</v>
      </c>
      <c r="B134" s="3" t="s">
        <v>2</v>
      </c>
      <c r="C134" s="3" t="s">
        <v>320</v>
      </c>
      <c r="D134" s="3"/>
      <c r="E134" s="72">
        <v>1108002</v>
      </c>
      <c r="F134" s="58">
        <v>1108002</v>
      </c>
      <c r="G134" s="58" t="s">
        <v>592</v>
      </c>
      <c r="I134" s="3" t="s">
        <v>1</v>
      </c>
      <c r="J134" s="3" t="s">
        <v>2</v>
      </c>
      <c r="K134" s="3" t="s">
        <v>320</v>
      </c>
      <c r="L134" s="3"/>
      <c r="M134" s="72">
        <v>1112017</v>
      </c>
      <c r="N134" s="60">
        <v>1112017</v>
      </c>
      <c r="O134" s="56" t="s">
        <v>1259</v>
      </c>
    </row>
    <row r="135" spans="1:15" x14ac:dyDescent="0.25">
      <c r="A135" s="3" t="s">
        <v>4</v>
      </c>
      <c r="B135" s="3" t="s">
        <v>2</v>
      </c>
      <c r="C135" s="3" t="s">
        <v>320</v>
      </c>
      <c r="D135" s="3"/>
      <c r="E135" s="72">
        <v>1108004</v>
      </c>
      <c r="F135" s="58">
        <v>1108004</v>
      </c>
      <c r="G135" s="58" t="s">
        <v>594</v>
      </c>
      <c r="I135" s="3" t="s">
        <v>1</v>
      </c>
      <c r="J135" s="3" t="s">
        <v>2</v>
      </c>
      <c r="K135" s="3" t="s">
        <v>320</v>
      </c>
      <c r="L135" s="3"/>
      <c r="M135" s="72">
        <v>1112018</v>
      </c>
      <c r="N135" s="60">
        <v>1112018</v>
      </c>
      <c r="O135" s="56" t="s">
        <v>1260</v>
      </c>
    </row>
    <row r="136" spans="1:15" x14ac:dyDescent="0.25">
      <c r="A136" s="3" t="s">
        <v>4</v>
      </c>
      <c r="B136" s="3" t="s">
        <v>2</v>
      </c>
      <c r="C136" s="3" t="s">
        <v>320</v>
      </c>
      <c r="D136" s="3"/>
      <c r="E136" s="73">
        <v>9999999</v>
      </c>
      <c r="F136" s="56">
        <v>1108005</v>
      </c>
      <c r="G136" s="56" t="s">
        <v>595</v>
      </c>
      <c r="I136" s="3" t="s">
        <v>1</v>
      </c>
      <c r="J136" s="3" t="s">
        <v>2</v>
      </c>
      <c r="K136" s="3" t="s">
        <v>320</v>
      </c>
      <c r="L136" s="3"/>
      <c r="M136" s="72">
        <v>1112019</v>
      </c>
      <c r="N136" s="60">
        <v>1112019</v>
      </c>
      <c r="O136" s="56" t="s">
        <v>641</v>
      </c>
    </row>
    <row r="137" spans="1:15" x14ac:dyDescent="0.25">
      <c r="A137" s="3" t="s">
        <v>4</v>
      </c>
      <c r="B137" s="3" t="s">
        <v>2</v>
      </c>
      <c r="C137" s="3" t="s">
        <v>320</v>
      </c>
      <c r="D137" s="3"/>
      <c r="E137" s="73">
        <v>9999999</v>
      </c>
      <c r="F137" s="58">
        <v>1108009</v>
      </c>
      <c r="G137" s="58" t="s">
        <v>988</v>
      </c>
      <c r="I137" s="3" t="s">
        <v>1</v>
      </c>
      <c r="J137" s="3" t="s">
        <v>2</v>
      </c>
      <c r="K137" s="3" t="s">
        <v>320</v>
      </c>
      <c r="L137" s="3"/>
      <c r="M137" s="72">
        <v>1112025</v>
      </c>
      <c r="N137" s="60">
        <v>1112025</v>
      </c>
      <c r="O137" s="56" t="s">
        <v>1261</v>
      </c>
    </row>
    <row r="138" spans="1:15" x14ac:dyDescent="0.25">
      <c r="A138" s="3" t="s">
        <v>4</v>
      </c>
      <c r="B138" s="3" t="s">
        <v>2</v>
      </c>
      <c r="C138" s="3" t="s">
        <v>320</v>
      </c>
      <c r="D138" s="3"/>
      <c r="E138" s="73">
        <v>9999999</v>
      </c>
      <c r="F138" s="58">
        <v>1108011</v>
      </c>
      <c r="G138" s="58" t="s">
        <v>989</v>
      </c>
      <c r="I138" s="3">
        <v>0</v>
      </c>
      <c r="J138" s="3">
        <v>0</v>
      </c>
      <c r="K138" s="3">
        <v>0</v>
      </c>
      <c r="L138" s="3"/>
      <c r="M138" s="67">
        <v>1113000</v>
      </c>
      <c r="N138" s="154">
        <v>1113</v>
      </c>
      <c r="O138" s="82" t="s">
        <v>1262</v>
      </c>
    </row>
    <row r="139" spans="1:15" x14ac:dyDescent="0.25">
      <c r="A139" s="3" t="s">
        <v>4</v>
      </c>
      <c r="B139" s="3" t="s">
        <v>2</v>
      </c>
      <c r="C139" s="3" t="s">
        <v>320</v>
      </c>
      <c r="D139" s="3"/>
      <c r="E139" s="72">
        <v>1108012</v>
      </c>
      <c r="F139" s="58">
        <v>1108012</v>
      </c>
      <c r="G139" s="58" t="s">
        <v>597</v>
      </c>
      <c r="I139" s="3" t="s">
        <v>1</v>
      </c>
      <c r="J139" s="3" t="s">
        <v>2</v>
      </c>
      <c r="K139" s="3" t="s">
        <v>320</v>
      </c>
      <c r="L139" s="3"/>
      <c r="M139" s="72">
        <v>1113013</v>
      </c>
      <c r="N139" s="60">
        <v>1113013</v>
      </c>
      <c r="O139" s="56" t="s">
        <v>1263</v>
      </c>
    </row>
    <row r="140" spans="1:15" x14ac:dyDescent="0.25">
      <c r="A140" s="3" t="s">
        <v>4</v>
      </c>
      <c r="B140" s="3" t="s">
        <v>2</v>
      </c>
      <c r="C140" s="3" t="s">
        <v>320</v>
      </c>
      <c r="D140" s="3"/>
      <c r="E140" s="72">
        <v>1108013</v>
      </c>
      <c r="F140" s="58">
        <v>1108013</v>
      </c>
      <c r="G140" s="58" t="s">
        <v>598</v>
      </c>
      <c r="I140" s="3" t="s">
        <v>1</v>
      </c>
      <c r="J140" s="3" t="s">
        <v>2</v>
      </c>
      <c r="K140" s="3" t="s">
        <v>320</v>
      </c>
      <c r="L140" s="3"/>
      <c r="M140" s="72">
        <v>1113014</v>
      </c>
      <c r="N140" s="60">
        <v>1113014</v>
      </c>
      <c r="O140" s="56" t="s">
        <v>1264</v>
      </c>
    </row>
    <row r="141" spans="1:15" x14ac:dyDescent="0.25">
      <c r="A141" s="3" t="s">
        <v>4</v>
      </c>
      <c r="B141" s="3" t="s">
        <v>2</v>
      </c>
      <c r="C141" s="3" t="s">
        <v>320</v>
      </c>
      <c r="D141" s="3"/>
      <c r="E141" s="72">
        <v>1108015</v>
      </c>
      <c r="F141" s="58">
        <v>1108015</v>
      </c>
      <c r="G141" s="58" t="s">
        <v>599</v>
      </c>
      <c r="I141" s="3" t="s">
        <v>1</v>
      </c>
      <c r="J141" s="3" t="s">
        <v>2</v>
      </c>
      <c r="K141" s="3" t="s">
        <v>320</v>
      </c>
      <c r="L141" s="3"/>
      <c r="M141" s="72">
        <v>1113040</v>
      </c>
      <c r="N141" s="60">
        <v>1113040</v>
      </c>
      <c r="O141" s="56" t="s">
        <v>1265</v>
      </c>
    </row>
    <row r="142" spans="1:15" x14ac:dyDescent="0.25">
      <c r="A142" s="3" t="s">
        <v>4</v>
      </c>
      <c r="B142" s="3" t="s">
        <v>2</v>
      </c>
      <c r="C142" s="3" t="s">
        <v>320</v>
      </c>
      <c r="D142" s="3"/>
      <c r="E142" s="72">
        <v>1108019</v>
      </c>
      <c r="F142" s="58">
        <v>1108019</v>
      </c>
      <c r="G142" s="58" t="s">
        <v>600</v>
      </c>
      <c r="I142" s="3">
        <v>0</v>
      </c>
      <c r="J142" s="3">
        <v>0</v>
      </c>
      <c r="K142" s="3">
        <v>0</v>
      </c>
      <c r="L142" s="3"/>
      <c r="M142" s="67">
        <v>1114000</v>
      </c>
      <c r="N142" s="154">
        <v>1114</v>
      </c>
      <c r="O142" s="82" t="s">
        <v>1266</v>
      </c>
    </row>
    <row r="143" spans="1:15" x14ac:dyDescent="0.25">
      <c r="A143" s="3" t="s">
        <v>4</v>
      </c>
      <c r="B143" s="3" t="s">
        <v>2</v>
      </c>
      <c r="C143" s="3" t="s">
        <v>320</v>
      </c>
      <c r="D143" s="3"/>
      <c r="E143" s="73">
        <v>9999999</v>
      </c>
      <c r="F143" s="58">
        <v>1108020</v>
      </c>
      <c r="G143" s="58" t="s">
        <v>990</v>
      </c>
      <c r="I143" s="3" t="s">
        <v>1</v>
      </c>
      <c r="J143" s="3" t="s">
        <v>2</v>
      </c>
      <c r="K143" s="3" t="s">
        <v>320</v>
      </c>
      <c r="L143" s="3"/>
      <c r="M143" s="72">
        <v>1114001</v>
      </c>
      <c r="N143" s="60">
        <v>1114001</v>
      </c>
      <c r="O143" s="56" t="s">
        <v>1267</v>
      </c>
    </row>
    <row r="144" spans="1:15" x14ac:dyDescent="0.25">
      <c r="A144" s="3" t="s">
        <v>4</v>
      </c>
      <c r="B144" s="3" t="s">
        <v>2</v>
      </c>
      <c r="C144" s="3" t="s">
        <v>320</v>
      </c>
      <c r="D144" s="3"/>
      <c r="E144" s="73">
        <v>9999999</v>
      </c>
      <c r="F144" s="58">
        <v>1108028</v>
      </c>
      <c r="G144" s="58" t="s">
        <v>991</v>
      </c>
      <c r="I144" s="3" t="s">
        <v>1</v>
      </c>
      <c r="J144" s="3" t="s">
        <v>2</v>
      </c>
      <c r="K144" s="3" t="s">
        <v>320</v>
      </c>
      <c r="L144" s="3"/>
      <c r="M144" s="72">
        <v>1114004</v>
      </c>
      <c r="N144" s="60">
        <v>1114004</v>
      </c>
      <c r="O144" s="56" t="s">
        <v>1268</v>
      </c>
    </row>
    <row r="145" spans="1:15" x14ac:dyDescent="0.25">
      <c r="A145" s="3" t="s">
        <v>4</v>
      </c>
      <c r="B145" s="3" t="s">
        <v>2</v>
      </c>
      <c r="C145" s="3" t="s">
        <v>320</v>
      </c>
      <c r="D145" s="3"/>
      <c r="E145" s="72">
        <v>1108032</v>
      </c>
      <c r="F145" s="58">
        <v>1108032</v>
      </c>
      <c r="G145" s="58" t="s">
        <v>605</v>
      </c>
      <c r="I145" s="3" t="s">
        <v>1</v>
      </c>
      <c r="J145" s="3" t="s">
        <v>2</v>
      </c>
      <c r="K145" s="3" t="s">
        <v>320</v>
      </c>
      <c r="L145" s="3"/>
      <c r="M145" s="72">
        <v>1114022</v>
      </c>
      <c r="N145" s="60">
        <v>1114022</v>
      </c>
      <c r="O145" s="56" t="s">
        <v>1269</v>
      </c>
    </row>
    <row r="146" spans="1:15" x14ac:dyDescent="0.25">
      <c r="A146" s="3" t="s">
        <v>4</v>
      </c>
      <c r="B146" s="3" t="s">
        <v>2</v>
      </c>
      <c r="C146" s="3" t="s">
        <v>320</v>
      </c>
      <c r="D146" s="3"/>
      <c r="E146" s="73">
        <v>9999999</v>
      </c>
      <c r="F146" s="58">
        <v>1108033</v>
      </c>
      <c r="G146" s="58" t="s">
        <v>992</v>
      </c>
      <c r="I146" s="3" t="s">
        <v>1</v>
      </c>
      <c r="J146" s="3" t="s">
        <v>2</v>
      </c>
      <c r="K146" s="3" t="s">
        <v>320</v>
      </c>
      <c r="L146" s="3"/>
      <c r="M146" s="72">
        <v>1114023</v>
      </c>
      <c r="N146" s="60">
        <v>1114023</v>
      </c>
      <c r="O146" s="56" t="s">
        <v>1270</v>
      </c>
    </row>
    <row r="147" spans="1:15" x14ac:dyDescent="0.25">
      <c r="A147" s="3" t="s">
        <v>4</v>
      </c>
      <c r="B147" s="3" t="s">
        <v>2</v>
      </c>
      <c r="C147" s="3" t="s">
        <v>320</v>
      </c>
      <c r="D147" s="3"/>
      <c r="E147" s="73">
        <v>9999999</v>
      </c>
      <c r="F147" s="58">
        <v>1108035</v>
      </c>
      <c r="G147" s="58" t="s">
        <v>993</v>
      </c>
      <c r="I147" s="3" t="s">
        <v>1</v>
      </c>
      <c r="J147" s="3" t="s">
        <v>2</v>
      </c>
      <c r="K147" s="3" t="s">
        <v>320</v>
      </c>
      <c r="L147" s="3"/>
      <c r="M147" s="72">
        <v>1114029</v>
      </c>
      <c r="N147" s="60">
        <v>1114029</v>
      </c>
      <c r="O147" s="56" t="s">
        <v>1271</v>
      </c>
    </row>
    <row r="148" spans="1:15" x14ac:dyDescent="0.25">
      <c r="A148" s="3" t="s">
        <v>4</v>
      </c>
      <c r="B148" s="3" t="s">
        <v>2</v>
      </c>
      <c r="C148" s="3" t="s">
        <v>320</v>
      </c>
      <c r="D148" s="3"/>
      <c r="E148" s="72">
        <v>1108038</v>
      </c>
      <c r="F148" s="58">
        <v>1108038</v>
      </c>
      <c r="G148" s="58" t="s">
        <v>606</v>
      </c>
      <c r="I148" s="3" t="s">
        <v>1</v>
      </c>
      <c r="J148" s="3" t="s">
        <v>2</v>
      </c>
      <c r="K148" s="3" t="s">
        <v>320</v>
      </c>
      <c r="L148" s="3"/>
      <c r="M148" s="72">
        <v>1114083</v>
      </c>
      <c r="N148" s="60">
        <v>1114083</v>
      </c>
      <c r="O148" s="56" t="s">
        <v>1272</v>
      </c>
    </row>
    <row r="149" spans="1:15" x14ac:dyDescent="0.25">
      <c r="A149" s="3" t="s">
        <v>4</v>
      </c>
      <c r="B149" s="3" t="s">
        <v>2</v>
      </c>
      <c r="C149" s="3" t="s">
        <v>320</v>
      </c>
      <c r="D149" s="3"/>
      <c r="E149" s="73">
        <v>9999999</v>
      </c>
      <c r="F149" s="58">
        <v>1108044</v>
      </c>
      <c r="G149" s="58" t="s">
        <v>994</v>
      </c>
      <c r="I149" s="3" t="s">
        <v>1</v>
      </c>
      <c r="J149" s="3" t="s">
        <v>2</v>
      </c>
      <c r="K149" s="3" t="s">
        <v>320</v>
      </c>
      <c r="L149" s="3"/>
      <c r="M149" s="72">
        <v>1114084</v>
      </c>
      <c r="N149" s="60">
        <v>1114084</v>
      </c>
      <c r="O149" s="56" t="s">
        <v>1273</v>
      </c>
    </row>
    <row r="150" spans="1:15" x14ac:dyDescent="0.25">
      <c r="A150" s="3" t="s">
        <v>4</v>
      </c>
      <c r="B150" s="3" t="s">
        <v>2</v>
      </c>
      <c r="C150" s="3" t="s">
        <v>320</v>
      </c>
      <c r="D150" s="3"/>
      <c r="E150" s="72">
        <v>1108045</v>
      </c>
      <c r="F150" s="58">
        <v>1108045</v>
      </c>
      <c r="G150" s="58" t="s">
        <v>607</v>
      </c>
      <c r="I150" s="3" t="s">
        <v>1</v>
      </c>
      <c r="J150" s="3" t="s">
        <v>2</v>
      </c>
      <c r="K150" s="3" t="s">
        <v>320</v>
      </c>
      <c r="L150" s="3"/>
      <c r="M150" s="72">
        <v>1114085</v>
      </c>
      <c r="N150" s="60">
        <v>1114085</v>
      </c>
      <c r="O150" s="56" t="s">
        <v>1274</v>
      </c>
    </row>
    <row r="151" spans="1:15" x14ac:dyDescent="0.25">
      <c r="A151" s="3" t="s">
        <v>4</v>
      </c>
      <c r="B151" s="3" t="s">
        <v>2</v>
      </c>
      <c r="C151" s="3" t="s">
        <v>320</v>
      </c>
      <c r="D151" s="3"/>
      <c r="E151" s="73">
        <v>9999999</v>
      </c>
      <c r="F151" s="58">
        <v>1108047</v>
      </c>
      <c r="G151" s="58" t="s">
        <v>995</v>
      </c>
      <c r="I151" s="3">
        <v>0</v>
      </c>
      <c r="J151" s="3">
        <v>0</v>
      </c>
      <c r="K151" s="3">
        <v>0</v>
      </c>
      <c r="L151" s="3"/>
      <c r="M151" s="67">
        <v>1115000</v>
      </c>
      <c r="N151" s="154">
        <v>1115</v>
      </c>
      <c r="O151" s="82" t="s">
        <v>1275</v>
      </c>
    </row>
    <row r="152" spans="1:15" x14ac:dyDescent="0.25">
      <c r="A152" s="3" t="s">
        <v>4</v>
      </c>
      <c r="B152" s="3" t="s">
        <v>2</v>
      </c>
      <c r="C152" s="3" t="s">
        <v>320</v>
      </c>
      <c r="D152" s="3"/>
      <c r="E152" s="73">
        <v>9999999</v>
      </c>
      <c r="F152" s="58">
        <v>1108048</v>
      </c>
      <c r="G152" s="58" t="s">
        <v>996</v>
      </c>
      <c r="I152" s="3" t="s">
        <v>1</v>
      </c>
      <c r="J152" s="3" t="s">
        <v>2</v>
      </c>
      <c r="K152" s="3" t="s">
        <v>320</v>
      </c>
      <c r="L152" s="3"/>
      <c r="M152" s="72">
        <v>1115006</v>
      </c>
      <c r="N152" s="60">
        <v>1115006</v>
      </c>
      <c r="O152" s="56" t="s">
        <v>1276</v>
      </c>
    </row>
    <row r="153" spans="1:15" x14ac:dyDescent="0.25">
      <c r="A153" s="3" t="s">
        <v>4</v>
      </c>
      <c r="B153" s="3" t="s">
        <v>2</v>
      </c>
      <c r="C153" s="3" t="s">
        <v>320</v>
      </c>
      <c r="D153" s="3"/>
      <c r="E153" s="73">
        <v>9999999</v>
      </c>
      <c r="F153" s="58">
        <v>1108057</v>
      </c>
      <c r="G153" s="58" t="s">
        <v>997</v>
      </c>
      <c r="I153" s="3" t="s">
        <v>1</v>
      </c>
      <c r="J153" s="3" t="s">
        <v>2</v>
      </c>
      <c r="K153" s="3" t="s">
        <v>320</v>
      </c>
      <c r="L153" s="3"/>
      <c r="M153" s="171">
        <v>9999999</v>
      </c>
      <c r="N153" s="57">
        <v>1115008</v>
      </c>
      <c r="O153" s="56" t="s">
        <v>1277</v>
      </c>
    </row>
    <row r="154" spans="1:15" x14ac:dyDescent="0.25">
      <c r="A154" s="3" t="s">
        <v>4</v>
      </c>
      <c r="B154" s="3" t="s">
        <v>2</v>
      </c>
      <c r="C154" s="3" t="s">
        <v>320</v>
      </c>
      <c r="D154" s="3"/>
      <c r="E154" s="73">
        <v>9999999</v>
      </c>
      <c r="F154" s="58">
        <v>1108058</v>
      </c>
      <c r="G154" s="58" t="s">
        <v>998</v>
      </c>
      <c r="I154" s="3" t="s">
        <v>1</v>
      </c>
      <c r="J154" s="3" t="s">
        <v>2</v>
      </c>
      <c r="K154" s="3" t="s">
        <v>320</v>
      </c>
      <c r="L154" s="3"/>
      <c r="M154" s="72">
        <v>1115016</v>
      </c>
      <c r="N154" s="60">
        <v>1115016</v>
      </c>
      <c r="O154" s="56" t="s">
        <v>1278</v>
      </c>
    </row>
    <row r="155" spans="1:15" x14ac:dyDescent="0.25">
      <c r="A155" s="3" t="s">
        <v>4</v>
      </c>
      <c r="B155" s="3" t="s">
        <v>2</v>
      </c>
      <c r="C155" s="3" t="s">
        <v>320</v>
      </c>
      <c r="D155" s="3"/>
      <c r="E155" s="73">
        <v>9999999</v>
      </c>
      <c r="F155" s="58">
        <v>1108064</v>
      </c>
      <c r="G155" s="58" t="s">
        <v>999</v>
      </c>
      <c r="I155" s="3" t="s">
        <v>1</v>
      </c>
      <c r="J155" s="3" t="s">
        <v>2</v>
      </c>
      <c r="K155" s="3" t="s">
        <v>320</v>
      </c>
      <c r="L155" s="3"/>
      <c r="M155" s="72">
        <v>1115039</v>
      </c>
      <c r="N155" s="60">
        <v>1115039</v>
      </c>
      <c r="O155" s="56" t="s">
        <v>1279</v>
      </c>
    </row>
    <row r="156" spans="1:15" x14ac:dyDescent="0.25">
      <c r="A156" s="3" t="s">
        <v>4</v>
      </c>
      <c r="B156" s="3" t="s">
        <v>2</v>
      </c>
      <c r="C156" s="3" t="s">
        <v>320</v>
      </c>
      <c r="D156" s="3"/>
      <c r="E156" s="73">
        <v>9999999</v>
      </c>
      <c r="F156" s="58">
        <v>1108076</v>
      </c>
      <c r="G156" s="58" t="s">
        <v>1000</v>
      </c>
      <c r="I156" s="3" t="s">
        <v>1</v>
      </c>
      <c r="J156" s="3" t="s">
        <v>2</v>
      </c>
      <c r="K156" s="3" t="s">
        <v>320</v>
      </c>
      <c r="L156" s="3"/>
      <c r="M156" s="72">
        <v>1115050</v>
      </c>
      <c r="N156" s="60">
        <v>1115050</v>
      </c>
      <c r="O156" s="56" t="s">
        <v>1280</v>
      </c>
    </row>
    <row r="157" spans="1:15" x14ac:dyDescent="0.25">
      <c r="A157" s="3" t="s">
        <v>4</v>
      </c>
      <c r="B157" s="3" t="s">
        <v>2</v>
      </c>
      <c r="C157" s="3" t="s">
        <v>320</v>
      </c>
      <c r="D157" s="3"/>
      <c r="E157" s="72">
        <v>1108088</v>
      </c>
      <c r="F157" s="58">
        <v>1108088</v>
      </c>
      <c r="G157" s="58" t="s">
        <v>612</v>
      </c>
      <c r="I157" s="3" t="s">
        <v>1</v>
      </c>
      <c r="J157" s="3" t="s">
        <v>2</v>
      </c>
      <c r="K157" s="3" t="s">
        <v>320</v>
      </c>
      <c r="L157" s="3"/>
      <c r="M157" s="72">
        <v>1115051</v>
      </c>
      <c r="N157" s="60">
        <v>1115051</v>
      </c>
      <c r="O157" s="56" t="s">
        <v>1281</v>
      </c>
    </row>
    <row r="158" spans="1:15" x14ac:dyDescent="0.25">
      <c r="A158" s="3" t="s">
        <v>4</v>
      </c>
      <c r="B158" s="3" t="s">
        <v>2</v>
      </c>
      <c r="C158" s="3" t="s">
        <v>320</v>
      </c>
      <c r="D158" s="3"/>
      <c r="E158" s="73">
        <v>9999999</v>
      </c>
      <c r="F158" s="58">
        <v>1108092</v>
      </c>
      <c r="G158" s="58" t="s">
        <v>1001</v>
      </c>
      <c r="I158" s="3" t="s">
        <v>1</v>
      </c>
      <c r="J158" s="3" t="s">
        <v>2</v>
      </c>
      <c r="K158" s="3" t="s">
        <v>320</v>
      </c>
      <c r="L158" s="3"/>
      <c r="M158" s="73">
        <v>9999999</v>
      </c>
      <c r="N158" s="57">
        <v>1115053</v>
      </c>
      <c r="O158" s="172" t="s">
        <v>1282</v>
      </c>
    </row>
    <row r="159" spans="1:15" x14ac:dyDescent="0.25">
      <c r="A159" s="177">
        <v>0</v>
      </c>
      <c r="B159" s="3">
        <v>0</v>
      </c>
      <c r="C159" s="3">
        <v>0</v>
      </c>
      <c r="D159" s="3"/>
      <c r="E159" s="67">
        <v>1109000</v>
      </c>
      <c r="F159" s="82">
        <v>1109</v>
      </c>
      <c r="G159" s="82" t="s">
        <v>615</v>
      </c>
      <c r="I159" s="3" t="s">
        <v>1</v>
      </c>
      <c r="J159" s="3" t="s">
        <v>2</v>
      </c>
      <c r="K159" s="3" t="s">
        <v>320</v>
      </c>
      <c r="L159" s="3"/>
      <c r="M159" s="72">
        <v>1115056</v>
      </c>
      <c r="N159" s="60">
        <v>1115056</v>
      </c>
      <c r="O159" s="56" t="s">
        <v>1283</v>
      </c>
    </row>
    <row r="160" spans="1:15" x14ac:dyDescent="0.25">
      <c r="A160" s="3" t="s">
        <v>1</v>
      </c>
      <c r="B160" s="3" t="s">
        <v>2</v>
      </c>
      <c r="C160" s="3" t="s">
        <v>320</v>
      </c>
      <c r="D160" s="3"/>
      <c r="E160" s="72">
        <v>1109002</v>
      </c>
      <c r="F160" s="58">
        <v>1109002</v>
      </c>
      <c r="G160" s="58" t="s">
        <v>616</v>
      </c>
      <c r="I160" s="3" t="s">
        <v>1</v>
      </c>
      <c r="J160" s="3" t="s">
        <v>2</v>
      </c>
      <c r="K160" s="3" t="s">
        <v>320</v>
      </c>
      <c r="L160" s="3"/>
      <c r="M160" s="72">
        <v>1115057</v>
      </c>
      <c r="N160" s="60">
        <v>1115057</v>
      </c>
      <c r="O160" s="56" t="s">
        <v>1284</v>
      </c>
    </row>
    <row r="161" spans="1:15" x14ac:dyDescent="0.25">
      <c r="A161" s="3" t="s">
        <v>1</v>
      </c>
      <c r="B161" s="3" t="s">
        <v>2</v>
      </c>
      <c r="C161" s="3" t="s">
        <v>320</v>
      </c>
      <c r="D161" s="3"/>
      <c r="E161" s="73">
        <v>9999999</v>
      </c>
      <c r="F161" s="58">
        <v>1109004</v>
      </c>
      <c r="G161" s="58" t="s">
        <v>1002</v>
      </c>
      <c r="I161" s="3" t="s">
        <v>1</v>
      </c>
      <c r="J161" s="3" t="s">
        <v>2</v>
      </c>
      <c r="K161" s="3" t="s">
        <v>320</v>
      </c>
      <c r="L161" s="3"/>
      <c r="M161" s="72">
        <v>1115058</v>
      </c>
      <c r="N161" s="60">
        <v>1115058</v>
      </c>
      <c r="O161" s="56" t="s">
        <v>1285</v>
      </c>
    </row>
    <row r="162" spans="1:15" x14ac:dyDescent="0.25">
      <c r="A162" s="3" t="s">
        <v>1</v>
      </c>
      <c r="B162" s="3" t="s">
        <v>2</v>
      </c>
      <c r="C162" s="3" t="s">
        <v>320</v>
      </c>
      <c r="D162" s="3"/>
      <c r="E162" s="72">
        <v>1109007</v>
      </c>
      <c r="F162" s="58">
        <v>1109007</v>
      </c>
      <c r="G162" s="58" t="s">
        <v>1003</v>
      </c>
      <c r="I162" s="3" t="s">
        <v>1</v>
      </c>
      <c r="J162" s="3" t="s">
        <v>2</v>
      </c>
      <c r="K162" s="3" t="s">
        <v>320</v>
      </c>
      <c r="L162" s="3"/>
      <c r="M162" s="73">
        <v>9999999</v>
      </c>
      <c r="N162" s="57">
        <v>1115059</v>
      </c>
      <c r="O162" s="172" t="s">
        <v>1286</v>
      </c>
    </row>
    <row r="163" spans="1:15" x14ac:dyDescent="0.25">
      <c r="A163" s="3" t="s">
        <v>1</v>
      </c>
      <c r="B163" s="3" t="s">
        <v>2</v>
      </c>
      <c r="C163" s="3" t="s">
        <v>320</v>
      </c>
      <c r="D163" s="3"/>
      <c r="E163" s="72">
        <v>1109008</v>
      </c>
      <c r="F163" s="58">
        <v>1109008</v>
      </c>
      <c r="G163" s="58" t="s">
        <v>618</v>
      </c>
      <c r="I163" s="3" t="s">
        <v>1</v>
      </c>
      <c r="J163" s="3" t="s">
        <v>2</v>
      </c>
      <c r="K163" s="3" t="s">
        <v>320</v>
      </c>
      <c r="L163" s="3"/>
      <c r="M163" s="72">
        <v>1115075</v>
      </c>
      <c r="N163" s="119">
        <v>1115075</v>
      </c>
      <c r="O163" s="4" t="s">
        <v>1287</v>
      </c>
    </row>
    <row r="164" spans="1:15" x14ac:dyDescent="0.25">
      <c r="A164" s="3" t="s">
        <v>1</v>
      </c>
      <c r="B164" s="3" t="s">
        <v>2</v>
      </c>
      <c r="C164" s="3" t="s">
        <v>320</v>
      </c>
      <c r="D164" s="3"/>
      <c r="E164" s="72">
        <v>1109010</v>
      </c>
      <c r="F164" s="58">
        <v>1109010</v>
      </c>
      <c r="G164" s="58" t="s">
        <v>619</v>
      </c>
      <c r="I164" s="3">
        <v>0</v>
      </c>
      <c r="J164" s="3">
        <v>0</v>
      </c>
      <c r="K164" s="3">
        <v>0</v>
      </c>
      <c r="L164" s="3"/>
      <c r="M164" s="67">
        <v>1116000</v>
      </c>
      <c r="N164" s="71">
        <v>1116</v>
      </c>
      <c r="O164" s="9" t="s">
        <v>1288</v>
      </c>
    </row>
    <row r="165" spans="1:15" x14ac:dyDescent="0.25">
      <c r="A165" s="3" t="s">
        <v>1</v>
      </c>
      <c r="B165" s="3" t="s">
        <v>2</v>
      </c>
      <c r="C165" s="3" t="s">
        <v>320</v>
      </c>
      <c r="D165" s="3"/>
      <c r="E165" s="73">
        <v>9999999</v>
      </c>
      <c r="F165" s="56">
        <v>1109012</v>
      </c>
      <c r="G165" s="56" t="s">
        <v>1004</v>
      </c>
      <c r="I165" s="3" t="s">
        <v>1</v>
      </c>
      <c r="J165" s="3" t="s">
        <v>2</v>
      </c>
      <c r="K165" s="3" t="s">
        <v>320</v>
      </c>
      <c r="L165" s="3"/>
      <c r="M165" s="72">
        <v>1116001</v>
      </c>
      <c r="N165" s="119">
        <v>1116001</v>
      </c>
      <c r="O165" s="4" t="s">
        <v>1289</v>
      </c>
    </row>
    <row r="166" spans="1:15" x14ac:dyDescent="0.25">
      <c r="A166" s="3" t="s">
        <v>1</v>
      </c>
      <c r="B166" s="3" t="s">
        <v>2</v>
      </c>
      <c r="C166" s="3" t="s">
        <v>320</v>
      </c>
      <c r="D166" s="3"/>
      <c r="E166" s="73">
        <v>9999999</v>
      </c>
      <c r="F166" s="58">
        <v>1109023</v>
      </c>
      <c r="G166" s="58" t="s">
        <v>1005</v>
      </c>
      <c r="I166" s="3" t="s">
        <v>1</v>
      </c>
      <c r="J166" s="3" t="s">
        <v>2</v>
      </c>
      <c r="K166" s="3" t="s">
        <v>320</v>
      </c>
      <c r="L166" s="3"/>
      <c r="M166" s="72">
        <v>1116005</v>
      </c>
      <c r="N166" s="119">
        <v>1116005</v>
      </c>
      <c r="O166" s="4" t="s">
        <v>1290</v>
      </c>
    </row>
    <row r="167" spans="1:15" x14ac:dyDescent="0.25">
      <c r="A167" s="3" t="s">
        <v>1</v>
      </c>
      <c r="B167" s="3" t="s">
        <v>2</v>
      </c>
      <c r="C167" s="3" t="s">
        <v>320</v>
      </c>
      <c r="D167" s="3"/>
      <c r="E167" s="73">
        <v>9999999</v>
      </c>
      <c r="F167" s="58">
        <v>1109024</v>
      </c>
      <c r="G167" s="58" t="s">
        <v>1006</v>
      </c>
      <c r="I167" s="3" t="s">
        <v>1</v>
      </c>
      <c r="J167" s="3" t="s">
        <v>2</v>
      </c>
      <c r="K167" s="3" t="s">
        <v>320</v>
      </c>
      <c r="L167" s="3"/>
      <c r="M167" s="72">
        <v>1116010</v>
      </c>
      <c r="N167" s="119">
        <v>1116010</v>
      </c>
      <c r="O167" s="4" t="s">
        <v>1291</v>
      </c>
    </row>
    <row r="168" spans="1:15" x14ac:dyDescent="0.25">
      <c r="A168" s="3" t="s">
        <v>1</v>
      </c>
      <c r="B168" s="3" t="s">
        <v>2</v>
      </c>
      <c r="C168" s="3" t="s">
        <v>320</v>
      </c>
      <c r="D168" s="3"/>
      <c r="E168" s="73">
        <v>9999999</v>
      </c>
      <c r="F168" s="58">
        <v>1109027</v>
      </c>
      <c r="G168" s="58" t="s">
        <v>1007</v>
      </c>
      <c r="I168" s="3" t="s">
        <v>1</v>
      </c>
      <c r="J168" s="3" t="s">
        <v>2</v>
      </c>
      <c r="K168" s="3" t="s">
        <v>320</v>
      </c>
      <c r="L168" s="3"/>
      <c r="M168" s="72">
        <v>1116013</v>
      </c>
      <c r="N168" s="119">
        <v>1116013</v>
      </c>
      <c r="O168" s="4" t="s">
        <v>1292</v>
      </c>
    </row>
    <row r="169" spans="1:15" x14ac:dyDescent="0.25">
      <c r="A169" s="3" t="s">
        <v>1</v>
      </c>
      <c r="B169" s="3" t="s">
        <v>2</v>
      </c>
      <c r="C169" s="3" t="s">
        <v>320</v>
      </c>
      <c r="D169" s="3"/>
      <c r="E169" s="72">
        <v>1109056</v>
      </c>
      <c r="F169" s="58">
        <v>1109056</v>
      </c>
      <c r="G169" s="58" t="s">
        <v>1008</v>
      </c>
      <c r="I169" s="3" t="s">
        <v>1</v>
      </c>
      <c r="J169" s="3" t="s">
        <v>2</v>
      </c>
      <c r="K169" s="3" t="s">
        <v>320</v>
      </c>
      <c r="L169" s="3"/>
      <c r="M169" s="171">
        <v>9999999</v>
      </c>
      <c r="N169" s="83">
        <v>1116022</v>
      </c>
      <c r="O169" s="4" t="s">
        <v>1293</v>
      </c>
    </row>
    <row r="170" spans="1:15" x14ac:dyDescent="0.25">
      <c r="A170" s="3" t="s">
        <v>1</v>
      </c>
      <c r="B170" s="3" t="s">
        <v>2</v>
      </c>
      <c r="C170" s="3" t="s">
        <v>320</v>
      </c>
      <c r="D170" s="3"/>
      <c r="E170" s="73">
        <v>9999999</v>
      </c>
      <c r="F170" s="56">
        <v>1109058</v>
      </c>
      <c r="G170" s="56" t="s">
        <v>622</v>
      </c>
      <c r="I170" s="3" t="s">
        <v>1</v>
      </c>
      <c r="J170" s="3" t="s">
        <v>2</v>
      </c>
      <c r="K170" s="3" t="s">
        <v>320</v>
      </c>
      <c r="L170" s="3"/>
      <c r="M170" s="72">
        <v>1116026</v>
      </c>
      <c r="N170" s="119">
        <v>1116026</v>
      </c>
      <c r="O170" s="4" t="s">
        <v>1294</v>
      </c>
    </row>
    <row r="171" spans="1:15" x14ac:dyDescent="0.25">
      <c r="A171" s="3" t="s">
        <v>1</v>
      </c>
      <c r="B171" s="3" t="s">
        <v>2</v>
      </c>
      <c r="C171" s="3" t="s">
        <v>320</v>
      </c>
      <c r="D171" s="3"/>
      <c r="E171" s="72">
        <v>1109088</v>
      </c>
      <c r="F171" s="58">
        <v>1109088</v>
      </c>
      <c r="G171" s="58" t="s">
        <v>1009</v>
      </c>
      <c r="I171" s="3" t="s">
        <v>1</v>
      </c>
      <c r="J171" s="3" t="s">
        <v>2</v>
      </c>
      <c r="K171" s="3" t="s">
        <v>320</v>
      </c>
      <c r="L171" s="3"/>
      <c r="M171" s="72">
        <v>1116033</v>
      </c>
      <c r="N171" s="119">
        <v>1116033</v>
      </c>
      <c r="O171" s="4" t="s">
        <v>1295</v>
      </c>
    </row>
    <row r="172" spans="1:15" x14ac:dyDescent="0.25">
      <c r="A172" s="177">
        <v>0</v>
      </c>
      <c r="B172" s="3">
        <v>0</v>
      </c>
      <c r="C172" s="3">
        <v>0</v>
      </c>
      <c r="D172" s="3"/>
      <c r="E172" s="67">
        <v>1110000</v>
      </c>
      <c r="F172" s="82">
        <v>1110</v>
      </c>
      <c r="G172" s="82" t="s">
        <v>624</v>
      </c>
      <c r="I172" s="3" t="s">
        <v>1</v>
      </c>
      <c r="J172" s="3" t="s">
        <v>2</v>
      </c>
      <c r="K172" s="3" t="s">
        <v>320</v>
      </c>
      <c r="L172" s="3"/>
      <c r="M172" s="72">
        <v>1116041</v>
      </c>
      <c r="N172" s="119">
        <v>1116041</v>
      </c>
      <c r="O172" s="4" t="s">
        <v>1296</v>
      </c>
    </row>
    <row r="173" spans="1:15" x14ac:dyDescent="0.25">
      <c r="A173" s="3" t="s">
        <v>1</v>
      </c>
      <c r="B173" s="3" t="s">
        <v>2</v>
      </c>
      <c r="C173" s="3" t="s">
        <v>320</v>
      </c>
      <c r="D173" s="3"/>
      <c r="E173" s="72">
        <v>1110009</v>
      </c>
      <c r="F173" s="58">
        <v>1110009</v>
      </c>
      <c r="G173" s="58" t="s">
        <v>1010</v>
      </c>
      <c r="I173" s="3" t="s">
        <v>1</v>
      </c>
      <c r="J173" s="3" t="s">
        <v>2</v>
      </c>
      <c r="K173" s="3" t="s">
        <v>320</v>
      </c>
      <c r="L173" s="3"/>
      <c r="M173" s="72">
        <v>1116048</v>
      </c>
      <c r="N173" s="119">
        <v>1116048</v>
      </c>
      <c r="O173" s="4" t="s">
        <v>1297</v>
      </c>
    </row>
    <row r="174" spans="1:15" x14ac:dyDescent="0.25">
      <c r="A174" s="3" t="s">
        <v>1</v>
      </c>
      <c r="B174" s="3" t="s">
        <v>2</v>
      </c>
      <c r="C174" s="3" t="s">
        <v>320</v>
      </c>
      <c r="D174" s="3"/>
      <c r="E174" s="145">
        <v>1110010</v>
      </c>
      <c r="F174" s="56">
        <v>1110011</v>
      </c>
      <c r="G174" s="56" t="s">
        <v>1011</v>
      </c>
      <c r="I174" s="3" t="s">
        <v>1</v>
      </c>
      <c r="J174" s="3" t="s">
        <v>2</v>
      </c>
      <c r="K174" s="3" t="s">
        <v>320</v>
      </c>
      <c r="L174" s="3"/>
      <c r="M174" s="72">
        <v>1116071</v>
      </c>
      <c r="N174" s="83">
        <v>1116071</v>
      </c>
      <c r="O174" s="4" t="s">
        <v>1298</v>
      </c>
    </row>
    <row r="175" spans="1:15" x14ac:dyDescent="0.25">
      <c r="A175" s="3" t="s">
        <v>1</v>
      </c>
      <c r="B175" s="3" t="s">
        <v>2</v>
      </c>
      <c r="C175" s="3" t="s">
        <v>320</v>
      </c>
      <c r="D175" s="3"/>
      <c r="E175" s="145">
        <v>1110010</v>
      </c>
      <c r="F175" s="56">
        <v>1110012</v>
      </c>
      <c r="G175" s="56" t="s">
        <v>1012</v>
      </c>
      <c r="I175" s="3" t="s">
        <v>1</v>
      </c>
      <c r="J175" s="3" t="s">
        <v>2</v>
      </c>
      <c r="K175" s="3" t="s">
        <v>320</v>
      </c>
      <c r="L175" s="3"/>
      <c r="M175" s="73">
        <v>9999999</v>
      </c>
      <c r="N175" s="83">
        <v>1116095</v>
      </c>
      <c r="O175" s="4" t="s">
        <v>1299</v>
      </c>
    </row>
    <row r="176" spans="1:15" x14ac:dyDescent="0.25">
      <c r="A176" s="3" t="s">
        <v>1</v>
      </c>
      <c r="B176" s="3" t="s">
        <v>2</v>
      </c>
      <c r="C176" s="3" t="s">
        <v>320</v>
      </c>
      <c r="D176" s="3"/>
      <c r="E176" s="145">
        <v>1110010</v>
      </c>
      <c r="F176" s="56">
        <v>1110014</v>
      </c>
      <c r="G176" s="56" t="s">
        <v>1013</v>
      </c>
      <c r="I176" s="3">
        <v>0</v>
      </c>
      <c r="J176" s="3">
        <v>0</v>
      </c>
      <c r="K176" s="3">
        <v>0</v>
      </c>
      <c r="L176" s="3"/>
      <c r="M176" s="67">
        <v>1200000</v>
      </c>
      <c r="N176" s="71">
        <v>12</v>
      </c>
      <c r="O176" s="9" t="s">
        <v>1300</v>
      </c>
    </row>
    <row r="177" spans="1:15" x14ac:dyDescent="0.25">
      <c r="A177" s="3" t="s">
        <v>4</v>
      </c>
      <c r="B177" s="3" t="s">
        <v>2</v>
      </c>
      <c r="C177" s="3" t="s">
        <v>320</v>
      </c>
      <c r="D177" s="3"/>
      <c r="E177" s="72">
        <v>1110044</v>
      </c>
      <c r="F177" s="58">
        <v>1110044</v>
      </c>
      <c r="G177" s="58" t="s">
        <v>627</v>
      </c>
      <c r="I177" s="3">
        <v>0</v>
      </c>
      <c r="J177" s="3">
        <v>0</v>
      </c>
      <c r="K177" s="3">
        <v>0</v>
      </c>
      <c r="L177" s="3"/>
      <c r="M177" s="67">
        <v>1201000</v>
      </c>
      <c r="N177" s="71">
        <v>1201</v>
      </c>
      <c r="O177" s="9" t="s">
        <v>1300</v>
      </c>
    </row>
    <row r="178" spans="1:15" x14ac:dyDescent="0.25">
      <c r="A178" s="177">
        <v>0</v>
      </c>
      <c r="B178" s="3">
        <v>0</v>
      </c>
      <c r="C178" s="3">
        <v>0</v>
      </c>
      <c r="D178" s="3"/>
      <c r="E178" s="67">
        <v>1111000</v>
      </c>
      <c r="F178" s="82">
        <v>1111</v>
      </c>
      <c r="G178" s="82" t="s">
        <v>628</v>
      </c>
      <c r="I178" s="3" t="s">
        <v>4</v>
      </c>
      <c r="J178" s="3" t="s">
        <v>128</v>
      </c>
      <c r="K178" s="3" t="s">
        <v>128</v>
      </c>
      <c r="L178" s="3"/>
      <c r="M178" s="72">
        <v>1201001</v>
      </c>
      <c r="N178" s="119">
        <v>1201001</v>
      </c>
      <c r="O178" s="4" t="s">
        <v>1301</v>
      </c>
    </row>
    <row r="179" spans="1:15" x14ac:dyDescent="0.25">
      <c r="A179" s="3" t="s">
        <v>1</v>
      </c>
      <c r="B179" s="3" t="s">
        <v>2</v>
      </c>
      <c r="C179" s="3" t="s">
        <v>320</v>
      </c>
      <c r="D179" s="3"/>
      <c r="E179" s="72">
        <v>1111004</v>
      </c>
      <c r="F179" s="58">
        <v>1111004</v>
      </c>
      <c r="G179" s="58" t="s">
        <v>1014</v>
      </c>
      <c r="I179" s="3" t="s">
        <v>4</v>
      </c>
      <c r="J179" s="3" t="s">
        <v>128</v>
      </c>
      <c r="K179" s="3" t="s">
        <v>128</v>
      </c>
      <c r="L179" s="3"/>
      <c r="M179" s="72">
        <v>1201003</v>
      </c>
      <c r="N179" s="119">
        <v>1201003</v>
      </c>
      <c r="O179" s="4" t="s">
        <v>1302</v>
      </c>
    </row>
    <row r="180" spans="1:15" x14ac:dyDescent="0.25">
      <c r="A180" s="3" t="s">
        <v>1</v>
      </c>
      <c r="B180" s="3" t="s">
        <v>2</v>
      </c>
      <c r="C180" s="3" t="s">
        <v>320</v>
      </c>
      <c r="D180" s="3"/>
      <c r="E180" s="72">
        <v>1111008</v>
      </c>
      <c r="F180" s="58">
        <v>1111008</v>
      </c>
      <c r="G180" s="58" t="s">
        <v>630</v>
      </c>
      <c r="I180" s="3" t="s">
        <v>4</v>
      </c>
      <c r="J180" s="3" t="s">
        <v>128</v>
      </c>
      <c r="K180" s="3" t="s">
        <v>128</v>
      </c>
      <c r="L180" s="3"/>
      <c r="M180" s="72">
        <v>1201005</v>
      </c>
      <c r="N180" s="119">
        <v>1201005</v>
      </c>
      <c r="O180" s="4" t="s">
        <v>1303</v>
      </c>
    </row>
    <row r="181" spans="1:15" x14ac:dyDescent="0.25">
      <c r="A181" s="3" t="s">
        <v>1</v>
      </c>
      <c r="B181" s="3" t="s">
        <v>2</v>
      </c>
      <c r="C181" s="3" t="s">
        <v>320</v>
      </c>
      <c r="D181" s="3"/>
      <c r="E181" s="72">
        <v>1111009</v>
      </c>
      <c r="F181" s="58">
        <v>1111009</v>
      </c>
      <c r="G181" s="58" t="s">
        <v>631</v>
      </c>
      <c r="I181" s="3" t="s">
        <v>4</v>
      </c>
      <c r="J181" s="3" t="s">
        <v>128</v>
      </c>
      <c r="K181" s="3" t="s">
        <v>128</v>
      </c>
      <c r="L181" s="3"/>
      <c r="M181" s="72">
        <v>1201007</v>
      </c>
      <c r="N181" s="119">
        <v>1201007</v>
      </c>
      <c r="O181" s="4" t="s">
        <v>1272</v>
      </c>
    </row>
    <row r="182" spans="1:15" x14ac:dyDescent="0.25">
      <c r="A182" s="3" t="s">
        <v>1</v>
      </c>
      <c r="B182" s="3" t="s">
        <v>2</v>
      </c>
      <c r="C182" s="3" t="s">
        <v>320</v>
      </c>
      <c r="D182" s="3"/>
      <c r="E182" s="72">
        <v>1111012</v>
      </c>
      <c r="F182" s="58">
        <v>1111012</v>
      </c>
      <c r="G182" s="58" t="s">
        <v>633</v>
      </c>
      <c r="I182" s="3" t="s">
        <v>4</v>
      </c>
      <c r="J182" s="3" t="s">
        <v>128</v>
      </c>
      <c r="K182" s="3" t="s">
        <v>128</v>
      </c>
      <c r="L182" s="3"/>
      <c r="M182" s="72">
        <v>1201009</v>
      </c>
      <c r="N182" s="119">
        <v>1201009</v>
      </c>
      <c r="O182" s="4" t="s">
        <v>1304</v>
      </c>
    </row>
    <row r="183" spans="1:15" x14ac:dyDescent="0.25">
      <c r="A183" s="3" t="s">
        <v>1</v>
      </c>
      <c r="B183" s="3" t="s">
        <v>2</v>
      </c>
      <c r="C183" s="3" t="s">
        <v>320</v>
      </c>
      <c r="D183" s="3"/>
      <c r="E183" s="72">
        <v>1111019</v>
      </c>
      <c r="F183" s="58">
        <v>1111019</v>
      </c>
      <c r="G183" s="58" t="s">
        <v>1015</v>
      </c>
      <c r="I183" s="3" t="s">
        <v>4</v>
      </c>
      <c r="J183" s="3" t="s">
        <v>128</v>
      </c>
      <c r="K183" s="3" t="s">
        <v>128</v>
      </c>
      <c r="L183" s="3"/>
      <c r="M183" s="72">
        <v>1201048</v>
      </c>
      <c r="N183" s="119">
        <v>1201048</v>
      </c>
      <c r="O183" s="4" t="s">
        <v>1305</v>
      </c>
    </row>
    <row r="184" spans="1:15" x14ac:dyDescent="0.25">
      <c r="A184" s="3" t="s">
        <v>1</v>
      </c>
      <c r="B184" s="3" t="s">
        <v>2</v>
      </c>
      <c r="C184" s="3" t="s">
        <v>320</v>
      </c>
      <c r="D184" s="3"/>
      <c r="E184" s="145">
        <v>1111011</v>
      </c>
      <c r="F184" s="56">
        <v>1111021</v>
      </c>
      <c r="G184" s="56" t="s">
        <v>1016</v>
      </c>
      <c r="I184" s="3" t="s">
        <v>4</v>
      </c>
      <c r="J184" s="3" t="s">
        <v>128</v>
      </c>
      <c r="K184" s="3" t="s">
        <v>128</v>
      </c>
      <c r="L184" s="3"/>
      <c r="M184" s="171">
        <v>9999999</v>
      </c>
      <c r="N184" s="57">
        <v>1201049</v>
      </c>
      <c r="O184" s="56" t="s">
        <v>1306</v>
      </c>
    </row>
    <row r="185" spans="1:15" x14ac:dyDescent="0.25">
      <c r="A185" s="3" t="s">
        <v>1</v>
      </c>
      <c r="B185" s="3" t="s">
        <v>2</v>
      </c>
      <c r="C185" s="3" t="s">
        <v>320</v>
      </c>
      <c r="D185" s="3"/>
      <c r="E185" s="145">
        <v>1111011</v>
      </c>
      <c r="F185" s="56">
        <v>1111023</v>
      </c>
      <c r="G185" s="56" t="s">
        <v>1017</v>
      </c>
      <c r="I185" s="3" t="s">
        <v>4</v>
      </c>
      <c r="J185" s="3" t="s">
        <v>128</v>
      </c>
      <c r="K185" s="3" t="s">
        <v>128</v>
      </c>
      <c r="L185" s="3"/>
      <c r="M185" s="72">
        <v>1201051</v>
      </c>
      <c r="N185" s="57">
        <v>1201051</v>
      </c>
      <c r="O185" s="56" t="s">
        <v>1274</v>
      </c>
    </row>
    <row r="186" spans="1:15" x14ac:dyDescent="0.25">
      <c r="A186" s="3" t="s">
        <v>1</v>
      </c>
      <c r="B186" s="3" t="s">
        <v>2</v>
      </c>
      <c r="C186" s="3" t="s">
        <v>320</v>
      </c>
      <c r="D186" s="3"/>
      <c r="E186" s="145">
        <v>1111011</v>
      </c>
      <c r="F186" s="56">
        <v>1111024</v>
      </c>
      <c r="G186" s="56" t="s">
        <v>1018</v>
      </c>
      <c r="I186" s="3" t="s">
        <v>4</v>
      </c>
      <c r="J186" s="3" t="s">
        <v>128</v>
      </c>
      <c r="K186" s="3" t="s">
        <v>128</v>
      </c>
      <c r="L186" s="3"/>
      <c r="M186" s="72">
        <v>1201061</v>
      </c>
      <c r="N186" s="83">
        <v>1201061</v>
      </c>
      <c r="O186" s="4" t="s">
        <v>1307</v>
      </c>
    </row>
    <row r="187" spans="1:15" x14ac:dyDescent="0.25">
      <c r="A187" s="3" t="s">
        <v>1</v>
      </c>
      <c r="B187" s="3" t="s">
        <v>2</v>
      </c>
      <c r="C187" s="3" t="s">
        <v>320</v>
      </c>
      <c r="D187" s="3"/>
      <c r="E187" s="145">
        <v>1111011</v>
      </c>
      <c r="F187" s="56">
        <v>1111025</v>
      </c>
      <c r="G187" s="56" t="s">
        <v>1019</v>
      </c>
      <c r="I187" s="3">
        <v>0</v>
      </c>
      <c r="J187" s="3">
        <v>0</v>
      </c>
      <c r="K187" s="3">
        <v>0</v>
      </c>
      <c r="L187" s="3"/>
      <c r="M187" s="70">
        <v>2000000</v>
      </c>
      <c r="N187" s="74">
        <v>2</v>
      </c>
      <c r="O187" s="75" t="s">
        <v>1308</v>
      </c>
    </row>
    <row r="188" spans="1:15" x14ac:dyDescent="0.25">
      <c r="A188" s="3" t="s">
        <v>1</v>
      </c>
      <c r="B188" s="3" t="s">
        <v>2</v>
      </c>
      <c r="C188" s="3" t="s">
        <v>320</v>
      </c>
      <c r="D188" s="3"/>
      <c r="E188" s="145">
        <v>1111011</v>
      </c>
      <c r="F188" s="56">
        <v>1111026</v>
      </c>
      <c r="G188" s="56" t="s">
        <v>1020</v>
      </c>
      <c r="I188" s="3">
        <v>0</v>
      </c>
      <c r="J188" s="3">
        <v>0</v>
      </c>
      <c r="K188" s="3">
        <v>0</v>
      </c>
      <c r="L188" s="3"/>
      <c r="M188" s="70">
        <v>2100000</v>
      </c>
      <c r="N188" s="71">
        <v>21</v>
      </c>
      <c r="O188" s="9" t="s">
        <v>1309</v>
      </c>
    </row>
    <row r="189" spans="1:15" x14ac:dyDescent="0.25">
      <c r="A189" s="3" t="s">
        <v>1</v>
      </c>
      <c r="B189" s="3" t="s">
        <v>2</v>
      </c>
      <c r="C189" s="3" t="s">
        <v>320</v>
      </c>
      <c r="D189" s="3"/>
      <c r="E189" s="72">
        <v>1111031</v>
      </c>
      <c r="F189" s="58">
        <v>1111031</v>
      </c>
      <c r="G189" s="58" t="s">
        <v>635</v>
      </c>
      <c r="I189" s="3">
        <v>0</v>
      </c>
      <c r="J189" s="3">
        <v>0</v>
      </c>
      <c r="K189" s="3">
        <v>0</v>
      </c>
      <c r="L189" s="3"/>
      <c r="M189" s="70">
        <v>2101000</v>
      </c>
      <c r="N189" s="71">
        <v>2101</v>
      </c>
      <c r="O189" s="9" t="s">
        <v>1310</v>
      </c>
    </row>
    <row r="190" spans="1:15" x14ac:dyDescent="0.25">
      <c r="A190" s="3" t="s">
        <v>1</v>
      </c>
      <c r="B190" s="3" t="s">
        <v>2</v>
      </c>
      <c r="C190" s="3" t="s">
        <v>320</v>
      </c>
      <c r="D190" s="3"/>
      <c r="E190" s="73">
        <v>9999999</v>
      </c>
      <c r="F190" s="58">
        <v>1111038</v>
      </c>
      <c r="G190" s="58" t="s">
        <v>1021</v>
      </c>
      <c r="I190" s="3" t="s">
        <v>4</v>
      </c>
      <c r="J190" s="3" t="s">
        <v>128</v>
      </c>
      <c r="K190" s="3" t="s">
        <v>128</v>
      </c>
      <c r="L190" s="3"/>
      <c r="M190" s="76">
        <v>2101001</v>
      </c>
      <c r="N190" s="119">
        <v>2101001</v>
      </c>
      <c r="O190" s="4" t="s">
        <v>1311</v>
      </c>
    </row>
    <row r="191" spans="1:15" x14ac:dyDescent="0.25">
      <c r="A191" s="3" t="s">
        <v>1</v>
      </c>
      <c r="B191" s="3" t="s">
        <v>2</v>
      </c>
      <c r="C191" s="3" t="s">
        <v>320</v>
      </c>
      <c r="D191" s="3"/>
      <c r="E191" s="145">
        <v>1111011</v>
      </c>
      <c r="F191" s="56">
        <v>1111040</v>
      </c>
      <c r="G191" s="56" t="s">
        <v>1022</v>
      </c>
      <c r="I191" s="3" t="s">
        <v>4</v>
      </c>
      <c r="J191" s="3" t="s">
        <v>128</v>
      </c>
      <c r="K191" s="3" t="s">
        <v>128</v>
      </c>
      <c r="L191" s="3"/>
      <c r="M191" s="76">
        <v>2101002</v>
      </c>
      <c r="N191" s="119">
        <v>2101002</v>
      </c>
      <c r="O191" s="4" t="s">
        <v>415</v>
      </c>
    </row>
    <row r="192" spans="1:15" x14ac:dyDescent="0.25">
      <c r="A192" s="3" t="s">
        <v>1</v>
      </c>
      <c r="B192" s="3" t="s">
        <v>2</v>
      </c>
      <c r="C192" s="3" t="s">
        <v>320</v>
      </c>
      <c r="D192" s="3"/>
      <c r="E192" s="73">
        <v>9999999</v>
      </c>
      <c r="F192" s="58">
        <v>1111046</v>
      </c>
      <c r="G192" s="58" t="s">
        <v>1023</v>
      </c>
      <c r="I192" s="3" t="s">
        <v>136</v>
      </c>
      <c r="J192" s="3" t="s">
        <v>136</v>
      </c>
      <c r="K192" s="3" t="s">
        <v>136</v>
      </c>
      <c r="L192" s="3"/>
      <c r="M192" s="76">
        <v>2101004</v>
      </c>
      <c r="N192" s="119">
        <v>2101004</v>
      </c>
      <c r="O192" s="4" t="s">
        <v>1312</v>
      </c>
    </row>
    <row r="193" spans="1:15" x14ac:dyDescent="0.25">
      <c r="A193" s="3" t="s">
        <v>1</v>
      </c>
      <c r="B193" s="3" t="s">
        <v>2</v>
      </c>
      <c r="C193" s="3" t="s">
        <v>320</v>
      </c>
      <c r="D193" s="3"/>
      <c r="E193" s="73">
        <v>9999999</v>
      </c>
      <c r="F193" s="58">
        <v>1111051</v>
      </c>
      <c r="G193" s="58" t="s">
        <v>1024</v>
      </c>
      <c r="I193" s="3" t="s">
        <v>4</v>
      </c>
      <c r="J193" s="3" t="s">
        <v>128</v>
      </c>
      <c r="K193" s="3" t="s">
        <v>128</v>
      </c>
      <c r="L193" s="3"/>
      <c r="M193" s="76">
        <v>2101012</v>
      </c>
      <c r="N193" s="119">
        <v>2101012</v>
      </c>
      <c r="O193" s="4" t="s">
        <v>1313</v>
      </c>
    </row>
    <row r="194" spans="1:15" x14ac:dyDescent="0.25">
      <c r="A194" s="177">
        <v>0</v>
      </c>
      <c r="B194" s="3">
        <v>0</v>
      </c>
      <c r="C194" s="3">
        <v>0</v>
      </c>
      <c r="D194" s="3"/>
      <c r="E194" s="67">
        <v>1112000</v>
      </c>
      <c r="F194" s="82">
        <v>1112</v>
      </c>
      <c r="G194" s="82" t="s">
        <v>636</v>
      </c>
      <c r="I194" s="3">
        <v>0</v>
      </c>
      <c r="J194" s="3">
        <v>0</v>
      </c>
      <c r="K194" s="3">
        <v>0</v>
      </c>
      <c r="L194" s="3"/>
      <c r="M194" s="70">
        <v>2103000</v>
      </c>
      <c r="N194" s="71">
        <v>2103</v>
      </c>
      <c r="O194" s="9" t="s">
        <v>1314</v>
      </c>
    </row>
    <row r="195" spans="1:15" x14ac:dyDescent="0.25">
      <c r="A195" s="3" t="s">
        <v>1</v>
      </c>
      <c r="B195" s="3" t="s">
        <v>2</v>
      </c>
      <c r="C195" s="3" t="s">
        <v>320</v>
      </c>
      <c r="D195" s="3"/>
      <c r="E195" s="72">
        <v>1112003</v>
      </c>
      <c r="F195" s="58">
        <v>1112003</v>
      </c>
      <c r="G195" s="58" t="s">
        <v>637</v>
      </c>
      <c r="I195" s="3" t="s">
        <v>1</v>
      </c>
      <c r="J195" s="3" t="s">
        <v>2</v>
      </c>
      <c r="K195" s="3" t="s">
        <v>321</v>
      </c>
      <c r="L195" s="3"/>
      <c r="M195" s="76">
        <v>2103005</v>
      </c>
      <c r="N195" s="119">
        <v>2103005</v>
      </c>
      <c r="O195" s="4" t="s">
        <v>1315</v>
      </c>
    </row>
    <row r="196" spans="1:15" x14ac:dyDescent="0.25">
      <c r="A196" s="3" t="s">
        <v>1</v>
      </c>
      <c r="B196" s="3" t="s">
        <v>2</v>
      </c>
      <c r="C196" s="3" t="s">
        <v>320</v>
      </c>
      <c r="D196" s="3"/>
      <c r="E196" s="78">
        <v>1112017</v>
      </c>
      <c r="F196" s="58">
        <v>1112012</v>
      </c>
      <c r="G196" s="58" t="s">
        <v>1025</v>
      </c>
      <c r="I196" s="3" t="s">
        <v>1</v>
      </c>
      <c r="J196" s="3" t="s">
        <v>2</v>
      </c>
      <c r="K196" s="3" t="s">
        <v>321</v>
      </c>
      <c r="L196" s="3"/>
      <c r="M196" s="76">
        <v>2103008</v>
      </c>
      <c r="N196" s="119">
        <v>2103008</v>
      </c>
      <c r="O196" s="4" t="s">
        <v>1316</v>
      </c>
    </row>
    <row r="197" spans="1:15" x14ac:dyDescent="0.25">
      <c r="A197" s="3" t="s">
        <v>1</v>
      </c>
      <c r="B197" s="3" t="s">
        <v>2</v>
      </c>
      <c r="C197" s="3" t="s">
        <v>320</v>
      </c>
      <c r="D197" s="3"/>
      <c r="E197" s="72">
        <v>1112015</v>
      </c>
      <c r="F197" s="58">
        <v>1112015</v>
      </c>
      <c r="G197" s="58" t="s">
        <v>638</v>
      </c>
      <c r="I197" s="3" t="s">
        <v>1</v>
      </c>
      <c r="J197" s="3" t="s">
        <v>2</v>
      </c>
      <c r="K197" s="3" t="s">
        <v>321</v>
      </c>
      <c r="L197" s="3"/>
      <c r="M197" s="76">
        <v>2103009</v>
      </c>
      <c r="N197" s="119">
        <v>2103009</v>
      </c>
      <c r="O197" s="4" t="s">
        <v>1317</v>
      </c>
    </row>
    <row r="198" spans="1:15" x14ac:dyDescent="0.25">
      <c r="A198" s="3" t="s">
        <v>1</v>
      </c>
      <c r="B198" s="3" t="s">
        <v>2</v>
      </c>
      <c r="C198" s="3" t="s">
        <v>320</v>
      </c>
      <c r="D198" s="3"/>
      <c r="E198" s="150">
        <v>1112017</v>
      </c>
      <c r="F198" s="58">
        <v>1112017</v>
      </c>
      <c r="G198" s="58" t="s">
        <v>639</v>
      </c>
      <c r="I198" s="3" t="s">
        <v>1</v>
      </c>
      <c r="J198" s="3" t="s">
        <v>2</v>
      </c>
      <c r="K198" s="3" t="s">
        <v>321</v>
      </c>
      <c r="L198" s="3"/>
      <c r="M198" s="76">
        <v>2103014</v>
      </c>
      <c r="N198" s="119">
        <v>2103014</v>
      </c>
      <c r="O198" s="4" t="s">
        <v>1318</v>
      </c>
    </row>
    <row r="199" spans="1:15" x14ac:dyDescent="0.25">
      <c r="A199" s="3" t="s">
        <v>1</v>
      </c>
      <c r="B199" s="3" t="s">
        <v>2</v>
      </c>
      <c r="C199" s="3" t="s">
        <v>320</v>
      </c>
      <c r="D199" s="3"/>
      <c r="E199" s="72">
        <v>1112018</v>
      </c>
      <c r="F199" s="58">
        <v>1112018</v>
      </c>
      <c r="G199" s="58" t="s">
        <v>640</v>
      </c>
      <c r="I199" s="3" t="s">
        <v>1</v>
      </c>
      <c r="J199" s="3" t="s">
        <v>2</v>
      </c>
      <c r="K199" s="3" t="s">
        <v>321</v>
      </c>
      <c r="L199" s="3"/>
      <c r="M199" s="171">
        <v>9999999</v>
      </c>
      <c r="N199" s="83">
        <v>2103031</v>
      </c>
      <c r="O199" s="4" t="s">
        <v>1319</v>
      </c>
    </row>
    <row r="200" spans="1:15" x14ac:dyDescent="0.25">
      <c r="A200" s="3" t="s">
        <v>1</v>
      </c>
      <c r="B200" s="3" t="s">
        <v>2</v>
      </c>
      <c r="C200" s="3" t="s">
        <v>320</v>
      </c>
      <c r="D200" s="3"/>
      <c r="E200" s="72">
        <v>1112019</v>
      </c>
      <c r="F200" s="58">
        <v>1112019</v>
      </c>
      <c r="G200" s="58" t="s">
        <v>641</v>
      </c>
      <c r="I200" s="3" t="s">
        <v>4</v>
      </c>
      <c r="J200" s="3" t="s">
        <v>2</v>
      </c>
      <c r="K200" s="3" t="s">
        <v>321</v>
      </c>
      <c r="L200" s="3"/>
      <c r="M200" s="73">
        <v>9999999</v>
      </c>
      <c r="N200" s="57">
        <v>2103032</v>
      </c>
      <c r="O200" s="172" t="s">
        <v>1320</v>
      </c>
    </row>
    <row r="201" spans="1:15" x14ac:dyDescent="0.25">
      <c r="A201" s="3" t="s">
        <v>1</v>
      </c>
      <c r="B201" s="3" t="s">
        <v>2</v>
      </c>
      <c r="C201" s="3" t="s">
        <v>320</v>
      </c>
      <c r="D201" s="3"/>
      <c r="E201" s="73">
        <v>9999999</v>
      </c>
      <c r="F201" s="58">
        <v>1112021</v>
      </c>
      <c r="G201" s="58" t="s">
        <v>1026</v>
      </c>
      <c r="I201" s="3" t="s">
        <v>4</v>
      </c>
      <c r="J201" s="3" t="s">
        <v>2</v>
      </c>
      <c r="K201" s="3" t="s">
        <v>321</v>
      </c>
      <c r="L201" s="3"/>
      <c r="M201" s="73">
        <v>9999999</v>
      </c>
      <c r="N201" s="57">
        <v>2103039</v>
      </c>
      <c r="O201" s="172" t="s">
        <v>1321</v>
      </c>
    </row>
    <row r="202" spans="1:15" x14ac:dyDescent="0.25">
      <c r="A202" s="3" t="s">
        <v>1</v>
      </c>
      <c r="B202" s="3" t="s">
        <v>2</v>
      </c>
      <c r="C202" s="3" t="s">
        <v>320</v>
      </c>
      <c r="D202" s="3"/>
      <c r="E202" s="72">
        <v>1112025</v>
      </c>
      <c r="F202" s="58">
        <v>1112025</v>
      </c>
      <c r="G202" s="58" t="s">
        <v>642</v>
      </c>
      <c r="I202" s="3" t="s">
        <v>4</v>
      </c>
      <c r="J202" s="3" t="s">
        <v>2</v>
      </c>
      <c r="K202" s="3" t="s">
        <v>321</v>
      </c>
      <c r="L202" s="3"/>
      <c r="M202" s="73">
        <v>9999999</v>
      </c>
      <c r="N202" s="57">
        <v>2103040</v>
      </c>
      <c r="O202" s="172" t="s">
        <v>1322</v>
      </c>
    </row>
    <row r="203" spans="1:15" x14ac:dyDescent="0.25">
      <c r="A203" s="3" t="s">
        <v>1</v>
      </c>
      <c r="B203" s="3" t="s">
        <v>2</v>
      </c>
      <c r="C203" s="3" t="s">
        <v>320</v>
      </c>
      <c r="D203" s="3"/>
      <c r="E203" s="73">
        <v>9999999</v>
      </c>
      <c r="F203" s="58">
        <v>1112034</v>
      </c>
      <c r="G203" s="58" t="s">
        <v>1027</v>
      </c>
      <c r="I203" s="3" t="s">
        <v>1</v>
      </c>
      <c r="J203" s="3" t="s">
        <v>2</v>
      </c>
      <c r="K203" s="3" t="s">
        <v>321</v>
      </c>
      <c r="L203" s="3"/>
      <c r="M203" s="73">
        <v>9999999</v>
      </c>
      <c r="N203" s="57">
        <v>2103041</v>
      </c>
      <c r="O203" s="172" t="s">
        <v>1323</v>
      </c>
    </row>
    <row r="204" spans="1:15" x14ac:dyDescent="0.25">
      <c r="A204" s="3" t="s">
        <v>1</v>
      </c>
      <c r="B204" s="3" t="s">
        <v>2</v>
      </c>
      <c r="C204" s="3" t="s">
        <v>320</v>
      </c>
      <c r="D204" s="3"/>
      <c r="E204" s="73">
        <v>9999999</v>
      </c>
      <c r="F204" s="58">
        <v>1112040</v>
      </c>
      <c r="G204" s="58" t="s">
        <v>1028</v>
      </c>
      <c r="I204" s="3" t="s">
        <v>4</v>
      </c>
      <c r="J204" s="3" t="s">
        <v>128</v>
      </c>
      <c r="K204" s="3" t="s">
        <v>128</v>
      </c>
      <c r="L204" s="3"/>
      <c r="M204" s="73">
        <v>9999999</v>
      </c>
      <c r="N204" s="57">
        <v>2103042</v>
      </c>
      <c r="O204" s="172" t="s">
        <v>1324</v>
      </c>
    </row>
    <row r="205" spans="1:15" x14ac:dyDescent="0.25">
      <c r="A205" s="177">
        <v>0</v>
      </c>
      <c r="B205" s="3">
        <v>0</v>
      </c>
      <c r="C205" s="3">
        <v>0</v>
      </c>
      <c r="D205" s="3"/>
      <c r="E205" s="67">
        <v>1113000</v>
      </c>
      <c r="F205" s="82">
        <v>1113</v>
      </c>
      <c r="G205" s="82" t="s">
        <v>643</v>
      </c>
      <c r="I205" s="3" t="s">
        <v>4</v>
      </c>
      <c r="J205" s="3" t="s">
        <v>2</v>
      </c>
      <c r="K205" s="3" t="s">
        <v>321</v>
      </c>
      <c r="L205" s="3"/>
      <c r="M205" s="73">
        <v>9999999</v>
      </c>
      <c r="N205" s="57">
        <v>2103048</v>
      </c>
      <c r="O205" s="172" t="s">
        <v>1325</v>
      </c>
    </row>
    <row r="206" spans="1:15" x14ac:dyDescent="0.25">
      <c r="A206" s="3" t="s">
        <v>1</v>
      </c>
      <c r="B206" s="3" t="s">
        <v>2</v>
      </c>
      <c r="C206" s="3" t="s">
        <v>320</v>
      </c>
      <c r="D206" s="3"/>
      <c r="E206" s="72">
        <v>1113013</v>
      </c>
      <c r="F206" s="58">
        <v>1113013</v>
      </c>
      <c r="G206" s="58" t="s">
        <v>644</v>
      </c>
      <c r="I206" s="3" t="s">
        <v>4</v>
      </c>
      <c r="J206" s="3" t="s">
        <v>2</v>
      </c>
      <c r="K206" s="3" t="s">
        <v>321</v>
      </c>
      <c r="L206" s="3"/>
      <c r="M206" s="73">
        <v>9999999</v>
      </c>
      <c r="N206" s="57">
        <v>2103049</v>
      </c>
      <c r="O206" s="172" t="s">
        <v>1326</v>
      </c>
    </row>
    <row r="207" spans="1:15" x14ac:dyDescent="0.25">
      <c r="A207" s="3" t="s">
        <v>1</v>
      </c>
      <c r="B207" s="3" t="s">
        <v>2</v>
      </c>
      <c r="C207" s="3" t="s">
        <v>320</v>
      </c>
      <c r="D207" s="3"/>
      <c r="E207" s="72">
        <v>1113014</v>
      </c>
      <c r="F207" s="58">
        <v>1113014</v>
      </c>
      <c r="G207" s="58" t="s">
        <v>645</v>
      </c>
      <c r="I207" s="3">
        <v>0</v>
      </c>
      <c r="J207" s="3">
        <v>0</v>
      </c>
      <c r="K207" s="3">
        <v>0</v>
      </c>
      <c r="L207" s="3"/>
      <c r="M207" s="70">
        <v>2104000</v>
      </c>
      <c r="N207" s="71">
        <v>2104</v>
      </c>
      <c r="O207" s="9" t="s">
        <v>1327</v>
      </c>
    </row>
    <row r="208" spans="1:15" x14ac:dyDescent="0.25">
      <c r="A208" s="3" t="s">
        <v>1</v>
      </c>
      <c r="B208" s="3" t="s">
        <v>2</v>
      </c>
      <c r="C208" s="3" t="s">
        <v>320</v>
      </c>
      <c r="D208" s="3"/>
      <c r="E208" s="72">
        <v>1113040</v>
      </c>
      <c r="F208" s="58">
        <v>1113040</v>
      </c>
      <c r="G208" s="58" t="s">
        <v>1029</v>
      </c>
      <c r="I208" s="3" t="s">
        <v>1</v>
      </c>
      <c r="J208" s="3" t="s">
        <v>2</v>
      </c>
      <c r="K208" s="3" t="s">
        <v>321</v>
      </c>
      <c r="L208" s="3"/>
      <c r="M208" s="171">
        <v>9999999</v>
      </c>
      <c r="N208" s="83">
        <v>2104002</v>
      </c>
      <c r="O208" s="4" t="s">
        <v>1328</v>
      </c>
    </row>
    <row r="209" spans="1:15" x14ac:dyDescent="0.25">
      <c r="A209" s="177">
        <v>0</v>
      </c>
      <c r="B209" s="3">
        <v>0</v>
      </c>
      <c r="C209" s="3">
        <v>0</v>
      </c>
      <c r="D209" s="3"/>
      <c r="E209" s="67">
        <v>1114000</v>
      </c>
      <c r="F209" s="82">
        <v>1114</v>
      </c>
      <c r="G209" s="82" t="s">
        <v>647</v>
      </c>
      <c r="I209" s="3" t="s">
        <v>1</v>
      </c>
      <c r="J209" s="3" t="s">
        <v>2</v>
      </c>
      <c r="K209" s="3" t="s">
        <v>321</v>
      </c>
      <c r="L209" s="3"/>
      <c r="M209" s="76">
        <v>2104005</v>
      </c>
      <c r="N209" s="119">
        <v>2104005</v>
      </c>
      <c r="O209" s="4" t="s">
        <v>1329</v>
      </c>
    </row>
    <row r="210" spans="1:15" x14ac:dyDescent="0.25">
      <c r="A210" s="3" t="s">
        <v>1</v>
      </c>
      <c r="B210" s="3" t="s">
        <v>2</v>
      </c>
      <c r="C210" s="3" t="s">
        <v>320</v>
      </c>
      <c r="D210" s="3"/>
      <c r="E210" s="72">
        <v>1114001</v>
      </c>
      <c r="F210" s="58">
        <v>1114001</v>
      </c>
      <c r="G210" s="58" t="s">
        <v>648</v>
      </c>
      <c r="I210" s="3" t="s">
        <v>1</v>
      </c>
      <c r="J210" s="3" t="s">
        <v>2</v>
      </c>
      <c r="K210" s="3" t="s">
        <v>321</v>
      </c>
      <c r="L210" s="3"/>
      <c r="M210" s="76">
        <v>2104008</v>
      </c>
      <c r="N210" s="119">
        <v>2104008</v>
      </c>
      <c r="O210" s="4" t="s">
        <v>1330</v>
      </c>
    </row>
    <row r="211" spans="1:15" x14ac:dyDescent="0.25">
      <c r="A211" s="3" t="s">
        <v>1</v>
      </c>
      <c r="B211" s="3" t="s">
        <v>2</v>
      </c>
      <c r="C211" s="3" t="s">
        <v>320</v>
      </c>
      <c r="D211" s="3"/>
      <c r="E211" s="72">
        <v>1114004</v>
      </c>
      <c r="F211" s="58">
        <v>1114004</v>
      </c>
      <c r="G211" s="58" t="s">
        <v>1030</v>
      </c>
      <c r="I211" s="3" t="s">
        <v>1</v>
      </c>
      <c r="J211" s="3" t="s">
        <v>2</v>
      </c>
      <c r="K211" s="3" t="s">
        <v>321</v>
      </c>
      <c r="L211" s="3"/>
      <c r="M211" s="76">
        <v>2104009</v>
      </c>
      <c r="N211" s="119">
        <v>2104009</v>
      </c>
      <c r="O211" s="4" t="s">
        <v>1331</v>
      </c>
    </row>
    <row r="212" spans="1:15" x14ac:dyDescent="0.25">
      <c r="A212" s="3" t="s">
        <v>1</v>
      </c>
      <c r="B212" s="3" t="s">
        <v>2</v>
      </c>
      <c r="C212" s="3" t="s">
        <v>320</v>
      </c>
      <c r="D212" s="3"/>
      <c r="E212" s="72">
        <v>1114022</v>
      </c>
      <c r="F212" s="58">
        <v>1114022</v>
      </c>
      <c r="G212" s="58" t="s">
        <v>650</v>
      </c>
      <c r="I212" s="3" t="s">
        <v>1</v>
      </c>
      <c r="J212" s="3" t="s">
        <v>2</v>
      </c>
      <c r="K212" s="3" t="s">
        <v>321</v>
      </c>
      <c r="L212" s="3"/>
      <c r="M212" s="76">
        <v>2104012</v>
      </c>
      <c r="N212" s="119">
        <v>2104012</v>
      </c>
      <c r="O212" s="4" t="s">
        <v>1332</v>
      </c>
    </row>
    <row r="213" spans="1:15" x14ac:dyDescent="0.25">
      <c r="A213" s="3" t="s">
        <v>1</v>
      </c>
      <c r="B213" s="3" t="s">
        <v>2</v>
      </c>
      <c r="C213" s="3" t="s">
        <v>320</v>
      </c>
      <c r="D213" s="3"/>
      <c r="E213" s="72">
        <v>1114023</v>
      </c>
      <c r="F213" s="58">
        <v>1114023</v>
      </c>
      <c r="G213" s="58" t="s">
        <v>651</v>
      </c>
      <c r="I213" s="3" t="s">
        <v>1</v>
      </c>
      <c r="J213" s="3" t="s">
        <v>2</v>
      </c>
      <c r="K213" s="3" t="s">
        <v>321</v>
      </c>
      <c r="L213" s="3"/>
      <c r="M213" s="76">
        <v>2104013</v>
      </c>
      <c r="N213" s="119">
        <v>2104013</v>
      </c>
      <c r="O213" s="4" t="s">
        <v>1333</v>
      </c>
    </row>
    <row r="214" spans="1:15" x14ac:dyDescent="0.25">
      <c r="A214" s="3" t="s">
        <v>1</v>
      </c>
      <c r="B214" s="3" t="s">
        <v>2</v>
      </c>
      <c r="C214" s="3" t="s">
        <v>320</v>
      </c>
      <c r="D214" s="3"/>
      <c r="E214" s="72">
        <v>1114029</v>
      </c>
      <c r="F214" s="58">
        <v>1114029</v>
      </c>
      <c r="G214" s="58" t="s">
        <v>1031</v>
      </c>
      <c r="I214" s="3" t="s">
        <v>1</v>
      </c>
      <c r="J214" s="3" t="s">
        <v>2</v>
      </c>
      <c r="K214" s="3" t="s">
        <v>321</v>
      </c>
      <c r="L214" s="3"/>
      <c r="M214" s="171">
        <v>9999999</v>
      </c>
      <c r="N214" s="83">
        <v>2104014</v>
      </c>
      <c r="O214" s="4" t="s">
        <v>1334</v>
      </c>
    </row>
    <row r="215" spans="1:15" x14ac:dyDescent="0.25">
      <c r="A215" s="3" t="s">
        <v>1</v>
      </c>
      <c r="B215" s="3" t="s">
        <v>2</v>
      </c>
      <c r="C215" s="3" t="s">
        <v>320</v>
      </c>
      <c r="D215" s="3"/>
      <c r="E215" s="156">
        <v>1114083</v>
      </c>
      <c r="F215" s="58">
        <v>1114083</v>
      </c>
      <c r="G215" s="58" t="s">
        <v>1032</v>
      </c>
      <c r="I215" s="3" t="s">
        <v>1</v>
      </c>
      <c r="J215" s="3" t="s">
        <v>2</v>
      </c>
      <c r="K215" s="3" t="s">
        <v>321</v>
      </c>
      <c r="L215" s="3"/>
      <c r="M215" s="76">
        <v>2104015</v>
      </c>
      <c r="N215" s="119">
        <v>2104015</v>
      </c>
      <c r="O215" s="4" t="s">
        <v>1335</v>
      </c>
    </row>
    <row r="216" spans="1:15" x14ac:dyDescent="0.25">
      <c r="A216" s="3" t="s">
        <v>1</v>
      </c>
      <c r="B216" s="3" t="s">
        <v>2</v>
      </c>
      <c r="C216" s="3" t="s">
        <v>320</v>
      </c>
      <c r="D216" s="3"/>
      <c r="E216" s="72">
        <v>1114084</v>
      </c>
      <c r="F216" s="58">
        <v>1114084</v>
      </c>
      <c r="G216" s="58" t="s">
        <v>654</v>
      </c>
      <c r="I216" s="3" t="s">
        <v>1</v>
      </c>
      <c r="J216" s="3" t="s">
        <v>2</v>
      </c>
      <c r="K216" s="3" t="s">
        <v>321</v>
      </c>
      <c r="L216" s="3"/>
      <c r="M216" s="76">
        <v>2104016</v>
      </c>
      <c r="N216" s="119">
        <v>2104016</v>
      </c>
      <c r="O216" s="4" t="s">
        <v>1336</v>
      </c>
    </row>
    <row r="217" spans="1:15" x14ac:dyDescent="0.25">
      <c r="A217" s="3" t="s">
        <v>1</v>
      </c>
      <c r="B217" s="3" t="s">
        <v>2</v>
      </c>
      <c r="C217" s="3" t="s">
        <v>320</v>
      </c>
      <c r="D217" s="3"/>
      <c r="E217" s="150">
        <v>1114085</v>
      </c>
      <c r="F217" s="58">
        <v>1114085</v>
      </c>
      <c r="G217" s="58" t="s">
        <v>655</v>
      </c>
      <c r="I217" s="3" t="s">
        <v>1</v>
      </c>
      <c r="J217" s="3" t="s">
        <v>2</v>
      </c>
      <c r="K217" s="3" t="s">
        <v>321</v>
      </c>
      <c r="L217" s="3"/>
      <c r="M217" s="173">
        <v>9999999</v>
      </c>
      <c r="N217" s="83">
        <v>2104020</v>
      </c>
      <c r="O217" s="4" t="s">
        <v>1337</v>
      </c>
    </row>
    <row r="218" spans="1:15" x14ac:dyDescent="0.25">
      <c r="A218" s="3" t="s">
        <v>1</v>
      </c>
      <c r="B218" s="3" t="s">
        <v>2</v>
      </c>
      <c r="C218" s="3" t="s">
        <v>320</v>
      </c>
      <c r="D218" s="3"/>
      <c r="E218" s="78">
        <v>1114085</v>
      </c>
      <c r="F218" s="56">
        <v>1114087</v>
      </c>
      <c r="G218" s="56" t="s">
        <v>1033</v>
      </c>
      <c r="I218" s="3" t="s">
        <v>1</v>
      </c>
      <c r="J218" s="3" t="s">
        <v>2</v>
      </c>
      <c r="K218" s="3" t="s">
        <v>321</v>
      </c>
      <c r="L218" s="3"/>
      <c r="M218" s="76">
        <v>2104032</v>
      </c>
      <c r="N218" s="83">
        <v>2104032</v>
      </c>
      <c r="O218" s="4" t="s">
        <v>1338</v>
      </c>
    </row>
    <row r="219" spans="1:15" x14ac:dyDescent="0.25">
      <c r="A219" s="3" t="s">
        <v>1</v>
      </c>
      <c r="B219" s="3" t="s">
        <v>2</v>
      </c>
      <c r="C219" s="3" t="s">
        <v>320</v>
      </c>
      <c r="D219" s="3"/>
      <c r="E219" s="157">
        <v>1114083</v>
      </c>
      <c r="F219" s="56">
        <v>1114096</v>
      </c>
      <c r="G219" s="56" t="s">
        <v>1034</v>
      </c>
      <c r="I219" s="3">
        <v>0</v>
      </c>
      <c r="J219" s="3">
        <v>0</v>
      </c>
      <c r="K219" s="3">
        <v>0</v>
      </c>
      <c r="L219" s="3"/>
      <c r="M219" s="70">
        <v>2200000</v>
      </c>
      <c r="N219" s="71">
        <v>22</v>
      </c>
      <c r="O219" s="9" t="s">
        <v>1339</v>
      </c>
    </row>
    <row r="220" spans="1:15" x14ac:dyDescent="0.25">
      <c r="A220" s="177">
        <v>0</v>
      </c>
      <c r="B220" s="3">
        <v>0</v>
      </c>
      <c r="C220" s="3">
        <v>0</v>
      </c>
      <c r="D220" s="3"/>
      <c r="E220" s="67">
        <v>1115000</v>
      </c>
      <c r="F220" s="82">
        <v>1115</v>
      </c>
      <c r="G220" s="82" t="s">
        <v>656</v>
      </c>
      <c r="I220" s="3">
        <v>0</v>
      </c>
      <c r="J220" s="3">
        <v>0</v>
      </c>
      <c r="K220" s="3">
        <v>0</v>
      </c>
      <c r="L220" s="3"/>
      <c r="M220" s="70">
        <v>2201000</v>
      </c>
      <c r="N220" s="71">
        <v>2201</v>
      </c>
      <c r="O220" s="9" t="s">
        <v>1340</v>
      </c>
    </row>
    <row r="221" spans="1:15" x14ac:dyDescent="0.25">
      <c r="A221" s="3" t="s">
        <v>1</v>
      </c>
      <c r="B221" s="3" t="s">
        <v>2</v>
      </c>
      <c r="C221" s="3" t="s">
        <v>320</v>
      </c>
      <c r="D221" s="3"/>
      <c r="E221" s="73">
        <v>9999999</v>
      </c>
      <c r="F221" s="56">
        <v>1115004</v>
      </c>
      <c r="G221" s="56" t="s">
        <v>657</v>
      </c>
      <c r="I221" s="3" t="s">
        <v>4</v>
      </c>
      <c r="J221" s="3" t="s">
        <v>2</v>
      </c>
      <c r="K221" s="3" t="s">
        <v>321</v>
      </c>
      <c r="L221" s="3"/>
      <c r="M221" s="76">
        <v>2201003</v>
      </c>
      <c r="N221" s="119">
        <v>2201003</v>
      </c>
      <c r="O221" s="4" t="s">
        <v>1341</v>
      </c>
    </row>
    <row r="222" spans="1:15" x14ac:dyDescent="0.25">
      <c r="A222" s="3" t="s">
        <v>1</v>
      </c>
      <c r="B222" s="3" t="s">
        <v>2</v>
      </c>
      <c r="C222" s="3" t="s">
        <v>320</v>
      </c>
      <c r="D222" s="3"/>
      <c r="E222" s="72">
        <v>1115006</v>
      </c>
      <c r="F222" s="58">
        <v>1115006</v>
      </c>
      <c r="G222" s="58" t="s">
        <v>1035</v>
      </c>
      <c r="I222" s="3" t="s">
        <v>136</v>
      </c>
      <c r="J222" s="3" t="s">
        <v>136</v>
      </c>
      <c r="K222" s="3" t="s">
        <v>136</v>
      </c>
      <c r="L222" s="3"/>
      <c r="M222" s="76">
        <v>2201004</v>
      </c>
      <c r="N222" s="119">
        <v>2201004</v>
      </c>
      <c r="O222" s="4" t="s">
        <v>1342</v>
      </c>
    </row>
    <row r="223" spans="1:15" x14ac:dyDescent="0.25">
      <c r="A223" s="3" t="s">
        <v>1</v>
      </c>
      <c r="B223" s="3" t="s">
        <v>2</v>
      </c>
      <c r="C223" s="3" t="s">
        <v>320</v>
      </c>
      <c r="D223" s="3"/>
      <c r="E223" s="73">
        <v>9999999</v>
      </c>
      <c r="F223" s="58">
        <v>1115008</v>
      </c>
      <c r="G223" s="58" t="s">
        <v>1036</v>
      </c>
      <c r="I223" s="3" t="s">
        <v>136</v>
      </c>
      <c r="J223" s="3" t="s">
        <v>136</v>
      </c>
      <c r="K223" s="3" t="s">
        <v>136</v>
      </c>
      <c r="L223" s="3"/>
      <c r="M223" s="76">
        <v>2201005</v>
      </c>
      <c r="N223" s="119">
        <v>2201005</v>
      </c>
      <c r="O223" s="4" t="s">
        <v>1343</v>
      </c>
    </row>
    <row r="224" spans="1:15" x14ac:dyDescent="0.25">
      <c r="A224" s="3" t="s">
        <v>1</v>
      </c>
      <c r="B224" s="3" t="s">
        <v>2</v>
      </c>
      <c r="C224" s="3" t="s">
        <v>320</v>
      </c>
      <c r="D224" s="3"/>
      <c r="E224" s="73">
        <v>9999999</v>
      </c>
      <c r="F224" s="58">
        <v>1115013</v>
      </c>
      <c r="G224" s="58" t="s">
        <v>1037</v>
      </c>
      <c r="I224" s="3">
        <v>0</v>
      </c>
      <c r="J224" s="3">
        <v>0</v>
      </c>
      <c r="K224" s="3">
        <v>0</v>
      </c>
      <c r="L224" s="3"/>
      <c r="M224" s="70">
        <v>2202000</v>
      </c>
      <c r="N224" s="71">
        <v>2202</v>
      </c>
      <c r="O224" s="9" t="s">
        <v>1344</v>
      </c>
    </row>
    <row r="225" spans="1:15" x14ac:dyDescent="0.25">
      <c r="A225" s="3" t="s">
        <v>1</v>
      </c>
      <c r="B225" s="3" t="s">
        <v>2</v>
      </c>
      <c r="C225" s="3" t="s">
        <v>320</v>
      </c>
      <c r="D225" s="3"/>
      <c r="E225" s="72">
        <v>1115016</v>
      </c>
      <c r="F225" s="58">
        <v>1115016</v>
      </c>
      <c r="G225" s="58" t="s">
        <v>659</v>
      </c>
      <c r="I225" s="3" t="s">
        <v>136</v>
      </c>
      <c r="J225" s="3" t="s">
        <v>136</v>
      </c>
      <c r="K225" s="3" t="s">
        <v>136</v>
      </c>
      <c r="L225" s="3"/>
      <c r="M225" s="76">
        <v>2202003</v>
      </c>
      <c r="N225" s="119">
        <v>2202003</v>
      </c>
      <c r="O225" s="4" t="s">
        <v>1344</v>
      </c>
    </row>
    <row r="226" spans="1:15" x14ac:dyDescent="0.25">
      <c r="A226" s="3" t="s">
        <v>1</v>
      </c>
      <c r="B226" s="3" t="s">
        <v>2</v>
      </c>
      <c r="C226" s="3" t="s">
        <v>320</v>
      </c>
      <c r="D226" s="3"/>
      <c r="E226" s="73">
        <v>9999999</v>
      </c>
      <c r="F226" s="56">
        <v>1115017</v>
      </c>
      <c r="G226" s="56" t="s">
        <v>660</v>
      </c>
      <c r="I226" s="3">
        <v>0</v>
      </c>
      <c r="J226" s="3">
        <v>0</v>
      </c>
      <c r="K226" s="3">
        <v>0</v>
      </c>
      <c r="L226" s="3"/>
      <c r="M226" s="70">
        <v>3000000</v>
      </c>
      <c r="N226" s="68">
        <v>3</v>
      </c>
      <c r="O226" s="69" t="s">
        <v>1345</v>
      </c>
    </row>
    <row r="227" spans="1:15" x14ac:dyDescent="0.25">
      <c r="A227" s="3" t="s">
        <v>1</v>
      </c>
      <c r="B227" s="3" t="s">
        <v>2</v>
      </c>
      <c r="C227" s="3" t="s">
        <v>320</v>
      </c>
      <c r="D227" s="3"/>
      <c r="E227" s="72">
        <v>1115039</v>
      </c>
      <c r="F227" s="58">
        <v>1115039</v>
      </c>
      <c r="G227" s="58" t="s">
        <v>1038</v>
      </c>
      <c r="I227" s="3">
        <v>0</v>
      </c>
      <c r="J227" s="3">
        <v>0</v>
      </c>
      <c r="K227" s="3">
        <v>0</v>
      </c>
      <c r="L227" s="3"/>
      <c r="M227" s="70">
        <v>3100000</v>
      </c>
      <c r="N227" s="71">
        <v>31</v>
      </c>
      <c r="O227" s="9" t="s">
        <v>1346</v>
      </c>
    </row>
    <row r="228" spans="1:15" x14ac:dyDescent="0.25">
      <c r="A228" s="3" t="s">
        <v>1</v>
      </c>
      <c r="B228" s="3" t="s">
        <v>2</v>
      </c>
      <c r="C228" s="3" t="s">
        <v>320</v>
      </c>
      <c r="D228" s="3"/>
      <c r="E228" s="72">
        <v>1115050</v>
      </c>
      <c r="F228" s="58">
        <v>1115050</v>
      </c>
      <c r="G228" s="58" t="s">
        <v>1039</v>
      </c>
      <c r="I228" s="3">
        <v>0</v>
      </c>
      <c r="J228" s="3">
        <v>0</v>
      </c>
      <c r="K228" s="3">
        <v>0</v>
      </c>
      <c r="L228" s="3"/>
      <c r="M228" s="70">
        <v>3101000</v>
      </c>
      <c r="N228" s="71">
        <v>3101</v>
      </c>
      <c r="O228" s="9" t="s">
        <v>1347</v>
      </c>
    </row>
    <row r="229" spans="1:15" x14ac:dyDescent="0.25">
      <c r="A229" s="3" t="s">
        <v>1</v>
      </c>
      <c r="B229" s="3" t="s">
        <v>2</v>
      </c>
      <c r="C229" s="3" t="s">
        <v>320</v>
      </c>
      <c r="D229" s="3"/>
      <c r="E229" s="72">
        <v>1115051</v>
      </c>
      <c r="F229" s="58">
        <v>1115051</v>
      </c>
      <c r="G229" s="58" t="s">
        <v>1040</v>
      </c>
      <c r="I229" s="3" t="s">
        <v>1</v>
      </c>
      <c r="J229" s="3" t="s">
        <v>155</v>
      </c>
      <c r="K229" s="3" t="s">
        <v>321</v>
      </c>
      <c r="L229" s="3"/>
      <c r="M229" s="76">
        <v>3101002</v>
      </c>
      <c r="N229" s="119">
        <v>3101002</v>
      </c>
      <c r="O229" s="4" t="s">
        <v>1348</v>
      </c>
    </row>
    <row r="230" spans="1:15" x14ac:dyDescent="0.25">
      <c r="A230" s="3" t="s">
        <v>1</v>
      </c>
      <c r="B230" s="3" t="s">
        <v>2</v>
      </c>
      <c r="C230" s="3" t="s">
        <v>320</v>
      </c>
      <c r="D230" s="3"/>
      <c r="E230" s="72">
        <v>1115056</v>
      </c>
      <c r="F230" s="58">
        <v>1115056</v>
      </c>
      <c r="G230" s="58" t="s">
        <v>665</v>
      </c>
      <c r="I230" s="3" t="s">
        <v>1</v>
      </c>
      <c r="J230" s="3" t="s">
        <v>155</v>
      </c>
      <c r="K230" s="3" t="s">
        <v>321</v>
      </c>
      <c r="L230" s="3"/>
      <c r="M230" s="76">
        <v>3101003</v>
      </c>
      <c r="N230" s="119">
        <v>3101003</v>
      </c>
      <c r="O230" s="4" t="s">
        <v>1349</v>
      </c>
    </row>
    <row r="231" spans="1:15" x14ac:dyDescent="0.25">
      <c r="A231" s="3" t="s">
        <v>1</v>
      </c>
      <c r="B231" s="3" t="s">
        <v>2</v>
      </c>
      <c r="C231" s="3" t="s">
        <v>320</v>
      </c>
      <c r="D231" s="3"/>
      <c r="E231" s="72">
        <v>1115057</v>
      </c>
      <c r="F231" s="58">
        <v>1115057</v>
      </c>
      <c r="G231" s="58" t="s">
        <v>666</v>
      </c>
      <c r="I231" s="3" t="s">
        <v>1</v>
      </c>
      <c r="J231" s="3" t="s">
        <v>155</v>
      </c>
      <c r="K231" s="3" t="s">
        <v>321</v>
      </c>
      <c r="L231" s="3"/>
      <c r="M231" s="76">
        <v>3101015</v>
      </c>
      <c r="N231" s="119">
        <v>3101015</v>
      </c>
      <c r="O231" s="4" t="s">
        <v>1350</v>
      </c>
    </row>
    <row r="232" spans="1:15" x14ac:dyDescent="0.25">
      <c r="A232" s="3" t="s">
        <v>1</v>
      </c>
      <c r="B232" s="3" t="s">
        <v>2</v>
      </c>
      <c r="C232" s="3" t="s">
        <v>320</v>
      </c>
      <c r="D232" s="3"/>
      <c r="E232" s="72">
        <v>1115058</v>
      </c>
      <c r="F232" s="58">
        <v>1115058</v>
      </c>
      <c r="G232" s="58" t="s">
        <v>1041</v>
      </c>
      <c r="I232" s="3" t="s">
        <v>1</v>
      </c>
      <c r="J232" s="3" t="s">
        <v>155</v>
      </c>
      <c r="K232" s="3" t="s">
        <v>321</v>
      </c>
      <c r="L232" s="3"/>
      <c r="M232" s="76">
        <v>3101017</v>
      </c>
      <c r="N232" s="119">
        <v>3101017</v>
      </c>
      <c r="O232" s="4" t="s">
        <v>1351</v>
      </c>
    </row>
    <row r="233" spans="1:15" x14ac:dyDescent="0.25">
      <c r="A233" s="3" t="s">
        <v>1</v>
      </c>
      <c r="B233" s="3" t="s">
        <v>2</v>
      </c>
      <c r="C233" s="3" t="s">
        <v>320</v>
      </c>
      <c r="D233" s="3"/>
      <c r="E233" s="72">
        <v>1115075</v>
      </c>
      <c r="F233" s="58">
        <v>1115075</v>
      </c>
      <c r="G233" s="58" t="s">
        <v>1042</v>
      </c>
      <c r="I233" s="3">
        <v>0</v>
      </c>
      <c r="J233" s="3">
        <v>0</v>
      </c>
      <c r="K233" s="3">
        <v>0</v>
      </c>
      <c r="L233" s="3"/>
      <c r="M233" s="70">
        <v>3102000</v>
      </c>
      <c r="N233" s="71">
        <v>3102</v>
      </c>
      <c r="O233" s="9" t="s">
        <v>1352</v>
      </c>
    </row>
    <row r="234" spans="1:15" x14ac:dyDescent="0.25">
      <c r="A234" s="177">
        <v>0</v>
      </c>
      <c r="B234" s="3">
        <v>0</v>
      </c>
      <c r="C234" s="3">
        <v>0</v>
      </c>
      <c r="D234" s="3"/>
      <c r="E234" s="67">
        <v>1116000</v>
      </c>
      <c r="F234" s="82">
        <v>1116</v>
      </c>
      <c r="G234" s="82" t="s">
        <v>669</v>
      </c>
      <c r="I234" s="3" t="s">
        <v>1</v>
      </c>
      <c r="J234" s="3" t="s">
        <v>160</v>
      </c>
      <c r="K234" s="3" t="s">
        <v>321</v>
      </c>
      <c r="L234" s="3"/>
      <c r="M234" s="76">
        <v>3102005</v>
      </c>
      <c r="N234" s="119">
        <v>3102005</v>
      </c>
      <c r="O234" s="4" t="s">
        <v>1353</v>
      </c>
    </row>
    <row r="235" spans="1:15" x14ac:dyDescent="0.25">
      <c r="A235" s="3" t="s">
        <v>1</v>
      </c>
      <c r="B235" s="3" t="s">
        <v>2</v>
      </c>
      <c r="C235" s="3" t="s">
        <v>320</v>
      </c>
      <c r="D235" s="3"/>
      <c r="E235" s="72">
        <v>1116001</v>
      </c>
      <c r="F235" s="58">
        <v>1116001</v>
      </c>
      <c r="G235" s="58" t="s">
        <v>670</v>
      </c>
      <c r="I235" s="3" t="s">
        <v>1</v>
      </c>
      <c r="J235" s="3" t="s">
        <v>160</v>
      </c>
      <c r="K235" s="3" t="s">
        <v>321</v>
      </c>
      <c r="L235" s="3"/>
      <c r="M235" s="76">
        <v>3102006</v>
      </c>
      <c r="N235" s="119">
        <v>3102006</v>
      </c>
      <c r="O235" s="4" t="s">
        <v>1354</v>
      </c>
    </row>
    <row r="236" spans="1:15" x14ac:dyDescent="0.25">
      <c r="A236" s="3" t="s">
        <v>1</v>
      </c>
      <c r="B236" s="3" t="s">
        <v>2</v>
      </c>
      <c r="C236" s="3" t="s">
        <v>320</v>
      </c>
      <c r="D236" s="3"/>
      <c r="E236" s="72">
        <v>1116005</v>
      </c>
      <c r="F236" s="58">
        <v>1116005</v>
      </c>
      <c r="G236" s="58" t="s">
        <v>1043</v>
      </c>
      <c r="I236" s="3" t="s">
        <v>1</v>
      </c>
      <c r="J236" s="3" t="s">
        <v>160</v>
      </c>
      <c r="K236" s="3" t="s">
        <v>321</v>
      </c>
      <c r="L236" s="3"/>
      <c r="M236" s="76">
        <v>3102007</v>
      </c>
      <c r="N236" s="119">
        <v>3102007</v>
      </c>
      <c r="O236" s="4" t="s">
        <v>1355</v>
      </c>
    </row>
    <row r="237" spans="1:15" x14ac:dyDescent="0.25">
      <c r="A237" s="3" t="s">
        <v>1</v>
      </c>
      <c r="B237" s="3" t="s">
        <v>2</v>
      </c>
      <c r="C237" s="3" t="s">
        <v>320</v>
      </c>
      <c r="D237" s="3"/>
      <c r="E237" s="72">
        <v>1116010</v>
      </c>
      <c r="F237" s="58">
        <v>1116010</v>
      </c>
      <c r="G237" s="58" t="s">
        <v>672</v>
      </c>
      <c r="I237" s="3" t="s">
        <v>1</v>
      </c>
      <c r="J237" s="3" t="s">
        <v>160</v>
      </c>
      <c r="K237" s="3" t="s">
        <v>321</v>
      </c>
      <c r="L237" s="3"/>
      <c r="M237" s="76">
        <v>3102009</v>
      </c>
      <c r="N237" s="119">
        <v>3102009</v>
      </c>
      <c r="O237" s="4" t="s">
        <v>1355</v>
      </c>
    </row>
    <row r="238" spans="1:15" x14ac:dyDescent="0.25">
      <c r="A238" s="3" t="s">
        <v>1</v>
      </c>
      <c r="B238" s="3" t="s">
        <v>2</v>
      </c>
      <c r="C238" s="3" t="s">
        <v>320</v>
      </c>
      <c r="D238" s="3"/>
      <c r="E238" s="72">
        <v>1116013</v>
      </c>
      <c r="F238" s="58">
        <v>1116013</v>
      </c>
      <c r="G238" s="58" t="s">
        <v>1044</v>
      </c>
      <c r="I238" s="3" t="s">
        <v>1</v>
      </c>
      <c r="J238" s="3" t="s">
        <v>160</v>
      </c>
      <c r="K238" s="3" t="s">
        <v>321</v>
      </c>
      <c r="L238" s="3"/>
      <c r="M238" s="76">
        <v>3102010</v>
      </c>
      <c r="N238" s="119">
        <v>3102010</v>
      </c>
      <c r="O238" s="4" t="s">
        <v>1356</v>
      </c>
    </row>
    <row r="239" spans="1:15" x14ac:dyDescent="0.25">
      <c r="A239" s="3" t="s">
        <v>1</v>
      </c>
      <c r="B239" s="3" t="s">
        <v>2</v>
      </c>
      <c r="C239" s="3" t="s">
        <v>320</v>
      </c>
      <c r="D239" s="3"/>
      <c r="E239" s="73">
        <v>9999999</v>
      </c>
      <c r="F239" s="58">
        <v>1116022</v>
      </c>
      <c r="G239" s="58" t="s">
        <v>1045</v>
      </c>
      <c r="I239" s="3" t="s">
        <v>1</v>
      </c>
      <c r="J239" s="3" t="s">
        <v>2</v>
      </c>
      <c r="K239" s="3" t="s">
        <v>321</v>
      </c>
      <c r="L239" s="3"/>
      <c r="M239" s="76">
        <v>3102035</v>
      </c>
      <c r="N239" s="119">
        <v>3102035</v>
      </c>
      <c r="O239" s="4" t="s">
        <v>1357</v>
      </c>
    </row>
    <row r="240" spans="1:15" x14ac:dyDescent="0.25">
      <c r="A240" s="3" t="s">
        <v>1</v>
      </c>
      <c r="B240" s="3" t="s">
        <v>2</v>
      </c>
      <c r="C240" s="3" t="s">
        <v>320</v>
      </c>
      <c r="D240" s="3"/>
      <c r="E240" s="73">
        <v>9999999</v>
      </c>
      <c r="F240" s="58">
        <v>1116023</v>
      </c>
      <c r="G240" s="58" t="s">
        <v>1046</v>
      </c>
      <c r="I240" s="3" t="s">
        <v>1</v>
      </c>
      <c r="J240" s="3" t="s">
        <v>160</v>
      </c>
      <c r="K240" s="3" t="s">
        <v>321</v>
      </c>
      <c r="L240" s="3"/>
      <c r="M240" s="76">
        <v>3102040</v>
      </c>
      <c r="N240" s="57">
        <v>3102040</v>
      </c>
      <c r="O240" s="172" t="s">
        <v>1358</v>
      </c>
    </row>
    <row r="241" spans="1:15" x14ac:dyDescent="0.25">
      <c r="A241" s="3" t="s">
        <v>1</v>
      </c>
      <c r="B241" s="3" t="s">
        <v>2</v>
      </c>
      <c r="C241" s="3" t="s">
        <v>320</v>
      </c>
      <c r="D241" s="3"/>
      <c r="E241" s="72">
        <v>1116026</v>
      </c>
      <c r="F241" s="58">
        <v>1116026</v>
      </c>
      <c r="G241" s="58" t="s">
        <v>674</v>
      </c>
      <c r="I241" s="3">
        <v>0</v>
      </c>
      <c r="J241" s="3">
        <v>0</v>
      </c>
      <c r="K241" s="3">
        <v>0</v>
      </c>
      <c r="L241" s="3"/>
      <c r="M241" s="70">
        <v>3103000</v>
      </c>
      <c r="N241" s="71">
        <v>3103</v>
      </c>
      <c r="O241" s="9" t="s">
        <v>1523</v>
      </c>
    </row>
    <row r="242" spans="1:15" x14ac:dyDescent="0.25">
      <c r="A242" s="3" t="s">
        <v>1</v>
      </c>
      <c r="B242" s="3" t="s">
        <v>2</v>
      </c>
      <c r="C242" s="3" t="s">
        <v>320</v>
      </c>
      <c r="D242" s="3"/>
      <c r="E242" s="72">
        <v>1116033</v>
      </c>
      <c r="F242" s="58">
        <v>1116033</v>
      </c>
      <c r="G242" s="58" t="s">
        <v>675</v>
      </c>
      <c r="I242" s="3" t="s">
        <v>1</v>
      </c>
      <c r="J242" s="3" t="s">
        <v>160</v>
      </c>
      <c r="K242" s="3" t="s">
        <v>321</v>
      </c>
      <c r="L242" s="3"/>
      <c r="M242" s="76">
        <v>3103001</v>
      </c>
      <c r="N242" s="119">
        <v>3103001</v>
      </c>
      <c r="O242" s="4" t="s">
        <v>1359</v>
      </c>
    </row>
    <row r="243" spans="1:15" x14ac:dyDescent="0.25">
      <c r="A243" s="3" t="s">
        <v>1</v>
      </c>
      <c r="B243" s="3" t="s">
        <v>2</v>
      </c>
      <c r="C243" s="3" t="s">
        <v>320</v>
      </c>
      <c r="D243" s="3"/>
      <c r="E243" s="72">
        <v>1116041</v>
      </c>
      <c r="F243" s="58">
        <v>1116041</v>
      </c>
      <c r="G243" s="58" t="s">
        <v>676</v>
      </c>
      <c r="I243" s="3" t="s">
        <v>1</v>
      </c>
      <c r="J243" s="3" t="s">
        <v>160</v>
      </c>
      <c r="K243" s="3" t="s">
        <v>321</v>
      </c>
      <c r="L243" s="3"/>
      <c r="M243" s="76">
        <v>3103003</v>
      </c>
      <c r="N243" s="119">
        <v>3103003</v>
      </c>
      <c r="O243" s="4" t="s">
        <v>1360</v>
      </c>
    </row>
    <row r="244" spans="1:15" x14ac:dyDescent="0.25">
      <c r="A244" s="3" t="s">
        <v>1</v>
      </c>
      <c r="B244" s="3" t="s">
        <v>2</v>
      </c>
      <c r="C244" s="3" t="s">
        <v>320</v>
      </c>
      <c r="D244" s="3"/>
      <c r="E244" s="72">
        <v>1116048</v>
      </c>
      <c r="F244" s="58">
        <v>1116048</v>
      </c>
      <c r="G244" s="58" t="s">
        <v>677</v>
      </c>
      <c r="I244" s="3">
        <v>0</v>
      </c>
      <c r="J244" s="3">
        <v>0</v>
      </c>
      <c r="K244" s="3">
        <v>0</v>
      </c>
      <c r="L244" s="3"/>
      <c r="M244" s="70">
        <v>3200000</v>
      </c>
      <c r="N244" s="71">
        <v>32</v>
      </c>
      <c r="O244" s="9" t="s">
        <v>1361</v>
      </c>
    </row>
    <row r="245" spans="1:15" x14ac:dyDescent="0.25">
      <c r="A245" s="3" t="s">
        <v>1</v>
      </c>
      <c r="B245" s="3" t="s">
        <v>2</v>
      </c>
      <c r="C245" s="3" t="s">
        <v>320</v>
      </c>
      <c r="D245" s="3"/>
      <c r="E245" s="73">
        <v>9999999</v>
      </c>
      <c r="F245" s="58">
        <v>1116055</v>
      </c>
      <c r="G245" s="58" t="s">
        <v>1047</v>
      </c>
      <c r="I245" s="3">
        <v>0</v>
      </c>
      <c r="J245" s="3">
        <v>0</v>
      </c>
      <c r="K245" s="3">
        <v>0</v>
      </c>
      <c r="L245" s="3"/>
      <c r="M245" s="70">
        <v>3201000</v>
      </c>
      <c r="N245" s="71">
        <v>3201</v>
      </c>
      <c r="O245" s="9" t="s">
        <v>1362</v>
      </c>
    </row>
    <row r="246" spans="1:15" x14ac:dyDescent="0.25">
      <c r="A246" s="3" t="s">
        <v>1</v>
      </c>
      <c r="B246" s="3" t="s">
        <v>2</v>
      </c>
      <c r="C246" s="3" t="s">
        <v>320</v>
      </c>
      <c r="D246" s="3"/>
      <c r="E246" s="73">
        <v>9999999</v>
      </c>
      <c r="F246" s="58">
        <v>1116062</v>
      </c>
      <c r="G246" s="58" t="s">
        <v>1048</v>
      </c>
      <c r="I246" s="3" t="s">
        <v>1</v>
      </c>
      <c r="J246" s="3" t="s">
        <v>155</v>
      </c>
      <c r="K246" s="3" t="s">
        <v>321</v>
      </c>
      <c r="L246" s="3"/>
      <c r="M246" s="76">
        <v>3201001</v>
      </c>
      <c r="N246" s="119">
        <v>3201001</v>
      </c>
      <c r="O246" s="4" t="s">
        <v>1363</v>
      </c>
    </row>
    <row r="247" spans="1:15" x14ac:dyDescent="0.25">
      <c r="A247" s="3" t="s">
        <v>1</v>
      </c>
      <c r="B247" s="3" t="s">
        <v>2</v>
      </c>
      <c r="C247" s="3" t="s">
        <v>320</v>
      </c>
      <c r="D247" s="3"/>
      <c r="E247" s="72">
        <v>1116071</v>
      </c>
      <c r="F247" s="58">
        <v>1116071</v>
      </c>
      <c r="G247" s="58" t="s">
        <v>678</v>
      </c>
      <c r="I247" s="3" t="s">
        <v>1</v>
      </c>
      <c r="J247" s="3" t="s">
        <v>155</v>
      </c>
      <c r="K247" s="3" t="s">
        <v>321</v>
      </c>
      <c r="L247" s="3"/>
      <c r="M247" s="76">
        <v>3201002</v>
      </c>
      <c r="N247" s="119">
        <v>3201002</v>
      </c>
      <c r="O247" s="4" t="s">
        <v>1364</v>
      </c>
    </row>
    <row r="248" spans="1:15" x14ac:dyDescent="0.25">
      <c r="A248" s="177">
        <v>0</v>
      </c>
      <c r="B248" s="3">
        <v>0</v>
      </c>
      <c r="C248" s="3">
        <v>0</v>
      </c>
      <c r="D248" s="3"/>
      <c r="E248" s="146">
        <v>1201</v>
      </c>
      <c r="F248" s="82">
        <v>1117</v>
      </c>
      <c r="G248" s="82" t="s">
        <v>1049</v>
      </c>
      <c r="I248" s="3" t="s">
        <v>1</v>
      </c>
      <c r="J248" s="3" t="s">
        <v>155</v>
      </c>
      <c r="K248" s="3" t="s">
        <v>321</v>
      </c>
      <c r="L248" s="3"/>
      <c r="M248" s="171">
        <v>9999999</v>
      </c>
      <c r="N248" s="83">
        <v>3201003</v>
      </c>
      <c r="O248" s="4" t="s">
        <v>1365</v>
      </c>
    </row>
    <row r="249" spans="1:15" x14ac:dyDescent="0.25">
      <c r="A249" s="3" t="s">
        <v>4</v>
      </c>
      <c r="B249" s="3" t="s">
        <v>128</v>
      </c>
      <c r="C249" s="3" t="s">
        <v>128</v>
      </c>
      <c r="D249" s="3"/>
      <c r="E249" s="150">
        <v>1201001</v>
      </c>
      <c r="F249" s="56">
        <v>1117001</v>
      </c>
      <c r="G249" s="56" t="s">
        <v>1050</v>
      </c>
      <c r="I249" s="3" t="s">
        <v>1</v>
      </c>
      <c r="J249" s="3" t="s">
        <v>155</v>
      </c>
      <c r="K249" s="3" t="s">
        <v>321</v>
      </c>
      <c r="L249" s="3"/>
      <c r="M249" s="76">
        <v>3201006</v>
      </c>
      <c r="N249" s="119">
        <v>3201006</v>
      </c>
      <c r="O249" s="4" t="s">
        <v>1366</v>
      </c>
    </row>
    <row r="250" spans="1:15" x14ac:dyDescent="0.25">
      <c r="A250" s="3" t="s">
        <v>4</v>
      </c>
      <c r="B250" s="3" t="s">
        <v>128</v>
      </c>
      <c r="C250" s="3" t="s">
        <v>128</v>
      </c>
      <c r="D250" s="3"/>
      <c r="E250" s="158">
        <v>1201003</v>
      </c>
      <c r="F250" s="56">
        <v>1117012</v>
      </c>
      <c r="G250" s="56" t="s">
        <v>1051</v>
      </c>
      <c r="I250" s="3" t="s">
        <v>1</v>
      </c>
      <c r="J250" s="3" t="s">
        <v>160</v>
      </c>
      <c r="K250" s="3" t="s">
        <v>321</v>
      </c>
      <c r="L250" s="3"/>
      <c r="M250" s="76">
        <v>3201012</v>
      </c>
      <c r="N250" s="119">
        <v>3201012</v>
      </c>
      <c r="O250" s="4" t="s">
        <v>1367</v>
      </c>
    </row>
    <row r="251" spans="1:15" x14ac:dyDescent="0.25">
      <c r="A251" s="177">
        <v>0</v>
      </c>
      <c r="B251" s="3">
        <v>0</v>
      </c>
      <c r="C251" s="3">
        <v>0</v>
      </c>
      <c r="D251" s="3"/>
      <c r="E251" s="67">
        <v>1200000</v>
      </c>
      <c r="F251" s="82">
        <v>12</v>
      </c>
      <c r="G251" s="82" t="s">
        <v>400</v>
      </c>
      <c r="I251" s="3" t="s">
        <v>1</v>
      </c>
      <c r="J251" s="3" t="s">
        <v>160</v>
      </c>
      <c r="K251" s="3" t="s">
        <v>321</v>
      </c>
      <c r="L251" s="3"/>
      <c r="M251" s="76">
        <v>3201013</v>
      </c>
      <c r="N251" s="119">
        <v>3201013</v>
      </c>
      <c r="O251" s="4" t="s">
        <v>1368</v>
      </c>
    </row>
    <row r="252" spans="1:15" x14ac:dyDescent="0.25">
      <c r="A252" s="177">
        <v>0</v>
      </c>
      <c r="B252" s="3">
        <v>0</v>
      </c>
      <c r="C252" s="3">
        <v>0</v>
      </c>
      <c r="D252" s="3"/>
      <c r="E252" s="67">
        <v>1201000</v>
      </c>
      <c r="F252" s="82">
        <v>1201</v>
      </c>
      <c r="G252" s="82" t="s">
        <v>400</v>
      </c>
      <c r="I252" s="3" t="s">
        <v>1</v>
      </c>
      <c r="J252" s="3" t="s">
        <v>155</v>
      </c>
      <c r="K252" s="3" t="s">
        <v>321</v>
      </c>
      <c r="L252" s="3"/>
      <c r="M252" s="76">
        <v>3201021</v>
      </c>
      <c r="N252" s="119">
        <v>3201021</v>
      </c>
      <c r="O252" s="4" t="s">
        <v>1369</v>
      </c>
    </row>
    <row r="253" spans="1:15" x14ac:dyDescent="0.25">
      <c r="A253" s="3" t="s">
        <v>4</v>
      </c>
      <c r="B253" s="3" t="s">
        <v>128</v>
      </c>
      <c r="C253" s="3" t="s">
        <v>128</v>
      </c>
      <c r="D253" s="3"/>
      <c r="E253" s="150">
        <v>1201001</v>
      </c>
      <c r="F253" s="58">
        <v>1201001</v>
      </c>
      <c r="G253" s="58" t="s">
        <v>401</v>
      </c>
      <c r="I253" s="3" t="s">
        <v>1</v>
      </c>
      <c r="J253" s="3" t="s">
        <v>2</v>
      </c>
      <c r="K253" s="3" t="s">
        <v>321</v>
      </c>
      <c r="L253" s="3"/>
      <c r="M253" s="171">
        <v>9999999</v>
      </c>
      <c r="N253" s="83">
        <v>3201027</v>
      </c>
      <c r="O253" s="4" t="s">
        <v>1370</v>
      </c>
    </row>
    <row r="254" spans="1:15" x14ac:dyDescent="0.25">
      <c r="A254" s="3" t="s">
        <v>4</v>
      </c>
      <c r="B254" s="3" t="s">
        <v>128</v>
      </c>
      <c r="C254" s="3" t="s">
        <v>128</v>
      </c>
      <c r="D254" s="3"/>
      <c r="E254" s="156">
        <v>1201003</v>
      </c>
      <c r="F254" s="58">
        <v>1201003</v>
      </c>
      <c r="G254" s="58" t="s">
        <v>679</v>
      </c>
      <c r="I254" s="3" t="s">
        <v>1</v>
      </c>
      <c r="J254" s="3" t="s">
        <v>155</v>
      </c>
      <c r="K254" s="3" t="s">
        <v>321</v>
      </c>
      <c r="L254" s="3"/>
      <c r="M254" s="76">
        <v>3201065</v>
      </c>
      <c r="N254" s="119">
        <v>3201065</v>
      </c>
      <c r="O254" s="4" t="s">
        <v>1371</v>
      </c>
    </row>
    <row r="255" spans="1:15" x14ac:dyDescent="0.25">
      <c r="A255" s="3" t="s">
        <v>4</v>
      </c>
      <c r="B255" s="3" t="s">
        <v>128</v>
      </c>
      <c r="C255" s="3" t="s">
        <v>128</v>
      </c>
      <c r="D255" s="3"/>
      <c r="E255" s="72">
        <v>1201005</v>
      </c>
      <c r="F255" s="58">
        <v>1201005</v>
      </c>
      <c r="G255" s="58" t="s">
        <v>680</v>
      </c>
      <c r="I255" s="3">
        <v>0</v>
      </c>
      <c r="J255" s="3">
        <v>0</v>
      </c>
      <c r="K255" s="3">
        <v>0</v>
      </c>
      <c r="L255" s="3"/>
      <c r="M255" s="70">
        <v>3202000</v>
      </c>
      <c r="N255" s="71">
        <v>3202</v>
      </c>
      <c r="O255" s="9" t="s">
        <v>1372</v>
      </c>
    </row>
    <row r="256" spans="1:15" x14ac:dyDescent="0.25">
      <c r="A256" s="3" t="s">
        <v>4</v>
      </c>
      <c r="B256" s="3" t="s">
        <v>128</v>
      </c>
      <c r="C256" s="3" t="s">
        <v>128</v>
      </c>
      <c r="D256" s="3"/>
      <c r="E256" s="72">
        <v>1201007</v>
      </c>
      <c r="F256" s="58">
        <v>1201007</v>
      </c>
      <c r="G256" s="58" t="s">
        <v>1032</v>
      </c>
      <c r="I256" s="3" t="s">
        <v>1</v>
      </c>
      <c r="J256" s="3" t="s">
        <v>155</v>
      </c>
      <c r="K256" s="3" t="s">
        <v>321</v>
      </c>
      <c r="L256" s="3"/>
      <c r="M256" s="76">
        <v>3202001</v>
      </c>
      <c r="N256" s="119">
        <v>3202001</v>
      </c>
      <c r="O256" s="4" t="s">
        <v>1373</v>
      </c>
    </row>
    <row r="257" spans="1:15" x14ac:dyDescent="0.25">
      <c r="A257" s="3" t="s">
        <v>4</v>
      </c>
      <c r="B257" s="3" t="s">
        <v>128</v>
      </c>
      <c r="C257" s="3" t="s">
        <v>128</v>
      </c>
      <c r="D257" s="3"/>
      <c r="E257" s="72">
        <v>1201009</v>
      </c>
      <c r="F257" s="58">
        <v>1201009</v>
      </c>
      <c r="G257" s="58" t="s">
        <v>681</v>
      </c>
      <c r="I257" s="3" t="s">
        <v>1</v>
      </c>
      <c r="J257" s="3" t="s">
        <v>155</v>
      </c>
      <c r="K257" s="3" t="s">
        <v>321</v>
      </c>
      <c r="L257" s="3"/>
      <c r="M257" s="76">
        <v>3202003</v>
      </c>
      <c r="N257" s="119">
        <v>3202003</v>
      </c>
      <c r="O257" s="4" t="s">
        <v>1374</v>
      </c>
    </row>
    <row r="258" spans="1:15" x14ac:dyDescent="0.25">
      <c r="A258" s="3" t="s">
        <v>4</v>
      </c>
      <c r="B258" s="3" t="s">
        <v>128</v>
      </c>
      <c r="C258" s="3" t="s">
        <v>128</v>
      </c>
      <c r="D258" s="3"/>
      <c r="E258" s="73">
        <v>9999999</v>
      </c>
      <c r="F258" s="58">
        <v>1201032</v>
      </c>
      <c r="G258" s="58" t="s">
        <v>1052</v>
      </c>
      <c r="I258" s="3" t="s">
        <v>1</v>
      </c>
      <c r="J258" s="3" t="s">
        <v>155</v>
      </c>
      <c r="K258" s="3" t="s">
        <v>321</v>
      </c>
      <c r="L258" s="3"/>
      <c r="M258" s="76">
        <v>3202005</v>
      </c>
      <c r="N258" s="119">
        <v>3202005</v>
      </c>
      <c r="O258" s="4" t="s">
        <v>746</v>
      </c>
    </row>
    <row r="259" spans="1:15" x14ac:dyDescent="0.25">
      <c r="A259" s="3" t="s">
        <v>4</v>
      </c>
      <c r="B259" s="3" t="s">
        <v>128</v>
      </c>
      <c r="C259" s="3" t="s">
        <v>128</v>
      </c>
      <c r="D259" s="3"/>
      <c r="E259" s="72">
        <v>1201048</v>
      </c>
      <c r="F259" s="58">
        <v>1201048</v>
      </c>
      <c r="G259" s="58" t="s">
        <v>654</v>
      </c>
      <c r="I259" s="3" t="s">
        <v>1</v>
      </c>
      <c r="J259" s="3" t="s">
        <v>155</v>
      </c>
      <c r="K259" s="3" t="s">
        <v>321</v>
      </c>
      <c r="L259" s="3"/>
      <c r="M259" s="76">
        <v>3202028</v>
      </c>
      <c r="N259" s="119">
        <v>3202028</v>
      </c>
      <c r="O259" s="4" t="s">
        <v>1375</v>
      </c>
    </row>
    <row r="260" spans="1:15" x14ac:dyDescent="0.25">
      <c r="A260" s="3" t="s">
        <v>4</v>
      </c>
      <c r="B260" s="3" t="s">
        <v>128</v>
      </c>
      <c r="C260" s="3" t="s">
        <v>128</v>
      </c>
      <c r="D260" s="3"/>
      <c r="E260" s="73">
        <v>9999999</v>
      </c>
      <c r="F260" s="58">
        <v>1201049</v>
      </c>
      <c r="G260" s="58" t="s">
        <v>1053</v>
      </c>
      <c r="I260" s="3">
        <v>0</v>
      </c>
      <c r="J260" s="3">
        <v>0</v>
      </c>
      <c r="K260" s="3">
        <v>0</v>
      </c>
      <c r="L260" s="3"/>
      <c r="M260" s="70">
        <v>3300000</v>
      </c>
      <c r="N260" s="71">
        <v>33</v>
      </c>
      <c r="O260" s="9" t="s">
        <v>1376</v>
      </c>
    </row>
    <row r="261" spans="1:15" x14ac:dyDescent="0.25">
      <c r="A261" s="3" t="s">
        <v>4</v>
      </c>
      <c r="B261" s="3" t="s">
        <v>128</v>
      </c>
      <c r="C261" s="3" t="s">
        <v>128</v>
      </c>
      <c r="D261" s="3"/>
      <c r="E261" s="151">
        <v>1201051</v>
      </c>
      <c r="F261" s="56">
        <v>1201050</v>
      </c>
      <c r="G261" s="56" t="s">
        <v>1054</v>
      </c>
      <c r="I261" s="3">
        <v>0</v>
      </c>
      <c r="J261" s="3">
        <v>0</v>
      </c>
      <c r="K261" s="3">
        <v>0</v>
      </c>
      <c r="L261" s="3"/>
      <c r="M261" s="70">
        <v>3301000</v>
      </c>
      <c r="N261" s="71">
        <v>3301</v>
      </c>
      <c r="O261" s="9" t="s">
        <v>1376</v>
      </c>
    </row>
    <row r="262" spans="1:15" x14ac:dyDescent="0.25">
      <c r="A262" s="3" t="s">
        <v>4</v>
      </c>
      <c r="B262" s="3" t="s">
        <v>128</v>
      </c>
      <c r="C262" s="3" t="s">
        <v>128</v>
      </c>
      <c r="D262" s="3"/>
      <c r="E262" s="150">
        <v>1201051</v>
      </c>
      <c r="F262" s="58">
        <v>1201051</v>
      </c>
      <c r="G262" s="58" t="s">
        <v>655</v>
      </c>
      <c r="I262" s="3" t="s">
        <v>4</v>
      </c>
      <c r="J262" s="3" t="s">
        <v>128</v>
      </c>
      <c r="K262" s="3" t="s">
        <v>128</v>
      </c>
      <c r="L262" s="3"/>
      <c r="M262" s="76">
        <v>3301002</v>
      </c>
      <c r="N262" s="119">
        <v>3301002</v>
      </c>
      <c r="O262" s="4" t="s">
        <v>1377</v>
      </c>
    </row>
    <row r="263" spans="1:15" x14ac:dyDescent="0.25">
      <c r="A263" s="3" t="s">
        <v>4</v>
      </c>
      <c r="B263" s="3" t="s">
        <v>128</v>
      </c>
      <c r="C263" s="3" t="s">
        <v>128</v>
      </c>
      <c r="D263" s="3"/>
      <c r="E263" s="72">
        <v>1201061</v>
      </c>
      <c r="F263" s="58">
        <v>1201061</v>
      </c>
      <c r="G263" s="58" t="s">
        <v>682</v>
      </c>
      <c r="I263" s="3" t="s">
        <v>4</v>
      </c>
      <c r="J263" s="3" t="s">
        <v>128</v>
      </c>
      <c r="K263" s="3" t="s">
        <v>128</v>
      </c>
      <c r="L263" s="3"/>
      <c r="M263" s="73">
        <v>9999999</v>
      </c>
      <c r="N263" s="57">
        <v>3301006</v>
      </c>
      <c r="O263" s="172" t="s">
        <v>1378</v>
      </c>
    </row>
    <row r="264" spans="1:15" x14ac:dyDescent="0.25">
      <c r="A264" s="177">
        <v>0</v>
      </c>
      <c r="B264" s="3">
        <v>0</v>
      </c>
      <c r="C264" s="3">
        <v>0</v>
      </c>
      <c r="D264" s="3"/>
      <c r="E264" s="70">
        <v>2000000</v>
      </c>
      <c r="F264" s="74">
        <v>2</v>
      </c>
      <c r="G264" s="75" t="s">
        <v>683</v>
      </c>
      <c r="I264" s="3" t="s">
        <v>4</v>
      </c>
      <c r="J264" s="3" t="s">
        <v>128</v>
      </c>
      <c r="K264" s="3" t="s">
        <v>128</v>
      </c>
      <c r="L264" s="3"/>
      <c r="M264" s="76">
        <v>3301009</v>
      </c>
      <c r="N264" s="119">
        <v>3301009</v>
      </c>
      <c r="O264" s="4" t="s">
        <v>1379</v>
      </c>
    </row>
    <row r="265" spans="1:15" x14ac:dyDescent="0.25">
      <c r="A265" s="177">
        <v>0</v>
      </c>
      <c r="B265" s="3">
        <v>0</v>
      </c>
      <c r="C265" s="3">
        <v>0</v>
      </c>
      <c r="D265" s="3"/>
      <c r="E265" s="70">
        <v>2100000</v>
      </c>
      <c r="F265" s="82">
        <v>21</v>
      </c>
      <c r="G265" s="82" t="s">
        <v>684</v>
      </c>
      <c r="I265" s="3" t="s">
        <v>4</v>
      </c>
      <c r="J265" s="3" t="s">
        <v>128</v>
      </c>
      <c r="K265" s="3" t="s">
        <v>128</v>
      </c>
      <c r="L265" s="3"/>
      <c r="M265" s="76">
        <v>3301015</v>
      </c>
      <c r="N265" s="119">
        <v>3301015</v>
      </c>
      <c r="O265" s="4" t="s">
        <v>1380</v>
      </c>
    </row>
    <row r="266" spans="1:15" x14ac:dyDescent="0.25">
      <c r="A266" s="177">
        <v>0</v>
      </c>
      <c r="B266" s="3">
        <v>0</v>
      </c>
      <c r="C266" s="3">
        <v>0</v>
      </c>
      <c r="D266" s="3"/>
      <c r="E266" s="70">
        <v>2101000</v>
      </c>
      <c r="F266" s="82">
        <v>2101</v>
      </c>
      <c r="G266" s="82" t="s">
        <v>685</v>
      </c>
      <c r="I266" s="3" t="s">
        <v>4</v>
      </c>
      <c r="J266" s="3" t="s">
        <v>128</v>
      </c>
      <c r="K266" s="3" t="s">
        <v>128</v>
      </c>
      <c r="L266" s="3"/>
      <c r="M266" s="76">
        <v>3301022</v>
      </c>
      <c r="N266" s="119">
        <v>3301022</v>
      </c>
      <c r="O266" s="4" t="s">
        <v>1381</v>
      </c>
    </row>
    <row r="267" spans="1:15" x14ac:dyDescent="0.25">
      <c r="A267" s="3" t="s">
        <v>4</v>
      </c>
      <c r="B267" s="3" t="s">
        <v>128</v>
      </c>
      <c r="C267" s="3" t="s">
        <v>128</v>
      </c>
      <c r="D267" s="3"/>
      <c r="E267" s="76">
        <v>2101001</v>
      </c>
      <c r="F267" s="58">
        <v>2101001</v>
      </c>
      <c r="G267" s="58" t="s">
        <v>413</v>
      </c>
      <c r="I267" s="3" t="s">
        <v>4</v>
      </c>
      <c r="J267" s="3" t="s">
        <v>128</v>
      </c>
      <c r="K267" s="3" t="s">
        <v>128</v>
      </c>
      <c r="L267" s="3"/>
      <c r="M267" s="171">
        <v>9999999</v>
      </c>
      <c r="N267" s="83">
        <v>3301023</v>
      </c>
      <c r="O267" s="4" t="s">
        <v>1382</v>
      </c>
    </row>
    <row r="268" spans="1:15" x14ac:dyDescent="0.25">
      <c r="A268" s="3" t="s">
        <v>4</v>
      </c>
      <c r="B268" s="3" t="s">
        <v>128</v>
      </c>
      <c r="C268" s="3" t="s">
        <v>128</v>
      </c>
      <c r="D268" s="3"/>
      <c r="E268" s="76">
        <v>2101002</v>
      </c>
      <c r="F268" s="58">
        <v>2101002</v>
      </c>
      <c r="G268" s="58" t="s">
        <v>686</v>
      </c>
      <c r="I268" s="3">
        <v>0</v>
      </c>
      <c r="J268" s="3">
        <v>0</v>
      </c>
      <c r="K268" s="3">
        <v>0</v>
      </c>
      <c r="L268" s="3"/>
      <c r="M268" s="70">
        <v>4000000</v>
      </c>
      <c r="N268" s="68">
        <v>4</v>
      </c>
      <c r="O268" s="69" t="s">
        <v>1383</v>
      </c>
    </row>
    <row r="269" spans="1:15" x14ac:dyDescent="0.25">
      <c r="A269" s="3" t="s">
        <v>136</v>
      </c>
      <c r="B269" s="3" t="s">
        <v>136</v>
      </c>
      <c r="C269" s="3" t="s">
        <v>136</v>
      </c>
      <c r="D269" s="3"/>
      <c r="E269" s="73">
        <v>9999999</v>
      </c>
      <c r="F269" s="58">
        <v>2101003</v>
      </c>
      <c r="G269" s="58" t="s">
        <v>1055</v>
      </c>
      <c r="I269" s="3">
        <v>0</v>
      </c>
      <c r="J269" s="3">
        <v>0</v>
      </c>
      <c r="K269" s="3">
        <v>0</v>
      </c>
      <c r="L269" s="3"/>
      <c r="M269" s="70">
        <v>4100000</v>
      </c>
      <c r="N269" s="71">
        <v>41</v>
      </c>
      <c r="O269" s="9" t="s">
        <v>1384</v>
      </c>
    </row>
    <row r="270" spans="1:15" x14ac:dyDescent="0.25">
      <c r="A270" s="3" t="s">
        <v>136</v>
      </c>
      <c r="B270" s="3" t="s">
        <v>136</v>
      </c>
      <c r="C270" s="3" t="s">
        <v>136</v>
      </c>
      <c r="D270" s="3"/>
      <c r="E270" s="76">
        <v>2101004</v>
      </c>
      <c r="F270" s="58">
        <v>2101004</v>
      </c>
      <c r="G270" s="58" t="s">
        <v>455</v>
      </c>
      <c r="I270" s="3">
        <v>0</v>
      </c>
      <c r="J270" s="3">
        <v>0</v>
      </c>
      <c r="K270" s="3">
        <v>0</v>
      </c>
      <c r="L270" s="3"/>
      <c r="M270" s="70">
        <v>4101000</v>
      </c>
      <c r="N270" s="71">
        <v>4101</v>
      </c>
      <c r="O270" s="9" t="s">
        <v>1385</v>
      </c>
    </row>
    <row r="271" spans="1:15" x14ac:dyDescent="0.25">
      <c r="A271" s="3" t="s">
        <v>4</v>
      </c>
      <c r="B271" s="3" t="s">
        <v>2</v>
      </c>
      <c r="C271" s="3" t="s">
        <v>321</v>
      </c>
      <c r="D271" s="3"/>
      <c r="E271" s="73">
        <v>9999999</v>
      </c>
      <c r="F271" s="58">
        <v>2101008</v>
      </c>
      <c r="G271" s="58" t="s">
        <v>1056</v>
      </c>
      <c r="I271" s="3" t="s">
        <v>1</v>
      </c>
      <c r="J271" s="3" t="s">
        <v>160</v>
      </c>
      <c r="K271" s="3" t="s">
        <v>321</v>
      </c>
      <c r="L271" s="3"/>
      <c r="M271" s="76">
        <v>4101002</v>
      </c>
      <c r="N271" s="119">
        <v>4101002</v>
      </c>
      <c r="O271" s="4" t="s">
        <v>1386</v>
      </c>
    </row>
    <row r="272" spans="1:15" x14ac:dyDescent="0.25">
      <c r="A272" s="3" t="s">
        <v>4</v>
      </c>
      <c r="B272" s="3" t="s">
        <v>128</v>
      </c>
      <c r="C272" s="3" t="s">
        <v>128</v>
      </c>
      <c r="D272" s="3"/>
      <c r="E272" s="76">
        <v>2101012</v>
      </c>
      <c r="F272" s="58">
        <v>2101012</v>
      </c>
      <c r="G272" s="58" t="s">
        <v>417</v>
      </c>
      <c r="I272" s="3" t="s">
        <v>1</v>
      </c>
      <c r="J272" s="3" t="s">
        <v>160</v>
      </c>
      <c r="K272" s="3" t="s">
        <v>321</v>
      </c>
      <c r="L272" s="3"/>
      <c r="M272" s="76">
        <v>4101004</v>
      </c>
      <c r="N272" s="119">
        <v>4101004</v>
      </c>
      <c r="O272" s="4" t="s">
        <v>1387</v>
      </c>
    </row>
    <row r="273" spans="1:15" x14ac:dyDescent="0.25">
      <c r="A273" s="177">
        <v>0</v>
      </c>
      <c r="B273" s="3">
        <v>0</v>
      </c>
      <c r="C273" s="3">
        <v>0</v>
      </c>
      <c r="D273" s="3"/>
      <c r="E273" s="70">
        <v>2103000</v>
      </c>
      <c r="F273" s="82">
        <v>2103</v>
      </c>
      <c r="G273" s="82" t="s">
        <v>687</v>
      </c>
      <c r="I273" s="3" t="s">
        <v>1</v>
      </c>
      <c r="J273" s="3" t="s">
        <v>160</v>
      </c>
      <c r="K273" s="3" t="s">
        <v>321</v>
      </c>
      <c r="L273" s="3"/>
      <c r="M273" s="76">
        <v>4101005</v>
      </c>
      <c r="N273" s="119">
        <v>4101005</v>
      </c>
      <c r="O273" s="4" t="s">
        <v>1388</v>
      </c>
    </row>
    <row r="274" spans="1:15" x14ac:dyDescent="0.25">
      <c r="A274" s="3" t="s">
        <v>1</v>
      </c>
      <c r="B274" s="3" t="s">
        <v>2</v>
      </c>
      <c r="C274" s="3" t="s">
        <v>321</v>
      </c>
      <c r="D274" s="3"/>
      <c r="E274" s="76">
        <v>2103005</v>
      </c>
      <c r="F274" s="58">
        <v>2103005</v>
      </c>
      <c r="G274" s="58" t="s">
        <v>688</v>
      </c>
      <c r="I274" s="3" t="s">
        <v>1</v>
      </c>
      <c r="J274" s="3" t="s">
        <v>160</v>
      </c>
      <c r="K274" s="3" t="s">
        <v>321</v>
      </c>
      <c r="L274" s="3"/>
      <c r="M274" s="76">
        <v>4101006</v>
      </c>
      <c r="N274" s="119">
        <v>4101006</v>
      </c>
      <c r="O274" s="4" t="s">
        <v>1389</v>
      </c>
    </row>
    <row r="275" spans="1:15" x14ac:dyDescent="0.25">
      <c r="A275" s="3" t="s">
        <v>1</v>
      </c>
      <c r="B275" s="3" t="s">
        <v>2</v>
      </c>
      <c r="C275" s="3" t="s">
        <v>321</v>
      </c>
      <c r="D275" s="3"/>
      <c r="E275" s="76">
        <v>2103008</v>
      </c>
      <c r="F275" s="58">
        <v>2103008</v>
      </c>
      <c r="G275" s="58" t="s">
        <v>689</v>
      </c>
      <c r="I275" s="3" t="s">
        <v>1</v>
      </c>
      <c r="J275" s="3" t="s">
        <v>160</v>
      </c>
      <c r="K275" s="3" t="s">
        <v>321</v>
      </c>
      <c r="L275" s="3"/>
      <c r="M275" s="76">
        <v>4101008</v>
      </c>
      <c r="N275" s="119">
        <v>4101008</v>
      </c>
      <c r="O275" s="4" t="s">
        <v>763</v>
      </c>
    </row>
    <row r="276" spans="1:15" x14ac:dyDescent="0.25">
      <c r="A276" s="3" t="s">
        <v>1</v>
      </c>
      <c r="B276" s="3" t="s">
        <v>2</v>
      </c>
      <c r="C276" s="3" t="s">
        <v>321</v>
      </c>
      <c r="D276" s="3"/>
      <c r="E276" s="76">
        <v>2103009</v>
      </c>
      <c r="F276" s="58">
        <v>2103009</v>
      </c>
      <c r="G276" s="58" t="s">
        <v>690</v>
      </c>
      <c r="I276" s="3" t="s">
        <v>1</v>
      </c>
      <c r="J276" s="3" t="s">
        <v>160</v>
      </c>
      <c r="K276" s="3" t="s">
        <v>321</v>
      </c>
      <c r="L276" s="3"/>
      <c r="M276" s="76">
        <v>4101009</v>
      </c>
      <c r="N276" s="119">
        <v>4101009</v>
      </c>
      <c r="O276" s="4" t="s">
        <v>1390</v>
      </c>
    </row>
    <row r="277" spans="1:15" x14ac:dyDescent="0.25">
      <c r="A277" s="3" t="s">
        <v>1</v>
      </c>
      <c r="B277" s="3" t="s">
        <v>2</v>
      </c>
      <c r="C277" s="3" t="s">
        <v>321</v>
      </c>
      <c r="D277" s="3"/>
      <c r="E277" s="73">
        <v>9999999</v>
      </c>
      <c r="F277" s="56">
        <v>2103012</v>
      </c>
      <c r="G277" s="56" t="s">
        <v>1057</v>
      </c>
      <c r="I277" s="3">
        <v>0</v>
      </c>
      <c r="J277" s="3">
        <v>0</v>
      </c>
      <c r="K277" s="3">
        <v>0</v>
      </c>
      <c r="L277" s="3"/>
      <c r="M277" s="70">
        <v>4102000</v>
      </c>
      <c r="N277" s="71">
        <v>4102</v>
      </c>
      <c r="O277" s="9" t="s">
        <v>1391</v>
      </c>
    </row>
    <row r="278" spans="1:15" x14ac:dyDescent="0.25">
      <c r="A278" s="3" t="s">
        <v>1</v>
      </c>
      <c r="B278" s="3" t="s">
        <v>2</v>
      </c>
      <c r="C278" s="3" t="s">
        <v>321</v>
      </c>
      <c r="D278" s="3"/>
      <c r="E278" s="76">
        <v>2103014</v>
      </c>
      <c r="F278" s="58">
        <v>2103014</v>
      </c>
      <c r="G278" s="58" t="s">
        <v>692</v>
      </c>
      <c r="I278" s="3" t="s">
        <v>1</v>
      </c>
      <c r="J278" s="3" t="s">
        <v>160</v>
      </c>
      <c r="K278" s="3" t="s">
        <v>321</v>
      </c>
      <c r="L278" s="3"/>
      <c r="M278" s="76">
        <v>4102002</v>
      </c>
      <c r="N278" s="119">
        <v>4102002</v>
      </c>
      <c r="O278" s="4" t="s">
        <v>1392</v>
      </c>
    </row>
    <row r="279" spans="1:15" x14ac:dyDescent="0.25">
      <c r="A279" s="3" t="s">
        <v>1</v>
      </c>
      <c r="B279" s="3" t="s">
        <v>2</v>
      </c>
      <c r="C279" s="3" t="s">
        <v>321</v>
      </c>
      <c r="D279" s="3"/>
      <c r="E279" s="73">
        <v>9999999</v>
      </c>
      <c r="F279" s="58">
        <v>2103031</v>
      </c>
      <c r="G279" s="58" t="s">
        <v>1058</v>
      </c>
      <c r="I279" s="3" t="s">
        <v>1</v>
      </c>
      <c r="J279" s="3" t="s">
        <v>160</v>
      </c>
      <c r="K279" s="3" t="s">
        <v>321</v>
      </c>
      <c r="L279" s="3"/>
      <c r="M279" s="76">
        <v>4102003</v>
      </c>
      <c r="N279" s="119">
        <v>4102003</v>
      </c>
      <c r="O279" s="4" t="s">
        <v>1393</v>
      </c>
    </row>
    <row r="280" spans="1:15" x14ac:dyDescent="0.25">
      <c r="A280" s="177">
        <v>0</v>
      </c>
      <c r="B280" s="3">
        <v>0</v>
      </c>
      <c r="C280" s="3">
        <v>0</v>
      </c>
      <c r="D280" s="3"/>
      <c r="E280" s="70">
        <v>2104000</v>
      </c>
      <c r="F280" s="82">
        <v>2104</v>
      </c>
      <c r="G280" s="82" t="s">
        <v>700</v>
      </c>
      <c r="I280" s="3" t="s">
        <v>1</v>
      </c>
      <c r="J280" s="3" t="s">
        <v>160</v>
      </c>
      <c r="K280" s="3" t="s">
        <v>321</v>
      </c>
      <c r="L280" s="3"/>
      <c r="M280" s="76">
        <v>4102004</v>
      </c>
      <c r="N280" s="119">
        <v>4102004</v>
      </c>
      <c r="O280" s="4" t="s">
        <v>768</v>
      </c>
    </row>
    <row r="281" spans="1:15" x14ac:dyDescent="0.25">
      <c r="A281" s="3" t="s">
        <v>1</v>
      </c>
      <c r="B281" s="3" t="s">
        <v>2</v>
      </c>
      <c r="C281" s="3" t="s">
        <v>321</v>
      </c>
      <c r="D281" s="3"/>
      <c r="E281" s="73">
        <v>9999999</v>
      </c>
      <c r="F281" s="58">
        <v>2104002</v>
      </c>
      <c r="G281" s="58" t="s">
        <v>1059</v>
      </c>
      <c r="I281" s="3" t="s">
        <v>1</v>
      </c>
      <c r="J281" s="3" t="s">
        <v>160</v>
      </c>
      <c r="K281" s="3" t="s">
        <v>321</v>
      </c>
      <c r="L281" s="3"/>
      <c r="M281" s="76">
        <v>4102005</v>
      </c>
      <c r="N281" s="119">
        <v>4102005</v>
      </c>
      <c r="O281" s="4" t="s">
        <v>769</v>
      </c>
    </row>
    <row r="282" spans="1:15" x14ac:dyDescent="0.25">
      <c r="A282" s="3" t="s">
        <v>1</v>
      </c>
      <c r="B282" s="3" t="s">
        <v>2</v>
      </c>
      <c r="C282" s="3" t="s">
        <v>321</v>
      </c>
      <c r="D282" s="3"/>
      <c r="E282" s="73">
        <v>9999999</v>
      </c>
      <c r="F282" s="58">
        <v>2104003</v>
      </c>
      <c r="G282" s="58" t="s">
        <v>1060</v>
      </c>
      <c r="I282" s="3" t="s">
        <v>1</v>
      </c>
      <c r="J282" s="3" t="s">
        <v>160</v>
      </c>
      <c r="K282" s="3" t="s">
        <v>321</v>
      </c>
      <c r="L282" s="3"/>
      <c r="M282" s="76">
        <v>4102008</v>
      </c>
      <c r="N282" s="119">
        <v>4102008</v>
      </c>
      <c r="O282" s="4" t="s">
        <v>770</v>
      </c>
    </row>
    <row r="283" spans="1:15" x14ac:dyDescent="0.25">
      <c r="A283" s="3" t="s">
        <v>1</v>
      </c>
      <c r="B283" s="3" t="s">
        <v>2</v>
      </c>
      <c r="C283" s="3" t="s">
        <v>321</v>
      </c>
      <c r="D283" s="3"/>
      <c r="E283" s="76">
        <v>2104005</v>
      </c>
      <c r="F283" s="58">
        <v>2104005</v>
      </c>
      <c r="G283" s="58" t="s">
        <v>701</v>
      </c>
      <c r="I283" s="3" t="s">
        <v>1</v>
      </c>
      <c r="J283" s="3" t="s">
        <v>160</v>
      </c>
      <c r="K283" s="3" t="s">
        <v>321</v>
      </c>
      <c r="L283" s="3"/>
      <c r="M283" s="76">
        <v>4102010</v>
      </c>
      <c r="N283" s="119">
        <v>4102010</v>
      </c>
      <c r="O283" s="4" t="s">
        <v>771</v>
      </c>
    </row>
    <row r="284" spans="1:15" x14ac:dyDescent="0.25">
      <c r="A284" s="3" t="s">
        <v>1</v>
      </c>
      <c r="B284" s="3" t="s">
        <v>2</v>
      </c>
      <c r="C284" s="3" t="s">
        <v>321</v>
      </c>
      <c r="D284" s="3"/>
      <c r="E284" s="76">
        <v>2104008</v>
      </c>
      <c r="F284" s="58">
        <v>2104008</v>
      </c>
      <c r="G284" s="58" t="s">
        <v>702</v>
      </c>
      <c r="I284" s="3" t="s">
        <v>1</v>
      </c>
      <c r="J284" s="3" t="s">
        <v>160</v>
      </c>
      <c r="K284" s="3" t="s">
        <v>321</v>
      </c>
      <c r="L284" s="3"/>
      <c r="M284" s="171">
        <v>9999999</v>
      </c>
      <c r="N284" s="83">
        <v>4102012</v>
      </c>
      <c r="O284" s="4" t="s">
        <v>1394</v>
      </c>
    </row>
    <row r="285" spans="1:15" x14ac:dyDescent="0.25">
      <c r="A285" s="3" t="s">
        <v>1</v>
      </c>
      <c r="B285" s="3" t="s">
        <v>2</v>
      </c>
      <c r="C285" s="3" t="s">
        <v>321</v>
      </c>
      <c r="D285" s="3"/>
      <c r="E285" s="76">
        <v>2104009</v>
      </c>
      <c r="F285" s="58">
        <v>2104009</v>
      </c>
      <c r="G285" s="58" t="s">
        <v>703</v>
      </c>
      <c r="I285" s="3" t="s">
        <v>1</v>
      </c>
      <c r="J285" s="3" t="s">
        <v>160</v>
      </c>
      <c r="K285" s="3" t="s">
        <v>321</v>
      </c>
      <c r="L285" s="3"/>
      <c r="M285" s="76">
        <v>4102013</v>
      </c>
      <c r="N285" s="119">
        <v>4102013</v>
      </c>
      <c r="O285" s="4" t="s">
        <v>1395</v>
      </c>
    </row>
    <row r="286" spans="1:15" x14ac:dyDescent="0.25">
      <c r="A286" s="3" t="s">
        <v>1</v>
      </c>
      <c r="B286" s="3" t="s">
        <v>2</v>
      </c>
      <c r="C286" s="3" t="s">
        <v>321</v>
      </c>
      <c r="D286" s="3"/>
      <c r="E286" s="76">
        <v>2104012</v>
      </c>
      <c r="F286" s="58">
        <v>2104012</v>
      </c>
      <c r="G286" s="58" t="s">
        <v>704</v>
      </c>
      <c r="I286" s="3">
        <v>0</v>
      </c>
      <c r="J286" s="3">
        <v>0</v>
      </c>
      <c r="K286" s="3">
        <v>0</v>
      </c>
      <c r="L286" s="3"/>
      <c r="M286" s="70">
        <v>4103000</v>
      </c>
      <c r="N286" s="71">
        <v>4103</v>
      </c>
      <c r="O286" s="9" t="s">
        <v>1396</v>
      </c>
    </row>
    <row r="287" spans="1:15" x14ac:dyDescent="0.25">
      <c r="A287" s="3" t="s">
        <v>1</v>
      </c>
      <c r="B287" s="3" t="s">
        <v>2</v>
      </c>
      <c r="C287" s="3" t="s">
        <v>321</v>
      </c>
      <c r="D287" s="3"/>
      <c r="E287" s="76">
        <v>2104013</v>
      </c>
      <c r="F287" s="58">
        <v>2104013</v>
      </c>
      <c r="G287" s="58" t="s">
        <v>705</v>
      </c>
      <c r="I287" s="3" t="s">
        <v>1</v>
      </c>
      <c r="J287" s="3" t="s">
        <v>160</v>
      </c>
      <c r="K287" s="3" t="s">
        <v>321</v>
      </c>
      <c r="L287" s="3"/>
      <c r="M287" s="76">
        <v>4103001</v>
      </c>
      <c r="N287" s="119">
        <v>4103001</v>
      </c>
      <c r="O287" s="4" t="s">
        <v>1117</v>
      </c>
    </row>
    <row r="288" spans="1:15" x14ac:dyDescent="0.25">
      <c r="A288" s="3" t="s">
        <v>1</v>
      </c>
      <c r="B288" s="3" t="s">
        <v>2</v>
      </c>
      <c r="C288" s="3" t="s">
        <v>321</v>
      </c>
      <c r="D288" s="3"/>
      <c r="E288" s="73">
        <v>9999999</v>
      </c>
      <c r="F288" s="58">
        <v>2104014</v>
      </c>
      <c r="G288" s="58" t="s">
        <v>1061</v>
      </c>
      <c r="I288" s="3" t="s">
        <v>1</v>
      </c>
      <c r="J288" s="3" t="s">
        <v>160</v>
      </c>
      <c r="K288" s="3" t="s">
        <v>321</v>
      </c>
      <c r="L288" s="3"/>
      <c r="M288" s="76">
        <v>4103002</v>
      </c>
      <c r="N288" s="119">
        <v>4103002</v>
      </c>
      <c r="O288" s="4" t="s">
        <v>1397</v>
      </c>
    </row>
    <row r="289" spans="1:15" x14ac:dyDescent="0.25">
      <c r="A289" s="3" t="s">
        <v>1</v>
      </c>
      <c r="B289" s="3" t="s">
        <v>2</v>
      </c>
      <c r="C289" s="3" t="s">
        <v>321</v>
      </c>
      <c r="D289" s="3"/>
      <c r="E289" s="76">
        <v>2104015</v>
      </c>
      <c r="F289" s="58">
        <v>2104015</v>
      </c>
      <c r="G289" s="58" t="s">
        <v>706</v>
      </c>
      <c r="I289" s="3" t="s">
        <v>1</v>
      </c>
      <c r="J289" s="3" t="s">
        <v>160</v>
      </c>
      <c r="K289" s="3" t="s">
        <v>321</v>
      </c>
      <c r="L289" s="3"/>
      <c r="M289" s="76">
        <v>4103005</v>
      </c>
      <c r="N289" s="119">
        <v>4103005</v>
      </c>
      <c r="O289" s="4" t="s">
        <v>1398</v>
      </c>
    </row>
    <row r="290" spans="1:15" x14ac:dyDescent="0.25">
      <c r="A290" s="3" t="s">
        <v>1</v>
      </c>
      <c r="B290" s="3" t="s">
        <v>2</v>
      </c>
      <c r="C290" s="3" t="s">
        <v>321</v>
      </c>
      <c r="D290" s="3"/>
      <c r="E290" s="76">
        <v>2104016</v>
      </c>
      <c r="F290" s="58">
        <v>2104016</v>
      </c>
      <c r="G290" s="58" t="s">
        <v>707</v>
      </c>
      <c r="I290" s="3" t="s">
        <v>1</v>
      </c>
      <c r="J290" s="3" t="s">
        <v>160</v>
      </c>
      <c r="K290" s="3" t="s">
        <v>321</v>
      </c>
      <c r="L290" s="3"/>
      <c r="M290" s="76">
        <v>4103007</v>
      </c>
      <c r="N290" s="119">
        <v>4103007</v>
      </c>
      <c r="O290" s="4" t="s">
        <v>1399</v>
      </c>
    </row>
    <row r="291" spans="1:15" x14ac:dyDescent="0.25">
      <c r="A291" s="3" t="s">
        <v>1</v>
      </c>
      <c r="B291" s="3" t="s">
        <v>2</v>
      </c>
      <c r="C291" s="3" t="s">
        <v>321</v>
      </c>
      <c r="D291" s="3"/>
      <c r="E291" s="73">
        <v>9999999</v>
      </c>
      <c r="F291" s="58">
        <v>2104018</v>
      </c>
      <c r="G291" s="58" t="s">
        <v>1062</v>
      </c>
      <c r="I291" s="3" t="s">
        <v>1</v>
      </c>
      <c r="J291" s="3" t="s">
        <v>160</v>
      </c>
      <c r="K291" s="3" t="s">
        <v>321</v>
      </c>
      <c r="L291" s="3"/>
      <c r="M291" s="76">
        <v>4103008</v>
      </c>
      <c r="N291" s="119">
        <v>4103008</v>
      </c>
      <c r="O291" s="4" t="s">
        <v>1400</v>
      </c>
    </row>
    <row r="292" spans="1:15" x14ac:dyDescent="0.25">
      <c r="A292" s="3" t="s">
        <v>1</v>
      </c>
      <c r="B292" s="3" t="s">
        <v>2</v>
      </c>
      <c r="C292" s="3" t="s">
        <v>321</v>
      </c>
      <c r="D292" s="3"/>
      <c r="E292" s="73">
        <v>9999999</v>
      </c>
      <c r="F292" s="58">
        <v>2104020</v>
      </c>
      <c r="G292" s="58" t="s">
        <v>1063</v>
      </c>
      <c r="I292" s="3" t="s">
        <v>1</v>
      </c>
      <c r="J292" s="3" t="s">
        <v>160</v>
      </c>
      <c r="K292" s="3" t="s">
        <v>321</v>
      </c>
      <c r="L292" s="3"/>
      <c r="M292" s="76">
        <v>4103011</v>
      </c>
      <c r="N292" s="119">
        <v>4103011</v>
      </c>
      <c r="O292" s="4" t="s">
        <v>1401</v>
      </c>
    </row>
    <row r="293" spans="1:15" x14ac:dyDescent="0.25">
      <c r="A293" s="3" t="s">
        <v>1</v>
      </c>
      <c r="B293" s="3" t="s">
        <v>2</v>
      </c>
      <c r="C293" s="3" t="s">
        <v>321</v>
      </c>
      <c r="D293" s="3"/>
      <c r="E293" s="76">
        <v>2104032</v>
      </c>
      <c r="F293" s="58">
        <v>2104032</v>
      </c>
      <c r="G293" s="58" t="s">
        <v>1064</v>
      </c>
      <c r="I293" s="3" t="s">
        <v>1</v>
      </c>
      <c r="J293" s="3" t="s">
        <v>160</v>
      </c>
      <c r="K293" s="3" t="s">
        <v>321</v>
      </c>
      <c r="L293" s="3"/>
      <c r="M293" s="73">
        <v>9999999</v>
      </c>
      <c r="N293" s="119">
        <v>4103017</v>
      </c>
      <c r="O293" s="4" t="s">
        <v>1122</v>
      </c>
    </row>
    <row r="294" spans="1:15" x14ac:dyDescent="0.25">
      <c r="A294" s="3" t="s">
        <v>1</v>
      </c>
      <c r="B294" s="3" t="s">
        <v>2</v>
      </c>
      <c r="C294" s="3" t="s">
        <v>321</v>
      </c>
      <c r="D294" s="3"/>
      <c r="E294" s="73">
        <v>9999999</v>
      </c>
      <c r="F294" s="58">
        <v>2104035</v>
      </c>
      <c r="G294" s="58" t="s">
        <v>1065</v>
      </c>
      <c r="I294" s="3" t="s">
        <v>1</v>
      </c>
      <c r="J294" s="3" t="s">
        <v>160</v>
      </c>
      <c r="K294" s="3" t="s">
        <v>321</v>
      </c>
      <c r="L294" s="3"/>
      <c r="M294" s="76">
        <v>4103031</v>
      </c>
      <c r="N294" s="119">
        <v>4103031</v>
      </c>
      <c r="O294" s="4" t="s">
        <v>1402</v>
      </c>
    </row>
    <row r="295" spans="1:15" x14ac:dyDescent="0.25">
      <c r="A295" s="3" t="s">
        <v>1</v>
      </c>
      <c r="B295" s="3" t="s">
        <v>2</v>
      </c>
      <c r="C295" s="3" t="s">
        <v>321</v>
      </c>
      <c r="D295" s="3"/>
      <c r="E295" s="73">
        <v>9999999</v>
      </c>
      <c r="F295" s="58">
        <v>2104041</v>
      </c>
      <c r="G295" s="58" t="s">
        <v>1066</v>
      </c>
      <c r="I295" s="3">
        <v>0</v>
      </c>
      <c r="J295" s="3">
        <v>0</v>
      </c>
      <c r="K295" s="3">
        <v>0</v>
      </c>
      <c r="L295" s="3"/>
      <c r="M295" s="70">
        <v>4200000</v>
      </c>
      <c r="N295" s="71">
        <v>42</v>
      </c>
      <c r="O295" s="9" t="s">
        <v>1403</v>
      </c>
    </row>
    <row r="296" spans="1:15" x14ac:dyDescent="0.25">
      <c r="A296" s="3" t="s">
        <v>1</v>
      </c>
      <c r="B296" s="3" t="s">
        <v>2</v>
      </c>
      <c r="C296" s="3" t="s">
        <v>321</v>
      </c>
      <c r="D296" s="3"/>
      <c r="E296" s="73">
        <v>9999999</v>
      </c>
      <c r="F296" s="58">
        <v>2104056</v>
      </c>
      <c r="G296" s="58" t="s">
        <v>1067</v>
      </c>
      <c r="I296" s="3">
        <v>0</v>
      </c>
      <c r="J296" s="3">
        <v>0</v>
      </c>
      <c r="K296" s="3">
        <v>0</v>
      </c>
      <c r="L296" s="3"/>
      <c r="M296" s="70">
        <v>4201000</v>
      </c>
      <c r="N296" s="71">
        <v>4201</v>
      </c>
      <c r="O296" s="9" t="s">
        <v>1403</v>
      </c>
    </row>
    <row r="297" spans="1:15" x14ac:dyDescent="0.25">
      <c r="A297" s="177">
        <v>0</v>
      </c>
      <c r="B297" s="3">
        <v>0</v>
      </c>
      <c r="C297" s="3">
        <v>0</v>
      </c>
      <c r="D297" s="3"/>
      <c r="E297" s="70">
        <v>2200000</v>
      </c>
      <c r="F297" s="82">
        <v>22</v>
      </c>
      <c r="G297" s="82" t="s">
        <v>709</v>
      </c>
      <c r="I297" s="3" t="s">
        <v>1</v>
      </c>
      <c r="J297" s="3" t="s">
        <v>160</v>
      </c>
      <c r="K297" s="3" t="s">
        <v>321</v>
      </c>
      <c r="L297" s="3"/>
      <c r="M297" s="76">
        <v>4201002</v>
      </c>
      <c r="N297" s="119">
        <v>4201002</v>
      </c>
      <c r="O297" s="4" t="s">
        <v>1404</v>
      </c>
    </row>
    <row r="298" spans="1:15" x14ac:dyDescent="0.25">
      <c r="A298" s="177">
        <v>0</v>
      </c>
      <c r="B298" s="3">
        <v>0</v>
      </c>
      <c r="C298" s="3">
        <v>0</v>
      </c>
      <c r="D298" s="3"/>
      <c r="E298" s="70">
        <v>2201000</v>
      </c>
      <c r="F298" s="82">
        <v>2201</v>
      </c>
      <c r="G298" s="82" t="s">
        <v>710</v>
      </c>
      <c r="I298" s="3" t="s">
        <v>1</v>
      </c>
      <c r="J298" s="3" t="s">
        <v>160</v>
      </c>
      <c r="K298" s="3" t="s">
        <v>321</v>
      </c>
      <c r="L298" s="3"/>
      <c r="M298" s="76">
        <v>4201003</v>
      </c>
      <c r="N298" s="119">
        <v>4201003</v>
      </c>
      <c r="O298" s="4" t="s">
        <v>1405</v>
      </c>
    </row>
    <row r="299" spans="1:15" x14ac:dyDescent="0.25">
      <c r="A299" s="3" t="s">
        <v>4</v>
      </c>
      <c r="B299" s="3" t="s">
        <v>2</v>
      </c>
      <c r="C299" s="3" t="s">
        <v>321</v>
      </c>
      <c r="D299" s="3"/>
      <c r="E299" s="76">
        <v>2201003</v>
      </c>
      <c r="F299" s="58">
        <v>2201003</v>
      </c>
      <c r="G299" s="58" t="s">
        <v>711</v>
      </c>
      <c r="I299" s="3" t="s">
        <v>1</v>
      </c>
      <c r="J299" s="3" t="s">
        <v>160</v>
      </c>
      <c r="K299" s="3" t="s">
        <v>321</v>
      </c>
      <c r="L299" s="3"/>
      <c r="M299" s="76">
        <v>4201004</v>
      </c>
      <c r="N299" s="119">
        <v>4201004</v>
      </c>
      <c r="O299" s="4" t="s">
        <v>1406</v>
      </c>
    </row>
    <row r="300" spans="1:15" x14ac:dyDescent="0.25">
      <c r="A300" s="3" t="s">
        <v>136</v>
      </c>
      <c r="B300" s="3" t="s">
        <v>136</v>
      </c>
      <c r="C300" s="3" t="s">
        <v>136</v>
      </c>
      <c r="D300" s="3"/>
      <c r="E300" s="76">
        <v>2201004</v>
      </c>
      <c r="F300" s="58">
        <v>2201004</v>
      </c>
      <c r="G300" s="58" t="s">
        <v>712</v>
      </c>
      <c r="I300" s="3" t="s">
        <v>1</v>
      </c>
      <c r="J300" s="3" t="s">
        <v>160</v>
      </c>
      <c r="K300" s="3" t="s">
        <v>321</v>
      </c>
      <c r="L300" s="3"/>
      <c r="M300" s="76">
        <v>4201006</v>
      </c>
      <c r="N300" s="119">
        <v>4201006</v>
      </c>
      <c r="O300" s="4" t="s">
        <v>1407</v>
      </c>
    </row>
    <row r="301" spans="1:15" x14ac:dyDescent="0.25">
      <c r="A301" s="3" t="s">
        <v>136</v>
      </c>
      <c r="B301" s="3" t="s">
        <v>136</v>
      </c>
      <c r="C301" s="3" t="s">
        <v>136</v>
      </c>
      <c r="D301" s="3"/>
      <c r="E301" s="76">
        <v>2201005</v>
      </c>
      <c r="F301" s="58">
        <v>2201005</v>
      </c>
      <c r="G301" s="58" t="s">
        <v>713</v>
      </c>
      <c r="I301" s="3" t="s">
        <v>1</v>
      </c>
      <c r="J301" s="3" t="s">
        <v>160</v>
      </c>
      <c r="K301" s="3" t="s">
        <v>321</v>
      </c>
      <c r="L301" s="3"/>
      <c r="M301" s="76">
        <v>4201007</v>
      </c>
      <c r="N301" s="119">
        <v>4201007</v>
      </c>
      <c r="O301" s="4" t="s">
        <v>1408</v>
      </c>
    </row>
    <row r="302" spans="1:15" x14ac:dyDescent="0.25">
      <c r="A302" s="177">
        <v>0</v>
      </c>
      <c r="B302" s="3">
        <v>0</v>
      </c>
      <c r="C302" s="3">
        <v>0</v>
      </c>
      <c r="D302" s="3"/>
      <c r="E302" s="70">
        <v>2202000</v>
      </c>
      <c r="F302" s="82">
        <v>2202</v>
      </c>
      <c r="G302" s="82" t="s">
        <v>439</v>
      </c>
      <c r="I302" s="3" t="s">
        <v>1</v>
      </c>
      <c r="J302" s="3" t="s">
        <v>160</v>
      </c>
      <c r="K302" s="3" t="s">
        <v>321</v>
      </c>
      <c r="L302" s="3"/>
      <c r="M302" s="76">
        <v>4201008</v>
      </c>
      <c r="N302" s="119">
        <v>4201008</v>
      </c>
      <c r="O302" s="4" t="s">
        <v>1409</v>
      </c>
    </row>
    <row r="303" spans="1:15" x14ac:dyDescent="0.25">
      <c r="A303" s="3" t="s">
        <v>136</v>
      </c>
      <c r="B303" s="3" t="s">
        <v>136</v>
      </c>
      <c r="C303" s="3" t="s">
        <v>136</v>
      </c>
      <c r="D303" s="3"/>
      <c r="E303" s="76">
        <v>2202003</v>
      </c>
      <c r="F303" s="58">
        <v>2202003</v>
      </c>
      <c r="G303" s="58" t="s">
        <v>439</v>
      </c>
      <c r="I303" s="3" t="s">
        <v>1</v>
      </c>
      <c r="J303" s="3" t="s">
        <v>160</v>
      </c>
      <c r="K303" s="3" t="s">
        <v>321</v>
      </c>
      <c r="L303" s="3"/>
      <c r="M303" s="76">
        <v>4201015</v>
      </c>
      <c r="N303" s="119">
        <v>4201015</v>
      </c>
      <c r="O303" s="4" t="s">
        <v>787</v>
      </c>
    </row>
    <row r="304" spans="1:15" x14ac:dyDescent="0.25">
      <c r="A304" s="177">
        <v>0</v>
      </c>
      <c r="B304" s="3">
        <v>0</v>
      </c>
      <c r="C304" s="3">
        <v>0</v>
      </c>
      <c r="D304" s="3"/>
      <c r="E304" s="70">
        <v>3000000</v>
      </c>
      <c r="F304" s="152">
        <v>3</v>
      </c>
      <c r="G304" s="152" t="s">
        <v>714</v>
      </c>
      <c r="I304" s="3" t="s">
        <v>1</v>
      </c>
      <c r="J304" s="3" t="s">
        <v>160</v>
      </c>
      <c r="K304" s="3" t="s">
        <v>321</v>
      </c>
      <c r="L304" s="3"/>
      <c r="M304" s="76">
        <v>4201063</v>
      </c>
      <c r="N304" s="119">
        <v>4201063</v>
      </c>
      <c r="O304" s="4" t="s">
        <v>788</v>
      </c>
    </row>
    <row r="305" spans="1:15" x14ac:dyDescent="0.25">
      <c r="A305" s="177">
        <v>0</v>
      </c>
      <c r="B305" s="3">
        <v>0</v>
      </c>
      <c r="C305" s="3">
        <v>0</v>
      </c>
      <c r="D305" s="3"/>
      <c r="E305" s="70">
        <v>3100000</v>
      </c>
      <c r="F305" s="82">
        <v>31</v>
      </c>
      <c r="G305" s="82" t="s">
        <v>715</v>
      </c>
      <c r="I305" s="3">
        <v>0</v>
      </c>
      <c r="J305" s="3">
        <v>0</v>
      </c>
      <c r="K305" s="3">
        <v>0</v>
      </c>
      <c r="L305" s="3"/>
      <c r="M305" s="70">
        <v>4300000</v>
      </c>
      <c r="N305" s="71">
        <v>43</v>
      </c>
      <c r="O305" s="9" t="s">
        <v>1410</v>
      </c>
    </row>
    <row r="306" spans="1:15" x14ac:dyDescent="0.25">
      <c r="A306" s="177">
        <v>0</v>
      </c>
      <c r="B306" s="3">
        <v>0</v>
      </c>
      <c r="C306" s="3">
        <v>0</v>
      </c>
      <c r="D306" s="3"/>
      <c r="E306" s="70">
        <v>3101000</v>
      </c>
      <c r="F306" s="82">
        <v>3101</v>
      </c>
      <c r="G306" s="82" t="s">
        <v>716</v>
      </c>
      <c r="I306" s="3">
        <v>0</v>
      </c>
      <c r="J306" s="3">
        <v>0</v>
      </c>
      <c r="K306" s="3">
        <v>0</v>
      </c>
      <c r="L306" s="3"/>
      <c r="M306" s="70">
        <v>4301000</v>
      </c>
      <c r="N306" s="71">
        <v>4301</v>
      </c>
      <c r="O306" s="9" t="s">
        <v>1410</v>
      </c>
    </row>
    <row r="307" spans="1:15" x14ac:dyDescent="0.25">
      <c r="A307" s="3" t="s">
        <v>1</v>
      </c>
      <c r="B307" s="3" t="s">
        <v>155</v>
      </c>
      <c r="C307" s="3" t="s">
        <v>321</v>
      </c>
      <c r="D307" s="3"/>
      <c r="E307" s="76">
        <v>3101002</v>
      </c>
      <c r="F307" s="58">
        <v>3101002</v>
      </c>
      <c r="G307" s="58" t="s">
        <v>717</v>
      </c>
      <c r="I307" s="3" t="s">
        <v>1</v>
      </c>
      <c r="J307" s="3" t="s">
        <v>155</v>
      </c>
      <c r="K307" s="3" t="s">
        <v>321</v>
      </c>
      <c r="L307" s="3"/>
      <c r="M307" s="76">
        <v>4301001</v>
      </c>
      <c r="N307" s="119">
        <v>4301001</v>
      </c>
      <c r="O307" s="4" t="s">
        <v>790</v>
      </c>
    </row>
    <row r="308" spans="1:15" x14ac:dyDescent="0.25">
      <c r="A308" s="3" t="s">
        <v>1</v>
      </c>
      <c r="B308" s="3" t="s">
        <v>155</v>
      </c>
      <c r="C308" s="3" t="s">
        <v>321</v>
      </c>
      <c r="D308" s="3"/>
      <c r="E308" s="76">
        <v>3101003</v>
      </c>
      <c r="F308" s="58">
        <v>3101003</v>
      </c>
      <c r="G308" s="58" t="s">
        <v>718</v>
      </c>
      <c r="I308" s="3" t="s">
        <v>1</v>
      </c>
      <c r="J308" s="3" t="s">
        <v>155</v>
      </c>
      <c r="K308" s="3" t="s">
        <v>321</v>
      </c>
      <c r="L308" s="3"/>
      <c r="M308" s="76">
        <v>4301002</v>
      </c>
      <c r="N308" s="119">
        <v>4301002</v>
      </c>
      <c r="O308" s="4" t="s">
        <v>1411</v>
      </c>
    </row>
    <row r="309" spans="1:15" x14ac:dyDescent="0.25">
      <c r="A309" s="3" t="s">
        <v>1</v>
      </c>
      <c r="B309" s="3" t="s">
        <v>155</v>
      </c>
      <c r="C309" s="3" t="s">
        <v>321</v>
      </c>
      <c r="D309" s="3"/>
      <c r="E309" s="76">
        <v>3101015</v>
      </c>
      <c r="F309" s="58">
        <v>3101015</v>
      </c>
      <c r="G309" s="58" t="s">
        <v>719</v>
      </c>
      <c r="I309" s="3" t="s">
        <v>1</v>
      </c>
      <c r="J309" s="3" t="s">
        <v>155</v>
      </c>
      <c r="K309" s="3" t="s">
        <v>321</v>
      </c>
      <c r="L309" s="3"/>
      <c r="M309" s="76">
        <v>4301004</v>
      </c>
      <c r="N309" s="119">
        <v>4301004</v>
      </c>
      <c r="O309" s="4" t="s">
        <v>1412</v>
      </c>
    </row>
    <row r="310" spans="1:15" x14ac:dyDescent="0.25">
      <c r="A310" s="3" t="s">
        <v>1</v>
      </c>
      <c r="B310" s="3" t="s">
        <v>155</v>
      </c>
      <c r="C310" s="3" t="s">
        <v>321</v>
      </c>
      <c r="D310" s="3"/>
      <c r="E310" s="76">
        <v>3101017</v>
      </c>
      <c r="F310" s="58">
        <v>3101017</v>
      </c>
      <c r="G310" s="58" t="s">
        <v>721</v>
      </c>
      <c r="I310" s="3">
        <v>0</v>
      </c>
      <c r="J310" s="3">
        <v>0</v>
      </c>
      <c r="K310" s="3">
        <v>0</v>
      </c>
      <c r="L310" s="3"/>
      <c r="M310" s="70">
        <v>4400000</v>
      </c>
      <c r="N310" s="71">
        <v>44</v>
      </c>
      <c r="O310" s="9" t="s">
        <v>1413</v>
      </c>
    </row>
    <row r="311" spans="1:15" x14ac:dyDescent="0.25">
      <c r="A311" s="3" t="s">
        <v>1</v>
      </c>
      <c r="B311" s="3" t="s">
        <v>160</v>
      </c>
      <c r="C311" s="3" t="s">
        <v>321</v>
      </c>
      <c r="D311" s="3"/>
      <c r="E311" s="73">
        <v>9999999</v>
      </c>
      <c r="F311" s="58">
        <v>3101060</v>
      </c>
      <c r="G311" s="58" t="s">
        <v>1068</v>
      </c>
      <c r="I311" s="3">
        <v>0</v>
      </c>
      <c r="J311" s="3">
        <v>0</v>
      </c>
      <c r="K311" s="3">
        <v>0</v>
      </c>
      <c r="L311" s="3"/>
      <c r="M311" s="70">
        <v>4401000</v>
      </c>
      <c r="N311" s="71">
        <v>4401</v>
      </c>
      <c r="O311" s="9" t="s">
        <v>1413</v>
      </c>
    </row>
    <row r="312" spans="1:15" x14ac:dyDescent="0.25">
      <c r="A312" s="177">
        <v>0</v>
      </c>
      <c r="B312" s="3">
        <v>0</v>
      </c>
      <c r="C312" s="3">
        <v>0</v>
      </c>
      <c r="D312" s="3"/>
      <c r="E312" s="70">
        <v>3102000</v>
      </c>
      <c r="F312" s="82">
        <v>3102</v>
      </c>
      <c r="G312" s="82" t="s">
        <v>722</v>
      </c>
      <c r="I312" s="3" t="s">
        <v>1</v>
      </c>
      <c r="J312" s="3" t="s">
        <v>160</v>
      </c>
      <c r="K312" s="3" t="s">
        <v>321</v>
      </c>
      <c r="L312" s="3"/>
      <c r="M312" s="76">
        <v>4401001</v>
      </c>
      <c r="N312" s="119">
        <v>4401001</v>
      </c>
      <c r="O312" s="4" t="s">
        <v>794</v>
      </c>
    </row>
    <row r="313" spans="1:15" x14ac:dyDescent="0.25">
      <c r="A313" s="3" t="s">
        <v>1</v>
      </c>
      <c r="B313" s="3" t="s">
        <v>155</v>
      </c>
      <c r="C313" s="3" t="s">
        <v>321</v>
      </c>
      <c r="D313" s="3"/>
      <c r="E313" s="73">
        <v>9999999</v>
      </c>
      <c r="F313" s="58">
        <v>3102004</v>
      </c>
      <c r="G313" s="58" t="s">
        <v>1069</v>
      </c>
      <c r="I313" s="3" t="s">
        <v>1</v>
      </c>
      <c r="J313" s="3" t="s">
        <v>160</v>
      </c>
      <c r="K313" s="3" t="s">
        <v>321</v>
      </c>
      <c r="L313" s="3"/>
      <c r="M313" s="76">
        <v>4401002</v>
      </c>
      <c r="N313" s="119">
        <v>4401002</v>
      </c>
      <c r="O313" s="4" t="s">
        <v>1414</v>
      </c>
    </row>
    <row r="314" spans="1:15" x14ac:dyDescent="0.25">
      <c r="A314" s="3" t="s">
        <v>1</v>
      </c>
      <c r="B314" s="3" t="s">
        <v>160</v>
      </c>
      <c r="C314" s="3" t="s">
        <v>321</v>
      </c>
      <c r="D314" s="3"/>
      <c r="E314" s="76">
        <v>3102005</v>
      </c>
      <c r="F314" s="58">
        <v>3102005</v>
      </c>
      <c r="G314" s="58" t="s">
        <v>723</v>
      </c>
      <c r="I314" s="3">
        <v>0</v>
      </c>
      <c r="J314" s="3">
        <v>0</v>
      </c>
      <c r="K314" s="3">
        <v>0</v>
      </c>
      <c r="L314" s="3"/>
      <c r="M314" s="70">
        <v>5000000</v>
      </c>
      <c r="N314" s="68">
        <v>5</v>
      </c>
      <c r="O314" s="69" t="s">
        <v>797</v>
      </c>
    </row>
    <row r="315" spans="1:15" x14ac:dyDescent="0.25">
      <c r="A315" s="3" t="s">
        <v>1</v>
      </c>
      <c r="B315" s="3" t="s">
        <v>160</v>
      </c>
      <c r="C315" s="3" t="s">
        <v>321</v>
      </c>
      <c r="D315" s="3"/>
      <c r="E315" s="161">
        <v>3102006</v>
      </c>
      <c r="F315" s="58">
        <v>3102006</v>
      </c>
      <c r="G315" s="58" t="s">
        <v>724</v>
      </c>
      <c r="I315" s="3">
        <v>0</v>
      </c>
      <c r="J315" s="3">
        <v>0</v>
      </c>
      <c r="K315" s="3">
        <v>0</v>
      </c>
      <c r="L315" s="3"/>
      <c r="M315" s="70">
        <v>5100000</v>
      </c>
      <c r="N315" s="71">
        <v>51</v>
      </c>
      <c r="O315" s="9" t="s">
        <v>797</v>
      </c>
    </row>
    <row r="316" spans="1:15" x14ac:dyDescent="0.25">
      <c r="A316" s="3" t="s">
        <v>1</v>
      </c>
      <c r="B316" s="3" t="s">
        <v>160</v>
      </c>
      <c r="C316" s="3" t="s">
        <v>321</v>
      </c>
      <c r="D316" s="3"/>
      <c r="E316" s="76">
        <v>3102007</v>
      </c>
      <c r="F316" s="58">
        <v>3102007</v>
      </c>
      <c r="G316" s="58" t="s">
        <v>1070</v>
      </c>
      <c r="I316" s="3">
        <v>0</v>
      </c>
      <c r="J316" s="3">
        <v>0</v>
      </c>
      <c r="K316" s="3">
        <v>0</v>
      </c>
      <c r="L316" s="3"/>
      <c r="M316" s="70">
        <v>5101000</v>
      </c>
      <c r="N316" s="71">
        <v>5101</v>
      </c>
      <c r="O316" s="9" t="s">
        <v>1415</v>
      </c>
    </row>
    <row r="317" spans="1:15" x14ac:dyDescent="0.25">
      <c r="A317" s="3" t="s">
        <v>1</v>
      </c>
      <c r="B317" s="3" t="s">
        <v>160</v>
      </c>
      <c r="C317" s="3" t="s">
        <v>321</v>
      </c>
      <c r="D317" s="3"/>
      <c r="E317" s="159">
        <v>3102009</v>
      </c>
      <c r="F317" s="58">
        <v>3102009</v>
      </c>
      <c r="G317" s="58" t="s">
        <v>1071</v>
      </c>
      <c r="I317" s="3" t="s">
        <v>136</v>
      </c>
      <c r="J317" s="3" t="s">
        <v>136</v>
      </c>
      <c r="K317" s="3" t="s">
        <v>136</v>
      </c>
      <c r="L317" s="3"/>
      <c r="M317" s="76">
        <v>5101001</v>
      </c>
      <c r="N317" s="119">
        <v>5101001</v>
      </c>
      <c r="O317" s="4" t="s">
        <v>1416</v>
      </c>
    </row>
    <row r="318" spans="1:15" x14ac:dyDescent="0.25">
      <c r="A318" s="3" t="s">
        <v>1</v>
      </c>
      <c r="B318" s="3" t="s">
        <v>160</v>
      </c>
      <c r="C318" s="3" t="s">
        <v>321</v>
      </c>
      <c r="D318" s="3"/>
      <c r="E318" s="76">
        <v>3102010</v>
      </c>
      <c r="F318" s="58">
        <v>3102010</v>
      </c>
      <c r="G318" s="58" t="s">
        <v>1072</v>
      </c>
      <c r="I318" s="3" t="s">
        <v>136</v>
      </c>
      <c r="J318" s="3" t="s">
        <v>136</v>
      </c>
      <c r="K318" s="3" t="s">
        <v>136</v>
      </c>
      <c r="L318" s="3"/>
      <c r="M318" s="76">
        <v>5101002</v>
      </c>
      <c r="N318" s="119">
        <v>5101002</v>
      </c>
      <c r="O318" s="4" t="s">
        <v>798</v>
      </c>
    </row>
    <row r="319" spans="1:15" x14ac:dyDescent="0.25">
      <c r="A319" s="3" t="s">
        <v>1</v>
      </c>
      <c r="B319" s="3" t="s">
        <v>160</v>
      </c>
      <c r="C319" s="3" t="s">
        <v>321</v>
      </c>
      <c r="D319" s="3"/>
      <c r="E319" s="80">
        <v>3102040</v>
      </c>
      <c r="F319" s="58">
        <v>3102012</v>
      </c>
      <c r="G319" s="58" t="s">
        <v>1073</v>
      </c>
      <c r="I319" s="3" t="s">
        <v>136</v>
      </c>
      <c r="J319" s="3" t="s">
        <v>136</v>
      </c>
      <c r="K319" s="3" t="s">
        <v>136</v>
      </c>
      <c r="L319" s="3"/>
      <c r="M319" s="76">
        <v>5101004</v>
      </c>
      <c r="N319" s="119">
        <v>5101004</v>
      </c>
      <c r="O319" s="4" t="s">
        <v>799</v>
      </c>
    </row>
    <row r="320" spans="1:15" x14ac:dyDescent="0.25">
      <c r="A320" s="3" t="s">
        <v>1</v>
      </c>
      <c r="B320" s="3" t="s">
        <v>160</v>
      </c>
      <c r="C320" s="3" t="s">
        <v>321</v>
      </c>
      <c r="D320" s="3"/>
      <c r="E320" s="147">
        <v>3102009</v>
      </c>
      <c r="F320" s="58">
        <v>3102014</v>
      </c>
      <c r="G320" s="58" t="s">
        <v>1074</v>
      </c>
      <c r="I320" s="3" t="s">
        <v>136</v>
      </c>
      <c r="J320" s="3" t="s">
        <v>136</v>
      </c>
      <c r="K320" s="3" t="s">
        <v>136</v>
      </c>
      <c r="L320" s="3"/>
      <c r="M320" s="76">
        <v>5101006</v>
      </c>
      <c r="N320" s="119">
        <v>5101006</v>
      </c>
      <c r="O320" s="4" t="s">
        <v>1417</v>
      </c>
    </row>
    <row r="321" spans="1:15" x14ac:dyDescent="0.25">
      <c r="A321" s="3" t="s">
        <v>1</v>
      </c>
      <c r="B321" s="3" t="s">
        <v>160</v>
      </c>
      <c r="C321" s="3" t="s">
        <v>321</v>
      </c>
      <c r="D321" s="3"/>
      <c r="E321" s="80">
        <v>3102040</v>
      </c>
      <c r="F321" s="58">
        <v>3102015</v>
      </c>
      <c r="G321" s="58" t="s">
        <v>1075</v>
      </c>
      <c r="I321" s="3" t="s">
        <v>136</v>
      </c>
      <c r="J321" s="3" t="s">
        <v>136</v>
      </c>
      <c r="K321" s="3" t="s">
        <v>136</v>
      </c>
      <c r="L321" s="3"/>
      <c r="M321" s="76">
        <v>5101007</v>
      </c>
      <c r="N321" s="119">
        <v>5101007</v>
      </c>
      <c r="O321" s="4" t="s">
        <v>1418</v>
      </c>
    </row>
    <row r="322" spans="1:15" x14ac:dyDescent="0.25">
      <c r="A322" s="3" t="s">
        <v>1</v>
      </c>
      <c r="B322" s="3" t="s">
        <v>160</v>
      </c>
      <c r="C322" s="3" t="s">
        <v>321</v>
      </c>
      <c r="D322" s="3"/>
      <c r="E322" s="80">
        <v>3102040</v>
      </c>
      <c r="F322" s="58">
        <v>3102016</v>
      </c>
      <c r="G322" s="58" t="s">
        <v>1076</v>
      </c>
      <c r="I322" s="3" t="s">
        <v>136</v>
      </c>
      <c r="J322" s="3" t="s">
        <v>136</v>
      </c>
      <c r="K322" s="3" t="s">
        <v>136</v>
      </c>
      <c r="L322" s="3"/>
      <c r="M322" s="165">
        <v>5101022</v>
      </c>
      <c r="N322" s="57">
        <v>5101009</v>
      </c>
      <c r="O322" s="56" t="s">
        <v>1419</v>
      </c>
    </row>
    <row r="323" spans="1:15" x14ac:dyDescent="0.25">
      <c r="A323" s="3" t="s">
        <v>1</v>
      </c>
      <c r="B323" s="3" t="s">
        <v>160</v>
      </c>
      <c r="C323" s="3" t="s">
        <v>321</v>
      </c>
      <c r="D323" s="3"/>
      <c r="E323" s="80">
        <v>3102040</v>
      </c>
      <c r="F323" s="58">
        <v>3102032</v>
      </c>
      <c r="G323" s="58" t="s">
        <v>1077</v>
      </c>
      <c r="I323" s="3" t="s">
        <v>4</v>
      </c>
      <c r="J323" s="3" t="s">
        <v>128</v>
      </c>
      <c r="K323" s="3" t="s">
        <v>128</v>
      </c>
      <c r="L323" s="3"/>
      <c r="M323" s="76">
        <v>5101010</v>
      </c>
      <c r="N323" s="60">
        <v>5101010</v>
      </c>
      <c r="O323" s="56" t="s">
        <v>1420</v>
      </c>
    </row>
    <row r="324" spans="1:15" x14ac:dyDescent="0.25">
      <c r="A324" s="3" t="s">
        <v>1</v>
      </c>
      <c r="B324" s="3" t="s">
        <v>160</v>
      </c>
      <c r="C324" s="3" t="s">
        <v>321</v>
      </c>
      <c r="D324" s="3"/>
      <c r="E324" s="80">
        <v>3102040</v>
      </c>
      <c r="F324" s="58">
        <v>3102034</v>
      </c>
      <c r="G324" s="58" t="s">
        <v>1078</v>
      </c>
      <c r="I324" s="3" t="s">
        <v>136</v>
      </c>
      <c r="J324" s="3" t="s">
        <v>136</v>
      </c>
      <c r="K324" s="3" t="s">
        <v>136</v>
      </c>
      <c r="L324" s="3"/>
      <c r="M324" s="76">
        <v>5101011</v>
      </c>
      <c r="N324" s="60">
        <v>5101011</v>
      </c>
      <c r="O324" s="56" t="s">
        <v>803</v>
      </c>
    </row>
    <row r="325" spans="1:15" x14ac:dyDescent="0.25">
      <c r="A325" s="3" t="s">
        <v>1</v>
      </c>
      <c r="B325" s="3" t="s">
        <v>2</v>
      </c>
      <c r="C325" s="3" t="s">
        <v>321</v>
      </c>
      <c r="D325" s="3"/>
      <c r="E325" s="76">
        <v>3102035</v>
      </c>
      <c r="F325" s="58">
        <v>3102035</v>
      </c>
      <c r="G325" s="58" t="s">
        <v>728</v>
      </c>
      <c r="I325" s="3" t="s">
        <v>136</v>
      </c>
      <c r="J325" s="3" t="s">
        <v>136</v>
      </c>
      <c r="K325" s="3" t="s">
        <v>136</v>
      </c>
      <c r="L325" s="3"/>
      <c r="M325" s="155">
        <v>5101022</v>
      </c>
      <c r="N325" s="57">
        <v>5101022</v>
      </c>
      <c r="O325" s="56" t="s">
        <v>1133</v>
      </c>
    </row>
    <row r="326" spans="1:15" x14ac:dyDescent="0.25">
      <c r="A326" s="3" t="s">
        <v>1</v>
      </c>
      <c r="B326" s="3" t="s">
        <v>160</v>
      </c>
      <c r="C326" s="3" t="s">
        <v>321</v>
      </c>
      <c r="D326" s="3"/>
      <c r="E326" s="80">
        <v>3102040</v>
      </c>
      <c r="F326" s="58">
        <v>3102036</v>
      </c>
      <c r="G326" s="58" t="s">
        <v>1079</v>
      </c>
      <c r="I326" s="3" t="s">
        <v>4</v>
      </c>
      <c r="J326" s="3" t="s">
        <v>128</v>
      </c>
      <c r="K326" s="3" t="s">
        <v>128</v>
      </c>
      <c r="L326" s="3"/>
      <c r="M326" s="76">
        <v>5101026</v>
      </c>
      <c r="N326" s="119">
        <v>5101026</v>
      </c>
      <c r="O326" s="4" t="s">
        <v>1421</v>
      </c>
    </row>
    <row r="327" spans="1:15" x14ac:dyDescent="0.25">
      <c r="A327" s="3" t="s">
        <v>1</v>
      </c>
      <c r="B327" s="3" t="s">
        <v>160</v>
      </c>
      <c r="C327" s="3" t="s">
        <v>321</v>
      </c>
      <c r="D327" s="3"/>
      <c r="E327" s="80">
        <v>3102040</v>
      </c>
      <c r="F327" s="58">
        <v>3102037</v>
      </c>
      <c r="G327" s="58" t="s">
        <v>1080</v>
      </c>
      <c r="I327" s="3">
        <v>0</v>
      </c>
      <c r="J327" s="3">
        <v>0</v>
      </c>
      <c r="K327" s="3">
        <v>0</v>
      </c>
      <c r="L327" s="3"/>
      <c r="M327" s="70">
        <v>5102000</v>
      </c>
      <c r="N327" s="71">
        <v>5102</v>
      </c>
      <c r="O327" s="9" t="s">
        <v>1422</v>
      </c>
    </row>
    <row r="328" spans="1:15" x14ac:dyDescent="0.25">
      <c r="A328" s="3" t="s">
        <v>1</v>
      </c>
      <c r="B328" s="3" t="s">
        <v>160</v>
      </c>
      <c r="C328" s="3" t="s">
        <v>321</v>
      </c>
      <c r="D328" s="3"/>
      <c r="E328" s="80">
        <v>3102040</v>
      </c>
      <c r="F328" s="58">
        <v>3102039</v>
      </c>
      <c r="G328" s="58" t="s">
        <v>1081</v>
      </c>
      <c r="I328" s="3" t="s">
        <v>1</v>
      </c>
      <c r="J328" s="3" t="s">
        <v>155</v>
      </c>
      <c r="K328" s="3" t="s">
        <v>321</v>
      </c>
      <c r="L328" s="3"/>
      <c r="M328" s="76">
        <v>5102001</v>
      </c>
      <c r="N328" s="119">
        <v>5102001</v>
      </c>
      <c r="O328" s="4" t="s">
        <v>1423</v>
      </c>
    </row>
    <row r="329" spans="1:15" x14ac:dyDescent="0.25">
      <c r="A329" s="3" t="s">
        <v>1</v>
      </c>
      <c r="B329" s="3" t="s">
        <v>155</v>
      </c>
      <c r="C329" s="3" t="s">
        <v>321</v>
      </c>
      <c r="D329" s="3"/>
      <c r="E329" s="80">
        <v>3102040</v>
      </c>
      <c r="F329" s="58">
        <v>3102070</v>
      </c>
      <c r="G329" s="58" t="s">
        <v>1082</v>
      </c>
      <c r="I329" s="3" t="s">
        <v>136</v>
      </c>
      <c r="J329" s="3" t="s">
        <v>136</v>
      </c>
      <c r="K329" s="3" t="s">
        <v>136</v>
      </c>
      <c r="L329" s="3"/>
      <c r="M329" s="76">
        <v>5102004</v>
      </c>
      <c r="N329" s="119">
        <v>5102004</v>
      </c>
      <c r="O329" s="4" t="s">
        <v>1424</v>
      </c>
    </row>
    <row r="330" spans="1:15" x14ac:dyDescent="0.25">
      <c r="A330" s="3" t="s">
        <v>1</v>
      </c>
      <c r="B330" s="3" t="s">
        <v>160</v>
      </c>
      <c r="C330" s="3" t="s">
        <v>321</v>
      </c>
      <c r="D330" s="3"/>
      <c r="E330" s="162">
        <v>3102006</v>
      </c>
      <c r="F330" s="58">
        <v>3102072</v>
      </c>
      <c r="G330" s="58" t="s">
        <v>1083</v>
      </c>
      <c r="I330" s="3" t="s">
        <v>4</v>
      </c>
      <c r="J330" s="3" t="s">
        <v>128</v>
      </c>
      <c r="K330" s="3" t="s">
        <v>128</v>
      </c>
      <c r="L330" s="3"/>
      <c r="M330" s="76">
        <v>5102005</v>
      </c>
      <c r="N330" s="119">
        <v>5102005</v>
      </c>
      <c r="O330" s="4" t="s">
        <v>1425</v>
      </c>
    </row>
    <row r="331" spans="1:15" x14ac:dyDescent="0.25">
      <c r="A331" s="3" t="s">
        <v>1</v>
      </c>
      <c r="B331" s="3" t="s">
        <v>160</v>
      </c>
      <c r="C331" s="3" t="s">
        <v>321</v>
      </c>
      <c r="D331" s="3"/>
      <c r="E331" s="80">
        <v>3102040</v>
      </c>
      <c r="F331" s="58">
        <v>3102088</v>
      </c>
      <c r="G331" s="58" t="s">
        <v>1084</v>
      </c>
      <c r="I331" s="3" t="s">
        <v>136</v>
      </c>
      <c r="J331" s="3" t="s">
        <v>136</v>
      </c>
      <c r="K331" s="3" t="s">
        <v>136</v>
      </c>
      <c r="L331" s="3"/>
      <c r="M331" s="73">
        <v>9999999</v>
      </c>
      <c r="N331" s="57">
        <v>5102006</v>
      </c>
      <c r="O331" s="172" t="s">
        <v>810</v>
      </c>
    </row>
    <row r="332" spans="1:15" x14ac:dyDescent="0.25">
      <c r="A332" s="3" t="s">
        <v>1</v>
      </c>
      <c r="B332" s="3" t="s">
        <v>160</v>
      </c>
      <c r="C332" s="3" t="s">
        <v>321</v>
      </c>
      <c r="D332" s="3"/>
      <c r="E332" s="80">
        <v>3102040</v>
      </c>
      <c r="F332" s="58">
        <v>3102089</v>
      </c>
      <c r="G332" s="58" t="s">
        <v>1085</v>
      </c>
      <c r="I332" s="3" t="s">
        <v>1</v>
      </c>
      <c r="J332" s="3" t="s">
        <v>2</v>
      </c>
      <c r="K332" s="3" t="s">
        <v>321</v>
      </c>
      <c r="L332" s="3"/>
      <c r="M332" s="76">
        <v>5102007</v>
      </c>
      <c r="N332" s="60">
        <v>5102007</v>
      </c>
      <c r="O332" s="56" t="s">
        <v>1426</v>
      </c>
    </row>
    <row r="333" spans="1:15" x14ac:dyDescent="0.25">
      <c r="A333" s="3" t="s">
        <v>1</v>
      </c>
      <c r="B333" s="3" t="s">
        <v>160</v>
      </c>
      <c r="C333" s="3" t="s">
        <v>321</v>
      </c>
      <c r="D333" s="3"/>
      <c r="E333" s="80">
        <v>3102040</v>
      </c>
      <c r="F333" s="58">
        <v>3102090</v>
      </c>
      <c r="G333" s="58" t="s">
        <v>1086</v>
      </c>
      <c r="I333" s="3" t="s">
        <v>1</v>
      </c>
      <c r="J333" s="3" t="s">
        <v>160</v>
      </c>
      <c r="K333" s="3" t="s">
        <v>321</v>
      </c>
      <c r="L333" s="3"/>
      <c r="M333" s="76">
        <v>5102009</v>
      </c>
      <c r="N333" s="60">
        <v>5102009</v>
      </c>
      <c r="O333" s="56" t="s">
        <v>1427</v>
      </c>
    </row>
    <row r="334" spans="1:15" x14ac:dyDescent="0.25">
      <c r="A334" s="177">
        <v>0</v>
      </c>
      <c r="B334" s="3">
        <v>0</v>
      </c>
      <c r="C334" s="3">
        <v>0</v>
      </c>
      <c r="D334" s="3"/>
      <c r="E334" s="70">
        <v>3103000</v>
      </c>
      <c r="F334" s="82">
        <v>3103</v>
      </c>
      <c r="G334" s="82" t="s">
        <v>730</v>
      </c>
      <c r="I334" s="3" t="s">
        <v>1</v>
      </c>
      <c r="J334" s="3" t="s">
        <v>160</v>
      </c>
      <c r="K334" s="3" t="s">
        <v>321</v>
      </c>
      <c r="L334" s="3"/>
      <c r="M334" s="76">
        <v>5102010</v>
      </c>
      <c r="N334" s="60">
        <v>5102010</v>
      </c>
      <c r="O334" s="56" t="s">
        <v>1428</v>
      </c>
    </row>
    <row r="335" spans="1:15" x14ac:dyDescent="0.25">
      <c r="A335" s="3" t="s">
        <v>1</v>
      </c>
      <c r="B335" s="3" t="s">
        <v>160</v>
      </c>
      <c r="C335" s="3" t="s">
        <v>321</v>
      </c>
      <c r="D335" s="3"/>
      <c r="E335" s="76">
        <v>3103001</v>
      </c>
      <c r="F335" s="58">
        <v>3103001</v>
      </c>
      <c r="G335" s="58" t="s">
        <v>731</v>
      </c>
      <c r="I335" s="3" t="s">
        <v>4</v>
      </c>
      <c r="J335" s="3" t="s">
        <v>128</v>
      </c>
      <c r="K335" s="3" t="s">
        <v>128</v>
      </c>
      <c r="L335" s="3"/>
      <c r="M335" s="76">
        <v>5102011</v>
      </c>
      <c r="N335" s="60">
        <v>5102011</v>
      </c>
      <c r="O335" s="56" t="s">
        <v>1429</v>
      </c>
    </row>
    <row r="336" spans="1:15" x14ac:dyDescent="0.25">
      <c r="A336" s="3" t="s">
        <v>1</v>
      </c>
      <c r="B336" s="3" t="s">
        <v>160</v>
      </c>
      <c r="C336" s="3" t="s">
        <v>321</v>
      </c>
      <c r="D336" s="3"/>
      <c r="E336" s="73">
        <v>9999999</v>
      </c>
      <c r="F336" s="58">
        <v>3103002</v>
      </c>
      <c r="G336" s="58" t="s">
        <v>1087</v>
      </c>
      <c r="I336" s="3" t="s">
        <v>4</v>
      </c>
      <c r="J336" s="3" t="s">
        <v>128</v>
      </c>
      <c r="K336" s="3" t="s">
        <v>128</v>
      </c>
      <c r="L336" s="3"/>
      <c r="M336" s="76">
        <v>5102013</v>
      </c>
      <c r="N336" s="60">
        <v>5102013</v>
      </c>
      <c r="O336" s="56" t="s">
        <v>815</v>
      </c>
    </row>
    <row r="337" spans="1:15" x14ac:dyDescent="0.25">
      <c r="A337" s="3" t="s">
        <v>1</v>
      </c>
      <c r="B337" s="3" t="s">
        <v>160</v>
      </c>
      <c r="C337" s="3" t="s">
        <v>321</v>
      </c>
      <c r="D337" s="3"/>
      <c r="E337" s="76">
        <v>3103003</v>
      </c>
      <c r="F337" s="58">
        <v>3103003</v>
      </c>
      <c r="G337" s="58" t="s">
        <v>732</v>
      </c>
      <c r="I337" s="3" t="s">
        <v>136</v>
      </c>
      <c r="J337" s="3" t="s">
        <v>136</v>
      </c>
      <c r="K337" s="3" t="s">
        <v>136</v>
      </c>
      <c r="L337" s="3"/>
      <c r="M337" s="76">
        <v>5102015</v>
      </c>
      <c r="N337" s="60">
        <v>5102015</v>
      </c>
      <c r="O337" s="56" t="s">
        <v>816</v>
      </c>
    </row>
    <row r="338" spans="1:15" x14ac:dyDescent="0.25">
      <c r="A338" s="177">
        <v>0</v>
      </c>
      <c r="B338" s="3">
        <v>0</v>
      </c>
      <c r="C338" s="3">
        <v>0</v>
      </c>
      <c r="D338" s="3"/>
      <c r="E338" s="70">
        <v>3200000</v>
      </c>
      <c r="F338" s="82">
        <v>32</v>
      </c>
      <c r="G338" s="82" t="s">
        <v>733</v>
      </c>
      <c r="I338" s="3" t="s">
        <v>4</v>
      </c>
      <c r="J338" s="3" t="s">
        <v>128</v>
      </c>
      <c r="K338" s="3" t="s">
        <v>128</v>
      </c>
      <c r="L338" s="3"/>
      <c r="M338" s="76">
        <v>5102019</v>
      </c>
      <c r="N338" s="60">
        <v>5102019</v>
      </c>
      <c r="O338" s="56" t="s">
        <v>1430</v>
      </c>
    </row>
    <row r="339" spans="1:15" x14ac:dyDescent="0.25">
      <c r="A339" s="177">
        <v>0</v>
      </c>
      <c r="B339" s="3">
        <v>0</v>
      </c>
      <c r="C339" s="3">
        <v>0</v>
      </c>
      <c r="D339" s="3"/>
      <c r="E339" s="70">
        <v>3201000</v>
      </c>
      <c r="F339" s="82">
        <v>3201</v>
      </c>
      <c r="G339" s="82" t="s">
        <v>734</v>
      </c>
      <c r="I339" s="3" t="s">
        <v>4</v>
      </c>
      <c r="J339" s="3" t="s">
        <v>155</v>
      </c>
      <c r="K339" s="3" t="s">
        <v>321</v>
      </c>
      <c r="L339" s="3"/>
      <c r="M339" s="76">
        <v>5102020</v>
      </c>
      <c r="N339" s="60">
        <v>5102020</v>
      </c>
      <c r="O339" s="56" t="s">
        <v>1431</v>
      </c>
    </row>
    <row r="340" spans="1:15" x14ac:dyDescent="0.25">
      <c r="A340" s="3" t="s">
        <v>1</v>
      </c>
      <c r="B340" s="3" t="s">
        <v>155</v>
      </c>
      <c r="C340" s="3" t="s">
        <v>321</v>
      </c>
      <c r="D340" s="3"/>
      <c r="E340" s="155">
        <v>3201001</v>
      </c>
      <c r="F340" s="58">
        <v>3201001</v>
      </c>
      <c r="G340" s="58" t="s">
        <v>735</v>
      </c>
      <c r="I340" s="3" t="s">
        <v>4</v>
      </c>
      <c r="J340" s="3" t="s">
        <v>128</v>
      </c>
      <c r="K340" s="3" t="s">
        <v>128</v>
      </c>
      <c r="L340" s="3"/>
      <c r="M340" s="73">
        <v>9999999</v>
      </c>
      <c r="N340" s="57">
        <v>5102033</v>
      </c>
      <c r="O340" s="172" t="s">
        <v>1432</v>
      </c>
    </row>
    <row r="341" spans="1:15" x14ac:dyDescent="0.25">
      <c r="A341" s="3" t="s">
        <v>1</v>
      </c>
      <c r="B341" s="3" t="s">
        <v>155</v>
      </c>
      <c r="C341" s="3" t="s">
        <v>321</v>
      </c>
      <c r="D341" s="3"/>
      <c r="E341" s="76">
        <v>3201002</v>
      </c>
      <c r="F341" s="58">
        <v>3201002</v>
      </c>
      <c r="G341" s="58" t="s">
        <v>1088</v>
      </c>
      <c r="I341" s="3" t="s">
        <v>4</v>
      </c>
      <c r="J341" s="3" t="s">
        <v>128</v>
      </c>
      <c r="K341" s="3" t="s">
        <v>128</v>
      </c>
      <c r="L341" s="3"/>
      <c r="M341" s="76">
        <v>5102037</v>
      </c>
      <c r="N341" s="60">
        <v>5102037</v>
      </c>
      <c r="O341" s="56" t="s">
        <v>1433</v>
      </c>
    </row>
    <row r="342" spans="1:15" x14ac:dyDescent="0.25">
      <c r="A342" s="3" t="s">
        <v>1</v>
      </c>
      <c r="B342" s="3" t="s">
        <v>155</v>
      </c>
      <c r="C342" s="3" t="s">
        <v>321</v>
      </c>
      <c r="D342" s="3"/>
      <c r="E342" s="73">
        <v>9999999</v>
      </c>
      <c r="F342" s="58">
        <v>3201003</v>
      </c>
      <c r="G342" s="58" t="s">
        <v>1089</v>
      </c>
      <c r="I342" s="3" t="s">
        <v>4</v>
      </c>
      <c r="J342" s="3" t="s">
        <v>128</v>
      </c>
      <c r="K342" s="3" t="s">
        <v>128</v>
      </c>
      <c r="L342" s="3"/>
      <c r="M342" s="73">
        <v>9999999</v>
      </c>
      <c r="N342" s="57">
        <v>5102051</v>
      </c>
      <c r="O342" s="172" t="s">
        <v>1434</v>
      </c>
    </row>
    <row r="343" spans="1:15" x14ac:dyDescent="0.25">
      <c r="A343" s="3" t="s">
        <v>1</v>
      </c>
      <c r="B343" s="3" t="s">
        <v>155</v>
      </c>
      <c r="C343" s="3" t="s">
        <v>321</v>
      </c>
      <c r="D343" s="3"/>
      <c r="E343" s="76">
        <v>3201006</v>
      </c>
      <c r="F343" s="58">
        <v>3201006</v>
      </c>
      <c r="G343" s="58" t="s">
        <v>737</v>
      </c>
      <c r="I343" s="3" t="s">
        <v>1</v>
      </c>
      <c r="J343" s="3" t="s">
        <v>155</v>
      </c>
      <c r="K343" s="3" t="s">
        <v>321</v>
      </c>
      <c r="L343" s="3"/>
      <c r="M343" s="76">
        <v>5102053</v>
      </c>
      <c r="N343" s="60">
        <v>5102053</v>
      </c>
      <c r="O343" s="56" t="s">
        <v>821</v>
      </c>
    </row>
    <row r="344" spans="1:15" x14ac:dyDescent="0.25">
      <c r="A344" s="3" t="s">
        <v>1</v>
      </c>
      <c r="B344" s="3" t="s">
        <v>155</v>
      </c>
      <c r="C344" s="3" t="s">
        <v>321</v>
      </c>
      <c r="D344" s="3"/>
      <c r="E344" s="73">
        <v>9999999</v>
      </c>
      <c r="F344" s="58">
        <v>3201007</v>
      </c>
      <c r="G344" s="58" t="s">
        <v>1090</v>
      </c>
      <c r="I344" s="3">
        <v>0</v>
      </c>
      <c r="J344" s="3">
        <v>0</v>
      </c>
      <c r="K344" s="3">
        <v>0</v>
      </c>
      <c r="L344" s="3"/>
      <c r="M344" s="70">
        <v>5104000</v>
      </c>
      <c r="N344" s="154">
        <v>5104</v>
      </c>
      <c r="O344" s="82" t="s">
        <v>1435</v>
      </c>
    </row>
    <row r="345" spans="1:15" x14ac:dyDescent="0.25">
      <c r="A345" s="3" t="s">
        <v>1</v>
      </c>
      <c r="B345" s="3" t="s">
        <v>155</v>
      </c>
      <c r="C345" s="3" t="s">
        <v>321</v>
      </c>
      <c r="D345" s="3"/>
      <c r="E345" s="73">
        <v>9999999</v>
      </c>
      <c r="F345" s="58">
        <v>3201008</v>
      </c>
      <c r="G345" s="58" t="s">
        <v>1091</v>
      </c>
      <c r="I345" s="3" t="s">
        <v>136</v>
      </c>
      <c r="J345" s="3" t="s">
        <v>136</v>
      </c>
      <c r="K345" s="3" t="s">
        <v>136</v>
      </c>
      <c r="L345" s="3"/>
      <c r="M345" s="76">
        <v>5104001</v>
      </c>
      <c r="N345" s="60">
        <v>5104001</v>
      </c>
      <c r="O345" s="56" t="s">
        <v>437</v>
      </c>
    </row>
    <row r="346" spans="1:15" x14ac:dyDescent="0.25">
      <c r="A346" s="3" t="s">
        <v>1</v>
      </c>
      <c r="B346" s="3" t="s">
        <v>160</v>
      </c>
      <c r="C346" s="3" t="s">
        <v>321</v>
      </c>
      <c r="D346" s="3"/>
      <c r="E346" s="76">
        <v>3201012</v>
      </c>
      <c r="F346" s="58">
        <v>3201012</v>
      </c>
      <c r="G346" s="58" t="s">
        <v>738</v>
      </c>
      <c r="I346" s="3" t="s">
        <v>1</v>
      </c>
      <c r="J346" s="3" t="s">
        <v>2</v>
      </c>
      <c r="K346" s="3" t="s">
        <v>321</v>
      </c>
      <c r="L346" s="3"/>
      <c r="M346" s="76">
        <v>5104002</v>
      </c>
      <c r="N346" s="60">
        <v>5104002</v>
      </c>
      <c r="O346" s="56" t="s">
        <v>1436</v>
      </c>
    </row>
    <row r="347" spans="1:15" x14ac:dyDescent="0.25">
      <c r="A347" s="3" t="s">
        <v>1</v>
      </c>
      <c r="B347" s="3" t="s">
        <v>160</v>
      </c>
      <c r="C347" s="3" t="s">
        <v>321</v>
      </c>
      <c r="D347" s="3"/>
      <c r="E347" s="76">
        <v>3201013</v>
      </c>
      <c r="F347" s="58">
        <v>3201013</v>
      </c>
      <c r="G347" s="58" t="s">
        <v>739</v>
      </c>
      <c r="I347" s="3" t="s">
        <v>136</v>
      </c>
      <c r="J347" s="3" t="s">
        <v>136</v>
      </c>
      <c r="K347" s="3" t="s">
        <v>136</v>
      </c>
      <c r="L347" s="3"/>
      <c r="M347" s="76">
        <v>5104003</v>
      </c>
      <c r="N347" s="60">
        <v>5104003</v>
      </c>
      <c r="O347" s="56" t="s">
        <v>1437</v>
      </c>
    </row>
    <row r="348" spans="1:15" x14ac:dyDescent="0.25">
      <c r="A348" s="3" t="s">
        <v>1</v>
      </c>
      <c r="B348" s="3" t="s">
        <v>155</v>
      </c>
      <c r="C348" s="3" t="s">
        <v>321</v>
      </c>
      <c r="D348" s="3"/>
      <c r="E348" s="76">
        <v>3201021</v>
      </c>
      <c r="F348" s="58">
        <v>3201021</v>
      </c>
      <c r="G348" s="58" t="s">
        <v>740</v>
      </c>
      <c r="I348" s="3" t="s">
        <v>136</v>
      </c>
      <c r="J348" s="3" t="s">
        <v>136</v>
      </c>
      <c r="K348" s="3" t="s">
        <v>136</v>
      </c>
      <c r="L348" s="3"/>
      <c r="M348" s="73">
        <v>9999999</v>
      </c>
      <c r="N348" s="57">
        <v>5104005</v>
      </c>
      <c r="O348" s="172" t="s">
        <v>1438</v>
      </c>
    </row>
    <row r="349" spans="1:15" x14ac:dyDescent="0.25">
      <c r="A349" s="3" t="s">
        <v>1</v>
      </c>
      <c r="B349" s="3" t="s">
        <v>2</v>
      </c>
      <c r="C349" s="3" t="s">
        <v>321</v>
      </c>
      <c r="D349" s="3"/>
      <c r="E349" s="73">
        <v>9999999</v>
      </c>
      <c r="F349" s="58">
        <v>3201027</v>
      </c>
      <c r="G349" s="58" t="s">
        <v>1092</v>
      </c>
      <c r="I349" s="3">
        <v>0</v>
      </c>
      <c r="J349" s="3">
        <v>0</v>
      </c>
      <c r="K349" s="3">
        <v>0</v>
      </c>
      <c r="L349" s="3"/>
      <c r="M349" s="70">
        <v>6000000</v>
      </c>
      <c r="N349" s="68">
        <v>6</v>
      </c>
      <c r="O349" s="69" t="s">
        <v>1439</v>
      </c>
    </row>
    <row r="350" spans="1:15" x14ac:dyDescent="0.25">
      <c r="A350" s="3" t="s">
        <v>1</v>
      </c>
      <c r="B350" s="3" t="s">
        <v>2</v>
      </c>
      <c r="C350" s="3" t="s">
        <v>321</v>
      </c>
      <c r="D350" s="3"/>
      <c r="E350" s="73">
        <v>9999999</v>
      </c>
      <c r="F350" s="58">
        <v>3201029</v>
      </c>
      <c r="G350" s="58" t="s">
        <v>1093</v>
      </c>
      <c r="I350" s="3">
        <v>0</v>
      </c>
      <c r="J350" s="3">
        <v>0</v>
      </c>
      <c r="K350" s="3">
        <v>0</v>
      </c>
      <c r="L350" s="3"/>
      <c r="M350" s="70">
        <v>6100000</v>
      </c>
      <c r="N350" s="71">
        <v>61</v>
      </c>
      <c r="O350" s="9" t="s">
        <v>1440</v>
      </c>
    </row>
    <row r="351" spans="1:15" x14ac:dyDescent="0.25">
      <c r="A351" s="3" t="s">
        <v>1</v>
      </c>
      <c r="B351" s="3" t="s">
        <v>155</v>
      </c>
      <c r="C351" s="3" t="s">
        <v>321</v>
      </c>
      <c r="D351" s="3"/>
      <c r="E351" s="80">
        <v>3201001</v>
      </c>
      <c r="F351" s="58">
        <v>3201033</v>
      </c>
      <c r="G351" s="58" t="s">
        <v>1094</v>
      </c>
      <c r="I351" s="3">
        <v>0</v>
      </c>
      <c r="J351" s="3">
        <v>0</v>
      </c>
      <c r="K351" s="3">
        <v>0</v>
      </c>
      <c r="L351" s="3"/>
      <c r="M351" s="70">
        <v>6101000</v>
      </c>
      <c r="N351" s="71">
        <v>6101</v>
      </c>
      <c r="O351" s="9" t="s">
        <v>1441</v>
      </c>
    </row>
    <row r="352" spans="1:15" x14ac:dyDescent="0.25">
      <c r="A352" s="3" t="s">
        <v>1</v>
      </c>
      <c r="B352" s="3" t="s">
        <v>155</v>
      </c>
      <c r="C352" s="3" t="s">
        <v>321</v>
      </c>
      <c r="D352" s="3"/>
      <c r="E352" s="73">
        <v>9999999</v>
      </c>
      <c r="F352" s="58">
        <v>3201034</v>
      </c>
      <c r="G352" s="58" t="s">
        <v>1095</v>
      </c>
      <c r="I352" s="3" t="s">
        <v>136</v>
      </c>
      <c r="J352" s="3" t="s">
        <v>136</v>
      </c>
      <c r="K352" s="3" t="s">
        <v>136</v>
      </c>
      <c r="L352" s="3"/>
      <c r="M352" s="76">
        <v>6101001</v>
      </c>
      <c r="N352" s="119">
        <v>6101001</v>
      </c>
      <c r="O352" s="4" t="s">
        <v>1442</v>
      </c>
    </row>
    <row r="353" spans="1:15" x14ac:dyDescent="0.25">
      <c r="A353" s="3" t="s">
        <v>1</v>
      </c>
      <c r="B353" s="3" t="s">
        <v>160</v>
      </c>
      <c r="C353" s="3" t="s">
        <v>321</v>
      </c>
      <c r="D353" s="3"/>
      <c r="E353" s="73">
        <v>9999999</v>
      </c>
      <c r="F353" s="58">
        <v>3201036</v>
      </c>
      <c r="G353" s="58" t="s">
        <v>1096</v>
      </c>
      <c r="I353" s="3" t="s">
        <v>136</v>
      </c>
      <c r="J353" s="3" t="s">
        <v>136</v>
      </c>
      <c r="K353" s="3" t="s">
        <v>136</v>
      </c>
      <c r="L353" s="3"/>
      <c r="M353" s="76">
        <v>6101002</v>
      </c>
      <c r="N353" s="119">
        <v>6101002</v>
      </c>
      <c r="O353" s="4" t="s">
        <v>1443</v>
      </c>
    </row>
    <row r="354" spans="1:15" x14ac:dyDescent="0.25">
      <c r="A354" s="3" t="s">
        <v>1</v>
      </c>
      <c r="B354" s="3" t="s">
        <v>160</v>
      </c>
      <c r="C354" s="3" t="s">
        <v>321</v>
      </c>
      <c r="D354" s="3"/>
      <c r="E354" s="73">
        <v>9999999</v>
      </c>
      <c r="F354" s="58">
        <v>3201042</v>
      </c>
      <c r="G354" s="58" t="s">
        <v>1097</v>
      </c>
      <c r="I354" s="3" t="s">
        <v>136</v>
      </c>
      <c r="J354" s="3" t="s">
        <v>136</v>
      </c>
      <c r="K354" s="3" t="s">
        <v>136</v>
      </c>
      <c r="L354" s="3"/>
      <c r="M354" s="76">
        <v>6101003</v>
      </c>
      <c r="N354" s="119">
        <v>6101003</v>
      </c>
      <c r="O354" s="4" t="s">
        <v>1444</v>
      </c>
    </row>
    <row r="355" spans="1:15" x14ac:dyDescent="0.25">
      <c r="A355" s="3" t="s">
        <v>1</v>
      </c>
      <c r="B355" s="3" t="s">
        <v>160</v>
      </c>
      <c r="C355" s="3" t="s">
        <v>321</v>
      </c>
      <c r="D355" s="3"/>
      <c r="E355" s="73">
        <v>9999999</v>
      </c>
      <c r="F355" s="58">
        <v>3201044</v>
      </c>
      <c r="G355" s="58" t="s">
        <v>1098</v>
      </c>
      <c r="I355" s="3" t="s">
        <v>136</v>
      </c>
      <c r="J355" s="3" t="s">
        <v>136</v>
      </c>
      <c r="K355" s="3" t="s">
        <v>136</v>
      </c>
      <c r="L355" s="3"/>
      <c r="M355" s="76">
        <v>6101004</v>
      </c>
      <c r="N355" s="119">
        <v>6101004</v>
      </c>
      <c r="O355" s="4" t="s">
        <v>1445</v>
      </c>
    </row>
    <row r="356" spans="1:15" x14ac:dyDescent="0.25">
      <c r="A356" s="3" t="s">
        <v>1</v>
      </c>
      <c r="B356" s="3" t="s">
        <v>160</v>
      </c>
      <c r="C356" s="3" t="s">
        <v>321</v>
      </c>
      <c r="D356" s="3"/>
      <c r="E356" s="73">
        <v>9999999</v>
      </c>
      <c r="F356" s="56">
        <v>3201050</v>
      </c>
      <c r="G356" s="56" t="s">
        <v>741</v>
      </c>
      <c r="I356" s="3" t="s">
        <v>136</v>
      </c>
      <c r="J356" s="3" t="s">
        <v>136</v>
      </c>
      <c r="K356" s="3" t="s">
        <v>136</v>
      </c>
      <c r="L356" s="3"/>
      <c r="M356" s="76">
        <v>6101006</v>
      </c>
      <c r="N356" s="119">
        <v>6101006</v>
      </c>
      <c r="O356" s="4" t="s">
        <v>1446</v>
      </c>
    </row>
    <row r="357" spans="1:15" x14ac:dyDescent="0.25">
      <c r="A357" s="3" t="s">
        <v>1</v>
      </c>
      <c r="B357" s="3" t="s">
        <v>155</v>
      </c>
      <c r="C357" s="3" t="s">
        <v>321</v>
      </c>
      <c r="D357" s="3"/>
      <c r="E357" s="76">
        <v>3201065</v>
      </c>
      <c r="F357" s="58">
        <v>3201065</v>
      </c>
      <c r="G357" s="58" t="s">
        <v>742</v>
      </c>
      <c r="I357" s="3" t="s">
        <v>136</v>
      </c>
      <c r="J357" s="3" t="s">
        <v>136</v>
      </c>
      <c r="K357" s="3" t="s">
        <v>136</v>
      </c>
      <c r="L357" s="3"/>
      <c r="M357" s="76">
        <v>6101007</v>
      </c>
      <c r="N357" s="119">
        <v>6101007</v>
      </c>
      <c r="O357" s="4" t="s">
        <v>1447</v>
      </c>
    </row>
    <row r="358" spans="1:15" x14ac:dyDescent="0.25">
      <c r="A358" s="177">
        <v>0</v>
      </c>
      <c r="B358" s="3">
        <v>0</v>
      </c>
      <c r="C358" s="3">
        <v>0</v>
      </c>
      <c r="D358" s="3"/>
      <c r="E358" s="70">
        <v>3202000</v>
      </c>
      <c r="F358" s="82">
        <v>3202</v>
      </c>
      <c r="G358" s="82" t="s">
        <v>743</v>
      </c>
      <c r="I358" s="3" t="s">
        <v>136</v>
      </c>
      <c r="J358" s="3" t="s">
        <v>136</v>
      </c>
      <c r="K358" s="3" t="s">
        <v>136</v>
      </c>
      <c r="L358" s="3"/>
      <c r="M358" s="76">
        <v>6101009</v>
      </c>
      <c r="N358" s="119">
        <v>6101009</v>
      </c>
      <c r="O358" s="4" t="s">
        <v>834</v>
      </c>
    </row>
    <row r="359" spans="1:15" x14ac:dyDescent="0.25">
      <c r="A359" s="3" t="s">
        <v>1</v>
      </c>
      <c r="B359" s="3" t="s">
        <v>155</v>
      </c>
      <c r="C359" s="3" t="s">
        <v>321</v>
      </c>
      <c r="D359" s="3"/>
      <c r="E359" s="76">
        <v>3202001</v>
      </c>
      <c r="F359" s="58">
        <v>3202001</v>
      </c>
      <c r="G359" s="58" t="s">
        <v>744</v>
      </c>
      <c r="I359" s="3" t="s">
        <v>136</v>
      </c>
      <c r="J359" s="3" t="s">
        <v>136</v>
      </c>
      <c r="K359" s="3" t="s">
        <v>136</v>
      </c>
      <c r="L359" s="3"/>
      <c r="M359" s="76">
        <v>6101010</v>
      </c>
      <c r="N359" s="119">
        <v>6101010</v>
      </c>
      <c r="O359" s="4" t="s">
        <v>1448</v>
      </c>
    </row>
    <row r="360" spans="1:15" x14ac:dyDescent="0.25">
      <c r="A360" s="3" t="s">
        <v>1</v>
      </c>
      <c r="B360" s="3" t="s">
        <v>155</v>
      </c>
      <c r="C360" s="3" t="s">
        <v>321</v>
      </c>
      <c r="D360" s="3"/>
      <c r="E360" s="76">
        <v>3202003</v>
      </c>
      <c r="F360" s="58">
        <v>3202003</v>
      </c>
      <c r="G360" s="58" t="s">
        <v>745</v>
      </c>
      <c r="I360" s="3" t="s">
        <v>136</v>
      </c>
      <c r="J360" s="3" t="s">
        <v>136</v>
      </c>
      <c r="K360" s="3" t="s">
        <v>136</v>
      </c>
      <c r="L360" s="3"/>
      <c r="M360" s="76">
        <v>6101011</v>
      </c>
      <c r="N360" s="119">
        <v>6101011</v>
      </c>
      <c r="O360" s="4" t="s">
        <v>836</v>
      </c>
    </row>
    <row r="361" spans="1:15" x14ac:dyDescent="0.25">
      <c r="A361" s="3" t="s">
        <v>1</v>
      </c>
      <c r="B361" s="3" t="s">
        <v>155</v>
      </c>
      <c r="C361" s="3" t="s">
        <v>321</v>
      </c>
      <c r="D361" s="3"/>
      <c r="E361" s="76">
        <v>3202005</v>
      </c>
      <c r="F361" s="58">
        <v>3202005</v>
      </c>
      <c r="G361" s="58" t="s">
        <v>1099</v>
      </c>
      <c r="I361" s="3" t="s">
        <v>136</v>
      </c>
      <c r="J361" s="3" t="s">
        <v>136</v>
      </c>
      <c r="K361" s="3" t="s">
        <v>136</v>
      </c>
      <c r="L361" s="3"/>
      <c r="M361" s="76">
        <v>6101013</v>
      </c>
      <c r="N361" s="119">
        <v>6101013</v>
      </c>
      <c r="O361" s="4" t="s">
        <v>1449</v>
      </c>
    </row>
    <row r="362" spans="1:15" x14ac:dyDescent="0.25">
      <c r="A362" s="3" t="s">
        <v>1</v>
      </c>
      <c r="B362" s="3" t="s">
        <v>155</v>
      </c>
      <c r="C362" s="3" t="s">
        <v>321</v>
      </c>
      <c r="D362" s="3"/>
      <c r="E362" s="73">
        <v>9999999</v>
      </c>
      <c r="F362" s="58">
        <v>3202008</v>
      </c>
      <c r="G362" s="58" t="s">
        <v>1100</v>
      </c>
      <c r="I362" s="3" t="s">
        <v>136</v>
      </c>
      <c r="J362" s="3" t="s">
        <v>136</v>
      </c>
      <c r="K362" s="3" t="s">
        <v>136</v>
      </c>
      <c r="L362" s="3"/>
      <c r="M362" s="76">
        <v>6101014</v>
      </c>
      <c r="N362" s="119">
        <v>6101014</v>
      </c>
      <c r="O362" s="4" t="s">
        <v>1450</v>
      </c>
    </row>
    <row r="363" spans="1:15" x14ac:dyDescent="0.25">
      <c r="A363" s="3" t="s">
        <v>1</v>
      </c>
      <c r="B363" s="3" t="s">
        <v>155</v>
      </c>
      <c r="C363" s="3" t="s">
        <v>321</v>
      </c>
      <c r="D363" s="3"/>
      <c r="E363" s="76">
        <v>3202028</v>
      </c>
      <c r="F363" s="58">
        <v>3202028</v>
      </c>
      <c r="G363" s="58" t="s">
        <v>748</v>
      </c>
      <c r="I363" s="3" t="s">
        <v>136</v>
      </c>
      <c r="J363" s="3" t="s">
        <v>136</v>
      </c>
      <c r="K363" s="3" t="s">
        <v>136</v>
      </c>
      <c r="L363" s="3"/>
      <c r="M363" s="73">
        <v>9999999</v>
      </c>
      <c r="N363" s="57">
        <v>6101051</v>
      </c>
      <c r="O363" s="172" t="s">
        <v>839</v>
      </c>
    </row>
    <row r="364" spans="1:15" x14ac:dyDescent="0.25">
      <c r="A364" s="177">
        <v>0</v>
      </c>
      <c r="B364" s="3">
        <v>0</v>
      </c>
      <c r="C364" s="3">
        <v>0</v>
      </c>
      <c r="D364" s="3"/>
      <c r="E364" s="70">
        <v>3300000</v>
      </c>
      <c r="F364" s="82">
        <v>33</v>
      </c>
      <c r="G364" s="82" t="s">
        <v>749</v>
      </c>
      <c r="I364" s="3">
        <v>0</v>
      </c>
      <c r="J364" s="3">
        <v>0</v>
      </c>
      <c r="K364" s="3">
        <v>0</v>
      </c>
      <c r="L364" s="3"/>
      <c r="M364" s="70">
        <v>6102000</v>
      </c>
      <c r="N364" s="154">
        <v>6102</v>
      </c>
      <c r="O364" s="82" t="s">
        <v>1451</v>
      </c>
    </row>
    <row r="365" spans="1:15" x14ac:dyDescent="0.25">
      <c r="A365" s="177">
        <v>0</v>
      </c>
      <c r="B365" s="3">
        <v>0</v>
      </c>
      <c r="C365" s="3">
        <v>0</v>
      </c>
      <c r="D365" s="3"/>
      <c r="E365" s="70">
        <v>3301000</v>
      </c>
      <c r="F365" s="82">
        <v>3301</v>
      </c>
      <c r="G365" s="82" t="s">
        <v>749</v>
      </c>
      <c r="I365" s="3" t="s">
        <v>1</v>
      </c>
      <c r="J365" s="3" t="s">
        <v>155</v>
      </c>
      <c r="K365" s="3" t="s">
        <v>321</v>
      </c>
      <c r="L365" s="3"/>
      <c r="M365" s="165">
        <v>6102011</v>
      </c>
      <c r="N365" s="57">
        <v>6102001</v>
      </c>
      <c r="O365" s="56" t="s">
        <v>1452</v>
      </c>
    </row>
    <row r="366" spans="1:15" x14ac:dyDescent="0.25">
      <c r="A366" s="3" t="s">
        <v>4</v>
      </c>
      <c r="B366" s="3" t="s">
        <v>128</v>
      </c>
      <c r="C366" s="3" t="s">
        <v>128</v>
      </c>
      <c r="D366" s="3"/>
      <c r="E366" s="76">
        <v>3301002</v>
      </c>
      <c r="F366" s="58">
        <v>3301002</v>
      </c>
      <c r="G366" s="58" t="s">
        <v>1101</v>
      </c>
      <c r="I366" s="3" t="s">
        <v>1</v>
      </c>
      <c r="J366" s="3" t="s">
        <v>155</v>
      </c>
      <c r="K366" s="3" t="s">
        <v>321</v>
      </c>
      <c r="L366" s="3"/>
      <c r="M366" s="76">
        <v>6102002</v>
      </c>
      <c r="N366" s="60">
        <v>6102002</v>
      </c>
      <c r="O366" s="56" t="s">
        <v>1453</v>
      </c>
    </row>
    <row r="367" spans="1:15" x14ac:dyDescent="0.25">
      <c r="A367" s="3" t="s">
        <v>4</v>
      </c>
      <c r="B367" s="3" t="s">
        <v>128</v>
      </c>
      <c r="C367" s="3" t="s">
        <v>128</v>
      </c>
      <c r="D367" s="3"/>
      <c r="E367" s="76">
        <v>3301009</v>
      </c>
      <c r="F367" s="58">
        <v>3301009</v>
      </c>
      <c r="G367" s="58" t="s">
        <v>752</v>
      </c>
      <c r="I367" s="3" t="s">
        <v>1</v>
      </c>
      <c r="J367" s="3" t="s">
        <v>160</v>
      </c>
      <c r="K367" s="3" t="s">
        <v>321</v>
      </c>
      <c r="L367" s="3"/>
      <c r="M367" s="76">
        <v>6102003</v>
      </c>
      <c r="N367" s="60">
        <v>6102003</v>
      </c>
      <c r="O367" s="56" t="s">
        <v>1454</v>
      </c>
    </row>
    <row r="368" spans="1:15" x14ac:dyDescent="0.25">
      <c r="A368" s="3" t="s">
        <v>4</v>
      </c>
      <c r="B368" s="3" t="s">
        <v>128</v>
      </c>
      <c r="C368" s="3" t="s">
        <v>128</v>
      </c>
      <c r="D368" s="3"/>
      <c r="E368" s="73">
        <v>9999999</v>
      </c>
      <c r="F368" s="58">
        <v>3301012</v>
      </c>
      <c r="G368" s="58" t="s">
        <v>1102</v>
      </c>
      <c r="I368" s="3" t="s">
        <v>1</v>
      </c>
      <c r="J368" s="3" t="s">
        <v>155</v>
      </c>
      <c r="K368" s="3" t="s">
        <v>321</v>
      </c>
      <c r="L368" s="3"/>
      <c r="M368" s="165">
        <v>6102011</v>
      </c>
      <c r="N368" s="57">
        <v>6102008</v>
      </c>
      <c r="O368" s="56" t="s">
        <v>1455</v>
      </c>
    </row>
    <row r="369" spans="1:15" x14ac:dyDescent="0.25">
      <c r="A369" s="3" t="s">
        <v>4</v>
      </c>
      <c r="B369" s="3" t="s">
        <v>128</v>
      </c>
      <c r="C369" s="3" t="s">
        <v>128</v>
      </c>
      <c r="D369" s="3"/>
      <c r="E369" s="76">
        <v>3301015</v>
      </c>
      <c r="F369" s="58">
        <v>3301015</v>
      </c>
      <c r="G369" s="58" t="s">
        <v>1103</v>
      </c>
      <c r="I369" s="3">
        <v>0</v>
      </c>
      <c r="J369" s="3">
        <v>0</v>
      </c>
      <c r="K369" s="3">
        <v>0</v>
      </c>
      <c r="L369" s="3"/>
      <c r="M369" s="70">
        <v>6200000</v>
      </c>
      <c r="N369" s="154">
        <v>62</v>
      </c>
      <c r="O369" s="82" t="s">
        <v>1456</v>
      </c>
    </row>
    <row r="370" spans="1:15" x14ac:dyDescent="0.25">
      <c r="A370" s="3" t="s">
        <v>4</v>
      </c>
      <c r="B370" s="3" t="s">
        <v>128</v>
      </c>
      <c r="C370" s="3" t="s">
        <v>128</v>
      </c>
      <c r="D370" s="3"/>
      <c r="E370" s="73">
        <v>9999999</v>
      </c>
      <c r="F370" s="58">
        <v>3301021</v>
      </c>
      <c r="G370" s="58" t="s">
        <v>1104</v>
      </c>
      <c r="I370" s="3">
        <v>0</v>
      </c>
      <c r="J370" s="3">
        <v>0</v>
      </c>
      <c r="K370" s="3">
        <v>0</v>
      </c>
      <c r="L370" s="3"/>
      <c r="M370" s="70">
        <v>6201000</v>
      </c>
      <c r="N370" s="154">
        <v>6201</v>
      </c>
      <c r="O370" s="82" t="s">
        <v>1457</v>
      </c>
    </row>
    <row r="371" spans="1:15" x14ac:dyDescent="0.25">
      <c r="A371" s="3" t="s">
        <v>4</v>
      </c>
      <c r="B371" s="3" t="s">
        <v>128</v>
      </c>
      <c r="C371" s="3" t="s">
        <v>128</v>
      </c>
      <c r="D371" s="3"/>
      <c r="E371" s="76">
        <v>3301022</v>
      </c>
      <c r="F371" s="58">
        <v>3301022</v>
      </c>
      <c r="G371" s="58" t="s">
        <v>754</v>
      </c>
      <c r="I371" s="3" t="s">
        <v>4</v>
      </c>
      <c r="J371" s="3" t="s">
        <v>128</v>
      </c>
      <c r="K371" s="3" t="s">
        <v>128</v>
      </c>
      <c r="L371" s="3"/>
      <c r="M371" s="76">
        <v>6201002</v>
      </c>
      <c r="N371" s="60">
        <v>6201002</v>
      </c>
      <c r="O371" s="56" t="s">
        <v>846</v>
      </c>
    </row>
    <row r="372" spans="1:15" x14ac:dyDescent="0.25">
      <c r="A372" s="3" t="s">
        <v>4</v>
      </c>
      <c r="B372" s="3" t="s">
        <v>128</v>
      </c>
      <c r="C372" s="3" t="s">
        <v>128</v>
      </c>
      <c r="D372" s="3"/>
      <c r="E372" s="73">
        <v>9999999</v>
      </c>
      <c r="F372" s="58">
        <v>3301023</v>
      </c>
      <c r="G372" s="58" t="s">
        <v>1105</v>
      </c>
      <c r="I372" s="3" t="s">
        <v>4</v>
      </c>
      <c r="J372" s="3" t="s">
        <v>128</v>
      </c>
      <c r="K372" s="3" t="s">
        <v>128</v>
      </c>
      <c r="L372" s="3"/>
      <c r="M372" s="76">
        <v>6201003</v>
      </c>
      <c r="N372" s="60">
        <v>6201003</v>
      </c>
      <c r="O372" s="56" t="s">
        <v>847</v>
      </c>
    </row>
    <row r="373" spans="1:15" x14ac:dyDescent="0.25">
      <c r="A373" s="3" t="s">
        <v>4</v>
      </c>
      <c r="B373" s="3" t="s">
        <v>128</v>
      </c>
      <c r="C373" s="3" t="s">
        <v>128</v>
      </c>
      <c r="D373" s="3"/>
      <c r="E373" s="73">
        <v>9999999</v>
      </c>
      <c r="F373" s="58">
        <v>3301024</v>
      </c>
      <c r="G373" s="58" t="s">
        <v>1106</v>
      </c>
      <c r="I373" s="3" t="s">
        <v>1</v>
      </c>
      <c r="J373" s="3" t="s">
        <v>160</v>
      </c>
      <c r="K373" s="3" t="s">
        <v>321</v>
      </c>
      <c r="L373" s="3"/>
      <c r="M373" s="76">
        <v>6201005</v>
      </c>
      <c r="N373" s="60">
        <v>6201005</v>
      </c>
      <c r="O373" s="56" t="s">
        <v>1458</v>
      </c>
    </row>
    <row r="374" spans="1:15" x14ac:dyDescent="0.25">
      <c r="A374" s="177">
        <v>0</v>
      </c>
      <c r="B374" s="3">
        <v>0</v>
      </c>
      <c r="C374" s="3">
        <v>0</v>
      </c>
      <c r="D374" s="3"/>
      <c r="E374" s="70">
        <v>4000000</v>
      </c>
      <c r="F374" s="153">
        <v>4</v>
      </c>
      <c r="G374" s="152" t="s">
        <v>756</v>
      </c>
      <c r="I374" s="3" t="s">
        <v>1</v>
      </c>
      <c r="J374" s="3" t="s">
        <v>160</v>
      </c>
      <c r="K374" s="3" t="s">
        <v>321</v>
      </c>
      <c r="L374" s="3"/>
      <c r="M374" s="77">
        <v>6201006</v>
      </c>
      <c r="N374" s="60">
        <v>6201006</v>
      </c>
      <c r="O374" s="56" t="s">
        <v>1459</v>
      </c>
    </row>
    <row r="375" spans="1:15" x14ac:dyDescent="0.25">
      <c r="A375" s="177">
        <v>0</v>
      </c>
      <c r="B375" s="3">
        <v>0</v>
      </c>
      <c r="C375" s="3">
        <v>0</v>
      </c>
      <c r="D375" s="3"/>
      <c r="E375" s="70">
        <v>4100000</v>
      </c>
      <c r="F375" s="154">
        <v>41</v>
      </c>
      <c r="G375" s="82" t="s">
        <v>757</v>
      </c>
      <c r="I375" s="3" t="s">
        <v>4</v>
      </c>
      <c r="J375" s="3" t="s">
        <v>128</v>
      </c>
      <c r="K375" s="3" t="s">
        <v>128</v>
      </c>
      <c r="L375" s="3"/>
      <c r="M375" s="77">
        <v>6201008</v>
      </c>
      <c r="N375" s="57">
        <v>6201008</v>
      </c>
      <c r="O375" s="56" t="s">
        <v>1460</v>
      </c>
    </row>
    <row r="376" spans="1:15" x14ac:dyDescent="0.25">
      <c r="A376" s="177">
        <v>0</v>
      </c>
      <c r="B376" s="3">
        <v>0</v>
      </c>
      <c r="C376" s="3">
        <v>0</v>
      </c>
      <c r="D376" s="3"/>
      <c r="E376" s="70">
        <v>4101000</v>
      </c>
      <c r="F376" s="154">
        <v>4101</v>
      </c>
      <c r="G376" s="82" t="s">
        <v>758</v>
      </c>
      <c r="I376" s="3">
        <v>0</v>
      </c>
      <c r="J376" s="3">
        <v>0</v>
      </c>
      <c r="K376" s="3">
        <v>0</v>
      </c>
      <c r="L376" s="3"/>
      <c r="M376" s="70">
        <v>6202000</v>
      </c>
      <c r="N376" s="154">
        <v>6202</v>
      </c>
      <c r="O376" s="82" t="s">
        <v>1461</v>
      </c>
    </row>
    <row r="377" spans="1:15" x14ac:dyDescent="0.25">
      <c r="A377" s="3" t="s">
        <v>1</v>
      </c>
      <c r="B377" s="3" t="s">
        <v>160</v>
      </c>
      <c r="C377" s="3" t="s">
        <v>321</v>
      </c>
      <c r="D377" s="3"/>
      <c r="E377" s="76">
        <v>4101002</v>
      </c>
      <c r="F377" s="58">
        <v>4101002</v>
      </c>
      <c r="G377" s="58" t="s">
        <v>759</v>
      </c>
      <c r="I377" s="3" t="s">
        <v>4</v>
      </c>
      <c r="J377" s="3" t="s">
        <v>128</v>
      </c>
      <c r="K377" s="3" t="s">
        <v>128</v>
      </c>
      <c r="L377" s="3"/>
      <c r="M377" s="76">
        <v>6202003</v>
      </c>
      <c r="N377" s="83">
        <v>6202003</v>
      </c>
      <c r="O377" s="4" t="s">
        <v>1462</v>
      </c>
    </row>
    <row r="378" spans="1:15" x14ac:dyDescent="0.25">
      <c r="A378" s="3" t="s">
        <v>1</v>
      </c>
      <c r="B378" s="3" t="s">
        <v>160</v>
      </c>
      <c r="C378" s="3" t="s">
        <v>321</v>
      </c>
      <c r="D378" s="3"/>
      <c r="E378" s="76">
        <v>4101004</v>
      </c>
      <c r="F378" s="58">
        <v>4101004</v>
      </c>
      <c r="G378" s="58" t="s">
        <v>760</v>
      </c>
      <c r="I378" s="3" t="s">
        <v>4</v>
      </c>
      <c r="J378" s="3" t="s">
        <v>128</v>
      </c>
      <c r="K378" s="3" t="s">
        <v>128</v>
      </c>
      <c r="L378" s="3"/>
      <c r="M378" s="76">
        <v>6202004</v>
      </c>
      <c r="N378" s="119">
        <v>6202004</v>
      </c>
      <c r="O378" s="4" t="s">
        <v>1463</v>
      </c>
    </row>
    <row r="379" spans="1:15" x14ac:dyDescent="0.25">
      <c r="A379" s="3" t="s">
        <v>1</v>
      </c>
      <c r="B379" s="3" t="s">
        <v>160</v>
      </c>
      <c r="C379" s="3" t="s">
        <v>321</v>
      </c>
      <c r="D379" s="3"/>
      <c r="E379" s="159">
        <v>4101005</v>
      </c>
      <c r="F379" s="58">
        <v>4101005</v>
      </c>
      <c r="G379" s="58" t="s">
        <v>761</v>
      </c>
      <c r="I379" s="3" t="s">
        <v>4</v>
      </c>
      <c r="J379" s="3" t="s">
        <v>128</v>
      </c>
      <c r="K379" s="3" t="s">
        <v>128</v>
      </c>
      <c r="L379" s="3"/>
      <c r="M379" s="155">
        <v>6202006</v>
      </c>
      <c r="N379" s="57">
        <v>6202006</v>
      </c>
      <c r="O379" s="56" t="s">
        <v>1146</v>
      </c>
    </row>
    <row r="380" spans="1:15" x14ac:dyDescent="0.25">
      <c r="A380" s="3" t="s">
        <v>1</v>
      </c>
      <c r="B380" s="3" t="s">
        <v>160</v>
      </c>
      <c r="C380" s="3" t="s">
        <v>321</v>
      </c>
      <c r="D380" s="3"/>
      <c r="E380" s="76">
        <v>4101006</v>
      </c>
      <c r="F380" s="58">
        <v>4101006</v>
      </c>
      <c r="G380" s="58" t="s">
        <v>762</v>
      </c>
      <c r="I380" s="3" t="s">
        <v>4</v>
      </c>
      <c r="J380" s="3" t="s">
        <v>128</v>
      </c>
      <c r="K380" s="3" t="s">
        <v>128</v>
      </c>
      <c r="L380" s="3"/>
      <c r="M380" s="73">
        <v>9999999</v>
      </c>
      <c r="N380" s="57">
        <v>6202008</v>
      </c>
      <c r="O380" s="172" t="s">
        <v>1464</v>
      </c>
    </row>
    <row r="381" spans="1:15" x14ac:dyDescent="0.25">
      <c r="A381" s="3" t="s">
        <v>1</v>
      </c>
      <c r="B381" s="3" t="s">
        <v>160</v>
      </c>
      <c r="C381" s="3" t="s">
        <v>321</v>
      </c>
      <c r="D381" s="3"/>
      <c r="E381" s="76">
        <v>4101008</v>
      </c>
      <c r="F381" s="58">
        <v>4101008</v>
      </c>
      <c r="G381" s="58" t="s">
        <v>763</v>
      </c>
      <c r="I381" s="3" t="s">
        <v>4</v>
      </c>
      <c r="J381" s="3" t="s">
        <v>128</v>
      </c>
      <c r="K381" s="3" t="s">
        <v>128</v>
      </c>
      <c r="L381" s="3"/>
      <c r="M381" s="80">
        <v>6202006</v>
      </c>
      <c r="N381" s="57">
        <v>6202013</v>
      </c>
      <c r="O381" s="56" t="s">
        <v>1147</v>
      </c>
    </row>
    <row r="382" spans="1:15" x14ac:dyDescent="0.25">
      <c r="A382" s="3" t="s">
        <v>1</v>
      </c>
      <c r="B382" s="3" t="s">
        <v>160</v>
      </c>
      <c r="C382" s="3" t="s">
        <v>321</v>
      </c>
      <c r="D382" s="3"/>
      <c r="E382" s="155">
        <v>4101009</v>
      </c>
      <c r="F382" s="58">
        <v>4101009</v>
      </c>
      <c r="G382" s="58" t="s">
        <v>1107</v>
      </c>
      <c r="I382" s="3">
        <v>0</v>
      </c>
      <c r="J382" s="3">
        <v>0</v>
      </c>
      <c r="K382" s="3">
        <v>0</v>
      </c>
      <c r="L382" s="3"/>
      <c r="M382" s="70">
        <v>6203000</v>
      </c>
      <c r="N382" s="154">
        <v>6203</v>
      </c>
      <c r="O382" s="82" t="s">
        <v>1465</v>
      </c>
    </row>
    <row r="383" spans="1:15" x14ac:dyDescent="0.25">
      <c r="A383" s="3" t="s">
        <v>1</v>
      </c>
      <c r="B383" s="3" t="s">
        <v>160</v>
      </c>
      <c r="C383" s="3" t="s">
        <v>321</v>
      </c>
      <c r="D383" s="3"/>
      <c r="E383" s="163">
        <v>4101009</v>
      </c>
      <c r="F383" s="56">
        <v>4101010</v>
      </c>
      <c r="G383" s="56" t="s">
        <v>1108</v>
      </c>
      <c r="I383" s="3" t="s">
        <v>136</v>
      </c>
      <c r="J383" s="3" t="s">
        <v>136</v>
      </c>
      <c r="K383" s="3" t="s">
        <v>136</v>
      </c>
      <c r="L383" s="3"/>
      <c r="M383" s="76">
        <v>6203001</v>
      </c>
      <c r="N383" s="60">
        <v>6203001</v>
      </c>
      <c r="O383" s="56" t="s">
        <v>1465</v>
      </c>
    </row>
    <row r="384" spans="1:15" x14ac:dyDescent="0.25">
      <c r="A384" s="3" t="s">
        <v>1</v>
      </c>
      <c r="B384" s="3" t="s">
        <v>160</v>
      </c>
      <c r="C384" s="3" t="s">
        <v>321</v>
      </c>
      <c r="D384" s="3"/>
      <c r="E384" s="73">
        <v>9999999</v>
      </c>
      <c r="F384" s="58">
        <v>4101011</v>
      </c>
      <c r="G384" s="58" t="s">
        <v>1109</v>
      </c>
      <c r="I384" s="3">
        <v>0</v>
      </c>
      <c r="J384" s="3">
        <v>0</v>
      </c>
      <c r="K384" s="3">
        <v>0</v>
      </c>
      <c r="L384" s="3"/>
      <c r="M384" s="70">
        <v>6300000</v>
      </c>
      <c r="N384" s="154">
        <v>63</v>
      </c>
      <c r="O384" s="82" t="s">
        <v>1466</v>
      </c>
    </row>
    <row r="385" spans="1:15" x14ac:dyDescent="0.25">
      <c r="A385" s="3" t="s">
        <v>1</v>
      </c>
      <c r="B385" s="3" t="s">
        <v>160</v>
      </c>
      <c r="C385" s="3" t="s">
        <v>321</v>
      </c>
      <c r="D385" s="3"/>
      <c r="E385" s="164">
        <v>4101005</v>
      </c>
      <c r="F385" s="58">
        <v>4101015</v>
      </c>
      <c r="G385" s="58" t="s">
        <v>1110</v>
      </c>
      <c r="I385" s="3">
        <v>0</v>
      </c>
      <c r="J385" s="3">
        <v>0</v>
      </c>
      <c r="K385" s="3">
        <v>0</v>
      </c>
      <c r="L385" s="3"/>
      <c r="M385" s="70">
        <v>6301000</v>
      </c>
      <c r="N385" s="154">
        <v>6301</v>
      </c>
      <c r="O385" s="82" t="s">
        <v>1467</v>
      </c>
    </row>
    <row r="386" spans="1:15" x14ac:dyDescent="0.25">
      <c r="A386" s="3" t="s">
        <v>1</v>
      </c>
      <c r="B386" s="3" t="s">
        <v>160</v>
      </c>
      <c r="C386" s="3" t="s">
        <v>321</v>
      </c>
      <c r="D386" s="3"/>
      <c r="E386" s="73">
        <v>9999999</v>
      </c>
      <c r="F386" s="58">
        <v>4101021</v>
      </c>
      <c r="G386" s="58" t="s">
        <v>1111</v>
      </c>
      <c r="I386" s="3" t="s">
        <v>1</v>
      </c>
      <c r="J386" s="3" t="s">
        <v>2</v>
      </c>
      <c r="K386" s="3" t="s">
        <v>321</v>
      </c>
      <c r="L386" s="3"/>
      <c r="M386" s="76">
        <v>6301001</v>
      </c>
      <c r="N386" s="60">
        <v>6301001</v>
      </c>
      <c r="O386" s="56" t="s">
        <v>1468</v>
      </c>
    </row>
    <row r="387" spans="1:15" x14ac:dyDescent="0.25">
      <c r="A387" s="177">
        <v>0</v>
      </c>
      <c r="B387" s="3">
        <v>0</v>
      </c>
      <c r="C387" s="3">
        <v>0</v>
      </c>
      <c r="D387" s="3"/>
      <c r="E387" s="70">
        <v>4102000</v>
      </c>
      <c r="F387" s="82">
        <v>4102</v>
      </c>
      <c r="G387" s="82" t="s">
        <v>765</v>
      </c>
      <c r="I387" s="3" t="s">
        <v>1</v>
      </c>
      <c r="J387" s="3" t="s">
        <v>2</v>
      </c>
      <c r="K387" s="3" t="s">
        <v>321</v>
      </c>
      <c r="L387" s="3"/>
      <c r="M387" s="76">
        <v>6301006</v>
      </c>
      <c r="N387" s="60">
        <v>6301006</v>
      </c>
      <c r="O387" s="56" t="s">
        <v>1469</v>
      </c>
    </row>
    <row r="388" spans="1:15" x14ac:dyDescent="0.25">
      <c r="A388" s="3" t="s">
        <v>1</v>
      </c>
      <c r="B388" s="3" t="s">
        <v>160</v>
      </c>
      <c r="C388" s="3" t="s">
        <v>321</v>
      </c>
      <c r="D388" s="3"/>
      <c r="E388" s="76">
        <v>4102002</v>
      </c>
      <c r="F388" s="58">
        <v>4102002</v>
      </c>
      <c r="G388" s="58" t="s">
        <v>766</v>
      </c>
      <c r="I388" s="3" t="s">
        <v>1</v>
      </c>
      <c r="J388" s="3" t="s">
        <v>2</v>
      </c>
      <c r="K388" s="3" t="s">
        <v>321</v>
      </c>
      <c r="L388" s="3"/>
      <c r="M388" s="76">
        <v>6301007</v>
      </c>
      <c r="N388" s="60">
        <v>6301007</v>
      </c>
      <c r="O388" s="56" t="s">
        <v>1470</v>
      </c>
    </row>
    <row r="389" spans="1:15" x14ac:dyDescent="0.25">
      <c r="A389" s="3" t="s">
        <v>1</v>
      </c>
      <c r="B389" s="3" t="s">
        <v>160</v>
      </c>
      <c r="C389" s="3" t="s">
        <v>321</v>
      </c>
      <c r="D389" s="3"/>
      <c r="E389" s="155">
        <v>4102003</v>
      </c>
      <c r="F389" s="58">
        <v>4102003</v>
      </c>
      <c r="G389" s="58" t="s">
        <v>767</v>
      </c>
      <c r="I389" s="3" t="s">
        <v>1</v>
      </c>
      <c r="J389" s="3" t="s">
        <v>2</v>
      </c>
      <c r="K389" s="3" t="s">
        <v>321</v>
      </c>
      <c r="L389" s="3"/>
      <c r="M389" s="76">
        <v>6301010</v>
      </c>
      <c r="N389" s="119">
        <v>6301010</v>
      </c>
      <c r="O389" s="4" t="s">
        <v>1471</v>
      </c>
    </row>
    <row r="390" spans="1:15" x14ac:dyDescent="0.25">
      <c r="A390" s="3" t="s">
        <v>1</v>
      </c>
      <c r="B390" s="3" t="s">
        <v>160</v>
      </c>
      <c r="C390" s="3" t="s">
        <v>321</v>
      </c>
      <c r="D390" s="3"/>
      <c r="E390" s="76">
        <v>4102004</v>
      </c>
      <c r="F390" s="58">
        <v>4102004</v>
      </c>
      <c r="G390" s="58" t="s">
        <v>768</v>
      </c>
      <c r="I390" s="3" t="s">
        <v>1</v>
      </c>
      <c r="J390" s="3" t="s">
        <v>2</v>
      </c>
      <c r="K390" s="3" t="s">
        <v>321</v>
      </c>
      <c r="L390" s="3"/>
      <c r="M390" s="76">
        <v>6301011</v>
      </c>
      <c r="N390" s="119">
        <v>6301011</v>
      </c>
      <c r="O390" s="4" t="s">
        <v>863</v>
      </c>
    </row>
    <row r="391" spans="1:15" x14ac:dyDescent="0.25">
      <c r="A391" s="3" t="s">
        <v>1</v>
      </c>
      <c r="B391" s="3" t="s">
        <v>160</v>
      </c>
      <c r="C391" s="3" t="s">
        <v>321</v>
      </c>
      <c r="D391" s="3"/>
      <c r="E391" s="76">
        <v>4102005</v>
      </c>
      <c r="F391" s="58">
        <v>4102005</v>
      </c>
      <c r="G391" s="58" t="s">
        <v>769</v>
      </c>
      <c r="I391" s="3" t="s">
        <v>1</v>
      </c>
      <c r="J391" s="3" t="s">
        <v>2</v>
      </c>
      <c r="K391" s="3" t="s">
        <v>321</v>
      </c>
      <c r="L391" s="3"/>
      <c r="M391" s="76">
        <v>6301014</v>
      </c>
      <c r="N391" s="119">
        <v>6301014</v>
      </c>
      <c r="O391" s="4" t="s">
        <v>864</v>
      </c>
    </row>
    <row r="392" spans="1:15" x14ac:dyDescent="0.25">
      <c r="A392" s="3" t="s">
        <v>1</v>
      </c>
      <c r="B392" s="3" t="s">
        <v>160</v>
      </c>
      <c r="C392" s="3" t="s">
        <v>321</v>
      </c>
      <c r="D392" s="3"/>
      <c r="E392" s="76">
        <v>4102008</v>
      </c>
      <c r="F392" s="58">
        <v>4102008</v>
      </c>
      <c r="G392" s="58" t="s">
        <v>770</v>
      </c>
      <c r="I392" s="3" t="s">
        <v>1</v>
      </c>
      <c r="J392" s="3" t="s">
        <v>2</v>
      </c>
      <c r="K392" s="3" t="s">
        <v>321</v>
      </c>
      <c r="L392" s="3"/>
      <c r="M392" s="76">
        <v>6301015</v>
      </c>
      <c r="N392" s="119">
        <v>6301015</v>
      </c>
      <c r="O392" s="4" t="s">
        <v>1472</v>
      </c>
    </row>
    <row r="393" spans="1:15" x14ac:dyDescent="0.25">
      <c r="A393" s="3" t="s">
        <v>1</v>
      </c>
      <c r="B393" s="3" t="s">
        <v>160</v>
      </c>
      <c r="C393" s="3" t="s">
        <v>321</v>
      </c>
      <c r="D393" s="3"/>
      <c r="E393" s="73">
        <v>9999999</v>
      </c>
      <c r="F393" s="58">
        <v>4102009</v>
      </c>
      <c r="G393" s="58" t="s">
        <v>1112</v>
      </c>
      <c r="I393" s="3" t="s">
        <v>1</v>
      </c>
      <c r="J393" s="3" t="s">
        <v>2</v>
      </c>
      <c r="K393" s="3" t="s">
        <v>321</v>
      </c>
      <c r="L393" s="3"/>
      <c r="M393" s="76">
        <v>6301016</v>
      </c>
      <c r="N393" s="119">
        <v>6301016</v>
      </c>
      <c r="O393" s="4" t="s">
        <v>866</v>
      </c>
    </row>
    <row r="394" spans="1:15" x14ac:dyDescent="0.25">
      <c r="A394" s="3" t="s">
        <v>1</v>
      </c>
      <c r="B394" s="3" t="s">
        <v>160</v>
      </c>
      <c r="C394" s="3" t="s">
        <v>321</v>
      </c>
      <c r="D394" s="3"/>
      <c r="E394" s="76">
        <v>4102010</v>
      </c>
      <c r="F394" s="58">
        <v>4102010</v>
      </c>
      <c r="G394" s="58" t="s">
        <v>771</v>
      </c>
      <c r="I394" s="3" t="s">
        <v>1</v>
      </c>
      <c r="J394" s="3" t="s">
        <v>2</v>
      </c>
      <c r="K394" s="3" t="s">
        <v>321</v>
      </c>
      <c r="L394" s="3"/>
      <c r="M394" s="76">
        <v>6301017</v>
      </c>
      <c r="N394" s="119">
        <v>6301017</v>
      </c>
      <c r="O394" s="4" t="s">
        <v>1473</v>
      </c>
    </row>
    <row r="395" spans="1:15" x14ac:dyDescent="0.25">
      <c r="A395" s="3" t="s">
        <v>1</v>
      </c>
      <c r="B395" s="3" t="s">
        <v>160</v>
      </c>
      <c r="C395" s="3" t="s">
        <v>321</v>
      </c>
      <c r="D395" s="3"/>
      <c r="E395" s="73">
        <v>9999999</v>
      </c>
      <c r="F395" s="58">
        <v>4102011</v>
      </c>
      <c r="G395" s="58" t="s">
        <v>1113</v>
      </c>
      <c r="I395" s="3" t="s">
        <v>1</v>
      </c>
      <c r="J395" s="3" t="s">
        <v>2</v>
      </c>
      <c r="K395" s="3" t="s">
        <v>321</v>
      </c>
      <c r="L395" s="3"/>
      <c r="M395" s="76">
        <v>6301020</v>
      </c>
      <c r="N395" s="119">
        <v>6301020</v>
      </c>
      <c r="O395" s="4" t="s">
        <v>1474</v>
      </c>
    </row>
    <row r="396" spans="1:15" x14ac:dyDescent="0.25">
      <c r="A396" s="3" t="s">
        <v>1</v>
      </c>
      <c r="B396" s="3" t="s">
        <v>160</v>
      </c>
      <c r="C396" s="3" t="s">
        <v>321</v>
      </c>
      <c r="D396" s="3"/>
      <c r="E396" s="73">
        <v>9999999</v>
      </c>
      <c r="F396" s="58">
        <v>4102012</v>
      </c>
      <c r="G396" s="58" t="s">
        <v>1114</v>
      </c>
      <c r="I396" s="3">
        <v>0</v>
      </c>
      <c r="J396" s="3">
        <v>0</v>
      </c>
      <c r="K396" s="3">
        <v>0</v>
      </c>
      <c r="L396" s="3"/>
      <c r="M396" s="70">
        <v>7000000</v>
      </c>
      <c r="N396" s="68">
        <v>7</v>
      </c>
      <c r="O396" s="69" t="s">
        <v>1475</v>
      </c>
    </row>
    <row r="397" spans="1:15" x14ac:dyDescent="0.25">
      <c r="A397" s="3" t="s">
        <v>1</v>
      </c>
      <c r="B397" s="3" t="s">
        <v>160</v>
      </c>
      <c r="C397" s="3" t="s">
        <v>321</v>
      </c>
      <c r="D397" s="3"/>
      <c r="E397" s="76">
        <v>4102013</v>
      </c>
      <c r="F397" s="58">
        <v>4102013</v>
      </c>
      <c r="G397" s="58" t="s">
        <v>772</v>
      </c>
      <c r="I397" s="3">
        <v>0</v>
      </c>
      <c r="J397" s="3">
        <v>0</v>
      </c>
      <c r="K397" s="3">
        <v>0</v>
      </c>
      <c r="L397" s="3"/>
      <c r="M397" s="70">
        <v>7100000</v>
      </c>
      <c r="N397" s="71">
        <v>71</v>
      </c>
      <c r="O397" s="9" t="s">
        <v>419</v>
      </c>
    </row>
    <row r="398" spans="1:15" x14ac:dyDescent="0.25">
      <c r="A398" s="3" t="s">
        <v>1</v>
      </c>
      <c r="B398" s="3" t="s">
        <v>160</v>
      </c>
      <c r="C398" s="3" t="s">
        <v>321</v>
      </c>
      <c r="D398" s="3"/>
      <c r="E398" s="78">
        <v>4102003</v>
      </c>
      <c r="F398" s="58">
        <v>4102014</v>
      </c>
      <c r="G398" s="58" t="s">
        <v>1115</v>
      </c>
      <c r="I398" s="3">
        <v>0</v>
      </c>
      <c r="J398" s="3">
        <v>0</v>
      </c>
      <c r="K398" s="3">
        <v>0</v>
      </c>
      <c r="L398" s="3"/>
      <c r="M398" s="70">
        <v>7101000</v>
      </c>
      <c r="N398" s="71">
        <v>7101</v>
      </c>
      <c r="O398" s="9" t="s">
        <v>419</v>
      </c>
    </row>
    <row r="399" spans="1:15" x14ac:dyDescent="0.25">
      <c r="A399" s="3" t="s">
        <v>1</v>
      </c>
      <c r="B399" s="3" t="s">
        <v>160</v>
      </c>
      <c r="C399" s="3" t="s">
        <v>321</v>
      </c>
      <c r="D399" s="3"/>
      <c r="E399" s="73">
        <v>9999999</v>
      </c>
      <c r="F399" s="58">
        <v>4102050</v>
      </c>
      <c r="G399" s="58" t="s">
        <v>1116</v>
      </c>
      <c r="I399" s="3" t="s">
        <v>4</v>
      </c>
      <c r="J399" s="3" t="s">
        <v>128</v>
      </c>
      <c r="K399" s="3" t="s">
        <v>128</v>
      </c>
      <c r="L399" s="3"/>
      <c r="M399" s="76">
        <v>7101001</v>
      </c>
      <c r="N399" s="119">
        <v>7101001</v>
      </c>
      <c r="O399" s="4" t="s">
        <v>871</v>
      </c>
    </row>
    <row r="400" spans="1:15" x14ac:dyDescent="0.25">
      <c r="A400" s="177">
        <v>0</v>
      </c>
      <c r="B400" s="3">
        <v>0</v>
      </c>
      <c r="C400" s="3">
        <v>0</v>
      </c>
      <c r="D400" s="3"/>
      <c r="E400" s="70">
        <v>4103000</v>
      </c>
      <c r="F400" s="82">
        <v>4103</v>
      </c>
      <c r="G400" s="82" t="s">
        <v>773</v>
      </c>
      <c r="I400" s="3" t="s">
        <v>4</v>
      </c>
      <c r="J400" s="3" t="s">
        <v>128</v>
      </c>
      <c r="K400" s="3" t="s">
        <v>128</v>
      </c>
      <c r="L400" s="3"/>
      <c r="M400" s="76">
        <v>7101005</v>
      </c>
      <c r="N400" s="119">
        <v>7101005</v>
      </c>
      <c r="O400" s="4" t="s">
        <v>1476</v>
      </c>
    </row>
    <row r="401" spans="1:15" x14ac:dyDescent="0.25">
      <c r="A401" s="3" t="s">
        <v>1</v>
      </c>
      <c r="B401" s="3" t="s">
        <v>160</v>
      </c>
      <c r="C401" s="3" t="s">
        <v>321</v>
      </c>
      <c r="D401" s="3"/>
      <c r="E401" s="76">
        <v>4103001</v>
      </c>
      <c r="F401" s="58">
        <v>4103001</v>
      </c>
      <c r="G401" s="58" t="s">
        <v>1117</v>
      </c>
      <c r="I401" s="3" t="s">
        <v>4</v>
      </c>
      <c r="J401" s="3" t="s">
        <v>128</v>
      </c>
      <c r="K401" s="3" t="s">
        <v>128</v>
      </c>
      <c r="L401" s="3"/>
      <c r="M401" s="171">
        <v>9999999</v>
      </c>
      <c r="N401" s="83">
        <v>7101008</v>
      </c>
      <c r="O401" s="4" t="s">
        <v>1154</v>
      </c>
    </row>
    <row r="402" spans="1:15" x14ac:dyDescent="0.25">
      <c r="A402" s="3" t="s">
        <v>1</v>
      </c>
      <c r="B402" s="3" t="s">
        <v>160</v>
      </c>
      <c r="C402" s="3" t="s">
        <v>321</v>
      </c>
      <c r="D402" s="3"/>
      <c r="E402" s="76">
        <v>4103002</v>
      </c>
      <c r="F402" s="58">
        <v>4103002</v>
      </c>
      <c r="G402" s="58" t="s">
        <v>775</v>
      </c>
      <c r="I402" s="3" t="s">
        <v>4</v>
      </c>
      <c r="J402" s="3" t="s">
        <v>128</v>
      </c>
      <c r="K402" s="3" t="s">
        <v>128</v>
      </c>
      <c r="L402" s="3"/>
      <c r="M402" s="76">
        <v>7101009</v>
      </c>
      <c r="N402" s="119">
        <v>7101009</v>
      </c>
      <c r="O402" s="4" t="s">
        <v>278</v>
      </c>
    </row>
    <row r="403" spans="1:15" x14ac:dyDescent="0.25">
      <c r="A403" s="3" t="s">
        <v>1</v>
      </c>
      <c r="B403" s="3" t="s">
        <v>160</v>
      </c>
      <c r="C403" s="3" t="s">
        <v>321</v>
      </c>
      <c r="D403" s="3"/>
      <c r="E403" s="159">
        <v>4103005</v>
      </c>
      <c r="F403" s="58">
        <v>4103005</v>
      </c>
      <c r="G403" s="58" t="s">
        <v>776</v>
      </c>
      <c r="I403" s="3" t="s">
        <v>4</v>
      </c>
      <c r="J403" s="3" t="s">
        <v>128</v>
      </c>
      <c r="K403" s="3" t="s">
        <v>128</v>
      </c>
      <c r="L403" s="3"/>
      <c r="M403" s="76">
        <v>7101010</v>
      </c>
      <c r="N403" s="119">
        <v>7101010</v>
      </c>
      <c r="O403" s="4" t="s">
        <v>1477</v>
      </c>
    </row>
    <row r="404" spans="1:15" x14ac:dyDescent="0.25">
      <c r="A404" s="3" t="s">
        <v>1</v>
      </c>
      <c r="B404" s="3" t="s">
        <v>160</v>
      </c>
      <c r="C404" s="3" t="s">
        <v>321</v>
      </c>
      <c r="D404" s="3"/>
      <c r="E404" s="76">
        <v>4103007</v>
      </c>
      <c r="F404" s="58">
        <v>4103007</v>
      </c>
      <c r="G404" s="58" t="s">
        <v>777</v>
      </c>
      <c r="I404" s="3" t="s">
        <v>4</v>
      </c>
      <c r="J404" s="3" t="s">
        <v>128</v>
      </c>
      <c r="K404" s="3" t="s">
        <v>128</v>
      </c>
      <c r="L404" s="3"/>
      <c r="M404" s="76">
        <v>7101014</v>
      </c>
      <c r="N404" s="119">
        <v>7101014</v>
      </c>
      <c r="O404" s="4" t="s">
        <v>872</v>
      </c>
    </row>
    <row r="405" spans="1:15" x14ac:dyDescent="0.25">
      <c r="A405" s="3" t="s">
        <v>1</v>
      </c>
      <c r="B405" s="3" t="s">
        <v>160</v>
      </c>
      <c r="C405" s="3" t="s">
        <v>321</v>
      </c>
      <c r="D405" s="3"/>
      <c r="E405" s="76">
        <v>4103008</v>
      </c>
      <c r="F405" s="58">
        <v>4103008</v>
      </c>
      <c r="G405" s="58" t="s">
        <v>778</v>
      </c>
      <c r="I405" s="3" t="s">
        <v>136</v>
      </c>
      <c r="J405" s="3" t="s">
        <v>136</v>
      </c>
      <c r="K405" s="3" t="s">
        <v>136</v>
      </c>
      <c r="L405" s="3"/>
      <c r="M405" s="171">
        <v>9999999</v>
      </c>
      <c r="N405" s="83">
        <v>7101034</v>
      </c>
      <c r="O405" s="4" t="s">
        <v>1156</v>
      </c>
    </row>
    <row r="406" spans="1:15" x14ac:dyDescent="0.25">
      <c r="A406" s="3" t="s">
        <v>1</v>
      </c>
      <c r="B406" s="3" t="s">
        <v>160</v>
      </c>
      <c r="C406" s="3" t="s">
        <v>321</v>
      </c>
      <c r="D406" s="3"/>
      <c r="E406" s="155">
        <v>4103011</v>
      </c>
      <c r="F406" s="58">
        <v>4103011</v>
      </c>
      <c r="G406" s="58" t="s">
        <v>1118</v>
      </c>
      <c r="I406" s="3" t="s">
        <v>4</v>
      </c>
      <c r="J406" s="3" t="s">
        <v>128</v>
      </c>
      <c r="K406" s="3" t="s">
        <v>128</v>
      </c>
      <c r="L406" s="3"/>
      <c r="M406" s="76">
        <v>7101036</v>
      </c>
      <c r="N406" s="119">
        <v>7101036</v>
      </c>
      <c r="O406" s="4" t="s">
        <v>873</v>
      </c>
    </row>
    <row r="407" spans="1:15" x14ac:dyDescent="0.25">
      <c r="A407" s="3" t="s">
        <v>1</v>
      </c>
      <c r="B407" s="3" t="s">
        <v>160</v>
      </c>
      <c r="C407" s="3" t="s">
        <v>321</v>
      </c>
      <c r="D407" s="3"/>
      <c r="E407" s="163">
        <v>4103011</v>
      </c>
      <c r="F407" s="56">
        <v>4103012</v>
      </c>
      <c r="G407" s="56" t="s">
        <v>1119</v>
      </c>
      <c r="I407" s="3" t="s">
        <v>4</v>
      </c>
      <c r="J407" s="3" t="s">
        <v>128</v>
      </c>
      <c r="K407" s="3" t="s">
        <v>128</v>
      </c>
      <c r="L407" s="3"/>
      <c r="M407" s="76">
        <v>7101076</v>
      </c>
      <c r="N407" s="119">
        <v>7101076</v>
      </c>
      <c r="O407" s="4" t="s">
        <v>1478</v>
      </c>
    </row>
    <row r="408" spans="1:15" x14ac:dyDescent="0.25">
      <c r="A408" s="3" t="s">
        <v>1</v>
      </c>
      <c r="B408" s="3" t="s">
        <v>160</v>
      </c>
      <c r="C408" s="3" t="s">
        <v>321</v>
      </c>
      <c r="D408" s="3"/>
      <c r="E408" s="73">
        <v>9999999</v>
      </c>
      <c r="F408" s="58">
        <v>4103013</v>
      </c>
      <c r="G408" s="58" t="s">
        <v>1120</v>
      </c>
      <c r="I408" s="3" t="s">
        <v>4</v>
      </c>
      <c r="J408" s="3" t="s">
        <v>128</v>
      </c>
      <c r="K408" s="3" t="s">
        <v>128</v>
      </c>
      <c r="L408" s="3"/>
      <c r="M408" s="76">
        <v>7101090</v>
      </c>
      <c r="N408" s="119">
        <v>7101090</v>
      </c>
      <c r="O408" s="4" t="s">
        <v>1479</v>
      </c>
    </row>
    <row r="409" spans="1:15" x14ac:dyDescent="0.25">
      <c r="A409" s="3" t="s">
        <v>1</v>
      </c>
      <c r="B409" s="3" t="s">
        <v>160</v>
      </c>
      <c r="C409" s="3" t="s">
        <v>321</v>
      </c>
      <c r="D409" s="3"/>
      <c r="E409" s="73">
        <v>9999999</v>
      </c>
      <c r="F409" s="58">
        <v>4103014</v>
      </c>
      <c r="G409" s="58" t="s">
        <v>1121</v>
      </c>
      <c r="I409" s="3">
        <v>0</v>
      </c>
      <c r="J409" s="3">
        <v>0</v>
      </c>
      <c r="K409" s="3">
        <v>0</v>
      </c>
      <c r="L409" s="3"/>
      <c r="M409" s="70">
        <v>7200000</v>
      </c>
      <c r="N409" s="71">
        <v>72</v>
      </c>
      <c r="O409" s="9" t="s">
        <v>1480</v>
      </c>
    </row>
    <row r="410" spans="1:15" x14ac:dyDescent="0.25">
      <c r="A410" s="3" t="s">
        <v>1</v>
      </c>
      <c r="B410" s="3" t="s">
        <v>160</v>
      </c>
      <c r="C410" s="3" t="s">
        <v>321</v>
      </c>
      <c r="D410" s="3"/>
      <c r="E410" s="73">
        <v>9999999</v>
      </c>
      <c r="F410" s="58">
        <v>4103017</v>
      </c>
      <c r="G410" s="58" t="s">
        <v>1122</v>
      </c>
      <c r="I410" s="3">
        <v>0</v>
      </c>
      <c r="J410" s="3">
        <v>0</v>
      </c>
      <c r="K410" s="3">
        <v>0</v>
      </c>
      <c r="L410" s="3"/>
      <c r="M410" s="70">
        <v>7201000</v>
      </c>
      <c r="N410" s="71">
        <v>7201</v>
      </c>
      <c r="O410" s="9" t="s">
        <v>877</v>
      </c>
    </row>
    <row r="411" spans="1:15" x14ac:dyDescent="0.25">
      <c r="A411" s="3" t="s">
        <v>1</v>
      </c>
      <c r="B411" s="3" t="s">
        <v>160</v>
      </c>
      <c r="C411" s="3" t="s">
        <v>321</v>
      </c>
      <c r="D411" s="3"/>
      <c r="E411" s="157">
        <v>4103005</v>
      </c>
      <c r="F411" s="56">
        <v>4103020</v>
      </c>
      <c r="G411" s="56" t="s">
        <v>1123</v>
      </c>
      <c r="I411" s="3" t="s">
        <v>4</v>
      </c>
      <c r="J411" s="3" t="s">
        <v>128</v>
      </c>
      <c r="K411" s="3" t="s">
        <v>128</v>
      </c>
      <c r="L411" s="3"/>
      <c r="M411" s="76">
        <v>7201001</v>
      </c>
      <c r="N411" s="119">
        <v>7201001</v>
      </c>
      <c r="O411" s="4" t="s">
        <v>878</v>
      </c>
    </row>
    <row r="412" spans="1:15" x14ac:dyDescent="0.25">
      <c r="A412" s="3" t="s">
        <v>1</v>
      </c>
      <c r="B412" s="3" t="s">
        <v>160</v>
      </c>
      <c r="C412" s="3" t="s">
        <v>321</v>
      </c>
      <c r="D412" s="3"/>
      <c r="E412" s="73">
        <v>9999999</v>
      </c>
      <c r="F412" s="58">
        <v>4103021</v>
      </c>
      <c r="G412" s="58" t="s">
        <v>1124</v>
      </c>
      <c r="I412" s="3" t="s">
        <v>4</v>
      </c>
      <c r="J412" s="3" t="s">
        <v>128</v>
      </c>
      <c r="K412" s="3" t="s">
        <v>128</v>
      </c>
      <c r="L412" s="3"/>
      <c r="M412" s="76">
        <v>7201003</v>
      </c>
      <c r="N412" s="119">
        <v>7201003</v>
      </c>
      <c r="O412" s="4" t="s">
        <v>1481</v>
      </c>
    </row>
    <row r="413" spans="1:15" x14ac:dyDescent="0.25">
      <c r="A413" s="3" t="s">
        <v>1</v>
      </c>
      <c r="B413" s="3" t="s">
        <v>160</v>
      </c>
      <c r="C413" s="3" t="s">
        <v>321</v>
      </c>
      <c r="D413" s="3"/>
      <c r="E413" s="73">
        <v>9999999</v>
      </c>
      <c r="F413" s="58">
        <v>4103022</v>
      </c>
      <c r="G413" s="58" t="s">
        <v>1125</v>
      </c>
      <c r="I413" s="3" t="s">
        <v>4</v>
      </c>
      <c r="J413" s="3" t="s">
        <v>128</v>
      </c>
      <c r="K413" s="3" t="s">
        <v>128</v>
      </c>
      <c r="L413" s="3"/>
      <c r="M413" s="76">
        <v>7201006</v>
      </c>
      <c r="N413" s="60">
        <v>7201006</v>
      </c>
      <c r="O413" s="56" t="s">
        <v>881</v>
      </c>
    </row>
    <row r="414" spans="1:15" x14ac:dyDescent="0.25">
      <c r="A414" s="3" t="s">
        <v>1</v>
      </c>
      <c r="B414" s="3" t="s">
        <v>160</v>
      </c>
      <c r="C414" s="3" t="s">
        <v>321</v>
      </c>
      <c r="D414" s="3"/>
      <c r="E414" s="155">
        <v>4103031</v>
      </c>
      <c r="F414" s="58">
        <v>4103031</v>
      </c>
      <c r="G414" s="58" t="s">
        <v>1126</v>
      </c>
      <c r="I414" s="3" t="s">
        <v>1</v>
      </c>
      <c r="J414" s="3" t="s">
        <v>160</v>
      </c>
      <c r="K414" s="3" t="s">
        <v>321</v>
      </c>
      <c r="L414" s="3"/>
      <c r="M414" s="171">
        <v>7201002</v>
      </c>
      <c r="N414" s="57">
        <v>7201008</v>
      </c>
      <c r="O414" s="56" t="s">
        <v>1482</v>
      </c>
    </row>
    <row r="415" spans="1:15" x14ac:dyDescent="0.25">
      <c r="A415" s="3" t="s">
        <v>1</v>
      </c>
      <c r="B415" s="3" t="s">
        <v>160</v>
      </c>
      <c r="C415" s="3" t="s">
        <v>321</v>
      </c>
      <c r="D415" s="3"/>
      <c r="E415" s="163">
        <v>4103031</v>
      </c>
      <c r="F415" s="56">
        <v>4103040</v>
      </c>
      <c r="G415" s="56" t="s">
        <v>1127</v>
      </c>
      <c r="I415" s="3" t="s">
        <v>1</v>
      </c>
      <c r="J415" s="3" t="s">
        <v>155</v>
      </c>
      <c r="K415" s="3" t="s">
        <v>321</v>
      </c>
      <c r="L415" s="3"/>
      <c r="M415" s="76">
        <v>7201010</v>
      </c>
      <c r="N415" s="60">
        <v>7201010</v>
      </c>
      <c r="O415" s="56" t="s">
        <v>1483</v>
      </c>
    </row>
    <row r="416" spans="1:15" x14ac:dyDescent="0.25">
      <c r="A416" s="3" t="s">
        <v>1</v>
      </c>
      <c r="B416" s="3" t="s">
        <v>160</v>
      </c>
      <c r="C416" s="3" t="s">
        <v>321</v>
      </c>
      <c r="D416" s="3"/>
      <c r="E416" s="73">
        <v>9999999</v>
      </c>
      <c r="F416" s="58">
        <v>4103051</v>
      </c>
      <c r="G416" s="58" t="s">
        <v>1128</v>
      </c>
      <c r="I416" s="3" t="s">
        <v>4</v>
      </c>
      <c r="J416" s="3" t="s">
        <v>128</v>
      </c>
      <c r="K416" s="3" t="s">
        <v>128</v>
      </c>
      <c r="L416" s="3"/>
      <c r="M416" s="73">
        <v>9999999</v>
      </c>
      <c r="N416" s="57">
        <v>7201018</v>
      </c>
      <c r="O416" s="172" t="s">
        <v>1484</v>
      </c>
    </row>
    <row r="417" spans="1:15" x14ac:dyDescent="0.25">
      <c r="A417" s="177">
        <v>0</v>
      </c>
      <c r="B417" s="3">
        <v>0</v>
      </c>
      <c r="C417" s="3">
        <v>0</v>
      </c>
      <c r="D417" s="3"/>
      <c r="E417" s="70">
        <v>4200000</v>
      </c>
      <c r="F417" s="82">
        <v>42</v>
      </c>
      <c r="G417" s="82" t="s">
        <v>390</v>
      </c>
      <c r="I417" s="3" t="s">
        <v>1</v>
      </c>
      <c r="J417" s="3" t="s">
        <v>155</v>
      </c>
      <c r="K417" s="3" t="s">
        <v>321</v>
      </c>
      <c r="L417" s="3"/>
      <c r="M417" s="76">
        <v>7201019</v>
      </c>
      <c r="N417" s="60">
        <v>7201019</v>
      </c>
      <c r="O417" s="56" t="s">
        <v>884</v>
      </c>
    </row>
    <row r="418" spans="1:15" x14ac:dyDescent="0.25">
      <c r="A418" s="177">
        <v>0</v>
      </c>
      <c r="B418" s="3">
        <v>0</v>
      </c>
      <c r="C418" s="3">
        <v>0</v>
      </c>
      <c r="D418" s="3"/>
      <c r="E418" s="70">
        <v>4201000</v>
      </c>
      <c r="F418" s="82">
        <v>4201</v>
      </c>
      <c r="G418" s="82" t="s">
        <v>390</v>
      </c>
      <c r="I418" s="3" t="s">
        <v>4</v>
      </c>
      <c r="J418" s="3" t="s">
        <v>2</v>
      </c>
      <c r="K418" s="3" t="s">
        <v>321</v>
      </c>
      <c r="L418" s="3"/>
      <c r="M418" s="76">
        <v>7201020</v>
      </c>
      <c r="N418" s="60">
        <v>7201020</v>
      </c>
      <c r="O418" s="56" t="s">
        <v>1485</v>
      </c>
    </row>
    <row r="419" spans="1:15" x14ac:dyDescent="0.25">
      <c r="A419" s="3" t="s">
        <v>1</v>
      </c>
      <c r="B419" s="3" t="s">
        <v>160</v>
      </c>
      <c r="C419" s="3" t="s">
        <v>321</v>
      </c>
      <c r="D419" s="3"/>
      <c r="E419" s="76">
        <v>4201002</v>
      </c>
      <c r="F419" s="58">
        <v>4201002</v>
      </c>
      <c r="G419" s="58" t="s">
        <v>781</v>
      </c>
      <c r="I419" s="3" t="s">
        <v>1</v>
      </c>
      <c r="J419" s="3" t="s">
        <v>160</v>
      </c>
      <c r="K419" s="3" t="s">
        <v>321</v>
      </c>
      <c r="L419" s="3"/>
      <c r="M419" s="76">
        <v>7201023</v>
      </c>
      <c r="N419" s="60">
        <v>7201023</v>
      </c>
      <c r="O419" s="56" t="s">
        <v>1486</v>
      </c>
    </row>
    <row r="420" spans="1:15" x14ac:dyDescent="0.25">
      <c r="A420" s="3" t="s">
        <v>1</v>
      </c>
      <c r="B420" s="3" t="s">
        <v>160</v>
      </c>
      <c r="C420" s="3" t="s">
        <v>321</v>
      </c>
      <c r="D420" s="3"/>
      <c r="E420" s="76">
        <v>4201003</v>
      </c>
      <c r="F420" s="58">
        <v>4201003</v>
      </c>
      <c r="G420" s="58" t="s">
        <v>782</v>
      </c>
      <c r="I420" s="3" t="s">
        <v>4</v>
      </c>
      <c r="J420" s="3" t="s">
        <v>128</v>
      </c>
      <c r="K420" s="3" t="s">
        <v>128</v>
      </c>
      <c r="L420" s="3"/>
      <c r="M420" s="76">
        <v>7201052</v>
      </c>
      <c r="N420" s="57">
        <v>7201052</v>
      </c>
      <c r="O420" s="56" t="s">
        <v>1487</v>
      </c>
    </row>
    <row r="421" spans="1:15" x14ac:dyDescent="0.25">
      <c r="A421" s="3" t="s">
        <v>1</v>
      </c>
      <c r="B421" s="3" t="s">
        <v>160</v>
      </c>
      <c r="C421" s="3" t="s">
        <v>321</v>
      </c>
      <c r="D421" s="3"/>
      <c r="E421" s="76">
        <v>4201004</v>
      </c>
      <c r="F421" s="58">
        <v>4201004</v>
      </c>
      <c r="G421" s="58" t="s">
        <v>783</v>
      </c>
      <c r="I421" s="3" t="s">
        <v>4</v>
      </c>
      <c r="J421" s="3" t="s">
        <v>128</v>
      </c>
      <c r="K421" s="3" t="s">
        <v>128</v>
      </c>
      <c r="L421" s="3"/>
      <c r="M421" s="76">
        <v>7201054</v>
      </c>
      <c r="N421" s="119">
        <v>7201054</v>
      </c>
      <c r="O421" s="4" t="s">
        <v>1488</v>
      </c>
    </row>
    <row r="422" spans="1:15" x14ac:dyDescent="0.25">
      <c r="A422" s="3" t="s">
        <v>1</v>
      </c>
      <c r="B422" s="3" t="s">
        <v>160</v>
      </c>
      <c r="C422" s="3" t="s">
        <v>321</v>
      </c>
      <c r="D422" s="3"/>
      <c r="E422" s="76">
        <v>4201006</v>
      </c>
      <c r="F422" s="58">
        <v>4201006</v>
      </c>
      <c r="G422" s="58" t="s">
        <v>784</v>
      </c>
      <c r="I422" s="3" t="s">
        <v>136</v>
      </c>
      <c r="J422" s="3" t="s">
        <v>136</v>
      </c>
      <c r="K422" s="3" t="s">
        <v>136</v>
      </c>
      <c r="L422" s="3"/>
      <c r="M422" s="76">
        <v>7201063</v>
      </c>
      <c r="N422" s="119">
        <v>7201063</v>
      </c>
      <c r="O422" s="4" t="s">
        <v>1489</v>
      </c>
    </row>
    <row r="423" spans="1:15" x14ac:dyDescent="0.25">
      <c r="A423" s="3" t="s">
        <v>1</v>
      </c>
      <c r="B423" s="3" t="s">
        <v>160</v>
      </c>
      <c r="C423" s="3" t="s">
        <v>321</v>
      </c>
      <c r="D423" s="3"/>
      <c r="E423" s="76">
        <v>4201007</v>
      </c>
      <c r="F423" s="58">
        <v>4201007</v>
      </c>
      <c r="G423" s="58" t="s">
        <v>785</v>
      </c>
      <c r="I423" s="3" t="s">
        <v>4</v>
      </c>
      <c r="J423" s="3" t="s">
        <v>128</v>
      </c>
      <c r="K423" s="3" t="s">
        <v>128</v>
      </c>
      <c r="L423" s="3"/>
      <c r="M423" s="76">
        <v>7201068</v>
      </c>
      <c r="N423" s="119">
        <v>7201068</v>
      </c>
      <c r="O423" s="4" t="s">
        <v>890</v>
      </c>
    </row>
    <row r="424" spans="1:15" x14ac:dyDescent="0.25">
      <c r="A424" s="3" t="s">
        <v>1</v>
      </c>
      <c r="B424" s="3" t="s">
        <v>160</v>
      </c>
      <c r="C424" s="3" t="s">
        <v>321</v>
      </c>
      <c r="D424" s="3"/>
      <c r="E424" s="76">
        <v>4201008</v>
      </c>
      <c r="F424" s="58">
        <v>4201008</v>
      </c>
      <c r="G424" s="58" t="s">
        <v>786</v>
      </c>
      <c r="I424" s="3" t="s">
        <v>1</v>
      </c>
      <c r="J424" s="3" t="s">
        <v>160</v>
      </c>
      <c r="K424" s="3" t="s">
        <v>321</v>
      </c>
      <c r="L424" s="3"/>
      <c r="M424" s="171">
        <v>9999999</v>
      </c>
      <c r="N424" s="83">
        <v>7201083</v>
      </c>
      <c r="O424" s="4" t="s">
        <v>1490</v>
      </c>
    </row>
    <row r="425" spans="1:15" x14ac:dyDescent="0.25">
      <c r="A425" s="3" t="s">
        <v>1</v>
      </c>
      <c r="B425" s="3" t="s">
        <v>160</v>
      </c>
      <c r="C425" s="3" t="s">
        <v>321</v>
      </c>
      <c r="D425" s="3"/>
      <c r="E425" s="155">
        <v>4201015</v>
      </c>
      <c r="F425" s="58">
        <v>4201015</v>
      </c>
      <c r="G425" s="58" t="s">
        <v>1129</v>
      </c>
      <c r="I425" s="3" t="s">
        <v>4</v>
      </c>
      <c r="J425" s="3" t="s">
        <v>128</v>
      </c>
      <c r="K425" s="3" t="s">
        <v>128</v>
      </c>
      <c r="L425" s="3"/>
      <c r="M425" s="76">
        <v>7201090</v>
      </c>
      <c r="N425" s="119">
        <v>7201090</v>
      </c>
      <c r="O425" s="4" t="s">
        <v>891</v>
      </c>
    </row>
    <row r="426" spans="1:15" x14ac:dyDescent="0.25">
      <c r="A426" s="3" t="s">
        <v>1</v>
      </c>
      <c r="B426" s="3" t="s">
        <v>160</v>
      </c>
      <c r="C426" s="3" t="s">
        <v>321</v>
      </c>
      <c r="D426" s="3"/>
      <c r="E426" s="163">
        <v>4201015</v>
      </c>
      <c r="F426" s="56">
        <v>4201029</v>
      </c>
      <c r="G426" s="56" t="s">
        <v>1130</v>
      </c>
      <c r="I426" s="3" t="s">
        <v>4</v>
      </c>
      <c r="J426" s="3" t="s">
        <v>128</v>
      </c>
      <c r="K426" s="3" t="s">
        <v>128</v>
      </c>
      <c r="L426" s="3"/>
      <c r="M426" s="76">
        <v>7201095</v>
      </c>
      <c r="N426" s="119">
        <v>7201095</v>
      </c>
      <c r="O426" s="4" t="s">
        <v>1491</v>
      </c>
    </row>
    <row r="427" spans="1:15" x14ac:dyDescent="0.25">
      <c r="A427" s="3" t="s">
        <v>1</v>
      </c>
      <c r="B427" s="3" t="s">
        <v>160</v>
      </c>
      <c r="C427" s="3" t="s">
        <v>321</v>
      </c>
      <c r="D427" s="3"/>
      <c r="E427" s="76">
        <v>4201063</v>
      </c>
      <c r="F427" s="58">
        <v>4201063</v>
      </c>
      <c r="G427" s="58" t="s">
        <v>788</v>
      </c>
      <c r="I427" s="3">
        <v>0</v>
      </c>
      <c r="J427" s="3">
        <v>0</v>
      </c>
      <c r="K427" s="3">
        <v>0</v>
      </c>
      <c r="L427" s="3"/>
      <c r="M427" s="70">
        <v>7202000</v>
      </c>
      <c r="N427" s="71">
        <v>7202</v>
      </c>
      <c r="O427" s="9" t="s">
        <v>893</v>
      </c>
    </row>
    <row r="428" spans="1:15" x14ac:dyDescent="0.25">
      <c r="A428" s="177">
        <v>0</v>
      </c>
      <c r="B428" s="3">
        <v>0</v>
      </c>
      <c r="C428" s="3">
        <v>0</v>
      </c>
      <c r="D428" s="3"/>
      <c r="E428" s="70">
        <v>4300000</v>
      </c>
      <c r="F428" s="82">
        <v>43</v>
      </c>
      <c r="G428" s="82" t="s">
        <v>789</v>
      </c>
      <c r="I428" s="3" t="s">
        <v>1</v>
      </c>
      <c r="J428" s="3" t="s">
        <v>2</v>
      </c>
      <c r="K428" s="3" t="s">
        <v>321</v>
      </c>
      <c r="L428" s="3"/>
      <c r="M428" s="76">
        <v>7202041</v>
      </c>
      <c r="N428" s="119">
        <v>7202041</v>
      </c>
      <c r="O428" s="4" t="s">
        <v>397</v>
      </c>
    </row>
    <row r="429" spans="1:15" x14ac:dyDescent="0.25">
      <c r="A429" s="177">
        <v>0</v>
      </c>
      <c r="B429" s="3">
        <v>0</v>
      </c>
      <c r="C429" s="3">
        <v>0</v>
      </c>
      <c r="D429" s="3"/>
      <c r="E429" s="70">
        <v>4301000</v>
      </c>
      <c r="F429" s="82">
        <v>4301</v>
      </c>
      <c r="G429" s="82" t="s">
        <v>789</v>
      </c>
      <c r="I429" s="3">
        <v>0</v>
      </c>
      <c r="J429" s="3">
        <v>0</v>
      </c>
      <c r="K429" s="3">
        <v>0</v>
      </c>
      <c r="L429" s="3"/>
      <c r="M429" s="70">
        <v>7203000</v>
      </c>
      <c r="N429" s="71">
        <v>7203</v>
      </c>
      <c r="O429" s="9" t="s">
        <v>1492</v>
      </c>
    </row>
    <row r="430" spans="1:15" x14ac:dyDescent="0.25">
      <c r="A430" s="3" t="s">
        <v>1</v>
      </c>
      <c r="B430" s="3" t="s">
        <v>155</v>
      </c>
      <c r="C430" s="3" t="s">
        <v>321</v>
      </c>
      <c r="D430" s="3"/>
      <c r="E430" s="76">
        <v>4301001</v>
      </c>
      <c r="F430" s="58">
        <v>4301001</v>
      </c>
      <c r="G430" s="58" t="s">
        <v>790</v>
      </c>
      <c r="I430" s="3" t="s">
        <v>1</v>
      </c>
      <c r="J430" s="3" t="s">
        <v>155</v>
      </c>
      <c r="K430" s="3" t="s">
        <v>321</v>
      </c>
      <c r="L430" s="3"/>
      <c r="M430" s="76">
        <v>7203001</v>
      </c>
      <c r="N430" s="119">
        <v>7203001</v>
      </c>
      <c r="O430" s="4" t="s">
        <v>1493</v>
      </c>
    </row>
    <row r="431" spans="1:15" x14ac:dyDescent="0.25">
      <c r="A431" s="3" t="s">
        <v>1</v>
      </c>
      <c r="B431" s="3" t="s">
        <v>155</v>
      </c>
      <c r="C431" s="3" t="s">
        <v>321</v>
      </c>
      <c r="D431" s="3"/>
      <c r="E431" s="76">
        <v>4301002</v>
      </c>
      <c r="F431" s="58">
        <v>4301002</v>
      </c>
      <c r="G431" s="58" t="s">
        <v>791</v>
      </c>
      <c r="I431" s="3" t="s">
        <v>1</v>
      </c>
      <c r="J431" s="3" t="s">
        <v>160</v>
      </c>
      <c r="K431" s="3" t="s">
        <v>321</v>
      </c>
      <c r="L431" s="3"/>
      <c r="M431" s="171">
        <v>9999999</v>
      </c>
      <c r="N431" s="83">
        <v>7203002</v>
      </c>
      <c r="O431" s="4" t="s">
        <v>1494</v>
      </c>
    </row>
    <row r="432" spans="1:15" x14ac:dyDescent="0.25">
      <c r="A432" s="3" t="s">
        <v>1</v>
      </c>
      <c r="B432" s="3" t="s">
        <v>155</v>
      </c>
      <c r="C432" s="3" t="s">
        <v>321</v>
      </c>
      <c r="D432" s="3"/>
      <c r="E432" s="76">
        <v>4301004</v>
      </c>
      <c r="F432" s="58">
        <v>4301004</v>
      </c>
      <c r="G432" s="58" t="s">
        <v>792</v>
      </c>
      <c r="I432" s="3" t="s">
        <v>4</v>
      </c>
      <c r="J432" s="3" t="s">
        <v>128</v>
      </c>
      <c r="K432" s="3" t="s">
        <v>128</v>
      </c>
      <c r="L432" s="3"/>
      <c r="M432" s="76">
        <v>7203003</v>
      </c>
      <c r="N432" s="119">
        <v>7203003</v>
      </c>
      <c r="O432" s="4" t="s">
        <v>1495</v>
      </c>
    </row>
    <row r="433" spans="1:15" x14ac:dyDescent="0.25">
      <c r="A433" s="177">
        <v>0</v>
      </c>
      <c r="B433" s="3">
        <v>0</v>
      </c>
      <c r="C433" s="3">
        <v>0</v>
      </c>
      <c r="D433" s="3"/>
      <c r="E433" s="70">
        <v>4400000</v>
      </c>
      <c r="F433" s="82">
        <v>44</v>
      </c>
      <c r="G433" s="82" t="s">
        <v>793</v>
      </c>
      <c r="I433" s="3">
        <v>0</v>
      </c>
      <c r="J433" s="3">
        <v>0</v>
      </c>
      <c r="K433" s="3">
        <v>0</v>
      </c>
      <c r="L433" s="3"/>
      <c r="M433" s="70">
        <v>8000000</v>
      </c>
      <c r="N433" s="68">
        <v>8</v>
      </c>
      <c r="O433" s="69" t="s">
        <v>407</v>
      </c>
    </row>
    <row r="434" spans="1:15" x14ac:dyDescent="0.25">
      <c r="A434" s="177">
        <v>0</v>
      </c>
      <c r="B434" s="3">
        <v>0</v>
      </c>
      <c r="C434" s="3">
        <v>0</v>
      </c>
      <c r="D434" s="3"/>
      <c r="E434" s="70">
        <v>4401000</v>
      </c>
      <c r="F434" s="82">
        <v>4401</v>
      </c>
      <c r="G434" s="82" t="s">
        <v>793</v>
      </c>
      <c r="I434" s="3">
        <v>0</v>
      </c>
      <c r="J434" s="3">
        <v>0</v>
      </c>
      <c r="K434" s="3">
        <v>0</v>
      </c>
      <c r="L434" s="3"/>
      <c r="M434" s="70">
        <v>8100000</v>
      </c>
      <c r="N434" s="71">
        <v>81</v>
      </c>
      <c r="O434" s="9" t="s">
        <v>1496</v>
      </c>
    </row>
    <row r="435" spans="1:15" x14ac:dyDescent="0.25">
      <c r="A435" s="3" t="s">
        <v>1</v>
      </c>
      <c r="B435" s="3" t="s">
        <v>160</v>
      </c>
      <c r="C435" s="3" t="s">
        <v>321</v>
      </c>
      <c r="D435" s="3"/>
      <c r="E435" s="76">
        <v>4401001</v>
      </c>
      <c r="F435" s="58">
        <v>4401001</v>
      </c>
      <c r="G435" s="58" t="s">
        <v>794</v>
      </c>
      <c r="I435" s="3">
        <v>0</v>
      </c>
      <c r="J435" s="3">
        <v>0</v>
      </c>
      <c r="K435" s="3">
        <v>0</v>
      </c>
      <c r="L435" s="3"/>
      <c r="M435" s="70">
        <v>8101000</v>
      </c>
      <c r="N435" s="71">
        <v>8101</v>
      </c>
      <c r="O435" s="9" t="s">
        <v>1177</v>
      </c>
    </row>
    <row r="436" spans="1:15" x14ac:dyDescent="0.25">
      <c r="A436" s="3" t="s">
        <v>1</v>
      </c>
      <c r="B436" s="3" t="s">
        <v>160</v>
      </c>
      <c r="C436" s="3" t="s">
        <v>321</v>
      </c>
      <c r="D436" s="3"/>
      <c r="E436" s="76">
        <v>4401002</v>
      </c>
      <c r="F436" s="58">
        <v>4401002</v>
      </c>
      <c r="G436" s="58" t="s">
        <v>795</v>
      </c>
      <c r="I436" s="3" t="s">
        <v>4</v>
      </c>
      <c r="J436" s="3" t="s">
        <v>128</v>
      </c>
      <c r="K436" s="3" t="s">
        <v>128</v>
      </c>
      <c r="L436" s="3"/>
      <c r="M436" s="76">
        <v>8101001</v>
      </c>
      <c r="N436" s="119">
        <v>8101001</v>
      </c>
      <c r="O436" s="4" t="s">
        <v>301</v>
      </c>
    </row>
    <row r="437" spans="1:15" x14ac:dyDescent="0.25">
      <c r="A437" s="3" t="s">
        <v>1</v>
      </c>
      <c r="B437" s="3" t="s">
        <v>160</v>
      </c>
      <c r="C437" s="3" t="s">
        <v>321</v>
      </c>
      <c r="D437" s="3"/>
      <c r="E437" s="73">
        <v>9999999</v>
      </c>
      <c r="F437" s="56">
        <v>4401005</v>
      </c>
      <c r="G437" s="56" t="s">
        <v>796</v>
      </c>
      <c r="I437" s="3" t="s">
        <v>4</v>
      </c>
      <c r="J437" s="3" t="s">
        <v>128</v>
      </c>
      <c r="K437" s="3" t="s">
        <v>128</v>
      </c>
      <c r="L437" s="3"/>
      <c r="M437" s="76">
        <v>8101002</v>
      </c>
      <c r="N437" s="119">
        <v>8101002</v>
      </c>
      <c r="O437" s="4" t="s">
        <v>1497</v>
      </c>
    </row>
    <row r="438" spans="1:15" x14ac:dyDescent="0.25">
      <c r="A438" s="177">
        <v>0</v>
      </c>
      <c r="B438" s="3">
        <v>0</v>
      </c>
      <c r="C438" s="3">
        <v>0</v>
      </c>
      <c r="D438" s="3"/>
      <c r="E438" s="70">
        <v>5000000</v>
      </c>
      <c r="F438" s="153">
        <v>5</v>
      </c>
      <c r="G438" s="152" t="s">
        <v>797</v>
      </c>
      <c r="I438" s="3" t="s">
        <v>4</v>
      </c>
      <c r="J438" s="3" t="s">
        <v>128</v>
      </c>
      <c r="K438" s="3" t="s">
        <v>128</v>
      </c>
      <c r="L438" s="3"/>
      <c r="M438" s="76">
        <v>8101003</v>
      </c>
      <c r="N438" s="119">
        <v>8101003</v>
      </c>
      <c r="O438" s="4" t="s">
        <v>1498</v>
      </c>
    </row>
    <row r="439" spans="1:15" x14ac:dyDescent="0.25">
      <c r="A439" s="177">
        <v>0</v>
      </c>
      <c r="B439" s="3">
        <v>0</v>
      </c>
      <c r="C439" s="3">
        <v>0</v>
      </c>
      <c r="D439" s="3"/>
      <c r="E439" s="70">
        <v>5100000</v>
      </c>
      <c r="F439" s="154">
        <v>51</v>
      </c>
      <c r="G439" s="82" t="s">
        <v>797</v>
      </c>
      <c r="I439" s="3" t="s">
        <v>4</v>
      </c>
      <c r="J439" s="3" t="s">
        <v>128</v>
      </c>
      <c r="K439" s="3" t="s">
        <v>128</v>
      </c>
      <c r="L439" s="3"/>
      <c r="M439" s="76">
        <v>8101004</v>
      </c>
      <c r="N439" s="119">
        <v>8101004</v>
      </c>
      <c r="O439" s="4" t="s">
        <v>1499</v>
      </c>
    </row>
    <row r="440" spans="1:15" x14ac:dyDescent="0.25">
      <c r="A440" s="177">
        <v>0</v>
      </c>
      <c r="B440" s="3">
        <v>0</v>
      </c>
      <c r="C440" s="3">
        <v>0</v>
      </c>
      <c r="D440" s="3"/>
      <c r="E440" s="70">
        <v>5101000</v>
      </c>
      <c r="F440" s="154">
        <v>5101</v>
      </c>
      <c r="G440" s="82" t="s">
        <v>448</v>
      </c>
      <c r="I440" s="3" t="s">
        <v>4</v>
      </c>
      <c r="J440" s="3" t="s">
        <v>128</v>
      </c>
      <c r="K440" s="3" t="s">
        <v>128</v>
      </c>
      <c r="L440" s="3"/>
      <c r="M440" s="76">
        <v>8101005</v>
      </c>
      <c r="N440" s="119">
        <v>8101005</v>
      </c>
      <c r="O440" s="4" t="s">
        <v>1500</v>
      </c>
    </row>
    <row r="441" spans="1:15" x14ac:dyDescent="0.25">
      <c r="A441" s="3" t="s">
        <v>136</v>
      </c>
      <c r="B441" s="3" t="s">
        <v>136</v>
      </c>
      <c r="C441" s="3" t="s">
        <v>136</v>
      </c>
      <c r="D441" s="3"/>
      <c r="E441" s="76">
        <v>5101001</v>
      </c>
      <c r="F441" s="58">
        <v>5101001</v>
      </c>
      <c r="G441" s="58" t="s">
        <v>449</v>
      </c>
      <c r="I441" s="3" t="s">
        <v>4</v>
      </c>
      <c r="J441" s="3" t="s">
        <v>128</v>
      </c>
      <c r="K441" s="3" t="s">
        <v>128</v>
      </c>
      <c r="L441" s="3"/>
      <c r="M441" s="73">
        <v>9999999</v>
      </c>
      <c r="N441" s="57">
        <v>8101006</v>
      </c>
      <c r="O441" s="172" t="s">
        <v>1501</v>
      </c>
    </row>
    <row r="442" spans="1:15" x14ac:dyDescent="0.25">
      <c r="A442" s="3" t="s">
        <v>136</v>
      </c>
      <c r="B442" s="3" t="s">
        <v>136</v>
      </c>
      <c r="C442" s="3" t="s">
        <v>136</v>
      </c>
      <c r="D442" s="3"/>
      <c r="E442" s="76">
        <v>5101002</v>
      </c>
      <c r="F442" s="58">
        <v>5101002</v>
      </c>
      <c r="G442" s="58" t="s">
        <v>798</v>
      </c>
      <c r="I442" s="3" t="s">
        <v>4</v>
      </c>
      <c r="J442" s="3" t="s">
        <v>128</v>
      </c>
      <c r="K442" s="3" t="s">
        <v>128</v>
      </c>
      <c r="L442" s="3"/>
      <c r="M442" s="73">
        <v>9999999</v>
      </c>
      <c r="N442" s="57">
        <v>8101008</v>
      </c>
      <c r="O442" s="172" t="s">
        <v>1502</v>
      </c>
    </row>
    <row r="443" spans="1:15" x14ac:dyDescent="0.25">
      <c r="A443" s="3" t="s">
        <v>136</v>
      </c>
      <c r="B443" s="3" t="s">
        <v>136</v>
      </c>
      <c r="C443" s="3" t="s">
        <v>136</v>
      </c>
      <c r="D443" s="3"/>
      <c r="E443" s="76">
        <v>5101004</v>
      </c>
      <c r="F443" s="58">
        <v>5101004</v>
      </c>
      <c r="G443" s="58" t="s">
        <v>799</v>
      </c>
      <c r="I443" s="3">
        <v>0</v>
      </c>
      <c r="J443" s="3">
        <v>0</v>
      </c>
      <c r="K443" s="3">
        <v>0</v>
      </c>
      <c r="L443" s="3"/>
      <c r="M443" s="70">
        <v>8102000</v>
      </c>
      <c r="N443" s="71">
        <v>8102</v>
      </c>
      <c r="O443" s="9" t="s">
        <v>903</v>
      </c>
    </row>
    <row r="444" spans="1:15" x14ac:dyDescent="0.25">
      <c r="A444" s="3" t="s">
        <v>136</v>
      </c>
      <c r="B444" s="3" t="s">
        <v>136</v>
      </c>
      <c r="C444" s="3" t="s">
        <v>136</v>
      </c>
      <c r="D444" s="3"/>
      <c r="E444" s="76">
        <v>5101006</v>
      </c>
      <c r="F444" s="58">
        <v>5101006</v>
      </c>
      <c r="G444" s="58" t="s">
        <v>800</v>
      </c>
      <c r="I444" s="3" t="s">
        <v>4</v>
      </c>
      <c r="J444" s="3" t="s">
        <v>2</v>
      </c>
      <c r="K444" s="3" t="s">
        <v>321</v>
      </c>
      <c r="L444" s="3"/>
      <c r="M444" s="76">
        <v>8102001</v>
      </c>
      <c r="N444" s="119">
        <v>8102001</v>
      </c>
      <c r="O444" s="4" t="s">
        <v>1503</v>
      </c>
    </row>
    <row r="445" spans="1:15" x14ac:dyDescent="0.25">
      <c r="A445" s="3" t="s">
        <v>136</v>
      </c>
      <c r="B445" s="3" t="s">
        <v>136</v>
      </c>
      <c r="C445" s="3" t="s">
        <v>136</v>
      </c>
      <c r="D445" s="3"/>
      <c r="E445" s="76">
        <v>5101007</v>
      </c>
      <c r="F445" s="58">
        <v>5101007</v>
      </c>
      <c r="G445" s="58" t="s">
        <v>801</v>
      </c>
      <c r="I445" s="3" t="s">
        <v>4</v>
      </c>
      <c r="J445" s="3" t="s">
        <v>2</v>
      </c>
      <c r="K445" s="3" t="s">
        <v>321</v>
      </c>
      <c r="L445" s="3"/>
      <c r="M445" s="76">
        <v>8102002</v>
      </c>
      <c r="N445" s="119">
        <v>8102002</v>
      </c>
      <c r="O445" s="4" t="s">
        <v>1504</v>
      </c>
    </row>
    <row r="446" spans="1:15" x14ac:dyDescent="0.25">
      <c r="A446" s="3" t="s">
        <v>136</v>
      </c>
      <c r="B446" s="3" t="s">
        <v>136</v>
      </c>
      <c r="C446" s="3" t="s">
        <v>136</v>
      </c>
      <c r="D446" s="3"/>
      <c r="E446" s="160">
        <v>5101022</v>
      </c>
      <c r="F446" s="58">
        <v>5101009</v>
      </c>
      <c r="G446" s="58" t="s">
        <v>1131</v>
      </c>
      <c r="I446" s="3" t="s">
        <v>4</v>
      </c>
      <c r="J446" s="3" t="s">
        <v>2</v>
      </c>
      <c r="K446" s="3" t="s">
        <v>321</v>
      </c>
      <c r="L446" s="3"/>
      <c r="M446" s="176">
        <v>8102999</v>
      </c>
      <c r="N446" s="119">
        <v>8102004</v>
      </c>
      <c r="O446" s="4" t="s">
        <v>906</v>
      </c>
    </row>
    <row r="447" spans="1:15" x14ac:dyDescent="0.25">
      <c r="A447" s="3" t="s">
        <v>4</v>
      </c>
      <c r="B447" s="3" t="s">
        <v>128</v>
      </c>
      <c r="C447" s="3" t="s">
        <v>128</v>
      </c>
      <c r="D447" s="3"/>
      <c r="E447" s="76">
        <v>5101010</v>
      </c>
      <c r="F447" s="58">
        <v>5101010</v>
      </c>
      <c r="G447" s="58" t="s">
        <v>802</v>
      </c>
      <c r="I447" s="3" t="s">
        <v>4</v>
      </c>
      <c r="J447" s="3" t="s">
        <v>160</v>
      </c>
      <c r="K447" s="3" t="s">
        <v>321</v>
      </c>
      <c r="L447" s="3"/>
      <c r="M447" s="176">
        <v>8102999</v>
      </c>
      <c r="N447" s="119">
        <v>8102005</v>
      </c>
      <c r="O447" s="4" t="s">
        <v>907</v>
      </c>
    </row>
    <row r="448" spans="1:15" x14ac:dyDescent="0.25">
      <c r="A448" s="3" t="s">
        <v>136</v>
      </c>
      <c r="B448" s="3" t="s">
        <v>136</v>
      </c>
      <c r="C448" s="3" t="s">
        <v>136</v>
      </c>
      <c r="D448" s="3"/>
      <c r="E448" s="76">
        <v>5101011</v>
      </c>
      <c r="F448" s="58">
        <v>5101011</v>
      </c>
      <c r="G448" s="58" t="s">
        <v>803</v>
      </c>
      <c r="I448" s="3">
        <v>0</v>
      </c>
      <c r="J448" s="3">
        <v>0</v>
      </c>
      <c r="K448" s="3">
        <v>0</v>
      </c>
      <c r="L448" s="3"/>
      <c r="M448" s="70">
        <v>8103000</v>
      </c>
      <c r="N448" s="71">
        <v>8103</v>
      </c>
      <c r="O448" s="9" t="s">
        <v>908</v>
      </c>
    </row>
    <row r="449" spans="1:15" x14ac:dyDescent="0.25">
      <c r="A449" s="3" t="s">
        <v>136</v>
      </c>
      <c r="B449" s="3" t="s">
        <v>136</v>
      </c>
      <c r="C449" s="3" t="s">
        <v>136</v>
      </c>
      <c r="D449" s="3"/>
      <c r="E449" s="73">
        <v>9999999</v>
      </c>
      <c r="F449" s="58">
        <v>5101020</v>
      </c>
      <c r="G449" s="58" t="s">
        <v>1132</v>
      </c>
      <c r="I449" s="3" t="s">
        <v>1</v>
      </c>
      <c r="J449" s="3" t="s">
        <v>2</v>
      </c>
      <c r="K449" s="3" t="s">
        <v>321</v>
      </c>
      <c r="L449" s="3"/>
      <c r="M449" s="76">
        <v>8103001</v>
      </c>
      <c r="N449" s="119">
        <v>8103001</v>
      </c>
      <c r="O449" s="4" t="s">
        <v>909</v>
      </c>
    </row>
    <row r="450" spans="1:15" x14ac:dyDescent="0.25">
      <c r="A450" s="3" t="s">
        <v>136</v>
      </c>
      <c r="B450" s="3" t="s">
        <v>136</v>
      </c>
      <c r="C450" s="3" t="s">
        <v>136</v>
      </c>
      <c r="D450" s="3"/>
      <c r="E450" s="155">
        <v>5101022</v>
      </c>
      <c r="F450" s="58">
        <v>5101022</v>
      </c>
      <c r="G450" s="58" t="s">
        <v>1133</v>
      </c>
      <c r="I450" s="3" t="s">
        <v>4</v>
      </c>
      <c r="J450" s="3" t="s">
        <v>128</v>
      </c>
      <c r="K450" s="3" t="s">
        <v>128</v>
      </c>
      <c r="L450" s="3"/>
      <c r="M450" s="76">
        <v>8103002</v>
      </c>
      <c r="N450" s="119">
        <v>8103002</v>
      </c>
      <c r="O450" s="4" t="s">
        <v>910</v>
      </c>
    </row>
    <row r="451" spans="1:15" x14ac:dyDescent="0.25">
      <c r="A451" s="3" t="s">
        <v>4</v>
      </c>
      <c r="B451" s="3" t="s">
        <v>128</v>
      </c>
      <c r="C451" s="3" t="s">
        <v>128</v>
      </c>
      <c r="D451" s="3"/>
      <c r="E451" s="76">
        <v>5101026</v>
      </c>
      <c r="F451" s="58">
        <v>5101026</v>
      </c>
      <c r="G451" s="58" t="s">
        <v>805</v>
      </c>
      <c r="I451" s="3" t="s">
        <v>1</v>
      </c>
      <c r="J451" s="3" t="s">
        <v>160</v>
      </c>
      <c r="K451" s="3" t="s">
        <v>321</v>
      </c>
      <c r="L451" s="3"/>
      <c r="M451" s="76">
        <v>8103014</v>
      </c>
      <c r="N451" s="119">
        <v>8103014</v>
      </c>
      <c r="O451" s="4" t="s">
        <v>1505</v>
      </c>
    </row>
    <row r="452" spans="1:15" x14ac:dyDescent="0.25">
      <c r="A452" s="177">
        <v>0</v>
      </c>
      <c r="B452" s="3">
        <v>0</v>
      </c>
      <c r="C452" s="3">
        <v>0</v>
      </c>
      <c r="D452" s="3"/>
      <c r="E452" s="70">
        <v>5102000</v>
      </c>
      <c r="F452" s="82">
        <v>5102</v>
      </c>
      <c r="G452" s="82" t="s">
        <v>806</v>
      </c>
      <c r="I452" s="3">
        <v>0</v>
      </c>
      <c r="J452" s="3">
        <v>0</v>
      </c>
      <c r="K452" s="3">
        <v>0</v>
      </c>
      <c r="L452" s="3"/>
      <c r="M452" s="70">
        <v>8104000</v>
      </c>
      <c r="N452" s="154">
        <v>8104</v>
      </c>
      <c r="O452" s="82" t="s">
        <v>1506</v>
      </c>
    </row>
    <row r="453" spans="1:15" x14ac:dyDescent="0.25">
      <c r="A453" s="3" t="s">
        <v>1</v>
      </c>
      <c r="B453" s="3" t="s">
        <v>155</v>
      </c>
      <c r="C453" s="3" t="s">
        <v>321</v>
      </c>
      <c r="D453" s="3"/>
      <c r="E453" s="76">
        <v>5102001</v>
      </c>
      <c r="F453" s="58">
        <v>5102001</v>
      </c>
      <c r="G453" s="58" t="s">
        <v>807</v>
      </c>
      <c r="I453" s="3" t="s">
        <v>4</v>
      </c>
      <c r="J453" s="3" t="s">
        <v>128</v>
      </c>
      <c r="K453" s="3" t="s">
        <v>128</v>
      </c>
      <c r="L453" s="3"/>
      <c r="M453" s="80">
        <v>8101014</v>
      </c>
      <c r="N453" s="57">
        <v>8104001</v>
      </c>
      <c r="O453" s="172" t="s">
        <v>1507</v>
      </c>
    </row>
    <row r="454" spans="1:15" x14ac:dyDescent="0.25">
      <c r="A454" s="3" t="s">
        <v>136</v>
      </c>
      <c r="B454" s="3" t="s">
        <v>136</v>
      </c>
      <c r="C454" s="3" t="s">
        <v>136</v>
      </c>
      <c r="D454" s="3"/>
      <c r="E454" s="76">
        <v>5102004</v>
      </c>
      <c r="F454" s="58">
        <v>5102004</v>
      </c>
      <c r="G454" s="58" t="s">
        <v>808</v>
      </c>
      <c r="I454" s="3" t="s">
        <v>4</v>
      </c>
      <c r="J454" s="3" t="s">
        <v>128</v>
      </c>
      <c r="K454" s="3" t="s">
        <v>128</v>
      </c>
      <c r="L454" s="3"/>
      <c r="M454" s="80">
        <v>8101014</v>
      </c>
      <c r="N454" s="57">
        <v>8104002</v>
      </c>
      <c r="O454" s="172" t="s">
        <v>1508</v>
      </c>
    </row>
    <row r="455" spans="1:15" x14ac:dyDescent="0.25">
      <c r="A455" s="3" t="s">
        <v>4</v>
      </c>
      <c r="B455" s="3" t="s">
        <v>128</v>
      </c>
      <c r="C455" s="3" t="s">
        <v>128</v>
      </c>
      <c r="D455" s="3"/>
      <c r="E455" s="76">
        <v>5102005</v>
      </c>
      <c r="F455" s="58">
        <v>5102005</v>
      </c>
      <c r="G455" s="58" t="s">
        <v>809</v>
      </c>
      <c r="I455" s="3" t="s">
        <v>4</v>
      </c>
      <c r="J455" s="3" t="s">
        <v>128</v>
      </c>
      <c r="K455" s="3" t="s">
        <v>128</v>
      </c>
      <c r="L455" s="3"/>
      <c r="M455" s="80">
        <v>8101014</v>
      </c>
      <c r="N455" s="57">
        <v>8104003</v>
      </c>
      <c r="O455" s="172" t="s">
        <v>1509</v>
      </c>
    </row>
    <row r="456" spans="1:15" x14ac:dyDescent="0.25">
      <c r="A456" s="3" t="s">
        <v>1</v>
      </c>
      <c r="B456" s="3" t="s">
        <v>2</v>
      </c>
      <c r="C456" s="3" t="s">
        <v>321</v>
      </c>
      <c r="D456" s="3"/>
      <c r="E456" s="76">
        <v>5102007</v>
      </c>
      <c r="F456" s="58">
        <v>5102007</v>
      </c>
      <c r="G456" s="58" t="s">
        <v>811</v>
      </c>
      <c r="I456" s="3" t="s">
        <v>4</v>
      </c>
      <c r="J456" s="3" t="s">
        <v>128</v>
      </c>
      <c r="K456" s="3" t="s">
        <v>128</v>
      </c>
      <c r="L456" s="3"/>
      <c r="M456" s="80">
        <v>8101014</v>
      </c>
      <c r="N456" s="57">
        <v>8104004</v>
      </c>
      <c r="O456" s="172" t="s">
        <v>1510</v>
      </c>
    </row>
    <row r="457" spans="1:15" x14ac:dyDescent="0.25">
      <c r="A457" s="3" t="s">
        <v>1</v>
      </c>
      <c r="B457" s="3" t="s">
        <v>160</v>
      </c>
      <c r="C457" s="3" t="s">
        <v>321</v>
      </c>
      <c r="D457" s="3"/>
      <c r="E457" s="76">
        <v>5102009</v>
      </c>
      <c r="F457" s="58">
        <v>5102009</v>
      </c>
      <c r="G457" s="58" t="s">
        <v>812</v>
      </c>
      <c r="I457" s="3" t="s">
        <v>4</v>
      </c>
      <c r="J457" s="3" t="s">
        <v>128</v>
      </c>
      <c r="K457" s="3" t="s">
        <v>128</v>
      </c>
      <c r="L457" s="3"/>
      <c r="M457" s="80">
        <v>8101014</v>
      </c>
      <c r="N457" s="57">
        <v>8104005</v>
      </c>
      <c r="O457" s="172" t="s">
        <v>1511</v>
      </c>
    </row>
    <row r="458" spans="1:15" x14ac:dyDescent="0.25">
      <c r="A458" s="3" t="s">
        <v>1</v>
      </c>
      <c r="B458" s="3" t="s">
        <v>160</v>
      </c>
      <c r="C458" s="3" t="s">
        <v>321</v>
      </c>
      <c r="D458" s="3"/>
      <c r="E458" s="76">
        <v>5102010</v>
      </c>
      <c r="F458" s="58">
        <v>5102010</v>
      </c>
      <c r="G458" s="58" t="s">
        <v>1134</v>
      </c>
      <c r="I458" s="3" t="s">
        <v>4</v>
      </c>
      <c r="J458" s="3" t="s">
        <v>128</v>
      </c>
      <c r="K458" s="3" t="s">
        <v>128</v>
      </c>
      <c r="L458" s="3"/>
      <c r="M458" s="80">
        <v>8101014</v>
      </c>
      <c r="N458" s="57">
        <v>8104006</v>
      </c>
      <c r="O458" s="172" t="s">
        <v>1512</v>
      </c>
    </row>
    <row r="459" spans="1:15" x14ac:dyDescent="0.25">
      <c r="A459" s="3" t="s">
        <v>4</v>
      </c>
      <c r="B459" s="3" t="s">
        <v>128</v>
      </c>
      <c r="C459" s="3" t="s">
        <v>128</v>
      </c>
      <c r="D459" s="3"/>
      <c r="E459" s="76">
        <v>5102011</v>
      </c>
      <c r="F459" s="58">
        <v>5102011</v>
      </c>
      <c r="G459" s="58" t="s">
        <v>814</v>
      </c>
      <c r="I459" s="3" t="s">
        <v>4</v>
      </c>
      <c r="J459" s="3" t="s">
        <v>128</v>
      </c>
      <c r="K459" s="3" t="s">
        <v>128</v>
      </c>
      <c r="L459" s="3"/>
      <c r="M459" s="80">
        <v>8101014</v>
      </c>
      <c r="N459" s="57">
        <v>8104007</v>
      </c>
      <c r="O459" s="172" t="s">
        <v>1513</v>
      </c>
    </row>
    <row r="460" spans="1:15" x14ac:dyDescent="0.25">
      <c r="A460" s="3" t="s">
        <v>4</v>
      </c>
      <c r="B460" s="3" t="s">
        <v>128</v>
      </c>
      <c r="C460" s="3" t="s">
        <v>128</v>
      </c>
      <c r="D460" s="3"/>
      <c r="E460" s="76">
        <v>5102013</v>
      </c>
      <c r="F460" s="58">
        <v>5102013</v>
      </c>
      <c r="G460" s="58" t="s">
        <v>815</v>
      </c>
      <c r="I460" s="3" t="s">
        <v>4</v>
      </c>
      <c r="J460" s="3" t="s">
        <v>128</v>
      </c>
      <c r="K460" s="3" t="s">
        <v>128</v>
      </c>
      <c r="L460" s="3"/>
      <c r="M460" s="80">
        <v>8101014</v>
      </c>
      <c r="N460" s="57">
        <v>8104008</v>
      </c>
      <c r="O460" s="172" t="s">
        <v>1514</v>
      </c>
    </row>
    <row r="461" spans="1:15" x14ac:dyDescent="0.25">
      <c r="A461" s="3" t="s">
        <v>136</v>
      </c>
      <c r="B461" s="3" t="s">
        <v>136</v>
      </c>
      <c r="C461" s="3" t="s">
        <v>136</v>
      </c>
      <c r="D461" s="3"/>
      <c r="E461" s="76">
        <v>5102015</v>
      </c>
      <c r="F461" s="58">
        <v>5102015</v>
      </c>
      <c r="G461" s="58" t="s">
        <v>816</v>
      </c>
      <c r="I461" s="3" t="s">
        <v>4</v>
      </c>
      <c r="J461" s="3" t="s">
        <v>128</v>
      </c>
      <c r="K461" s="3" t="s">
        <v>128</v>
      </c>
      <c r="L461" s="3"/>
      <c r="M461" s="80">
        <v>8101014</v>
      </c>
      <c r="N461" s="57">
        <v>8104009</v>
      </c>
      <c r="O461" s="172" t="s">
        <v>1515</v>
      </c>
    </row>
    <row r="462" spans="1:15" x14ac:dyDescent="0.25">
      <c r="A462" s="3" t="s">
        <v>4</v>
      </c>
      <c r="B462" s="3" t="s">
        <v>128</v>
      </c>
      <c r="C462" s="3" t="s">
        <v>128</v>
      </c>
      <c r="D462" s="3"/>
      <c r="E462" s="76">
        <v>5102019</v>
      </c>
      <c r="F462" s="58">
        <v>5102019</v>
      </c>
      <c r="G462" s="58" t="s">
        <v>817</v>
      </c>
      <c r="I462" s="3">
        <v>0</v>
      </c>
      <c r="J462" s="3">
        <v>0</v>
      </c>
      <c r="K462" s="3">
        <v>0</v>
      </c>
      <c r="L462" s="3"/>
      <c r="M462" s="70">
        <v>9000000</v>
      </c>
      <c r="N462" s="68">
        <v>9</v>
      </c>
      <c r="O462" s="69" t="s">
        <v>917</v>
      </c>
    </row>
    <row r="463" spans="1:15" x14ac:dyDescent="0.25">
      <c r="A463" s="3" t="s">
        <v>4</v>
      </c>
      <c r="B463" s="3" t="s">
        <v>155</v>
      </c>
      <c r="C463" s="3" t="s">
        <v>321</v>
      </c>
      <c r="D463" s="3"/>
      <c r="E463" s="76">
        <v>5102020</v>
      </c>
      <c r="F463" s="58">
        <v>5102020</v>
      </c>
      <c r="G463" s="58" t="s">
        <v>1135</v>
      </c>
      <c r="I463" s="3">
        <v>0</v>
      </c>
      <c r="J463" s="3">
        <v>0</v>
      </c>
      <c r="K463" s="3">
        <v>0</v>
      </c>
      <c r="L463" s="3"/>
      <c r="M463" s="70">
        <v>9100000</v>
      </c>
      <c r="N463" s="71">
        <v>91</v>
      </c>
      <c r="O463" s="9" t="s">
        <v>917</v>
      </c>
    </row>
    <row r="464" spans="1:15" x14ac:dyDescent="0.25">
      <c r="A464" s="3" t="s">
        <v>4</v>
      </c>
      <c r="B464" s="3" t="s">
        <v>128</v>
      </c>
      <c r="C464" s="3" t="s">
        <v>128</v>
      </c>
      <c r="D464" s="3"/>
      <c r="E464" s="76">
        <v>5102037</v>
      </c>
      <c r="F464" s="58">
        <v>5102037</v>
      </c>
      <c r="G464" s="58" t="s">
        <v>819</v>
      </c>
      <c r="I464" s="3">
        <v>0</v>
      </c>
      <c r="J464" s="3">
        <v>0</v>
      </c>
      <c r="K464" s="3">
        <v>0</v>
      </c>
      <c r="L464" s="3"/>
      <c r="M464" s="70">
        <v>9101000</v>
      </c>
      <c r="N464" s="71">
        <v>9101</v>
      </c>
      <c r="O464" s="9" t="s">
        <v>917</v>
      </c>
    </row>
    <row r="465" spans="1:15" x14ac:dyDescent="0.25">
      <c r="A465" s="3" t="s">
        <v>1</v>
      </c>
      <c r="B465" s="3" t="s">
        <v>155</v>
      </c>
      <c r="C465" s="3" t="s">
        <v>321</v>
      </c>
      <c r="D465" s="3"/>
      <c r="E465" s="76">
        <v>5102053</v>
      </c>
      <c r="F465" s="58">
        <v>5102053</v>
      </c>
      <c r="G465" s="58" t="s">
        <v>821</v>
      </c>
      <c r="I465" s="3" t="s">
        <v>136</v>
      </c>
      <c r="J465" s="3" t="s">
        <v>136</v>
      </c>
      <c r="K465" s="3" t="s">
        <v>136</v>
      </c>
      <c r="L465" s="3"/>
      <c r="M465" s="77">
        <v>9101001</v>
      </c>
      <c r="N465" s="83">
        <v>9101001</v>
      </c>
      <c r="O465" s="4" t="s">
        <v>918</v>
      </c>
    </row>
    <row r="466" spans="1:15" x14ac:dyDescent="0.25">
      <c r="A466" s="3" t="s">
        <v>1</v>
      </c>
      <c r="B466" s="3" t="s">
        <v>155</v>
      </c>
      <c r="C466" s="3" t="s">
        <v>321</v>
      </c>
      <c r="D466" s="3"/>
      <c r="E466" s="73">
        <v>9999999</v>
      </c>
      <c r="F466" s="58">
        <v>5102054</v>
      </c>
      <c r="G466" s="58" t="s">
        <v>1136</v>
      </c>
      <c r="I466" s="3" t="s">
        <v>136</v>
      </c>
      <c r="J466" s="3" t="s">
        <v>136</v>
      </c>
      <c r="K466" s="3" t="s">
        <v>136</v>
      </c>
      <c r="L466" s="3"/>
      <c r="M466" s="76">
        <v>9101002</v>
      </c>
      <c r="N466" s="169">
        <v>9101002</v>
      </c>
      <c r="O466" s="168" t="s">
        <v>1516</v>
      </c>
    </row>
    <row r="467" spans="1:15" x14ac:dyDescent="0.25">
      <c r="A467" s="177">
        <v>0</v>
      </c>
      <c r="B467" s="3">
        <v>0</v>
      </c>
      <c r="C467" s="3">
        <v>0</v>
      </c>
      <c r="D467" s="3"/>
      <c r="E467" s="70">
        <v>5104000</v>
      </c>
      <c r="F467" s="82">
        <v>5104</v>
      </c>
      <c r="G467" s="82" t="s">
        <v>822</v>
      </c>
      <c r="I467" s="3" t="s">
        <v>136</v>
      </c>
      <c r="J467" s="3" t="s">
        <v>136</v>
      </c>
      <c r="K467" s="3" t="s">
        <v>136</v>
      </c>
      <c r="L467" s="3"/>
      <c r="M467" s="76">
        <v>9101003</v>
      </c>
      <c r="N467" s="169">
        <v>9101003</v>
      </c>
      <c r="O467" s="168" t="s">
        <v>1517</v>
      </c>
    </row>
    <row r="468" spans="1:15" x14ac:dyDescent="0.25">
      <c r="A468" s="3" t="s">
        <v>136</v>
      </c>
      <c r="B468" s="3" t="s">
        <v>136</v>
      </c>
      <c r="C468" s="3" t="s">
        <v>136</v>
      </c>
      <c r="D468" s="3"/>
      <c r="E468" s="76">
        <v>5104001</v>
      </c>
      <c r="F468" s="58">
        <v>5104001</v>
      </c>
      <c r="G468" s="58" t="s">
        <v>437</v>
      </c>
      <c r="I468" s="3" t="s">
        <v>4</v>
      </c>
      <c r="J468" s="3" t="s">
        <v>128</v>
      </c>
      <c r="K468" s="3" t="s">
        <v>128</v>
      </c>
      <c r="L468" s="3"/>
      <c r="M468" s="76">
        <v>9101008</v>
      </c>
      <c r="N468" s="169">
        <v>9101008</v>
      </c>
      <c r="O468" s="168" t="s">
        <v>1518</v>
      </c>
    </row>
    <row r="469" spans="1:15" x14ac:dyDescent="0.25">
      <c r="A469" s="3" t="s">
        <v>1</v>
      </c>
      <c r="B469" s="3" t="s">
        <v>2</v>
      </c>
      <c r="C469" s="3" t="s">
        <v>321</v>
      </c>
      <c r="D469" s="3"/>
      <c r="E469" s="76">
        <v>5104002</v>
      </c>
      <c r="F469" s="58">
        <v>5104002</v>
      </c>
      <c r="G469" s="58" t="s">
        <v>442</v>
      </c>
      <c r="I469" s="3" t="s">
        <v>4</v>
      </c>
      <c r="J469" s="3" t="s">
        <v>128</v>
      </c>
      <c r="K469" s="3" t="s">
        <v>128</v>
      </c>
      <c r="L469" s="3"/>
      <c r="M469" s="81">
        <v>9101999</v>
      </c>
      <c r="N469" s="174">
        <v>9101010</v>
      </c>
      <c r="O469" s="172" t="s">
        <v>1519</v>
      </c>
    </row>
    <row r="470" spans="1:15" x14ac:dyDescent="0.25">
      <c r="A470" s="3" t="s">
        <v>136</v>
      </c>
      <c r="B470" s="3" t="s">
        <v>136</v>
      </c>
      <c r="C470" s="3" t="s">
        <v>136</v>
      </c>
      <c r="D470" s="3"/>
      <c r="E470" s="76">
        <v>5104003</v>
      </c>
      <c r="F470" s="58">
        <v>5104003</v>
      </c>
      <c r="G470" s="58" t="s">
        <v>823</v>
      </c>
      <c r="I470" s="3" t="s">
        <v>4</v>
      </c>
      <c r="J470" s="3" t="s">
        <v>128</v>
      </c>
      <c r="K470" s="3" t="s">
        <v>128</v>
      </c>
      <c r="L470" s="3"/>
      <c r="M470" s="81">
        <v>9101999</v>
      </c>
      <c r="N470" s="57">
        <v>9101018</v>
      </c>
      <c r="O470" s="172" t="s">
        <v>1520</v>
      </c>
    </row>
    <row r="471" spans="1:15" x14ac:dyDescent="0.25">
      <c r="A471" s="177">
        <v>0</v>
      </c>
      <c r="B471" s="3">
        <v>0</v>
      </c>
      <c r="C471" s="3">
        <v>0</v>
      </c>
      <c r="D471" s="3"/>
      <c r="E471" s="70">
        <v>6000000</v>
      </c>
      <c r="F471" s="153">
        <v>6</v>
      </c>
      <c r="G471" s="152" t="s">
        <v>825</v>
      </c>
      <c r="I471" s="3" t="s">
        <v>1</v>
      </c>
      <c r="J471" s="3" t="s">
        <v>155</v>
      </c>
      <c r="K471" s="3" t="s">
        <v>321</v>
      </c>
      <c r="L471" s="3"/>
      <c r="M471" s="76">
        <v>9101019</v>
      </c>
      <c r="N471" s="169">
        <v>9101019</v>
      </c>
      <c r="O471" s="168" t="s">
        <v>1521</v>
      </c>
    </row>
    <row r="472" spans="1:15" x14ac:dyDescent="0.25">
      <c r="A472" s="177">
        <v>0</v>
      </c>
      <c r="B472" s="3">
        <v>0</v>
      </c>
      <c r="C472" s="3">
        <v>0</v>
      </c>
      <c r="D472" s="3"/>
      <c r="E472" s="70">
        <v>6100000</v>
      </c>
      <c r="F472" s="154">
        <v>61</v>
      </c>
      <c r="G472" s="82" t="s">
        <v>826</v>
      </c>
    </row>
    <row r="473" spans="1:15" x14ac:dyDescent="0.25">
      <c r="A473" s="177">
        <v>0</v>
      </c>
      <c r="B473" s="3">
        <v>0</v>
      </c>
      <c r="C473" s="3">
        <v>0</v>
      </c>
      <c r="D473" s="3"/>
      <c r="E473" s="70">
        <v>6101000</v>
      </c>
      <c r="F473" s="154">
        <v>6101</v>
      </c>
      <c r="G473" s="82" t="s">
        <v>827</v>
      </c>
    </row>
    <row r="474" spans="1:15" x14ac:dyDescent="0.25">
      <c r="A474" s="3" t="s">
        <v>136</v>
      </c>
      <c r="B474" s="3" t="s">
        <v>136</v>
      </c>
      <c r="C474" s="3" t="s">
        <v>136</v>
      </c>
      <c r="D474" s="3"/>
      <c r="E474" s="76">
        <v>6101001</v>
      </c>
      <c r="F474" s="58">
        <v>6101001</v>
      </c>
      <c r="G474" s="58" t="s">
        <v>828</v>
      </c>
    </row>
    <row r="475" spans="1:15" x14ac:dyDescent="0.25">
      <c r="A475" s="3" t="s">
        <v>136</v>
      </c>
      <c r="B475" s="3" t="s">
        <v>136</v>
      </c>
      <c r="C475" s="3" t="s">
        <v>136</v>
      </c>
      <c r="D475" s="3"/>
      <c r="E475" s="76">
        <v>6101002</v>
      </c>
      <c r="F475" s="58">
        <v>6101002</v>
      </c>
      <c r="G475" s="58" t="s">
        <v>829</v>
      </c>
    </row>
    <row r="476" spans="1:15" x14ac:dyDescent="0.25">
      <c r="A476" s="3" t="s">
        <v>136</v>
      </c>
      <c r="B476" s="3" t="s">
        <v>136</v>
      </c>
      <c r="C476" s="3" t="s">
        <v>136</v>
      </c>
      <c r="D476" s="3"/>
      <c r="E476" s="76">
        <v>6101003</v>
      </c>
      <c r="F476" s="58">
        <v>6101003</v>
      </c>
      <c r="G476" s="58" t="s">
        <v>830</v>
      </c>
    </row>
    <row r="477" spans="1:15" x14ac:dyDescent="0.25">
      <c r="A477" s="3" t="s">
        <v>136</v>
      </c>
      <c r="B477" s="3" t="s">
        <v>136</v>
      </c>
      <c r="C477" s="3" t="s">
        <v>136</v>
      </c>
      <c r="D477" s="3"/>
      <c r="E477" s="76">
        <v>6101004</v>
      </c>
      <c r="F477" s="58">
        <v>6101004</v>
      </c>
      <c r="G477" s="58" t="s">
        <v>831</v>
      </c>
    </row>
    <row r="478" spans="1:15" x14ac:dyDescent="0.25">
      <c r="A478" s="3" t="s">
        <v>136</v>
      </c>
      <c r="B478" s="3" t="s">
        <v>136</v>
      </c>
      <c r="C478" s="3" t="s">
        <v>136</v>
      </c>
      <c r="D478" s="3"/>
      <c r="E478" s="73">
        <v>9999999</v>
      </c>
      <c r="F478" s="58">
        <v>6101005</v>
      </c>
      <c r="G478" s="58" t="s">
        <v>1137</v>
      </c>
    </row>
    <row r="479" spans="1:15" x14ac:dyDescent="0.25">
      <c r="A479" s="3" t="s">
        <v>136</v>
      </c>
      <c r="B479" s="3" t="s">
        <v>136</v>
      </c>
      <c r="C479" s="3" t="s">
        <v>136</v>
      </c>
      <c r="D479" s="3"/>
      <c r="E479" s="76">
        <v>6101006</v>
      </c>
      <c r="F479" s="58">
        <v>6101006</v>
      </c>
      <c r="G479" s="58" t="s">
        <v>1138</v>
      </c>
    </row>
    <row r="480" spans="1:15" x14ac:dyDescent="0.25">
      <c r="A480" s="3" t="s">
        <v>136</v>
      </c>
      <c r="B480" s="3" t="s">
        <v>136</v>
      </c>
      <c r="C480" s="3" t="s">
        <v>136</v>
      </c>
      <c r="D480" s="3"/>
      <c r="E480" s="76">
        <v>6101007</v>
      </c>
      <c r="F480" s="58">
        <v>6101007</v>
      </c>
      <c r="G480" s="58" t="s">
        <v>833</v>
      </c>
    </row>
    <row r="481" spans="1:7" x14ac:dyDescent="0.25">
      <c r="A481" s="3" t="s">
        <v>136</v>
      </c>
      <c r="B481" s="3" t="s">
        <v>136</v>
      </c>
      <c r="C481" s="3" t="s">
        <v>136</v>
      </c>
      <c r="D481" s="3"/>
      <c r="E481" s="76">
        <v>6101009</v>
      </c>
      <c r="F481" s="58">
        <v>6101009</v>
      </c>
      <c r="G481" s="58" t="s">
        <v>834</v>
      </c>
    </row>
    <row r="482" spans="1:7" x14ac:dyDescent="0.25">
      <c r="A482" s="3" t="s">
        <v>136</v>
      </c>
      <c r="B482" s="3" t="s">
        <v>136</v>
      </c>
      <c r="C482" s="3" t="s">
        <v>136</v>
      </c>
      <c r="D482" s="3"/>
      <c r="E482" s="76">
        <v>6101010</v>
      </c>
      <c r="F482" s="58">
        <v>6101010</v>
      </c>
      <c r="G482" s="58" t="s">
        <v>835</v>
      </c>
    </row>
    <row r="483" spans="1:7" x14ac:dyDescent="0.25">
      <c r="A483" s="3" t="s">
        <v>136</v>
      </c>
      <c r="B483" s="3" t="s">
        <v>136</v>
      </c>
      <c r="C483" s="3" t="s">
        <v>136</v>
      </c>
      <c r="D483" s="3"/>
      <c r="E483" s="155">
        <v>6101011</v>
      </c>
      <c r="F483" s="58">
        <v>6101011</v>
      </c>
      <c r="G483" s="58" t="s">
        <v>1139</v>
      </c>
    </row>
    <row r="484" spans="1:7" x14ac:dyDescent="0.25">
      <c r="A484" s="3" t="s">
        <v>136</v>
      </c>
      <c r="B484" s="3" t="s">
        <v>136</v>
      </c>
      <c r="C484" s="3" t="s">
        <v>136</v>
      </c>
      <c r="D484" s="3"/>
      <c r="E484" s="76">
        <v>6101013</v>
      </c>
      <c r="F484" s="58">
        <v>6101013</v>
      </c>
      <c r="G484" s="58" t="s">
        <v>837</v>
      </c>
    </row>
    <row r="485" spans="1:7" x14ac:dyDescent="0.25">
      <c r="A485" s="3" t="s">
        <v>136</v>
      </c>
      <c r="B485" s="3" t="s">
        <v>136</v>
      </c>
      <c r="C485" s="3" t="s">
        <v>136</v>
      </c>
      <c r="D485" s="3"/>
      <c r="E485" s="76">
        <v>6101014</v>
      </c>
      <c r="F485" s="58">
        <v>6101014</v>
      </c>
      <c r="G485" s="58" t="s">
        <v>838</v>
      </c>
    </row>
    <row r="486" spans="1:7" x14ac:dyDescent="0.25">
      <c r="A486" s="3" t="s">
        <v>136</v>
      </c>
      <c r="B486" s="3" t="s">
        <v>136</v>
      </c>
      <c r="C486" s="3" t="s">
        <v>136</v>
      </c>
      <c r="D486" s="3"/>
      <c r="E486" s="73">
        <v>9999999</v>
      </c>
      <c r="F486" s="58">
        <v>6101016</v>
      </c>
      <c r="G486" s="58" t="s">
        <v>1140</v>
      </c>
    </row>
    <row r="487" spans="1:7" x14ac:dyDescent="0.25">
      <c r="A487" s="3" t="s">
        <v>136</v>
      </c>
      <c r="B487" s="3" t="s">
        <v>136</v>
      </c>
      <c r="C487" s="3" t="s">
        <v>136</v>
      </c>
      <c r="D487" s="3"/>
      <c r="E487" s="163">
        <v>6101011</v>
      </c>
      <c r="F487" s="58">
        <v>6101064</v>
      </c>
      <c r="G487" s="58" t="s">
        <v>1141</v>
      </c>
    </row>
    <row r="488" spans="1:7" x14ac:dyDescent="0.25">
      <c r="A488" s="177">
        <v>0</v>
      </c>
      <c r="B488" s="3">
        <v>0</v>
      </c>
      <c r="C488" s="3">
        <v>0</v>
      </c>
      <c r="D488" s="3"/>
      <c r="E488" s="70">
        <v>6102000</v>
      </c>
      <c r="F488" s="82">
        <v>6102</v>
      </c>
      <c r="G488" s="82" t="s">
        <v>1142</v>
      </c>
    </row>
    <row r="489" spans="1:7" x14ac:dyDescent="0.25">
      <c r="A489" s="3" t="s">
        <v>1</v>
      </c>
      <c r="B489" s="3" t="s">
        <v>155</v>
      </c>
      <c r="C489" s="3" t="s">
        <v>321</v>
      </c>
      <c r="D489" s="3"/>
      <c r="E489" s="165">
        <v>6102011</v>
      </c>
      <c r="F489" s="58">
        <v>6102001</v>
      </c>
      <c r="G489" s="58" t="s">
        <v>1143</v>
      </c>
    </row>
    <row r="490" spans="1:7" x14ac:dyDescent="0.25">
      <c r="A490" s="3" t="s">
        <v>1</v>
      </c>
      <c r="B490" s="3" t="s">
        <v>155</v>
      </c>
      <c r="C490" s="3" t="s">
        <v>321</v>
      </c>
      <c r="D490" s="3"/>
      <c r="E490" s="118">
        <v>6102002</v>
      </c>
      <c r="F490" s="58">
        <v>6102002</v>
      </c>
      <c r="G490" s="58" t="s">
        <v>841</v>
      </c>
    </row>
    <row r="491" spans="1:7" x14ac:dyDescent="0.25">
      <c r="A491" s="3" t="s">
        <v>1</v>
      </c>
      <c r="B491" s="3" t="s">
        <v>160</v>
      </c>
      <c r="C491" s="3" t="s">
        <v>321</v>
      </c>
      <c r="D491" s="3"/>
      <c r="E491" s="118">
        <v>6102003</v>
      </c>
      <c r="F491" s="58">
        <v>6102003</v>
      </c>
      <c r="G491" s="58" t="s">
        <v>842</v>
      </c>
    </row>
    <row r="492" spans="1:7" x14ac:dyDescent="0.25">
      <c r="A492" s="3" t="s">
        <v>1</v>
      </c>
      <c r="B492" s="3" t="s">
        <v>155</v>
      </c>
      <c r="C492" s="3" t="s">
        <v>321</v>
      </c>
      <c r="D492" s="3"/>
      <c r="E492" s="165">
        <v>6102011</v>
      </c>
      <c r="F492" s="58">
        <v>6102008</v>
      </c>
      <c r="G492" s="58" t="s">
        <v>1144</v>
      </c>
    </row>
    <row r="493" spans="1:7" x14ac:dyDescent="0.25">
      <c r="A493" s="177">
        <v>0</v>
      </c>
      <c r="B493" s="3">
        <v>0</v>
      </c>
      <c r="C493" s="3">
        <v>0</v>
      </c>
      <c r="D493" s="3"/>
      <c r="E493" s="70">
        <v>6200000</v>
      </c>
      <c r="F493" s="82">
        <v>62</v>
      </c>
      <c r="G493" s="82" t="s">
        <v>844</v>
      </c>
    </row>
    <row r="494" spans="1:7" x14ac:dyDescent="0.25">
      <c r="A494" s="177">
        <v>0</v>
      </c>
      <c r="B494" s="3">
        <v>0</v>
      </c>
      <c r="C494" s="3">
        <v>0</v>
      </c>
      <c r="D494" s="3"/>
      <c r="E494" s="70">
        <v>6201000</v>
      </c>
      <c r="F494" s="82">
        <v>6201</v>
      </c>
      <c r="G494" s="82" t="s">
        <v>845</v>
      </c>
    </row>
    <row r="495" spans="1:7" x14ac:dyDescent="0.25">
      <c r="A495" s="3" t="s">
        <v>4</v>
      </c>
      <c r="B495" s="3" t="s">
        <v>128</v>
      </c>
      <c r="C495" s="3" t="s">
        <v>128</v>
      </c>
      <c r="D495" s="3"/>
      <c r="E495" s="76">
        <v>6201002</v>
      </c>
      <c r="F495" s="58">
        <v>6201002</v>
      </c>
      <c r="G495" s="58" t="s">
        <v>846</v>
      </c>
    </row>
    <row r="496" spans="1:7" x14ac:dyDescent="0.25">
      <c r="A496" s="3" t="s">
        <v>4</v>
      </c>
      <c r="B496" s="3" t="s">
        <v>128</v>
      </c>
      <c r="C496" s="3" t="s">
        <v>128</v>
      </c>
      <c r="D496" s="3"/>
      <c r="E496" s="76">
        <v>6201003</v>
      </c>
      <c r="F496" s="58">
        <v>6201003</v>
      </c>
      <c r="G496" s="58" t="s">
        <v>847</v>
      </c>
    </row>
    <row r="497" spans="1:7" x14ac:dyDescent="0.25">
      <c r="A497" s="3" t="s">
        <v>1</v>
      </c>
      <c r="B497" s="3" t="s">
        <v>160</v>
      </c>
      <c r="C497" s="3" t="s">
        <v>321</v>
      </c>
      <c r="D497" s="3"/>
      <c r="E497" s="76">
        <v>6201005</v>
      </c>
      <c r="F497" s="58">
        <v>6201005</v>
      </c>
      <c r="G497" s="58" t="s">
        <v>1145</v>
      </c>
    </row>
    <row r="498" spans="1:7" x14ac:dyDescent="0.25">
      <c r="A498" s="3" t="s">
        <v>1</v>
      </c>
      <c r="B498" s="3" t="s">
        <v>160</v>
      </c>
      <c r="C498" s="3" t="s">
        <v>321</v>
      </c>
      <c r="D498" s="3"/>
      <c r="E498" s="77">
        <v>6201006</v>
      </c>
      <c r="F498" s="58">
        <v>6201006</v>
      </c>
      <c r="G498" s="58" t="s">
        <v>848</v>
      </c>
    </row>
    <row r="499" spans="1:7" x14ac:dyDescent="0.25">
      <c r="A499" s="3" t="s">
        <v>4</v>
      </c>
      <c r="B499" s="3" t="s">
        <v>128</v>
      </c>
      <c r="C499" s="3" t="s">
        <v>128</v>
      </c>
      <c r="D499" s="3"/>
      <c r="E499" s="77">
        <v>6201008</v>
      </c>
      <c r="F499" s="58">
        <v>6201008</v>
      </c>
      <c r="G499" s="58" t="s">
        <v>261</v>
      </c>
    </row>
    <row r="500" spans="1:7" x14ac:dyDescent="0.25">
      <c r="A500" s="177">
        <v>0</v>
      </c>
      <c r="B500" s="3">
        <v>0</v>
      </c>
      <c r="C500" s="3">
        <v>0</v>
      </c>
      <c r="D500" s="3"/>
      <c r="E500" s="70">
        <v>6202000</v>
      </c>
      <c r="F500" s="82">
        <v>6202</v>
      </c>
      <c r="G500" s="82" t="s">
        <v>851</v>
      </c>
    </row>
    <row r="501" spans="1:7" x14ac:dyDescent="0.25">
      <c r="A501" s="3" t="s">
        <v>4</v>
      </c>
      <c r="B501" s="3" t="s">
        <v>128</v>
      </c>
      <c r="C501" s="3" t="s">
        <v>128</v>
      </c>
      <c r="D501" s="3"/>
      <c r="E501" s="76">
        <v>6202003</v>
      </c>
      <c r="F501" s="58">
        <v>6202003</v>
      </c>
      <c r="G501" s="58" t="s">
        <v>852</v>
      </c>
    </row>
    <row r="502" spans="1:7" x14ac:dyDescent="0.25">
      <c r="A502" s="3" t="s">
        <v>4</v>
      </c>
      <c r="B502" s="3" t="s">
        <v>128</v>
      </c>
      <c r="C502" s="3" t="s">
        <v>128</v>
      </c>
      <c r="D502" s="3"/>
      <c r="E502" s="76">
        <v>6202004</v>
      </c>
      <c r="F502" s="58">
        <v>6202004</v>
      </c>
      <c r="G502" s="58" t="s">
        <v>853</v>
      </c>
    </row>
    <row r="503" spans="1:7" x14ac:dyDescent="0.25">
      <c r="A503" s="3" t="s">
        <v>4</v>
      </c>
      <c r="B503" s="3" t="s">
        <v>128</v>
      </c>
      <c r="C503" s="3" t="s">
        <v>128</v>
      </c>
      <c r="D503" s="3"/>
      <c r="E503" s="155">
        <v>6202006</v>
      </c>
      <c r="F503" s="58">
        <v>6202006</v>
      </c>
      <c r="G503" s="58" t="s">
        <v>1146</v>
      </c>
    </row>
    <row r="504" spans="1:7" x14ac:dyDescent="0.25">
      <c r="A504" s="3" t="s">
        <v>4</v>
      </c>
      <c r="B504" s="3" t="s">
        <v>128</v>
      </c>
      <c r="C504" s="3" t="s">
        <v>128</v>
      </c>
      <c r="D504" s="3"/>
      <c r="E504" s="80">
        <v>6202006</v>
      </c>
      <c r="F504" s="58">
        <v>6202013</v>
      </c>
      <c r="G504" s="58" t="s">
        <v>1147</v>
      </c>
    </row>
    <row r="505" spans="1:7" x14ac:dyDescent="0.25">
      <c r="A505" s="177">
        <v>0</v>
      </c>
      <c r="B505" s="3">
        <v>0</v>
      </c>
      <c r="C505" s="3">
        <v>0</v>
      </c>
      <c r="D505" s="3"/>
      <c r="E505" s="70">
        <v>6203000</v>
      </c>
      <c r="F505" s="82">
        <v>6203</v>
      </c>
      <c r="G505" s="82" t="s">
        <v>446</v>
      </c>
    </row>
    <row r="506" spans="1:7" x14ac:dyDescent="0.25">
      <c r="A506" s="3" t="s">
        <v>136</v>
      </c>
      <c r="B506" s="3" t="s">
        <v>136</v>
      </c>
      <c r="C506" s="3" t="s">
        <v>136</v>
      </c>
      <c r="D506" s="3"/>
      <c r="E506" s="76">
        <v>6203001</v>
      </c>
      <c r="F506" s="58">
        <v>6203001</v>
      </c>
      <c r="G506" s="58" t="s">
        <v>446</v>
      </c>
    </row>
    <row r="507" spans="1:7" x14ac:dyDescent="0.25">
      <c r="A507" s="177">
        <v>0</v>
      </c>
      <c r="B507" s="3">
        <v>0</v>
      </c>
      <c r="C507" s="3">
        <v>0</v>
      </c>
      <c r="D507" s="3"/>
      <c r="E507" s="70">
        <v>6300000</v>
      </c>
      <c r="F507" s="82">
        <v>63</v>
      </c>
      <c r="G507" s="82" t="s">
        <v>855</v>
      </c>
    </row>
    <row r="508" spans="1:7" x14ac:dyDescent="0.25">
      <c r="A508" s="177">
        <v>0</v>
      </c>
      <c r="B508" s="3">
        <v>0</v>
      </c>
      <c r="C508" s="3">
        <v>0</v>
      </c>
      <c r="D508" s="3"/>
      <c r="E508" s="70">
        <v>6301000</v>
      </c>
      <c r="F508" s="82">
        <v>6301</v>
      </c>
      <c r="G508" s="82" t="s">
        <v>856</v>
      </c>
    </row>
    <row r="509" spans="1:7" x14ac:dyDescent="0.25">
      <c r="A509" s="3" t="s">
        <v>1</v>
      </c>
      <c r="B509" s="3" t="s">
        <v>2</v>
      </c>
      <c r="C509" s="3" t="s">
        <v>321</v>
      </c>
      <c r="D509" s="3"/>
      <c r="E509" s="76">
        <v>6301001</v>
      </c>
      <c r="F509" s="58">
        <v>6301001</v>
      </c>
      <c r="G509" s="58" t="s">
        <v>857</v>
      </c>
    </row>
    <row r="510" spans="1:7" x14ac:dyDescent="0.25">
      <c r="A510" s="3" t="s">
        <v>1</v>
      </c>
      <c r="B510" s="3" t="s">
        <v>2</v>
      </c>
      <c r="C510" s="3" t="s">
        <v>321</v>
      </c>
      <c r="D510" s="3"/>
      <c r="E510" s="73">
        <v>9999999</v>
      </c>
      <c r="F510" s="56">
        <v>6301004</v>
      </c>
      <c r="G510" s="56" t="s">
        <v>1148</v>
      </c>
    </row>
    <row r="511" spans="1:7" x14ac:dyDescent="0.25">
      <c r="A511" s="3" t="s">
        <v>1</v>
      </c>
      <c r="B511" s="3" t="s">
        <v>2</v>
      </c>
      <c r="C511" s="3" t="s">
        <v>321</v>
      </c>
      <c r="D511" s="3"/>
      <c r="E511" s="155">
        <v>6301006</v>
      </c>
      <c r="F511" s="58">
        <v>6301006</v>
      </c>
      <c r="G511" s="56" t="s">
        <v>1149</v>
      </c>
    </row>
    <row r="512" spans="1:7" x14ac:dyDescent="0.25">
      <c r="A512" s="3" t="s">
        <v>1</v>
      </c>
      <c r="B512" s="3" t="s">
        <v>2</v>
      </c>
      <c r="C512" s="3" t="s">
        <v>321</v>
      </c>
      <c r="D512" s="3"/>
      <c r="E512" s="76">
        <v>6301007</v>
      </c>
      <c r="F512" s="58">
        <v>6301007</v>
      </c>
      <c r="G512" s="56" t="s">
        <v>1150</v>
      </c>
    </row>
    <row r="513" spans="1:7" x14ac:dyDescent="0.25">
      <c r="A513" s="3" t="s">
        <v>1</v>
      </c>
      <c r="B513" s="3" t="s">
        <v>2</v>
      </c>
      <c r="C513" s="3" t="s">
        <v>321</v>
      </c>
      <c r="D513" s="3"/>
      <c r="E513" s="76">
        <v>6301010</v>
      </c>
      <c r="F513" s="58">
        <v>6301010</v>
      </c>
      <c r="G513" s="58" t="s">
        <v>862</v>
      </c>
    </row>
    <row r="514" spans="1:7" x14ac:dyDescent="0.25">
      <c r="A514" s="3" t="s">
        <v>1</v>
      </c>
      <c r="B514" s="3" t="s">
        <v>2</v>
      </c>
      <c r="C514" s="3" t="s">
        <v>321</v>
      </c>
      <c r="D514" s="3"/>
      <c r="E514" s="76">
        <v>6301011</v>
      </c>
      <c r="F514" s="58">
        <v>6301011</v>
      </c>
      <c r="G514" s="58" t="s">
        <v>863</v>
      </c>
    </row>
    <row r="515" spans="1:7" x14ac:dyDescent="0.25">
      <c r="A515" s="3" t="s">
        <v>1</v>
      </c>
      <c r="B515" s="3" t="s">
        <v>2</v>
      </c>
      <c r="C515" s="3" t="s">
        <v>321</v>
      </c>
      <c r="D515" s="3"/>
      <c r="E515" s="78">
        <v>6301006</v>
      </c>
      <c r="F515" s="56">
        <v>6301013</v>
      </c>
      <c r="G515" s="56" t="s">
        <v>1151</v>
      </c>
    </row>
    <row r="516" spans="1:7" x14ac:dyDescent="0.25">
      <c r="A516" s="3" t="s">
        <v>1</v>
      </c>
      <c r="B516" s="3" t="s">
        <v>2</v>
      </c>
      <c r="C516" s="3" t="s">
        <v>321</v>
      </c>
      <c r="D516" s="3"/>
      <c r="E516" s="76">
        <v>6301014</v>
      </c>
      <c r="F516" s="58">
        <v>6301014</v>
      </c>
      <c r="G516" s="58" t="s">
        <v>864</v>
      </c>
    </row>
    <row r="517" spans="1:7" x14ac:dyDescent="0.25">
      <c r="A517" s="3" t="s">
        <v>1</v>
      </c>
      <c r="B517" s="3" t="s">
        <v>2</v>
      </c>
      <c r="C517" s="3" t="s">
        <v>321</v>
      </c>
      <c r="D517" s="3"/>
      <c r="E517" s="76">
        <v>6301015</v>
      </c>
      <c r="F517" s="58">
        <v>6301015</v>
      </c>
      <c r="G517" s="58" t="s">
        <v>865</v>
      </c>
    </row>
    <row r="518" spans="1:7" x14ac:dyDescent="0.25">
      <c r="A518" s="3" t="s">
        <v>1</v>
      </c>
      <c r="B518" s="3" t="s">
        <v>2</v>
      </c>
      <c r="C518" s="3" t="s">
        <v>321</v>
      </c>
      <c r="D518" s="3"/>
      <c r="E518" s="76">
        <v>6301016</v>
      </c>
      <c r="F518" s="58">
        <v>6301016</v>
      </c>
      <c r="G518" s="58" t="s">
        <v>866</v>
      </c>
    </row>
    <row r="519" spans="1:7" x14ac:dyDescent="0.25">
      <c r="A519" s="3" t="s">
        <v>1</v>
      </c>
      <c r="B519" s="3" t="s">
        <v>2</v>
      </c>
      <c r="C519" s="3" t="s">
        <v>321</v>
      </c>
      <c r="D519" s="3"/>
      <c r="E519" s="76">
        <v>6301017</v>
      </c>
      <c r="F519" s="58">
        <v>6301017</v>
      </c>
      <c r="G519" s="58" t="s">
        <v>867</v>
      </c>
    </row>
    <row r="520" spans="1:7" x14ac:dyDescent="0.25">
      <c r="A520" s="3" t="s">
        <v>1</v>
      </c>
      <c r="B520" s="3" t="s">
        <v>2</v>
      </c>
      <c r="C520" s="3" t="s">
        <v>321</v>
      </c>
      <c r="D520" s="3"/>
      <c r="E520" s="76">
        <v>6301020</v>
      </c>
      <c r="F520" s="58">
        <v>6301020</v>
      </c>
      <c r="G520" s="58" t="s">
        <v>868</v>
      </c>
    </row>
    <row r="521" spans="1:7" x14ac:dyDescent="0.25">
      <c r="A521" s="177">
        <v>0</v>
      </c>
      <c r="B521" s="3">
        <v>0</v>
      </c>
      <c r="C521" s="3">
        <v>0</v>
      </c>
      <c r="D521" s="3"/>
      <c r="E521" s="70">
        <v>7000000</v>
      </c>
      <c r="F521" s="153">
        <v>7</v>
      </c>
      <c r="G521" s="152" t="s">
        <v>869</v>
      </c>
    </row>
    <row r="522" spans="1:7" x14ac:dyDescent="0.25">
      <c r="A522" s="177">
        <v>0</v>
      </c>
      <c r="B522" s="3">
        <v>0</v>
      </c>
      <c r="C522" s="3">
        <v>0</v>
      </c>
      <c r="D522" s="3"/>
      <c r="E522" s="70">
        <v>7100000</v>
      </c>
      <c r="F522" s="154">
        <v>71</v>
      </c>
      <c r="G522" s="82" t="s">
        <v>870</v>
      </c>
    </row>
    <row r="523" spans="1:7" x14ac:dyDescent="0.25">
      <c r="A523" s="177">
        <v>0</v>
      </c>
      <c r="B523" s="3">
        <v>0</v>
      </c>
      <c r="C523" s="3">
        <v>0</v>
      </c>
      <c r="D523" s="3"/>
      <c r="E523" s="70">
        <v>7101000</v>
      </c>
      <c r="F523" s="154">
        <v>7101</v>
      </c>
      <c r="G523" s="82" t="s">
        <v>870</v>
      </c>
    </row>
    <row r="524" spans="1:7" x14ac:dyDescent="0.25">
      <c r="A524" s="3" t="s">
        <v>4</v>
      </c>
      <c r="B524" s="3" t="s">
        <v>128</v>
      </c>
      <c r="C524" s="3" t="s">
        <v>128</v>
      </c>
      <c r="D524" s="3"/>
      <c r="E524" s="76">
        <v>7101001</v>
      </c>
      <c r="F524" s="58">
        <v>7101001</v>
      </c>
      <c r="G524" s="58" t="s">
        <v>871</v>
      </c>
    </row>
    <row r="525" spans="1:7" x14ac:dyDescent="0.25">
      <c r="A525" s="3" t="s">
        <v>4</v>
      </c>
      <c r="B525" s="3" t="s">
        <v>128</v>
      </c>
      <c r="C525" s="3" t="s">
        <v>128</v>
      </c>
      <c r="D525" s="3"/>
      <c r="E525" s="73">
        <v>9999999</v>
      </c>
      <c r="F525" s="58">
        <v>7101004</v>
      </c>
      <c r="G525" s="58" t="s">
        <v>1152</v>
      </c>
    </row>
    <row r="526" spans="1:7" x14ac:dyDescent="0.25">
      <c r="A526" s="3" t="s">
        <v>4</v>
      </c>
      <c r="B526" s="3" t="s">
        <v>128</v>
      </c>
      <c r="C526" s="3" t="s">
        <v>128</v>
      </c>
      <c r="D526" s="3"/>
      <c r="E526" s="76">
        <v>7101005</v>
      </c>
      <c r="F526" s="58">
        <v>7101005</v>
      </c>
      <c r="G526" s="58" t="s">
        <v>1153</v>
      </c>
    </row>
    <row r="527" spans="1:7" x14ac:dyDescent="0.25">
      <c r="A527" s="3" t="s">
        <v>4</v>
      </c>
      <c r="B527" s="3" t="s">
        <v>128</v>
      </c>
      <c r="C527" s="3" t="s">
        <v>128</v>
      </c>
      <c r="D527" s="3"/>
      <c r="E527" s="73">
        <v>9999999</v>
      </c>
      <c r="F527" s="58">
        <v>7101008</v>
      </c>
      <c r="G527" s="58" t="s">
        <v>1154</v>
      </c>
    </row>
    <row r="528" spans="1:7" x14ac:dyDescent="0.25">
      <c r="A528" s="3" t="s">
        <v>4</v>
      </c>
      <c r="B528" s="3" t="s">
        <v>128</v>
      </c>
      <c r="C528" s="3" t="s">
        <v>128</v>
      </c>
      <c r="D528" s="3"/>
      <c r="E528" s="76">
        <v>7101009</v>
      </c>
      <c r="F528" s="58">
        <v>7101009</v>
      </c>
      <c r="G528" s="58" t="s">
        <v>278</v>
      </c>
    </row>
    <row r="529" spans="1:7" x14ac:dyDescent="0.25">
      <c r="A529" s="3" t="s">
        <v>4</v>
      </c>
      <c r="B529" s="3" t="s">
        <v>128</v>
      </c>
      <c r="C529" s="3" t="s">
        <v>128</v>
      </c>
      <c r="D529" s="3"/>
      <c r="E529" s="76">
        <v>7101010</v>
      </c>
      <c r="F529" s="58">
        <v>7101010</v>
      </c>
      <c r="G529" s="58" t="s">
        <v>420</v>
      </c>
    </row>
    <row r="530" spans="1:7" x14ac:dyDescent="0.25">
      <c r="A530" s="3" t="s">
        <v>4</v>
      </c>
      <c r="B530" s="3" t="s">
        <v>128</v>
      </c>
      <c r="C530" s="3" t="s">
        <v>128</v>
      </c>
      <c r="D530" s="3"/>
      <c r="E530" s="76">
        <v>7101014</v>
      </c>
      <c r="F530" s="58">
        <v>7101014</v>
      </c>
      <c r="G530" s="58" t="s">
        <v>872</v>
      </c>
    </row>
    <row r="531" spans="1:7" x14ac:dyDescent="0.25">
      <c r="A531" s="3" t="s">
        <v>4</v>
      </c>
      <c r="B531" s="3" t="s">
        <v>128</v>
      </c>
      <c r="C531" s="3" t="s">
        <v>128</v>
      </c>
      <c r="D531" s="3"/>
      <c r="E531" s="73">
        <v>9999999</v>
      </c>
      <c r="F531" s="58">
        <v>7101018</v>
      </c>
      <c r="G531" s="58" t="s">
        <v>1155</v>
      </c>
    </row>
    <row r="532" spans="1:7" x14ac:dyDescent="0.25">
      <c r="A532" s="3" t="s">
        <v>136</v>
      </c>
      <c r="B532" s="3" t="s">
        <v>136</v>
      </c>
      <c r="C532" s="3" t="s">
        <v>136</v>
      </c>
      <c r="D532" s="3"/>
      <c r="E532" s="73">
        <v>9999999</v>
      </c>
      <c r="F532" s="58">
        <v>7101034</v>
      </c>
      <c r="G532" s="58" t="s">
        <v>1156</v>
      </c>
    </row>
    <row r="533" spans="1:7" x14ac:dyDescent="0.25">
      <c r="A533" s="3" t="s">
        <v>4</v>
      </c>
      <c r="B533" s="3" t="s">
        <v>128</v>
      </c>
      <c r="C533" s="3" t="s">
        <v>128</v>
      </c>
      <c r="D533" s="3"/>
      <c r="E533" s="76">
        <v>7101036</v>
      </c>
      <c r="F533" s="58">
        <v>7101036</v>
      </c>
      <c r="G533" s="58" t="s">
        <v>873</v>
      </c>
    </row>
    <row r="534" spans="1:7" x14ac:dyDescent="0.25">
      <c r="A534" s="3" t="s">
        <v>4</v>
      </c>
      <c r="B534" s="3" t="s">
        <v>128</v>
      </c>
      <c r="C534" s="3" t="s">
        <v>128</v>
      </c>
      <c r="D534" s="3"/>
      <c r="E534" s="73">
        <v>9999999</v>
      </c>
      <c r="F534" s="58">
        <v>7101038</v>
      </c>
      <c r="G534" s="58" t="s">
        <v>1157</v>
      </c>
    </row>
    <row r="535" spans="1:7" x14ac:dyDescent="0.25">
      <c r="A535" s="3" t="s">
        <v>4</v>
      </c>
      <c r="B535" s="3" t="s">
        <v>128</v>
      </c>
      <c r="C535" s="3" t="s">
        <v>128</v>
      </c>
      <c r="D535" s="3"/>
      <c r="E535" s="73">
        <v>9999999</v>
      </c>
      <c r="F535" s="58">
        <v>7101051</v>
      </c>
      <c r="G535" s="58" t="s">
        <v>1158</v>
      </c>
    </row>
    <row r="536" spans="1:7" x14ac:dyDescent="0.25">
      <c r="A536" s="3" t="s">
        <v>4</v>
      </c>
      <c r="B536" s="3" t="s">
        <v>128</v>
      </c>
      <c r="C536" s="3" t="s">
        <v>128</v>
      </c>
      <c r="D536" s="3"/>
      <c r="E536" s="76">
        <v>7101076</v>
      </c>
      <c r="F536" s="58">
        <v>7101076</v>
      </c>
      <c r="G536" s="58" t="s">
        <v>874</v>
      </c>
    </row>
    <row r="537" spans="1:7" x14ac:dyDescent="0.25">
      <c r="A537" s="3" t="s">
        <v>4</v>
      </c>
      <c r="B537" s="3" t="s">
        <v>128</v>
      </c>
      <c r="C537" s="3" t="s">
        <v>128</v>
      </c>
      <c r="D537" s="3"/>
      <c r="E537" s="76">
        <v>7101090</v>
      </c>
      <c r="F537" s="58">
        <v>7101090</v>
      </c>
      <c r="G537" s="58" t="s">
        <v>875</v>
      </c>
    </row>
    <row r="538" spans="1:7" x14ac:dyDescent="0.25">
      <c r="A538" s="177">
        <v>0</v>
      </c>
      <c r="B538" s="3">
        <v>0</v>
      </c>
      <c r="C538" s="3">
        <v>0</v>
      </c>
      <c r="D538" s="3"/>
      <c r="E538" s="70">
        <v>7200000</v>
      </c>
      <c r="F538" s="82">
        <v>72</v>
      </c>
      <c r="G538" s="82" t="s">
        <v>1159</v>
      </c>
    </row>
    <row r="539" spans="1:7" x14ac:dyDescent="0.25">
      <c r="A539" s="177">
        <v>0</v>
      </c>
      <c r="B539" s="3">
        <v>0</v>
      </c>
      <c r="C539" s="3">
        <v>0</v>
      </c>
      <c r="D539" s="3"/>
      <c r="E539" s="70">
        <v>7201000</v>
      </c>
      <c r="F539" s="82">
        <v>7201</v>
      </c>
      <c r="G539" s="82" t="s">
        <v>877</v>
      </c>
    </row>
    <row r="540" spans="1:7" x14ac:dyDescent="0.25">
      <c r="A540" s="3" t="s">
        <v>4</v>
      </c>
      <c r="B540" s="3" t="s">
        <v>128</v>
      </c>
      <c r="C540" s="3" t="s">
        <v>128</v>
      </c>
      <c r="D540" s="3"/>
      <c r="E540" s="76">
        <v>7201001</v>
      </c>
      <c r="F540" s="58">
        <v>7201001</v>
      </c>
      <c r="G540" s="58" t="s">
        <v>878</v>
      </c>
    </row>
    <row r="541" spans="1:7" x14ac:dyDescent="0.25">
      <c r="A541" s="3" t="s">
        <v>4</v>
      </c>
      <c r="B541" s="3" t="s">
        <v>128</v>
      </c>
      <c r="C541" s="3" t="s">
        <v>128</v>
      </c>
      <c r="D541" s="3"/>
      <c r="E541" s="76">
        <v>7201003</v>
      </c>
      <c r="F541" s="58">
        <v>7201003</v>
      </c>
      <c r="G541" s="58" t="s">
        <v>880</v>
      </c>
    </row>
    <row r="542" spans="1:7" x14ac:dyDescent="0.25">
      <c r="A542" s="3" t="s">
        <v>4</v>
      </c>
      <c r="B542" s="3" t="s">
        <v>128</v>
      </c>
      <c r="C542" s="3" t="s">
        <v>128</v>
      </c>
      <c r="D542" s="3"/>
      <c r="E542" s="76">
        <v>7201006</v>
      </c>
      <c r="F542" s="58">
        <v>7201006</v>
      </c>
      <c r="G542" s="58" t="s">
        <v>881</v>
      </c>
    </row>
    <row r="543" spans="1:7" x14ac:dyDescent="0.25">
      <c r="A543" s="3" t="s">
        <v>1</v>
      </c>
      <c r="B543" s="3" t="s">
        <v>160</v>
      </c>
      <c r="C543" s="3" t="s">
        <v>321</v>
      </c>
      <c r="D543" s="3"/>
      <c r="E543" s="73">
        <v>7201002</v>
      </c>
      <c r="F543" s="58">
        <v>7201008</v>
      </c>
      <c r="G543" s="56" t="s">
        <v>1160</v>
      </c>
    </row>
    <row r="544" spans="1:7" x14ac:dyDescent="0.25">
      <c r="A544" s="3" t="s">
        <v>1</v>
      </c>
      <c r="B544" s="3" t="s">
        <v>155</v>
      </c>
      <c r="C544" s="3" t="s">
        <v>321</v>
      </c>
      <c r="D544" s="3"/>
      <c r="E544" s="76">
        <v>7201010</v>
      </c>
      <c r="F544" s="58">
        <v>7201010</v>
      </c>
      <c r="G544" s="58" t="s">
        <v>882</v>
      </c>
    </row>
    <row r="545" spans="1:7" x14ac:dyDescent="0.25">
      <c r="A545" s="3" t="s">
        <v>1</v>
      </c>
      <c r="B545" s="3" t="s">
        <v>155</v>
      </c>
      <c r="C545" s="3" t="s">
        <v>321</v>
      </c>
      <c r="D545" s="3"/>
      <c r="E545" s="76">
        <v>7201019</v>
      </c>
      <c r="F545" s="58">
        <v>7201019</v>
      </c>
      <c r="G545" s="58" t="s">
        <v>884</v>
      </c>
    </row>
    <row r="546" spans="1:7" x14ac:dyDescent="0.25">
      <c r="A546" s="3" t="s">
        <v>4</v>
      </c>
      <c r="B546" s="3" t="s">
        <v>2</v>
      </c>
      <c r="C546" s="3" t="s">
        <v>321</v>
      </c>
      <c r="D546" s="3"/>
      <c r="E546" s="159">
        <v>7201020</v>
      </c>
      <c r="F546" s="58">
        <v>7201020</v>
      </c>
      <c r="G546" s="58" t="s">
        <v>1161</v>
      </c>
    </row>
    <row r="547" spans="1:7" x14ac:dyDescent="0.25">
      <c r="A547" s="3" t="s">
        <v>1</v>
      </c>
      <c r="B547" s="3" t="s">
        <v>160</v>
      </c>
      <c r="C547" s="3" t="s">
        <v>321</v>
      </c>
      <c r="D547" s="3"/>
      <c r="E547" s="76">
        <v>7201023</v>
      </c>
      <c r="F547" s="58">
        <v>7201023</v>
      </c>
      <c r="G547" s="58" t="s">
        <v>886</v>
      </c>
    </row>
    <row r="548" spans="1:7" x14ac:dyDescent="0.25">
      <c r="A548" s="3" t="s">
        <v>4</v>
      </c>
      <c r="B548" s="3" t="s">
        <v>128</v>
      </c>
      <c r="C548" s="3" t="s">
        <v>128</v>
      </c>
      <c r="D548" s="3"/>
      <c r="E548" s="73">
        <v>9999999</v>
      </c>
      <c r="F548" s="58">
        <v>7201051</v>
      </c>
      <c r="G548" s="58" t="s">
        <v>1162</v>
      </c>
    </row>
    <row r="549" spans="1:7" x14ac:dyDescent="0.25">
      <c r="A549" s="3" t="s">
        <v>4</v>
      </c>
      <c r="B549" s="3" t="s">
        <v>128</v>
      </c>
      <c r="C549" s="3" t="s">
        <v>128</v>
      </c>
      <c r="D549" s="3"/>
      <c r="E549" s="76">
        <v>7201052</v>
      </c>
      <c r="F549" s="58">
        <v>7201052</v>
      </c>
      <c r="G549" s="56" t="s">
        <v>1163</v>
      </c>
    </row>
    <row r="550" spans="1:7" x14ac:dyDescent="0.25">
      <c r="A550" s="3" t="s">
        <v>4</v>
      </c>
      <c r="B550" s="3" t="s">
        <v>128</v>
      </c>
      <c r="C550" s="3" t="s">
        <v>128</v>
      </c>
      <c r="D550" s="3"/>
      <c r="E550" s="76">
        <v>7201054</v>
      </c>
      <c r="F550" s="58">
        <v>7201054</v>
      </c>
      <c r="G550" s="58" t="s">
        <v>1164</v>
      </c>
    </row>
    <row r="551" spans="1:7" x14ac:dyDescent="0.25">
      <c r="A551" s="3" t="s">
        <v>136</v>
      </c>
      <c r="B551" s="3" t="s">
        <v>136</v>
      </c>
      <c r="C551" s="3" t="s">
        <v>136</v>
      </c>
      <c r="D551" s="3"/>
      <c r="E551" s="155">
        <v>7201063</v>
      </c>
      <c r="F551" s="58">
        <v>7201063</v>
      </c>
      <c r="G551" s="56" t="s">
        <v>1165</v>
      </c>
    </row>
    <row r="552" spans="1:7" x14ac:dyDescent="0.25">
      <c r="A552" s="3" t="s">
        <v>4</v>
      </c>
      <c r="B552" s="3" t="s">
        <v>128</v>
      </c>
      <c r="C552" s="3" t="s">
        <v>128</v>
      </c>
      <c r="D552" s="3"/>
      <c r="E552" s="73">
        <v>9999999</v>
      </c>
      <c r="F552" s="58">
        <v>7201066</v>
      </c>
      <c r="G552" s="58" t="s">
        <v>1166</v>
      </c>
    </row>
    <row r="553" spans="1:7" x14ac:dyDescent="0.25">
      <c r="A553" s="3" t="s">
        <v>4</v>
      </c>
      <c r="B553" s="3" t="s">
        <v>128</v>
      </c>
      <c r="C553" s="3" t="s">
        <v>128</v>
      </c>
      <c r="D553" s="3"/>
      <c r="E553" s="76">
        <v>7201068</v>
      </c>
      <c r="F553" s="58">
        <v>7201068</v>
      </c>
      <c r="G553" s="58" t="s">
        <v>890</v>
      </c>
    </row>
    <row r="554" spans="1:7" x14ac:dyDescent="0.25">
      <c r="A554" s="3" t="s">
        <v>1</v>
      </c>
      <c r="B554" s="3" t="s">
        <v>155</v>
      </c>
      <c r="C554" s="3" t="s">
        <v>321</v>
      </c>
      <c r="D554" s="3"/>
      <c r="E554" s="73">
        <v>9999999</v>
      </c>
      <c r="F554" s="58">
        <v>7201069</v>
      </c>
      <c r="G554" s="58" t="s">
        <v>1167</v>
      </c>
    </row>
    <row r="555" spans="1:7" x14ac:dyDescent="0.25">
      <c r="A555" s="3" t="s">
        <v>1</v>
      </c>
      <c r="B555" s="3" t="s">
        <v>160</v>
      </c>
      <c r="C555" s="3" t="s">
        <v>321</v>
      </c>
      <c r="D555" s="3"/>
      <c r="E555" s="73">
        <v>9999999</v>
      </c>
      <c r="F555" s="58">
        <v>7201083</v>
      </c>
      <c r="G555" s="58" t="s">
        <v>1168</v>
      </c>
    </row>
    <row r="556" spans="1:7" x14ac:dyDescent="0.25">
      <c r="A556" s="3" t="s">
        <v>136</v>
      </c>
      <c r="B556" s="3" t="s">
        <v>136</v>
      </c>
      <c r="C556" s="3" t="s">
        <v>136</v>
      </c>
      <c r="D556" s="3"/>
      <c r="E556" s="78">
        <v>7201063</v>
      </c>
      <c r="F556" s="56">
        <v>7201084</v>
      </c>
      <c r="G556" s="56" t="s">
        <v>1169</v>
      </c>
    </row>
    <row r="557" spans="1:7" x14ac:dyDescent="0.25">
      <c r="A557" s="3" t="s">
        <v>1</v>
      </c>
      <c r="B557" s="3" t="s">
        <v>160</v>
      </c>
      <c r="C557" s="3" t="s">
        <v>321</v>
      </c>
      <c r="D557" s="3"/>
      <c r="E557" s="73">
        <v>9999999</v>
      </c>
      <c r="F557" s="56">
        <v>7201085</v>
      </c>
      <c r="G557" s="56" t="s">
        <v>1170</v>
      </c>
    </row>
    <row r="558" spans="1:7" x14ac:dyDescent="0.25">
      <c r="A558" s="3" t="s">
        <v>136</v>
      </c>
      <c r="B558" s="3" t="s">
        <v>136</v>
      </c>
      <c r="C558" s="3" t="s">
        <v>136</v>
      </c>
      <c r="D558" s="3"/>
      <c r="E558" s="78">
        <v>7201063</v>
      </c>
      <c r="F558" s="56">
        <v>7201088</v>
      </c>
      <c r="G558" s="56" t="s">
        <v>1171</v>
      </c>
    </row>
    <row r="559" spans="1:7" x14ac:dyDescent="0.25">
      <c r="A559" s="3" t="s">
        <v>4</v>
      </c>
      <c r="B559" s="3" t="s">
        <v>128</v>
      </c>
      <c r="C559" s="3" t="s">
        <v>128</v>
      </c>
      <c r="D559" s="3"/>
      <c r="E559" s="76">
        <v>7201090</v>
      </c>
      <c r="F559" s="58">
        <v>7201090</v>
      </c>
      <c r="G559" s="58" t="s">
        <v>891</v>
      </c>
    </row>
    <row r="560" spans="1:7" x14ac:dyDescent="0.25">
      <c r="A560" s="3" t="s">
        <v>1</v>
      </c>
      <c r="B560" s="3" t="s">
        <v>155</v>
      </c>
      <c r="C560" s="3" t="s">
        <v>321</v>
      </c>
      <c r="D560" s="3"/>
      <c r="E560" s="73">
        <v>9999999</v>
      </c>
      <c r="F560" s="58">
        <v>7201091</v>
      </c>
      <c r="G560" s="58" t="s">
        <v>1172</v>
      </c>
    </row>
    <row r="561" spans="1:7" x14ac:dyDescent="0.25">
      <c r="A561" s="3" t="s">
        <v>4</v>
      </c>
      <c r="B561" s="3" t="s">
        <v>128</v>
      </c>
      <c r="C561" s="3" t="s">
        <v>128</v>
      </c>
      <c r="D561" s="3"/>
      <c r="E561" s="76">
        <v>7201095</v>
      </c>
      <c r="F561" s="58">
        <v>7201095</v>
      </c>
      <c r="G561" s="58" t="s">
        <v>892</v>
      </c>
    </row>
    <row r="562" spans="1:7" x14ac:dyDescent="0.25">
      <c r="A562" s="3" t="s">
        <v>4</v>
      </c>
      <c r="B562" s="3" t="s">
        <v>2</v>
      </c>
      <c r="C562" s="3" t="s">
        <v>321</v>
      </c>
      <c r="D562" s="3"/>
      <c r="E562" s="157">
        <v>7201020</v>
      </c>
      <c r="F562" s="56">
        <v>7201097</v>
      </c>
      <c r="G562" s="56" t="s">
        <v>1173</v>
      </c>
    </row>
    <row r="563" spans="1:7" x14ac:dyDescent="0.25">
      <c r="A563" s="177">
        <v>0</v>
      </c>
      <c r="B563" s="3">
        <v>0</v>
      </c>
      <c r="C563" s="3">
        <v>0</v>
      </c>
      <c r="D563" s="3"/>
      <c r="E563" s="70">
        <v>7202000</v>
      </c>
      <c r="F563" s="82">
        <v>7202</v>
      </c>
      <c r="G563" s="82" t="s">
        <v>893</v>
      </c>
    </row>
    <row r="564" spans="1:7" x14ac:dyDescent="0.25">
      <c r="A564" s="3" t="s">
        <v>1</v>
      </c>
      <c r="B564" s="3" t="s">
        <v>2</v>
      </c>
      <c r="C564" s="3" t="s">
        <v>321</v>
      </c>
      <c r="D564" s="3"/>
      <c r="E564" s="76">
        <v>7202041</v>
      </c>
      <c r="F564" s="58">
        <v>7202041</v>
      </c>
      <c r="G564" s="58" t="s">
        <v>397</v>
      </c>
    </row>
    <row r="565" spans="1:7" x14ac:dyDescent="0.25">
      <c r="A565" s="177">
        <v>0</v>
      </c>
      <c r="B565" s="3">
        <v>0</v>
      </c>
      <c r="C565" s="3">
        <v>0</v>
      </c>
      <c r="D565" s="3"/>
      <c r="E565" s="70">
        <v>7203000</v>
      </c>
      <c r="F565" s="82">
        <v>7203</v>
      </c>
      <c r="G565" s="82" t="s">
        <v>894</v>
      </c>
    </row>
    <row r="566" spans="1:7" x14ac:dyDescent="0.25">
      <c r="A566" s="3" t="s">
        <v>1</v>
      </c>
      <c r="B566" s="3" t="s">
        <v>155</v>
      </c>
      <c r="C566" s="3" t="s">
        <v>321</v>
      </c>
      <c r="D566" s="3"/>
      <c r="E566" s="80">
        <v>7203001</v>
      </c>
      <c r="F566" s="58">
        <v>7203001</v>
      </c>
      <c r="G566" s="58" t="s">
        <v>895</v>
      </c>
    </row>
    <row r="567" spans="1:7" x14ac:dyDescent="0.25">
      <c r="A567" s="3" t="s">
        <v>1</v>
      </c>
      <c r="B567" s="3" t="s">
        <v>160</v>
      </c>
      <c r="C567" s="3" t="s">
        <v>321</v>
      </c>
      <c r="D567" s="3"/>
      <c r="E567" s="73">
        <v>9999999</v>
      </c>
      <c r="F567" s="58">
        <v>7203002</v>
      </c>
      <c r="G567" s="58" t="s">
        <v>1174</v>
      </c>
    </row>
    <row r="568" spans="1:7" x14ac:dyDescent="0.25">
      <c r="A568" s="3" t="s">
        <v>4</v>
      </c>
      <c r="B568" s="3" t="s">
        <v>128</v>
      </c>
      <c r="C568" s="3" t="s">
        <v>128</v>
      </c>
      <c r="D568" s="3"/>
      <c r="E568" s="76">
        <v>7203003</v>
      </c>
      <c r="F568" s="58">
        <v>7203003</v>
      </c>
      <c r="G568" s="58" t="s">
        <v>896</v>
      </c>
    </row>
    <row r="569" spans="1:7" x14ac:dyDescent="0.25">
      <c r="A569" s="3" t="s">
        <v>1</v>
      </c>
      <c r="B569" s="3" t="s">
        <v>155</v>
      </c>
      <c r="C569" s="3" t="s">
        <v>321</v>
      </c>
      <c r="D569" s="3"/>
      <c r="E569" s="80">
        <v>7203001</v>
      </c>
      <c r="F569" s="58">
        <v>7203004</v>
      </c>
      <c r="G569" s="58" t="s">
        <v>1175</v>
      </c>
    </row>
    <row r="570" spans="1:7" x14ac:dyDescent="0.25">
      <c r="A570" s="3" t="s">
        <v>1</v>
      </c>
      <c r="B570" s="3" t="s">
        <v>160</v>
      </c>
      <c r="C570" s="3" t="s">
        <v>321</v>
      </c>
      <c r="D570" s="3"/>
      <c r="E570" s="73">
        <v>9999999</v>
      </c>
      <c r="F570" s="58">
        <v>7203006</v>
      </c>
      <c r="G570" s="58" t="s">
        <v>1176</v>
      </c>
    </row>
    <row r="571" spans="1:7" x14ac:dyDescent="0.25">
      <c r="A571" s="177">
        <v>0</v>
      </c>
      <c r="B571" s="3">
        <v>0</v>
      </c>
      <c r="C571" s="3">
        <v>0</v>
      </c>
      <c r="D571" s="3"/>
      <c r="E571" s="70">
        <v>8000000</v>
      </c>
      <c r="F571" s="153">
        <v>8</v>
      </c>
      <c r="G571" s="152" t="s">
        <v>407</v>
      </c>
    </row>
    <row r="572" spans="1:7" x14ac:dyDescent="0.25">
      <c r="A572" s="177">
        <v>0</v>
      </c>
      <c r="B572" s="3">
        <v>0</v>
      </c>
      <c r="C572" s="3">
        <v>0</v>
      </c>
      <c r="D572" s="3"/>
      <c r="E572" s="70">
        <v>8100000</v>
      </c>
      <c r="F572" s="82">
        <v>81</v>
      </c>
      <c r="G572" s="82" t="s">
        <v>897</v>
      </c>
    </row>
    <row r="573" spans="1:7" x14ac:dyDescent="0.25">
      <c r="A573" s="177">
        <v>0</v>
      </c>
      <c r="B573" s="3">
        <v>0</v>
      </c>
      <c r="C573" s="3">
        <v>0</v>
      </c>
      <c r="D573" s="3"/>
      <c r="E573" s="70">
        <v>8101000</v>
      </c>
      <c r="F573" s="82">
        <v>8101</v>
      </c>
      <c r="G573" s="82" t="s">
        <v>1177</v>
      </c>
    </row>
    <row r="574" spans="1:7" x14ac:dyDescent="0.25">
      <c r="A574" s="3" t="s">
        <v>4</v>
      </c>
      <c r="B574" s="3" t="s">
        <v>128</v>
      </c>
      <c r="C574" s="3" t="s">
        <v>128</v>
      </c>
      <c r="D574" s="3"/>
      <c r="E574" s="76">
        <v>8101001</v>
      </c>
      <c r="F574" s="58">
        <v>8101001</v>
      </c>
      <c r="G574" s="58" t="s">
        <v>301</v>
      </c>
    </row>
    <row r="575" spans="1:7" x14ac:dyDescent="0.25">
      <c r="A575" s="3" t="s">
        <v>4</v>
      </c>
      <c r="B575" s="3" t="s">
        <v>128</v>
      </c>
      <c r="C575" s="3" t="s">
        <v>128</v>
      </c>
      <c r="D575" s="3"/>
      <c r="E575" s="76">
        <v>8101002</v>
      </c>
      <c r="F575" s="58">
        <v>8101002</v>
      </c>
      <c r="G575" s="58" t="s">
        <v>1178</v>
      </c>
    </row>
    <row r="576" spans="1:7" x14ac:dyDescent="0.25">
      <c r="A576" s="3" t="s">
        <v>4</v>
      </c>
      <c r="B576" s="3" t="s">
        <v>128</v>
      </c>
      <c r="C576" s="3" t="s">
        <v>128</v>
      </c>
      <c r="D576" s="3"/>
      <c r="E576" s="76">
        <v>8101003</v>
      </c>
      <c r="F576" s="58">
        <v>8101003</v>
      </c>
      <c r="G576" s="58" t="s">
        <v>1179</v>
      </c>
    </row>
    <row r="577" spans="1:7" x14ac:dyDescent="0.25">
      <c r="A577" s="3" t="s">
        <v>4</v>
      </c>
      <c r="B577" s="3" t="s">
        <v>128</v>
      </c>
      <c r="C577" s="3" t="s">
        <v>128</v>
      </c>
      <c r="D577" s="3"/>
      <c r="E577" s="76">
        <v>8101004</v>
      </c>
      <c r="F577" s="58">
        <v>8101004</v>
      </c>
      <c r="G577" s="58" t="s">
        <v>1180</v>
      </c>
    </row>
    <row r="578" spans="1:7" x14ac:dyDescent="0.25">
      <c r="A578" s="3" t="s">
        <v>4</v>
      </c>
      <c r="B578" s="3" t="s">
        <v>128</v>
      </c>
      <c r="C578" s="3" t="s">
        <v>128</v>
      </c>
      <c r="D578" s="3"/>
      <c r="E578" s="76">
        <v>8101005</v>
      </c>
      <c r="F578" s="58">
        <v>8101005</v>
      </c>
      <c r="G578" s="58" t="s">
        <v>1181</v>
      </c>
    </row>
    <row r="579" spans="1:7" x14ac:dyDescent="0.25">
      <c r="A579" s="3" t="s">
        <v>4</v>
      </c>
      <c r="B579" s="3" t="s">
        <v>128</v>
      </c>
      <c r="C579" s="3" t="s">
        <v>128</v>
      </c>
      <c r="D579" s="3"/>
      <c r="E579" s="76">
        <v>8101014</v>
      </c>
      <c r="F579" s="56">
        <v>8101014</v>
      </c>
      <c r="G579" s="56" t="s">
        <v>306</v>
      </c>
    </row>
    <row r="580" spans="1:7" x14ac:dyDescent="0.25">
      <c r="A580" s="3" t="s">
        <v>4</v>
      </c>
      <c r="B580" s="3" t="s">
        <v>160</v>
      </c>
      <c r="C580" s="3" t="s">
        <v>321</v>
      </c>
      <c r="D580" s="3"/>
      <c r="E580" s="176">
        <v>8102999</v>
      </c>
      <c r="F580" s="56">
        <v>8101018</v>
      </c>
      <c r="G580" s="56" t="s">
        <v>1182</v>
      </c>
    </row>
    <row r="581" spans="1:7" x14ac:dyDescent="0.25">
      <c r="A581" s="3" t="s">
        <v>4</v>
      </c>
      <c r="B581" s="3" t="s">
        <v>160</v>
      </c>
      <c r="C581" s="3" t="s">
        <v>321</v>
      </c>
      <c r="D581" s="3"/>
      <c r="E581" s="176">
        <v>8102999</v>
      </c>
      <c r="F581" s="56">
        <v>8101024</v>
      </c>
      <c r="G581" s="56" t="s">
        <v>1183</v>
      </c>
    </row>
    <row r="582" spans="1:7" x14ac:dyDescent="0.25">
      <c r="A582" s="177">
        <v>0</v>
      </c>
      <c r="B582" s="3">
        <v>0</v>
      </c>
      <c r="C582" s="3">
        <v>0</v>
      </c>
      <c r="D582" s="3"/>
      <c r="E582" s="70">
        <v>8102000</v>
      </c>
      <c r="F582" s="82">
        <v>8102</v>
      </c>
      <c r="G582" s="82" t="s">
        <v>903</v>
      </c>
    </row>
    <row r="583" spans="1:7" x14ac:dyDescent="0.25">
      <c r="A583" s="3" t="s">
        <v>4</v>
      </c>
      <c r="B583" s="3" t="s">
        <v>2</v>
      </c>
      <c r="C583" s="3" t="s">
        <v>321</v>
      </c>
      <c r="D583" s="3"/>
      <c r="E583" s="76">
        <v>8102001</v>
      </c>
      <c r="F583" s="58">
        <v>8102001</v>
      </c>
      <c r="G583" s="58" t="s">
        <v>904</v>
      </c>
    </row>
    <row r="584" spans="1:7" x14ac:dyDescent="0.25">
      <c r="A584" s="3" t="s">
        <v>4</v>
      </c>
      <c r="B584" s="3" t="s">
        <v>2</v>
      </c>
      <c r="C584" s="3" t="s">
        <v>321</v>
      </c>
      <c r="D584" s="3"/>
      <c r="E584" s="76">
        <v>8102002</v>
      </c>
      <c r="F584" s="58">
        <v>8102002</v>
      </c>
      <c r="G584" s="58" t="s">
        <v>905</v>
      </c>
    </row>
    <row r="585" spans="1:7" x14ac:dyDescent="0.25">
      <c r="A585" s="3" t="s">
        <v>4</v>
      </c>
      <c r="B585" s="3" t="s">
        <v>2</v>
      </c>
      <c r="C585" s="3" t="s">
        <v>321</v>
      </c>
      <c r="D585" s="3"/>
      <c r="E585" s="176">
        <v>8102999</v>
      </c>
      <c r="F585" s="58">
        <v>8102004</v>
      </c>
      <c r="G585" s="58" t="s">
        <v>1184</v>
      </c>
    </row>
    <row r="586" spans="1:7" x14ac:dyDescent="0.25">
      <c r="A586" s="3" t="s">
        <v>4</v>
      </c>
      <c r="B586" s="3" t="s">
        <v>160</v>
      </c>
      <c r="C586" s="3" t="s">
        <v>321</v>
      </c>
      <c r="D586" s="3"/>
      <c r="E586" s="176">
        <v>8102999</v>
      </c>
      <c r="F586" s="58">
        <v>8102005</v>
      </c>
      <c r="G586" s="58" t="s">
        <v>1185</v>
      </c>
    </row>
    <row r="587" spans="1:7" x14ac:dyDescent="0.25">
      <c r="A587" s="177">
        <v>0</v>
      </c>
      <c r="B587" s="3">
        <v>0</v>
      </c>
      <c r="C587" s="3">
        <v>0</v>
      </c>
      <c r="D587" s="3"/>
      <c r="E587" s="70">
        <v>8103000</v>
      </c>
      <c r="F587" s="82">
        <v>8103</v>
      </c>
      <c r="G587" s="82" t="s">
        <v>908</v>
      </c>
    </row>
    <row r="588" spans="1:7" x14ac:dyDescent="0.25">
      <c r="A588" s="3" t="s">
        <v>1</v>
      </c>
      <c r="B588" s="3" t="s">
        <v>2</v>
      </c>
      <c r="C588" s="3" t="s">
        <v>321</v>
      </c>
      <c r="D588" s="3"/>
      <c r="E588" s="76">
        <v>8103001</v>
      </c>
      <c r="F588" s="58">
        <v>8103001</v>
      </c>
      <c r="G588" s="58" t="s">
        <v>909</v>
      </c>
    </row>
    <row r="589" spans="1:7" x14ac:dyDescent="0.25">
      <c r="A589" s="3" t="s">
        <v>4</v>
      </c>
      <c r="B589" s="3" t="s">
        <v>128</v>
      </c>
      <c r="C589" s="3" t="s">
        <v>128</v>
      </c>
      <c r="D589" s="3"/>
      <c r="E589" s="76">
        <v>8103002</v>
      </c>
      <c r="F589" s="58">
        <v>8103002</v>
      </c>
      <c r="G589" s="58" t="s">
        <v>910</v>
      </c>
    </row>
    <row r="590" spans="1:7" x14ac:dyDescent="0.25">
      <c r="A590" s="3" t="s">
        <v>1</v>
      </c>
      <c r="B590" s="3" t="s">
        <v>160</v>
      </c>
      <c r="C590" s="3" t="s">
        <v>321</v>
      </c>
      <c r="D590" s="3"/>
      <c r="E590" s="76">
        <v>8103014</v>
      </c>
      <c r="F590" s="58">
        <v>8103014</v>
      </c>
      <c r="G590" s="58" t="s">
        <v>911</v>
      </c>
    </row>
    <row r="591" spans="1:7" x14ac:dyDescent="0.25">
      <c r="A591" s="177">
        <v>0</v>
      </c>
      <c r="B591" s="3">
        <v>0</v>
      </c>
      <c r="C591" s="3">
        <v>0</v>
      </c>
      <c r="D591" s="3"/>
      <c r="E591" s="70">
        <v>9000000</v>
      </c>
      <c r="F591" s="153">
        <v>9</v>
      </c>
      <c r="G591" s="152" t="s">
        <v>917</v>
      </c>
    </row>
    <row r="592" spans="1:7" x14ac:dyDescent="0.25">
      <c r="A592" s="177">
        <v>0</v>
      </c>
      <c r="B592" s="3">
        <v>0</v>
      </c>
      <c r="C592" s="3">
        <v>0</v>
      </c>
      <c r="D592" s="3"/>
      <c r="E592" s="70">
        <v>9100000</v>
      </c>
      <c r="F592" s="82">
        <v>91</v>
      </c>
      <c r="G592" s="82" t="s">
        <v>917</v>
      </c>
    </row>
    <row r="593" spans="1:7" x14ac:dyDescent="0.25">
      <c r="A593" s="177">
        <v>0</v>
      </c>
      <c r="B593" s="3">
        <v>0</v>
      </c>
      <c r="C593" s="3">
        <v>0</v>
      </c>
      <c r="D593" s="3"/>
      <c r="E593" s="70">
        <v>9101000</v>
      </c>
      <c r="F593" s="82">
        <v>9101</v>
      </c>
      <c r="G593" s="82" t="s">
        <v>917</v>
      </c>
    </row>
    <row r="594" spans="1:7" x14ac:dyDescent="0.25">
      <c r="A594" s="3" t="s">
        <v>136</v>
      </c>
      <c r="B594" s="3" t="s">
        <v>136</v>
      </c>
      <c r="C594" s="3" t="s">
        <v>136</v>
      </c>
      <c r="D594" s="3"/>
      <c r="E594" s="77">
        <v>9101001</v>
      </c>
      <c r="F594" s="58">
        <v>9101001</v>
      </c>
      <c r="G594" s="58" t="s">
        <v>918</v>
      </c>
    </row>
    <row r="595" spans="1:7" x14ac:dyDescent="0.25">
      <c r="A595" s="3" t="s">
        <v>136</v>
      </c>
      <c r="B595" s="3" t="s">
        <v>136</v>
      </c>
      <c r="C595" s="3" t="s">
        <v>136</v>
      </c>
      <c r="D595" s="3"/>
      <c r="E595" s="76">
        <v>9101002</v>
      </c>
      <c r="F595" s="58">
        <v>9101002</v>
      </c>
      <c r="G595" s="58" t="s">
        <v>919</v>
      </c>
    </row>
    <row r="596" spans="1:7" x14ac:dyDescent="0.25">
      <c r="A596" s="3" t="s">
        <v>136</v>
      </c>
      <c r="B596" s="3" t="s">
        <v>136</v>
      </c>
      <c r="C596" s="3" t="s">
        <v>136</v>
      </c>
      <c r="D596" s="3"/>
      <c r="E596" s="76">
        <v>9101003</v>
      </c>
      <c r="F596" s="58">
        <v>9101003</v>
      </c>
      <c r="G596" s="58" t="s">
        <v>920</v>
      </c>
    </row>
    <row r="597" spans="1:7" x14ac:dyDescent="0.25">
      <c r="A597" s="3" t="s">
        <v>4</v>
      </c>
      <c r="B597" s="3" t="s">
        <v>128</v>
      </c>
      <c r="C597" s="3" t="s">
        <v>128</v>
      </c>
      <c r="D597" s="3"/>
      <c r="E597" s="76">
        <v>9101008</v>
      </c>
      <c r="F597" s="58">
        <v>9101008</v>
      </c>
      <c r="G597" s="58" t="s">
        <v>428</v>
      </c>
    </row>
    <row r="598" spans="1:7" x14ac:dyDescent="0.25">
      <c r="A598" s="3" t="s">
        <v>4</v>
      </c>
      <c r="B598" s="3" t="s">
        <v>128</v>
      </c>
      <c r="C598" s="3" t="s">
        <v>128</v>
      </c>
      <c r="D598" s="3"/>
      <c r="E598" s="81">
        <v>9101999</v>
      </c>
      <c r="F598" s="58">
        <v>9101010</v>
      </c>
      <c r="G598" s="58" t="s">
        <v>1186</v>
      </c>
    </row>
    <row r="599" spans="1:7" x14ac:dyDescent="0.25">
      <c r="A599" s="3" t="s">
        <v>1</v>
      </c>
      <c r="B599" s="3" t="s">
        <v>155</v>
      </c>
      <c r="C599" s="3" t="s">
        <v>321</v>
      </c>
      <c r="D599" s="3"/>
      <c r="E599" s="76">
        <v>9101019</v>
      </c>
      <c r="F599" s="58">
        <v>9101019</v>
      </c>
      <c r="G599" s="58" t="s">
        <v>922</v>
      </c>
    </row>
  </sheetData>
  <mergeCells count="2">
    <mergeCell ref="E5:G5"/>
    <mergeCell ref="M5:O5"/>
  </mergeCells>
  <conditionalFormatting sqref="F115:G115 F142:G142 F150:G150">
    <cfRule type="cellIs" dxfId="3" priority="4" stopIfTrue="1" operator="equal">
      <formula>"m"</formula>
    </cfRule>
  </conditionalFormatting>
  <conditionalFormatting sqref="N33:O37">
    <cfRule type="cellIs" dxfId="2" priority="2" stopIfTrue="1" operator="equal">
      <formula>"nc"</formula>
    </cfRule>
  </conditionalFormatting>
  <conditionalFormatting sqref="N19:O20 N151:O151 N164:O166 N354:N356">
    <cfRule type="cellIs" dxfId="1" priority="3" stopIfTrue="1" operator="equal">
      <formula>"m"</formula>
    </cfRule>
  </conditionalFormatting>
  <conditionalFormatting sqref="M26:M27 M355:M357">
    <cfRule type="cellIs" dxfId="0" priority="1" stopIfTrue="1" operator="equal">
      <formula>"m"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B25"/>
  <sheetViews>
    <sheetView zoomScaleNormal="100" workbookViewId="0">
      <selection activeCell="A27" sqref="A27"/>
    </sheetView>
  </sheetViews>
  <sheetFormatPr defaultRowHeight="15" x14ac:dyDescent="0.25"/>
  <cols>
    <col min="1" max="1" width="3" bestFit="1" customWidth="1"/>
    <col min="2" max="2" width="32.28515625" bestFit="1" customWidth="1"/>
    <col min="3" max="3" width="5.85546875" bestFit="1" customWidth="1"/>
    <col min="4" max="4" width="7" bestFit="1" customWidth="1"/>
    <col min="5" max="5" width="6.140625" bestFit="1" customWidth="1"/>
    <col min="6" max="6" width="6.42578125" bestFit="1" customWidth="1"/>
    <col min="7" max="8" width="6.85546875" bestFit="1" customWidth="1"/>
    <col min="9" max="9" width="6.42578125" bestFit="1" customWidth="1"/>
    <col min="10" max="10" width="6.28515625" bestFit="1" customWidth="1"/>
    <col min="11" max="11" width="7.140625" bestFit="1" customWidth="1"/>
    <col min="12" max="12" width="6.5703125" bestFit="1" customWidth="1"/>
    <col min="13" max="13" width="7" bestFit="1" customWidth="1"/>
    <col min="14" max="14" width="6.42578125" bestFit="1" customWidth="1"/>
    <col min="15" max="15" width="6.140625" bestFit="1" customWidth="1"/>
    <col min="16" max="16" width="7" bestFit="1" customWidth="1"/>
    <col min="17" max="17" width="6.140625" bestFit="1" customWidth="1"/>
    <col min="18" max="18" width="6.42578125" bestFit="1" customWidth="1"/>
    <col min="19" max="20" width="6.85546875" bestFit="1" customWidth="1"/>
    <col min="21" max="21" width="6.42578125" bestFit="1" customWidth="1"/>
    <col min="22" max="22" width="6.28515625" bestFit="1" customWidth="1"/>
    <col min="23" max="23" width="7.140625" bestFit="1" customWidth="1"/>
    <col min="24" max="24" width="6.5703125" bestFit="1" customWidth="1"/>
    <col min="25" max="25" width="7" bestFit="1" customWidth="1"/>
    <col min="26" max="26" width="6.42578125" bestFit="1" customWidth="1"/>
    <col min="27" max="27" width="6.140625" bestFit="1" customWidth="1"/>
    <col min="28" max="28" width="7" bestFit="1" customWidth="1"/>
    <col min="29" max="29" width="6.140625" bestFit="1" customWidth="1"/>
    <col min="30" max="30" width="6.42578125" bestFit="1" customWidth="1"/>
    <col min="31" max="32" width="6.85546875" bestFit="1" customWidth="1"/>
    <col min="33" max="33" width="6.42578125" bestFit="1" customWidth="1"/>
    <col min="34" max="34" width="6.28515625" bestFit="1" customWidth="1"/>
    <col min="35" max="35" width="7.140625" bestFit="1" customWidth="1"/>
    <col min="36" max="36" width="6.5703125" bestFit="1" customWidth="1"/>
    <col min="37" max="37" width="7" bestFit="1" customWidth="1"/>
    <col min="38" max="38" width="6.42578125" bestFit="1" customWidth="1"/>
    <col min="39" max="39" width="6.140625" bestFit="1" customWidth="1"/>
    <col min="40" max="40" width="7" bestFit="1" customWidth="1"/>
    <col min="41" max="41" width="6.140625" bestFit="1" customWidth="1"/>
    <col min="42" max="42" width="6.42578125" bestFit="1" customWidth="1"/>
    <col min="43" max="44" width="6.85546875" bestFit="1" customWidth="1"/>
    <col min="45" max="45" width="6.42578125" bestFit="1" customWidth="1"/>
    <col min="46" max="46" width="6.28515625" bestFit="1" customWidth="1"/>
    <col min="47" max="47" width="7.140625" bestFit="1" customWidth="1"/>
    <col min="48" max="48" width="6.5703125" bestFit="1" customWidth="1"/>
    <col min="49" max="49" width="7" bestFit="1" customWidth="1"/>
    <col min="50" max="50" width="6.42578125" bestFit="1" customWidth="1"/>
    <col min="51" max="51" width="6.140625" bestFit="1" customWidth="1"/>
    <col min="52" max="52" width="7" bestFit="1" customWidth="1"/>
    <col min="53" max="53" width="6.140625" bestFit="1" customWidth="1"/>
    <col min="54" max="54" width="6.42578125" bestFit="1" customWidth="1"/>
    <col min="55" max="56" width="6.85546875" bestFit="1" customWidth="1"/>
    <col min="57" max="57" width="6.42578125" bestFit="1" customWidth="1"/>
    <col min="58" max="58" width="6.28515625" bestFit="1" customWidth="1"/>
    <col min="59" max="59" width="7.140625" bestFit="1" customWidth="1"/>
    <col min="60" max="60" width="6.5703125" bestFit="1" customWidth="1"/>
    <col min="61" max="61" width="7" bestFit="1" customWidth="1"/>
    <col min="62" max="62" width="6.42578125" bestFit="1" customWidth="1"/>
    <col min="63" max="63" width="6.140625" bestFit="1" customWidth="1"/>
    <col min="64" max="64" width="7" bestFit="1" customWidth="1"/>
    <col min="65" max="65" width="6.140625" bestFit="1" customWidth="1"/>
    <col min="66" max="66" width="6.42578125" bestFit="1" customWidth="1"/>
    <col min="67" max="68" width="6.85546875" bestFit="1" customWidth="1"/>
    <col min="69" max="69" width="6.42578125" bestFit="1" customWidth="1"/>
    <col min="70" max="70" width="6.28515625" bestFit="1" customWidth="1"/>
    <col min="71" max="71" width="7.140625" bestFit="1" customWidth="1"/>
    <col min="72" max="72" width="6.5703125" bestFit="1" customWidth="1"/>
    <col min="73" max="73" width="7" bestFit="1" customWidth="1"/>
    <col min="74" max="74" width="6.42578125" bestFit="1" customWidth="1"/>
    <col min="75" max="75" width="6.140625" bestFit="1" customWidth="1"/>
    <col min="76" max="76" width="7" bestFit="1" customWidth="1"/>
    <col min="77" max="77" width="6.140625" bestFit="1" customWidth="1"/>
    <col min="78" max="78" width="6.42578125" bestFit="1" customWidth="1"/>
    <col min="79" max="80" width="6.85546875" bestFit="1" customWidth="1"/>
    <col min="81" max="81" width="6.42578125" bestFit="1" customWidth="1"/>
    <col min="82" max="82" width="6.28515625" bestFit="1" customWidth="1"/>
    <col min="83" max="83" width="7.140625" bestFit="1" customWidth="1"/>
    <col min="84" max="84" width="6.5703125" bestFit="1" customWidth="1"/>
    <col min="85" max="85" width="7" bestFit="1" customWidth="1"/>
    <col min="86" max="86" width="6.42578125" bestFit="1" customWidth="1"/>
    <col min="87" max="87" width="6.140625" bestFit="1" customWidth="1"/>
    <col min="88" max="88" width="7" bestFit="1" customWidth="1"/>
    <col min="89" max="89" width="6.140625" bestFit="1" customWidth="1"/>
    <col min="90" max="90" width="6.42578125" bestFit="1" customWidth="1"/>
    <col min="91" max="92" width="6.85546875" bestFit="1" customWidth="1"/>
    <col min="93" max="93" width="6.42578125" bestFit="1" customWidth="1"/>
    <col min="94" max="94" width="6.28515625" bestFit="1" customWidth="1"/>
    <col min="95" max="95" width="7.140625" bestFit="1" customWidth="1"/>
    <col min="96" max="96" width="6.5703125" bestFit="1" customWidth="1"/>
    <col min="97" max="97" width="7" bestFit="1" customWidth="1"/>
    <col min="98" max="98" width="6.42578125" bestFit="1" customWidth="1"/>
    <col min="99" max="99" width="6.140625" bestFit="1" customWidth="1"/>
    <col min="100" max="100" width="7" bestFit="1" customWidth="1"/>
    <col min="101" max="101" width="6.140625" bestFit="1" customWidth="1"/>
    <col min="102" max="102" width="6.42578125" bestFit="1" customWidth="1"/>
    <col min="103" max="104" width="6.85546875" bestFit="1" customWidth="1"/>
    <col min="105" max="105" width="6.42578125" bestFit="1" customWidth="1"/>
    <col min="106" max="106" width="6.28515625" bestFit="1" customWidth="1"/>
    <col min="107" max="107" width="7.140625" bestFit="1" customWidth="1"/>
    <col min="108" max="108" width="6.5703125" bestFit="1" customWidth="1"/>
    <col min="109" max="109" width="7" bestFit="1" customWidth="1"/>
    <col min="110" max="110" width="6.42578125" bestFit="1" customWidth="1"/>
    <col min="111" max="111" width="6.140625" bestFit="1" customWidth="1"/>
    <col min="112" max="112" width="7" bestFit="1" customWidth="1"/>
    <col min="113" max="113" width="6.140625" bestFit="1" customWidth="1"/>
    <col min="114" max="114" width="6.42578125" bestFit="1" customWidth="1"/>
    <col min="115" max="116" width="6.85546875" bestFit="1" customWidth="1"/>
    <col min="117" max="117" width="6.42578125" bestFit="1" customWidth="1"/>
    <col min="118" max="118" width="6.28515625" bestFit="1" customWidth="1"/>
    <col min="119" max="119" width="7.140625" bestFit="1" customWidth="1"/>
    <col min="120" max="120" width="6.5703125" bestFit="1" customWidth="1"/>
    <col min="121" max="121" width="7" bestFit="1" customWidth="1"/>
    <col min="122" max="122" width="6.42578125" bestFit="1" customWidth="1"/>
    <col min="123" max="123" width="6.140625" bestFit="1" customWidth="1"/>
    <col min="124" max="124" width="7" bestFit="1" customWidth="1"/>
    <col min="125" max="125" width="6.140625" bestFit="1" customWidth="1"/>
    <col min="126" max="126" width="6.42578125" bestFit="1" customWidth="1"/>
    <col min="127" max="128" width="6.85546875" bestFit="1" customWidth="1"/>
    <col min="129" max="129" width="6.42578125" bestFit="1" customWidth="1"/>
    <col min="130" max="130" width="6.28515625" bestFit="1" customWidth="1"/>
    <col min="131" max="131" width="7.140625" bestFit="1" customWidth="1"/>
    <col min="132" max="132" width="6.5703125" bestFit="1" customWidth="1"/>
    <col min="133" max="133" width="7" bestFit="1" customWidth="1"/>
    <col min="134" max="134" width="6.42578125" bestFit="1" customWidth="1"/>
    <col min="135" max="135" width="6.140625" bestFit="1" customWidth="1"/>
    <col min="136" max="136" width="7" bestFit="1" customWidth="1"/>
    <col min="137" max="137" width="6.140625" bestFit="1" customWidth="1"/>
    <col min="138" max="138" width="6.42578125" bestFit="1" customWidth="1"/>
    <col min="139" max="140" width="6.85546875" bestFit="1" customWidth="1"/>
    <col min="141" max="141" width="6.42578125" bestFit="1" customWidth="1"/>
    <col min="142" max="142" width="6.28515625" bestFit="1" customWidth="1"/>
    <col min="143" max="143" width="7.140625" bestFit="1" customWidth="1"/>
    <col min="144" max="144" width="6.5703125" bestFit="1" customWidth="1"/>
    <col min="145" max="145" width="7" bestFit="1" customWidth="1"/>
    <col min="146" max="146" width="6.42578125" bestFit="1" customWidth="1"/>
    <col min="147" max="147" width="6.140625" bestFit="1" customWidth="1"/>
    <col min="148" max="148" width="7" bestFit="1" customWidth="1"/>
    <col min="149" max="149" width="6.140625" bestFit="1" customWidth="1"/>
    <col min="150" max="150" width="6.42578125" bestFit="1" customWidth="1"/>
    <col min="151" max="152" width="6.85546875" bestFit="1" customWidth="1"/>
    <col min="153" max="153" width="6.42578125" bestFit="1" customWidth="1"/>
    <col min="154" max="154" width="6.28515625" bestFit="1" customWidth="1"/>
    <col min="155" max="155" width="7.140625" bestFit="1" customWidth="1"/>
    <col min="156" max="156" width="6.5703125" bestFit="1" customWidth="1"/>
    <col min="157" max="157" width="7" bestFit="1" customWidth="1"/>
    <col min="158" max="158" width="6.42578125" bestFit="1" customWidth="1"/>
    <col min="159" max="159" width="6.140625" bestFit="1" customWidth="1"/>
    <col min="160" max="160" width="7" bestFit="1" customWidth="1"/>
    <col min="161" max="161" width="6.140625" bestFit="1" customWidth="1"/>
    <col min="162" max="162" width="6.42578125" bestFit="1" customWidth="1"/>
    <col min="163" max="164" width="6.85546875" bestFit="1" customWidth="1"/>
    <col min="165" max="165" width="6.42578125" bestFit="1" customWidth="1"/>
    <col min="166" max="166" width="6.28515625" bestFit="1" customWidth="1"/>
    <col min="167" max="167" width="7.140625" bestFit="1" customWidth="1"/>
    <col min="168" max="168" width="6.5703125" bestFit="1" customWidth="1"/>
    <col min="169" max="169" width="7" bestFit="1" customWidth="1"/>
    <col min="170" max="170" width="6.42578125" bestFit="1" customWidth="1"/>
    <col min="171" max="171" width="5.85546875" bestFit="1" customWidth="1"/>
    <col min="172" max="172" width="7" bestFit="1" customWidth="1"/>
    <col min="173" max="173" width="6.140625" bestFit="1" customWidth="1"/>
    <col min="174" max="174" width="7.140625" bestFit="1" customWidth="1"/>
    <col min="175" max="175" width="6.5703125" bestFit="1" customWidth="1"/>
    <col min="176" max="176" width="7" bestFit="1" customWidth="1"/>
    <col min="177" max="177" width="6.42578125" bestFit="1" customWidth="1"/>
    <col min="178" max="178" width="5.85546875" bestFit="1" customWidth="1"/>
    <col min="179" max="179" width="7" bestFit="1" customWidth="1"/>
    <col min="180" max="180" width="6.140625" bestFit="1" customWidth="1"/>
    <col min="181" max="182" width="6.85546875" bestFit="1" customWidth="1"/>
    <col min="183" max="183" width="6.42578125" customWidth="1"/>
    <col min="184" max="184" width="6.28515625" bestFit="1" customWidth="1"/>
  </cols>
  <sheetData>
    <row r="3" spans="1:184" ht="14.45" x14ac:dyDescent="0.35">
      <c r="B3" t="s">
        <v>332</v>
      </c>
    </row>
    <row r="4" spans="1:184" ht="14.45" x14ac:dyDescent="0.35">
      <c r="B4" s="16"/>
      <c r="C4" s="2">
        <v>36708</v>
      </c>
      <c r="D4" s="2">
        <v>36739</v>
      </c>
      <c r="E4" s="2">
        <v>36770</v>
      </c>
      <c r="F4" s="2">
        <v>36800</v>
      </c>
      <c r="G4" s="2">
        <v>36831</v>
      </c>
      <c r="H4" s="2">
        <v>36861</v>
      </c>
      <c r="I4" s="2">
        <v>36892</v>
      </c>
      <c r="J4" s="2">
        <v>36923</v>
      </c>
      <c r="K4" s="2">
        <v>36951</v>
      </c>
      <c r="L4" s="2">
        <v>36982</v>
      </c>
      <c r="M4" s="2">
        <v>37012</v>
      </c>
      <c r="N4" s="2">
        <v>37043</v>
      </c>
      <c r="O4" s="2">
        <v>37073</v>
      </c>
      <c r="P4" s="2">
        <v>37104</v>
      </c>
      <c r="Q4" s="2">
        <v>37135</v>
      </c>
      <c r="R4" s="2">
        <v>37165</v>
      </c>
      <c r="S4" s="2">
        <v>37196</v>
      </c>
      <c r="T4" s="2">
        <v>37226</v>
      </c>
      <c r="U4" s="2">
        <v>37257</v>
      </c>
      <c r="V4" s="2">
        <v>37288</v>
      </c>
      <c r="W4" s="2">
        <v>37316</v>
      </c>
      <c r="X4" s="2">
        <v>37347</v>
      </c>
      <c r="Y4" s="2">
        <v>37377</v>
      </c>
      <c r="Z4" s="2">
        <v>37408</v>
      </c>
      <c r="AA4" s="2">
        <v>37438</v>
      </c>
      <c r="AB4" s="2">
        <v>37469</v>
      </c>
      <c r="AC4" s="2">
        <v>37500</v>
      </c>
      <c r="AD4" s="2">
        <v>37530</v>
      </c>
      <c r="AE4" s="2">
        <v>37561</v>
      </c>
      <c r="AF4" s="2">
        <v>37591</v>
      </c>
      <c r="AG4" s="2">
        <v>37622</v>
      </c>
      <c r="AH4" s="2">
        <v>37653</v>
      </c>
      <c r="AI4" s="2">
        <v>37681</v>
      </c>
      <c r="AJ4" s="2">
        <v>37712</v>
      </c>
      <c r="AK4" s="2">
        <v>37742</v>
      </c>
      <c r="AL4" s="2">
        <v>37773</v>
      </c>
      <c r="AM4" s="2">
        <v>37803</v>
      </c>
      <c r="AN4" s="2">
        <v>37834</v>
      </c>
      <c r="AO4" s="2">
        <v>37865</v>
      </c>
      <c r="AP4" s="2">
        <v>37895</v>
      </c>
      <c r="AQ4" s="2">
        <v>37926</v>
      </c>
      <c r="AR4" s="2">
        <v>37956</v>
      </c>
      <c r="AS4" s="2">
        <v>37987</v>
      </c>
      <c r="AT4" s="2">
        <v>38018</v>
      </c>
      <c r="AU4" s="2">
        <v>38047</v>
      </c>
      <c r="AV4" s="2">
        <v>38078</v>
      </c>
      <c r="AW4" s="2">
        <v>38108</v>
      </c>
      <c r="AX4" s="2">
        <v>38139</v>
      </c>
      <c r="AY4" s="2">
        <v>38169</v>
      </c>
      <c r="AZ4" s="2">
        <v>38200</v>
      </c>
      <c r="BA4" s="2">
        <v>38231</v>
      </c>
      <c r="BB4" s="2">
        <v>38261</v>
      </c>
      <c r="BC4" s="2">
        <v>38292</v>
      </c>
      <c r="BD4" s="2">
        <v>38322</v>
      </c>
      <c r="BE4" s="2">
        <v>38353</v>
      </c>
      <c r="BF4" s="2">
        <v>38384</v>
      </c>
      <c r="BG4" s="2">
        <v>38412</v>
      </c>
      <c r="BH4" s="2">
        <v>38443</v>
      </c>
      <c r="BI4" s="2">
        <v>38473</v>
      </c>
      <c r="BJ4" s="2">
        <v>38504</v>
      </c>
      <c r="BK4" s="2">
        <v>38534</v>
      </c>
      <c r="BL4" s="2">
        <v>38565</v>
      </c>
      <c r="BM4" s="2">
        <v>38596</v>
      </c>
      <c r="BN4" s="2">
        <v>38626</v>
      </c>
      <c r="BO4" s="2">
        <v>38657</v>
      </c>
      <c r="BP4" s="2">
        <v>38687</v>
      </c>
      <c r="BQ4" s="2">
        <v>38718</v>
      </c>
      <c r="BR4" s="2">
        <v>38749</v>
      </c>
      <c r="BS4" s="2">
        <v>38777</v>
      </c>
      <c r="BT4" s="2">
        <v>38808</v>
      </c>
      <c r="BU4" s="2">
        <v>38838</v>
      </c>
      <c r="BV4" s="2">
        <v>38869</v>
      </c>
      <c r="BW4" s="5">
        <v>38899</v>
      </c>
      <c r="BX4" s="5">
        <v>38930</v>
      </c>
      <c r="BY4" s="5">
        <v>38961</v>
      </c>
      <c r="BZ4" s="5">
        <v>38991</v>
      </c>
      <c r="CA4" s="5">
        <v>39022</v>
      </c>
      <c r="CB4" s="5">
        <v>39052</v>
      </c>
      <c r="CC4" s="5">
        <v>39083</v>
      </c>
      <c r="CD4" s="5">
        <v>39114</v>
      </c>
      <c r="CE4" s="5">
        <v>39142</v>
      </c>
      <c r="CF4" s="5">
        <v>39173</v>
      </c>
      <c r="CG4" s="5">
        <v>39203</v>
      </c>
      <c r="CH4" s="5">
        <v>39234</v>
      </c>
      <c r="CI4" s="5">
        <v>39264</v>
      </c>
      <c r="CJ4" s="5">
        <v>39295</v>
      </c>
      <c r="CK4" s="5">
        <v>39326</v>
      </c>
      <c r="CL4" s="5">
        <v>39356</v>
      </c>
      <c r="CM4" s="5">
        <v>39387</v>
      </c>
      <c r="CN4" s="5">
        <v>39417</v>
      </c>
      <c r="CO4" s="5">
        <v>39448</v>
      </c>
      <c r="CP4" s="5">
        <v>39479</v>
      </c>
      <c r="CQ4" s="5">
        <v>39508</v>
      </c>
      <c r="CR4" s="5">
        <v>39539</v>
      </c>
      <c r="CS4" s="5">
        <v>39569</v>
      </c>
      <c r="CT4" s="5">
        <v>39600</v>
      </c>
      <c r="CU4" s="5">
        <v>39630</v>
      </c>
      <c r="CV4" s="5">
        <v>39661</v>
      </c>
      <c r="CW4" s="5">
        <v>39692</v>
      </c>
      <c r="CX4" s="5">
        <v>39722</v>
      </c>
      <c r="CY4" s="5">
        <v>39753</v>
      </c>
      <c r="CZ4" s="5">
        <v>39783</v>
      </c>
      <c r="DA4" s="5">
        <v>39814</v>
      </c>
      <c r="DB4" s="5">
        <v>39845</v>
      </c>
      <c r="DC4" s="5">
        <v>39873</v>
      </c>
      <c r="DD4" s="5">
        <v>39904</v>
      </c>
      <c r="DE4" s="5">
        <v>39934</v>
      </c>
      <c r="DF4" s="5">
        <v>39965</v>
      </c>
      <c r="DG4" s="5">
        <v>39995</v>
      </c>
      <c r="DH4" s="5">
        <v>40026</v>
      </c>
      <c r="DI4" s="5">
        <v>40057</v>
      </c>
      <c r="DJ4" s="5">
        <v>40087</v>
      </c>
      <c r="DK4" s="5">
        <v>40118</v>
      </c>
      <c r="DL4" s="5">
        <v>40148</v>
      </c>
      <c r="DM4" s="5">
        <v>40179</v>
      </c>
      <c r="DN4" s="5">
        <v>40210</v>
      </c>
      <c r="DO4" s="5">
        <v>40238</v>
      </c>
      <c r="DP4" s="5">
        <v>40269</v>
      </c>
      <c r="DQ4" s="5">
        <v>40299</v>
      </c>
      <c r="DR4" s="5">
        <v>40330</v>
      </c>
      <c r="DS4" s="5">
        <v>40360</v>
      </c>
      <c r="DT4" s="5">
        <v>40391</v>
      </c>
      <c r="DU4" s="5">
        <v>40422</v>
      </c>
      <c r="DV4" s="5">
        <v>40452</v>
      </c>
      <c r="DW4" s="5">
        <v>40483</v>
      </c>
      <c r="DX4" s="5">
        <v>40513</v>
      </c>
      <c r="DY4" s="5">
        <v>40544</v>
      </c>
      <c r="DZ4" s="5">
        <v>40575</v>
      </c>
      <c r="EA4" s="5">
        <v>40603</v>
      </c>
      <c r="EB4" s="5">
        <v>40634</v>
      </c>
      <c r="EC4" s="5">
        <v>40664</v>
      </c>
      <c r="ED4" s="5">
        <v>40695</v>
      </c>
      <c r="EE4" s="5">
        <v>40725</v>
      </c>
      <c r="EF4" s="5">
        <v>40756</v>
      </c>
      <c r="EG4" s="5">
        <v>40787</v>
      </c>
      <c r="EH4" s="5">
        <v>40817</v>
      </c>
      <c r="EI4" s="5">
        <v>40848</v>
      </c>
      <c r="EJ4" s="5">
        <v>40878</v>
      </c>
      <c r="EK4" s="2">
        <v>40909</v>
      </c>
      <c r="EL4" s="2">
        <v>40940</v>
      </c>
      <c r="EM4" s="2">
        <v>40969</v>
      </c>
      <c r="EN4" s="2">
        <v>41000</v>
      </c>
      <c r="EO4" s="2">
        <v>41030</v>
      </c>
      <c r="EP4" s="2">
        <v>41061</v>
      </c>
      <c r="EQ4" s="2">
        <v>41091</v>
      </c>
      <c r="ER4" s="2">
        <v>41122</v>
      </c>
      <c r="ES4" s="2">
        <v>41153</v>
      </c>
      <c r="ET4" s="2">
        <v>41183</v>
      </c>
      <c r="EU4" s="2">
        <v>41214</v>
      </c>
      <c r="EV4" s="2">
        <v>41244</v>
      </c>
      <c r="EW4" s="2">
        <v>41275</v>
      </c>
      <c r="EX4" s="2">
        <v>41306</v>
      </c>
      <c r="EY4" s="2">
        <v>41334</v>
      </c>
      <c r="EZ4" s="2">
        <v>41365</v>
      </c>
      <c r="FA4" s="2">
        <v>41395</v>
      </c>
      <c r="FB4" s="2">
        <v>41426</v>
      </c>
      <c r="FC4" s="2">
        <v>41456</v>
      </c>
      <c r="FD4" s="2">
        <v>41487</v>
      </c>
      <c r="FE4" s="2">
        <v>41518</v>
      </c>
      <c r="FF4" s="2">
        <v>41548</v>
      </c>
      <c r="FG4" s="2">
        <v>41579</v>
      </c>
      <c r="FH4" s="2">
        <v>41609</v>
      </c>
      <c r="FI4" s="2">
        <v>41640</v>
      </c>
      <c r="FJ4" s="2">
        <v>41671</v>
      </c>
      <c r="FK4" s="2">
        <v>41699</v>
      </c>
      <c r="FL4" s="2">
        <v>41730</v>
      </c>
      <c r="FM4" s="2">
        <v>41760</v>
      </c>
      <c r="FN4" s="2">
        <v>41791</v>
      </c>
      <c r="FO4" s="2">
        <v>41821</v>
      </c>
      <c r="FP4" s="2">
        <v>41852</v>
      </c>
      <c r="FQ4" s="2">
        <v>41883</v>
      </c>
      <c r="FR4" s="2"/>
      <c r="FS4" s="2"/>
      <c r="FT4" s="2"/>
      <c r="FU4" s="2"/>
      <c r="FV4" s="2"/>
      <c r="FW4" s="2"/>
      <c r="FX4" s="2"/>
    </row>
    <row r="5" spans="1:184" x14ac:dyDescent="0.25">
      <c r="A5" s="4" t="s">
        <v>1</v>
      </c>
      <c r="B5" s="9" t="s">
        <v>464</v>
      </c>
      <c r="C5" s="17">
        <f>CNCM!N49</f>
        <v>8.7369965116408821</v>
      </c>
      <c r="D5" s="17">
        <f>CNCM!O49</f>
        <v>10.544755425881625</v>
      </c>
      <c r="E5" s="17">
        <f>CNCM!P49</f>
        <v>10.478572640893734</v>
      </c>
      <c r="F5" s="17">
        <f>CNCM!Q49</f>
        <v>7.4168012901654423</v>
      </c>
      <c r="G5" s="17">
        <f>CNCM!R49</f>
        <v>5.6746314845372403</v>
      </c>
      <c r="H5" s="17">
        <f>CNCM!S49</f>
        <v>4.7646369262941191</v>
      </c>
      <c r="I5" s="17">
        <f>CNCM!T49</f>
        <v>4.6604127629705339</v>
      </c>
      <c r="J5" s="17">
        <f>CNCM!U49</f>
        <v>4.4339157879419444</v>
      </c>
      <c r="K5" s="17">
        <f>CNCM!V49</f>
        <v>5.0644829494638888</v>
      </c>
      <c r="L5" s="17">
        <f>CNCM!W49</f>
        <v>5.6249485598008242</v>
      </c>
      <c r="M5" s="17">
        <f>CNCM!X49</f>
        <v>6.2119042311212791</v>
      </c>
      <c r="N5" s="17">
        <f>CNCM!Y49</f>
        <v>6.2670463626762762</v>
      </c>
      <c r="O5" s="17">
        <f>CNCM!Z49</f>
        <v>5.2395534251487685</v>
      </c>
      <c r="P5" s="17">
        <f>CNCM!AA49</f>
        <v>4.1950919711147172</v>
      </c>
      <c r="Q5" s="17">
        <f>CNCM!AB49</f>
        <v>4.1926306967454252</v>
      </c>
      <c r="R5" s="17">
        <f>CNCM!AC49</f>
        <v>5.4357397814589037</v>
      </c>
      <c r="S5" s="17">
        <f>CNCM!AD49</f>
        <v>6.7555518758444455</v>
      </c>
      <c r="T5" s="17">
        <f>CNCM!AE49</f>
        <v>7.4803085154502735</v>
      </c>
      <c r="U5" s="17">
        <f>CNCM!AF49</f>
        <v>7.7230195614594876</v>
      </c>
      <c r="V5" s="17">
        <f>CNCM!AG49</f>
        <v>8.00859962854088</v>
      </c>
      <c r="W5" s="17">
        <f>CNCM!AH49</f>
        <v>7.8938848798386418</v>
      </c>
      <c r="X5" s="17">
        <f>CNCM!AI49</f>
        <v>7.3617505667249228</v>
      </c>
      <c r="Y5" s="17">
        <f>CNCM!AJ49</f>
        <v>6.9139741581151659</v>
      </c>
      <c r="Z5" s="17">
        <f>CNCM!AK49</f>
        <v>6.5987435779986336</v>
      </c>
      <c r="AA5" s="17">
        <f>CNCM!AL49</f>
        <v>6.2464046120586314</v>
      </c>
      <c r="AB5" s="17">
        <f>CNCM!AM49</f>
        <v>6.7743406363243608</v>
      </c>
      <c r="AC5" s="17">
        <f>CNCM!AN49</f>
        <v>8.2915013026089603</v>
      </c>
      <c r="AD5" s="17">
        <f>CNCM!AO49</f>
        <v>9.8697659338684574</v>
      </c>
      <c r="AE5" s="17">
        <f>CNCM!AP49</f>
        <v>13.33050046432145</v>
      </c>
      <c r="AF5" s="17">
        <f>CNCM!AQ49</f>
        <v>15.732750946946839</v>
      </c>
      <c r="AG5" s="17">
        <f>CNCM!AR49</f>
        <v>17.17731850406534</v>
      </c>
      <c r="AH5" s="17">
        <f>CNCM!AS49</f>
        <v>18.445464854966808</v>
      </c>
      <c r="AI5" s="17">
        <f>CNCM!AT49</f>
        <v>19.618461001266429</v>
      </c>
      <c r="AJ5" s="17">
        <f>CNCM!AU49</f>
        <v>20.521285825878131</v>
      </c>
      <c r="AK5" s="17">
        <f>CNCM!AV49</f>
        <v>21.400285334840241</v>
      </c>
      <c r="AL5" s="17">
        <f>CNCM!AW49</f>
        <v>21.184886667480086</v>
      </c>
      <c r="AM5" s="17">
        <f>CNCM!AX49</f>
        <v>20.195976460301001</v>
      </c>
      <c r="AN5" s="17">
        <f>CNCM!AY49</f>
        <v>18.812543958478134</v>
      </c>
      <c r="AO5" s="17">
        <f>CNCM!AZ49</f>
        <v>17.64506283173688</v>
      </c>
      <c r="AP5" s="17">
        <f>CNCM!BA49</f>
        <v>15.123180137006553</v>
      </c>
      <c r="AQ5" s="17">
        <f>CNCM!BB49</f>
        <v>10.398152677029039</v>
      </c>
      <c r="AR5" s="17">
        <f>CNCM!BC49</f>
        <v>7.7429433722353114</v>
      </c>
      <c r="AS5" s="17">
        <f>CNCM!BD49</f>
        <v>6.4071814000205229</v>
      </c>
      <c r="AT5" s="17">
        <f>CNCM!BE49</f>
        <v>5.1398624826449746</v>
      </c>
      <c r="AU5" s="17">
        <f>CNCM!BF49</f>
        <v>4.3176906961867489</v>
      </c>
      <c r="AV5" s="17">
        <f>CNCM!BG49</f>
        <v>3.5970028917694519</v>
      </c>
      <c r="AW5" s="17">
        <f>CNCM!BH49</f>
        <v>3.3540191010212217</v>
      </c>
      <c r="AX5" s="17">
        <f>CNCM!BI49</f>
        <v>4.4558511059900052</v>
      </c>
      <c r="AY5" s="17">
        <f>CNCM!BJ49</f>
        <v>5.5389761906498691</v>
      </c>
      <c r="AZ5" s="17">
        <f>CNCM!BK49</f>
        <v>6.1116287968548066</v>
      </c>
      <c r="BA5" s="17">
        <f>CNCM!BL49</f>
        <v>5.8165029372577948</v>
      </c>
      <c r="BB5" s="17">
        <f>CNCM!BM49</f>
        <v>5.9616419172471513</v>
      </c>
      <c r="BC5" s="17">
        <f>CNCM!BN49</f>
        <v>6.578374690982014</v>
      </c>
      <c r="BD5" s="17">
        <f>CNCM!BO49</f>
        <v>6.8181646781184435</v>
      </c>
      <c r="BE5" s="17">
        <f>CNCM!BP49</f>
        <v>6.7319671001873749</v>
      </c>
      <c r="BF5" s="17">
        <f>CNCM!BQ49</f>
        <v>6.7451201604199484</v>
      </c>
      <c r="BG5" s="17">
        <f>CNCM!BR49</f>
        <v>6.5966962242155702</v>
      </c>
      <c r="BH5" s="17">
        <f>CNCM!BS49</f>
        <v>7.1804062446204409</v>
      </c>
      <c r="BI5" s="17">
        <f>CNCM!BT49</f>
        <v>6.9962073497022548</v>
      </c>
      <c r="BJ5" s="17">
        <f>CNCM!BU49</f>
        <v>5.5101998788167128</v>
      </c>
      <c r="BK5" s="17">
        <f>CNCM!BV49</f>
        <v>4.5770645277185329</v>
      </c>
      <c r="BL5" s="17">
        <f>CNCM!BW49</f>
        <v>3.7876186115856303</v>
      </c>
      <c r="BM5" s="17">
        <f>CNCM!BX49</f>
        <v>3.2979004749839058</v>
      </c>
      <c r="BN5" s="17">
        <f>CNCM!BY49</f>
        <v>3.4483241948740861</v>
      </c>
      <c r="BO5" s="17">
        <f>CNCM!BZ49</f>
        <v>2.8898229713048229</v>
      </c>
      <c r="BP5" s="17">
        <f>CNCM!CA49</f>
        <v>2.4913555430013057</v>
      </c>
      <c r="BQ5" s="17">
        <f>CNCM!CB49</f>
        <v>2.3571274375543627</v>
      </c>
      <c r="BR5" s="17">
        <f>CNCM!CC49</f>
        <v>2.2045046258444501</v>
      </c>
      <c r="BS5" s="17">
        <f>CNCM!CD49</f>
        <v>2.2424695585015364</v>
      </c>
      <c r="BT5" s="17">
        <f>CNCM!CE49</f>
        <v>1.3750344803329595</v>
      </c>
      <c r="BU5" s="17">
        <f>CNCM!CF49</f>
        <v>0.83133640306070067</v>
      </c>
      <c r="BV5" s="17">
        <f>CNCM!CG49</f>
        <v>0.7288123987286399</v>
      </c>
      <c r="BW5" s="17">
        <f>CNCM!CH49</f>
        <v>0.95391347537794324</v>
      </c>
      <c r="BX5" s="17">
        <f>CNCM!CI49</f>
        <v>1.0760570855950169</v>
      </c>
      <c r="BY5" s="17">
        <f>CNCM!CJ49</f>
        <v>1.2468050994653312</v>
      </c>
      <c r="BZ5" s="17">
        <f>CNCM!CK49</f>
        <v>0.92748940132103552</v>
      </c>
      <c r="CA5" s="17">
        <f>CNCM!CL49</f>
        <v>1.206918105129251</v>
      </c>
      <c r="CB5" s="17">
        <f>CNCM!CM49</f>
        <v>1.2263597404687854</v>
      </c>
      <c r="CC5" s="17">
        <f>CNCM!CN49</f>
        <v>1.121405338974113</v>
      </c>
      <c r="CD5" s="17">
        <f>CNCM!CO49</f>
        <v>1.1305274612635419</v>
      </c>
      <c r="CE5" s="17">
        <f>CNCM!CP49</f>
        <v>1.080045119622941</v>
      </c>
      <c r="CF5" s="17">
        <f>CNCM!CQ49</f>
        <v>1.5063999690832608</v>
      </c>
      <c r="CG5" s="17">
        <f>CNCM!CR49</f>
        <v>2.119046074883868</v>
      </c>
      <c r="CH5" s="17">
        <f>CNCM!CS49</f>
        <v>3.1051353424185191</v>
      </c>
      <c r="CI5" s="17">
        <f>CNCM!CT49</f>
        <v>3.9656718794373713</v>
      </c>
      <c r="CJ5" s="17">
        <f>CNCM!CU49</f>
        <v>4.807383029379575</v>
      </c>
      <c r="CK5" s="17">
        <f>CNCM!CV49</f>
        <v>4.9116482322379529</v>
      </c>
      <c r="CL5" s="17">
        <f>CNCM!CW49</f>
        <v>4.459614289258762</v>
      </c>
      <c r="CM5" s="17">
        <f>CNCM!CX49</f>
        <v>4.1258841645054556</v>
      </c>
      <c r="CN5" s="17">
        <f>CNCM!CY49</f>
        <v>4.7336165997481361</v>
      </c>
      <c r="CO5" s="17">
        <f>CNCM!CZ49</f>
        <v>4.8279659383622553</v>
      </c>
      <c r="CP5" s="17">
        <f>CNCM!DA49</f>
        <v>4.9701128505126757</v>
      </c>
      <c r="CQ5" s="17">
        <f>CNCM!DB49</f>
        <v>5.3080267097054268</v>
      </c>
      <c r="CR5" s="17">
        <f>CNCM!DC49</f>
        <v>6.1404777000517052</v>
      </c>
      <c r="CS5" s="17">
        <f>CNCM!DD49</f>
        <v>7.0736782962532274</v>
      </c>
      <c r="CT5" s="17">
        <f>CNCM!DE49</f>
        <v>7.7478128847797256</v>
      </c>
      <c r="CU5" s="17">
        <f>CNCM!DF49</f>
        <v>7.3695554911735961</v>
      </c>
      <c r="CV5" s="17">
        <f>CNCM!DG49</f>
        <v>6.7523363613714249</v>
      </c>
      <c r="CW5" s="17">
        <f>CNCM!DH49</f>
        <v>6.6982267476358048</v>
      </c>
      <c r="CX5" s="17">
        <f>CNCM!DI49</f>
        <v>7.3865267564628523</v>
      </c>
      <c r="CY5" s="17">
        <f>CNCM!DJ49</f>
        <v>7.8124676580444641</v>
      </c>
      <c r="CZ5" s="17">
        <f>CNCM!DK49</f>
        <v>6.9416916428826747</v>
      </c>
      <c r="DA5" s="17">
        <f>CNCM!DL49</f>
        <v>6.6166289423124747</v>
      </c>
      <c r="DB5" s="17">
        <f>CNCM!DM49</f>
        <v>6.5151300566177683</v>
      </c>
      <c r="DC5" s="17">
        <f>CNCM!DN49</f>
        <v>6.1091085164680647</v>
      </c>
      <c r="DD5" s="17">
        <f>CNCM!DO49</f>
        <v>5.5380379401213986</v>
      </c>
      <c r="DE5" s="17">
        <f>CNCM!DP49</f>
        <v>4.9783699041851204</v>
      </c>
      <c r="DF5" s="17">
        <f>CNCM!DQ49</f>
        <v>4.4644138010183632</v>
      </c>
      <c r="DG5" s="17">
        <f>CNCM!DR49</f>
        <v>4.1455657133602219</v>
      </c>
      <c r="DH5" s="17">
        <f>CNCM!DS49</f>
        <v>3.6318634180883658</v>
      </c>
      <c r="DI5" s="17">
        <f>CNCM!DT49</f>
        <v>3.4125230968188758</v>
      </c>
      <c r="DJ5" s="17">
        <f>CNCM!DU49</f>
        <v>3.0646210877829372</v>
      </c>
      <c r="DK5" s="17">
        <f>CNCM!DV49</f>
        <v>2.6589147686052694</v>
      </c>
      <c r="DL5" s="17">
        <f>CNCM!DW49</f>
        <v>2.644489991930099</v>
      </c>
      <c r="DM5" s="17">
        <f>CNCM!DX49</f>
        <v>3.3384544673902283</v>
      </c>
      <c r="DN5" s="17">
        <f>CNCM!DY49</f>
        <v>3.677329370883875</v>
      </c>
      <c r="DO5" s="17">
        <f>CNCM!DZ49</f>
        <v>4.0647800743959461</v>
      </c>
      <c r="DP5" s="17">
        <f>CNCM!EA49</f>
        <v>4.2050371551908494</v>
      </c>
      <c r="DQ5" s="17">
        <f>CNCM!EB49</f>
        <v>3.7901883849069229</v>
      </c>
      <c r="DR5" s="17">
        <f>CNCM!EC49</f>
        <v>2.9818122752578669</v>
      </c>
      <c r="DS5" s="17">
        <f>CNCM!ED49</f>
        <v>2.6036918379956919</v>
      </c>
      <c r="DT5" s="17">
        <f>CNCM!EE49</f>
        <v>3.0537818867513389</v>
      </c>
      <c r="DU5" s="17">
        <f>CNCM!EF49</f>
        <v>3.9594767451065715</v>
      </c>
      <c r="DV5" s="17">
        <f>CNCM!EG49</f>
        <v>4.7177629344199445</v>
      </c>
      <c r="DW5" s="17">
        <f>CNCM!EH49</f>
        <v>6.0838333754541285</v>
      </c>
      <c r="DX5" s="17">
        <f>CNCM!EI49</f>
        <v>6.9340057138943978</v>
      </c>
      <c r="DY5" s="17">
        <f>CNCM!EJ49</f>
        <v>6.6676397724528602</v>
      </c>
      <c r="DZ5" s="17">
        <f>CNCM!EK49</f>
        <v>6.3737658118996343</v>
      </c>
      <c r="EA5" s="17">
        <f>CNCM!EL49</f>
        <v>6.1116007619783641</v>
      </c>
      <c r="EB5" s="17">
        <f>CNCM!EM49</f>
        <v>6.0941229653552531</v>
      </c>
      <c r="EC5" s="17">
        <f>CNCM!EN49</f>
        <v>6.0234167475100797</v>
      </c>
      <c r="ED5" s="17">
        <f>CNCM!EO49</f>
        <v>6.3407905877489457</v>
      </c>
      <c r="EE5" s="17">
        <f>CNCM!EP49</f>
        <v>6.5218976620973201</v>
      </c>
      <c r="EF5" s="17">
        <f>CNCM!EQ49</f>
        <v>6.9865577882802121</v>
      </c>
      <c r="EG5" s="17">
        <f>CNCM!ER49</f>
        <v>6.599343970668281</v>
      </c>
      <c r="EH5" s="17">
        <f>CNCM!ES49</f>
        <v>5.9447361303341939</v>
      </c>
      <c r="EI5" s="17">
        <f>CNCM!ET49</f>
        <v>4.9428918519030862</v>
      </c>
      <c r="EJ5" s="17">
        <f>CNCM!EU49</f>
        <v>4.4848392996328368</v>
      </c>
      <c r="EK5" s="17">
        <f>CNCM!EV49</f>
        <v>4.0349099666342259</v>
      </c>
      <c r="EL5" s="17">
        <f>CNCM!EW49</f>
        <v>3.8359779961634199</v>
      </c>
      <c r="EM5" s="17">
        <f>CNCM!EX49</f>
        <v>3.467569728328157</v>
      </c>
      <c r="EN5" s="17">
        <f>CNCM!EY49</f>
        <v>3.4047756775608784</v>
      </c>
      <c r="EO5" s="17">
        <f>CNCM!EZ49</f>
        <v>3.5358158182818622</v>
      </c>
      <c r="EP5" s="17">
        <f>CNCM!FA49</f>
        <v>3.0051228021830356</v>
      </c>
      <c r="EQ5" s="17">
        <f>CNCM!FB49</f>
        <v>3.1007095741912849</v>
      </c>
      <c r="ER5" s="17">
        <f>CNCM!FC49</f>
        <v>2.9844726444114844</v>
      </c>
      <c r="ES5" s="17">
        <f>CNCM!FD49</f>
        <v>3.3938843874411484</v>
      </c>
      <c r="ET5" s="17">
        <f>CNCM!FE49</f>
        <v>4.0170748510031773</v>
      </c>
      <c r="EU5" s="17">
        <f>CNCM!FF49</f>
        <v>4.1258057251086777</v>
      </c>
      <c r="EV5" s="17">
        <f>CNCM!FG49</f>
        <v>4.4797842007459732</v>
      </c>
      <c r="EW5" s="17">
        <f>CNCM!FH49</f>
        <v>5.5561223072558619</v>
      </c>
      <c r="EX5" s="17">
        <f>CNCM!FI49</f>
        <v>6.4479063749501631</v>
      </c>
      <c r="EY5" s="17">
        <f>CNCM!FJ49</f>
        <v>6.9119612241966388</v>
      </c>
      <c r="EZ5" s="17">
        <f>CNCM!FK49</f>
        <v>6.5806109680143443</v>
      </c>
      <c r="FA5" s="17">
        <f>CNCM!FL49</f>
        <v>6.3134901017112055</v>
      </c>
      <c r="FB5" s="17">
        <f>CNCM!FM49</f>
        <v>6.7624053504267811</v>
      </c>
      <c r="FC5" s="17">
        <f>CNCM!FN49</f>
        <v>6.8143138484641819</v>
      </c>
      <c r="FD5" s="17">
        <f>CNCM!FO49</f>
        <v>6.754228235291837</v>
      </c>
      <c r="FE5" s="17">
        <f>CNCM!FP49</f>
        <v>6.4238763662011422</v>
      </c>
      <c r="FF5" s="17">
        <f>CNCM!FQ49</f>
        <v>6.3861429311068862</v>
      </c>
      <c r="FG5" s="17">
        <f>CNCM!FR49</f>
        <v>6.2029202096833158</v>
      </c>
      <c r="FH5" s="17">
        <f>CNCM!FS49</f>
        <v>6.008480568350727</v>
      </c>
      <c r="FI5" s="17">
        <f>CNCM!FT49</f>
        <v>5.6278449607221503</v>
      </c>
      <c r="FJ5" s="17">
        <f>CNCM!FU49</f>
        <v>5.2375688933276265</v>
      </c>
      <c r="FK5" s="17">
        <f>CNCM!FV49</f>
        <v>5.706565219723525</v>
      </c>
      <c r="FL5" s="17">
        <f>CNCM!FW49</f>
        <v>6.1692370942017183</v>
      </c>
      <c r="FM5" s="17">
        <f>CNCM!FX49</f>
        <v>6.6841360990700815</v>
      </c>
      <c r="FN5" s="17">
        <f>CNCM!FY49</f>
        <v>6.9520749100494106</v>
      </c>
      <c r="FO5" s="17">
        <f>CNCM!FZ49</f>
        <v>7.1225570406660665</v>
      </c>
      <c r="FP5" s="17">
        <f>CNCM!GA49</f>
        <v>6.8294388994213362</v>
      </c>
      <c r="FQ5" s="17">
        <f>CNCM!GB49</f>
        <v>6.8867808621476234</v>
      </c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</row>
    <row r="6" spans="1:184" x14ac:dyDescent="0.25">
      <c r="A6" s="4" t="s">
        <v>1</v>
      </c>
      <c r="B6" s="9" t="s">
        <v>465</v>
      </c>
      <c r="C6" s="17">
        <f>CNCM!N54</f>
        <v>7.4100349917442854</v>
      </c>
      <c r="D6" s="17">
        <f>CNCM!O54</f>
        <v>8.2344541199703905</v>
      </c>
      <c r="E6" s="17">
        <f>CNCM!P54</f>
        <v>8.1373731864364363</v>
      </c>
      <c r="F6" s="17">
        <f>CNCM!Q54</f>
        <v>5.6031509850161587</v>
      </c>
      <c r="G6" s="17">
        <f>CNCM!R54</f>
        <v>4.4640373326295668</v>
      </c>
      <c r="H6" s="17">
        <f>CNCM!S54</f>
        <v>3.6355330214755677</v>
      </c>
      <c r="I6" s="17">
        <f>CNCM!T54</f>
        <v>3.43954664470556</v>
      </c>
      <c r="J6" s="17">
        <f>CNCM!U54</f>
        <v>3.43954664470556</v>
      </c>
      <c r="K6" s="17">
        <f>CNCM!V54</f>
        <v>4.2075336469839408</v>
      </c>
      <c r="L6" s="17">
        <f>CNCM!W54</f>
        <v>4.7803886545385144</v>
      </c>
      <c r="M6" s="17">
        <f>CNCM!X54</f>
        <v>5.2940180106882284</v>
      </c>
      <c r="N6" s="17">
        <f>CNCM!Y54</f>
        <v>4.9590534439974743</v>
      </c>
      <c r="O6" s="17">
        <f>CNCM!Z54</f>
        <v>4.2963939371990945</v>
      </c>
      <c r="P6" s="17">
        <f>CNCM!AA54</f>
        <v>3.8218035601972788</v>
      </c>
      <c r="Q6" s="17">
        <f>CNCM!AB54</f>
        <v>3.8632287187250203</v>
      </c>
      <c r="R6" s="17">
        <f>CNCM!AC54</f>
        <v>4.9225277217557206</v>
      </c>
      <c r="S6" s="17">
        <f>CNCM!AD54</f>
        <v>6.276569946256183</v>
      </c>
      <c r="T6" s="17">
        <f>CNCM!AE54</f>
        <v>7.2961113387654875</v>
      </c>
      <c r="U6" s="17">
        <f>CNCM!AF54</f>
        <v>7.6064012498966882</v>
      </c>
      <c r="V6" s="17">
        <f>CNCM!AG54</f>
        <v>7.8751485057656057</v>
      </c>
      <c r="W6" s="17">
        <f>CNCM!AH54</f>
        <v>7.767713839392032</v>
      </c>
      <c r="X6" s="17">
        <f>CNCM!AI54</f>
        <v>7.2428015155222125</v>
      </c>
      <c r="Y6" s="17">
        <f>CNCM!AJ54</f>
        <v>6.8371045063047031</v>
      </c>
      <c r="Z6" s="17">
        <f>CNCM!AK54</f>
        <v>6.7731748536630887</v>
      </c>
      <c r="AA6" s="17">
        <f>CNCM!AL54</f>
        <v>6.6459755984020541</v>
      </c>
      <c r="AB6" s="17">
        <f>CNCM!AM54</f>
        <v>7.3136389654595346</v>
      </c>
      <c r="AC6" s="17">
        <f>CNCM!AN54</f>
        <v>8.5976789171850818</v>
      </c>
      <c r="AD6" s="17">
        <f>CNCM!AO54</f>
        <v>9.8338199718694277</v>
      </c>
      <c r="AE6" s="17">
        <f>CNCM!AP54</f>
        <v>12.361353804308472</v>
      </c>
      <c r="AF6" s="17">
        <f>CNCM!AQ54</f>
        <v>14.863709996129714</v>
      </c>
      <c r="AG6" s="17">
        <f>CNCM!AR54</f>
        <v>16.188577288518189</v>
      </c>
      <c r="AH6" s="17">
        <f>CNCM!AS54</f>
        <v>16.6980239652192</v>
      </c>
      <c r="AI6" s="17">
        <f>CNCM!AT54</f>
        <v>18.012636337671537</v>
      </c>
      <c r="AJ6" s="17">
        <f>CNCM!AU54</f>
        <v>19.191465988432419</v>
      </c>
      <c r="AK6" s="17">
        <f>CNCM!AV54</f>
        <v>20.239617183294278</v>
      </c>
      <c r="AL6" s="17">
        <f>CNCM!AW54</f>
        <v>20.443596176619838</v>
      </c>
      <c r="AM6" s="17">
        <f>CNCM!AX54</f>
        <v>19.641516766637434</v>
      </c>
      <c r="AN6" s="17">
        <f>CNCM!AY54</f>
        <v>18.235498546685804</v>
      </c>
      <c r="AO6" s="17">
        <f>CNCM!AZ54</f>
        <v>17.280201386292827</v>
      </c>
      <c r="AP6" s="17">
        <f>CNCM!BA54</f>
        <v>15.397841528458468</v>
      </c>
      <c r="AQ6" s="17">
        <f>CNCM!BB54</f>
        <v>11.687908990422468</v>
      </c>
      <c r="AR6" s="17">
        <f>CNCM!BC54</f>
        <v>8.6924063964694653</v>
      </c>
      <c r="AS6" s="17">
        <f>CNCM!BD54</f>
        <v>7.410278335172249</v>
      </c>
      <c r="AT6" s="17">
        <f>CNCM!BE54</f>
        <v>6.6323291022653885</v>
      </c>
      <c r="AU6" s="17">
        <f>CNCM!BF54</f>
        <v>5.8439394450621629</v>
      </c>
      <c r="AV6" s="17">
        <f>CNCM!BG54</f>
        <v>5.2158476275660171</v>
      </c>
      <c r="AW6" s="17">
        <f>CNCM!BH54</f>
        <v>5.0073962206762967</v>
      </c>
      <c r="AX6" s="17">
        <f>CNCM!BI54</f>
        <v>5.446757711139405</v>
      </c>
      <c r="AY6" s="17">
        <f>CNCM!BJ54</f>
        <v>6.0903691000107063</v>
      </c>
      <c r="AZ6" s="17">
        <f>CNCM!BK54</f>
        <v>6.3342062629266449</v>
      </c>
      <c r="BA6" s="17">
        <f>CNCM!BL54</f>
        <v>6.0490146895583408</v>
      </c>
      <c r="BB6" s="17">
        <f>CNCM!BM54</f>
        <v>5.9118914360309471</v>
      </c>
      <c r="BC6" s="17">
        <f>CNCM!BN54</f>
        <v>6.144316534444183</v>
      </c>
      <c r="BD6" s="17">
        <f>CNCM!BO54</f>
        <v>6.2816039799667545</v>
      </c>
      <c r="BE6" s="17">
        <f>CNCM!BP54</f>
        <v>6.2287433393719116</v>
      </c>
      <c r="BF6" s="17">
        <f>CNCM!BQ54</f>
        <v>6.2287433393719338</v>
      </c>
      <c r="BG6" s="17">
        <f>CNCM!BR54</f>
        <v>5.7012393998576938</v>
      </c>
      <c r="BH6" s="17">
        <f>CNCM!BS54</f>
        <v>6.1534484630548114</v>
      </c>
      <c r="BI6" s="17">
        <f>CNCM!BT54</f>
        <v>6.121839495770498</v>
      </c>
      <c r="BJ6" s="17">
        <f>CNCM!BU54</f>
        <v>5.2164349127709286</v>
      </c>
      <c r="BK6" s="17">
        <f>CNCM!BV54</f>
        <v>4.3793076335046477</v>
      </c>
      <c r="BL6" s="17">
        <f>CNCM!BW54</f>
        <v>3.879785523194812</v>
      </c>
      <c r="BM6" s="17">
        <f>CNCM!BX54</f>
        <v>3.4452286514842223</v>
      </c>
      <c r="BN6" s="17">
        <f>CNCM!BY54</f>
        <v>3.4658332184897889</v>
      </c>
      <c r="BO6" s="17">
        <f>CNCM!BZ54</f>
        <v>3.1568877624776004</v>
      </c>
      <c r="BP6" s="17">
        <f>CNCM!CA54</f>
        <v>2.7366341457981891</v>
      </c>
      <c r="BQ6" s="17">
        <f>CNCM!CB54</f>
        <v>2.5832653647286818</v>
      </c>
      <c r="BR6" s="17">
        <f>CNCM!CC54</f>
        <v>2.4294827362586258</v>
      </c>
      <c r="BS6" s="17">
        <f>CNCM!CD54</f>
        <v>2.5419414956256992</v>
      </c>
      <c r="BT6" s="17">
        <f>CNCM!CE54</f>
        <v>1.4143255350536066</v>
      </c>
      <c r="BU6" s="17">
        <f>CNCM!CF54</f>
        <v>0.56853489318067219</v>
      </c>
      <c r="BV6" s="17">
        <f>CNCM!CG54</f>
        <v>0.20627080911477247</v>
      </c>
      <c r="BW6" s="17">
        <f>CNCM!CH54</f>
        <v>0.4574143449772361</v>
      </c>
      <c r="BX6" s="17">
        <f>CNCM!CI54</f>
        <v>0.59830833424086016</v>
      </c>
      <c r="BY6" s="17">
        <f>CNCM!CJ54</f>
        <v>0.77942151187799791</v>
      </c>
      <c r="BZ6" s="17">
        <f>CNCM!CK54</f>
        <v>0.76938671933475256</v>
      </c>
      <c r="CA6" s="17">
        <f>CNCM!CL54</f>
        <v>1.1416006864522155</v>
      </c>
      <c r="CB6" s="17">
        <f>CNCM!CM54</f>
        <v>1.3131468514397282</v>
      </c>
      <c r="CC6" s="17">
        <f>CNCM!CN54</f>
        <v>1.2020689469878443</v>
      </c>
      <c r="CD6" s="17">
        <f>CNCM!CO54</f>
        <v>1.1919396237021651</v>
      </c>
      <c r="CE6" s="17">
        <f>CNCM!CP54</f>
        <v>1.1011392790747365</v>
      </c>
      <c r="CF6" s="17">
        <f>CNCM!CQ54</f>
        <v>1.5264871554366399</v>
      </c>
      <c r="CG6" s="17">
        <f>CNCM!CR54</f>
        <v>2.1363779473195121</v>
      </c>
      <c r="CH6" s="17">
        <f>CNCM!CS54</f>
        <v>3.1312793995077248</v>
      </c>
      <c r="CI6" s="17">
        <f>CNCM!CT54</f>
        <v>3.9872690185236426</v>
      </c>
      <c r="CJ6" s="17">
        <f>CNCM!CU54</f>
        <v>4.8090971750325728</v>
      </c>
      <c r="CK6" s="17">
        <f>CNCM!CV54</f>
        <v>4.9137388455348097</v>
      </c>
      <c r="CL6" s="17">
        <f>CNCM!CW54</f>
        <v>4.4540490915810249</v>
      </c>
      <c r="CM6" s="17">
        <f>CNCM!CX54</f>
        <v>4.1112021033154589</v>
      </c>
      <c r="CN6" s="17">
        <f>CNCM!CY54</f>
        <v>4.733380601940862</v>
      </c>
      <c r="CO6" s="17">
        <f>CNCM!CZ54</f>
        <v>4.8483344221984082</v>
      </c>
      <c r="CP6" s="17">
        <f>CNCM!DA54</f>
        <v>4.9847736962213007</v>
      </c>
      <c r="CQ6" s="17">
        <f>CNCM!DB54</f>
        <v>5.3200209528103448</v>
      </c>
      <c r="CR6" s="17">
        <f>CNCM!DC54</f>
        <v>6.1499742351317721</v>
      </c>
      <c r="CS6" s="17">
        <f>CNCM!DD54</f>
        <v>7.0901959416332705</v>
      </c>
      <c r="CT6" s="17">
        <f>CNCM!DE54</f>
        <v>7.7718242400186321</v>
      </c>
      <c r="CU6" s="17">
        <f>CNCM!DF54</f>
        <v>7.3977278551727421</v>
      </c>
      <c r="CV6" s="17">
        <f>CNCM!DG54</f>
        <v>6.8007777053077589</v>
      </c>
      <c r="CW6" s="17">
        <f>CNCM!DH54</f>
        <v>6.7581681789940395</v>
      </c>
      <c r="CX6" s="17">
        <f>CNCM!DI54</f>
        <v>7.4415571331304387</v>
      </c>
      <c r="CY6" s="17">
        <f>CNCM!DJ54</f>
        <v>7.8597011036116271</v>
      </c>
      <c r="CZ6" s="17">
        <f>CNCM!DK54</f>
        <v>6.9733293024630827</v>
      </c>
      <c r="DA6" s="17">
        <f>CNCM!DL54</f>
        <v>6.6214784236650948</v>
      </c>
      <c r="DB6" s="17">
        <f>CNCM!DM54</f>
        <v>6.4935710217772113</v>
      </c>
      <c r="DC6" s="17">
        <f>CNCM!DN54</f>
        <v>6.0804357119344843</v>
      </c>
      <c r="DD6" s="17">
        <f>CNCM!DO54</f>
        <v>5.5029986608500892</v>
      </c>
      <c r="DE6" s="17">
        <f>CNCM!DP54</f>
        <v>4.9513898092149677</v>
      </c>
      <c r="DF6" s="17">
        <f>CNCM!DQ54</f>
        <v>4.4328040309304706</v>
      </c>
      <c r="DG6" s="17">
        <f>CNCM!DR54</f>
        <v>4.1106088751821979</v>
      </c>
      <c r="DH6" s="17">
        <f>CNCM!DS54</f>
        <v>3.5910430059577836</v>
      </c>
      <c r="DI6" s="17">
        <f>CNCM!DT54</f>
        <v>3.3739793556758935</v>
      </c>
      <c r="DJ6" s="17">
        <f>CNCM!DU54</f>
        <v>3.0246735220351706</v>
      </c>
      <c r="DK6" s="17">
        <f>CNCM!DV54</f>
        <v>2.6355147154907055</v>
      </c>
      <c r="DL6" s="17">
        <f>CNCM!DW54</f>
        <v>2.6252685824453392</v>
      </c>
      <c r="DM6" s="17">
        <f>CNCM!DX54</f>
        <v>3.3231204088059574</v>
      </c>
      <c r="DN6" s="17">
        <f>CNCM!DY54</f>
        <v>3.6850770912509656</v>
      </c>
      <c r="DO6" s="17">
        <f>CNCM!DZ54</f>
        <v>4.0888835628466014</v>
      </c>
      <c r="DP6" s="17">
        <f>CNCM!EA54</f>
        <v>4.2131811648721262</v>
      </c>
      <c r="DQ6" s="17">
        <f>CNCM!EB54</f>
        <v>3.7791318184892786</v>
      </c>
      <c r="DR6" s="17">
        <f>CNCM!EC54</f>
        <v>2.9752017080669768</v>
      </c>
      <c r="DS6" s="17">
        <f>CNCM!ED54</f>
        <v>2.5845600324248874</v>
      </c>
      <c r="DT6" s="17">
        <f>CNCM!EE54</f>
        <v>3.0270453450334189</v>
      </c>
      <c r="DU6" s="17">
        <f>CNCM!EF54</f>
        <v>3.9232910149682665</v>
      </c>
      <c r="DV6" s="17">
        <f>CNCM!EG54</f>
        <v>4.6694494666114528</v>
      </c>
      <c r="DW6" s="17">
        <f>CNCM!EH54</f>
        <v>6.0376093029840039</v>
      </c>
      <c r="DX6" s="17">
        <f>CNCM!EI54</f>
        <v>6.8739682421748993</v>
      </c>
      <c r="DY6" s="17">
        <f>CNCM!EJ54</f>
        <v>6.6085879078428889</v>
      </c>
      <c r="DZ6" s="17">
        <f>CNCM!EK54</f>
        <v>6.3108579595665182</v>
      </c>
      <c r="EA6" s="17">
        <f>CNCM!EL54</f>
        <v>6.0359069691209521</v>
      </c>
      <c r="EB6" s="17">
        <f>CNCM!EM54</f>
        <v>6.0253676681598867</v>
      </c>
      <c r="EC6" s="17">
        <f>CNCM!EN54</f>
        <v>5.9620185140064175</v>
      </c>
      <c r="ED6" s="17">
        <f>CNCM!EO54</f>
        <v>6.2589794306707081</v>
      </c>
      <c r="EE6" s="17">
        <f>CNCM!EP54</f>
        <v>6.4399998385593626</v>
      </c>
      <c r="EF6" s="17">
        <f>CNCM!EQ54</f>
        <v>6.8971432657525478</v>
      </c>
      <c r="EG6" s="17">
        <f>CNCM!ER54</f>
        <v>6.5156705102442869</v>
      </c>
      <c r="EH6" s="17">
        <f>CNCM!ES54</f>
        <v>5.8723580447863633</v>
      </c>
      <c r="EI6" s="17">
        <f>CNCM!ET54</f>
        <v>4.8712996017351795</v>
      </c>
      <c r="EJ6" s="17">
        <f>CNCM!EU54</f>
        <v>4.4142082513165093</v>
      </c>
      <c r="EK6" s="17">
        <f>CNCM!EV54</f>
        <v>3.9671495084302677</v>
      </c>
      <c r="EL6" s="17">
        <f>CNCM!EW54</f>
        <v>3.769572408944355</v>
      </c>
      <c r="EM6" s="17">
        <f>CNCM!EX54</f>
        <v>3.4073568874211313</v>
      </c>
      <c r="EN6" s="17">
        <f>CNCM!EY54</f>
        <v>3.3559615808170351</v>
      </c>
      <c r="EO6" s="17">
        <f>CNCM!EZ54</f>
        <v>3.4898423600667972</v>
      </c>
      <c r="EP6" s="17">
        <f>CNCM!FA54</f>
        <v>2.9733744373196869</v>
      </c>
      <c r="EQ6" s="17">
        <f>CNCM!FB54</f>
        <v>3.076389017589154</v>
      </c>
      <c r="ER6" s="17">
        <f>CNCM!FC54</f>
        <v>2.9636251907175781</v>
      </c>
      <c r="ES6" s="17">
        <f>CNCM!FD54</f>
        <v>3.37334912701166</v>
      </c>
      <c r="ET6" s="17">
        <f>CNCM!FE54</f>
        <v>4.0014768585335592</v>
      </c>
      <c r="EU6" s="17">
        <f>CNCM!FF54</f>
        <v>4.1048888868307598</v>
      </c>
      <c r="EV6" s="17">
        <f>CNCM!FG54</f>
        <v>4.4674071547681438</v>
      </c>
      <c r="EW6" s="17">
        <f>CNCM!FH54</f>
        <v>5.543421448462249</v>
      </c>
      <c r="EX6" s="17">
        <f>CNCM!FI54</f>
        <v>6.4318518925619239</v>
      </c>
      <c r="EY6" s="17">
        <f>CNCM!FJ54</f>
        <v>6.9005269809599312</v>
      </c>
      <c r="EZ6" s="17">
        <f>CNCM!FK54</f>
        <v>6.5709480315408353</v>
      </c>
      <c r="FA6" s="17">
        <f>CNCM!FL54</f>
        <v>6.3058197898462565</v>
      </c>
      <c r="FB6" s="17">
        <f>CNCM!FM54</f>
        <v>6.75369263879535</v>
      </c>
      <c r="FC6" s="17">
        <f>CNCM!FN54</f>
        <v>6.8070374782110976</v>
      </c>
      <c r="FD6" s="17">
        <f>CNCM!FO54</f>
        <v>6.7538679055915374</v>
      </c>
      <c r="FE6" s="17">
        <f>CNCM!FP54</f>
        <v>6.425947780237462</v>
      </c>
      <c r="FF6" s="17">
        <f>CNCM!FQ54</f>
        <v>6.38379889002747</v>
      </c>
      <c r="FG6" s="17">
        <f>CNCM!FR54</f>
        <v>6.2041500789486337</v>
      </c>
      <c r="FH6" s="17">
        <f>CNCM!FS54</f>
        <v>6.0146126308600945</v>
      </c>
      <c r="FI6" s="17">
        <f>CNCM!FT54</f>
        <v>5.6368509704908032</v>
      </c>
      <c r="FJ6" s="17">
        <f>CNCM!FU54</f>
        <v>5.2484416009282109</v>
      </c>
      <c r="FK6" s="17">
        <f>CNCM!FV54</f>
        <v>5.7098735888158947</v>
      </c>
      <c r="FL6" s="17">
        <f>CNCM!FW54</f>
        <v>6.1633377313057736</v>
      </c>
      <c r="FM6" s="17">
        <f>CNCM!FX54</f>
        <v>6.6717016789417549</v>
      </c>
      <c r="FN6" s="17">
        <f>CNCM!FY54</f>
        <v>6.9380879082868496</v>
      </c>
      <c r="FO6" s="17">
        <f>CNCM!FZ54</f>
        <v>7.109000844710045</v>
      </c>
      <c r="FP6" s="17">
        <f>CNCM!GA54</f>
        <v>6.8102607287968686</v>
      </c>
      <c r="FQ6" s="17">
        <f>CNCM!GB54</f>
        <v>6.8633420630225483</v>
      </c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</row>
    <row r="7" spans="1:184" ht="14.45" x14ac:dyDescent="0.35">
      <c r="A7" s="4"/>
      <c r="B7" s="9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</row>
    <row r="8" spans="1:184" x14ac:dyDescent="0.25">
      <c r="A8" s="4" t="s">
        <v>4</v>
      </c>
      <c r="B8" s="9" t="s">
        <v>469</v>
      </c>
      <c r="C8" s="17">
        <f>CNCM!N50</f>
        <v>3.1707331094325664</v>
      </c>
      <c r="D8" s="17">
        <f>CNCM!O50</f>
        <v>3.6229965187702939</v>
      </c>
      <c r="E8" s="17">
        <f>CNCM!P50</f>
        <v>3.9298619201521445</v>
      </c>
      <c r="F8" s="17">
        <f>CNCM!Q50</f>
        <v>4.2440516268683615</v>
      </c>
      <c r="G8" s="17">
        <f>CNCM!R50</f>
        <v>4.2190707366700719</v>
      </c>
      <c r="H8" s="17">
        <f>CNCM!S50</f>
        <v>3.8331187931294419</v>
      </c>
      <c r="I8" s="17">
        <f>CNCM!T50</f>
        <v>3.6660127455941938</v>
      </c>
      <c r="J8" s="17">
        <f>CNCM!U50</f>
        <v>4.0834831299529029</v>
      </c>
      <c r="K8" s="17">
        <f>CNCM!V50</f>
        <v>4.5626855135260547</v>
      </c>
      <c r="L8" s="17">
        <f>CNCM!W50</f>
        <v>4.4459694420329265</v>
      </c>
      <c r="M8" s="17">
        <f>CNCM!X50</f>
        <v>4.9101521070519683</v>
      </c>
      <c r="N8" s="17">
        <f>CNCM!Y50</f>
        <v>5.2468934132829492</v>
      </c>
      <c r="O8" s="17">
        <f>CNCM!Z50</f>
        <v>5.6723644702539877</v>
      </c>
      <c r="P8" s="17">
        <f>CNCM!AA50</f>
        <v>5.7207301562571811</v>
      </c>
      <c r="Q8" s="17">
        <f>CNCM!AB50</f>
        <v>5.4353655825381431</v>
      </c>
      <c r="R8" s="17">
        <f>CNCM!AC50</f>
        <v>5.4780595429802403</v>
      </c>
      <c r="S8" s="17">
        <f>CNCM!AD50</f>
        <v>5.5385093254379569</v>
      </c>
      <c r="T8" s="17">
        <f>CNCM!AE50</f>
        <v>5.9842373676902483</v>
      </c>
      <c r="U8" s="17">
        <f>CNCM!AF50</f>
        <v>5.8953046827290079</v>
      </c>
      <c r="V8" s="17">
        <f>CNCM!AG50</f>
        <v>6.1104832807073572</v>
      </c>
      <c r="W8" s="17">
        <f>CNCM!AH50</f>
        <v>5.9493061930708357</v>
      </c>
      <c r="X8" s="17">
        <f>CNCM!AI50</f>
        <v>5.4312939220622969</v>
      </c>
      <c r="Y8" s="17">
        <f>CNCM!AJ50</f>
        <v>5.4183089957494657</v>
      </c>
      <c r="Z8" s="17">
        <f>CNCM!AK50</f>
        <v>5.428446047096358</v>
      </c>
      <c r="AA8" s="17">
        <f>CNCM!AL50</f>
        <v>5.6985865394655777</v>
      </c>
      <c r="AB8" s="17">
        <f>CNCM!AM50</f>
        <v>5.5427062778995229</v>
      </c>
      <c r="AC8" s="17">
        <f>CNCM!AN50</f>
        <v>5.903326244005469</v>
      </c>
      <c r="AD8" s="17">
        <f>CNCM!AO50</f>
        <v>6.0299546635050438</v>
      </c>
      <c r="AE8" s="17">
        <f>CNCM!AP50</f>
        <v>7.2910519013087649</v>
      </c>
      <c r="AF8" s="17">
        <f>CNCM!AQ50</f>
        <v>8.1785814689924621</v>
      </c>
      <c r="AG8" s="17">
        <f>CNCM!AR50</f>
        <v>9.1395163322166582</v>
      </c>
      <c r="AH8" s="17">
        <f>CNCM!AS50</f>
        <v>9.705721058234662</v>
      </c>
      <c r="AI8" s="17">
        <f>CNCM!AT50</f>
        <v>10.50074697485992</v>
      </c>
      <c r="AJ8" s="17">
        <f>CNCM!AU50</f>
        <v>10.627300339718637</v>
      </c>
      <c r="AK8" s="17">
        <f>CNCM!AV50</f>
        <v>10.342181156201979</v>
      </c>
      <c r="AL8" s="17">
        <f>CNCM!AW50</f>
        <v>10.175437970294432</v>
      </c>
      <c r="AM8" s="17">
        <f>CNCM!AX50</f>
        <v>9.4181698465821242</v>
      </c>
      <c r="AN8" s="17">
        <f>CNCM!AY50</f>
        <v>9.1346938685983083</v>
      </c>
      <c r="AO8" s="17">
        <f>CNCM!AZ50</f>
        <v>8.9264467808838575</v>
      </c>
      <c r="AP8" s="17">
        <f>CNCM!BA50</f>
        <v>8.423962746513137</v>
      </c>
      <c r="AQ8" s="17">
        <f>CNCM!BB50</f>
        <v>7.3546160312269571</v>
      </c>
      <c r="AR8" s="17">
        <f>CNCM!BC50</f>
        <v>6.7661777220803687</v>
      </c>
      <c r="AS8" s="17">
        <f>CNCM!BD50</f>
        <v>6.2109894533040277</v>
      </c>
      <c r="AT8" s="17">
        <f>CNCM!BE50</f>
        <v>6.3223723920076802</v>
      </c>
      <c r="AU8" s="17">
        <f>CNCM!BF50</f>
        <v>5.7968118230511845</v>
      </c>
      <c r="AV8" s="17">
        <f>CNCM!BG50</f>
        <v>5.3935399581102716</v>
      </c>
      <c r="AW8" s="17">
        <f>CNCM!BH50</f>
        <v>5.704035338552238</v>
      </c>
      <c r="AX8" s="17">
        <f>CNCM!BI50</f>
        <v>6.0046084138920097</v>
      </c>
      <c r="AY8" s="17">
        <f>CNCM!BJ50</f>
        <v>6.4231758282600637</v>
      </c>
      <c r="AZ8" s="17">
        <f>CNCM!BK50</f>
        <v>7.2127445182495142</v>
      </c>
      <c r="BA8" s="17">
        <f>CNCM!BL50</f>
        <v>6.9152711331387451</v>
      </c>
      <c r="BB8" s="17">
        <f>CNCM!BM50</f>
        <v>7.0402605685428998</v>
      </c>
      <c r="BC8" s="17">
        <f>CNCM!BN50</f>
        <v>6.970598706643738</v>
      </c>
      <c r="BD8" s="17">
        <f>CNCM!BO50</f>
        <v>6.9630244260453944</v>
      </c>
      <c r="BE8" s="17">
        <f>CNCM!BP50</f>
        <v>6.7142982286453767</v>
      </c>
      <c r="BF8" s="17">
        <f>CNCM!BQ50</f>
        <v>6.7564065121647809</v>
      </c>
      <c r="BG8" s="17">
        <f>CNCM!BR50</f>
        <v>6.485335519157398</v>
      </c>
      <c r="BH8" s="17">
        <f>CNCM!BS50</f>
        <v>6.7792162511971732</v>
      </c>
      <c r="BI8" s="17">
        <f>CNCM!BT50</f>
        <v>6.8323028700629118</v>
      </c>
      <c r="BJ8" s="17">
        <f>CNCM!BU50</f>
        <v>6.7513059840181411</v>
      </c>
      <c r="BK8" s="17">
        <f>CNCM!BV50</f>
        <v>6.666374126237562</v>
      </c>
      <c r="BL8" s="17">
        <f>CNCM!BW50</f>
        <v>5.852558041026934</v>
      </c>
      <c r="BM8" s="17">
        <f>CNCM!BX50</f>
        <v>6.1659543655036453</v>
      </c>
      <c r="BN8" s="17">
        <f>CNCM!BY50</f>
        <v>6.4721476399571598</v>
      </c>
      <c r="BO8" s="17">
        <f>CNCM!BZ50</f>
        <v>6.9823345178505081</v>
      </c>
      <c r="BP8" s="17">
        <f>CNCM!CA50</f>
        <v>6.7899334039330572</v>
      </c>
      <c r="BQ8" s="17">
        <f>CNCM!CB50</f>
        <v>6.9146568172852474</v>
      </c>
      <c r="BR8" s="17">
        <f>CNCM!CC50</f>
        <v>6.1624198619735671</v>
      </c>
      <c r="BS8" s="17">
        <f>CNCM!CD50</f>
        <v>6.0200808216160029</v>
      </c>
      <c r="BT8" s="17">
        <f>CNCM!CE50</f>
        <v>5.7695852469645592</v>
      </c>
      <c r="BU8" s="17">
        <f>CNCM!CF50</f>
        <v>5.2964749506508868</v>
      </c>
      <c r="BV8" s="17">
        <f>CNCM!CG50</f>
        <v>4.7482697510661032</v>
      </c>
      <c r="BW8" s="17">
        <f>CNCM!CH50</f>
        <v>4.6199293096102823</v>
      </c>
      <c r="BX8" s="17">
        <f>CNCM!CI50</f>
        <v>4.6289810978942025</v>
      </c>
      <c r="BY8" s="17">
        <f>CNCM!CJ50</f>
        <v>4.5632024610321009</v>
      </c>
      <c r="BZ8" s="17">
        <f>CNCM!CK50</f>
        <v>4.4774761240183203</v>
      </c>
      <c r="CA8" s="17">
        <f>CNCM!CL50</f>
        <v>3.9880003349876292</v>
      </c>
      <c r="CB8" s="17">
        <f>CNCM!CM50</f>
        <v>3.8553632792870385</v>
      </c>
      <c r="CC8" s="17">
        <f>CNCM!CN50</f>
        <v>3.7757155678995735</v>
      </c>
      <c r="CD8" s="17">
        <f>CNCM!CO50</f>
        <v>4.0207998918094345</v>
      </c>
      <c r="CE8" s="17">
        <f>CNCM!CP50</f>
        <v>4.3806394458998588</v>
      </c>
      <c r="CF8" s="17">
        <f>CNCM!CQ50</f>
        <v>4.2496960806116091</v>
      </c>
      <c r="CG8" s="17">
        <f>CNCM!CR50</f>
        <v>4.341851937978114</v>
      </c>
      <c r="CH8" s="17">
        <f>CNCM!CS50</f>
        <v>4.9543002801751834</v>
      </c>
      <c r="CI8" s="17">
        <f>CNCM!CT50</f>
        <v>4.7868742915896823</v>
      </c>
      <c r="CJ8" s="17">
        <f>CNCM!CU50</f>
        <v>5.0866213653122827</v>
      </c>
      <c r="CK8" s="17">
        <f>CNCM!CV50</f>
        <v>5.1156524984751206</v>
      </c>
      <c r="CL8" s="17">
        <f>CNCM!CW50</f>
        <v>5.4850870367656235</v>
      </c>
      <c r="CM8" s="17">
        <f>CNCM!CX50</f>
        <v>5.7424781050744</v>
      </c>
      <c r="CN8" s="17">
        <f>CNCM!CY50</f>
        <v>6.4784463622955091</v>
      </c>
      <c r="CO8" s="17">
        <f>CNCM!CZ50</f>
        <v>6.6919181283837892</v>
      </c>
      <c r="CP8" s="17">
        <f>CNCM!DA50</f>
        <v>6.6894494425409956</v>
      </c>
      <c r="CQ8" s="17">
        <f>CNCM!DB50</f>
        <v>6.464536906508167</v>
      </c>
      <c r="CR8" s="17">
        <f>CNCM!DC50</f>
        <v>6.7368933597512948</v>
      </c>
      <c r="CS8" s="17">
        <f>CNCM!DD50</f>
        <v>7.4130516684290271</v>
      </c>
      <c r="CT8" s="17">
        <f>CNCM!DE50</f>
        <v>7.9253753461801191</v>
      </c>
      <c r="CU8" s="17">
        <f>CNCM!DF50</f>
        <v>8.3663733337938631</v>
      </c>
      <c r="CV8" s="17">
        <f>CNCM!DG50</f>
        <v>8.0610382354538999</v>
      </c>
      <c r="CW8" s="17">
        <f>CNCM!DH50</f>
        <v>8.1194328329889487</v>
      </c>
      <c r="CX8" s="17">
        <f>CNCM!DI50</f>
        <v>7.7715655154136698</v>
      </c>
      <c r="CY8" s="17">
        <f>CNCM!DJ50</f>
        <v>7.4171042724106018</v>
      </c>
      <c r="CZ8" s="17">
        <f>CNCM!DK50</f>
        <v>6.8166774273163533</v>
      </c>
      <c r="DA8" s="17">
        <f>CNCM!DL50</f>
        <v>6.4938391275040086</v>
      </c>
      <c r="DB8" s="17">
        <f>CNCM!DM50</f>
        <v>6.6093909203042811</v>
      </c>
      <c r="DC8" s="17">
        <f>CNCM!DN50</f>
        <v>6.4670596270377523</v>
      </c>
      <c r="DD8" s="17">
        <f>CNCM!DO50</f>
        <v>6.46415767068651</v>
      </c>
      <c r="DE8" s="17">
        <f>CNCM!DP50</f>
        <v>6.0186505476612195</v>
      </c>
      <c r="DF8" s="17">
        <f>CNCM!DQ50</f>
        <v>5.3845173389729606</v>
      </c>
      <c r="DG8" s="17">
        <f>CNCM!DR50</f>
        <v>4.8468424435542889</v>
      </c>
      <c r="DH8" s="17">
        <f>CNCM!DS50</f>
        <v>5.1067473403000996</v>
      </c>
      <c r="DI8" s="17">
        <f>CNCM!DT50</f>
        <v>5.1341775475030715</v>
      </c>
      <c r="DJ8" s="17">
        <f>CNCM!DU50</f>
        <v>4.8129006981278977</v>
      </c>
      <c r="DK8" s="17">
        <f>CNCM!DV50</f>
        <v>5.2323064263324559</v>
      </c>
      <c r="DL8" s="17">
        <f>CNCM!DW50</f>
        <v>5.6166840558451447</v>
      </c>
      <c r="DM8" s="17">
        <f>CNCM!DX50</f>
        <v>5.612823152582247</v>
      </c>
      <c r="DN8" s="17">
        <f>CNCM!DY50</f>
        <v>5.7249461083462627</v>
      </c>
      <c r="DO8" s="17">
        <f>CNCM!DZ50</f>
        <v>6.4204446671196846</v>
      </c>
      <c r="DP8" s="17">
        <f>CNCM!EA50</f>
        <v>6.8048886630990735</v>
      </c>
      <c r="DQ8" s="17">
        <f>CNCM!EB50</f>
        <v>7.040455814590163</v>
      </c>
      <c r="DR8" s="17">
        <f>CNCM!EC50</f>
        <v>6.9402519718966271</v>
      </c>
      <c r="DS8" s="17">
        <f>CNCM!ED50</f>
        <v>6.983602970721825</v>
      </c>
      <c r="DT8" s="17">
        <f>CNCM!EE50</f>
        <v>6.4022693781306428</v>
      </c>
      <c r="DU8" s="17">
        <f>CNCM!EF50</f>
        <v>6.3694025722506487</v>
      </c>
      <c r="DV8" s="17">
        <f>CNCM!EG50</f>
        <v>7.149208937475704</v>
      </c>
      <c r="DW8" s="17">
        <f>CNCM!EH50</f>
        <v>7.0562144630031298</v>
      </c>
      <c r="DX8" s="17">
        <f>CNCM!EI50</f>
        <v>6.9790849525532606</v>
      </c>
      <c r="DY8" s="17">
        <f>CNCM!EJ50</f>
        <v>7.4364866457248491</v>
      </c>
      <c r="DZ8" s="17">
        <f>CNCM!EK50</f>
        <v>7.6962189168703787</v>
      </c>
      <c r="EA8" s="17">
        <f>CNCM!EL50</f>
        <v>8.0297483006135373</v>
      </c>
      <c r="EB8" s="17">
        <f>CNCM!EM50</f>
        <v>7.6142069001251533</v>
      </c>
      <c r="EC8" s="17">
        <f>CNCM!EN50</f>
        <v>7.5189877194080212</v>
      </c>
      <c r="ED8" s="17">
        <f>CNCM!EO50</f>
        <v>7.8669219186959349</v>
      </c>
      <c r="EE8" s="17">
        <f>CNCM!EP50</f>
        <v>8.1081065203585148</v>
      </c>
      <c r="EF8" s="17">
        <f>CNCM!EQ50</f>
        <v>8.6211399032732885</v>
      </c>
      <c r="EG8" s="17">
        <f>CNCM!ER50</f>
        <v>9.003569052495596</v>
      </c>
      <c r="EH8" s="17">
        <f>CNCM!ES50</f>
        <v>8.7015977078835895</v>
      </c>
      <c r="EI8" s="17">
        <f>CNCM!ET50</f>
        <v>8.8772532059117495</v>
      </c>
      <c r="EJ8" s="17">
        <f>CNCM!EU50</f>
        <v>8.8667517684320138</v>
      </c>
      <c r="EK8" s="17">
        <f>CNCM!EV50</f>
        <v>8.8943688523174469</v>
      </c>
      <c r="EL8" s="17">
        <f>CNCM!EW50</f>
        <v>8.3771497353829041</v>
      </c>
      <c r="EM8" s="17">
        <f>CNCM!EX50</f>
        <v>7.5456047371545543</v>
      </c>
      <c r="EN8" s="17">
        <f>CNCM!EY50</f>
        <v>8.0073864228000335</v>
      </c>
      <c r="EO8" s="17">
        <f>CNCM!EZ50</f>
        <v>7.8692907287339908</v>
      </c>
      <c r="EP8" s="17">
        <f>CNCM!FA50</f>
        <v>7.850484890413667</v>
      </c>
      <c r="EQ8" s="17">
        <f>CNCM!FB50</f>
        <v>8.5462069026786445</v>
      </c>
      <c r="ER8" s="17">
        <f>CNCM!FC50</f>
        <v>8.7162510300370819</v>
      </c>
      <c r="ES8" s="17">
        <f>CNCM!FD50</f>
        <v>8.4459783960832535</v>
      </c>
      <c r="ET8" s="17">
        <f>CNCM!FE50</f>
        <v>8.2632642431232917</v>
      </c>
      <c r="EU8" s="17">
        <f>CNCM!FF50</f>
        <v>8.0745296143910359</v>
      </c>
      <c r="EV8" s="17">
        <f>CNCM!FG50</f>
        <v>8.4439697045619155</v>
      </c>
      <c r="EW8" s="17">
        <f>CNCM!FH50</f>
        <v>8.6836537934456448</v>
      </c>
      <c r="EX8" s="17">
        <f>CNCM!FI50</f>
        <v>9.1214419970398133</v>
      </c>
      <c r="EY8" s="17">
        <f>CNCM!FJ50</f>
        <v>9.3438385877468768</v>
      </c>
      <c r="EZ8" s="17">
        <f>CNCM!FK50</f>
        <v>9.4239918057004157</v>
      </c>
      <c r="FA8" s="17">
        <f>CNCM!FL50</f>
        <v>9.6989170932082924</v>
      </c>
      <c r="FB8" s="17">
        <f>CNCM!FM50</f>
        <v>9.6288495313036968</v>
      </c>
      <c r="FC8" s="17">
        <f>CNCM!FN50</f>
        <v>8.7924071892757638</v>
      </c>
      <c r="FD8" s="17">
        <f>CNCM!FO50</f>
        <v>8.4150888207735299</v>
      </c>
      <c r="FE8" s="17">
        <f>CNCM!FP50</f>
        <v>8.2100701037661761</v>
      </c>
      <c r="FF8" s="17">
        <f>CNCM!FQ50</f>
        <v>8.2469656123941739</v>
      </c>
      <c r="FG8" s="17">
        <f>CNCM!FR50</f>
        <v>8.2915543646645329</v>
      </c>
      <c r="FH8" s="17">
        <f>CNCM!FS50</f>
        <v>8.4391362336108777</v>
      </c>
      <c r="FI8" s="17">
        <f>CNCM!FT50</f>
        <v>7.5718154601999599</v>
      </c>
      <c r="FJ8" s="17">
        <f>CNCM!FU50</f>
        <v>7.2026173777929747</v>
      </c>
      <c r="FK8" s="17">
        <f>CNCM!FV50</f>
        <v>8.109392319978026</v>
      </c>
      <c r="FL8" s="17">
        <f>CNCM!FW50</f>
        <v>7.7997897674991323</v>
      </c>
      <c r="FM8" s="17">
        <f>CNCM!FX50</f>
        <v>7.4167123707114868</v>
      </c>
      <c r="FN8" s="17">
        <f>CNCM!FY50</f>
        <v>7.6216893108268735</v>
      </c>
      <c r="FO8" s="17">
        <f>CNCM!FZ50</f>
        <v>7.02842931012575</v>
      </c>
      <c r="FP8" s="17">
        <f>CNCM!GA50</f>
        <v>7.0589515638102007</v>
      </c>
      <c r="FQ8" s="17">
        <f>CNCM!GB50</f>
        <v>7.4316978918556709</v>
      </c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</row>
    <row r="9" spans="1:184" x14ac:dyDescent="0.25">
      <c r="A9" s="4" t="s">
        <v>4</v>
      </c>
      <c r="B9" s="9" t="s">
        <v>475</v>
      </c>
      <c r="C9" s="17">
        <f>CNCM!N55</f>
        <v>3.0852403192840994</v>
      </c>
      <c r="D9" s="17">
        <f>CNCM!O55</f>
        <v>3.5175498643075453</v>
      </c>
      <c r="E9" s="17">
        <f>CNCM!P55</f>
        <v>3.8070516018425371</v>
      </c>
      <c r="F9" s="17">
        <f>CNCM!Q55</f>
        <v>4.1180994991713238</v>
      </c>
      <c r="G9" s="17">
        <f>CNCM!R55</f>
        <v>4.0869264154888896</v>
      </c>
      <c r="H9" s="17">
        <f>CNCM!S55</f>
        <v>3.7234581500452002</v>
      </c>
      <c r="I9" s="17">
        <f>CNCM!T55</f>
        <v>3.5794692145865836</v>
      </c>
      <c r="J9" s="17">
        <f>CNCM!U55</f>
        <v>4.0025795301986022</v>
      </c>
      <c r="K9" s="17">
        <f>CNCM!V55</f>
        <v>4.5010442149164387</v>
      </c>
      <c r="L9" s="17">
        <f>CNCM!W55</f>
        <v>4.4493673064924577</v>
      </c>
      <c r="M9" s="17">
        <f>CNCM!X55</f>
        <v>4.9408199307196865</v>
      </c>
      <c r="N9" s="17">
        <f>CNCM!Y55</f>
        <v>5.1510168659840039</v>
      </c>
      <c r="O9" s="17">
        <f>CNCM!Z55</f>
        <v>5.5820929275283149</v>
      </c>
      <c r="P9" s="17">
        <f>CNCM!AA55</f>
        <v>5.5925912961201307</v>
      </c>
      <c r="Q9" s="17">
        <f>CNCM!AB55</f>
        <v>5.3086271561803455</v>
      </c>
      <c r="R9" s="17">
        <f>CNCM!AC55</f>
        <v>5.2247326115429038</v>
      </c>
      <c r="S9" s="17">
        <f>CNCM!AD55</f>
        <v>5.2667510732027356</v>
      </c>
      <c r="T9" s="17">
        <f>CNCM!AE55</f>
        <v>5.7199419318478828</v>
      </c>
      <c r="U9" s="17">
        <f>CNCM!AF55</f>
        <v>5.5939723853100753</v>
      </c>
      <c r="V9" s="17">
        <f>CNCM!AG55</f>
        <v>5.7930481419404378</v>
      </c>
      <c r="W9" s="17">
        <f>CNCM!AH55</f>
        <v>5.6038128377016605</v>
      </c>
      <c r="X9" s="17">
        <f>CNCM!AI55</f>
        <v>5.0290839928497366</v>
      </c>
      <c r="Y9" s="17">
        <f>CNCM!AJ55</f>
        <v>4.9662925914988998</v>
      </c>
      <c r="Z9" s="17">
        <f>CNCM!AK55</f>
        <v>4.9872753586336138</v>
      </c>
      <c r="AA9" s="17">
        <f>CNCM!AL55</f>
        <v>5.3113746950325336</v>
      </c>
      <c r="AB9" s="17">
        <f>CNCM!AM55</f>
        <v>5.0810256949042065</v>
      </c>
      <c r="AC9" s="17">
        <f>CNCM!AN55</f>
        <v>5.4483317869167047</v>
      </c>
      <c r="AD9" s="17">
        <f>CNCM!AO55</f>
        <v>5.4903681958411221</v>
      </c>
      <c r="AE9" s="17">
        <f>CNCM!AP55</f>
        <v>6.5956958737737992</v>
      </c>
      <c r="AF9" s="17">
        <f>CNCM!AQ55</f>
        <v>7.477705918387767</v>
      </c>
      <c r="AG9" s="17">
        <f>CNCM!AR55</f>
        <v>8.4820706023850825</v>
      </c>
      <c r="AH9" s="17">
        <f>CNCM!AS55</f>
        <v>9.0944780525520805</v>
      </c>
      <c r="AI9" s="17">
        <f>CNCM!AT55</f>
        <v>9.8004154416427625</v>
      </c>
      <c r="AJ9" s="17">
        <f>CNCM!AU55</f>
        <v>9.8768857339610392</v>
      </c>
      <c r="AK9" s="17">
        <f>CNCM!AV55</f>
        <v>9.5482410109283045</v>
      </c>
      <c r="AL9" s="17">
        <f>CNCM!AW55</f>
        <v>9.4278222389566189</v>
      </c>
      <c r="AM9" s="17">
        <f>CNCM!AX55</f>
        <v>8.6891056786221554</v>
      </c>
      <c r="AN9" s="17">
        <f>CNCM!AY55</f>
        <v>8.537486758783519</v>
      </c>
      <c r="AO9" s="17">
        <f>CNCM!AZ55</f>
        <v>8.3538544662975056</v>
      </c>
      <c r="AP9" s="17">
        <f>CNCM!BA55</f>
        <v>8.1271727623931422</v>
      </c>
      <c r="AQ9" s="17">
        <f>CNCM!BB55</f>
        <v>7.2408844610620582</v>
      </c>
      <c r="AR9" s="17">
        <f>CNCM!BC55</f>
        <v>6.6471045985131649</v>
      </c>
      <c r="AS9" s="17">
        <f>CNCM!BD55</f>
        <v>6.0588806393369055</v>
      </c>
      <c r="AT9" s="17">
        <f>CNCM!BE55</f>
        <v>6.1633309846582884</v>
      </c>
      <c r="AU9" s="17">
        <f>CNCM!BF55</f>
        <v>5.7222963752264322</v>
      </c>
      <c r="AV9" s="17">
        <f>CNCM!BG55</f>
        <v>5.3649133888715062</v>
      </c>
      <c r="AW9" s="17">
        <f>CNCM!BH55</f>
        <v>5.7336905857325648</v>
      </c>
      <c r="AX9" s="17">
        <f>CNCM!BI55</f>
        <v>6.1039065891840494</v>
      </c>
      <c r="AY9" s="17">
        <f>CNCM!BJ55</f>
        <v>6.5493202900082093</v>
      </c>
      <c r="AZ9" s="17">
        <f>CNCM!BK55</f>
        <v>7.3466859876484492</v>
      </c>
      <c r="BA9" s="17">
        <f>CNCM!BL55</f>
        <v>7.0149396746569836</v>
      </c>
      <c r="BB9" s="17">
        <f>CNCM!BM55</f>
        <v>6.9828896777493599</v>
      </c>
      <c r="BC9" s="17">
        <f>CNCM!BN55</f>
        <v>6.8337549116945118</v>
      </c>
      <c r="BD9" s="17">
        <f>CNCM!BO55</f>
        <v>6.8549984501538042</v>
      </c>
      <c r="BE9" s="17">
        <f>CNCM!BP55</f>
        <v>6.6539243716598806</v>
      </c>
      <c r="BF9" s="17">
        <f>CNCM!BQ55</f>
        <v>6.6958975807789978</v>
      </c>
      <c r="BG9" s="17">
        <f>CNCM!BR55</f>
        <v>6.5051421023866629</v>
      </c>
      <c r="BH9" s="17">
        <f>CNCM!BS55</f>
        <v>6.8132675134969345</v>
      </c>
      <c r="BI9" s="17">
        <f>CNCM!BT55</f>
        <v>6.8984200934777862</v>
      </c>
      <c r="BJ9" s="17">
        <f>CNCM!BU55</f>
        <v>6.7385680048124508</v>
      </c>
      <c r="BK9" s="17">
        <f>CNCM!BV55</f>
        <v>6.5898330638283431</v>
      </c>
      <c r="BL9" s="17">
        <f>CNCM!BW55</f>
        <v>5.6819668022170422</v>
      </c>
      <c r="BM9" s="17">
        <f>CNCM!BX55</f>
        <v>5.9673081125830141</v>
      </c>
      <c r="BN9" s="17">
        <f>CNCM!BY55</f>
        <v>6.1472006867705931</v>
      </c>
      <c r="BO9" s="17">
        <f>CNCM!BZ55</f>
        <v>6.6128978480247458</v>
      </c>
      <c r="BP9" s="17">
        <f>CNCM!CA55</f>
        <v>6.358552962502606</v>
      </c>
      <c r="BQ9" s="17">
        <f>CNCM!CB55</f>
        <v>6.4851954149286906</v>
      </c>
      <c r="BR9" s="17">
        <f>CNCM!CC55</f>
        <v>5.7416422211383988</v>
      </c>
      <c r="BS9" s="17">
        <f>CNCM!CD55</f>
        <v>5.5522542052199197</v>
      </c>
      <c r="BT9" s="17">
        <f>CNCM!CE55</f>
        <v>5.2897647637466516</v>
      </c>
      <c r="BU9" s="17">
        <f>CNCM!CF55</f>
        <v>4.8075055604078543</v>
      </c>
      <c r="BV9" s="17">
        <f>CNCM!CG55</f>
        <v>4.3680172184012767</v>
      </c>
      <c r="BW9" s="17">
        <f>CNCM!CH55</f>
        <v>4.2847974299285108</v>
      </c>
      <c r="BX9" s="17">
        <f>CNCM!CI55</f>
        <v>4.3889676401272171</v>
      </c>
      <c r="BY9" s="17">
        <f>CNCM!CJ55</f>
        <v>4.3681460648524295</v>
      </c>
      <c r="BZ9" s="17">
        <f>CNCM!CK55</f>
        <v>4.4930007904808056</v>
      </c>
      <c r="CA9" s="17">
        <f>CNCM!CL55</f>
        <v>4.1195521626184561</v>
      </c>
      <c r="CB9" s="17">
        <f>CNCM!CM55</f>
        <v>4.0054314896621923</v>
      </c>
      <c r="CC9" s="17">
        <f>CNCM!CN55</f>
        <v>3.9023537577596912</v>
      </c>
      <c r="CD9" s="17">
        <f>CNCM!CO55</f>
        <v>4.1699046340300194</v>
      </c>
      <c r="CE9" s="17">
        <f>CNCM!CP55</f>
        <v>4.5229525564340456</v>
      </c>
      <c r="CF9" s="17">
        <f>CNCM!CQ55</f>
        <v>4.3666058982423372</v>
      </c>
      <c r="CG9" s="17">
        <f>CNCM!CR55</f>
        <v>4.4396844459354101</v>
      </c>
      <c r="CH9" s="17">
        <f>CNCM!CS55</f>
        <v>5.0470136717088776</v>
      </c>
      <c r="CI9" s="17">
        <f>CNCM!CT55</f>
        <v>4.8793575900382802</v>
      </c>
      <c r="CJ9" s="17">
        <f>CNCM!CU55</f>
        <v>5.1933363075017613</v>
      </c>
      <c r="CK9" s="17">
        <f>CNCM!CV55</f>
        <v>5.2353087110159402</v>
      </c>
      <c r="CL9" s="17">
        <f>CNCM!CW55</f>
        <v>5.6334907015584745</v>
      </c>
      <c r="CM9" s="17">
        <f>CNCM!CX55</f>
        <v>5.9176497380177606</v>
      </c>
      <c r="CN9" s="17">
        <f>CNCM!CY55</f>
        <v>6.6783550528444424</v>
      </c>
      <c r="CO9" s="17">
        <f>CNCM!CZ55</f>
        <v>6.9111847960153572</v>
      </c>
      <c r="CP9" s="17">
        <f>CNCM!DA55</f>
        <v>6.9217460115439167</v>
      </c>
      <c r="CQ9" s="17">
        <f>CNCM!DB55</f>
        <v>6.6880604947295197</v>
      </c>
      <c r="CR9" s="17">
        <f>CNCM!DC55</f>
        <v>7.0077091329839636</v>
      </c>
      <c r="CS9" s="17">
        <f>CNCM!DD55</f>
        <v>7.702981133548148</v>
      </c>
      <c r="CT9" s="17">
        <f>CNCM!DE55</f>
        <v>8.1646266866524755</v>
      </c>
      <c r="CU9" s="17">
        <f>CNCM!DF55</f>
        <v>8.6293163606984571</v>
      </c>
      <c r="CV9" s="17">
        <f>CNCM!DG55</f>
        <v>8.4131601247802159</v>
      </c>
      <c r="CW9" s="17">
        <f>CNCM!DH55</f>
        <v>8.4996398616431499</v>
      </c>
      <c r="CX9" s="17">
        <f>CNCM!DI55</f>
        <v>8.1229423717951619</v>
      </c>
      <c r="CY9" s="17">
        <f>CNCM!DJ55</f>
        <v>7.7361750898610637</v>
      </c>
      <c r="CZ9" s="17">
        <f>CNCM!DK55</f>
        <v>7.0959680476315512</v>
      </c>
      <c r="DA9" s="17">
        <f>CNCM!DL55</f>
        <v>6.7673227289345883</v>
      </c>
      <c r="DB9" s="17">
        <f>CNCM!DM55</f>
        <v>6.8938742770131789</v>
      </c>
      <c r="DC9" s="17">
        <f>CNCM!DN55</f>
        <v>6.7448784347313717</v>
      </c>
      <c r="DD9" s="17">
        <f>CNCM!DO55</f>
        <v>6.7661360028753004</v>
      </c>
      <c r="DE9" s="17">
        <f>CNCM!DP55</f>
        <v>6.3207911114143034</v>
      </c>
      <c r="DF9" s="17">
        <f>CNCM!DQ55</f>
        <v>5.6981681163202014</v>
      </c>
      <c r="DG9" s="17">
        <f>CNCM!DR55</f>
        <v>5.1934414878299417</v>
      </c>
      <c r="DH9" s="17">
        <f>CNCM!DS55</f>
        <v>5.455612361840112</v>
      </c>
      <c r="DI9" s="17">
        <f>CNCM!DT55</f>
        <v>5.4240923023516796</v>
      </c>
      <c r="DJ9" s="17">
        <f>CNCM!DU55</f>
        <v>5.1197623524444458</v>
      </c>
      <c r="DK9" s="17">
        <f>CNCM!DV55</f>
        <v>5.444723723896927</v>
      </c>
      <c r="DL9" s="17">
        <f>CNCM!DW55</f>
        <v>5.5287685370672968</v>
      </c>
      <c r="DM9" s="17">
        <f>CNCM!DX55</f>
        <v>5.5706824556601031</v>
      </c>
      <c r="DN9" s="17">
        <f>CNCM!DY55</f>
        <v>5.7581599896185054</v>
      </c>
      <c r="DO9" s="17">
        <f>CNCM!DZ55</f>
        <v>6.527885381367482</v>
      </c>
      <c r="DP9" s="17">
        <f>CNCM!EA55</f>
        <v>6.9732981425438822</v>
      </c>
      <c r="DQ9" s="17">
        <f>CNCM!EB55</f>
        <v>7.2400112624765089</v>
      </c>
      <c r="DR9" s="17">
        <f>CNCM!EC55</f>
        <v>7.0579944701979036</v>
      </c>
      <c r="DS9" s="17">
        <f>CNCM!ED55</f>
        <v>6.9723823194820511</v>
      </c>
      <c r="DT9" s="17">
        <f>CNCM!EE55</f>
        <v>6.3873106182517958</v>
      </c>
      <c r="DU9" s="17">
        <f>CNCM!EF55</f>
        <v>6.3236945265924493</v>
      </c>
      <c r="DV9" s="17">
        <f>CNCM!EG55</f>
        <v>7.0773116086916943</v>
      </c>
      <c r="DW9" s="17">
        <f>CNCM!EH55</f>
        <v>7.0879565347885753</v>
      </c>
      <c r="DX9" s="17">
        <f>CNCM!EI55</f>
        <v>7.2798513299728862</v>
      </c>
      <c r="DY9" s="17">
        <f>CNCM!EJ55</f>
        <v>7.6525356770248854</v>
      </c>
      <c r="DZ9" s="17">
        <f>CNCM!EK55</f>
        <v>7.906983269722212</v>
      </c>
      <c r="EA9" s="17">
        <f>CNCM!EL55</f>
        <v>7.9283446442188099</v>
      </c>
      <c r="EB9" s="17">
        <f>CNCM!EM55</f>
        <v>7.5538535108246263</v>
      </c>
      <c r="EC9" s="17">
        <f>CNCM!EN55</f>
        <v>7.5324540174877441</v>
      </c>
      <c r="ED9" s="17">
        <f>CNCM!EO55</f>
        <v>7.8873466050042307</v>
      </c>
      <c r="EE9" s="17">
        <f>CNCM!EP55</f>
        <v>8.1787590057980744</v>
      </c>
      <c r="EF9" s="17">
        <f>CNCM!EQ55</f>
        <v>8.6763315399712724</v>
      </c>
      <c r="EG9" s="17">
        <f>CNCM!ER55</f>
        <v>8.8822400261359569</v>
      </c>
      <c r="EH9" s="17">
        <f>CNCM!ES55</f>
        <v>8.4073373138887408</v>
      </c>
      <c r="EI9" s="17">
        <f>CNCM!ET55</f>
        <v>8.4827698547632391</v>
      </c>
      <c r="EJ9" s="17">
        <f>CNCM!EU55</f>
        <v>8.5905734618930918</v>
      </c>
      <c r="EK9" s="17">
        <f>CNCM!EV55</f>
        <v>8.6227961839886014</v>
      </c>
      <c r="EL9" s="17">
        <f>CNCM!EW55</f>
        <v>7.971785124131725</v>
      </c>
      <c r="EM9" s="17">
        <f>CNCM!EX55</f>
        <v>7.3734258992973478</v>
      </c>
      <c r="EN9" s="17">
        <f>CNCM!EY55</f>
        <v>7.6938798166251265</v>
      </c>
      <c r="EO9" s="17">
        <f>CNCM!EZ55</f>
        <v>7.4474162110746533</v>
      </c>
      <c r="EP9" s="17">
        <f>CNCM!FA55</f>
        <v>7.522389487936465</v>
      </c>
      <c r="EQ9" s="17">
        <f>CNCM!FB55</f>
        <v>8.2411363796546908</v>
      </c>
      <c r="ER9" s="17">
        <f>CNCM!FC55</f>
        <v>8.3273242059747066</v>
      </c>
      <c r="ES9" s="17">
        <f>CNCM!FD55</f>
        <v>8.2841959789593069</v>
      </c>
      <c r="ET9" s="17">
        <f>CNCM!FE55</f>
        <v>8.273414995687812</v>
      </c>
      <c r="EU9" s="17">
        <f>CNCM!FF55</f>
        <v>8.1658621845269064</v>
      </c>
      <c r="EV9" s="17">
        <f>CNCM!FG55</f>
        <v>8.4557935137219644</v>
      </c>
      <c r="EW9" s="17">
        <f>CNCM!FH55</f>
        <v>8.6917301751777245</v>
      </c>
      <c r="EX9" s="17">
        <f>CNCM!FI55</f>
        <v>9.1322126242418875</v>
      </c>
      <c r="EY9" s="17">
        <f>CNCM!FJ55</f>
        <v>9.3494127687821162</v>
      </c>
      <c r="EZ9" s="17">
        <f>CNCM!FK55</f>
        <v>9.4361808011318224</v>
      </c>
      <c r="FA9" s="17">
        <f>CNCM!FL55</f>
        <v>9.7090345480181028</v>
      </c>
      <c r="FB9" s="17">
        <f>CNCM!FM55</f>
        <v>9.6325365659645215</v>
      </c>
      <c r="FC9" s="17">
        <f>CNCM!FN55</f>
        <v>8.7958958012886779</v>
      </c>
      <c r="FD9" s="17">
        <f>CNCM!FO55</f>
        <v>8.4171930312195506</v>
      </c>
      <c r="FE9" s="17">
        <f>CNCM!FP55</f>
        <v>8.2012870409154495</v>
      </c>
      <c r="FF9" s="17">
        <f>CNCM!FQ55</f>
        <v>8.2443822463484029</v>
      </c>
      <c r="FG9" s="17">
        <f>CNCM!FR55</f>
        <v>8.2874346008264599</v>
      </c>
      <c r="FH9" s="17">
        <f>CNCM!FS55</f>
        <v>8.4268144671443288</v>
      </c>
      <c r="FI9" s="17">
        <f>CNCM!FT55</f>
        <v>7.5602558118075258</v>
      </c>
      <c r="FJ9" s="17">
        <f>CNCM!FU55</f>
        <v>7.1896504806977291</v>
      </c>
      <c r="FK9" s="17">
        <f>CNCM!FV55</f>
        <v>8.0945189175692498</v>
      </c>
      <c r="FL9" s="17">
        <f>CNCM!FW55</f>
        <v>7.7945539493143423</v>
      </c>
      <c r="FM9" s="17">
        <f>CNCM!FX55</f>
        <v>7.4192247224713626</v>
      </c>
      <c r="FN9" s="17">
        <f>CNCM!FY55</f>
        <v>7.6333778818064246</v>
      </c>
      <c r="FO9" s="17">
        <f>CNCM!FZ55</f>
        <v>7.0421628829549832</v>
      </c>
      <c r="FP9" s="17">
        <f>CNCM!GA55</f>
        <v>7.0742114347163598</v>
      </c>
      <c r="FQ9" s="17">
        <f>CNCM!GB55</f>
        <v>7.4587940558527022</v>
      </c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</row>
    <row r="10" spans="1:184" ht="14.45" x14ac:dyDescent="0.35">
      <c r="A10" s="4"/>
      <c r="B10" s="9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</row>
    <row r="11" spans="1:184" ht="14.45" x14ac:dyDescent="0.35">
      <c r="A11" s="4" t="s">
        <v>136</v>
      </c>
      <c r="B11" s="9" t="s">
        <v>470</v>
      </c>
      <c r="C11" s="17">
        <f>CNCM!N51</f>
        <v>9.8983951044120833</v>
      </c>
      <c r="D11" s="17">
        <f>CNCM!O51</f>
        <v>9.8024223057261004</v>
      </c>
      <c r="E11" s="17">
        <f>CNCM!P51</f>
        <v>9.1756122832989728</v>
      </c>
      <c r="F11" s="17">
        <f>CNCM!Q51</f>
        <v>8.6922113627008191</v>
      </c>
      <c r="G11" s="17">
        <f>CNCM!R51</f>
        <v>8.6140027763797598</v>
      </c>
      <c r="H11" s="17">
        <f>CNCM!S51</f>
        <v>10.268677308682751</v>
      </c>
      <c r="I11" s="17">
        <f>CNCM!T51</f>
        <v>10.432741951055524</v>
      </c>
      <c r="J11" s="17">
        <f>CNCM!U51</f>
        <v>11.479948783768211</v>
      </c>
      <c r="K11" s="17">
        <f>CNCM!V51</f>
        <v>10.598557524929042</v>
      </c>
      <c r="L11" s="17">
        <f>CNCM!W51</f>
        <v>10.643017674286126</v>
      </c>
      <c r="M11" s="17">
        <f>CNCM!X51</f>
        <v>10.799380836413896</v>
      </c>
      <c r="N11" s="17">
        <f>CNCM!Y51</f>
        <v>11.393581887549086</v>
      </c>
      <c r="O11" s="17">
        <f>CNCM!Z51</f>
        <v>11.061145088538215</v>
      </c>
      <c r="P11" s="17">
        <f>CNCM!AA51</f>
        <v>10.082535751909983</v>
      </c>
      <c r="Q11" s="17">
        <f>CNCM!AB51</f>
        <v>10.634185247383288</v>
      </c>
      <c r="R11" s="17">
        <f>CNCM!AC51</f>
        <v>11.549767825537383</v>
      </c>
      <c r="S11" s="17">
        <f>CNCM!AD51</f>
        <v>11.204512997071436</v>
      </c>
      <c r="T11" s="17">
        <f>CNCM!AE51</f>
        <v>9.9129969131613436</v>
      </c>
      <c r="U11" s="17">
        <f>CNCM!AF51</f>
        <v>9.5265677773427537</v>
      </c>
      <c r="V11" s="17">
        <f>CNCM!AG51</f>
        <v>8.5498925736141373</v>
      </c>
      <c r="W11" s="17">
        <f>CNCM!AH51</f>
        <v>9.6986619678100627</v>
      </c>
      <c r="X11" s="17">
        <f>CNCM!AI51</f>
        <v>11.817213522987213</v>
      </c>
      <c r="Y11" s="17">
        <f>CNCM!AJ51</f>
        <v>11.652892665566483</v>
      </c>
      <c r="Z11" s="17">
        <f>CNCM!AK51</f>
        <v>11.639555221049779</v>
      </c>
      <c r="AA11" s="17">
        <f>CNCM!AL51</f>
        <v>11.161767723071204</v>
      </c>
      <c r="AB11" s="17">
        <f>CNCM!AM51</f>
        <v>10.513477429714889</v>
      </c>
      <c r="AC11" s="17">
        <f>CNCM!AN51</f>
        <v>9.8306327320955234</v>
      </c>
      <c r="AD11" s="17">
        <f>CNCM!AO51</f>
        <v>9.4751129677244972</v>
      </c>
      <c r="AE11" s="17">
        <f>CNCM!AP51</f>
        <v>12.143584275979968</v>
      </c>
      <c r="AF11" s="17">
        <f>CNCM!AQ51</f>
        <v>13.534262031788625</v>
      </c>
      <c r="AG11" s="17">
        <f>CNCM!AR51</f>
        <v>17.199342574376807</v>
      </c>
      <c r="AH11" s="17">
        <f>CNCM!AS51</f>
        <v>19.716575487227161</v>
      </c>
      <c r="AI11" s="17">
        <f>CNCM!AT51</f>
        <v>19.789829133290482</v>
      </c>
      <c r="AJ11" s="17">
        <f>CNCM!AU51</f>
        <v>19.185554695103679</v>
      </c>
      <c r="AK11" s="17">
        <f>CNCM!AV51</f>
        <v>20.017325580896618</v>
      </c>
      <c r="AL11" s="17">
        <f>CNCM!AW51</f>
        <v>18.233504597690043</v>
      </c>
      <c r="AM11" s="17">
        <f>CNCM!AX51</f>
        <v>16.481261122003232</v>
      </c>
      <c r="AN11" s="17">
        <f>CNCM!AY51</f>
        <v>17.2225807452695</v>
      </c>
      <c r="AO11" s="17">
        <f>CNCM!AZ51</f>
        <v>19.046109276170007</v>
      </c>
      <c r="AP11" s="17">
        <f>CNCM!BA51</f>
        <v>18.76959625347925</v>
      </c>
      <c r="AQ11" s="17">
        <f>CNCM!BB51</f>
        <v>15.806893196841942</v>
      </c>
      <c r="AR11" s="17">
        <f>CNCM!BC51</f>
        <v>14.013605460628931</v>
      </c>
      <c r="AS11" s="17">
        <f>CNCM!BD51</f>
        <v>10.9083003507779</v>
      </c>
      <c r="AT11" s="17">
        <f>CNCM!BE51</f>
        <v>8.9793151522361327</v>
      </c>
      <c r="AU11" s="17">
        <f>CNCM!BF51</f>
        <v>7.9083217953451745</v>
      </c>
      <c r="AV11" s="17">
        <f>CNCM!BG51</f>
        <v>7.1401350780192496</v>
      </c>
      <c r="AW11" s="17">
        <f>CNCM!BH51</f>
        <v>6.7720136171906198</v>
      </c>
      <c r="AX11" s="17">
        <f>CNCM!BI51</f>
        <v>8.0797348164432634</v>
      </c>
      <c r="AY11" s="17">
        <f>CNCM!BJ51</f>
        <v>8.7477937103772838</v>
      </c>
      <c r="AZ11" s="17">
        <f>CNCM!BK51</f>
        <v>8.4379883574723369</v>
      </c>
      <c r="BA11" s="17">
        <f>CNCM!BL51</f>
        <v>7.549817673055581</v>
      </c>
      <c r="BB11" s="17">
        <f>CNCM!BM51</f>
        <v>7.7636992558442142</v>
      </c>
      <c r="BC11" s="17">
        <f>CNCM!BN51</f>
        <v>8.2939173931986012</v>
      </c>
      <c r="BD11" s="17">
        <f>CNCM!BO51</f>
        <v>9.1806592703469025</v>
      </c>
      <c r="BE11" s="17">
        <f>CNCM!BP51</f>
        <v>8.9188579545607105</v>
      </c>
      <c r="BF11" s="17">
        <f>CNCM!BQ51</f>
        <v>8.798995315259095</v>
      </c>
      <c r="BG11" s="17">
        <f>CNCM!BR51</f>
        <v>9.7391560068282423</v>
      </c>
      <c r="BH11" s="17">
        <f>CNCM!BS51</f>
        <v>10.454444262490469</v>
      </c>
      <c r="BI11" s="17">
        <f>CNCM!BT51</f>
        <v>10.545133718323484</v>
      </c>
      <c r="BJ11" s="17">
        <f>CNCM!BU51</f>
        <v>9.8736198136821773</v>
      </c>
      <c r="BK11" s="17">
        <f>CNCM!BV51</f>
        <v>8.7917650046503546</v>
      </c>
      <c r="BL11" s="17">
        <f>CNCM!BW51</f>
        <v>8.7902592631179175</v>
      </c>
      <c r="BM11" s="17">
        <f>CNCM!BX51</f>
        <v>9.1124772623753856</v>
      </c>
      <c r="BN11" s="17">
        <f>CNCM!BY51</f>
        <v>9.6710931736137429</v>
      </c>
      <c r="BO11" s="17">
        <f>CNCM!BZ51</f>
        <v>9.3408994215933294</v>
      </c>
      <c r="BP11" s="17">
        <f>CNCM!CA51</f>
        <v>8.3185911080544415</v>
      </c>
      <c r="BQ11" s="17">
        <f>CNCM!CB51</f>
        <v>8.3778715855030725</v>
      </c>
      <c r="BR11" s="17">
        <f>CNCM!CC51</f>
        <v>8.6933588149349372</v>
      </c>
      <c r="BS11" s="17">
        <f>CNCM!CD51</f>
        <v>8.163766282927698</v>
      </c>
      <c r="BT11" s="17">
        <f>CNCM!CE51</f>
        <v>7.2211038381472914</v>
      </c>
      <c r="BU11" s="17">
        <f>CNCM!CF51</f>
        <v>7.032558663104882</v>
      </c>
      <c r="BV11" s="17">
        <f>CNCM!CG51</f>
        <v>7.0585767237457686</v>
      </c>
      <c r="BW11" s="17">
        <f>CNCM!CH51</f>
        <v>6.7023393581056245</v>
      </c>
      <c r="BX11" s="17">
        <f>CNCM!CI51</f>
        <v>6.1059798242916852</v>
      </c>
      <c r="BY11" s="17">
        <f>CNCM!CJ51</f>
        <v>5.5061002612909693</v>
      </c>
      <c r="BZ11" s="17">
        <f>CNCM!CK51</f>
        <v>4.5703986876051816</v>
      </c>
      <c r="CA11" s="17">
        <f>CNCM!CL51</f>
        <v>3.9416140840719871</v>
      </c>
      <c r="CB11" s="17">
        <f>CNCM!CM51</f>
        <v>4.5121360400272925</v>
      </c>
      <c r="CC11" s="17">
        <f>CNCM!CN51</f>
        <v>4.1349609919138386</v>
      </c>
      <c r="CD11" s="17">
        <f>CNCM!CO51</f>
        <v>3.770235532454369</v>
      </c>
      <c r="CE11" s="17">
        <f>CNCM!CP51</f>
        <v>3.2055337846907728</v>
      </c>
      <c r="CF11" s="17">
        <f>CNCM!CQ51</f>
        <v>3.0155668100172894</v>
      </c>
      <c r="CG11" s="17">
        <f>CNCM!CR51</f>
        <v>2.8865557897275851</v>
      </c>
      <c r="CH11" s="17">
        <f>CNCM!CS51</f>
        <v>2.7499496727470651</v>
      </c>
      <c r="CI11" s="17">
        <f>CNCM!CT51</f>
        <v>2.1609943817494148</v>
      </c>
      <c r="CJ11" s="17">
        <f>CNCM!CU51</f>
        <v>2.3050181450317675</v>
      </c>
      <c r="CK11" s="17">
        <f>CNCM!CV51</f>
        <v>2.0433817212024863</v>
      </c>
      <c r="CL11" s="17">
        <f>CNCM!CW51</f>
        <v>1.9727947597994788</v>
      </c>
      <c r="CM11" s="17">
        <f>CNCM!CX51</f>
        <v>2.2649058229076147</v>
      </c>
      <c r="CN11" s="17">
        <f>CNCM!CY51</f>
        <v>1.5674812014904838</v>
      </c>
      <c r="CO11" s="17">
        <f>CNCM!CZ51</f>
        <v>1.5284276024205123</v>
      </c>
      <c r="CP11" s="17">
        <f>CNCM!DA51</f>
        <v>1.5190676247923918</v>
      </c>
      <c r="CQ11" s="17">
        <f>CNCM!DB51</f>
        <v>1.8099884313115266</v>
      </c>
      <c r="CR11" s="17">
        <f>CNCM!DC51</f>
        <v>1.5932389877848507</v>
      </c>
      <c r="CS11" s="17">
        <f>CNCM!DD51</f>
        <v>1.4956197331960741</v>
      </c>
      <c r="CT11" s="17">
        <f>CNCM!DE51</f>
        <v>1.7080392226987096</v>
      </c>
      <c r="CU11" s="17">
        <f>CNCM!DF51</f>
        <v>2.6028109496308405</v>
      </c>
      <c r="CV11" s="17">
        <f>CNCM!DG51</f>
        <v>3.0038665195796899</v>
      </c>
      <c r="CW11" s="17">
        <f>CNCM!DH51</f>
        <v>3.2753334849265237</v>
      </c>
      <c r="CX11" s="17">
        <f>CNCM!DI51</f>
        <v>3.4697602492650859</v>
      </c>
      <c r="CY11" s="17">
        <f>CNCM!DJ51</f>
        <v>3.3647230696600028</v>
      </c>
      <c r="CZ11" s="17">
        <f>CNCM!DK51</f>
        <v>3.4606603657670876</v>
      </c>
      <c r="DA11" s="17">
        <f>CNCM!DL51</f>
        <v>4.0440122809024537</v>
      </c>
      <c r="DB11" s="17">
        <f>CNCM!DM51</f>
        <v>4.220456372990844</v>
      </c>
      <c r="DC11" s="17">
        <f>CNCM!DN51</f>
        <v>3.8481640752481949</v>
      </c>
      <c r="DD11" s="17">
        <f>CNCM!DO51</f>
        <v>4.2595747691528407</v>
      </c>
      <c r="DE11" s="17">
        <f>CNCM!DP51</f>
        <v>4.3392722392654237</v>
      </c>
      <c r="DF11" s="17">
        <f>CNCM!DQ51</f>
        <v>4.4070529427298943</v>
      </c>
      <c r="DG11" s="17">
        <f>CNCM!DR51</f>
        <v>4.449209264706977</v>
      </c>
      <c r="DH11" s="17">
        <f>CNCM!DS51</f>
        <v>4.2266800811621152</v>
      </c>
      <c r="DI11" s="17">
        <f>CNCM!DT51</f>
        <v>4.3776102575242559</v>
      </c>
      <c r="DJ11" s="17">
        <f>CNCM!DU51</f>
        <v>4.6092736730193096</v>
      </c>
      <c r="DK11" s="17">
        <f>CNCM!DV51</f>
        <v>4.7154319006422751</v>
      </c>
      <c r="DL11" s="17">
        <f>CNCM!DW51</f>
        <v>4.5353692050932093</v>
      </c>
      <c r="DM11" s="17">
        <f>CNCM!DX51</f>
        <v>4.6956713478156553</v>
      </c>
      <c r="DN11" s="17">
        <f>CNCM!DY51</f>
        <v>4.9727460564312098</v>
      </c>
      <c r="DO11" s="17">
        <f>CNCM!DZ51</f>
        <v>4.7395711682285846</v>
      </c>
      <c r="DP11" s="17">
        <f>CNCM!EA51</f>
        <v>4.3756009594831502</v>
      </c>
      <c r="DQ11" s="17">
        <f>CNCM!EB51</f>
        <v>4.4046293414040649</v>
      </c>
      <c r="DR11" s="17">
        <f>CNCM!EC51</f>
        <v>4.1724545048799522</v>
      </c>
      <c r="DS11" s="17">
        <f>CNCM!ED51</f>
        <v>3.7138843184404413</v>
      </c>
      <c r="DT11" s="17">
        <f>CNCM!EE51</f>
        <v>3.5478257801708768</v>
      </c>
      <c r="DU11" s="17">
        <f>CNCM!EF51</f>
        <v>3.2898516774133135</v>
      </c>
      <c r="DV11" s="17">
        <f>CNCM!EG51</f>
        <v>3.0684819691670251</v>
      </c>
      <c r="DW11" s="17">
        <f>CNCM!EH51</f>
        <v>3.1334566027625188</v>
      </c>
      <c r="DX11" s="17">
        <f>CNCM!EI51</f>
        <v>3.1966938720342286</v>
      </c>
      <c r="DY11" s="17">
        <f>CNCM!EJ51</f>
        <v>3.1848656981082302</v>
      </c>
      <c r="DZ11" s="17">
        <f>CNCM!EK51</f>
        <v>3.2284456767292413</v>
      </c>
      <c r="EA11" s="17">
        <f>CNCM!EL51</f>
        <v>4.0687214836129248</v>
      </c>
      <c r="EB11" s="17">
        <f>CNCM!EM51</f>
        <v>5.4346297543441446</v>
      </c>
      <c r="EC11" s="17">
        <f>CNCM!EN51</f>
        <v>5.807426582770292</v>
      </c>
      <c r="ED11" s="17">
        <f>CNCM!EO51</f>
        <v>5.5079896992251687</v>
      </c>
      <c r="EE11" s="17">
        <f>CNCM!EP51</f>
        <v>5.5285706034151838</v>
      </c>
      <c r="EF11" s="17">
        <f>CNCM!EQ51</f>
        <v>5.5226133539805877</v>
      </c>
      <c r="EG11" s="17">
        <f>CNCM!ER51</f>
        <v>5.7502374270799628</v>
      </c>
      <c r="EH11" s="17">
        <f>CNCM!ES51</f>
        <v>5.7245606279117345</v>
      </c>
      <c r="EI11" s="17">
        <f>CNCM!ET51</f>
        <v>5.5028865434366026</v>
      </c>
      <c r="EJ11" s="17">
        <f>CNCM!EU51</f>
        <v>5.577106976843238</v>
      </c>
      <c r="EK11" s="17">
        <f>CNCM!EV51</f>
        <v>5.104543920496396</v>
      </c>
      <c r="EL11" s="17">
        <f>CNCM!EW51</f>
        <v>4.778731560649141</v>
      </c>
      <c r="EM11" s="17">
        <f>CNCM!EX51</f>
        <v>4.2159423199673363</v>
      </c>
      <c r="EN11" s="17">
        <f>CNCM!EY51</f>
        <v>3.1408149650050676</v>
      </c>
      <c r="EO11" s="17">
        <f>CNCM!EZ51</f>
        <v>2.7467863650038282</v>
      </c>
      <c r="EP11" s="17">
        <f>CNCM!FA51</f>
        <v>3.1909142503582677</v>
      </c>
      <c r="EQ11" s="17">
        <f>CNCM!FB51</f>
        <v>3.1291925120427777</v>
      </c>
      <c r="ER11" s="17">
        <f>CNCM!FC51</f>
        <v>3.1476878829419963</v>
      </c>
      <c r="ES11" s="17">
        <f>CNCM!FD51</f>
        <v>3.1186252534959102</v>
      </c>
      <c r="ET11" s="17">
        <f>CNCM!FE51</f>
        <v>3.1499910233769635</v>
      </c>
      <c r="EU11" s="17">
        <f>CNCM!FF51</f>
        <v>3.5753630780910983</v>
      </c>
      <c r="EV11" s="17">
        <f>CNCM!FG51</f>
        <v>3.667353422498798</v>
      </c>
      <c r="EW11" s="17">
        <f>CNCM!FH51</f>
        <v>2.9507738193770283</v>
      </c>
      <c r="EX11" s="17">
        <f>CNCM!FI51</f>
        <v>1.5396686140074056</v>
      </c>
      <c r="EY11" s="17">
        <f>CNCM!FJ51</f>
        <v>1.6144563194507411</v>
      </c>
      <c r="EZ11" s="17">
        <f>CNCM!FK51</f>
        <v>1.5591102895606168</v>
      </c>
      <c r="FA11" s="17">
        <f>CNCM!FL51</f>
        <v>1.5451503801505506</v>
      </c>
      <c r="FB11" s="17">
        <f>CNCM!FM51</f>
        <v>1.7775172740186251</v>
      </c>
      <c r="FC11" s="17">
        <f>CNCM!FN51</f>
        <v>1.305896360256753</v>
      </c>
      <c r="FD11" s="17">
        <f>CNCM!FO51</f>
        <v>1.2594254890342604</v>
      </c>
      <c r="FE11" s="17">
        <f>CNCM!FP51</f>
        <v>1.1162646836112788</v>
      </c>
      <c r="FF11" s="17">
        <f>CNCM!FQ51</f>
        <v>1.0102308361850998</v>
      </c>
      <c r="FG11" s="17">
        <f>CNCM!FR51</f>
        <v>0.94323987642785934</v>
      </c>
      <c r="FH11" s="17">
        <f>CNCM!FS51</f>
        <v>1.5220127759808744</v>
      </c>
      <c r="FI11" s="17">
        <f>CNCM!FT51</f>
        <v>2.1336543221854853</v>
      </c>
      <c r="FJ11" s="17">
        <f>CNCM!FU51</f>
        <v>3.6959731586084343</v>
      </c>
      <c r="FK11" s="17">
        <f>CNCM!FV51</f>
        <v>3.4073564909639087</v>
      </c>
      <c r="FL11" s="17">
        <f>CNCM!FW51</f>
        <v>3.7720237321038352</v>
      </c>
      <c r="FM11" s="17">
        <f>CNCM!FX51</f>
        <v>4.062885118270354</v>
      </c>
      <c r="FN11" s="17">
        <f>CNCM!FY51</f>
        <v>3.9323647583682675</v>
      </c>
      <c r="FO11" s="17">
        <f>CNCM!FZ51</f>
        <v>4.6190140041304728</v>
      </c>
      <c r="FP11" s="17">
        <f>CNCM!GA51</f>
        <v>5.0579911906827757</v>
      </c>
      <c r="FQ11" s="17">
        <f>CNCM!GB51</f>
        <v>5.3123376156911206</v>
      </c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</row>
    <row r="12" spans="1:184" ht="14.45" x14ac:dyDescent="0.35">
      <c r="A12" s="4" t="s">
        <v>136</v>
      </c>
      <c r="B12" s="9" t="s">
        <v>466</v>
      </c>
      <c r="C12" s="17">
        <f>CNCM!N56</f>
        <v>12.286097610307412</v>
      </c>
      <c r="D12" s="17">
        <f>CNCM!O56</f>
        <v>13.480277673518938</v>
      </c>
      <c r="E12" s="17">
        <f>CNCM!P56</f>
        <v>12.825692282662216</v>
      </c>
      <c r="F12" s="17">
        <f>CNCM!Q56</f>
        <v>11.952203052086819</v>
      </c>
      <c r="G12" s="17">
        <f>CNCM!R56</f>
        <v>11.083930517125573</v>
      </c>
      <c r="H12" s="17">
        <f>CNCM!S56</f>
        <v>12.904616772745481</v>
      </c>
      <c r="I12" s="17">
        <f>CNCM!T56</f>
        <v>13.241511392119154</v>
      </c>
      <c r="J12" s="17">
        <f>CNCM!U56</f>
        <v>14.069416282617331</v>
      </c>
      <c r="K12" s="17">
        <f>CNCM!V56</f>
        <v>12.717081768300552</v>
      </c>
      <c r="L12" s="17">
        <f>CNCM!W56</f>
        <v>12.593154941768692</v>
      </c>
      <c r="M12" s="17">
        <f>CNCM!X56</f>
        <v>12.772836816800503</v>
      </c>
      <c r="N12" s="17">
        <f>CNCM!Y56</f>
        <v>14.258615283695097</v>
      </c>
      <c r="O12" s="17">
        <f>CNCM!Z56</f>
        <v>13.348755831661506</v>
      </c>
      <c r="P12" s="17">
        <f>CNCM!AA56</f>
        <v>11.504339752163517</v>
      </c>
      <c r="Q12" s="17">
        <f>CNCM!AB56</f>
        <v>12.039721197407482</v>
      </c>
      <c r="R12" s="17">
        <f>CNCM!AC56</f>
        <v>13.362186647171859</v>
      </c>
      <c r="S12" s="17">
        <f>CNCM!AD56</f>
        <v>12.778943973217839</v>
      </c>
      <c r="T12" s="17">
        <f>CNCM!AE56</f>
        <v>10.783929424825311</v>
      </c>
      <c r="U12" s="17">
        <f>CNCM!AF56</f>
        <v>10.25659616298562</v>
      </c>
      <c r="V12" s="17">
        <f>CNCM!AG56</f>
        <v>9.2042365257171141</v>
      </c>
      <c r="W12" s="17">
        <f>CNCM!AH56</f>
        <v>10.503507086261044</v>
      </c>
      <c r="X12" s="17">
        <f>CNCM!AI56</f>
        <v>12.958157733964647</v>
      </c>
      <c r="Y12" s="17">
        <f>CNCM!AJ56</f>
        <v>12.823174872701193</v>
      </c>
      <c r="Z12" s="17">
        <f>CNCM!AK56</f>
        <v>12.4119387905133</v>
      </c>
      <c r="AA12" s="17">
        <f>CNCM!AL56</f>
        <v>11.498727682350474</v>
      </c>
      <c r="AB12" s="17">
        <f>CNCM!AM56</f>
        <v>10.604175687276186</v>
      </c>
      <c r="AC12" s="17">
        <f>CNCM!AN56</f>
        <v>10.031610516968726</v>
      </c>
      <c r="AD12" s="17">
        <f>CNCM!AO56</f>
        <v>10.064244706939164</v>
      </c>
      <c r="AE12" s="17">
        <f>CNCM!AP56</f>
        <v>14.158131083905378</v>
      </c>
      <c r="AF12" s="17">
        <f>CNCM!AQ56</f>
        <v>15.316635647685883</v>
      </c>
      <c r="AG12" s="17">
        <f>CNCM!AR56</f>
        <v>19.303769223786627</v>
      </c>
      <c r="AH12" s="17">
        <f>CNCM!AS56</f>
        <v>23.004317777304983</v>
      </c>
      <c r="AI12" s="17">
        <f>CNCM!AT56</f>
        <v>22.846323890228206</v>
      </c>
      <c r="AJ12" s="17">
        <f>CNCM!AU56</f>
        <v>21.703958897122021</v>
      </c>
      <c r="AK12" s="17">
        <f>CNCM!AV56</f>
        <v>22.322792586429465</v>
      </c>
      <c r="AL12" s="17">
        <f>CNCM!AW56</f>
        <v>19.710401524666675</v>
      </c>
      <c r="AM12" s="17">
        <f>CNCM!AX56</f>
        <v>17.574383244731617</v>
      </c>
      <c r="AN12" s="17">
        <f>CNCM!AY56</f>
        <v>18.40791107402524</v>
      </c>
      <c r="AO12" s="17">
        <f>CNCM!AZ56</f>
        <v>20.197122979576896</v>
      </c>
      <c r="AP12" s="17">
        <f>CNCM!BA56</f>
        <v>18.878494727873708</v>
      </c>
      <c r="AQ12" s="17">
        <f>CNCM!BB56</f>
        <v>14.398750895478042</v>
      </c>
      <c r="AR12" s="17">
        <f>CNCM!BC56</f>
        <v>13.204397739275841</v>
      </c>
      <c r="AS12" s="17">
        <f>CNCM!BD56</f>
        <v>9.9444425313355964</v>
      </c>
      <c r="AT12" s="17">
        <f>CNCM!BE56</f>
        <v>7.3218752623085415</v>
      </c>
      <c r="AU12" s="17">
        <f>CNCM!BF56</f>
        <v>6.1008606545557287</v>
      </c>
      <c r="AV12" s="17">
        <f>CNCM!BG56</f>
        <v>5.1678523946747212</v>
      </c>
      <c r="AW12" s="17">
        <f>CNCM!BH56</f>
        <v>4.6879673425812118</v>
      </c>
      <c r="AX12" s="17">
        <f>CNCM!BI56</f>
        <v>6.8561865085974727</v>
      </c>
      <c r="AY12" s="17">
        <f>CNCM!BJ56</f>
        <v>8.0867352661669223</v>
      </c>
      <c r="AZ12" s="17">
        <f>CNCM!BK56</f>
        <v>8.1510343353318184</v>
      </c>
      <c r="BA12" s="17">
        <f>CNCM!BL56</f>
        <v>7.2448003133973815</v>
      </c>
      <c r="BB12" s="17">
        <f>CNCM!BM56</f>
        <v>8.0271397181018944</v>
      </c>
      <c r="BC12" s="17">
        <f>CNCM!BN56</f>
        <v>9.1573559068623958</v>
      </c>
      <c r="BD12" s="17">
        <f>CNCM!BO56</f>
        <v>10.200364383727045</v>
      </c>
      <c r="BE12" s="17">
        <f>CNCM!BP56</f>
        <v>9.8397324891749562</v>
      </c>
      <c r="BF12" s="17">
        <f>CNCM!BQ56</f>
        <v>9.7301775993992479</v>
      </c>
      <c r="BG12" s="17">
        <f>CNCM!BR56</f>
        <v>11.223553377795948</v>
      </c>
      <c r="BH12" s="17">
        <f>CNCM!BS56</f>
        <v>12.132677318882369</v>
      </c>
      <c r="BI12" s="17">
        <f>CNCM!BT56</f>
        <v>12.020935737099702</v>
      </c>
      <c r="BJ12" s="17">
        <f>CNCM!BU56</f>
        <v>10.701477026546957</v>
      </c>
      <c r="BK12" s="17">
        <f>CNCM!BV56</f>
        <v>9.5606727191774876</v>
      </c>
      <c r="BL12" s="17">
        <f>CNCM!BW56</f>
        <v>9.3109803417952506</v>
      </c>
      <c r="BM12" s="17">
        <f>CNCM!BX56</f>
        <v>9.669590775365112</v>
      </c>
      <c r="BN12" s="17">
        <f>CNCM!BY56</f>
        <v>10.561744192386957</v>
      </c>
      <c r="BO12" s="17">
        <f>CNCM!BZ56</f>
        <v>9.9512069993316956</v>
      </c>
      <c r="BP12" s="17">
        <f>CNCM!CA56</f>
        <v>8.9755973542621881</v>
      </c>
      <c r="BQ12" s="17">
        <f>CNCM!CB56</f>
        <v>9.0514932035786089</v>
      </c>
      <c r="BR12" s="17">
        <f>CNCM!CC56</f>
        <v>9.3345741563834359</v>
      </c>
      <c r="BS12" s="17">
        <f>CNCM!CD56</f>
        <v>8.6761272195151395</v>
      </c>
      <c r="BT12" s="17">
        <f>CNCM!CE56</f>
        <v>8.0314201171647994</v>
      </c>
      <c r="BU12" s="17">
        <f>CNCM!CF56</f>
        <v>8.2469441473237648</v>
      </c>
      <c r="BV12" s="17">
        <f>CNCM!CG56</f>
        <v>8.4854690643150441</v>
      </c>
      <c r="BW12" s="17">
        <f>CNCM!CH56</f>
        <v>7.9368019756319574</v>
      </c>
      <c r="BX12" s="17">
        <f>CNCM!CI56</f>
        <v>7.1649825554069846</v>
      </c>
      <c r="BY12" s="17">
        <f>CNCM!CJ56</f>
        <v>6.4216661880983406</v>
      </c>
      <c r="BZ12" s="17">
        <f>CNCM!CK56</f>
        <v>4.8507893992561391</v>
      </c>
      <c r="CA12" s="17">
        <f>CNCM!CL56</f>
        <v>3.9670693101201415</v>
      </c>
      <c r="CB12" s="17">
        <f>CNCM!CM56</f>
        <v>4.2773261567632392</v>
      </c>
      <c r="CC12" s="17">
        <f>CNCM!CN56</f>
        <v>3.9559305402531164</v>
      </c>
      <c r="CD12" s="17">
        <f>CNCM!CO56</f>
        <v>3.6453671150183053</v>
      </c>
      <c r="CE12" s="17">
        <f>CNCM!CP56</f>
        <v>3.1615240226061436</v>
      </c>
      <c r="CF12" s="17">
        <f>CNCM!CQ56</f>
        <v>3.0076128568672145</v>
      </c>
      <c r="CG12" s="17">
        <f>CNCM!CR56</f>
        <v>2.9050667017085585</v>
      </c>
      <c r="CH12" s="17">
        <f>CNCM!CS56</f>
        <v>2.7919390049547577</v>
      </c>
      <c r="CI12" s="17">
        <f>CNCM!CT56</f>
        <v>2.2284428776476295</v>
      </c>
      <c r="CJ12" s="17">
        <f>CNCM!CU56</f>
        <v>2.3818315585683703</v>
      </c>
      <c r="CK12" s="17">
        <f>CNCM!CV56</f>
        <v>2.1162231350478455</v>
      </c>
      <c r="CL12" s="17">
        <f>CNCM!CW56</f>
        <v>2.0448274536709388</v>
      </c>
      <c r="CM12" s="17">
        <f>CNCM!CX56</f>
        <v>2.310144005050474</v>
      </c>
      <c r="CN12" s="17">
        <f>CNCM!CY56</f>
        <v>1.650602265456258</v>
      </c>
      <c r="CO12" s="17">
        <f>CNCM!CZ56</f>
        <v>1.5796384461824964</v>
      </c>
      <c r="CP12" s="17">
        <f>CNCM!DA56</f>
        <v>1.5593468683866352</v>
      </c>
      <c r="CQ12" s="17">
        <f>CNCM!DB56</f>
        <v>1.8228478182496843</v>
      </c>
      <c r="CR12" s="17">
        <f>CNCM!DC56</f>
        <v>1.5794223428400089</v>
      </c>
      <c r="CS12" s="17">
        <f>CNCM!DD56</f>
        <v>1.4883197219046851</v>
      </c>
      <c r="CT12" s="17">
        <f>CNCM!DE56</f>
        <v>1.7624752629243456</v>
      </c>
      <c r="CU12" s="17">
        <f>CNCM!DF56</f>
        <v>2.5987674027880381</v>
      </c>
      <c r="CV12" s="17">
        <f>CNCM!DG56</f>
        <v>2.8344617346162559</v>
      </c>
      <c r="CW12" s="17">
        <f>CNCM!DH56</f>
        <v>3.0505005197730251</v>
      </c>
      <c r="CX12" s="17">
        <f>CNCM!DI56</f>
        <v>3.246198621709584</v>
      </c>
      <c r="CY12" s="17">
        <f>CNCM!DJ56</f>
        <v>3.1638158579979203</v>
      </c>
      <c r="CZ12" s="17">
        <f>CNCM!DK56</f>
        <v>3.2770921581015022</v>
      </c>
      <c r="DA12" s="17">
        <f>CNCM!DL56</f>
        <v>3.8439823845182408</v>
      </c>
      <c r="DB12" s="17">
        <f>CNCM!DM56</f>
        <v>4.0307148203744925</v>
      </c>
      <c r="DC12" s="17">
        <f>CNCM!DN56</f>
        <v>3.6890194298029755</v>
      </c>
      <c r="DD12" s="17">
        <f>CNCM!DO56</f>
        <v>4.0617408176684577</v>
      </c>
      <c r="DE12" s="17">
        <f>CNCM!DP56</f>
        <v>4.1032575704383234</v>
      </c>
      <c r="DF12" s="17">
        <f>CNCM!DQ56</f>
        <v>4.1136450437540883</v>
      </c>
      <c r="DG12" s="17">
        <f>CNCM!DR56</f>
        <v>4.0825972370810204</v>
      </c>
      <c r="DH12" s="17">
        <f>CNCM!DS56</f>
        <v>3.8855300375289836</v>
      </c>
      <c r="DI12" s="17">
        <f>CNCM!DT56</f>
        <v>4.0929484862412213</v>
      </c>
      <c r="DJ12" s="17">
        <f>CNCM!DU56</f>
        <v>4.2798671886306927</v>
      </c>
      <c r="DK12" s="17">
        <f>CNCM!DV56</f>
        <v>4.508870690142941</v>
      </c>
      <c r="DL12" s="17">
        <f>CNCM!DW56</f>
        <v>4.7381253670981671</v>
      </c>
      <c r="DM12" s="17">
        <f>CNCM!DX56</f>
        <v>4.8212921167692269</v>
      </c>
      <c r="DN12" s="17">
        <f>CNCM!DY56</f>
        <v>4.9676321735737217</v>
      </c>
      <c r="DO12" s="17">
        <f>CNCM!DZ56</f>
        <v>4.6741337013488149</v>
      </c>
      <c r="DP12" s="17">
        <f>CNCM!EA56</f>
        <v>4.288804585146444</v>
      </c>
      <c r="DQ12" s="17">
        <f>CNCM!EB56</f>
        <v>4.3199976473354607</v>
      </c>
      <c r="DR12" s="17">
        <f>CNCM!EC56</f>
        <v>4.2055089738723295</v>
      </c>
      <c r="DS12" s="17">
        <f>CNCM!ED56</f>
        <v>3.9464717138199656</v>
      </c>
      <c r="DT12" s="17">
        <f>CNCM!EE56</f>
        <v>3.7700449946571402</v>
      </c>
      <c r="DU12" s="17">
        <f>CNCM!EF56</f>
        <v>3.583947474491378</v>
      </c>
      <c r="DV12" s="17">
        <f>CNCM!EG56</f>
        <v>3.4601666171229173</v>
      </c>
      <c r="DW12" s="17">
        <f>CNCM!EH56</f>
        <v>3.3880330348201371</v>
      </c>
      <c r="DX12" s="17">
        <f>CNCM!EI56</f>
        <v>3.1308744609597872</v>
      </c>
      <c r="DY12" s="17">
        <f>CNCM!EJ56</f>
        <v>3.2433845888057311</v>
      </c>
      <c r="DZ12" s="17">
        <f>CNCM!EK56</f>
        <v>3.2947903767905906</v>
      </c>
      <c r="EA12" s="17">
        <f>CNCM!EL56</f>
        <v>4.5257216861074312</v>
      </c>
      <c r="EB12" s="17">
        <f>CNCM!EM56</f>
        <v>5.7260869740944242</v>
      </c>
      <c r="EC12" s="17">
        <f>CNCM!EN56</f>
        <v>5.9579193187002666</v>
      </c>
      <c r="ED12" s="17">
        <f>CNCM!EO56</f>
        <v>5.7039251053913942</v>
      </c>
      <c r="EE12" s="17">
        <f>CNCM!EP56</f>
        <v>5.6723150799411926</v>
      </c>
      <c r="EF12" s="17">
        <f>CNCM!EQ56</f>
        <v>5.7145882332884534</v>
      </c>
      <c r="EG12" s="17">
        <f>CNCM!ER56</f>
        <v>6.1682989124012932</v>
      </c>
      <c r="EH12" s="17">
        <f>CNCM!ES56</f>
        <v>6.3376601070770811</v>
      </c>
      <c r="EI12" s="17">
        <f>CNCM!ET56</f>
        <v>6.2740673670549363</v>
      </c>
      <c r="EJ12" s="17">
        <f>CNCM!EU56</f>
        <v>6.1998684371157964</v>
      </c>
      <c r="EK12" s="17">
        <f>CNCM!EV56</f>
        <v>5.7053772724096063</v>
      </c>
      <c r="EL12" s="17">
        <f>CNCM!EW56</f>
        <v>5.4844344115833943</v>
      </c>
      <c r="EM12" s="17">
        <f>CNCM!EX56</f>
        <v>4.5762557085841316</v>
      </c>
      <c r="EN12" s="17">
        <f>CNCM!EY56</f>
        <v>3.7296516047136796</v>
      </c>
      <c r="EO12" s="17">
        <f>CNCM!EZ56</f>
        <v>3.492378408601482</v>
      </c>
      <c r="EP12" s="17">
        <f>CNCM!FA56</f>
        <v>3.7721435484725729</v>
      </c>
      <c r="EQ12" s="17">
        <f>CNCM!FB56</f>
        <v>3.6686714739402104</v>
      </c>
      <c r="ER12" s="17">
        <f>CNCM!FC56</f>
        <v>3.7723090541401216</v>
      </c>
      <c r="ES12" s="17">
        <f>CNCM!FD56</f>
        <v>3.4422838216085383</v>
      </c>
      <c r="ET12" s="17">
        <f>CNCM!FE56</f>
        <v>3.2260497025308865</v>
      </c>
      <c r="EU12" s="17">
        <f>CNCM!FF56</f>
        <v>3.5040095451526643</v>
      </c>
      <c r="EV12" s="17">
        <f>CNCM!FG56</f>
        <v>3.6486403599677475</v>
      </c>
      <c r="EW12" s="17">
        <f>CNCM!FH56</f>
        <v>2.9368103425657877</v>
      </c>
      <c r="EX12" s="17">
        <f>CNCM!FI56</f>
        <v>1.5302331415951498</v>
      </c>
      <c r="EY12" s="17">
        <f>CNCM!FJ56</f>
        <v>1.6113113872662232</v>
      </c>
      <c r="EZ12" s="17">
        <f>CNCM!FK56</f>
        <v>1.5506298038758137</v>
      </c>
      <c r="FA12" s="17">
        <f>CNCM!FL56</f>
        <v>1.5405071334407827</v>
      </c>
      <c r="FB12" s="17">
        <f>CNCM!FM56</f>
        <v>1.7737005097832492</v>
      </c>
      <c r="FC12" s="17">
        <f>CNCM!FN56</f>
        <v>1.3064293027316154</v>
      </c>
      <c r="FD12" s="17">
        <f>CNCM!FO56</f>
        <v>1.2659593419594994</v>
      </c>
      <c r="FE12" s="17">
        <f>CNCM!FP56</f>
        <v>1.1246110437753254</v>
      </c>
      <c r="FF12" s="17">
        <f>CNCM!FQ56</f>
        <v>1.0136513708095984</v>
      </c>
      <c r="FG12" s="17">
        <f>CNCM!FR56</f>
        <v>0.95336870637501292</v>
      </c>
      <c r="FH12" s="17">
        <f>CNCM!FS56</f>
        <v>1.5369723528386947</v>
      </c>
      <c r="FI12" s="17">
        <f>CNCM!FT56</f>
        <v>2.1475374301257677</v>
      </c>
      <c r="FJ12" s="17">
        <f>CNCM!FU56</f>
        <v>3.7072783697505107</v>
      </c>
      <c r="FK12" s="17">
        <f>CNCM!FV56</f>
        <v>3.4176510214208644</v>
      </c>
      <c r="FL12" s="17">
        <f>CNCM!FW56</f>
        <v>3.788434353436676</v>
      </c>
      <c r="FM12" s="17">
        <f>CNCM!FX56</f>
        <v>4.0781438701245953</v>
      </c>
      <c r="FN12" s="17">
        <f>CNCM!FY56</f>
        <v>3.9433544827654154</v>
      </c>
      <c r="FO12" s="17">
        <f>CNCM!FZ56</f>
        <v>4.6312379075986954</v>
      </c>
      <c r="FP12" s="17">
        <f>CNCM!GA56</f>
        <v>5.0702939563667115</v>
      </c>
      <c r="FQ12" s="17">
        <f>CNCM!GB56</f>
        <v>5.3220598364539073</v>
      </c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</row>
    <row r="14" spans="1:184" ht="14.45" x14ac:dyDescent="0.35">
      <c r="B14" t="s">
        <v>357</v>
      </c>
    </row>
    <row r="15" spans="1:184" s="16" customFormat="1" ht="12.75" x14ac:dyDescent="0.2">
      <c r="A15" s="16" t="s">
        <v>2</v>
      </c>
      <c r="B15" s="9" t="s">
        <v>473</v>
      </c>
      <c r="C15" s="17">
        <f>DNDS!N49</f>
        <v>9.7480388998194112</v>
      </c>
      <c r="D15" s="17">
        <f>DNDS!O49</f>
        <v>12.668873584216866</v>
      </c>
      <c r="E15" s="17">
        <f>DNDS!P49</f>
        <v>12.746067586505539</v>
      </c>
      <c r="F15" s="17">
        <f>DNDS!Q49</f>
        <v>10.294033396665947</v>
      </c>
      <c r="G15" s="17">
        <f>DNDS!R49</f>
        <v>7.842140762014238</v>
      </c>
      <c r="H15" s="17">
        <f>DNDS!S49</f>
        <v>5.9304231818580133</v>
      </c>
      <c r="I15" s="17">
        <f>DNDS!T49</f>
        <v>5.8838507817780883</v>
      </c>
      <c r="J15" s="17">
        <f>DNDS!U49</f>
        <v>6.0802256193360993</v>
      </c>
      <c r="K15" s="17">
        <f>DNDS!V49</f>
        <v>7.2586074572284165</v>
      </c>
      <c r="L15" s="17">
        <f>DNDS!W49</f>
        <v>9.2557006959289154</v>
      </c>
      <c r="M15" s="17">
        <f>DNDS!X49</f>
        <v>10.212687352431281</v>
      </c>
      <c r="N15" s="17">
        <f>DNDS!Y49</f>
        <v>10.173074580837005</v>
      </c>
      <c r="O15" s="17">
        <f>DNDS!Z49</f>
        <v>8.4224930355608407</v>
      </c>
      <c r="P15" s="17">
        <f>DNDS!AA49</f>
        <v>6.6385662180123539</v>
      </c>
      <c r="Q15" s="17">
        <f>DNDS!AB49</f>
        <v>6.4334302949373479</v>
      </c>
      <c r="R15" s="17">
        <f>DNDS!AC49</f>
        <v>8.1981306647423082</v>
      </c>
      <c r="S15" s="17">
        <f>DNDS!AD49</f>
        <v>9.6649422293541001</v>
      </c>
      <c r="T15" s="17">
        <f>DNDS!AE49</f>
        <v>10.648455711594718</v>
      </c>
      <c r="U15" s="17">
        <f>DNDS!AF49</f>
        <v>10.595174225374681</v>
      </c>
      <c r="V15" s="17">
        <f>DNDS!AG49</f>
        <v>10.719814366512704</v>
      </c>
      <c r="W15" s="17">
        <f>DNDS!AH49</f>
        <v>10.148045034890551</v>
      </c>
      <c r="X15" s="17">
        <f>DNDS!AI49</f>
        <v>8.2439940592181173</v>
      </c>
      <c r="Y15" s="17">
        <f>DNDS!AJ49</f>
        <v>7.3065390388113993</v>
      </c>
      <c r="Z15" s="17">
        <f>DNDS!AK49</f>
        <v>7.4031437101810038</v>
      </c>
      <c r="AA15" s="17">
        <f>DNDS!AL49</f>
        <v>7.5137650831152314</v>
      </c>
      <c r="AB15" s="17">
        <f>DNDS!AM49</f>
        <v>8.1222132681316506</v>
      </c>
      <c r="AC15" s="17">
        <f>DNDS!AN49</f>
        <v>10.054653551135594</v>
      </c>
      <c r="AD15" s="17">
        <f>DNDS!AO49</f>
        <v>12.023862560434861</v>
      </c>
      <c r="AE15" s="17">
        <f>DNDS!AP49</f>
        <v>17.446548141593055</v>
      </c>
      <c r="AF15" s="17">
        <f>DNDS!AQ49</f>
        <v>21.630638011670378</v>
      </c>
      <c r="AG15" s="17">
        <f>DNDS!AR49</f>
        <v>23.871270517869903</v>
      </c>
      <c r="AH15" s="17">
        <f>DNDS!AS49</f>
        <v>26.227514443840594</v>
      </c>
      <c r="AI15" s="17">
        <f>DNDS!AT49</f>
        <v>28.006345981548918</v>
      </c>
      <c r="AJ15" s="17">
        <f>DNDS!AU49</f>
        <v>29.361448346972697</v>
      </c>
      <c r="AK15" s="17">
        <f>DNDS!AV49</f>
        <v>30.513366990013591</v>
      </c>
      <c r="AL15" s="17">
        <f>DNDS!AW49</f>
        <v>29.024646097895857</v>
      </c>
      <c r="AM15" s="17">
        <f>DNDS!AX49</f>
        <v>26.594348388206001</v>
      </c>
      <c r="AN15" s="17">
        <f>DNDS!AY49</f>
        <v>24.124760422532134</v>
      </c>
      <c r="AO15" s="17">
        <f>DNDS!AZ49</f>
        <v>22.595093435289915</v>
      </c>
      <c r="AP15" s="17">
        <f>DNDS!BA49</f>
        <v>18.819942400754776</v>
      </c>
      <c r="AQ15" s="17">
        <f>DNDS!BB49</f>
        <v>11.923749985027431</v>
      </c>
      <c r="AR15" s="17">
        <f>DNDS!BC49</f>
        <v>7.9910509736761393</v>
      </c>
      <c r="AS15" s="17">
        <f>DNDS!BD49</f>
        <v>6.1991340637782777</v>
      </c>
      <c r="AT15" s="17">
        <f>DNDS!BE49</f>
        <v>4.1557253143159167</v>
      </c>
      <c r="AU15" s="17">
        <f>DNDS!BF49</f>
        <v>2.2987504382286028</v>
      </c>
      <c r="AV15" s="17">
        <f>DNDS!BG49</f>
        <v>0.9290401556022454</v>
      </c>
      <c r="AW15" s="17">
        <f>DNDS!BH49</f>
        <v>0.84710180620812814</v>
      </c>
      <c r="AX15" s="17">
        <f>DNDS!BI49</f>
        <v>3.0043452626125955</v>
      </c>
      <c r="AY15" s="17">
        <f>DNDS!BJ49</f>
        <v>4.9427963984134404</v>
      </c>
      <c r="AZ15" s="17">
        <f>DNDS!BK49</f>
        <v>6.4054469311336515</v>
      </c>
      <c r="BA15" s="17">
        <f>DNDS!BL49</f>
        <v>5.158631799460256</v>
      </c>
      <c r="BB15" s="17">
        <f>DNDS!BM49</f>
        <v>4.8425397043437624</v>
      </c>
      <c r="BC15" s="17">
        <f>DNDS!BN49</f>
        <v>5.2323858954341329</v>
      </c>
      <c r="BD15" s="17">
        <f>DNDS!BO49</f>
        <v>5.4388489522596117</v>
      </c>
      <c r="BE15" s="17">
        <f>DNDS!BP49</f>
        <v>5.0794042648242943</v>
      </c>
      <c r="BF15" s="17">
        <f>DNDS!BQ49</f>
        <v>5.3272717459842855</v>
      </c>
      <c r="BG15" s="17">
        <f>DNDS!BR49</f>
        <v>5.3697006764005684</v>
      </c>
      <c r="BH15" s="17">
        <f>DNDS!BS49</f>
        <v>6.5075475260689908</v>
      </c>
      <c r="BI15" s="17">
        <f>DNDS!BT49</f>
        <v>6.5003683128384893</v>
      </c>
      <c r="BJ15" s="17">
        <f>DNDS!BU49</f>
        <v>4.3028105775485992</v>
      </c>
      <c r="BK15" s="17">
        <f>DNDS!BV49</f>
        <v>2.9130536985670696</v>
      </c>
      <c r="BL15" s="17">
        <f>DNDS!BW49</f>
        <v>1.134032587384759</v>
      </c>
      <c r="BM15" s="17">
        <f>DNDS!BX49</f>
        <v>1.1051987165190846</v>
      </c>
      <c r="BN15" s="17">
        <f>DNDS!BY49</f>
        <v>1.9273888440552778</v>
      </c>
      <c r="BO15" s="17">
        <f>DNDS!BZ49</f>
        <v>2.2215035908886849</v>
      </c>
      <c r="BP15" s="17">
        <f>DNDS!CA49</f>
        <v>2.0287098075951304</v>
      </c>
      <c r="BQ15" s="17">
        <f>DNDS!CB49</f>
        <v>1.9124912802203742</v>
      </c>
      <c r="BR15" s="17">
        <f>DNDS!CC49</f>
        <v>1.4645909837274873</v>
      </c>
      <c r="BS15" s="17">
        <f>DNDS!CD49</f>
        <v>1.8451537840242338</v>
      </c>
      <c r="BT15" s="17">
        <f>DNDS!CE49</f>
        <v>0.89671199644456578</v>
      </c>
      <c r="BU15" s="17">
        <f>DNDS!CF49</f>
        <v>-0.33184230272609305</v>
      </c>
      <c r="BV15" s="17">
        <f>DNDS!CG49</f>
        <v>-0.44529206272541089</v>
      </c>
      <c r="BW15" s="17">
        <f>DNDS!CH49</f>
        <v>0.33605102150509047</v>
      </c>
      <c r="BX15" s="17">
        <f>DNDS!CI49</f>
        <v>0.87595999330554175</v>
      </c>
      <c r="BY15" s="17">
        <f>DNDS!CJ49</f>
        <v>1.1547602063371132</v>
      </c>
      <c r="BZ15" s="17">
        <f>DNDS!CK49</f>
        <v>1.0731838903977664</v>
      </c>
      <c r="CA15" s="17">
        <f>DNDS!CL49</f>
        <v>1.3177864090480496</v>
      </c>
      <c r="CB15" s="17">
        <f>DNDS!CM49</f>
        <v>1.0027952092439785</v>
      </c>
      <c r="CC15" s="17">
        <f>DNDS!CN49</f>
        <v>1.3619935850708309</v>
      </c>
      <c r="CD15" s="17">
        <f>DNDS!CO49</f>
        <v>2.1143265447787885</v>
      </c>
      <c r="CE15" s="17">
        <f>DNDS!CP49</f>
        <v>2.3927111461342854</v>
      </c>
      <c r="CF15" s="17">
        <f>DNDS!CQ49</f>
        <v>2.7186910389788377</v>
      </c>
      <c r="CG15" s="17">
        <f>DNDS!CR49</f>
        <v>3.7772846170186947</v>
      </c>
      <c r="CH15" s="17">
        <f>DNDS!CS49</f>
        <v>5.7045417491851325</v>
      </c>
      <c r="CI15" s="17">
        <f>DNDS!CT49</f>
        <v>6.9556225070941169</v>
      </c>
      <c r="CJ15" s="17">
        <f>DNDS!CU49</f>
        <v>8.3503248844654099</v>
      </c>
      <c r="CK15" s="17">
        <f>DNDS!CV49</f>
        <v>8.5596671861893459</v>
      </c>
      <c r="CL15" s="17">
        <f>DNDS!CW49</f>
        <v>8.2796933961188035</v>
      </c>
      <c r="CM15" s="17">
        <f>DNDS!CX49</f>
        <v>7.7405068126277454</v>
      </c>
      <c r="CN15" s="17">
        <f>DNDS!CY49</f>
        <v>9.8064543250377056</v>
      </c>
      <c r="CO15" s="17">
        <f>DNDS!CZ49</f>
        <v>10.345469387639161</v>
      </c>
      <c r="CP15" s="17">
        <f>DNDS!DA49</f>
        <v>10.134974234027849</v>
      </c>
      <c r="CQ15" s="17">
        <f>DNDS!DB49</f>
        <v>10.042701141617894</v>
      </c>
      <c r="CR15" s="17">
        <f>DNDS!DC49</f>
        <v>11.259767438937441</v>
      </c>
      <c r="CS15" s="17">
        <f>DNDS!DD49</f>
        <v>13.094680970045648</v>
      </c>
      <c r="CT15" s="17">
        <f>DNDS!DE49</f>
        <v>14.525690232492906</v>
      </c>
      <c r="CU15" s="17">
        <f>DNDS!DF49</f>
        <v>13.951762776422981</v>
      </c>
      <c r="CV15" s="17">
        <f>DNDS!DG49</f>
        <v>12.293426530717767</v>
      </c>
      <c r="CW15" s="17">
        <f>DNDS!DH49</f>
        <v>11.74381157133193</v>
      </c>
      <c r="CX15" s="17">
        <f>DNDS!DI49</f>
        <v>11.972496662326648</v>
      </c>
      <c r="CY15" s="17">
        <f>DNDS!DJ49</f>
        <v>11.969174222188572</v>
      </c>
      <c r="CZ15" s="17">
        <f>DNDS!DK49</f>
        <v>9.842168678990614</v>
      </c>
      <c r="DA15" s="17">
        <f>DNDS!DL49</f>
        <v>9.0469032079865119</v>
      </c>
      <c r="DB15" s="17">
        <f>DNDS!DM49</f>
        <v>8.5485698245823407</v>
      </c>
      <c r="DC15" s="17">
        <f>DNDS!DN49</f>
        <v>7.9693905558747113</v>
      </c>
      <c r="DD15" s="17">
        <f>DNDS!DO49</f>
        <v>7.3652761965571134</v>
      </c>
      <c r="DE15" s="17">
        <f>DNDS!DP49</f>
        <v>6.165799910719616</v>
      </c>
      <c r="DF15" s="17">
        <f>DNDS!DQ49</f>
        <v>4.7115689116529857</v>
      </c>
      <c r="DG15" s="17">
        <f>DNDS!DR49</f>
        <v>3.6760279375238625</v>
      </c>
      <c r="DH15" s="17">
        <f>DNDS!DS49</f>
        <v>3.6823896391641853</v>
      </c>
      <c r="DI15" s="17">
        <f>DNDS!DT49</f>
        <v>3.6905821227396274</v>
      </c>
      <c r="DJ15" s="17">
        <f>DNDS!DU49</f>
        <v>3.0369312905990986</v>
      </c>
      <c r="DK15" s="17">
        <f>DNDS!DV49</f>
        <v>2.8394400940158881</v>
      </c>
      <c r="DL15" s="17">
        <f>DNDS!DW49</f>
        <v>2.569216166041377</v>
      </c>
      <c r="DM15" s="17">
        <f>DNDS!DX49</f>
        <v>3.061551375605398</v>
      </c>
      <c r="DN15" s="17">
        <f>DNDS!DY49</f>
        <v>4.0060282089329657</v>
      </c>
      <c r="DO15" s="17">
        <f>DNDS!DZ49</f>
        <v>5.0873095256814826</v>
      </c>
      <c r="DP15" s="17">
        <f>DNDS!EA49</f>
        <v>5.7029631854031537</v>
      </c>
      <c r="DQ15" s="17">
        <f>DNDS!EB49</f>
        <v>4.8798279352080698</v>
      </c>
      <c r="DR15" s="17">
        <f>DNDS!EC49</f>
        <v>3.197858210812865</v>
      </c>
      <c r="DS15" s="17">
        <f>DNDS!ED49</f>
        <v>2.5492389892332268</v>
      </c>
      <c r="DT15" s="17">
        <f>DNDS!EE49</f>
        <v>2.415204452897135</v>
      </c>
      <c r="DU15" s="17">
        <f>DNDS!EF49</f>
        <v>3.7262460513180384</v>
      </c>
      <c r="DV15" s="17">
        <f>DNDS!EG49</f>
        <v>5.6666511007827491</v>
      </c>
      <c r="DW15" s="17">
        <f>DNDS!EH49</f>
        <v>7.4219565839912072</v>
      </c>
      <c r="DX15" s="17">
        <f>DNDS!EI49</f>
        <v>8.4190806331840395</v>
      </c>
      <c r="DY15" s="17">
        <f>DNDS!EJ49</f>
        <v>8.3778989563709771</v>
      </c>
      <c r="DZ15" s="17">
        <f>DNDS!EK49</f>
        <v>7.5983934213450066</v>
      </c>
      <c r="EA15" s="17">
        <f>DNDS!EL49</f>
        <v>7.0684807621908208</v>
      </c>
      <c r="EB15" s="17">
        <f>DNDS!EM49</f>
        <v>6.4799276506118941</v>
      </c>
      <c r="EC15" s="17">
        <f>DNDS!EN49</f>
        <v>6.7121470166520147</v>
      </c>
      <c r="ED15" s="17">
        <f>DNDS!EO49</f>
        <v>7.2903052970514803</v>
      </c>
      <c r="EE15" s="17">
        <f>DNDS!EP49</f>
        <v>7.6454267268583731</v>
      </c>
      <c r="EF15" s="17">
        <f>DNDS!EQ49</f>
        <v>8.696620133778211</v>
      </c>
      <c r="EG15" s="17">
        <f>DNDS!ER49</f>
        <v>8.2811244310496246</v>
      </c>
      <c r="EH15" s="17">
        <f>DNDS!ES49</f>
        <v>6.6286256394030074</v>
      </c>
      <c r="EI15" s="17">
        <f>DNDS!ET49</f>
        <v>5.4836498426247937</v>
      </c>
      <c r="EJ15" s="17">
        <f>DNDS!EU49</f>
        <v>5.5144309661482316</v>
      </c>
      <c r="EK15" s="17">
        <f>DNDS!EV49</f>
        <v>4.8102613746518363</v>
      </c>
      <c r="EL15" s="17">
        <f>DNDS!EW49</f>
        <v>4.6073354123107313</v>
      </c>
      <c r="EM15" s="17">
        <f>DNDS!EX49</f>
        <v>4.0905476953126296</v>
      </c>
      <c r="EN15" s="17">
        <f>DNDS!EY49</f>
        <v>4.5470002465035408</v>
      </c>
      <c r="EO15" s="17">
        <f>DNDS!EZ49</f>
        <v>5.1652992054001867</v>
      </c>
      <c r="EP15" s="17">
        <f>DNDS!FA49</f>
        <v>6.1188152629829462</v>
      </c>
      <c r="EQ15" s="17">
        <f>DNDS!FB49</f>
        <v>7.1991853565736008</v>
      </c>
      <c r="ER15" s="17">
        <f>DNDS!FC49</f>
        <v>7.3101892407832381</v>
      </c>
      <c r="ES15" s="17">
        <f>DNDS!FD49</f>
        <v>7.9487832932835456</v>
      </c>
      <c r="ET15" s="17">
        <f>DNDS!FE49</f>
        <v>8.8165591614180805</v>
      </c>
      <c r="EU15" s="17">
        <f>DNDS!FF49</f>
        <v>8.2329577832358289</v>
      </c>
      <c r="EV15" s="17">
        <f>DNDS!FG49</f>
        <v>8.5565887085662382</v>
      </c>
      <c r="EW15" s="17">
        <f>DNDS!FH49</f>
        <v>10.669566930493414</v>
      </c>
      <c r="EX15" s="17">
        <f>DNDS!FI49</f>
        <v>12.257479574557696</v>
      </c>
      <c r="EY15" s="17">
        <f>DNDS!FJ49</f>
        <v>13.259217893010922</v>
      </c>
      <c r="EZ15" s="17">
        <f>DNDS!FK49</f>
        <v>13.005536729735123</v>
      </c>
      <c r="FA15" s="17">
        <f>DNDS!FL49</f>
        <v>12.26673817796109</v>
      </c>
      <c r="FB15" s="17">
        <f>DNDS!FM49</f>
        <v>11.368209205382129</v>
      </c>
      <c r="FC15" s="17">
        <f>DNDS!FN49</f>
        <v>10.293524035888769</v>
      </c>
      <c r="FD15" s="17">
        <f>DNDS!FO49</f>
        <v>9.3177284393030302</v>
      </c>
      <c r="FE15" s="17">
        <f>DNDS!FP49</f>
        <v>8.0521388487903458</v>
      </c>
      <c r="FF15" s="17">
        <f>DNDS!FQ49</f>
        <v>7.8048110659998615</v>
      </c>
      <c r="FG15" s="17">
        <f>DNDS!FR49</f>
        <v>7.9193537297297389</v>
      </c>
      <c r="FH15" s="17">
        <f>DNDS!FS49</f>
        <v>7.5696960575991845</v>
      </c>
      <c r="FI15" s="17">
        <f>DNDS!FT49</f>
        <v>6.2425751973840926</v>
      </c>
      <c r="FJ15" s="17">
        <f>DNDS!FU49</f>
        <v>5.2706967824308615</v>
      </c>
      <c r="FK15" s="17">
        <f>DNDS!FV49</f>
        <v>6.0474095875606926</v>
      </c>
      <c r="FL15" s="17">
        <f>DNDS!FW49</f>
        <v>6.3951684150729049</v>
      </c>
      <c r="FM15" s="17">
        <f>DNDS!FX49</f>
        <v>6.7100484829807572</v>
      </c>
      <c r="FN15" s="17">
        <f>DNDS!FY49</f>
        <v>6.6757020545510359</v>
      </c>
      <c r="FO15" s="17">
        <f>DNDS!FZ49</f>
        <v>6.8380155073766158</v>
      </c>
      <c r="FP15" s="17">
        <f>DNDS!GA49</f>
        <v>6.7326331072677714</v>
      </c>
      <c r="FQ15" s="17">
        <f>DNDS!GB49</f>
        <v>7.2544286052899754</v>
      </c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</row>
    <row r="16" spans="1:184" s="16" customFormat="1" ht="12.75" x14ac:dyDescent="0.2">
      <c r="A16" s="16" t="s">
        <v>2</v>
      </c>
      <c r="B16" s="9" t="s">
        <v>474</v>
      </c>
      <c r="C16" s="17">
        <f>DNDS!N55</f>
        <v>5.5758624954215019</v>
      </c>
      <c r="D16" s="17">
        <f>DNDS!O55</f>
        <v>6.7862327662791433</v>
      </c>
      <c r="E16" s="17">
        <f>DNDS!P55</f>
        <v>6.8181537206732257</v>
      </c>
      <c r="F16" s="17">
        <f>DNDS!Q55</f>
        <v>5.5005822567809393</v>
      </c>
      <c r="G16" s="17">
        <f>DNDS!R55</f>
        <v>4.3104905907139779</v>
      </c>
      <c r="H16" s="17">
        <f>DNDS!S55</f>
        <v>2.8651750045401547</v>
      </c>
      <c r="I16" s="17">
        <f>DNDS!T55</f>
        <v>2.6304162205448955</v>
      </c>
      <c r="J16" s="17">
        <f>DNDS!U55</f>
        <v>3.0619386433362372</v>
      </c>
      <c r="K16" s="17">
        <f>DNDS!V55</f>
        <v>4.394636125793161</v>
      </c>
      <c r="L16" s="17">
        <f>DNDS!W55</f>
        <v>6.0370810473033387</v>
      </c>
      <c r="M16" s="17">
        <f>DNDS!X55</f>
        <v>6.9209008632228119</v>
      </c>
      <c r="N16" s="17">
        <f>DNDS!Y55</f>
        <v>6.515655078981597</v>
      </c>
      <c r="O16" s="17">
        <f>DNDS!Z55</f>
        <v>5.726961809071085</v>
      </c>
      <c r="P16" s="17">
        <f>DNDS!AA55</f>
        <v>5.0704667771401146</v>
      </c>
      <c r="Q16" s="17">
        <f>DNDS!AB55</f>
        <v>5.0913992339141068</v>
      </c>
      <c r="R16" s="17">
        <f>DNDS!AC55</f>
        <v>6.1623676345395451</v>
      </c>
      <c r="S16" s="17">
        <f>DNDS!AD55</f>
        <v>7.5754575960480963</v>
      </c>
      <c r="T16" s="17">
        <f>DNDS!AE55</f>
        <v>8.7522665962457289</v>
      </c>
      <c r="U16" s="17">
        <f>DNDS!AF55</f>
        <v>8.979397138117573</v>
      </c>
      <c r="V16" s="17">
        <f>DNDS!AG55</f>
        <v>9.1749538272298814</v>
      </c>
      <c r="W16" s="17">
        <f>DNDS!AH55</f>
        <v>8.7752038725928738</v>
      </c>
      <c r="X16" s="17">
        <f>DNDS!AI55</f>
        <v>7.2727839296012675</v>
      </c>
      <c r="Y16" s="17">
        <f>DNDS!AJ55</f>
        <v>6.4608397429017694</v>
      </c>
      <c r="Z16" s="17">
        <f>DNDS!AK55</f>
        <v>6.6100639876355061</v>
      </c>
      <c r="AA16" s="17">
        <f>DNDS!AL55</f>
        <v>6.9281763727188972</v>
      </c>
      <c r="AB16" s="17">
        <f>DNDS!AM55</f>
        <v>7.6068834329047874</v>
      </c>
      <c r="AC16" s="17">
        <f>DNDS!AN55</f>
        <v>8.839309644913973</v>
      </c>
      <c r="AD16" s="17">
        <f>DNDS!AO55</f>
        <v>10.206394238416472</v>
      </c>
      <c r="AE16" s="17">
        <f>DNDS!AP55</f>
        <v>13.656806779016772</v>
      </c>
      <c r="AF16" s="17">
        <f>DNDS!AQ55</f>
        <v>17.447999777899838</v>
      </c>
      <c r="AG16" s="17">
        <f>DNDS!AR55</f>
        <v>19.196431692021008</v>
      </c>
      <c r="AH16" s="17">
        <f>DNDS!AS55</f>
        <v>19.955569081640867</v>
      </c>
      <c r="AI16" s="17">
        <f>DNDS!AT55</f>
        <v>21.552117180264219</v>
      </c>
      <c r="AJ16" s="17">
        <f>DNDS!AU55</f>
        <v>23.132927027546547</v>
      </c>
      <c r="AK16" s="17">
        <f>DNDS!AV55</f>
        <v>24.368581087030215</v>
      </c>
      <c r="AL16" s="17">
        <f>DNDS!AW55</f>
        <v>24.03285306369991</v>
      </c>
      <c r="AM16" s="17">
        <f>DNDS!AX55</f>
        <v>22.45845746749271</v>
      </c>
      <c r="AN16" s="17">
        <f>DNDS!AY55</f>
        <v>20.55164399751499</v>
      </c>
      <c r="AO16" s="17">
        <f>DNDS!AZ55</f>
        <v>19.542694633613024</v>
      </c>
      <c r="AP16" s="17">
        <f>DNDS!BA55</f>
        <v>17.289154873475532</v>
      </c>
      <c r="AQ16" s="17">
        <f>DNDS!BB55</f>
        <v>12.616459180373996</v>
      </c>
      <c r="AR16" s="17">
        <f>DNDS!BC55</f>
        <v>8.7973017117725973</v>
      </c>
      <c r="AS16" s="17">
        <f>DNDS!BD55</f>
        <v>7.2652450477304509</v>
      </c>
      <c r="AT16" s="17">
        <f>DNDS!BE55</f>
        <v>6.2363981408156244</v>
      </c>
      <c r="AU16" s="17">
        <f>DNDS!BF55</f>
        <v>4.7785373547232668</v>
      </c>
      <c r="AV16" s="17">
        <f>DNDS!BG55</f>
        <v>3.6817049470992291</v>
      </c>
      <c r="AW16" s="17">
        <f>DNDS!BH55</f>
        <v>3.5477891831338537</v>
      </c>
      <c r="AX16" s="17">
        <f>DNDS!BI55</f>
        <v>4.4197705657286424</v>
      </c>
      <c r="AY16" s="17">
        <f>DNDS!BJ55</f>
        <v>5.4266305470775711</v>
      </c>
      <c r="AZ16" s="17">
        <f>DNDS!BK55</f>
        <v>6.2393095491924067</v>
      </c>
      <c r="BA16" s="17">
        <f>DNDS!BL55</f>
        <v>5.2898965952227872</v>
      </c>
      <c r="BB16" s="17">
        <f>DNDS!BM55</f>
        <v>4.7553237006129123</v>
      </c>
      <c r="BC16" s="17">
        <f>DNDS!BN55</f>
        <v>4.6299433012106483</v>
      </c>
      <c r="BD16" s="17">
        <f>DNDS!BO55</f>
        <v>4.6195385733564853</v>
      </c>
      <c r="BE16" s="17">
        <f>DNDS!BP55</f>
        <v>4.4223781654122885</v>
      </c>
      <c r="BF16" s="17">
        <f>DNDS!BQ55</f>
        <v>4.6934426454742439</v>
      </c>
      <c r="BG16" s="17">
        <f>DNDS!BR55</f>
        <v>4.2564396052128473</v>
      </c>
      <c r="BH16" s="17">
        <f>DNDS!BS55</f>
        <v>5.0784215142759104</v>
      </c>
      <c r="BI16" s="17">
        <f>DNDS!BT55</f>
        <v>5.3083981630338117</v>
      </c>
      <c r="BJ16" s="17">
        <f>DNDS!BU55</f>
        <v>4.1986765003156012</v>
      </c>
      <c r="BK16" s="17">
        <f>DNDS!BV55</f>
        <v>3.1309821430203222</v>
      </c>
      <c r="BL16" s="17">
        <f>DNDS!BW55</f>
        <v>1.9629976442815389</v>
      </c>
      <c r="BM16" s="17">
        <f>DNDS!BX55</f>
        <v>2.0345076115704464</v>
      </c>
      <c r="BN16" s="17">
        <f>DNDS!BY55</f>
        <v>2.351004483289354</v>
      </c>
      <c r="BO16" s="17">
        <f>DNDS!BZ55</f>
        <v>2.8313816762905564</v>
      </c>
      <c r="BP16" s="17">
        <f>DNDS!CA55</f>
        <v>2.5041211876141833</v>
      </c>
      <c r="BQ16" s="17">
        <f>DNDS!CB55</f>
        <v>2.4328175159145315</v>
      </c>
      <c r="BR16" s="17">
        <f>DNDS!CC55</f>
        <v>1.9431964005228064</v>
      </c>
      <c r="BS16" s="17">
        <f>DNDS!CD55</f>
        <v>2.2077196646358876</v>
      </c>
      <c r="BT16" s="17">
        <f>DNDS!CE55</f>
        <v>1.0134914320954147</v>
      </c>
      <c r="BU16" s="17">
        <f>DNDS!CF55</f>
        <v>-0.34017358113997975</v>
      </c>
      <c r="BV16" s="17">
        <f>DNDS!CG55</f>
        <v>-0.76072142697461986</v>
      </c>
      <c r="BW16" s="17">
        <f>DNDS!CH55</f>
        <v>-0.14228386827245254</v>
      </c>
      <c r="BX16" s="17">
        <f>DNDS!CI55</f>
        <v>0.37948072566342805</v>
      </c>
      <c r="BY16" s="17">
        <f>DNDS!CJ55</f>
        <v>0.54028085497961342</v>
      </c>
      <c r="BZ16" s="17">
        <f>DNDS!CK55</f>
        <v>1.0116417727037197</v>
      </c>
      <c r="CA16" s="17">
        <f>DNDS!CL55</f>
        <v>1.3228793132021188</v>
      </c>
      <c r="CB16" s="17">
        <f>DNDS!CM55</f>
        <v>1.4542967960986308</v>
      </c>
      <c r="CC16" s="17">
        <f>DNDS!CN55</f>
        <v>1.7166090193184269</v>
      </c>
      <c r="CD16" s="17">
        <f>DNDS!CO55</f>
        <v>2.4188749811288268</v>
      </c>
      <c r="CE16" s="17">
        <f>DNDS!CP55</f>
        <v>2.7043347162942322</v>
      </c>
      <c r="CF16" s="17">
        <f>DNDS!CQ55</f>
        <v>3.1056441095349552</v>
      </c>
      <c r="CG16" s="17">
        <f>DNDS!CR55</f>
        <v>4.0911593716745909</v>
      </c>
      <c r="CH16" s="17">
        <f>DNDS!CS55</f>
        <v>5.8135839642438958</v>
      </c>
      <c r="CI16" s="17">
        <f>DNDS!CT55</f>
        <v>6.74372035310149</v>
      </c>
      <c r="CJ16" s="17">
        <f>DNDS!CU55</f>
        <v>7.8640812724412923</v>
      </c>
      <c r="CK16" s="17">
        <f>DNDS!CV55</f>
        <v>8.1336336546695485</v>
      </c>
      <c r="CL16" s="17">
        <f>DNDS!CW55</f>
        <v>7.8652320620000715</v>
      </c>
      <c r="CM16" s="17">
        <f>DNDS!CX55</f>
        <v>7.576650882286029</v>
      </c>
      <c r="CN16" s="17">
        <f>DNDS!CY55</f>
        <v>9.2381077263229194</v>
      </c>
      <c r="CO16" s="17">
        <f>DNDS!CZ55</f>
        <v>9.7690209656196458</v>
      </c>
      <c r="CP16" s="17">
        <f>DNDS!DA55</f>
        <v>9.6490309794702291</v>
      </c>
      <c r="CQ16" s="17">
        <f>DNDS!DB55</f>
        <v>9.7034527736827858</v>
      </c>
      <c r="CR16" s="17">
        <f>DNDS!DC55</f>
        <v>10.732606921459876</v>
      </c>
      <c r="CS16" s="17">
        <f>DNDS!DD55</f>
        <v>12.244503188974276</v>
      </c>
      <c r="CT16" s="17">
        <f>DNDS!DE55</f>
        <v>13.447719699585647</v>
      </c>
      <c r="CU16" s="17">
        <f>DNDS!DF55</f>
        <v>13.414019020399648</v>
      </c>
      <c r="CV16" s="17">
        <f>DNDS!DG55</f>
        <v>12.168697414774599</v>
      </c>
      <c r="CW16" s="17">
        <f>DNDS!DH55</f>
        <v>11.866717673005777</v>
      </c>
      <c r="CX16" s="17">
        <f>DNDS!DI55</f>
        <v>12.056001459254562</v>
      </c>
      <c r="CY16" s="17">
        <f>DNDS!DJ55</f>
        <v>11.889002947392747</v>
      </c>
      <c r="CZ16" s="17">
        <f>DNDS!DK55</f>
        <v>10.198206513882969</v>
      </c>
      <c r="DA16" s="17">
        <f>DNDS!DL55</f>
        <v>9.5238121990215632</v>
      </c>
      <c r="DB16" s="17">
        <f>DNDS!DM55</f>
        <v>9.2296276656577128</v>
      </c>
      <c r="DC16" s="17">
        <f>DNDS!DN55</f>
        <v>8.7419470182765515</v>
      </c>
      <c r="DD16" s="17">
        <f>DNDS!DO55</f>
        <v>8.1506075792805888</v>
      </c>
      <c r="DE16" s="17">
        <f>DNDS!DP55</f>
        <v>7.0553846335853931</v>
      </c>
      <c r="DF16" s="17">
        <f>DNDS!DQ55</f>
        <v>5.7727805949624456</v>
      </c>
      <c r="DG16" s="17">
        <f>DNDS!DR55</f>
        <v>4.7774939312816178</v>
      </c>
      <c r="DH16" s="17">
        <f>DNDS!DS55</f>
        <v>4.8089334673682371</v>
      </c>
      <c r="DI16" s="17">
        <f>DNDS!DT55</f>
        <v>4.7146242890832468</v>
      </c>
      <c r="DJ16" s="17">
        <f>DNDS!DU55</f>
        <v>4.1215466276685042</v>
      </c>
      <c r="DK16" s="17">
        <f>DNDS!DV55</f>
        <v>4.1526276863634193</v>
      </c>
      <c r="DL16" s="17">
        <f>DNDS!DW55</f>
        <v>3.9969746610275525</v>
      </c>
      <c r="DM16" s="17">
        <f>DNDS!DX55</f>
        <v>4.389455050055191</v>
      </c>
      <c r="DN16" s="17">
        <f>DNDS!DY55</f>
        <v>4.9934040169282934</v>
      </c>
      <c r="DO16" s="17">
        <f>DNDS!DZ55</f>
        <v>5.8095775781521697</v>
      </c>
      <c r="DP16" s="17">
        <f>DNDS!EA55</f>
        <v>6.2934468065640514</v>
      </c>
      <c r="DQ16" s="17">
        <f>DNDS!EB55</f>
        <v>5.8077993539317863</v>
      </c>
      <c r="DR16" s="17">
        <f>DNDS!EC55</f>
        <v>4.5563205622492386</v>
      </c>
      <c r="DS16" s="17">
        <f>DNDS!ED55</f>
        <v>3.981318299383152</v>
      </c>
      <c r="DT16" s="17">
        <f>DNDS!EE55</f>
        <v>3.8149648254515611</v>
      </c>
      <c r="DU16" s="17">
        <f>DNDS!EF55</f>
        <v>4.8226753816477563</v>
      </c>
      <c r="DV16" s="17">
        <f>DNDS!EG55</f>
        <v>6.4777151248575748</v>
      </c>
      <c r="DW16" s="17">
        <f>DNDS!EH55</f>
        <v>7.8864026919127417</v>
      </c>
      <c r="DX16" s="17">
        <f>DNDS!EI55</f>
        <v>8.8983086840340953</v>
      </c>
      <c r="DY16" s="17">
        <f>DNDS!EJ55</f>
        <v>8.8983086840340277</v>
      </c>
      <c r="DZ16" s="17">
        <f>DNDS!EK55</f>
        <v>8.4231003549557038</v>
      </c>
      <c r="EA16" s="17">
        <f>DNDS!EL55</f>
        <v>8.1228781625171109</v>
      </c>
      <c r="EB16" s="17">
        <f>DNDS!EM55</f>
        <v>7.737680377870837</v>
      </c>
      <c r="EC16" s="17">
        <f>DNDS!EN55</f>
        <v>7.9096822623296426</v>
      </c>
      <c r="ED16" s="17">
        <f>DNDS!EO55</f>
        <v>8.278715575236383</v>
      </c>
      <c r="EE16" s="17">
        <f>DNDS!EP55</f>
        <v>8.7250686155123436</v>
      </c>
      <c r="EF16" s="17">
        <f>DNDS!EQ55</f>
        <v>9.5526204647641713</v>
      </c>
      <c r="EG16" s="17">
        <f>DNDS!ER55</f>
        <v>9.2486092285883892</v>
      </c>
      <c r="EH16" s="17">
        <f>DNDS!ES55</f>
        <v>8.0126436544331483</v>
      </c>
      <c r="EI16" s="17">
        <f>DNDS!ET55</f>
        <v>7.0264689185346674</v>
      </c>
      <c r="EJ16" s="17">
        <f>DNDS!EU55</f>
        <v>6.899509880671606</v>
      </c>
      <c r="EK16" s="17">
        <f>DNDS!EV55</f>
        <v>6.2014424371053867</v>
      </c>
      <c r="EL16" s="17">
        <f>DNDS!EW55</f>
        <v>5.7677080870783382</v>
      </c>
      <c r="EM16" s="17">
        <f>DNDS!EX55</f>
        <v>5.1908314562979285</v>
      </c>
      <c r="EN16" s="17">
        <f>DNDS!EY55</f>
        <v>5.6087114104395708</v>
      </c>
      <c r="EO16" s="17">
        <f>DNDS!EZ55</f>
        <v>6.0190261887826058</v>
      </c>
      <c r="EP16" s="17">
        <f>DNDS!FA55</f>
        <v>6.7416899599169966</v>
      </c>
      <c r="EQ16" s="17">
        <f>DNDS!FB55</f>
        <v>7.4577902129774332</v>
      </c>
      <c r="ER16" s="17">
        <f>DNDS!FC55</f>
        <v>7.5432352305406347</v>
      </c>
      <c r="ES16" s="17">
        <f>DNDS!FD55</f>
        <v>8.2058947996415998</v>
      </c>
      <c r="ET16" s="17">
        <f>DNDS!FE55</f>
        <v>8.9057339202363259</v>
      </c>
      <c r="EU16" s="17">
        <f>DNDS!FF55</f>
        <v>8.3770129292433779</v>
      </c>
      <c r="EV16" s="17">
        <f>DNDS!FG55</f>
        <v>8.5486313186800231</v>
      </c>
      <c r="EW16" s="17">
        <f>DNDS!FH55</f>
        <v>10.635065522893283</v>
      </c>
      <c r="EX16" s="17">
        <f>DNDS!FI55</f>
        <v>12.217463439453979</v>
      </c>
      <c r="EY16" s="17">
        <f>DNDS!FJ55</f>
        <v>13.224500203792511</v>
      </c>
      <c r="EZ16" s="17">
        <f>DNDS!FK55</f>
        <v>12.989292517148886</v>
      </c>
      <c r="FA16" s="17">
        <f>DNDS!FL55</f>
        <v>12.24926142593814</v>
      </c>
      <c r="FB16" s="17">
        <f>DNDS!FM55</f>
        <v>11.355201199526821</v>
      </c>
      <c r="FC16" s="17">
        <f>DNDS!FN55</f>
        <v>10.280857205459327</v>
      </c>
      <c r="FD16" s="17">
        <f>DNDS!FO55</f>
        <v>9.3060835147963381</v>
      </c>
      <c r="FE16" s="17">
        <f>DNDS!FP55</f>
        <v>8.0536629608930923</v>
      </c>
      <c r="FF16" s="17">
        <f>DNDS!FQ55</f>
        <v>7.8079650619212071</v>
      </c>
      <c r="FG16" s="17">
        <f>DNDS!FR55</f>
        <v>7.9260343187592897</v>
      </c>
      <c r="FH16" s="17">
        <f>DNDS!FS55</f>
        <v>7.5741015981546367</v>
      </c>
      <c r="FI16" s="17">
        <f>DNDS!FT55</f>
        <v>6.2601712972195189</v>
      </c>
      <c r="FJ16" s="17">
        <f>DNDS!FU55</f>
        <v>5.2961701376352144</v>
      </c>
      <c r="FK16" s="17">
        <f>DNDS!FV55</f>
        <v>6.0766042477570892</v>
      </c>
      <c r="FL16" s="17">
        <f>DNDS!FW55</f>
        <v>6.4130883215009371</v>
      </c>
      <c r="FM16" s="17">
        <f>DNDS!FX55</f>
        <v>6.7319768091290477</v>
      </c>
      <c r="FN16" s="17">
        <f>DNDS!FY55</f>
        <v>6.6998415290781432</v>
      </c>
      <c r="FO16" s="17">
        <f>DNDS!FZ55</f>
        <v>6.8605824774497615</v>
      </c>
      <c r="FP16" s="17">
        <f>DNDS!GA55</f>
        <v>6.7535077455084469</v>
      </c>
      <c r="FQ16" s="17">
        <f>DNDS!GB55</f>
        <v>7.2868486115431175</v>
      </c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</row>
    <row r="17" spans="1:184" s="16" customFormat="1" ht="12.95" x14ac:dyDescent="0.3">
      <c r="A17" s="4"/>
      <c r="B17" s="9"/>
    </row>
    <row r="18" spans="1:184" s="16" customFormat="1" ht="12.75" x14ac:dyDescent="0.2">
      <c r="A18" s="4" t="s">
        <v>160</v>
      </c>
      <c r="B18" s="9" t="s">
        <v>476</v>
      </c>
      <c r="C18" s="17">
        <f>DNDS!N50</f>
        <v>-0.816339021310164</v>
      </c>
      <c r="D18" s="17">
        <f>DNDS!O50</f>
        <v>-0.24839532325281466</v>
      </c>
      <c r="E18" s="17">
        <f>DNDS!P50</f>
        <v>-0.22838120361690084</v>
      </c>
      <c r="F18" s="17">
        <f>DNDS!Q50</f>
        <v>-0.40537213784671566</v>
      </c>
      <c r="G18" s="17">
        <f>DNDS!R50</f>
        <v>-0.63245721214035822</v>
      </c>
      <c r="H18" s="17">
        <f>DNDS!S50</f>
        <v>-0.39890411611404053</v>
      </c>
      <c r="I18" s="17">
        <f>DNDS!T50</f>
        <v>-0.40883843364759587</v>
      </c>
      <c r="J18" s="17">
        <f>DNDS!U50</f>
        <v>-0.38292587054988836</v>
      </c>
      <c r="K18" s="17">
        <f>DNDS!V50</f>
        <v>0.81992376392014954</v>
      </c>
      <c r="L18" s="17">
        <f>DNDS!W50</f>
        <v>0.4702873382935957</v>
      </c>
      <c r="M18" s="17">
        <f>DNDS!X50</f>
        <v>0.84211236174334125</v>
      </c>
      <c r="N18" s="17">
        <f>DNDS!Y50</f>
        <v>1.2211513650452366</v>
      </c>
      <c r="O18" s="17">
        <f>DNDS!Z50</f>
        <v>1.0498633891129039</v>
      </c>
      <c r="P18" s="17">
        <f>DNDS!AA50</f>
        <v>1.1562304951088676</v>
      </c>
      <c r="Q18" s="17">
        <f>DNDS!AB50</f>
        <v>0.84254738279623265</v>
      </c>
      <c r="R18" s="17">
        <f>DNDS!AC50</f>
        <v>0.59655173160664265</v>
      </c>
      <c r="S18" s="17">
        <f>DNDS!AD50</f>
        <v>1.0777690959975272</v>
      </c>
      <c r="T18" s="17">
        <f>DNDS!AE50</f>
        <v>1.5061221438733341</v>
      </c>
      <c r="U18" s="17">
        <f>DNDS!AF50</f>
        <v>1.8033040922898591</v>
      </c>
      <c r="V18" s="17">
        <f>DNDS!AG50</f>
        <v>1.8370613304548922</v>
      </c>
      <c r="W18" s="17">
        <f>DNDS!AH50</f>
        <v>1.9448226749581909</v>
      </c>
      <c r="X18" s="17">
        <f>DNDS!AI50</f>
        <v>2.8494265718415068</v>
      </c>
      <c r="Y18" s="17">
        <f>DNDS!AJ50</f>
        <v>3.5292485784043537</v>
      </c>
      <c r="Z18" s="17">
        <f>DNDS!AK50</f>
        <v>3.6413621665235762</v>
      </c>
      <c r="AA18" s="17">
        <f>DNDS!AL50</f>
        <v>3.8943594246919844</v>
      </c>
      <c r="AB18" s="17">
        <f>DNDS!AM50</f>
        <v>3.9743117368326697</v>
      </c>
      <c r="AC18" s="17">
        <f>DNDS!AN50</f>
        <v>4.637820536560211</v>
      </c>
      <c r="AD18" s="17">
        <f>DNDS!AO50</f>
        <v>5.5305860517079308</v>
      </c>
      <c r="AE18" s="17">
        <f>DNDS!AP50</f>
        <v>5.9766804175821031</v>
      </c>
      <c r="AF18" s="17">
        <f>DNDS!AQ50</f>
        <v>5.8004716757933839</v>
      </c>
      <c r="AG18" s="17">
        <f>DNDS!AR50</f>
        <v>6.5811902148713131</v>
      </c>
      <c r="AH18" s="17">
        <f>DNDS!AS50</f>
        <v>7.2394345889922329</v>
      </c>
      <c r="AI18" s="17">
        <f>DNDS!AT50</f>
        <v>7.9750223505017814</v>
      </c>
      <c r="AJ18" s="17">
        <f>DNDS!AU50</f>
        <v>8.1527652891411062</v>
      </c>
      <c r="AK18" s="17">
        <f>DNDS!AV50</f>
        <v>8.1535190253950951</v>
      </c>
      <c r="AL18" s="17">
        <f>DNDS!AW50</f>
        <v>8.6377472452548787</v>
      </c>
      <c r="AM18" s="17">
        <f>DNDS!AX50</f>
        <v>8.0530100822741257</v>
      </c>
      <c r="AN18" s="17">
        <f>DNDS!AY50</f>
        <v>7.9116783325426043</v>
      </c>
      <c r="AO18" s="17">
        <f>DNDS!AZ50</f>
        <v>8.0013843186040887</v>
      </c>
      <c r="AP18" s="17">
        <f>DNDS!BA50</f>
        <v>7.7346571613705395</v>
      </c>
      <c r="AQ18" s="17">
        <f>DNDS!BB50</f>
        <v>7.5737450063011469</v>
      </c>
      <c r="AR18" s="17">
        <f>DNDS!BC50</f>
        <v>7.858451037474401</v>
      </c>
      <c r="AS18" s="17">
        <f>DNDS!BD50</f>
        <v>6.9571507219978068</v>
      </c>
      <c r="AT18" s="17">
        <f>DNDS!BE50</f>
        <v>6.6620273625155324</v>
      </c>
      <c r="AU18" s="17">
        <f>DNDS!BF50</f>
        <v>6.6712025814954279</v>
      </c>
      <c r="AV18" s="17">
        <f>DNDS!BG50</f>
        <v>6.689396789868618</v>
      </c>
      <c r="AW18" s="17">
        <f>DNDS!BH50</f>
        <v>7.03628973229391</v>
      </c>
      <c r="AX18" s="17">
        <f>DNDS!BI50</f>
        <v>6.6471703369021196</v>
      </c>
      <c r="AY18" s="17">
        <f>DNDS!BJ50</f>
        <v>7.1669159139648775</v>
      </c>
      <c r="AZ18" s="17">
        <f>DNDS!BK50</f>
        <v>7.4328701165909727</v>
      </c>
      <c r="BA18" s="17">
        <f>DNDS!BL50</f>
        <v>7.6693053611937678</v>
      </c>
      <c r="BB18" s="17">
        <f>DNDS!BM50</f>
        <v>7.779922206187373</v>
      </c>
      <c r="BC18" s="17">
        <f>DNDS!BN50</f>
        <v>8.0717520331686554</v>
      </c>
      <c r="BD18" s="17">
        <f>DNDS!BO50</f>
        <v>8.0575430484833621</v>
      </c>
      <c r="BE18" s="17">
        <f>DNDS!BP50</f>
        <v>8.1699837574211074</v>
      </c>
      <c r="BF18" s="17">
        <f>DNDS!BQ50</f>
        <v>8.2055818237789069</v>
      </c>
      <c r="BG18" s="17">
        <f>DNDS!BR50</f>
        <v>8.2868213658364951</v>
      </c>
      <c r="BH18" s="17">
        <f>DNDS!BS50</f>
        <v>8.23590701426442</v>
      </c>
      <c r="BI18" s="17">
        <f>DNDS!BT50</f>
        <v>8.0880664422693815</v>
      </c>
      <c r="BJ18" s="17">
        <f>DNDS!BU50</f>
        <v>7.3909833386553325</v>
      </c>
      <c r="BK18" s="17">
        <f>DNDS!BV50</f>
        <v>6.8920660496614383</v>
      </c>
      <c r="BL18" s="17">
        <f>DNDS!BW50</f>
        <v>6.4543756994121182</v>
      </c>
      <c r="BM18" s="17">
        <f>DNDS!BX50</f>
        <v>5.6867736119946777</v>
      </c>
      <c r="BN18" s="17">
        <f>DNDS!BY50</f>
        <v>5.4497715113416501</v>
      </c>
      <c r="BO18" s="17">
        <f>DNDS!BZ50</f>
        <v>4.800521577591299</v>
      </c>
      <c r="BP18" s="17">
        <f>DNDS!CA50</f>
        <v>4.6330243053633868</v>
      </c>
      <c r="BQ18" s="17">
        <f>DNDS!CB50</f>
        <v>4.3115590179025443</v>
      </c>
      <c r="BR18" s="17">
        <f>DNDS!CC50</f>
        <v>3.9230807022541558</v>
      </c>
      <c r="BS18" s="17">
        <f>DNDS!CD50</f>
        <v>3.6268467451670672</v>
      </c>
      <c r="BT18" s="17">
        <f>DNDS!CE50</f>
        <v>3.3157258345125618</v>
      </c>
      <c r="BU18" s="17">
        <f>DNDS!CF50</f>
        <v>3.0212662882889374</v>
      </c>
      <c r="BV18" s="17">
        <f>DNDS!CG50</f>
        <v>3.1381101503045405</v>
      </c>
      <c r="BW18" s="17">
        <f>DNDS!CH50</f>
        <v>2.8993328617847425</v>
      </c>
      <c r="BX18" s="17">
        <f>DNDS!CI50</f>
        <v>3.1296524553079408</v>
      </c>
      <c r="BY18" s="17">
        <f>DNDS!CJ50</f>
        <v>3.4620302577800022</v>
      </c>
      <c r="BZ18" s="17">
        <f>DNDS!CK50</f>
        <v>3.3147500275173325</v>
      </c>
      <c r="CA18" s="17">
        <f>DNDS!CL50</f>
        <v>3.3905762269360595</v>
      </c>
      <c r="CB18" s="17">
        <f>DNDS!CM50</f>
        <v>3.4989831832618501</v>
      </c>
      <c r="CC18" s="17">
        <f>DNDS!CN50</f>
        <v>3.4410076140240831</v>
      </c>
      <c r="CD18" s="17">
        <f>DNDS!CO50</f>
        <v>3.4097530050850144</v>
      </c>
      <c r="CE18" s="17">
        <f>DNDS!CP50</f>
        <v>3.8113159486156345</v>
      </c>
      <c r="CF18" s="17">
        <f>DNDS!CQ50</f>
        <v>3.5464577091500749</v>
      </c>
      <c r="CG18" s="17">
        <f>DNDS!CR50</f>
        <v>3.4550718615860898</v>
      </c>
      <c r="CH18" s="17">
        <f>DNDS!CS50</f>
        <v>3.8913178816361027</v>
      </c>
      <c r="CI18" s="17">
        <f>DNDS!CT50</f>
        <v>3.9775060019695552</v>
      </c>
      <c r="CJ18" s="17">
        <f>DNDS!CU50</f>
        <v>3.8885184635327308</v>
      </c>
      <c r="CK18" s="17">
        <f>DNDS!CV50</f>
        <v>3.7842792454956919</v>
      </c>
      <c r="CL18" s="17">
        <f>DNDS!CW50</f>
        <v>4.0217471076437361</v>
      </c>
      <c r="CM18" s="17">
        <f>DNDS!CX50</f>
        <v>4.0441997953953868</v>
      </c>
      <c r="CN18" s="17">
        <f>DNDS!CY50</f>
        <v>3.7053124214855737</v>
      </c>
      <c r="CO18" s="17">
        <f>DNDS!CZ50</f>
        <v>3.8711612040349008</v>
      </c>
      <c r="CP18" s="17">
        <f>DNDS!DA50</f>
        <v>4.159083404346875</v>
      </c>
      <c r="CQ18" s="17">
        <f>DNDS!DB50</f>
        <v>4.3727047470762503</v>
      </c>
      <c r="CR18" s="17">
        <f>DNDS!DC50</f>
        <v>5.3456116938153997</v>
      </c>
      <c r="CS18" s="17">
        <f>DNDS!DD50</f>
        <v>5.8284297442893651</v>
      </c>
      <c r="CT18" s="17">
        <f>DNDS!DE50</f>
        <v>5.5414929809284308</v>
      </c>
      <c r="CU18" s="17">
        <f>DNDS!DF50</f>
        <v>5.6450146703941106</v>
      </c>
      <c r="CV18" s="17">
        <f>DNDS!DG50</f>
        <v>6.0538361041771349</v>
      </c>
      <c r="CW18" s="17">
        <f>DNDS!DH50</f>
        <v>6.1314132810776245</v>
      </c>
      <c r="CX18" s="17">
        <f>DNDS!DI50</f>
        <v>6.326519683715337</v>
      </c>
      <c r="CY18" s="17">
        <f>DNDS!DJ50</f>
        <v>6.5393035110754116</v>
      </c>
      <c r="CZ18" s="17">
        <f>DNDS!DK50</f>
        <v>6.8897924868540628</v>
      </c>
      <c r="DA18" s="17">
        <f>DNDS!DL50</f>
        <v>7.095140824597812</v>
      </c>
      <c r="DB18" s="17">
        <f>DNDS!DM50</f>
        <v>7.0789123395182063</v>
      </c>
      <c r="DC18" s="17">
        <f>DNDS!DN50</f>
        <v>6.8703536727822812</v>
      </c>
      <c r="DD18" s="17">
        <f>DNDS!DO50</f>
        <v>6.3462138874287533</v>
      </c>
      <c r="DE18" s="17">
        <f>DNDS!DP50</f>
        <v>6.3676464832695068</v>
      </c>
      <c r="DF18" s="17">
        <f>DNDS!DQ50</f>
        <v>6.3978827715033493</v>
      </c>
      <c r="DG18" s="17">
        <f>DNDS!DR50</f>
        <v>6.5212327206856102</v>
      </c>
      <c r="DH18" s="17">
        <f>DNDS!DS50</f>
        <v>6.2575564065198153</v>
      </c>
      <c r="DI18" s="17">
        <f>DNDS!DT50</f>
        <v>6.2490183449658954</v>
      </c>
      <c r="DJ18" s="17">
        <f>DNDS!DU50</f>
        <v>5.8418361600524271</v>
      </c>
      <c r="DK18" s="17">
        <f>DNDS!DV50</f>
        <v>5.7173569315025041</v>
      </c>
      <c r="DL18" s="17">
        <f>DNDS!DW50</f>
        <v>5.276870988487703</v>
      </c>
      <c r="DM18" s="17">
        <f>DNDS!DX50</f>
        <v>5.4678600827677393</v>
      </c>
      <c r="DN18" s="17">
        <f>DNDS!DY50</f>
        <v>5.2187851086003212</v>
      </c>
      <c r="DO18" s="17">
        <f>DNDS!DZ50</f>
        <v>5.3006679678677671</v>
      </c>
      <c r="DP18" s="17">
        <f>DNDS!EA50</f>
        <v>5.3971502035623731</v>
      </c>
      <c r="DQ18" s="17">
        <f>DNDS!EB50</f>
        <v>5.4098181850316562</v>
      </c>
      <c r="DR18" s="17">
        <f>DNDS!EC50</f>
        <v>5.2151899797898693</v>
      </c>
      <c r="DS18" s="17">
        <f>DNDS!ED50</f>
        <v>5.037073977345119</v>
      </c>
      <c r="DT18" s="17">
        <f>DNDS!EE50</f>
        <v>5.0364543703527387</v>
      </c>
      <c r="DU18" s="17">
        <f>DNDS!EF50</f>
        <v>4.9697044208397045</v>
      </c>
      <c r="DV18" s="17">
        <f>DNDS!EG50</f>
        <v>5.2011796513081299</v>
      </c>
      <c r="DW18" s="17">
        <f>DNDS!EH50</f>
        <v>5.6699727309287962</v>
      </c>
      <c r="DX18" s="17">
        <f>DNDS!EI50</f>
        <v>6.1022964162163795</v>
      </c>
      <c r="DY18" s="17">
        <f>DNDS!EJ50</f>
        <v>5.7901144352960454</v>
      </c>
      <c r="DZ18" s="17">
        <f>DNDS!EK50</f>
        <v>6.0394753127474443</v>
      </c>
      <c r="EA18" s="17">
        <f>DNDS!EL50</f>
        <v>5.9268852247650328</v>
      </c>
      <c r="EB18" s="17">
        <f>DNDS!EM50</f>
        <v>6.1731167009680066</v>
      </c>
      <c r="EC18" s="17">
        <f>DNDS!EN50</f>
        <v>6.1763717127313766</v>
      </c>
      <c r="ED18" s="17">
        <f>DNDS!EO50</f>
        <v>6.9631674947053801</v>
      </c>
      <c r="EE18" s="17">
        <f>DNDS!EP50</f>
        <v>7.1906723381185644</v>
      </c>
      <c r="EF18" s="17">
        <f>DNDS!EQ50</f>
        <v>7.6130092489572476</v>
      </c>
      <c r="EG18" s="17">
        <f>DNDS!ER50</f>
        <v>7.7285911289140863</v>
      </c>
      <c r="EH18" s="17">
        <f>DNDS!ES50</f>
        <v>7.7015385562523075</v>
      </c>
      <c r="EI18" s="17">
        <f>DNDS!ET50</f>
        <v>7.0879242496088679</v>
      </c>
      <c r="EJ18" s="17">
        <f>DNDS!EU50</f>
        <v>6.7213465092824887</v>
      </c>
      <c r="EK18" s="17">
        <f>DNDS!EV50</f>
        <v>6.7088149864489965</v>
      </c>
      <c r="EL18" s="17">
        <f>DNDS!EW50</f>
        <v>6.6089885433020301</v>
      </c>
      <c r="EM18" s="17">
        <f>DNDS!EX50</f>
        <v>5.9149426140292283</v>
      </c>
      <c r="EN18" s="17">
        <f>DNDS!EY50</f>
        <v>5.5553626878892759</v>
      </c>
      <c r="EO18" s="17">
        <f>DNDS!EZ50</f>
        <v>5.295340043209662</v>
      </c>
      <c r="EP18" s="17">
        <f>DNDS!FA50</f>
        <v>4.5666631374753353</v>
      </c>
      <c r="EQ18" s="17">
        <f>DNDS!FB50</f>
        <v>4.4188534704366678</v>
      </c>
      <c r="ER18" s="17">
        <f>DNDS!FC50</f>
        <v>4.1550922357404652</v>
      </c>
      <c r="ES18" s="17">
        <f>DNDS!FD50</f>
        <v>4.2469175135331882</v>
      </c>
      <c r="ET18" s="17">
        <f>DNDS!FE50</f>
        <v>4.3737817521844802</v>
      </c>
      <c r="EU18" s="17">
        <f>DNDS!FF50</f>
        <v>4.6164349710813735</v>
      </c>
      <c r="EV18" s="17">
        <f>DNDS!FG50</f>
        <v>4.9606444161163665</v>
      </c>
      <c r="EW18" s="17">
        <f>DNDS!FH50</f>
        <v>4.4430794467836154</v>
      </c>
      <c r="EX18" s="17">
        <f>DNDS!FI50</f>
        <v>5.2747763536971748</v>
      </c>
      <c r="EY18" s="17">
        <f>DNDS!FJ50</f>
        <v>5.7163177971304879</v>
      </c>
      <c r="EZ18" s="17">
        <f>DNDS!FK50</f>
        <v>5.5323155028687898</v>
      </c>
      <c r="FA18" s="17">
        <f>DNDS!FL50</f>
        <v>5.5089635823919014</v>
      </c>
      <c r="FB18" s="17">
        <f>DNDS!FM50</f>
        <v>5.6841604035523075</v>
      </c>
      <c r="FC18" s="17">
        <f>DNDS!FN50</f>
        <v>5.3563764698604022</v>
      </c>
      <c r="FD18" s="17">
        <f>DNDS!FO50</f>
        <v>5.1035480814616285</v>
      </c>
      <c r="FE18" s="17">
        <f>DNDS!FP50</f>
        <v>5.0384112816552085</v>
      </c>
      <c r="FF18" s="17">
        <f>DNDS!FQ50</f>
        <v>5.2172883636940393</v>
      </c>
      <c r="FG18" s="17">
        <f>DNDS!FR50</f>
        <v>5.3518971443399455</v>
      </c>
      <c r="FH18" s="17">
        <f>DNDS!FS50</f>
        <v>4.9721641198426703</v>
      </c>
      <c r="FI18" s="17">
        <f>DNDS!FT50</f>
        <v>5.2655235950106016</v>
      </c>
      <c r="FJ18" s="17">
        <f>DNDS!FU50</f>
        <v>4.5047138213299531</v>
      </c>
      <c r="FK18" s="17">
        <f>DNDS!FV50</f>
        <v>4.8320958628400357</v>
      </c>
      <c r="FL18" s="17">
        <f>DNDS!FW50</f>
        <v>4.6649266363948394</v>
      </c>
      <c r="FM18" s="17">
        <f>DNDS!FX50</f>
        <v>4.8371842501789608</v>
      </c>
      <c r="FN18" s="17">
        <f>DNDS!FY50</f>
        <v>4.7953428958650735</v>
      </c>
      <c r="FO18" s="17">
        <f>DNDS!FZ50</f>
        <v>4.8877337287409173</v>
      </c>
      <c r="FP18" s="17">
        <f>DNDS!GA50</f>
        <v>4.6675943276871523</v>
      </c>
      <c r="FQ18" s="17">
        <f>DNDS!GB50</f>
        <v>4.7419299159882966</v>
      </c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</row>
    <row r="19" spans="1:184" s="16" customFormat="1" ht="12.75" x14ac:dyDescent="0.2">
      <c r="A19" s="4" t="s">
        <v>160</v>
      </c>
      <c r="B19" s="9" t="s">
        <v>477</v>
      </c>
      <c r="C19" s="17">
        <f>DNDS!N56</f>
        <v>4.3284475724447935</v>
      </c>
      <c r="D19" s="17">
        <f>DNDS!O56</f>
        <v>4.7350032734164937</v>
      </c>
      <c r="E19" s="17">
        <f>DNDS!P56</f>
        <v>4.8392898444346022</v>
      </c>
      <c r="F19" s="17">
        <f>DNDS!Q56</f>
        <v>4.4963041633731882</v>
      </c>
      <c r="G19" s="17">
        <f>DNDS!R56</f>
        <v>4.2367505017651963</v>
      </c>
      <c r="H19" s="17">
        <f>DNDS!S56</f>
        <v>4.257448823945853</v>
      </c>
      <c r="I19" s="17">
        <f>DNDS!T56</f>
        <v>4.4239610201110224</v>
      </c>
      <c r="J19" s="17">
        <f>DNDS!U56</f>
        <v>4.3090372010794242</v>
      </c>
      <c r="K19" s="17">
        <f>DNDS!V56</f>
        <v>5.268321929255082</v>
      </c>
      <c r="L19" s="17">
        <f>DNDS!W56</f>
        <v>4.839253314174119</v>
      </c>
      <c r="M19" s="17">
        <f>DNDS!X56</f>
        <v>4.6410300269844162</v>
      </c>
      <c r="N19" s="17">
        <f>DNDS!Y56</f>
        <v>4.7968695276202622</v>
      </c>
      <c r="O19" s="17">
        <f>DNDS!Z56</f>
        <v>4.8072836058800084</v>
      </c>
      <c r="P19" s="17">
        <f>DNDS!AA56</f>
        <v>4.8490104033741543</v>
      </c>
      <c r="Q19" s="17">
        <f>DNDS!AB56</f>
        <v>4.7134252909456054</v>
      </c>
      <c r="R19" s="17">
        <f>DNDS!AC56</f>
        <v>4.7342554929131975</v>
      </c>
      <c r="S19" s="17">
        <f>DNDS!AD56</f>
        <v>5.1202283468213539</v>
      </c>
      <c r="T19" s="17">
        <f>DNDS!AE56</f>
        <v>5.913273547770137</v>
      </c>
      <c r="U19" s="17">
        <f>DNDS!AF56</f>
        <v>6.1243823250230589</v>
      </c>
      <c r="V19" s="17">
        <f>DNDS!AG56</f>
        <v>6.0818645436428342</v>
      </c>
      <c r="W19" s="17">
        <f>DNDS!AH56</f>
        <v>6.3580640707942671</v>
      </c>
      <c r="X19" s="17">
        <f>DNDS!AI56</f>
        <v>7.1649329936711581</v>
      </c>
      <c r="Y19" s="17">
        <f>DNDS!AJ56</f>
        <v>8.0837948319020683</v>
      </c>
      <c r="Z19" s="17">
        <f>DNDS!AK56</f>
        <v>8.3409586145892778</v>
      </c>
      <c r="AA19" s="17">
        <f>DNDS!AL56</f>
        <v>8.4593757990845333</v>
      </c>
      <c r="AB19" s="17">
        <f>DNDS!AM56</f>
        <v>8.3838394712969055</v>
      </c>
      <c r="AC19" s="17">
        <f>DNDS!AN56</f>
        <v>8.7832619872767914</v>
      </c>
      <c r="AD19" s="17">
        <f>DNDS!AO56</f>
        <v>9.3998735558203919</v>
      </c>
      <c r="AE19" s="17">
        <f>DNDS!AP56</f>
        <v>9.8992676397311019</v>
      </c>
      <c r="AF19" s="17">
        <f>DNDS!AQ56</f>
        <v>9.6610623305612329</v>
      </c>
      <c r="AG19" s="17">
        <f>DNDS!AR56</f>
        <v>10.086443415790193</v>
      </c>
      <c r="AH19" s="17">
        <f>DNDS!AS56</f>
        <v>10.637978703444428</v>
      </c>
      <c r="AI19" s="17">
        <f>DNDS!AT56</f>
        <v>11.731981888786125</v>
      </c>
      <c r="AJ19" s="17">
        <f>DNDS!AU56</f>
        <v>11.920157408115362</v>
      </c>
      <c r="AK19" s="17">
        <f>DNDS!AV56</f>
        <v>11.997603147721602</v>
      </c>
      <c r="AL19" s="17">
        <f>DNDS!AW56</f>
        <v>12.418521842174446</v>
      </c>
      <c r="AM19" s="17">
        <f>DNDS!AX56</f>
        <v>11.905246208949659</v>
      </c>
      <c r="AN19" s="17">
        <f>DNDS!AY56</f>
        <v>11.70469917273287</v>
      </c>
      <c r="AO19" s="17">
        <f>DNDS!AZ56</f>
        <v>11.682528943662218</v>
      </c>
      <c r="AP19" s="17">
        <f>DNDS!BA56</f>
        <v>11.329138166820773</v>
      </c>
      <c r="AQ19" s="17">
        <f>DNDS!BB56</f>
        <v>10.977213596897029</v>
      </c>
      <c r="AR19" s="17">
        <f>DNDS!BC56</f>
        <v>10.615617225580154</v>
      </c>
      <c r="AS19" s="17">
        <f>DNDS!BD56</f>
        <v>9.9799582739221968</v>
      </c>
      <c r="AT19" s="17">
        <f>DNDS!BE56</f>
        <v>9.8045166655091656</v>
      </c>
      <c r="AU19" s="17">
        <f>DNDS!BF56</f>
        <v>9.4027001175293492</v>
      </c>
      <c r="AV19" s="17">
        <f>DNDS!BG56</f>
        <v>9.5000816130350163</v>
      </c>
      <c r="AW19" s="17">
        <f>DNDS!BH56</f>
        <v>9.6082512086223204</v>
      </c>
      <c r="AX19" s="17">
        <f>DNDS!BI56</f>
        <v>9.2518542936667494</v>
      </c>
      <c r="AY19" s="17">
        <f>DNDS!BJ56</f>
        <v>9.7856403999973409</v>
      </c>
      <c r="AZ19" s="17">
        <f>DNDS!BK56</f>
        <v>10.16889368286189</v>
      </c>
      <c r="BA19" s="17">
        <f>DNDS!BL56</f>
        <v>10.529744649763551</v>
      </c>
      <c r="BB19" s="17">
        <f>DNDS!BM56</f>
        <v>10.781920438568671</v>
      </c>
      <c r="BC19" s="17">
        <f>DNDS!BN56</f>
        <v>10.946594782694996</v>
      </c>
      <c r="BD19" s="17">
        <f>DNDS!BO56</f>
        <v>11.298282849366181</v>
      </c>
      <c r="BE19" s="17">
        <f>DNDS!BP56</f>
        <v>11.442465976126748</v>
      </c>
      <c r="BF19" s="17">
        <f>DNDS!BQ56</f>
        <v>11.431337309662148</v>
      </c>
      <c r="BG19" s="17">
        <f>DNDS!BR56</f>
        <v>11.221172984777962</v>
      </c>
      <c r="BH19" s="17">
        <f>DNDS!BS56</f>
        <v>10.946417122661423</v>
      </c>
      <c r="BI19" s="17">
        <f>DNDS!BT56</f>
        <v>10.738385747419056</v>
      </c>
      <c r="BJ19" s="17">
        <f>DNDS!BU56</f>
        <v>9.939265328324387</v>
      </c>
      <c r="BK19" s="17">
        <f>DNDS!BV56</f>
        <v>9.382914610747072</v>
      </c>
      <c r="BL19" s="17">
        <f>DNDS!BW56</f>
        <v>8.7958280995672276</v>
      </c>
      <c r="BM19" s="17">
        <f>DNDS!BX56</f>
        <v>7.967051015706228</v>
      </c>
      <c r="BN19" s="17">
        <f>DNDS!BY56</f>
        <v>7.6464837620966897</v>
      </c>
      <c r="BO19" s="17">
        <f>DNDS!BZ56</f>
        <v>7.2949763443102889</v>
      </c>
      <c r="BP19" s="17">
        <f>DNDS!CA56</f>
        <v>7.0301027974940755</v>
      </c>
      <c r="BQ19" s="17">
        <f>DNDS!CB56</f>
        <v>6.8596726974981204</v>
      </c>
      <c r="BR19" s="17">
        <f>DNDS!CC56</f>
        <v>6.4754773297651669</v>
      </c>
      <c r="BS19" s="17">
        <f>DNDS!CD56</f>
        <v>6.1366195202621654</v>
      </c>
      <c r="BT19" s="17">
        <f>DNDS!CE56</f>
        <v>6.0209679289077389</v>
      </c>
      <c r="BU19" s="17">
        <f>DNDS!CF56</f>
        <v>5.6226293110217984</v>
      </c>
      <c r="BV19" s="17">
        <f>DNDS!CG56</f>
        <v>5.6857315489851734</v>
      </c>
      <c r="BW19" s="17">
        <f>DNDS!CH56</f>
        <v>5.2641269551924275</v>
      </c>
      <c r="BX19" s="17">
        <f>DNDS!CI56</f>
        <v>5.2851650539144313</v>
      </c>
      <c r="BY19" s="17">
        <f>DNDS!CJ56</f>
        <v>5.5265725702378088</v>
      </c>
      <c r="BZ19" s="17">
        <f>DNDS!CK56</f>
        <v>5.2018431926641018</v>
      </c>
      <c r="CA19" s="17">
        <f>DNDS!CL56</f>
        <v>4.9198567173139418</v>
      </c>
      <c r="CB19" s="17">
        <f>DNDS!CM56</f>
        <v>4.8263822854731409</v>
      </c>
      <c r="CC19" s="17">
        <f>DNDS!CN56</f>
        <v>4.4397618563899455</v>
      </c>
      <c r="CD19" s="17">
        <f>DNDS!CO56</f>
        <v>4.1780605387183423</v>
      </c>
      <c r="CE19" s="17">
        <f>DNDS!CP56</f>
        <v>4.3755446403082043</v>
      </c>
      <c r="CF19" s="17">
        <f>DNDS!CQ56</f>
        <v>3.8683647823773537</v>
      </c>
      <c r="CG19" s="17">
        <f>DNDS!CR56</f>
        <v>3.5281845483739138</v>
      </c>
      <c r="CH19" s="17">
        <f>DNDS!CS56</f>
        <v>3.7445336254478656</v>
      </c>
      <c r="CI19" s="17">
        <f>DNDS!CT56</f>
        <v>3.8068613716932154</v>
      </c>
      <c r="CJ19" s="17">
        <f>DNDS!CU56</f>
        <v>3.8068613716932598</v>
      </c>
      <c r="CK19" s="17">
        <f>DNDS!CV56</f>
        <v>3.6726372621017855</v>
      </c>
      <c r="CL19" s="17">
        <f>DNDS!CW56</f>
        <v>3.9203862707934967</v>
      </c>
      <c r="CM19" s="17">
        <f>DNDS!CX56</f>
        <v>3.9307307249315526</v>
      </c>
      <c r="CN19" s="17">
        <f>DNDS!CY56</f>
        <v>3.5806222492901885</v>
      </c>
      <c r="CO19" s="17">
        <f>DNDS!CZ56</f>
        <v>3.6842546877587035</v>
      </c>
      <c r="CP19" s="17">
        <f>DNDS!DA56</f>
        <v>4.0176445742145184</v>
      </c>
      <c r="CQ19" s="17">
        <f>DNDS!DB56</f>
        <v>4.2973175879074121</v>
      </c>
      <c r="CR19" s="17">
        <f>DNDS!DC56</f>
        <v>5.2431128943847272</v>
      </c>
      <c r="CS19" s="17">
        <f>DNDS!DD56</f>
        <v>5.7146791674352881</v>
      </c>
      <c r="CT19" s="17">
        <f>DNDS!DE56</f>
        <v>5.4522296163741046</v>
      </c>
      <c r="CU19" s="17">
        <f>DNDS!DF56</f>
        <v>5.5366504946820605</v>
      </c>
      <c r="CV19" s="17">
        <f>DNDS!DG56</f>
        <v>5.8846082793083454</v>
      </c>
      <c r="CW19" s="17">
        <f>DNDS!DH56</f>
        <v>6.011150984153657</v>
      </c>
      <c r="CX19" s="17">
        <f>DNDS!DI56</f>
        <v>6.2954761134446535</v>
      </c>
      <c r="CY19" s="17">
        <f>DNDS!DJ56</f>
        <v>6.5282322072532706</v>
      </c>
      <c r="CZ19" s="17">
        <f>DNDS!DK56</f>
        <v>6.941255475578445</v>
      </c>
      <c r="DA19" s="17">
        <f>DNDS!DL56</f>
        <v>7.1443423175610921</v>
      </c>
      <c r="DB19" s="17">
        <f>DNDS!DM56</f>
        <v>7.1658055271599741</v>
      </c>
      <c r="DC19" s="17">
        <f>DNDS!DN56</f>
        <v>6.9422995269543986</v>
      </c>
      <c r="DD19" s="17">
        <f>DNDS!DO56</f>
        <v>6.3825580816720739</v>
      </c>
      <c r="DE19" s="17">
        <f>DNDS!DP56</f>
        <v>6.4774671838464526</v>
      </c>
      <c r="DF19" s="17">
        <f>DNDS!DQ56</f>
        <v>6.466867137337351</v>
      </c>
      <c r="DG19" s="17">
        <f>DNDS!DR56</f>
        <v>6.5200952480949592</v>
      </c>
      <c r="DH19" s="17">
        <f>DNDS!DS56</f>
        <v>6.2336938766850425</v>
      </c>
      <c r="DI19" s="17">
        <f>DNDS!DT56</f>
        <v>6.138587615380886</v>
      </c>
      <c r="DJ19" s="17">
        <f>DNDS!DU56</f>
        <v>5.6654118235548667</v>
      </c>
      <c r="DK19" s="17">
        <f>DNDS!DV56</f>
        <v>5.4765174534263661</v>
      </c>
      <c r="DL19" s="17">
        <f>DNDS!DW56</f>
        <v>5.0169247847840381</v>
      </c>
      <c r="DM19" s="17">
        <f>DNDS!DX56</f>
        <v>5.2578854062973468</v>
      </c>
      <c r="DN19" s="17">
        <f>DNDS!DY56</f>
        <v>4.9627501377837779</v>
      </c>
      <c r="DO19" s="17">
        <f>DNDS!DZ56</f>
        <v>5.0045346720743566</v>
      </c>
      <c r="DP19" s="17">
        <f>DNDS!EA56</f>
        <v>5.1609000071364708</v>
      </c>
      <c r="DQ19" s="17">
        <f>DNDS!EB56</f>
        <v>5.1504849432554067</v>
      </c>
      <c r="DR19" s="17">
        <f>DNDS!EC56</f>
        <v>5.0562640786109059</v>
      </c>
      <c r="DS19" s="17">
        <f>DNDS!ED56</f>
        <v>5.003767444552043</v>
      </c>
      <c r="DT19" s="17">
        <f>DNDS!EE56</f>
        <v>5.0352213938614332</v>
      </c>
      <c r="DU19" s="17">
        <f>DNDS!EF56</f>
        <v>5.0038488665633984</v>
      </c>
      <c r="DV19" s="17">
        <f>DNDS!EG56</f>
        <v>5.2337309120469966</v>
      </c>
      <c r="DW19" s="17">
        <f>DNDS!EH56</f>
        <v>5.736289770247982</v>
      </c>
      <c r="DX19" s="17">
        <f>DNDS!EI56</f>
        <v>6.072828587897483</v>
      </c>
      <c r="DY19" s="17">
        <f>DNDS!EJ56</f>
        <v>5.7560987324543289</v>
      </c>
      <c r="DZ19" s="17">
        <f>DNDS!EK56</f>
        <v>6.0640849609381098</v>
      </c>
      <c r="EA19" s="17">
        <f>DNDS!EL56</f>
        <v>5.9269149346256933</v>
      </c>
      <c r="EB19" s="17">
        <f>DNDS!EM56</f>
        <v>6.1894221583931541</v>
      </c>
      <c r="EC19" s="17">
        <f>DNDS!EN56</f>
        <v>6.1999401280997901</v>
      </c>
      <c r="ED19" s="17">
        <f>DNDS!EO56</f>
        <v>7.0042446073958375</v>
      </c>
      <c r="EE19" s="17">
        <f>DNDS!EP56</f>
        <v>7.1968329888509652</v>
      </c>
      <c r="EF19" s="17">
        <f>DNDS!EQ56</f>
        <v>7.6997528481518307</v>
      </c>
      <c r="EG19" s="17">
        <f>DNDS!ER56</f>
        <v>7.860642828504627</v>
      </c>
      <c r="EH19" s="17">
        <f>DNDS!ES56</f>
        <v>7.860642828504627</v>
      </c>
      <c r="EI19" s="17">
        <f>DNDS!ET56</f>
        <v>7.2732247321022125</v>
      </c>
      <c r="EJ19" s="17">
        <f>DNDS!EU56</f>
        <v>6.9860566706540617</v>
      </c>
      <c r="EK19" s="17">
        <f>DNDS!EV56</f>
        <v>6.954015323942242</v>
      </c>
      <c r="EL19" s="17">
        <f>DNDS!EW56</f>
        <v>6.8576314110639691</v>
      </c>
      <c r="EM19" s="17">
        <f>DNDS!EX56</f>
        <v>6.2189763772294793</v>
      </c>
      <c r="EN19" s="17">
        <f>DNDS!EY56</f>
        <v>5.8198543459494934</v>
      </c>
      <c r="EO19" s="17">
        <f>DNDS!EZ56</f>
        <v>5.5368855366654701</v>
      </c>
      <c r="EP19" s="17">
        <f>DNDS!FA56</f>
        <v>4.7227349015294795</v>
      </c>
      <c r="EQ19" s="17">
        <f>DNDS!FB56</f>
        <v>4.586853520780898</v>
      </c>
      <c r="ER19" s="17">
        <f>DNDS!FC56</f>
        <v>4.2647280901654927</v>
      </c>
      <c r="ES19" s="17">
        <f>DNDS!FD56</f>
        <v>4.3373069581678081</v>
      </c>
      <c r="ET19" s="17">
        <f>DNDS!FE56</f>
        <v>4.4098281724173738</v>
      </c>
      <c r="EU19" s="17">
        <f>DNDS!FF56</f>
        <v>4.6593140222917162</v>
      </c>
      <c r="EV19" s="17">
        <f>DNDS!FG56</f>
        <v>4.981854904555405</v>
      </c>
      <c r="EW19" s="17">
        <f>DNDS!FH56</f>
        <v>4.4681629842115989</v>
      </c>
      <c r="EX19" s="17">
        <f>DNDS!FI56</f>
        <v>5.2638715818063231</v>
      </c>
      <c r="EY19" s="17">
        <f>DNDS!FJ56</f>
        <v>5.6225219108754665</v>
      </c>
      <c r="EZ19" s="17">
        <f>DNDS!FK56</f>
        <v>5.4338166608114191</v>
      </c>
      <c r="FA19" s="17">
        <f>DNDS!FL56</f>
        <v>5.4024063877247785</v>
      </c>
      <c r="FB19" s="17">
        <f>DNDS!FM56</f>
        <v>5.5599899714799284</v>
      </c>
      <c r="FC19" s="17">
        <f>DNDS!FN56</f>
        <v>5.2013012188285357</v>
      </c>
      <c r="FD19" s="17">
        <f>DNDS!FO56</f>
        <v>4.9601581125864103</v>
      </c>
      <c r="FE19" s="17">
        <f>DNDS!FP56</f>
        <v>4.8662853685724095</v>
      </c>
      <c r="FF19" s="17">
        <f>DNDS!FQ56</f>
        <v>5.0535837548230544</v>
      </c>
      <c r="FG19" s="17">
        <f>DNDS!FR56</f>
        <v>5.1266245858008208</v>
      </c>
      <c r="FH19" s="17">
        <f>DNDS!FS56</f>
        <v>4.7515444584382172</v>
      </c>
      <c r="FI19" s="17">
        <f>DNDS!FT56</f>
        <v>5.0458789536550919</v>
      </c>
      <c r="FJ19" s="17">
        <f>DNDS!FU56</f>
        <v>4.2936108728252487</v>
      </c>
      <c r="FK19" s="17">
        <f>DNDS!FV56</f>
        <v>4.6060854884434344</v>
      </c>
      <c r="FL19" s="17">
        <f>DNDS!FW56</f>
        <v>4.4500656731578436</v>
      </c>
      <c r="FM19" s="17">
        <f>DNDS!FX56</f>
        <v>4.6056980348443188</v>
      </c>
      <c r="FN19" s="17">
        <f>DNDS!FY56</f>
        <v>4.5640556391298048</v>
      </c>
      <c r="FO19" s="17">
        <f>DNDS!FZ56</f>
        <v>4.6689132962087987</v>
      </c>
      <c r="FP19" s="17">
        <f>DNDS!GA56</f>
        <v>4.4388947074047724</v>
      </c>
      <c r="FQ19" s="17">
        <f>DNDS!GB56</f>
        <v>4.511609275034778</v>
      </c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</row>
    <row r="20" spans="1:184" s="16" customFormat="1" ht="12.95" x14ac:dyDescent="0.3">
      <c r="A20" s="4"/>
      <c r="B20" s="9"/>
    </row>
    <row r="21" spans="1:184" s="16" customFormat="1" ht="12.75" x14ac:dyDescent="0.2">
      <c r="A21" s="4" t="s">
        <v>155</v>
      </c>
      <c r="B21" s="9" t="s">
        <v>471</v>
      </c>
      <c r="C21" s="17">
        <f>DNDS!N51</f>
        <v>10.951393517688279</v>
      </c>
      <c r="D21" s="17">
        <f>DNDS!O51</f>
        <v>11.186907848878258</v>
      </c>
      <c r="E21" s="17">
        <f>DNDS!P51</f>
        <v>11.069399671566881</v>
      </c>
      <c r="F21" s="17">
        <f>DNDS!Q51</f>
        <v>6.8934147528453948</v>
      </c>
      <c r="G21" s="17">
        <f>DNDS!R51</f>
        <v>6.3489500226068474</v>
      </c>
      <c r="H21" s="17">
        <f>DNDS!S51</f>
        <v>6.6107684885589935</v>
      </c>
      <c r="I21" s="17">
        <f>DNDS!T51</f>
        <v>6.4481582598063358</v>
      </c>
      <c r="J21" s="17">
        <f>DNDS!U51</f>
        <v>5.8796262693793677</v>
      </c>
      <c r="K21" s="17">
        <f>DNDS!V51</f>
        <v>5.3666966440692798</v>
      </c>
      <c r="L21" s="17">
        <f>DNDS!W51</f>
        <v>4.8017868512741702</v>
      </c>
      <c r="M21" s="17">
        <f>DNDS!X51</f>
        <v>4.8641592151988045</v>
      </c>
      <c r="N21" s="17">
        <f>DNDS!Y51</f>
        <v>4.703009402904601</v>
      </c>
      <c r="O21" s="17">
        <f>DNDS!Z51</f>
        <v>4.2303110781763076</v>
      </c>
      <c r="P21" s="17">
        <f>DNDS!AA51</f>
        <v>3.6882351855561435</v>
      </c>
      <c r="Q21" s="17">
        <f>DNDS!AB51</f>
        <v>2.9453388851385265</v>
      </c>
      <c r="R21" s="17">
        <f>DNDS!AC51</f>
        <v>2.9082510685048302</v>
      </c>
      <c r="S21" s="17">
        <f>DNDS!AD51</f>
        <v>3.5637923871560506</v>
      </c>
      <c r="T21" s="17">
        <f>DNDS!AE51</f>
        <v>4.5656721706473835</v>
      </c>
      <c r="U21" s="17">
        <f>DNDS!AF51</f>
        <v>5.121048434178288</v>
      </c>
      <c r="V21" s="17">
        <f>DNDS!AG51</f>
        <v>5.139920037454293</v>
      </c>
      <c r="W21" s="17">
        <f>DNDS!AH51</f>
        <v>4.9211418987815225</v>
      </c>
      <c r="X21" s="17">
        <f>DNDS!AI51</f>
        <v>5.1586689977045852</v>
      </c>
      <c r="Y21" s="17">
        <f>DNDS!AJ51</f>
        <v>5.1069357804893523</v>
      </c>
      <c r="Z21" s="17">
        <f>DNDS!AK51</f>
        <v>4.7269347443628984</v>
      </c>
      <c r="AA21" s="17">
        <f>DNDS!AL51</f>
        <v>4.5480368625811396</v>
      </c>
      <c r="AB21" s="17">
        <f>DNDS!AM51</f>
        <v>4.6741145155162256</v>
      </c>
      <c r="AC21" s="17">
        <f>DNDS!AN51</f>
        <v>6.0282018540745108</v>
      </c>
      <c r="AD21" s="17">
        <f>DNDS!AO51</f>
        <v>6.5612720118799928</v>
      </c>
      <c r="AE21" s="17">
        <f>DNDS!AP51</f>
        <v>8.0198970188124044</v>
      </c>
      <c r="AF21" s="17">
        <f>DNDS!AQ51</f>
        <v>8.0844918878989258</v>
      </c>
      <c r="AG21" s="17">
        <f>DNDS!AR51</f>
        <v>8.7037697410950798</v>
      </c>
      <c r="AH21" s="17">
        <f>DNDS!AS51</f>
        <v>8.7824756284792471</v>
      </c>
      <c r="AI21" s="17">
        <f>DNDS!AT51</f>
        <v>9.4137655061991907</v>
      </c>
      <c r="AJ21" s="17">
        <f>DNDS!AU51</f>
        <v>9.6939142166225345</v>
      </c>
      <c r="AK21" s="17">
        <f>DNDS!AV51</f>
        <v>9.2851516690851241</v>
      </c>
      <c r="AL21" s="17">
        <f>DNDS!AW51</f>
        <v>9.632208189360858</v>
      </c>
      <c r="AM21" s="17">
        <f>DNDS!AX51</f>
        <v>9.6184620387124831</v>
      </c>
      <c r="AN21" s="17">
        <f>DNDS!AY51</f>
        <v>9.1792057662950945</v>
      </c>
      <c r="AO21" s="17">
        <f>DNDS!AZ51</f>
        <v>8.1058840735906088</v>
      </c>
      <c r="AP21" s="17">
        <f>DNDS!BA51</f>
        <v>6.7748054882845077</v>
      </c>
      <c r="AQ21" s="17">
        <f>DNDS!BB51</f>
        <v>4.5515197109419203</v>
      </c>
      <c r="AR21" s="17">
        <f>DNDS!BC51</f>
        <v>3.7775893303912733</v>
      </c>
      <c r="AS21" s="17">
        <f>DNDS!BD51</f>
        <v>3.2123935409576587</v>
      </c>
      <c r="AT21" s="17">
        <f>DNDS!BE51</f>
        <v>3.5250014316251521</v>
      </c>
      <c r="AU21" s="17">
        <f>DNDS!BF51</f>
        <v>3.9934742888896757</v>
      </c>
      <c r="AV21" s="17">
        <f>DNDS!BG51</f>
        <v>3.9936978618053676</v>
      </c>
      <c r="AW21" s="17">
        <f>DNDS!BH51</f>
        <v>4.6444966118135422</v>
      </c>
      <c r="AX21" s="17">
        <f>DNDS!BI51</f>
        <v>5.2620823573798825</v>
      </c>
      <c r="AY21" s="17">
        <f>DNDS!BJ51</f>
        <v>5.5728127062243837</v>
      </c>
      <c r="AZ21" s="17">
        <f>DNDS!BK51</f>
        <v>6.124350840472137</v>
      </c>
      <c r="BA21" s="17">
        <f>DNDS!BL51</f>
        <v>7.0964538185556147</v>
      </c>
      <c r="BB21" s="17">
        <f>DNDS!BM51</f>
        <v>8.2027144545164568</v>
      </c>
      <c r="BC21" s="17">
        <f>DNDS!BN51</f>
        <v>8.8970643579229005</v>
      </c>
      <c r="BD21" s="17">
        <f>DNDS!BO51</f>
        <v>8.9421545264069646</v>
      </c>
      <c r="BE21" s="17">
        <f>DNDS!BP51</f>
        <v>8.9621990810866414</v>
      </c>
      <c r="BF21" s="17">
        <f>DNDS!BQ51</f>
        <v>8.385530532228147</v>
      </c>
      <c r="BG21" s="17">
        <f>DNDS!BR51</f>
        <v>7.2392988030533845</v>
      </c>
      <c r="BH21" s="17">
        <f>DNDS!BS51</f>
        <v>7.2701735084101271</v>
      </c>
      <c r="BI21" s="17">
        <f>DNDS!BT51</f>
        <v>6.7965540761281806</v>
      </c>
      <c r="BJ21" s="17">
        <f>DNDS!BU51</f>
        <v>6.442816950105934</v>
      </c>
      <c r="BK21" s="17">
        <f>DNDS!BV51</f>
        <v>6.2286593847827865</v>
      </c>
      <c r="BL21" s="17">
        <f>DNDS!BW51</f>
        <v>6.0095090092378456</v>
      </c>
      <c r="BM21" s="17">
        <f>DNDS!BX51</f>
        <v>5.0963181764615673</v>
      </c>
      <c r="BN21" s="17">
        <f>DNDS!BY51</f>
        <v>4.4342958437852298</v>
      </c>
      <c r="BO21" s="17">
        <f>DNDS!BZ51</f>
        <v>3.3733863407229725</v>
      </c>
      <c r="BP21" s="17">
        <f>DNDS!CA51</f>
        <v>2.9895073038726405</v>
      </c>
      <c r="BQ21" s="17">
        <f>DNDS!CB51</f>
        <v>2.8296467143747117</v>
      </c>
      <c r="BR21" s="17">
        <f>DNDS!CC51</f>
        <v>2.4121528549203131</v>
      </c>
      <c r="BS21" s="17">
        <f>DNDS!CD51</f>
        <v>1.9955879122945053</v>
      </c>
      <c r="BT21" s="17">
        <f>DNDS!CE51</f>
        <v>0.83068251136695359</v>
      </c>
      <c r="BU21" s="17">
        <f>DNDS!CF51</f>
        <v>0.46358504421379898</v>
      </c>
      <c r="BV21" s="17">
        <f>DNDS!CG51</f>
        <v>-0.53151049467206057</v>
      </c>
      <c r="BW21" s="17">
        <f>DNDS!CH51</f>
        <v>-0.90763115761540725</v>
      </c>
      <c r="BX21" s="17">
        <f>DNDS!CI51</f>
        <v>-1.5505814469940038</v>
      </c>
      <c r="BY21" s="17">
        <f>DNDS!CJ51</f>
        <v>-1.5936318786728632</v>
      </c>
      <c r="BZ21" s="17">
        <f>DNDS!CK51</f>
        <v>-2.0448229263866136</v>
      </c>
      <c r="CA21" s="17">
        <f>DNDS!CL51</f>
        <v>-1.9187909379273282</v>
      </c>
      <c r="CB21" s="17">
        <f>DNDS!CM51</f>
        <v>-1.9878786854304109</v>
      </c>
      <c r="CC21" s="17">
        <f>DNDS!CN51</f>
        <v>-2.3665665025776272</v>
      </c>
      <c r="CD21" s="17">
        <f>DNDS!CO51</f>
        <v>-2.7542379931468353</v>
      </c>
      <c r="CE21" s="17">
        <f>DNDS!CP51</f>
        <v>-2.6905812571683563</v>
      </c>
      <c r="CF21" s="17">
        <f>DNDS!CQ51</f>
        <v>-2.2222650806962507</v>
      </c>
      <c r="CG21" s="17">
        <f>DNDS!CR51</f>
        <v>-2.3229248528481294</v>
      </c>
      <c r="CH21" s="17">
        <f>DNDS!CS51</f>
        <v>-2.0359532557215343</v>
      </c>
      <c r="CI21" s="17">
        <f>DNDS!CT51</f>
        <v>-1.9963950538087749</v>
      </c>
      <c r="CJ21" s="17">
        <f>DNDS!CU51</f>
        <v>-1.3641051213496791</v>
      </c>
      <c r="CK21" s="17">
        <f>DNDS!CV51</f>
        <v>-1.1125641698343736</v>
      </c>
      <c r="CL21" s="17">
        <f>DNDS!CW51</f>
        <v>-0.71103496587964221</v>
      </c>
      <c r="CM21" s="17">
        <f>DNDS!CX51</f>
        <v>-0.6728179839047832</v>
      </c>
      <c r="CN21" s="17">
        <f>DNDS!CY51</f>
        <v>-0.59768193076937814</v>
      </c>
      <c r="CO21" s="17">
        <f>DNDS!CZ51</f>
        <v>-0.79405970588162234</v>
      </c>
      <c r="CP21" s="17">
        <f>DNDS!DA51</f>
        <v>-0.43724452660498514</v>
      </c>
      <c r="CQ21" s="17">
        <f>DNDS!DB51</f>
        <v>-0.38374131942709999</v>
      </c>
      <c r="CR21" s="17">
        <f>DNDS!DC51</f>
        <v>-0.44447809727440335</v>
      </c>
      <c r="CS21" s="17">
        <f>DNDS!DD51</f>
        <v>-0.15243560528261924</v>
      </c>
      <c r="CT21" s="17">
        <f>DNDS!DE51</f>
        <v>0.31723981659308453</v>
      </c>
      <c r="CU21" s="17">
        <f>DNDS!DF51</f>
        <v>0.35299305515301693</v>
      </c>
      <c r="CV21" s="17">
        <f>DNDS!DG51</f>
        <v>0.20605570228682257</v>
      </c>
      <c r="CW21" s="17">
        <f>DNDS!DH51</f>
        <v>0.19537594458440832</v>
      </c>
      <c r="CX21" s="17">
        <f>DNDS!DI51</f>
        <v>0.14365017012891723</v>
      </c>
      <c r="CY21" s="17">
        <f>DNDS!DJ51</f>
        <v>4.6524902738354079E-2</v>
      </c>
      <c r="CZ21" s="17">
        <f>DNDS!DK51</f>
        <v>-1.0818775054766472</v>
      </c>
      <c r="DA21" s="17">
        <f>DNDS!DL51</f>
        <v>-2.5841101902334351</v>
      </c>
      <c r="DB21" s="17">
        <f>DNDS!DM51</f>
        <v>-2.8804503640588175</v>
      </c>
      <c r="DC21" s="17">
        <f>DNDS!DN51</f>
        <v>-2.6753371896634293</v>
      </c>
      <c r="DD21" s="17">
        <f>DNDS!DO51</f>
        <v>-3.3661623728726497</v>
      </c>
      <c r="DE21" s="17">
        <f>DNDS!DP51</f>
        <v>-3.8637939734225135</v>
      </c>
      <c r="DF21" s="17">
        <f>DNDS!DQ51</f>
        <v>-4.2254147924214669</v>
      </c>
      <c r="DG21" s="17">
        <f>DNDS!DR51</f>
        <v>-4.2710363014131332</v>
      </c>
      <c r="DH21" s="17">
        <f>DNDS!DS51</f>
        <v>-4.6611177361183369</v>
      </c>
      <c r="DI21" s="17">
        <f>DNDS!DT51</f>
        <v>-4.6372484830147442</v>
      </c>
      <c r="DJ21" s="17">
        <f>DNDS!DU51</f>
        <v>-4.1861515610824966</v>
      </c>
      <c r="DK21" s="17">
        <f>DNDS!DV51</f>
        <v>-3.8023008080925069</v>
      </c>
      <c r="DL21" s="17">
        <f>DNDS!DW51</f>
        <v>-2.4479419966242699</v>
      </c>
      <c r="DM21" s="17">
        <f>DNDS!DX51</f>
        <v>-1.0135538164637192</v>
      </c>
      <c r="DN21" s="17">
        <f>DNDS!DY51</f>
        <v>-0.2421107129105482</v>
      </c>
      <c r="DO21" s="17">
        <f>DNDS!DZ51</f>
        <v>-5.0012120599629561E-2</v>
      </c>
      <c r="DP21" s="17">
        <f>DNDS!EA51</f>
        <v>1.0505785983980331</v>
      </c>
      <c r="DQ21" s="17">
        <f>DNDS!EB51</f>
        <v>1.8742359745030468</v>
      </c>
      <c r="DR21" s="17">
        <f>DNDS!EC51</f>
        <v>2.0062506549498149</v>
      </c>
      <c r="DS21" s="17">
        <f>DNDS!ED51</f>
        <v>1.9413748366105876</v>
      </c>
      <c r="DT21" s="17">
        <f>DNDS!EE51</f>
        <v>1.901704479252575</v>
      </c>
      <c r="DU21" s="17">
        <f>DNDS!EF51</f>
        <v>1.6902818927579499</v>
      </c>
      <c r="DV21" s="17">
        <f>DNDS!EG51</f>
        <v>1.2419166009548288</v>
      </c>
      <c r="DW21" s="17">
        <f>DNDS!EH51</f>
        <v>0.97688586214548234</v>
      </c>
      <c r="DX21" s="17">
        <f>DNDS!EI51</f>
        <v>0.53095308375854522</v>
      </c>
      <c r="DY21" s="17">
        <f>DNDS!EJ51</f>
        <v>0.66306890286373932</v>
      </c>
      <c r="DZ21" s="17">
        <f>DNDS!EK51</f>
        <v>0.44518397020283373</v>
      </c>
      <c r="EA21" s="17">
        <f>DNDS!EL51</f>
        <v>9.6995080611539386E-2</v>
      </c>
      <c r="EB21" s="17">
        <f>DNDS!EM51</f>
        <v>-0.74765127183676894</v>
      </c>
      <c r="EC21" s="17">
        <f>DNDS!EN51</f>
        <v>-1.6204316494371707</v>
      </c>
      <c r="ED21" s="17">
        <f>DNDS!EO51</f>
        <v>-1.5336521608887765</v>
      </c>
      <c r="EE21" s="17">
        <f>DNDS!EP51</f>
        <v>-1.4729892434375613</v>
      </c>
      <c r="EF21" s="17">
        <f>DNDS!EQ51</f>
        <v>-1.0993410544438253</v>
      </c>
      <c r="EG21" s="17">
        <f>DNDS!ER51</f>
        <v>-1.2245376094713989</v>
      </c>
      <c r="EH21" s="17">
        <f>DNDS!ES51</f>
        <v>-1.5026381710162351</v>
      </c>
      <c r="EI21" s="17">
        <f>DNDS!ET51</f>
        <v>-1.5944341393628991</v>
      </c>
      <c r="EJ21" s="17">
        <f>DNDS!EU51</f>
        <v>-2.0276765757439974</v>
      </c>
      <c r="EK21" s="17">
        <f>DNDS!EV51</f>
        <v>-2.3695342428668442</v>
      </c>
      <c r="EL21" s="17">
        <f>DNDS!EW51</f>
        <v>-2.6312483044485191</v>
      </c>
      <c r="EM21" s="17">
        <f>DNDS!EX51</f>
        <v>-3.1040343012310512</v>
      </c>
      <c r="EN21" s="17">
        <f>DNDS!EY51</f>
        <v>-3.0370436248502886</v>
      </c>
      <c r="EO21" s="17">
        <f>DNDS!EZ51</f>
        <v>-2.8133826688100494</v>
      </c>
      <c r="EP21" s="17">
        <f>DNDS!FA51</f>
        <v>-5.3731788987173008</v>
      </c>
      <c r="EQ21" s="17">
        <f>DNDS!FB51</f>
        <v>-5.3728135896415674</v>
      </c>
      <c r="ER21" s="17">
        <f>DNDS!FC51</f>
        <v>-5.1271468228954458</v>
      </c>
      <c r="ES21" s="17">
        <f>DNDS!FD51</f>
        <v>-5.155543138824159</v>
      </c>
      <c r="ET21" s="17">
        <f>DNDS!FE51</f>
        <v>-4.712957117715499</v>
      </c>
      <c r="EU21" s="17">
        <f>DNDS!FF51</f>
        <v>-4.2369336117929368</v>
      </c>
      <c r="EV21" s="17">
        <f>DNDS!FG51</f>
        <v>-3.4851426865462276</v>
      </c>
      <c r="EW21" s="17">
        <f>DNDS!FH51</f>
        <v>-2.5312465715173427</v>
      </c>
      <c r="EX21" s="17">
        <f>DNDS!FI51</f>
        <v>-2.0498494918010035</v>
      </c>
      <c r="EY21" s="17">
        <f>DNDS!FJ51</f>
        <v>-1.2366221833216451</v>
      </c>
      <c r="EZ21" s="17">
        <f>DNDS!FK51</f>
        <v>-0.69382038896605991</v>
      </c>
      <c r="FA21" s="17">
        <f>DNDS!FL51</f>
        <v>-0.2470503680296332</v>
      </c>
      <c r="FB21" s="17">
        <f>DNDS!FM51</f>
        <v>2.3298499554333274</v>
      </c>
      <c r="FC21" s="17">
        <f>DNDS!FN51</f>
        <v>2.4228943851960505</v>
      </c>
      <c r="FD21" s="17">
        <f>DNDS!FO51</f>
        <v>2.6813830036920949</v>
      </c>
      <c r="FE21" s="17">
        <f>DNDS!FP51</f>
        <v>3.1164011395785396</v>
      </c>
      <c r="FF21" s="17">
        <f>DNDS!FQ51</f>
        <v>3.4819590166807801</v>
      </c>
      <c r="FG21" s="17">
        <f>DNDS!FR51</f>
        <v>3.2567511906973712</v>
      </c>
      <c r="FH21" s="17">
        <f>DNDS!FS51</f>
        <v>3.6007192852149039</v>
      </c>
      <c r="FI21" s="17">
        <f>DNDS!FT51</f>
        <v>3.2189675836562071</v>
      </c>
      <c r="FJ21" s="17">
        <f>DNDS!FU51</f>
        <v>3.4774306928686993</v>
      </c>
      <c r="FK21" s="17">
        <f>DNDS!FV51</f>
        <v>3.6551139139610278</v>
      </c>
      <c r="FL21" s="17">
        <f>DNDS!FW51</f>
        <v>3.7471859526975182</v>
      </c>
      <c r="FM21" s="17">
        <f>DNDS!FX51</f>
        <v>4.1136892194624686</v>
      </c>
      <c r="FN21" s="17">
        <f>DNDS!FY51</f>
        <v>4.2935640507882233</v>
      </c>
      <c r="FO21" s="17">
        <f>DNDS!FZ51</f>
        <v>4.5974351406812275</v>
      </c>
      <c r="FP21" s="17">
        <f>DNDS!GA51</f>
        <v>4.1363869794483366</v>
      </c>
      <c r="FQ21" s="17">
        <f>DNDS!GB51</f>
        <v>4.0307488162323324</v>
      </c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</row>
    <row r="22" spans="1:184" s="16" customFormat="1" ht="12.75" x14ac:dyDescent="0.2">
      <c r="A22" s="4" t="s">
        <v>155</v>
      </c>
      <c r="B22" s="9" t="s">
        <v>467</v>
      </c>
      <c r="C22" s="17">
        <f>DNDS!N57</f>
        <v>10.86596280522838</v>
      </c>
      <c r="D22" s="17">
        <f>DNDS!O57</f>
        <v>11.130822760168213</v>
      </c>
      <c r="E22" s="17">
        <f>DNDS!P57</f>
        <v>11.042316380667883</v>
      </c>
      <c r="F22" s="17">
        <f>DNDS!Q57</f>
        <v>6.8725119912414812</v>
      </c>
      <c r="G22" s="17">
        <f>DNDS!R57</f>
        <v>6.3205284171905518</v>
      </c>
      <c r="H22" s="17">
        <f>DNDS!S57</f>
        <v>6.5867823699532702</v>
      </c>
      <c r="I22" s="17">
        <f>DNDS!T57</f>
        <v>6.3958806701861715</v>
      </c>
      <c r="J22" s="17">
        <f>DNDS!U57</f>
        <v>5.8375103686196583</v>
      </c>
      <c r="K22" s="17">
        <f>DNDS!V57</f>
        <v>5.333772094182998</v>
      </c>
      <c r="L22" s="17">
        <f>DNDS!W57</f>
        <v>4.7272035098439913</v>
      </c>
      <c r="M22" s="17">
        <f>DNDS!X57</f>
        <v>4.7793221539715214</v>
      </c>
      <c r="N22" s="17">
        <f>DNDS!Y57</f>
        <v>4.6331572964430912</v>
      </c>
      <c r="O22" s="17">
        <f>DNDS!Z57</f>
        <v>4.1864953522608772</v>
      </c>
      <c r="P22" s="17">
        <f>DNDS!AA57</f>
        <v>3.6071066988620393</v>
      </c>
      <c r="Q22" s="17">
        <f>DNDS!AB57</f>
        <v>2.8329178971867597</v>
      </c>
      <c r="R22" s="17">
        <f>DNDS!AC57</f>
        <v>2.8226827107731722</v>
      </c>
      <c r="S22" s="17">
        <f>DNDS!AD57</f>
        <v>3.4796966578068744</v>
      </c>
      <c r="T22" s="17">
        <f>DNDS!AE57</f>
        <v>4.4619679590151229</v>
      </c>
      <c r="U22" s="17">
        <f>DNDS!AF57</f>
        <v>5.0346761166851106</v>
      </c>
      <c r="V22" s="17">
        <f>DNDS!AG57</f>
        <v>5.0346761166850884</v>
      </c>
      <c r="W22" s="17">
        <f>DNDS!AH57</f>
        <v>4.8149164077630591</v>
      </c>
      <c r="X22" s="17">
        <f>DNDS!AI57</f>
        <v>5.0661205213826221</v>
      </c>
      <c r="Y22" s="17">
        <f>DNDS!AJ57</f>
        <v>5.0138592198896825</v>
      </c>
      <c r="Z22" s="17">
        <f>DNDS!AK57</f>
        <v>4.636639210718263</v>
      </c>
      <c r="AA22" s="17">
        <f>DNDS!AL57</f>
        <v>4.4175595074854579</v>
      </c>
      <c r="AB22" s="17">
        <f>DNDS!AM57</f>
        <v>4.5531125605708489</v>
      </c>
      <c r="AC22" s="17">
        <f>DNDS!AN57</f>
        <v>5.9069924562056508</v>
      </c>
      <c r="AD22" s="17">
        <f>DNDS!AO57</f>
        <v>6.4657293266196403</v>
      </c>
      <c r="AE22" s="17">
        <f>DNDS!AP57</f>
        <v>7.9232958590673919</v>
      </c>
      <c r="AF22" s="17">
        <f>DNDS!AQ57</f>
        <v>7.944660462820563</v>
      </c>
      <c r="AG22" s="17">
        <f>DNDS!AR57</f>
        <v>8.5439368567848497</v>
      </c>
      <c r="AH22" s="17">
        <f>DNDS!AS57</f>
        <v>8.6627884699069782</v>
      </c>
      <c r="AI22" s="17">
        <f>DNDS!AT57</f>
        <v>9.3028747837772485</v>
      </c>
      <c r="AJ22" s="17">
        <f>DNDS!AU57</f>
        <v>9.5859864339444165</v>
      </c>
      <c r="AK22" s="17">
        <f>DNDS!AV57</f>
        <v>9.204229737897073</v>
      </c>
      <c r="AL22" s="17">
        <f>DNDS!AW57</f>
        <v>9.5323017278967406</v>
      </c>
      <c r="AM22" s="17">
        <f>DNDS!AX57</f>
        <v>9.5541884901563243</v>
      </c>
      <c r="AN22" s="17">
        <f>DNDS!AY57</f>
        <v>9.1280776543015474</v>
      </c>
      <c r="AO22" s="17">
        <f>DNDS!AZ57</f>
        <v>8.1007099625803427</v>
      </c>
      <c r="AP22" s="17">
        <f>DNDS!BA57</f>
        <v>6.8376261151117834</v>
      </c>
      <c r="AQ22" s="17">
        <f>DNDS!BB57</f>
        <v>4.6209910851251479</v>
      </c>
      <c r="AR22" s="17">
        <f>DNDS!BC57</f>
        <v>3.8755471110401452</v>
      </c>
      <c r="AS22" s="17">
        <f>DNDS!BD57</f>
        <v>3.312286232492645</v>
      </c>
      <c r="AT22" s="17">
        <f>DNDS!BE57</f>
        <v>3.6101937894919889</v>
      </c>
      <c r="AU22" s="17">
        <f>DNDS!BF57</f>
        <v>4.1038205192086119</v>
      </c>
      <c r="AV22" s="17">
        <f>DNDS!BG57</f>
        <v>4.0831321605999449</v>
      </c>
      <c r="AW22" s="17">
        <f>DNDS!BH57</f>
        <v>4.7172782914225442</v>
      </c>
      <c r="AX22" s="17">
        <f>DNDS!BI57</f>
        <v>5.3341232813580719</v>
      </c>
      <c r="AY22" s="17">
        <f>DNDS!BJ57</f>
        <v>5.6182129156200356</v>
      </c>
      <c r="AZ22" s="17">
        <f>DNDS!BK57</f>
        <v>6.1680874722492618</v>
      </c>
      <c r="BA22" s="17">
        <f>DNDS!BL57</f>
        <v>7.1239826175575782</v>
      </c>
      <c r="BB22" s="17">
        <f>DNDS!BM57</f>
        <v>8.143597721121143</v>
      </c>
      <c r="BC22" s="17">
        <f>DNDS!BN57</f>
        <v>8.8244938490874567</v>
      </c>
      <c r="BD22" s="17">
        <f>DNDS!BO57</f>
        <v>8.9112670924635253</v>
      </c>
      <c r="BE22" s="17">
        <f>DNDS!BP57</f>
        <v>8.9652476966925576</v>
      </c>
      <c r="BF22" s="17">
        <f>DNDS!BQ57</f>
        <v>8.3710489436370494</v>
      </c>
      <c r="BG22" s="17">
        <f>DNDS!BR57</f>
        <v>7.2469789901567161</v>
      </c>
      <c r="BH22" s="17">
        <f>DNDS!BS57</f>
        <v>7.3215892915809988</v>
      </c>
      <c r="BI22" s="17">
        <f>DNDS!BT57</f>
        <v>6.8741052500594702</v>
      </c>
      <c r="BJ22" s="17">
        <f>DNDS!BU57</f>
        <v>6.5240461460145616</v>
      </c>
      <c r="BK22" s="17">
        <f>DNDS!BV57</f>
        <v>6.3542528865668357</v>
      </c>
      <c r="BL22" s="17">
        <f>DNDS!BW57</f>
        <v>6.1529848781161522</v>
      </c>
      <c r="BM22" s="17">
        <f>DNDS!BX57</f>
        <v>5.1952294127276311</v>
      </c>
      <c r="BN22" s="17">
        <f>DNDS!BY57</f>
        <v>4.5374982244583029</v>
      </c>
      <c r="BO22" s="17">
        <f>DNDS!BZ57</f>
        <v>3.4473763341446917</v>
      </c>
      <c r="BP22" s="17">
        <f>DNDS!CA57</f>
        <v>3.0558814331688833</v>
      </c>
      <c r="BQ22" s="17">
        <f>DNDS!CB57</f>
        <v>2.8618794766416489</v>
      </c>
      <c r="BR22" s="17">
        <f>DNDS!CC57</f>
        <v>2.4619579035592754</v>
      </c>
      <c r="BS22" s="17">
        <f>DNDS!CD57</f>
        <v>2.0426186867449347</v>
      </c>
      <c r="BT22" s="17">
        <f>DNDS!CE57</f>
        <v>0.84676716176368405</v>
      </c>
      <c r="BU22" s="17">
        <f>DNDS!CF57</f>
        <v>0.43457321762727652</v>
      </c>
      <c r="BV22" s="17">
        <f>DNDS!CG57</f>
        <v>-0.5455690025806148</v>
      </c>
      <c r="BW22" s="17">
        <f>DNDS!CH57</f>
        <v>-0.8928953930126271</v>
      </c>
      <c r="BX22" s="17">
        <f>DNDS!CI57</f>
        <v>-1.4862918880150011</v>
      </c>
      <c r="BY22" s="17">
        <f>DNDS!CJ57</f>
        <v>-1.4665792900936725</v>
      </c>
      <c r="BZ22" s="17">
        <f>DNDS!CK57</f>
        <v>-1.8995634617940405</v>
      </c>
      <c r="CA22" s="17">
        <f>DNDS!CL57</f>
        <v>-1.6928082262157029</v>
      </c>
      <c r="CB22" s="17">
        <f>DNDS!CM57</f>
        <v>-1.7517748512924647</v>
      </c>
      <c r="CC22" s="17">
        <f>DNDS!CN57</f>
        <v>-2.1516336195172792</v>
      </c>
      <c r="CD22" s="17">
        <f>DNDS!CO57</f>
        <v>-2.4747917550813292</v>
      </c>
      <c r="CE22" s="17">
        <f>DNDS!CP57</f>
        <v>-2.4063667317562487</v>
      </c>
      <c r="CF22" s="17">
        <f>DNDS!CQ57</f>
        <v>-1.9159957475926248</v>
      </c>
      <c r="CG22" s="17">
        <f>DNDS!CR57</f>
        <v>-1.9749050594559447</v>
      </c>
      <c r="CH22" s="17">
        <f>DNDS!CS57</f>
        <v>-1.6496005408479397</v>
      </c>
      <c r="CI22" s="17">
        <f>DNDS!CT57</f>
        <v>-1.6397526987072419</v>
      </c>
      <c r="CJ22" s="17">
        <f>DNDS!CU57</f>
        <v>-1.0571551090298503</v>
      </c>
      <c r="CK22" s="17">
        <f>DNDS!CV57</f>
        <v>-0.74044299174359507</v>
      </c>
      <c r="CL22" s="17">
        <f>DNDS!CW57</f>
        <v>-0.23264507746720842</v>
      </c>
      <c r="CM22" s="17">
        <f>DNDS!CX57</f>
        <v>-0.12273612362168063</v>
      </c>
      <c r="CN22" s="17">
        <f>DNDS!CY57</f>
        <v>-5.2801058388629585E-2</v>
      </c>
      <c r="CO22" s="17">
        <f>DNDS!CZ57</f>
        <v>-0.23211428284284352</v>
      </c>
      <c r="CP22" s="17">
        <f>DNDS!DA57</f>
        <v>9.8475156725963409E-2</v>
      </c>
      <c r="CQ22" s="17">
        <f>DNDS!DB57</f>
        <v>0.13857871247786591</v>
      </c>
      <c r="CR22" s="17">
        <f>DNDS!DC57</f>
        <v>0.12856585589229308</v>
      </c>
      <c r="CS22" s="17">
        <f>DNDS!DD57</f>
        <v>0.54977977475720863</v>
      </c>
      <c r="CT22" s="17">
        <f>DNDS!DE57</f>
        <v>1.0738439772516983</v>
      </c>
      <c r="CU22" s="17">
        <f>DNDS!DF57</f>
        <v>1.1649197277317835</v>
      </c>
      <c r="CV22" s="17">
        <f>DNDS!DG57</f>
        <v>1.1144382308616807</v>
      </c>
      <c r="CW22" s="17">
        <f>DNDS!DH57</f>
        <v>1.1245204362890115</v>
      </c>
      <c r="CX22" s="17">
        <f>DNDS!DI57</f>
        <v>1.0942436337632033</v>
      </c>
      <c r="CY22" s="17">
        <f>DNDS!DJ57</f>
        <v>1.0133358757530075</v>
      </c>
      <c r="CZ22" s="17">
        <f>DNDS!DK57</f>
        <v>-6.4908858874779263E-3</v>
      </c>
      <c r="DA22" s="17">
        <f>DNDS!DL57</f>
        <v>-1.3643657974720336</v>
      </c>
      <c r="DB22" s="17">
        <f>DNDS!DM57</f>
        <v>-1.6506381545450033</v>
      </c>
      <c r="DC22" s="17">
        <f>DNDS!DN57</f>
        <v>-1.4733966133738452</v>
      </c>
      <c r="DD22" s="17">
        <f>DNDS!DO57</f>
        <v>-2.172935497418893</v>
      </c>
      <c r="DE22" s="17">
        <f>DNDS!DP57</f>
        <v>-2.8364344387888263</v>
      </c>
      <c r="DF22" s="17">
        <f>DNDS!DQ57</f>
        <v>-3.2627179052055144</v>
      </c>
      <c r="DG22" s="17">
        <f>DNDS!DR57</f>
        <v>-3.2530412740066961</v>
      </c>
      <c r="DH22" s="17">
        <f>DNDS!DS57</f>
        <v>-3.668430113269594</v>
      </c>
      <c r="DI22" s="17">
        <f>DNDS!DT57</f>
        <v>-3.6972431451399834</v>
      </c>
      <c r="DJ22" s="17">
        <f>DNDS!DU57</f>
        <v>-3.45689484511289</v>
      </c>
      <c r="DK22" s="17">
        <f>DNDS!DV57</f>
        <v>-3.0992561896532655</v>
      </c>
      <c r="DL22" s="17">
        <f>DNDS!DW57</f>
        <v>-1.8663476043656146</v>
      </c>
      <c r="DM22" s="17">
        <f>DNDS!DX57</f>
        <v>-0.54518394725259212</v>
      </c>
      <c r="DN22" s="17">
        <f>DNDS!DY57</f>
        <v>0.13362037790920489</v>
      </c>
      <c r="DO22" s="17">
        <f>DNDS!DZ57</f>
        <v>0.35378224561997129</v>
      </c>
      <c r="DP22" s="17">
        <f>DNDS!EA57</f>
        <v>1.3847104145245259</v>
      </c>
      <c r="DQ22" s="17">
        <f>DNDS!EB57</f>
        <v>2.2297526885158625</v>
      </c>
      <c r="DR22" s="17">
        <f>DNDS!EC57</f>
        <v>2.393566012803916</v>
      </c>
      <c r="DS22" s="17">
        <f>DNDS!ED57</f>
        <v>2.239944939570071</v>
      </c>
      <c r="DT22" s="17">
        <f>DNDS!EE57</f>
        <v>2.1681760251519577</v>
      </c>
      <c r="DU22" s="17">
        <f>DNDS!EF57</f>
        <v>1.903254056801118</v>
      </c>
      <c r="DV22" s="17">
        <f>DNDS!EG57</f>
        <v>1.5582320852883358</v>
      </c>
      <c r="DW22" s="17">
        <f>DNDS!EH57</f>
        <v>1.2543171763049754</v>
      </c>
      <c r="DX22" s="17">
        <f>DNDS!EI57</f>
        <v>0.93124028432756134</v>
      </c>
      <c r="DY22" s="17">
        <f>DNDS!EJ57</f>
        <v>1.0421315790865471</v>
      </c>
      <c r="DZ22" s="17">
        <f>DNDS!EK57</f>
        <v>0.83059885421756796</v>
      </c>
      <c r="EA22" s="17">
        <f>DNDS!EL57</f>
        <v>0.51889676362317783</v>
      </c>
      <c r="EB22" s="17">
        <f>DNDS!EM57</f>
        <v>-0.26272759561943859</v>
      </c>
      <c r="EC22" s="17">
        <f>DNDS!EN57</f>
        <v>-1.0772337540856491</v>
      </c>
      <c r="ED22" s="17">
        <f>DNDS!EO57</f>
        <v>-1.017886029110604</v>
      </c>
      <c r="EE22" s="17">
        <f>DNDS!EP57</f>
        <v>-0.94848056003357106</v>
      </c>
      <c r="EF22" s="17">
        <f>DNDS!EQ57</f>
        <v>-0.5807027156503719</v>
      </c>
      <c r="EG22" s="17">
        <f>DNDS!ER57</f>
        <v>-0.68011207199908386</v>
      </c>
      <c r="EH22" s="17">
        <f>DNDS!ES57</f>
        <v>-0.95798545948748703</v>
      </c>
      <c r="EI22" s="17">
        <f>DNDS!ET57</f>
        <v>-1.0967136439364311</v>
      </c>
      <c r="EJ22" s="17">
        <f>DNDS!EU57</f>
        <v>-1.5616985852923371</v>
      </c>
      <c r="EK22" s="17">
        <f>DNDS!EV57</f>
        <v>-1.9152632716067486</v>
      </c>
      <c r="EL22" s="17">
        <f>DNDS!EW57</f>
        <v>-2.140632796557107</v>
      </c>
      <c r="EM22" s="17">
        <f>DNDS!EX57</f>
        <v>-2.6594430858221219</v>
      </c>
      <c r="EN22" s="17">
        <f>DNDS!EY57</f>
        <v>-2.6496630640282737</v>
      </c>
      <c r="EO22" s="17">
        <f>DNDS!EZ57</f>
        <v>-2.4737110543036511</v>
      </c>
      <c r="EP22" s="17">
        <f>DNDS!FA57</f>
        <v>-5.0660956710274601</v>
      </c>
      <c r="EQ22" s="17">
        <f>DNDS!FB57</f>
        <v>-5.1231130309848165</v>
      </c>
      <c r="ER22" s="17">
        <f>DNDS!FC57</f>
        <v>-4.9239114086743534</v>
      </c>
      <c r="ES22" s="17">
        <f>DNDS!FD57</f>
        <v>-4.9905246225807831</v>
      </c>
      <c r="ET22" s="17">
        <f>DNDS!FE57</f>
        <v>-4.5811651595317855</v>
      </c>
      <c r="EU22" s="17">
        <f>DNDS!FF57</f>
        <v>-4.1318429235332133</v>
      </c>
      <c r="EV22" s="17">
        <f>DNDS!FG57</f>
        <v>-3.4766635585884886</v>
      </c>
      <c r="EW22" s="17">
        <f>DNDS!FH57</f>
        <v>-2.5198386554444396</v>
      </c>
      <c r="EX22" s="17">
        <f>DNDS!FI57</f>
        <v>-2.0318034028933618</v>
      </c>
      <c r="EY22" s="17">
        <f>DNDS!FJ57</f>
        <v>-1.2140881658097014</v>
      </c>
      <c r="EZ22" s="17">
        <f>DNDS!FK57</f>
        <v>-0.66825481731860314</v>
      </c>
      <c r="FA22" s="17">
        <f>DNDS!FL57</f>
        <v>-0.2301875838778944</v>
      </c>
      <c r="FB22" s="17">
        <f>DNDS!FM57</f>
        <v>2.3508608432715405</v>
      </c>
      <c r="FC22" s="17">
        <f>DNDS!FN57</f>
        <v>2.4533757279302959</v>
      </c>
      <c r="FD22" s="17">
        <f>DNDS!FO57</f>
        <v>2.7089214121763128</v>
      </c>
      <c r="FE22" s="17">
        <f>DNDS!FP57</f>
        <v>3.1512775440597052</v>
      </c>
      <c r="FF22" s="17">
        <f>DNDS!FQ57</f>
        <v>3.5217700105454108</v>
      </c>
      <c r="FG22" s="17">
        <f>DNDS!FR57</f>
        <v>3.2946580300675432</v>
      </c>
      <c r="FH22" s="17">
        <f>DNDS!FS57</f>
        <v>3.6349179337401338</v>
      </c>
      <c r="FI22" s="17">
        <f>DNDS!FT57</f>
        <v>3.2444631566746596</v>
      </c>
      <c r="FJ22" s="17">
        <f>DNDS!FU57</f>
        <v>3.5016228237980229</v>
      </c>
      <c r="FK22" s="17">
        <f>DNDS!FV57</f>
        <v>3.6771017893913793</v>
      </c>
      <c r="FL22" s="17">
        <f>DNDS!FW57</f>
        <v>3.7703272780620356</v>
      </c>
      <c r="FM22" s="17">
        <f>DNDS!FX57</f>
        <v>4.1327623099682853</v>
      </c>
      <c r="FN22" s="17">
        <f>DNDS!FY57</f>
        <v>4.3099120106857125</v>
      </c>
      <c r="FO22" s="17">
        <f>DNDS!FZ57</f>
        <v>4.6125923637285293</v>
      </c>
      <c r="FP22" s="17">
        <f>DNDS!GA57</f>
        <v>4.1544958207345051</v>
      </c>
      <c r="FQ22" s="17">
        <f>DNDS!GB57</f>
        <v>4.0402343812183883</v>
      </c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</row>
    <row r="23" spans="1:184" s="16" customFormat="1" ht="12.95" x14ac:dyDescent="0.3">
      <c r="A23" s="4"/>
      <c r="B23" s="9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1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</row>
    <row r="24" spans="1:184" s="16" customFormat="1" ht="12.75" x14ac:dyDescent="0.2">
      <c r="A24" s="4" t="s">
        <v>155</v>
      </c>
      <c r="B24" s="9" t="s">
        <v>472</v>
      </c>
      <c r="C24" s="17">
        <f>DNDS!N52</f>
        <v>3.0470864501883188</v>
      </c>
      <c r="D24" s="17">
        <f>DNDS!O52</f>
        <v>3.3191477234011613</v>
      </c>
      <c r="E24" s="17">
        <f>DNDS!P52</f>
        <v>3.5784913179291111</v>
      </c>
      <c r="F24" s="17">
        <f>DNDS!Q52</f>
        <v>3.7403632744783977</v>
      </c>
      <c r="G24" s="17">
        <f>DNDS!R52</f>
        <v>3.6972500605619185</v>
      </c>
      <c r="H24" s="17">
        <f>DNDS!S52</f>
        <v>3.414917312835497</v>
      </c>
      <c r="I24" s="17">
        <f>DNDS!T52</f>
        <v>3.1837349942878346</v>
      </c>
      <c r="J24" s="17">
        <f>DNDS!U52</f>
        <v>3.4621069188968345</v>
      </c>
      <c r="K24" s="17">
        <f>DNDS!V52</f>
        <v>3.7719032879949044</v>
      </c>
      <c r="L24" s="17">
        <f>DNDS!W52</f>
        <v>3.1111280290860854</v>
      </c>
      <c r="M24" s="17">
        <f>DNDS!X52</f>
        <v>3.5456961374352947</v>
      </c>
      <c r="N24" s="17">
        <f>DNDS!Y52</f>
        <v>4.0192266682748556</v>
      </c>
      <c r="O24" s="17">
        <f>DNDS!Z52</f>
        <v>4.8116074431934219</v>
      </c>
      <c r="P24" s="17">
        <f>DNDS!AA52</f>
        <v>5.1224646597109347</v>
      </c>
      <c r="Q24" s="17">
        <f>DNDS!AB52</f>
        <v>5.3388168868506947</v>
      </c>
      <c r="R24" s="17">
        <f>DNDS!AC52</f>
        <v>5.6650375136535036</v>
      </c>
      <c r="S24" s="17">
        <f>DNDS!AD52</f>
        <v>5.8496032074996762</v>
      </c>
      <c r="T24" s="17">
        <f>DNDS!AE52</f>
        <v>6.0073568796324972</v>
      </c>
      <c r="U24" s="17">
        <f>DNDS!AF52</f>
        <v>5.9247768321379013</v>
      </c>
      <c r="V24" s="17">
        <f>DNDS!AG52</f>
        <v>6.4342209321378352</v>
      </c>
      <c r="W24" s="17">
        <f>DNDS!AH52</f>
        <v>6.5913845258296799</v>
      </c>
      <c r="X24" s="17">
        <f>DNDS!AI52</f>
        <v>6.4405532177732594</v>
      </c>
      <c r="Y24" s="17">
        <f>DNDS!AJ52</f>
        <v>6.4439634105613708</v>
      </c>
      <c r="Z24" s="17">
        <f>DNDS!AK52</f>
        <v>6.0965088784184163</v>
      </c>
      <c r="AA24" s="17">
        <f>DNDS!AL52</f>
        <v>5.8854510000551752</v>
      </c>
      <c r="AB24" s="17">
        <f>DNDS!AM52</f>
        <v>5.8059999543247587</v>
      </c>
      <c r="AC24" s="17">
        <f>DNDS!AN52</f>
        <v>5.8860533709743645</v>
      </c>
      <c r="AD24" s="17">
        <f>DNDS!AO52</f>
        <v>5.993038288790653</v>
      </c>
      <c r="AE24" s="17">
        <f>DNDS!AP52</f>
        <v>6.8295617250380136</v>
      </c>
      <c r="AF24" s="17">
        <f>DNDS!AQ52</f>
        <v>7.628998383335106</v>
      </c>
      <c r="AG24" s="17">
        <f>DNDS!AR52</f>
        <v>8.3245530166701229</v>
      </c>
      <c r="AH24" s="17">
        <f>DNDS!AS52</f>
        <v>8.5087330217033177</v>
      </c>
      <c r="AI24" s="17">
        <f>DNDS!AT52</f>
        <v>9.0143095085365221</v>
      </c>
      <c r="AJ24" s="17">
        <f>DNDS!AU52</f>
        <v>9.0841661774791582</v>
      </c>
      <c r="AK24" s="17">
        <f>DNDS!AV52</f>
        <v>9.1758400337236914</v>
      </c>
      <c r="AL24" s="17">
        <f>DNDS!AW52</f>
        <v>9.6328201128761393</v>
      </c>
      <c r="AM24" s="17">
        <f>DNDS!AX52</f>
        <v>9.5431891220670639</v>
      </c>
      <c r="AN24" s="17">
        <f>DNDS!AY52</f>
        <v>9.5920280627903143</v>
      </c>
      <c r="AO24" s="17">
        <f>DNDS!AZ52</f>
        <v>9.4509863438097863</v>
      </c>
      <c r="AP24" s="17">
        <f>DNDS!BA52</f>
        <v>9.2523784424782143</v>
      </c>
      <c r="AQ24" s="17">
        <f>DNDS!BB52</f>
        <v>8.4838345066148957</v>
      </c>
      <c r="AR24" s="17">
        <f>DNDS!BC52</f>
        <v>7.895181076065616</v>
      </c>
      <c r="AS24" s="17">
        <f>DNDS!BD52</f>
        <v>7.5137568214999728</v>
      </c>
      <c r="AT24" s="17">
        <f>DNDS!BE52</f>
        <v>7.7566514565976519</v>
      </c>
      <c r="AU24" s="17">
        <f>DNDS!BF52</f>
        <v>7.5610386943804064</v>
      </c>
      <c r="AV24" s="17">
        <f>DNDS!BG52</f>
        <v>7.3588289518641492</v>
      </c>
      <c r="AW24" s="17">
        <f>DNDS!BH52</f>
        <v>7.0898933223981109</v>
      </c>
      <c r="AX24" s="17">
        <f>DNDS!BI52</f>
        <v>6.768134838233042</v>
      </c>
      <c r="AY24" s="17">
        <f>DNDS!BJ52</f>
        <v>6.6867684153860907</v>
      </c>
      <c r="AZ24" s="17">
        <f>DNDS!BK52</f>
        <v>6.7885103834742111</v>
      </c>
      <c r="BA24" s="17">
        <f>DNDS!BL52</f>
        <v>6.7076042889669507</v>
      </c>
      <c r="BB24" s="17">
        <f>DNDS!BM52</f>
        <v>6.8768194064815047</v>
      </c>
      <c r="BC24" s="17">
        <f>DNDS!BN52</f>
        <v>6.9359556671198419</v>
      </c>
      <c r="BD24" s="17">
        <f>DNDS!BO52</f>
        <v>7.0573707824386434</v>
      </c>
      <c r="BE24" s="17">
        <f>DNDS!BP52</f>
        <v>6.935985773970188</v>
      </c>
      <c r="BF24" s="17">
        <f>DNDS!BQ52</f>
        <v>6.9881720648179435</v>
      </c>
      <c r="BG24" s="17">
        <f>DNDS!BR52</f>
        <v>6.8394361915461444</v>
      </c>
      <c r="BH24" s="17">
        <f>DNDS!BS52</f>
        <v>6.9597264767173428</v>
      </c>
      <c r="BI24" s="17">
        <f>DNDS!BT52</f>
        <v>7.0041658149827546</v>
      </c>
      <c r="BJ24" s="17">
        <f>DNDS!BU52</f>
        <v>7.182105535104677</v>
      </c>
      <c r="BK24" s="17">
        <f>DNDS!BV52</f>
        <v>7.2761563730135093</v>
      </c>
      <c r="BL24" s="17">
        <f>DNDS!BW52</f>
        <v>7.0496939740188447</v>
      </c>
      <c r="BM24" s="17">
        <f>DNDS!BX52</f>
        <v>7.3350378145072392</v>
      </c>
      <c r="BN24" s="17">
        <f>DNDS!BY52</f>
        <v>7.4814124644919655</v>
      </c>
      <c r="BO24" s="17">
        <f>DNDS!BZ52</f>
        <v>7.6641747668344085</v>
      </c>
      <c r="BP24" s="17">
        <f>DNDS!CA52</f>
        <v>7.2440446012699056</v>
      </c>
      <c r="BQ24" s="17">
        <f>DNDS!CB52</f>
        <v>7.4890296859364103</v>
      </c>
      <c r="BR24" s="17">
        <f>DNDS!CC52</f>
        <v>7.0638113355976806</v>
      </c>
      <c r="BS24" s="17">
        <f>DNDS!CD52</f>
        <v>6.8587730148698345</v>
      </c>
      <c r="BT24" s="17">
        <f>DNDS!CE52</f>
        <v>6.7637794880978541</v>
      </c>
      <c r="BU24" s="17">
        <f>DNDS!CF52</f>
        <v>6.7677982453412167</v>
      </c>
      <c r="BV24" s="17">
        <f>DNDS!CG52</f>
        <v>6.3887403586552427</v>
      </c>
      <c r="BW24" s="17">
        <f>DNDS!CH52</f>
        <v>6.0766518432787242</v>
      </c>
      <c r="BX24" s="17">
        <f>DNDS!CI52</f>
        <v>5.9147070184164985</v>
      </c>
      <c r="BY24" s="17">
        <f>DNDS!CJ52</f>
        <v>5.6858062301255563</v>
      </c>
      <c r="BZ24" s="17">
        <f>DNDS!CK52</f>
        <v>5.4541260790962998</v>
      </c>
      <c r="CA24" s="17">
        <f>DNDS!CL52</f>
        <v>5.0456526477060448</v>
      </c>
      <c r="CB24" s="17">
        <f>DNDS!CM52</f>
        <v>5.1051977397119419</v>
      </c>
      <c r="CC24" s="17">
        <f>DNDS!CN52</f>
        <v>4.8752737586434725</v>
      </c>
      <c r="CD24" s="17">
        <f>DNDS!CO52</f>
        <v>4.8120232864789614</v>
      </c>
      <c r="CE24" s="17">
        <f>DNDS!CP52</f>
        <v>4.9057040455620982</v>
      </c>
      <c r="CF24" s="17">
        <f>DNDS!CQ52</f>
        <v>4.8816068165325577</v>
      </c>
      <c r="CG24" s="17">
        <f>DNDS!CR52</f>
        <v>4.8850596769912435</v>
      </c>
      <c r="CH24" s="17">
        <f>DNDS!CS52</f>
        <v>5.0699383755256733</v>
      </c>
      <c r="CI24" s="17">
        <f>DNDS!CT52</f>
        <v>4.9693339430471495</v>
      </c>
      <c r="CJ24" s="17">
        <f>DNDS!CU52</f>
        <v>5.1738574133650683</v>
      </c>
      <c r="CK24" s="17">
        <f>DNDS!CV52</f>
        <v>5.1417622319022138</v>
      </c>
      <c r="CL24" s="17">
        <f>DNDS!CW52</f>
        <v>5.0585774866913846</v>
      </c>
      <c r="CM24" s="17">
        <f>DNDS!CX52</f>
        <v>5.2976048886187233</v>
      </c>
      <c r="CN24" s="17">
        <f>DNDS!CY52</f>
        <v>5.6052599843300133</v>
      </c>
      <c r="CO24" s="17">
        <f>DNDS!CZ52</f>
        <v>5.6244288520756136</v>
      </c>
      <c r="CP24" s="17">
        <f>DNDS!DA52</f>
        <v>5.691791705618221</v>
      </c>
      <c r="CQ24" s="17">
        <f>DNDS!DB52</f>
        <v>5.7339417447916929</v>
      </c>
      <c r="CR24" s="17">
        <f>DNDS!DC52</f>
        <v>5.8961066880016677</v>
      </c>
      <c r="CS24" s="17">
        <f>DNDS!DD52</f>
        <v>6.2904842796825067</v>
      </c>
      <c r="CT24" s="17">
        <f>DNDS!DE52</f>
        <v>6.6283158282983923</v>
      </c>
      <c r="CU24" s="17">
        <f>DNDS!DF52</f>
        <v>7.0115889319367186</v>
      </c>
      <c r="CV24" s="17">
        <f>DNDS!DG52</f>
        <v>6.9348916453157994</v>
      </c>
      <c r="CW24" s="17">
        <f>DNDS!DH52</f>
        <v>7.2703119943709815</v>
      </c>
      <c r="CX24" s="17">
        <f>DNDS!DI52</f>
        <v>7.3879895683410357</v>
      </c>
      <c r="CY24" s="17">
        <f>DNDS!DJ52</f>
        <v>7.3620415126897543</v>
      </c>
      <c r="CZ24" s="17">
        <f>DNDS!DK52</f>
        <v>7.2693975643868924</v>
      </c>
      <c r="DA24" s="17">
        <f>DNDS!DL52</f>
        <v>7.4050600924508103</v>
      </c>
      <c r="DB24" s="17">
        <f>DNDS!DM52</f>
        <v>7.8214201113248949</v>
      </c>
      <c r="DC24" s="17">
        <f>DNDS!DN52</f>
        <v>7.5904014454986735</v>
      </c>
      <c r="DD24" s="17">
        <f>DNDS!DO52</f>
        <v>7.7101051599256065</v>
      </c>
      <c r="DE24" s="17">
        <f>DNDS!DP52</f>
        <v>7.4855867364925111</v>
      </c>
      <c r="DF24" s="17">
        <f>DNDS!DQ52</f>
        <v>7.2289554968279601</v>
      </c>
      <c r="DG24" s="17">
        <f>DNDS!DR52</f>
        <v>6.9066500181483192</v>
      </c>
      <c r="DH24" s="17">
        <f>DNDS!DS52</f>
        <v>6.8456901098814749</v>
      </c>
      <c r="DI24" s="17">
        <f>DNDS!DT52</f>
        <v>6.6294447890095531</v>
      </c>
      <c r="DJ24" s="17">
        <f>DNDS!DU52</f>
        <v>6.2983805016529448</v>
      </c>
      <c r="DK24" s="17">
        <f>DNDS!DV52</f>
        <v>6.4139163161003765</v>
      </c>
      <c r="DL24" s="17">
        <f>DNDS!DW52</f>
        <v>6.7610900784571548</v>
      </c>
      <c r="DM24" s="17">
        <f>DNDS!DX52</f>
        <v>6.6970086813683327</v>
      </c>
      <c r="DN24" s="17">
        <f>DNDS!DY52</f>
        <v>6.4195510410975265</v>
      </c>
      <c r="DO24" s="17">
        <f>DNDS!DZ52</f>
        <v>6.8617080292487476</v>
      </c>
      <c r="DP24" s="17">
        <f>DNDS!EA52</f>
        <v>6.736575263363398</v>
      </c>
      <c r="DQ24" s="17">
        <f>DNDS!EB52</f>
        <v>6.8940086830241443</v>
      </c>
      <c r="DR24" s="17">
        <f>DNDS!EC52</f>
        <v>7.0492398903197362</v>
      </c>
      <c r="DS24" s="17">
        <f>DNDS!ED52</f>
        <v>7.1867371588023365</v>
      </c>
      <c r="DT24" s="17">
        <f>DNDS!EE52</f>
        <v>7.0611091911409352</v>
      </c>
      <c r="DU24" s="17">
        <f>DNDS!EF52</f>
        <v>7.1678492491976886</v>
      </c>
      <c r="DV24" s="17">
        <f>DNDS!EG52</f>
        <v>7.6520520557136207</v>
      </c>
      <c r="DW24" s="17">
        <f>DNDS!EH52</f>
        <v>7.7328933535881772</v>
      </c>
      <c r="DX24" s="17">
        <f>DNDS!EI52</f>
        <v>7.8468939073542909</v>
      </c>
      <c r="DY24" s="17">
        <f>DNDS!EJ52</f>
        <v>8.1857616146491008</v>
      </c>
      <c r="DZ24" s="17">
        <f>DNDS!EK52</f>
        <v>8.6549263827216052</v>
      </c>
      <c r="EA24" s="17">
        <f>DNDS!EL52</f>
        <v>9.2307400131621975</v>
      </c>
      <c r="EB24" s="17">
        <f>DNDS!EM52</f>
        <v>9.2311649783069818</v>
      </c>
      <c r="EC24" s="17">
        <f>DNDS!EN52</f>
        <v>9.1044084767589073</v>
      </c>
      <c r="ED24" s="17">
        <f>DNDS!EO52</f>
        <v>9.2038207293235974</v>
      </c>
      <c r="EE24" s="17">
        <f>DNDS!EP52</f>
        <v>9.3532474542377351</v>
      </c>
      <c r="EF24" s="17">
        <f>DNDS!EQ52</f>
        <v>9.5349983208153013</v>
      </c>
      <c r="EG24" s="17">
        <f>DNDS!ER52</f>
        <v>9.8325545129177137</v>
      </c>
      <c r="EH24" s="17">
        <f>DNDS!ES52</f>
        <v>9.9226888921392309</v>
      </c>
      <c r="EI24" s="17">
        <f>DNDS!ET52</f>
        <v>10.032073839660228</v>
      </c>
      <c r="EJ24" s="17">
        <f>DNDS!EU52</f>
        <v>9.7228671730329452</v>
      </c>
      <c r="EK24" s="17">
        <f>DNDS!EV52</f>
        <v>9.858489208440723</v>
      </c>
      <c r="EL24" s="17">
        <f>DNDS!EW52</f>
        <v>9.2814846203350676</v>
      </c>
      <c r="EM24" s="17">
        <f>DNDS!EX52</f>
        <v>8.6204698802471391</v>
      </c>
      <c r="EN24" s="17">
        <f>DNDS!EY52</f>
        <v>8.9639358852239059</v>
      </c>
      <c r="EO24" s="17">
        <f>DNDS!EZ52</f>
        <v>8.6142460808997789</v>
      </c>
      <c r="EP24" s="17">
        <f>DNDS!FA52</f>
        <v>8.4752851766283666</v>
      </c>
      <c r="EQ24" s="17">
        <f>DNDS!FB52</f>
        <v>8.7566826634058348</v>
      </c>
      <c r="ER24" s="17">
        <f>DNDS!FC52</f>
        <v>8.7885794094957337</v>
      </c>
      <c r="ES24" s="17">
        <f>DNDS!FD52</f>
        <v>8.523936720357872</v>
      </c>
      <c r="ET24" s="17">
        <f>DNDS!FE52</f>
        <v>8.2977567674587647</v>
      </c>
      <c r="EU24" s="17">
        <f>DNDS!FF52</f>
        <v>8.4031236717247548</v>
      </c>
      <c r="EV24" s="17">
        <f>DNDS!FG52</f>
        <v>8.7451340979168393</v>
      </c>
      <c r="EW24" s="17">
        <f>DNDS!FH52</f>
        <v>8.6075324720552349</v>
      </c>
      <c r="EX24" s="17">
        <f>DNDS!FI52</f>
        <v>8.6576899247574612</v>
      </c>
      <c r="EY24" s="17">
        <f>DNDS!FJ52</f>
        <v>8.3689856759298298</v>
      </c>
      <c r="EZ24" s="17">
        <f>DNDS!FK52</f>
        <v>8.1282801744686282</v>
      </c>
      <c r="FA24" s="17">
        <f>DNDS!FL52</f>
        <v>8.4998328088502717</v>
      </c>
      <c r="FB24" s="17">
        <f>DNDS!FM52</f>
        <v>8.6261895898846586</v>
      </c>
      <c r="FC24" s="17">
        <f>DNDS!FN52</f>
        <v>8.4610764562768956</v>
      </c>
      <c r="FD24" s="17">
        <f>DNDS!FO52</f>
        <v>8.5826948917106414</v>
      </c>
      <c r="FE24" s="17">
        <f>DNDS!FP52</f>
        <v>8.7123864724248037</v>
      </c>
      <c r="FF24" s="17">
        <f>DNDS!FQ52</f>
        <v>8.7226797957966173</v>
      </c>
      <c r="FG24" s="17">
        <f>DNDS!FR52</f>
        <v>8.5314131867231691</v>
      </c>
      <c r="FH24" s="17">
        <f>DNDS!FS52</f>
        <v>8.7271345642093259</v>
      </c>
      <c r="FI24" s="17">
        <f>DNDS!FT52</f>
        <v>8.2404694547032022</v>
      </c>
      <c r="FJ24" s="17">
        <f>DNDS!FU52</f>
        <v>8.1798639967520792</v>
      </c>
      <c r="FK24" s="17">
        <f>DNDS!FV52</f>
        <v>9.0769497468426774</v>
      </c>
      <c r="FL24" s="17">
        <f>DNDS!FW52</f>
        <v>8.9707195375811501</v>
      </c>
      <c r="FM24" s="17">
        <f>DNDS!FX52</f>
        <v>8.6868999380439469</v>
      </c>
      <c r="FN24" s="17">
        <f>DNDS!FY52</f>
        <v>9.1806220084287062</v>
      </c>
      <c r="FO24" s="17">
        <f>DNDS!FZ52</f>
        <v>8.4335799718433524</v>
      </c>
      <c r="FP24" s="17">
        <f>DNDS!GA52</f>
        <v>8.4189043367855163</v>
      </c>
      <c r="FQ24" s="17">
        <f>DNDS!GB52</f>
        <v>8.5744147563112882</v>
      </c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</row>
    <row r="25" spans="1:184" s="16" customFormat="1" ht="12.75" x14ac:dyDescent="0.2">
      <c r="A25" s="4" t="s">
        <v>155</v>
      </c>
      <c r="B25" s="9" t="s">
        <v>468</v>
      </c>
      <c r="C25" s="17">
        <f>DNDS!N58</f>
        <v>2.8041824471180421</v>
      </c>
      <c r="D25" s="17">
        <f>DNDS!O58</f>
        <v>2.9479645204706362</v>
      </c>
      <c r="E25" s="17">
        <f>DNDS!P58</f>
        <v>3.1849818562035059</v>
      </c>
      <c r="F25" s="17">
        <f>DNDS!Q58</f>
        <v>3.2778390541542857</v>
      </c>
      <c r="G25" s="17">
        <f>DNDS!R58</f>
        <v>3.2675205568963861</v>
      </c>
      <c r="H25" s="17">
        <f>DNDS!S58</f>
        <v>3.1233497064978799</v>
      </c>
      <c r="I25" s="17">
        <f>DNDS!T58</f>
        <v>2.9287580246602163</v>
      </c>
      <c r="J25" s="17">
        <f>DNDS!U58</f>
        <v>3.2876449075914138</v>
      </c>
      <c r="K25" s="17">
        <f>DNDS!V58</f>
        <v>3.4634272645269304</v>
      </c>
      <c r="L25" s="17">
        <f>DNDS!W58</f>
        <v>2.5967286031013836</v>
      </c>
      <c r="M25" s="17">
        <f>DNDS!X58</f>
        <v>3.0587372878946972</v>
      </c>
      <c r="N25" s="17">
        <f>DNDS!Y58</f>
        <v>3.3679134997583793</v>
      </c>
      <c r="O25" s="17">
        <f>DNDS!Z58</f>
        <v>4.1221975546846368</v>
      </c>
      <c r="P25" s="17">
        <f>DNDS!AA58</f>
        <v>4.4545908429678205</v>
      </c>
      <c r="Q25" s="17">
        <f>DNDS!AB58</f>
        <v>4.5276141262895697</v>
      </c>
      <c r="R25" s="17">
        <f>DNDS!AC58</f>
        <v>4.7782297845343935</v>
      </c>
      <c r="S25" s="17">
        <f>DNDS!AD58</f>
        <v>4.7782297845344601</v>
      </c>
      <c r="T25" s="17">
        <f>DNDS!AE58</f>
        <v>4.861935180807242</v>
      </c>
      <c r="U25" s="17">
        <f>DNDS!AF58</f>
        <v>4.5384804553739055</v>
      </c>
      <c r="V25" s="17">
        <f>DNDS!AG58</f>
        <v>5.0470067675264962</v>
      </c>
      <c r="W25" s="17">
        <f>DNDS!AH58</f>
        <v>5.1414923822484582</v>
      </c>
      <c r="X25" s="17">
        <f>DNDS!AI58</f>
        <v>5.0161000240108278</v>
      </c>
      <c r="Y25" s="17">
        <f>DNDS!AJ58</f>
        <v>5.0788711537323117</v>
      </c>
      <c r="Z25" s="17">
        <f>DNDS!AK58</f>
        <v>4.9217242876001599</v>
      </c>
      <c r="AA25" s="17">
        <f>DNDS!AL58</f>
        <v>4.838428287371821</v>
      </c>
      <c r="AB25" s="17">
        <f>DNDS!AM58</f>
        <v>4.6716209233505168</v>
      </c>
      <c r="AC25" s="17">
        <f>DNDS!AN58</f>
        <v>4.911885123074744</v>
      </c>
      <c r="AD25" s="17">
        <f>DNDS!AO58</f>
        <v>4.7341392543193139</v>
      </c>
      <c r="AE25" s="17">
        <f>DNDS!AP58</f>
        <v>5.0690205948606737</v>
      </c>
      <c r="AF25" s="17">
        <f>DNDS!AQ58</f>
        <v>5.5407932876134991</v>
      </c>
      <c r="AG25" s="17">
        <f>DNDS!AR58</f>
        <v>6.4256547145183696</v>
      </c>
      <c r="AH25" s="17">
        <f>DNDS!AS58</f>
        <v>6.9198263971484764</v>
      </c>
      <c r="AI25" s="17">
        <f>DNDS!AT58</f>
        <v>7.282809332495721</v>
      </c>
      <c r="AJ25" s="17">
        <f>DNDS!AU58</f>
        <v>7.0586362980696427</v>
      </c>
      <c r="AK25" s="17">
        <f>DNDS!AV58</f>
        <v>6.9094107994462695</v>
      </c>
      <c r="AL25" s="17">
        <f>DNDS!AW58</f>
        <v>7.2616834461144197</v>
      </c>
      <c r="AM25" s="17">
        <f>DNDS!AX58</f>
        <v>7.0805881418554151</v>
      </c>
      <c r="AN25" s="17">
        <f>DNDS!AY58</f>
        <v>7.3045614835864248</v>
      </c>
      <c r="AO25" s="17">
        <f>DNDS!AZ58</f>
        <v>7.2831924580992746</v>
      </c>
      <c r="AP25" s="17">
        <f>DNDS!BA58</f>
        <v>7.5509452594821669</v>
      </c>
      <c r="AQ25" s="17">
        <f>DNDS!BB58</f>
        <v>7.5402330139384022</v>
      </c>
      <c r="AR25" s="17">
        <f>DNDS!BC58</f>
        <v>7.3159015454480114</v>
      </c>
      <c r="AS25" s="17">
        <f>DNDS!BD58</f>
        <v>6.8803920964365162</v>
      </c>
      <c r="AT25" s="17">
        <f>DNDS!BE58</f>
        <v>7.1011107741850932</v>
      </c>
      <c r="AU25" s="17">
        <f>DNDS!BF58</f>
        <v>7.101110774185071</v>
      </c>
      <c r="AV25" s="17">
        <f>DNDS!BG58</f>
        <v>7.111789915751876</v>
      </c>
      <c r="AW25" s="17">
        <f>DNDS!BH58</f>
        <v>7.1117899157518982</v>
      </c>
      <c r="AX25" s="17">
        <f>DNDS!BI58</f>
        <v>6.8772696750924345</v>
      </c>
      <c r="AY25" s="17">
        <f>DNDS!BJ58</f>
        <v>6.8453723602272198</v>
      </c>
      <c r="AZ25" s="17">
        <f>DNDS!BK58</f>
        <v>6.8241328467871343</v>
      </c>
      <c r="BA25" s="17">
        <f>DNDS!BL58</f>
        <v>6.6326345506769968</v>
      </c>
      <c r="BB25" s="17">
        <f>DNDS!BM58</f>
        <v>6.5370665651207416</v>
      </c>
      <c r="BC25" s="17">
        <f>DNDS!BN58</f>
        <v>6.5158419278928736</v>
      </c>
      <c r="BD25" s="17">
        <f>DNDS!BO58</f>
        <v>6.6642812855467026</v>
      </c>
      <c r="BE25" s="17">
        <f>DNDS!BP58</f>
        <v>6.4946700253033507</v>
      </c>
      <c r="BF25" s="17">
        <f>DNDS!BQ58</f>
        <v>6.4110628260685587</v>
      </c>
      <c r="BG25" s="17">
        <f>DNDS!BR58</f>
        <v>6.4322412642865201</v>
      </c>
      <c r="BH25" s="17">
        <f>DNDS!BS58</f>
        <v>6.4852982140693349</v>
      </c>
      <c r="BI25" s="17">
        <f>DNDS!BT58</f>
        <v>6.4640648545052581</v>
      </c>
      <c r="BJ25" s="17">
        <f>DNDS!BU58</f>
        <v>6.7189159971850598</v>
      </c>
      <c r="BK25" s="17">
        <f>DNDS!BV58</f>
        <v>6.8251145403208868</v>
      </c>
      <c r="BL25" s="17">
        <f>DNDS!BW58</f>
        <v>6.6658167256172129</v>
      </c>
      <c r="BM25" s="17">
        <f>DNDS!BX58</f>
        <v>6.8893009270775796</v>
      </c>
      <c r="BN25" s="17">
        <f>DNDS!BY58</f>
        <v>7.1343376978663109</v>
      </c>
      <c r="BO25" s="17">
        <f>DNDS!BZ58</f>
        <v>7.1770334586306328</v>
      </c>
      <c r="BP25" s="17">
        <f>DNDS!CA58</f>
        <v>6.7721897934787112</v>
      </c>
      <c r="BQ25" s="17">
        <f>DNDS!CB58</f>
        <v>7.0060130241632379</v>
      </c>
      <c r="BR25" s="17">
        <f>DNDS!CC58</f>
        <v>6.7117517430125284</v>
      </c>
      <c r="BS25" s="17">
        <f>DNDS!CD58</f>
        <v>6.5949644313844979</v>
      </c>
      <c r="BT25" s="17">
        <f>DNDS!CE58</f>
        <v>6.5737197947264958</v>
      </c>
      <c r="BU25" s="17">
        <f>DNDS!CF58</f>
        <v>6.6268578680186874</v>
      </c>
      <c r="BV25" s="17">
        <f>DNDS!CG58</f>
        <v>6.2767398272580932</v>
      </c>
      <c r="BW25" s="17">
        <f>DNDS!CH58</f>
        <v>6.03373704208785</v>
      </c>
      <c r="BX25" s="17">
        <f>DNDS!CI58</f>
        <v>5.9492816561523387</v>
      </c>
      <c r="BY25" s="17">
        <f>DNDS!CJ58</f>
        <v>5.8859905679467195</v>
      </c>
      <c r="BZ25" s="17">
        <f>DNDS!CK58</f>
        <v>5.7491053374989054</v>
      </c>
      <c r="CA25" s="17">
        <f>DNDS!CL58</f>
        <v>5.5174072678420005</v>
      </c>
      <c r="CB25" s="17">
        <f>DNDS!CM58</f>
        <v>5.4858215342754812</v>
      </c>
      <c r="CC25" s="17">
        <f>DNDS!CN58</f>
        <v>5.2762748089392186</v>
      </c>
      <c r="CD25" s="17">
        <f>DNDS!CO58</f>
        <v>5.1207553956898799</v>
      </c>
      <c r="CE25" s="17">
        <f>DNDS!CP58</f>
        <v>5.0998150061687841</v>
      </c>
      <c r="CF25" s="17">
        <f>DNDS!CQ58</f>
        <v>4.9426838165851805</v>
      </c>
      <c r="CG25" s="17">
        <f>DNDS!CR58</f>
        <v>4.8694655581663193</v>
      </c>
      <c r="CH25" s="17">
        <f>DNDS!CS58</f>
        <v>4.9322804521813923</v>
      </c>
      <c r="CI25" s="17">
        <f>DNDS!CT58</f>
        <v>4.8381801608232688</v>
      </c>
      <c r="CJ25" s="17">
        <f>DNDS!CU58</f>
        <v>4.9635347006728114</v>
      </c>
      <c r="CK25" s="17">
        <f>DNDS!CV58</f>
        <v>4.7753155709047146</v>
      </c>
      <c r="CL25" s="17">
        <f>DNDS!CW58</f>
        <v>4.6814215312614094</v>
      </c>
      <c r="CM25" s="17">
        <f>DNDS!CX58</f>
        <v>4.8799390488873495</v>
      </c>
      <c r="CN25" s="17">
        <f>DNDS!CY58</f>
        <v>5.1730459750644275</v>
      </c>
      <c r="CO25" s="17">
        <f>DNDS!CZ58</f>
        <v>5.1207106615816178</v>
      </c>
      <c r="CP25" s="17">
        <f>DNDS!DA58</f>
        <v>5.1829184004088757</v>
      </c>
      <c r="CQ25" s="17">
        <f>DNDS!DB58</f>
        <v>5.0990906112871714</v>
      </c>
      <c r="CR25" s="17">
        <f>DNDS!DC58</f>
        <v>5.245964964307559</v>
      </c>
      <c r="CS25" s="17">
        <f>DNDS!DD58</f>
        <v>5.5608840695269279</v>
      </c>
      <c r="CT25" s="17">
        <f>DNDS!DE58</f>
        <v>5.7399257765190503</v>
      </c>
      <c r="CU25" s="17">
        <f>DNDS!DF58</f>
        <v>5.8137444142408068</v>
      </c>
      <c r="CV25" s="17">
        <f>DNDS!DG58</f>
        <v>5.8979910260355206</v>
      </c>
      <c r="CW25" s="17">
        <f>DNDS!DH58</f>
        <v>6.2678941883022032</v>
      </c>
      <c r="CX25" s="17">
        <f>DNDS!DI58</f>
        <v>6.3526204344160231</v>
      </c>
      <c r="CY25" s="17">
        <f>DNDS!DJ58</f>
        <v>6.4691654458504555</v>
      </c>
      <c r="CZ25" s="17">
        <f>DNDS!DK58</f>
        <v>6.3843885648344978</v>
      </c>
      <c r="DA25" s="17">
        <f>DNDS!DL58</f>
        <v>6.6174321323368757</v>
      </c>
      <c r="DB25" s="17">
        <f>DNDS!DM58</f>
        <v>7.0798438636156424</v>
      </c>
      <c r="DC25" s="17">
        <f>DNDS!DN58</f>
        <v>6.8236209072121357</v>
      </c>
      <c r="DD25" s="17">
        <f>DNDS!DO58</f>
        <v>7.1963109721794538</v>
      </c>
      <c r="DE25" s="17">
        <f>DNDS!DP58</f>
        <v>7.2282907785554462</v>
      </c>
      <c r="DF25" s="17">
        <f>DNDS!DQ58</f>
        <v>7.2069305612688872</v>
      </c>
      <c r="DG25" s="17">
        <f>DNDS!DR58</f>
        <v>7.1321399977917865</v>
      </c>
      <c r="DH25" s="17">
        <f>DNDS!DS58</f>
        <v>7.036258010920271</v>
      </c>
      <c r="DI25" s="17">
        <f>DNDS!DT58</f>
        <v>6.8340015313371749</v>
      </c>
      <c r="DJ25" s="17">
        <f>DNDS!DU58</f>
        <v>6.6212271805478284</v>
      </c>
      <c r="DK25" s="17">
        <f>DNDS!DV58</f>
        <v>6.4196346522932268</v>
      </c>
      <c r="DL25" s="17">
        <f>DNDS!DW58</f>
        <v>6.3666315470774393</v>
      </c>
      <c r="DM25" s="17">
        <f>DNDS!DX58</f>
        <v>6.3243596617134745</v>
      </c>
      <c r="DN25" s="17">
        <f>DNDS!DY58</f>
        <v>6.2408779778098999</v>
      </c>
      <c r="DO25" s="17">
        <f>DNDS!DZ58</f>
        <v>6.941647310863619</v>
      </c>
      <c r="DP25" s="17">
        <f>DNDS!EA58</f>
        <v>6.7610564690751662</v>
      </c>
      <c r="DQ25" s="17">
        <f>DNDS!EB58</f>
        <v>6.7928969273122419</v>
      </c>
      <c r="DR25" s="17">
        <f>DNDS!EC58</f>
        <v>6.8248135133634813</v>
      </c>
      <c r="DS25" s="17">
        <f>DNDS!ED58</f>
        <v>6.9100432439016535</v>
      </c>
      <c r="DT25" s="17">
        <f>DNDS!EE58</f>
        <v>6.8461972939202642</v>
      </c>
      <c r="DU25" s="17">
        <f>DNDS!EF58</f>
        <v>6.8994287592919257</v>
      </c>
      <c r="DV25" s="17">
        <f>DNDS!EG58</f>
        <v>7.1874236282302828</v>
      </c>
      <c r="DW25" s="17">
        <f>DNDS!EH58</f>
        <v>7.358410545284344</v>
      </c>
      <c r="DX25" s="17">
        <f>DNDS!EI58</f>
        <v>7.6151976544219346</v>
      </c>
      <c r="DY25" s="17">
        <f>DNDS!EJ58</f>
        <v>7.8933007395044497</v>
      </c>
      <c r="DZ25" s="17">
        <f>DNDS!EK58</f>
        <v>8.3913839469258011</v>
      </c>
      <c r="EA25" s="17">
        <f>DNDS!EL58</f>
        <v>8.5312854551971906</v>
      </c>
      <c r="EB25" s="17">
        <f>DNDS!EM58</f>
        <v>8.5744819867216826</v>
      </c>
      <c r="EC25" s="17">
        <f>DNDS!EN58</f>
        <v>8.5421103462963046</v>
      </c>
      <c r="ED25" s="17">
        <f>DNDS!EO58</f>
        <v>8.7474982654856213</v>
      </c>
      <c r="EE25" s="17">
        <f>DNDS!EP58</f>
        <v>8.8233560121580457</v>
      </c>
      <c r="EF25" s="17">
        <f>DNDS!EQ58</f>
        <v>8.9208971140512627</v>
      </c>
      <c r="EG25" s="17">
        <f>DNDS!ER58</f>
        <v>9.0293732589711517</v>
      </c>
      <c r="EH25" s="17">
        <f>DNDS!ES58</f>
        <v>8.9425750714826826</v>
      </c>
      <c r="EI25" s="17">
        <f>DNDS!ET58</f>
        <v>9.0835519255469066</v>
      </c>
      <c r="EJ25" s="17">
        <f>DNDS!EU58</f>
        <v>9.0076337645328408</v>
      </c>
      <c r="EK25" s="17">
        <f>DNDS!EV58</f>
        <v>9.202155169089421</v>
      </c>
      <c r="EL25" s="17">
        <f>DNDS!EW58</f>
        <v>8.1024463323260409</v>
      </c>
      <c r="EM25" s="17">
        <f>DNDS!EX58</f>
        <v>7.7487149759584151</v>
      </c>
      <c r="EN25" s="17">
        <f>DNDS!EY58</f>
        <v>7.9952059690405308</v>
      </c>
      <c r="EO25" s="17">
        <f>DNDS!EZ58</f>
        <v>7.5872312372755824</v>
      </c>
      <c r="EP25" s="17">
        <f>DNDS!FA58</f>
        <v>7.5016747909636639</v>
      </c>
      <c r="EQ25" s="17">
        <f>DNDS!FB58</f>
        <v>7.8977673987375319</v>
      </c>
      <c r="ER25" s="17">
        <f>DNDS!FC58</f>
        <v>7.887031302478964</v>
      </c>
      <c r="ES25" s="17">
        <f>DNDS!FD58</f>
        <v>7.8870313024790084</v>
      </c>
      <c r="ET25" s="17">
        <f>DNDS!FE58</f>
        <v>7.9944778031288521</v>
      </c>
      <c r="EU25" s="17">
        <f>DNDS!FF58</f>
        <v>8.2414082126597954</v>
      </c>
      <c r="EV25" s="17">
        <f>DNDS!FG58</f>
        <v>8.7475614497500853</v>
      </c>
      <c r="EW25" s="17">
        <f>DNDS!FH58</f>
        <v>8.6076585997900246</v>
      </c>
      <c r="EX25" s="17">
        <f>DNDS!FI58</f>
        <v>8.6612920114442105</v>
      </c>
      <c r="EY25" s="17">
        <f>DNDS!FJ58</f>
        <v>8.380234153077982</v>
      </c>
      <c r="EZ25" s="17">
        <f>DNDS!FK58</f>
        <v>8.132864361917802</v>
      </c>
      <c r="FA25" s="17">
        <f>DNDS!FL58</f>
        <v>8.5105362761646255</v>
      </c>
      <c r="FB25" s="17">
        <f>DNDS!FM58</f>
        <v>8.6400753166853583</v>
      </c>
      <c r="FC25" s="17">
        <f>DNDS!FN58</f>
        <v>8.47839249797806</v>
      </c>
      <c r="FD25" s="17">
        <f>DNDS!FO58</f>
        <v>8.5971368822429497</v>
      </c>
      <c r="FE25" s="17">
        <f>DNDS!FP58</f>
        <v>8.7267922043588353</v>
      </c>
      <c r="FF25" s="17">
        <f>DNDS!FQ58</f>
        <v>8.7376097142786833</v>
      </c>
      <c r="FG25" s="17">
        <f>DNDS!FR58</f>
        <v>8.5542592515587721</v>
      </c>
      <c r="FH25" s="17">
        <f>DNDS!FS58</f>
        <v>8.7477606049483292</v>
      </c>
      <c r="FI25" s="17">
        <f>DNDS!FT58</f>
        <v>8.2628567972568021</v>
      </c>
      <c r="FJ25" s="17">
        <f>DNDS!FU58</f>
        <v>8.1987326964883867</v>
      </c>
      <c r="FK25" s="17">
        <f>DNDS!FV58</f>
        <v>9.0944533042889972</v>
      </c>
      <c r="FL25" s="17">
        <f>DNDS!FW58</f>
        <v>8.9859447969244499</v>
      </c>
      <c r="FM25" s="17">
        <f>DNDS!FX58</f>
        <v>8.7041593390167158</v>
      </c>
      <c r="FN25" s="17">
        <f>DNDS!FY58</f>
        <v>9.2010185728794713</v>
      </c>
      <c r="FO25" s="17">
        <f>DNDS!FZ58</f>
        <v>8.4523231951441513</v>
      </c>
      <c r="FP25" s="17">
        <f>DNDS!GA58</f>
        <v>8.4415426461187604</v>
      </c>
      <c r="FQ25" s="17">
        <f>DNDS!GB58</f>
        <v>8.592410339355915</v>
      </c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</row>
  </sheetData>
  <conditionalFormatting sqref="B6:B7">
    <cfRule type="cellIs" dxfId="53" priority="13" stopIfTrue="1" operator="equal">
      <formula>"nc"</formula>
    </cfRule>
  </conditionalFormatting>
  <conditionalFormatting sqref="B8">
    <cfRule type="cellIs" dxfId="52" priority="12" stopIfTrue="1" operator="equal">
      <formula>"nc"</formula>
    </cfRule>
  </conditionalFormatting>
  <conditionalFormatting sqref="B9:B10">
    <cfRule type="cellIs" dxfId="51" priority="11" stopIfTrue="1" operator="equal">
      <formula>"nc"</formula>
    </cfRule>
  </conditionalFormatting>
  <conditionalFormatting sqref="B11">
    <cfRule type="cellIs" dxfId="50" priority="10" stopIfTrue="1" operator="equal">
      <formula>"nc"</formula>
    </cfRule>
  </conditionalFormatting>
  <conditionalFormatting sqref="B12">
    <cfRule type="cellIs" dxfId="49" priority="9" stopIfTrue="1" operator="equal">
      <formula>"nc"</formula>
    </cfRule>
  </conditionalFormatting>
  <conditionalFormatting sqref="B5">
    <cfRule type="cellIs" dxfId="48" priority="14" stopIfTrue="1" operator="equal">
      <formula>"nc"</formula>
    </cfRule>
  </conditionalFormatting>
  <conditionalFormatting sqref="B15">
    <cfRule type="cellIs" dxfId="47" priority="8" stopIfTrue="1" operator="equal">
      <formula>"nc"</formula>
    </cfRule>
  </conditionalFormatting>
  <conditionalFormatting sqref="B18">
    <cfRule type="cellIs" dxfId="46" priority="6" stopIfTrue="1" operator="equal">
      <formula>"nc"</formula>
    </cfRule>
  </conditionalFormatting>
  <conditionalFormatting sqref="B16:B17">
    <cfRule type="cellIs" dxfId="45" priority="7" stopIfTrue="1" operator="equal">
      <formula>"nc"</formula>
    </cfRule>
  </conditionalFormatting>
  <conditionalFormatting sqref="B19:B20">
    <cfRule type="cellIs" dxfId="44" priority="5" stopIfTrue="1" operator="equal">
      <formula>"nc"</formula>
    </cfRule>
  </conditionalFormatting>
  <conditionalFormatting sqref="B21">
    <cfRule type="cellIs" dxfId="43" priority="4" stopIfTrue="1" operator="equal">
      <formula>"nc"</formula>
    </cfRule>
  </conditionalFormatting>
  <conditionalFormatting sqref="B22:B23">
    <cfRule type="cellIs" dxfId="42" priority="3" stopIfTrue="1" operator="equal">
      <formula>"nc"</formula>
    </cfRule>
  </conditionalFormatting>
  <conditionalFormatting sqref="B24">
    <cfRule type="cellIs" dxfId="41" priority="2" stopIfTrue="1" operator="equal">
      <formula>"nc"</formula>
    </cfRule>
  </conditionalFormatting>
  <conditionalFormatting sqref="B25">
    <cfRule type="cellIs" dxfId="40" priority="1" stopIfTrue="1" operator="equal">
      <formula>"nc"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99"/>
  <sheetViews>
    <sheetView workbookViewId="0"/>
  </sheetViews>
  <sheetFormatPr defaultColWidth="9.140625" defaultRowHeight="15" x14ac:dyDescent="0.25"/>
  <cols>
    <col min="1" max="1" width="9.140625" style="39"/>
    <col min="2" max="3" width="0.5703125" style="37" customWidth="1"/>
    <col min="4" max="4" width="1.85546875" style="38" bestFit="1" customWidth="1"/>
    <col min="5" max="5" width="2.42578125" style="37" customWidth="1"/>
    <col min="6" max="6" width="4.42578125" style="37" customWidth="1"/>
    <col min="7" max="7" width="65.42578125" style="37" customWidth="1"/>
    <col min="8" max="16384" width="9.140625" style="39"/>
  </cols>
  <sheetData>
    <row r="2" spans="2:7" x14ac:dyDescent="0.25">
      <c r="G2" s="37" t="s">
        <v>483</v>
      </c>
    </row>
    <row r="3" spans="2:7" thickBot="1" x14ac:dyDescent="0.4">
      <c r="B3" s="40"/>
      <c r="C3" s="40"/>
      <c r="D3" s="41"/>
      <c r="E3" s="40"/>
      <c r="F3" s="40"/>
      <c r="G3" s="40"/>
    </row>
    <row r="4" spans="2:7" x14ac:dyDescent="0.25">
      <c r="B4" s="42" t="s">
        <v>362</v>
      </c>
      <c r="C4" s="42"/>
      <c r="D4" s="42"/>
      <c r="E4" s="42"/>
      <c r="F4" s="42"/>
      <c r="G4" s="42"/>
    </row>
    <row r="5" spans="2:7" ht="14.45" x14ac:dyDescent="0.35">
      <c r="B5" s="28"/>
      <c r="C5" s="43" t="s">
        <v>363</v>
      </c>
      <c r="D5" s="44"/>
      <c r="E5" s="45"/>
      <c r="F5" s="45"/>
      <c r="G5" s="45"/>
    </row>
    <row r="6" spans="2:7" ht="14.45" x14ac:dyDescent="0.35">
      <c r="B6" s="46"/>
      <c r="C6" s="46"/>
      <c r="D6" s="47">
        <v>1</v>
      </c>
      <c r="E6" s="48" t="s">
        <v>330</v>
      </c>
      <c r="F6" s="48"/>
      <c r="G6" s="49"/>
    </row>
    <row r="7" spans="2:7" x14ac:dyDescent="0.25">
      <c r="B7" s="46"/>
      <c r="C7" s="46"/>
      <c r="D7" s="46"/>
      <c r="E7" s="22">
        <v>11</v>
      </c>
      <c r="F7" s="23" t="s">
        <v>364</v>
      </c>
      <c r="G7" s="24"/>
    </row>
    <row r="8" spans="2:7" ht="14.45" x14ac:dyDescent="0.35">
      <c r="B8" s="46"/>
      <c r="C8" s="46"/>
      <c r="D8" s="46"/>
      <c r="E8" s="46"/>
      <c r="F8" s="25">
        <v>111</v>
      </c>
      <c r="G8" s="26" t="s">
        <v>365</v>
      </c>
    </row>
    <row r="9" spans="2:7" ht="22.5" x14ac:dyDescent="0.25">
      <c r="B9" s="46"/>
      <c r="C9" s="46"/>
      <c r="D9" s="46"/>
      <c r="E9" s="46"/>
      <c r="F9" s="27"/>
      <c r="G9" s="31" t="s">
        <v>366</v>
      </c>
    </row>
    <row r="10" spans="2:7" ht="14.45" x14ac:dyDescent="0.35">
      <c r="B10" s="46"/>
      <c r="C10" s="46"/>
      <c r="D10" s="46"/>
      <c r="E10" s="46"/>
      <c r="F10" s="25">
        <v>112</v>
      </c>
      <c r="G10" s="28" t="s">
        <v>367</v>
      </c>
    </row>
    <row r="11" spans="2:7" ht="22.5" x14ac:dyDescent="0.25">
      <c r="B11" s="46"/>
      <c r="C11" s="46"/>
      <c r="D11" s="46"/>
      <c r="E11" s="46"/>
      <c r="F11" s="27"/>
      <c r="G11" s="31" t="s">
        <v>368</v>
      </c>
    </row>
    <row r="12" spans="2:7" x14ac:dyDescent="0.25">
      <c r="B12" s="46"/>
      <c r="C12" s="46"/>
      <c r="D12" s="46"/>
      <c r="E12" s="46"/>
      <c r="F12" s="25">
        <v>113</v>
      </c>
      <c r="G12" s="28" t="s">
        <v>369</v>
      </c>
    </row>
    <row r="13" spans="2:7" ht="22.5" x14ac:dyDescent="0.25">
      <c r="B13" s="46"/>
      <c r="C13" s="46"/>
      <c r="D13" s="46"/>
      <c r="E13" s="46"/>
      <c r="F13" s="27"/>
      <c r="G13" s="31" t="s">
        <v>370</v>
      </c>
    </row>
    <row r="14" spans="2:7" x14ac:dyDescent="0.25">
      <c r="B14" s="46"/>
      <c r="C14" s="46"/>
      <c r="D14" s="46"/>
      <c r="E14" s="46"/>
      <c r="F14" s="25">
        <v>114</v>
      </c>
      <c r="G14" s="28" t="s">
        <v>371</v>
      </c>
    </row>
    <row r="15" spans="2:7" ht="22.5" x14ac:dyDescent="0.25">
      <c r="B15" s="46"/>
      <c r="C15" s="46"/>
      <c r="D15" s="46"/>
      <c r="E15" s="46"/>
      <c r="F15" s="27"/>
      <c r="G15" s="31" t="s">
        <v>372</v>
      </c>
    </row>
    <row r="16" spans="2:7" x14ac:dyDescent="0.25">
      <c r="B16" s="46"/>
      <c r="C16" s="46"/>
      <c r="D16" s="46"/>
      <c r="E16" s="29">
        <v>12</v>
      </c>
      <c r="F16" s="30" t="s">
        <v>373</v>
      </c>
      <c r="G16" s="30"/>
    </row>
    <row r="17" spans="2:7" x14ac:dyDescent="0.25">
      <c r="B17" s="46"/>
      <c r="C17" s="46"/>
      <c r="D17" s="28"/>
      <c r="E17" s="28"/>
      <c r="F17" s="25">
        <v>121</v>
      </c>
      <c r="G17" s="28" t="s">
        <v>374</v>
      </c>
    </row>
    <row r="18" spans="2:7" x14ac:dyDescent="0.25">
      <c r="B18" s="46"/>
      <c r="C18" s="46"/>
      <c r="D18" s="46"/>
      <c r="E18" s="46"/>
      <c r="F18" s="27"/>
      <c r="G18" s="31" t="s">
        <v>375</v>
      </c>
    </row>
    <row r="19" spans="2:7" x14ac:dyDescent="0.25">
      <c r="B19" s="46"/>
      <c r="C19" s="46"/>
      <c r="D19" s="46"/>
      <c r="E19" s="29"/>
      <c r="F19" s="25">
        <v>122</v>
      </c>
      <c r="G19" s="28" t="s">
        <v>376</v>
      </c>
    </row>
    <row r="20" spans="2:7" ht="14.45" x14ac:dyDescent="0.35">
      <c r="B20" s="46"/>
      <c r="C20" s="46"/>
      <c r="D20" s="46"/>
      <c r="E20" s="46"/>
      <c r="F20" s="27"/>
      <c r="G20" s="31" t="s">
        <v>377</v>
      </c>
    </row>
    <row r="21" spans="2:7" x14ac:dyDescent="0.25">
      <c r="B21" s="46"/>
      <c r="C21" s="46"/>
      <c r="D21" s="46"/>
      <c r="E21" s="46"/>
      <c r="F21" s="25">
        <v>123</v>
      </c>
      <c r="G21" s="28" t="s">
        <v>378</v>
      </c>
    </row>
    <row r="22" spans="2:7" ht="14.45" x14ac:dyDescent="0.35">
      <c r="B22" s="46"/>
      <c r="C22" s="46"/>
      <c r="D22" s="46"/>
      <c r="E22" s="46"/>
      <c r="F22" s="27"/>
      <c r="G22" s="31" t="s">
        <v>379</v>
      </c>
    </row>
    <row r="23" spans="2:7" ht="14.45" x14ac:dyDescent="0.35">
      <c r="B23" s="46"/>
      <c r="C23" s="46"/>
      <c r="D23" s="47">
        <v>2</v>
      </c>
      <c r="E23" s="48" t="s">
        <v>380</v>
      </c>
      <c r="F23" s="48"/>
      <c r="G23" s="48"/>
    </row>
    <row r="24" spans="2:7" x14ac:dyDescent="0.25">
      <c r="B24" s="28"/>
      <c r="C24" s="28"/>
      <c r="D24" s="50"/>
      <c r="E24" s="22">
        <v>21</v>
      </c>
      <c r="F24" s="23" t="s">
        <v>381</v>
      </c>
      <c r="G24" s="51"/>
    </row>
    <row r="25" spans="2:7" x14ac:dyDescent="0.25">
      <c r="B25" s="46"/>
      <c r="C25" s="46"/>
      <c r="D25" s="29"/>
      <c r="E25" s="30"/>
      <c r="F25" s="25">
        <v>211</v>
      </c>
      <c r="G25" s="28" t="s">
        <v>382</v>
      </c>
    </row>
    <row r="26" spans="2:7" x14ac:dyDescent="0.25">
      <c r="B26" s="46"/>
      <c r="C26" s="46"/>
      <c r="D26" s="46"/>
      <c r="E26" s="46"/>
      <c r="F26" s="27"/>
      <c r="G26" s="31" t="s">
        <v>383</v>
      </c>
    </row>
    <row r="27" spans="2:7" x14ac:dyDescent="0.25">
      <c r="B27" s="46"/>
      <c r="C27" s="46"/>
      <c r="D27" s="29"/>
      <c r="E27" s="30"/>
      <c r="F27" s="25">
        <v>212</v>
      </c>
      <c r="G27" s="28" t="s">
        <v>384</v>
      </c>
    </row>
    <row r="28" spans="2:7" ht="33.75" x14ac:dyDescent="0.25">
      <c r="B28" s="46"/>
      <c r="C28" s="46"/>
      <c r="D28" s="46"/>
      <c r="E28" s="46"/>
      <c r="F28" s="25"/>
      <c r="G28" s="31" t="s">
        <v>484</v>
      </c>
    </row>
    <row r="29" spans="2:7" x14ac:dyDescent="0.25">
      <c r="B29" s="46"/>
      <c r="C29" s="46"/>
      <c r="D29" s="29"/>
      <c r="E29" s="30"/>
      <c r="F29" s="25">
        <v>213</v>
      </c>
      <c r="G29" s="28" t="s">
        <v>385</v>
      </c>
    </row>
    <row r="30" spans="2:7" ht="22.5" x14ac:dyDescent="0.25">
      <c r="B30" s="46"/>
      <c r="C30" s="46"/>
      <c r="D30" s="46"/>
      <c r="E30" s="46"/>
      <c r="F30" s="25"/>
      <c r="G30" s="31" t="s">
        <v>386</v>
      </c>
    </row>
    <row r="31" spans="2:7" x14ac:dyDescent="0.25">
      <c r="B31" s="46"/>
      <c r="C31" s="46"/>
      <c r="D31" s="30"/>
      <c r="E31" s="29">
        <v>22</v>
      </c>
      <c r="F31" s="30" t="s">
        <v>387</v>
      </c>
      <c r="G31" s="46"/>
    </row>
    <row r="32" spans="2:7" ht="14.45" x14ac:dyDescent="0.35">
      <c r="B32" s="46"/>
      <c r="C32" s="46"/>
      <c r="D32" s="29"/>
      <c r="E32" s="30"/>
      <c r="F32" s="25">
        <v>221</v>
      </c>
      <c r="G32" s="28" t="s">
        <v>388</v>
      </c>
    </row>
    <row r="33" spans="2:7" ht="14.45" x14ac:dyDescent="0.35">
      <c r="B33" s="46"/>
      <c r="C33" s="46"/>
      <c r="D33" s="46"/>
      <c r="E33" s="46"/>
      <c r="F33" s="27"/>
      <c r="G33" s="31" t="s">
        <v>389</v>
      </c>
    </row>
    <row r="34" spans="2:7" x14ac:dyDescent="0.25">
      <c r="B34" s="46"/>
      <c r="C34" s="46"/>
      <c r="D34" s="29"/>
      <c r="E34" s="30"/>
      <c r="F34" s="25">
        <v>222</v>
      </c>
      <c r="G34" s="28" t="s">
        <v>390</v>
      </c>
    </row>
    <row r="35" spans="2:7" x14ac:dyDescent="0.25">
      <c r="B35" s="46"/>
      <c r="C35" s="46"/>
      <c r="D35" s="46"/>
      <c r="E35" s="46"/>
      <c r="F35" s="27"/>
      <c r="G35" s="31" t="s">
        <v>391</v>
      </c>
    </row>
    <row r="36" spans="2:7" x14ac:dyDescent="0.25">
      <c r="B36" s="46"/>
      <c r="C36" s="46"/>
      <c r="D36" s="29"/>
      <c r="E36" s="30"/>
      <c r="F36" s="25">
        <v>223</v>
      </c>
      <c r="G36" s="28" t="s">
        <v>392</v>
      </c>
    </row>
    <row r="37" spans="2:7" ht="45" x14ac:dyDescent="0.25">
      <c r="B37" s="46"/>
      <c r="C37" s="46"/>
      <c r="D37" s="46"/>
      <c r="E37" s="46"/>
      <c r="F37" s="27"/>
      <c r="G37" s="31" t="s">
        <v>485</v>
      </c>
    </row>
    <row r="38" spans="2:7" x14ac:dyDescent="0.25">
      <c r="B38" s="46"/>
      <c r="C38" s="46"/>
      <c r="D38" s="29"/>
      <c r="E38" s="29">
        <v>23</v>
      </c>
      <c r="F38" s="30" t="s">
        <v>393</v>
      </c>
      <c r="G38" s="46"/>
    </row>
    <row r="39" spans="2:7" x14ac:dyDescent="0.25">
      <c r="B39" s="46"/>
      <c r="C39" s="46"/>
      <c r="D39" s="29"/>
      <c r="E39" s="30"/>
      <c r="F39" s="25">
        <v>231</v>
      </c>
      <c r="G39" s="28" t="s">
        <v>394</v>
      </c>
    </row>
    <row r="40" spans="2:7" x14ac:dyDescent="0.25">
      <c r="B40" s="46"/>
      <c r="C40" s="46"/>
      <c r="D40" s="46"/>
      <c r="E40" s="46"/>
      <c r="F40" s="27"/>
      <c r="G40" s="31" t="s">
        <v>395</v>
      </c>
    </row>
    <row r="41" spans="2:7" x14ac:dyDescent="0.25">
      <c r="B41" s="46"/>
      <c r="C41" s="46"/>
      <c r="D41" s="29"/>
      <c r="E41" s="30"/>
      <c r="F41" s="25">
        <v>232</v>
      </c>
      <c r="G41" s="28" t="s">
        <v>396</v>
      </c>
    </row>
    <row r="42" spans="2:7" ht="22.5" x14ac:dyDescent="0.25">
      <c r="B42" s="46"/>
      <c r="C42" s="46"/>
      <c r="D42" s="46"/>
      <c r="E42" s="46"/>
      <c r="F42" s="27"/>
      <c r="G42" s="31" t="s">
        <v>486</v>
      </c>
    </row>
    <row r="43" spans="2:7" x14ac:dyDescent="0.25">
      <c r="B43" s="46"/>
      <c r="C43" s="46"/>
      <c r="D43" s="46"/>
      <c r="E43" s="46"/>
      <c r="F43" s="25">
        <v>233</v>
      </c>
      <c r="G43" s="28" t="s">
        <v>397</v>
      </c>
    </row>
    <row r="44" spans="2:7" x14ac:dyDescent="0.25">
      <c r="B44" s="46"/>
      <c r="C44" s="46"/>
      <c r="D44" s="46"/>
      <c r="E44" s="46"/>
      <c r="F44" s="27"/>
      <c r="G44" s="32" t="s">
        <v>398</v>
      </c>
    </row>
    <row r="45" spans="2:7" x14ac:dyDescent="0.25">
      <c r="B45" s="46"/>
      <c r="C45" s="46"/>
      <c r="D45" s="46"/>
      <c r="E45" s="46"/>
      <c r="F45" s="25">
        <v>234</v>
      </c>
      <c r="G45" s="28" t="s">
        <v>478</v>
      </c>
    </row>
    <row r="46" spans="2:7" x14ac:dyDescent="0.25">
      <c r="B46" s="46"/>
      <c r="C46" s="46"/>
      <c r="D46" s="46"/>
      <c r="E46" s="46"/>
      <c r="F46" s="27"/>
      <c r="G46" s="32" t="s">
        <v>479</v>
      </c>
    </row>
    <row r="47" spans="2:7" x14ac:dyDescent="0.25">
      <c r="B47" s="46"/>
      <c r="C47" s="43" t="s">
        <v>399</v>
      </c>
      <c r="D47" s="44"/>
      <c r="E47" s="45"/>
      <c r="F47" s="45"/>
      <c r="G47" s="45"/>
    </row>
    <row r="48" spans="2:7" x14ac:dyDescent="0.25">
      <c r="B48" s="46"/>
      <c r="C48" s="46"/>
      <c r="D48" s="47">
        <v>3</v>
      </c>
      <c r="E48" s="48" t="s">
        <v>322</v>
      </c>
      <c r="F48" s="48"/>
      <c r="G48" s="48"/>
    </row>
    <row r="49" spans="2:7" x14ac:dyDescent="0.25">
      <c r="B49" s="28"/>
      <c r="C49" s="46"/>
      <c r="D49" s="27"/>
      <c r="E49" s="30">
        <v>31</v>
      </c>
      <c r="F49" s="30" t="s">
        <v>400</v>
      </c>
      <c r="G49" s="52"/>
    </row>
    <row r="50" spans="2:7" x14ac:dyDescent="0.25">
      <c r="B50" s="46"/>
      <c r="C50" s="46"/>
      <c r="D50" s="27"/>
      <c r="E50" s="28"/>
      <c r="F50" s="28">
        <v>311</v>
      </c>
      <c r="G50" s="28" t="s">
        <v>401</v>
      </c>
    </row>
    <row r="51" spans="2:7" x14ac:dyDescent="0.25">
      <c r="B51" s="46"/>
      <c r="C51" s="46"/>
      <c r="D51" s="46"/>
      <c r="E51" s="46"/>
      <c r="F51" s="27"/>
      <c r="G51" s="31" t="s">
        <v>402</v>
      </c>
    </row>
    <row r="52" spans="2:7" x14ac:dyDescent="0.25">
      <c r="B52" s="46"/>
      <c r="C52" s="46"/>
      <c r="D52" s="27"/>
      <c r="E52" s="28"/>
      <c r="F52" s="28">
        <v>312</v>
      </c>
      <c r="G52" s="28" t="s">
        <v>403</v>
      </c>
    </row>
    <row r="53" spans="2:7" x14ac:dyDescent="0.25">
      <c r="B53" s="46"/>
      <c r="C53" s="46"/>
      <c r="D53" s="46"/>
      <c r="E53" s="46"/>
      <c r="F53" s="27"/>
      <c r="G53" s="31" t="s">
        <v>404</v>
      </c>
    </row>
    <row r="54" spans="2:7" x14ac:dyDescent="0.25">
      <c r="B54" s="46"/>
      <c r="C54" s="46"/>
      <c r="D54" s="27"/>
      <c r="E54" s="28"/>
      <c r="F54" s="28">
        <v>313</v>
      </c>
      <c r="G54" s="28" t="s">
        <v>405</v>
      </c>
    </row>
    <row r="55" spans="2:7" ht="22.5" x14ac:dyDescent="0.25">
      <c r="B55" s="46"/>
      <c r="C55" s="46"/>
      <c r="D55" s="46"/>
      <c r="E55" s="46"/>
      <c r="F55" s="27"/>
      <c r="G55" s="31" t="s">
        <v>406</v>
      </c>
    </row>
    <row r="56" spans="2:7" x14ac:dyDescent="0.25">
      <c r="B56" s="46"/>
      <c r="C56" s="46"/>
      <c r="D56" s="27"/>
      <c r="E56" s="30">
        <v>32</v>
      </c>
      <c r="F56" s="30" t="s">
        <v>407</v>
      </c>
      <c r="G56" s="52"/>
    </row>
    <row r="57" spans="2:7" x14ac:dyDescent="0.25">
      <c r="B57" s="46"/>
      <c r="C57" s="46"/>
      <c r="D57" s="27"/>
      <c r="E57" s="28"/>
      <c r="F57" s="28">
        <v>321</v>
      </c>
      <c r="G57" s="28" t="s">
        <v>461</v>
      </c>
    </row>
    <row r="58" spans="2:7" x14ac:dyDescent="0.25">
      <c r="B58" s="46"/>
      <c r="C58" s="46"/>
      <c r="D58" s="46"/>
      <c r="E58" s="46"/>
      <c r="F58" s="27"/>
      <c r="G58" s="31" t="s">
        <v>480</v>
      </c>
    </row>
    <row r="59" spans="2:7" x14ac:dyDescent="0.25">
      <c r="B59" s="46"/>
      <c r="C59" s="46"/>
      <c r="D59" s="27"/>
      <c r="E59" s="28"/>
      <c r="F59" s="28">
        <v>322</v>
      </c>
      <c r="G59" s="28" t="s">
        <v>408</v>
      </c>
    </row>
    <row r="60" spans="2:7" x14ac:dyDescent="0.25">
      <c r="B60" s="46"/>
      <c r="C60" s="46"/>
      <c r="D60" s="46"/>
      <c r="E60" s="46"/>
      <c r="F60" s="27"/>
      <c r="G60" s="31" t="s">
        <v>481</v>
      </c>
    </row>
    <row r="61" spans="2:7" x14ac:dyDescent="0.25">
      <c r="B61" s="46"/>
      <c r="C61" s="46"/>
      <c r="D61" s="27"/>
      <c r="E61" s="28"/>
      <c r="F61" s="28">
        <v>323</v>
      </c>
      <c r="G61" s="28" t="s">
        <v>306</v>
      </c>
    </row>
    <row r="62" spans="2:7" x14ac:dyDescent="0.25">
      <c r="B62" s="46"/>
      <c r="C62" s="46"/>
      <c r="D62" s="46"/>
      <c r="E62" s="46"/>
      <c r="F62" s="27"/>
      <c r="G62" s="31" t="s">
        <v>409</v>
      </c>
    </row>
    <row r="63" spans="2:7" x14ac:dyDescent="0.25">
      <c r="B63" s="46"/>
      <c r="C63" s="46"/>
      <c r="D63" s="27"/>
      <c r="E63" s="28"/>
      <c r="F63" s="28">
        <v>324</v>
      </c>
      <c r="G63" s="28" t="s">
        <v>410</v>
      </c>
    </row>
    <row r="64" spans="2:7" x14ac:dyDescent="0.25">
      <c r="B64" s="46"/>
      <c r="C64" s="46"/>
      <c r="D64" s="46"/>
      <c r="E64" s="46"/>
      <c r="F64" s="27"/>
      <c r="G64" s="31" t="s">
        <v>411</v>
      </c>
    </row>
    <row r="65" spans="2:7" x14ac:dyDescent="0.25">
      <c r="B65" s="46"/>
      <c r="C65" s="46"/>
      <c r="D65" s="27"/>
      <c r="E65" s="30">
        <v>33</v>
      </c>
      <c r="F65" s="30" t="s">
        <v>412</v>
      </c>
      <c r="G65" s="52"/>
    </row>
    <row r="66" spans="2:7" x14ac:dyDescent="0.25">
      <c r="B66" s="46"/>
      <c r="C66" s="46"/>
      <c r="D66" s="27"/>
      <c r="E66" s="28"/>
      <c r="F66" s="28">
        <v>331</v>
      </c>
      <c r="G66" s="28" t="s">
        <v>413</v>
      </c>
    </row>
    <row r="67" spans="2:7" x14ac:dyDescent="0.25">
      <c r="B67" s="46"/>
      <c r="C67" s="46"/>
      <c r="D67" s="46"/>
      <c r="E67" s="46"/>
      <c r="F67" s="27"/>
      <c r="G67" s="31" t="s">
        <v>414</v>
      </c>
    </row>
    <row r="68" spans="2:7" x14ac:dyDescent="0.25">
      <c r="B68" s="46"/>
      <c r="C68" s="46"/>
      <c r="D68" s="27"/>
      <c r="E68" s="28"/>
      <c r="F68" s="28">
        <v>332</v>
      </c>
      <c r="G68" s="28" t="s">
        <v>415</v>
      </c>
    </row>
    <row r="69" spans="2:7" x14ac:dyDescent="0.25">
      <c r="B69" s="46"/>
      <c r="C69" s="46"/>
      <c r="D69" s="46"/>
      <c r="E69" s="46"/>
      <c r="F69" s="27"/>
      <c r="G69" s="31" t="s">
        <v>416</v>
      </c>
    </row>
    <row r="70" spans="2:7" x14ac:dyDescent="0.25">
      <c r="B70" s="46"/>
      <c r="C70" s="46"/>
      <c r="D70" s="27"/>
      <c r="E70" s="28"/>
      <c r="F70" s="28">
        <v>333</v>
      </c>
      <c r="G70" s="28" t="s">
        <v>417</v>
      </c>
    </row>
    <row r="71" spans="2:7" x14ac:dyDescent="0.25">
      <c r="B71" s="46"/>
      <c r="C71" s="46"/>
      <c r="D71" s="46"/>
      <c r="E71" s="46"/>
      <c r="F71" s="27"/>
      <c r="G71" s="31" t="s">
        <v>418</v>
      </c>
    </row>
    <row r="72" spans="2:7" x14ac:dyDescent="0.25">
      <c r="B72" s="46"/>
      <c r="C72" s="46"/>
      <c r="D72" s="27"/>
      <c r="E72" s="30">
        <v>34</v>
      </c>
      <c r="F72" s="30" t="s">
        <v>419</v>
      </c>
      <c r="G72" s="52"/>
    </row>
    <row r="73" spans="2:7" x14ac:dyDescent="0.25">
      <c r="B73" s="46"/>
      <c r="C73" s="46"/>
      <c r="D73" s="27"/>
      <c r="E73" s="28"/>
      <c r="F73" s="28">
        <v>341</v>
      </c>
      <c r="G73" s="28" t="s">
        <v>420</v>
      </c>
    </row>
    <row r="74" spans="2:7" x14ac:dyDescent="0.25">
      <c r="B74" s="46"/>
      <c r="C74" s="46"/>
      <c r="D74" s="46"/>
      <c r="E74" s="46"/>
      <c r="F74" s="27"/>
      <c r="G74" s="31" t="s">
        <v>421</v>
      </c>
    </row>
    <row r="75" spans="2:7" x14ac:dyDescent="0.25">
      <c r="B75" s="46"/>
      <c r="C75" s="46"/>
      <c r="D75" s="27"/>
      <c r="E75" s="28"/>
      <c r="F75" s="28">
        <v>342</v>
      </c>
      <c r="G75" s="28" t="s">
        <v>422</v>
      </c>
    </row>
    <row r="76" spans="2:7" x14ac:dyDescent="0.25">
      <c r="B76" s="46"/>
      <c r="C76" s="46"/>
      <c r="D76" s="46"/>
      <c r="E76" s="46"/>
      <c r="F76" s="27"/>
      <c r="G76" s="31" t="s">
        <v>487</v>
      </c>
    </row>
    <row r="77" spans="2:7" x14ac:dyDescent="0.25">
      <c r="B77" s="46"/>
      <c r="C77" s="46"/>
      <c r="D77" s="27"/>
      <c r="E77" s="28"/>
      <c r="F77" s="28">
        <v>343</v>
      </c>
      <c r="G77" s="28" t="s">
        <v>423</v>
      </c>
    </row>
    <row r="78" spans="2:7" ht="22.5" x14ac:dyDescent="0.25">
      <c r="B78" s="46"/>
      <c r="C78" s="46"/>
      <c r="D78" s="46"/>
      <c r="E78" s="46"/>
      <c r="F78" s="27"/>
      <c r="G78" s="31" t="s">
        <v>488</v>
      </c>
    </row>
    <row r="79" spans="2:7" x14ac:dyDescent="0.25">
      <c r="B79" s="46"/>
      <c r="C79" s="46"/>
      <c r="D79" s="27"/>
      <c r="E79" s="30">
        <v>35</v>
      </c>
      <c r="F79" s="30" t="s">
        <v>424</v>
      </c>
      <c r="G79" s="52"/>
    </row>
    <row r="80" spans="2:7" x14ac:dyDescent="0.25">
      <c r="B80" s="46"/>
      <c r="C80" s="46"/>
      <c r="D80" s="27"/>
      <c r="E80" s="28"/>
      <c r="F80" s="28">
        <v>351</v>
      </c>
      <c r="G80" s="28" t="s">
        <v>425</v>
      </c>
    </row>
    <row r="81" spans="2:7" ht="33.75" x14ac:dyDescent="0.25">
      <c r="B81" s="46"/>
      <c r="C81" s="46"/>
      <c r="D81" s="46"/>
      <c r="E81" s="46"/>
      <c r="F81" s="27"/>
      <c r="G81" s="31" t="s">
        <v>489</v>
      </c>
    </row>
    <row r="82" spans="2:7" x14ac:dyDescent="0.25">
      <c r="B82" s="46"/>
      <c r="C82" s="46"/>
      <c r="D82" s="27"/>
      <c r="E82" s="28"/>
      <c r="F82" s="28">
        <v>352</v>
      </c>
      <c r="G82" s="28" t="s">
        <v>426</v>
      </c>
    </row>
    <row r="83" spans="2:7" x14ac:dyDescent="0.25">
      <c r="B83" s="46"/>
      <c r="C83" s="46"/>
      <c r="D83" s="46"/>
      <c r="E83" s="46"/>
      <c r="F83" s="27"/>
      <c r="G83" s="31" t="s">
        <v>427</v>
      </c>
    </row>
    <row r="84" spans="2:7" x14ac:dyDescent="0.25">
      <c r="B84" s="46"/>
      <c r="C84" s="46"/>
      <c r="D84" s="27"/>
      <c r="E84" s="28"/>
      <c r="F84" s="28">
        <v>353</v>
      </c>
      <c r="G84" s="28" t="s">
        <v>428</v>
      </c>
    </row>
    <row r="85" spans="2:7" x14ac:dyDescent="0.25">
      <c r="B85" s="46"/>
      <c r="C85" s="46"/>
      <c r="D85" s="46"/>
      <c r="E85" s="46"/>
      <c r="F85" s="27"/>
      <c r="G85" s="32" t="s">
        <v>429</v>
      </c>
    </row>
    <row r="86" spans="2:7" x14ac:dyDescent="0.25">
      <c r="B86" s="46"/>
      <c r="C86" s="46"/>
      <c r="D86" s="27"/>
      <c r="E86" s="28"/>
      <c r="F86" s="28">
        <v>354</v>
      </c>
      <c r="G86" s="28" t="s">
        <v>462</v>
      </c>
    </row>
    <row r="87" spans="2:7" ht="33.75" x14ac:dyDescent="0.25">
      <c r="B87" s="46"/>
      <c r="C87" s="46"/>
      <c r="D87" s="46"/>
      <c r="E87" s="46"/>
      <c r="F87" s="27"/>
      <c r="G87" s="31" t="s">
        <v>490</v>
      </c>
    </row>
    <row r="88" spans="2:7" x14ac:dyDescent="0.25">
      <c r="B88" s="46"/>
      <c r="C88" s="46"/>
      <c r="D88" s="27"/>
      <c r="E88" s="30">
        <v>36</v>
      </c>
      <c r="F88" s="30" t="s">
        <v>430</v>
      </c>
      <c r="G88" s="52"/>
    </row>
    <row r="89" spans="2:7" x14ac:dyDescent="0.25">
      <c r="B89" s="46"/>
      <c r="C89" s="46"/>
      <c r="D89" s="27"/>
      <c r="E89" s="28"/>
      <c r="F89" s="28">
        <v>361</v>
      </c>
      <c r="G89" s="28" t="s">
        <v>431</v>
      </c>
    </row>
    <row r="90" spans="2:7" ht="22.5" x14ac:dyDescent="0.25">
      <c r="B90" s="46"/>
      <c r="C90" s="46"/>
      <c r="D90" s="46"/>
      <c r="E90" s="46"/>
      <c r="F90" s="27"/>
      <c r="G90" s="31" t="s">
        <v>432</v>
      </c>
    </row>
    <row r="91" spans="2:7" x14ac:dyDescent="0.25">
      <c r="B91" s="46"/>
      <c r="C91" s="46"/>
      <c r="D91" s="27"/>
      <c r="E91" s="28"/>
      <c r="F91" s="28">
        <v>362</v>
      </c>
      <c r="G91" s="28" t="s">
        <v>433</v>
      </c>
    </row>
    <row r="92" spans="2:7" ht="22.5" x14ac:dyDescent="0.25">
      <c r="B92" s="46"/>
      <c r="C92" s="46"/>
      <c r="D92" s="46"/>
      <c r="E92" s="46"/>
      <c r="F92" s="27"/>
      <c r="G92" s="31" t="s">
        <v>482</v>
      </c>
    </row>
    <row r="93" spans="2:7" x14ac:dyDescent="0.25">
      <c r="B93" s="46"/>
      <c r="C93" s="46"/>
      <c r="D93" s="27"/>
      <c r="E93" s="28"/>
      <c r="F93" s="28">
        <v>363</v>
      </c>
      <c r="G93" s="28" t="s">
        <v>434</v>
      </c>
    </row>
    <row r="94" spans="2:7" ht="22.5" x14ac:dyDescent="0.25">
      <c r="B94" s="46"/>
      <c r="C94" s="46"/>
      <c r="D94" s="46"/>
      <c r="E94" s="46"/>
      <c r="F94" s="27"/>
      <c r="G94" s="31" t="s">
        <v>491</v>
      </c>
    </row>
    <row r="95" spans="2:7" x14ac:dyDescent="0.25">
      <c r="B95" s="180" t="s">
        <v>435</v>
      </c>
      <c r="C95" s="180"/>
      <c r="D95" s="180"/>
      <c r="E95" s="180"/>
      <c r="F95" s="180"/>
      <c r="G95" s="180"/>
    </row>
    <row r="96" spans="2:7" x14ac:dyDescent="0.25">
      <c r="B96" s="46"/>
      <c r="C96" s="46"/>
      <c r="D96" s="47">
        <v>4</v>
      </c>
      <c r="E96" s="48" t="s">
        <v>323</v>
      </c>
      <c r="F96" s="48"/>
      <c r="G96" s="48"/>
    </row>
    <row r="97" spans="2:7" x14ac:dyDescent="0.25">
      <c r="B97" s="46"/>
      <c r="C97" s="46"/>
      <c r="D97" s="27"/>
      <c r="E97" s="30">
        <v>41</v>
      </c>
      <c r="F97" s="30" t="s">
        <v>436</v>
      </c>
      <c r="G97" s="46"/>
    </row>
    <row r="98" spans="2:7" x14ac:dyDescent="0.25">
      <c r="B98" s="46"/>
      <c r="C98" s="46"/>
      <c r="D98" s="27"/>
      <c r="E98" s="46"/>
      <c r="F98" s="28">
        <v>411</v>
      </c>
      <c r="G98" s="28" t="s">
        <v>437</v>
      </c>
    </row>
    <row r="99" spans="2:7" x14ac:dyDescent="0.25">
      <c r="B99" s="46"/>
      <c r="C99" s="46"/>
      <c r="D99" s="46"/>
      <c r="E99" s="46"/>
      <c r="F99" s="27"/>
      <c r="G99" s="32" t="s">
        <v>438</v>
      </c>
    </row>
    <row r="100" spans="2:7" x14ac:dyDescent="0.25">
      <c r="B100" s="46"/>
      <c r="C100" s="46"/>
      <c r="D100" s="27"/>
      <c r="E100" s="46"/>
      <c r="F100" s="28">
        <v>412</v>
      </c>
      <c r="G100" s="28" t="s">
        <v>439</v>
      </c>
    </row>
    <row r="101" spans="2:7" x14ac:dyDescent="0.25">
      <c r="B101" s="46"/>
      <c r="C101" s="46"/>
      <c r="D101" s="46"/>
      <c r="E101" s="46"/>
      <c r="F101" s="27"/>
      <c r="G101" s="32" t="s">
        <v>440</v>
      </c>
    </row>
    <row r="102" spans="2:7" x14ac:dyDescent="0.25">
      <c r="B102" s="46"/>
      <c r="C102" s="46"/>
      <c r="D102" s="27"/>
      <c r="E102" s="46"/>
      <c r="F102" s="28">
        <v>413</v>
      </c>
      <c r="G102" s="28" t="s">
        <v>441</v>
      </c>
    </row>
    <row r="103" spans="2:7" x14ac:dyDescent="0.25">
      <c r="B103" s="46"/>
      <c r="C103" s="46"/>
      <c r="D103" s="46"/>
      <c r="E103" s="46"/>
      <c r="F103" s="27"/>
      <c r="G103" s="31" t="s">
        <v>492</v>
      </c>
    </row>
    <row r="104" spans="2:7" x14ac:dyDescent="0.25">
      <c r="B104" s="27"/>
      <c r="C104" s="30"/>
      <c r="D104" s="27"/>
      <c r="E104" s="30">
        <v>42</v>
      </c>
      <c r="F104" s="30" t="s">
        <v>443</v>
      </c>
      <c r="G104" s="52"/>
    </row>
    <row r="105" spans="2:7" x14ac:dyDescent="0.25">
      <c r="B105" s="27"/>
      <c r="C105" s="30"/>
      <c r="D105" s="27"/>
      <c r="E105" s="46"/>
      <c r="F105" s="28">
        <v>421</v>
      </c>
      <c r="G105" s="28" t="s">
        <v>444</v>
      </c>
    </row>
    <row r="106" spans="2:7" x14ac:dyDescent="0.25">
      <c r="B106" s="46"/>
      <c r="C106" s="46"/>
      <c r="D106" s="46"/>
      <c r="E106" s="46"/>
      <c r="F106" s="27"/>
      <c r="G106" s="32" t="s">
        <v>445</v>
      </c>
    </row>
    <row r="107" spans="2:7" x14ac:dyDescent="0.25">
      <c r="B107" s="27"/>
      <c r="C107" s="30"/>
      <c r="D107" s="27"/>
      <c r="E107" s="46"/>
      <c r="F107" s="28">
        <v>422</v>
      </c>
      <c r="G107" s="28" t="s">
        <v>446</v>
      </c>
    </row>
    <row r="108" spans="2:7" x14ac:dyDescent="0.25">
      <c r="B108" s="46"/>
      <c r="C108" s="46"/>
      <c r="D108" s="46"/>
      <c r="E108" s="46"/>
      <c r="F108" s="27"/>
      <c r="G108" s="32" t="s">
        <v>447</v>
      </c>
    </row>
    <row r="109" spans="2:7" x14ac:dyDescent="0.25">
      <c r="B109" s="27"/>
      <c r="C109" s="30"/>
      <c r="D109" s="27"/>
      <c r="E109" s="30">
        <v>43</v>
      </c>
      <c r="F109" s="30" t="s">
        <v>448</v>
      </c>
      <c r="G109" s="28"/>
    </row>
    <row r="110" spans="2:7" x14ac:dyDescent="0.25">
      <c r="B110" s="27"/>
      <c r="C110" s="30"/>
      <c r="D110" s="27"/>
      <c r="E110" s="46"/>
      <c r="F110" s="28">
        <v>431</v>
      </c>
      <c r="G110" s="28" t="s">
        <v>449</v>
      </c>
    </row>
    <row r="111" spans="2:7" x14ac:dyDescent="0.25">
      <c r="B111" s="46"/>
      <c r="C111" s="46"/>
      <c r="D111" s="46"/>
      <c r="E111" s="46"/>
      <c r="F111" s="27"/>
      <c r="G111" s="32" t="s">
        <v>450</v>
      </c>
    </row>
    <row r="112" spans="2:7" x14ac:dyDescent="0.25">
      <c r="B112" s="32"/>
      <c r="C112" s="46"/>
      <c r="D112" s="46"/>
      <c r="E112" s="46"/>
      <c r="F112" s="28">
        <v>432</v>
      </c>
      <c r="G112" s="28" t="s">
        <v>451</v>
      </c>
    </row>
    <row r="113" spans="2:10" ht="22.5" x14ac:dyDescent="0.25">
      <c r="B113" s="46"/>
      <c r="C113" s="46"/>
      <c r="D113" s="46"/>
      <c r="E113" s="46"/>
      <c r="F113" s="27"/>
      <c r="G113" s="31" t="s">
        <v>493</v>
      </c>
    </row>
    <row r="114" spans="2:10" x14ac:dyDescent="0.25">
      <c r="B114" s="32"/>
      <c r="C114" s="46"/>
      <c r="D114" s="46"/>
      <c r="E114" s="30">
        <v>44</v>
      </c>
      <c r="F114" s="30" t="s">
        <v>452</v>
      </c>
      <c r="G114" s="52"/>
    </row>
    <row r="115" spans="2:10" x14ac:dyDescent="0.25">
      <c r="B115" s="32"/>
      <c r="C115" s="46"/>
      <c r="D115" s="46"/>
      <c r="E115" s="46"/>
      <c r="F115" s="28">
        <v>441</v>
      </c>
      <c r="G115" s="28" t="s">
        <v>453</v>
      </c>
    </row>
    <row r="116" spans="2:10" x14ac:dyDescent="0.25">
      <c r="B116" s="46"/>
      <c r="C116" s="46"/>
      <c r="D116" s="46"/>
      <c r="E116" s="46"/>
      <c r="F116" s="27"/>
      <c r="G116" s="32" t="s">
        <v>454</v>
      </c>
    </row>
    <row r="117" spans="2:10" x14ac:dyDescent="0.25">
      <c r="B117" s="32"/>
      <c r="C117" s="46"/>
      <c r="D117" s="46"/>
      <c r="E117" s="46"/>
      <c r="F117" s="28">
        <v>442</v>
      </c>
      <c r="G117" s="28" t="s">
        <v>455</v>
      </c>
    </row>
    <row r="118" spans="2:10" x14ac:dyDescent="0.25">
      <c r="B118" s="46"/>
      <c r="C118" s="46"/>
      <c r="D118" s="46"/>
      <c r="E118" s="46"/>
      <c r="F118" s="27"/>
      <c r="G118" s="32" t="s">
        <v>456</v>
      </c>
    </row>
    <row r="119" spans="2:10" x14ac:dyDescent="0.25">
      <c r="B119" s="32"/>
      <c r="C119" s="46"/>
      <c r="D119" s="46"/>
      <c r="E119" s="46"/>
      <c r="F119" s="28">
        <v>443</v>
      </c>
      <c r="G119" s="28" t="s">
        <v>457</v>
      </c>
    </row>
    <row r="120" spans="2:10" ht="23.25" thickBot="1" x14ac:dyDescent="0.3">
      <c r="B120" s="53"/>
      <c r="C120" s="53"/>
      <c r="D120" s="53"/>
      <c r="E120" s="53"/>
      <c r="F120" s="33"/>
      <c r="G120" s="34" t="s">
        <v>494</v>
      </c>
    </row>
    <row r="121" spans="2:10" x14ac:dyDescent="0.25">
      <c r="B121" s="35"/>
      <c r="D121" s="37"/>
    </row>
    <row r="122" spans="2:10" x14ac:dyDescent="0.25">
      <c r="B122" s="35"/>
      <c r="D122" s="37"/>
    </row>
    <row r="123" spans="2:10" x14ac:dyDescent="0.25">
      <c r="B123" s="35"/>
      <c r="D123" s="37"/>
    </row>
    <row r="124" spans="2:10" x14ac:dyDescent="0.25">
      <c r="B124" s="35"/>
      <c r="D124" s="37"/>
    </row>
    <row r="125" spans="2:10" x14ac:dyDescent="0.25">
      <c r="B125" s="35"/>
      <c r="D125" s="37"/>
    </row>
    <row r="126" spans="2:10" x14ac:dyDescent="0.25">
      <c r="B126" s="35"/>
      <c r="D126" s="37"/>
    </row>
    <row r="127" spans="2:10" s="37" customFormat="1" x14ac:dyDescent="0.25">
      <c r="B127" s="35"/>
      <c r="H127" s="39"/>
      <c r="I127" s="39"/>
      <c r="J127" s="39"/>
    </row>
    <row r="128" spans="2:10" s="37" customFormat="1" x14ac:dyDescent="0.25">
      <c r="B128" s="35"/>
      <c r="H128" s="39"/>
      <c r="I128" s="39"/>
      <c r="J128" s="39"/>
    </row>
    <row r="129" spans="2:10" s="37" customFormat="1" x14ac:dyDescent="0.25">
      <c r="B129" s="35"/>
      <c r="H129" s="39"/>
      <c r="I129" s="39"/>
      <c r="J129" s="39"/>
    </row>
    <row r="130" spans="2:10" s="37" customFormat="1" x14ac:dyDescent="0.25">
      <c r="B130" s="35"/>
      <c r="H130" s="39"/>
      <c r="I130" s="39"/>
      <c r="J130" s="39"/>
    </row>
    <row r="131" spans="2:10" s="37" customFormat="1" x14ac:dyDescent="0.25">
      <c r="B131" s="35"/>
      <c r="H131" s="39"/>
      <c r="I131" s="39"/>
      <c r="J131" s="39"/>
    </row>
    <row r="132" spans="2:10" s="37" customFormat="1" x14ac:dyDescent="0.25">
      <c r="B132" s="35"/>
      <c r="H132" s="39"/>
      <c r="I132" s="39"/>
      <c r="J132" s="39"/>
    </row>
    <row r="133" spans="2:10" s="37" customFormat="1" x14ac:dyDescent="0.25">
      <c r="B133" s="35"/>
      <c r="H133" s="39"/>
      <c r="I133" s="39"/>
      <c r="J133" s="39"/>
    </row>
    <row r="134" spans="2:10" s="37" customFormat="1" x14ac:dyDescent="0.25">
      <c r="B134" s="35"/>
      <c r="H134" s="39"/>
      <c r="I134" s="39"/>
      <c r="J134" s="39"/>
    </row>
    <row r="135" spans="2:10" s="37" customFormat="1" x14ac:dyDescent="0.25">
      <c r="B135" s="35"/>
      <c r="H135" s="39"/>
      <c r="I135" s="39"/>
      <c r="J135" s="39"/>
    </row>
    <row r="136" spans="2:10" s="37" customFormat="1" x14ac:dyDescent="0.25">
      <c r="B136" s="35"/>
      <c r="H136" s="39"/>
      <c r="I136" s="39"/>
      <c r="J136" s="39"/>
    </row>
    <row r="137" spans="2:10" s="37" customFormat="1" x14ac:dyDescent="0.25">
      <c r="B137" s="35"/>
      <c r="H137" s="39"/>
      <c r="I137" s="39"/>
      <c r="J137" s="39"/>
    </row>
    <row r="138" spans="2:10" s="37" customFormat="1" x14ac:dyDescent="0.25">
      <c r="B138" s="35"/>
      <c r="H138" s="39"/>
      <c r="I138" s="39"/>
      <c r="J138" s="39"/>
    </row>
    <row r="139" spans="2:10" s="37" customFormat="1" x14ac:dyDescent="0.25">
      <c r="B139" s="35"/>
      <c r="H139" s="39"/>
      <c r="I139" s="39"/>
      <c r="J139" s="39"/>
    </row>
    <row r="140" spans="2:10" s="37" customFormat="1" x14ac:dyDescent="0.25">
      <c r="B140" s="35"/>
      <c r="H140" s="39"/>
      <c r="I140" s="39"/>
      <c r="J140" s="39"/>
    </row>
    <row r="141" spans="2:10" s="37" customFormat="1" x14ac:dyDescent="0.25">
      <c r="B141" s="35"/>
      <c r="H141" s="39"/>
      <c r="I141" s="39"/>
      <c r="J141" s="39"/>
    </row>
    <row r="142" spans="2:10" s="37" customFormat="1" x14ac:dyDescent="0.25">
      <c r="B142" s="35"/>
      <c r="H142" s="39"/>
      <c r="I142" s="39"/>
      <c r="J142" s="39"/>
    </row>
    <row r="143" spans="2:10" s="37" customFormat="1" x14ac:dyDescent="0.25">
      <c r="B143" s="35"/>
      <c r="H143" s="39"/>
      <c r="I143" s="39"/>
      <c r="J143" s="39"/>
    </row>
    <row r="144" spans="2:10" s="37" customFormat="1" x14ac:dyDescent="0.25">
      <c r="B144" s="35"/>
      <c r="H144" s="39"/>
      <c r="I144" s="39"/>
      <c r="J144" s="39"/>
    </row>
    <row r="145" spans="2:10" s="37" customFormat="1" x14ac:dyDescent="0.25">
      <c r="B145" s="35"/>
      <c r="H145" s="39"/>
      <c r="I145" s="39"/>
      <c r="J145" s="39"/>
    </row>
    <row r="146" spans="2:10" s="37" customFormat="1" x14ac:dyDescent="0.25">
      <c r="B146" s="35"/>
      <c r="H146" s="39"/>
      <c r="I146" s="39"/>
      <c r="J146" s="39"/>
    </row>
    <row r="147" spans="2:10" s="37" customFormat="1" x14ac:dyDescent="0.25">
      <c r="B147" s="35"/>
      <c r="H147" s="39"/>
      <c r="I147" s="39"/>
      <c r="J147" s="39"/>
    </row>
    <row r="148" spans="2:10" s="37" customFormat="1" x14ac:dyDescent="0.25">
      <c r="B148" s="35"/>
      <c r="H148" s="39"/>
      <c r="I148" s="39"/>
      <c r="J148" s="39"/>
    </row>
    <row r="149" spans="2:10" s="37" customFormat="1" x14ac:dyDescent="0.25">
      <c r="B149" s="35"/>
      <c r="H149" s="39"/>
      <c r="I149" s="39"/>
      <c r="J149" s="39"/>
    </row>
    <row r="150" spans="2:10" s="37" customFormat="1" x14ac:dyDescent="0.25">
      <c r="B150" s="35"/>
      <c r="H150" s="39"/>
      <c r="I150" s="39"/>
      <c r="J150" s="39"/>
    </row>
    <row r="151" spans="2:10" s="37" customFormat="1" x14ac:dyDescent="0.25">
      <c r="B151" s="35"/>
      <c r="H151" s="39"/>
      <c r="I151" s="39"/>
      <c r="J151" s="39"/>
    </row>
    <row r="152" spans="2:10" s="37" customFormat="1" x14ac:dyDescent="0.25">
      <c r="B152" s="35"/>
      <c r="H152" s="39"/>
      <c r="I152" s="39"/>
      <c r="J152" s="39"/>
    </row>
    <row r="153" spans="2:10" s="37" customFormat="1" x14ac:dyDescent="0.25">
      <c r="B153" s="35"/>
      <c r="H153" s="39"/>
      <c r="I153" s="39"/>
      <c r="J153" s="39"/>
    </row>
    <row r="154" spans="2:10" s="37" customFormat="1" x14ac:dyDescent="0.25">
      <c r="B154" s="35"/>
      <c r="H154" s="39"/>
      <c r="I154" s="39"/>
      <c r="J154" s="39"/>
    </row>
    <row r="155" spans="2:10" s="37" customFormat="1" x14ac:dyDescent="0.25">
      <c r="B155" s="35"/>
      <c r="H155" s="39"/>
      <c r="I155" s="39"/>
      <c r="J155" s="39"/>
    </row>
    <row r="156" spans="2:10" s="37" customFormat="1" x14ac:dyDescent="0.25">
      <c r="B156" s="35"/>
      <c r="H156" s="39"/>
      <c r="I156" s="39"/>
      <c r="J156" s="39"/>
    </row>
    <row r="157" spans="2:10" s="37" customFormat="1" x14ac:dyDescent="0.25">
      <c r="B157" s="35"/>
      <c r="H157" s="39"/>
      <c r="I157" s="39"/>
      <c r="J157" s="39"/>
    </row>
    <row r="158" spans="2:10" s="37" customFormat="1" x14ac:dyDescent="0.25">
      <c r="B158" s="35"/>
      <c r="H158" s="39"/>
      <c r="I158" s="39"/>
      <c r="J158" s="39"/>
    </row>
    <row r="159" spans="2:10" s="37" customFormat="1" x14ac:dyDescent="0.25">
      <c r="B159" s="35"/>
      <c r="H159" s="39"/>
      <c r="I159" s="39"/>
      <c r="J159" s="39"/>
    </row>
    <row r="160" spans="2:10" s="37" customFormat="1" x14ac:dyDescent="0.25">
      <c r="B160" s="35"/>
      <c r="H160" s="39"/>
      <c r="I160" s="39"/>
      <c r="J160" s="39"/>
    </row>
    <row r="161" spans="2:10" s="37" customFormat="1" x14ac:dyDescent="0.25">
      <c r="B161" s="35"/>
      <c r="H161" s="39"/>
      <c r="I161" s="39"/>
      <c r="J161" s="39"/>
    </row>
    <row r="162" spans="2:10" s="37" customFormat="1" x14ac:dyDescent="0.25">
      <c r="B162" s="35"/>
      <c r="H162" s="39"/>
      <c r="I162" s="39"/>
      <c r="J162" s="39"/>
    </row>
    <row r="163" spans="2:10" s="37" customFormat="1" x14ac:dyDescent="0.25">
      <c r="B163" s="35"/>
      <c r="H163" s="39"/>
      <c r="I163" s="39"/>
      <c r="J163" s="39"/>
    </row>
    <row r="164" spans="2:10" s="37" customFormat="1" x14ac:dyDescent="0.25">
      <c r="B164" s="35"/>
      <c r="H164" s="39"/>
      <c r="I164" s="39"/>
      <c r="J164" s="39"/>
    </row>
    <row r="165" spans="2:10" s="37" customFormat="1" x14ac:dyDescent="0.25">
      <c r="B165" s="35"/>
      <c r="H165" s="39"/>
      <c r="I165" s="39"/>
      <c r="J165" s="39"/>
    </row>
    <row r="166" spans="2:10" s="37" customFormat="1" x14ac:dyDescent="0.25">
      <c r="B166" s="35"/>
      <c r="H166" s="39"/>
      <c r="I166" s="39"/>
      <c r="J166" s="39"/>
    </row>
    <row r="167" spans="2:10" s="37" customFormat="1" x14ac:dyDescent="0.25">
      <c r="B167" s="35"/>
      <c r="H167" s="39"/>
      <c r="I167" s="39"/>
      <c r="J167" s="39"/>
    </row>
    <row r="168" spans="2:10" s="37" customFormat="1" x14ac:dyDescent="0.25">
      <c r="B168" s="35"/>
      <c r="H168" s="39"/>
      <c r="I168" s="39"/>
      <c r="J168" s="39"/>
    </row>
    <row r="169" spans="2:10" s="37" customFormat="1" x14ac:dyDescent="0.25">
      <c r="B169" s="35"/>
      <c r="H169" s="39"/>
      <c r="I169" s="39"/>
      <c r="J169" s="39"/>
    </row>
    <row r="170" spans="2:10" s="37" customFormat="1" x14ac:dyDescent="0.25">
      <c r="B170" s="35"/>
      <c r="H170" s="39"/>
      <c r="I170" s="39"/>
      <c r="J170" s="39"/>
    </row>
    <row r="171" spans="2:10" s="37" customFormat="1" x14ac:dyDescent="0.25">
      <c r="B171" s="35"/>
      <c r="H171" s="39"/>
      <c r="I171" s="39"/>
      <c r="J171" s="39"/>
    </row>
    <row r="172" spans="2:10" s="37" customFormat="1" x14ac:dyDescent="0.25">
      <c r="B172" s="35"/>
      <c r="H172" s="39"/>
      <c r="I172" s="39"/>
      <c r="J172" s="39"/>
    </row>
    <row r="173" spans="2:10" s="37" customFormat="1" x14ac:dyDescent="0.25">
      <c r="B173" s="35"/>
      <c r="H173" s="39"/>
      <c r="I173" s="39"/>
      <c r="J173" s="39"/>
    </row>
    <row r="174" spans="2:10" s="37" customFormat="1" x14ac:dyDescent="0.25">
      <c r="B174" s="35"/>
      <c r="H174" s="39"/>
      <c r="I174" s="39"/>
      <c r="J174" s="39"/>
    </row>
    <row r="175" spans="2:10" s="37" customFormat="1" x14ac:dyDescent="0.25">
      <c r="B175" s="35"/>
      <c r="H175" s="39"/>
      <c r="I175" s="39"/>
      <c r="J175" s="39"/>
    </row>
    <row r="176" spans="2:10" s="37" customFormat="1" x14ac:dyDescent="0.25">
      <c r="B176" s="35"/>
      <c r="H176" s="39"/>
      <c r="I176" s="39"/>
      <c r="J176" s="39"/>
    </row>
    <row r="177" spans="2:10" s="37" customFormat="1" x14ac:dyDescent="0.25">
      <c r="B177" s="35"/>
      <c r="H177" s="39"/>
      <c r="I177" s="39"/>
      <c r="J177" s="39"/>
    </row>
    <row r="178" spans="2:10" s="37" customFormat="1" x14ac:dyDescent="0.25">
      <c r="B178" s="35"/>
      <c r="H178" s="39"/>
      <c r="I178" s="39"/>
      <c r="J178" s="39"/>
    </row>
    <row r="179" spans="2:10" s="37" customFormat="1" x14ac:dyDescent="0.25">
      <c r="B179" s="35"/>
      <c r="H179" s="39"/>
      <c r="I179" s="39"/>
      <c r="J179" s="39"/>
    </row>
    <row r="180" spans="2:10" s="37" customFormat="1" x14ac:dyDescent="0.25">
      <c r="B180" s="35"/>
      <c r="H180" s="39"/>
      <c r="I180" s="39"/>
      <c r="J180" s="39"/>
    </row>
    <row r="181" spans="2:10" s="37" customFormat="1" x14ac:dyDescent="0.25">
      <c r="B181" s="35"/>
      <c r="H181" s="39"/>
      <c r="I181" s="39"/>
      <c r="J181" s="39"/>
    </row>
    <row r="182" spans="2:10" s="37" customFormat="1" x14ac:dyDescent="0.25">
      <c r="B182" s="35"/>
      <c r="H182" s="39"/>
      <c r="I182" s="39"/>
      <c r="J182" s="39"/>
    </row>
    <row r="183" spans="2:10" s="37" customFormat="1" x14ac:dyDescent="0.25">
      <c r="B183" s="35"/>
      <c r="H183" s="39"/>
      <c r="I183" s="39"/>
      <c r="J183" s="39"/>
    </row>
    <row r="184" spans="2:10" s="37" customFormat="1" x14ac:dyDescent="0.25">
      <c r="B184" s="35"/>
      <c r="H184" s="39"/>
      <c r="I184" s="39"/>
      <c r="J184" s="39"/>
    </row>
    <row r="185" spans="2:10" s="37" customFormat="1" x14ac:dyDescent="0.25">
      <c r="B185" s="35"/>
      <c r="H185" s="39"/>
      <c r="I185" s="39"/>
      <c r="J185" s="39"/>
    </row>
    <row r="186" spans="2:10" s="37" customFormat="1" x14ac:dyDescent="0.25">
      <c r="B186" s="35"/>
      <c r="H186" s="39"/>
      <c r="I186" s="39"/>
      <c r="J186" s="39"/>
    </row>
    <row r="187" spans="2:10" s="37" customFormat="1" x14ac:dyDescent="0.25">
      <c r="B187" s="35"/>
      <c r="H187" s="39"/>
      <c r="I187" s="39"/>
      <c r="J187" s="39"/>
    </row>
    <row r="188" spans="2:10" s="37" customFormat="1" x14ac:dyDescent="0.25">
      <c r="B188" s="35"/>
      <c r="H188" s="39"/>
      <c r="I188" s="39"/>
      <c r="J188" s="39"/>
    </row>
    <row r="189" spans="2:10" s="37" customFormat="1" x14ac:dyDescent="0.25">
      <c r="B189" s="35"/>
      <c r="H189" s="39"/>
      <c r="I189" s="39"/>
      <c r="J189" s="39"/>
    </row>
    <row r="190" spans="2:10" s="37" customFormat="1" x14ac:dyDescent="0.25">
      <c r="B190" s="35"/>
      <c r="H190" s="39"/>
      <c r="I190" s="39"/>
      <c r="J190" s="39"/>
    </row>
    <row r="191" spans="2:10" s="37" customFormat="1" x14ac:dyDescent="0.25">
      <c r="B191" s="35"/>
      <c r="H191" s="39"/>
      <c r="I191" s="39"/>
      <c r="J191" s="39"/>
    </row>
    <row r="192" spans="2:10" s="37" customFormat="1" x14ac:dyDescent="0.25">
      <c r="B192" s="35"/>
      <c r="H192" s="39"/>
      <c r="I192" s="39"/>
      <c r="J192" s="39"/>
    </row>
    <row r="193" spans="2:10" s="37" customFormat="1" x14ac:dyDescent="0.25">
      <c r="B193" s="35"/>
      <c r="H193" s="39"/>
      <c r="I193" s="39"/>
      <c r="J193" s="39"/>
    </row>
    <row r="194" spans="2:10" s="37" customFormat="1" x14ac:dyDescent="0.25">
      <c r="B194" s="35"/>
      <c r="H194" s="39"/>
      <c r="I194" s="39"/>
      <c r="J194" s="39"/>
    </row>
    <row r="195" spans="2:10" s="37" customFormat="1" x14ac:dyDescent="0.25">
      <c r="B195" s="35"/>
      <c r="H195" s="39"/>
      <c r="I195" s="39"/>
      <c r="J195" s="39"/>
    </row>
    <row r="196" spans="2:10" s="37" customFormat="1" x14ac:dyDescent="0.25">
      <c r="B196" s="35"/>
      <c r="H196" s="39"/>
      <c r="I196" s="39"/>
      <c r="J196" s="39"/>
    </row>
    <row r="197" spans="2:10" s="37" customFormat="1" x14ac:dyDescent="0.25">
      <c r="B197" s="35"/>
      <c r="H197" s="39"/>
      <c r="I197" s="39"/>
      <c r="J197" s="39"/>
    </row>
    <row r="198" spans="2:10" x14ac:dyDescent="0.25">
      <c r="B198" s="35"/>
      <c r="D198" s="37"/>
    </row>
    <row r="199" spans="2:10" x14ac:dyDescent="0.25">
      <c r="B199" s="35"/>
      <c r="D199" s="37"/>
    </row>
  </sheetData>
  <mergeCells count="1">
    <mergeCell ref="B95:G95"/>
  </mergeCells>
  <conditionalFormatting sqref="C104:C105 C107 C109:C110">
    <cfRule type="cellIs" dxfId="39" priority="1" stopIfTrue="1" operator="equal">
      <formula>"nc"</formula>
    </cfRule>
  </conditionalFormatting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1" sqref="I21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329"/>
  <sheetViews>
    <sheetView workbookViewId="0">
      <pane xSplit="2" ySplit="2" topLeftCell="C3" activePane="bottomRight" state="frozen"/>
      <selection pane="topRight" activeCell="G1" sqref="G1"/>
      <selection pane="bottomLeft" activeCell="A3" sqref="A3"/>
      <selection pane="bottomRight" activeCell="C1" sqref="C1"/>
    </sheetView>
  </sheetViews>
  <sheetFormatPr defaultRowHeight="15" x14ac:dyDescent="0.25"/>
  <cols>
    <col min="1" max="1" width="9.140625" style="54"/>
    <col min="2" max="2" width="29.5703125" style="54" customWidth="1"/>
    <col min="3" max="9" width="7" style="54" bestFit="1" customWidth="1"/>
    <col min="10" max="10" width="7.140625" style="54" bestFit="1" customWidth="1"/>
    <col min="11" max="21" width="7" style="54" bestFit="1" customWidth="1"/>
    <col min="22" max="22" width="7.140625" style="54" bestFit="1" customWidth="1"/>
    <col min="23" max="33" width="7" style="54" bestFit="1" customWidth="1"/>
    <col min="34" max="34" width="7.140625" style="54" bestFit="1" customWidth="1"/>
    <col min="35" max="45" width="7" style="54" bestFit="1" customWidth="1"/>
    <col min="46" max="46" width="7.140625" style="54" bestFit="1" customWidth="1"/>
    <col min="47" max="57" width="7" style="54" bestFit="1" customWidth="1"/>
    <col min="58" max="58" width="7.140625" style="54" bestFit="1" customWidth="1"/>
    <col min="59" max="69" width="7" style="54" bestFit="1" customWidth="1"/>
    <col min="70" max="70" width="7.140625" style="54" bestFit="1" customWidth="1"/>
    <col min="71" max="81" width="7" style="54" bestFit="1" customWidth="1"/>
    <col min="82" max="82" width="7.140625" style="54" bestFit="1" customWidth="1"/>
    <col min="83" max="93" width="7" style="54" bestFit="1" customWidth="1"/>
    <col min="94" max="94" width="7.140625" style="54" bestFit="1" customWidth="1"/>
    <col min="95" max="105" width="7" style="54" bestFit="1" customWidth="1"/>
    <col min="106" max="106" width="7.140625" style="54" bestFit="1" customWidth="1"/>
    <col min="107" max="117" width="7" style="54" bestFit="1" customWidth="1"/>
    <col min="118" max="118" width="7.140625" style="54" bestFit="1" customWidth="1"/>
    <col min="119" max="129" width="7" style="54" bestFit="1" customWidth="1"/>
    <col min="130" max="130" width="7.140625" style="54" bestFit="1" customWidth="1"/>
    <col min="131" max="141" width="7" style="54" bestFit="1" customWidth="1"/>
    <col min="142" max="142" width="7.140625" style="54" bestFit="1" customWidth="1"/>
    <col min="143" max="152" width="7" style="54" bestFit="1" customWidth="1"/>
    <col min="153" max="176" width="6.85546875" style="54" bestFit="1" customWidth="1"/>
    <col min="177" max="184" width="6.85546875" bestFit="1" customWidth="1"/>
    <col min="185" max="251" width="9.140625" style="54"/>
    <col min="252" max="252" width="3" style="54" bestFit="1" customWidth="1"/>
    <col min="253" max="253" width="3.28515625" style="54" bestFit="1" customWidth="1"/>
    <col min="254" max="255" width="0" style="54" hidden="1" customWidth="1"/>
    <col min="256" max="256" width="9.140625" style="54"/>
    <col min="257" max="257" width="29.5703125" style="54" customWidth="1"/>
    <col min="258" max="258" width="7" style="54" bestFit="1" customWidth="1"/>
    <col min="259" max="259" width="6.140625" style="54" bestFit="1" customWidth="1"/>
    <col min="260" max="260" width="6.42578125" style="54" bestFit="1" customWidth="1"/>
    <col min="261" max="262" width="6.85546875" style="54" bestFit="1" customWidth="1"/>
    <col min="263" max="263" width="6.42578125" style="54" bestFit="1" customWidth="1"/>
    <col min="264" max="264" width="6.28515625" style="54" bestFit="1" customWidth="1"/>
    <col min="265" max="265" width="7.140625" style="54" bestFit="1" customWidth="1"/>
    <col min="266" max="266" width="6.5703125" style="54" bestFit="1" customWidth="1"/>
    <col min="267" max="267" width="7" style="54" bestFit="1" customWidth="1"/>
    <col min="268" max="268" width="6.42578125" style="54" bestFit="1" customWidth="1"/>
    <col min="269" max="269" width="5.85546875" style="54" bestFit="1" customWidth="1"/>
    <col min="270" max="270" width="7" style="54" bestFit="1" customWidth="1"/>
    <col min="271" max="271" width="6.140625" style="54" bestFit="1" customWidth="1"/>
    <col min="272" max="272" width="6.42578125" style="54" bestFit="1" customWidth="1"/>
    <col min="273" max="274" width="6.85546875" style="54" bestFit="1" customWidth="1"/>
    <col min="275" max="275" width="6.42578125" style="54" bestFit="1" customWidth="1"/>
    <col min="276" max="276" width="6.28515625" style="54" bestFit="1" customWidth="1"/>
    <col min="277" max="277" width="7.140625" style="54" bestFit="1" customWidth="1"/>
    <col min="278" max="278" width="6.5703125" style="54" bestFit="1" customWidth="1"/>
    <col min="279" max="279" width="7" style="54" bestFit="1" customWidth="1"/>
    <col min="280" max="280" width="6.42578125" style="54" bestFit="1" customWidth="1"/>
    <col min="281" max="281" width="5.85546875" style="54" bestFit="1" customWidth="1"/>
    <col min="282" max="282" width="7" style="54" bestFit="1" customWidth="1"/>
    <col min="283" max="283" width="6.140625" style="54" bestFit="1" customWidth="1"/>
    <col min="284" max="284" width="6.42578125" style="54" bestFit="1" customWidth="1"/>
    <col min="285" max="286" width="6.85546875" style="54" bestFit="1" customWidth="1"/>
    <col min="287" max="287" width="6.42578125" style="54" bestFit="1" customWidth="1"/>
    <col min="288" max="288" width="6.28515625" style="54" bestFit="1" customWidth="1"/>
    <col min="289" max="289" width="7.140625" style="54" bestFit="1" customWidth="1"/>
    <col min="290" max="290" width="6.5703125" style="54" bestFit="1" customWidth="1"/>
    <col min="291" max="291" width="7" style="54" bestFit="1" customWidth="1"/>
    <col min="292" max="292" width="6.42578125" style="54" bestFit="1" customWidth="1"/>
    <col min="293" max="293" width="5.85546875" style="54" bestFit="1" customWidth="1"/>
    <col min="294" max="294" width="7" style="54" bestFit="1" customWidth="1"/>
    <col min="295" max="295" width="6.140625" style="54" bestFit="1" customWidth="1"/>
    <col min="296" max="296" width="6.42578125" style="54" bestFit="1" customWidth="1"/>
    <col min="297" max="298" width="6.85546875" style="54" bestFit="1" customWidth="1"/>
    <col min="299" max="299" width="6.42578125" style="54" bestFit="1" customWidth="1"/>
    <col min="300" max="300" width="6.28515625" style="54" bestFit="1" customWidth="1"/>
    <col min="301" max="301" width="7.140625" style="54" bestFit="1" customWidth="1"/>
    <col min="302" max="302" width="6.5703125" style="54" bestFit="1" customWidth="1"/>
    <col min="303" max="303" width="7" style="54" bestFit="1" customWidth="1"/>
    <col min="304" max="304" width="6.42578125" style="54" bestFit="1" customWidth="1"/>
    <col min="305" max="305" width="5.85546875" style="54" bestFit="1" customWidth="1"/>
    <col min="306" max="306" width="7" style="54" bestFit="1" customWidth="1"/>
    <col min="307" max="307" width="6.140625" style="54" bestFit="1" customWidth="1"/>
    <col min="308" max="308" width="6.42578125" style="54" bestFit="1" customWidth="1"/>
    <col min="309" max="310" width="6.85546875" style="54" bestFit="1" customWidth="1"/>
    <col min="311" max="311" width="6.42578125" style="54" bestFit="1" customWidth="1"/>
    <col min="312" max="312" width="6.28515625" style="54" bestFit="1" customWidth="1"/>
    <col min="313" max="313" width="7.140625" style="54" bestFit="1" customWidth="1"/>
    <col min="314" max="314" width="6.5703125" style="54" bestFit="1" customWidth="1"/>
    <col min="315" max="315" width="7" style="54" bestFit="1" customWidth="1"/>
    <col min="316" max="316" width="6.42578125" style="54" bestFit="1" customWidth="1"/>
    <col min="317" max="317" width="5.85546875" style="54" bestFit="1" customWidth="1"/>
    <col min="318" max="318" width="7" style="54" bestFit="1" customWidth="1"/>
    <col min="319" max="319" width="6.140625" style="54" bestFit="1" customWidth="1"/>
    <col min="320" max="320" width="6.42578125" style="54" bestFit="1" customWidth="1"/>
    <col min="321" max="322" width="6.85546875" style="54" bestFit="1" customWidth="1"/>
    <col min="323" max="323" width="6.42578125" style="54" bestFit="1" customWidth="1"/>
    <col min="324" max="324" width="6.28515625" style="54" bestFit="1" customWidth="1"/>
    <col min="325" max="325" width="7.140625" style="54" bestFit="1" customWidth="1"/>
    <col min="326" max="326" width="6.5703125" style="54" bestFit="1" customWidth="1"/>
    <col min="327" max="327" width="7" style="54" bestFit="1" customWidth="1"/>
    <col min="328" max="328" width="6.42578125" style="54" bestFit="1" customWidth="1"/>
    <col min="329" max="329" width="5.85546875" style="54" bestFit="1" customWidth="1"/>
    <col min="330" max="330" width="7" style="54" bestFit="1" customWidth="1"/>
    <col min="331" max="331" width="6.140625" style="54" bestFit="1" customWidth="1"/>
    <col min="332" max="332" width="6.42578125" style="54" bestFit="1" customWidth="1"/>
    <col min="333" max="334" width="6.85546875" style="54" bestFit="1" customWidth="1"/>
    <col min="335" max="335" width="6.42578125" style="54" bestFit="1" customWidth="1"/>
    <col min="336" max="336" width="6.28515625" style="54" bestFit="1" customWidth="1"/>
    <col min="337" max="337" width="7.140625" style="54" bestFit="1" customWidth="1"/>
    <col min="338" max="338" width="6.5703125" style="54" bestFit="1" customWidth="1"/>
    <col min="339" max="339" width="7" style="54" bestFit="1" customWidth="1"/>
    <col min="340" max="340" width="6.42578125" style="54" bestFit="1" customWidth="1"/>
    <col min="341" max="341" width="5.85546875" style="54" bestFit="1" customWidth="1"/>
    <col min="342" max="342" width="7" style="54" bestFit="1" customWidth="1"/>
    <col min="343" max="343" width="6.140625" style="54" bestFit="1" customWidth="1"/>
    <col min="344" max="344" width="6.42578125" style="54" bestFit="1" customWidth="1"/>
    <col min="345" max="346" width="6.85546875" style="54" bestFit="1" customWidth="1"/>
    <col min="347" max="347" width="6.42578125" style="54" bestFit="1" customWidth="1"/>
    <col min="348" max="348" width="6.28515625" style="54" bestFit="1" customWidth="1"/>
    <col min="349" max="349" width="7.140625" style="54" bestFit="1" customWidth="1"/>
    <col min="350" max="350" width="6.5703125" style="54" bestFit="1" customWidth="1"/>
    <col min="351" max="351" width="7" style="54" bestFit="1" customWidth="1"/>
    <col min="352" max="352" width="6.42578125" style="54" bestFit="1" customWidth="1"/>
    <col min="353" max="353" width="5.85546875" style="54" bestFit="1" customWidth="1"/>
    <col min="354" max="354" width="7" style="54" bestFit="1" customWidth="1"/>
    <col min="355" max="355" width="6.140625" style="54" bestFit="1" customWidth="1"/>
    <col min="356" max="356" width="6.42578125" style="54" bestFit="1" customWidth="1"/>
    <col min="357" max="358" width="6.85546875" style="54" bestFit="1" customWidth="1"/>
    <col min="359" max="359" width="6.42578125" style="54" bestFit="1" customWidth="1"/>
    <col min="360" max="360" width="6.28515625" style="54" bestFit="1" customWidth="1"/>
    <col min="361" max="361" width="7.140625" style="54" bestFit="1" customWidth="1"/>
    <col min="362" max="362" width="6.5703125" style="54" bestFit="1" customWidth="1"/>
    <col min="363" max="363" width="7" style="54" bestFit="1" customWidth="1"/>
    <col min="364" max="364" width="6.42578125" style="54" bestFit="1" customWidth="1"/>
    <col min="365" max="365" width="5.85546875" style="54" bestFit="1" customWidth="1"/>
    <col min="366" max="366" width="7" style="54" bestFit="1" customWidth="1"/>
    <col min="367" max="367" width="6.140625" style="54" bestFit="1" customWidth="1"/>
    <col min="368" max="368" width="6.42578125" style="54" bestFit="1" customWidth="1"/>
    <col min="369" max="370" width="6.85546875" style="54" bestFit="1" customWidth="1"/>
    <col min="371" max="371" width="6.42578125" style="54" bestFit="1" customWidth="1"/>
    <col min="372" max="372" width="6.28515625" style="54" bestFit="1" customWidth="1"/>
    <col min="373" max="373" width="7.140625" style="54" bestFit="1" customWidth="1"/>
    <col min="374" max="374" width="6.5703125" style="54" bestFit="1" customWidth="1"/>
    <col min="375" max="375" width="7" style="54" bestFit="1" customWidth="1"/>
    <col min="376" max="376" width="6.42578125" style="54" bestFit="1" customWidth="1"/>
    <col min="377" max="377" width="5.85546875" style="54" bestFit="1" customWidth="1"/>
    <col min="378" max="378" width="7" style="54" bestFit="1" customWidth="1"/>
    <col min="379" max="379" width="6.140625" style="54" bestFit="1" customWidth="1"/>
    <col min="380" max="380" width="6.42578125" style="54" bestFit="1" customWidth="1"/>
    <col min="381" max="382" width="6.85546875" style="54" bestFit="1" customWidth="1"/>
    <col min="383" max="383" width="6.42578125" style="54" bestFit="1" customWidth="1"/>
    <col min="384" max="384" width="6.28515625" style="54" bestFit="1" customWidth="1"/>
    <col min="385" max="385" width="7.140625" style="54" bestFit="1" customWidth="1"/>
    <col min="386" max="386" width="6.5703125" style="54" bestFit="1" customWidth="1"/>
    <col min="387" max="387" width="7" style="54" bestFit="1" customWidth="1"/>
    <col min="388" max="388" width="6.42578125" style="54" bestFit="1" customWidth="1"/>
    <col min="389" max="389" width="5.85546875" style="54" bestFit="1" customWidth="1"/>
    <col min="390" max="390" width="7" style="54" bestFit="1" customWidth="1"/>
    <col min="391" max="391" width="6.140625" style="54" bestFit="1" customWidth="1"/>
    <col min="392" max="392" width="6.42578125" style="54" bestFit="1" customWidth="1"/>
    <col min="393" max="394" width="6.85546875" style="54" bestFit="1" customWidth="1"/>
    <col min="395" max="395" width="6.42578125" style="54" bestFit="1" customWidth="1"/>
    <col min="396" max="396" width="6.28515625" style="54" bestFit="1" customWidth="1"/>
    <col min="397" max="397" width="7.140625" style="54" bestFit="1" customWidth="1"/>
    <col min="398" max="398" width="6.5703125" style="54" bestFit="1" customWidth="1"/>
    <col min="399" max="399" width="7" style="54" bestFit="1" customWidth="1"/>
    <col min="400" max="400" width="6.42578125" style="54" bestFit="1" customWidth="1"/>
    <col min="401" max="401" width="5.85546875" style="54" bestFit="1" customWidth="1"/>
    <col min="402" max="402" width="7" style="54" bestFit="1" customWidth="1"/>
    <col min="403" max="403" width="6.140625" style="54" bestFit="1" customWidth="1"/>
    <col min="404" max="404" width="6.42578125" style="54" bestFit="1" customWidth="1"/>
    <col min="405" max="432" width="6.85546875" style="54" bestFit="1" customWidth="1"/>
    <col min="433" max="507" width="9.140625" style="54"/>
    <col min="508" max="508" width="3" style="54" bestFit="1" customWidth="1"/>
    <col min="509" max="509" width="3.28515625" style="54" bestFit="1" customWidth="1"/>
    <col min="510" max="511" width="0" style="54" hidden="1" customWidth="1"/>
    <col min="512" max="512" width="9.140625" style="54"/>
    <col min="513" max="513" width="29.5703125" style="54" customWidth="1"/>
    <col min="514" max="514" width="7" style="54" bestFit="1" customWidth="1"/>
    <col min="515" max="515" width="6.140625" style="54" bestFit="1" customWidth="1"/>
    <col min="516" max="516" width="6.42578125" style="54" bestFit="1" customWidth="1"/>
    <col min="517" max="518" width="6.85546875" style="54" bestFit="1" customWidth="1"/>
    <col min="519" max="519" width="6.42578125" style="54" bestFit="1" customWidth="1"/>
    <col min="520" max="520" width="6.28515625" style="54" bestFit="1" customWidth="1"/>
    <col min="521" max="521" width="7.140625" style="54" bestFit="1" customWidth="1"/>
    <col min="522" max="522" width="6.5703125" style="54" bestFit="1" customWidth="1"/>
    <col min="523" max="523" width="7" style="54" bestFit="1" customWidth="1"/>
    <col min="524" max="524" width="6.42578125" style="54" bestFit="1" customWidth="1"/>
    <col min="525" max="525" width="5.85546875" style="54" bestFit="1" customWidth="1"/>
    <col min="526" max="526" width="7" style="54" bestFit="1" customWidth="1"/>
    <col min="527" max="527" width="6.140625" style="54" bestFit="1" customWidth="1"/>
    <col min="528" max="528" width="6.42578125" style="54" bestFit="1" customWidth="1"/>
    <col min="529" max="530" width="6.85546875" style="54" bestFit="1" customWidth="1"/>
    <col min="531" max="531" width="6.42578125" style="54" bestFit="1" customWidth="1"/>
    <col min="532" max="532" width="6.28515625" style="54" bestFit="1" customWidth="1"/>
    <col min="533" max="533" width="7.140625" style="54" bestFit="1" customWidth="1"/>
    <col min="534" max="534" width="6.5703125" style="54" bestFit="1" customWidth="1"/>
    <col min="535" max="535" width="7" style="54" bestFit="1" customWidth="1"/>
    <col min="536" max="536" width="6.42578125" style="54" bestFit="1" customWidth="1"/>
    <col min="537" max="537" width="5.85546875" style="54" bestFit="1" customWidth="1"/>
    <col min="538" max="538" width="7" style="54" bestFit="1" customWidth="1"/>
    <col min="539" max="539" width="6.140625" style="54" bestFit="1" customWidth="1"/>
    <col min="540" max="540" width="6.42578125" style="54" bestFit="1" customWidth="1"/>
    <col min="541" max="542" width="6.85546875" style="54" bestFit="1" customWidth="1"/>
    <col min="543" max="543" width="6.42578125" style="54" bestFit="1" customWidth="1"/>
    <col min="544" max="544" width="6.28515625" style="54" bestFit="1" customWidth="1"/>
    <col min="545" max="545" width="7.140625" style="54" bestFit="1" customWidth="1"/>
    <col min="546" max="546" width="6.5703125" style="54" bestFit="1" customWidth="1"/>
    <col min="547" max="547" width="7" style="54" bestFit="1" customWidth="1"/>
    <col min="548" max="548" width="6.42578125" style="54" bestFit="1" customWidth="1"/>
    <col min="549" max="549" width="5.85546875" style="54" bestFit="1" customWidth="1"/>
    <col min="550" max="550" width="7" style="54" bestFit="1" customWidth="1"/>
    <col min="551" max="551" width="6.140625" style="54" bestFit="1" customWidth="1"/>
    <col min="552" max="552" width="6.42578125" style="54" bestFit="1" customWidth="1"/>
    <col min="553" max="554" width="6.85546875" style="54" bestFit="1" customWidth="1"/>
    <col min="555" max="555" width="6.42578125" style="54" bestFit="1" customWidth="1"/>
    <col min="556" max="556" width="6.28515625" style="54" bestFit="1" customWidth="1"/>
    <col min="557" max="557" width="7.140625" style="54" bestFit="1" customWidth="1"/>
    <col min="558" max="558" width="6.5703125" style="54" bestFit="1" customWidth="1"/>
    <col min="559" max="559" width="7" style="54" bestFit="1" customWidth="1"/>
    <col min="560" max="560" width="6.42578125" style="54" bestFit="1" customWidth="1"/>
    <col min="561" max="561" width="5.85546875" style="54" bestFit="1" customWidth="1"/>
    <col min="562" max="562" width="7" style="54" bestFit="1" customWidth="1"/>
    <col min="563" max="563" width="6.140625" style="54" bestFit="1" customWidth="1"/>
    <col min="564" max="564" width="6.42578125" style="54" bestFit="1" customWidth="1"/>
    <col min="565" max="566" width="6.85546875" style="54" bestFit="1" customWidth="1"/>
    <col min="567" max="567" width="6.42578125" style="54" bestFit="1" customWidth="1"/>
    <col min="568" max="568" width="6.28515625" style="54" bestFit="1" customWidth="1"/>
    <col min="569" max="569" width="7.140625" style="54" bestFit="1" customWidth="1"/>
    <col min="570" max="570" width="6.5703125" style="54" bestFit="1" customWidth="1"/>
    <col min="571" max="571" width="7" style="54" bestFit="1" customWidth="1"/>
    <col min="572" max="572" width="6.42578125" style="54" bestFit="1" customWidth="1"/>
    <col min="573" max="573" width="5.85546875" style="54" bestFit="1" customWidth="1"/>
    <col min="574" max="574" width="7" style="54" bestFit="1" customWidth="1"/>
    <col min="575" max="575" width="6.140625" style="54" bestFit="1" customWidth="1"/>
    <col min="576" max="576" width="6.42578125" style="54" bestFit="1" customWidth="1"/>
    <col min="577" max="578" width="6.85546875" style="54" bestFit="1" customWidth="1"/>
    <col min="579" max="579" width="6.42578125" style="54" bestFit="1" customWidth="1"/>
    <col min="580" max="580" width="6.28515625" style="54" bestFit="1" customWidth="1"/>
    <col min="581" max="581" width="7.140625" style="54" bestFit="1" customWidth="1"/>
    <col min="582" max="582" width="6.5703125" style="54" bestFit="1" customWidth="1"/>
    <col min="583" max="583" width="7" style="54" bestFit="1" customWidth="1"/>
    <col min="584" max="584" width="6.42578125" style="54" bestFit="1" customWidth="1"/>
    <col min="585" max="585" width="5.85546875" style="54" bestFit="1" customWidth="1"/>
    <col min="586" max="586" width="7" style="54" bestFit="1" customWidth="1"/>
    <col min="587" max="587" width="6.140625" style="54" bestFit="1" customWidth="1"/>
    <col min="588" max="588" width="6.42578125" style="54" bestFit="1" customWidth="1"/>
    <col min="589" max="590" width="6.85546875" style="54" bestFit="1" customWidth="1"/>
    <col min="591" max="591" width="6.42578125" style="54" bestFit="1" customWidth="1"/>
    <col min="592" max="592" width="6.28515625" style="54" bestFit="1" customWidth="1"/>
    <col min="593" max="593" width="7.140625" style="54" bestFit="1" customWidth="1"/>
    <col min="594" max="594" width="6.5703125" style="54" bestFit="1" customWidth="1"/>
    <col min="595" max="595" width="7" style="54" bestFit="1" customWidth="1"/>
    <col min="596" max="596" width="6.42578125" style="54" bestFit="1" customWidth="1"/>
    <col min="597" max="597" width="5.85546875" style="54" bestFit="1" customWidth="1"/>
    <col min="598" max="598" width="7" style="54" bestFit="1" customWidth="1"/>
    <col min="599" max="599" width="6.140625" style="54" bestFit="1" customWidth="1"/>
    <col min="600" max="600" width="6.42578125" style="54" bestFit="1" customWidth="1"/>
    <col min="601" max="602" width="6.85546875" style="54" bestFit="1" customWidth="1"/>
    <col min="603" max="603" width="6.42578125" style="54" bestFit="1" customWidth="1"/>
    <col min="604" max="604" width="6.28515625" style="54" bestFit="1" customWidth="1"/>
    <col min="605" max="605" width="7.140625" style="54" bestFit="1" customWidth="1"/>
    <col min="606" max="606" width="6.5703125" style="54" bestFit="1" customWidth="1"/>
    <col min="607" max="607" width="7" style="54" bestFit="1" customWidth="1"/>
    <col min="608" max="608" width="6.42578125" style="54" bestFit="1" customWidth="1"/>
    <col min="609" max="609" width="5.85546875" style="54" bestFit="1" customWidth="1"/>
    <col min="610" max="610" width="7" style="54" bestFit="1" customWidth="1"/>
    <col min="611" max="611" width="6.140625" style="54" bestFit="1" customWidth="1"/>
    <col min="612" max="612" width="6.42578125" style="54" bestFit="1" customWidth="1"/>
    <col min="613" max="614" width="6.85546875" style="54" bestFit="1" customWidth="1"/>
    <col min="615" max="615" width="6.42578125" style="54" bestFit="1" customWidth="1"/>
    <col min="616" max="616" width="6.28515625" style="54" bestFit="1" customWidth="1"/>
    <col min="617" max="617" width="7.140625" style="54" bestFit="1" customWidth="1"/>
    <col min="618" max="618" width="6.5703125" style="54" bestFit="1" customWidth="1"/>
    <col min="619" max="619" width="7" style="54" bestFit="1" customWidth="1"/>
    <col min="620" max="620" width="6.42578125" style="54" bestFit="1" customWidth="1"/>
    <col min="621" max="621" width="5.85546875" style="54" bestFit="1" customWidth="1"/>
    <col min="622" max="622" width="7" style="54" bestFit="1" customWidth="1"/>
    <col min="623" max="623" width="6.140625" style="54" bestFit="1" customWidth="1"/>
    <col min="624" max="624" width="6.42578125" style="54" bestFit="1" customWidth="1"/>
    <col min="625" max="626" width="6.85546875" style="54" bestFit="1" customWidth="1"/>
    <col min="627" max="627" width="6.42578125" style="54" bestFit="1" customWidth="1"/>
    <col min="628" max="628" width="6.28515625" style="54" bestFit="1" customWidth="1"/>
    <col min="629" max="629" width="7.140625" style="54" bestFit="1" customWidth="1"/>
    <col min="630" max="630" width="6.5703125" style="54" bestFit="1" customWidth="1"/>
    <col min="631" max="631" width="7" style="54" bestFit="1" customWidth="1"/>
    <col min="632" max="632" width="6.42578125" style="54" bestFit="1" customWidth="1"/>
    <col min="633" max="633" width="5.85546875" style="54" bestFit="1" customWidth="1"/>
    <col min="634" max="634" width="7" style="54" bestFit="1" customWidth="1"/>
    <col min="635" max="635" width="6.140625" style="54" bestFit="1" customWidth="1"/>
    <col min="636" max="636" width="6.42578125" style="54" bestFit="1" customWidth="1"/>
    <col min="637" max="638" width="6.85546875" style="54" bestFit="1" customWidth="1"/>
    <col min="639" max="639" width="6.42578125" style="54" bestFit="1" customWidth="1"/>
    <col min="640" max="640" width="6.28515625" style="54" bestFit="1" customWidth="1"/>
    <col min="641" max="641" width="7.140625" style="54" bestFit="1" customWidth="1"/>
    <col min="642" max="642" width="6.5703125" style="54" bestFit="1" customWidth="1"/>
    <col min="643" max="643" width="7" style="54" bestFit="1" customWidth="1"/>
    <col min="644" max="644" width="6.42578125" style="54" bestFit="1" customWidth="1"/>
    <col min="645" max="645" width="5.85546875" style="54" bestFit="1" customWidth="1"/>
    <col min="646" max="646" width="7" style="54" bestFit="1" customWidth="1"/>
    <col min="647" max="647" width="6.140625" style="54" bestFit="1" customWidth="1"/>
    <col min="648" max="648" width="6.42578125" style="54" bestFit="1" customWidth="1"/>
    <col min="649" max="650" width="6.85546875" style="54" bestFit="1" customWidth="1"/>
    <col min="651" max="651" width="6.42578125" style="54" bestFit="1" customWidth="1"/>
    <col min="652" max="652" width="6.28515625" style="54" bestFit="1" customWidth="1"/>
    <col min="653" max="653" width="7.140625" style="54" bestFit="1" customWidth="1"/>
    <col min="654" max="654" width="6.5703125" style="54" bestFit="1" customWidth="1"/>
    <col min="655" max="655" width="7" style="54" bestFit="1" customWidth="1"/>
    <col min="656" max="656" width="6.42578125" style="54" bestFit="1" customWidth="1"/>
    <col min="657" max="657" width="5.85546875" style="54" bestFit="1" customWidth="1"/>
    <col min="658" max="658" width="7" style="54" bestFit="1" customWidth="1"/>
    <col min="659" max="659" width="6.140625" style="54" bestFit="1" customWidth="1"/>
    <col min="660" max="660" width="6.42578125" style="54" bestFit="1" customWidth="1"/>
    <col min="661" max="688" width="6.85546875" style="54" bestFit="1" customWidth="1"/>
    <col min="689" max="763" width="9.140625" style="54"/>
    <col min="764" max="764" width="3" style="54" bestFit="1" customWidth="1"/>
    <col min="765" max="765" width="3.28515625" style="54" bestFit="1" customWidth="1"/>
    <col min="766" max="767" width="0" style="54" hidden="1" customWidth="1"/>
    <col min="768" max="768" width="9.140625" style="54"/>
    <col min="769" max="769" width="29.5703125" style="54" customWidth="1"/>
    <col min="770" max="770" width="7" style="54" bestFit="1" customWidth="1"/>
    <col min="771" max="771" width="6.140625" style="54" bestFit="1" customWidth="1"/>
    <col min="772" max="772" width="6.42578125" style="54" bestFit="1" customWidth="1"/>
    <col min="773" max="774" width="6.85546875" style="54" bestFit="1" customWidth="1"/>
    <col min="775" max="775" width="6.42578125" style="54" bestFit="1" customWidth="1"/>
    <col min="776" max="776" width="6.28515625" style="54" bestFit="1" customWidth="1"/>
    <col min="777" max="777" width="7.140625" style="54" bestFit="1" customWidth="1"/>
    <col min="778" max="778" width="6.5703125" style="54" bestFit="1" customWidth="1"/>
    <col min="779" max="779" width="7" style="54" bestFit="1" customWidth="1"/>
    <col min="780" max="780" width="6.42578125" style="54" bestFit="1" customWidth="1"/>
    <col min="781" max="781" width="5.85546875" style="54" bestFit="1" customWidth="1"/>
    <col min="782" max="782" width="7" style="54" bestFit="1" customWidth="1"/>
    <col min="783" max="783" width="6.140625" style="54" bestFit="1" customWidth="1"/>
    <col min="784" max="784" width="6.42578125" style="54" bestFit="1" customWidth="1"/>
    <col min="785" max="786" width="6.85546875" style="54" bestFit="1" customWidth="1"/>
    <col min="787" max="787" width="6.42578125" style="54" bestFit="1" customWidth="1"/>
    <col min="788" max="788" width="6.28515625" style="54" bestFit="1" customWidth="1"/>
    <col min="789" max="789" width="7.140625" style="54" bestFit="1" customWidth="1"/>
    <col min="790" max="790" width="6.5703125" style="54" bestFit="1" customWidth="1"/>
    <col min="791" max="791" width="7" style="54" bestFit="1" customWidth="1"/>
    <col min="792" max="792" width="6.42578125" style="54" bestFit="1" customWidth="1"/>
    <col min="793" max="793" width="5.85546875" style="54" bestFit="1" customWidth="1"/>
    <col min="794" max="794" width="7" style="54" bestFit="1" customWidth="1"/>
    <col min="795" max="795" width="6.140625" style="54" bestFit="1" customWidth="1"/>
    <col min="796" max="796" width="6.42578125" style="54" bestFit="1" customWidth="1"/>
    <col min="797" max="798" width="6.85546875" style="54" bestFit="1" customWidth="1"/>
    <col min="799" max="799" width="6.42578125" style="54" bestFit="1" customWidth="1"/>
    <col min="800" max="800" width="6.28515625" style="54" bestFit="1" customWidth="1"/>
    <col min="801" max="801" width="7.140625" style="54" bestFit="1" customWidth="1"/>
    <col min="802" max="802" width="6.5703125" style="54" bestFit="1" customWidth="1"/>
    <col min="803" max="803" width="7" style="54" bestFit="1" customWidth="1"/>
    <col min="804" max="804" width="6.42578125" style="54" bestFit="1" customWidth="1"/>
    <col min="805" max="805" width="5.85546875" style="54" bestFit="1" customWidth="1"/>
    <col min="806" max="806" width="7" style="54" bestFit="1" customWidth="1"/>
    <col min="807" max="807" width="6.140625" style="54" bestFit="1" customWidth="1"/>
    <col min="808" max="808" width="6.42578125" style="54" bestFit="1" customWidth="1"/>
    <col min="809" max="810" width="6.85546875" style="54" bestFit="1" customWidth="1"/>
    <col min="811" max="811" width="6.42578125" style="54" bestFit="1" customWidth="1"/>
    <col min="812" max="812" width="6.28515625" style="54" bestFit="1" customWidth="1"/>
    <col min="813" max="813" width="7.140625" style="54" bestFit="1" customWidth="1"/>
    <col min="814" max="814" width="6.5703125" style="54" bestFit="1" customWidth="1"/>
    <col min="815" max="815" width="7" style="54" bestFit="1" customWidth="1"/>
    <col min="816" max="816" width="6.42578125" style="54" bestFit="1" customWidth="1"/>
    <col min="817" max="817" width="5.85546875" style="54" bestFit="1" customWidth="1"/>
    <col min="818" max="818" width="7" style="54" bestFit="1" customWidth="1"/>
    <col min="819" max="819" width="6.140625" style="54" bestFit="1" customWidth="1"/>
    <col min="820" max="820" width="6.42578125" style="54" bestFit="1" customWidth="1"/>
    <col min="821" max="822" width="6.85546875" style="54" bestFit="1" customWidth="1"/>
    <col min="823" max="823" width="6.42578125" style="54" bestFit="1" customWidth="1"/>
    <col min="824" max="824" width="6.28515625" style="54" bestFit="1" customWidth="1"/>
    <col min="825" max="825" width="7.140625" style="54" bestFit="1" customWidth="1"/>
    <col min="826" max="826" width="6.5703125" style="54" bestFit="1" customWidth="1"/>
    <col min="827" max="827" width="7" style="54" bestFit="1" customWidth="1"/>
    <col min="828" max="828" width="6.42578125" style="54" bestFit="1" customWidth="1"/>
    <col min="829" max="829" width="5.85546875" style="54" bestFit="1" customWidth="1"/>
    <col min="830" max="830" width="7" style="54" bestFit="1" customWidth="1"/>
    <col min="831" max="831" width="6.140625" style="54" bestFit="1" customWidth="1"/>
    <col min="832" max="832" width="6.42578125" style="54" bestFit="1" customWidth="1"/>
    <col min="833" max="834" width="6.85546875" style="54" bestFit="1" customWidth="1"/>
    <col min="835" max="835" width="6.42578125" style="54" bestFit="1" customWidth="1"/>
    <col min="836" max="836" width="6.28515625" style="54" bestFit="1" customWidth="1"/>
    <col min="837" max="837" width="7.140625" style="54" bestFit="1" customWidth="1"/>
    <col min="838" max="838" width="6.5703125" style="54" bestFit="1" customWidth="1"/>
    <col min="839" max="839" width="7" style="54" bestFit="1" customWidth="1"/>
    <col min="840" max="840" width="6.42578125" style="54" bestFit="1" customWidth="1"/>
    <col min="841" max="841" width="5.85546875" style="54" bestFit="1" customWidth="1"/>
    <col min="842" max="842" width="7" style="54" bestFit="1" customWidth="1"/>
    <col min="843" max="843" width="6.140625" style="54" bestFit="1" customWidth="1"/>
    <col min="844" max="844" width="6.42578125" style="54" bestFit="1" customWidth="1"/>
    <col min="845" max="846" width="6.85546875" style="54" bestFit="1" customWidth="1"/>
    <col min="847" max="847" width="6.42578125" style="54" bestFit="1" customWidth="1"/>
    <col min="848" max="848" width="6.28515625" style="54" bestFit="1" customWidth="1"/>
    <col min="849" max="849" width="7.140625" style="54" bestFit="1" customWidth="1"/>
    <col min="850" max="850" width="6.5703125" style="54" bestFit="1" customWidth="1"/>
    <col min="851" max="851" width="7" style="54" bestFit="1" customWidth="1"/>
    <col min="852" max="852" width="6.42578125" style="54" bestFit="1" customWidth="1"/>
    <col min="853" max="853" width="5.85546875" style="54" bestFit="1" customWidth="1"/>
    <col min="854" max="854" width="7" style="54" bestFit="1" customWidth="1"/>
    <col min="855" max="855" width="6.140625" style="54" bestFit="1" customWidth="1"/>
    <col min="856" max="856" width="6.42578125" style="54" bestFit="1" customWidth="1"/>
    <col min="857" max="858" width="6.85546875" style="54" bestFit="1" customWidth="1"/>
    <col min="859" max="859" width="6.42578125" style="54" bestFit="1" customWidth="1"/>
    <col min="860" max="860" width="6.28515625" style="54" bestFit="1" customWidth="1"/>
    <col min="861" max="861" width="7.140625" style="54" bestFit="1" customWidth="1"/>
    <col min="862" max="862" width="6.5703125" style="54" bestFit="1" customWidth="1"/>
    <col min="863" max="863" width="7" style="54" bestFit="1" customWidth="1"/>
    <col min="864" max="864" width="6.42578125" style="54" bestFit="1" customWidth="1"/>
    <col min="865" max="865" width="5.85546875" style="54" bestFit="1" customWidth="1"/>
    <col min="866" max="866" width="7" style="54" bestFit="1" customWidth="1"/>
    <col min="867" max="867" width="6.140625" style="54" bestFit="1" customWidth="1"/>
    <col min="868" max="868" width="6.42578125" style="54" bestFit="1" customWidth="1"/>
    <col min="869" max="870" width="6.85546875" style="54" bestFit="1" customWidth="1"/>
    <col min="871" max="871" width="6.42578125" style="54" bestFit="1" customWidth="1"/>
    <col min="872" max="872" width="6.28515625" style="54" bestFit="1" customWidth="1"/>
    <col min="873" max="873" width="7.140625" style="54" bestFit="1" customWidth="1"/>
    <col min="874" max="874" width="6.5703125" style="54" bestFit="1" customWidth="1"/>
    <col min="875" max="875" width="7" style="54" bestFit="1" customWidth="1"/>
    <col min="876" max="876" width="6.42578125" style="54" bestFit="1" customWidth="1"/>
    <col min="877" max="877" width="5.85546875" style="54" bestFit="1" customWidth="1"/>
    <col min="878" max="878" width="7" style="54" bestFit="1" customWidth="1"/>
    <col min="879" max="879" width="6.140625" style="54" bestFit="1" customWidth="1"/>
    <col min="880" max="880" width="6.42578125" style="54" bestFit="1" customWidth="1"/>
    <col min="881" max="882" width="6.85546875" style="54" bestFit="1" customWidth="1"/>
    <col min="883" max="883" width="6.42578125" style="54" bestFit="1" customWidth="1"/>
    <col min="884" max="884" width="6.28515625" style="54" bestFit="1" customWidth="1"/>
    <col min="885" max="885" width="7.140625" style="54" bestFit="1" customWidth="1"/>
    <col min="886" max="886" width="6.5703125" style="54" bestFit="1" customWidth="1"/>
    <col min="887" max="887" width="7" style="54" bestFit="1" customWidth="1"/>
    <col min="888" max="888" width="6.42578125" style="54" bestFit="1" customWidth="1"/>
    <col min="889" max="889" width="5.85546875" style="54" bestFit="1" customWidth="1"/>
    <col min="890" max="890" width="7" style="54" bestFit="1" customWidth="1"/>
    <col min="891" max="891" width="6.140625" style="54" bestFit="1" customWidth="1"/>
    <col min="892" max="892" width="6.42578125" style="54" bestFit="1" customWidth="1"/>
    <col min="893" max="894" width="6.85546875" style="54" bestFit="1" customWidth="1"/>
    <col min="895" max="895" width="6.42578125" style="54" bestFit="1" customWidth="1"/>
    <col min="896" max="896" width="6.28515625" style="54" bestFit="1" customWidth="1"/>
    <col min="897" max="897" width="7.140625" style="54" bestFit="1" customWidth="1"/>
    <col min="898" max="898" width="6.5703125" style="54" bestFit="1" customWidth="1"/>
    <col min="899" max="899" width="7" style="54" bestFit="1" customWidth="1"/>
    <col min="900" max="900" width="6.42578125" style="54" bestFit="1" customWidth="1"/>
    <col min="901" max="901" width="5.85546875" style="54" bestFit="1" customWidth="1"/>
    <col min="902" max="902" width="7" style="54" bestFit="1" customWidth="1"/>
    <col min="903" max="903" width="6.140625" style="54" bestFit="1" customWidth="1"/>
    <col min="904" max="904" width="6.42578125" style="54" bestFit="1" customWidth="1"/>
    <col min="905" max="906" width="6.85546875" style="54" bestFit="1" customWidth="1"/>
    <col min="907" max="907" width="6.42578125" style="54" bestFit="1" customWidth="1"/>
    <col min="908" max="908" width="6.28515625" style="54" bestFit="1" customWidth="1"/>
    <col min="909" max="909" width="7.140625" style="54" bestFit="1" customWidth="1"/>
    <col min="910" max="910" width="6.5703125" style="54" bestFit="1" customWidth="1"/>
    <col min="911" max="911" width="7" style="54" bestFit="1" customWidth="1"/>
    <col min="912" max="912" width="6.42578125" style="54" bestFit="1" customWidth="1"/>
    <col min="913" max="913" width="5.85546875" style="54" bestFit="1" customWidth="1"/>
    <col min="914" max="914" width="7" style="54" bestFit="1" customWidth="1"/>
    <col min="915" max="915" width="6.140625" style="54" bestFit="1" customWidth="1"/>
    <col min="916" max="916" width="6.42578125" style="54" bestFit="1" customWidth="1"/>
    <col min="917" max="944" width="6.85546875" style="54" bestFit="1" customWidth="1"/>
    <col min="945" max="1019" width="9.140625" style="54"/>
    <col min="1020" max="1020" width="3" style="54" bestFit="1" customWidth="1"/>
    <col min="1021" max="1021" width="3.28515625" style="54" bestFit="1" customWidth="1"/>
    <col min="1022" max="1023" width="0" style="54" hidden="1" customWidth="1"/>
    <col min="1024" max="1024" width="9.140625" style="54"/>
    <col min="1025" max="1025" width="29.5703125" style="54" customWidth="1"/>
    <col min="1026" max="1026" width="7" style="54" bestFit="1" customWidth="1"/>
    <col min="1027" max="1027" width="6.140625" style="54" bestFit="1" customWidth="1"/>
    <col min="1028" max="1028" width="6.42578125" style="54" bestFit="1" customWidth="1"/>
    <col min="1029" max="1030" width="6.85546875" style="54" bestFit="1" customWidth="1"/>
    <col min="1031" max="1031" width="6.42578125" style="54" bestFit="1" customWidth="1"/>
    <col min="1032" max="1032" width="6.28515625" style="54" bestFit="1" customWidth="1"/>
    <col min="1033" max="1033" width="7.140625" style="54" bestFit="1" customWidth="1"/>
    <col min="1034" max="1034" width="6.5703125" style="54" bestFit="1" customWidth="1"/>
    <col min="1035" max="1035" width="7" style="54" bestFit="1" customWidth="1"/>
    <col min="1036" max="1036" width="6.42578125" style="54" bestFit="1" customWidth="1"/>
    <col min="1037" max="1037" width="5.85546875" style="54" bestFit="1" customWidth="1"/>
    <col min="1038" max="1038" width="7" style="54" bestFit="1" customWidth="1"/>
    <col min="1039" max="1039" width="6.140625" style="54" bestFit="1" customWidth="1"/>
    <col min="1040" max="1040" width="6.42578125" style="54" bestFit="1" customWidth="1"/>
    <col min="1041" max="1042" width="6.85546875" style="54" bestFit="1" customWidth="1"/>
    <col min="1043" max="1043" width="6.42578125" style="54" bestFit="1" customWidth="1"/>
    <col min="1044" max="1044" width="6.28515625" style="54" bestFit="1" customWidth="1"/>
    <col min="1045" max="1045" width="7.140625" style="54" bestFit="1" customWidth="1"/>
    <col min="1046" max="1046" width="6.5703125" style="54" bestFit="1" customWidth="1"/>
    <col min="1047" max="1047" width="7" style="54" bestFit="1" customWidth="1"/>
    <col min="1048" max="1048" width="6.42578125" style="54" bestFit="1" customWidth="1"/>
    <col min="1049" max="1049" width="5.85546875" style="54" bestFit="1" customWidth="1"/>
    <col min="1050" max="1050" width="7" style="54" bestFit="1" customWidth="1"/>
    <col min="1051" max="1051" width="6.140625" style="54" bestFit="1" customWidth="1"/>
    <col min="1052" max="1052" width="6.42578125" style="54" bestFit="1" customWidth="1"/>
    <col min="1053" max="1054" width="6.85546875" style="54" bestFit="1" customWidth="1"/>
    <col min="1055" max="1055" width="6.42578125" style="54" bestFit="1" customWidth="1"/>
    <col min="1056" max="1056" width="6.28515625" style="54" bestFit="1" customWidth="1"/>
    <col min="1057" max="1057" width="7.140625" style="54" bestFit="1" customWidth="1"/>
    <col min="1058" max="1058" width="6.5703125" style="54" bestFit="1" customWidth="1"/>
    <col min="1059" max="1059" width="7" style="54" bestFit="1" customWidth="1"/>
    <col min="1060" max="1060" width="6.42578125" style="54" bestFit="1" customWidth="1"/>
    <col min="1061" max="1061" width="5.85546875" style="54" bestFit="1" customWidth="1"/>
    <col min="1062" max="1062" width="7" style="54" bestFit="1" customWidth="1"/>
    <col min="1063" max="1063" width="6.140625" style="54" bestFit="1" customWidth="1"/>
    <col min="1064" max="1064" width="6.42578125" style="54" bestFit="1" customWidth="1"/>
    <col min="1065" max="1066" width="6.85546875" style="54" bestFit="1" customWidth="1"/>
    <col min="1067" max="1067" width="6.42578125" style="54" bestFit="1" customWidth="1"/>
    <col min="1068" max="1068" width="6.28515625" style="54" bestFit="1" customWidth="1"/>
    <col min="1069" max="1069" width="7.140625" style="54" bestFit="1" customWidth="1"/>
    <col min="1070" max="1070" width="6.5703125" style="54" bestFit="1" customWidth="1"/>
    <col min="1071" max="1071" width="7" style="54" bestFit="1" customWidth="1"/>
    <col min="1072" max="1072" width="6.42578125" style="54" bestFit="1" customWidth="1"/>
    <col min="1073" max="1073" width="5.85546875" style="54" bestFit="1" customWidth="1"/>
    <col min="1074" max="1074" width="7" style="54" bestFit="1" customWidth="1"/>
    <col min="1075" max="1075" width="6.140625" style="54" bestFit="1" customWidth="1"/>
    <col min="1076" max="1076" width="6.42578125" style="54" bestFit="1" customWidth="1"/>
    <col min="1077" max="1078" width="6.85546875" style="54" bestFit="1" customWidth="1"/>
    <col min="1079" max="1079" width="6.42578125" style="54" bestFit="1" customWidth="1"/>
    <col min="1080" max="1080" width="6.28515625" style="54" bestFit="1" customWidth="1"/>
    <col min="1081" max="1081" width="7.140625" style="54" bestFit="1" customWidth="1"/>
    <col min="1082" max="1082" width="6.5703125" style="54" bestFit="1" customWidth="1"/>
    <col min="1083" max="1083" width="7" style="54" bestFit="1" customWidth="1"/>
    <col min="1084" max="1084" width="6.42578125" style="54" bestFit="1" customWidth="1"/>
    <col min="1085" max="1085" width="5.85546875" style="54" bestFit="1" customWidth="1"/>
    <col min="1086" max="1086" width="7" style="54" bestFit="1" customWidth="1"/>
    <col min="1087" max="1087" width="6.140625" style="54" bestFit="1" customWidth="1"/>
    <col min="1088" max="1088" width="6.42578125" style="54" bestFit="1" customWidth="1"/>
    <col min="1089" max="1090" width="6.85546875" style="54" bestFit="1" customWidth="1"/>
    <col min="1091" max="1091" width="6.42578125" style="54" bestFit="1" customWidth="1"/>
    <col min="1092" max="1092" width="6.28515625" style="54" bestFit="1" customWidth="1"/>
    <col min="1093" max="1093" width="7.140625" style="54" bestFit="1" customWidth="1"/>
    <col min="1094" max="1094" width="6.5703125" style="54" bestFit="1" customWidth="1"/>
    <col min="1095" max="1095" width="7" style="54" bestFit="1" customWidth="1"/>
    <col min="1096" max="1096" width="6.42578125" style="54" bestFit="1" customWidth="1"/>
    <col min="1097" max="1097" width="5.85546875" style="54" bestFit="1" customWidth="1"/>
    <col min="1098" max="1098" width="7" style="54" bestFit="1" customWidth="1"/>
    <col min="1099" max="1099" width="6.140625" style="54" bestFit="1" customWidth="1"/>
    <col min="1100" max="1100" width="6.42578125" style="54" bestFit="1" customWidth="1"/>
    <col min="1101" max="1102" width="6.85546875" style="54" bestFit="1" customWidth="1"/>
    <col min="1103" max="1103" width="6.42578125" style="54" bestFit="1" customWidth="1"/>
    <col min="1104" max="1104" width="6.28515625" style="54" bestFit="1" customWidth="1"/>
    <col min="1105" max="1105" width="7.140625" style="54" bestFit="1" customWidth="1"/>
    <col min="1106" max="1106" width="6.5703125" style="54" bestFit="1" customWidth="1"/>
    <col min="1107" max="1107" width="7" style="54" bestFit="1" customWidth="1"/>
    <col min="1108" max="1108" width="6.42578125" style="54" bestFit="1" customWidth="1"/>
    <col min="1109" max="1109" width="5.85546875" style="54" bestFit="1" customWidth="1"/>
    <col min="1110" max="1110" width="7" style="54" bestFit="1" customWidth="1"/>
    <col min="1111" max="1111" width="6.140625" style="54" bestFit="1" customWidth="1"/>
    <col min="1112" max="1112" width="6.42578125" style="54" bestFit="1" customWidth="1"/>
    <col min="1113" max="1114" width="6.85546875" style="54" bestFit="1" customWidth="1"/>
    <col min="1115" max="1115" width="6.42578125" style="54" bestFit="1" customWidth="1"/>
    <col min="1116" max="1116" width="6.28515625" style="54" bestFit="1" customWidth="1"/>
    <col min="1117" max="1117" width="7.140625" style="54" bestFit="1" customWidth="1"/>
    <col min="1118" max="1118" width="6.5703125" style="54" bestFit="1" customWidth="1"/>
    <col min="1119" max="1119" width="7" style="54" bestFit="1" customWidth="1"/>
    <col min="1120" max="1120" width="6.42578125" style="54" bestFit="1" customWidth="1"/>
    <col min="1121" max="1121" width="5.85546875" style="54" bestFit="1" customWidth="1"/>
    <col min="1122" max="1122" width="7" style="54" bestFit="1" customWidth="1"/>
    <col min="1123" max="1123" width="6.140625" style="54" bestFit="1" customWidth="1"/>
    <col min="1124" max="1124" width="6.42578125" style="54" bestFit="1" customWidth="1"/>
    <col min="1125" max="1126" width="6.85546875" style="54" bestFit="1" customWidth="1"/>
    <col min="1127" max="1127" width="6.42578125" style="54" bestFit="1" customWidth="1"/>
    <col min="1128" max="1128" width="6.28515625" style="54" bestFit="1" customWidth="1"/>
    <col min="1129" max="1129" width="7.140625" style="54" bestFit="1" customWidth="1"/>
    <col min="1130" max="1130" width="6.5703125" style="54" bestFit="1" customWidth="1"/>
    <col min="1131" max="1131" width="7" style="54" bestFit="1" customWidth="1"/>
    <col min="1132" max="1132" width="6.42578125" style="54" bestFit="1" customWidth="1"/>
    <col min="1133" max="1133" width="5.85546875" style="54" bestFit="1" customWidth="1"/>
    <col min="1134" max="1134" width="7" style="54" bestFit="1" customWidth="1"/>
    <col min="1135" max="1135" width="6.140625" style="54" bestFit="1" customWidth="1"/>
    <col min="1136" max="1136" width="6.42578125" style="54" bestFit="1" customWidth="1"/>
    <col min="1137" max="1138" width="6.85546875" style="54" bestFit="1" customWidth="1"/>
    <col min="1139" max="1139" width="6.42578125" style="54" bestFit="1" customWidth="1"/>
    <col min="1140" max="1140" width="6.28515625" style="54" bestFit="1" customWidth="1"/>
    <col min="1141" max="1141" width="7.140625" style="54" bestFit="1" customWidth="1"/>
    <col min="1142" max="1142" width="6.5703125" style="54" bestFit="1" customWidth="1"/>
    <col min="1143" max="1143" width="7" style="54" bestFit="1" customWidth="1"/>
    <col min="1144" max="1144" width="6.42578125" style="54" bestFit="1" customWidth="1"/>
    <col min="1145" max="1145" width="5.85546875" style="54" bestFit="1" customWidth="1"/>
    <col min="1146" max="1146" width="7" style="54" bestFit="1" customWidth="1"/>
    <col min="1147" max="1147" width="6.140625" style="54" bestFit="1" customWidth="1"/>
    <col min="1148" max="1148" width="6.42578125" style="54" bestFit="1" customWidth="1"/>
    <col min="1149" max="1150" width="6.85546875" style="54" bestFit="1" customWidth="1"/>
    <col min="1151" max="1151" width="6.42578125" style="54" bestFit="1" customWidth="1"/>
    <col min="1152" max="1152" width="6.28515625" style="54" bestFit="1" customWidth="1"/>
    <col min="1153" max="1153" width="7.140625" style="54" bestFit="1" customWidth="1"/>
    <col min="1154" max="1154" width="6.5703125" style="54" bestFit="1" customWidth="1"/>
    <col min="1155" max="1155" width="7" style="54" bestFit="1" customWidth="1"/>
    <col min="1156" max="1156" width="6.42578125" style="54" bestFit="1" customWidth="1"/>
    <col min="1157" max="1157" width="5.85546875" style="54" bestFit="1" customWidth="1"/>
    <col min="1158" max="1158" width="7" style="54" bestFit="1" customWidth="1"/>
    <col min="1159" max="1159" width="6.140625" style="54" bestFit="1" customWidth="1"/>
    <col min="1160" max="1160" width="6.42578125" style="54" bestFit="1" customWidth="1"/>
    <col min="1161" max="1162" width="6.85546875" style="54" bestFit="1" customWidth="1"/>
    <col min="1163" max="1163" width="6.42578125" style="54" bestFit="1" customWidth="1"/>
    <col min="1164" max="1164" width="6.28515625" style="54" bestFit="1" customWidth="1"/>
    <col min="1165" max="1165" width="7.140625" style="54" bestFit="1" customWidth="1"/>
    <col min="1166" max="1166" width="6.5703125" style="54" bestFit="1" customWidth="1"/>
    <col min="1167" max="1167" width="7" style="54" bestFit="1" customWidth="1"/>
    <col min="1168" max="1168" width="6.42578125" style="54" bestFit="1" customWidth="1"/>
    <col min="1169" max="1169" width="5.85546875" style="54" bestFit="1" customWidth="1"/>
    <col min="1170" max="1170" width="7" style="54" bestFit="1" customWidth="1"/>
    <col min="1171" max="1171" width="6.140625" style="54" bestFit="1" customWidth="1"/>
    <col min="1172" max="1172" width="6.42578125" style="54" bestFit="1" customWidth="1"/>
    <col min="1173" max="1200" width="6.85546875" style="54" bestFit="1" customWidth="1"/>
    <col min="1201" max="1275" width="9.140625" style="54"/>
    <col min="1276" max="1276" width="3" style="54" bestFit="1" customWidth="1"/>
    <col min="1277" max="1277" width="3.28515625" style="54" bestFit="1" customWidth="1"/>
    <col min="1278" max="1279" width="0" style="54" hidden="1" customWidth="1"/>
    <col min="1280" max="1280" width="9.140625" style="54"/>
    <col min="1281" max="1281" width="29.5703125" style="54" customWidth="1"/>
    <col min="1282" max="1282" width="7" style="54" bestFit="1" customWidth="1"/>
    <col min="1283" max="1283" width="6.140625" style="54" bestFit="1" customWidth="1"/>
    <col min="1284" max="1284" width="6.42578125" style="54" bestFit="1" customWidth="1"/>
    <col min="1285" max="1286" width="6.85546875" style="54" bestFit="1" customWidth="1"/>
    <col min="1287" max="1287" width="6.42578125" style="54" bestFit="1" customWidth="1"/>
    <col min="1288" max="1288" width="6.28515625" style="54" bestFit="1" customWidth="1"/>
    <col min="1289" max="1289" width="7.140625" style="54" bestFit="1" customWidth="1"/>
    <col min="1290" max="1290" width="6.5703125" style="54" bestFit="1" customWidth="1"/>
    <col min="1291" max="1291" width="7" style="54" bestFit="1" customWidth="1"/>
    <col min="1292" max="1292" width="6.42578125" style="54" bestFit="1" customWidth="1"/>
    <col min="1293" max="1293" width="5.85546875" style="54" bestFit="1" customWidth="1"/>
    <col min="1294" max="1294" width="7" style="54" bestFit="1" customWidth="1"/>
    <col min="1295" max="1295" width="6.140625" style="54" bestFit="1" customWidth="1"/>
    <col min="1296" max="1296" width="6.42578125" style="54" bestFit="1" customWidth="1"/>
    <col min="1297" max="1298" width="6.85546875" style="54" bestFit="1" customWidth="1"/>
    <col min="1299" max="1299" width="6.42578125" style="54" bestFit="1" customWidth="1"/>
    <col min="1300" max="1300" width="6.28515625" style="54" bestFit="1" customWidth="1"/>
    <col min="1301" max="1301" width="7.140625" style="54" bestFit="1" customWidth="1"/>
    <col min="1302" max="1302" width="6.5703125" style="54" bestFit="1" customWidth="1"/>
    <col min="1303" max="1303" width="7" style="54" bestFit="1" customWidth="1"/>
    <col min="1304" max="1304" width="6.42578125" style="54" bestFit="1" customWidth="1"/>
    <col min="1305" max="1305" width="5.85546875" style="54" bestFit="1" customWidth="1"/>
    <col min="1306" max="1306" width="7" style="54" bestFit="1" customWidth="1"/>
    <col min="1307" max="1307" width="6.140625" style="54" bestFit="1" customWidth="1"/>
    <col min="1308" max="1308" width="6.42578125" style="54" bestFit="1" customWidth="1"/>
    <col min="1309" max="1310" width="6.85546875" style="54" bestFit="1" customWidth="1"/>
    <col min="1311" max="1311" width="6.42578125" style="54" bestFit="1" customWidth="1"/>
    <col min="1312" max="1312" width="6.28515625" style="54" bestFit="1" customWidth="1"/>
    <col min="1313" max="1313" width="7.140625" style="54" bestFit="1" customWidth="1"/>
    <col min="1314" max="1314" width="6.5703125" style="54" bestFit="1" customWidth="1"/>
    <col min="1315" max="1315" width="7" style="54" bestFit="1" customWidth="1"/>
    <col min="1316" max="1316" width="6.42578125" style="54" bestFit="1" customWidth="1"/>
    <col min="1317" max="1317" width="5.85546875" style="54" bestFit="1" customWidth="1"/>
    <col min="1318" max="1318" width="7" style="54" bestFit="1" customWidth="1"/>
    <col min="1319" max="1319" width="6.140625" style="54" bestFit="1" customWidth="1"/>
    <col min="1320" max="1320" width="6.42578125" style="54" bestFit="1" customWidth="1"/>
    <col min="1321" max="1322" width="6.85546875" style="54" bestFit="1" customWidth="1"/>
    <col min="1323" max="1323" width="6.42578125" style="54" bestFit="1" customWidth="1"/>
    <col min="1324" max="1324" width="6.28515625" style="54" bestFit="1" customWidth="1"/>
    <col min="1325" max="1325" width="7.140625" style="54" bestFit="1" customWidth="1"/>
    <col min="1326" max="1326" width="6.5703125" style="54" bestFit="1" customWidth="1"/>
    <col min="1327" max="1327" width="7" style="54" bestFit="1" customWidth="1"/>
    <col min="1328" max="1328" width="6.42578125" style="54" bestFit="1" customWidth="1"/>
    <col min="1329" max="1329" width="5.85546875" style="54" bestFit="1" customWidth="1"/>
    <col min="1330" max="1330" width="7" style="54" bestFit="1" customWidth="1"/>
    <col min="1331" max="1331" width="6.140625" style="54" bestFit="1" customWidth="1"/>
    <col min="1332" max="1332" width="6.42578125" style="54" bestFit="1" customWidth="1"/>
    <col min="1333" max="1334" width="6.85546875" style="54" bestFit="1" customWidth="1"/>
    <col min="1335" max="1335" width="6.42578125" style="54" bestFit="1" customWidth="1"/>
    <col min="1336" max="1336" width="6.28515625" style="54" bestFit="1" customWidth="1"/>
    <col min="1337" max="1337" width="7.140625" style="54" bestFit="1" customWidth="1"/>
    <col min="1338" max="1338" width="6.5703125" style="54" bestFit="1" customWidth="1"/>
    <col min="1339" max="1339" width="7" style="54" bestFit="1" customWidth="1"/>
    <col min="1340" max="1340" width="6.42578125" style="54" bestFit="1" customWidth="1"/>
    <col min="1341" max="1341" width="5.85546875" style="54" bestFit="1" customWidth="1"/>
    <col min="1342" max="1342" width="7" style="54" bestFit="1" customWidth="1"/>
    <col min="1343" max="1343" width="6.140625" style="54" bestFit="1" customWidth="1"/>
    <col min="1344" max="1344" width="6.42578125" style="54" bestFit="1" customWidth="1"/>
    <col min="1345" max="1346" width="6.85546875" style="54" bestFit="1" customWidth="1"/>
    <col min="1347" max="1347" width="6.42578125" style="54" bestFit="1" customWidth="1"/>
    <col min="1348" max="1348" width="6.28515625" style="54" bestFit="1" customWidth="1"/>
    <col min="1349" max="1349" width="7.140625" style="54" bestFit="1" customWidth="1"/>
    <col min="1350" max="1350" width="6.5703125" style="54" bestFit="1" customWidth="1"/>
    <col min="1351" max="1351" width="7" style="54" bestFit="1" customWidth="1"/>
    <col min="1352" max="1352" width="6.42578125" style="54" bestFit="1" customWidth="1"/>
    <col min="1353" max="1353" width="5.85546875" style="54" bestFit="1" customWidth="1"/>
    <col min="1354" max="1354" width="7" style="54" bestFit="1" customWidth="1"/>
    <col min="1355" max="1355" width="6.140625" style="54" bestFit="1" customWidth="1"/>
    <col min="1356" max="1356" width="6.42578125" style="54" bestFit="1" customWidth="1"/>
    <col min="1357" max="1358" width="6.85546875" style="54" bestFit="1" customWidth="1"/>
    <col min="1359" max="1359" width="6.42578125" style="54" bestFit="1" customWidth="1"/>
    <col min="1360" max="1360" width="6.28515625" style="54" bestFit="1" customWidth="1"/>
    <col min="1361" max="1361" width="7.140625" style="54" bestFit="1" customWidth="1"/>
    <col min="1362" max="1362" width="6.5703125" style="54" bestFit="1" customWidth="1"/>
    <col min="1363" max="1363" width="7" style="54" bestFit="1" customWidth="1"/>
    <col min="1364" max="1364" width="6.42578125" style="54" bestFit="1" customWidth="1"/>
    <col min="1365" max="1365" width="5.85546875" style="54" bestFit="1" customWidth="1"/>
    <col min="1366" max="1366" width="7" style="54" bestFit="1" customWidth="1"/>
    <col min="1367" max="1367" width="6.140625" style="54" bestFit="1" customWidth="1"/>
    <col min="1368" max="1368" width="6.42578125" style="54" bestFit="1" customWidth="1"/>
    <col min="1369" max="1370" width="6.85546875" style="54" bestFit="1" customWidth="1"/>
    <col min="1371" max="1371" width="6.42578125" style="54" bestFit="1" customWidth="1"/>
    <col min="1372" max="1372" width="6.28515625" style="54" bestFit="1" customWidth="1"/>
    <col min="1373" max="1373" width="7.140625" style="54" bestFit="1" customWidth="1"/>
    <col min="1374" max="1374" width="6.5703125" style="54" bestFit="1" customWidth="1"/>
    <col min="1375" max="1375" width="7" style="54" bestFit="1" customWidth="1"/>
    <col min="1376" max="1376" width="6.42578125" style="54" bestFit="1" customWidth="1"/>
    <col min="1377" max="1377" width="5.85546875" style="54" bestFit="1" customWidth="1"/>
    <col min="1378" max="1378" width="7" style="54" bestFit="1" customWidth="1"/>
    <col min="1379" max="1379" width="6.140625" style="54" bestFit="1" customWidth="1"/>
    <col min="1380" max="1380" width="6.42578125" style="54" bestFit="1" customWidth="1"/>
    <col min="1381" max="1382" width="6.85546875" style="54" bestFit="1" customWidth="1"/>
    <col min="1383" max="1383" width="6.42578125" style="54" bestFit="1" customWidth="1"/>
    <col min="1384" max="1384" width="6.28515625" style="54" bestFit="1" customWidth="1"/>
    <col min="1385" max="1385" width="7.140625" style="54" bestFit="1" customWidth="1"/>
    <col min="1386" max="1386" width="6.5703125" style="54" bestFit="1" customWidth="1"/>
    <col min="1387" max="1387" width="7" style="54" bestFit="1" customWidth="1"/>
    <col min="1388" max="1388" width="6.42578125" style="54" bestFit="1" customWidth="1"/>
    <col min="1389" max="1389" width="5.85546875" style="54" bestFit="1" customWidth="1"/>
    <col min="1390" max="1390" width="7" style="54" bestFit="1" customWidth="1"/>
    <col min="1391" max="1391" width="6.140625" style="54" bestFit="1" customWidth="1"/>
    <col min="1392" max="1392" width="6.42578125" style="54" bestFit="1" customWidth="1"/>
    <col min="1393" max="1394" width="6.85546875" style="54" bestFit="1" customWidth="1"/>
    <col min="1395" max="1395" width="6.42578125" style="54" bestFit="1" customWidth="1"/>
    <col min="1396" max="1396" width="6.28515625" style="54" bestFit="1" customWidth="1"/>
    <col min="1397" max="1397" width="7.140625" style="54" bestFit="1" customWidth="1"/>
    <col min="1398" max="1398" width="6.5703125" style="54" bestFit="1" customWidth="1"/>
    <col min="1399" max="1399" width="7" style="54" bestFit="1" customWidth="1"/>
    <col min="1400" max="1400" width="6.42578125" style="54" bestFit="1" customWidth="1"/>
    <col min="1401" max="1401" width="5.85546875" style="54" bestFit="1" customWidth="1"/>
    <col min="1402" max="1402" width="7" style="54" bestFit="1" customWidth="1"/>
    <col min="1403" max="1403" width="6.140625" style="54" bestFit="1" customWidth="1"/>
    <col min="1404" max="1404" width="6.42578125" style="54" bestFit="1" customWidth="1"/>
    <col min="1405" max="1406" width="6.85546875" style="54" bestFit="1" customWidth="1"/>
    <col min="1407" max="1407" width="6.42578125" style="54" bestFit="1" customWidth="1"/>
    <col min="1408" max="1408" width="6.28515625" style="54" bestFit="1" customWidth="1"/>
    <col min="1409" max="1409" width="7.140625" style="54" bestFit="1" customWidth="1"/>
    <col min="1410" max="1410" width="6.5703125" style="54" bestFit="1" customWidth="1"/>
    <col min="1411" max="1411" width="7" style="54" bestFit="1" customWidth="1"/>
    <col min="1412" max="1412" width="6.42578125" style="54" bestFit="1" customWidth="1"/>
    <col min="1413" max="1413" width="5.85546875" style="54" bestFit="1" customWidth="1"/>
    <col min="1414" max="1414" width="7" style="54" bestFit="1" customWidth="1"/>
    <col min="1415" max="1415" width="6.140625" style="54" bestFit="1" customWidth="1"/>
    <col min="1416" max="1416" width="6.42578125" style="54" bestFit="1" customWidth="1"/>
    <col min="1417" max="1418" width="6.85546875" style="54" bestFit="1" customWidth="1"/>
    <col min="1419" max="1419" width="6.42578125" style="54" bestFit="1" customWidth="1"/>
    <col min="1420" max="1420" width="6.28515625" style="54" bestFit="1" customWidth="1"/>
    <col min="1421" max="1421" width="7.140625" style="54" bestFit="1" customWidth="1"/>
    <col min="1422" max="1422" width="6.5703125" style="54" bestFit="1" customWidth="1"/>
    <col min="1423" max="1423" width="7" style="54" bestFit="1" customWidth="1"/>
    <col min="1424" max="1424" width="6.42578125" style="54" bestFit="1" customWidth="1"/>
    <col min="1425" max="1425" width="5.85546875" style="54" bestFit="1" customWidth="1"/>
    <col min="1426" max="1426" width="7" style="54" bestFit="1" customWidth="1"/>
    <col min="1427" max="1427" width="6.140625" style="54" bestFit="1" customWidth="1"/>
    <col min="1428" max="1428" width="6.42578125" style="54" bestFit="1" customWidth="1"/>
    <col min="1429" max="1456" width="6.85546875" style="54" bestFit="1" customWidth="1"/>
    <col min="1457" max="1531" width="9.140625" style="54"/>
    <col min="1532" max="1532" width="3" style="54" bestFit="1" customWidth="1"/>
    <col min="1533" max="1533" width="3.28515625" style="54" bestFit="1" customWidth="1"/>
    <col min="1534" max="1535" width="0" style="54" hidden="1" customWidth="1"/>
    <col min="1536" max="1536" width="9.140625" style="54"/>
    <col min="1537" max="1537" width="29.5703125" style="54" customWidth="1"/>
    <col min="1538" max="1538" width="7" style="54" bestFit="1" customWidth="1"/>
    <col min="1539" max="1539" width="6.140625" style="54" bestFit="1" customWidth="1"/>
    <col min="1540" max="1540" width="6.42578125" style="54" bestFit="1" customWidth="1"/>
    <col min="1541" max="1542" width="6.85546875" style="54" bestFit="1" customWidth="1"/>
    <col min="1543" max="1543" width="6.42578125" style="54" bestFit="1" customWidth="1"/>
    <col min="1544" max="1544" width="6.28515625" style="54" bestFit="1" customWidth="1"/>
    <col min="1545" max="1545" width="7.140625" style="54" bestFit="1" customWidth="1"/>
    <col min="1546" max="1546" width="6.5703125" style="54" bestFit="1" customWidth="1"/>
    <col min="1547" max="1547" width="7" style="54" bestFit="1" customWidth="1"/>
    <col min="1548" max="1548" width="6.42578125" style="54" bestFit="1" customWidth="1"/>
    <col min="1549" max="1549" width="5.85546875" style="54" bestFit="1" customWidth="1"/>
    <col min="1550" max="1550" width="7" style="54" bestFit="1" customWidth="1"/>
    <col min="1551" max="1551" width="6.140625" style="54" bestFit="1" customWidth="1"/>
    <col min="1552" max="1552" width="6.42578125" style="54" bestFit="1" customWidth="1"/>
    <col min="1553" max="1554" width="6.85546875" style="54" bestFit="1" customWidth="1"/>
    <col min="1555" max="1555" width="6.42578125" style="54" bestFit="1" customWidth="1"/>
    <col min="1556" max="1556" width="6.28515625" style="54" bestFit="1" customWidth="1"/>
    <col min="1557" max="1557" width="7.140625" style="54" bestFit="1" customWidth="1"/>
    <col min="1558" max="1558" width="6.5703125" style="54" bestFit="1" customWidth="1"/>
    <col min="1559" max="1559" width="7" style="54" bestFit="1" customWidth="1"/>
    <col min="1560" max="1560" width="6.42578125" style="54" bestFit="1" customWidth="1"/>
    <col min="1561" max="1561" width="5.85546875" style="54" bestFit="1" customWidth="1"/>
    <col min="1562" max="1562" width="7" style="54" bestFit="1" customWidth="1"/>
    <col min="1563" max="1563" width="6.140625" style="54" bestFit="1" customWidth="1"/>
    <col min="1564" max="1564" width="6.42578125" style="54" bestFit="1" customWidth="1"/>
    <col min="1565" max="1566" width="6.85546875" style="54" bestFit="1" customWidth="1"/>
    <col min="1567" max="1567" width="6.42578125" style="54" bestFit="1" customWidth="1"/>
    <col min="1568" max="1568" width="6.28515625" style="54" bestFit="1" customWidth="1"/>
    <col min="1569" max="1569" width="7.140625" style="54" bestFit="1" customWidth="1"/>
    <col min="1570" max="1570" width="6.5703125" style="54" bestFit="1" customWidth="1"/>
    <col min="1571" max="1571" width="7" style="54" bestFit="1" customWidth="1"/>
    <col min="1572" max="1572" width="6.42578125" style="54" bestFit="1" customWidth="1"/>
    <col min="1573" max="1573" width="5.85546875" style="54" bestFit="1" customWidth="1"/>
    <col min="1574" max="1574" width="7" style="54" bestFit="1" customWidth="1"/>
    <col min="1575" max="1575" width="6.140625" style="54" bestFit="1" customWidth="1"/>
    <col min="1576" max="1576" width="6.42578125" style="54" bestFit="1" customWidth="1"/>
    <col min="1577" max="1578" width="6.85546875" style="54" bestFit="1" customWidth="1"/>
    <col min="1579" max="1579" width="6.42578125" style="54" bestFit="1" customWidth="1"/>
    <col min="1580" max="1580" width="6.28515625" style="54" bestFit="1" customWidth="1"/>
    <col min="1581" max="1581" width="7.140625" style="54" bestFit="1" customWidth="1"/>
    <col min="1582" max="1582" width="6.5703125" style="54" bestFit="1" customWidth="1"/>
    <col min="1583" max="1583" width="7" style="54" bestFit="1" customWidth="1"/>
    <col min="1584" max="1584" width="6.42578125" style="54" bestFit="1" customWidth="1"/>
    <col min="1585" max="1585" width="5.85546875" style="54" bestFit="1" customWidth="1"/>
    <col min="1586" max="1586" width="7" style="54" bestFit="1" customWidth="1"/>
    <col min="1587" max="1587" width="6.140625" style="54" bestFit="1" customWidth="1"/>
    <col min="1588" max="1588" width="6.42578125" style="54" bestFit="1" customWidth="1"/>
    <col min="1589" max="1590" width="6.85546875" style="54" bestFit="1" customWidth="1"/>
    <col min="1591" max="1591" width="6.42578125" style="54" bestFit="1" customWidth="1"/>
    <col min="1592" max="1592" width="6.28515625" style="54" bestFit="1" customWidth="1"/>
    <col min="1593" max="1593" width="7.140625" style="54" bestFit="1" customWidth="1"/>
    <col min="1594" max="1594" width="6.5703125" style="54" bestFit="1" customWidth="1"/>
    <col min="1595" max="1595" width="7" style="54" bestFit="1" customWidth="1"/>
    <col min="1596" max="1596" width="6.42578125" style="54" bestFit="1" customWidth="1"/>
    <col min="1597" max="1597" width="5.85546875" style="54" bestFit="1" customWidth="1"/>
    <col min="1598" max="1598" width="7" style="54" bestFit="1" customWidth="1"/>
    <col min="1599" max="1599" width="6.140625" style="54" bestFit="1" customWidth="1"/>
    <col min="1600" max="1600" width="6.42578125" style="54" bestFit="1" customWidth="1"/>
    <col min="1601" max="1602" width="6.85546875" style="54" bestFit="1" customWidth="1"/>
    <col min="1603" max="1603" width="6.42578125" style="54" bestFit="1" customWidth="1"/>
    <col min="1604" max="1604" width="6.28515625" style="54" bestFit="1" customWidth="1"/>
    <col min="1605" max="1605" width="7.140625" style="54" bestFit="1" customWidth="1"/>
    <col min="1606" max="1606" width="6.5703125" style="54" bestFit="1" customWidth="1"/>
    <col min="1607" max="1607" width="7" style="54" bestFit="1" customWidth="1"/>
    <col min="1608" max="1608" width="6.42578125" style="54" bestFit="1" customWidth="1"/>
    <col min="1609" max="1609" width="5.85546875" style="54" bestFit="1" customWidth="1"/>
    <col min="1610" max="1610" width="7" style="54" bestFit="1" customWidth="1"/>
    <col min="1611" max="1611" width="6.140625" style="54" bestFit="1" customWidth="1"/>
    <col min="1612" max="1612" width="6.42578125" style="54" bestFit="1" customWidth="1"/>
    <col min="1613" max="1614" width="6.85546875" style="54" bestFit="1" customWidth="1"/>
    <col min="1615" max="1615" width="6.42578125" style="54" bestFit="1" customWidth="1"/>
    <col min="1616" max="1616" width="6.28515625" style="54" bestFit="1" customWidth="1"/>
    <col min="1617" max="1617" width="7.140625" style="54" bestFit="1" customWidth="1"/>
    <col min="1618" max="1618" width="6.5703125" style="54" bestFit="1" customWidth="1"/>
    <col min="1619" max="1619" width="7" style="54" bestFit="1" customWidth="1"/>
    <col min="1620" max="1620" width="6.42578125" style="54" bestFit="1" customWidth="1"/>
    <col min="1621" max="1621" width="5.85546875" style="54" bestFit="1" customWidth="1"/>
    <col min="1622" max="1622" width="7" style="54" bestFit="1" customWidth="1"/>
    <col min="1623" max="1623" width="6.140625" style="54" bestFit="1" customWidth="1"/>
    <col min="1624" max="1624" width="6.42578125" style="54" bestFit="1" customWidth="1"/>
    <col min="1625" max="1626" width="6.85546875" style="54" bestFit="1" customWidth="1"/>
    <col min="1627" max="1627" width="6.42578125" style="54" bestFit="1" customWidth="1"/>
    <col min="1628" max="1628" width="6.28515625" style="54" bestFit="1" customWidth="1"/>
    <col min="1629" max="1629" width="7.140625" style="54" bestFit="1" customWidth="1"/>
    <col min="1630" max="1630" width="6.5703125" style="54" bestFit="1" customWidth="1"/>
    <col min="1631" max="1631" width="7" style="54" bestFit="1" customWidth="1"/>
    <col min="1632" max="1632" width="6.42578125" style="54" bestFit="1" customWidth="1"/>
    <col min="1633" max="1633" width="5.85546875" style="54" bestFit="1" customWidth="1"/>
    <col min="1634" max="1634" width="7" style="54" bestFit="1" customWidth="1"/>
    <col min="1635" max="1635" width="6.140625" style="54" bestFit="1" customWidth="1"/>
    <col min="1636" max="1636" width="6.42578125" style="54" bestFit="1" customWidth="1"/>
    <col min="1637" max="1638" width="6.85546875" style="54" bestFit="1" customWidth="1"/>
    <col min="1639" max="1639" width="6.42578125" style="54" bestFit="1" customWidth="1"/>
    <col min="1640" max="1640" width="6.28515625" style="54" bestFit="1" customWidth="1"/>
    <col min="1641" max="1641" width="7.140625" style="54" bestFit="1" customWidth="1"/>
    <col min="1642" max="1642" width="6.5703125" style="54" bestFit="1" customWidth="1"/>
    <col min="1643" max="1643" width="7" style="54" bestFit="1" customWidth="1"/>
    <col min="1644" max="1644" width="6.42578125" style="54" bestFit="1" customWidth="1"/>
    <col min="1645" max="1645" width="5.85546875" style="54" bestFit="1" customWidth="1"/>
    <col min="1646" max="1646" width="7" style="54" bestFit="1" customWidth="1"/>
    <col min="1647" max="1647" width="6.140625" style="54" bestFit="1" customWidth="1"/>
    <col min="1648" max="1648" width="6.42578125" style="54" bestFit="1" customWidth="1"/>
    <col min="1649" max="1650" width="6.85546875" style="54" bestFit="1" customWidth="1"/>
    <col min="1651" max="1651" width="6.42578125" style="54" bestFit="1" customWidth="1"/>
    <col min="1652" max="1652" width="6.28515625" style="54" bestFit="1" customWidth="1"/>
    <col min="1653" max="1653" width="7.140625" style="54" bestFit="1" customWidth="1"/>
    <col min="1654" max="1654" width="6.5703125" style="54" bestFit="1" customWidth="1"/>
    <col min="1655" max="1655" width="7" style="54" bestFit="1" customWidth="1"/>
    <col min="1656" max="1656" width="6.42578125" style="54" bestFit="1" customWidth="1"/>
    <col min="1657" max="1657" width="5.85546875" style="54" bestFit="1" customWidth="1"/>
    <col min="1658" max="1658" width="7" style="54" bestFit="1" customWidth="1"/>
    <col min="1659" max="1659" width="6.140625" style="54" bestFit="1" customWidth="1"/>
    <col min="1660" max="1660" width="6.42578125" style="54" bestFit="1" customWidth="1"/>
    <col min="1661" max="1662" width="6.85546875" style="54" bestFit="1" customWidth="1"/>
    <col min="1663" max="1663" width="6.42578125" style="54" bestFit="1" customWidth="1"/>
    <col min="1664" max="1664" width="6.28515625" style="54" bestFit="1" customWidth="1"/>
    <col min="1665" max="1665" width="7.140625" style="54" bestFit="1" customWidth="1"/>
    <col min="1666" max="1666" width="6.5703125" style="54" bestFit="1" customWidth="1"/>
    <col min="1667" max="1667" width="7" style="54" bestFit="1" customWidth="1"/>
    <col min="1668" max="1668" width="6.42578125" style="54" bestFit="1" customWidth="1"/>
    <col min="1669" max="1669" width="5.85546875" style="54" bestFit="1" customWidth="1"/>
    <col min="1670" max="1670" width="7" style="54" bestFit="1" customWidth="1"/>
    <col min="1671" max="1671" width="6.140625" style="54" bestFit="1" customWidth="1"/>
    <col min="1672" max="1672" width="6.42578125" style="54" bestFit="1" customWidth="1"/>
    <col min="1673" max="1674" width="6.85546875" style="54" bestFit="1" customWidth="1"/>
    <col min="1675" max="1675" width="6.42578125" style="54" bestFit="1" customWidth="1"/>
    <col min="1676" max="1676" width="6.28515625" style="54" bestFit="1" customWidth="1"/>
    <col min="1677" max="1677" width="7.140625" style="54" bestFit="1" customWidth="1"/>
    <col min="1678" max="1678" width="6.5703125" style="54" bestFit="1" customWidth="1"/>
    <col min="1679" max="1679" width="7" style="54" bestFit="1" customWidth="1"/>
    <col min="1680" max="1680" width="6.42578125" style="54" bestFit="1" customWidth="1"/>
    <col min="1681" max="1681" width="5.85546875" style="54" bestFit="1" customWidth="1"/>
    <col min="1682" max="1682" width="7" style="54" bestFit="1" customWidth="1"/>
    <col min="1683" max="1683" width="6.140625" style="54" bestFit="1" customWidth="1"/>
    <col min="1684" max="1684" width="6.42578125" style="54" bestFit="1" customWidth="1"/>
    <col min="1685" max="1712" width="6.85546875" style="54" bestFit="1" customWidth="1"/>
    <col min="1713" max="1787" width="9.140625" style="54"/>
    <col min="1788" max="1788" width="3" style="54" bestFit="1" customWidth="1"/>
    <col min="1789" max="1789" width="3.28515625" style="54" bestFit="1" customWidth="1"/>
    <col min="1790" max="1791" width="0" style="54" hidden="1" customWidth="1"/>
    <col min="1792" max="1792" width="9.140625" style="54"/>
    <col min="1793" max="1793" width="29.5703125" style="54" customWidth="1"/>
    <col min="1794" max="1794" width="7" style="54" bestFit="1" customWidth="1"/>
    <col min="1795" max="1795" width="6.140625" style="54" bestFit="1" customWidth="1"/>
    <col min="1796" max="1796" width="6.42578125" style="54" bestFit="1" customWidth="1"/>
    <col min="1797" max="1798" width="6.85546875" style="54" bestFit="1" customWidth="1"/>
    <col min="1799" max="1799" width="6.42578125" style="54" bestFit="1" customWidth="1"/>
    <col min="1800" max="1800" width="6.28515625" style="54" bestFit="1" customWidth="1"/>
    <col min="1801" max="1801" width="7.140625" style="54" bestFit="1" customWidth="1"/>
    <col min="1802" max="1802" width="6.5703125" style="54" bestFit="1" customWidth="1"/>
    <col min="1803" max="1803" width="7" style="54" bestFit="1" customWidth="1"/>
    <col min="1804" max="1804" width="6.42578125" style="54" bestFit="1" customWidth="1"/>
    <col min="1805" max="1805" width="5.85546875" style="54" bestFit="1" customWidth="1"/>
    <col min="1806" max="1806" width="7" style="54" bestFit="1" customWidth="1"/>
    <col min="1807" max="1807" width="6.140625" style="54" bestFit="1" customWidth="1"/>
    <col min="1808" max="1808" width="6.42578125" style="54" bestFit="1" customWidth="1"/>
    <col min="1809" max="1810" width="6.85546875" style="54" bestFit="1" customWidth="1"/>
    <col min="1811" max="1811" width="6.42578125" style="54" bestFit="1" customWidth="1"/>
    <col min="1812" max="1812" width="6.28515625" style="54" bestFit="1" customWidth="1"/>
    <col min="1813" max="1813" width="7.140625" style="54" bestFit="1" customWidth="1"/>
    <col min="1814" max="1814" width="6.5703125" style="54" bestFit="1" customWidth="1"/>
    <col min="1815" max="1815" width="7" style="54" bestFit="1" customWidth="1"/>
    <col min="1816" max="1816" width="6.42578125" style="54" bestFit="1" customWidth="1"/>
    <col min="1817" max="1817" width="5.85546875" style="54" bestFit="1" customWidth="1"/>
    <col min="1818" max="1818" width="7" style="54" bestFit="1" customWidth="1"/>
    <col min="1819" max="1819" width="6.140625" style="54" bestFit="1" customWidth="1"/>
    <col min="1820" max="1820" width="6.42578125" style="54" bestFit="1" customWidth="1"/>
    <col min="1821" max="1822" width="6.85546875" style="54" bestFit="1" customWidth="1"/>
    <col min="1823" max="1823" width="6.42578125" style="54" bestFit="1" customWidth="1"/>
    <col min="1824" max="1824" width="6.28515625" style="54" bestFit="1" customWidth="1"/>
    <col min="1825" max="1825" width="7.140625" style="54" bestFit="1" customWidth="1"/>
    <col min="1826" max="1826" width="6.5703125" style="54" bestFit="1" customWidth="1"/>
    <col min="1827" max="1827" width="7" style="54" bestFit="1" customWidth="1"/>
    <col min="1828" max="1828" width="6.42578125" style="54" bestFit="1" customWidth="1"/>
    <col min="1829" max="1829" width="5.85546875" style="54" bestFit="1" customWidth="1"/>
    <col min="1830" max="1830" width="7" style="54" bestFit="1" customWidth="1"/>
    <col min="1831" max="1831" width="6.140625" style="54" bestFit="1" customWidth="1"/>
    <col min="1832" max="1832" width="6.42578125" style="54" bestFit="1" customWidth="1"/>
    <col min="1833" max="1834" width="6.85546875" style="54" bestFit="1" customWidth="1"/>
    <col min="1835" max="1835" width="6.42578125" style="54" bestFit="1" customWidth="1"/>
    <col min="1836" max="1836" width="6.28515625" style="54" bestFit="1" customWidth="1"/>
    <col min="1837" max="1837" width="7.140625" style="54" bestFit="1" customWidth="1"/>
    <col min="1838" max="1838" width="6.5703125" style="54" bestFit="1" customWidth="1"/>
    <col min="1839" max="1839" width="7" style="54" bestFit="1" customWidth="1"/>
    <col min="1840" max="1840" width="6.42578125" style="54" bestFit="1" customWidth="1"/>
    <col min="1841" max="1841" width="5.85546875" style="54" bestFit="1" customWidth="1"/>
    <col min="1842" max="1842" width="7" style="54" bestFit="1" customWidth="1"/>
    <col min="1843" max="1843" width="6.140625" style="54" bestFit="1" customWidth="1"/>
    <col min="1844" max="1844" width="6.42578125" style="54" bestFit="1" customWidth="1"/>
    <col min="1845" max="1846" width="6.85546875" style="54" bestFit="1" customWidth="1"/>
    <col min="1847" max="1847" width="6.42578125" style="54" bestFit="1" customWidth="1"/>
    <col min="1848" max="1848" width="6.28515625" style="54" bestFit="1" customWidth="1"/>
    <col min="1849" max="1849" width="7.140625" style="54" bestFit="1" customWidth="1"/>
    <col min="1850" max="1850" width="6.5703125" style="54" bestFit="1" customWidth="1"/>
    <col min="1851" max="1851" width="7" style="54" bestFit="1" customWidth="1"/>
    <col min="1852" max="1852" width="6.42578125" style="54" bestFit="1" customWidth="1"/>
    <col min="1853" max="1853" width="5.85546875" style="54" bestFit="1" customWidth="1"/>
    <col min="1854" max="1854" width="7" style="54" bestFit="1" customWidth="1"/>
    <col min="1855" max="1855" width="6.140625" style="54" bestFit="1" customWidth="1"/>
    <col min="1856" max="1856" width="6.42578125" style="54" bestFit="1" customWidth="1"/>
    <col min="1857" max="1858" width="6.85546875" style="54" bestFit="1" customWidth="1"/>
    <col min="1859" max="1859" width="6.42578125" style="54" bestFit="1" customWidth="1"/>
    <col min="1860" max="1860" width="6.28515625" style="54" bestFit="1" customWidth="1"/>
    <col min="1861" max="1861" width="7.140625" style="54" bestFit="1" customWidth="1"/>
    <col min="1862" max="1862" width="6.5703125" style="54" bestFit="1" customWidth="1"/>
    <col min="1863" max="1863" width="7" style="54" bestFit="1" customWidth="1"/>
    <col min="1864" max="1864" width="6.42578125" style="54" bestFit="1" customWidth="1"/>
    <col min="1865" max="1865" width="5.85546875" style="54" bestFit="1" customWidth="1"/>
    <col min="1866" max="1866" width="7" style="54" bestFit="1" customWidth="1"/>
    <col min="1867" max="1867" width="6.140625" style="54" bestFit="1" customWidth="1"/>
    <col min="1868" max="1868" width="6.42578125" style="54" bestFit="1" customWidth="1"/>
    <col min="1869" max="1870" width="6.85546875" style="54" bestFit="1" customWidth="1"/>
    <col min="1871" max="1871" width="6.42578125" style="54" bestFit="1" customWidth="1"/>
    <col min="1872" max="1872" width="6.28515625" style="54" bestFit="1" customWidth="1"/>
    <col min="1873" max="1873" width="7.140625" style="54" bestFit="1" customWidth="1"/>
    <col min="1874" max="1874" width="6.5703125" style="54" bestFit="1" customWidth="1"/>
    <col min="1875" max="1875" width="7" style="54" bestFit="1" customWidth="1"/>
    <col min="1876" max="1876" width="6.42578125" style="54" bestFit="1" customWidth="1"/>
    <col min="1877" max="1877" width="5.85546875" style="54" bestFit="1" customWidth="1"/>
    <col min="1878" max="1878" width="7" style="54" bestFit="1" customWidth="1"/>
    <col min="1879" max="1879" width="6.140625" style="54" bestFit="1" customWidth="1"/>
    <col min="1880" max="1880" width="6.42578125" style="54" bestFit="1" customWidth="1"/>
    <col min="1881" max="1882" width="6.85546875" style="54" bestFit="1" customWidth="1"/>
    <col min="1883" max="1883" width="6.42578125" style="54" bestFit="1" customWidth="1"/>
    <col min="1884" max="1884" width="6.28515625" style="54" bestFit="1" customWidth="1"/>
    <col min="1885" max="1885" width="7.140625" style="54" bestFit="1" customWidth="1"/>
    <col min="1886" max="1886" width="6.5703125" style="54" bestFit="1" customWidth="1"/>
    <col min="1887" max="1887" width="7" style="54" bestFit="1" customWidth="1"/>
    <col min="1888" max="1888" width="6.42578125" style="54" bestFit="1" customWidth="1"/>
    <col min="1889" max="1889" width="5.85546875" style="54" bestFit="1" customWidth="1"/>
    <col min="1890" max="1890" width="7" style="54" bestFit="1" customWidth="1"/>
    <col min="1891" max="1891" width="6.140625" style="54" bestFit="1" customWidth="1"/>
    <col min="1892" max="1892" width="6.42578125" style="54" bestFit="1" customWidth="1"/>
    <col min="1893" max="1894" width="6.85546875" style="54" bestFit="1" customWidth="1"/>
    <col min="1895" max="1895" width="6.42578125" style="54" bestFit="1" customWidth="1"/>
    <col min="1896" max="1896" width="6.28515625" style="54" bestFit="1" customWidth="1"/>
    <col min="1897" max="1897" width="7.140625" style="54" bestFit="1" customWidth="1"/>
    <col min="1898" max="1898" width="6.5703125" style="54" bestFit="1" customWidth="1"/>
    <col min="1899" max="1899" width="7" style="54" bestFit="1" customWidth="1"/>
    <col min="1900" max="1900" width="6.42578125" style="54" bestFit="1" customWidth="1"/>
    <col min="1901" max="1901" width="5.85546875" style="54" bestFit="1" customWidth="1"/>
    <col min="1902" max="1902" width="7" style="54" bestFit="1" customWidth="1"/>
    <col min="1903" max="1903" width="6.140625" style="54" bestFit="1" customWidth="1"/>
    <col min="1904" max="1904" width="6.42578125" style="54" bestFit="1" customWidth="1"/>
    <col min="1905" max="1906" width="6.85546875" style="54" bestFit="1" customWidth="1"/>
    <col min="1907" max="1907" width="6.42578125" style="54" bestFit="1" customWidth="1"/>
    <col min="1908" max="1908" width="6.28515625" style="54" bestFit="1" customWidth="1"/>
    <col min="1909" max="1909" width="7.140625" style="54" bestFit="1" customWidth="1"/>
    <col min="1910" max="1910" width="6.5703125" style="54" bestFit="1" customWidth="1"/>
    <col min="1911" max="1911" width="7" style="54" bestFit="1" customWidth="1"/>
    <col min="1912" max="1912" width="6.42578125" style="54" bestFit="1" customWidth="1"/>
    <col min="1913" max="1913" width="5.85546875" style="54" bestFit="1" customWidth="1"/>
    <col min="1914" max="1914" width="7" style="54" bestFit="1" customWidth="1"/>
    <col min="1915" max="1915" width="6.140625" style="54" bestFit="1" customWidth="1"/>
    <col min="1916" max="1916" width="6.42578125" style="54" bestFit="1" customWidth="1"/>
    <col min="1917" max="1918" width="6.85546875" style="54" bestFit="1" customWidth="1"/>
    <col min="1919" max="1919" width="6.42578125" style="54" bestFit="1" customWidth="1"/>
    <col min="1920" max="1920" width="6.28515625" style="54" bestFit="1" customWidth="1"/>
    <col min="1921" max="1921" width="7.140625" style="54" bestFit="1" customWidth="1"/>
    <col min="1922" max="1922" width="6.5703125" style="54" bestFit="1" customWidth="1"/>
    <col min="1923" max="1923" width="7" style="54" bestFit="1" customWidth="1"/>
    <col min="1924" max="1924" width="6.42578125" style="54" bestFit="1" customWidth="1"/>
    <col min="1925" max="1925" width="5.85546875" style="54" bestFit="1" customWidth="1"/>
    <col min="1926" max="1926" width="7" style="54" bestFit="1" customWidth="1"/>
    <col min="1927" max="1927" width="6.140625" style="54" bestFit="1" customWidth="1"/>
    <col min="1928" max="1928" width="6.42578125" style="54" bestFit="1" customWidth="1"/>
    <col min="1929" max="1930" width="6.85546875" style="54" bestFit="1" customWidth="1"/>
    <col min="1931" max="1931" width="6.42578125" style="54" bestFit="1" customWidth="1"/>
    <col min="1932" max="1932" width="6.28515625" style="54" bestFit="1" customWidth="1"/>
    <col min="1933" max="1933" width="7.140625" style="54" bestFit="1" customWidth="1"/>
    <col min="1934" max="1934" width="6.5703125" style="54" bestFit="1" customWidth="1"/>
    <col min="1935" max="1935" width="7" style="54" bestFit="1" customWidth="1"/>
    <col min="1936" max="1936" width="6.42578125" style="54" bestFit="1" customWidth="1"/>
    <col min="1937" max="1937" width="5.85546875" style="54" bestFit="1" customWidth="1"/>
    <col min="1938" max="1938" width="7" style="54" bestFit="1" customWidth="1"/>
    <col min="1939" max="1939" width="6.140625" style="54" bestFit="1" customWidth="1"/>
    <col min="1940" max="1940" width="6.42578125" style="54" bestFit="1" customWidth="1"/>
    <col min="1941" max="1968" width="6.85546875" style="54" bestFit="1" customWidth="1"/>
    <col min="1969" max="2043" width="9.140625" style="54"/>
    <col min="2044" max="2044" width="3" style="54" bestFit="1" customWidth="1"/>
    <col min="2045" max="2045" width="3.28515625" style="54" bestFit="1" customWidth="1"/>
    <col min="2046" max="2047" width="0" style="54" hidden="1" customWidth="1"/>
    <col min="2048" max="2048" width="9.140625" style="54"/>
    <col min="2049" max="2049" width="29.5703125" style="54" customWidth="1"/>
    <col min="2050" max="2050" width="7" style="54" bestFit="1" customWidth="1"/>
    <col min="2051" max="2051" width="6.140625" style="54" bestFit="1" customWidth="1"/>
    <col min="2052" max="2052" width="6.42578125" style="54" bestFit="1" customWidth="1"/>
    <col min="2053" max="2054" width="6.85546875" style="54" bestFit="1" customWidth="1"/>
    <col min="2055" max="2055" width="6.42578125" style="54" bestFit="1" customWidth="1"/>
    <col min="2056" max="2056" width="6.28515625" style="54" bestFit="1" customWidth="1"/>
    <col min="2057" max="2057" width="7.140625" style="54" bestFit="1" customWidth="1"/>
    <col min="2058" max="2058" width="6.5703125" style="54" bestFit="1" customWidth="1"/>
    <col min="2059" max="2059" width="7" style="54" bestFit="1" customWidth="1"/>
    <col min="2060" max="2060" width="6.42578125" style="54" bestFit="1" customWidth="1"/>
    <col min="2061" max="2061" width="5.85546875" style="54" bestFit="1" customWidth="1"/>
    <col min="2062" max="2062" width="7" style="54" bestFit="1" customWidth="1"/>
    <col min="2063" max="2063" width="6.140625" style="54" bestFit="1" customWidth="1"/>
    <col min="2064" max="2064" width="6.42578125" style="54" bestFit="1" customWidth="1"/>
    <col min="2065" max="2066" width="6.85546875" style="54" bestFit="1" customWidth="1"/>
    <col min="2067" max="2067" width="6.42578125" style="54" bestFit="1" customWidth="1"/>
    <col min="2068" max="2068" width="6.28515625" style="54" bestFit="1" customWidth="1"/>
    <col min="2069" max="2069" width="7.140625" style="54" bestFit="1" customWidth="1"/>
    <col min="2070" max="2070" width="6.5703125" style="54" bestFit="1" customWidth="1"/>
    <col min="2071" max="2071" width="7" style="54" bestFit="1" customWidth="1"/>
    <col min="2072" max="2072" width="6.42578125" style="54" bestFit="1" customWidth="1"/>
    <col min="2073" max="2073" width="5.85546875" style="54" bestFit="1" customWidth="1"/>
    <col min="2074" max="2074" width="7" style="54" bestFit="1" customWidth="1"/>
    <col min="2075" max="2075" width="6.140625" style="54" bestFit="1" customWidth="1"/>
    <col min="2076" max="2076" width="6.42578125" style="54" bestFit="1" customWidth="1"/>
    <col min="2077" max="2078" width="6.85546875" style="54" bestFit="1" customWidth="1"/>
    <col min="2079" max="2079" width="6.42578125" style="54" bestFit="1" customWidth="1"/>
    <col min="2080" max="2080" width="6.28515625" style="54" bestFit="1" customWidth="1"/>
    <col min="2081" max="2081" width="7.140625" style="54" bestFit="1" customWidth="1"/>
    <col min="2082" max="2082" width="6.5703125" style="54" bestFit="1" customWidth="1"/>
    <col min="2083" max="2083" width="7" style="54" bestFit="1" customWidth="1"/>
    <col min="2084" max="2084" width="6.42578125" style="54" bestFit="1" customWidth="1"/>
    <col min="2085" max="2085" width="5.85546875" style="54" bestFit="1" customWidth="1"/>
    <col min="2086" max="2086" width="7" style="54" bestFit="1" customWidth="1"/>
    <col min="2087" max="2087" width="6.140625" style="54" bestFit="1" customWidth="1"/>
    <col min="2088" max="2088" width="6.42578125" style="54" bestFit="1" customWidth="1"/>
    <col min="2089" max="2090" width="6.85546875" style="54" bestFit="1" customWidth="1"/>
    <col min="2091" max="2091" width="6.42578125" style="54" bestFit="1" customWidth="1"/>
    <col min="2092" max="2092" width="6.28515625" style="54" bestFit="1" customWidth="1"/>
    <col min="2093" max="2093" width="7.140625" style="54" bestFit="1" customWidth="1"/>
    <col min="2094" max="2094" width="6.5703125" style="54" bestFit="1" customWidth="1"/>
    <col min="2095" max="2095" width="7" style="54" bestFit="1" customWidth="1"/>
    <col min="2096" max="2096" width="6.42578125" style="54" bestFit="1" customWidth="1"/>
    <col min="2097" max="2097" width="5.85546875" style="54" bestFit="1" customWidth="1"/>
    <col min="2098" max="2098" width="7" style="54" bestFit="1" customWidth="1"/>
    <col min="2099" max="2099" width="6.140625" style="54" bestFit="1" customWidth="1"/>
    <col min="2100" max="2100" width="6.42578125" style="54" bestFit="1" customWidth="1"/>
    <col min="2101" max="2102" width="6.85546875" style="54" bestFit="1" customWidth="1"/>
    <col min="2103" max="2103" width="6.42578125" style="54" bestFit="1" customWidth="1"/>
    <col min="2104" max="2104" width="6.28515625" style="54" bestFit="1" customWidth="1"/>
    <col min="2105" max="2105" width="7.140625" style="54" bestFit="1" customWidth="1"/>
    <col min="2106" max="2106" width="6.5703125" style="54" bestFit="1" customWidth="1"/>
    <col min="2107" max="2107" width="7" style="54" bestFit="1" customWidth="1"/>
    <col min="2108" max="2108" width="6.42578125" style="54" bestFit="1" customWidth="1"/>
    <col min="2109" max="2109" width="5.85546875" style="54" bestFit="1" customWidth="1"/>
    <col min="2110" max="2110" width="7" style="54" bestFit="1" customWidth="1"/>
    <col min="2111" max="2111" width="6.140625" style="54" bestFit="1" customWidth="1"/>
    <col min="2112" max="2112" width="6.42578125" style="54" bestFit="1" customWidth="1"/>
    <col min="2113" max="2114" width="6.85546875" style="54" bestFit="1" customWidth="1"/>
    <col min="2115" max="2115" width="6.42578125" style="54" bestFit="1" customWidth="1"/>
    <col min="2116" max="2116" width="6.28515625" style="54" bestFit="1" customWidth="1"/>
    <col min="2117" max="2117" width="7.140625" style="54" bestFit="1" customWidth="1"/>
    <col min="2118" max="2118" width="6.5703125" style="54" bestFit="1" customWidth="1"/>
    <col min="2119" max="2119" width="7" style="54" bestFit="1" customWidth="1"/>
    <col min="2120" max="2120" width="6.42578125" style="54" bestFit="1" customWidth="1"/>
    <col min="2121" max="2121" width="5.85546875" style="54" bestFit="1" customWidth="1"/>
    <col min="2122" max="2122" width="7" style="54" bestFit="1" customWidth="1"/>
    <col min="2123" max="2123" width="6.140625" style="54" bestFit="1" customWidth="1"/>
    <col min="2124" max="2124" width="6.42578125" style="54" bestFit="1" customWidth="1"/>
    <col min="2125" max="2126" width="6.85546875" style="54" bestFit="1" customWidth="1"/>
    <col min="2127" max="2127" width="6.42578125" style="54" bestFit="1" customWidth="1"/>
    <col min="2128" max="2128" width="6.28515625" style="54" bestFit="1" customWidth="1"/>
    <col min="2129" max="2129" width="7.140625" style="54" bestFit="1" customWidth="1"/>
    <col min="2130" max="2130" width="6.5703125" style="54" bestFit="1" customWidth="1"/>
    <col min="2131" max="2131" width="7" style="54" bestFit="1" customWidth="1"/>
    <col min="2132" max="2132" width="6.42578125" style="54" bestFit="1" customWidth="1"/>
    <col min="2133" max="2133" width="5.85546875" style="54" bestFit="1" customWidth="1"/>
    <col min="2134" max="2134" width="7" style="54" bestFit="1" customWidth="1"/>
    <col min="2135" max="2135" width="6.140625" style="54" bestFit="1" customWidth="1"/>
    <col min="2136" max="2136" width="6.42578125" style="54" bestFit="1" customWidth="1"/>
    <col min="2137" max="2138" width="6.85546875" style="54" bestFit="1" customWidth="1"/>
    <col min="2139" max="2139" width="6.42578125" style="54" bestFit="1" customWidth="1"/>
    <col min="2140" max="2140" width="6.28515625" style="54" bestFit="1" customWidth="1"/>
    <col min="2141" max="2141" width="7.140625" style="54" bestFit="1" customWidth="1"/>
    <col min="2142" max="2142" width="6.5703125" style="54" bestFit="1" customWidth="1"/>
    <col min="2143" max="2143" width="7" style="54" bestFit="1" customWidth="1"/>
    <col min="2144" max="2144" width="6.42578125" style="54" bestFit="1" customWidth="1"/>
    <col min="2145" max="2145" width="5.85546875" style="54" bestFit="1" customWidth="1"/>
    <col min="2146" max="2146" width="7" style="54" bestFit="1" customWidth="1"/>
    <col min="2147" max="2147" width="6.140625" style="54" bestFit="1" customWidth="1"/>
    <col min="2148" max="2148" width="6.42578125" style="54" bestFit="1" customWidth="1"/>
    <col min="2149" max="2150" width="6.85546875" style="54" bestFit="1" customWidth="1"/>
    <col min="2151" max="2151" width="6.42578125" style="54" bestFit="1" customWidth="1"/>
    <col min="2152" max="2152" width="6.28515625" style="54" bestFit="1" customWidth="1"/>
    <col min="2153" max="2153" width="7.140625" style="54" bestFit="1" customWidth="1"/>
    <col min="2154" max="2154" width="6.5703125" style="54" bestFit="1" customWidth="1"/>
    <col min="2155" max="2155" width="7" style="54" bestFit="1" customWidth="1"/>
    <col min="2156" max="2156" width="6.42578125" style="54" bestFit="1" customWidth="1"/>
    <col min="2157" max="2157" width="5.85546875" style="54" bestFit="1" customWidth="1"/>
    <col min="2158" max="2158" width="7" style="54" bestFit="1" customWidth="1"/>
    <col min="2159" max="2159" width="6.140625" style="54" bestFit="1" customWidth="1"/>
    <col min="2160" max="2160" width="6.42578125" style="54" bestFit="1" customWidth="1"/>
    <col min="2161" max="2162" width="6.85546875" style="54" bestFit="1" customWidth="1"/>
    <col min="2163" max="2163" width="6.42578125" style="54" bestFit="1" customWidth="1"/>
    <col min="2164" max="2164" width="6.28515625" style="54" bestFit="1" customWidth="1"/>
    <col min="2165" max="2165" width="7.140625" style="54" bestFit="1" customWidth="1"/>
    <col min="2166" max="2166" width="6.5703125" style="54" bestFit="1" customWidth="1"/>
    <col min="2167" max="2167" width="7" style="54" bestFit="1" customWidth="1"/>
    <col min="2168" max="2168" width="6.42578125" style="54" bestFit="1" customWidth="1"/>
    <col min="2169" max="2169" width="5.85546875" style="54" bestFit="1" customWidth="1"/>
    <col min="2170" max="2170" width="7" style="54" bestFit="1" customWidth="1"/>
    <col min="2171" max="2171" width="6.140625" style="54" bestFit="1" customWidth="1"/>
    <col min="2172" max="2172" width="6.42578125" style="54" bestFit="1" customWidth="1"/>
    <col min="2173" max="2174" width="6.85546875" style="54" bestFit="1" customWidth="1"/>
    <col min="2175" max="2175" width="6.42578125" style="54" bestFit="1" customWidth="1"/>
    <col min="2176" max="2176" width="6.28515625" style="54" bestFit="1" customWidth="1"/>
    <col min="2177" max="2177" width="7.140625" style="54" bestFit="1" customWidth="1"/>
    <col min="2178" max="2178" width="6.5703125" style="54" bestFit="1" customWidth="1"/>
    <col min="2179" max="2179" width="7" style="54" bestFit="1" customWidth="1"/>
    <col min="2180" max="2180" width="6.42578125" style="54" bestFit="1" customWidth="1"/>
    <col min="2181" max="2181" width="5.85546875" style="54" bestFit="1" customWidth="1"/>
    <col min="2182" max="2182" width="7" style="54" bestFit="1" customWidth="1"/>
    <col min="2183" max="2183" width="6.140625" style="54" bestFit="1" customWidth="1"/>
    <col min="2184" max="2184" width="6.42578125" style="54" bestFit="1" customWidth="1"/>
    <col min="2185" max="2186" width="6.85546875" style="54" bestFit="1" customWidth="1"/>
    <col min="2187" max="2187" width="6.42578125" style="54" bestFit="1" customWidth="1"/>
    <col min="2188" max="2188" width="6.28515625" style="54" bestFit="1" customWidth="1"/>
    <col min="2189" max="2189" width="7.140625" style="54" bestFit="1" customWidth="1"/>
    <col min="2190" max="2190" width="6.5703125" style="54" bestFit="1" customWidth="1"/>
    <col min="2191" max="2191" width="7" style="54" bestFit="1" customWidth="1"/>
    <col min="2192" max="2192" width="6.42578125" style="54" bestFit="1" customWidth="1"/>
    <col min="2193" max="2193" width="5.85546875" style="54" bestFit="1" customWidth="1"/>
    <col min="2194" max="2194" width="7" style="54" bestFit="1" customWidth="1"/>
    <col min="2195" max="2195" width="6.140625" style="54" bestFit="1" customWidth="1"/>
    <col min="2196" max="2196" width="6.42578125" style="54" bestFit="1" customWidth="1"/>
    <col min="2197" max="2224" width="6.85546875" style="54" bestFit="1" customWidth="1"/>
    <col min="2225" max="2299" width="9.140625" style="54"/>
    <col min="2300" max="2300" width="3" style="54" bestFit="1" customWidth="1"/>
    <col min="2301" max="2301" width="3.28515625" style="54" bestFit="1" customWidth="1"/>
    <col min="2302" max="2303" width="0" style="54" hidden="1" customWidth="1"/>
    <col min="2304" max="2304" width="9.140625" style="54"/>
    <col min="2305" max="2305" width="29.5703125" style="54" customWidth="1"/>
    <col min="2306" max="2306" width="7" style="54" bestFit="1" customWidth="1"/>
    <col min="2307" max="2307" width="6.140625" style="54" bestFit="1" customWidth="1"/>
    <col min="2308" max="2308" width="6.42578125" style="54" bestFit="1" customWidth="1"/>
    <col min="2309" max="2310" width="6.85546875" style="54" bestFit="1" customWidth="1"/>
    <col min="2311" max="2311" width="6.42578125" style="54" bestFit="1" customWidth="1"/>
    <col min="2312" max="2312" width="6.28515625" style="54" bestFit="1" customWidth="1"/>
    <col min="2313" max="2313" width="7.140625" style="54" bestFit="1" customWidth="1"/>
    <col min="2314" max="2314" width="6.5703125" style="54" bestFit="1" customWidth="1"/>
    <col min="2315" max="2315" width="7" style="54" bestFit="1" customWidth="1"/>
    <col min="2316" max="2316" width="6.42578125" style="54" bestFit="1" customWidth="1"/>
    <col min="2317" max="2317" width="5.85546875" style="54" bestFit="1" customWidth="1"/>
    <col min="2318" max="2318" width="7" style="54" bestFit="1" customWidth="1"/>
    <col min="2319" max="2319" width="6.140625" style="54" bestFit="1" customWidth="1"/>
    <col min="2320" max="2320" width="6.42578125" style="54" bestFit="1" customWidth="1"/>
    <col min="2321" max="2322" width="6.85546875" style="54" bestFit="1" customWidth="1"/>
    <col min="2323" max="2323" width="6.42578125" style="54" bestFit="1" customWidth="1"/>
    <col min="2324" max="2324" width="6.28515625" style="54" bestFit="1" customWidth="1"/>
    <col min="2325" max="2325" width="7.140625" style="54" bestFit="1" customWidth="1"/>
    <col min="2326" max="2326" width="6.5703125" style="54" bestFit="1" customWidth="1"/>
    <col min="2327" max="2327" width="7" style="54" bestFit="1" customWidth="1"/>
    <col min="2328" max="2328" width="6.42578125" style="54" bestFit="1" customWidth="1"/>
    <col min="2329" max="2329" width="5.85546875" style="54" bestFit="1" customWidth="1"/>
    <col min="2330" max="2330" width="7" style="54" bestFit="1" customWidth="1"/>
    <col min="2331" max="2331" width="6.140625" style="54" bestFit="1" customWidth="1"/>
    <col min="2332" max="2332" width="6.42578125" style="54" bestFit="1" customWidth="1"/>
    <col min="2333" max="2334" width="6.85546875" style="54" bestFit="1" customWidth="1"/>
    <col min="2335" max="2335" width="6.42578125" style="54" bestFit="1" customWidth="1"/>
    <col min="2336" max="2336" width="6.28515625" style="54" bestFit="1" customWidth="1"/>
    <col min="2337" max="2337" width="7.140625" style="54" bestFit="1" customWidth="1"/>
    <col min="2338" max="2338" width="6.5703125" style="54" bestFit="1" customWidth="1"/>
    <col min="2339" max="2339" width="7" style="54" bestFit="1" customWidth="1"/>
    <col min="2340" max="2340" width="6.42578125" style="54" bestFit="1" customWidth="1"/>
    <col min="2341" max="2341" width="5.85546875" style="54" bestFit="1" customWidth="1"/>
    <col min="2342" max="2342" width="7" style="54" bestFit="1" customWidth="1"/>
    <col min="2343" max="2343" width="6.140625" style="54" bestFit="1" customWidth="1"/>
    <col min="2344" max="2344" width="6.42578125" style="54" bestFit="1" customWidth="1"/>
    <col min="2345" max="2346" width="6.85546875" style="54" bestFit="1" customWidth="1"/>
    <col min="2347" max="2347" width="6.42578125" style="54" bestFit="1" customWidth="1"/>
    <col min="2348" max="2348" width="6.28515625" style="54" bestFit="1" customWidth="1"/>
    <col min="2349" max="2349" width="7.140625" style="54" bestFit="1" customWidth="1"/>
    <col min="2350" max="2350" width="6.5703125" style="54" bestFit="1" customWidth="1"/>
    <col min="2351" max="2351" width="7" style="54" bestFit="1" customWidth="1"/>
    <col min="2352" max="2352" width="6.42578125" style="54" bestFit="1" customWidth="1"/>
    <col min="2353" max="2353" width="5.85546875" style="54" bestFit="1" customWidth="1"/>
    <col min="2354" max="2354" width="7" style="54" bestFit="1" customWidth="1"/>
    <col min="2355" max="2355" width="6.140625" style="54" bestFit="1" customWidth="1"/>
    <col min="2356" max="2356" width="6.42578125" style="54" bestFit="1" customWidth="1"/>
    <col min="2357" max="2358" width="6.85546875" style="54" bestFit="1" customWidth="1"/>
    <col min="2359" max="2359" width="6.42578125" style="54" bestFit="1" customWidth="1"/>
    <col min="2360" max="2360" width="6.28515625" style="54" bestFit="1" customWidth="1"/>
    <col min="2361" max="2361" width="7.140625" style="54" bestFit="1" customWidth="1"/>
    <col min="2362" max="2362" width="6.5703125" style="54" bestFit="1" customWidth="1"/>
    <col min="2363" max="2363" width="7" style="54" bestFit="1" customWidth="1"/>
    <col min="2364" max="2364" width="6.42578125" style="54" bestFit="1" customWidth="1"/>
    <col min="2365" max="2365" width="5.85546875" style="54" bestFit="1" customWidth="1"/>
    <col min="2366" max="2366" width="7" style="54" bestFit="1" customWidth="1"/>
    <col min="2367" max="2367" width="6.140625" style="54" bestFit="1" customWidth="1"/>
    <col min="2368" max="2368" width="6.42578125" style="54" bestFit="1" customWidth="1"/>
    <col min="2369" max="2370" width="6.85546875" style="54" bestFit="1" customWidth="1"/>
    <col min="2371" max="2371" width="6.42578125" style="54" bestFit="1" customWidth="1"/>
    <col min="2372" max="2372" width="6.28515625" style="54" bestFit="1" customWidth="1"/>
    <col min="2373" max="2373" width="7.140625" style="54" bestFit="1" customWidth="1"/>
    <col min="2374" max="2374" width="6.5703125" style="54" bestFit="1" customWidth="1"/>
    <col min="2375" max="2375" width="7" style="54" bestFit="1" customWidth="1"/>
    <col min="2376" max="2376" width="6.42578125" style="54" bestFit="1" customWidth="1"/>
    <col min="2377" max="2377" width="5.85546875" style="54" bestFit="1" customWidth="1"/>
    <col min="2378" max="2378" width="7" style="54" bestFit="1" customWidth="1"/>
    <col min="2379" max="2379" width="6.140625" style="54" bestFit="1" customWidth="1"/>
    <col min="2380" max="2380" width="6.42578125" style="54" bestFit="1" customWidth="1"/>
    <col min="2381" max="2382" width="6.85546875" style="54" bestFit="1" customWidth="1"/>
    <col min="2383" max="2383" width="6.42578125" style="54" bestFit="1" customWidth="1"/>
    <col min="2384" max="2384" width="6.28515625" style="54" bestFit="1" customWidth="1"/>
    <col min="2385" max="2385" width="7.140625" style="54" bestFit="1" customWidth="1"/>
    <col min="2386" max="2386" width="6.5703125" style="54" bestFit="1" customWidth="1"/>
    <col min="2387" max="2387" width="7" style="54" bestFit="1" customWidth="1"/>
    <col min="2388" max="2388" width="6.42578125" style="54" bestFit="1" customWidth="1"/>
    <col min="2389" max="2389" width="5.85546875" style="54" bestFit="1" customWidth="1"/>
    <col min="2390" max="2390" width="7" style="54" bestFit="1" customWidth="1"/>
    <col min="2391" max="2391" width="6.140625" style="54" bestFit="1" customWidth="1"/>
    <col min="2392" max="2392" width="6.42578125" style="54" bestFit="1" customWidth="1"/>
    <col min="2393" max="2394" width="6.85546875" style="54" bestFit="1" customWidth="1"/>
    <col min="2395" max="2395" width="6.42578125" style="54" bestFit="1" customWidth="1"/>
    <col min="2396" max="2396" width="6.28515625" style="54" bestFit="1" customWidth="1"/>
    <col min="2397" max="2397" width="7.140625" style="54" bestFit="1" customWidth="1"/>
    <col min="2398" max="2398" width="6.5703125" style="54" bestFit="1" customWidth="1"/>
    <col min="2399" max="2399" width="7" style="54" bestFit="1" customWidth="1"/>
    <col min="2400" max="2400" width="6.42578125" style="54" bestFit="1" customWidth="1"/>
    <col min="2401" max="2401" width="5.85546875" style="54" bestFit="1" customWidth="1"/>
    <col min="2402" max="2402" width="7" style="54" bestFit="1" customWidth="1"/>
    <col min="2403" max="2403" width="6.140625" style="54" bestFit="1" customWidth="1"/>
    <col min="2404" max="2404" width="6.42578125" style="54" bestFit="1" customWidth="1"/>
    <col min="2405" max="2406" width="6.85546875" style="54" bestFit="1" customWidth="1"/>
    <col min="2407" max="2407" width="6.42578125" style="54" bestFit="1" customWidth="1"/>
    <col min="2408" max="2408" width="6.28515625" style="54" bestFit="1" customWidth="1"/>
    <col min="2409" max="2409" width="7.140625" style="54" bestFit="1" customWidth="1"/>
    <col min="2410" max="2410" width="6.5703125" style="54" bestFit="1" customWidth="1"/>
    <col min="2411" max="2411" width="7" style="54" bestFit="1" customWidth="1"/>
    <col min="2412" max="2412" width="6.42578125" style="54" bestFit="1" customWidth="1"/>
    <col min="2413" max="2413" width="5.85546875" style="54" bestFit="1" customWidth="1"/>
    <col min="2414" max="2414" width="7" style="54" bestFit="1" customWidth="1"/>
    <col min="2415" max="2415" width="6.140625" style="54" bestFit="1" customWidth="1"/>
    <col min="2416" max="2416" width="6.42578125" style="54" bestFit="1" customWidth="1"/>
    <col min="2417" max="2418" width="6.85546875" style="54" bestFit="1" customWidth="1"/>
    <col min="2419" max="2419" width="6.42578125" style="54" bestFit="1" customWidth="1"/>
    <col min="2420" max="2420" width="6.28515625" style="54" bestFit="1" customWidth="1"/>
    <col min="2421" max="2421" width="7.140625" style="54" bestFit="1" customWidth="1"/>
    <col min="2422" max="2422" width="6.5703125" style="54" bestFit="1" customWidth="1"/>
    <col min="2423" max="2423" width="7" style="54" bestFit="1" customWidth="1"/>
    <col min="2424" max="2424" width="6.42578125" style="54" bestFit="1" customWidth="1"/>
    <col min="2425" max="2425" width="5.85546875" style="54" bestFit="1" customWidth="1"/>
    <col min="2426" max="2426" width="7" style="54" bestFit="1" customWidth="1"/>
    <col min="2427" max="2427" width="6.140625" style="54" bestFit="1" customWidth="1"/>
    <col min="2428" max="2428" width="6.42578125" style="54" bestFit="1" customWidth="1"/>
    <col min="2429" max="2430" width="6.85546875" style="54" bestFit="1" customWidth="1"/>
    <col min="2431" max="2431" width="6.42578125" style="54" bestFit="1" customWidth="1"/>
    <col min="2432" max="2432" width="6.28515625" style="54" bestFit="1" customWidth="1"/>
    <col min="2433" max="2433" width="7.140625" style="54" bestFit="1" customWidth="1"/>
    <col min="2434" max="2434" width="6.5703125" style="54" bestFit="1" customWidth="1"/>
    <col min="2435" max="2435" width="7" style="54" bestFit="1" customWidth="1"/>
    <col min="2436" max="2436" width="6.42578125" style="54" bestFit="1" customWidth="1"/>
    <col min="2437" max="2437" width="5.85546875" style="54" bestFit="1" customWidth="1"/>
    <col min="2438" max="2438" width="7" style="54" bestFit="1" customWidth="1"/>
    <col min="2439" max="2439" width="6.140625" style="54" bestFit="1" customWidth="1"/>
    <col min="2440" max="2440" width="6.42578125" style="54" bestFit="1" customWidth="1"/>
    <col min="2441" max="2442" width="6.85546875" style="54" bestFit="1" customWidth="1"/>
    <col min="2443" max="2443" width="6.42578125" style="54" bestFit="1" customWidth="1"/>
    <col min="2444" max="2444" width="6.28515625" style="54" bestFit="1" customWidth="1"/>
    <col min="2445" max="2445" width="7.140625" style="54" bestFit="1" customWidth="1"/>
    <col min="2446" max="2446" width="6.5703125" style="54" bestFit="1" customWidth="1"/>
    <col min="2447" max="2447" width="7" style="54" bestFit="1" customWidth="1"/>
    <col min="2448" max="2448" width="6.42578125" style="54" bestFit="1" customWidth="1"/>
    <col min="2449" max="2449" width="5.85546875" style="54" bestFit="1" customWidth="1"/>
    <col min="2450" max="2450" width="7" style="54" bestFit="1" customWidth="1"/>
    <col min="2451" max="2451" width="6.140625" style="54" bestFit="1" customWidth="1"/>
    <col min="2452" max="2452" width="6.42578125" style="54" bestFit="1" customWidth="1"/>
    <col min="2453" max="2480" width="6.85546875" style="54" bestFit="1" customWidth="1"/>
    <col min="2481" max="2555" width="9.140625" style="54"/>
    <col min="2556" max="2556" width="3" style="54" bestFit="1" customWidth="1"/>
    <col min="2557" max="2557" width="3.28515625" style="54" bestFit="1" customWidth="1"/>
    <col min="2558" max="2559" width="0" style="54" hidden="1" customWidth="1"/>
    <col min="2560" max="2560" width="9.140625" style="54"/>
    <col min="2561" max="2561" width="29.5703125" style="54" customWidth="1"/>
    <col min="2562" max="2562" width="7" style="54" bestFit="1" customWidth="1"/>
    <col min="2563" max="2563" width="6.140625" style="54" bestFit="1" customWidth="1"/>
    <col min="2564" max="2564" width="6.42578125" style="54" bestFit="1" customWidth="1"/>
    <col min="2565" max="2566" width="6.85546875" style="54" bestFit="1" customWidth="1"/>
    <col min="2567" max="2567" width="6.42578125" style="54" bestFit="1" customWidth="1"/>
    <col min="2568" max="2568" width="6.28515625" style="54" bestFit="1" customWidth="1"/>
    <col min="2569" max="2569" width="7.140625" style="54" bestFit="1" customWidth="1"/>
    <col min="2570" max="2570" width="6.5703125" style="54" bestFit="1" customWidth="1"/>
    <col min="2571" max="2571" width="7" style="54" bestFit="1" customWidth="1"/>
    <col min="2572" max="2572" width="6.42578125" style="54" bestFit="1" customWidth="1"/>
    <col min="2573" max="2573" width="5.85546875" style="54" bestFit="1" customWidth="1"/>
    <col min="2574" max="2574" width="7" style="54" bestFit="1" customWidth="1"/>
    <col min="2575" max="2575" width="6.140625" style="54" bestFit="1" customWidth="1"/>
    <col min="2576" max="2576" width="6.42578125" style="54" bestFit="1" customWidth="1"/>
    <col min="2577" max="2578" width="6.85546875" style="54" bestFit="1" customWidth="1"/>
    <col min="2579" max="2579" width="6.42578125" style="54" bestFit="1" customWidth="1"/>
    <col min="2580" max="2580" width="6.28515625" style="54" bestFit="1" customWidth="1"/>
    <col min="2581" max="2581" width="7.140625" style="54" bestFit="1" customWidth="1"/>
    <col min="2582" max="2582" width="6.5703125" style="54" bestFit="1" customWidth="1"/>
    <col min="2583" max="2583" width="7" style="54" bestFit="1" customWidth="1"/>
    <col min="2584" max="2584" width="6.42578125" style="54" bestFit="1" customWidth="1"/>
    <col min="2585" max="2585" width="5.85546875" style="54" bestFit="1" customWidth="1"/>
    <col min="2586" max="2586" width="7" style="54" bestFit="1" customWidth="1"/>
    <col min="2587" max="2587" width="6.140625" style="54" bestFit="1" customWidth="1"/>
    <col min="2588" max="2588" width="6.42578125" style="54" bestFit="1" customWidth="1"/>
    <col min="2589" max="2590" width="6.85546875" style="54" bestFit="1" customWidth="1"/>
    <col min="2591" max="2591" width="6.42578125" style="54" bestFit="1" customWidth="1"/>
    <col min="2592" max="2592" width="6.28515625" style="54" bestFit="1" customWidth="1"/>
    <col min="2593" max="2593" width="7.140625" style="54" bestFit="1" customWidth="1"/>
    <col min="2594" max="2594" width="6.5703125" style="54" bestFit="1" customWidth="1"/>
    <col min="2595" max="2595" width="7" style="54" bestFit="1" customWidth="1"/>
    <col min="2596" max="2596" width="6.42578125" style="54" bestFit="1" customWidth="1"/>
    <col min="2597" max="2597" width="5.85546875" style="54" bestFit="1" customWidth="1"/>
    <col min="2598" max="2598" width="7" style="54" bestFit="1" customWidth="1"/>
    <col min="2599" max="2599" width="6.140625" style="54" bestFit="1" customWidth="1"/>
    <col min="2600" max="2600" width="6.42578125" style="54" bestFit="1" customWidth="1"/>
    <col min="2601" max="2602" width="6.85546875" style="54" bestFit="1" customWidth="1"/>
    <col min="2603" max="2603" width="6.42578125" style="54" bestFit="1" customWidth="1"/>
    <col min="2604" max="2604" width="6.28515625" style="54" bestFit="1" customWidth="1"/>
    <col min="2605" max="2605" width="7.140625" style="54" bestFit="1" customWidth="1"/>
    <col min="2606" max="2606" width="6.5703125" style="54" bestFit="1" customWidth="1"/>
    <col min="2607" max="2607" width="7" style="54" bestFit="1" customWidth="1"/>
    <col min="2608" max="2608" width="6.42578125" style="54" bestFit="1" customWidth="1"/>
    <col min="2609" max="2609" width="5.85546875" style="54" bestFit="1" customWidth="1"/>
    <col min="2610" max="2610" width="7" style="54" bestFit="1" customWidth="1"/>
    <col min="2611" max="2611" width="6.140625" style="54" bestFit="1" customWidth="1"/>
    <col min="2612" max="2612" width="6.42578125" style="54" bestFit="1" customWidth="1"/>
    <col min="2613" max="2614" width="6.85546875" style="54" bestFit="1" customWidth="1"/>
    <col min="2615" max="2615" width="6.42578125" style="54" bestFit="1" customWidth="1"/>
    <col min="2616" max="2616" width="6.28515625" style="54" bestFit="1" customWidth="1"/>
    <col min="2617" max="2617" width="7.140625" style="54" bestFit="1" customWidth="1"/>
    <col min="2618" max="2618" width="6.5703125" style="54" bestFit="1" customWidth="1"/>
    <col min="2619" max="2619" width="7" style="54" bestFit="1" customWidth="1"/>
    <col min="2620" max="2620" width="6.42578125" style="54" bestFit="1" customWidth="1"/>
    <col min="2621" max="2621" width="5.85546875" style="54" bestFit="1" customWidth="1"/>
    <col min="2622" max="2622" width="7" style="54" bestFit="1" customWidth="1"/>
    <col min="2623" max="2623" width="6.140625" style="54" bestFit="1" customWidth="1"/>
    <col min="2624" max="2624" width="6.42578125" style="54" bestFit="1" customWidth="1"/>
    <col min="2625" max="2626" width="6.85546875" style="54" bestFit="1" customWidth="1"/>
    <col min="2627" max="2627" width="6.42578125" style="54" bestFit="1" customWidth="1"/>
    <col min="2628" max="2628" width="6.28515625" style="54" bestFit="1" customWidth="1"/>
    <col min="2629" max="2629" width="7.140625" style="54" bestFit="1" customWidth="1"/>
    <col min="2630" max="2630" width="6.5703125" style="54" bestFit="1" customWidth="1"/>
    <col min="2631" max="2631" width="7" style="54" bestFit="1" customWidth="1"/>
    <col min="2632" max="2632" width="6.42578125" style="54" bestFit="1" customWidth="1"/>
    <col min="2633" max="2633" width="5.85546875" style="54" bestFit="1" customWidth="1"/>
    <col min="2634" max="2634" width="7" style="54" bestFit="1" customWidth="1"/>
    <col min="2635" max="2635" width="6.140625" style="54" bestFit="1" customWidth="1"/>
    <col min="2636" max="2636" width="6.42578125" style="54" bestFit="1" customWidth="1"/>
    <col min="2637" max="2638" width="6.85546875" style="54" bestFit="1" customWidth="1"/>
    <col min="2639" max="2639" width="6.42578125" style="54" bestFit="1" customWidth="1"/>
    <col min="2640" max="2640" width="6.28515625" style="54" bestFit="1" customWidth="1"/>
    <col min="2641" max="2641" width="7.140625" style="54" bestFit="1" customWidth="1"/>
    <col min="2642" max="2642" width="6.5703125" style="54" bestFit="1" customWidth="1"/>
    <col min="2643" max="2643" width="7" style="54" bestFit="1" customWidth="1"/>
    <col min="2644" max="2644" width="6.42578125" style="54" bestFit="1" customWidth="1"/>
    <col min="2645" max="2645" width="5.85546875" style="54" bestFit="1" customWidth="1"/>
    <col min="2646" max="2646" width="7" style="54" bestFit="1" customWidth="1"/>
    <col min="2647" max="2647" width="6.140625" style="54" bestFit="1" customWidth="1"/>
    <col min="2648" max="2648" width="6.42578125" style="54" bestFit="1" customWidth="1"/>
    <col min="2649" max="2650" width="6.85546875" style="54" bestFit="1" customWidth="1"/>
    <col min="2651" max="2651" width="6.42578125" style="54" bestFit="1" customWidth="1"/>
    <col min="2652" max="2652" width="6.28515625" style="54" bestFit="1" customWidth="1"/>
    <col min="2653" max="2653" width="7.140625" style="54" bestFit="1" customWidth="1"/>
    <col min="2654" max="2654" width="6.5703125" style="54" bestFit="1" customWidth="1"/>
    <col min="2655" max="2655" width="7" style="54" bestFit="1" customWidth="1"/>
    <col min="2656" max="2656" width="6.42578125" style="54" bestFit="1" customWidth="1"/>
    <col min="2657" max="2657" width="5.85546875" style="54" bestFit="1" customWidth="1"/>
    <col min="2658" max="2658" width="7" style="54" bestFit="1" customWidth="1"/>
    <col min="2659" max="2659" width="6.140625" style="54" bestFit="1" customWidth="1"/>
    <col min="2660" max="2660" width="6.42578125" style="54" bestFit="1" customWidth="1"/>
    <col min="2661" max="2662" width="6.85546875" style="54" bestFit="1" customWidth="1"/>
    <col min="2663" max="2663" width="6.42578125" style="54" bestFit="1" customWidth="1"/>
    <col min="2664" max="2664" width="6.28515625" style="54" bestFit="1" customWidth="1"/>
    <col min="2665" max="2665" width="7.140625" style="54" bestFit="1" customWidth="1"/>
    <col min="2666" max="2666" width="6.5703125" style="54" bestFit="1" customWidth="1"/>
    <col min="2667" max="2667" width="7" style="54" bestFit="1" customWidth="1"/>
    <col min="2668" max="2668" width="6.42578125" style="54" bestFit="1" customWidth="1"/>
    <col min="2669" max="2669" width="5.85546875" style="54" bestFit="1" customWidth="1"/>
    <col min="2670" max="2670" width="7" style="54" bestFit="1" customWidth="1"/>
    <col min="2671" max="2671" width="6.140625" style="54" bestFit="1" customWidth="1"/>
    <col min="2672" max="2672" width="6.42578125" style="54" bestFit="1" customWidth="1"/>
    <col min="2673" max="2674" width="6.85546875" style="54" bestFit="1" customWidth="1"/>
    <col min="2675" max="2675" width="6.42578125" style="54" bestFit="1" customWidth="1"/>
    <col min="2676" max="2676" width="6.28515625" style="54" bestFit="1" customWidth="1"/>
    <col min="2677" max="2677" width="7.140625" style="54" bestFit="1" customWidth="1"/>
    <col min="2678" max="2678" width="6.5703125" style="54" bestFit="1" customWidth="1"/>
    <col min="2679" max="2679" width="7" style="54" bestFit="1" customWidth="1"/>
    <col min="2680" max="2680" width="6.42578125" style="54" bestFit="1" customWidth="1"/>
    <col min="2681" max="2681" width="5.85546875" style="54" bestFit="1" customWidth="1"/>
    <col min="2682" max="2682" width="7" style="54" bestFit="1" customWidth="1"/>
    <col min="2683" max="2683" width="6.140625" style="54" bestFit="1" customWidth="1"/>
    <col min="2684" max="2684" width="6.42578125" style="54" bestFit="1" customWidth="1"/>
    <col min="2685" max="2686" width="6.85546875" style="54" bestFit="1" customWidth="1"/>
    <col min="2687" max="2687" width="6.42578125" style="54" bestFit="1" customWidth="1"/>
    <col min="2688" max="2688" width="6.28515625" style="54" bestFit="1" customWidth="1"/>
    <col min="2689" max="2689" width="7.140625" style="54" bestFit="1" customWidth="1"/>
    <col min="2690" max="2690" width="6.5703125" style="54" bestFit="1" customWidth="1"/>
    <col min="2691" max="2691" width="7" style="54" bestFit="1" customWidth="1"/>
    <col min="2692" max="2692" width="6.42578125" style="54" bestFit="1" customWidth="1"/>
    <col min="2693" max="2693" width="5.85546875" style="54" bestFit="1" customWidth="1"/>
    <col min="2694" max="2694" width="7" style="54" bestFit="1" customWidth="1"/>
    <col min="2695" max="2695" width="6.140625" style="54" bestFit="1" customWidth="1"/>
    <col min="2696" max="2696" width="6.42578125" style="54" bestFit="1" customWidth="1"/>
    <col min="2697" max="2698" width="6.85546875" style="54" bestFit="1" customWidth="1"/>
    <col min="2699" max="2699" width="6.42578125" style="54" bestFit="1" customWidth="1"/>
    <col min="2700" max="2700" width="6.28515625" style="54" bestFit="1" customWidth="1"/>
    <col min="2701" max="2701" width="7.140625" style="54" bestFit="1" customWidth="1"/>
    <col min="2702" max="2702" width="6.5703125" style="54" bestFit="1" customWidth="1"/>
    <col min="2703" max="2703" width="7" style="54" bestFit="1" customWidth="1"/>
    <col min="2704" max="2704" width="6.42578125" style="54" bestFit="1" customWidth="1"/>
    <col min="2705" max="2705" width="5.85546875" style="54" bestFit="1" customWidth="1"/>
    <col min="2706" max="2706" width="7" style="54" bestFit="1" customWidth="1"/>
    <col min="2707" max="2707" width="6.140625" style="54" bestFit="1" customWidth="1"/>
    <col min="2708" max="2708" width="6.42578125" style="54" bestFit="1" customWidth="1"/>
    <col min="2709" max="2736" width="6.85546875" style="54" bestFit="1" customWidth="1"/>
    <col min="2737" max="2811" width="9.140625" style="54"/>
    <col min="2812" max="2812" width="3" style="54" bestFit="1" customWidth="1"/>
    <col min="2813" max="2813" width="3.28515625" style="54" bestFit="1" customWidth="1"/>
    <col min="2814" max="2815" width="0" style="54" hidden="1" customWidth="1"/>
    <col min="2816" max="2816" width="9.140625" style="54"/>
    <col min="2817" max="2817" width="29.5703125" style="54" customWidth="1"/>
    <col min="2818" max="2818" width="7" style="54" bestFit="1" customWidth="1"/>
    <col min="2819" max="2819" width="6.140625" style="54" bestFit="1" customWidth="1"/>
    <col min="2820" max="2820" width="6.42578125" style="54" bestFit="1" customWidth="1"/>
    <col min="2821" max="2822" width="6.85546875" style="54" bestFit="1" customWidth="1"/>
    <col min="2823" max="2823" width="6.42578125" style="54" bestFit="1" customWidth="1"/>
    <col min="2824" max="2824" width="6.28515625" style="54" bestFit="1" customWidth="1"/>
    <col min="2825" max="2825" width="7.140625" style="54" bestFit="1" customWidth="1"/>
    <col min="2826" max="2826" width="6.5703125" style="54" bestFit="1" customWidth="1"/>
    <col min="2827" max="2827" width="7" style="54" bestFit="1" customWidth="1"/>
    <col min="2828" max="2828" width="6.42578125" style="54" bestFit="1" customWidth="1"/>
    <col min="2829" max="2829" width="5.85546875" style="54" bestFit="1" customWidth="1"/>
    <col min="2830" max="2830" width="7" style="54" bestFit="1" customWidth="1"/>
    <col min="2831" max="2831" width="6.140625" style="54" bestFit="1" customWidth="1"/>
    <col min="2832" max="2832" width="6.42578125" style="54" bestFit="1" customWidth="1"/>
    <col min="2833" max="2834" width="6.85546875" style="54" bestFit="1" customWidth="1"/>
    <col min="2835" max="2835" width="6.42578125" style="54" bestFit="1" customWidth="1"/>
    <col min="2836" max="2836" width="6.28515625" style="54" bestFit="1" customWidth="1"/>
    <col min="2837" max="2837" width="7.140625" style="54" bestFit="1" customWidth="1"/>
    <col min="2838" max="2838" width="6.5703125" style="54" bestFit="1" customWidth="1"/>
    <col min="2839" max="2839" width="7" style="54" bestFit="1" customWidth="1"/>
    <col min="2840" max="2840" width="6.42578125" style="54" bestFit="1" customWidth="1"/>
    <col min="2841" max="2841" width="5.85546875" style="54" bestFit="1" customWidth="1"/>
    <col min="2842" max="2842" width="7" style="54" bestFit="1" customWidth="1"/>
    <col min="2843" max="2843" width="6.140625" style="54" bestFit="1" customWidth="1"/>
    <col min="2844" max="2844" width="6.42578125" style="54" bestFit="1" customWidth="1"/>
    <col min="2845" max="2846" width="6.85546875" style="54" bestFit="1" customWidth="1"/>
    <col min="2847" max="2847" width="6.42578125" style="54" bestFit="1" customWidth="1"/>
    <col min="2848" max="2848" width="6.28515625" style="54" bestFit="1" customWidth="1"/>
    <col min="2849" max="2849" width="7.140625" style="54" bestFit="1" customWidth="1"/>
    <col min="2850" max="2850" width="6.5703125" style="54" bestFit="1" customWidth="1"/>
    <col min="2851" max="2851" width="7" style="54" bestFit="1" customWidth="1"/>
    <col min="2852" max="2852" width="6.42578125" style="54" bestFit="1" customWidth="1"/>
    <col min="2853" max="2853" width="5.85546875" style="54" bestFit="1" customWidth="1"/>
    <col min="2854" max="2854" width="7" style="54" bestFit="1" customWidth="1"/>
    <col min="2855" max="2855" width="6.140625" style="54" bestFit="1" customWidth="1"/>
    <col min="2856" max="2856" width="6.42578125" style="54" bestFit="1" customWidth="1"/>
    <col min="2857" max="2858" width="6.85546875" style="54" bestFit="1" customWidth="1"/>
    <col min="2859" max="2859" width="6.42578125" style="54" bestFit="1" customWidth="1"/>
    <col min="2860" max="2860" width="6.28515625" style="54" bestFit="1" customWidth="1"/>
    <col min="2861" max="2861" width="7.140625" style="54" bestFit="1" customWidth="1"/>
    <col min="2862" max="2862" width="6.5703125" style="54" bestFit="1" customWidth="1"/>
    <col min="2863" max="2863" width="7" style="54" bestFit="1" customWidth="1"/>
    <col min="2864" max="2864" width="6.42578125" style="54" bestFit="1" customWidth="1"/>
    <col min="2865" max="2865" width="5.85546875" style="54" bestFit="1" customWidth="1"/>
    <col min="2866" max="2866" width="7" style="54" bestFit="1" customWidth="1"/>
    <col min="2867" max="2867" width="6.140625" style="54" bestFit="1" customWidth="1"/>
    <col min="2868" max="2868" width="6.42578125" style="54" bestFit="1" customWidth="1"/>
    <col min="2869" max="2870" width="6.85546875" style="54" bestFit="1" customWidth="1"/>
    <col min="2871" max="2871" width="6.42578125" style="54" bestFit="1" customWidth="1"/>
    <col min="2872" max="2872" width="6.28515625" style="54" bestFit="1" customWidth="1"/>
    <col min="2873" max="2873" width="7.140625" style="54" bestFit="1" customWidth="1"/>
    <col min="2874" max="2874" width="6.5703125" style="54" bestFit="1" customWidth="1"/>
    <col min="2875" max="2875" width="7" style="54" bestFit="1" customWidth="1"/>
    <col min="2876" max="2876" width="6.42578125" style="54" bestFit="1" customWidth="1"/>
    <col min="2877" max="2877" width="5.85546875" style="54" bestFit="1" customWidth="1"/>
    <col min="2878" max="2878" width="7" style="54" bestFit="1" customWidth="1"/>
    <col min="2879" max="2879" width="6.140625" style="54" bestFit="1" customWidth="1"/>
    <col min="2880" max="2880" width="6.42578125" style="54" bestFit="1" customWidth="1"/>
    <col min="2881" max="2882" width="6.85546875" style="54" bestFit="1" customWidth="1"/>
    <col min="2883" max="2883" width="6.42578125" style="54" bestFit="1" customWidth="1"/>
    <col min="2884" max="2884" width="6.28515625" style="54" bestFit="1" customWidth="1"/>
    <col min="2885" max="2885" width="7.140625" style="54" bestFit="1" customWidth="1"/>
    <col min="2886" max="2886" width="6.5703125" style="54" bestFit="1" customWidth="1"/>
    <col min="2887" max="2887" width="7" style="54" bestFit="1" customWidth="1"/>
    <col min="2888" max="2888" width="6.42578125" style="54" bestFit="1" customWidth="1"/>
    <col min="2889" max="2889" width="5.85546875" style="54" bestFit="1" customWidth="1"/>
    <col min="2890" max="2890" width="7" style="54" bestFit="1" customWidth="1"/>
    <col min="2891" max="2891" width="6.140625" style="54" bestFit="1" customWidth="1"/>
    <col min="2892" max="2892" width="6.42578125" style="54" bestFit="1" customWidth="1"/>
    <col min="2893" max="2894" width="6.85546875" style="54" bestFit="1" customWidth="1"/>
    <col min="2895" max="2895" width="6.42578125" style="54" bestFit="1" customWidth="1"/>
    <col min="2896" max="2896" width="6.28515625" style="54" bestFit="1" customWidth="1"/>
    <col min="2897" max="2897" width="7.140625" style="54" bestFit="1" customWidth="1"/>
    <col min="2898" max="2898" width="6.5703125" style="54" bestFit="1" customWidth="1"/>
    <col min="2899" max="2899" width="7" style="54" bestFit="1" customWidth="1"/>
    <col min="2900" max="2900" width="6.42578125" style="54" bestFit="1" customWidth="1"/>
    <col min="2901" max="2901" width="5.85546875" style="54" bestFit="1" customWidth="1"/>
    <col min="2902" max="2902" width="7" style="54" bestFit="1" customWidth="1"/>
    <col min="2903" max="2903" width="6.140625" style="54" bestFit="1" customWidth="1"/>
    <col min="2904" max="2904" width="6.42578125" style="54" bestFit="1" customWidth="1"/>
    <col min="2905" max="2906" width="6.85546875" style="54" bestFit="1" customWidth="1"/>
    <col min="2907" max="2907" width="6.42578125" style="54" bestFit="1" customWidth="1"/>
    <col min="2908" max="2908" width="6.28515625" style="54" bestFit="1" customWidth="1"/>
    <col min="2909" max="2909" width="7.140625" style="54" bestFit="1" customWidth="1"/>
    <col min="2910" max="2910" width="6.5703125" style="54" bestFit="1" customWidth="1"/>
    <col min="2911" max="2911" width="7" style="54" bestFit="1" customWidth="1"/>
    <col min="2912" max="2912" width="6.42578125" style="54" bestFit="1" customWidth="1"/>
    <col min="2913" max="2913" width="5.85546875" style="54" bestFit="1" customWidth="1"/>
    <col min="2914" max="2914" width="7" style="54" bestFit="1" customWidth="1"/>
    <col min="2915" max="2915" width="6.140625" style="54" bestFit="1" customWidth="1"/>
    <col min="2916" max="2916" width="6.42578125" style="54" bestFit="1" customWidth="1"/>
    <col min="2917" max="2918" width="6.85546875" style="54" bestFit="1" customWidth="1"/>
    <col min="2919" max="2919" width="6.42578125" style="54" bestFit="1" customWidth="1"/>
    <col min="2920" max="2920" width="6.28515625" style="54" bestFit="1" customWidth="1"/>
    <col min="2921" max="2921" width="7.140625" style="54" bestFit="1" customWidth="1"/>
    <col min="2922" max="2922" width="6.5703125" style="54" bestFit="1" customWidth="1"/>
    <col min="2923" max="2923" width="7" style="54" bestFit="1" customWidth="1"/>
    <col min="2924" max="2924" width="6.42578125" style="54" bestFit="1" customWidth="1"/>
    <col min="2925" max="2925" width="5.85546875" style="54" bestFit="1" customWidth="1"/>
    <col min="2926" max="2926" width="7" style="54" bestFit="1" customWidth="1"/>
    <col min="2927" max="2927" width="6.140625" style="54" bestFit="1" customWidth="1"/>
    <col min="2928" max="2928" width="6.42578125" style="54" bestFit="1" customWidth="1"/>
    <col min="2929" max="2930" width="6.85546875" style="54" bestFit="1" customWidth="1"/>
    <col min="2931" max="2931" width="6.42578125" style="54" bestFit="1" customWidth="1"/>
    <col min="2932" max="2932" width="6.28515625" style="54" bestFit="1" customWidth="1"/>
    <col min="2933" max="2933" width="7.140625" style="54" bestFit="1" customWidth="1"/>
    <col min="2934" max="2934" width="6.5703125" style="54" bestFit="1" customWidth="1"/>
    <col min="2935" max="2935" width="7" style="54" bestFit="1" customWidth="1"/>
    <col min="2936" max="2936" width="6.42578125" style="54" bestFit="1" customWidth="1"/>
    <col min="2937" max="2937" width="5.85546875" style="54" bestFit="1" customWidth="1"/>
    <col min="2938" max="2938" width="7" style="54" bestFit="1" customWidth="1"/>
    <col min="2939" max="2939" width="6.140625" style="54" bestFit="1" customWidth="1"/>
    <col min="2940" max="2940" width="6.42578125" style="54" bestFit="1" customWidth="1"/>
    <col min="2941" max="2942" width="6.85546875" style="54" bestFit="1" customWidth="1"/>
    <col min="2943" max="2943" width="6.42578125" style="54" bestFit="1" customWidth="1"/>
    <col min="2944" max="2944" width="6.28515625" style="54" bestFit="1" customWidth="1"/>
    <col min="2945" max="2945" width="7.140625" style="54" bestFit="1" customWidth="1"/>
    <col min="2946" max="2946" width="6.5703125" style="54" bestFit="1" customWidth="1"/>
    <col min="2947" max="2947" width="7" style="54" bestFit="1" customWidth="1"/>
    <col min="2948" max="2948" width="6.42578125" style="54" bestFit="1" customWidth="1"/>
    <col min="2949" max="2949" width="5.85546875" style="54" bestFit="1" customWidth="1"/>
    <col min="2950" max="2950" width="7" style="54" bestFit="1" customWidth="1"/>
    <col min="2951" max="2951" width="6.140625" style="54" bestFit="1" customWidth="1"/>
    <col min="2952" max="2952" width="6.42578125" style="54" bestFit="1" customWidth="1"/>
    <col min="2953" max="2954" width="6.85546875" style="54" bestFit="1" customWidth="1"/>
    <col min="2955" max="2955" width="6.42578125" style="54" bestFit="1" customWidth="1"/>
    <col min="2956" max="2956" width="6.28515625" style="54" bestFit="1" customWidth="1"/>
    <col min="2957" max="2957" width="7.140625" style="54" bestFit="1" customWidth="1"/>
    <col min="2958" max="2958" width="6.5703125" style="54" bestFit="1" customWidth="1"/>
    <col min="2959" max="2959" width="7" style="54" bestFit="1" customWidth="1"/>
    <col min="2960" max="2960" width="6.42578125" style="54" bestFit="1" customWidth="1"/>
    <col min="2961" max="2961" width="5.85546875" style="54" bestFit="1" customWidth="1"/>
    <col min="2962" max="2962" width="7" style="54" bestFit="1" customWidth="1"/>
    <col min="2963" max="2963" width="6.140625" style="54" bestFit="1" customWidth="1"/>
    <col min="2964" max="2964" width="6.42578125" style="54" bestFit="1" customWidth="1"/>
    <col min="2965" max="2992" width="6.85546875" style="54" bestFit="1" customWidth="1"/>
    <col min="2993" max="3067" width="9.140625" style="54"/>
    <col min="3068" max="3068" width="3" style="54" bestFit="1" customWidth="1"/>
    <col min="3069" max="3069" width="3.28515625" style="54" bestFit="1" customWidth="1"/>
    <col min="3070" max="3071" width="0" style="54" hidden="1" customWidth="1"/>
    <col min="3072" max="3072" width="9.140625" style="54"/>
    <col min="3073" max="3073" width="29.5703125" style="54" customWidth="1"/>
    <col min="3074" max="3074" width="7" style="54" bestFit="1" customWidth="1"/>
    <col min="3075" max="3075" width="6.140625" style="54" bestFit="1" customWidth="1"/>
    <col min="3076" max="3076" width="6.42578125" style="54" bestFit="1" customWidth="1"/>
    <col min="3077" max="3078" width="6.85546875" style="54" bestFit="1" customWidth="1"/>
    <col min="3079" max="3079" width="6.42578125" style="54" bestFit="1" customWidth="1"/>
    <col min="3080" max="3080" width="6.28515625" style="54" bestFit="1" customWidth="1"/>
    <col min="3081" max="3081" width="7.140625" style="54" bestFit="1" customWidth="1"/>
    <col min="3082" max="3082" width="6.5703125" style="54" bestFit="1" customWidth="1"/>
    <col min="3083" max="3083" width="7" style="54" bestFit="1" customWidth="1"/>
    <col min="3084" max="3084" width="6.42578125" style="54" bestFit="1" customWidth="1"/>
    <col min="3085" max="3085" width="5.85546875" style="54" bestFit="1" customWidth="1"/>
    <col min="3086" max="3086" width="7" style="54" bestFit="1" customWidth="1"/>
    <col min="3087" max="3087" width="6.140625" style="54" bestFit="1" customWidth="1"/>
    <col min="3088" max="3088" width="6.42578125" style="54" bestFit="1" customWidth="1"/>
    <col min="3089" max="3090" width="6.85546875" style="54" bestFit="1" customWidth="1"/>
    <col min="3091" max="3091" width="6.42578125" style="54" bestFit="1" customWidth="1"/>
    <col min="3092" max="3092" width="6.28515625" style="54" bestFit="1" customWidth="1"/>
    <col min="3093" max="3093" width="7.140625" style="54" bestFit="1" customWidth="1"/>
    <col min="3094" max="3094" width="6.5703125" style="54" bestFit="1" customWidth="1"/>
    <col min="3095" max="3095" width="7" style="54" bestFit="1" customWidth="1"/>
    <col min="3096" max="3096" width="6.42578125" style="54" bestFit="1" customWidth="1"/>
    <col min="3097" max="3097" width="5.85546875" style="54" bestFit="1" customWidth="1"/>
    <col min="3098" max="3098" width="7" style="54" bestFit="1" customWidth="1"/>
    <col min="3099" max="3099" width="6.140625" style="54" bestFit="1" customWidth="1"/>
    <col min="3100" max="3100" width="6.42578125" style="54" bestFit="1" customWidth="1"/>
    <col min="3101" max="3102" width="6.85546875" style="54" bestFit="1" customWidth="1"/>
    <col min="3103" max="3103" width="6.42578125" style="54" bestFit="1" customWidth="1"/>
    <col min="3104" max="3104" width="6.28515625" style="54" bestFit="1" customWidth="1"/>
    <col min="3105" max="3105" width="7.140625" style="54" bestFit="1" customWidth="1"/>
    <col min="3106" max="3106" width="6.5703125" style="54" bestFit="1" customWidth="1"/>
    <col min="3107" max="3107" width="7" style="54" bestFit="1" customWidth="1"/>
    <col min="3108" max="3108" width="6.42578125" style="54" bestFit="1" customWidth="1"/>
    <col min="3109" max="3109" width="5.85546875" style="54" bestFit="1" customWidth="1"/>
    <col min="3110" max="3110" width="7" style="54" bestFit="1" customWidth="1"/>
    <col min="3111" max="3111" width="6.140625" style="54" bestFit="1" customWidth="1"/>
    <col min="3112" max="3112" width="6.42578125" style="54" bestFit="1" customWidth="1"/>
    <col min="3113" max="3114" width="6.85546875" style="54" bestFit="1" customWidth="1"/>
    <col min="3115" max="3115" width="6.42578125" style="54" bestFit="1" customWidth="1"/>
    <col min="3116" max="3116" width="6.28515625" style="54" bestFit="1" customWidth="1"/>
    <col min="3117" max="3117" width="7.140625" style="54" bestFit="1" customWidth="1"/>
    <col min="3118" max="3118" width="6.5703125" style="54" bestFit="1" customWidth="1"/>
    <col min="3119" max="3119" width="7" style="54" bestFit="1" customWidth="1"/>
    <col min="3120" max="3120" width="6.42578125" style="54" bestFit="1" customWidth="1"/>
    <col min="3121" max="3121" width="5.85546875" style="54" bestFit="1" customWidth="1"/>
    <col min="3122" max="3122" width="7" style="54" bestFit="1" customWidth="1"/>
    <col min="3123" max="3123" width="6.140625" style="54" bestFit="1" customWidth="1"/>
    <col min="3124" max="3124" width="6.42578125" style="54" bestFit="1" customWidth="1"/>
    <col min="3125" max="3126" width="6.85546875" style="54" bestFit="1" customWidth="1"/>
    <col min="3127" max="3127" width="6.42578125" style="54" bestFit="1" customWidth="1"/>
    <col min="3128" max="3128" width="6.28515625" style="54" bestFit="1" customWidth="1"/>
    <col min="3129" max="3129" width="7.140625" style="54" bestFit="1" customWidth="1"/>
    <col min="3130" max="3130" width="6.5703125" style="54" bestFit="1" customWidth="1"/>
    <col min="3131" max="3131" width="7" style="54" bestFit="1" customWidth="1"/>
    <col min="3132" max="3132" width="6.42578125" style="54" bestFit="1" customWidth="1"/>
    <col min="3133" max="3133" width="5.85546875" style="54" bestFit="1" customWidth="1"/>
    <col min="3134" max="3134" width="7" style="54" bestFit="1" customWidth="1"/>
    <col min="3135" max="3135" width="6.140625" style="54" bestFit="1" customWidth="1"/>
    <col min="3136" max="3136" width="6.42578125" style="54" bestFit="1" customWidth="1"/>
    <col min="3137" max="3138" width="6.85546875" style="54" bestFit="1" customWidth="1"/>
    <col min="3139" max="3139" width="6.42578125" style="54" bestFit="1" customWidth="1"/>
    <col min="3140" max="3140" width="6.28515625" style="54" bestFit="1" customWidth="1"/>
    <col min="3141" max="3141" width="7.140625" style="54" bestFit="1" customWidth="1"/>
    <col min="3142" max="3142" width="6.5703125" style="54" bestFit="1" customWidth="1"/>
    <col min="3143" max="3143" width="7" style="54" bestFit="1" customWidth="1"/>
    <col min="3144" max="3144" width="6.42578125" style="54" bestFit="1" customWidth="1"/>
    <col min="3145" max="3145" width="5.85546875" style="54" bestFit="1" customWidth="1"/>
    <col min="3146" max="3146" width="7" style="54" bestFit="1" customWidth="1"/>
    <col min="3147" max="3147" width="6.140625" style="54" bestFit="1" customWidth="1"/>
    <col min="3148" max="3148" width="6.42578125" style="54" bestFit="1" customWidth="1"/>
    <col min="3149" max="3150" width="6.85546875" style="54" bestFit="1" customWidth="1"/>
    <col min="3151" max="3151" width="6.42578125" style="54" bestFit="1" customWidth="1"/>
    <col min="3152" max="3152" width="6.28515625" style="54" bestFit="1" customWidth="1"/>
    <col min="3153" max="3153" width="7.140625" style="54" bestFit="1" customWidth="1"/>
    <col min="3154" max="3154" width="6.5703125" style="54" bestFit="1" customWidth="1"/>
    <col min="3155" max="3155" width="7" style="54" bestFit="1" customWidth="1"/>
    <col min="3156" max="3156" width="6.42578125" style="54" bestFit="1" customWidth="1"/>
    <col min="3157" max="3157" width="5.85546875" style="54" bestFit="1" customWidth="1"/>
    <col min="3158" max="3158" width="7" style="54" bestFit="1" customWidth="1"/>
    <col min="3159" max="3159" width="6.140625" style="54" bestFit="1" customWidth="1"/>
    <col min="3160" max="3160" width="6.42578125" style="54" bestFit="1" customWidth="1"/>
    <col min="3161" max="3162" width="6.85546875" style="54" bestFit="1" customWidth="1"/>
    <col min="3163" max="3163" width="6.42578125" style="54" bestFit="1" customWidth="1"/>
    <col min="3164" max="3164" width="6.28515625" style="54" bestFit="1" customWidth="1"/>
    <col min="3165" max="3165" width="7.140625" style="54" bestFit="1" customWidth="1"/>
    <col min="3166" max="3166" width="6.5703125" style="54" bestFit="1" customWidth="1"/>
    <col min="3167" max="3167" width="7" style="54" bestFit="1" customWidth="1"/>
    <col min="3168" max="3168" width="6.42578125" style="54" bestFit="1" customWidth="1"/>
    <col min="3169" max="3169" width="5.85546875" style="54" bestFit="1" customWidth="1"/>
    <col min="3170" max="3170" width="7" style="54" bestFit="1" customWidth="1"/>
    <col min="3171" max="3171" width="6.140625" style="54" bestFit="1" customWidth="1"/>
    <col min="3172" max="3172" width="6.42578125" style="54" bestFit="1" customWidth="1"/>
    <col min="3173" max="3174" width="6.85546875" style="54" bestFit="1" customWidth="1"/>
    <col min="3175" max="3175" width="6.42578125" style="54" bestFit="1" customWidth="1"/>
    <col min="3176" max="3176" width="6.28515625" style="54" bestFit="1" customWidth="1"/>
    <col min="3177" max="3177" width="7.140625" style="54" bestFit="1" customWidth="1"/>
    <col min="3178" max="3178" width="6.5703125" style="54" bestFit="1" customWidth="1"/>
    <col min="3179" max="3179" width="7" style="54" bestFit="1" customWidth="1"/>
    <col min="3180" max="3180" width="6.42578125" style="54" bestFit="1" customWidth="1"/>
    <col min="3181" max="3181" width="5.85546875" style="54" bestFit="1" customWidth="1"/>
    <col min="3182" max="3182" width="7" style="54" bestFit="1" customWidth="1"/>
    <col min="3183" max="3183" width="6.140625" style="54" bestFit="1" customWidth="1"/>
    <col min="3184" max="3184" width="6.42578125" style="54" bestFit="1" customWidth="1"/>
    <col min="3185" max="3186" width="6.85546875" style="54" bestFit="1" customWidth="1"/>
    <col min="3187" max="3187" width="6.42578125" style="54" bestFit="1" customWidth="1"/>
    <col min="3188" max="3188" width="6.28515625" style="54" bestFit="1" customWidth="1"/>
    <col min="3189" max="3189" width="7.140625" style="54" bestFit="1" customWidth="1"/>
    <col min="3190" max="3190" width="6.5703125" style="54" bestFit="1" customWidth="1"/>
    <col min="3191" max="3191" width="7" style="54" bestFit="1" customWidth="1"/>
    <col min="3192" max="3192" width="6.42578125" style="54" bestFit="1" customWidth="1"/>
    <col min="3193" max="3193" width="5.85546875" style="54" bestFit="1" customWidth="1"/>
    <col min="3194" max="3194" width="7" style="54" bestFit="1" customWidth="1"/>
    <col min="3195" max="3195" width="6.140625" style="54" bestFit="1" customWidth="1"/>
    <col min="3196" max="3196" width="6.42578125" style="54" bestFit="1" customWidth="1"/>
    <col min="3197" max="3198" width="6.85546875" style="54" bestFit="1" customWidth="1"/>
    <col min="3199" max="3199" width="6.42578125" style="54" bestFit="1" customWidth="1"/>
    <col min="3200" max="3200" width="6.28515625" style="54" bestFit="1" customWidth="1"/>
    <col min="3201" max="3201" width="7.140625" style="54" bestFit="1" customWidth="1"/>
    <col min="3202" max="3202" width="6.5703125" style="54" bestFit="1" customWidth="1"/>
    <col min="3203" max="3203" width="7" style="54" bestFit="1" customWidth="1"/>
    <col min="3204" max="3204" width="6.42578125" style="54" bestFit="1" customWidth="1"/>
    <col min="3205" max="3205" width="5.85546875" style="54" bestFit="1" customWidth="1"/>
    <col min="3206" max="3206" width="7" style="54" bestFit="1" customWidth="1"/>
    <col min="3207" max="3207" width="6.140625" style="54" bestFit="1" customWidth="1"/>
    <col min="3208" max="3208" width="6.42578125" style="54" bestFit="1" customWidth="1"/>
    <col min="3209" max="3210" width="6.85546875" style="54" bestFit="1" customWidth="1"/>
    <col min="3211" max="3211" width="6.42578125" style="54" bestFit="1" customWidth="1"/>
    <col min="3212" max="3212" width="6.28515625" style="54" bestFit="1" customWidth="1"/>
    <col min="3213" max="3213" width="7.140625" style="54" bestFit="1" customWidth="1"/>
    <col min="3214" max="3214" width="6.5703125" style="54" bestFit="1" customWidth="1"/>
    <col min="3215" max="3215" width="7" style="54" bestFit="1" customWidth="1"/>
    <col min="3216" max="3216" width="6.42578125" style="54" bestFit="1" customWidth="1"/>
    <col min="3217" max="3217" width="5.85546875" style="54" bestFit="1" customWidth="1"/>
    <col min="3218" max="3218" width="7" style="54" bestFit="1" customWidth="1"/>
    <col min="3219" max="3219" width="6.140625" style="54" bestFit="1" customWidth="1"/>
    <col min="3220" max="3220" width="6.42578125" style="54" bestFit="1" customWidth="1"/>
    <col min="3221" max="3248" width="6.85546875" style="54" bestFit="1" customWidth="1"/>
    <col min="3249" max="3323" width="9.140625" style="54"/>
    <col min="3324" max="3324" width="3" style="54" bestFit="1" customWidth="1"/>
    <col min="3325" max="3325" width="3.28515625" style="54" bestFit="1" customWidth="1"/>
    <col min="3326" max="3327" width="0" style="54" hidden="1" customWidth="1"/>
    <col min="3328" max="3328" width="9.140625" style="54"/>
    <col min="3329" max="3329" width="29.5703125" style="54" customWidth="1"/>
    <col min="3330" max="3330" width="7" style="54" bestFit="1" customWidth="1"/>
    <col min="3331" max="3331" width="6.140625" style="54" bestFit="1" customWidth="1"/>
    <col min="3332" max="3332" width="6.42578125" style="54" bestFit="1" customWidth="1"/>
    <col min="3333" max="3334" width="6.85546875" style="54" bestFit="1" customWidth="1"/>
    <col min="3335" max="3335" width="6.42578125" style="54" bestFit="1" customWidth="1"/>
    <col min="3336" max="3336" width="6.28515625" style="54" bestFit="1" customWidth="1"/>
    <col min="3337" max="3337" width="7.140625" style="54" bestFit="1" customWidth="1"/>
    <col min="3338" max="3338" width="6.5703125" style="54" bestFit="1" customWidth="1"/>
    <col min="3339" max="3339" width="7" style="54" bestFit="1" customWidth="1"/>
    <col min="3340" max="3340" width="6.42578125" style="54" bestFit="1" customWidth="1"/>
    <col min="3341" max="3341" width="5.85546875" style="54" bestFit="1" customWidth="1"/>
    <col min="3342" max="3342" width="7" style="54" bestFit="1" customWidth="1"/>
    <col min="3343" max="3343" width="6.140625" style="54" bestFit="1" customWidth="1"/>
    <col min="3344" max="3344" width="6.42578125" style="54" bestFit="1" customWidth="1"/>
    <col min="3345" max="3346" width="6.85546875" style="54" bestFit="1" customWidth="1"/>
    <col min="3347" max="3347" width="6.42578125" style="54" bestFit="1" customWidth="1"/>
    <col min="3348" max="3348" width="6.28515625" style="54" bestFit="1" customWidth="1"/>
    <col min="3349" max="3349" width="7.140625" style="54" bestFit="1" customWidth="1"/>
    <col min="3350" max="3350" width="6.5703125" style="54" bestFit="1" customWidth="1"/>
    <col min="3351" max="3351" width="7" style="54" bestFit="1" customWidth="1"/>
    <col min="3352" max="3352" width="6.42578125" style="54" bestFit="1" customWidth="1"/>
    <col min="3353" max="3353" width="5.85546875" style="54" bestFit="1" customWidth="1"/>
    <col min="3354" max="3354" width="7" style="54" bestFit="1" customWidth="1"/>
    <col min="3355" max="3355" width="6.140625" style="54" bestFit="1" customWidth="1"/>
    <col min="3356" max="3356" width="6.42578125" style="54" bestFit="1" customWidth="1"/>
    <col min="3357" max="3358" width="6.85546875" style="54" bestFit="1" customWidth="1"/>
    <col min="3359" max="3359" width="6.42578125" style="54" bestFit="1" customWidth="1"/>
    <col min="3360" max="3360" width="6.28515625" style="54" bestFit="1" customWidth="1"/>
    <col min="3361" max="3361" width="7.140625" style="54" bestFit="1" customWidth="1"/>
    <col min="3362" max="3362" width="6.5703125" style="54" bestFit="1" customWidth="1"/>
    <col min="3363" max="3363" width="7" style="54" bestFit="1" customWidth="1"/>
    <col min="3364" max="3364" width="6.42578125" style="54" bestFit="1" customWidth="1"/>
    <col min="3365" max="3365" width="5.85546875" style="54" bestFit="1" customWidth="1"/>
    <col min="3366" max="3366" width="7" style="54" bestFit="1" customWidth="1"/>
    <col min="3367" max="3367" width="6.140625" style="54" bestFit="1" customWidth="1"/>
    <col min="3368" max="3368" width="6.42578125" style="54" bestFit="1" customWidth="1"/>
    <col min="3369" max="3370" width="6.85546875" style="54" bestFit="1" customWidth="1"/>
    <col min="3371" max="3371" width="6.42578125" style="54" bestFit="1" customWidth="1"/>
    <col min="3372" max="3372" width="6.28515625" style="54" bestFit="1" customWidth="1"/>
    <col min="3373" max="3373" width="7.140625" style="54" bestFit="1" customWidth="1"/>
    <col min="3374" max="3374" width="6.5703125" style="54" bestFit="1" customWidth="1"/>
    <col min="3375" max="3375" width="7" style="54" bestFit="1" customWidth="1"/>
    <col min="3376" max="3376" width="6.42578125" style="54" bestFit="1" customWidth="1"/>
    <col min="3377" max="3377" width="5.85546875" style="54" bestFit="1" customWidth="1"/>
    <col min="3378" max="3378" width="7" style="54" bestFit="1" customWidth="1"/>
    <col min="3379" max="3379" width="6.140625" style="54" bestFit="1" customWidth="1"/>
    <col min="3380" max="3380" width="6.42578125" style="54" bestFit="1" customWidth="1"/>
    <col min="3381" max="3382" width="6.85546875" style="54" bestFit="1" customWidth="1"/>
    <col min="3383" max="3383" width="6.42578125" style="54" bestFit="1" customWidth="1"/>
    <col min="3384" max="3384" width="6.28515625" style="54" bestFit="1" customWidth="1"/>
    <col min="3385" max="3385" width="7.140625" style="54" bestFit="1" customWidth="1"/>
    <col min="3386" max="3386" width="6.5703125" style="54" bestFit="1" customWidth="1"/>
    <col min="3387" max="3387" width="7" style="54" bestFit="1" customWidth="1"/>
    <col min="3388" max="3388" width="6.42578125" style="54" bestFit="1" customWidth="1"/>
    <col min="3389" max="3389" width="5.85546875" style="54" bestFit="1" customWidth="1"/>
    <col min="3390" max="3390" width="7" style="54" bestFit="1" customWidth="1"/>
    <col min="3391" max="3391" width="6.140625" style="54" bestFit="1" customWidth="1"/>
    <col min="3392" max="3392" width="6.42578125" style="54" bestFit="1" customWidth="1"/>
    <col min="3393" max="3394" width="6.85546875" style="54" bestFit="1" customWidth="1"/>
    <col min="3395" max="3395" width="6.42578125" style="54" bestFit="1" customWidth="1"/>
    <col min="3396" max="3396" width="6.28515625" style="54" bestFit="1" customWidth="1"/>
    <col min="3397" max="3397" width="7.140625" style="54" bestFit="1" customWidth="1"/>
    <col min="3398" max="3398" width="6.5703125" style="54" bestFit="1" customWidth="1"/>
    <col min="3399" max="3399" width="7" style="54" bestFit="1" customWidth="1"/>
    <col min="3400" max="3400" width="6.42578125" style="54" bestFit="1" customWidth="1"/>
    <col min="3401" max="3401" width="5.85546875" style="54" bestFit="1" customWidth="1"/>
    <col min="3402" max="3402" width="7" style="54" bestFit="1" customWidth="1"/>
    <col min="3403" max="3403" width="6.140625" style="54" bestFit="1" customWidth="1"/>
    <col min="3404" max="3404" width="6.42578125" style="54" bestFit="1" customWidth="1"/>
    <col min="3405" max="3406" width="6.85546875" style="54" bestFit="1" customWidth="1"/>
    <col min="3407" max="3407" width="6.42578125" style="54" bestFit="1" customWidth="1"/>
    <col min="3408" max="3408" width="6.28515625" style="54" bestFit="1" customWidth="1"/>
    <col min="3409" max="3409" width="7.140625" style="54" bestFit="1" customWidth="1"/>
    <col min="3410" max="3410" width="6.5703125" style="54" bestFit="1" customWidth="1"/>
    <col min="3411" max="3411" width="7" style="54" bestFit="1" customWidth="1"/>
    <col min="3412" max="3412" width="6.42578125" style="54" bestFit="1" customWidth="1"/>
    <col min="3413" max="3413" width="5.85546875" style="54" bestFit="1" customWidth="1"/>
    <col min="3414" max="3414" width="7" style="54" bestFit="1" customWidth="1"/>
    <col min="3415" max="3415" width="6.140625" style="54" bestFit="1" customWidth="1"/>
    <col min="3416" max="3416" width="6.42578125" style="54" bestFit="1" customWidth="1"/>
    <col min="3417" max="3418" width="6.85546875" style="54" bestFit="1" customWidth="1"/>
    <col min="3419" max="3419" width="6.42578125" style="54" bestFit="1" customWidth="1"/>
    <col min="3420" max="3420" width="6.28515625" style="54" bestFit="1" customWidth="1"/>
    <col min="3421" max="3421" width="7.140625" style="54" bestFit="1" customWidth="1"/>
    <col min="3422" max="3422" width="6.5703125" style="54" bestFit="1" customWidth="1"/>
    <col min="3423" max="3423" width="7" style="54" bestFit="1" customWidth="1"/>
    <col min="3424" max="3424" width="6.42578125" style="54" bestFit="1" customWidth="1"/>
    <col min="3425" max="3425" width="5.85546875" style="54" bestFit="1" customWidth="1"/>
    <col min="3426" max="3426" width="7" style="54" bestFit="1" customWidth="1"/>
    <col min="3427" max="3427" width="6.140625" style="54" bestFit="1" customWidth="1"/>
    <col min="3428" max="3428" width="6.42578125" style="54" bestFit="1" customWidth="1"/>
    <col min="3429" max="3430" width="6.85546875" style="54" bestFit="1" customWidth="1"/>
    <col min="3431" max="3431" width="6.42578125" style="54" bestFit="1" customWidth="1"/>
    <col min="3432" max="3432" width="6.28515625" style="54" bestFit="1" customWidth="1"/>
    <col min="3433" max="3433" width="7.140625" style="54" bestFit="1" customWidth="1"/>
    <col min="3434" max="3434" width="6.5703125" style="54" bestFit="1" customWidth="1"/>
    <col min="3435" max="3435" width="7" style="54" bestFit="1" customWidth="1"/>
    <col min="3436" max="3436" width="6.42578125" style="54" bestFit="1" customWidth="1"/>
    <col min="3437" max="3437" width="5.85546875" style="54" bestFit="1" customWidth="1"/>
    <col min="3438" max="3438" width="7" style="54" bestFit="1" customWidth="1"/>
    <col min="3439" max="3439" width="6.140625" style="54" bestFit="1" customWidth="1"/>
    <col min="3440" max="3440" width="6.42578125" style="54" bestFit="1" customWidth="1"/>
    <col min="3441" max="3442" width="6.85546875" style="54" bestFit="1" customWidth="1"/>
    <col min="3443" max="3443" width="6.42578125" style="54" bestFit="1" customWidth="1"/>
    <col min="3444" max="3444" width="6.28515625" style="54" bestFit="1" customWidth="1"/>
    <col min="3445" max="3445" width="7.140625" style="54" bestFit="1" customWidth="1"/>
    <col min="3446" max="3446" width="6.5703125" style="54" bestFit="1" customWidth="1"/>
    <col min="3447" max="3447" width="7" style="54" bestFit="1" customWidth="1"/>
    <col min="3448" max="3448" width="6.42578125" style="54" bestFit="1" customWidth="1"/>
    <col min="3449" max="3449" width="5.85546875" style="54" bestFit="1" customWidth="1"/>
    <col min="3450" max="3450" width="7" style="54" bestFit="1" customWidth="1"/>
    <col min="3451" max="3451" width="6.140625" style="54" bestFit="1" customWidth="1"/>
    <col min="3452" max="3452" width="6.42578125" style="54" bestFit="1" customWidth="1"/>
    <col min="3453" max="3454" width="6.85546875" style="54" bestFit="1" customWidth="1"/>
    <col min="3455" max="3455" width="6.42578125" style="54" bestFit="1" customWidth="1"/>
    <col min="3456" max="3456" width="6.28515625" style="54" bestFit="1" customWidth="1"/>
    <col min="3457" max="3457" width="7.140625" style="54" bestFit="1" customWidth="1"/>
    <col min="3458" max="3458" width="6.5703125" style="54" bestFit="1" customWidth="1"/>
    <col min="3459" max="3459" width="7" style="54" bestFit="1" customWidth="1"/>
    <col min="3460" max="3460" width="6.42578125" style="54" bestFit="1" customWidth="1"/>
    <col min="3461" max="3461" width="5.85546875" style="54" bestFit="1" customWidth="1"/>
    <col min="3462" max="3462" width="7" style="54" bestFit="1" customWidth="1"/>
    <col min="3463" max="3463" width="6.140625" style="54" bestFit="1" customWidth="1"/>
    <col min="3464" max="3464" width="6.42578125" style="54" bestFit="1" customWidth="1"/>
    <col min="3465" max="3466" width="6.85546875" style="54" bestFit="1" customWidth="1"/>
    <col min="3467" max="3467" width="6.42578125" style="54" bestFit="1" customWidth="1"/>
    <col min="3468" max="3468" width="6.28515625" style="54" bestFit="1" customWidth="1"/>
    <col min="3469" max="3469" width="7.140625" style="54" bestFit="1" customWidth="1"/>
    <col min="3470" max="3470" width="6.5703125" style="54" bestFit="1" customWidth="1"/>
    <col min="3471" max="3471" width="7" style="54" bestFit="1" customWidth="1"/>
    <col min="3472" max="3472" width="6.42578125" style="54" bestFit="1" customWidth="1"/>
    <col min="3473" max="3473" width="5.85546875" style="54" bestFit="1" customWidth="1"/>
    <col min="3474" max="3474" width="7" style="54" bestFit="1" customWidth="1"/>
    <col min="3475" max="3475" width="6.140625" style="54" bestFit="1" customWidth="1"/>
    <col min="3476" max="3476" width="6.42578125" style="54" bestFit="1" customWidth="1"/>
    <col min="3477" max="3504" width="6.85546875" style="54" bestFit="1" customWidth="1"/>
    <col min="3505" max="3579" width="9.140625" style="54"/>
    <col min="3580" max="3580" width="3" style="54" bestFit="1" customWidth="1"/>
    <col min="3581" max="3581" width="3.28515625" style="54" bestFit="1" customWidth="1"/>
    <col min="3582" max="3583" width="0" style="54" hidden="1" customWidth="1"/>
    <col min="3584" max="3584" width="9.140625" style="54"/>
    <col min="3585" max="3585" width="29.5703125" style="54" customWidth="1"/>
    <col min="3586" max="3586" width="7" style="54" bestFit="1" customWidth="1"/>
    <col min="3587" max="3587" width="6.140625" style="54" bestFit="1" customWidth="1"/>
    <col min="3588" max="3588" width="6.42578125" style="54" bestFit="1" customWidth="1"/>
    <col min="3589" max="3590" width="6.85546875" style="54" bestFit="1" customWidth="1"/>
    <col min="3591" max="3591" width="6.42578125" style="54" bestFit="1" customWidth="1"/>
    <col min="3592" max="3592" width="6.28515625" style="54" bestFit="1" customWidth="1"/>
    <col min="3593" max="3593" width="7.140625" style="54" bestFit="1" customWidth="1"/>
    <col min="3594" max="3594" width="6.5703125" style="54" bestFit="1" customWidth="1"/>
    <col min="3595" max="3595" width="7" style="54" bestFit="1" customWidth="1"/>
    <col min="3596" max="3596" width="6.42578125" style="54" bestFit="1" customWidth="1"/>
    <col min="3597" max="3597" width="5.85546875" style="54" bestFit="1" customWidth="1"/>
    <col min="3598" max="3598" width="7" style="54" bestFit="1" customWidth="1"/>
    <col min="3599" max="3599" width="6.140625" style="54" bestFit="1" customWidth="1"/>
    <col min="3600" max="3600" width="6.42578125" style="54" bestFit="1" customWidth="1"/>
    <col min="3601" max="3602" width="6.85546875" style="54" bestFit="1" customWidth="1"/>
    <col min="3603" max="3603" width="6.42578125" style="54" bestFit="1" customWidth="1"/>
    <col min="3604" max="3604" width="6.28515625" style="54" bestFit="1" customWidth="1"/>
    <col min="3605" max="3605" width="7.140625" style="54" bestFit="1" customWidth="1"/>
    <col min="3606" max="3606" width="6.5703125" style="54" bestFit="1" customWidth="1"/>
    <col min="3607" max="3607" width="7" style="54" bestFit="1" customWidth="1"/>
    <col min="3608" max="3608" width="6.42578125" style="54" bestFit="1" customWidth="1"/>
    <col min="3609" max="3609" width="5.85546875" style="54" bestFit="1" customWidth="1"/>
    <col min="3610" max="3610" width="7" style="54" bestFit="1" customWidth="1"/>
    <col min="3611" max="3611" width="6.140625" style="54" bestFit="1" customWidth="1"/>
    <col min="3612" max="3612" width="6.42578125" style="54" bestFit="1" customWidth="1"/>
    <col min="3613" max="3614" width="6.85546875" style="54" bestFit="1" customWidth="1"/>
    <col min="3615" max="3615" width="6.42578125" style="54" bestFit="1" customWidth="1"/>
    <col min="3616" max="3616" width="6.28515625" style="54" bestFit="1" customWidth="1"/>
    <col min="3617" max="3617" width="7.140625" style="54" bestFit="1" customWidth="1"/>
    <col min="3618" max="3618" width="6.5703125" style="54" bestFit="1" customWidth="1"/>
    <col min="3619" max="3619" width="7" style="54" bestFit="1" customWidth="1"/>
    <col min="3620" max="3620" width="6.42578125" style="54" bestFit="1" customWidth="1"/>
    <col min="3621" max="3621" width="5.85546875" style="54" bestFit="1" customWidth="1"/>
    <col min="3622" max="3622" width="7" style="54" bestFit="1" customWidth="1"/>
    <col min="3623" max="3623" width="6.140625" style="54" bestFit="1" customWidth="1"/>
    <col min="3624" max="3624" width="6.42578125" style="54" bestFit="1" customWidth="1"/>
    <col min="3625" max="3626" width="6.85546875" style="54" bestFit="1" customWidth="1"/>
    <col min="3627" max="3627" width="6.42578125" style="54" bestFit="1" customWidth="1"/>
    <col min="3628" max="3628" width="6.28515625" style="54" bestFit="1" customWidth="1"/>
    <col min="3629" max="3629" width="7.140625" style="54" bestFit="1" customWidth="1"/>
    <col min="3630" max="3630" width="6.5703125" style="54" bestFit="1" customWidth="1"/>
    <col min="3631" max="3631" width="7" style="54" bestFit="1" customWidth="1"/>
    <col min="3632" max="3632" width="6.42578125" style="54" bestFit="1" customWidth="1"/>
    <col min="3633" max="3633" width="5.85546875" style="54" bestFit="1" customWidth="1"/>
    <col min="3634" max="3634" width="7" style="54" bestFit="1" customWidth="1"/>
    <col min="3635" max="3635" width="6.140625" style="54" bestFit="1" customWidth="1"/>
    <col min="3636" max="3636" width="6.42578125" style="54" bestFit="1" customWidth="1"/>
    <col min="3637" max="3638" width="6.85546875" style="54" bestFit="1" customWidth="1"/>
    <col min="3639" max="3639" width="6.42578125" style="54" bestFit="1" customWidth="1"/>
    <col min="3640" max="3640" width="6.28515625" style="54" bestFit="1" customWidth="1"/>
    <col min="3641" max="3641" width="7.140625" style="54" bestFit="1" customWidth="1"/>
    <col min="3642" max="3642" width="6.5703125" style="54" bestFit="1" customWidth="1"/>
    <col min="3643" max="3643" width="7" style="54" bestFit="1" customWidth="1"/>
    <col min="3644" max="3644" width="6.42578125" style="54" bestFit="1" customWidth="1"/>
    <col min="3645" max="3645" width="5.85546875" style="54" bestFit="1" customWidth="1"/>
    <col min="3646" max="3646" width="7" style="54" bestFit="1" customWidth="1"/>
    <col min="3647" max="3647" width="6.140625" style="54" bestFit="1" customWidth="1"/>
    <col min="3648" max="3648" width="6.42578125" style="54" bestFit="1" customWidth="1"/>
    <col min="3649" max="3650" width="6.85546875" style="54" bestFit="1" customWidth="1"/>
    <col min="3651" max="3651" width="6.42578125" style="54" bestFit="1" customWidth="1"/>
    <col min="3652" max="3652" width="6.28515625" style="54" bestFit="1" customWidth="1"/>
    <col min="3653" max="3653" width="7.140625" style="54" bestFit="1" customWidth="1"/>
    <col min="3654" max="3654" width="6.5703125" style="54" bestFit="1" customWidth="1"/>
    <col min="3655" max="3655" width="7" style="54" bestFit="1" customWidth="1"/>
    <col min="3656" max="3656" width="6.42578125" style="54" bestFit="1" customWidth="1"/>
    <col min="3657" max="3657" width="5.85546875" style="54" bestFit="1" customWidth="1"/>
    <col min="3658" max="3658" width="7" style="54" bestFit="1" customWidth="1"/>
    <col min="3659" max="3659" width="6.140625" style="54" bestFit="1" customWidth="1"/>
    <col min="3660" max="3660" width="6.42578125" style="54" bestFit="1" customWidth="1"/>
    <col min="3661" max="3662" width="6.85546875" style="54" bestFit="1" customWidth="1"/>
    <col min="3663" max="3663" width="6.42578125" style="54" bestFit="1" customWidth="1"/>
    <col min="3664" max="3664" width="6.28515625" style="54" bestFit="1" customWidth="1"/>
    <col min="3665" max="3665" width="7.140625" style="54" bestFit="1" customWidth="1"/>
    <col min="3666" max="3666" width="6.5703125" style="54" bestFit="1" customWidth="1"/>
    <col min="3667" max="3667" width="7" style="54" bestFit="1" customWidth="1"/>
    <col min="3668" max="3668" width="6.42578125" style="54" bestFit="1" customWidth="1"/>
    <col min="3669" max="3669" width="5.85546875" style="54" bestFit="1" customWidth="1"/>
    <col min="3670" max="3670" width="7" style="54" bestFit="1" customWidth="1"/>
    <col min="3671" max="3671" width="6.140625" style="54" bestFit="1" customWidth="1"/>
    <col min="3672" max="3672" width="6.42578125" style="54" bestFit="1" customWidth="1"/>
    <col min="3673" max="3674" width="6.85546875" style="54" bestFit="1" customWidth="1"/>
    <col min="3675" max="3675" width="6.42578125" style="54" bestFit="1" customWidth="1"/>
    <col min="3676" max="3676" width="6.28515625" style="54" bestFit="1" customWidth="1"/>
    <col min="3677" max="3677" width="7.140625" style="54" bestFit="1" customWidth="1"/>
    <col min="3678" max="3678" width="6.5703125" style="54" bestFit="1" customWidth="1"/>
    <col min="3679" max="3679" width="7" style="54" bestFit="1" customWidth="1"/>
    <col min="3680" max="3680" width="6.42578125" style="54" bestFit="1" customWidth="1"/>
    <col min="3681" max="3681" width="5.85546875" style="54" bestFit="1" customWidth="1"/>
    <col min="3682" max="3682" width="7" style="54" bestFit="1" customWidth="1"/>
    <col min="3683" max="3683" width="6.140625" style="54" bestFit="1" customWidth="1"/>
    <col min="3684" max="3684" width="6.42578125" style="54" bestFit="1" customWidth="1"/>
    <col min="3685" max="3686" width="6.85546875" style="54" bestFit="1" customWidth="1"/>
    <col min="3687" max="3687" width="6.42578125" style="54" bestFit="1" customWidth="1"/>
    <col min="3688" max="3688" width="6.28515625" style="54" bestFit="1" customWidth="1"/>
    <col min="3689" max="3689" width="7.140625" style="54" bestFit="1" customWidth="1"/>
    <col min="3690" max="3690" width="6.5703125" style="54" bestFit="1" customWidth="1"/>
    <col min="3691" max="3691" width="7" style="54" bestFit="1" customWidth="1"/>
    <col min="3692" max="3692" width="6.42578125" style="54" bestFit="1" customWidth="1"/>
    <col min="3693" max="3693" width="5.85546875" style="54" bestFit="1" customWidth="1"/>
    <col min="3694" max="3694" width="7" style="54" bestFit="1" customWidth="1"/>
    <col min="3695" max="3695" width="6.140625" style="54" bestFit="1" customWidth="1"/>
    <col min="3696" max="3696" width="6.42578125" style="54" bestFit="1" customWidth="1"/>
    <col min="3697" max="3698" width="6.85546875" style="54" bestFit="1" customWidth="1"/>
    <col min="3699" max="3699" width="6.42578125" style="54" bestFit="1" customWidth="1"/>
    <col min="3700" max="3700" width="6.28515625" style="54" bestFit="1" customWidth="1"/>
    <col min="3701" max="3701" width="7.140625" style="54" bestFit="1" customWidth="1"/>
    <col min="3702" max="3702" width="6.5703125" style="54" bestFit="1" customWidth="1"/>
    <col min="3703" max="3703" width="7" style="54" bestFit="1" customWidth="1"/>
    <col min="3704" max="3704" width="6.42578125" style="54" bestFit="1" customWidth="1"/>
    <col min="3705" max="3705" width="5.85546875" style="54" bestFit="1" customWidth="1"/>
    <col min="3706" max="3706" width="7" style="54" bestFit="1" customWidth="1"/>
    <col min="3707" max="3707" width="6.140625" style="54" bestFit="1" customWidth="1"/>
    <col min="3708" max="3708" width="6.42578125" style="54" bestFit="1" customWidth="1"/>
    <col min="3709" max="3710" width="6.85546875" style="54" bestFit="1" customWidth="1"/>
    <col min="3711" max="3711" width="6.42578125" style="54" bestFit="1" customWidth="1"/>
    <col min="3712" max="3712" width="6.28515625" style="54" bestFit="1" customWidth="1"/>
    <col min="3713" max="3713" width="7.140625" style="54" bestFit="1" customWidth="1"/>
    <col min="3714" max="3714" width="6.5703125" style="54" bestFit="1" customWidth="1"/>
    <col min="3715" max="3715" width="7" style="54" bestFit="1" customWidth="1"/>
    <col min="3716" max="3716" width="6.42578125" style="54" bestFit="1" customWidth="1"/>
    <col min="3717" max="3717" width="5.85546875" style="54" bestFit="1" customWidth="1"/>
    <col min="3718" max="3718" width="7" style="54" bestFit="1" customWidth="1"/>
    <col min="3719" max="3719" width="6.140625" style="54" bestFit="1" customWidth="1"/>
    <col min="3720" max="3720" width="6.42578125" style="54" bestFit="1" customWidth="1"/>
    <col min="3721" max="3722" width="6.85546875" style="54" bestFit="1" customWidth="1"/>
    <col min="3723" max="3723" width="6.42578125" style="54" bestFit="1" customWidth="1"/>
    <col min="3724" max="3724" width="6.28515625" style="54" bestFit="1" customWidth="1"/>
    <col min="3725" max="3725" width="7.140625" style="54" bestFit="1" customWidth="1"/>
    <col min="3726" max="3726" width="6.5703125" style="54" bestFit="1" customWidth="1"/>
    <col min="3727" max="3727" width="7" style="54" bestFit="1" customWidth="1"/>
    <col min="3728" max="3728" width="6.42578125" style="54" bestFit="1" customWidth="1"/>
    <col min="3729" max="3729" width="5.85546875" style="54" bestFit="1" customWidth="1"/>
    <col min="3730" max="3730" width="7" style="54" bestFit="1" customWidth="1"/>
    <col min="3731" max="3731" width="6.140625" style="54" bestFit="1" customWidth="1"/>
    <col min="3732" max="3732" width="6.42578125" style="54" bestFit="1" customWidth="1"/>
    <col min="3733" max="3760" width="6.85546875" style="54" bestFit="1" customWidth="1"/>
    <col min="3761" max="3835" width="9.140625" style="54"/>
    <col min="3836" max="3836" width="3" style="54" bestFit="1" customWidth="1"/>
    <col min="3837" max="3837" width="3.28515625" style="54" bestFit="1" customWidth="1"/>
    <col min="3838" max="3839" width="0" style="54" hidden="1" customWidth="1"/>
    <col min="3840" max="3840" width="9.140625" style="54"/>
    <col min="3841" max="3841" width="29.5703125" style="54" customWidth="1"/>
    <col min="3842" max="3842" width="7" style="54" bestFit="1" customWidth="1"/>
    <col min="3843" max="3843" width="6.140625" style="54" bestFit="1" customWidth="1"/>
    <col min="3844" max="3844" width="6.42578125" style="54" bestFit="1" customWidth="1"/>
    <col min="3845" max="3846" width="6.85546875" style="54" bestFit="1" customWidth="1"/>
    <col min="3847" max="3847" width="6.42578125" style="54" bestFit="1" customWidth="1"/>
    <col min="3848" max="3848" width="6.28515625" style="54" bestFit="1" customWidth="1"/>
    <col min="3849" max="3849" width="7.140625" style="54" bestFit="1" customWidth="1"/>
    <col min="3850" max="3850" width="6.5703125" style="54" bestFit="1" customWidth="1"/>
    <col min="3851" max="3851" width="7" style="54" bestFit="1" customWidth="1"/>
    <col min="3852" max="3852" width="6.42578125" style="54" bestFit="1" customWidth="1"/>
    <col min="3853" max="3853" width="5.85546875" style="54" bestFit="1" customWidth="1"/>
    <col min="3854" max="3854" width="7" style="54" bestFit="1" customWidth="1"/>
    <col min="3855" max="3855" width="6.140625" style="54" bestFit="1" customWidth="1"/>
    <col min="3856" max="3856" width="6.42578125" style="54" bestFit="1" customWidth="1"/>
    <col min="3857" max="3858" width="6.85546875" style="54" bestFit="1" customWidth="1"/>
    <col min="3859" max="3859" width="6.42578125" style="54" bestFit="1" customWidth="1"/>
    <col min="3860" max="3860" width="6.28515625" style="54" bestFit="1" customWidth="1"/>
    <col min="3861" max="3861" width="7.140625" style="54" bestFit="1" customWidth="1"/>
    <col min="3862" max="3862" width="6.5703125" style="54" bestFit="1" customWidth="1"/>
    <col min="3863" max="3863" width="7" style="54" bestFit="1" customWidth="1"/>
    <col min="3864" max="3864" width="6.42578125" style="54" bestFit="1" customWidth="1"/>
    <col min="3865" max="3865" width="5.85546875" style="54" bestFit="1" customWidth="1"/>
    <col min="3866" max="3866" width="7" style="54" bestFit="1" customWidth="1"/>
    <col min="3867" max="3867" width="6.140625" style="54" bestFit="1" customWidth="1"/>
    <col min="3868" max="3868" width="6.42578125" style="54" bestFit="1" customWidth="1"/>
    <col min="3869" max="3870" width="6.85546875" style="54" bestFit="1" customWidth="1"/>
    <col min="3871" max="3871" width="6.42578125" style="54" bestFit="1" customWidth="1"/>
    <col min="3872" max="3872" width="6.28515625" style="54" bestFit="1" customWidth="1"/>
    <col min="3873" max="3873" width="7.140625" style="54" bestFit="1" customWidth="1"/>
    <col min="3874" max="3874" width="6.5703125" style="54" bestFit="1" customWidth="1"/>
    <col min="3875" max="3875" width="7" style="54" bestFit="1" customWidth="1"/>
    <col min="3876" max="3876" width="6.42578125" style="54" bestFit="1" customWidth="1"/>
    <col min="3877" max="3877" width="5.85546875" style="54" bestFit="1" customWidth="1"/>
    <col min="3878" max="3878" width="7" style="54" bestFit="1" customWidth="1"/>
    <col min="3879" max="3879" width="6.140625" style="54" bestFit="1" customWidth="1"/>
    <col min="3880" max="3880" width="6.42578125" style="54" bestFit="1" customWidth="1"/>
    <col min="3881" max="3882" width="6.85546875" style="54" bestFit="1" customWidth="1"/>
    <col min="3883" max="3883" width="6.42578125" style="54" bestFit="1" customWidth="1"/>
    <col min="3884" max="3884" width="6.28515625" style="54" bestFit="1" customWidth="1"/>
    <col min="3885" max="3885" width="7.140625" style="54" bestFit="1" customWidth="1"/>
    <col min="3886" max="3886" width="6.5703125" style="54" bestFit="1" customWidth="1"/>
    <col min="3887" max="3887" width="7" style="54" bestFit="1" customWidth="1"/>
    <col min="3888" max="3888" width="6.42578125" style="54" bestFit="1" customWidth="1"/>
    <col min="3889" max="3889" width="5.85546875" style="54" bestFit="1" customWidth="1"/>
    <col min="3890" max="3890" width="7" style="54" bestFit="1" customWidth="1"/>
    <col min="3891" max="3891" width="6.140625" style="54" bestFit="1" customWidth="1"/>
    <col min="3892" max="3892" width="6.42578125" style="54" bestFit="1" customWidth="1"/>
    <col min="3893" max="3894" width="6.85546875" style="54" bestFit="1" customWidth="1"/>
    <col min="3895" max="3895" width="6.42578125" style="54" bestFit="1" customWidth="1"/>
    <col min="3896" max="3896" width="6.28515625" style="54" bestFit="1" customWidth="1"/>
    <col min="3897" max="3897" width="7.140625" style="54" bestFit="1" customWidth="1"/>
    <col min="3898" max="3898" width="6.5703125" style="54" bestFit="1" customWidth="1"/>
    <col min="3899" max="3899" width="7" style="54" bestFit="1" customWidth="1"/>
    <col min="3900" max="3900" width="6.42578125" style="54" bestFit="1" customWidth="1"/>
    <col min="3901" max="3901" width="5.85546875" style="54" bestFit="1" customWidth="1"/>
    <col min="3902" max="3902" width="7" style="54" bestFit="1" customWidth="1"/>
    <col min="3903" max="3903" width="6.140625" style="54" bestFit="1" customWidth="1"/>
    <col min="3904" max="3904" width="6.42578125" style="54" bestFit="1" customWidth="1"/>
    <col min="3905" max="3906" width="6.85546875" style="54" bestFit="1" customWidth="1"/>
    <col min="3907" max="3907" width="6.42578125" style="54" bestFit="1" customWidth="1"/>
    <col min="3908" max="3908" width="6.28515625" style="54" bestFit="1" customWidth="1"/>
    <col min="3909" max="3909" width="7.140625" style="54" bestFit="1" customWidth="1"/>
    <col min="3910" max="3910" width="6.5703125" style="54" bestFit="1" customWidth="1"/>
    <col min="3911" max="3911" width="7" style="54" bestFit="1" customWidth="1"/>
    <col min="3912" max="3912" width="6.42578125" style="54" bestFit="1" customWidth="1"/>
    <col min="3913" max="3913" width="5.85546875" style="54" bestFit="1" customWidth="1"/>
    <col min="3914" max="3914" width="7" style="54" bestFit="1" customWidth="1"/>
    <col min="3915" max="3915" width="6.140625" style="54" bestFit="1" customWidth="1"/>
    <col min="3916" max="3916" width="6.42578125" style="54" bestFit="1" customWidth="1"/>
    <col min="3917" max="3918" width="6.85546875" style="54" bestFit="1" customWidth="1"/>
    <col min="3919" max="3919" width="6.42578125" style="54" bestFit="1" customWidth="1"/>
    <col min="3920" max="3920" width="6.28515625" style="54" bestFit="1" customWidth="1"/>
    <col min="3921" max="3921" width="7.140625" style="54" bestFit="1" customWidth="1"/>
    <col min="3922" max="3922" width="6.5703125" style="54" bestFit="1" customWidth="1"/>
    <col min="3923" max="3923" width="7" style="54" bestFit="1" customWidth="1"/>
    <col min="3924" max="3924" width="6.42578125" style="54" bestFit="1" customWidth="1"/>
    <col min="3925" max="3925" width="5.85546875" style="54" bestFit="1" customWidth="1"/>
    <col min="3926" max="3926" width="7" style="54" bestFit="1" customWidth="1"/>
    <col min="3927" max="3927" width="6.140625" style="54" bestFit="1" customWidth="1"/>
    <col min="3928" max="3928" width="6.42578125" style="54" bestFit="1" customWidth="1"/>
    <col min="3929" max="3930" width="6.85546875" style="54" bestFit="1" customWidth="1"/>
    <col min="3931" max="3931" width="6.42578125" style="54" bestFit="1" customWidth="1"/>
    <col min="3932" max="3932" width="6.28515625" style="54" bestFit="1" customWidth="1"/>
    <col min="3933" max="3933" width="7.140625" style="54" bestFit="1" customWidth="1"/>
    <col min="3934" max="3934" width="6.5703125" style="54" bestFit="1" customWidth="1"/>
    <col min="3935" max="3935" width="7" style="54" bestFit="1" customWidth="1"/>
    <col min="3936" max="3936" width="6.42578125" style="54" bestFit="1" customWidth="1"/>
    <col min="3937" max="3937" width="5.85546875" style="54" bestFit="1" customWidth="1"/>
    <col min="3938" max="3938" width="7" style="54" bestFit="1" customWidth="1"/>
    <col min="3939" max="3939" width="6.140625" style="54" bestFit="1" customWidth="1"/>
    <col min="3940" max="3940" width="6.42578125" style="54" bestFit="1" customWidth="1"/>
    <col min="3941" max="3942" width="6.85546875" style="54" bestFit="1" customWidth="1"/>
    <col min="3943" max="3943" width="6.42578125" style="54" bestFit="1" customWidth="1"/>
    <col min="3944" max="3944" width="6.28515625" style="54" bestFit="1" customWidth="1"/>
    <col min="3945" max="3945" width="7.140625" style="54" bestFit="1" customWidth="1"/>
    <col min="3946" max="3946" width="6.5703125" style="54" bestFit="1" customWidth="1"/>
    <col min="3947" max="3947" width="7" style="54" bestFit="1" customWidth="1"/>
    <col min="3948" max="3948" width="6.42578125" style="54" bestFit="1" customWidth="1"/>
    <col min="3949" max="3949" width="5.85546875" style="54" bestFit="1" customWidth="1"/>
    <col min="3950" max="3950" width="7" style="54" bestFit="1" customWidth="1"/>
    <col min="3951" max="3951" width="6.140625" style="54" bestFit="1" customWidth="1"/>
    <col min="3952" max="3952" width="6.42578125" style="54" bestFit="1" customWidth="1"/>
    <col min="3953" max="3954" width="6.85546875" style="54" bestFit="1" customWidth="1"/>
    <col min="3955" max="3955" width="6.42578125" style="54" bestFit="1" customWidth="1"/>
    <col min="3956" max="3956" width="6.28515625" style="54" bestFit="1" customWidth="1"/>
    <col min="3957" max="3957" width="7.140625" style="54" bestFit="1" customWidth="1"/>
    <col min="3958" max="3958" width="6.5703125" style="54" bestFit="1" customWidth="1"/>
    <col min="3959" max="3959" width="7" style="54" bestFit="1" customWidth="1"/>
    <col min="3960" max="3960" width="6.42578125" style="54" bestFit="1" customWidth="1"/>
    <col min="3961" max="3961" width="5.85546875" style="54" bestFit="1" customWidth="1"/>
    <col min="3962" max="3962" width="7" style="54" bestFit="1" customWidth="1"/>
    <col min="3963" max="3963" width="6.140625" style="54" bestFit="1" customWidth="1"/>
    <col min="3964" max="3964" width="6.42578125" style="54" bestFit="1" customWidth="1"/>
    <col min="3965" max="3966" width="6.85546875" style="54" bestFit="1" customWidth="1"/>
    <col min="3967" max="3967" width="6.42578125" style="54" bestFit="1" customWidth="1"/>
    <col min="3968" max="3968" width="6.28515625" style="54" bestFit="1" customWidth="1"/>
    <col min="3969" max="3969" width="7.140625" style="54" bestFit="1" customWidth="1"/>
    <col min="3970" max="3970" width="6.5703125" style="54" bestFit="1" customWidth="1"/>
    <col min="3971" max="3971" width="7" style="54" bestFit="1" customWidth="1"/>
    <col min="3972" max="3972" width="6.42578125" style="54" bestFit="1" customWidth="1"/>
    <col min="3973" max="3973" width="5.85546875" style="54" bestFit="1" customWidth="1"/>
    <col min="3974" max="3974" width="7" style="54" bestFit="1" customWidth="1"/>
    <col min="3975" max="3975" width="6.140625" style="54" bestFit="1" customWidth="1"/>
    <col min="3976" max="3976" width="6.42578125" style="54" bestFit="1" customWidth="1"/>
    <col min="3977" max="3978" width="6.85546875" style="54" bestFit="1" customWidth="1"/>
    <col min="3979" max="3979" width="6.42578125" style="54" bestFit="1" customWidth="1"/>
    <col min="3980" max="3980" width="6.28515625" style="54" bestFit="1" customWidth="1"/>
    <col min="3981" max="3981" width="7.140625" style="54" bestFit="1" customWidth="1"/>
    <col min="3982" max="3982" width="6.5703125" style="54" bestFit="1" customWidth="1"/>
    <col min="3983" max="3983" width="7" style="54" bestFit="1" customWidth="1"/>
    <col min="3984" max="3984" width="6.42578125" style="54" bestFit="1" customWidth="1"/>
    <col min="3985" max="3985" width="5.85546875" style="54" bestFit="1" customWidth="1"/>
    <col min="3986" max="3986" width="7" style="54" bestFit="1" customWidth="1"/>
    <col min="3987" max="3987" width="6.140625" style="54" bestFit="1" customWidth="1"/>
    <col min="3988" max="3988" width="6.42578125" style="54" bestFit="1" customWidth="1"/>
    <col min="3989" max="4016" width="6.85546875" style="54" bestFit="1" customWidth="1"/>
    <col min="4017" max="4091" width="9.140625" style="54"/>
    <col min="4092" max="4092" width="3" style="54" bestFit="1" customWidth="1"/>
    <col min="4093" max="4093" width="3.28515625" style="54" bestFit="1" customWidth="1"/>
    <col min="4094" max="4095" width="0" style="54" hidden="1" customWidth="1"/>
    <col min="4096" max="4096" width="9.140625" style="54"/>
    <col min="4097" max="4097" width="29.5703125" style="54" customWidth="1"/>
    <col min="4098" max="4098" width="7" style="54" bestFit="1" customWidth="1"/>
    <col min="4099" max="4099" width="6.140625" style="54" bestFit="1" customWidth="1"/>
    <col min="4100" max="4100" width="6.42578125" style="54" bestFit="1" customWidth="1"/>
    <col min="4101" max="4102" width="6.85546875" style="54" bestFit="1" customWidth="1"/>
    <col min="4103" max="4103" width="6.42578125" style="54" bestFit="1" customWidth="1"/>
    <col min="4104" max="4104" width="6.28515625" style="54" bestFit="1" customWidth="1"/>
    <col min="4105" max="4105" width="7.140625" style="54" bestFit="1" customWidth="1"/>
    <col min="4106" max="4106" width="6.5703125" style="54" bestFit="1" customWidth="1"/>
    <col min="4107" max="4107" width="7" style="54" bestFit="1" customWidth="1"/>
    <col min="4108" max="4108" width="6.42578125" style="54" bestFit="1" customWidth="1"/>
    <col min="4109" max="4109" width="5.85546875" style="54" bestFit="1" customWidth="1"/>
    <col min="4110" max="4110" width="7" style="54" bestFit="1" customWidth="1"/>
    <col min="4111" max="4111" width="6.140625" style="54" bestFit="1" customWidth="1"/>
    <col min="4112" max="4112" width="6.42578125" style="54" bestFit="1" customWidth="1"/>
    <col min="4113" max="4114" width="6.85546875" style="54" bestFit="1" customWidth="1"/>
    <col min="4115" max="4115" width="6.42578125" style="54" bestFit="1" customWidth="1"/>
    <col min="4116" max="4116" width="6.28515625" style="54" bestFit="1" customWidth="1"/>
    <col min="4117" max="4117" width="7.140625" style="54" bestFit="1" customWidth="1"/>
    <col min="4118" max="4118" width="6.5703125" style="54" bestFit="1" customWidth="1"/>
    <col min="4119" max="4119" width="7" style="54" bestFit="1" customWidth="1"/>
    <col min="4120" max="4120" width="6.42578125" style="54" bestFit="1" customWidth="1"/>
    <col min="4121" max="4121" width="5.85546875" style="54" bestFit="1" customWidth="1"/>
    <col min="4122" max="4122" width="7" style="54" bestFit="1" customWidth="1"/>
    <col min="4123" max="4123" width="6.140625" style="54" bestFit="1" customWidth="1"/>
    <col min="4124" max="4124" width="6.42578125" style="54" bestFit="1" customWidth="1"/>
    <col min="4125" max="4126" width="6.85546875" style="54" bestFit="1" customWidth="1"/>
    <col min="4127" max="4127" width="6.42578125" style="54" bestFit="1" customWidth="1"/>
    <col min="4128" max="4128" width="6.28515625" style="54" bestFit="1" customWidth="1"/>
    <col min="4129" max="4129" width="7.140625" style="54" bestFit="1" customWidth="1"/>
    <col min="4130" max="4130" width="6.5703125" style="54" bestFit="1" customWidth="1"/>
    <col min="4131" max="4131" width="7" style="54" bestFit="1" customWidth="1"/>
    <col min="4132" max="4132" width="6.42578125" style="54" bestFit="1" customWidth="1"/>
    <col min="4133" max="4133" width="5.85546875" style="54" bestFit="1" customWidth="1"/>
    <col min="4134" max="4134" width="7" style="54" bestFit="1" customWidth="1"/>
    <col min="4135" max="4135" width="6.140625" style="54" bestFit="1" customWidth="1"/>
    <col min="4136" max="4136" width="6.42578125" style="54" bestFit="1" customWidth="1"/>
    <col min="4137" max="4138" width="6.85546875" style="54" bestFit="1" customWidth="1"/>
    <col min="4139" max="4139" width="6.42578125" style="54" bestFit="1" customWidth="1"/>
    <col min="4140" max="4140" width="6.28515625" style="54" bestFit="1" customWidth="1"/>
    <col min="4141" max="4141" width="7.140625" style="54" bestFit="1" customWidth="1"/>
    <col min="4142" max="4142" width="6.5703125" style="54" bestFit="1" customWidth="1"/>
    <col min="4143" max="4143" width="7" style="54" bestFit="1" customWidth="1"/>
    <col min="4144" max="4144" width="6.42578125" style="54" bestFit="1" customWidth="1"/>
    <col min="4145" max="4145" width="5.85546875" style="54" bestFit="1" customWidth="1"/>
    <col min="4146" max="4146" width="7" style="54" bestFit="1" customWidth="1"/>
    <col min="4147" max="4147" width="6.140625" style="54" bestFit="1" customWidth="1"/>
    <col min="4148" max="4148" width="6.42578125" style="54" bestFit="1" customWidth="1"/>
    <col min="4149" max="4150" width="6.85546875" style="54" bestFit="1" customWidth="1"/>
    <col min="4151" max="4151" width="6.42578125" style="54" bestFit="1" customWidth="1"/>
    <col min="4152" max="4152" width="6.28515625" style="54" bestFit="1" customWidth="1"/>
    <col min="4153" max="4153" width="7.140625" style="54" bestFit="1" customWidth="1"/>
    <col min="4154" max="4154" width="6.5703125" style="54" bestFit="1" customWidth="1"/>
    <col min="4155" max="4155" width="7" style="54" bestFit="1" customWidth="1"/>
    <col min="4156" max="4156" width="6.42578125" style="54" bestFit="1" customWidth="1"/>
    <col min="4157" max="4157" width="5.85546875" style="54" bestFit="1" customWidth="1"/>
    <col min="4158" max="4158" width="7" style="54" bestFit="1" customWidth="1"/>
    <col min="4159" max="4159" width="6.140625" style="54" bestFit="1" customWidth="1"/>
    <col min="4160" max="4160" width="6.42578125" style="54" bestFit="1" customWidth="1"/>
    <col min="4161" max="4162" width="6.85546875" style="54" bestFit="1" customWidth="1"/>
    <col min="4163" max="4163" width="6.42578125" style="54" bestFit="1" customWidth="1"/>
    <col min="4164" max="4164" width="6.28515625" style="54" bestFit="1" customWidth="1"/>
    <col min="4165" max="4165" width="7.140625" style="54" bestFit="1" customWidth="1"/>
    <col min="4166" max="4166" width="6.5703125" style="54" bestFit="1" customWidth="1"/>
    <col min="4167" max="4167" width="7" style="54" bestFit="1" customWidth="1"/>
    <col min="4168" max="4168" width="6.42578125" style="54" bestFit="1" customWidth="1"/>
    <col min="4169" max="4169" width="5.85546875" style="54" bestFit="1" customWidth="1"/>
    <col min="4170" max="4170" width="7" style="54" bestFit="1" customWidth="1"/>
    <col min="4171" max="4171" width="6.140625" style="54" bestFit="1" customWidth="1"/>
    <col min="4172" max="4172" width="6.42578125" style="54" bestFit="1" customWidth="1"/>
    <col min="4173" max="4174" width="6.85546875" style="54" bestFit="1" customWidth="1"/>
    <col min="4175" max="4175" width="6.42578125" style="54" bestFit="1" customWidth="1"/>
    <col min="4176" max="4176" width="6.28515625" style="54" bestFit="1" customWidth="1"/>
    <col min="4177" max="4177" width="7.140625" style="54" bestFit="1" customWidth="1"/>
    <col min="4178" max="4178" width="6.5703125" style="54" bestFit="1" customWidth="1"/>
    <col min="4179" max="4179" width="7" style="54" bestFit="1" customWidth="1"/>
    <col min="4180" max="4180" width="6.42578125" style="54" bestFit="1" customWidth="1"/>
    <col min="4181" max="4181" width="5.85546875" style="54" bestFit="1" customWidth="1"/>
    <col min="4182" max="4182" width="7" style="54" bestFit="1" customWidth="1"/>
    <col min="4183" max="4183" width="6.140625" style="54" bestFit="1" customWidth="1"/>
    <col min="4184" max="4184" width="6.42578125" style="54" bestFit="1" customWidth="1"/>
    <col min="4185" max="4186" width="6.85546875" style="54" bestFit="1" customWidth="1"/>
    <col min="4187" max="4187" width="6.42578125" style="54" bestFit="1" customWidth="1"/>
    <col min="4188" max="4188" width="6.28515625" style="54" bestFit="1" customWidth="1"/>
    <col min="4189" max="4189" width="7.140625" style="54" bestFit="1" customWidth="1"/>
    <col min="4190" max="4190" width="6.5703125" style="54" bestFit="1" customWidth="1"/>
    <col min="4191" max="4191" width="7" style="54" bestFit="1" customWidth="1"/>
    <col min="4192" max="4192" width="6.42578125" style="54" bestFit="1" customWidth="1"/>
    <col min="4193" max="4193" width="5.85546875" style="54" bestFit="1" customWidth="1"/>
    <col min="4194" max="4194" width="7" style="54" bestFit="1" customWidth="1"/>
    <col min="4195" max="4195" width="6.140625" style="54" bestFit="1" customWidth="1"/>
    <col min="4196" max="4196" width="6.42578125" style="54" bestFit="1" customWidth="1"/>
    <col min="4197" max="4198" width="6.85546875" style="54" bestFit="1" customWidth="1"/>
    <col min="4199" max="4199" width="6.42578125" style="54" bestFit="1" customWidth="1"/>
    <col min="4200" max="4200" width="6.28515625" style="54" bestFit="1" customWidth="1"/>
    <col min="4201" max="4201" width="7.140625" style="54" bestFit="1" customWidth="1"/>
    <col min="4202" max="4202" width="6.5703125" style="54" bestFit="1" customWidth="1"/>
    <col min="4203" max="4203" width="7" style="54" bestFit="1" customWidth="1"/>
    <col min="4204" max="4204" width="6.42578125" style="54" bestFit="1" customWidth="1"/>
    <col min="4205" max="4205" width="5.85546875" style="54" bestFit="1" customWidth="1"/>
    <col min="4206" max="4206" width="7" style="54" bestFit="1" customWidth="1"/>
    <col min="4207" max="4207" width="6.140625" style="54" bestFit="1" customWidth="1"/>
    <col min="4208" max="4208" width="6.42578125" style="54" bestFit="1" customWidth="1"/>
    <col min="4209" max="4210" width="6.85546875" style="54" bestFit="1" customWidth="1"/>
    <col min="4211" max="4211" width="6.42578125" style="54" bestFit="1" customWidth="1"/>
    <col min="4212" max="4212" width="6.28515625" style="54" bestFit="1" customWidth="1"/>
    <col min="4213" max="4213" width="7.140625" style="54" bestFit="1" customWidth="1"/>
    <col min="4214" max="4214" width="6.5703125" style="54" bestFit="1" customWidth="1"/>
    <col min="4215" max="4215" width="7" style="54" bestFit="1" customWidth="1"/>
    <col min="4216" max="4216" width="6.42578125" style="54" bestFit="1" customWidth="1"/>
    <col min="4217" max="4217" width="5.85546875" style="54" bestFit="1" customWidth="1"/>
    <col min="4218" max="4218" width="7" style="54" bestFit="1" customWidth="1"/>
    <col min="4219" max="4219" width="6.140625" style="54" bestFit="1" customWidth="1"/>
    <col min="4220" max="4220" width="6.42578125" style="54" bestFit="1" customWidth="1"/>
    <col min="4221" max="4222" width="6.85546875" style="54" bestFit="1" customWidth="1"/>
    <col min="4223" max="4223" width="6.42578125" style="54" bestFit="1" customWidth="1"/>
    <col min="4224" max="4224" width="6.28515625" style="54" bestFit="1" customWidth="1"/>
    <col min="4225" max="4225" width="7.140625" style="54" bestFit="1" customWidth="1"/>
    <col min="4226" max="4226" width="6.5703125" style="54" bestFit="1" customWidth="1"/>
    <col min="4227" max="4227" width="7" style="54" bestFit="1" customWidth="1"/>
    <col min="4228" max="4228" width="6.42578125" style="54" bestFit="1" customWidth="1"/>
    <col min="4229" max="4229" width="5.85546875" style="54" bestFit="1" customWidth="1"/>
    <col min="4230" max="4230" width="7" style="54" bestFit="1" customWidth="1"/>
    <col min="4231" max="4231" width="6.140625" style="54" bestFit="1" customWidth="1"/>
    <col min="4232" max="4232" width="6.42578125" style="54" bestFit="1" customWidth="1"/>
    <col min="4233" max="4234" width="6.85546875" style="54" bestFit="1" customWidth="1"/>
    <col min="4235" max="4235" width="6.42578125" style="54" bestFit="1" customWidth="1"/>
    <col min="4236" max="4236" width="6.28515625" style="54" bestFit="1" customWidth="1"/>
    <col min="4237" max="4237" width="7.140625" style="54" bestFit="1" customWidth="1"/>
    <col min="4238" max="4238" width="6.5703125" style="54" bestFit="1" customWidth="1"/>
    <col min="4239" max="4239" width="7" style="54" bestFit="1" customWidth="1"/>
    <col min="4240" max="4240" width="6.42578125" style="54" bestFit="1" customWidth="1"/>
    <col min="4241" max="4241" width="5.85546875" style="54" bestFit="1" customWidth="1"/>
    <col min="4242" max="4242" width="7" style="54" bestFit="1" customWidth="1"/>
    <col min="4243" max="4243" width="6.140625" style="54" bestFit="1" customWidth="1"/>
    <col min="4244" max="4244" width="6.42578125" style="54" bestFit="1" customWidth="1"/>
    <col min="4245" max="4272" width="6.85546875" style="54" bestFit="1" customWidth="1"/>
    <col min="4273" max="4347" width="9.140625" style="54"/>
    <col min="4348" max="4348" width="3" style="54" bestFit="1" customWidth="1"/>
    <col min="4349" max="4349" width="3.28515625" style="54" bestFit="1" customWidth="1"/>
    <col min="4350" max="4351" width="0" style="54" hidden="1" customWidth="1"/>
    <col min="4352" max="4352" width="9.140625" style="54"/>
    <col min="4353" max="4353" width="29.5703125" style="54" customWidth="1"/>
    <col min="4354" max="4354" width="7" style="54" bestFit="1" customWidth="1"/>
    <col min="4355" max="4355" width="6.140625" style="54" bestFit="1" customWidth="1"/>
    <col min="4356" max="4356" width="6.42578125" style="54" bestFit="1" customWidth="1"/>
    <col min="4357" max="4358" width="6.85546875" style="54" bestFit="1" customWidth="1"/>
    <col min="4359" max="4359" width="6.42578125" style="54" bestFit="1" customWidth="1"/>
    <col min="4360" max="4360" width="6.28515625" style="54" bestFit="1" customWidth="1"/>
    <col min="4361" max="4361" width="7.140625" style="54" bestFit="1" customWidth="1"/>
    <col min="4362" max="4362" width="6.5703125" style="54" bestFit="1" customWidth="1"/>
    <col min="4363" max="4363" width="7" style="54" bestFit="1" customWidth="1"/>
    <col min="4364" max="4364" width="6.42578125" style="54" bestFit="1" customWidth="1"/>
    <col min="4365" max="4365" width="5.85546875" style="54" bestFit="1" customWidth="1"/>
    <col min="4366" max="4366" width="7" style="54" bestFit="1" customWidth="1"/>
    <col min="4367" max="4367" width="6.140625" style="54" bestFit="1" customWidth="1"/>
    <col min="4368" max="4368" width="6.42578125" style="54" bestFit="1" customWidth="1"/>
    <col min="4369" max="4370" width="6.85546875" style="54" bestFit="1" customWidth="1"/>
    <col min="4371" max="4371" width="6.42578125" style="54" bestFit="1" customWidth="1"/>
    <col min="4372" max="4372" width="6.28515625" style="54" bestFit="1" customWidth="1"/>
    <col min="4373" max="4373" width="7.140625" style="54" bestFit="1" customWidth="1"/>
    <col min="4374" max="4374" width="6.5703125" style="54" bestFit="1" customWidth="1"/>
    <col min="4375" max="4375" width="7" style="54" bestFit="1" customWidth="1"/>
    <col min="4376" max="4376" width="6.42578125" style="54" bestFit="1" customWidth="1"/>
    <col min="4377" max="4377" width="5.85546875" style="54" bestFit="1" customWidth="1"/>
    <col min="4378" max="4378" width="7" style="54" bestFit="1" customWidth="1"/>
    <col min="4379" max="4379" width="6.140625" style="54" bestFit="1" customWidth="1"/>
    <col min="4380" max="4380" width="6.42578125" style="54" bestFit="1" customWidth="1"/>
    <col min="4381" max="4382" width="6.85546875" style="54" bestFit="1" customWidth="1"/>
    <col min="4383" max="4383" width="6.42578125" style="54" bestFit="1" customWidth="1"/>
    <col min="4384" max="4384" width="6.28515625" style="54" bestFit="1" customWidth="1"/>
    <col min="4385" max="4385" width="7.140625" style="54" bestFit="1" customWidth="1"/>
    <col min="4386" max="4386" width="6.5703125" style="54" bestFit="1" customWidth="1"/>
    <col min="4387" max="4387" width="7" style="54" bestFit="1" customWidth="1"/>
    <col min="4388" max="4388" width="6.42578125" style="54" bestFit="1" customWidth="1"/>
    <col min="4389" max="4389" width="5.85546875" style="54" bestFit="1" customWidth="1"/>
    <col min="4390" max="4390" width="7" style="54" bestFit="1" customWidth="1"/>
    <col min="4391" max="4391" width="6.140625" style="54" bestFit="1" customWidth="1"/>
    <col min="4392" max="4392" width="6.42578125" style="54" bestFit="1" customWidth="1"/>
    <col min="4393" max="4394" width="6.85546875" style="54" bestFit="1" customWidth="1"/>
    <col min="4395" max="4395" width="6.42578125" style="54" bestFit="1" customWidth="1"/>
    <col min="4396" max="4396" width="6.28515625" style="54" bestFit="1" customWidth="1"/>
    <col min="4397" max="4397" width="7.140625" style="54" bestFit="1" customWidth="1"/>
    <col min="4398" max="4398" width="6.5703125" style="54" bestFit="1" customWidth="1"/>
    <col min="4399" max="4399" width="7" style="54" bestFit="1" customWidth="1"/>
    <col min="4400" max="4400" width="6.42578125" style="54" bestFit="1" customWidth="1"/>
    <col min="4401" max="4401" width="5.85546875" style="54" bestFit="1" customWidth="1"/>
    <col min="4402" max="4402" width="7" style="54" bestFit="1" customWidth="1"/>
    <col min="4403" max="4403" width="6.140625" style="54" bestFit="1" customWidth="1"/>
    <col min="4404" max="4404" width="6.42578125" style="54" bestFit="1" customWidth="1"/>
    <col min="4405" max="4406" width="6.85546875" style="54" bestFit="1" customWidth="1"/>
    <col min="4407" max="4407" width="6.42578125" style="54" bestFit="1" customWidth="1"/>
    <col min="4408" max="4408" width="6.28515625" style="54" bestFit="1" customWidth="1"/>
    <col min="4409" max="4409" width="7.140625" style="54" bestFit="1" customWidth="1"/>
    <col min="4410" max="4410" width="6.5703125" style="54" bestFit="1" customWidth="1"/>
    <col min="4411" max="4411" width="7" style="54" bestFit="1" customWidth="1"/>
    <col min="4412" max="4412" width="6.42578125" style="54" bestFit="1" customWidth="1"/>
    <col min="4413" max="4413" width="5.85546875" style="54" bestFit="1" customWidth="1"/>
    <col min="4414" max="4414" width="7" style="54" bestFit="1" customWidth="1"/>
    <col min="4415" max="4415" width="6.140625" style="54" bestFit="1" customWidth="1"/>
    <col min="4416" max="4416" width="6.42578125" style="54" bestFit="1" customWidth="1"/>
    <col min="4417" max="4418" width="6.85546875" style="54" bestFit="1" customWidth="1"/>
    <col min="4419" max="4419" width="6.42578125" style="54" bestFit="1" customWidth="1"/>
    <col min="4420" max="4420" width="6.28515625" style="54" bestFit="1" customWidth="1"/>
    <col min="4421" max="4421" width="7.140625" style="54" bestFit="1" customWidth="1"/>
    <col min="4422" max="4422" width="6.5703125" style="54" bestFit="1" customWidth="1"/>
    <col min="4423" max="4423" width="7" style="54" bestFit="1" customWidth="1"/>
    <col min="4424" max="4424" width="6.42578125" style="54" bestFit="1" customWidth="1"/>
    <col min="4425" max="4425" width="5.85546875" style="54" bestFit="1" customWidth="1"/>
    <col min="4426" max="4426" width="7" style="54" bestFit="1" customWidth="1"/>
    <col min="4427" max="4427" width="6.140625" style="54" bestFit="1" customWidth="1"/>
    <col min="4428" max="4428" width="6.42578125" style="54" bestFit="1" customWidth="1"/>
    <col min="4429" max="4430" width="6.85546875" style="54" bestFit="1" customWidth="1"/>
    <col min="4431" max="4431" width="6.42578125" style="54" bestFit="1" customWidth="1"/>
    <col min="4432" max="4432" width="6.28515625" style="54" bestFit="1" customWidth="1"/>
    <col min="4433" max="4433" width="7.140625" style="54" bestFit="1" customWidth="1"/>
    <col min="4434" max="4434" width="6.5703125" style="54" bestFit="1" customWidth="1"/>
    <col min="4435" max="4435" width="7" style="54" bestFit="1" customWidth="1"/>
    <col min="4436" max="4436" width="6.42578125" style="54" bestFit="1" customWidth="1"/>
    <col min="4437" max="4437" width="5.85546875" style="54" bestFit="1" customWidth="1"/>
    <col min="4438" max="4438" width="7" style="54" bestFit="1" customWidth="1"/>
    <col min="4439" max="4439" width="6.140625" style="54" bestFit="1" customWidth="1"/>
    <col min="4440" max="4440" width="6.42578125" style="54" bestFit="1" customWidth="1"/>
    <col min="4441" max="4442" width="6.85546875" style="54" bestFit="1" customWidth="1"/>
    <col min="4443" max="4443" width="6.42578125" style="54" bestFit="1" customWidth="1"/>
    <col min="4444" max="4444" width="6.28515625" style="54" bestFit="1" customWidth="1"/>
    <col min="4445" max="4445" width="7.140625" style="54" bestFit="1" customWidth="1"/>
    <col min="4446" max="4446" width="6.5703125" style="54" bestFit="1" customWidth="1"/>
    <col min="4447" max="4447" width="7" style="54" bestFit="1" customWidth="1"/>
    <col min="4448" max="4448" width="6.42578125" style="54" bestFit="1" customWidth="1"/>
    <col min="4449" max="4449" width="5.85546875" style="54" bestFit="1" customWidth="1"/>
    <col min="4450" max="4450" width="7" style="54" bestFit="1" customWidth="1"/>
    <col min="4451" max="4451" width="6.140625" style="54" bestFit="1" customWidth="1"/>
    <col min="4452" max="4452" width="6.42578125" style="54" bestFit="1" customWidth="1"/>
    <col min="4453" max="4454" width="6.85546875" style="54" bestFit="1" customWidth="1"/>
    <col min="4455" max="4455" width="6.42578125" style="54" bestFit="1" customWidth="1"/>
    <col min="4456" max="4456" width="6.28515625" style="54" bestFit="1" customWidth="1"/>
    <col min="4457" max="4457" width="7.140625" style="54" bestFit="1" customWidth="1"/>
    <col min="4458" max="4458" width="6.5703125" style="54" bestFit="1" customWidth="1"/>
    <col min="4459" max="4459" width="7" style="54" bestFit="1" customWidth="1"/>
    <col min="4460" max="4460" width="6.42578125" style="54" bestFit="1" customWidth="1"/>
    <col min="4461" max="4461" width="5.85546875" style="54" bestFit="1" customWidth="1"/>
    <col min="4462" max="4462" width="7" style="54" bestFit="1" customWidth="1"/>
    <col min="4463" max="4463" width="6.140625" style="54" bestFit="1" customWidth="1"/>
    <col min="4464" max="4464" width="6.42578125" style="54" bestFit="1" customWidth="1"/>
    <col min="4465" max="4466" width="6.85546875" style="54" bestFit="1" customWidth="1"/>
    <col min="4467" max="4467" width="6.42578125" style="54" bestFit="1" customWidth="1"/>
    <col min="4468" max="4468" width="6.28515625" style="54" bestFit="1" customWidth="1"/>
    <col min="4469" max="4469" width="7.140625" style="54" bestFit="1" customWidth="1"/>
    <col min="4470" max="4470" width="6.5703125" style="54" bestFit="1" customWidth="1"/>
    <col min="4471" max="4471" width="7" style="54" bestFit="1" customWidth="1"/>
    <col min="4472" max="4472" width="6.42578125" style="54" bestFit="1" customWidth="1"/>
    <col min="4473" max="4473" width="5.85546875" style="54" bestFit="1" customWidth="1"/>
    <col min="4474" max="4474" width="7" style="54" bestFit="1" customWidth="1"/>
    <col min="4475" max="4475" width="6.140625" style="54" bestFit="1" customWidth="1"/>
    <col min="4476" max="4476" width="6.42578125" style="54" bestFit="1" customWidth="1"/>
    <col min="4477" max="4478" width="6.85546875" style="54" bestFit="1" customWidth="1"/>
    <col min="4479" max="4479" width="6.42578125" style="54" bestFit="1" customWidth="1"/>
    <col min="4480" max="4480" width="6.28515625" style="54" bestFit="1" customWidth="1"/>
    <col min="4481" max="4481" width="7.140625" style="54" bestFit="1" customWidth="1"/>
    <col min="4482" max="4482" width="6.5703125" style="54" bestFit="1" customWidth="1"/>
    <col min="4483" max="4483" width="7" style="54" bestFit="1" customWidth="1"/>
    <col min="4484" max="4484" width="6.42578125" style="54" bestFit="1" customWidth="1"/>
    <col min="4485" max="4485" width="5.85546875" style="54" bestFit="1" customWidth="1"/>
    <col min="4486" max="4486" width="7" style="54" bestFit="1" customWidth="1"/>
    <col min="4487" max="4487" width="6.140625" style="54" bestFit="1" customWidth="1"/>
    <col min="4488" max="4488" width="6.42578125" style="54" bestFit="1" customWidth="1"/>
    <col min="4489" max="4490" width="6.85546875" style="54" bestFit="1" customWidth="1"/>
    <col min="4491" max="4491" width="6.42578125" style="54" bestFit="1" customWidth="1"/>
    <col min="4492" max="4492" width="6.28515625" style="54" bestFit="1" customWidth="1"/>
    <col min="4493" max="4493" width="7.140625" style="54" bestFit="1" customWidth="1"/>
    <col min="4494" max="4494" width="6.5703125" style="54" bestFit="1" customWidth="1"/>
    <col min="4495" max="4495" width="7" style="54" bestFit="1" customWidth="1"/>
    <col min="4496" max="4496" width="6.42578125" style="54" bestFit="1" customWidth="1"/>
    <col min="4497" max="4497" width="5.85546875" style="54" bestFit="1" customWidth="1"/>
    <col min="4498" max="4498" width="7" style="54" bestFit="1" customWidth="1"/>
    <col min="4499" max="4499" width="6.140625" style="54" bestFit="1" customWidth="1"/>
    <col min="4500" max="4500" width="6.42578125" style="54" bestFit="1" customWidth="1"/>
    <col min="4501" max="4528" width="6.85546875" style="54" bestFit="1" customWidth="1"/>
    <col min="4529" max="4603" width="9.140625" style="54"/>
    <col min="4604" max="4604" width="3" style="54" bestFit="1" customWidth="1"/>
    <col min="4605" max="4605" width="3.28515625" style="54" bestFit="1" customWidth="1"/>
    <col min="4606" max="4607" width="0" style="54" hidden="1" customWidth="1"/>
    <col min="4608" max="4608" width="9.140625" style="54"/>
    <col min="4609" max="4609" width="29.5703125" style="54" customWidth="1"/>
    <col min="4610" max="4610" width="7" style="54" bestFit="1" customWidth="1"/>
    <col min="4611" max="4611" width="6.140625" style="54" bestFit="1" customWidth="1"/>
    <col min="4612" max="4612" width="6.42578125" style="54" bestFit="1" customWidth="1"/>
    <col min="4613" max="4614" width="6.85546875" style="54" bestFit="1" customWidth="1"/>
    <col min="4615" max="4615" width="6.42578125" style="54" bestFit="1" customWidth="1"/>
    <col min="4616" max="4616" width="6.28515625" style="54" bestFit="1" customWidth="1"/>
    <col min="4617" max="4617" width="7.140625" style="54" bestFit="1" customWidth="1"/>
    <col min="4618" max="4618" width="6.5703125" style="54" bestFit="1" customWidth="1"/>
    <col min="4619" max="4619" width="7" style="54" bestFit="1" customWidth="1"/>
    <col min="4620" max="4620" width="6.42578125" style="54" bestFit="1" customWidth="1"/>
    <col min="4621" max="4621" width="5.85546875" style="54" bestFit="1" customWidth="1"/>
    <col min="4622" max="4622" width="7" style="54" bestFit="1" customWidth="1"/>
    <col min="4623" max="4623" width="6.140625" style="54" bestFit="1" customWidth="1"/>
    <col min="4624" max="4624" width="6.42578125" style="54" bestFit="1" customWidth="1"/>
    <col min="4625" max="4626" width="6.85546875" style="54" bestFit="1" customWidth="1"/>
    <col min="4627" max="4627" width="6.42578125" style="54" bestFit="1" customWidth="1"/>
    <col min="4628" max="4628" width="6.28515625" style="54" bestFit="1" customWidth="1"/>
    <col min="4629" max="4629" width="7.140625" style="54" bestFit="1" customWidth="1"/>
    <col min="4630" max="4630" width="6.5703125" style="54" bestFit="1" customWidth="1"/>
    <col min="4631" max="4631" width="7" style="54" bestFit="1" customWidth="1"/>
    <col min="4632" max="4632" width="6.42578125" style="54" bestFit="1" customWidth="1"/>
    <col min="4633" max="4633" width="5.85546875" style="54" bestFit="1" customWidth="1"/>
    <col min="4634" max="4634" width="7" style="54" bestFit="1" customWidth="1"/>
    <col min="4635" max="4635" width="6.140625" style="54" bestFit="1" customWidth="1"/>
    <col min="4636" max="4636" width="6.42578125" style="54" bestFit="1" customWidth="1"/>
    <col min="4637" max="4638" width="6.85546875" style="54" bestFit="1" customWidth="1"/>
    <col min="4639" max="4639" width="6.42578125" style="54" bestFit="1" customWidth="1"/>
    <col min="4640" max="4640" width="6.28515625" style="54" bestFit="1" customWidth="1"/>
    <col min="4641" max="4641" width="7.140625" style="54" bestFit="1" customWidth="1"/>
    <col min="4642" max="4642" width="6.5703125" style="54" bestFit="1" customWidth="1"/>
    <col min="4643" max="4643" width="7" style="54" bestFit="1" customWidth="1"/>
    <col min="4644" max="4644" width="6.42578125" style="54" bestFit="1" customWidth="1"/>
    <col min="4645" max="4645" width="5.85546875" style="54" bestFit="1" customWidth="1"/>
    <col min="4646" max="4646" width="7" style="54" bestFit="1" customWidth="1"/>
    <col min="4647" max="4647" width="6.140625" style="54" bestFit="1" customWidth="1"/>
    <col min="4648" max="4648" width="6.42578125" style="54" bestFit="1" customWidth="1"/>
    <col min="4649" max="4650" width="6.85546875" style="54" bestFit="1" customWidth="1"/>
    <col min="4651" max="4651" width="6.42578125" style="54" bestFit="1" customWidth="1"/>
    <col min="4652" max="4652" width="6.28515625" style="54" bestFit="1" customWidth="1"/>
    <col min="4653" max="4653" width="7.140625" style="54" bestFit="1" customWidth="1"/>
    <col min="4654" max="4654" width="6.5703125" style="54" bestFit="1" customWidth="1"/>
    <col min="4655" max="4655" width="7" style="54" bestFit="1" customWidth="1"/>
    <col min="4656" max="4656" width="6.42578125" style="54" bestFit="1" customWidth="1"/>
    <col min="4657" max="4657" width="5.85546875" style="54" bestFit="1" customWidth="1"/>
    <col min="4658" max="4658" width="7" style="54" bestFit="1" customWidth="1"/>
    <col min="4659" max="4659" width="6.140625" style="54" bestFit="1" customWidth="1"/>
    <col min="4660" max="4660" width="6.42578125" style="54" bestFit="1" customWidth="1"/>
    <col min="4661" max="4662" width="6.85546875" style="54" bestFit="1" customWidth="1"/>
    <col min="4663" max="4663" width="6.42578125" style="54" bestFit="1" customWidth="1"/>
    <col min="4664" max="4664" width="6.28515625" style="54" bestFit="1" customWidth="1"/>
    <col min="4665" max="4665" width="7.140625" style="54" bestFit="1" customWidth="1"/>
    <col min="4666" max="4666" width="6.5703125" style="54" bestFit="1" customWidth="1"/>
    <col min="4667" max="4667" width="7" style="54" bestFit="1" customWidth="1"/>
    <col min="4668" max="4668" width="6.42578125" style="54" bestFit="1" customWidth="1"/>
    <col min="4669" max="4669" width="5.85546875" style="54" bestFit="1" customWidth="1"/>
    <col min="4670" max="4670" width="7" style="54" bestFit="1" customWidth="1"/>
    <col min="4671" max="4671" width="6.140625" style="54" bestFit="1" customWidth="1"/>
    <col min="4672" max="4672" width="6.42578125" style="54" bestFit="1" customWidth="1"/>
    <col min="4673" max="4674" width="6.85546875" style="54" bestFit="1" customWidth="1"/>
    <col min="4675" max="4675" width="6.42578125" style="54" bestFit="1" customWidth="1"/>
    <col min="4676" max="4676" width="6.28515625" style="54" bestFit="1" customWidth="1"/>
    <col min="4677" max="4677" width="7.140625" style="54" bestFit="1" customWidth="1"/>
    <col min="4678" max="4678" width="6.5703125" style="54" bestFit="1" customWidth="1"/>
    <col min="4679" max="4679" width="7" style="54" bestFit="1" customWidth="1"/>
    <col min="4680" max="4680" width="6.42578125" style="54" bestFit="1" customWidth="1"/>
    <col min="4681" max="4681" width="5.85546875" style="54" bestFit="1" customWidth="1"/>
    <col min="4682" max="4682" width="7" style="54" bestFit="1" customWidth="1"/>
    <col min="4683" max="4683" width="6.140625" style="54" bestFit="1" customWidth="1"/>
    <col min="4684" max="4684" width="6.42578125" style="54" bestFit="1" customWidth="1"/>
    <col min="4685" max="4686" width="6.85546875" style="54" bestFit="1" customWidth="1"/>
    <col min="4687" max="4687" width="6.42578125" style="54" bestFit="1" customWidth="1"/>
    <col min="4688" max="4688" width="6.28515625" style="54" bestFit="1" customWidth="1"/>
    <col min="4689" max="4689" width="7.140625" style="54" bestFit="1" customWidth="1"/>
    <col min="4690" max="4690" width="6.5703125" style="54" bestFit="1" customWidth="1"/>
    <col min="4691" max="4691" width="7" style="54" bestFit="1" customWidth="1"/>
    <col min="4692" max="4692" width="6.42578125" style="54" bestFit="1" customWidth="1"/>
    <col min="4693" max="4693" width="5.85546875" style="54" bestFit="1" customWidth="1"/>
    <col min="4694" max="4694" width="7" style="54" bestFit="1" customWidth="1"/>
    <col min="4695" max="4695" width="6.140625" style="54" bestFit="1" customWidth="1"/>
    <col min="4696" max="4696" width="6.42578125" style="54" bestFit="1" customWidth="1"/>
    <col min="4697" max="4698" width="6.85546875" style="54" bestFit="1" customWidth="1"/>
    <col min="4699" max="4699" width="6.42578125" style="54" bestFit="1" customWidth="1"/>
    <col min="4700" max="4700" width="6.28515625" style="54" bestFit="1" customWidth="1"/>
    <col min="4701" max="4701" width="7.140625" style="54" bestFit="1" customWidth="1"/>
    <col min="4702" max="4702" width="6.5703125" style="54" bestFit="1" customWidth="1"/>
    <col min="4703" max="4703" width="7" style="54" bestFit="1" customWidth="1"/>
    <col min="4704" max="4704" width="6.42578125" style="54" bestFit="1" customWidth="1"/>
    <col min="4705" max="4705" width="5.85546875" style="54" bestFit="1" customWidth="1"/>
    <col min="4706" max="4706" width="7" style="54" bestFit="1" customWidth="1"/>
    <col min="4707" max="4707" width="6.140625" style="54" bestFit="1" customWidth="1"/>
    <col min="4708" max="4708" width="6.42578125" style="54" bestFit="1" customWidth="1"/>
    <col min="4709" max="4710" width="6.85546875" style="54" bestFit="1" customWidth="1"/>
    <col min="4711" max="4711" width="6.42578125" style="54" bestFit="1" customWidth="1"/>
    <col min="4712" max="4712" width="6.28515625" style="54" bestFit="1" customWidth="1"/>
    <col min="4713" max="4713" width="7.140625" style="54" bestFit="1" customWidth="1"/>
    <col min="4714" max="4714" width="6.5703125" style="54" bestFit="1" customWidth="1"/>
    <col min="4715" max="4715" width="7" style="54" bestFit="1" customWidth="1"/>
    <col min="4716" max="4716" width="6.42578125" style="54" bestFit="1" customWidth="1"/>
    <col min="4717" max="4717" width="5.85546875" style="54" bestFit="1" customWidth="1"/>
    <col min="4718" max="4718" width="7" style="54" bestFit="1" customWidth="1"/>
    <col min="4719" max="4719" width="6.140625" style="54" bestFit="1" customWidth="1"/>
    <col min="4720" max="4720" width="6.42578125" style="54" bestFit="1" customWidth="1"/>
    <col min="4721" max="4722" width="6.85546875" style="54" bestFit="1" customWidth="1"/>
    <col min="4723" max="4723" width="6.42578125" style="54" bestFit="1" customWidth="1"/>
    <col min="4724" max="4724" width="6.28515625" style="54" bestFit="1" customWidth="1"/>
    <col min="4725" max="4725" width="7.140625" style="54" bestFit="1" customWidth="1"/>
    <col min="4726" max="4726" width="6.5703125" style="54" bestFit="1" customWidth="1"/>
    <col min="4727" max="4727" width="7" style="54" bestFit="1" customWidth="1"/>
    <col min="4728" max="4728" width="6.42578125" style="54" bestFit="1" customWidth="1"/>
    <col min="4729" max="4729" width="5.85546875" style="54" bestFit="1" customWidth="1"/>
    <col min="4730" max="4730" width="7" style="54" bestFit="1" customWidth="1"/>
    <col min="4731" max="4731" width="6.140625" style="54" bestFit="1" customWidth="1"/>
    <col min="4732" max="4732" width="6.42578125" style="54" bestFit="1" customWidth="1"/>
    <col min="4733" max="4734" width="6.85546875" style="54" bestFit="1" customWidth="1"/>
    <col min="4735" max="4735" width="6.42578125" style="54" bestFit="1" customWidth="1"/>
    <col min="4736" max="4736" width="6.28515625" style="54" bestFit="1" customWidth="1"/>
    <col min="4737" max="4737" width="7.140625" style="54" bestFit="1" customWidth="1"/>
    <col min="4738" max="4738" width="6.5703125" style="54" bestFit="1" customWidth="1"/>
    <col min="4739" max="4739" width="7" style="54" bestFit="1" customWidth="1"/>
    <col min="4740" max="4740" width="6.42578125" style="54" bestFit="1" customWidth="1"/>
    <col min="4741" max="4741" width="5.85546875" style="54" bestFit="1" customWidth="1"/>
    <col min="4742" max="4742" width="7" style="54" bestFit="1" customWidth="1"/>
    <col min="4743" max="4743" width="6.140625" style="54" bestFit="1" customWidth="1"/>
    <col min="4744" max="4744" width="6.42578125" style="54" bestFit="1" customWidth="1"/>
    <col min="4745" max="4746" width="6.85546875" style="54" bestFit="1" customWidth="1"/>
    <col min="4747" max="4747" width="6.42578125" style="54" bestFit="1" customWidth="1"/>
    <col min="4748" max="4748" width="6.28515625" style="54" bestFit="1" customWidth="1"/>
    <col min="4749" max="4749" width="7.140625" style="54" bestFit="1" customWidth="1"/>
    <col min="4750" max="4750" width="6.5703125" style="54" bestFit="1" customWidth="1"/>
    <col min="4751" max="4751" width="7" style="54" bestFit="1" customWidth="1"/>
    <col min="4752" max="4752" width="6.42578125" style="54" bestFit="1" customWidth="1"/>
    <col min="4753" max="4753" width="5.85546875" style="54" bestFit="1" customWidth="1"/>
    <col min="4754" max="4754" width="7" style="54" bestFit="1" customWidth="1"/>
    <col min="4755" max="4755" width="6.140625" style="54" bestFit="1" customWidth="1"/>
    <col min="4756" max="4756" width="6.42578125" style="54" bestFit="1" customWidth="1"/>
    <col min="4757" max="4784" width="6.85546875" style="54" bestFit="1" customWidth="1"/>
    <col min="4785" max="4859" width="9.140625" style="54"/>
    <col min="4860" max="4860" width="3" style="54" bestFit="1" customWidth="1"/>
    <col min="4861" max="4861" width="3.28515625" style="54" bestFit="1" customWidth="1"/>
    <col min="4862" max="4863" width="0" style="54" hidden="1" customWidth="1"/>
    <col min="4864" max="4864" width="9.140625" style="54"/>
    <col min="4865" max="4865" width="29.5703125" style="54" customWidth="1"/>
    <col min="4866" max="4866" width="7" style="54" bestFit="1" customWidth="1"/>
    <col min="4867" max="4867" width="6.140625" style="54" bestFit="1" customWidth="1"/>
    <col min="4868" max="4868" width="6.42578125" style="54" bestFit="1" customWidth="1"/>
    <col min="4869" max="4870" width="6.85546875" style="54" bestFit="1" customWidth="1"/>
    <col min="4871" max="4871" width="6.42578125" style="54" bestFit="1" customWidth="1"/>
    <col min="4872" max="4872" width="6.28515625" style="54" bestFit="1" customWidth="1"/>
    <col min="4873" max="4873" width="7.140625" style="54" bestFit="1" customWidth="1"/>
    <col min="4874" max="4874" width="6.5703125" style="54" bestFit="1" customWidth="1"/>
    <col min="4875" max="4875" width="7" style="54" bestFit="1" customWidth="1"/>
    <col min="4876" max="4876" width="6.42578125" style="54" bestFit="1" customWidth="1"/>
    <col min="4877" max="4877" width="5.85546875" style="54" bestFit="1" customWidth="1"/>
    <col min="4878" max="4878" width="7" style="54" bestFit="1" customWidth="1"/>
    <col min="4879" max="4879" width="6.140625" style="54" bestFit="1" customWidth="1"/>
    <col min="4880" max="4880" width="6.42578125" style="54" bestFit="1" customWidth="1"/>
    <col min="4881" max="4882" width="6.85546875" style="54" bestFit="1" customWidth="1"/>
    <col min="4883" max="4883" width="6.42578125" style="54" bestFit="1" customWidth="1"/>
    <col min="4884" max="4884" width="6.28515625" style="54" bestFit="1" customWidth="1"/>
    <col min="4885" max="4885" width="7.140625" style="54" bestFit="1" customWidth="1"/>
    <col min="4886" max="4886" width="6.5703125" style="54" bestFit="1" customWidth="1"/>
    <col min="4887" max="4887" width="7" style="54" bestFit="1" customWidth="1"/>
    <col min="4888" max="4888" width="6.42578125" style="54" bestFit="1" customWidth="1"/>
    <col min="4889" max="4889" width="5.85546875" style="54" bestFit="1" customWidth="1"/>
    <col min="4890" max="4890" width="7" style="54" bestFit="1" customWidth="1"/>
    <col min="4891" max="4891" width="6.140625" style="54" bestFit="1" customWidth="1"/>
    <col min="4892" max="4892" width="6.42578125" style="54" bestFit="1" customWidth="1"/>
    <col min="4893" max="4894" width="6.85546875" style="54" bestFit="1" customWidth="1"/>
    <col min="4895" max="4895" width="6.42578125" style="54" bestFit="1" customWidth="1"/>
    <col min="4896" max="4896" width="6.28515625" style="54" bestFit="1" customWidth="1"/>
    <col min="4897" max="4897" width="7.140625" style="54" bestFit="1" customWidth="1"/>
    <col min="4898" max="4898" width="6.5703125" style="54" bestFit="1" customWidth="1"/>
    <col min="4899" max="4899" width="7" style="54" bestFit="1" customWidth="1"/>
    <col min="4900" max="4900" width="6.42578125" style="54" bestFit="1" customWidth="1"/>
    <col min="4901" max="4901" width="5.85546875" style="54" bestFit="1" customWidth="1"/>
    <col min="4902" max="4902" width="7" style="54" bestFit="1" customWidth="1"/>
    <col min="4903" max="4903" width="6.140625" style="54" bestFit="1" customWidth="1"/>
    <col min="4904" max="4904" width="6.42578125" style="54" bestFit="1" customWidth="1"/>
    <col min="4905" max="4906" width="6.85546875" style="54" bestFit="1" customWidth="1"/>
    <col min="4907" max="4907" width="6.42578125" style="54" bestFit="1" customWidth="1"/>
    <col min="4908" max="4908" width="6.28515625" style="54" bestFit="1" customWidth="1"/>
    <col min="4909" max="4909" width="7.140625" style="54" bestFit="1" customWidth="1"/>
    <col min="4910" max="4910" width="6.5703125" style="54" bestFit="1" customWidth="1"/>
    <col min="4911" max="4911" width="7" style="54" bestFit="1" customWidth="1"/>
    <col min="4912" max="4912" width="6.42578125" style="54" bestFit="1" customWidth="1"/>
    <col min="4913" max="4913" width="5.85546875" style="54" bestFit="1" customWidth="1"/>
    <col min="4914" max="4914" width="7" style="54" bestFit="1" customWidth="1"/>
    <col min="4915" max="4915" width="6.140625" style="54" bestFit="1" customWidth="1"/>
    <col min="4916" max="4916" width="6.42578125" style="54" bestFit="1" customWidth="1"/>
    <col min="4917" max="4918" width="6.85546875" style="54" bestFit="1" customWidth="1"/>
    <col min="4919" max="4919" width="6.42578125" style="54" bestFit="1" customWidth="1"/>
    <col min="4920" max="4920" width="6.28515625" style="54" bestFit="1" customWidth="1"/>
    <col min="4921" max="4921" width="7.140625" style="54" bestFit="1" customWidth="1"/>
    <col min="4922" max="4922" width="6.5703125" style="54" bestFit="1" customWidth="1"/>
    <col min="4923" max="4923" width="7" style="54" bestFit="1" customWidth="1"/>
    <col min="4924" max="4924" width="6.42578125" style="54" bestFit="1" customWidth="1"/>
    <col min="4925" max="4925" width="5.85546875" style="54" bestFit="1" customWidth="1"/>
    <col min="4926" max="4926" width="7" style="54" bestFit="1" customWidth="1"/>
    <col min="4927" max="4927" width="6.140625" style="54" bestFit="1" customWidth="1"/>
    <col min="4928" max="4928" width="6.42578125" style="54" bestFit="1" customWidth="1"/>
    <col min="4929" max="4930" width="6.85546875" style="54" bestFit="1" customWidth="1"/>
    <col min="4931" max="4931" width="6.42578125" style="54" bestFit="1" customWidth="1"/>
    <col min="4932" max="4932" width="6.28515625" style="54" bestFit="1" customWidth="1"/>
    <col min="4933" max="4933" width="7.140625" style="54" bestFit="1" customWidth="1"/>
    <col min="4934" max="4934" width="6.5703125" style="54" bestFit="1" customWidth="1"/>
    <col min="4935" max="4935" width="7" style="54" bestFit="1" customWidth="1"/>
    <col min="4936" max="4936" width="6.42578125" style="54" bestFit="1" customWidth="1"/>
    <col min="4937" max="4937" width="5.85546875" style="54" bestFit="1" customWidth="1"/>
    <col min="4938" max="4938" width="7" style="54" bestFit="1" customWidth="1"/>
    <col min="4939" max="4939" width="6.140625" style="54" bestFit="1" customWidth="1"/>
    <col min="4940" max="4940" width="6.42578125" style="54" bestFit="1" customWidth="1"/>
    <col min="4941" max="4942" width="6.85546875" style="54" bestFit="1" customWidth="1"/>
    <col min="4943" max="4943" width="6.42578125" style="54" bestFit="1" customWidth="1"/>
    <col min="4944" max="4944" width="6.28515625" style="54" bestFit="1" customWidth="1"/>
    <col min="4945" max="4945" width="7.140625" style="54" bestFit="1" customWidth="1"/>
    <col min="4946" max="4946" width="6.5703125" style="54" bestFit="1" customWidth="1"/>
    <col min="4947" max="4947" width="7" style="54" bestFit="1" customWidth="1"/>
    <col min="4948" max="4948" width="6.42578125" style="54" bestFit="1" customWidth="1"/>
    <col min="4949" max="4949" width="5.85546875" style="54" bestFit="1" customWidth="1"/>
    <col min="4950" max="4950" width="7" style="54" bestFit="1" customWidth="1"/>
    <col min="4951" max="4951" width="6.140625" style="54" bestFit="1" customWidth="1"/>
    <col min="4952" max="4952" width="6.42578125" style="54" bestFit="1" customWidth="1"/>
    <col min="4953" max="4954" width="6.85546875" style="54" bestFit="1" customWidth="1"/>
    <col min="4955" max="4955" width="6.42578125" style="54" bestFit="1" customWidth="1"/>
    <col min="4956" max="4956" width="6.28515625" style="54" bestFit="1" customWidth="1"/>
    <col min="4957" max="4957" width="7.140625" style="54" bestFit="1" customWidth="1"/>
    <col min="4958" max="4958" width="6.5703125" style="54" bestFit="1" customWidth="1"/>
    <col min="4959" max="4959" width="7" style="54" bestFit="1" customWidth="1"/>
    <col min="4960" max="4960" width="6.42578125" style="54" bestFit="1" customWidth="1"/>
    <col min="4961" max="4961" width="5.85546875" style="54" bestFit="1" customWidth="1"/>
    <col min="4962" max="4962" width="7" style="54" bestFit="1" customWidth="1"/>
    <col min="4963" max="4963" width="6.140625" style="54" bestFit="1" customWidth="1"/>
    <col min="4964" max="4964" width="6.42578125" style="54" bestFit="1" customWidth="1"/>
    <col min="4965" max="4966" width="6.85546875" style="54" bestFit="1" customWidth="1"/>
    <col min="4967" max="4967" width="6.42578125" style="54" bestFit="1" customWidth="1"/>
    <col min="4968" max="4968" width="6.28515625" style="54" bestFit="1" customWidth="1"/>
    <col min="4969" max="4969" width="7.140625" style="54" bestFit="1" customWidth="1"/>
    <col min="4970" max="4970" width="6.5703125" style="54" bestFit="1" customWidth="1"/>
    <col min="4971" max="4971" width="7" style="54" bestFit="1" customWidth="1"/>
    <col min="4972" max="4972" width="6.42578125" style="54" bestFit="1" customWidth="1"/>
    <col min="4973" max="4973" width="5.85546875" style="54" bestFit="1" customWidth="1"/>
    <col min="4974" max="4974" width="7" style="54" bestFit="1" customWidth="1"/>
    <col min="4975" max="4975" width="6.140625" style="54" bestFit="1" customWidth="1"/>
    <col min="4976" max="4976" width="6.42578125" style="54" bestFit="1" customWidth="1"/>
    <col min="4977" max="4978" width="6.85546875" style="54" bestFit="1" customWidth="1"/>
    <col min="4979" max="4979" width="6.42578125" style="54" bestFit="1" customWidth="1"/>
    <col min="4980" max="4980" width="6.28515625" style="54" bestFit="1" customWidth="1"/>
    <col min="4981" max="4981" width="7.140625" style="54" bestFit="1" customWidth="1"/>
    <col min="4982" max="4982" width="6.5703125" style="54" bestFit="1" customWidth="1"/>
    <col min="4983" max="4983" width="7" style="54" bestFit="1" customWidth="1"/>
    <col min="4984" max="4984" width="6.42578125" style="54" bestFit="1" customWidth="1"/>
    <col min="4985" max="4985" width="5.85546875" style="54" bestFit="1" customWidth="1"/>
    <col min="4986" max="4986" width="7" style="54" bestFit="1" customWidth="1"/>
    <col min="4987" max="4987" width="6.140625" style="54" bestFit="1" customWidth="1"/>
    <col min="4988" max="4988" width="6.42578125" style="54" bestFit="1" customWidth="1"/>
    <col min="4989" max="4990" width="6.85546875" style="54" bestFit="1" customWidth="1"/>
    <col min="4991" max="4991" width="6.42578125" style="54" bestFit="1" customWidth="1"/>
    <col min="4992" max="4992" width="6.28515625" style="54" bestFit="1" customWidth="1"/>
    <col min="4993" max="4993" width="7.140625" style="54" bestFit="1" customWidth="1"/>
    <col min="4994" max="4994" width="6.5703125" style="54" bestFit="1" customWidth="1"/>
    <col min="4995" max="4995" width="7" style="54" bestFit="1" customWidth="1"/>
    <col min="4996" max="4996" width="6.42578125" style="54" bestFit="1" customWidth="1"/>
    <col min="4997" max="4997" width="5.85546875" style="54" bestFit="1" customWidth="1"/>
    <col min="4998" max="4998" width="7" style="54" bestFit="1" customWidth="1"/>
    <col min="4999" max="4999" width="6.140625" style="54" bestFit="1" customWidth="1"/>
    <col min="5000" max="5000" width="6.42578125" style="54" bestFit="1" customWidth="1"/>
    <col min="5001" max="5002" width="6.85546875" style="54" bestFit="1" customWidth="1"/>
    <col min="5003" max="5003" width="6.42578125" style="54" bestFit="1" customWidth="1"/>
    <col min="5004" max="5004" width="6.28515625" style="54" bestFit="1" customWidth="1"/>
    <col min="5005" max="5005" width="7.140625" style="54" bestFit="1" customWidth="1"/>
    <col min="5006" max="5006" width="6.5703125" style="54" bestFit="1" customWidth="1"/>
    <col min="5007" max="5007" width="7" style="54" bestFit="1" customWidth="1"/>
    <col min="5008" max="5008" width="6.42578125" style="54" bestFit="1" customWidth="1"/>
    <col min="5009" max="5009" width="5.85546875" style="54" bestFit="1" customWidth="1"/>
    <col min="5010" max="5010" width="7" style="54" bestFit="1" customWidth="1"/>
    <col min="5011" max="5011" width="6.140625" style="54" bestFit="1" customWidth="1"/>
    <col min="5012" max="5012" width="6.42578125" style="54" bestFit="1" customWidth="1"/>
    <col min="5013" max="5040" width="6.85546875" style="54" bestFit="1" customWidth="1"/>
    <col min="5041" max="5115" width="9.140625" style="54"/>
    <col min="5116" max="5116" width="3" style="54" bestFit="1" customWidth="1"/>
    <col min="5117" max="5117" width="3.28515625" style="54" bestFit="1" customWidth="1"/>
    <col min="5118" max="5119" width="0" style="54" hidden="1" customWidth="1"/>
    <col min="5120" max="5120" width="9.140625" style="54"/>
    <col min="5121" max="5121" width="29.5703125" style="54" customWidth="1"/>
    <col min="5122" max="5122" width="7" style="54" bestFit="1" customWidth="1"/>
    <col min="5123" max="5123" width="6.140625" style="54" bestFit="1" customWidth="1"/>
    <col min="5124" max="5124" width="6.42578125" style="54" bestFit="1" customWidth="1"/>
    <col min="5125" max="5126" width="6.85546875" style="54" bestFit="1" customWidth="1"/>
    <col min="5127" max="5127" width="6.42578125" style="54" bestFit="1" customWidth="1"/>
    <col min="5128" max="5128" width="6.28515625" style="54" bestFit="1" customWidth="1"/>
    <col min="5129" max="5129" width="7.140625" style="54" bestFit="1" customWidth="1"/>
    <col min="5130" max="5130" width="6.5703125" style="54" bestFit="1" customWidth="1"/>
    <col min="5131" max="5131" width="7" style="54" bestFit="1" customWidth="1"/>
    <col min="5132" max="5132" width="6.42578125" style="54" bestFit="1" customWidth="1"/>
    <col min="5133" max="5133" width="5.85546875" style="54" bestFit="1" customWidth="1"/>
    <col min="5134" max="5134" width="7" style="54" bestFit="1" customWidth="1"/>
    <col min="5135" max="5135" width="6.140625" style="54" bestFit="1" customWidth="1"/>
    <col min="5136" max="5136" width="6.42578125" style="54" bestFit="1" customWidth="1"/>
    <col min="5137" max="5138" width="6.85546875" style="54" bestFit="1" customWidth="1"/>
    <col min="5139" max="5139" width="6.42578125" style="54" bestFit="1" customWidth="1"/>
    <col min="5140" max="5140" width="6.28515625" style="54" bestFit="1" customWidth="1"/>
    <col min="5141" max="5141" width="7.140625" style="54" bestFit="1" customWidth="1"/>
    <col min="5142" max="5142" width="6.5703125" style="54" bestFit="1" customWidth="1"/>
    <col min="5143" max="5143" width="7" style="54" bestFit="1" customWidth="1"/>
    <col min="5144" max="5144" width="6.42578125" style="54" bestFit="1" customWidth="1"/>
    <col min="5145" max="5145" width="5.85546875" style="54" bestFit="1" customWidth="1"/>
    <col min="5146" max="5146" width="7" style="54" bestFit="1" customWidth="1"/>
    <col min="5147" max="5147" width="6.140625" style="54" bestFit="1" customWidth="1"/>
    <col min="5148" max="5148" width="6.42578125" style="54" bestFit="1" customWidth="1"/>
    <col min="5149" max="5150" width="6.85546875" style="54" bestFit="1" customWidth="1"/>
    <col min="5151" max="5151" width="6.42578125" style="54" bestFit="1" customWidth="1"/>
    <col min="5152" max="5152" width="6.28515625" style="54" bestFit="1" customWidth="1"/>
    <col min="5153" max="5153" width="7.140625" style="54" bestFit="1" customWidth="1"/>
    <col min="5154" max="5154" width="6.5703125" style="54" bestFit="1" customWidth="1"/>
    <col min="5155" max="5155" width="7" style="54" bestFit="1" customWidth="1"/>
    <col min="5156" max="5156" width="6.42578125" style="54" bestFit="1" customWidth="1"/>
    <col min="5157" max="5157" width="5.85546875" style="54" bestFit="1" customWidth="1"/>
    <col min="5158" max="5158" width="7" style="54" bestFit="1" customWidth="1"/>
    <col min="5159" max="5159" width="6.140625" style="54" bestFit="1" customWidth="1"/>
    <col min="5160" max="5160" width="6.42578125" style="54" bestFit="1" customWidth="1"/>
    <col min="5161" max="5162" width="6.85546875" style="54" bestFit="1" customWidth="1"/>
    <col min="5163" max="5163" width="6.42578125" style="54" bestFit="1" customWidth="1"/>
    <col min="5164" max="5164" width="6.28515625" style="54" bestFit="1" customWidth="1"/>
    <col min="5165" max="5165" width="7.140625" style="54" bestFit="1" customWidth="1"/>
    <col min="5166" max="5166" width="6.5703125" style="54" bestFit="1" customWidth="1"/>
    <col min="5167" max="5167" width="7" style="54" bestFit="1" customWidth="1"/>
    <col min="5168" max="5168" width="6.42578125" style="54" bestFit="1" customWidth="1"/>
    <col min="5169" max="5169" width="5.85546875" style="54" bestFit="1" customWidth="1"/>
    <col min="5170" max="5170" width="7" style="54" bestFit="1" customWidth="1"/>
    <col min="5171" max="5171" width="6.140625" style="54" bestFit="1" customWidth="1"/>
    <col min="5172" max="5172" width="6.42578125" style="54" bestFit="1" customWidth="1"/>
    <col min="5173" max="5174" width="6.85546875" style="54" bestFit="1" customWidth="1"/>
    <col min="5175" max="5175" width="6.42578125" style="54" bestFit="1" customWidth="1"/>
    <col min="5176" max="5176" width="6.28515625" style="54" bestFit="1" customWidth="1"/>
    <col min="5177" max="5177" width="7.140625" style="54" bestFit="1" customWidth="1"/>
    <col min="5178" max="5178" width="6.5703125" style="54" bestFit="1" customWidth="1"/>
    <col min="5179" max="5179" width="7" style="54" bestFit="1" customWidth="1"/>
    <col min="5180" max="5180" width="6.42578125" style="54" bestFit="1" customWidth="1"/>
    <col min="5181" max="5181" width="5.85546875" style="54" bestFit="1" customWidth="1"/>
    <col min="5182" max="5182" width="7" style="54" bestFit="1" customWidth="1"/>
    <col min="5183" max="5183" width="6.140625" style="54" bestFit="1" customWidth="1"/>
    <col min="5184" max="5184" width="6.42578125" style="54" bestFit="1" customWidth="1"/>
    <col min="5185" max="5186" width="6.85546875" style="54" bestFit="1" customWidth="1"/>
    <col min="5187" max="5187" width="6.42578125" style="54" bestFit="1" customWidth="1"/>
    <col min="5188" max="5188" width="6.28515625" style="54" bestFit="1" customWidth="1"/>
    <col min="5189" max="5189" width="7.140625" style="54" bestFit="1" customWidth="1"/>
    <col min="5190" max="5190" width="6.5703125" style="54" bestFit="1" customWidth="1"/>
    <col min="5191" max="5191" width="7" style="54" bestFit="1" customWidth="1"/>
    <col min="5192" max="5192" width="6.42578125" style="54" bestFit="1" customWidth="1"/>
    <col min="5193" max="5193" width="5.85546875" style="54" bestFit="1" customWidth="1"/>
    <col min="5194" max="5194" width="7" style="54" bestFit="1" customWidth="1"/>
    <col min="5195" max="5195" width="6.140625" style="54" bestFit="1" customWidth="1"/>
    <col min="5196" max="5196" width="6.42578125" style="54" bestFit="1" customWidth="1"/>
    <col min="5197" max="5198" width="6.85546875" style="54" bestFit="1" customWidth="1"/>
    <col min="5199" max="5199" width="6.42578125" style="54" bestFit="1" customWidth="1"/>
    <col min="5200" max="5200" width="6.28515625" style="54" bestFit="1" customWidth="1"/>
    <col min="5201" max="5201" width="7.140625" style="54" bestFit="1" customWidth="1"/>
    <col min="5202" max="5202" width="6.5703125" style="54" bestFit="1" customWidth="1"/>
    <col min="5203" max="5203" width="7" style="54" bestFit="1" customWidth="1"/>
    <col min="5204" max="5204" width="6.42578125" style="54" bestFit="1" customWidth="1"/>
    <col min="5205" max="5205" width="5.85546875" style="54" bestFit="1" customWidth="1"/>
    <col min="5206" max="5206" width="7" style="54" bestFit="1" customWidth="1"/>
    <col min="5207" max="5207" width="6.140625" style="54" bestFit="1" customWidth="1"/>
    <col min="5208" max="5208" width="6.42578125" style="54" bestFit="1" customWidth="1"/>
    <col min="5209" max="5210" width="6.85546875" style="54" bestFit="1" customWidth="1"/>
    <col min="5211" max="5211" width="6.42578125" style="54" bestFit="1" customWidth="1"/>
    <col min="5212" max="5212" width="6.28515625" style="54" bestFit="1" customWidth="1"/>
    <col min="5213" max="5213" width="7.140625" style="54" bestFit="1" customWidth="1"/>
    <col min="5214" max="5214" width="6.5703125" style="54" bestFit="1" customWidth="1"/>
    <col min="5215" max="5215" width="7" style="54" bestFit="1" customWidth="1"/>
    <col min="5216" max="5216" width="6.42578125" style="54" bestFit="1" customWidth="1"/>
    <col min="5217" max="5217" width="5.85546875" style="54" bestFit="1" customWidth="1"/>
    <col min="5218" max="5218" width="7" style="54" bestFit="1" customWidth="1"/>
    <col min="5219" max="5219" width="6.140625" style="54" bestFit="1" customWidth="1"/>
    <col min="5220" max="5220" width="6.42578125" style="54" bestFit="1" customWidth="1"/>
    <col min="5221" max="5222" width="6.85546875" style="54" bestFit="1" customWidth="1"/>
    <col min="5223" max="5223" width="6.42578125" style="54" bestFit="1" customWidth="1"/>
    <col min="5224" max="5224" width="6.28515625" style="54" bestFit="1" customWidth="1"/>
    <col min="5225" max="5225" width="7.140625" style="54" bestFit="1" customWidth="1"/>
    <col min="5226" max="5226" width="6.5703125" style="54" bestFit="1" customWidth="1"/>
    <col min="5227" max="5227" width="7" style="54" bestFit="1" customWidth="1"/>
    <col min="5228" max="5228" width="6.42578125" style="54" bestFit="1" customWidth="1"/>
    <col min="5229" max="5229" width="5.85546875" style="54" bestFit="1" customWidth="1"/>
    <col min="5230" max="5230" width="7" style="54" bestFit="1" customWidth="1"/>
    <col min="5231" max="5231" width="6.140625" style="54" bestFit="1" customWidth="1"/>
    <col min="5232" max="5232" width="6.42578125" style="54" bestFit="1" customWidth="1"/>
    <col min="5233" max="5234" width="6.85546875" style="54" bestFit="1" customWidth="1"/>
    <col min="5235" max="5235" width="6.42578125" style="54" bestFit="1" customWidth="1"/>
    <col min="5236" max="5236" width="6.28515625" style="54" bestFit="1" customWidth="1"/>
    <col min="5237" max="5237" width="7.140625" style="54" bestFit="1" customWidth="1"/>
    <col min="5238" max="5238" width="6.5703125" style="54" bestFit="1" customWidth="1"/>
    <col min="5239" max="5239" width="7" style="54" bestFit="1" customWidth="1"/>
    <col min="5240" max="5240" width="6.42578125" style="54" bestFit="1" customWidth="1"/>
    <col min="5241" max="5241" width="5.85546875" style="54" bestFit="1" customWidth="1"/>
    <col min="5242" max="5242" width="7" style="54" bestFit="1" customWidth="1"/>
    <col min="5243" max="5243" width="6.140625" style="54" bestFit="1" customWidth="1"/>
    <col min="5244" max="5244" width="6.42578125" style="54" bestFit="1" customWidth="1"/>
    <col min="5245" max="5246" width="6.85546875" style="54" bestFit="1" customWidth="1"/>
    <col min="5247" max="5247" width="6.42578125" style="54" bestFit="1" customWidth="1"/>
    <col min="5248" max="5248" width="6.28515625" style="54" bestFit="1" customWidth="1"/>
    <col min="5249" max="5249" width="7.140625" style="54" bestFit="1" customWidth="1"/>
    <col min="5250" max="5250" width="6.5703125" style="54" bestFit="1" customWidth="1"/>
    <col min="5251" max="5251" width="7" style="54" bestFit="1" customWidth="1"/>
    <col min="5252" max="5252" width="6.42578125" style="54" bestFit="1" customWidth="1"/>
    <col min="5253" max="5253" width="5.85546875" style="54" bestFit="1" customWidth="1"/>
    <col min="5254" max="5254" width="7" style="54" bestFit="1" customWidth="1"/>
    <col min="5255" max="5255" width="6.140625" style="54" bestFit="1" customWidth="1"/>
    <col min="5256" max="5256" width="6.42578125" style="54" bestFit="1" customWidth="1"/>
    <col min="5257" max="5258" width="6.85546875" style="54" bestFit="1" customWidth="1"/>
    <col min="5259" max="5259" width="6.42578125" style="54" bestFit="1" customWidth="1"/>
    <col min="5260" max="5260" width="6.28515625" style="54" bestFit="1" customWidth="1"/>
    <col min="5261" max="5261" width="7.140625" style="54" bestFit="1" customWidth="1"/>
    <col min="5262" max="5262" width="6.5703125" style="54" bestFit="1" customWidth="1"/>
    <col min="5263" max="5263" width="7" style="54" bestFit="1" customWidth="1"/>
    <col min="5264" max="5264" width="6.42578125" style="54" bestFit="1" customWidth="1"/>
    <col min="5265" max="5265" width="5.85546875" style="54" bestFit="1" customWidth="1"/>
    <col min="5266" max="5266" width="7" style="54" bestFit="1" customWidth="1"/>
    <col min="5267" max="5267" width="6.140625" style="54" bestFit="1" customWidth="1"/>
    <col min="5268" max="5268" width="6.42578125" style="54" bestFit="1" customWidth="1"/>
    <col min="5269" max="5296" width="6.85546875" style="54" bestFit="1" customWidth="1"/>
    <col min="5297" max="5371" width="9.140625" style="54"/>
    <col min="5372" max="5372" width="3" style="54" bestFit="1" customWidth="1"/>
    <col min="5373" max="5373" width="3.28515625" style="54" bestFit="1" customWidth="1"/>
    <col min="5374" max="5375" width="0" style="54" hidden="1" customWidth="1"/>
    <col min="5376" max="5376" width="9.140625" style="54"/>
    <col min="5377" max="5377" width="29.5703125" style="54" customWidth="1"/>
    <col min="5378" max="5378" width="7" style="54" bestFit="1" customWidth="1"/>
    <col min="5379" max="5379" width="6.140625" style="54" bestFit="1" customWidth="1"/>
    <col min="5380" max="5380" width="6.42578125" style="54" bestFit="1" customWidth="1"/>
    <col min="5381" max="5382" width="6.85546875" style="54" bestFit="1" customWidth="1"/>
    <col min="5383" max="5383" width="6.42578125" style="54" bestFit="1" customWidth="1"/>
    <col min="5384" max="5384" width="6.28515625" style="54" bestFit="1" customWidth="1"/>
    <col min="5385" max="5385" width="7.140625" style="54" bestFit="1" customWidth="1"/>
    <col min="5386" max="5386" width="6.5703125" style="54" bestFit="1" customWidth="1"/>
    <col min="5387" max="5387" width="7" style="54" bestFit="1" customWidth="1"/>
    <col min="5388" max="5388" width="6.42578125" style="54" bestFit="1" customWidth="1"/>
    <col min="5389" max="5389" width="5.85546875" style="54" bestFit="1" customWidth="1"/>
    <col min="5390" max="5390" width="7" style="54" bestFit="1" customWidth="1"/>
    <col min="5391" max="5391" width="6.140625" style="54" bestFit="1" customWidth="1"/>
    <col min="5392" max="5392" width="6.42578125" style="54" bestFit="1" customWidth="1"/>
    <col min="5393" max="5394" width="6.85546875" style="54" bestFit="1" customWidth="1"/>
    <col min="5395" max="5395" width="6.42578125" style="54" bestFit="1" customWidth="1"/>
    <col min="5396" max="5396" width="6.28515625" style="54" bestFit="1" customWidth="1"/>
    <col min="5397" max="5397" width="7.140625" style="54" bestFit="1" customWidth="1"/>
    <col min="5398" max="5398" width="6.5703125" style="54" bestFit="1" customWidth="1"/>
    <col min="5399" max="5399" width="7" style="54" bestFit="1" customWidth="1"/>
    <col min="5400" max="5400" width="6.42578125" style="54" bestFit="1" customWidth="1"/>
    <col min="5401" max="5401" width="5.85546875" style="54" bestFit="1" customWidth="1"/>
    <col min="5402" max="5402" width="7" style="54" bestFit="1" customWidth="1"/>
    <col min="5403" max="5403" width="6.140625" style="54" bestFit="1" customWidth="1"/>
    <col min="5404" max="5404" width="6.42578125" style="54" bestFit="1" customWidth="1"/>
    <col min="5405" max="5406" width="6.85546875" style="54" bestFit="1" customWidth="1"/>
    <col min="5407" max="5407" width="6.42578125" style="54" bestFit="1" customWidth="1"/>
    <col min="5408" max="5408" width="6.28515625" style="54" bestFit="1" customWidth="1"/>
    <col min="5409" max="5409" width="7.140625" style="54" bestFit="1" customWidth="1"/>
    <col min="5410" max="5410" width="6.5703125" style="54" bestFit="1" customWidth="1"/>
    <col min="5411" max="5411" width="7" style="54" bestFit="1" customWidth="1"/>
    <col min="5412" max="5412" width="6.42578125" style="54" bestFit="1" customWidth="1"/>
    <col min="5413" max="5413" width="5.85546875" style="54" bestFit="1" customWidth="1"/>
    <col min="5414" max="5414" width="7" style="54" bestFit="1" customWidth="1"/>
    <col min="5415" max="5415" width="6.140625" style="54" bestFit="1" customWidth="1"/>
    <col min="5416" max="5416" width="6.42578125" style="54" bestFit="1" customWidth="1"/>
    <col min="5417" max="5418" width="6.85546875" style="54" bestFit="1" customWidth="1"/>
    <col min="5419" max="5419" width="6.42578125" style="54" bestFit="1" customWidth="1"/>
    <col min="5420" max="5420" width="6.28515625" style="54" bestFit="1" customWidth="1"/>
    <col min="5421" max="5421" width="7.140625" style="54" bestFit="1" customWidth="1"/>
    <col min="5422" max="5422" width="6.5703125" style="54" bestFit="1" customWidth="1"/>
    <col min="5423" max="5423" width="7" style="54" bestFit="1" customWidth="1"/>
    <col min="5424" max="5424" width="6.42578125" style="54" bestFit="1" customWidth="1"/>
    <col min="5425" max="5425" width="5.85546875" style="54" bestFit="1" customWidth="1"/>
    <col min="5426" max="5426" width="7" style="54" bestFit="1" customWidth="1"/>
    <col min="5427" max="5427" width="6.140625" style="54" bestFit="1" customWidth="1"/>
    <col min="5428" max="5428" width="6.42578125" style="54" bestFit="1" customWidth="1"/>
    <col min="5429" max="5430" width="6.85546875" style="54" bestFit="1" customWidth="1"/>
    <col min="5431" max="5431" width="6.42578125" style="54" bestFit="1" customWidth="1"/>
    <col min="5432" max="5432" width="6.28515625" style="54" bestFit="1" customWidth="1"/>
    <col min="5433" max="5433" width="7.140625" style="54" bestFit="1" customWidth="1"/>
    <col min="5434" max="5434" width="6.5703125" style="54" bestFit="1" customWidth="1"/>
    <col min="5435" max="5435" width="7" style="54" bestFit="1" customWidth="1"/>
    <col min="5436" max="5436" width="6.42578125" style="54" bestFit="1" customWidth="1"/>
    <col min="5437" max="5437" width="5.85546875" style="54" bestFit="1" customWidth="1"/>
    <col min="5438" max="5438" width="7" style="54" bestFit="1" customWidth="1"/>
    <col min="5439" max="5439" width="6.140625" style="54" bestFit="1" customWidth="1"/>
    <col min="5440" max="5440" width="6.42578125" style="54" bestFit="1" customWidth="1"/>
    <col min="5441" max="5442" width="6.85546875" style="54" bestFit="1" customWidth="1"/>
    <col min="5443" max="5443" width="6.42578125" style="54" bestFit="1" customWidth="1"/>
    <col min="5444" max="5444" width="6.28515625" style="54" bestFit="1" customWidth="1"/>
    <col min="5445" max="5445" width="7.140625" style="54" bestFit="1" customWidth="1"/>
    <col min="5446" max="5446" width="6.5703125" style="54" bestFit="1" customWidth="1"/>
    <col min="5447" max="5447" width="7" style="54" bestFit="1" customWidth="1"/>
    <col min="5448" max="5448" width="6.42578125" style="54" bestFit="1" customWidth="1"/>
    <col min="5449" max="5449" width="5.85546875" style="54" bestFit="1" customWidth="1"/>
    <col min="5450" max="5450" width="7" style="54" bestFit="1" customWidth="1"/>
    <col min="5451" max="5451" width="6.140625" style="54" bestFit="1" customWidth="1"/>
    <col min="5452" max="5452" width="6.42578125" style="54" bestFit="1" customWidth="1"/>
    <col min="5453" max="5454" width="6.85546875" style="54" bestFit="1" customWidth="1"/>
    <col min="5455" max="5455" width="6.42578125" style="54" bestFit="1" customWidth="1"/>
    <col min="5456" max="5456" width="6.28515625" style="54" bestFit="1" customWidth="1"/>
    <col min="5457" max="5457" width="7.140625" style="54" bestFit="1" customWidth="1"/>
    <col min="5458" max="5458" width="6.5703125" style="54" bestFit="1" customWidth="1"/>
    <col min="5459" max="5459" width="7" style="54" bestFit="1" customWidth="1"/>
    <col min="5460" max="5460" width="6.42578125" style="54" bestFit="1" customWidth="1"/>
    <col min="5461" max="5461" width="5.85546875" style="54" bestFit="1" customWidth="1"/>
    <col min="5462" max="5462" width="7" style="54" bestFit="1" customWidth="1"/>
    <col min="5463" max="5463" width="6.140625" style="54" bestFit="1" customWidth="1"/>
    <col min="5464" max="5464" width="6.42578125" style="54" bestFit="1" customWidth="1"/>
    <col min="5465" max="5466" width="6.85546875" style="54" bestFit="1" customWidth="1"/>
    <col min="5467" max="5467" width="6.42578125" style="54" bestFit="1" customWidth="1"/>
    <col min="5468" max="5468" width="6.28515625" style="54" bestFit="1" customWidth="1"/>
    <col min="5469" max="5469" width="7.140625" style="54" bestFit="1" customWidth="1"/>
    <col min="5470" max="5470" width="6.5703125" style="54" bestFit="1" customWidth="1"/>
    <col min="5471" max="5471" width="7" style="54" bestFit="1" customWidth="1"/>
    <col min="5472" max="5472" width="6.42578125" style="54" bestFit="1" customWidth="1"/>
    <col min="5473" max="5473" width="5.85546875" style="54" bestFit="1" customWidth="1"/>
    <col min="5474" max="5474" width="7" style="54" bestFit="1" customWidth="1"/>
    <col min="5475" max="5475" width="6.140625" style="54" bestFit="1" customWidth="1"/>
    <col min="5476" max="5476" width="6.42578125" style="54" bestFit="1" customWidth="1"/>
    <col min="5477" max="5478" width="6.85546875" style="54" bestFit="1" customWidth="1"/>
    <col min="5479" max="5479" width="6.42578125" style="54" bestFit="1" customWidth="1"/>
    <col min="5480" max="5480" width="6.28515625" style="54" bestFit="1" customWidth="1"/>
    <col min="5481" max="5481" width="7.140625" style="54" bestFit="1" customWidth="1"/>
    <col min="5482" max="5482" width="6.5703125" style="54" bestFit="1" customWidth="1"/>
    <col min="5483" max="5483" width="7" style="54" bestFit="1" customWidth="1"/>
    <col min="5484" max="5484" width="6.42578125" style="54" bestFit="1" customWidth="1"/>
    <col min="5485" max="5485" width="5.85546875" style="54" bestFit="1" customWidth="1"/>
    <col min="5486" max="5486" width="7" style="54" bestFit="1" customWidth="1"/>
    <col min="5487" max="5487" width="6.140625" style="54" bestFit="1" customWidth="1"/>
    <col min="5488" max="5488" width="6.42578125" style="54" bestFit="1" customWidth="1"/>
    <col min="5489" max="5490" width="6.85546875" style="54" bestFit="1" customWidth="1"/>
    <col min="5491" max="5491" width="6.42578125" style="54" bestFit="1" customWidth="1"/>
    <col min="5492" max="5492" width="6.28515625" style="54" bestFit="1" customWidth="1"/>
    <col min="5493" max="5493" width="7.140625" style="54" bestFit="1" customWidth="1"/>
    <col min="5494" max="5494" width="6.5703125" style="54" bestFit="1" customWidth="1"/>
    <col min="5495" max="5495" width="7" style="54" bestFit="1" customWidth="1"/>
    <col min="5496" max="5496" width="6.42578125" style="54" bestFit="1" customWidth="1"/>
    <col min="5497" max="5497" width="5.85546875" style="54" bestFit="1" customWidth="1"/>
    <col min="5498" max="5498" width="7" style="54" bestFit="1" customWidth="1"/>
    <col min="5499" max="5499" width="6.140625" style="54" bestFit="1" customWidth="1"/>
    <col min="5500" max="5500" width="6.42578125" style="54" bestFit="1" customWidth="1"/>
    <col min="5501" max="5502" width="6.85546875" style="54" bestFit="1" customWidth="1"/>
    <col min="5503" max="5503" width="6.42578125" style="54" bestFit="1" customWidth="1"/>
    <col min="5504" max="5504" width="6.28515625" style="54" bestFit="1" customWidth="1"/>
    <col min="5505" max="5505" width="7.140625" style="54" bestFit="1" customWidth="1"/>
    <col min="5506" max="5506" width="6.5703125" style="54" bestFit="1" customWidth="1"/>
    <col min="5507" max="5507" width="7" style="54" bestFit="1" customWidth="1"/>
    <col min="5508" max="5508" width="6.42578125" style="54" bestFit="1" customWidth="1"/>
    <col min="5509" max="5509" width="5.85546875" style="54" bestFit="1" customWidth="1"/>
    <col min="5510" max="5510" width="7" style="54" bestFit="1" customWidth="1"/>
    <col min="5511" max="5511" width="6.140625" style="54" bestFit="1" customWidth="1"/>
    <col min="5512" max="5512" width="6.42578125" style="54" bestFit="1" customWidth="1"/>
    <col min="5513" max="5514" width="6.85546875" style="54" bestFit="1" customWidth="1"/>
    <col min="5515" max="5515" width="6.42578125" style="54" bestFit="1" customWidth="1"/>
    <col min="5516" max="5516" width="6.28515625" style="54" bestFit="1" customWidth="1"/>
    <col min="5517" max="5517" width="7.140625" style="54" bestFit="1" customWidth="1"/>
    <col min="5518" max="5518" width="6.5703125" style="54" bestFit="1" customWidth="1"/>
    <col min="5519" max="5519" width="7" style="54" bestFit="1" customWidth="1"/>
    <col min="5520" max="5520" width="6.42578125" style="54" bestFit="1" customWidth="1"/>
    <col min="5521" max="5521" width="5.85546875" style="54" bestFit="1" customWidth="1"/>
    <col min="5522" max="5522" width="7" style="54" bestFit="1" customWidth="1"/>
    <col min="5523" max="5523" width="6.140625" style="54" bestFit="1" customWidth="1"/>
    <col min="5524" max="5524" width="6.42578125" style="54" bestFit="1" customWidth="1"/>
    <col min="5525" max="5552" width="6.85546875" style="54" bestFit="1" customWidth="1"/>
    <col min="5553" max="5627" width="9.140625" style="54"/>
    <col min="5628" max="5628" width="3" style="54" bestFit="1" customWidth="1"/>
    <col min="5629" max="5629" width="3.28515625" style="54" bestFit="1" customWidth="1"/>
    <col min="5630" max="5631" width="0" style="54" hidden="1" customWidth="1"/>
    <col min="5632" max="5632" width="9.140625" style="54"/>
    <col min="5633" max="5633" width="29.5703125" style="54" customWidth="1"/>
    <col min="5634" max="5634" width="7" style="54" bestFit="1" customWidth="1"/>
    <col min="5635" max="5635" width="6.140625" style="54" bestFit="1" customWidth="1"/>
    <col min="5636" max="5636" width="6.42578125" style="54" bestFit="1" customWidth="1"/>
    <col min="5637" max="5638" width="6.85546875" style="54" bestFit="1" customWidth="1"/>
    <col min="5639" max="5639" width="6.42578125" style="54" bestFit="1" customWidth="1"/>
    <col min="5640" max="5640" width="6.28515625" style="54" bestFit="1" customWidth="1"/>
    <col min="5641" max="5641" width="7.140625" style="54" bestFit="1" customWidth="1"/>
    <col min="5642" max="5642" width="6.5703125" style="54" bestFit="1" customWidth="1"/>
    <col min="5643" max="5643" width="7" style="54" bestFit="1" customWidth="1"/>
    <col min="5644" max="5644" width="6.42578125" style="54" bestFit="1" customWidth="1"/>
    <col min="5645" max="5645" width="5.85546875" style="54" bestFit="1" customWidth="1"/>
    <col min="5646" max="5646" width="7" style="54" bestFit="1" customWidth="1"/>
    <col min="5647" max="5647" width="6.140625" style="54" bestFit="1" customWidth="1"/>
    <col min="5648" max="5648" width="6.42578125" style="54" bestFit="1" customWidth="1"/>
    <col min="5649" max="5650" width="6.85546875" style="54" bestFit="1" customWidth="1"/>
    <col min="5651" max="5651" width="6.42578125" style="54" bestFit="1" customWidth="1"/>
    <col min="5652" max="5652" width="6.28515625" style="54" bestFit="1" customWidth="1"/>
    <col min="5653" max="5653" width="7.140625" style="54" bestFit="1" customWidth="1"/>
    <col min="5654" max="5654" width="6.5703125" style="54" bestFit="1" customWidth="1"/>
    <col min="5655" max="5655" width="7" style="54" bestFit="1" customWidth="1"/>
    <col min="5656" max="5656" width="6.42578125" style="54" bestFit="1" customWidth="1"/>
    <col min="5657" max="5657" width="5.85546875" style="54" bestFit="1" customWidth="1"/>
    <col min="5658" max="5658" width="7" style="54" bestFit="1" customWidth="1"/>
    <col min="5659" max="5659" width="6.140625" style="54" bestFit="1" customWidth="1"/>
    <col min="5660" max="5660" width="6.42578125" style="54" bestFit="1" customWidth="1"/>
    <col min="5661" max="5662" width="6.85546875" style="54" bestFit="1" customWidth="1"/>
    <col min="5663" max="5663" width="6.42578125" style="54" bestFit="1" customWidth="1"/>
    <col min="5664" max="5664" width="6.28515625" style="54" bestFit="1" customWidth="1"/>
    <col min="5665" max="5665" width="7.140625" style="54" bestFit="1" customWidth="1"/>
    <col min="5666" max="5666" width="6.5703125" style="54" bestFit="1" customWidth="1"/>
    <col min="5667" max="5667" width="7" style="54" bestFit="1" customWidth="1"/>
    <col min="5668" max="5668" width="6.42578125" style="54" bestFit="1" customWidth="1"/>
    <col min="5669" max="5669" width="5.85546875" style="54" bestFit="1" customWidth="1"/>
    <col min="5670" max="5670" width="7" style="54" bestFit="1" customWidth="1"/>
    <col min="5671" max="5671" width="6.140625" style="54" bestFit="1" customWidth="1"/>
    <col min="5672" max="5672" width="6.42578125" style="54" bestFit="1" customWidth="1"/>
    <col min="5673" max="5674" width="6.85546875" style="54" bestFit="1" customWidth="1"/>
    <col min="5675" max="5675" width="6.42578125" style="54" bestFit="1" customWidth="1"/>
    <col min="5676" max="5676" width="6.28515625" style="54" bestFit="1" customWidth="1"/>
    <col min="5677" max="5677" width="7.140625" style="54" bestFit="1" customWidth="1"/>
    <col min="5678" max="5678" width="6.5703125" style="54" bestFit="1" customWidth="1"/>
    <col min="5679" max="5679" width="7" style="54" bestFit="1" customWidth="1"/>
    <col min="5680" max="5680" width="6.42578125" style="54" bestFit="1" customWidth="1"/>
    <col min="5681" max="5681" width="5.85546875" style="54" bestFit="1" customWidth="1"/>
    <col min="5682" max="5682" width="7" style="54" bestFit="1" customWidth="1"/>
    <col min="5683" max="5683" width="6.140625" style="54" bestFit="1" customWidth="1"/>
    <col min="5684" max="5684" width="6.42578125" style="54" bestFit="1" customWidth="1"/>
    <col min="5685" max="5686" width="6.85546875" style="54" bestFit="1" customWidth="1"/>
    <col min="5687" max="5687" width="6.42578125" style="54" bestFit="1" customWidth="1"/>
    <col min="5688" max="5688" width="6.28515625" style="54" bestFit="1" customWidth="1"/>
    <col min="5689" max="5689" width="7.140625" style="54" bestFit="1" customWidth="1"/>
    <col min="5690" max="5690" width="6.5703125" style="54" bestFit="1" customWidth="1"/>
    <col min="5691" max="5691" width="7" style="54" bestFit="1" customWidth="1"/>
    <col min="5692" max="5692" width="6.42578125" style="54" bestFit="1" customWidth="1"/>
    <col min="5693" max="5693" width="5.85546875" style="54" bestFit="1" customWidth="1"/>
    <col min="5694" max="5694" width="7" style="54" bestFit="1" customWidth="1"/>
    <col min="5695" max="5695" width="6.140625" style="54" bestFit="1" customWidth="1"/>
    <col min="5696" max="5696" width="6.42578125" style="54" bestFit="1" customWidth="1"/>
    <col min="5697" max="5698" width="6.85546875" style="54" bestFit="1" customWidth="1"/>
    <col min="5699" max="5699" width="6.42578125" style="54" bestFit="1" customWidth="1"/>
    <col min="5700" max="5700" width="6.28515625" style="54" bestFit="1" customWidth="1"/>
    <col min="5701" max="5701" width="7.140625" style="54" bestFit="1" customWidth="1"/>
    <col min="5702" max="5702" width="6.5703125" style="54" bestFit="1" customWidth="1"/>
    <col min="5703" max="5703" width="7" style="54" bestFit="1" customWidth="1"/>
    <col min="5704" max="5704" width="6.42578125" style="54" bestFit="1" customWidth="1"/>
    <col min="5705" max="5705" width="5.85546875" style="54" bestFit="1" customWidth="1"/>
    <col min="5706" max="5706" width="7" style="54" bestFit="1" customWidth="1"/>
    <col min="5707" max="5707" width="6.140625" style="54" bestFit="1" customWidth="1"/>
    <col min="5708" max="5708" width="6.42578125" style="54" bestFit="1" customWidth="1"/>
    <col min="5709" max="5710" width="6.85546875" style="54" bestFit="1" customWidth="1"/>
    <col min="5711" max="5711" width="6.42578125" style="54" bestFit="1" customWidth="1"/>
    <col min="5712" max="5712" width="6.28515625" style="54" bestFit="1" customWidth="1"/>
    <col min="5713" max="5713" width="7.140625" style="54" bestFit="1" customWidth="1"/>
    <col min="5714" max="5714" width="6.5703125" style="54" bestFit="1" customWidth="1"/>
    <col min="5715" max="5715" width="7" style="54" bestFit="1" customWidth="1"/>
    <col min="5716" max="5716" width="6.42578125" style="54" bestFit="1" customWidth="1"/>
    <col min="5717" max="5717" width="5.85546875" style="54" bestFit="1" customWidth="1"/>
    <col min="5718" max="5718" width="7" style="54" bestFit="1" customWidth="1"/>
    <col min="5719" max="5719" width="6.140625" style="54" bestFit="1" customWidth="1"/>
    <col min="5720" max="5720" width="6.42578125" style="54" bestFit="1" customWidth="1"/>
    <col min="5721" max="5722" width="6.85546875" style="54" bestFit="1" customWidth="1"/>
    <col min="5723" max="5723" width="6.42578125" style="54" bestFit="1" customWidth="1"/>
    <col min="5724" max="5724" width="6.28515625" style="54" bestFit="1" customWidth="1"/>
    <col min="5725" max="5725" width="7.140625" style="54" bestFit="1" customWidth="1"/>
    <col min="5726" max="5726" width="6.5703125" style="54" bestFit="1" customWidth="1"/>
    <col min="5727" max="5727" width="7" style="54" bestFit="1" customWidth="1"/>
    <col min="5728" max="5728" width="6.42578125" style="54" bestFit="1" customWidth="1"/>
    <col min="5729" max="5729" width="5.85546875" style="54" bestFit="1" customWidth="1"/>
    <col min="5730" max="5730" width="7" style="54" bestFit="1" customWidth="1"/>
    <col min="5731" max="5731" width="6.140625" style="54" bestFit="1" customWidth="1"/>
    <col min="5732" max="5732" width="6.42578125" style="54" bestFit="1" customWidth="1"/>
    <col min="5733" max="5734" width="6.85546875" style="54" bestFit="1" customWidth="1"/>
    <col min="5735" max="5735" width="6.42578125" style="54" bestFit="1" customWidth="1"/>
    <col min="5736" max="5736" width="6.28515625" style="54" bestFit="1" customWidth="1"/>
    <col min="5737" max="5737" width="7.140625" style="54" bestFit="1" customWidth="1"/>
    <col min="5738" max="5738" width="6.5703125" style="54" bestFit="1" customWidth="1"/>
    <col min="5739" max="5739" width="7" style="54" bestFit="1" customWidth="1"/>
    <col min="5740" max="5740" width="6.42578125" style="54" bestFit="1" customWidth="1"/>
    <col min="5741" max="5741" width="5.85546875" style="54" bestFit="1" customWidth="1"/>
    <col min="5742" max="5742" width="7" style="54" bestFit="1" customWidth="1"/>
    <col min="5743" max="5743" width="6.140625" style="54" bestFit="1" customWidth="1"/>
    <col min="5744" max="5744" width="6.42578125" style="54" bestFit="1" customWidth="1"/>
    <col min="5745" max="5746" width="6.85546875" style="54" bestFit="1" customWidth="1"/>
    <col min="5747" max="5747" width="6.42578125" style="54" bestFit="1" customWidth="1"/>
    <col min="5748" max="5748" width="6.28515625" style="54" bestFit="1" customWidth="1"/>
    <col min="5749" max="5749" width="7.140625" style="54" bestFit="1" customWidth="1"/>
    <col min="5750" max="5750" width="6.5703125" style="54" bestFit="1" customWidth="1"/>
    <col min="5751" max="5751" width="7" style="54" bestFit="1" customWidth="1"/>
    <col min="5752" max="5752" width="6.42578125" style="54" bestFit="1" customWidth="1"/>
    <col min="5753" max="5753" width="5.85546875" style="54" bestFit="1" customWidth="1"/>
    <col min="5754" max="5754" width="7" style="54" bestFit="1" customWidth="1"/>
    <col min="5755" max="5755" width="6.140625" style="54" bestFit="1" customWidth="1"/>
    <col min="5756" max="5756" width="6.42578125" style="54" bestFit="1" customWidth="1"/>
    <col min="5757" max="5758" width="6.85546875" style="54" bestFit="1" customWidth="1"/>
    <col min="5759" max="5759" width="6.42578125" style="54" bestFit="1" customWidth="1"/>
    <col min="5760" max="5760" width="6.28515625" style="54" bestFit="1" customWidth="1"/>
    <col min="5761" max="5761" width="7.140625" style="54" bestFit="1" customWidth="1"/>
    <col min="5762" max="5762" width="6.5703125" style="54" bestFit="1" customWidth="1"/>
    <col min="5763" max="5763" width="7" style="54" bestFit="1" customWidth="1"/>
    <col min="5764" max="5764" width="6.42578125" style="54" bestFit="1" customWidth="1"/>
    <col min="5765" max="5765" width="5.85546875" style="54" bestFit="1" customWidth="1"/>
    <col min="5766" max="5766" width="7" style="54" bestFit="1" customWidth="1"/>
    <col min="5767" max="5767" width="6.140625" style="54" bestFit="1" customWidth="1"/>
    <col min="5768" max="5768" width="6.42578125" style="54" bestFit="1" customWidth="1"/>
    <col min="5769" max="5770" width="6.85546875" style="54" bestFit="1" customWidth="1"/>
    <col min="5771" max="5771" width="6.42578125" style="54" bestFit="1" customWidth="1"/>
    <col min="5772" max="5772" width="6.28515625" style="54" bestFit="1" customWidth="1"/>
    <col min="5773" max="5773" width="7.140625" style="54" bestFit="1" customWidth="1"/>
    <col min="5774" max="5774" width="6.5703125" style="54" bestFit="1" customWidth="1"/>
    <col min="5775" max="5775" width="7" style="54" bestFit="1" customWidth="1"/>
    <col min="5776" max="5776" width="6.42578125" style="54" bestFit="1" customWidth="1"/>
    <col min="5777" max="5777" width="5.85546875" style="54" bestFit="1" customWidth="1"/>
    <col min="5778" max="5778" width="7" style="54" bestFit="1" customWidth="1"/>
    <col min="5779" max="5779" width="6.140625" style="54" bestFit="1" customWidth="1"/>
    <col min="5780" max="5780" width="6.42578125" style="54" bestFit="1" customWidth="1"/>
    <col min="5781" max="5808" width="6.85546875" style="54" bestFit="1" customWidth="1"/>
    <col min="5809" max="5883" width="9.140625" style="54"/>
    <col min="5884" max="5884" width="3" style="54" bestFit="1" customWidth="1"/>
    <col min="5885" max="5885" width="3.28515625" style="54" bestFit="1" customWidth="1"/>
    <col min="5886" max="5887" width="0" style="54" hidden="1" customWidth="1"/>
    <col min="5888" max="5888" width="9.140625" style="54"/>
    <col min="5889" max="5889" width="29.5703125" style="54" customWidth="1"/>
    <col min="5890" max="5890" width="7" style="54" bestFit="1" customWidth="1"/>
    <col min="5891" max="5891" width="6.140625" style="54" bestFit="1" customWidth="1"/>
    <col min="5892" max="5892" width="6.42578125" style="54" bestFit="1" customWidth="1"/>
    <col min="5893" max="5894" width="6.85546875" style="54" bestFit="1" customWidth="1"/>
    <col min="5895" max="5895" width="6.42578125" style="54" bestFit="1" customWidth="1"/>
    <col min="5896" max="5896" width="6.28515625" style="54" bestFit="1" customWidth="1"/>
    <col min="5897" max="5897" width="7.140625" style="54" bestFit="1" customWidth="1"/>
    <col min="5898" max="5898" width="6.5703125" style="54" bestFit="1" customWidth="1"/>
    <col min="5899" max="5899" width="7" style="54" bestFit="1" customWidth="1"/>
    <col min="5900" max="5900" width="6.42578125" style="54" bestFit="1" customWidth="1"/>
    <col min="5901" max="5901" width="5.85546875" style="54" bestFit="1" customWidth="1"/>
    <col min="5902" max="5902" width="7" style="54" bestFit="1" customWidth="1"/>
    <col min="5903" max="5903" width="6.140625" style="54" bestFit="1" customWidth="1"/>
    <col min="5904" max="5904" width="6.42578125" style="54" bestFit="1" customWidth="1"/>
    <col min="5905" max="5906" width="6.85546875" style="54" bestFit="1" customWidth="1"/>
    <col min="5907" max="5907" width="6.42578125" style="54" bestFit="1" customWidth="1"/>
    <col min="5908" max="5908" width="6.28515625" style="54" bestFit="1" customWidth="1"/>
    <col min="5909" max="5909" width="7.140625" style="54" bestFit="1" customWidth="1"/>
    <col min="5910" max="5910" width="6.5703125" style="54" bestFit="1" customWidth="1"/>
    <col min="5911" max="5911" width="7" style="54" bestFit="1" customWidth="1"/>
    <col min="5912" max="5912" width="6.42578125" style="54" bestFit="1" customWidth="1"/>
    <col min="5913" max="5913" width="5.85546875" style="54" bestFit="1" customWidth="1"/>
    <col min="5914" max="5914" width="7" style="54" bestFit="1" customWidth="1"/>
    <col min="5915" max="5915" width="6.140625" style="54" bestFit="1" customWidth="1"/>
    <col min="5916" max="5916" width="6.42578125" style="54" bestFit="1" customWidth="1"/>
    <col min="5917" max="5918" width="6.85546875" style="54" bestFit="1" customWidth="1"/>
    <col min="5919" max="5919" width="6.42578125" style="54" bestFit="1" customWidth="1"/>
    <col min="5920" max="5920" width="6.28515625" style="54" bestFit="1" customWidth="1"/>
    <col min="5921" max="5921" width="7.140625" style="54" bestFit="1" customWidth="1"/>
    <col min="5922" max="5922" width="6.5703125" style="54" bestFit="1" customWidth="1"/>
    <col min="5923" max="5923" width="7" style="54" bestFit="1" customWidth="1"/>
    <col min="5924" max="5924" width="6.42578125" style="54" bestFit="1" customWidth="1"/>
    <col min="5925" max="5925" width="5.85546875" style="54" bestFit="1" customWidth="1"/>
    <col min="5926" max="5926" width="7" style="54" bestFit="1" customWidth="1"/>
    <col min="5927" max="5927" width="6.140625" style="54" bestFit="1" customWidth="1"/>
    <col min="5928" max="5928" width="6.42578125" style="54" bestFit="1" customWidth="1"/>
    <col min="5929" max="5930" width="6.85546875" style="54" bestFit="1" customWidth="1"/>
    <col min="5931" max="5931" width="6.42578125" style="54" bestFit="1" customWidth="1"/>
    <col min="5932" max="5932" width="6.28515625" style="54" bestFit="1" customWidth="1"/>
    <col min="5933" max="5933" width="7.140625" style="54" bestFit="1" customWidth="1"/>
    <col min="5934" max="5934" width="6.5703125" style="54" bestFit="1" customWidth="1"/>
    <col min="5935" max="5935" width="7" style="54" bestFit="1" customWidth="1"/>
    <col min="5936" max="5936" width="6.42578125" style="54" bestFit="1" customWidth="1"/>
    <col min="5937" max="5937" width="5.85546875" style="54" bestFit="1" customWidth="1"/>
    <col min="5938" max="5938" width="7" style="54" bestFit="1" customWidth="1"/>
    <col min="5939" max="5939" width="6.140625" style="54" bestFit="1" customWidth="1"/>
    <col min="5940" max="5940" width="6.42578125" style="54" bestFit="1" customWidth="1"/>
    <col min="5941" max="5942" width="6.85546875" style="54" bestFit="1" customWidth="1"/>
    <col min="5943" max="5943" width="6.42578125" style="54" bestFit="1" customWidth="1"/>
    <col min="5944" max="5944" width="6.28515625" style="54" bestFit="1" customWidth="1"/>
    <col min="5945" max="5945" width="7.140625" style="54" bestFit="1" customWidth="1"/>
    <col min="5946" max="5946" width="6.5703125" style="54" bestFit="1" customWidth="1"/>
    <col min="5947" max="5947" width="7" style="54" bestFit="1" customWidth="1"/>
    <col min="5948" max="5948" width="6.42578125" style="54" bestFit="1" customWidth="1"/>
    <col min="5949" max="5949" width="5.85546875" style="54" bestFit="1" customWidth="1"/>
    <col min="5950" max="5950" width="7" style="54" bestFit="1" customWidth="1"/>
    <col min="5951" max="5951" width="6.140625" style="54" bestFit="1" customWidth="1"/>
    <col min="5952" max="5952" width="6.42578125" style="54" bestFit="1" customWidth="1"/>
    <col min="5953" max="5954" width="6.85546875" style="54" bestFit="1" customWidth="1"/>
    <col min="5955" max="5955" width="6.42578125" style="54" bestFit="1" customWidth="1"/>
    <col min="5956" max="5956" width="6.28515625" style="54" bestFit="1" customWidth="1"/>
    <col min="5957" max="5957" width="7.140625" style="54" bestFit="1" customWidth="1"/>
    <col min="5958" max="5958" width="6.5703125" style="54" bestFit="1" customWidth="1"/>
    <col min="5959" max="5959" width="7" style="54" bestFit="1" customWidth="1"/>
    <col min="5960" max="5960" width="6.42578125" style="54" bestFit="1" customWidth="1"/>
    <col min="5961" max="5961" width="5.85546875" style="54" bestFit="1" customWidth="1"/>
    <col min="5962" max="5962" width="7" style="54" bestFit="1" customWidth="1"/>
    <col min="5963" max="5963" width="6.140625" style="54" bestFit="1" customWidth="1"/>
    <col min="5964" max="5964" width="6.42578125" style="54" bestFit="1" customWidth="1"/>
    <col min="5965" max="5966" width="6.85546875" style="54" bestFit="1" customWidth="1"/>
    <col min="5967" max="5967" width="6.42578125" style="54" bestFit="1" customWidth="1"/>
    <col min="5968" max="5968" width="6.28515625" style="54" bestFit="1" customWidth="1"/>
    <col min="5969" max="5969" width="7.140625" style="54" bestFit="1" customWidth="1"/>
    <col min="5970" max="5970" width="6.5703125" style="54" bestFit="1" customWidth="1"/>
    <col min="5971" max="5971" width="7" style="54" bestFit="1" customWidth="1"/>
    <col min="5972" max="5972" width="6.42578125" style="54" bestFit="1" customWidth="1"/>
    <col min="5973" max="5973" width="5.85546875" style="54" bestFit="1" customWidth="1"/>
    <col min="5974" max="5974" width="7" style="54" bestFit="1" customWidth="1"/>
    <col min="5975" max="5975" width="6.140625" style="54" bestFit="1" customWidth="1"/>
    <col min="5976" max="5976" width="6.42578125" style="54" bestFit="1" customWidth="1"/>
    <col min="5977" max="5978" width="6.85546875" style="54" bestFit="1" customWidth="1"/>
    <col min="5979" max="5979" width="6.42578125" style="54" bestFit="1" customWidth="1"/>
    <col min="5980" max="5980" width="6.28515625" style="54" bestFit="1" customWidth="1"/>
    <col min="5981" max="5981" width="7.140625" style="54" bestFit="1" customWidth="1"/>
    <col min="5982" max="5982" width="6.5703125" style="54" bestFit="1" customWidth="1"/>
    <col min="5983" max="5983" width="7" style="54" bestFit="1" customWidth="1"/>
    <col min="5984" max="5984" width="6.42578125" style="54" bestFit="1" customWidth="1"/>
    <col min="5985" max="5985" width="5.85546875" style="54" bestFit="1" customWidth="1"/>
    <col min="5986" max="5986" width="7" style="54" bestFit="1" customWidth="1"/>
    <col min="5987" max="5987" width="6.140625" style="54" bestFit="1" customWidth="1"/>
    <col min="5988" max="5988" width="6.42578125" style="54" bestFit="1" customWidth="1"/>
    <col min="5989" max="5990" width="6.85546875" style="54" bestFit="1" customWidth="1"/>
    <col min="5991" max="5991" width="6.42578125" style="54" bestFit="1" customWidth="1"/>
    <col min="5992" max="5992" width="6.28515625" style="54" bestFit="1" customWidth="1"/>
    <col min="5993" max="5993" width="7.140625" style="54" bestFit="1" customWidth="1"/>
    <col min="5994" max="5994" width="6.5703125" style="54" bestFit="1" customWidth="1"/>
    <col min="5995" max="5995" width="7" style="54" bestFit="1" customWidth="1"/>
    <col min="5996" max="5996" width="6.42578125" style="54" bestFit="1" customWidth="1"/>
    <col min="5997" max="5997" width="5.85546875" style="54" bestFit="1" customWidth="1"/>
    <col min="5998" max="5998" width="7" style="54" bestFit="1" customWidth="1"/>
    <col min="5999" max="5999" width="6.140625" style="54" bestFit="1" customWidth="1"/>
    <col min="6000" max="6000" width="6.42578125" style="54" bestFit="1" customWidth="1"/>
    <col min="6001" max="6002" width="6.85546875" style="54" bestFit="1" customWidth="1"/>
    <col min="6003" max="6003" width="6.42578125" style="54" bestFit="1" customWidth="1"/>
    <col min="6004" max="6004" width="6.28515625" style="54" bestFit="1" customWidth="1"/>
    <col min="6005" max="6005" width="7.140625" style="54" bestFit="1" customWidth="1"/>
    <col min="6006" max="6006" width="6.5703125" style="54" bestFit="1" customWidth="1"/>
    <col min="6007" max="6007" width="7" style="54" bestFit="1" customWidth="1"/>
    <col min="6008" max="6008" width="6.42578125" style="54" bestFit="1" customWidth="1"/>
    <col min="6009" max="6009" width="5.85546875" style="54" bestFit="1" customWidth="1"/>
    <col min="6010" max="6010" width="7" style="54" bestFit="1" customWidth="1"/>
    <col min="6011" max="6011" width="6.140625" style="54" bestFit="1" customWidth="1"/>
    <col min="6012" max="6012" width="6.42578125" style="54" bestFit="1" customWidth="1"/>
    <col min="6013" max="6014" width="6.85546875" style="54" bestFit="1" customWidth="1"/>
    <col min="6015" max="6015" width="6.42578125" style="54" bestFit="1" customWidth="1"/>
    <col min="6016" max="6016" width="6.28515625" style="54" bestFit="1" customWidth="1"/>
    <col min="6017" max="6017" width="7.140625" style="54" bestFit="1" customWidth="1"/>
    <col min="6018" max="6018" width="6.5703125" style="54" bestFit="1" customWidth="1"/>
    <col min="6019" max="6019" width="7" style="54" bestFit="1" customWidth="1"/>
    <col min="6020" max="6020" width="6.42578125" style="54" bestFit="1" customWidth="1"/>
    <col min="6021" max="6021" width="5.85546875" style="54" bestFit="1" customWidth="1"/>
    <col min="6022" max="6022" width="7" style="54" bestFit="1" customWidth="1"/>
    <col min="6023" max="6023" width="6.140625" style="54" bestFit="1" customWidth="1"/>
    <col min="6024" max="6024" width="6.42578125" style="54" bestFit="1" customWidth="1"/>
    <col min="6025" max="6026" width="6.85546875" style="54" bestFit="1" customWidth="1"/>
    <col min="6027" max="6027" width="6.42578125" style="54" bestFit="1" customWidth="1"/>
    <col min="6028" max="6028" width="6.28515625" style="54" bestFit="1" customWidth="1"/>
    <col min="6029" max="6029" width="7.140625" style="54" bestFit="1" customWidth="1"/>
    <col min="6030" max="6030" width="6.5703125" style="54" bestFit="1" customWidth="1"/>
    <col min="6031" max="6031" width="7" style="54" bestFit="1" customWidth="1"/>
    <col min="6032" max="6032" width="6.42578125" style="54" bestFit="1" customWidth="1"/>
    <col min="6033" max="6033" width="5.85546875" style="54" bestFit="1" customWidth="1"/>
    <col min="6034" max="6034" width="7" style="54" bestFit="1" customWidth="1"/>
    <col min="6035" max="6035" width="6.140625" style="54" bestFit="1" customWidth="1"/>
    <col min="6036" max="6036" width="6.42578125" style="54" bestFit="1" customWidth="1"/>
    <col min="6037" max="6064" width="6.85546875" style="54" bestFit="1" customWidth="1"/>
    <col min="6065" max="6139" width="9.140625" style="54"/>
    <col min="6140" max="6140" width="3" style="54" bestFit="1" customWidth="1"/>
    <col min="6141" max="6141" width="3.28515625" style="54" bestFit="1" customWidth="1"/>
    <col min="6142" max="6143" width="0" style="54" hidden="1" customWidth="1"/>
    <col min="6144" max="6144" width="9.140625" style="54"/>
    <col min="6145" max="6145" width="29.5703125" style="54" customWidth="1"/>
    <col min="6146" max="6146" width="7" style="54" bestFit="1" customWidth="1"/>
    <col min="6147" max="6147" width="6.140625" style="54" bestFit="1" customWidth="1"/>
    <col min="6148" max="6148" width="6.42578125" style="54" bestFit="1" customWidth="1"/>
    <col min="6149" max="6150" width="6.85546875" style="54" bestFit="1" customWidth="1"/>
    <col min="6151" max="6151" width="6.42578125" style="54" bestFit="1" customWidth="1"/>
    <col min="6152" max="6152" width="6.28515625" style="54" bestFit="1" customWidth="1"/>
    <col min="6153" max="6153" width="7.140625" style="54" bestFit="1" customWidth="1"/>
    <col min="6154" max="6154" width="6.5703125" style="54" bestFit="1" customWidth="1"/>
    <col min="6155" max="6155" width="7" style="54" bestFit="1" customWidth="1"/>
    <col min="6156" max="6156" width="6.42578125" style="54" bestFit="1" customWidth="1"/>
    <col min="6157" max="6157" width="5.85546875" style="54" bestFit="1" customWidth="1"/>
    <col min="6158" max="6158" width="7" style="54" bestFit="1" customWidth="1"/>
    <col min="6159" max="6159" width="6.140625" style="54" bestFit="1" customWidth="1"/>
    <col min="6160" max="6160" width="6.42578125" style="54" bestFit="1" customWidth="1"/>
    <col min="6161" max="6162" width="6.85546875" style="54" bestFit="1" customWidth="1"/>
    <col min="6163" max="6163" width="6.42578125" style="54" bestFit="1" customWidth="1"/>
    <col min="6164" max="6164" width="6.28515625" style="54" bestFit="1" customWidth="1"/>
    <col min="6165" max="6165" width="7.140625" style="54" bestFit="1" customWidth="1"/>
    <col min="6166" max="6166" width="6.5703125" style="54" bestFit="1" customWidth="1"/>
    <col min="6167" max="6167" width="7" style="54" bestFit="1" customWidth="1"/>
    <col min="6168" max="6168" width="6.42578125" style="54" bestFit="1" customWidth="1"/>
    <col min="6169" max="6169" width="5.85546875" style="54" bestFit="1" customWidth="1"/>
    <col min="6170" max="6170" width="7" style="54" bestFit="1" customWidth="1"/>
    <col min="6171" max="6171" width="6.140625" style="54" bestFit="1" customWidth="1"/>
    <col min="6172" max="6172" width="6.42578125" style="54" bestFit="1" customWidth="1"/>
    <col min="6173" max="6174" width="6.85546875" style="54" bestFit="1" customWidth="1"/>
    <col min="6175" max="6175" width="6.42578125" style="54" bestFit="1" customWidth="1"/>
    <col min="6176" max="6176" width="6.28515625" style="54" bestFit="1" customWidth="1"/>
    <col min="6177" max="6177" width="7.140625" style="54" bestFit="1" customWidth="1"/>
    <col min="6178" max="6178" width="6.5703125" style="54" bestFit="1" customWidth="1"/>
    <col min="6179" max="6179" width="7" style="54" bestFit="1" customWidth="1"/>
    <col min="6180" max="6180" width="6.42578125" style="54" bestFit="1" customWidth="1"/>
    <col min="6181" max="6181" width="5.85546875" style="54" bestFit="1" customWidth="1"/>
    <col min="6182" max="6182" width="7" style="54" bestFit="1" customWidth="1"/>
    <col min="6183" max="6183" width="6.140625" style="54" bestFit="1" customWidth="1"/>
    <col min="6184" max="6184" width="6.42578125" style="54" bestFit="1" customWidth="1"/>
    <col min="6185" max="6186" width="6.85546875" style="54" bestFit="1" customWidth="1"/>
    <col min="6187" max="6187" width="6.42578125" style="54" bestFit="1" customWidth="1"/>
    <col min="6188" max="6188" width="6.28515625" style="54" bestFit="1" customWidth="1"/>
    <col min="6189" max="6189" width="7.140625" style="54" bestFit="1" customWidth="1"/>
    <col min="6190" max="6190" width="6.5703125" style="54" bestFit="1" customWidth="1"/>
    <col min="6191" max="6191" width="7" style="54" bestFit="1" customWidth="1"/>
    <col min="6192" max="6192" width="6.42578125" style="54" bestFit="1" customWidth="1"/>
    <col min="6193" max="6193" width="5.85546875" style="54" bestFit="1" customWidth="1"/>
    <col min="6194" max="6194" width="7" style="54" bestFit="1" customWidth="1"/>
    <col min="6195" max="6195" width="6.140625" style="54" bestFit="1" customWidth="1"/>
    <col min="6196" max="6196" width="6.42578125" style="54" bestFit="1" customWidth="1"/>
    <col min="6197" max="6198" width="6.85546875" style="54" bestFit="1" customWidth="1"/>
    <col min="6199" max="6199" width="6.42578125" style="54" bestFit="1" customWidth="1"/>
    <col min="6200" max="6200" width="6.28515625" style="54" bestFit="1" customWidth="1"/>
    <col min="6201" max="6201" width="7.140625" style="54" bestFit="1" customWidth="1"/>
    <col min="6202" max="6202" width="6.5703125" style="54" bestFit="1" customWidth="1"/>
    <col min="6203" max="6203" width="7" style="54" bestFit="1" customWidth="1"/>
    <col min="6204" max="6204" width="6.42578125" style="54" bestFit="1" customWidth="1"/>
    <col min="6205" max="6205" width="5.85546875" style="54" bestFit="1" customWidth="1"/>
    <col min="6206" max="6206" width="7" style="54" bestFit="1" customWidth="1"/>
    <col min="6207" max="6207" width="6.140625" style="54" bestFit="1" customWidth="1"/>
    <col min="6208" max="6208" width="6.42578125" style="54" bestFit="1" customWidth="1"/>
    <col min="6209" max="6210" width="6.85546875" style="54" bestFit="1" customWidth="1"/>
    <col min="6211" max="6211" width="6.42578125" style="54" bestFit="1" customWidth="1"/>
    <col min="6212" max="6212" width="6.28515625" style="54" bestFit="1" customWidth="1"/>
    <col min="6213" max="6213" width="7.140625" style="54" bestFit="1" customWidth="1"/>
    <col min="6214" max="6214" width="6.5703125" style="54" bestFit="1" customWidth="1"/>
    <col min="6215" max="6215" width="7" style="54" bestFit="1" customWidth="1"/>
    <col min="6216" max="6216" width="6.42578125" style="54" bestFit="1" customWidth="1"/>
    <col min="6217" max="6217" width="5.85546875" style="54" bestFit="1" customWidth="1"/>
    <col min="6218" max="6218" width="7" style="54" bestFit="1" customWidth="1"/>
    <col min="6219" max="6219" width="6.140625" style="54" bestFit="1" customWidth="1"/>
    <col min="6220" max="6220" width="6.42578125" style="54" bestFit="1" customWidth="1"/>
    <col min="6221" max="6222" width="6.85546875" style="54" bestFit="1" customWidth="1"/>
    <col min="6223" max="6223" width="6.42578125" style="54" bestFit="1" customWidth="1"/>
    <col min="6224" max="6224" width="6.28515625" style="54" bestFit="1" customWidth="1"/>
    <col min="6225" max="6225" width="7.140625" style="54" bestFit="1" customWidth="1"/>
    <col min="6226" max="6226" width="6.5703125" style="54" bestFit="1" customWidth="1"/>
    <col min="6227" max="6227" width="7" style="54" bestFit="1" customWidth="1"/>
    <col min="6228" max="6228" width="6.42578125" style="54" bestFit="1" customWidth="1"/>
    <col min="6229" max="6229" width="5.85546875" style="54" bestFit="1" customWidth="1"/>
    <col min="6230" max="6230" width="7" style="54" bestFit="1" customWidth="1"/>
    <col min="6231" max="6231" width="6.140625" style="54" bestFit="1" customWidth="1"/>
    <col min="6232" max="6232" width="6.42578125" style="54" bestFit="1" customWidth="1"/>
    <col min="6233" max="6234" width="6.85546875" style="54" bestFit="1" customWidth="1"/>
    <col min="6235" max="6235" width="6.42578125" style="54" bestFit="1" customWidth="1"/>
    <col min="6236" max="6236" width="6.28515625" style="54" bestFit="1" customWidth="1"/>
    <col min="6237" max="6237" width="7.140625" style="54" bestFit="1" customWidth="1"/>
    <col min="6238" max="6238" width="6.5703125" style="54" bestFit="1" customWidth="1"/>
    <col min="6239" max="6239" width="7" style="54" bestFit="1" customWidth="1"/>
    <col min="6240" max="6240" width="6.42578125" style="54" bestFit="1" customWidth="1"/>
    <col min="6241" max="6241" width="5.85546875" style="54" bestFit="1" customWidth="1"/>
    <col min="6242" max="6242" width="7" style="54" bestFit="1" customWidth="1"/>
    <col min="6243" max="6243" width="6.140625" style="54" bestFit="1" customWidth="1"/>
    <col min="6244" max="6244" width="6.42578125" style="54" bestFit="1" customWidth="1"/>
    <col min="6245" max="6246" width="6.85546875" style="54" bestFit="1" customWidth="1"/>
    <col min="6247" max="6247" width="6.42578125" style="54" bestFit="1" customWidth="1"/>
    <col min="6248" max="6248" width="6.28515625" style="54" bestFit="1" customWidth="1"/>
    <col min="6249" max="6249" width="7.140625" style="54" bestFit="1" customWidth="1"/>
    <col min="6250" max="6250" width="6.5703125" style="54" bestFit="1" customWidth="1"/>
    <col min="6251" max="6251" width="7" style="54" bestFit="1" customWidth="1"/>
    <col min="6252" max="6252" width="6.42578125" style="54" bestFit="1" customWidth="1"/>
    <col min="6253" max="6253" width="5.85546875" style="54" bestFit="1" customWidth="1"/>
    <col min="6254" max="6254" width="7" style="54" bestFit="1" customWidth="1"/>
    <col min="6255" max="6255" width="6.140625" style="54" bestFit="1" customWidth="1"/>
    <col min="6256" max="6256" width="6.42578125" style="54" bestFit="1" customWidth="1"/>
    <col min="6257" max="6258" width="6.85546875" style="54" bestFit="1" customWidth="1"/>
    <col min="6259" max="6259" width="6.42578125" style="54" bestFit="1" customWidth="1"/>
    <col min="6260" max="6260" width="6.28515625" style="54" bestFit="1" customWidth="1"/>
    <col min="6261" max="6261" width="7.140625" style="54" bestFit="1" customWidth="1"/>
    <col min="6262" max="6262" width="6.5703125" style="54" bestFit="1" customWidth="1"/>
    <col min="6263" max="6263" width="7" style="54" bestFit="1" customWidth="1"/>
    <col min="6264" max="6264" width="6.42578125" style="54" bestFit="1" customWidth="1"/>
    <col min="6265" max="6265" width="5.85546875" style="54" bestFit="1" customWidth="1"/>
    <col min="6266" max="6266" width="7" style="54" bestFit="1" customWidth="1"/>
    <col min="6267" max="6267" width="6.140625" style="54" bestFit="1" customWidth="1"/>
    <col min="6268" max="6268" width="6.42578125" style="54" bestFit="1" customWidth="1"/>
    <col min="6269" max="6270" width="6.85546875" style="54" bestFit="1" customWidth="1"/>
    <col min="6271" max="6271" width="6.42578125" style="54" bestFit="1" customWidth="1"/>
    <col min="6272" max="6272" width="6.28515625" style="54" bestFit="1" customWidth="1"/>
    <col min="6273" max="6273" width="7.140625" style="54" bestFit="1" customWidth="1"/>
    <col min="6274" max="6274" width="6.5703125" style="54" bestFit="1" customWidth="1"/>
    <col min="6275" max="6275" width="7" style="54" bestFit="1" customWidth="1"/>
    <col min="6276" max="6276" width="6.42578125" style="54" bestFit="1" customWidth="1"/>
    <col min="6277" max="6277" width="5.85546875" style="54" bestFit="1" customWidth="1"/>
    <col min="6278" max="6278" width="7" style="54" bestFit="1" customWidth="1"/>
    <col min="6279" max="6279" width="6.140625" style="54" bestFit="1" customWidth="1"/>
    <col min="6280" max="6280" width="6.42578125" style="54" bestFit="1" customWidth="1"/>
    <col min="6281" max="6282" width="6.85546875" style="54" bestFit="1" customWidth="1"/>
    <col min="6283" max="6283" width="6.42578125" style="54" bestFit="1" customWidth="1"/>
    <col min="6284" max="6284" width="6.28515625" style="54" bestFit="1" customWidth="1"/>
    <col min="6285" max="6285" width="7.140625" style="54" bestFit="1" customWidth="1"/>
    <col min="6286" max="6286" width="6.5703125" style="54" bestFit="1" customWidth="1"/>
    <col min="6287" max="6287" width="7" style="54" bestFit="1" customWidth="1"/>
    <col min="6288" max="6288" width="6.42578125" style="54" bestFit="1" customWidth="1"/>
    <col min="6289" max="6289" width="5.85546875" style="54" bestFit="1" customWidth="1"/>
    <col min="6290" max="6290" width="7" style="54" bestFit="1" customWidth="1"/>
    <col min="6291" max="6291" width="6.140625" style="54" bestFit="1" customWidth="1"/>
    <col min="6292" max="6292" width="6.42578125" style="54" bestFit="1" customWidth="1"/>
    <col min="6293" max="6320" width="6.85546875" style="54" bestFit="1" customWidth="1"/>
    <col min="6321" max="6395" width="9.140625" style="54"/>
    <col min="6396" max="6396" width="3" style="54" bestFit="1" customWidth="1"/>
    <col min="6397" max="6397" width="3.28515625" style="54" bestFit="1" customWidth="1"/>
    <col min="6398" max="6399" width="0" style="54" hidden="1" customWidth="1"/>
    <col min="6400" max="6400" width="9.140625" style="54"/>
    <col min="6401" max="6401" width="29.5703125" style="54" customWidth="1"/>
    <col min="6402" max="6402" width="7" style="54" bestFit="1" customWidth="1"/>
    <col min="6403" max="6403" width="6.140625" style="54" bestFit="1" customWidth="1"/>
    <col min="6404" max="6404" width="6.42578125" style="54" bestFit="1" customWidth="1"/>
    <col min="6405" max="6406" width="6.85546875" style="54" bestFit="1" customWidth="1"/>
    <col min="6407" max="6407" width="6.42578125" style="54" bestFit="1" customWidth="1"/>
    <col min="6408" max="6408" width="6.28515625" style="54" bestFit="1" customWidth="1"/>
    <col min="6409" max="6409" width="7.140625" style="54" bestFit="1" customWidth="1"/>
    <col min="6410" max="6410" width="6.5703125" style="54" bestFit="1" customWidth="1"/>
    <col min="6411" max="6411" width="7" style="54" bestFit="1" customWidth="1"/>
    <col min="6412" max="6412" width="6.42578125" style="54" bestFit="1" customWidth="1"/>
    <col min="6413" max="6413" width="5.85546875" style="54" bestFit="1" customWidth="1"/>
    <col min="6414" max="6414" width="7" style="54" bestFit="1" customWidth="1"/>
    <col min="6415" max="6415" width="6.140625" style="54" bestFit="1" customWidth="1"/>
    <col min="6416" max="6416" width="6.42578125" style="54" bestFit="1" customWidth="1"/>
    <col min="6417" max="6418" width="6.85546875" style="54" bestFit="1" customWidth="1"/>
    <col min="6419" max="6419" width="6.42578125" style="54" bestFit="1" customWidth="1"/>
    <col min="6420" max="6420" width="6.28515625" style="54" bestFit="1" customWidth="1"/>
    <col min="6421" max="6421" width="7.140625" style="54" bestFit="1" customWidth="1"/>
    <col min="6422" max="6422" width="6.5703125" style="54" bestFit="1" customWidth="1"/>
    <col min="6423" max="6423" width="7" style="54" bestFit="1" customWidth="1"/>
    <col min="6424" max="6424" width="6.42578125" style="54" bestFit="1" customWidth="1"/>
    <col min="6425" max="6425" width="5.85546875" style="54" bestFit="1" customWidth="1"/>
    <col min="6426" max="6426" width="7" style="54" bestFit="1" customWidth="1"/>
    <col min="6427" max="6427" width="6.140625" style="54" bestFit="1" customWidth="1"/>
    <col min="6428" max="6428" width="6.42578125" style="54" bestFit="1" customWidth="1"/>
    <col min="6429" max="6430" width="6.85546875" style="54" bestFit="1" customWidth="1"/>
    <col min="6431" max="6431" width="6.42578125" style="54" bestFit="1" customWidth="1"/>
    <col min="6432" max="6432" width="6.28515625" style="54" bestFit="1" customWidth="1"/>
    <col min="6433" max="6433" width="7.140625" style="54" bestFit="1" customWidth="1"/>
    <col min="6434" max="6434" width="6.5703125" style="54" bestFit="1" customWidth="1"/>
    <col min="6435" max="6435" width="7" style="54" bestFit="1" customWidth="1"/>
    <col min="6436" max="6436" width="6.42578125" style="54" bestFit="1" customWidth="1"/>
    <col min="6437" max="6437" width="5.85546875" style="54" bestFit="1" customWidth="1"/>
    <col min="6438" max="6438" width="7" style="54" bestFit="1" customWidth="1"/>
    <col min="6439" max="6439" width="6.140625" style="54" bestFit="1" customWidth="1"/>
    <col min="6440" max="6440" width="6.42578125" style="54" bestFit="1" customWidth="1"/>
    <col min="6441" max="6442" width="6.85546875" style="54" bestFit="1" customWidth="1"/>
    <col min="6443" max="6443" width="6.42578125" style="54" bestFit="1" customWidth="1"/>
    <col min="6444" max="6444" width="6.28515625" style="54" bestFit="1" customWidth="1"/>
    <col min="6445" max="6445" width="7.140625" style="54" bestFit="1" customWidth="1"/>
    <col min="6446" max="6446" width="6.5703125" style="54" bestFit="1" customWidth="1"/>
    <col min="6447" max="6447" width="7" style="54" bestFit="1" customWidth="1"/>
    <col min="6448" max="6448" width="6.42578125" style="54" bestFit="1" customWidth="1"/>
    <col min="6449" max="6449" width="5.85546875" style="54" bestFit="1" customWidth="1"/>
    <col min="6450" max="6450" width="7" style="54" bestFit="1" customWidth="1"/>
    <col min="6451" max="6451" width="6.140625" style="54" bestFit="1" customWidth="1"/>
    <col min="6452" max="6452" width="6.42578125" style="54" bestFit="1" customWidth="1"/>
    <col min="6453" max="6454" width="6.85546875" style="54" bestFit="1" customWidth="1"/>
    <col min="6455" max="6455" width="6.42578125" style="54" bestFit="1" customWidth="1"/>
    <col min="6456" max="6456" width="6.28515625" style="54" bestFit="1" customWidth="1"/>
    <col min="6457" max="6457" width="7.140625" style="54" bestFit="1" customWidth="1"/>
    <col min="6458" max="6458" width="6.5703125" style="54" bestFit="1" customWidth="1"/>
    <col min="6459" max="6459" width="7" style="54" bestFit="1" customWidth="1"/>
    <col min="6460" max="6460" width="6.42578125" style="54" bestFit="1" customWidth="1"/>
    <col min="6461" max="6461" width="5.85546875" style="54" bestFit="1" customWidth="1"/>
    <col min="6462" max="6462" width="7" style="54" bestFit="1" customWidth="1"/>
    <col min="6463" max="6463" width="6.140625" style="54" bestFit="1" customWidth="1"/>
    <col min="6464" max="6464" width="6.42578125" style="54" bestFit="1" customWidth="1"/>
    <col min="6465" max="6466" width="6.85546875" style="54" bestFit="1" customWidth="1"/>
    <col min="6467" max="6467" width="6.42578125" style="54" bestFit="1" customWidth="1"/>
    <col min="6468" max="6468" width="6.28515625" style="54" bestFit="1" customWidth="1"/>
    <col min="6469" max="6469" width="7.140625" style="54" bestFit="1" customWidth="1"/>
    <col min="6470" max="6470" width="6.5703125" style="54" bestFit="1" customWidth="1"/>
    <col min="6471" max="6471" width="7" style="54" bestFit="1" customWidth="1"/>
    <col min="6472" max="6472" width="6.42578125" style="54" bestFit="1" customWidth="1"/>
    <col min="6473" max="6473" width="5.85546875" style="54" bestFit="1" customWidth="1"/>
    <col min="6474" max="6474" width="7" style="54" bestFit="1" customWidth="1"/>
    <col min="6475" max="6475" width="6.140625" style="54" bestFit="1" customWidth="1"/>
    <col min="6476" max="6476" width="6.42578125" style="54" bestFit="1" customWidth="1"/>
    <col min="6477" max="6478" width="6.85546875" style="54" bestFit="1" customWidth="1"/>
    <col min="6479" max="6479" width="6.42578125" style="54" bestFit="1" customWidth="1"/>
    <col min="6480" max="6480" width="6.28515625" style="54" bestFit="1" customWidth="1"/>
    <col min="6481" max="6481" width="7.140625" style="54" bestFit="1" customWidth="1"/>
    <col min="6482" max="6482" width="6.5703125" style="54" bestFit="1" customWidth="1"/>
    <col min="6483" max="6483" width="7" style="54" bestFit="1" customWidth="1"/>
    <col min="6484" max="6484" width="6.42578125" style="54" bestFit="1" customWidth="1"/>
    <col min="6485" max="6485" width="5.85546875" style="54" bestFit="1" customWidth="1"/>
    <col min="6486" max="6486" width="7" style="54" bestFit="1" customWidth="1"/>
    <col min="6487" max="6487" width="6.140625" style="54" bestFit="1" customWidth="1"/>
    <col min="6488" max="6488" width="6.42578125" style="54" bestFit="1" customWidth="1"/>
    <col min="6489" max="6490" width="6.85546875" style="54" bestFit="1" customWidth="1"/>
    <col min="6491" max="6491" width="6.42578125" style="54" bestFit="1" customWidth="1"/>
    <col min="6492" max="6492" width="6.28515625" style="54" bestFit="1" customWidth="1"/>
    <col min="6493" max="6493" width="7.140625" style="54" bestFit="1" customWidth="1"/>
    <col min="6494" max="6494" width="6.5703125" style="54" bestFit="1" customWidth="1"/>
    <col min="6495" max="6495" width="7" style="54" bestFit="1" customWidth="1"/>
    <col min="6496" max="6496" width="6.42578125" style="54" bestFit="1" customWidth="1"/>
    <col min="6497" max="6497" width="5.85546875" style="54" bestFit="1" customWidth="1"/>
    <col min="6498" max="6498" width="7" style="54" bestFit="1" customWidth="1"/>
    <col min="6499" max="6499" width="6.140625" style="54" bestFit="1" customWidth="1"/>
    <col min="6500" max="6500" width="6.42578125" style="54" bestFit="1" customWidth="1"/>
    <col min="6501" max="6502" width="6.85546875" style="54" bestFit="1" customWidth="1"/>
    <col min="6503" max="6503" width="6.42578125" style="54" bestFit="1" customWidth="1"/>
    <col min="6504" max="6504" width="6.28515625" style="54" bestFit="1" customWidth="1"/>
    <col min="6505" max="6505" width="7.140625" style="54" bestFit="1" customWidth="1"/>
    <col min="6506" max="6506" width="6.5703125" style="54" bestFit="1" customWidth="1"/>
    <col min="6507" max="6507" width="7" style="54" bestFit="1" customWidth="1"/>
    <col min="6508" max="6508" width="6.42578125" style="54" bestFit="1" customWidth="1"/>
    <col min="6509" max="6509" width="5.85546875" style="54" bestFit="1" customWidth="1"/>
    <col min="6510" max="6510" width="7" style="54" bestFit="1" customWidth="1"/>
    <col min="6511" max="6511" width="6.140625" style="54" bestFit="1" customWidth="1"/>
    <col min="6512" max="6512" width="6.42578125" style="54" bestFit="1" customWidth="1"/>
    <col min="6513" max="6514" width="6.85546875" style="54" bestFit="1" customWidth="1"/>
    <col min="6515" max="6515" width="6.42578125" style="54" bestFit="1" customWidth="1"/>
    <col min="6516" max="6516" width="6.28515625" style="54" bestFit="1" customWidth="1"/>
    <col min="6517" max="6517" width="7.140625" style="54" bestFit="1" customWidth="1"/>
    <col min="6518" max="6518" width="6.5703125" style="54" bestFit="1" customWidth="1"/>
    <col min="6519" max="6519" width="7" style="54" bestFit="1" customWidth="1"/>
    <col min="6520" max="6520" width="6.42578125" style="54" bestFit="1" customWidth="1"/>
    <col min="6521" max="6521" width="5.85546875" style="54" bestFit="1" customWidth="1"/>
    <col min="6522" max="6522" width="7" style="54" bestFit="1" customWidth="1"/>
    <col min="6523" max="6523" width="6.140625" style="54" bestFit="1" customWidth="1"/>
    <col min="6524" max="6524" width="6.42578125" style="54" bestFit="1" customWidth="1"/>
    <col min="6525" max="6526" width="6.85546875" style="54" bestFit="1" customWidth="1"/>
    <col min="6527" max="6527" width="6.42578125" style="54" bestFit="1" customWidth="1"/>
    <col min="6528" max="6528" width="6.28515625" style="54" bestFit="1" customWidth="1"/>
    <col min="6529" max="6529" width="7.140625" style="54" bestFit="1" customWidth="1"/>
    <col min="6530" max="6530" width="6.5703125" style="54" bestFit="1" customWidth="1"/>
    <col min="6531" max="6531" width="7" style="54" bestFit="1" customWidth="1"/>
    <col min="6532" max="6532" width="6.42578125" style="54" bestFit="1" customWidth="1"/>
    <col min="6533" max="6533" width="5.85546875" style="54" bestFit="1" customWidth="1"/>
    <col min="6534" max="6534" width="7" style="54" bestFit="1" customWidth="1"/>
    <col min="6535" max="6535" width="6.140625" style="54" bestFit="1" customWidth="1"/>
    <col min="6536" max="6536" width="6.42578125" style="54" bestFit="1" customWidth="1"/>
    <col min="6537" max="6538" width="6.85546875" style="54" bestFit="1" customWidth="1"/>
    <col min="6539" max="6539" width="6.42578125" style="54" bestFit="1" customWidth="1"/>
    <col min="6540" max="6540" width="6.28515625" style="54" bestFit="1" customWidth="1"/>
    <col min="6541" max="6541" width="7.140625" style="54" bestFit="1" customWidth="1"/>
    <col min="6542" max="6542" width="6.5703125" style="54" bestFit="1" customWidth="1"/>
    <col min="6543" max="6543" width="7" style="54" bestFit="1" customWidth="1"/>
    <col min="6544" max="6544" width="6.42578125" style="54" bestFit="1" customWidth="1"/>
    <col min="6545" max="6545" width="5.85546875" style="54" bestFit="1" customWidth="1"/>
    <col min="6546" max="6546" width="7" style="54" bestFit="1" customWidth="1"/>
    <col min="6547" max="6547" width="6.140625" style="54" bestFit="1" customWidth="1"/>
    <col min="6548" max="6548" width="6.42578125" style="54" bestFit="1" customWidth="1"/>
    <col min="6549" max="6576" width="6.85546875" style="54" bestFit="1" customWidth="1"/>
    <col min="6577" max="6651" width="9.140625" style="54"/>
    <col min="6652" max="6652" width="3" style="54" bestFit="1" customWidth="1"/>
    <col min="6653" max="6653" width="3.28515625" style="54" bestFit="1" customWidth="1"/>
    <col min="6654" max="6655" width="0" style="54" hidden="1" customWidth="1"/>
    <col min="6656" max="6656" width="9.140625" style="54"/>
    <col min="6657" max="6657" width="29.5703125" style="54" customWidth="1"/>
    <col min="6658" max="6658" width="7" style="54" bestFit="1" customWidth="1"/>
    <col min="6659" max="6659" width="6.140625" style="54" bestFit="1" customWidth="1"/>
    <col min="6660" max="6660" width="6.42578125" style="54" bestFit="1" customWidth="1"/>
    <col min="6661" max="6662" width="6.85546875" style="54" bestFit="1" customWidth="1"/>
    <col min="6663" max="6663" width="6.42578125" style="54" bestFit="1" customWidth="1"/>
    <col min="6664" max="6664" width="6.28515625" style="54" bestFit="1" customWidth="1"/>
    <col min="6665" max="6665" width="7.140625" style="54" bestFit="1" customWidth="1"/>
    <col min="6666" max="6666" width="6.5703125" style="54" bestFit="1" customWidth="1"/>
    <col min="6667" max="6667" width="7" style="54" bestFit="1" customWidth="1"/>
    <col min="6668" max="6668" width="6.42578125" style="54" bestFit="1" customWidth="1"/>
    <col min="6669" max="6669" width="5.85546875" style="54" bestFit="1" customWidth="1"/>
    <col min="6670" max="6670" width="7" style="54" bestFit="1" customWidth="1"/>
    <col min="6671" max="6671" width="6.140625" style="54" bestFit="1" customWidth="1"/>
    <col min="6672" max="6672" width="6.42578125" style="54" bestFit="1" customWidth="1"/>
    <col min="6673" max="6674" width="6.85546875" style="54" bestFit="1" customWidth="1"/>
    <col min="6675" max="6675" width="6.42578125" style="54" bestFit="1" customWidth="1"/>
    <col min="6676" max="6676" width="6.28515625" style="54" bestFit="1" customWidth="1"/>
    <col min="6677" max="6677" width="7.140625" style="54" bestFit="1" customWidth="1"/>
    <col min="6678" max="6678" width="6.5703125" style="54" bestFit="1" customWidth="1"/>
    <col min="6679" max="6679" width="7" style="54" bestFit="1" customWidth="1"/>
    <col min="6680" max="6680" width="6.42578125" style="54" bestFit="1" customWidth="1"/>
    <col min="6681" max="6681" width="5.85546875" style="54" bestFit="1" customWidth="1"/>
    <col min="6682" max="6682" width="7" style="54" bestFit="1" customWidth="1"/>
    <col min="6683" max="6683" width="6.140625" style="54" bestFit="1" customWidth="1"/>
    <col min="6684" max="6684" width="6.42578125" style="54" bestFit="1" customWidth="1"/>
    <col min="6685" max="6686" width="6.85546875" style="54" bestFit="1" customWidth="1"/>
    <col min="6687" max="6687" width="6.42578125" style="54" bestFit="1" customWidth="1"/>
    <col min="6688" max="6688" width="6.28515625" style="54" bestFit="1" customWidth="1"/>
    <col min="6689" max="6689" width="7.140625" style="54" bestFit="1" customWidth="1"/>
    <col min="6690" max="6690" width="6.5703125" style="54" bestFit="1" customWidth="1"/>
    <col min="6691" max="6691" width="7" style="54" bestFit="1" customWidth="1"/>
    <col min="6692" max="6692" width="6.42578125" style="54" bestFit="1" customWidth="1"/>
    <col min="6693" max="6693" width="5.85546875" style="54" bestFit="1" customWidth="1"/>
    <col min="6694" max="6694" width="7" style="54" bestFit="1" customWidth="1"/>
    <col min="6695" max="6695" width="6.140625" style="54" bestFit="1" customWidth="1"/>
    <col min="6696" max="6696" width="6.42578125" style="54" bestFit="1" customWidth="1"/>
    <col min="6697" max="6698" width="6.85546875" style="54" bestFit="1" customWidth="1"/>
    <col min="6699" max="6699" width="6.42578125" style="54" bestFit="1" customWidth="1"/>
    <col min="6700" max="6700" width="6.28515625" style="54" bestFit="1" customWidth="1"/>
    <col min="6701" max="6701" width="7.140625" style="54" bestFit="1" customWidth="1"/>
    <col min="6702" max="6702" width="6.5703125" style="54" bestFit="1" customWidth="1"/>
    <col min="6703" max="6703" width="7" style="54" bestFit="1" customWidth="1"/>
    <col min="6704" max="6704" width="6.42578125" style="54" bestFit="1" customWidth="1"/>
    <col min="6705" max="6705" width="5.85546875" style="54" bestFit="1" customWidth="1"/>
    <col min="6706" max="6706" width="7" style="54" bestFit="1" customWidth="1"/>
    <col min="6707" max="6707" width="6.140625" style="54" bestFit="1" customWidth="1"/>
    <col min="6708" max="6708" width="6.42578125" style="54" bestFit="1" customWidth="1"/>
    <col min="6709" max="6710" width="6.85546875" style="54" bestFit="1" customWidth="1"/>
    <col min="6711" max="6711" width="6.42578125" style="54" bestFit="1" customWidth="1"/>
    <col min="6712" max="6712" width="6.28515625" style="54" bestFit="1" customWidth="1"/>
    <col min="6713" max="6713" width="7.140625" style="54" bestFit="1" customWidth="1"/>
    <col min="6714" max="6714" width="6.5703125" style="54" bestFit="1" customWidth="1"/>
    <col min="6715" max="6715" width="7" style="54" bestFit="1" customWidth="1"/>
    <col min="6716" max="6716" width="6.42578125" style="54" bestFit="1" customWidth="1"/>
    <col min="6717" max="6717" width="5.85546875" style="54" bestFit="1" customWidth="1"/>
    <col min="6718" max="6718" width="7" style="54" bestFit="1" customWidth="1"/>
    <col min="6719" max="6719" width="6.140625" style="54" bestFit="1" customWidth="1"/>
    <col min="6720" max="6720" width="6.42578125" style="54" bestFit="1" customWidth="1"/>
    <col min="6721" max="6722" width="6.85546875" style="54" bestFit="1" customWidth="1"/>
    <col min="6723" max="6723" width="6.42578125" style="54" bestFit="1" customWidth="1"/>
    <col min="6724" max="6724" width="6.28515625" style="54" bestFit="1" customWidth="1"/>
    <col min="6725" max="6725" width="7.140625" style="54" bestFit="1" customWidth="1"/>
    <col min="6726" max="6726" width="6.5703125" style="54" bestFit="1" customWidth="1"/>
    <col min="6727" max="6727" width="7" style="54" bestFit="1" customWidth="1"/>
    <col min="6728" max="6728" width="6.42578125" style="54" bestFit="1" customWidth="1"/>
    <col min="6729" max="6729" width="5.85546875" style="54" bestFit="1" customWidth="1"/>
    <col min="6730" max="6730" width="7" style="54" bestFit="1" customWidth="1"/>
    <col min="6731" max="6731" width="6.140625" style="54" bestFit="1" customWidth="1"/>
    <col min="6732" max="6732" width="6.42578125" style="54" bestFit="1" customWidth="1"/>
    <col min="6733" max="6734" width="6.85546875" style="54" bestFit="1" customWidth="1"/>
    <col min="6735" max="6735" width="6.42578125" style="54" bestFit="1" customWidth="1"/>
    <col min="6736" max="6736" width="6.28515625" style="54" bestFit="1" customWidth="1"/>
    <col min="6737" max="6737" width="7.140625" style="54" bestFit="1" customWidth="1"/>
    <col min="6738" max="6738" width="6.5703125" style="54" bestFit="1" customWidth="1"/>
    <col min="6739" max="6739" width="7" style="54" bestFit="1" customWidth="1"/>
    <col min="6740" max="6740" width="6.42578125" style="54" bestFit="1" customWidth="1"/>
    <col min="6741" max="6741" width="5.85546875" style="54" bestFit="1" customWidth="1"/>
    <col min="6742" max="6742" width="7" style="54" bestFit="1" customWidth="1"/>
    <col min="6743" max="6743" width="6.140625" style="54" bestFit="1" customWidth="1"/>
    <col min="6744" max="6744" width="6.42578125" style="54" bestFit="1" customWidth="1"/>
    <col min="6745" max="6746" width="6.85546875" style="54" bestFit="1" customWidth="1"/>
    <col min="6747" max="6747" width="6.42578125" style="54" bestFit="1" customWidth="1"/>
    <col min="6748" max="6748" width="6.28515625" style="54" bestFit="1" customWidth="1"/>
    <col min="6749" max="6749" width="7.140625" style="54" bestFit="1" customWidth="1"/>
    <col min="6750" max="6750" width="6.5703125" style="54" bestFit="1" customWidth="1"/>
    <col min="6751" max="6751" width="7" style="54" bestFit="1" customWidth="1"/>
    <col min="6752" max="6752" width="6.42578125" style="54" bestFit="1" customWidth="1"/>
    <col min="6753" max="6753" width="5.85546875" style="54" bestFit="1" customWidth="1"/>
    <col min="6754" max="6754" width="7" style="54" bestFit="1" customWidth="1"/>
    <col min="6755" max="6755" width="6.140625" style="54" bestFit="1" customWidth="1"/>
    <col min="6756" max="6756" width="6.42578125" style="54" bestFit="1" customWidth="1"/>
    <col min="6757" max="6758" width="6.85546875" style="54" bestFit="1" customWidth="1"/>
    <col min="6759" max="6759" width="6.42578125" style="54" bestFit="1" customWidth="1"/>
    <col min="6760" max="6760" width="6.28515625" style="54" bestFit="1" customWidth="1"/>
    <col min="6761" max="6761" width="7.140625" style="54" bestFit="1" customWidth="1"/>
    <col min="6762" max="6762" width="6.5703125" style="54" bestFit="1" customWidth="1"/>
    <col min="6763" max="6763" width="7" style="54" bestFit="1" customWidth="1"/>
    <col min="6764" max="6764" width="6.42578125" style="54" bestFit="1" customWidth="1"/>
    <col min="6765" max="6765" width="5.85546875" style="54" bestFit="1" customWidth="1"/>
    <col min="6766" max="6766" width="7" style="54" bestFit="1" customWidth="1"/>
    <col min="6767" max="6767" width="6.140625" style="54" bestFit="1" customWidth="1"/>
    <col min="6768" max="6768" width="6.42578125" style="54" bestFit="1" customWidth="1"/>
    <col min="6769" max="6770" width="6.85546875" style="54" bestFit="1" customWidth="1"/>
    <col min="6771" max="6771" width="6.42578125" style="54" bestFit="1" customWidth="1"/>
    <col min="6772" max="6772" width="6.28515625" style="54" bestFit="1" customWidth="1"/>
    <col min="6773" max="6773" width="7.140625" style="54" bestFit="1" customWidth="1"/>
    <col min="6774" max="6774" width="6.5703125" style="54" bestFit="1" customWidth="1"/>
    <col min="6775" max="6775" width="7" style="54" bestFit="1" customWidth="1"/>
    <col min="6776" max="6776" width="6.42578125" style="54" bestFit="1" customWidth="1"/>
    <col min="6777" max="6777" width="5.85546875" style="54" bestFit="1" customWidth="1"/>
    <col min="6778" max="6778" width="7" style="54" bestFit="1" customWidth="1"/>
    <col min="6779" max="6779" width="6.140625" style="54" bestFit="1" customWidth="1"/>
    <col min="6780" max="6780" width="6.42578125" style="54" bestFit="1" customWidth="1"/>
    <col min="6781" max="6782" width="6.85546875" style="54" bestFit="1" customWidth="1"/>
    <col min="6783" max="6783" width="6.42578125" style="54" bestFit="1" customWidth="1"/>
    <col min="6784" max="6784" width="6.28515625" style="54" bestFit="1" customWidth="1"/>
    <col min="6785" max="6785" width="7.140625" style="54" bestFit="1" customWidth="1"/>
    <col min="6786" max="6786" width="6.5703125" style="54" bestFit="1" customWidth="1"/>
    <col min="6787" max="6787" width="7" style="54" bestFit="1" customWidth="1"/>
    <col min="6788" max="6788" width="6.42578125" style="54" bestFit="1" customWidth="1"/>
    <col min="6789" max="6789" width="5.85546875" style="54" bestFit="1" customWidth="1"/>
    <col min="6790" max="6790" width="7" style="54" bestFit="1" customWidth="1"/>
    <col min="6791" max="6791" width="6.140625" style="54" bestFit="1" customWidth="1"/>
    <col min="6792" max="6792" width="6.42578125" style="54" bestFit="1" customWidth="1"/>
    <col min="6793" max="6794" width="6.85546875" style="54" bestFit="1" customWidth="1"/>
    <col min="6795" max="6795" width="6.42578125" style="54" bestFit="1" customWidth="1"/>
    <col min="6796" max="6796" width="6.28515625" style="54" bestFit="1" customWidth="1"/>
    <col min="6797" max="6797" width="7.140625" style="54" bestFit="1" customWidth="1"/>
    <col min="6798" max="6798" width="6.5703125" style="54" bestFit="1" customWidth="1"/>
    <col min="6799" max="6799" width="7" style="54" bestFit="1" customWidth="1"/>
    <col min="6800" max="6800" width="6.42578125" style="54" bestFit="1" customWidth="1"/>
    <col min="6801" max="6801" width="5.85546875" style="54" bestFit="1" customWidth="1"/>
    <col min="6802" max="6802" width="7" style="54" bestFit="1" customWidth="1"/>
    <col min="6803" max="6803" width="6.140625" style="54" bestFit="1" customWidth="1"/>
    <col min="6804" max="6804" width="6.42578125" style="54" bestFit="1" customWidth="1"/>
    <col min="6805" max="6832" width="6.85546875" style="54" bestFit="1" customWidth="1"/>
    <col min="6833" max="6907" width="9.140625" style="54"/>
    <col min="6908" max="6908" width="3" style="54" bestFit="1" customWidth="1"/>
    <col min="6909" max="6909" width="3.28515625" style="54" bestFit="1" customWidth="1"/>
    <col min="6910" max="6911" width="0" style="54" hidden="1" customWidth="1"/>
    <col min="6912" max="6912" width="9.140625" style="54"/>
    <col min="6913" max="6913" width="29.5703125" style="54" customWidth="1"/>
    <col min="6914" max="6914" width="7" style="54" bestFit="1" customWidth="1"/>
    <col min="6915" max="6915" width="6.140625" style="54" bestFit="1" customWidth="1"/>
    <col min="6916" max="6916" width="6.42578125" style="54" bestFit="1" customWidth="1"/>
    <col min="6917" max="6918" width="6.85546875" style="54" bestFit="1" customWidth="1"/>
    <col min="6919" max="6919" width="6.42578125" style="54" bestFit="1" customWidth="1"/>
    <col min="6920" max="6920" width="6.28515625" style="54" bestFit="1" customWidth="1"/>
    <col min="6921" max="6921" width="7.140625" style="54" bestFit="1" customWidth="1"/>
    <col min="6922" max="6922" width="6.5703125" style="54" bestFit="1" customWidth="1"/>
    <col min="6923" max="6923" width="7" style="54" bestFit="1" customWidth="1"/>
    <col min="6924" max="6924" width="6.42578125" style="54" bestFit="1" customWidth="1"/>
    <col min="6925" max="6925" width="5.85546875" style="54" bestFit="1" customWidth="1"/>
    <col min="6926" max="6926" width="7" style="54" bestFit="1" customWidth="1"/>
    <col min="6927" max="6927" width="6.140625" style="54" bestFit="1" customWidth="1"/>
    <col min="6928" max="6928" width="6.42578125" style="54" bestFit="1" customWidth="1"/>
    <col min="6929" max="6930" width="6.85546875" style="54" bestFit="1" customWidth="1"/>
    <col min="6931" max="6931" width="6.42578125" style="54" bestFit="1" customWidth="1"/>
    <col min="6932" max="6932" width="6.28515625" style="54" bestFit="1" customWidth="1"/>
    <col min="6933" max="6933" width="7.140625" style="54" bestFit="1" customWidth="1"/>
    <col min="6934" max="6934" width="6.5703125" style="54" bestFit="1" customWidth="1"/>
    <col min="6935" max="6935" width="7" style="54" bestFit="1" customWidth="1"/>
    <col min="6936" max="6936" width="6.42578125" style="54" bestFit="1" customWidth="1"/>
    <col min="6937" max="6937" width="5.85546875" style="54" bestFit="1" customWidth="1"/>
    <col min="6938" max="6938" width="7" style="54" bestFit="1" customWidth="1"/>
    <col min="6939" max="6939" width="6.140625" style="54" bestFit="1" customWidth="1"/>
    <col min="6940" max="6940" width="6.42578125" style="54" bestFit="1" customWidth="1"/>
    <col min="6941" max="6942" width="6.85546875" style="54" bestFit="1" customWidth="1"/>
    <col min="6943" max="6943" width="6.42578125" style="54" bestFit="1" customWidth="1"/>
    <col min="6944" max="6944" width="6.28515625" style="54" bestFit="1" customWidth="1"/>
    <col min="6945" max="6945" width="7.140625" style="54" bestFit="1" customWidth="1"/>
    <col min="6946" max="6946" width="6.5703125" style="54" bestFit="1" customWidth="1"/>
    <col min="6947" max="6947" width="7" style="54" bestFit="1" customWidth="1"/>
    <col min="6948" max="6948" width="6.42578125" style="54" bestFit="1" customWidth="1"/>
    <col min="6949" max="6949" width="5.85546875" style="54" bestFit="1" customWidth="1"/>
    <col min="6950" max="6950" width="7" style="54" bestFit="1" customWidth="1"/>
    <col min="6951" max="6951" width="6.140625" style="54" bestFit="1" customWidth="1"/>
    <col min="6952" max="6952" width="6.42578125" style="54" bestFit="1" customWidth="1"/>
    <col min="6953" max="6954" width="6.85546875" style="54" bestFit="1" customWidth="1"/>
    <col min="6955" max="6955" width="6.42578125" style="54" bestFit="1" customWidth="1"/>
    <col min="6956" max="6956" width="6.28515625" style="54" bestFit="1" customWidth="1"/>
    <col min="6957" max="6957" width="7.140625" style="54" bestFit="1" customWidth="1"/>
    <col min="6958" max="6958" width="6.5703125" style="54" bestFit="1" customWidth="1"/>
    <col min="6959" max="6959" width="7" style="54" bestFit="1" customWidth="1"/>
    <col min="6960" max="6960" width="6.42578125" style="54" bestFit="1" customWidth="1"/>
    <col min="6961" max="6961" width="5.85546875" style="54" bestFit="1" customWidth="1"/>
    <col min="6962" max="6962" width="7" style="54" bestFit="1" customWidth="1"/>
    <col min="6963" max="6963" width="6.140625" style="54" bestFit="1" customWidth="1"/>
    <col min="6964" max="6964" width="6.42578125" style="54" bestFit="1" customWidth="1"/>
    <col min="6965" max="6966" width="6.85546875" style="54" bestFit="1" customWidth="1"/>
    <col min="6967" max="6967" width="6.42578125" style="54" bestFit="1" customWidth="1"/>
    <col min="6968" max="6968" width="6.28515625" style="54" bestFit="1" customWidth="1"/>
    <col min="6969" max="6969" width="7.140625" style="54" bestFit="1" customWidth="1"/>
    <col min="6970" max="6970" width="6.5703125" style="54" bestFit="1" customWidth="1"/>
    <col min="6971" max="6971" width="7" style="54" bestFit="1" customWidth="1"/>
    <col min="6972" max="6972" width="6.42578125" style="54" bestFit="1" customWidth="1"/>
    <col min="6973" max="6973" width="5.85546875" style="54" bestFit="1" customWidth="1"/>
    <col min="6974" max="6974" width="7" style="54" bestFit="1" customWidth="1"/>
    <col min="6975" max="6975" width="6.140625" style="54" bestFit="1" customWidth="1"/>
    <col min="6976" max="6976" width="6.42578125" style="54" bestFit="1" customWidth="1"/>
    <col min="6977" max="6978" width="6.85546875" style="54" bestFit="1" customWidth="1"/>
    <col min="6979" max="6979" width="6.42578125" style="54" bestFit="1" customWidth="1"/>
    <col min="6980" max="6980" width="6.28515625" style="54" bestFit="1" customWidth="1"/>
    <col min="6981" max="6981" width="7.140625" style="54" bestFit="1" customWidth="1"/>
    <col min="6982" max="6982" width="6.5703125" style="54" bestFit="1" customWidth="1"/>
    <col min="6983" max="6983" width="7" style="54" bestFit="1" customWidth="1"/>
    <col min="6984" max="6984" width="6.42578125" style="54" bestFit="1" customWidth="1"/>
    <col min="6985" max="6985" width="5.85546875" style="54" bestFit="1" customWidth="1"/>
    <col min="6986" max="6986" width="7" style="54" bestFit="1" customWidth="1"/>
    <col min="6987" max="6987" width="6.140625" style="54" bestFit="1" customWidth="1"/>
    <col min="6988" max="6988" width="6.42578125" style="54" bestFit="1" customWidth="1"/>
    <col min="6989" max="6990" width="6.85546875" style="54" bestFit="1" customWidth="1"/>
    <col min="6991" max="6991" width="6.42578125" style="54" bestFit="1" customWidth="1"/>
    <col min="6992" max="6992" width="6.28515625" style="54" bestFit="1" customWidth="1"/>
    <col min="6993" max="6993" width="7.140625" style="54" bestFit="1" customWidth="1"/>
    <col min="6994" max="6994" width="6.5703125" style="54" bestFit="1" customWidth="1"/>
    <col min="6995" max="6995" width="7" style="54" bestFit="1" customWidth="1"/>
    <col min="6996" max="6996" width="6.42578125" style="54" bestFit="1" customWidth="1"/>
    <col min="6997" max="6997" width="5.85546875" style="54" bestFit="1" customWidth="1"/>
    <col min="6998" max="6998" width="7" style="54" bestFit="1" customWidth="1"/>
    <col min="6999" max="6999" width="6.140625" style="54" bestFit="1" customWidth="1"/>
    <col min="7000" max="7000" width="6.42578125" style="54" bestFit="1" customWidth="1"/>
    <col min="7001" max="7002" width="6.85546875" style="54" bestFit="1" customWidth="1"/>
    <col min="7003" max="7003" width="6.42578125" style="54" bestFit="1" customWidth="1"/>
    <col min="7004" max="7004" width="6.28515625" style="54" bestFit="1" customWidth="1"/>
    <col min="7005" max="7005" width="7.140625" style="54" bestFit="1" customWidth="1"/>
    <col min="7006" max="7006" width="6.5703125" style="54" bestFit="1" customWidth="1"/>
    <col min="7007" max="7007" width="7" style="54" bestFit="1" customWidth="1"/>
    <col min="7008" max="7008" width="6.42578125" style="54" bestFit="1" customWidth="1"/>
    <col min="7009" max="7009" width="5.85546875" style="54" bestFit="1" customWidth="1"/>
    <col min="7010" max="7010" width="7" style="54" bestFit="1" customWidth="1"/>
    <col min="7011" max="7011" width="6.140625" style="54" bestFit="1" customWidth="1"/>
    <col min="7012" max="7012" width="6.42578125" style="54" bestFit="1" customWidth="1"/>
    <col min="7013" max="7014" width="6.85546875" style="54" bestFit="1" customWidth="1"/>
    <col min="7015" max="7015" width="6.42578125" style="54" bestFit="1" customWidth="1"/>
    <col min="7016" max="7016" width="6.28515625" style="54" bestFit="1" customWidth="1"/>
    <col min="7017" max="7017" width="7.140625" style="54" bestFit="1" customWidth="1"/>
    <col min="7018" max="7018" width="6.5703125" style="54" bestFit="1" customWidth="1"/>
    <col min="7019" max="7019" width="7" style="54" bestFit="1" customWidth="1"/>
    <col min="7020" max="7020" width="6.42578125" style="54" bestFit="1" customWidth="1"/>
    <col min="7021" max="7021" width="5.85546875" style="54" bestFit="1" customWidth="1"/>
    <col min="7022" max="7022" width="7" style="54" bestFit="1" customWidth="1"/>
    <col min="7023" max="7023" width="6.140625" style="54" bestFit="1" customWidth="1"/>
    <col min="7024" max="7024" width="6.42578125" style="54" bestFit="1" customWidth="1"/>
    <col min="7025" max="7026" width="6.85546875" style="54" bestFit="1" customWidth="1"/>
    <col min="7027" max="7027" width="6.42578125" style="54" bestFit="1" customWidth="1"/>
    <col min="7028" max="7028" width="6.28515625" style="54" bestFit="1" customWidth="1"/>
    <col min="7029" max="7029" width="7.140625" style="54" bestFit="1" customWidth="1"/>
    <col min="7030" max="7030" width="6.5703125" style="54" bestFit="1" customWidth="1"/>
    <col min="7031" max="7031" width="7" style="54" bestFit="1" customWidth="1"/>
    <col min="7032" max="7032" width="6.42578125" style="54" bestFit="1" customWidth="1"/>
    <col min="7033" max="7033" width="5.85546875" style="54" bestFit="1" customWidth="1"/>
    <col min="7034" max="7034" width="7" style="54" bestFit="1" customWidth="1"/>
    <col min="7035" max="7035" width="6.140625" style="54" bestFit="1" customWidth="1"/>
    <col min="7036" max="7036" width="6.42578125" style="54" bestFit="1" customWidth="1"/>
    <col min="7037" max="7038" width="6.85546875" style="54" bestFit="1" customWidth="1"/>
    <col min="7039" max="7039" width="6.42578125" style="54" bestFit="1" customWidth="1"/>
    <col min="7040" max="7040" width="6.28515625" style="54" bestFit="1" customWidth="1"/>
    <col min="7041" max="7041" width="7.140625" style="54" bestFit="1" customWidth="1"/>
    <col min="7042" max="7042" width="6.5703125" style="54" bestFit="1" customWidth="1"/>
    <col min="7043" max="7043" width="7" style="54" bestFit="1" customWidth="1"/>
    <col min="7044" max="7044" width="6.42578125" style="54" bestFit="1" customWidth="1"/>
    <col min="7045" max="7045" width="5.85546875" style="54" bestFit="1" customWidth="1"/>
    <col min="7046" max="7046" width="7" style="54" bestFit="1" customWidth="1"/>
    <col min="7047" max="7047" width="6.140625" style="54" bestFit="1" customWidth="1"/>
    <col min="7048" max="7048" width="6.42578125" style="54" bestFit="1" customWidth="1"/>
    <col min="7049" max="7050" width="6.85546875" style="54" bestFit="1" customWidth="1"/>
    <col min="7051" max="7051" width="6.42578125" style="54" bestFit="1" customWidth="1"/>
    <col min="7052" max="7052" width="6.28515625" style="54" bestFit="1" customWidth="1"/>
    <col min="7053" max="7053" width="7.140625" style="54" bestFit="1" customWidth="1"/>
    <col min="7054" max="7054" width="6.5703125" style="54" bestFit="1" customWidth="1"/>
    <col min="7055" max="7055" width="7" style="54" bestFit="1" customWidth="1"/>
    <col min="7056" max="7056" width="6.42578125" style="54" bestFit="1" customWidth="1"/>
    <col min="7057" max="7057" width="5.85546875" style="54" bestFit="1" customWidth="1"/>
    <col min="7058" max="7058" width="7" style="54" bestFit="1" customWidth="1"/>
    <col min="7059" max="7059" width="6.140625" style="54" bestFit="1" customWidth="1"/>
    <col min="7060" max="7060" width="6.42578125" style="54" bestFit="1" customWidth="1"/>
    <col min="7061" max="7088" width="6.85546875" style="54" bestFit="1" customWidth="1"/>
    <col min="7089" max="7163" width="9.140625" style="54"/>
    <col min="7164" max="7164" width="3" style="54" bestFit="1" customWidth="1"/>
    <col min="7165" max="7165" width="3.28515625" style="54" bestFit="1" customWidth="1"/>
    <col min="7166" max="7167" width="0" style="54" hidden="1" customWidth="1"/>
    <col min="7168" max="7168" width="9.140625" style="54"/>
    <col min="7169" max="7169" width="29.5703125" style="54" customWidth="1"/>
    <col min="7170" max="7170" width="7" style="54" bestFit="1" customWidth="1"/>
    <col min="7171" max="7171" width="6.140625" style="54" bestFit="1" customWidth="1"/>
    <col min="7172" max="7172" width="6.42578125" style="54" bestFit="1" customWidth="1"/>
    <col min="7173" max="7174" width="6.85546875" style="54" bestFit="1" customWidth="1"/>
    <col min="7175" max="7175" width="6.42578125" style="54" bestFit="1" customWidth="1"/>
    <col min="7176" max="7176" width="6.28515625" style="54" bestFit="1" customWidth="1"/>
    <col min="7177" max="7177" width="7.140625" style="54" bestFit="1" customWidth="1"/>
    <col min="7178" max="7178" width="6.5703125" style="54" bestFit="1" customWidth="1"/>
    <col min="7179" max="7179" width="7" style="54" bestFit="1" customWidth="1"/>
    <col min="7180" max="7180" width="6.42578125" style="54" bestFit="1" customWidth="1"/>
    <col min="7181" max="7181" width="5.85546875" style="54" bestFit="1" customWidth="1"/>
    <col min="7182" max="7182" width="7" style="54" bestFit="1" customWidth="1"/>
    <col min="7183" max="7183" width="6.140625" style="54" bestFit="1" customWidth="1"/>
    <col min="7184" max="7184" width="6.42578125" style="54" bestFit="1" customWidth="1"/>
    <col min="7185" max="7186" width="6.85546875" style="54" bestFit="1" customWidth="1"/>
    <col min="7187" max="7187" width="6.42578125" style="54" bestFit="1" customWidth="1"/>
    <col min="7188" max="7188" width="6.28515625" style="54" bestFit="1" customWidth="1"/>
    <col min="7189" max="7189" width="7.140625" style="54" bestFit="1" customWidth="1"/>
    <col min="7190" max="7190" width="6.5703125" style="54" bestFit="1" customWidth="1"/>
    <col min="7191" max="7191" width="7" style="54" bestFit="1" customWidth="1"/>
    <col min="7192" max="7192" width="6.42578125" style="54" bestFit="1" customWidth="1"/>
    <col min="7193" max="7193" width="5.85546875" style="54" bestFit="1" customWidth="1"/>
    <col min="7194" max="7194" width="7" style="54" bestFit="1" customWidth="1"/>
    <col min="7195" max="7195" width="6.140625" style="54" bestFit="1" customWidth="1"/>
    <col min="7196" max="7196" width="6.42578125" style="54" bestFit="1" customWidth="1"/>
    <col min="7197" max="7198" width="6.85546875" style="54" bestFit="1" customWidth="1"/>
    <col min="7199" max="7199" width="6.42578125" style="54" bestFit="1" customWidth="1"/>
    <col min="7200" max="7200" width="6.28515625" style="54" bestFit="1" customWidth="1"/>
    <col min="7201" max="7201" width="7.140625" style="54" bestFit="1" customWidth="1"/>
    <col min="7202" max="7202" width="6.5703125" style="54" bestFit="1" customWidth="1"/>
    <col min="7203" max="7203" width="7" style="54" bestFit="1" customWidth="1"/>
    <col min="7204" max="7204" width="6.42578125" style="54" bestFit="1" customWidth="1"/>
    <col min="7205" max="7205" width="5.85546875" style="54" bestFit="1" customWidth="1"/>
    <col min="7206" max="7206" width="7" style="54" bestFit="1" customWidth="1"/>
    <col min="7207" max="7207" width="6.140625" style="54" bestFit="1" customWidth="1"/>
    <col min="7208" max="7208" width="6.42578125" style="54" bestFit="1" customWidth="1"/>
    <col min="7209" max="7210" width="6.85546875" style="54" bestFit="1" customWidth="1"/>
    <col min="7211" max="7211" width="6.42578125" style="54" bestFit="1" customWidth="1"/>
    <col min="7212" max="7212" width="6.28515625" style="54" bestFit="1" customWidth="1"/>
    <col min="7213" max="7213" width="7.140625" style="54" bestFit="1" customWidth="1"/>
    <col min="7214" max="7214" width="6.5703125" style="54" bestFit="1" customWidth="1"/>
    <col min="7215" max="7215" width="7" style="54" bestFit="1" customWidth="1"/>
    <col min="7216" max="7216" width="6.42578125" style="54" bestFit="1" customWidth="1"/>
    <col min="7217" max="7217" width="5.85546875" style="54" bestFit="1" customWidth="1"/>
    <col min="7218" max="7218" width="7" style="54" bestFit="1" customWidth="1"/>
    <col min="7219" max="7219" width="6.140625" style="54" bestFit="1" customWidth="1"/>
    <col min="7220" max="7220" width="6.42578125" style="54" bestFit="1" customWidth="1"/>
    <col min="7221" max="7222" width="6.85546875" style="54" bestFit="1" customWidth="1"/>
    <col min="7223" max="7223" width="6.42578125" style="54" bestFit="1" customWidth="1"/>
    <col min="7224" max="7224" width="6.28515625" style="54" bestFit="1" customWidth="1"/>
    <col min="7225" max="7225" width="7.140625" style="54" bestFit="1" customWidth="1"/>
    <col min="7226" max="7226" width="6.5703125" style="54" bestFit="1" customWidth="1"/>
    <col min="7227" max="7227" width="7" style="54" bestFit="1" customWidth="1"/>
    <col min="7228" max="7228" width="6.42578125" style="54" bestFit="1" customWidth="1"/>
    <col min="7229" max="7229" width="5.85546875" style="54" bestFit="1" customWidth="1"/>
    <col min="7230" max="7230" width="7" style="54" bestFit="1" customWidth="1"/>
    <col min="7231" max="7231" width="6.140625" style="54" bestFit="1" customWidth="1"/>
    <col min="7232" max="7232" width="6.42578125" style="54" bestFit="1" customWidth="1"/>
    <col min="7233" max="7234" width="6.85546875" style="54" bestFit="1" customWidth="1"/>
    <col min="7235" max="7235" width="6.42578125" style="54" bestFit="1" customWidth="1"/>
    <col min="7236" max="7236" width="6.28515625" style="54" bestFit="1" customWidth="1"/>
    <col min="7237" max="7237" width="7.140625" style="54" bestFit="1" customWidth="1"/>
    <col min="7238" max="7238" width="6.5703125" style="54" bestFit="1" customWidth="1"/>
    <col min="7239" max="7239" width="7" style="54" bestFit="1" customWidth="1"/>
    <col min="7240" max="7240" width="6.42578125" style="54" bestFit="1" customWidth="1"/>
    <col min="7241" max="7241" width="5.85546875" style="54" bestFit="1" customWidth="1"/>
    <col min="7242" max="7242" width="7" style="54" bestFit="1" customWidth="1"/>
    <col min="7243" max="7243" width="6.140625" style="54" bestFit="1" customWidth="1"/>
    <col min="7244" max="7244" width="6.42578125" style="54" bestFit="1" customWidth="1"/>
    <col min="7245" max="7246" width="6.85546875" style="54" bestFit="1" customWidth="1"/>
    <col min="7247" max="7247" width="6.42578125" style="54" bestFit="1" customWidth="1"/>
    <col min="7248" max="7248" width="6.28515625" style="54" bestFit="1" customWidth="1"/>
    <col min="7249" max="7249" width="7.140625" style="54" bestFit="1" customWidth="1"/>
    <col min="7250" max="7250" width="6.5703125" style="54" bestFit="1" customWidth="1"/>
    <col min="7251" max="7251" width="7" style="54" bestFit="1" customWidth="1"/>
    <col min="7252" max="7252" width="6.42578125" style="54" bestFit="1" customWidth="1"/>
    <col min="7253" max="7253" width="5.85546875" style="54" bestFit="1" customWidth="1"/>
    <col min="7254" max="7254" width="7" style="54" bestFit="1" customWidth="1"/>
    <col min="7255" max="7255" width="6.140625" style="54" bestFit="1" customWidth="1"/>
    <col min="7256" max="7256" width="6.42578125" style="54" bestFit="1" customWidth="1"/>
    <col min="7257" max="7258" width="6.85546875" style="54" bestFit="1" customWidth="1"/>
    <col min="7259" max="7259" width="6.42578125" style="54" bestFit="1" customWidth="1"/>
    <col min="7260" max="7260" width="6.28515625" style="54" bestFit="1" customWidth="1"/>
    <col min="7261" max="7261" width="7.140625" style="54" bestFit="1" customWidth="1"/>
    <col min="7262" max="7262" width="6.5703125" style="54" bestFit="1" customWidth="1"/>
    <col min="7263" max="7263" width="7" style="54" bestFit="1" customWidth="1"/>
    <col min="7264" max="7264" width="6.42578125" style="54" bestFit="1" customWidth="1"/>
    <col min="7265" max="7265" width="5.85546875" style="54" bestFit="1" customWidth="1"/>
    <col min="7266" max="7266" width="7" style="54" bestFit="1" customWidth="1"/>
    <col min="7267" max="7267" width="6.140625" style="54" bestFit="1" customWidth="1"/>
    <col min="7268" max="7268" width="6.42578125" style="54" bestFit="1" customWidth="1"/>
    <col min="7269" max="7270" width="6.85546875" style="54" bestFit="1" customWidth="1"/>
    <col min="7271" max="7271" width="6.42578125" style="54" bestFit="1" customWidth="1"/>
    <col min="7272" max="7272" width="6.28515625" style="54" bestFit="1" customWidth="1"/>
    <col min="7273" max="7273" width="7.140625" style="54" bestFit="1" customWidth="1"/>
    <col min="7274" max="7274" width="6.5703125" style="54" bestFit="1" customWidth="1"/>
    <col min="7275" max="7275" width="7" style="54" bestFit="1" customWidth="1"/>
    <col min="7276" max="7276" width="6.42578125" style="54" bestFit="1" customWidth="1"/>
    <col min="7277" max="7277" width="5.85546875" style="54" bestFit="1" customWidth="1"/>
    <col min="7278" max="7278" width="7" style="54" bestFit="1" customWidth="1"/>
    <col min="7279" max="7279" width="6.140625" style="54" bestFit="1" customWidth="1"/>
    <col min="7280" max="7280" width="6.42578125" style="54" bestFit="1" customWidth="1"/>
    <col min="7281" max="7282" width="6.85546875" style="54" bestFit="1" customWidth="1"/>
    <col min="7283" max="7283" width="6.42578125" style="54" bestFit="1" customWidth="1"/>
    <col min="7284" max="7284" width="6.28515625" style="54" bestFit="1" customWidth="1"/>
    <col min="7285" max="7285" width="7.140625" style="54" bestFit="1" customWidth="1"/>
    <col min="7286" max="7286" width="6.5703125" style="54" bestFit="1" customWidth="1"/>
    <col min="7287" max="7287" width="7" style="54" bestFit="1" customWidth="1"/>
    <col min="7288" max="7288" width="6.42578125" style="54" bestFit="1" customWidth="1"/>
    <col min="7289" max="7289" width="5.85546875" style="54" bestFit="1" customWidth="1"/>
    <col min="7290" max="7290" width="7" style="54" bestFit="1" customWidth="1"/>
    <col min="7291" max="7291" width="6.140625" style="54" bestFit="1" customWidth="1"/>
    <col min="7292" max="7292" width="6.42578125" style="54" bestFit="1" customWidth="1"/>
    <col min="7293" max="7294" width="6.85546875" style="54" bestFit="1" customWidth="1"/>
    <col min="7295" max="7295" width="6.42578125" style="54" bestFit="1" customWidth="1"/>
    <col min="7296" max="7296" width="6.28515625" style="54" bestFit="1" customWidth="1"/>
    <col min="7297" max="7297" width="7.140625" style="54" bestFit="1" customWidth="1"/>
    <col min="7298" max="7298" width="6.5703125" style="54" bestFit="1" customWidth="1"/>
    <col min="7299" max="7299" width="7" style="54" bestFit="1" customWidth="1"/>
    <col min="7300" max="7300" width="6.42578125" style="54" bestFit="1" customWidth="1"/>
    <col min="7301" max="7301" width="5.85546875" style="54" bestFit="1" customWidth="1"/>
    <col min="7302" max="7302" width="7" style="54" bestFit="1" customWidth="1"/>
    <col min="7303" max="7303" width="6.140625" style="54" bestFit="1" customWidth="1"/>
    <col min="7304" max="7304" width="6.42578125" style="54" bestFit="1" customWidth="1"/>
    <col min="7305" max="7306" width="6.85546875" style="54" bestFit="1" customWidth="1"/>
    <col min="7307" max="7307" width="6.42578125" style="54" bestFit="1" customWidth="1"/>
    <col min="7308" max="7308" width="6.28515625" style="54" bestFit="1" customWidth="1"/>
    <col min="7309" max="7309" width="7.140625" style="54" bestFit="1" customWidth="1"/>
    <col min="7310" max="7310" width="6.5703125" style="54" bestFit="1" customWidth="1"/>
    <col min="7311" max="7311" width="7" style="54" bestFit="1" customWidth="1"/>
    <col min="7312" max="7312" width="6.42578125" style="54" bestFit="1" customWidth="1"/>
    <col min="7313" max="7313" width="5.85546875" style="54" bestFit="1" customWidth="1"/>
    <col min="7314" max="7314" width="7" style="54" bestFit="1" customWidth="1"/>
    <col min="7315" max="7315" width="6.140625" style="54" bestFit="1" customWidth="1"/>
    <col min="7316" max="7316" width="6.42578125" style="54" bestFit="1" customWidth="1"/>
    <col min="7317" max="7344" width="6.85546875" style="54" bestFit="1" customWidth="1"/>
    <col min="7345" max="7419" width="9.140625" style="54"/>
    <col min="7420" max="7420" width="3" style="54" bestFit="1" customWidth="1"/>
    <col min="7421" max="7421" width="3.28515625" style="54" bestFit="1" customWidth="1"/>
    <col min="7422" max="7423" width="0" style="54" hidden="1" customWidth="1"/>
    <col min="7424" max="7424" width="9.140625" style="54"/>
    <col min="7425" max="7425" width="29.5703125" style="54" customWidth="1"/>
    <col min="7426" max="7426" width="7" style="54" bestFit="1" customWidth="1"/>
    <col min="7427" max="7427" width="6.140625" style="54" bestFit="1" customWidth="1"/>
    <col min="7428" max="7428" width="6.42578125" style="54" bestFit="1" customWidth="1"/>
    <col min="7429" max="7430" width="6.85546875" style="54" bestFit="1" customWidth="1"/>
    <col min="7431" max="7431" width="6.42578125" style="54" bestFit="1" customWidth="1"/>
    <col min="7432" max="7432" width="6.28515625" style="54" bestFit="1" customWidth="1"/>
    <col min="7433" max="7433" width="7.140625" style="54" bestFit="1" customWidth="1"/>
    <col min="7434" max="7434" width="6.5703125" style="54" bestFit="1" customWidth="1"/>
    <col min="7435" max="7435" width="7" style="54" bestFit="1" customWidth="1"/>
    <col min="7436" max="7436" width="6.42578125" style="54" bestFit="1" customWidth="1"/>
    <col min="7437" max="7437" width="5.85546875" style="54" bestFit="1" customWidth="1"/>
    <col min="7438" max="7438" width="7" style="54" bestFit="1" customWidth="1"/>
    <col min="7439" max="7439" width="6.140625" style="54" bestFit="1" customWidth="1"/>
    <col min="7440" max="7440" width="6.42578125" style="54" bestFit="1" customWidth="1"/>
    <col min="7441" max="7442" width="6.85546875" style="54" bestFit="1" customWidth="1"/>
    <col min="7443" max="7443" width="6.42578125" style="54" bestFit="1" customWidth="1"/>
    <col min="7444" max="7444" width="6.28515625" style="54" bestFit="1" customWidth="1"/>
    <col min="7445" max="7445" width="7.140625" style="54" bestFit="1" customWidth="1"/>
    <col min="7446" max="7446" width="6.5703125" style="54" bestFit="1" customWidth="1"/>
    <col min="7447" max="7447" width="7" style="54" bestFit="1" customWidth="1"/>
    <col min="7448" max="7448" width="6.42578125" style="54" bestFit="1" customWidth="1"/>
    <col min="7449" max="7449" width="5.85546875" style="54" bestFit="1" customWidth="1"/>
    <col min="7450" max="7450" width="7" style="54" bestFit="1" customWidth="1"/>
    <col min="7451" max="7451" width="6.140625" style="54" bestFit="1" customWidth="1"/>
    <col min="7452" max="7452" width="6.42578125" style="54" bestFit="1" customWidth="1"/>
    <col min="7453" max="7454" width="6.85546875" style="54" bestFit="1" customWidth="1"/>
    <col min="7455" max="7455" width="6.42578125" style="54" bestFit="1" customWidth="1"/>
    <col min="7456" max="7456" width="6.28515625" style="54" bestFit="1" customWidth="1"/>
    <col min="7457" max="7457" width="7.140625" style="54" bestFit="1" customWidth="1"/>
    <col min="7458" max="7458" width="6.5703125" style="54" bestFit="1" customWidth="1"/>
    <col min="7459" max="7459" width="7" style="54" bestFit="1" customWidth="1"/>
    <col min="7460" max="7460" width="6.42578125" style="54" bestFit="1" customWidth="1"/>
    <col min="7461" max="7461" width="5.85546875" style="54" bestFit="1" customWidth="1"/>
    <col min="7462" max="7462" width="7" style="54" bestFit="1" customWidth="1"/>
    <col min="7463" max="7463" width="6.140625" style="54" bestFit="1" customWidth="1"/>
    <col min="7464" max="7464" width="6.42578125" style="54" bestFit="1" customWidth="1"/>
    <col min="7465" max="7466" width="6.85546875" style="54" bestFit="1" customWidth="1"/>
    <col min="7467" max="7467" width="6.42578125" style="54" bestFit="1" customWidth="1"/>
    <col min="7468" max="7468" width="6.28515625" style="54" bestFit="1" customWidth="1"/>
    <col min="7469" max="7469" width="7.140625" style="54" bestFit="1" customWidth="1"/>
    <col min="7470" max="7470" width="6.5703125" style="54" bestFit="1" customWidth="1"/>
    <col min="7471" max="7471" width="7" style="54" bestFit="1" customWidth="1"/>
    <col min="7472" max="7472" width="6.42578125" style="54" bestFit="1" customWidth="1"/>
    <col min="7473" max="7473" width="5.85546875" style="54" bestFit="1" customWidth="1"/>
    <col min="7474" max="7474" width="7" style="54" bestFit="1" customWidth="1"/>
    <col min="7475" max="7475" width="6.140625" style="54" bestFit="1" customWidth="1"/>
    <col min="7476" max="7476" width="6.42578125" style="54" bestFit="1" customWidth="1"/>
    <col min="7477" max="7478" width="6.85546875" style="54" bestFit="1" customWidth="1"/>
    <col min="7479" max="7479" width="6.42578125" style="54" bestFit="1" customWidth="1"/>
    <col min="7480" max="7480" width="6.28515625" style="54" bestFit="1" customWidth="1"/>
    <col min="7481" max="7481" width="7.140625" style="54" bestFit="1" customWidth="1"/>
    <col min="7482" max="7482" width="6.5703125" style="54" bestFit="1" customWidth="1"/>
    <col min="7483" max="7483" width="7" style="54" bestFit="1" customWidth="1"/>
    <col min="7484" max="7484" width="6.42578125" style="54" bestFit="1" customWidth="1"/>
    <col min="7485" max="7485" width="5.85546875" style="54" bestFit="1" customWidth="1"/>
    <col min="7486" max="7486" width="7" style="54" bestFit="1" customWidth="1"/>
    <col min="7487" max="7487" width="6.140625" style="54" bestFit="1" customWidth="1"/>
    <col min="7488" max="7488" width="6.42578125" style="54" bestFit="1" customWidth="1"/>
    <col min="7489" max="7490" width="6.85546875" style="54" bestFit="1" customWidth="1"/>
    <col min="7491" max="7491" width="6.42578125" style="54" bestFit="1" customWidth="1"/>
    <col min="7492" max="7492" width="6.28515625" style="54" bestFit="1" customWidth="1"/>
    <col min="7493" max="7493" width="7.140625" style="54" bestFit="1" customWidth="1"/>
    <col min="7494" max="7494" width="6.5703125" style="54" bestFit="1" customWidth="1"/>
    <col min="7495" max="7495" width="7" style="54" bestFit="1" customWidth="1"/>
    <col min="7496" max="7496" width="6.42578125" style="54" bestFit="1" customWidth="1"/>
    <col min="7497" max="7497" width="5.85546875" style="54" bestFit="1" customWidth="1"/>
    <col min="7498" max="7498" width="7" style="54" bestFit="1" customWidth="1"/>
    <col min="7499" max="7499" width="6.140625" style="54" bestFit="1" customWidth="1"/>
    <col min="7500" max="7500" width="6.42578125" style="54" bestFit="1" customWidth="1"/>
    <col min="7501" max="7502" width="6.85546875" style="54" bestFit="1" customWidth="1"/>
    <col min="7503" max="7503" width="6.42578125" style="54" bestFit="1" customWidth="1"/>
    <col min="7504" max="7504" width="6.28515625" style="54" bestFit="1" customWidth="1"/>
    <col min="7505" max="7505" width="7.140625" style="54" bestFit="1" customWidth="1"/>
    <col min="7506" max="7506" width="6.5703125" style="54" bestFit="1" customWidth="1"/>
    <col min="7507" max="7507" width="7" style="54" bestFit="1" customWidth="1"/>
    <col min="7508" max="7508" width="6.42578125" style="54" bestFit="1" customWidth="1"/>
    <col min="7509" max="7509" width="5.85546875" style="54" bestFit="1" customWidth="1"/>
    <col min="7510" max="7510" width="7" style="54" bestFit="1" customWidth="1"/>
    <col min="7511" max="7511" width="6.140625" style="54" bestFit="1" customWidth="1"/>
    <col min="7512" max="7512" width="6.42578125" style="54" bestFit="1" customWidth="1"/>
    <col min="7513" max="7514" width="6.85546875" style="54" bestFit="1" customWidth="1"/>
    <col min="7515" max="7515" width="6.42578125" style="54" bestFit="1" customWidth="1"/>
    <col min="7516" max="7516" width="6.28515625" style="54" bestFit="1" customWidth="1"/>
    <col min="7517" max="7517" width="7.140625" style="54" bestFit="1" customWidth="1"/>
    <col min="7518" max="7518" width="6.5703125" style="54" bestFit="1" customWidth="1"/>
    <col min="7519" max="7519" width="7" style="54" bestFit="1" customWidth="1"/>
    <col min="7520" max="7520" width="6.42578125" style="54" bestFit="1" customWidth="1"/>
    <col min="7521" max="7521" width="5.85546875" style="54" bestFit="1" customWidth="1"/>
    <col min="7522" max="7522" width="7" style="54" bestFit="1" customWidth="1"/>
    <col min="7523" max="7523" width="6.140625" style="54" bestFit="1" customWidth="1"/>
    <col min="7524" max="7524" width="6.42578125" style="54" bestFit="1" customWidth="1"/>
    <col min="7525" max="7526" width="6.85546875" style="54" bestFit="1" customWidth="1"/>
    <col min="7527" max="7527" width="6.42578125" style="54" bestFit="1" customWidth="1"/>
    <col min="7528" max="7528" width="6.28515625" style="54" bestFit="1" customWidth="1"/>
    <col min="7529" max="7529" width="7.140625" style="54" bestFit="1" customWidth="1"/>
    <col min="7530" max="7530" width="6.5703125" style="54" bestFit="1" customWidth="1"/>
    <col min="7531" max="7531" width="7" style="54" bestFit="1" customWidth="1"/>
    <col min="7532" max="7532" width="6.42578125" style="54" bestFit="1" customWidth="1"/>
    <col min="7533" max="7533" width="5.85546875" style="54" bestFit="1" customWidth="1"/>
    <col min="7534" max="7534" width="7" style="54" bestFit="1" customWidth="1"/>
    <col min="7535" max="7535" width="6.140625" style="54" bestFit="1" customWidth="1"/>
    <col min="7536" max="7536" width="6.42578125" style="54" bestFit="1" customWidth="1"/>
    <col min="7537" max="7538" width="6.85546875" style="54" bestFit="1" customWidth="1"/>
    <col min="7539" max="7539" width="6.42578125" style="54" bestFit="1" customWidth="1"/>
    <col min="7540" max="7540" width="6.28515625" style="54" bestFit="1" customWidth="1"/>
    <col min="7541" max="7541" width="7.140625" style="54" bestFit="1" customWidth="1"/>
    <col min="7542" max="7542" width="6.5703125" style="54" bestFit="1" customWidth="1"/>
    <col min="7543" max="7543" width="7" style="54" bestFit="1" customWidth="1"/>
    <col min="7544" max="7544" width="6.42578125" style="54" bestFit="1" customWidth="1"/>
    <col min="7545" max="7545" width="5.85546875" style="54" bestFit="1" customWidth="1"/>
    <col min="7546" max="7546" width="7" style="54" bestFit="1" customWidth="1"/>
    <col min="7547" max="7547" width="6.140625" style="54" bestFit="1" customWidth="1"/>
    <col min="7548" max="7548" width="6.42578125" style="54" bestFit="1" customWidth="1"/>
    <col min="7549" max="7550" width="6.85546875" style="54" bestFit="1" customWidth="1"/>
    <col min="7551" max="7551" width="6.42578125" style="54" bestFit="1" customWidth="1"/>
    <col min="7552" max="7552" width="6.28515625" style="54" bestFit="1" customWidth="1"/>
    <col min="7553" max="7553" width="7.140625" style="54" bestFit="1" customWidth="1"/>
    <col min="7554" max="7554" width="6.5703125" style="54" bestFit="1" customWidth="1"/>
    <col min="7555" max="7555" width="7" style="54" bestFit="1" customWidth="1"/>
    <col min="7556" max="7556" width="6.42578125" style="54" bestFit="1" customWidth="1"/>
    <col min="7557" max="7557" width="5.85546875" style="54" bestFit="1" customWidth="1"/>
    <col min="7558" max="7558" width="7" style="54" bestFit="1" customWidth="1"/>
    <col min="7559" max="7559" width="6.140625" style="54" bestFit="1" customWidth="1"/>
    <col min="7560" max="7560" width="6.42578125" style="54" bestFit="1" customWidth="1"/>
    <col min="7561" max="7562" width="6.85546875" style="54" bestFit="1" customWidth="1"/>
    <col min="7563" max="7563" width="6.42578125" style="54" bestFit="1" customWidth="1"/>
    <col min="7564" max="7564" width="6.28515625" style="54" bestFit="1" customWidth="1"/>
    <col min="7565" max="7565" width="7.140625" style="54" bestFit="1" customWidth="1"/>
    <col min="7566" max="7566" width="6.5703125" style="54" bestFit="1" customWidth="1"/>
    <col min="7567" max="7567" width="7" style="54" bestFit="1" customWidth="1"/>
    <col min="7568" max="7568" width="6.42578125" style="54" bestFit="1" customWidth="1"/>
    <col min="7569" max="7569" width="5.85546875" style="54" bestFit="1" customWidth="1"/>
    <col min="7570" max="7570" width="7" style="54" bestFit="1" customWidth="1"/>
    <col min="7571" max="7571" width="6.140625" style="54" bestFit="1" customWidth="1"/>
    <col min="7572" max="7572" width="6.42578125" style="54" bestFit="1" customWidth="1"/>
    <col min="7573" max="7600" width="6.85546875" style="54" bestFit="1" customWidth="1"/>
    <col min="7601" max="7675" width="9.140625" style="54"/>
    <col min="7676" max="7676" width="3" style="54" bestFit="1" customWidth="1"/>
    <col min="7677" max="7677" width="3.28515625" style="54" bestFit="1" customWidth="1"/>
    <col min="7678" max="7679" width="0" style="54" hidden="1" customWidth="1"/>
    <col min="7680" max="7680" width="9.140625" style="54"/>
    <col min="7681" max="7681" width="29.5703125" style="54" customWidth="1"/>
    <col min="7682" max="7682" width="7" style="54" bestFit="1" customWidth="1"/>
    <col min="7683" max="7683" width="6.140625" style="54" bestFit="1" customWidth="1"/>
    <col min="7684" max="7684" width="6.42578125" style="54" bestFit="1" customWidth="1"/>
    <col min="7685" max="7686" width="6.85546875" style="54" bestFit="1" customWidth="1"/>
    <col min="7687" max="7687" width="6.42578125" style="54" bestFit="1" customWidth="1"/>
    <col min="7688" max="7688" width="6.28515625" style="54" bestFit="1" customWidth="1"/>
    <col min="7689" max="7689" width="7.140625" style="54" bestFit="1" customWidth="1"/>
    <col min="7690" max="7690" width="6.5703125" style="54" bestFit="1" customWidth="1"/>
    <col min="7691" max="7691" width="7" style="54" bestFit="1" customWidth="1"/>
    <col min="7692" max="7692" width="6.42578125" style="54" bestFit="1" customWidth="1"/>
    <col min="7693" max="7693" width="5.85546875" style="54" bestFit="1" customWidth="1"/>
    <col min="7694" max="7694" width="7" style="54" bestFit="1" customWidth="1"/>
    <col min="7695" max="7695" width="6.140625" style="54" bestFit="1" customWidth="1"/>
    <col min="7696" max="7696" width="6.42578125" style="54" bestFit="1" customWidth="1"/>
    <col min="7697" max="7698" width="6.85546875" style="54" bestFit="1" customWidth="1"/>
    <col min="7699" max="7699" width="6.42578125" style="54" bestFit="1" customWidth="1"/>
    <col min="7700" max="7700" width="6.28515625" style="54" bestFit="1" customWidth="1"/>
    <col min="7701" max="7701" width="7.140625" style="54" bestFit="1" customWidth="1"/>
    <col min="7702" max="7702" width="6.5703125" style="54" bestFit="1" customWidth="1"/>
    <col min="7703" max="7703" width="7" style="54" bestFit="1" customWidth="1"/>
    <col min="7704" max="7704" width="6.42578125" style="54" bestFit="1" customWidth="1"/>
    <col min="7705" max="7705" width="5.85546875" style="54" bestFit="1" customWidth="1"/>
    <col min="7706" max="7706" width="7" style="54" bestFit="1" customWidth="1"/>
    <col min="7707" max="7707" width="6.140625" style="54" bestFit="1" customWidth="1"/>
    <col min="7708" max="7708" width="6.42578125" style="54" bestFit="1" customWidth="1"/>
    <col min="7709" max="7710" width="6.85546875" style="54" bestFit="1" customWidth="1"/>
    <col min="7711" max="7711" width="6.42578125" style="54" bestFit="1" customWidth="1"/>
    <col min="7712" max="7712" width="6.28515625" style="54" bestFit="1" customWidth="1"/>
    <col min="7713" max="7713" width="7.140625" style="54" bestFit="1" customWidth="1"/>
    <col min="7714" max="7714" width="6.5703125" style="54" bestFit="1" customWidth="1"/>
    <col min="7715" max="7715" width="7" style="54" bestFit="1" customWidth="1"/>
    <col min="7716" max="7716" width="6.42578125" style="54" bestFit="1" customWidth="1"/>
    <col min="7717" max="7717" width="5.85546875" style="54" bestFit="1" customWidth="1"/>
    <col min="7718" max="7718" width="7" style="54" bestFit="1" customWidth="1"/>
    <col min="7719" max="7719" width="6.140625" style="54" bestFit="1" customWidth="1"/>
    <col min="7720" max="7720" width="6.42578125" style="54" bestFit="1" customWidth="1"/>
    <col min="7721" max="7722" width="6.85546875" style="54" bestFit="1" customWidth="1"/>
    <col min="7723" max="7723" width="6.42578125" style="54" bestFit="1" customWidth="1"/>
    <col min="7724" max="7724" width="6.28515625" style="54" bestFit="1" customWidth="1"/>
    <col min="7725" max="7725" width="7.140625" style="54" bestFit="1" customWidth="1"/>
    <col min="7726" max="7726" width="6.5703125" style="54" bestFit="1" customWidth="1"/>
    <col min="7727" max="7727" width="7" style="54" bestFit="1" customWidth="1"/>
    <col min="7728" max="7728" width="6.42578125" style="54" bestFit="1" customWidth="1"/>
    <col min="7729" max="7729" width="5.85546875" style="54" bestFit="1" customWidth="1"/>
    <col min="7730" max="7730" width="7" style="54" bestFit="1" customWidth="1"/>
    <col min="7731" max="7731" width="6.140625" style="54" bestFit="1" customWidth="1"/>
    <col min="7732" max="7732" width="6.42578125" style="54" bestFit="1" customWidth="1"/>
    <col min="7733" max="7734" width="6.85546875" style="54" bestFit="1" customWidth="1"/>
    <col min="7735" max="7735" width="6.42578125" style="54" bestFit="1" customWidth="1"/>
    <col min="7736" max="7736" width="6.28515625" style="54" bestFit="1" customWidth="1"/>
    <col min="7737" max="7737" width="7.140625" style="54" bestFit="1" customWidth="1"/>
    <col min="7738" max="7738" width="6.5703125" style="54" bestFit="1" customWidth="1"/>
    <col min="7739" max="7739" width="7" style="54" bestFit="1" customWidth="1"/>
    <col min="7740" max="7740" width="6.42578125" style="54" bestFit="1" customWidth="1"/>
    <col min="7741" max="7741" width="5.85546875" style="54" bestFit="1" customWidth="1"/>
    <col min="7742" max="7742" width="7" style="54" bestFit="1" customWidth="1"/>
    <col min="7743" max="7743" width="6.140625" style="54" bestFit="1" customWidth="1"/>
    <col min="7744" max="7744" width="6.42578125" style="54" bestFit="1" customWidth="1"/>
    <col min="7745" max="7746" width="6.85546875" style="54" bestFit="1" customWidth="1"/>
    <col min="7747" max="7747" width="6.42578125" style="54" bestFit="1" customWidth="1"/>
    <col min="7748" max="7748" width="6.28515625" style="54" bestFit="1" customWidth="1"/>
    <col min="7749" max="7749" width="7.140625" style="54" bestFit="1" customWidth="1"/>
    <col min="7750" max="7750" width="6.5703125" style="54" bestFit="1" customWidth="1"/>
    <col min="7751" max="7751" width="7" style="54" bestFit="1" customWidth="1"/>
    <col min="7752" max="7752" width="6.42578125" style="54" bestFit="1" customWidth="1"/>
    <col min="7753" max="7753" width="5.85546875" style="54" bestFit="1" customWidth="1"/>
    <col min="7754" max="7754" width="7" style="54" bestFit="1" customWidth="1"/>
    <col min="7755" max="7755" width="6.140625" style="54" bestFit="1" customWidth="1"/>
    <col min="7756" max="7756" width="6.42578125" style="54" bestFit="1" customWidth="1"/>
    <col min="7757" max="7758" width="6.85546875" style="54" bestFit="1" customWidth="1"/>
    <col min="7759" max="7759" width="6.42578125" style="54" bestFit="1" customWidth="1"/>
    <col min="7760" max="7760" width="6.28515625" style="54" bestFit="1" customWidth="1"/>
    <col min="7761" max="7761" width="7.140625" style="54" bestFit="1" customWidth="1"/>
    <col min="7762" max="7762" width="6.5703125" style="54" bestFit="1" customWidth="1"/>
    <col min="7763" max="7763" width="7" style="54" bestFit="1" customWidth="1"/>
    <col min="7764" max="7764" width="6.42578125" style="54" bestFit="1" customWidth="1"/>
    <col min="7765" max="7765" width="5.85546875" style="54" bestFit="1" customWidth="1"/>
    <col min="7766" max="7766" width="7" style="54" bestFit="1" customWidth="1"/>
    <col min="7767" max="7767" width="6.140625" style="54" bestFit="1" customWidth="1"/>
    <col min="7768" max="7768" width="6.42578125" style="54" bestFit="1" customWidth="1"/>
    <col min="7769" max="7770" width="6.85546875" style="54" bestFit="1" customWidth="1"/>
    <col min="7771" max="7771" width="6.42578125" style="54" bestFit="1" customWidth="1"/>
    <col min="7772" max="7772" width="6.28515625" style="54" bestFit="1" customWidth="1"/>
    <col min="7773" max="7773" width="7.140625" style="54" bestFit="1" customWidth="1"/>
    <col min="7774" max="7774" width="6.5703125" style="54" bestFit="1" customWidth="1"/>
    <col min="7775" max="7775" width="7" style="54" bestFit="1" customWidth="1"/>
    <col min="7776" max="7776" width="6.42578125" style="54" bestFit="1" customWidth="1"/>
    <col min="7777" max="7777" width="5.85546875" style="54" bestFit="1" customWidth="1"/>
    <col min="7778" max="7778" width="7" style="54" bestFit="1" customWidth="1"/>
    <col min="7779" max="7779" width="6.140625" style="54" bestFit="1" customWidth="1"/>
    <col min="7780" max="7780" width="6.42578125" style="54" bestFit="1" customWidth="1"/>
    <col min="7781" max="7782" width="6.85546875" style="54" bestFit="1" customWidth="1"/>
    <col min="7783" max="7783" width="6.42578125" style="54" bestFit="1" customWidth="1"/>
    <col min="7784" max="7784" width="6.28515625" style="54" bestFit="1" customWidth="1"/>
    <col min="7785" max="7785" width="7.140625" style="54" bestFit="1" customWidth="1"/>
    <col min="7786" max="7786" width="6.5703125" style="54" bestFit="1" customWidth="1"/>
    <col min="7787" max="7787" width="7" style="54" bestFit="1" customWidth="1"/>
    <col min="7788" max="7788" width="6.42578125" style="54" bestFit="1" customWidth="1"/>
    <col min="7789" max="7789" width="5.85546875" style="54" bestFit="1" customWidth="1"/>
    <col min="7790" max="7790" width="7" style="54" bestFit="1" customWidth="1"/>
    <col min="7791" max="7791" width="6.140625" style="54" bestFit="1" customWidth="1"/>
    <col min="7792" max="7792" width="6.42578125" style="54" bestFit="1" customWidth="1"/>
    <col min="7793" max="7794" width="6.85546875" style="54" bestFit="1" customWidth="1"/>
    <col min="7795" max="7795" width="6.42578125" style="54" bestFit="1" customWidth="1"/>
    <col min="7796" max="7796" width="6.28515625" style="54" bestFit="1" customWidth="1"/>
    <col min="7797" max="7797" width="7.140625" style="54" bestFit="1" customWidth="1"/>
    <col min="7798" max="7798" width="6.5703125" style="54" bestFit="1" customWidth="1"/>
    <col min="7799" max="7799" width="7" style="54" bestFit="1" customWidth="1"/>
    <col min="7800" max="7800" width="6.42578125" style="54" bestFit="1" customWidth="1"/>
    <col min="7801" max="7801" width="5.85546875" style="54" bestFit="1" customWidth="1"/>
    <col min="7802" max="7802" width="7" style="54" bestFit="1" customWidth="1"/>
    <col min="7803" max="7803" width="6.140625" style="54" bestFit="1" customWidth="1"/>
    <col min="7804" max="7804" width="6.42578125" style="54" bestFit="1" customWidth="1"/>
    <col min="7805" max="7806" width="6.85546875" style="54" bestFit="1" customWidth="1"/>
    <col min="7807" max="7807" width="6.42578125" style="54" bestFit="1" customWidth="1"/>
    <col min="7808" max="7808" width="6.28515625" style="54" bestFit="1" customWidth="1"/>
    <col min="7809" max="7809" width="7.140625" style="54" bestFit="1" customWidth="1"/>
    <col min="7810" max="7810" width="6.5703125" style="54" bestFit="1" customWidth="1"/>
    <col min="7811" max="7811" width="7" style="54" bestFit="1" customWidth="1"/>
    <col min="7812" max="7812" width="6.42578125" style="54" bestFit="1" customWidth="1"/>
    <col min="7813" max="7813" width="5.85546875" style="54" bestFit="1" customWidth="1"/>
    <col min="7814" max="7814" width="7" style="54" bestFit="1" customWidth="1"/>
    <col min="7815" max="7815" width="6.140625" style="54" bestFit="1" customWidth="1"/>
    <col min="7816" max="7816" width="6.42578125" style="54" bestFit="1" customWidth="1"/>
    <col min="7817" max="7818" width="6.85546875" style="54" bestFit="1" customWidth="1"/>
    <col min="7819" max="7819" width="6.42578125" style="54" bestFit="1" customWidth="1"/>
    <col min="7820" max="7820" width="6.28515625" style="54" bestFit="1" customWidth="1"/>
    <col min="7821" max="7821" width="7.140625" style="54" bestFit="1" customWidth="1"/>
    <col min="7822" max="7822" width="6.5703125" style="54" bestFit="1" customWidth="1"/>
    <col min="7823" max="7823" width="7" style="54" bestFit="1" customWidth="1"/>
    <col min="7824" max="7824" width="6.42578125" style="54" bestFit="1" customWidth="1"/>
    <col min="7825" max="7825" width="5.85546875" style="54" bestFit="1" customWidth="1"/>
    <col min="7826" max="7826" width="7" style="54" bestFit="1" customWidth="1"/>
    <col min="7827" max="7827" width="6.140625" style="54" bestFit="1" customWidth="1"/>
    <col min="7828" max="7828" width="6.42578125" style="54" bestFit="1" customWidth="1"/>
    <col min="7829" max="7856" width="6.85546875" style="54" bestFit="1" customWidth="1"/>
    <col min="7857" max="7931" width="9.140625" style="54"/>
    <col min="7932" max="7932" width="3" style="54" bestFit="1" customWidth="1"/>
    <col min="7933" max="7933" width="3.28515625" style="54" bestFit="1" customWidth="1"/>
    <col min="7934" max="7935" width="0" style="54" hidden="1" customWidth="1"/>
    <col min="7936" max="7936" width="9.140625" style="54"/>
    <col min="7937" max="7937" width="29.5703125" style="54" customWidth="1"/>
    <col min="7938" max="7938" width="7" style="54" bestFit="1" customWidth="1"/>
    <col min="7939" max="7939" width="6.140625" style="54" bestFit="1" customWidth="1"/>
    <col min="7940" max="7940" width="6.42578125" style="54" bestFit="1" customWidth="1"/>
    <col min="7941" max="7942" width="6.85546875" style="54" bestFit="1" customWidth="1"/>
    <col min="7943" max="7943" width="6.42578125" style="54" bestFit="1" customWidth="1"/>
    <col min="7944" max="7944" width="6.28515625" style="54" bestFit="1" customWidth="1"/>
    <col min="7945" max="7945" width="7.140625" style="54" bestFit="1" customWidth="1"/>
    <col min="7946" max="7946" width="6.5703125" style="54" bestFit="1" customWidth="1"/>
    <col min="7947" max="7947" width="7" style="54" bestFit="1" customWidth="1"/>
    <col min="7948" max="7948" width="6.42578125" style="54" bestFit="1" customWidth="1"/>
    <col min="7949" max="7949" width="5.85546875" style="54" bestFit="1" customWidth="1"/>
    <col min="7950" max="7950" width="7" style="54" bestFit="1" customWidth="1"/>
    <col min="7951" max="7951" width="6.140625" style="54" bestFit="1" customWidth="1"/>
    <col min="7952" max="7952" width="6.42578125" style="54" bestFit="1" customWidth="1"/>
    <col min="7953" max="7954" width="6.85546875" style="54" bestFit="1" customWidth="1"/>
    <col min="7955" max="7955" width="6.42578125" style="54" bestFit="1" customWidth="1"/>
    <col min="7956" max="7956" width="6.28515625" style="54" bestFit="1" customWidth="1"/>
    <col min="7957" max="7957" width="7.140625" style="54" bestFit="1" customWidth="1"/>
    <col min="7958" max="7958" width="6.5703125" style="54" bestFit="1" customWidth="1"/>
    <col min="7959" max="7959" width="7" style="54" bestFit="1" customWidth="1"/>
    <col min="7960" max="7960" width="6.42578125" style="54" bestFit="1" customWidth="1"/>
    <col min="7961" max="7961" width="5.85546875" style="54" bestFit="1" customWidth="1"/>
    <col min="7962" max="7962" width="7" style="54" bestFit="1" customWidth="1"/>
    <col min="7963" max="7963" width="6.140625" style="54" bestFit="1" customWidth="1"/>
    <col min="7964" max="7964" width="6.42578125" style="54" bestFit="1" customWidth="1"/>
    <col min="7965" max="7966" width="6.85546875" style="54" bestFit="1" customWidth="1"/>
    <col min="7967" max="7967" width="6.42578125" style="54" bestFit="1" customWidth="1"/>
    <col min="7968" max="7968" width="6.28515625" style="54" bestFit="1" customWidth="1"/>
    <col min="7969" max="7969" width="7.140625" style="54" bestFit="1" customWidth="1"/>
    <col min="7970" max="7970" width="6.5703125" style="54" bestFit="1" customWidth="1"/>
    <col min="7971" max="7971" width="7" style="54" bestFit="1" customWidth="1"/>
    <col min="7972" max="7972" width="6.42578125" style="54" bestFit="1" customWidth="1"/>
    <col min="7973" max="7973" width="5.85546875" style="54" bestFit="1" customWidth="1"/>
    <col min="7974" max="7974" width="7" style="54" bestFit="1" customWidth="1"/>
    <col min="7975" max="7975" width="6.140625" style="54" bestFit="1" customWidth="1"/>
    <col min="7976" max="7976" width="6.42578125" style="54" bestFit="1" customWidth="1"/>
    <col min="7977" max="7978" width="6.85546875" style="54" bestFit="1" customWidth="1"/>
    <col min="7979" max="7979" width="6.42578125" style="54" bestFit="1" customWidth="1"/>
    <col min="7980" max="7980" width="6.28515625" style="54" bestFit="1" customWidth="1"/>
    <col min="7981" max="7981" width="7.140625" style="54" bestFit="1" customWidth="1"/>
    <col min="7982" max="7982" width="6.5703125" style="54" bestFit="1" customWidth="1"/>
    <col min="7983" max="7983" width="7" style="54" bestFit="1" customWidth="1"/>
    <col min="7984" max="7984" width="6.42578125" style="54" bestFit="1" customWidth="1"/>
    <col min="7985" max="7985" width="5.85546875" style="54" bestFit="1" customWidth="1"/>
    <col min="7986" max="7986" width="7" style="54" bestFit="1" customWidth="1"/>
    <col min="7987" max="7987" width="6.140625" style="54" bestFit="1" customWidth="1"/>
    <col min="7988" max="7988" width="6.42578125" style="54" bestFit="1" customWidth="1"/>
    <col min="7989" max="7990" width="6.85546875" style="54" bestFit="1" customWidth="1"/>
    <col min="7991" max="7991" width="6.42578125" style="54" bestFit="1" customWidth="1"/>
    <col min="7992" max="7992" width="6.28515625" style="54" bestFit="1" customWidth="1"/>
    <col min="7993" max="7993" width="7.140625" style="54" bestFit="1" customWidth="1"/>
    <col min="7994" max="7994" width="6.5703125" style="54" bestFit="1" customWidth="1"/>
    <col min="7995" max="7995" width="7" style="54" bestFit="1" customWidth="1"/>
    <col min="7996" max="7996" width="6.42578125" style="54" bestFit="1" customWidth="1"/>
    <col min="7997" max="7997" width="5.85546875" style="54" bestFit="1" customWidth="1"/>
    <col min="7998" max="7998" width="7" style="54" bestFit="1" customWidth="1"/>
    <col min="7999" max="7999" width="6.140625" style="54" bestFit="1" customWidth="1"/>
    <col min="8000" max="8000" width="6.42578125" style="54" bestFit="1" customWidth="1"/>
    <col min="8001" max="8002" width="6.85546875" style="54" bestFit="1" customWidth="1"/>
    <col min="8003" max="8003" width="6.42578125" style="54" bestFit="1" customWidth="1"/>
    <col min="8004" max="8004" width="6.28515625" style="54" bestFit="1" customWidth="1"/>
    <col min="8005" max="8005" width="7.140625" style="54" bestFit="1" customWidth="1"/>
    <col min="8006" max="8006" width="6.5703125" style="54" bestFit="1" customWidth="1"/>
    <col min="8007" max="8007" width="7" style="54" bestFit="1" customWidth="1"/>
    <col min="8008" max="8008" width="6.42578125" style="54" bestFit="1" customWidth="1"/>
    <col min="8009" max="8009" width="5.85546875" style="54" bestFit="1" customWidth="1"/>
    <col min="8010" max="8010" width="7" style="54" bestFit="1" customWidth="1"/>
    <col min="8011" max="8011" width="6.140625" style="54" bestFit="1" customWidth="1"/>
    <col min="8012" max="8012" width="6.42578125" style="54" bestFit="1" customWidth="1"/>
    <col min="8013" max="8014" width="6.85546875" style="54" bestFit="1" customWidth="1"/>
    <col min="8015" max="8015" width="6.42578125" style="54" bestFit="1" customWidth="1"/>
    <col min="8016" max="8016" width="6.28515625" style="54" bestFit="1" customWidth="1"/>
    <col min="8017" max="8017" width="7.140625" style="54" bestFit="1" customWidth="1"/>
    <col min="8018" max="8018" width="6.5703125" style="54" bestFit="1" customWidth="1"/>
    <col min="8019" max="8019" width="7" style="54" bestFit="1" customWidth="1"/>
    <col min="8020" max="8020" width="6.42578125" style="54" bestFit="1" customWidth="1"/>
    <col min="8021" max="8021" width="5.85546875" style="54" bestFit="1" customWidth="1"/>
    <col min="8022" max="8022" width="7" style="54" bestFit="1" customWidth="1"/>
    <col min="8023" max="8023" width="6.140625" style="54" bestFit="1" customWidth="1"/>
    <col min="8024" max="8024" width="6.42578125" style="54" bestFit="1" customWidth="1"/>
    <col min="8025" max="8026" width="6.85546875" style="54" bestFit="1" customWidth="1"/>
    <col min="8027" max="8027" width="6.42578125" style="54" bestFit="1" customWidth="1"/>
    <col min="8028" max="8028" width="6.28515625" style="54" bestFit="1" customWidth="1"/>
    <col min="8029" max="8029" width="7.140625" style="54" bestFit="1" customWidth="1"/>
    <col min="8030" max="8030" width="6.5703125" style="54" bestFit="1" customWidth="1"/>
    <col min="8031" max="8031" width="7" style="54" bestFit="1" customWidth="1"/>
    <col min="8032" max="8032" width="6.42578125" style="54" bestFit="1" customWidth="1"/>
    <col min="8033" max="8033" width="5.85546875" style="54" bestFit="1" customWidth="1"/>
    <col min="8034" max="8034" width="7" style="54" bestFit="1" customWidth="1"/>
    <col min="8035" max="8035" width="6.140625" style="54" bestFit="1" customWidth="1"/>
    <col min="8036" max="8036" width="6.42578125" style="54" bestFit="1" customWidth="1"/>
    <col min="8037" max="8038" width="6.85546875" style="54" bestFit="1" customWidth="1"/>
    <col min="8039" max="8039" width="6.42578125" style="54" bestFit="1" customWidth="1"/>
    <col min="8040" max="8040" width="6.28515625" style="54" bestFit="1" customWidth="1"/>
    <col min="8041" max="8041" width="7.140625" style="54" bestFit="1" customWidth="1"/>
    <col min="8042" max="8042" width="6.5703125" style="54" bestFit="1" customWidth="1"/>
    <col min="8043" max="8043" width="7" style="54" bestFit="1" customWidth="1"/>
    <col min="8044" max="8044" width="6.42578125" style="54" bestFit="1" customWidth="1"/>
    <col min="8045" max="8045" width="5.85546875" style="54" bestFit="1" customWidth="1"/>
    <col min="8046" max="8046" width="7" style="54" bestFit="1" customWidth="1"/>
    <col min="8047" max="8047" width="6.140625" style="54" bestFit="1" customWidth="1"/>
    <col min="8048" max="8048" width="6.42578125" style="54" bestFit="1" customWidth="1"/>
    <col min="8049" max="8050" width="6.85546875" style="54" bestFit="1" customWidth="1"/>
    <col min="8051" max="8051" width="6.42578125" style="54" bestFit="1" customWidth="1"/>
    <col min="8052" max="8052" width="6.28515625" style="54" bestFit="1" customWidth="1"/>
    <col min="8053" max="8053" width="7.140625" style="54" bestFit="1" customWidth="1"/>
    <col min="8054" max="8054" width="6.5703125" style="54" bestFit="1" customWidth="1"/>
    <col min="8055" max="8055" width="7" style="54" bestFit="1" customWidth="1"/>
    <col min="8056" max="8056" width="6.42578125" style="54" bestFit="1" customWidth="1"/>
    <col min="8057" max="8057" width="5.85546875" style="54" bestFit="1" customWidth="1"/>
    <col min="8058" max="8058" width="7" style="54" bestFit="1" customWidth="1"/>
    <col min="8059" max="8059" width="6.140625" style="54" bestFit="1" customWidth="1"/>
    <col min="8060" max="8060" width="6.42578125" style="54" bestFit="1" customWidth="1"/>
    <col min="8061" max="8062" width="6.85546875" style="54" bestFit="1" customWidth="1"/>
    <col min="8063" max="8063" width="6.42578125" style="54" bestFit="1" customWidth="1"/>
    <col min="8064" max="8064" width="6.28515625" style="54" bestFit="1" customWidth="1"/>
    <col min="8065" max="8065" width="7.140625" style="54" bestFit="1" customWidth="1"/>
    <col min="8066" max="8066" width="6.5703125" style="54" bestFit="1" customWidth="1"/>
    <col min="8067" max="8067" width="7" style="54" bestFit="1" customWidth="1"/>
    <col min="8068" max="8068" width="6.42578125" style="54" bestFit="1" customWidth="1"/>
    <col min="8069" max="8069" width="5.85546875" style="54" bestFit="1" customWidth="1"/>
    <col min="8070" max="8070" width="7" style="54" bestFit="1" customWidth="1"/>
    <col min="8071" max="8071" width="6.140625" style="54" bestFit="1" customWidth="1"/>
    <col min="8072" max="8072" width="6.42578125" style="54" bestFit="1" customWidth="1"/>
    <col min="8073" max="8074" width="6.85546875" style="54" bestFit="1" customWidth="1"/>
    <col min="8075" max="8075" width="6.42578125" style="54" bestFit="1" customWidth="1"/>
    <col min="8076" max="8076" width="6.28515625" style="54" bestFit="1" customWidth="1"/>
    <col min="8077" max="8077" width="7.140625" style="54" bestFit="1" customWidth="1"/>
    <col min="8078" max="8078" width="6.5703125" style="54" bestFit="1" customWidth="1"/>
    <col min="8079" max="8079" width="7" style="54" bestFit="1" customWidth="1"/>
    <col min="8080" max="8080" width="6.42578125" style="54" bestFit="1" customWidth="1"/>
    <col min="8081" max="8081" width="5.85546875" style="54" bestFit="1" customWidth="1"/>
    <col min="8082" max="8082" width="7" style="54" bestFit="1" customWidth="1"/>
    <col min="8083" max="8083" width="6.140625" style="54" bestFit="1" customWidth="1"/>
    <col min="8084" max="8084" width="6.42578125" style="54" bestFit="1" customWidth="1"/>
    <col min="8085" max="8112" width="6.85546875" style="54" bestFit="1" customWidth="1"/>
    <col min="8113" max="8187" width="9.140625" style="54"/>
    <col min="8188" max="8188" width="3" style="54" bestFit="1" customWidth="1"/>
    <col min="8189" max="8189" width="3.28515625" style="54" bestFit="1" customWidth="1"/>
    <col min="8190" max="8191" width="0" style="54" hidden="1" customWidth="1"/>
    <col min="8192" max="8192" width="9.140625" style="54"/>
    <col min="8193" max="8193" width="29.5703125" style="54" customWidth="1"/>
    <col min="8194" max="8194" width="7" style="54" bestFit="1" customWidth="1"/>
    <col min="8195" max="8195" width="6.140625" style="54" bestFit="1" customWidth="1"/>
    <col min="8196" max="8196" width="6.42578125" style="54" bestFit="1" customWidth="1"/>
    <col min="8197" max="8198" width="6.85546875" style="54" bestFit="1" customWidth="1"/>
    <col min="8199" max="8199" width="6.42578125" style="54" bestFit="1" customWidth="1"/>
    <col min="8200" max="8200" width="6.28515625" style="54" bestFit="1" customWidth="1"/>
    <col min="8201" max="8201" width="7.140625" style="54" bestFit="1" customWidth="1"/>
    <col min="8202" max="8202" width="6.5703125" style="54" bestFit="1" customWidth="1"/>
    <col min="8203" max="8203" width="7" style="54" bestFit="1" customWidth="1"/>
    <col min="8204" max="8204" width="6.42578125" style="54" bestFit="1" customWidth="1"/>
    <col min="8205" max="8205" width="5.85546875" style="54" bestFit="1" customWidth="1"/>
    <col min="8206" max="8206" width="7" style="54" bestFit="1" customWidth="1"/>
    <col min="8207" max="8207" width="6.140625" style="54" bestFit="1" customWidth="1"/>
    <col min="8208" max="8208" width="6.42578125" style="54" bestFit="1" customWidth="1"/>
    <col min="8209" max="8210" width="6.85546875" style="54" bestFit="1" customWidth="1"/>
    <col min="8211" max="8211" width="6.42578125" style="54" bestFit="1" customWidth="1"/>
    <col min="8212" max="8212" width="6.28515625" style="54" bestFit="1" customWidth="1"/>
    <col min="8213" max="8213" width="7.140625" style="54" bestFit="1" customWidth="1"/>
    <col min="8214" max="8214" width="6.5703125" style="54" bestFit="1" customWidth="1"/>
    <col min="8215" max="8215" width="7" style="54" bestFit="1" customWidth="1"/>
    <col min="8216" max="8216" width="6.42578125" style="54" bestFit="1" customWidth="1"/>
    <col min="8217" max="8217" width="5.85546875" style="54" bestFit="1" customWidth="1"/>
    <col min="8218" max="8218" width="7" style="54" bestFit="1" customWidth="1"/>
    <col min="8219" max="8219" width="6.140625" style="54" bestFit="1" customWidth="1"/>
    <col min="8220" max="8220" width="6.42578125" style="54" bestFit="1" customWidth="1"/>
    <col min="8221" max="8222" width="6.85546875" style="54" bestFit="1" customWidth="1"/>
    <col min="8223" max="8223" width="6.42578125" style="54" bestFit="1" customWidth="1"/>
    <col min="8224" max="8224" width="6.28515625" style="54" bestFit="1" customWidth="1"/>
    <col min="8225" max="8225" width="7.140625" style="54" bestFit="1" customWidth="1"/>
    <col min="8226" max="8226" width="6.5703125" style="54" bestFit="1" customWidth="1"/>
    <col min="8227" max="8227" width="7" style="54" bestFit="1" customWidth="1"/>
    <col min="8228" max="8228" width="6.42578125" style="54" bestFit="1" customWidth="1"/>
    <col min="8229" max="8229" width="5.85546875" style="54" bestFit="1" customWidth="1"/>
    <col min="8230" max="8230" width="7" style="54" bestFit="1" customWidth="1"/>
    <col min="8231" max="8231" width="6.140625" style="54" bestFit="1" customWidth="1"/>
    <col min="8232" max="8232" width="6.42578125" style="54" bestFit="1" customWidth="1"/>
    <col min="8233" max="8234" width="6.85546875" style="54" bestFit="1" customWidth="1"/>
    <col min="8235" max="8235" width="6.42578125" style="54" bestFit="1" customWidth="1"/>
    <col min="8236" max="8236" width="6.28515625" style="54" bestFit="1" customWidth="1"/>
    <col min="8237" max="8237" width="7.140625" style="54" bestFit="1" customWidth="1"/>
    <col min="8238" max="8238" width="6.5703125" style="54" bestFit="1" customWidth="1"/>
    <col min="8239" max="8239" width="7" style="54" bestFit="1" customWidth="1"/>
    <col min="8240" max="8240" width="6.42578125" style="54" bestFit="1" customWidth="1"/>
    <col min="8241" max="8241" width="5.85546875" style="54" bestFit="1" customWidth="1"/>
    <col min="8242" max="8242" width="7" style="54" bestFit="1" customWidth="1"/>
    <col min="8243" max="8243" width="6.140625" style="54" bestFit="1" customWidth="1"/>
    <col min="8244" max="8244" width="6.42578125" style="54" bestFit="1" customWidth="1"/>
    <col min="8245" max="8246" width="6.85546875" style="54" bestFit="1" customWidth="1"/>
    <col min="8247" max="8247" width="6.42578125" style="54" bestFit="1" customWidth="1"/>
    <col min="8248" max="8248" width="6.28515625" style="54" bestFit="1" customWidth="1"/>
    <col min="8249" max="8249" width="7.140625" style="54" bestFit="1" customWidth="1"/>
    <col min="8250" max="8250" width="6.5703125" style="54" bestFit="1" customWidth="1"/>
    <col min="8251" max="8251" width="7" style="54" bestFit="1" customWidth="1"/>
    <col min="8252" max="8252" width="6.42578125" style="54" bestFit="1" customWidth="1"/>
    <col min="8253" max="8253" width="5.85546875" style="54" bestFit="1" customWidth="1"/>
    <col min="8254" max="8254" width="7" style="54" bestFit="1" customWidth="1"/>
    <col min="8255" max="8255" width="6.140625" style="54" bestFit="1" customWidth="1"/>
    <col min="8256" max="8256" width="6.42578125" style="54" bestFit="1" customWidth="1"/>
    <col min="8257" max="8258" width="6.85546875" style="54" bestFit="1" customWidth="1"/>
    <col min="8259" max="8259" width="6.42578125" style="54" bestFit="1" customWidth="1"/>
    <col min="8260" max="8260" width="6.28515625" style="54" bestFit="1" customWidth="1"/>
    <col min="8261" max="8261" width="7.140625" style="54" bestFit="1" customWidth="1"/>
    <col min="8262" max="8262" width="6.5703125" style="54" bestFit="1" customWidth="1"/>
    <col min="8263" max="8263" width="7" style="54" bestFit="1" customWidth="1"/>
    <col min="8264" max="8264" width="6.42578125" style="54" bestFit="1" customWidth="1"/>
    <col min="8265" max="8265" width="5.85546875" style="54" bestFit="1" customWidth="1"/>
    <col min="8266" max="8266" width="7" style="54" bestFit="1" customWidth="1"/>
    <col min="8267" max="8267" width="6.140625" style="54" bestFit="1" customWidth="1"/>
    <col min="8268" max="8268" width="6.42578125" style="54" bestFit="1" customWidth="1"/>
    <col min="8269" max="8270" width="6.85546875" style="54" bestFit="1" customWidth="1"/>
    <col min="8271" max="8271" width="6.42578125" style="54" bestFit="1" customWidth="1"/>
    <col min="8272" max="8272" width="6.28515625" style="54" bestFit="1" customWidth="1"/>
    <col min="8273" max="8273" width="7.140625" style="54" bestFit="1" customWidth="1"/>
    <col min="8274" max="8274" width="6.5703125" style="54" bestFit="1" customWidth="1"/>
    <col min="8275" max="8275" width="7" style="54" bestFit="1" customWidth="1"/>
    <col min="8276" max="8276" width="6.42578125" style="54" bestFit="1" customWidth="1"/>
    <col min="8277" max="8277" width="5.85546875" style="54" bestFit="1" customWidth="1"/>
    <col min="8278" max="8278" width="7" style="54" bestFit="1" customWidth="1"/>
    <col min="8279" max="8279" width="6.140625" style="54" bestFit="1" customWidth="1"/>
    <col min="8280" max="8280" width="6.42578125" style="54" bestFit="1" customWidth="1"/>
    <col min="8281" max="8282" width="6.85546875" style="54" bestFit="1" customWidth="1"/>
    <col min="8283" max="8283" width="6.42578125" style="54" bestFit="1" customWidth="1"/>
    <col min="8284" max="8284" width="6.28515625" style="54" bestFit="1" customWidth="1"/>
    <col min="8285" max="8285" width="7.140625" style="54" bestFit="1" customWidth="1"/>
    <col min="8286" max="8286" width="6.5703125" style="54" bestFit="1" customWidth="1"/>
    <col min="8287" max="8287" width="7" style="54" bestFit="1" customWidth="1"/>
    <col min="8288" max="8288" width="6.42578125" style="54" bestFit="1" customWidth="1"/>
    <col min="8289" max="8289" width="5.85546875" style="54" bestFit="1" customWidth="1"/>
    <col min="8290" max="8290" width="7" style="54" bestFit="1" customWidth="1"/>
    <col min="8291" max="8291" width="6.140625" style="54" bestFit="1" customWidth="1"/>
    <col min="8292" max="8292" width="6.42578125" style="54" bestFit="1" customWidth="1"/>
    <col min="8293" max="8294" width="6.85546875" style="54" bestFit="1" customWidth="1"/>
    <col min="8295" max="8295" width="6.42578125" style="54" bestFit="1" customWidth="1"/>
    <col min="8296" max="8296" width="6.28515625" style="54" bestFit="1" customWidth="1"/>
    <col min="8297" max="8297" width="7.140625" style="54" bestFit="1" customWidth="1"/>
    <col min="8298" max="8298" width="6.5703125" style="54" bestFit="1" customWidth="1"/>
    <col min="8299" max="8299" width="7" style="54" bestFit="1" customWidth="1"/>
    <col min="8300" max="8300" width="6.42578125" style="54" bestFit="1" customWidth="1"/>
    <col min="8301" max="8301" width="5.85546875" style="54" bestFit="1" customWidth="1"/>
    <col min="8302" max="8302" width="7" style="54" bestFit="1" customWidth="1"/>
    <col min="8303" max="8303" width="6.140625" style="54" bestFit="1" customWidth="1"/>
    <col min="8304" max="8304" width="6.42578125" style="54" bestFit="1" customWidth="1"/>
    <col min="8305" max="8306" width="6.85546875" style="54" bestFit="1" customWidth="1"/>
    <col min="8307" max="8307" width="6.42578125" style="54" bestFit="1" customWidth="1"/>
    <col min="8308" max="8308" width="6.28515625" style="54" bestFit="1" customWidth="1"/>
    <col min="8309" max="8309" width="7.140625" style="54" bestFit="1" customWidth="1"/>
    <col min="8310" max="8310" width="6.5703125" style="54" bestFit="1" customWidth="1"/>
    <col min="8311" max="8311" width="7" style="54" bestFit="1" customWidth="1"/>
    <col min="8312" max="8312" width="6.42578125" style="54" bestFit="1" customWidth="1"/>
    <col min="8313" max="8313" width="5.85546875" style="54" bestFit="1" customWidth="1"/>
    <col min="8314" max="8314" width="7" style="54" bestFit="1" customWidth="1"/>
    <col min="8315" max="8315" width="6.140625" style="54" bestFit="1" customWidth="1"/>
    <col min="8316" max="8316" width="6.42578125" style="54" bestFit="1" customWidth="1"/>
    <col min="8317" max="8318" width="6.85546875" style="54" bestFit="1" customWidth="1"/>
    <col min="8319" max="8319" width="6.42578125" style="54" bestFit="1" customWidth="1"/>
    <col min="8320" max="8320" width="6.28515625" style="54" bestFit="1" customWidth="1"/>
    <col min="8321" max="8321" width="7.140625" style="54" bestFit="1" customWidth="1"/>
    <col min="8322" max="8322" width="6.5703125" style="54" bestFit="1" customWidth="1"/>
    <col min="8323" max="8323" width="7" style="54" bestFit="1" customWidth="1"/>
    <col min="8324" max="8324" width="6.42578125" style="54" bestFit="1" customWidth="1"/>
    <col min="8325" max="8325" width="5.85546875" style="54" bestFit="1" customWidth="1"/>
    <col min="8326" max="8326" width="7" style="54" bestFit="1" customWidth="1"/>
    <col min="8327" max="8327" width="6.140625" style="54" bestFit="1" customWidth="1"/>
    <col min="8328" max="8328" width="6.42578125" style="54" bestFit="1" customWidth="1"/>
    <col min="8329" max="8330" width="6.85546875" style="54" bestFit="1" customWidth="1"/>
    <col min="8331" max="8331" width="6.42578125" style="54" bestFit="1" customWidth="1"/>
    <col min="8332" max="8332" width="6.28515625" style="54" bestFit="1" customWidth="1"/>
    <col min="8333" max="8333" width="7.140625" style="54" bestFit="1" customWidth="1"/>
    <col min="8334" max="8334" width="6.5703125" style="54" bestFit="1" customWidth="1"/>
    <col min="8335" max="8335" width="7" style="54" bestFit="1" customWidth="1"/>
    <col min="8336" max="8336" width="6.42578125" style="54" bestFit="1" customWidth="1"/>
    <col min="8337" max="8337" width="5.85546875" style="54" bestFit="1" customWidth="1"/>
    <col min="8338" max="8338" width="7" style="54" bestFit="1" customWidth="1"/>
    <col min="8339" max="8339" width="6.140625" style="54" bestFit="1" customWidth="1"/>
    <col min="8340" max="8340" width="6.42578125" style="54" bestFit="1" customWidth="1"/>
    <col min="8341" max="8368" width="6.85546875" style="54" bestFit="1" customWidth="1"/>
    <col min="8369" max="8443" width="9.140625" style="54"/>
    <col min="8444" max="8444" width="3" style="54" bestFit="1" customWidth="1"/>
    <col min="8445" max="8445" width="3.28515625" style="54" bestFit="1" customWidth="1"/>
    <col min="8446" max="8447" width="0" style="54" hidden="1" customWidth="1"/>
    <col min="8448" max="8448" width="9.140625" style="54"/>
    <col min="8449" max="8449" width="29.5703125" style="54" customWidth="1"/>
    <col min="8450" max="8450" width="7" style="54" bestFit="1" customWidth="1"/>
    <col min="8451" max="8451" width="6.140625" style="54" bestFit="1" customWidth="1"/>
    <col min="8452" max="8452" width="6.42578125" style="54" bestFit="1" customWidth="1"/>
    <col min="8453" max="8454" width="6.85546875" style="54" bestFit="1" customWidth="1"/>
    <col min="8455" max="8455" width="6.42578125" style="54" bestFit="1" customWidth="1"/>
    <col min="8456" max="8456" width="6.28515625" style="54" bestFit="1" customWidth="1"/>
    <col min="8457" max="8457" width="7.140625" style="54" bestFit="1" customWidth="1"/>
    <col min="8458" max="8458" width="6.5703125" style="54" bestFit="1" customWidth="1"/>
    <col min="8459" max="8459" width="7" style="54" bestFit="1" customWidth="1"/>
    <col min="8460" max="8460" width="6.42578125" style="54" bestFit="1" customWidth="1"/>
    <col min="8461" max="8461" width="5.85546875" style="54" bestFit="1" customWidth="1"/>
    <col min="8462" max="8462" width="7" style="54" bestFit="1" customWidth="1"/>
    <col min="8463" max="8463" width="6.140625" style="54" bestFit="1" customWidth="1"/>
    <col min="8464" max="8464" width="6.42578125" style="54" bestFit="1" customWidth="1"/>
    <col min="8465" max="8466" width="6.85546875" style="54" bestFit="1" customWidth="1"/>
    <col min="8467" max="8467" width="6.42578125" style="54" bestFit="1" customWidth="1"/>
    <col min="8468" max="8468" width="6.28515625" style="54" bestFit="1" customWidth="1"/>
    <col min="8469" max="8469" width="7.140625" style="54" bestFit="1" customWidth="1"/>
    <col min="8470" max="8470" width="6.5703125" style="54" bestFit="1" customWidth="1"/>
    <col min="8471" max="8471" width="7" style="54" bestFit="1" customWidth="1"/>
    <col min="8472" max="8472" width="6.42578125" style="54" bestFit="1" customWidth="1"/>
    <col min="8473" max="8473" width="5.85546875" style="54" bestFit="1" customWidth="1"/>
    <col min="8474" max="8474" width="7" style="54" bestFit="1" customWidth="1"/>
    <col min="8475" max="8475" width="6.140625" style="54" bestFit="1" customWidth="1"/>
    <col min="8476" max="8476" width="6.42578125" style="54" bestFit="1" customWidth="1"/>
    <col min="8477" max="8478" width="6.85546875" style="54" bestFit="1" customWidth="1"/>
    <col min="8479" max="8479" width="6.42578125" style="54" bestFit="1" customWidth="1"/>
    <col min="8480" max="8480" width="6.28515625" style="54" bestFit="1" customWidth="1"/>
    <col min="8481" max="8481" width="7.140625" style="54" bestFit="1" customWidth="1"/>
    <col min="8482" max="8482" width="6.5703125" style="54" bestFit="1" customWidth="1"/>
    <col min="8483" max="8483" width="7" style="54" bestFit="1" customWidth="1"/>
    <col min="8484" max="8484" width="6.42578125" style="54" bestFit="1" customWidth="1"/>
    <col min="8485" max="8485" width="5.85546875" style="54" bestFit="1" customWidth="1"/>
    <col min="8486" max="8486" width="7" style="54" bestFit="1" customWidth="1"/>
    <col min="8487" max="8487" width="6.140625" style="54" bestFit="1" customWidth="1"/>
    <col min="8488" max="8488" width="6.42578125" style="54" bestFit="1" customWidth="1"/>
    <col min="8489" max="8490" width="6.85546875" style="54" bestFit="1" customWidth="1"/>
    <col min="8491" max="8491" width="6.42578125" style="54" bestFit="1" customWidth="1"/>
    <col min="8492" max="8492" width="6.28515625" style="54" bestFit="1" customWidth="1"/>
    <col min="8493" max="8493" width="7.140625" style="54" bestFit="1" customWidth="1"/>
    <col min="8494" max="8494" width="6.5703125" style="54" bestFit="1" customWidth="1"/>
    <col min="8495" max="8495" width="7" style="54" bestFit="1" customWidth="1"/>
    <col min="8496" max="8496" width="6.42578125" style="54" bestFit="1" customWidth="1"/>
    <col min="8497" max="8497" width="5.85546875" style="54" bestFit="1" customWidth="1"/>
    <col min="8498" max="8498" width="7" style="54" bestFit="1" customWidth="1"/>
    <col min="8499" max="8499" width="6.140625" style="54" bestFit="1" customWidth="1"/>
    <col min="8500" max="8500" width="6.42578125" style="54" bestFit="1" customWidth="1"/>
    <col min="8501" max="8502" width="6.85546875" style="54" bestFit="1" customWidth="1"/>
    <col min="8503" max="8503" width="6.42578125" style="54" bestFit="1" customWidth="1"/>
    <col min="8504" max="8504" width="6.28515625" style="54" bestFit="1" customWidth="1"/>
    <col min="8505" max="8505" width="7.140625" style="54" bestFit="1" customWidth="1"/>
    <col min="8506" max="8506" width="6.5703125" style="54" bestFit="1" customWidth="1"/>
    <col min="8507" max="8507" width="7" style="54" bestFit="1" customWidth="1"/>
    <col min="8508" max="8508" width="6.42578125" style="54" bestFit="1" customWidth="1"/>
    <col min="8509" max="8509" width="5.85546875" style="54" bestFit="1" customWidth="1"/>
    <col min="8510" max="8510" width="7" style="54" bestFit="1" customWidth="1"/>
    <col min="8511" max="8511" width="6.140625" style="54" bestFit="1" customWidth="1"/>
    <col min="8512" max="8512" width="6.42578125" style="54" bestFit="1" customWidth="1"/>
    <col min="8513" max="8514" width="6.85546875" style="54" bestFit="1" customWidth="1"/>
    <col min="8515" max="8515" width="6.42578125" style="54" bestFit="1" customWidth="1"/>
    <col min="8516" max="8516" width="6.28515625" style="54" bestFit="1" customWidth="1"/>
    <col min="8517" max="8517" width="7.140625" style="54" bestFit="1" customWidth="1"/>
    <col min="8518" max="8518" width="6.5703125" style="54" bestFit="1" customWidth="1"/>
    <col min="8519" max="8519" width="7" style="54" bestFit="1" customWidth="1"/>
    <col min="8520" max="8520" width="6.42578125" style="54" bestFit="1" customWidth="1"/>
    <col min="8521" max="8521" width="5.85546875" style="54" bestFit="1" customWidth="1"/>
    <col min="8522" max="8522" width="7" style="54" bestFit="1" customWidth="1"/>
    <col min="8523" max="8523" width="6.140625" style="54" bestFit="1" customWidth="1"/>
    <col min="8524" max="8524" width="6.42578125" style="54" bestFit="1" customWidth="1"/>
    <col min="8525" max="8526" width="6.85546875" style="54" bestFit="1" customWidth="1"/>
    <col min="8527" max="8527" width="6.42578125" style="54" bestFit="1" customWidth="1"/>
    <col min="8528" max="8528" width="6.28515625" style="54" bestFit="1" customWidth="1"/>
    <col min="8529" max="8529" width="7.140625" style="54" bestFit="1" customWidth="1"/>
    <col min="8530" max="8530" width="6.5703125" style="54" bestFit="1" customWidth="1"/>
    <col min="8531" max="8531" width="7" style="54" bestFit="1" customWidth="1"/>
    <col min="8532" max="8532" width="6.42578125" style="54" bestFit="1" customWidth="1"/>
    <col min="8533" max="8533" width="5.85546875" style="54" bestFit="1" customWidth="1"/>
    <col min="8534" max="8534" width="7" style="54" bestFit="1" customWidth="1"/>
    <col min="8535" max="8535" width="6.140625" style="54" bestFit="1" customWidth="1"/>
    <col min="8536" max="8536" width="6.42578125" style="54" bestFit="1" customWidth="1"/>
    <col min="8537" max="8538" width="6.85546875" style="54" bestFit="1" customWidth="1"/>
    <col min="8539" max="8539" width="6.42578125" style="54" bestFit="1" customWidth="1"/>
    <col min="8540" max="8540" width="6.28515625" style="54" bestFit="1" customWidth="1"/>
    <col min="8541" max="8541" width="7.140625" style="54" bestFit="1" customWidth="1"/>
    <col min="8542" max="8542" width="6.5703125" style="54" bestFit="1" customWidth="1"/>
    <col min="8543" max="8543" width="7" style="54" bestFit="1" customWidth="1"/>
    <col min="8544" max="8544" width="6.42578125" style="54" bestFit="1" customWidth="1"/>
    <col min="8545" max="8545" width="5.85546875" style="54" bestFit="1" customWidth="1"/>
    <col min="8546" max="8546" width="7" style="54" bestFit="1" customWidth="1"/>
    <col min="8547" max="8547" width="6.140625" style="54" bestFit="1" customWidth="1"/>
    <col min="8548" max="8548" width="6.42578125" style="54" bestFit="1" customWidth="1"/>
    <col min="8549" max="8550" width="6.85546875" style="54" bestFit="1" customWidth="1"/>
    <col min="8551" max="8551" width="6.42578125" style="54" bestFit="1" customWidth="1"/>
    <col min="8552" max="8552" width="6.28515625" style="54" bestFit="1" customWidth="1"/>
    <col min="8553" max="8553" width="7.140625" style="54" bestFit="1" customWidth="1"/>
    <col min="8554" max="8554" width="6.5703125" style="54" bestFit="1" customWidth="1"/>
    <col min="8555" max="8555" width="7" style="54" bestFit="1" customWidth="1"/>
    <col min="8556" max="8556" width="6.42578125" style="54" bestFit="1" customWidth="1"/>
    <col min="8557" max="8557" width="5.85546875" style="54" bestFit="1" customWidth="1"/>
    <col min="8558" max="8558" width="7" style="54" bestFit="1" customWidth="1"/>
    <col min="8559" max="8559" width="6.140625" style="54" bestFit="1" customWidth="1"/>
    <col min="8560" max="8560" width="6.42578125" style="54" bestFit="1" customWidth="1"/>
    <col min="8561" max="8562" width="6.85546875" style="54" bestFit="1" customWidth="1"/>
    <col min="8563" max="8563" width="6.42578125" style="54" bestFit="1" customWidth="1"/>
    <col min="8564" max="8564" width="6.28515625" style="54" bestFit="1" customWidth="1"/>
    <col min="8565" max="8565" width="7.140625" style="54" bestFit="1" customWidth="1"/>
    <col min="8566" max="8566" width="6.5703125" style="54" bestFit="1" customWidth="1"/>
    <col min="8567" max="8567" width="7" style="54" bestFit="1" customWidth="1"/>
    <col min="8568" max="8568" width="6.42578125" style="54" bestFit="1" customWidth="1"/>
    <col min="8569" max="8569" width="5.85546875" style="54" bestFit="1" customWidth="1"/>
    <col min="8570" max="8570" width="7" style="54" bestFit="1" customWidth="1"/>
    <col min="8571" max="8571" width="6.140625" style="54" bestFit="1" customWidth="1"/>
    <col min="8572" max="8572" width="6.42578125" style="54" bestFit="1" customWidth="1"/>
    <col min="8573" max="8574" width="6.85546875" style="54" bestFit="1" customWidth="1"/>
    <col min="8575" max="8575" width="6.42578125" style="54" bestFit="1" customWidth="1"/>
    <col min="8576" max="8576" width="6.28515625" style="54" bestFit="1" customWidth="1"/>
    <col min="8577" max="8577" width="7.140625" style="54" bestFit="1" customWidth="1"/>
    <col min="8578" max="8578" width="6.5703125" style="54" bestFit="1" customWidth="1"/>
    <col min="8579" max="8579" width="7" style="54" bestFit="1" customWidth="1"/>
    <col min="8580" max="8580" width="6.42578125" style="54" bestFit="1" customWidth="1"/>
    <col min="8581" max="8581" width="5.85546875" style="54" bestFit="1" customWidth="1"/>
    <col min="8582" max="8582" width="7" style="54" bestFit="1" customWidth="1"/>
    <col min="8583" max="8583" width="6.140625" style="54" bestFit="1" customWidth="1"/>
    <col min="8584" max="8584" width="6.42578125" style="54" bestFit="1" customWidth="1"/>
    <col min="8585" max="8586" width="6.85546875" style="54" bestFit="1" customWidth="1"/>
    <col min="8587" max="8587" width="6.42578125" style="54" bestFit="1" customWidth="1"/>
    <col min="8588" max="8588" width="6.28515625" style="54" bestFit="1" customWidth="1"/>
    <col min="8589" max="8589" width="7.140625" style="54" bestFit="1" customWidth="1"/>
    <col min="8590" max="8590" width="6.5703125" style="54" bestFit="1" customWidth="1"/>
    <col min="8591" max="8591" width="7" style="54" bestFit="1" customWidth="1"/>
    <col min="8592" max="8592" width="6.42578125" style="54" bestFit="1" customWidth="1"/>
    <col min="8593" max="8593" width="5.85546875" style="54" bestFit="1" customWidth="1"/>
    <col min="8594" max="8594" width="7" style="54" bestFit="1" customWidth="1"/>
    <col min="8595" max="8595" width="6.140625" style="54" bestFit="1" customWidth="1"/>
    <col min="8596" max="8596" width="6.42578125" style="54" bestFit="1" customWidth="1"/>
    <col min="8597" max="8624" width="6.85546875" style="54" bestFit="1" customWidth="1"/>
    <col min="8625" max="8699" width="9.140625" style="54"/>
    <col min="8700" max="8700" width="3" style="54" bestFit="1" customWidth="1"/>
    <col min="8701" max="8701" width="3.28515625" style="54" bestFit="1" customWidth="1"/>
    <col min="8702" max="8703" width="0" style="54" hidden="1" customWidth="1"/>
    <col min="8704" max="8704" width="9.140625" style="54"/>
    <col min="8705" max="8705" width="29.5703125" style="54" customWidth="1"/>
    <col min="8706" max="8706" width="7" style="54" bestFit="1" customWidth="1"/>
    <col min="8707" max="8707" width="6.140625" style="54" bestFit="1" customWidth="1"/>
    <col min="8708" max="8708" width="6.42578125" style="54" bestFit="1" customWidth="1"/>
    <col min="8709" max="8710" width="6.85546875" style="54" bestFit="1" customWidth="1"/>
    <col min="8711" max="8711" width="6.42578125" style="54" bestFit="1" customWidth="1"/>
    <col min="8712" max="8712" width="6.28515625" style="54" bestFit="1" customWidth="1"/>
    <col min="8713" max="8713" width="7.140625" style="54" bestFit="1" customWidth="1"/>
    <col min="8714" max="8714" width="6.5703125" style="54" bestFit="1" customWidth="1"/>
    <col min="8715" max="8715" width="7" style="54" bestFit="1" customWidth="1"/>
    <col min="8716" max="8716" width="6.42578125" style="54" bestFit="1" customWidth="1"/>
    <col min="8717" max="8717" width="5.85546875" style="54" bestFit="1" customWidth="1"/>
    <col min="8718" max="8718" width="7" style="54" bestFit="1" customWidth="1"/>
    <col min="8719" max="8719" width="6.140625" style="54" bestFit="1" customWidth="1"/>
    <col min="8720" max="8720" width="6.42578125" style="54" bestFit="1" customWidth="1"/>
    <col min="8721" max="8722" width="6.85546875" style="54" bestFit="1" customWidth="1"/>
    <col min="8723" max="8723" width="6.42578125" style="54" bestFit="1" customWidth="1"/>
    <col min="8724" max="8724" width="6.28515625" style="54" bestFit="1" customWidth="1"/>
    <col min="8725" max="8725" width="7.140625" style="54" bestFit="1" customWidth="1"/>
    <col min="8726" max="8726" width="6.5703125" style="54" bestFit="1" customWidth="1"/>
    <col min="8727" max="8727" width="7" style="54" bestFit="1" customWidth="1"/>
    <col min="8728" max="8728" width="6.42578125" style="54" bestFit="1" customWidth="1"/>
    <col min="8729" max="8729" width="5.85546875" style="54" bestFit="1" customWidth="1"/>
    <col min="8730" max="8730" width="7" style="54" bestFit="1" customWidth="1"/>
    <col min="8731" max="8731" width="6.140625" style="54" bestFit="1" customWidth="1"/>
    <col min="8732" max="8732" width="6.42578125" style="54" bestFit="1" customWidth="1"/>
    <col min="8733" max="8734" width="6.85546875" style="54" bestFit="1" customWidth="1"/>
    <col min="8735" max="8735" width="6.42578125" style="54" bestFit="1" customWidth="1"/>
    <col min="8736" max="8736" width="6.28515625" style="54" bestFit="1" customWidth="1"/>
    <col min="8737" max="8737" width="7.140625" style="54" bestFit="1" customWidth="1"/>
    <col min="8738" max="8738" width="6.5703125" style="54" bestFit="1" customWidth="1"/>
    <col min="8739" max="8739" width="7" style="54" bestFit="1" customWidth="1"/>
    <col min="8740" max="8740" width="6.42578125" style="54" bestFit="1" customWidth="1"/>
    <col min="8741" max="8741" width="5.85546875" style="54" bestFit="1" customWidth="1"/>
    <col min="8742" max="8742" width="7" style="54" bestFit="1" customWidth="1"/>
    <col min="8743" max="8743" width="6.140625" style="54" bestFit="1" customWidth="1"/>
    <col min="8744" max="8744" width="6.42578125" style="54" bestFit="1" customWidth="1"/>
    <col min="8745" max="8746" width="6.85546875" style="54" bestFit="1" customWidth="1"/>
    <col min="8747" max="8747" width="6.42578125" style="54" bestFit="1" customWidth="1"/>
    <col min="8748" max="8748" width="6.28515625" style="54" bestFit="1" customWidth="1"/>
    <col min="8749" max="8749" width="7.140625" style="54" bestFit="1" customWidth="1"/>
    <col min="8750" max="8750" width="6.5703125" style="54" bestFit="1" customWidth="1"/>
    <col min="8751" max="8751" width="7" style="54" bestFit="1" customWidth="1"/>
    <col min="8752" max="8752" width="6.42578125" style="54" bestFit="1" customWidth="1"/>
    <col min="8753" max="8753" width="5.85546875" style="54" bestFit="1" customWidth="1"/>
    <col min="8754" max="8754" width="7" style="54" bestFit="1" customWidth="1"/>
    <col min="8755" max="8755" width="6.140625" style="54" bestFit="1" customWidth="1"/>
    <col min="8756" max="8756" width="6.42578125" style="54" bestFit="1" customWidth="1"/>
    <col min="8757" max="8758" width="6.85546875" style="54" bestFit="1" customWidth="1"/>
    <col min="8759" max="8759" width="6.42578125" style="54" bestFit="1" customWidth="1"/>
    <col min="8760" max="8760" width="6.28515625" style="54" bestFit="1" customWidth="1"/>
    <col min="8761" max="8761" width="7.140625" style="54" bestFit="1" customWidth="1"/>
    <col min="8762" max="8762" width="6.5703125" style="54" bestFit="1" customWidth="1"/>
    <col min="8763" max="8763" width="7" style="54" bestFit="1" customWidth="1"/>
    <col min="8764" max="8764" width="6.42578125" style="54" bestFit="1" customWidth="1"/>
    <col min="8765" max="8765" width="5.85546875" style="54" bestFit="1" customWidth="1"/>
    <col min="8766" max="8766" width="7" style="54" bestFit="1" customWidth="1"/>
    <col min="8767" max="8767" width="6.140625" style="54" bestFit="1" customWidth="1"/>
    <col min="8768" max="8768" width="6.42578125" style="54" bestFit="1" customWidth="1"/>
    <col min="8769" max="8770" width="6.85546875" style="54" bestFit="1" customWidth="1"/>
    <col min="8771" max="8771" width="6.42578125" style="54" bestFit="1" customWidth="1"/>
    <col min="8772" max="8772" width="6.28515625" style="54" bestFit="1" customWidth="1"/>
    <col min="8773" max="8773" width="7.140625" style="54" bestFit="1" customWidth="1"/>
    <col min="8774" max="8774" width="6.5703125" style="54" bestFit="1" customWidth="1"/>
    <col min="8775" max="8775" width="7" style="54" bestFit="1" customWidth="1"/>
    <col min="8776" max="8776" width="6.42578125" style="54" bestFit="1" customWidth="1"/>
    <col min="8777" max="8777" width="5.85546875" style="54" bestFit="1" customWidth="1"/>
    <col min="8778" max="8778" width="7" style="54" bestFit="1" customWidth="1"/>
    <col min="8779" max="8779" width="6.140625" style="54" bestFit="1" customWidth="1"/>
    <col min="8780" max="8780" width="6.42578125" style="54" bestFit="1" customWidth="1"/>
    <col min="8781" max="8782" width="6.85546875" style="54" bestFit="1" customWidth="1"/>
    <col min="8783" max="8783" width="6.42578125" style="54" bestFit="1" customWidth="1"/>
    <col min="8784" max="8784" width="6.28515625" style="54" bestFit="1" customWidth="1"/>
    <col min="8785" max="8785" width="7.140625" style="54" bestFit="1" customWidth="1"/>
    <col min="8786" max="8786" width="6.5703125" style="54" bestFit="1" customWidth="1"/>
    <col min="8787" max="8787" width="7" style="54" bestFit="1" customWidth="1"/>
    <col min="8788" max="8788" width="6.42578125" style="54" bestFit="1" customWidth="1"/>
    <col min="8789" max="8789" width="5.85546875" style="54" bestFit="1" customWidth="1"/>
    <col min="8790" max="8790" width="7" style="54" bestFit="1" customWidth="1"/>
    <col min="8791" max="8791" width="6.140625" style="54" bestFit="1" customWidth="1"/>
    <col min="8792" max="8792" width="6.42578125" style="54" bestFit="1" customWidth="1"/>
    <col min="8793" max="8794" width="6.85546875" style="54" bestFit="1" customWidth="1"/>
    <col min="8795" max="8795" width="6.42578125" style="54" bestFit="1" customWidth="1"/>
    <col min="8796" max="8796" width="6.28515625" style="54" bestFit="1" customWidth="1"/>
    <col min="8797" max="8797" width="7.140625" style="54" bestFit="1" customWidth="1"/>
    <col min="8798" max="8798" width="6.5703125" style="54" bestFit="1" customWidth="1"/>
    <col min="8799" max="8799" width="7" style="54" bestFit="1" customWidth="1"/>
    <col min="8800" max="8800" width="6.42578125" style="54" bestFit="1" customWidth="1"/>
    <col min="8801" max="8801" width="5.85546875" style="54" bestFit="1" customWidth="1"/>
    <col min="8802" max="8802" width="7" style="54" bestFit="1" customWidth="1"/>
    <col min="8803" max="8803" width="6.140625" style="54" bestFit="1" customWidth="1"/>
    <col min="8804" max="8804" width="6.42578125" style="54" bestFit="1" customWidth="1"/>
    <col min="8805" max="8806" width="6.85546875" style="54" bestFit="1" customWidth="1"/>
    <col min="8807" max="8807" width="6.42578125" style="54" bestFit="1" customWidth="1"/>
    <col min="8808" max="8808" width="6.28515625" style="54" bestFit="1" customWidth="1"/>
    <col min="8809" max="8809" width="7.140625" style="54" bestFit="1" customWidth="1"/>
    <col min="8810" max="8810" width="6.5703125" style="54" bestFit="1" customWidth="1"/>
    <col min="8811" max="8811" width="7" style="54" bestFit="1" customWidth="1"/>
    <col min="8812" max="8812" width="6.42578125" style="54" bestFit="1" customWidth="1"/>
    <col min="8813" max="8813" width="5.85546875" style="54" bestFit="1" customWidth="1"/>
    <col min="8814" max="8814" width="7" style="54" bestFit="1" customWidth="1"/>
    <col min="8815" max="8815" width="6.140625" style="54" bestFit="1" customWidth="1"/>
    <col min="8816" max="8816" width="6.42578125" style="54" bestFit="1" customWidth="1"/>
    <col min="8817" max="8818" width="6.85546875" style="54" bestFit="1" customWidth="1"/>
    <col min="8819" max="8819" width="6.42578125" style="54" bestFit="1" customWidth="1"/>
    <col min="8820" max="8820" width="6.28515625" style="54" bestFit="1" customWidth="1"/>
    <col min="8821" max="8821" width="7.140625" style="54" bestFit="1" customWidth="1"/>
    <col min="8822" max="8822" width="6.5703125" style="54" bestFit="1" customWidth="1"/>
    <col min="8823" max="8823" width="7" style="54" bestFit="1" customWidth="1"/>
    <col min="8824" max="8824" width="6.42578125" style="54" bestFit="1" customWidth="1"/>
    <col min="8825" max="8825" width="5.85546875" style="54" bestFit="1" customWidth="1"/>
    <col min="8826" max="8826" width="7" style="54" bestFit="1" customWidth="1"/>
    <col min="8827" max="8827" width="6.140625" style="54" bestFit="1" customWidth="1"/>
    <col min="8828" max="8828" width="6.42578125" style="54" bestFit="1" customWidth="1"/>
    <col min="8829" max="8830" width="6.85546875" style="54" bestFit="1" customWidth="1"/>
    <col min="8831" max="8831" width="6.42578125" style="54" bestFit="1" customWidth="1"/>
    <col min="8832" max="8832" width="6.28515625" style="54" bestFit="1" customWidth="1"/>
    <col min="8833" max="8833" width="7.140625" style="54" bestFit="1" customWidth="1"/>
    <col min="8834" max="8834" width="6.5703125" style="54" bestFit="1" customWidth="1"/>
    <col min="8835" max="8835" width="7" style="54" bestFit="1" customWidth="1"/>
    <col min="8836" max="8836" width="6.42578125" style="54" bestFit="1" customWidth="1"/>
    <col min="8837" max="8837" width="5.85546875" style="54" bestFit="1" customWidth="1"/>
    <col min="8838" max="8838" width="7" style="54" bestFit="1" customWidth="1"/>
    <col min="8839" max="8839" width="6.140625" style="54" bestFit="1" customWidth="1"/>
    <col min="8840" max="8840" width="6.42578125" style="54" bestFit="1" customWidth="1"/>
    <col min="8841" max="8842" width="6.85546875" style="54" bestFit="1" customWidth="1"/>
    <col min="8843" max="8843" width="6.42578125" style="54" bestFit="1" customWidth="1"/>
    <col min="8844" max="8844" width="6.28515625" style="54" bestFit="1" customWidth="1"/>
    <col min="8845" max="8845" width="7.140625" style="54" bestFit="1" customWidth="1"/>
    <col min="8846" max="8846" width="6.5703125" style="54" bestFit="1" customWidth="1"/>
    <col min="8847" max="8847" width="7" style="54" bestFit="1" customWidth="1"/>
    <col min="8848" max="8848" width="6.42578125" style="54" bestFit="1" customWidth="1"/>
    <col min="8849" max="8849" width="5.85546875" style="54" bestFit="1" customWidth="1"/>
    <col min="8850" max="8850" width="7" style="54" bestFit="1" customWidth="1"/>
    <col min="8851" max="8851" width="6.140625" style="54" bestFit="1" customWidth="1"/>
    <col min="8852" max="8852" width="6.42578125" style="54" bestFit="1" customWidth="1"/>
    <col min="8853" max="8880" width="6.85546875" style="54" bestFit="1" customWidth="1"/>
    <col min="8881" max="8955" width="9.140625" style="54"/>
    <col min="8956" max="8956" width="3" style="54" bestFit="1" customWidth="1"/>
    <col min="8957" max="8957" width="3.28515625" style="54" bestFit="1" customWidth="1"/>
    <col min="8958" max="8959" width="0" style="54" hidden="1" customWidth="1"/>
    <col min="8960" max="8960" width="9.140625" style="54"/>
    <col min="8961" max="8961" width="29.5703125" style="54" customWidth="1"/>
    <col min="8962" max="8962" width="7" style="54" bestFit="1" customWidth="1"/>
    <col min="8963" max="8963" width="6.140625" style="54" bestFit="1" customWidth="1"/>
    <col min="8964" max="8964" width="6.42578125" style="54" bestFit="1" customWidth="1"/>
    <col min="8965" max="8966" width="6.85546875" style="54" bestFit="1" customWidth="1"/>
    <col min="8967" max="8967" width="6.42578125" style="54" bestFit="1" customWidth="1"/>
    <col min="8968" max="8968" width="6.28515625" style="54" bestFit="1" customWidth="1"/>
    <col min="8969" max="8969" width="7.140625" style="54" bestFit="1" customWidth="1"/>
    <col min="8970" max="8970" width="6.5703125" style="54" bestFit="1" customWidth="1"/>
    <col min="8971" max="8971" width="7" style="54" bestFit="1" customWidth="1"/>
    <col min="8972" max="8972" width="6.42578125" style="54" bestFit="1" customWidth="1"/>
    <col min="8973" max="8973" width="5.85546875" style="54" bestFit="1" customWidth="1"/>
    <col min="8974" max="8974" width="7" style="54" bestFit="1" customWidth="1"/>
    <col min="8975" max="8975" width="6.140625" style="54" bestFit="1" customWidth="1"/>
    <col min="8976" max="8976" width="6.42578125" style="54" bestFit="1" customWidth="1"/>
    <col min="8977" max="8978" width="6.85546875" style="54" bestFit="1" customWidth="1"/>
    <col min="8979" max="8979" width="6.42578125" style="54" bestFit="1" customWidth="1"/>
    <col min="8980" max="8980" width="6.28515625" style="54" bestFit="1" customWidth="1"/>
    <col min="8981" max="8981" width="7.140625" style="54" bestFit="1" customWidth="1"/>
    <col min="8982" max="8982" width="6.5703125" style="54" bestFit="1" customWidth="1"/>
    <col min="8983" max="8983" width="7" style="54" bestFit="1" customWidth="1"/>
    <col min="8984" max="8984" width="6.42578125" style="54" bestFit="1" customWidth="1"/>
    <col min="8985" max="8985" width="5.85546875" style="54" bestFit="1" customWidth="1"/>
    <col min="8986" max="8986" width="7" style="54" bestFit="1" customWidth="1"/>
    <col min="8987" max="8987" width="6.140625" style="54" bestFit="1" customWidth="1"/>
    <col min="8988" max="8988" width="6.42578125" style="54" bestFit="1" customWidth="1"/>
    <col min="8989" max="8990" width="6.85546875" style="54" bestFit="1" customWidth="1"/>
    <col min="8991" max="8991" width="6.42578125" style="54" bestFit="1" customWidth="1"/>
    <col min="8992" max="8992" width="6.28515625" style="54" bestFit="1" customWidth="1"/>
    <col min="8993" max="8993" width="7.140625" style="54" bestFit="1" customWidth="1"/>
    <col min="8994" max="8994" width="6.5703125" style="54" bestFit="1" customWidth="1"/>
    <col min="8995" max="8995" width="7" style="54" bestFit="1" customWidth="1"/>
    <col min="8996" max="8996" width="6.42578125" style="54" bestFit="1" customWidth="1"/>
    <col min="8997" max="8997" width="5.85546875" style="54" bestFit="1" customWidth="1"/>
    <col min="8998" max="8998" width="7" style="54" bestFit="1" customWidth="1"/>
    <col min="8999" max="8999" width="6.140625" style="54" bestFit="1" customWidth="1"/>
    <col min="9000" max="9000" width="6.42578125" style="54" bestFit="1" customWidth="1"/>
    <col min="9001" max="9002" width="6.85546875" style="54" bestFit="1" customWidth="1"/>
    <col min="9003" max="9003" width="6.42578125" style="54" bestFit="1" customWidth="1"/>
    <col min="9004" max="9004" width="6.28515625" style="54" bestFit="1" customWidth="1"/>
    <col min="9005" max="9005" width="7.140625" style="54" bestFit="1" customWidth="1"/>
    <col min="9006" max="9006" width="6.5703125" style="54" bestFit="1" customWidth="1"/>
    <col min="9007" max="9007" width="7" style="54" bestFit="1" customWidth="1"/>
    <col min="9008" max="9008" width="6.42578125" style="54" bestFit="1" customWidth="1"/>
    <col min="9009" max="9009" width="5.85546875" style="54" bestFit="1" customWidth="1"/>
    <col min="9010" max="9010" width="7" style="54" bestFit="1" customWidth="1"/>
    <col min="9011" max="9011" width="6.140625" style="54" bestFit="1" customWidth="1"/>
    <col min="9012" max="9012" width="6.42578125" style="54" bestFit="1" customWidth="1"/>
    <col min="9013" max="9014" width="6.85546875" style="54" bestFit="1" customWidth="1"/>
    <col min="9015" max="9015" width="6.42578125" style="54" bestFit="1" customWidth="1"/>
    <col min="9016" max="9016" width="6.28515625" style="54" bestFit="1" customWidth="1"/>
    <col min="9017" max="9017" width="7.140625" style="54" bestFit="1" customWidth="1"/>
    <col min="9018" max="9018" width="6.5703125" style="54" bestFit="1" customWidth="1"/>
    <col min="9019" max="9019" width="7" style="54" bestFit="1" customWidth="1"/>
    <col min="9020" max="9020" width="6.42578125" style="54" bestFit="1" customWidth="1"/>
    <col min="9021" max="9021" width="5.85546875" style="54" bestFit="1" customWidth="1"/>
    <col min="9022" max="9022" width="7" style="54" bestFit="1" customWidth="1"/>
    <col min="9023" max="9023" width="6.140625" style="54" bestFit="1" customWidth="1"/>
    <col min="9024" max="9024" width="6.42578125" style="54" bestFit="1" customWidth="1"/>
    <col min="9025" max="9026" width="6.85546875" style="54" bestFit="1" customWidth="1"/>
    <col min="9027" max="9027" width="6.42578125" style="54" bestFit="1" customWidth="1"/>
    <col min="9028" max="9028" width="6.28515625" style="54" bestFit="1" customWidth="1"/>
    <col min="9029" max="9029" width="7.140625" style="54" bestFit="1" customWidth="1"/>
    <col min="9030" max="9030" width="6.5703125" style="54" bestFit="1" customWidth="1"/>
    <col min="9031" max="9031" width="7" style="54" bestFit="1" customWidth="1"/>
    <col min="9032" max="9032" width="6.42578125" style="54" bestFit="1" customWidth="1"/>
    <col min="9033" max="9033" width="5.85546875" style="54" bestFit="1" customWidth="1"/>
    <col min="9034" max="9034" width="7" style="54" bestFit="1" customWidth="1"/>
    <col min="9035" max="9035" width="6.140625" style="54" bestFit="1" customWidth="1"/>
    <col min="9036" max="9036" width="6.42578125" style="54" bestFit="1" customWidth="1"/>
    <col min="9037" max="9038" width="6.85546875" style="54" bestFit="1" customWidth="1"/>
    <col min="9039" max="9039" width="6.42578125" style="54" bestFit="1" customWidth="1"/>
    <col min="9040" max="9040" width="6.28515625" style="54" bestFit="1" customWidth="1"/>
    <col min="9041" max="9041" width="7.140625" style="54" bestFit="1" customWidth="1"/>
    <col min="9042" max="9042" width="6.5703125" style="54" bestFit="1" customWidth="1"/>
    <col min="9043" max="9043" width="7" style="54" bestFit="1" customWidth="1"/>
    <col min="9044" max="9044" width="6.42578125" style="54" bestFit="1" customWidth="1"/>
    <col min="9045" max="9045" width="5.85546875" style="54" bestFit="1" customWidth="1"/>
    <col min="9046" max="9046" width="7" style="54" bestFit="1" customWidth="1"/>
    <col min="9047" max="9047" width="6.140625" style="54" bestFit="1" customWidth="1"/>
    <col min="9048" max="9048" width="6.42578125" style="54" bestFit="1" customWidth="1"/>
    <col min="9049" max="9050" width="6.85546875" style="54" bestFit="1" customWidth="1"/>
    <col min="9051" max="9051" width="6.42578125" style="54" bestFit="1" customWidth="1"/>
    <col min="9052" max="9052" width="6.28515625" style="54" bestFit="1" customWidth="1"/>
    <col min="9053" max="9053" width="7.140625" style="54" bestFit="1" customWidth="1"/>
    <col min="9054" max="9054" width="6.5703125" style="54" bestFit="1" customWidth="1"/>
    <col min="9055" max="9055" width="7" style="54" bestFit="1" customWidth="1"/>
    <col min="9056" max="9056" width="6.42578125" style="54" bestFit="1" customWidth="1"/>
    <col min="9057" max="9057" width="5.85546875" style="54" bestFit="1" customWidth="1"/>
    <col min="9058" max="9058" width="7" style="54" bestFit="1" customWidth="1"/>
    <col min="9059" max="9059" width="6.140625" style="54" bestFit="1" customWidth="1"/>
    <col min="9060" max="9060" width="6.42578125" style="54" bestFit="1" customWidth="1"/>
    <col min="9061" max="9062" width="6.85546875" style="54" bestFit="1" customWidth="1"/>
    <col min="9063" max="9063" width="6.42578125" style="54" bestFit="1" customWidth="1"/>
    <col min="9064" max="9064" width="6.28515625" style="54" bestFit="1" customWidth="1"/>
    <col min="9065" max="9065" width="7.140625" style="54" bestFit="1" customWidth="1"/>
    <col min="9066" max="9066" width="6.5703125" style="54" bestFit="1" customWidth="1"/>
    <col min="9067" max="9067" width="7" style="54" bestFit="1" customWidth="1"/>
    <col min="9068" max="9068" width="6.42578125" style="54" bestFit="1" customWidth="1"/>
    <col min="9069" max="9069" width="5.85546875" style="54" bestFit="1" customWidth="1"/>
    <col min="9070" max="9070" width="7" style="54" bestFit="1" customWidth="1"/>
    <col min="9071" max="9071" width="6.140625" style="54" bestFit="1" customWidth="1"/>
    <col min="9072" max="9072" width="6.42578125" style="54" bestFit="1" customWidth="1"/>
    <col min="9073" max="9074" width="6.85546875" style="54" bestFit="1" customWidth="1"/>
    <col min="9075" max="9075" width="6.42578125" style="54" bestFit="1" customWidth="1"/>
    <col min="9076" max="9076" width="6.28515625" style="54" bestFit="1" customWidth="1"/>
    <col min="9077" max="9077" width="7.140625" style="54" bestFit="1" customWidth="1"/>
    <col min="9078" max="9078" width="6.5703125" style="54" bestFit="1" customWidth="1"/>
    <col min="9079" max="9079" width="7" style="54" bestFit="1" customWidth="1"/>
    <col min="9080" max="9080" width="6.42578125" style="54" bestFit="1" customWidth="1"/>
    <col min="9081" max="9081" width="5.85546875" style="54" bestFit="1" customWidth="1"/>
    <col min="9082" max="9082" width="7" style="54" bestFit="1" customWidth="1"/>
    <col min="9083" max="9083" width="6.140625" style="54" bestFit="1" customWidth="1"/>
    <col min="9084" max="9084" width="6.42578125" style="54" bestFit="1" customWidth="1"/>
    <col min="9085" max="9086" width="6.85546875" style="54" bestFit="1" customWidth="1"/>
    <col min="9087" max="9087" width="6.42578125" style="54" bestFit="1" customWidth="1"/>
    <col min="9088" max="9088" width="6.28515625" style="54" bestFit="1" customWidth="1"/>
    <col min="9089" max="9089" width="7.140625" style="54" bestFit="1" customWidth="1"/>
    <col min="9090" max="9090" width="6.5703125" style="54" bestFit="1" customWidth="1"/>
    <col min="9091" max="9091" width="7" style="54" bestFit="1" customWidth="1"/>
    <col min="9092" max="9092" width="6.42578125" style="54" bestFit="1" customWidth="1"/>
    <col min="9093" max="9093" width="5.85546875" style="54" bestFit="1" customWidth="1"/>
    <col min="9094" max="9094" width="7" style="54" bestFit="1" customWidth="1"/>
    <col min="9095" max="9095" width="6.140625" style="54" bestFit="1" customWidth="1"/>
    <col min="9096" max="9096" width="6.42578125" style="54" bestFit="1" customWidth="1"/>
    <col min="9097" max="9098" width="6.85546875" style="54" bestFit="1" customWidth="1"/>
    <col min="9099" max="9099" width="6.42578125" style="54" bestFit="1" customWidth="1"/>
    <col min="9100" max="9100" width="6.28515625" style="54" bestFit="1" customWidth="1"/>
    <col min="9101" max="9101" width="7.140625" style="54" bestFit="1" customWidth="1"/>
    <col min="9102" max="9102" width="6.5703125" style="54" bestFit="1" customWidth="1"/>
    <col min="9103" max="9103" width="7" style="54" bestFit="1" customWidth="1"/>
    <col min="9104" max="9104" width="6.42578125" style="54" bestFit="1" customWidth="1"/>
    <col min="9105" max="9105" width="5.85546875" style="54" bestFit="1" customWidth="1"/>
    <col min="9106" max="9106" width="7" style="54" bestFit="1" customWidth="1"/>
    <col min="9107" max="9107" width="6.140625" style="54" bestFit="1" customWidth="1"/>
    <col min="9108" max="9108" width="6.42578125" style="54" bestFit="1" customWidth="1"/>
    <col min="9109" max="9136" width="6.85546875" style="54" bestFit="1" customWidth="1"/>
    <col min="9137" max="9211" width="9.140625" style="54"/>
    <col min="9212" max="9212" width="3" style="54" bestFit="1" customWidth="1"/>
    <col min="9213" max="9213" width="3.28515625" style="54" bestFit="1" customWidth="1"/>
    <col min="9214" max="9215" width="0" style="54" hidden="1" customWidth="1"/>
    <col min="9216" max="9216" width="9.140625" style="54"/>
    <col min="9217" max="9217" width="29.5703125" style="54" customWidth="1"/>
    <col min="9218" max="9218" width="7" style="54" bestFit="1" customWidth="1"/>
    <col min="9219" max="9219" width="6.140625" style="54" bestFit="1" customWidth="1"/>
    <col min="9220" max="9220" width="6.42578125" style="54" bestFit="1" customWidth="1"/>
    <col min="9221" max="9222" width="6.85546875" style="54" bestFit="1" customWidth="1"/>
    <col min="9223" max="9223" width="6.42578125" style="54" bestFit="1" customWidth="1"/>
    <col min="9224" max="9224" width="6.28515625" style="54" bestFit="1" customWidth="1"/>
    <col min="9225" max="9225" width="7.140625" style="54" bestFit="1" customWidth="1"/>
    <col min="9226" max="9226" width="6.5703125" style="54" bestFit="1" customWidth="1"/>
    <col min="9227" max="9227" width="7" style="54" bestFit="1" customWidth="1"/>
    <col min="9228" max="9228" width="6.42578125" style="54" bestFit="1" customWidth="1"/>
    <col min="9229" max="9229" width="5.85546875" style="54" bestFit="1" customWidth="1"/>
    <col min="9230" max="9230" width="7" style="54" bestFit="1" customWidth="1"/>
    <col min="9231" max="9231" width="6.140625" style="54" bestFit="1" customWidth="1"/>
    <col min="9232" max="9232" width="6.42578125" style="54" bestFit="1" customWidth="1"/>
    <col min="9233" max="9234" width="6.85546875" style="54" bestFit="1" customWidth="1"/>
    <col min="9235" max="9235" width="6.42578125" style="54" bestFit="1" customWidth="1"/>
    <col min="9236" max="9236" width="6.28515625" style="54" bestFit="1" customWidth="1"/>
    <col min="9237" max="9237" width="7.140625" style="54" bestFit="1" customWidth="1"/>
    <col min="9238" max="9238" width="6.5703125" style="54" bestFit="1" customWidth="1"/>
    <col min="9239" max="9239" width="7" style="54" bestFit="1" customWidth="1"/>
    <col min="9240" max="9240" width="6.42578125" style="54" bestFit="1" customWidth="1"/>
    <col min="9241" max="9241" width="5.85546875" style="54" bestFit="1" customWidth="1"/>
    <col min="9242" max="9242" width="7" style="54" bestFit="1" customWidth="1"/>
    <col min="9243" max="9243" width="6.140625" style="54" bestFit="1" customWidth="1"/>
    <col min="9244" max="9244" width="6.42578125" style="54" bestFit="1" customWidth="1"/>
    <col min="9245" max="9246" width="6.85546875" style="54" bestFit="1" customWidth="1"/>
    <col min="9247" max="9247" width="6.42578125" style="54" bestFit="1" customWidth="1"/>
    <col min="9248" max="9248" width="6.28515625" style="54" bestFit="1" customWidth="1"/>
    <col min="9249" max="9249" width="7.140625" style="54" bestFit="1" customWidth="1"/>
    <col min="9250" max="9250" width="6.5703125" style="54" bestFit="1" customWidth="1"/>
    <col min="9251" max="9251" width="7" style="54" bestFit="1" customWidth="1"/>
    <col min="9252" max="9252" width="6.42578125" style="54" bestFit="1" customWidth="1"/>
    <col min="9253" max="9253" width="5.85546875" style="54" bestFit="1" customWidth="1"/>
    <col min="9254" max="9254" width="7" style="54" bestFit="1" customWidth="1"/>
    <col min="9255" max="9255" width="6.140625" style="54" bestFit="1" customWidth="1"/>
    <col min="9256" max="9256" width="6.42578125" style="54" bestFit="1" customWidth="1"/>
    <col min="9257" max="9258" width="6.85546875" style="54" bestFit="1" customWidth="1"/>
    <col min="9259" max="9259" width="6.42578125" style="54" bestFit="1" customWidth="1"/>
    <col min="9260" max="9260" width="6.28515625" style="54" bestFit="1" customWidth="1"/>
    <col min="9261" max="9261" width="7.140625" style="54" bestFit="1" customWidth="1"/>
    <col min="9262" max="9262" width="6.5703125" style="54" bestFit="1" customWidth="1"/>
    <col min="9263" max="9263" width="7" style="54" bestFit="1" customWidth="1"/>
    <col min="9264" max="9264" width="6.42578125" style="54" bestFit="1" customWidth="1"/>
    <col min="9265" max="9265" width="5.85546875" style="54" bestFit="1" customWidth="1"/>
    <col min="9266" max="9266" width="7" style="54" bestFit="1" customWidth="1"/>
    <col min="9267" max="9267" width="6.140625" style="54" bestFit="1" customWidth="1"/>
    <col min="9268" max="9268" width="6.42578125" style="54" bestFit="1" customWidth="1"/>
    <col min="9269" max="9270" width="6.85546875" style="54" bestFit="1" customWidth="1"/>
    <col min="9271" max="9271" width="6.42578125" style="54" bestFit="1" customWidth="1"/>
    <col min="9272" max="9272" width="6.28515625" style="54" bestFit="1" customWidth="1"/>
    <col min="9273" max="9273" width="7.140625" style="54" bestFit="1" customWidth="1"/>
    <col min="9274" max="9274" width="6.5703125" style="54" bestFit="1" customWidth="1"/>
    <col min="9275" max="9275" width="7" style="54" bestFit="1" customWidth="1"/>
    <col min="9276" max="9276" width="6.42578125" style="54" bestFit="1" customWidth="1"/>
    <col min="9277" max="9277" width="5.85546875" style="54" bestFit="1" customWidth="1"/>
    <col min="9278" max="9278" width="7" style="54" bestFit="1" customWidth="1"/>
    <col min="9279" max="9279" width="6.140625" style="54" bestFit="1" customWidth="1"/>
    <col min="9280" max="9280" width="6.42578125" style="54" bestFit="1" customWidth="1"/>
    <col min="9281" max="9282" width="6.85546875" style="54" bestFit="1" customWidth="1"/>
    <col min="9283" max="9283" width="6.42578125" style="54" bestFit="1" customWidth="1"/>
    <col min="9284" max="9284" width="6.28515625" style="54" bestFit="1" customWidth="1"/>
    <col min="9285" max="9285" width="7.140625" style="54" bestFit="1" customWidth="1"/>
    <col min="9286" max="9286" width="6.5703125" style="54" bestFit="1" customWidth="1"/>
    <col min="9287" max="9287" width="7" style="54" bestFit="1" customWidth="1"/>
    <col min="9288" max="9288" width="6.42578125" style="54" bestFit="1" customWidth="1"/>
    <col min="9289" max="9289" width="5.85546875" style="54" bestFit="1" customWidth="1"/>
    <col min="9290" max="9290" width="7" style="54" bestFit="1" customWidth="1"/>
    <col min="9291" max="9291" width="6.140625" style="54" bestFit="1" customWidth="1"/>
    <col min="9292" max="9292" width="6.42578125" style="54" bestFit="1" customWidth="1"/>
    <col min="9293" max="9294" width="6.85546875" style="54" bestFit="1" customWidth="1"/>
    <col min="9295" max="9295" width="6.42578125" style="54" bestFit="1" customWidth="1"/>
    <col min="9296" max="9296" width="6.28515625" style="54" bestFit="1" customWidth="1"/>
    <col min="9297" max="9297" width="7.140625" style="54" bestFit="1" customWidth="1"/>
    <col min="9298" max="9298" width="6.5703125" style="54" bestFit="1" customWidth="1"/>
    <col min="9299" max="9299" width="7" style="54" bestFit="1" customWidth="1"/>
    <col min="9300" max="9300" width="6.42578125" style="54" bestFit="1" customWidth="1"/>
    <col min="9301" max="9301" width="5.85546875" style="54" bestFit="1" customWidth="1"/>
    <col min="9302" max="9302" width="7" style="54" bestFit="1" customWidth="1"/>
    <col min="9303" max="9303" width="6.140625" style="54" bestFit="1" customWidth="1"/>
    <col min="9304" max="9304" width="6.42578125" style="54" bestFit="1" customWidth="1"/>
    <col min="9305" max="9306" width="6.85546875" style="54" bestFit="1" customWidth="1"/>
    <col min="9307" max="9307" width="6.42578125" style="54" bestFit="1" customWidth="1"/>
    <col min="9308" max="9308" width="6.28515625" style="54" bestFit="1" customWidth="1"/>
    <col min="9309" max="9309" width="7.140625" style="54" bestFit="1" customWidth="1"/>
    <col min="9310" max="9310" width="6.5703125" style="54" bestFit="1" customWidth="1"/>
    <col min="9311" max="9311" width="7" style="54" bestFit="1" customWidth="1"/>
    <col min="9312" max="9312" width="6.42578125" style="54" bestFit="1" customWidth="1"/>
    <col min="9313" max="9313" width="5.85546875" style="54" bestFit="1" customWidth="1"/>
    <col min="9314" max="9314" width="7" style="54" bestFit="1" customWidth="1"/>
    <col min="9315" max="9315" width="6.140625" style="54" bestFit="1" customWidth="1"/>
    <col min="9316" max="9316" width="6.42578125" style="54" bestFit="1" customWidth="1"/>
    <col min="9317" max="9318" width="6.85546875" style="54" bestFit="1" customWidth="1"/>
    <col min="9319" max="9319" width="6.42578125" style="54" bestFit="1" customWidth="1"/>
    <col min="9320" max="9320" width="6.28515625" style="54" bestFit="1" customWidth="1"/>
    <col min="9321" max="9321" width="7.140625" style="54" bestFit="1" customWidth="1"/>
    <col min="9322" max="9322" width="6.5703125" style="54" bestFit="1" customWidth="1"/>
    <col min="9323" max="9323" width="7" style="54" bestFit="1" customWidth="1"/>
    <col min="9324" max="9324" width="6.42578125" style="54" bestFit="1" customWidth="1"/>
    <col min="9325" max="9325" width="5.85546875" style="54" bestFit="1" customWidth="1"/>
    <col min="9326" max="9326" width="7" style="54" bestFit="1" customWidth="1"/>
    <col min="9327" max="9327" width="6.140625" style="54" bestFit="1" customWidth="1"/>
    <col min="9328" max="9328" width="6.42578125" style="54" bestFit="1" customWidth="1"/>
    <col min="9329" max="9330" width="6.85546875" style="54" bestFit="1" customWidth="1"/>
    <col min="9331" max="9331" width="6.42578125" style="54" bestFit="1" customWidth="1"/>
    <col min="9332" max="9332" width="6.28515625" style="54" bestFit="1" customWidth="1"/>
    <col min="9333" max="9333" width="7.140625" style="54" bestFit="1" customWidth="1"/>
    <col min="9334" max="9334" width="6.5703125" style="54" bestFit="1" customWidth="1"/>
    <col min="9335" max="9335" width="7" style="54" bestFit="1" customWidth="1"/>
    <col min="9336" max="9336" width="6.42578125" style="54" bestFit="1" customWidth="1"/>
    <col min="9337" max="9337" width="5.85546875" style="54" bestFit="1" customWidth="1"/>
    <col min="9338" max="9338" width="7" style="54" bestFit="1" customWidth="1"/>
    <col min="9339" max="9339" width="6.140625" style="54" bestFit="1" customWidth="1"/>
    <col min="9340" max="9340" width="6.42578125" style="54" bestFit="1" customWidth="1"/>
    <col min="9341" max="9342" width="6.85546875" style="54" bestFit="1" customWidth="1"/>
    <col min="9343" max="9343" width="6.42578125" style="54" bestFit="1" customWidth="1"/>
    <col min="9344" max="9344" width="6.28515625" style="54" bestFit="1" customWidth="1"/>
    <col min="9345" max="9345" width="7.140625" style="54" bestFit="1" customWidth="1"/>
    <col min="9346" max="9346" width="6.5703125" style="54" bestFit="1" customWidth="1"/>
    <col min="9347" max="9347" width="7" style="54" bestFit="1" customWidth="1"/>
    <col min="9348" max="9348" width="6.42578125" style="54" bestFit="1" customWidth="1"/>
    <col min="9349" max="9349" width="5.85546875" style="54" bestFit="1" customWidth="1"/>
    <col min="9350" max="9350" width="7" style="54" bestFit="1" customWidth="1"/>
    <col min="9351" max="9351" width="6.140625" style="54" bestFit="1" customWidth="1"/>
    <col min="9352" max="9352" width="6.42578125" style="54" bestFit="1" customWidth="1"/>
    <col min="9353" max="9354" width="6.85546875" style="54" bestFit="1" customWidth="1"/>
    <col min="9355" max="9355" width="6.42578125" style="54" bestFit="1" customWidth="1"/>
    <col min="9356" max="9356" width="6.28515625" style="54" bestFit="1" customWidth="1"/>
    <col min="9357" max="9357" width="7.140625" style="54" bestFit="1" customWidth="1"/>
    <col min="9358" max="9358" width="6.5703125" style="54" bestFit="1" customWidth="1"/>
    <col min="9359" max="9359" width="7" style="54" bestFit="1" customWidth="1"/>
    <col min="9360" max="9360" width="6.42578125" style="54" bestFit="1" customWidth="1"/>
    <col min="9361" max="9361" width="5.85546875" style="54" bestFit="1" customWidth="1"/>
    <col min="9362" max="9362" width="7" style="54" bestFit="1" customWidth="1"/>
    <col min="9363" max="9363" width="6.140625" style="54" bestFit="1" customWidth="1"/>
    <col min="9364" max="9364" width="6.42578125" style="54" bestFit="1" customWidth="1"/>
    <col min="9365" max="9392" width="6.85546875" style="54" bestFit="1" customWidth="1"/>
    <col min="9393" max="9467" width="9.140625" style="54"/>
    <col min="9468" max="9468" width="3" style="54" bestFit="1" customWidth="1"/>
    <col min="9469" max="9469" width="3.28515625" style="54" bestFit="1" customWidth="1"/>
    <col min="9470" max="9471" width="0" style="54" hidden="1" customWidth="1"/>
    <col min="9472" max="9472" width="9.140625" style="54"/>
    <col min="9473" max="9473" width="29.5703125" style="54" customWidth="1"/>
    <col min="9474" max="9474" width="7" style="54" bestFit="1" customWidth="1"/>
    <col min="9475" max="9475" width="6.140625" style="54" bestFit="1" customWidth="1"/>
    <col min="9476" max="9476" width="6.42578125" style="54" bestFit="1" customWidth="1"/>
    <col min="9477" max="9478" width="6.85546875" style="54" bestFit="1" customWidth="1"/>
    <col min="9479" max="9479" width="6.42578125" style="54" bestFit="1" customWidth="1"/>
    <col min="9480" max="9480" width="6.28515625" style="54" bestFit="1" customWidth="1"/>
    <col min="9481" max="9481" width="7.140625" style="54" bestFit="1" customWidth="1"/>
    <col min="9482" max="9482" width="6.5703125" style="54" bestFit="1" customWidth="1"/>
    <col min="9483" max="9483" width="7" style="54" bestFit="1" customWidth="1"/>
    <col min="9484" max="9484" width="6.42578125" style="54" bestFit="1" customWidth="1"/>
    <col min="9485" max="9485" width="5.85546875" style="54" bestFit="1" customWidth="1"/>
    <col min="9486" max="9486" width="7" style="54" bestFit="1" customWidth="1"/>
    <col min="9487" max="9487" width="6.140625" style="54" bestFit="1" customWidth="1"/>
    <col min="9488" max="9488" width="6.42578125" style="54" bestFit="1" customWidth="1"/>
    <col min="9489" max="9490" width="6.85546875" style="54" bestFit="1" customWidth="1"/>
    <col min="9491" max="9491" width="6.42578125" style="54" bestFit="1" customWidth="1"/>
    <col min="9492" max="9492" width="6.28515625" style="54" bestFit="1" customWidth="1"/>
    <col min="9493" max="9493" width="7.140625" style="54" bestFit="1" customWidth="1"/>
    <col min="9494" max="9494" width="6.5703125" style="54" bestFit="1" customWidth="1"/>
    <col min="9495" max="9495" width="7" style="54" bestFit="1" customWidth="1"/>
    <col min="9496" max="9496" width="6.42578125" style="54" bestFit="1" customWidth="1"/>
    <col min="9497" max="9497" width="5.85546875" style="54" bestFit="1" customWidth="1"/>
    <col min="9498" max="9498" width="7" style="54" bestFit="1" customWidth="1"/>
    <col min="9499" max="9499" width="6.140625" style="54" bestFit="1" customWidth="1"/>
    <col min="9500" max="9500" width="6.42578125" style="54" bestFit="1" customWidth="1"/>
    <col min="9501" max="9502" width="6.85546875" style="54" bestFit="1" customWidth="1"/>
    <col min="9503" max="9503" width="6.42578125" style="54" bestFit="1" customWidth="1"/>
    <col min="9504" max="9504" width="6.28515625" style="54" bestFit="1" customWidth="1"/>
    <col min="9505" max="9505" width="7.140625" style="54" bestFit="1" customWidth="1"/>
    <col min="9506" max="9506" width="6.5703125" style="54" bestFit="1" customWidth="1"/>
    <col min="9507" max="9507" width="7" style="54" bestFit="1" customWidth="1"/>
    <col min="9508" max="9508" width="6.42578125" style="54" bestFit="1" customWidth="1"/>
    <col min="9509" max="9509" width="5.85546875" style="54" bestFit="1" customWidth="1"/>
    <col min="9510" max="9510" width="7" style="54" bestFit="1" customWidth="1"/>
    <col min="9511" max="9511" width="6.140625" style="54" bestFit="1" customWidth="1"/>
    <col min="9512" max="9512" width="6.42578125" style="54" bestFit="1" customWidth="1"/>
    <col min="9513" max="9514" width="6.85546875" style="54" bestFit="1" customWidth="1"/>
    <col min="9515" max="9515" width="6.42578125" style="54" bestFit="1" customWidth="1"/>
    <col min="9516" max="9516" width="6.28515625" style="54" bestFit="1" customWidth="1"/>
    <col min="9517" max="9517" width="7.140625" style="54" bestFit="1" customWidth="1"/>
    <col min="9518" max="9518" width="6.5703125" style="54" bestFit="1" customWidth="1"/>
    <col min="9519" max="9519" width="7" style="54" bestFit="1" customWidth="1"/>
    <col min="9520" max="9520" width="6.42578125" style="54" bestFit="1" customWidth="1"/>
    <col min="9521" max="9521" width="5.85546875" style="54" bestFit="1" customWidth="1"/>
    <col min="9522" max="9522" width="7" style="54" bestFit="1" customWidth="1"/>
    <col min="9523" max="9523" width="6.140625" style="54" bestFit="1" customWidth="1"/>
    <col min="9524" max="9524" width="6.42578125" style="54" bestFit="1" customWidth="1"/>
    <col min="9525" max="9526" width="6.85546875" style="54" bestFit="1" customWidth="1"/>
    <col min="9527" max="9527" width="6.42578125" style="54" bestFit="1" customWidth="1"/>
    <col min="9528" max="9528" width="6.28515625" style="54" bestFit="1" customWidth="1"/>
    <col min="9529" max="9529" width="7.140625" style="54" bestFit="1" customWidth="1"/>
    <col min="9530" max="9530" width="6.5703125" style="54" bestFit="1" customWidth="1"/>
    <col min="9531" max="9531" width="7" style="54" bestFit="1" customWidth="1"/>
    <col min="9532" max="9532" width="6.42578125" style="54" bestFit="1" customWidth="1"/>
    <col min="9533" max="9533" width="5.85546875" style="54" bestFit="1" customWidth="1"/>
    <col min="9534" max="9534" width="7" style="54" bestFit="1" customWidth="1"/>
    <col min="9535" max="9535" width="6.140625" style="54" bestFit="1" customWidth="1"/>
    <col min="9536" max="9536" width="6.42578125" style="54" bestFit="1" customWidth="1"/>
    <col min="9537" max="9538" width="6.85546875" style="54" bestFit="1" customWidth="1"/>
    <col min="9539" max="9539" width="6.42578125" style="54" bestFit="1" customWidth="1"/>
    <col min="9540" max="9540" width="6.28515625" style="54" bestFit="1" customWidth="1"/>
    <col min="9541" max="9541" width="7.140625" style="54" bestFit="1" customWidth="1"/>
    <col min="9542" max="9542" width="6.5703125" style="54" bestFit="1" customWidth="1"/>
    <col min="9543" max="9543" width="7" style="54" bestFit="1" customWidth="1"/>
    <col min="9544" max="9544" width="6.42578125" style="54" bestFit="1" customWidth="1"/>
    <col min="9545" max="9545" width="5.85546875" style="54" bestFit="1" customWidth="1"/>
    <col min="9546" max="9546" width="7" style="54" bestFit="1" customWidth="1"/>
    <col min="9547" max="9547" width="6.140625" style="54" bestFit="1" customWidth="1"/>
    <col min="9548" max="9548" width="6.42578125" style="54" bestFit="1" customWidth="1"/>
    <col min="9549" max="9550" width="6.85546875" style="54" bestFit="1" customWidth="1"/>
    <col min="9551" max="9551" width="6.42578125" style="54" bestFit="1" customWidth="1"/>
    <col min="9552" max="9552" width="6.28515625" style="54" bestFit="1" customWidth="1"/>
    <col min="9553" max="9553" width="7.140625" style="54" bestFit="1" customWidth="1"/>
    <col min="9554" max="9554" width="6.5703125" style="54" bestFit="1" customWidth="1"/>
    <col min="9555" max="9555" width="7" style="54" bestFit="1" customWidth="1"/>
    <col min="9556" max="9556" width="6.42578125" style="54" bestFit="1" customWidth="1"/>
    <col min="9557" max="9557" width="5.85546875" style="54" bestFit="1" customWidth="1"/>
    <col min="9558" max="9558" width="7" style="54" bestFit="1" customWidth="1"/>
    <col min="9559" max="9559" width="6.140625" style="54" bestFit="1" customWidth="1"/>
    <col min="9560" max="9560" width="6.42578125" style="54" bestFit="1" customWidth="1"/>
    <col min="9561" max="9562" width="6.85546875" style="54" bestFit="1" customWidth="1"/>
    <col min="9563" max="9563" width="6.42578125" style="54" bestFit="1" customWidth="1"/>
    <col min="9564" max="9564" width="6.28515625" style="54" bestFit="1" customWidth="1"/>
    <col min="9565" max="9565" width="7.140625" style="54" bestFit="1" customWidth="1"/>
    <col min="9566" max="9566" width="6.5703125" style="54" bestFit="1" customWidth="1"/>
    <col min="9567" max="9567" width="7" style="54" bestFit="1" customWidth="1"/>
    <col min="9568" max="9568" width="6.42578125" style="54" bestFit="1" customWidth="1"/>
    <col min="9569" max="9569" width="5.85546875" style="54" bestFit="1" customWidth="1"/>
    <col min="9570" max="9570" width="7" style="54" bestFit="1" customWidth="1"/>
    <col min="9571" max="9571" width="6.140625" style="54" bestFit="1" customWidth="1"/>
    <col min="9572" max="9572" width="6.42578125" style="54" bestFit="1" customWidth="1"/>
    <col min="9573" max="9574" width="6.85546875" style="54" bestFit="1" customWidth="1"/>
    <col min="9575" max="9575" width="6.42578125" style="54" bestFit="1" customWidth="1"/>
    <col min="9576" max="9576" width="6.28515625" style="54" bestFit="1" customWidth="1"/>
    <col min="9577" max="9577" width="7.140625" style="54" bestFit="1" customWidth="1"/>
    <col min="9578" max="9578" width="6.5703125" style="54" bestFit="1" customWidth="1"/>
    <col min="9579" max="9579" width="7" style="54" bestFit="1" customWidth="1"/>
    <col min="9580" max="9580" width="6.42578125" style="54" bestFit="1" customWidth="1"/>
    <col min="9581" max="9581" width="5.85546875" style="54" bestFit="1" customWidth="1"/>
    <col min="9582" max="9582" width="7" style="54" bestFit="1" customWidth="1"/>
    <col min="9583" max="9583" width="6.140625" style="54" bestFit="1" customWidth="1"/>
    <col min="9584" max="9584" width="6.42578125" style="54" bestFit="1" customWidth="1"/>
    <col min="9585" max="9586" width="6.85546875" style="54" bestFit="1" customWidth="1"/>
    <col min="9587" max="9587" width="6.42578125" style="54" bestFit="1" customWidth="1"/>
    <col min="9588" max="9588" width="6.28515625" style="54" bestFit="1" customWidth="1"/>
    <col min="9589" max="9589" width="7.140625" style="54" bestFit="1" customWidth="1"/>
    <col min="9590" max="9590" width="6.5703125" style="54" bestFit="1" customWidth="1"/>
    <col min="9591" max="9591" width="7" style="54" bestFit="1" customWidth="1"/>
    <col min="9592" max="9592" width="6.42578125" style="54" bestFit="1" customWidth="1"/>
    <col min="9593" max="9593" width="5.85546875" style="54" bestFit="1" customWidth="1"/>
    <col min="9594" max="9594" width="7" style="54" bestFit="1" customWidth="1"/>
    <col min="9595" max="9595" width="6.140625" style="54" bestFit="1" customWidth="1"/>
    <col min="9596" max="9596" width="6.42578125" style="54" bestFit="1" customWidth="1"/>
    <col min="9597" max="9598" width="6.85546875" style="54" bestFit="1" customWidth="1"/>
    <col min="9599" max="9599" width="6.42578125" style="54" bestFit="1" customWidth="1"/>
    <col min="9600" max="9600" width="6.28515625" style="54" bestFit="1" customWidth="1"/>
    <col min="9601" max="9601" width="7.140625" style="54" bestFit="1" customWidth="1"/>
    <col min="9602" max="9602" width="6.5703125" style="54" bestFit="1" customWidth="1"/>
    <col min="9603" max="9603" width="7" style="54" bestFit="1" customWidth="1"/>
    <col min="9604" max="9604" width="6.42578125" style="54" bestFit="1" customWidth="1"/>
    <col min="9605" max="9605" width="5.85546875" style="54" bestFit="1" customWidth="1"/>
    <col min="9606" max="9606" width="7" style="54" bestFit="1" customWidth="1"/>
    <col min="9607" max="9607" width="6.140625" style="54" bestFit="1" customWidth="1"/>
    <col min="9608" max="9608" width="6.42578125" style="54" bestFit="1" customWidth="1"/>
    <col min="9609" max="9610" width="6.85546875" style="54" bestFit="1" customWidth="1"/>
    <col min="9611" max="9611" width="6.42578125" style="54" bestFit="1" customWidth="1"/>
    <col min="9612" max="9612" width="6.28515625" style="54" bestFit="1" customWidth="1"/>
    <col min="9613" max="9613" width="7.140625" style="54" bestFit="1" customWidth="1"/>
    <col min="9614" max="9614" width="6.5703125" style="54" bestFit="1" customWidth="1"/>
    <col min="9615" max="9615" width="7" style="54" bestFit="1" customWidth="1"/>
    <col min="9616" max="9616" width="6.42578125" style="54" bestFit="1" customWidth="1"/>
    <col min="9617" max="9617" width="5.85546875" style="54" bestFit="1" customWidth="1"/>
    <col min="9618" max="9618" width="7" style="54" bestFit="1" customWidth="1"/>
    <col min="9619" max="9619" width="6.140625" style="54" bestFit="1" customWidth="1"/>
    <col min="9620" max="9620" width="6.42578125" style="54" bestFit="1" customWidth="1"/>
    <col min="9621" max="9648" width="6.85546875" style="54" bestFit="1" customWidth="1"/>
    <col min="9649" max="9723" width="9.140625" style="54"/>
    <col min="9724" max="9724" width="3" style="54" bestFit="1" customWidth="1"/>
    <col min="9725" max="9725" width="3.28515625" style="54" bestFit="1" customWidth="1"/>
    <col min="9726" max="9727" width="0" style="54" hidden="1" customWidth="1"/>
    <col min="9728" max="9728" width="9.140625" style="54"/>
    <col min="9729" max="9729" width="29.5703125" style="54" customWidth="1"/>
    <col min="9730" max="9730" width="7" style="54" bestFit="1" customWidth="1"/>
    <col min="9731" max="9731" width="6.140625" style="54" bestFit="1" customWidth="1"/>
    <col min="9732" max="9732" width="6.42578125" style="54" bestFit="1" customWidth="1"/>
    <col min="9733" max="9734" width="6.85546875" style="54" bestFit="1" customWidth="1"/>
    <col min="9735" max="9735" width="6.42578125" style="54" bestFit="1" customWidth="1"/>
    <col min="9736" max="9736" width="6.28515625" style="54" bestFit="1" customWidth="1"/>
    <col min="9737" max="9737" width="7.140625" style="54" bestFit="1" customWidth="1"/>
    <col min="9738" max="9738" width="6.5703125" style="54" bestFit="1" customWidth="1"/>
    <col min="9739" max="9739" width="7" style="54" bestFit="1" customWidth="1"/>
    <col min="9740" max="9740" width="6.42578125" style="54" bestFit="1" customWidth="1"/>
    <col min="9741" max="9741" width="5.85546875" style="54" bestFit="1" customWidth="1"/>
    <col min="9742" max="9742" width="7" style="54" bestFit="1" customWidth="1"/>
    <col min="9743" max="9743" width="6.140625" style="54" bestFit="1" customWidth="1"/>
    <col min="9744" max="9744" width="6.42578125" style="54" bestFit="1" customWidth="1"/>
    <col min="9745" max="9746" width="6.85546875" style="54" bestFit="1" customWidth="1"/>
    <col min="9747" max="9747" width="6.42578125" style="54" bestFit="1" customWidth="1"/>
    <col min="9748" max="9748" width="6.28515625" style="54" bestFit="1" customWidth="1"/>
    <col min="9749" max="9749" width="7.140625" style="54" bestFit="1" customWidth="1"/>
    <col min="9750" max="9750" width="6.5703125" style="54" bestFit="1" customWidth="1"/>
    <col min="9751" max="9751" width="7" style="54" bestFit="1" customWidth="1"/>
    <col min="9752" max="9752" width="6.42578125" style="54" bestFit="1" customWidth="1"/>
    <col min="9753" max="9753" width="5.85546875" style="54" bestFit="1" customWidth="1"/>
    <col min="9754" max="9754" width="7" style="54" bestFit="1" customWidth="1"/>
    <col min="9755" max="9755" width="6.140625" style="54" bestFit="1" customWidth="1"/>
    <col min="9756" max="9756" width="6.42578125" style="54" bestFit="1" customWidth="1"/>
    <col min="9757" max="9758" width="6.85546875" style="54" bestFit="1" customWidth="1"/>
    <col min="9759" max="9759" width="6.42578125" style="54" bestFit="1" customWidth="1"/>
    <col min="9760" max="9760" width="6.28515625" style="54" bestFit="1" customWidth="1"/>
    <col min="9761" max="9761" width="7.140625" style="54" bestFit="1" customWidth="1"/>
    <col min="9762" max="9762" width="6.5703125" style="54" bestFit="1" customWidth="1"/>
    <col min="9763" max="9763" width="7" style="54" bestFit="1" customWidth="1"/>
    <col min="9764" max="9764" width="6.42578125" style="54" bestFit="1" customWidth="1"/>
    <col min="9765" max="9765" width="5.85546875" style="54" bestFit="1" customWidth="1"/>
    <col min="9766" max="9766" width="7" style="54" bestFit="1" customWidth="1"/>
    <col min="9767" max="9767" width="6.140625" style="54" bestFit="1" customWidth="1"/>
    <col min="9768" max="9768" width="6.42578125" style="54" bestFit="1" customWidth="1"/>
    <col min="9769" max="9770" width="6.85546875" style="54" bestFit="1" customWidth="1"/>
    <col min="9771" max="9771" width="6.42578125" style="54" bestFit="1" customWidth="1"/>
    <col min="9772" max="9772" width="6.28515625" style="54" bestFit="1" customWidth="1"/>
    <col min="9773" max="9773" width="7.140625" style="54" bestFit="1" customWidth="1"/>
    <col min="9774" max="9774" width="6.5703125" style="54" bestFit="1" customWidth="1"/>
    <col min="9775" max="9775" width="7" style="54" bestFit="1" customWidth="1"/>
    <col min="9776" max="9776" width="6.42578125" style="54" bestFit="1" customWidth="1"/>
    <col min="9777" max="9777" width="5.85546875" style="54" bestFit="1" customWidth="1"/>
    <col min="9778" max="9778" width="7" style="54" bestFit="1" customWidth="1"/>
    <col min="9779" max="9779" width="6.140625" style="54" bestFit="1" customWidth="1"/>
    <col min="9780" max="9780" width="6.42578125" style="54" bestFit="1" customWidth="1"/>
    <col min="9781" max="9782" width="6.85546875" style="54" bestFit="1" customWidth="1"/>
    <col min="9783" max="9783" width="6.42578125" style="54" bestFit="1" customWidth="1"/>
    <col min="9784" max="9784" width="6.28515625" style="54" bestFit="1" customWidth="1"/>
    <col min="9785" max="9785" width="7.140625" style="54" bestFit="1" customWidth="1"/>
    <col min="9786" max="9786" width="6.5703125" style="54" bestFit="1" customWidth="1"/>
    <col min="9787" max="9787" width="7" style="54" bestFit="1" customWidth="1"/>
    <col min="9788" max="9788" width="6.42578125" style="54" bestFit="1" customWidth="1"/>
    <col min="9789" max="9789" width="5.85546875" style="54" bestFit="1" customWidth="1"/>
    <col min="9790" max="9790" width="7" style="54" bestFit="1" customWidth="1"/>
    <col min="9791" max="9791" width="6.140625" style="54" bestFit="1" customWidth="1"/>
    <col min="9792" max="9792" width="6.42578125" style="54" bestFit="1" customWidth="1"/>
    <col min="9793" max="9794" width="6.85546875" style="54" bestFit="1" customWidth="1"/>
    <col min="9795" max="9795" width="6.42578125" style="54" bestFit="1" customWidth="1"/>
    <col min="9796" max="9796" width="6.28515625" style="54" bestFit="1" customWidth="1"/>
    <col min="9797" max="9797" width="7.140625" style="54" bestFit="1" customWidth="1"/>
    <col min="9798" max="9798" width="6.5703125" style="54" bestFit="1" customWidth="1"/>
    <col min="9799" max="9799" width="7" style="54" bestFit="1" customWidth="1"/>
    <col min="9800" max="9800" width="6.42578125" style="54" bestFit="1" customWidth="1"/>
    <col min="9801" max="9801" width="5.85546875" style="54" bestFit="1" customWidth="1"/>
    <col min="9802" max="9802" width="7" style="54" bestFit="1" customWidth="1"/>
    <col min="9803" max="9803" width="6.140625" style="54" bestFit="1" customWidth="1"/>
    <col min="9804" max="9804" width="6.42578125" style="54" bestFit="1" customWidth="1"/>
    <col min="9805" max="9806" width="6.85546875" style="54" bestFit="1" customWidth="1"/>
    <col min="9807" max="9807" width="6.42578125" style="54" bestFit="1" customWidth="1"/>
    <col min="9808" max="9808" width="6.28515625" style="54" bestFit="1" customWidth="1"/>
    <col min="9809" max="9809" width="7.140625" style="54" bestFit="1" customWidth="1"/>
    <col min="9810" max="9810" width="6.5703125" style="54" bestFit="1" customWidth="1"/>
    <col min="9811" max="9811" width="7" style="54" bestFit="1" customWidth="1"/>
    <col min="9812" max="9812" width="6.42578125" style="54" bestFit="1" customWidth="1"/>
    <col min="9813" max="9813" width="5.85546875" style="54" bestFit="1" customWidth="1"/>
    <col min="9814" max="9814" width="7" style="54" bestFit="1" customWidth="1"/>
    <col min="9815" max="9815" width="6.140625" style="54" bestFit="1" customWidth="1"/>
    <col min="9816" max="9816" width="6.42578125" style="54" bestFit="1" customWidth="1"/>
    <col min="9817" max="9818" width="6.85546875" style="54" bestFit="1" customWidth="1"/>
    <col min="9819" max="9819" width="6.42578125" style="54" bestFit="1" customWidth="1"/>
    <col min="9820" max="9820" width="6.28515625" style="54" bestFit="1" customWidth="1"/>
    <col min="9821" max="9821" width="7.140625" style="54" bestFit="1" customWidth="1"/>
    <col min="9822" max="9822" width="6.5703125" style="54" bestFit="1" customWidth="1"/>
    <col min="9823" max="9823" width="7" style="54" bestFit="1" customWidth="1"/>
    <col min="9824" max="9824" width="6.42578125" style="54" bestFit="1" customWidth="1"/>
    <col min="9825" max="9825" width="5.85546875" style="54" bestFit="1" customWidth="1"/>
    <col min="9826" max="9826" width="7" style="54" bestFit="1" customWidth="1"/>
    <col min="9827" max="9827" width="6.140625" style="54" bestFit="1" customWidth="1"/>
    <col min="9828" max="9828" width="6.42578125" style="54" bestFit="1" customWidth="1"/>
    <col min="9829" max="9830" width="6.85546875" style="54" bestFit="1" customWidth="1"/>
    <col min="9831" max="9831" width="6.42578125" style="54" bestFit="1" customWidth="1"/>
    <col min="9832" max="9832" width="6.28515625" style="54" bestFit="1" customWidth="1"/>
    <col min="9833" max="9833" width="7.140625" style="54" bestFit="1" customWidth="1"/>
    <col min="9834" max="9834" width="6.5703125" style="54" bestFit="1" customWidth="1"/>
    <col min="9835" max="9835" width="7" style="54" bestFit="1" customWidth="1"/>
    <col min="9836" max="9836" width="6.42578125" style="54" bestFit="1" customWidth="1"/>
    <col min="9837" max="9837" width="5.85546875" style="54" bestFit="1" customWidth="1"/>
    <col min="9838" max="9838" width="7" style="54" bestFit="1" customWidth="1"/>
    <col min="9839" max="9839" width="6.140625" style="54" bestFit="1" customWidth="1"/>
    <col min="9840" max="9840" width="6.42578125" style="54" bestFit="1" customWidth="1"/>
    <col min="9841" max="9842" width="6.85546875" style="54" bestFit="1" customWidth="1"/>
    <col min="9843" max="9843" width="6.42578125" style="54" bestFit="1" customWidth="1"/>
    <col min="9844" max="9844" width="6.28515625" style="54" bestFit="1" customWidth="1"/>
    <col min="9845" max="9845" width="7.140625" style="54" bestFit="1" customWidth="1"/>
    <col min="9846" max="9846" width="6.5703125" style="54" bestFit="1" customWidth="1"/>
    <col min="9847" max="9847" width="7" style="54" bestFit="1" customWidth="1"/>
    <col min="9848" max="9848" width="6.42578125" style="54" bestFit="1" customWidth="1"/>
    <col min="9849" max="9849" width="5.85546875" style="54" bestFit="1" customWidth="1"/>
    <col min="9850" max="9850" width="7" style="54" bestFit="1" customWidth="1"/>
    <col min="9851" max="9851" width="6.140625" style="54" bestFit="1" customWidth="1"/>
    <col min="9852" max="9852" width="6.42578125" style="54" bestFit="1" customWidth="1"/>
    <col min="9853" max="9854" width="6.85546875" style="54" bestFit="1" customWidth="1"/>
    <col min="9855" max="9855" width="6.42578125" style="54" bestFit="1" customWidth="1"/>
    <col min="9856" max="9856" width="6.28515625" style="54" bestFit="1" customWidth="1"/>
    <col min="9857" max="9857" width="7.140625" style="54" bestFit="1" customWidth="1"/>
    <col min="9858" max="9858" width="6.5703125" style="54" bestFit="1" customWidth="1"/>
    <col min="9859" max="9859" width="7" style="54" bestFit="1" customWidth="1"/>
    <col min="9860" max="9860" width="6.42578125" style="54" bestFit="1" customWidth="1"/>
    <col min="9861" max="9861" width="5.85546875" style="54" bestFit="1" customWidth="1"/>
    <col min="9862" max="9862" width="7" style="54" bestFit="1" customWidth="1"/>
    <col min="9863" max="9863" width="6.140625" style="54" bestFit="1" customWidth="1"/>
    <col min="9864" max="9864" width="6.42578125" style="54" bestFit="1" customWidth="1"/>
    <col min="9865" max="9866" width="6.85546875" style="54" bestFit="1" customWidth="1"/>
    <col min="9867" max="9867" width="6.42578125" style="54" bestFit="1" customWidth="1"/>
    <col min="9868" max="9868" width="6.28515625" style="54" bestFit="1" customWidth="1"/>
    <col min="9869" max="9869" width="7.140625" style="54" bestFit="1" customWidth="1"/>
    <col min="9870" max="9870" width="6.5703125" style="54" bestFit="1" customWidth="1"/>
    <col min="9871" max="9871" width="7" style="54" bestFit="1" customWidth="1"/>
    <col min="9872" max="9872" width="6.42578125" style="54" bestFit="1" customWidth="1"/>
    <col min="9873" max="9873" width="5.85546875" style="54" bestFit="1" customWidth="1"/>
    <col min="9874" max="9874" width="7" style="54" bestFit="1" customWidth="1"/>
    <col min="9875" max="9875" width="6.140625" style="54" bestFit="1" customWidth="1"/>
    <col min="9876" max="9876" width="6.42578125" style="54" bestFit="1" customWidth="1"/>
    <col min="9877" max="9904" width="6.85546875" style="54" bestFit="1" customWidth="1"/>
    <col min="9905" max="9979" width="9.140625" style="54"/>
    <col min="9980" max="9980" width="3" style="54" bestFit="1" customWidth="1"/>
    <col min="9981" max="9981" width="3.28515625" style="54" bestFit="1" customWidth="1"/>
    <col min="9982" max="9983" width="0" style="54" hidden="1" customWidth="1"/>
    <col min="9984" max="9984" width="9.140625" style="54"/>
    <col min="9985" max="9985" width="29.5703125" style="54" customWidth="1"/>
    <col min="9986" max="9986" width="7" style="54" bestFit="1" customWidth="1"/>
    <col min="9987" max="9987" width="6.140625" style="54" bestFit="1" customWidth="1"/>
    <col min="9988" max="9988" width="6.42578125" style="54" bestFit="1" customWidth="1"/>
    <col min="9989" max="9990" width="6.85546875" style="54" bestFit="1" customWidth="1"/>
    <col min="9991" max="9991" width="6.42578125" style="54" bestFit="1" customWidth="1"/>
    <col min="9992" max="9992" width="6.28515625" style="54" bestFit="1" customWidth="1"/>
    <col min="9993" max="9993" width="7.140625" style="54" bestFit="1" customWidth="1"/>
    <col min="9994" max="9994" width="6.5703125" style="54" bestFit="1" customWidth="1"/>
    <col min="9995" max="9995" width="7" style="54" bestFit="1" customWidth="1"/>
    <col min="9996" max="9996" width="6.42578125" style="54" bestFit="1" customWidth="1"/>
    <col min="9997" max="9997" width="5.85546875" style="54" bestFit="1" customWidth="1"/>
    <col min="9998" max="9998" width="7" style="54" bestFit="1" customWidth="1"/>
    <col min="9999" max="9999" width="6.140625" style="54" bestFit="1" customWidth="1"/>
    <col min="10000" max="10000" width="6.42578125" style="54" bestFit="1" customWidth="1"/>
    <col min="10001" max="10002" width="6.85546875" style="54" bestFit="1" customWidth="1"/>
    <col min="10003" max="10003" width="6.42578125" style="54" bestFit="1" customWidth="1"/>
    <col min="10004" max="10004" width="6.28515625" style="54" bestFit="1" customWidth="1"/>
    <col min="10005" max="10005" width="7.140625" style="54" bestFit="1" customWidth="1"/>
    <col min="10006" max="10006" width="6.5703125" style="54" bestFit="1" customWidth="1"/>
    <col min="10007" max="10007" width="7" style="54" bestFit="1" customWidth="1"/>
    <col min="10008" max="10008" width="6.42578125" style="54" bestFit="1" customWidth="1"/>
    <col min="10009" max="10009" width="5.85546875" style="54" bestFit="1" customWidth="1"/>
    <col min="10010" max="10010" width="7" style="54" bestFit="1" customWidth="1"/>
    <col min="10011" max="10011" width="6.140625" style="54" bestFit="1" customWidth="1"/>
    <col min="10012" max="10012" width="6.42578125" style="54" bestFit="1" customWidth="1"/>
    <col min="10013" max="10014" width="6.85546875" style="54" bestFit="1" customWidth="1"/>
    <col min="10015" max="10015" width="6.42578125" style="54" bestFit="1" customWidth="1"/>
    <col min="10016" max="10016" width="6.28515625" style="54" bestFit="1" customWidth="1"/>
    <col min="10017" max="10017" width="7.140625" style="54" bestFit="1" customWidth="1"/>
    <col min="10018" max="10018" width="6.5703125" style="54" bestFit="1" customWidth="1"/>
    <col min="10019" max="10019" width="7" style="54" bestFit="1" customWidth="1"/>
    <col min="10020" max="10020" width="6.42578125" style="54" bestFit="1" customWidth="1"/>
    <col min="10021" max="10021" width="5.85546875" style="54" bestFit="1" customWidth="1"/>
    <col min="10022" max="10022" width="7" style="54" bestFit="1" customWidth="1"/>
    <col min="10023" max="10023" width="6.140625" style="54" bestFit="1" customWidth="1"/>
    <col min="10024" max="10024" width="6.42578125" style="54" bestFit="1" customWidth="1"/>
    <col min="10025" max="10026" width="6.85546875" style="54" bestFit="1" customWidth="1"/>
    <col min="10027" max="10027" width="6.42578125" style="54" bestFit="1" customWidth="1"/>
    <col min="10028" max="10028" width="6.28515625" style="54" bestFit="1" customWidth="1"/>
    <col min="10029" max="10029" width="7.140625" style="54" bestFit="1" customWidth="1"/>
    <col min="10030" max="10030" width="6.5703125" style="54" bestFit="1" customWidth="1"/>
    <col min="10031" max="10031" width="7" style="54" bestFit="1" customWidth="1"/>
    <col min="10032" max="10032" width="6.42578125" style="54" bestFit="1" customWidth="1"/>
    <col min="10033" max="10033" width="5.85546875" style="54" bestFit="1" customWidth="1"/>
    <col min="10034" max="10034" width="7" style="54" bestFit="1" customWidth="1"/>
    <col min="10035" max="10035" width="6.140625" style="54" bestFit="1" customWidth="1"/>
    <col min="10036" max="10036" width="6.42578125" style="54" bestFit="1" customWidth="1"/>
    <col min="10037" max="10038" width="6.85546875" style="54" bestFit="1" customWidth="1"/>
    <col min="10039" max="10039" width="6.42578125" style="54" bestFit="1" customWidth="1"/>
    <col min="10040" max="10040" width="6.28515625" style="54" bestFit="1" customWidth="1"/>
    <col min="10041" max="10041" width="7.140625" style="54" bestFit="1" customWidth="1"/>
    <col min="10042" max="10042" width="6.5703125" style="54" bestFit="1" customWidth="1"/>
    <col min="10043" max="10043" width="7" style="54" bestFit="1" customWidth="1"/>
    <col min="10044" max="10044" width="6.42578125" style="54" bestFit="1" customWidth="1"/>
    <col min="10045" max="10045" width="5.85546875" style="54" bestFit="1" customWidth="1"/>
    <col min="10046" max="10046" width="7" style="54" bestFit="1" customWidth="1"/>
    <col min="10047" max="10047" width="6.140625" style="54" bestFit="1" customWidth="1"/>
    <col min="10048" max="10048" width="6.42578125" style="54" bestFit="1" customWidth="1"/>
    <col min="10049" max="10050" width="6.85546875" style="54" bestFit="1" customWidth="1"/>
    <col min="10051" max="10051" width="6.42578125" style="54" bestFit="1" customWidth="1"/>
    <col min="10052" max="10052" width="6.28515625" style="54" bestFit="1" customWidth="1"/>
    <col min="10053" max="10053" width="7.140625" style="54" bestFit="1" customWidth="1"/>
    <col min="10054" max="10054" width="6.5703125" style="54" bestFit="1" customWidth="1"/>
    <col min="10055" max="10055" width="7" style="54" bestFit="1" customWidth="1"/>
    <col min="10056" max="10056" width="6.42578125" style="54" bestFit="1" customWidth="1"/>
    <col min="10057" max="10057" width="5.85546875" style="54" bestFit="1" customWidth="1"/>
    <col min="10058" max="10058" width="7" style="54" bestFit="1" customWidth="1"/>
    <col min="10059" max="10059" width="6.140625" style="54" bestFit="1" customWidth="1"/>
    <col min="10060" max="10060" width="6.42578125" style="54" bestFit="1" customWidth="1"/>
    <col min="10061" max="10062" width="6.85546875" style="54" bestFit="1" customWidth="1"/>
    <col min="10063" max="10063" width="6.42578125" style="54" bestFit="1" customWidth="1"/>
    <col min="10064" max="10064" width="6.28515625" style="54" bestFit="1" customWidth="1"/>
    <col min="10065" max="10065" width="7.140625" style="54" bestFit="1" customWidth="1"/>
    <col min="10066" max="10066" width="6.5703125" style="54" bestFit="1" customWidth="1"/>
    <col min="10067" max="10067" width="7" style="54" bestFit="1" customWidth="1"/>
    <col min="10068" max="10068" width="6.42578125" style="54" bestFit="1" customWidth="1"/>
    <col min="10069" max="10069" width="5.85546875" style="54" bestFit="1" customWidth="1"/>
    <col min="10070" max="10070" width="7" style="54" bestFit="1" customWidth="1"/>
    <col min="10071" max="10071" width="6.140625" style="54" bestFit="1" customWidth="1"/>
    <col min="10072" max="10072" width="6.42578125" style="54" bestFit="1" customWidth="1"/>
    <col min="10073" max="10074" width="6.85546875" style="54" bestFit="1" customWidth="1"/>
    <col min="10075" max="10075" width="6.42578125" style="54" bestFit="1" customWidth="1"/>
    <col min="10076" max="10076" width="6.28515625" style="54" bestFit="1" customWidth="1"/>
    <col min="10077" max="10077" width="7.140625" style="54" bestFit="1" customWidth="1"/>
    <col min="10078" max="10078" width="6.5703125" style="54" bestFit="1" customWidth="1"/>
    <col min="10079" max="10079" width="7" style="54" bestFit="1" customWidth="1"/>
    <col min="10080" max="10080" width="6.42578125" style="54" bestFit="1" customWidth="1"/>
    <col min="10081" max="10081" width="5.85546875" style="54" bestFit="1" customWidth="1"/>
    <col min="10082" max="10082" width="7" style="54" bestFit="1" customWidth="1"/>
    <col min="10083" max="10083" width="6.140625" style="54" bestFit="1" customWidth="1"/>
    <col min="10084" max="10084" width="6.42578125" style="54" bestFit="1" customWidth="1"/>
    <col min="10085" max="10086" width="6.85546875" style="54" bestFit="1" customWidth="1"/>
    <col min="10087" max="10087" width="6.42578125" style="54" bestFit="1" customWidth="1"/>
    <col min="10088" max="10088" width="6.28515625" style="54" bestFit="1" customWidth="1"/>
    <col min="10089" max="10089" width="7.140625" style="54" bestFit="1" customWidth="1"/>
    <col min="10090" max="10090" width="6.5703125" style="54" bestFit="1" customWidth="1"/>
    <col min="10091" max="10091" width="7" style="54" bestFit="1" customWidth="1"/>
    <col min="10092" max="10092" width="6.42578125" style="54" bestFit="1" customWidth="1"/>
    <col min="10093" max="10093" width="5.85546875" style="54" bestFit="1" customWidth="1"/>
    <col min="10094" max="10094" width="7" style="54" bestFit="1" customWidth="1"/>
    <col min="10095" max="10095" width="6.140625" style="54" bestFit="1" customWidth="1"/>
    <col min="10096" max="10096" width="6.42578125" style="54" bestFit="1" customWidth="1"/>
    <col min="10097" max="10098" width="6.85546875" style="54" bestFit="1" customWidth="1"/>
    <col min="10099" max="10099" width="6.42578125" style="54" bestFit="1" customWidth="1"/>
    <col min="10100" max="10100" width="6.28515625" style="54" bestFit="1" customWidth="1"/>
    <col min="10101" max="10101" width="7.140625" style="54" bestFit="1" customWidth="1"/>
    <col min="10102" max="10102" width="6.5703125" style="54" bestFit="1" customWidth="1"/>
    <col min="10103" max="10103" width="7" style="54" bestFit="1" customWidth="1"/>
    <col min="10104" max="10104" width="6.42578125" style="54" bestFit="1" customWidth="1"/>
    <col min="10105" max="10105" width="5.85546875" style="54" bestFit="1" customWidth="1"/>
    <col min="10106" max="10106" width="7" style="54" bestFit="1" customWidth="1"/>
    <col min="10107" max="10107" width="6.140625" style="54" bestFit="1" customWidth="1"/>
    <col min="10108" max="10108" width="6.42578125" style="54" bestFit="1" customWidth="1"/>
    <col min="10109" max="10110" width="6.85546875" style="54" bestFit="1" customWidth="1"/>
    <col min="10111" max="10111" width="6.42578125" style="54" bestFit="1" customWidth="1"/>
    <col min="10112" max="10112" width="6.28515625" style="54" bestFit="1" customWidth="1"/>
    <col min="10113" max="10113" width="7.140625" style="54" bestFit="1" customWidth="1"/>
    <col min="10114" max="10114" width="6.5703125" style="54" bestFit="1" customWidth="1"/>
    <col min="10115" max="10115" width="7" style="54" bestFit="1" customWidth="1"/>
    <col min="10116" max="10116" width="6.42578125" style="54" bestFit="1" customWidth="1"/>
    <col min="10117" max="10117" width="5.85546875" style="54" bestFit="1" customWidth="1"/>
    <col min="10118" max="10118" width="7" style="54" bestFit="1" customWidth="1"/>
    <col min="10119" max="10119" width="6.140625" style="54" bestFit="1" customWidth="1"/>
    <col min="10120" max="10120" width="6.42578125" style="54" bestFit="1" customWidth="1"/>
    <col min="10121" max="10122" width="6.85546875" style="54" bestFit="1" customWidth="1"/>
    <col min="10123" max="10123" width="6.42578125" style="54" bestFit="1" customWidth="1"/>
    <col min="10124" max="10124" width="6.28515625" style="54" bestFit="1" customWidth="1"/>
    <col min="10125" max="10125" width="7.140625" style="54" bestFit="1" customWidth="1"/>
    <col min="10126" max="10126" width="6.5703125" style="54" bestFit="1" customWidth="1"/>
    <col min="10127" max="10127" width="7" style="54" bestFit="1" customWidth="1"/>
    <col min="10128" max="10128" width="6.42578125" style="54" bestFit="1" customWidth="1"/>
    <col min="10129" max="10129" width="5.85546875" style="54" bestFit="1" customWidth="1"/>
    <col min="10130" max="10130" width="7" style="54" bestFit="1" customWidth="1"/>
    <col min="10131" max="10131" width="6.140625" style="54" bestFit="1" customWidth="1"/>
    <col min="10132" max="10132" width="6.42578125" style="54" bestFit="1" customWidth="1"/>
    <col min="10133" max="10160" width="6.85546875" style="54" bestFit="1" customWidth="1"/>
    <col min="10161" max="10235" width="9.140625" style="54"/>
    <col min="10236" max="10236" width="3" style="54" bestFit="1" customWidth="1"/>
    <col min="10237" max="10237" width="3.28515625" style="54" bestFit="1" customWidth="1"/>
    <col min="10238" max="10239" width="0" style="54" hidden="1" customWidth="1"/>
    <col min="10240" max="10240" width="9.140625" style="54"/>
    <col min="10241" max="10241" width="29.5703125" style="54" customWidth="1"/>
    <col min="10242" max="10242" width="7" style="54" bestFit="1" customWidth="1"/>
    <col min="10243" max="10243" width="6.140625" style="54" bestFit="1" customWidth="1"/>
    <col min="10244" max="10244" width="6.42578125" style="54" bestFit="1" customWidth="1"/>
    <col min="10245" max="10246" width="6.85546875" style="54" bestFit="1" customWidth="1"/>
    <col min="10247" max="10247" width="6.42578125" style="54" bestFit="1" customWidth="1"/>
    <col min="10248" max="10248" width="6.28515625" style="54" bestFit="1" customWidth="1"/>
    <col min="10249" max="10249" width="7.140625" style="54" bestFit="1" customWidth="1"/>
    <col min="10250" max="10250" width="6.5703125" style="54" bestFit="1" customWidth="1"/>
    <col min="10251" max="10251" width="7" style="54" bestFit="1" customWidth="1"/>
    <col min="10252" max="10252" width="6.42578125" style="54" bestFit="1" customWidth="1"/>
    <col min="10253" max="10253" width="5.85546875" style="54" bestFit="1" customWidth="1"/>
    <col min="10254" max="10254" width="7" style="54" bestFit="1" customWidth="1"/>
    <col min="10255" max="10255" width="6.140625" style="54" bestFit="1" customWidth="1"/>
    <col min="10256" max="10256" width="6.42578125" style="54" bestFit="1" customWidth="1"/>
    <col min="10257" max="10258" width="6.85546875" style="54" bestFit="1" customWidth="1"/>
    <col min="10259" max="10259" width="6.42578125" style="54" bestFit="1" customWidth="1"/>
    <col min="10260" max="10260" width="6.28515625" style="54" bestFit="1" customWidth="1"/>
    <col min="10261" max="10261" width="7.140625" style="54" bestFit="1" customWidth="1"/>
    <col min="10262" max="10262" width="6.5703125" style="54" bestFit="1" customWidth="1"/>
    <col min="10263" max="10263" width="7" style="54" bestFit="1" customWidth="1"/>
    <col min="10264" max="10264" width="6.42578125" style="54" bestFit="1" customWidth="1"/>
    <col min="10265" max="10265" width="5.85546875" style="54" bestFit="1" customWidth="1"/>
    <col min="10266" max="10266" width="7" style="54" bestFit="1" customWidth="1"/>
    <col min="10267" max="10267" width="6.140625" style="54" bestFit="1" customWidth="1"/>
    <col min="10268" max="10268" width="6.42578125" style="54" bestFit="1" customWidth="1"/>
    <col min="10269" max="10270" width="6.85546875" style="54" bestFit="1" customWidth="1"/>
    <col min="10271" max="10271" width="6.42578125" style="54" bestFit="1" customWidth="1"/>
    <col min="10272" max="10272" width="6.28515625" style="54" bestFit="1" customWidth="1"/>
    <col min="10273" max="10273" width="7.140625" style="54" bestFit="1" customWidth="1"/>
    <col min="10274" max="10274" width="6.5703125" style="54" bestFit="1" customWidth="1"/>
    <col min="10275" max="10275" width="7" style="54" bestFit="1" customWidth="1"/>
    <col min="10276" max="10276" width="6.42578125" style="54" bestFit="1" customWidth="1"/>
    <col min="10277" max="10277" width="5.85546875" style="54" bestFit="1" customWidth="1"/>
    <col min="10278" max="10278" width="7" style="54" bestFit="1" customWidth="1"/>
    <col min="10279" max="10279" width="6.140625" style="54" bestFit="1" customWidth="1"/>
    <col min="10280" max="10280" width="6.42578125" style="54" bestFit="1" customWidth="1"/>
    <col min="10281" max="10282" width="6.85546875" style="54" bestFit="1" customWidth="1"/>
    <col min="10283" max="10283" width="6.42578125" style="54" bestFit="1" customWidth="1"/>
    <col min="10284" max="10284" width="6.28515625" style="54" bestFit="1" customWidth="1"/>
    <col min="10285" max="10285" width="7.140625" style="54" bestFit="1" customWidth="1"/>
    <col min="10286" max="10286" width="6.5703125" style="54" bestFit="1" customWidth="1"/>
    <col min="10287" max="10287" width="7" style="54" bestFit="1" customWidth="1"/>
    <col min="10288" max="10288" width="6.42578125" style="54" bestFit="1" customWidth="1"/>
    <col min="10289" max="10289" width="5.85546875" style="54" bestFit="1" customWidth="1"/>
    <col min="10290" max="10290" width="7" style="54" bestFit="1" customWidth="1"/>
    <col min="10291" max="10291" width="6.140625" style="54" bestFit="1" customWidth="1"/>
    <col min="10292" max="10292" width="6.42578125" style="54" bestFit="1" customWidth="1"/>
    <col min="10293" max="10294" width="6.85546875" style="54" bestFit="1" customWidth="1"/>
    <col min="10295" max="10295" width="6.42578125" style="54" bestFit="1" customWidth="1"/>
    <col min="10296" max="10296" width="6.28515625" style="54" bestFit="1" customWidth="1"/>
    <col min="10297" max="10297" width="7.140625" style="54" bestFit="1" customWidth="1"/>
    <col min="10298" max="10298" width="6.5703125" style="54" bestFit="1" customWidth="1"/>
    <col min="10299" max="10299" width="7" style="54" bestFit="1" customWidth="1"/>
    <col min="10300" max="10300" width="6.42578125" style="54" bestFit="1" customWidth="1"/>
    <col min="10301" max="10301" width="5.85546875" style="54" bestFit="1" customWidth="1"/>
    <col min="10302" max="10302" width="7" style="54" bestFit="1" customWidth="1"/>
    <col min="10303" max="10303" width="6.140625" style="54" bestFit="1" customWidth="1"/>
    <col min="10304" max="10304" width="6.42578125" style="54" bestFit="1" customWidth="1"/>
    <col min="10305" max="10306" width="6.85546875" style="54" bestFit="1" customWidth="1"/>
    <col min="10307" max="10307" width="6.42578125" style="54" bestFit="1" customWidth="1"/>
    <col min="10308" max="10308" width="6.28515625" style="54" bestFit="1" customWidth="1"/>
    <col min="10309" max="10309" width="7.140625" style="54" bestFit="1" customWidth="1"/>
    <col min="10310" max="10310" width="6.5703125" style="54" bestFit="1" customWidth="1"/>
    <col min="10311" max="10311" width="7" style="54" bestFit="1" customWidth="1"/>
    <col min="10312" max="10312" width="6.42578125" style="54" bestFit="1" customWidth="1"/>
    <col min="10313" max="10313" width="5.85546875" style="54" bestFit="1" customWidth="1"/>
    <col min="10314" max="10314" width="7" style="54" bestFit="1" customWidth="1"/>
    <col min="10315" max="10315" width="6.140625" style="54" bestFit="1" customWidth="1"/>
    <col min="10316" max="10316" width="6.42578125" style="54" bestFit="1" customWidth="1"/>
    <col min="10317" max="10318" width="6.85546875" style="54" bestFit="1" customWidth="1"/>
    <col min="10319" max="10319" width="6.42578125" style="54" bestFit="1" customWidth="1"/>
    <col min="10320" max="10320" width="6.28515625" style="54" bestFit="1" customWidth="1"/>
    <col min="10321" max="10321" width="7.140625" style="54" bestFit="1" customWidth="1"/>
    <col min="10322" max="10322" width="6.5703125" style="54" bestFit="1" customWidth="1"/>
    <col min="10323" max="10323" width="7" style="54" bestFit="1" customWidth="1"/>
    <col min="10324" max="10324" width="6.42578125" style="54" bestFit="1" customWidth="1"/>
    <col min="10325" max="10325" width="5.85546875" style="54" bestFit="1" customWidth="1"/>
    <col min="10326" max="10326" width="7" style="54" bestFit="1" customWidth="1"/>
    <col min="10327" max="10327" width="6.140625" style="54" bestFit="1" customWidth="1"/>
    <col min="10328" max="10328" width="6.42578125" style="54" bestFit="1" customWidth="1"/>
    <col min="10329" max="10330" width="6.85546875" style="54" bestFit="1" customWidth="1"/>
    <col min="10331" max="10331" width="6.42578125" style="54" bestFit="1" customWidth="1"/>
    <col min="10332" max="10332" width="6.28515625" style="54" bestFit="1" customWidth="1"/>
    <col min="10333" max="10333" width="7.140625" style="54" bestFit="1" customWidth="1"/>
    <col min="10334" max="10334" width="6.5703125" style="54" bestFit="1" customWidth="1"/>
    <col min="10335" max="10335" width="7" style="54" bestFit="1" customWidth="1"/>
    <col min="10336" max="10336" width="6.42578125" style="54" bestFit="1" customWidth="1"/>
    <col min="10337" max="10337" width="5.85546875" style="54" bestFit="1" customWidth="1"/>
    <col min="10338" max="10338" width="7" style="54" bestFit="1" customWidth="1"/>
    <col min="10339" max="10339" width="6.140625" style="54" bestFit="1" customWidth="1"/>
    <col min="10340" max="10340" width="6.42578125" style="54" bestFit="1" customWidth="1"/>
    <col min="10341" max="10342" width="6.85546875" style="54" bestFit="1" customWidth="1"/>
    <col min="10343" max="10343" width="6.42578125" style="54" bestFit="1" customWidth="1"/>
    <col min="10344" max="10344" width="6.28515625" style="54" bestFit="1" customWidth="1"/>
    <col min="10345" max="10345" width="7.140625" style="54" bestFit="1" customWidth="1"/>
    <col min="10346" max="10346" width="6.5703125" style="54" bestFit="1" customWidth="1"/>
    <col min="10347" max="10347" width="7" style="54" bestFit="1" customWidth="1"/>
    <col min="10348" max="10348" width="6.42578125" style="54" bestFit="1" customWidth="1"/>
    <col min="10349" max="10349" width="5.85546875" style="54" bestFit="1" customWidth="1"/>
    <col min="10350" max="10350" width="7" style="54" bestFit="1" customWidth="1"/>
    <col min="10351" max="10351" width="6.140625" style="54" bestFit="1" customWidth="1"/>
    <col min="10352" max="10352" width="6.42578125" style="54" bestFit="1" customWidth="1"/>
    <col min="10353" max="10354" width="6.85546875" style="54" bestFit="1" customWidth="1"/>
    <col min="10355" max="10355" width="6.42578125" style="54" bestFit="1" customWidth="1"/>
    <col min="10356" max="10356" width="6.28515625" style="54" bestFit="1" customWidth="1"/>
    <col min="10357" max="10357" width="7.140625" style="54" bestFit="1" customWidth="1"/>
    <col min="10358" max="10358" width="6.5703125" style="54" bestFit="1" customWidth="1"/>
    <col min="10359" max="10359" width="7" style="54" bestFit="1" customWidth="1"/>
    <col min="10360" max="10360" width="6.42578125" style="54" bestFit="1" customWidth="1"/>
    <col min="10361" max="10361" width="5.85546875" style="54" bestFit="1" customWidth="1"/>
    <col min="10362" max="10362" width="7" style="54" bestFit="1" customWidth="1"/>
    <col min="10363" max="10363" width="6.140625" style="54" bestFit="1" customWidth="1"/>
    <col min="10364" max="10364" width="6.42578125" style="54" bestFit="1" customWidth="1"/>
    <col min="10365" max="10366" width="6.85546875" style="54" bestFit="1" customWidth="1"/>
    <col min="10367" max="10367" width="6.42578125" style="54" bestFit="1" customWidth="1"/>
    <col min="10368" max="10368" width="6.28515625" style="54" bestFit="1" customWidth="1"/>
    <col min="10369" max="10369" width="7.140625" style="54" bestFit="1" customWidth="1"/>
    <col min="10370" max="10370" width="6.5703125" style="54" bestFit="1" customWidth="1"/>
    <col min="10371" max="10371" width="7" style="54" bestFit="1" customWidth="1"/>
    <col min="10372" max="10372" width="6.42578125" style="54" bestFit="1" customWidth="1"/>
    <col min="10373" max="10373" width="5.85546875" style="54" bestFit="1" customWidth="1"/>
    <col min="10374" max="10374" width="7" style="54" bestFit="1" customWidth="1"/>
    <col min="10375" max="10375" width="6.140625" style="54" bestFit="1" customWidth="1"/>
    <col min="10376" max="10376" width="6.42578125" style="54" bestFit="1" customWidth="1"/>
    <col min="10377" max="10378" width="6.85546875" style="54" bestFit="1" customWidth="1"/>
    <col min="10379" max="10379" width="6.42578125" style="54" bestFit="1" customWidth="1"/>
    <col min="10380" max="10380" width="6.28515625" style="54" bestFit="1" customWidth="1"/>
    <col min="10381" max="10381" width="7.140625" style="54" bestFit="1" customWidth="1"/>
    <col min="10382" max="10382" width="6.5703125" style="54" bestFit="1" customWidth="1"/>
    <col min="10383" max="10383" width="7" style="54" bestFit="1" customWidth="1"/>
    <col min="10384" max="10384" width="6.42578125" style="54" bestFit="1" customWidth="1"/>
    <col min="10385" max="10385" width="5.85546875" style="54" bestFit="1" customWidth="1"/>
    <col min="10386" max="10386" width="7" style="54" bestFit="1" customWidth="1"/>
    <col min="10387" max="10387" width="6.140625" style="54" bestFit="1" customWidth="1"/>
    <col min="10388" max="10388" width="6.42578125" style="54" bestFit="1" customWidth="1"/>
    <col min="10389" max="10416" width="6.85546875" style="54" bestFit="1" customWidth="1"/>
    <col min="10417" max="10491" width="9.140625" style="54"/>
    <col min="10492" max="10492" width="3" style="54" bestFit="1" customWidth="1"/>
    <col min="10493" max="10493" width="3.28515625" style="54" bestFit="1" customWidth="1"/>
    <col min="10494" max="10495" width="0" style="54" hidden="1" customWidth="1"/>
    <col min="10496" max="10496" width="9.140625" style="54"/>
    <col min="10497" max="10497" width="29.5703125" style="54" customWidth="1"/>
    <col min="10498" max="10498" width="7" style="54" bestFit="1" customWidth="1"/>
    <col min="10499" max="10499" width="6.140625" style="54" bestFit="1" customWidth="1"/>
    <col min="10500" max="10500" width="6.42578125" style="54" bestFit="1" customWidth="1"/>
    <col min="10501" max="10502" width="6.85546875" style="54" bestFit="1" customWidth="1"/>
    <col min="10503" max="10503" width="6.42578125" style="54" bestFit="1" customWidth="1"/>
    <col min="10504" max="10504" width="6.28515625" style="54" bestFit="1" customWidth="1"/>
    <col min="10505" max="10505" width="7.140625" style="54" bestFit="1" customWidth="1"/>
    <col min="10506" max="10506" width="6.5703125" style="54" bestFit="1" customWidth="1"/>
    <col min="10507" max="10507" width="7" style="54" bestFit="1" customWidth="1"/>
    <col min="10508" max="10508" width="6.42578125" style="54" bestFit="1" customWidth="1"/>
    <col min="10509" max="10509" width="5.85546875" style="54" bestFit="1" customWidth="1"/>
    <col min="10510" max="10510" width="7" style="54" bestFit="1" customWidth="1"/>
    <col min="10511" max="10511" width="6.140625" style="54" bestFit="1" customWidth="1"/>
    <col min="10512" max="10512" width="6.42578125" style="54" bestFit="1" customWidth="1"/>
    <col min="10513" max="10514" width="6.85546875" style="54" bestFit="1" customWidth="1"/>
    <col min="10515" max="10515" width="6.42578125" style="54" bestFit="1" customWidth="1"/>
    <col min="10516" max="10516" width="6.28515625" style="54" bestFit="1" customWidth="1"/>
    <col min="10517" max="10517" width="7.140625" style="54" bestFit="1" customWidth="1"/>
    <col min="10518" max="10518" width="6.5703125" style="54" bestFit="1" customWidth="1"/>
    <col min="10519" max="10519" width="7" style="54" bestFit="1" customWidth="1"/>
    <col min="10520" max="10520" width="6.42578125" style="54" bestFit="1" customWidth="1"/>
    <col min="10521" max="10521" width="5.85546875" style="54" bestFit="1" customWidth="1"/>
    <col min="10522" max="10522" width="7" style="54" bestFit="1" customWidth="1"/>
    <col min="10523" max="10523" width="6.140625" style="54" bestFit="1" customWidth="1"/>
    <col min="10524" max="10524" width="6.42578125" style="54" bestFit="1" customWidth="1"/>
    <col min="10525" max="10526" width="6.85546875" style="54" bestFit="1" customWidth="1"/>
    <col min="10527" max="10527" width="6.42578125" style="54" bestFit="1" customWidth="1"/>
    <col min="10528" max="10528" width="6.28515625" style="54" bestFit="1" customWidth="1"/>
    <col min="10529" max="10529" width="7.140625" style="54" bestFit="1" customWidth="1"/>
    <col min="10530" max="10530" width="6.5703125" style="54" bestFit="1" customWidth="1"/>
    <col min="10531" max="10531" width="7" style="54" bestFit="1" customWidth="1"/>
    <col min="10532" max="10532" width="6.42578125" style="54" bestFit="1" customWidth="1"/>
    <col min="10533" max="10533" width="5.85546875" style="54" bestFit="1" customWidth="1"/>
    <col min="10534" max="10534" width="7" style="54" bestFit="1" customWidth="1"/>
    <col min="10535" max="10535" width="6.140625" style="54" bestFit="1" customWidth="1"/>
    <col min="10536" max="10536" width="6.42578125" style="54" bestFit="1" customWidth="1"/>
    <col min="10537" max="10538" width="6.85546875" style="54" bestFit="1" customWidth="1"/>
    <col min="10539" max="10539" width="6.42578125" style="54" bestFit="1" customWidth="1"/>
    <col min="10540" max="10540" width="6.28515625" style="54" bestFit="1" customWidth="1"/>
    <col min="10541" max="10541" width="7.140625" style="54" bestFit="1" customWidth="1"/>
    <col min="10542" max="10542" width="6.5703125" style="54" bestFit="1" customWidth="1"/>
    <col min="10543" max="10543" width="7" style="54" bestFit="1" customWidth="1"/>
    <col min="10544" max="10544" width="6.42578125" style="54" bestFit="1" customWidth="1"/>
    <col min="10545" max="10545" width="5.85546875" style="54" bestFit="1" customWidth="1"/>
    <col min="10546" max="10546" width="7" style="54" bestFit="1" customWidth="1"/>
    <col min="10547" max="10547" width="6.140625" style="54" bestFit="1" customWidth="1"/>
    <col min="10548" max="10548" width="6.42578125" style="54" bestFit="1" customWidth="1"/>
    <col min="10549" max="10550" width="6.85546875" style="54" bestFit="1" customWidth="1"/>
    <col min="10551" max="10551" width="6.42578125" style="54" bestFit="1" customWidth="1"/>
    <col min="10552" max="10552" width="6.28515625" style="54" bestFit="1" customWidth="1"/>
    <col min="10553" max="10553" width="7.140625" style="54" bestFit="1" customWidth="1"/>
    <col min="10554" max="10554" width="6.5703125" style="54" bestFit="1" customWidth="1"/>
    <col min="10555" max="10555" width="7" style="54" bestFit="1" customWidth="1"/>
    <col min="10556" max="10556" width="6.42578125" style="54" bestFit="1" customWidth="1"/>
    <col min="10557" max="10557" width="5.85546875" style="54" bestFit="1" customWidth="1"/>
    <col min="10558" max="10558" width="7" style="54" bestFit="1" customWidth="1"/>
    <col min="10559" max="10559" width="6.140625" style="54" bestFit="1" customWidth="1"/>
    <col min="10560" max="10560" width="6.42578125" style="54" bestFit="1" customWidth="1"/>
    <col min="10561" max="10562" width="6.85546875" style="54" bestFit="1" customWidth="1"/>
    <col min="10563" max="10563" width="6.42578125" style="54" bestFit="1" customWidth="1"/>
    <col min="10564" max="10564" width="6.28515625" style="54" bestFit="1" customWidth="1"/>
    <col min="10565" max="10565" width="7.140625" style="54" bestFit="1" customWidth="1"/>
    <col min="10566" max="10566" width="6.5703125" style="54" bestFit="1" customWidth="1"/>
    <col min="10567" max="10567" width="7" style="54" bestFit="1" customWidth="1"/>
    <col min="10568" max="10568" width="6.42578125" style="54" bestFit="1" customWidth="1"/>
    <col min="10569" max="10569" width="5.85546875" style="54" bestFit="1" customWidth="1"/>
    <col min="10570" max="10570" width="7" style="54" bestFit="1" customWidth="1"/>
    <col min="10571" max="10571" width="6.140625" style="54" bestFit="1" customWidth="1"/>
    <col min="10572" max="10572" width="6.42578125" style="54" bestFit="1" customWidth="1"/>
    <col min="10573" max="10574" width="6.85546875" style="54" bestFit="1" customWidth="1"/>
    <col min="10575" max="10575" width="6.42578125" style="54" bestFit="1" customWidth="1"/>
    <col min="10576" max="10576" width="6.28515625" style="54" bestFit="1" customWidth="1"/>
    <col min="10577" max="10577" width="7.140625" style="54" bestFit="1" customWidth="1"/>
    <col min="10578" max="10578" width="6.5703125" style="54" bestFit="1" customWidth="1"/>
    <col min="10579" max="10579" width="7" style="54" bestFit="1" customWidth="1"/>
    <col min="10580" max="10580" width="6.42578125" style="54" bestFit="1" customWidth="1"/>
    <col min="10581" max="10581" width="5.85546875" style="54" bestFit="1" customWidth="1"/>
    <col min="10582" max="10582" width="7" style="54" bestFit="1" customWidth="1"/>
    <col min="10583" max="10583" width="6.140625" style="54" bestFit="1" customWidth="1"/>
    <col min="10584" max="10584" width="6.42578125" style="54" bestFit="1" customWidth="1"/>
    <col min="10585" max="10586" width="6.85546875" style="54" bestFit="1" customWidth="1"/>
    <col min="10587" max="10587" width="6.42578125" style="54" bestFit="1" customWidth="1"/>
    <col min="10588" max="10588" width="6.28515625" style="54" bestFit="1" customWidth="1"/>
    <col min="10589" max="10589" width="7.140625" style="54" bestFit="1" customWidth="1"/>
    <col min="10590" max="10590" width="6.5703125" style="54" bestFit="1" customWidth="1"/>
    <col min="10591" max="10591" width="7" style="54" bestFit="1" customWidth="1"/>
    <col min="10592" max="10592" width="6.42578125" style="54" bestFit="1" customWidth="1"/>
    <col min="10593" max="10593" width="5.85546875" style="54" bestFit="1" customWidth="1"/>
    <col min="10594" max="10594" width="7" style="54" bestFit="1" customWidth="1"/>
    <col min="10595" max="10595" width="6.140625" style="54" bestFit="1" customWidth="1"/>
    <col min="10596" max="10596" width="6.42578125" style="54" bestFit="1" customWidth="1"/>
    <col min="10597" max="10598" width="6.85546875" style="54" bestFit="1" customWidth="1"/>
    <col min="10599" max="10599" width="6.42578125" style="54" bestFit="1" customWidth="1"/>
    <col min="10600" max="10600" width="6.28515625" style="54" bestFit="1" customWidth="1"/>
    <col min="10601" max="10601" width="7.140625" style="54" bestFit="1" customWidth="1"/>
    <col min="10602" max="10602" width="6.5703125" style="54" bestFit="1" customWidth="1"/>
    <col min="10603" max="10603" width="7" style="54" bestFit="1" customWidth="1"/>
    <col min="10604" max="10604" width="6.42578125" style="54" bestFit="1" customWidth="1"/>
    <col min="10605" max="10605" width="5.85546875" style="54" bestFit="1" customWidth="1"/>
    <col min="10606" max="10606" width="7" style="54" bestFit="1" customWidth="1"/>
    <col min="10607" max="10607" width="6.140625" style="54" bestFit="1" customWidth="1"/>
    <col min="10608" max="10608" width="6.42578125" style="54" bestFit="1" customWidth="1"/>
    <col min="10609" max="10610" width="6.85546875" style="54" bestFit="1" customWidth="1"/>
    <col min="10611" max="10611" width="6.42578125" style="54" bestFit="1" customWidth="1"/>
    <col min="10612" max="10612" width="6.28515625" style="54" bestFit="1" customWidth="1"/>
    <col min="10613" max="10613" width="7.140625" style="54" bestFit="1" customWidth="1"/>
    <col min="10614" max="10614" width="6.5703125" style="54" bestFit="1" customWidth="1"/>
    <col min="10615" max="10615" width="7" style="54" bestFit="1" customWidth="1"/>
    <col min="10616" max="10616" width="6.42578125" style="54" bestFit="1" customWidth="1"/>
    <col min="10617" max="10617" width="5.85546875" style="54" bestFit="1" customWidth="1"/>
    <col min="10618" max="10618" width="7" style="54" bestFit="1" customWidth="1"/>
    <col min="10619" max="10619" width="6.140625" style="54" bestFit="1" customWidth="1"/>
    <col min="10620" max="10620" width="6.42578125" style="54" bestFit="1" customWidth="1"/>
    <col min="10621" max="10622" width="6.85546875" style="54" bestFit="1" customWidth="1"/>
    <col min="10623" max="10623" width="6.42578125" style="54" bestFit="1" customWidth="1"/>
    <col min="10624" max="10624" width="6.28515625" style="54" bestFit="1" customWidth="1"/>
    <col min="10625" max="10625" width="7.140625" style="54" bestFit="1" customWidth="1"/>
    <col min="10626" max="10626" width="6.5703125" style="54" bestFit="1" customWidth="1"/>
    <col min="10627" max="10627" width="7" style="54" bestFit="1" customWidth="1"/>
    <col min="10628" max="10628" width="6.42578125" style="54" bestFit="1" customWidth="1"/>
    <col min="10629" max="10629" width="5.85546875" style="54" bestFit="1" customWidth="1"/>
    <col min="10630" max="10630" width="7" style="54" bestFit="1" customWidth="1"/>
    <col min="10631" max="10631" width="6.140625" style="54" bestFit="1" customWidth="1"/>
    <col min="10632" max="10632" width="6.42578125" style="54" bestFit="1" customWidth="1"/>
    <col min="10633" max="10634" width="6.85546875" style="54" bestFit="1" customWidth="1"/>
    <col min="10635" max="10635" width="6.42578125" style="54" bestFit="1" customWidth="1"/>
    <col min="10636" max="10636" width="6.28515625" style="54" bestFit="1" customWidth="1"/>
    <col min="10637" max="10637" width="7.140625" style="54" bestFit="1" customWidth="1"/>
    <col min="10638" max="10638" width="6.5703125" style="54" bestFit="1" customWidth="1"/>
    <col min="10639" max="10639" width="7" style="54" bestFit="1" customWidth="1"/>
    <col min="10640" max="10640" width="6.42578125" style="54" bestFit="1" customWidth="1"/>
    <col min="10641" max="10641" width="5.85546875" style="54" bestFit="1" customWidth="1"/>
    <col min="10642" max="10642" width="7" style="54" bestFit="1" customWidth="1"/>
    <col min="10643" max="10643" width="6.140625" style="54" bestFit="1" customWidth="1"/>
    <col min="10644" max="10644" width="6.42578125" style="54" bestFit="1" customWidth="1"/>
    <col min="10645" max="10672" width="6.85546875" style="54" bestFit="1" customWidth="1"/>
    <col min="10673" max="10747" width="9.140625" style="54"/>
    <col min="10748" max="10748" width="3" style="54" bestFit="1" customWidth="1"/>
    <col min="10749" max="10749" width="3.28515625" style="54" bestFit="1" customWidth="1"/>
    <col min="10750" max="10751" width="0" style="54" hidden="1" customWidth="1"/>
    <col min="10752" max="10752" width="9.140625" style="54"/>
    <col min="10753" max="10753" width="29.5703125" style="54" customWidth="1"/>
    <col min="10754" max="10754" width="7" style="54" bestFit="1" customWidth="1"/>
    <col min="10755" max="10755" width="6.140625" style="54" bestFit="1" customWidth="1"/>
    <col min="10756" max="10756" width="6.42578125" style="54" bestFit="1" customWidth="1"/>
    <col min="10757" max="10758" width="6.85546875" style="54" bestFit="1" customWidth="1"/>
    <col min="10759" max="10759" width="6.42578125" style="54" bestFit="1" customWidth="1"/>
    <col min="10760" max="10760" width="6.28515625" style="54" bestFit="1" customWidth="1"/>
    <col min="10761" max="10761" width="7.140625" style="54" bestFit="1" customWidth="1"/>
    <col min="10762" max="10762" width="6.5703125" style="54" bestFit="1" customWidth="1"/>
    <col min="10763" max="10763" width="7" style="54" bestFit="1" customWidth="1"/>
    <col min="10764" max="10764" width="6.42578125" style="54" bestFit="1" customWidth="1"/>
    <col min="10765" max="10765" width="5.85546875" style="54" bestFit="1" customWidth="1"/>
    <col min="10766" max="10766" width="7" style="54" bestFit="1" customWidth="1"/>
    <col min="10767" max="10767" width="6.140625" style="54" bestFit="1" customWidth="1"/>
    <col min="10768" max="10768" width="6.42578125" style="54" bestFit="1" customWidth="1"/>
    <col min="10769" max="10770" width="6.85546875" style="54" bestFit="1" customWidth="1"/>
    <col min="10771" max="10771" width="6.42578125" style="54" bestFit="1" customWidth="1"/>
    <col min="10772" max="10772" width="6.28515625" style="54" bestFit="1" customWidth="1"/>
    <col min="10773" max="10773" width="7.140625" style="54" bestFit="1" customWidth="1"/>
    <col min="10774" max="10774" width="6.5703125" style="54" bestFit="1" customWidth="1"/>
    <col min="10775" max="10775" width="7" style="54" bestFit="1" customWidth="1"/>
    <col min="10776" max="10776" width="6.42578125" style="54" bestFit="1" customWidth="1"/>
    <col min="10777" max="10777" width="5.85546875" style="54" bestFit="1" customWidth="1"/>
    <col min="10778" max="10778" width="7" style="54" bestFit="1" customWidth="1"/>
    <col min="10779" max="10779" width="6.140625" style="54" bestFit="1" customWidth="1"/>
    <col min="10780" max="10780" width="6.42578125" style="54" bestFit="1" customWidth="1"/>
    <col min="10781" max="10782" width="6.85546875" style="54" bestFit="1" customWidth="1"/>
    <col min="10783" max="10783" width="6.42578125" style="54" bestFit="1" customWidth="1"/>
    <col min="10784" max="10784" width="6.28515625" style="54" bestFit="1" customWidth="1"/>
    <col min="10785" max="10785" width="7.140625" style="54" bestFit="1" customWidth="1"/>
    <col min="10786" max="10786" width="6.5703125" style="54" bestFit="1" customWidth="1"/>
    <col min="10787" max="10787" width="7" style="54" bestFit="1" customWidth="1"/>
    <col min="10788" max="10788" width="6.42578125" style="54" bestFit="1" customWidth="1"/>
    <col min="10789" max="10789" width="5.85546875" style="54" bestFit="1" customWidth="1"/>
    <col min="10790" max="10790" width="7" style="54" bestFit="1" customWidth="1"/>
    <col min="10791" max="10791" width="6.140625" style="54" bestFit="1" customWidth="1"/>
    <col min="10792" max="10792" width="6.42578125" style="54" bestFit="1" customWidth="1"/>
    <col min="10793" max="10794" width="6.85546875" style="54" bestFit="1" customWidth="1"/>
    <col min="10795" max="10795" width="6.42578125" style="54" bestFit="1" customWidth="1"/>
    <col min="10796" max="10796" width="6.28515625" style="54" bestFit="1" customWidth="1"/>
    <col min="10797" max="10797" width="7.140625" style="54" bestFit="1" customWidth="1"/>
    <col min="10798" max="10798" width="6.5703125" style="54" bestFit="1" customWidth="1"/>
    <col min="10799" max="10799" width="7" style="54" bestFit="1" customWidth="1"/>
    <col min="10800" max="10800" width="6.42578125" style="54" bestFit="1" customWidth="1"/>
    <col min="10801" max="10801" width="5.85546875" style="54" bestFit="1" customWidth="1"/>
    <col min="10802" max="10802" width="7" style="54" bestFit="1" customWidth="1"/>
    <col min="10803" max="10803" width="6.140625" style="54" bestFit="1" customWidth="1"/>
    <col min="10804" max="10804" width="6.42578125" style="54" bestFit="1" customWidth="1"/>
    <col min="10805" max="10806" width="6.85546875" style="54" bestFit="1" customWidth="1"/>
    <col min="10807" max="10807" width="6.42578125" style="54" bestFit="1" customWidth="1"/>
    <col min="10808" max="10808" width="6.28515625" style="54" bestFit="1" customWidth="1"/>
    <col min="10809" max="10809" width="7.140625" style="54" bestFit="1" customWidth="1"/>
    <col min="10810" max="10810" width="6.5703125" style="54" bestFit="1" customWidth="1"/>
    <col min="10811" max="10811" width="7" style="54" bestFit="1" customWidth="1"/>
    <col min="10812" max="10812" width="6.42578125" style="54" bestFit="1" customWidth="1"/>
    <col min="10813" max="10813" width="5.85546875" style="54" bestFit="1" customWidth="1"/>
    <col min="10814" max="10814" width="7" style="54" bestFit="1" customWidth="1"/>
    <col min="10815" max="10815" width="6.140625" style="54" bestFit="1" customWidth="1"/>
    <col min="10816" max="10816" width="6.42578125" style="54" bestFit="1" customWidth="1"/>
    <col min="10817" max="10818" width="6.85546875" style="54" bestFit="1" customWidth="1"/>
    <col min="10819" max="10819" width="6.42578125" style="54" bestFit="1" customWidth="1"/>
    <col min="10820" max="10820" width="6.28515625" style="54" bestFit="1" customWidth="1"/>
    <col min="10821" max="10821" width="7.140625" style="54" bestFit="1" customWidth="1"/>
    <col min="10822" max="10822" width="6.5703125" style="54" bestFit="1" customWidth="1"/>
    <col min="10823" max="10823" width="7" style="54" bestFit="1" customWidth="1"/>
    <col min="10824" max="10824" width="6.42578125" style="54" bestFit="1" customWidth="1"/>
    <col min="10825" max="10825" width="5.85546875" style="54" bestFit="1" customWidth="1"/>
    <col min="10826" max="10826" width="7" style="54" bestFit="1" customWidth="1"/>
    <col min="10827" max="10827" width="6.140625" style="54" bestFit="1" customWidth="1"/>
    <col min="10828" max="10828" width="6.42578125" style="54" bestFit="1" customWidth="1"/>
    <col min="10829" max="10830" width="6.85546875" style="54" bestFit="1" customWidth="1"/>
    <col min="10831" max="10831" width="6.42578125" style="54" bestFit="1" customWidth="1"/>
    <col min="10832" max="10832" width="6.28515625" style="54" bestFit="1" customWidth="1"/>
    <col min="10833" max="10833" width="7.140625" style="54" bestFit="1" customWidth="1"/>
    <col min="10834" max="10834" width="6.5703125" style="54" bestFit="1" customWidth="1"/>
    <col min="10835" max="10835" width="7" style="54" bestFit="1" customWidth="1"/>
    <col min="10836" max="10836" width="6.42578125" style="54" bestFit="1" customWidth="1"/>
    <col min="10837" max="10837" width="5.85546875" style="54" bestFit="1" customWidth="1"/>
    <col min="10838" max="10838" width="7" style="54" bestFit="1" customWidth="1"/>
    <col min="10839" max="10839" width="6.140625" style="54" bestFit="1" customWidth="1"/>
    <col min="10840" max="10840" width="6.42578125" style="54" bestFit="1" customWidth="1"/>
    <col min="10841" max="10842" width="6.85546875" style="54" bestFit="1" customWidth="1"/>
    <col min="10843" max="10843" width="6.42578125" style="54" bestFit="1" customWidth="1"/>
    <col min="10844" max="10844" width="6.28515625" style="54" bestFit="1" customWidth="1"/>
    <col min="10845" max="10845" width="7.140625" style="54" bestFit="1" customWidth="1"/>
    <col min="10846" max="10846" width="6.5703125" style="54" bestFit="1" customWidth="1"/>
    <col min="10847" max="10847" width="7" style="54" bestFit="1" customWidth="1"/>
    <col min="10848" max="10848" width="6.42578125" style="54" bestFit="1" customWidth="1"/>
    <col min="10849" max="10849" width="5.85546875" style="54" bestFit="1" customWidth="1"/>
    <col min="10850" max="10850" width="7" style="54" bestFit="1" customWidth="1"/>
    <col min="10851" max="10851" width="6.140625" style="54" bestFit="1" customWidth="1"/>
    <col min="10852" max="10852" width="6.42578125" style="54" bestFit="1" customWidth="1"/>
    <col min="10853" max="10854" width="6.85546875" style="54" bestFit="1" customWidth="1"/>
    <col min="10855" max="10855" width="6.42578125" style="54" bestFit="1" customWidth="1"/>
    <col min="10856" max="10856" width="6.28515625" style="54" bestFit="1" customWidth="1"/>
    <col min="10857" max="10857" width="7.140625" style="54" bestFit="1" customWidth="1"/>
    <col min="10858" max="10858" width="6.5703125" style="54" bestFit="1" customWidth="1"/>
    <col min="10859" max="10859" width="7" style="54" bestFit="1" customWidth="1"/>
    <col min="10860" max="10860" width="6.42578125" style="54" bestFit="1" customWidth="1"/>
    <col min="10861" max="10861" width="5.85546875" style="54" bestFit="1" customWidth="1"/>
    <col min="10862" max="10862" width="7" style="54" bestFit="1" customWidth="1"/>
    <col min="10863" max="10863" width="6.140625" style="54" bestFit="1" customWidth="1"/>
    <col min="10864" max="10864" width="6.42578125" style="54" bestFit="1" customWidth="1"/>
    <col min="10865" max="10866" width="6.85546875" style="54" bestFit="1" customWidth="1"/>
    <col min="10867" max="10867" width="6.42578125" style="54" bestFit="1" customWidth="1"/>
    <col min="10868" max="10868" width="6.28515625" style="54" bestFit="1" customWidth="1"/>
    <col min="10869" max="10869" width="7.140625" style="54" bestFit="1" customWidth="1"/>
    <col min="10870" max="10870" width="6.5703125" style="54" bestFit="1" customWidth="1"/>
    <col min="10871" max="10871" width="7" style="54" bestFit="1" customWidth="1"/>
    <col min="10872" max="10872" width="6.42578125" style="54" bestFit="1" customWidth="1"/>
    <col min="10873" max="10873" width="5.85546875" style="54" bestFit="1" customWidth="1"/>
    <col min="10874" max="10874" width="7" style="54" bestFit="1" customWidth="1"/>
    <col min="10875" max="10875" width="6.140625" style="54" bestFit="1" customWidth="1"/>
    <col min="10876" max="10876" width="6.42578125" style="54" bestFit="1" customWidth="1"/>
    <col min="10877" max="10878" width="6.85546875" style="54" bestFit="1" customWidth="1"/>
    <col min="10879" max="10879" width="6.42578125" style="54" bestFit="1" customWidth="1"/>
    <col min="10880" max="10880" width="6.28515625" style="54" bestFit="1" customWidth="1"/>
    <col min="10881" max="10881" width="7.140625" style="54" bestFit="1" customWidth="1"/>
    <col min="10882" max="10882" width="6.5703125" style="54" bestFit="1" customWidth="1"/>
    <col min="10883" max="10883" width="7" style="54" bestFit="1" customWidth="1"/>
    <col min="10884" max="10884" width="6.42578125" style="54" bestFit="1" customWidth="1"/>
    <col min="10885" max="10885" width="5.85546875" style="54" bestFit="1" customWidth="1"/>
    <col min="10886" max="10886" width="7" style="54" bestFit="1" customWidth="1"/>
    <col min="10887" max="10887" width="6.140625" style="54" bestFit="1" customWidth="1"/>
    <col min="10888" max="10888" width="6.42578125" style="54" bestFit="1" customWidth="1"/>
    <col min="10889" max="10890" width="6.85546875" style="54" bestFit="1" customWidth="1"/>
    <col min="10891" max="10891" width="6.42578125" style="54" bestFit="1" customWidth="1"/>
    <col min="10892" max="10892" width="6.28515625" style="54" bestFit="1" customWidth="1"/>
    <col min="10893" max="10893" width="7.140625" style="54" bestFit="1" customWidth="1"/>
    <col min="10894" max="10894" width="6.5703125" style="54" bestFit="1" customWidth="1"/>
    <col min="10895" max="10895" width="7" style="54" bestFit="1" customWidth="1"/>
    <col min="10896" max="10896" width="6.42578125" style="54" bestFit="1" customWidth="1"/>
    <col min="10897" max="10897" width="5.85546875" style="54" bestFit="1" customWidth="1"/>
    <col min="10898" max="10898" width="7" style="54" bestFit="1" customWidth="1"/>
    <col min="10899" max="10899" width="6.140625" style="54" bestFit="1" customWidth="1"/>
    <col min="10900" max="10900" width="6.42578125" style="54" bestFit="1" customWidth="1"/>
    <col min="10901" max="10928" width="6.85546875" style="54" bestFit="1" customWidth="1"/>
    <col min="10929" max="11003" width="9.140625" style="54"/>
    <col min="11004" max="11004" width="3" style="54" bestFit="1" customWidth="1"/>
    <col min="11005" max="11005" width="3.28515625" style="54" bestFit="1" customWidth="1"/>
    <col min="11006" max="11007" width="0" style="54" hidden="1" customWidth="1"/>
    <col min="11008" max="11008" width="9.140625" style="54"/>
    <col min="11009" max="11009" width="29.5703125" style="54" customWidth="1"/>
    <col min="11010" max="11010" width="7" style="54" bestFit="1" customWidth="1"/>
    <col min="11011" max="11011" width="6.140625" style="54" bestFit="1" customWidth="1"/>
    <col min="11012" max="11012" width="6.42578125" style="54" bestFit="1" customWidth="1"/>
    <col min="11013" max="11014" width="6.85546875" style="54" bestFit="1" customWidth="1"/>
    <col min="11015" max="11015" width="6.42578125" style="54" bestFit="1" customWidth="1"/>
    <col min="11016" max="11016" width="6.28515625" style="54" bestFit="1" customWidth="1"/>
    <col min="11017" max="11017" width="7.140625" style="54" bestFit="1" customWidth="1"/>
    <col min="11018" max="11018" width="6.5703125" style="54" bestFit="1" customWidth="1"/>
    <col min="11019" max="11019" width="7" style="54" bestFit="1" customWidth="1"/>
    <col min="11020" max="11020" width="6.42578125" style="54" bestFit="1" customWidth="1"/>
    <col min="11021" max="11021" width="5.85546875" style="54" bestFit="1" customWidth="1"/>
    <col min="11022" max="11022" width="7" style="54" bestFit="1" customWidth="1"/>
    <col min="11023" max="11023" width="6.140625" style="54" bestFit="1" customWidth="1"/>
    <col min="11024" max="11024" width="6.42578125" style="54" bestFit="1" customWidth="1"/>
    <col min="11025" max="11026" width="6.85546875" style="54" bestFit="1" customWidth="1"/>
    <col min="11027" max="11027" width="6.42578125" style="54" bestFit="1" customWidth="1"/>
    <col min="11028" max="11028" width="6.28515625" style="54" bestFit="1" customWidth="1"/>
    <col min="11029" max="11029" width="7.140625" style="54" bestFit="1" customWidth="1"/>
    <col min="11030" max="11030" width="6.5703125" style="54" bestFit="1" customWidth="1"/>
    <col min="11031" max="11031" width="7" style="54" bestFit="1" customWidth="1"/>
    <col min="11032" max="11032" width="6.42578125" style="54" bestFit="1" customWidth="1"/>
    <col min="11033" max="11033" width="5.85546875" style="54" bestFit="1" customWidth="1"/>
    <col min="11034" max="11034" width="7" style="54" bestFit="1" customWidth="1"/>
    <col min="11035" max="11035" width="6.140625" style="54" bestFit="1" customWidth="1"/>
    <col min="11036" max="11036" width="6.42578125" style="54" bestFit="1" customWidth="1"/>
    <col min="11037" max="11038" width="6.85546875" style="54" bestFit="1" customWidth="1"/>
    <col min="11039" max="11039" width="6.42578125" style="54" bestFit="1" customWidth="1"/>
    <col min="11040" max="11040" width="6.28515625" style="54" bestFit="1" customWidth="1"/>
    <col min="11041" max="11041" width="7.140625" style="54" bestFit="1" customWidth="1"/>
    <col min="11042" max="11042" width="6.5703125" style="54" bestFit="1" customWidth="1"/>
    <col min="11043" max="11043" width="7" style="54" bestFit="1" customWidth="1"/>
    <col min="11044" max="11044" width="6.42578125" style="54" bestFit="1" customWidth="1"/>
    <col min="11045" max="11045" width="5.85546875" style="54" bestFit="1" customWidth="1"/>
    <col min="11046" max="11046" width="7" style="54" bestFit="1" customWidth="1"/>
    <col min="11047" max="11047" width="6.140625" style="54" bestFit="1" customWidth="1"/>
    <col min="11048" max="11048" width="6.42578125" style="54" bestFit="1" customWidth="1"/>
    <col min="11049" max="11050" width="6.85546875" style="54" bestFit="1" customWidth="1"/>
    <col min="11051" max="11051" width="6.42578125" style="54" bestFit="1" customWidth="1"/>
    <col min="11052" max="11052" width="6.28515625" style="54" bestFit="1" customWidth="1"/>
    <col min="11053" max="11053" width="7.140625" style="54" bestFit="1" customWidth="1"/>
    <col min="11054" max="11054" width="6.5703125" style="54" bestFit="1" customWidth="1"/>
    <col min="11055" max="11055" width="7" style="54" bestFit="1" customWidth="1"/>
    <col min="11056" max="11056" width="6.42578125" style="54" bestFit="1" customWidth="1"/>
    <col min="11057" max="11057" width="5.85546875" style="54" bestFit="1" customWidth="1"/>
    <col min="11058" max="11058" width="7" style="54" bestFit="1" customWidth="1"/>
    <col min="11059" max="11059" width="6.140625" style="54" bestFit="1" customWidth="1"/>
    <col min="11060" max="11060" width="6.42578125" style="54" bestFit="1" customWidth="1"/>
    <col min="11061" max="11062" width="6.85546875" style="54" bestFit="1" customWidth="1"/>
    <col min="11063" max="11063" width="6.42578125" style="54" bestFit="1" customWidth="1"/>
    <col min="11064" max="11064" width="6.28515625" style="54" bestFit="1" customWidth="1"/>
    <col min="11065" max="11065" width="7.140625" style="54" bestFit="1" customWidth="1"/>
    <col min="11066" max="11066" width="6.5703125" style="54" bestFit="1" customWidth="1"/>
    <col min="11067" max="11067" width="7" style="54" bestFit="1" customWidth="1"/>
    <col min="11068" max="11068" width="6.42578125" style="54" bestFit="1" customWidth="1"/>
    <col min="11069" max="11069" width="5.85546875" style="54" bestFit="1" customWidth="1"/>
    <col min="11070" max="11070" width="7" style="54" bestFit="1" customWidth="1"/>
    <col min="11071" max="11071" width="6.140625" style="54" bestFit="1" customWidth="1"/>
    <col min="11072" max="11072" width="6.42578125" style="54" bestFit="1" customWidth="1"/>
    <col min="11073" max="11074" width="6.85546875" style="54" bestFit="1" customWidth="1"/>
    <col min="11075" max="11075" width="6.42578125" style="54" bestFit="1" customWidth="1"/>
    <col min="11076" max="11076" width="6.28515625" style="54" bestFit="1" customWidth="1"/>
    <col min="11077" max="11077" width="7.140625" style="54" bestFit="1" customWidth="1"/>
    <col min="11078" max="11078" width="6.5703125" style="54" bestFit="1" customWidth="1"/>
    <col min="11079" max="11079" width="7" style="54" bestFit="1" customWidth="1"/>
    <col min="11080" max="11080" width="6.42578125" style="54" bestFit="1" customWidth="1"/>
    <col min="11081" max="11081" width="5.85546875" style="54" bestFit="1" customWidth="1"/>
    <col min="11082" max="11082" width="7" style="54" bestFit="1" customWidth="1"/>
    <col min="11083" max="11083" width="6.140625" style="54" bestFit="1" customWidth="1"/>
    <col min="11084" max="11084" width="6.42578125" style="54" bestFit="1" customWidth="1"/>
    <col min="11085" max="11086" width="6.85546875" style="54" bestFit="1" customWidth="1"/>
    <col min="11087" max="11087" width="6.42578125" style="54" bestFit="1" customWidth="1"/>
    <col min="11088" max="11088" width="6.28515625" style="54" bestFit="1" customWidth="1"/>
    <col min="11089" max="11089" width="7.140625" style="54" bestFit="1" customWidth="1"/>
    <col min="11090" max="11090" width="6.5703125" style="54" bestFit="1" customWidth="1"/>
    <col min="11091" max="11091" width="7" style="54" bestFit="1" customWidth="1"/>
    <col min="11092" max="11092" width="6.42578125" style="54" bestFit="1" customWidth="1"/>
    <col min="11093" max="11093" width="5.85546875" style="54" bestFit="1" customWidth="1"/>
    <col min="11094" max="11094" width="7" style="54" bestFit="1" customWidth="1"/>
    <col min="11095" max="11095" width="6.140625" style="54" bestFit="1" customWidth="1"/>
    <col min="11096" max="11096" width="6.42578125" style="54" bestFit="1" customWidth="1"/>
    <col min="11097" max="11098" width="6.85546875" style="54" bestFit="1" customWidth="1"/>
    <col min="11099" max="11099" width="6.42578125" style="54" bestFit="1" customWidth="1"/>
    <col min="11100" max="11100" width="6.28515625" style="54" bestFit="1" customWidth="1"/>
    <col min="11101" max="11101" width="7.140625" style="54" bestFit="1" customWidth="1"/>
    <col min="11102" max="11102" width="6.5703125" style="54" bestFit="1" customWidth="1"/>
    <col min="11103" max="11103" width="7" style="54" bestFit="1" customWidth="1"/>
    <col min="11104" max="11104" width="6.42578125" style="54" bestFit="1" customWidth="1"/>
    <col min="11105" max="11105" width="5.85546875" style="54" bestFit="1" customWidth="1"/>
    <col min="11106" max="11106" width="7" style="54" bestFit="1" customWidth="1"/>
    <col min="11107" max="11107" width="6.140625" style="54" bestFit="1" customWidth="1"/>
    <col min="11108" max="11108" width="6.42578125" style="54" bestFit="1" customWidth="1"/>
    <col min="11109" max="11110" width="6.85546875" style="54" bestFit="1" customWidth="1"/>
    <col min="11111" max="11111" width="6.42578125" style="54" bestFit="1" customWidth="1"/>
    <col min="11112" max="11112" width="6.28515625" style="54" bestFit="1" customWidth="1"/>
    <col min="11113" max="11113" width="7.140625" style="54" bestFit="1" customWidth="1"/>
    <col min="11114" max="11114" width="6.5703125" style="54" bestFit="1" customWidth="1"/>
    <col min="11115" max="11115" width="7" style="54" bestFit="1" customWidth="1"/>
    <col min="11116" max="11116" width="6.42578125" style="54" bestFit="1" customWidth="1"/>
    <col min="11117" max="11117" width="5.85546875" style="54" bestFit="1" customWidth="1"/>
    <col min="11118" max="11118" width="7" style="54" bestFit="1" customWidth="1"/>
    <col min="11119" max="11119" width="6.140625" style="54" bestFit="1" customWidth="1"/>
    <col min="11120" max="11120" width="6.42578125" style="54" bestFit="1" customWidth="1"/>
    <col min="11121" max="11122" width="6.85546875" style="54" bestFit="1" customWidth="1"/>
    <col min="11123" max="11123" width="6.42578125" style="54" bestFit="1" customWidth="1"/>
    <col min="11124" max="11124" width="6.28515625" style="54" bestFit="1" customWidth="1"/>
    <col min="11125" max="11125" width="7.140625" style="54" bestFit="1" customWidth="1"/>
    <col min="11126" max="11126" width="6.5703125" style="54" bestFit="1" customWidth="1"/>
    <col min="11127" max="11127" width="7" style="54" bestFit="1" customWidth="1"/>
    <col min="11128" max="11128" width="6.42578125" style="54" bestFit="1" customWidth="1"/>
    <col min="11129" max="11129" width="5.85546875" style="54" bestFit="1" customWidth="1"/>
    <col min="11130" max="11130" width="7" style="54" bestFit="1" customWidth="1"/>
    <col min="11131" max="11131" width="6.140625" style="54" bestFit="1" customWidth="1"/>
    <col min="11132" max="11132" width="6.42578125" style="54" bestFit="1" customWidth="1"/>
    <col min="11133" max="11134" width="6.85546875" style="54" bestFit="1" customWidth="1"/>
    <col min="11135" max="11135" width="6.42578125" style="54" bestFit="1" customWidth="1"/>
    <col min="11136" max="11136" width="6.28515625" style="54" bestFit="1" customWidth="1"/>
    <col min="11137" max="11137" width="7.140625" style="54" bestFit="1" customWidth="1"/>
    <col min="11138" max="11138" width="6.5703125" style="54" bestFit="1" customWidth="1"/>
    <col min="11139" max="11139" width="7" style="54" bestFit="1" customWidth="1"/>
    <col min="11140" max="11140" width="6.42578125" style="54" bestFit="1" customWidth="1"/>
    <col min="11141" max="11141" width="5.85546875" style="54" bestFit="1" customWidth="1"/>
    <col min="11142" max="11142" width="7" style="54" bestFit="1" customWidth="1"/>
    <col min="11143" max="11143" width="6.140625" style="54" bestFit="1" customWidth="1"/>
    <col min="11144" max="11144" width="6.42578125" style="54" bestFit="1" customWidth="1"/>
    <col min="11145" max="11146" width="6.85546875" style="54" bestFit="1" customWidth="1"/>
    <col min="11147" max="11147" width="6.42578125" style="54" bestFit="1" customWidth="1"/>
    <col min="11148" max="11148" width="6.28515625" style="54" bestFit="1" customWidth="1"/>
    <col min="11149" max="11149" width="7.140625" style="54" bestFit="1" customWidth="1"/>
    <col min="11150" max="11150" width="6.5703125" style="54" bestFit="1" customWidth="1"/>
    <col min="11151" max="11151" width="7" style="54" bestFit="1" customWidth="1"/>
    <col min="11152" max="11152" width="6.42578125" style="54" bestFit="1" customWidth="1"/>
    <col min="11153" max="11153" width="5.85546875" style="54" bestFit="1" customWidth="1"/>
    <col min="11154" max="11154" width="7" style="54" bestFit="1" customWidth="1"/>
    <col min="11155" max="11155" width="6.140625" style="54" bestFit="1" customWidth="1"/>
    <col min="11156" max="11156" width="6.42578125" style="54" bestFit="1" customWidth="1"/>
    <col min="11157" max="11184" width="6.85546875" style="54" bestFit="1" customWidth="1"/>
    <col min="11185" max="11259" width="9.140625" style="54"/>
    <col min="11260" max="11260" width="3" style="54" bestFit="1" customWidth="1"/>
    <col min="11261" max="11261" width="3.28515625" style="54" bestFit="1" customWidth="1"/>
    <col min="11262" max="11263" width="0" style="54" hidden="1" customWidth="1"/>
    <col min="11264" max="11264" width="9.140625" style="54"/>
    <col min="11265" max="11265" width="29.5703125" style="54" customWidth="1"/>
    <col min="11266" max="11266" width="7" style="54" bestFit="1" customWidth="1"/>
    <col min="11267" max="11267" width="6.140625" style="54" bestFit="1" customWidth="1"/>
    <col min="11268" max="11268" width="6.42578125" style="54" bestFit="1" customWidth="1"/>
    <col min="11269" max="11270" width="6.85546875" style="54" bestFit="1" customWidth="1"/>
    <col min="11271" max="11271" width="6.42578125" style="54" bestFit="1" customWidth="1"/>
    <col min="11272" max="11272" width="6.28515625" style="54" bestFit="1" customWidth="1"/>
    <col min="11273" max="11273" width="7.140625" style="54" bestFit="1" customWidth="1"/>
    <col min="11274" max="11274" width="6.5703125" style="54" bestFit="1" customWidth="1"/>
    <col min="11275" max="11275" width="7" style="54" bestFit="1" customWidth="1"/>
    <col min="11276" max="11276" width="6.42578125" style="54" bestFit="1" customWidth="1"/>
    <col min="11277" max="11277" width="5.85546875" style="54" bestFit="1" customWidth="1"/>
    <col min="11278" max="11278" width="7" style="54" bestFit="1" customWidth="1"/>
    <col min="11279" max="11279" width="6.140625" style="54" bestFit="1" customWidth="1"/>
    <col min="11280" max="11280" width="6.42578125" style="54" bestFit="1" customWidth="1"/>
    <col min="11281" max="11282" width="6.85546875" style="54" bestFit="1" customWidth="1"/>
    <col min="11283" max="11283" width="6.42578125" style="54" bestFit="1" customWidth="1"/>
    <col min="11284" max="11284" width="6.28515625" style="54" bestFit="1" customWidth="1"/>
    <col min="11285" max="11285" width="7.140625" style="54" bestFit="1" customWidth="1"/>
    <col min="11286" max="11286" width="6.5703125" style="54" bestFit="1" customWidth="1"/>
    <col min="11287" max="11287" width="7" style="54" bestFit="1" customWidth="1"/>
    <col min="11288" max="11288" width="6.42578125" style="54" bestFit="1" customWidth="1"/>
    <col min="11289" max="11289" width="5.85546875" style="54" bestFit="1" customWidth="1"/>
    <col min="11290" max="11290" width="7" style="54" bestFit="1" customWidth="1"/>
    <col min="11291" max="11291" width="6.140625" style="54" bestFit="1" customWidth="1"/>
    <col min="11292" max="11292" width="6.42578125" style="54" bestFit="1" customWidth="1"/>
    <col min="11293" max="11294" width="6.85546875" style="54" bestFit="1" customWidth="1"/>
    <col min="11295" max="11295" width="6.42578125" style="54" bestFit="1" customWidth="1"/>
    <col min="11296" max="11296" width="6.28515625" style="54" bestFit="1" customWidth="1"/>
    <col min="11297" max="11297" width="7.140625" style="54" bestFit="1" customWidth="1"/>
    <col min="11298" max="11298" width="6.5703125" style="54" bestFit="1" customWidth="1"/>
    <col min="11299" max="11299" width="7" style="54" bestFit="1" customWidth="1"/>
    <col min="11300" max="11300" width="6.42578125" style="54" bestFit="1" customWidth="1"/>
    <col min="11301" max="11301" width="5.85546875" style="54" bestFit="1" customWidth="1"/>
    <col min="11302" max="11302" width="7" style="54" bestFit="1" customWidth="1"/>
    <col min="11303" max="11303" width="6.140625" style="54" bestFit="1" customWidth="1"/>
    <col min="11304" max="11304" width="6.42578125" style="54" bestFit="1" customWidth="1"/>
    <col min="11305" max="11306" width="6.85546875" style="54" bestFit="1" customWidth="1"/>
    <col min="11307" max="11307" width="6.42578125" style="54" bestFit="1" customWidth="1"/>
    <col min="11308" max="11308" width="6.28515625" style="54" bestFit="1" customWidth="1"/>
    <col min="11309" max="11309" width="7.140625" style="54" bestFit="1" customWidth="1"/>
    <col min="11310" max="11310" width="6.5703125" style="54" bestFit="1" customWidth="1"/>
    <col min="11311" max="11311" width="7" style="54" bestFit="1" customWidth="1"/>
    <col min="11312" max="11312" width="6.42578125" style="54" bestFit="1" customWidth="1"/>
    <col min="11313" max="11313" width="5.85546875" style="54" bestFit="1" customWidth="1"/>
    <col min="11314" max="11314" width="7" style="54" bestFit="1" customWidth="1"/>
    <col min="11315" max="11315" width="6.140625" style="54" bestFit="1" customWidth="1"/>
    <col min="11316" max="11316" width="6.42578125" style="54" bestFit="1" customWidth="1"/>
    <col min="11317" max="11318" width="6.85546875" style="54" bestFit="1" customWidth="1"/>
    <col min="11319" max="11319" width="6.42578125" style="54" bestFit="1" customWidth="1"/>
    <col min="11320" max="11320" width="6.28515625" style="54" bestFit="1" customWidth="1"/>
    <col min="11321" max="11321" width="7.140625" style="54" bestFit="1" customWidth="1"/>
    <col min="11322" max="11322" width="6.5703125" style="54" bestFit="1" customWidth="1"/>
    <col min="11323" max="11323" width="7" style="54" bestFit="1" customWidth="1"/>
    <col min="11324" max="11324" width="6.42578125" style="54" bestFit="1" customWidth="1"/>
    <col min="11325" max="11325" width="5.85546875" style="54" bestFit="1" customWidth="1"/>
    <col min="11326" max="11326" width="7" style="54" bestFit="1" customWidth="1"/>
    <col min="11327" max="11327" width="6.140625" style="54" bestFit="1" customWidth="1"/>
    <col min="11328" max="11328" width="6.42578125" style="54" bestFit="1" customWidth="1"/>
    <col min="11329" max="11330" width="6.85546875" style="54" bestFit="1" customWidth="1"/>
    <col min="11331" max="11331" width="6.42578125" style="54" bestFit="1" customWidth="1"/>
    <col min="11332" max="11332" width="6.28515625" style="54" bestFit="1" customWidth="1"/>
    <col min="11333" max="11333" width="7.140625" style="54" bestFit="1" customWidth="1"/>
    <col min="11334" max="11334" width="6.5703125" style="54" bestFit="1" customWidth="1"/>
    <col min="11335" max="11335" width="7" style="54" bestFit="1" customWidth="1"/>
    <col min="11336" max="11336" width="6.42578125" style="54" bestFit="1" customWidth="1"/>
    <col min="11337" max="11337" width="5.85546875" style="54" bestFit="1" customWidth="1"/>
    <col min="11338" max="11338" width="7" style="54" bestFit="1" customWidth="1"/>
    <col min="11339" max="11339" width="6.140625" style="54" bestFit="1" customWidth="1"/>
    <col min="11340" max="11340" width="6.42578125" style="54" bestFit="1" customWidth="1"/>
    <col min="11341" max="11342" width="6.85546875" style="54" bestFit="1" customWidth="1"/>
    <col min="11343" max="11343" width="6.42578125" style="54" bestFit="1" customWidth="1"/>
    <col min="11344" max="11344" width="6.28515625" style="54" bestFit="1" customWidth="1"/>
    <col min="11345" max="11345" width="7.140625" style="54" bestFit="1" customWidth="1"/>
    <col min="11346" max="11346" width="6.5703125" style="54" bestFit="1" customWidth="1"/>
    <col min="11347" max="11347" width="7" style="54" bestFit="1" customWidth="1"/>
    <col min="11348" max="11348" width="6.42578125" style="54" bestFit="1" customWidth="1"/>
    <col min="11349" max="11349" width="5.85546875" style="54" bestFit="1" customWidth="1"/>
    <col min="11350" max="11350" width="7" style="54" bestFit="1" customWidth="1"/>
    <col min="11351" max="11351" width="6.140625" style="54" bestFit="1" customWidth="1"/>
    <col min="11352" max="11352" width="6.42578125" style="54" bestFit="1" customWidth="1"/>
    <col min="11353" max="11354" width="6.85546875" style="54" bestFit="1" customWidth="1"/>
    <col min="11355" max="11355" width="6.42578125" style="54" bestFit="1" customWidth="1"/>
    <col min="11356" max="11356" width="6.28515625" style="54" bestFit="1" customWidth="1"/>
    <col min="11357" max="11357" width="7.140625" style="54" bestFit="1" customWidth="1"/>
    <col min="11358" max="11358" width="6.5703125" style="54" bestFit="1" customWidth="1"/>
    <col min="11359" max="11359" width="7" style="54" bestFit="1" customWidth="1"/>
    <col min="11360" max="11360" width="6.42578125" style="54" bestFit="1" customWidth="1"/>
    <col min="11361" max="11361" width="5.85546875" style="54" bestFit="1" customWidth="1"/>
    <col min="11362" max="11362" width="7" style="54" bestFit="1" customWidth="1"/>
    <col min="11363" max="11363" width="6.140625" style="54" bestFit="1" customWidth="1"/>
    <col min="11364" max="11364" width="6.42578125" style="54" bestFit="1" customWidth="1"/>
    <col min="11365" max="11366" width="6.85546875" style="54" bestFit="1" customWidth="1"/>
    <col min="11367" max="11367" width="6.42578125" style="54" bestFit="1" customWidth="1"/>
    <col min="11368" max="11368" width="6.28515625" style="54" bestFit="1" customWidth="1"/>
    <col min="11369" max="11369" width="7.140625" style="54" bestFit="1" customWidth="1"/>
    <col min="11370" max="11370" width="6.5703125" style="54" bestFit="1" customWidth="1"/>
    <col min="11371" max="11371" width="7" style="54" bestFit="1" customWidth="1"/>
    <col min="11372" max="11372" width="6.42578125" style="54" bestFit="1" customWidth="1"/>
    <col min="11373" max="11373" width="5.85546875" style="54" bestFit="1" customWidth="1"/>
    <col min="11374" max="11374" width="7" style="54" bestFit="1" customWidth="1"/>
    <col min="11375" max="11375" width="6.140625" style="54" bestFit="1" customWidth="1"/>
    <col min="11376" max="11376" width="6.42578125" style="54" bestFit="1" customWidth="1"/>
    <col min="11377" max="11378" width="6.85546875" style="54" bestFit="1" customWidth="1"/>
    <col min="11379" max="11379" width="6.42578125" style="54" bestFit="1" customWidth="1"/>
    <col min="11380" max="11380" width="6.28515625" style="54" bestFit="1" customWidth="1"/>
    <col min="11381" max="11381" width="7.140625" style="54" bestFit="1" customWidth="1"/>
    <col min="11382" max="11382" width="6.5703125" style="54" bestFit="1" customWidth="1"/>
    <col min="11383" max="11383" width="7" style="54" bestFit="1" customWidth="1"/>
    <col min="11384" max="11384" width="6.42578125" style="54" bestFit="1" customWidth="1"/>
    <col min="11385" max="11385" width="5.85546875" style="54" bestFit="1" customWidth="1"/>
    <col min="11386" max="11386" width="7" style="54" bestFit="1" customWidth="1"/>
    <col min="11387" max="11387" width="6.140625" style="54" bestFit="1" customWidth="1"/>
    <col min="11388" max="11388" width="6.42578125" style="54" bestFit="1" customWidth="1"/>
    <col min="11389" max="11390" width="6.85546875" style="54" bestFit="1" customWidth="1"/>
    <col min="11391" max="11391" width="6.42578125" style="54" bestFit="1" customWidth="1"/>
    <col min="11392" max="11392" width="6.28515625" style="54" bestFit="1" customWidth="1"/>
    <col min="11393" max="11393" width="7.140625" style="54" bestFit="1" customWidth="1"/>
    <col min="11394" max="11394" width="6.5703125" style="54" bestFit="1" customWidth="1"/>
    <col min="11395" max="11395" width="7" style="54" bestFit="1" customWidth="1"/>
    <col min="11396" max="11396" width="6.42578125" style="54" bestFit="1" customWidth="1"/>
    <col min="11397" max="11397" width="5.85546875" style="54" bestFit="1" customWidth="1"/>
    <col min="11398" max="11398" width="7" style="54" bestFit="1" customWidth="1"/>
    <col min="11399" max="11399" width="6.140625" style="54" bestFit="1" customWidth="1"/>
    <col min="11400" max="11400" width="6.42578125" style="54" bestFit="1" customWidth="1"/>
    <col min="11401" max="11402" width="6.85546875" style="54" bestFit="1" customWidth="1"/>
    <col min="11403" max="11403" width="6.42578125" style="54" bestFit="1" customWidth="1"/>
    <col min="11404" max="11404" width="6.28515625" style="54" bestFit="1" customWidth="1"/>
    <col min="11405" max="11405" width="7.140625" style="54" bestFit="1" customWidth="1"/>
    <col min="11406" max="11406" width="6.5703125" style="54" bestFit="1" customWidth="1"/>
    <col min="11407" max="11407" width="7" style="54" bestFit="1" customWidth="1"/>
    <col min="11408" max="11408" width="6.42578125" style="54" bestFit="1" customWidth="1"/>
    <col min="11409" max="11409" width="5.85546875" style="54" bestFit="1" customWidth="1"/>
    <col min="11410" max="11410" width="7" style="54" bestFit="1" customWidth="1"/>
    <col min="11411" max="11411" width="6.140625" style="54" bestFit="1" customWidth="1"/>
    <col min="11412" max="11412" width="6.42578125" style="54" bestFit="1" customWidth="1"/>
    <col min="11413" max="11440" width="6.85546875" style="54" bestFit="1" customWidth="1"/>
    <col min="11441" max="11515" width="9.140625" style="54"/>
    <col min="11516" max="11516" width="3" style="54" bestFit="1" customWidth="1"/>
    <col min="11517" max="11517" width="3.28515625" style="54" bestFit="1" customWidth="1"/>
    <col min="11518" max="11519" width="0" style="54" hidden="1" customWidth="1"/>
    <col min="11520" max="11520" width="9.140625" style="54"/>
    <col min="11521" max="11521" width="29.5703125" style="54" customWidth="1"/>
    <col min="11522" max="11522" width="7" style="54" bestFit="1" customWidth="1"/>
    <col min="11523" max="11523" width="6.140625" style="54" bestFit="1" customWidth="1"/>
    <col min="11524" max="11524" width="6.42578125" style="54" bestFit="1" customWidth="1"/>
    <col min="11525" max="11526" width="6.85546875" style="54" bestFit="1" customWidth="1"/>
    <col min="11527" max="11527" width="6.42578125" style="54" bestFit="1" customWidth="1"/>
    <col min="11528" max="11528" width="6.28515625" style="54" bestFit="1" customWidth="1"/>
    <col min="11529" max="11529" width="7.140625" style="54" bestFit="1" customWidth="1"/>
    <col min="11530" max="11530" width="6.5703125" style="54" bestFit="1" customWidth="1"/>
    <col min="11531" max="11531" width="7" style="54" bestFit="1" customWidth="1"/>
    <col min="11532" max="11532" width="6.42578125" style="54" bestFit="1" customWidth="1"/>
    <col min="11533" max="11533" width="5.85546875" style="54" bestFit="1" customWidth="1"/>
    <col min="11534" max="11534" width="7" style="54" bestFit="1" customWidth="1"/>
    <col min="11535" max="11535" width="6.140625" style="54" bestFit="1" customWidth="1"/>
    <col min="11536" max="11536" width="6.42578125" style="54" bestFit="1" customWidth="1"/>
    <col min="11537" max="11538" width="6.85546875" style="54" bestFit="1" customWidth="1"/>
    <col min="11539" max="11539" width="6.42578125" style="54" bestFit="1" customWidth="1"/>
    <col min="11540" max="11540" width="6.28515625" style="54" bestFit="1" customWidth="1"/>
    <col min="11541" max="11541" width="7.140625" style="54" bestFit="1" customWidth="1"/>
    <col min="11542" max="11542" width="6.5703125" style="54" bestFit="1" customWidth="1"/>
    <col min="11543" max="11543" width="7" style="54" bestFit="1" customWidth="1"/>
    <col min="11544" max="11544" width="6.42578125" style="54" bestFit="1" customWidth="1"/>
    <col min="11545" max="11545" width="5.85546875" style="54" bestFit="1" customWidth="1"/>
    <col min="11546" max="11546" width="7" style="54" bestFit="1" customWidth="1"/>
    <col min="11547" max="11547" width="6.140625" style="54" bestFit="1" customWidth="1"/>
    <col min="11548" max="11548" width="6.42578125" style="54" bestFit="1" customWidth="1"/>
    <col min="11549" max="11550" width="6.85546875" style="54" bestFit="1" customWidth="1"/>
    <col min="11551" max="11551" width="6.42578125" style="54" bestFit="1" customWidth="1"/>
    <col min="11552" max="11552" width="6.28515625" style="54" bestFit="1" customWidth="1"/>
    <col min="11553" max="11553" width="7.140625" style="54" bestFit="1" customWidth="1"/>
    <col min="11554" max="11554" width="6.5703125" style="54" bestFit="1" customWidth="1"/>
    <col min="11555" max="11555" width="7" style="54" bestFit="1" customWidth="1"/>
    <col min="11556" max="11556" width="6.42578125" style="54" bestFit="1" customWidth="1"/>
    <col min="11557" max="11557" width="5.85546875" style="54" bestFit="1" customWidth="1"/>
    <col min="11558" max="11558" width="7" style="54" bestFit="1" customWidth="1"/>
    <col min="11559" max="11559" width="6.140625" style="54" bestFit="1" customWidth="1"/>
    <col min="11560" max="11560" width="6.42578125" style="54" bestFit="1" customWidth="1"/>
    <col min="11561" max="11562" width="6.85546875" style="54" bestFit="1" customWidth="1"/>
    <col min="11563" max="11563" width="6.42578125" style="54" bestFit="1" customWidth="1"/>
    <col min="11564" max="11564" width="6.28515625" style="54" bestFit="1" customWidth="1"/>
    <col min="11565" max="11565" width="7.140625" style="54" bestFit="1" customWidth="1"/>
    <col min="11566" max="11566" width="6.5703125" style="54" bestFit="1" customWidth="1"/>
    <col min="11567" max="11567" width="7" style="54" bestFit="1" customWidth="1"/>
    <col min="11568" max="11568" width="6.42578125" style="54" bestFit="1" customWidth="1"/>
    <col min="11569" max="11569" width="5.85546875" style="54" bestFit="1" customWidth="1"/>
    <col min="11570" max="11570" width="7" style="54" bestFit="1" customWidth="1"/>
    <col min="11571" max="11571" width="6.140625" style="54" bestFit="1" customWidth="1"/>
    <col min="11572" max="11572" width="6.42578125" style="54" bestFit="1" customWidth="1"/>
    <col min="11573" max="11574" width="6.85546875" style="54" bestFit="1" customWidth="1"/>
    <col min="11575" max="11575" width="6.42578125" style="54" bestFit="1" customWidth="1"/>
    <col min="11576" max="11576" width="6.28515625" style="54" bestFit="1" customWidth="1"/>
    <col min="11577" max="11577" width="7.140625" style="54" bestFit="1" customWidth="1"/>
    <col min="11578" max="11578" width="6.5703125" style="54" bestFit="1" customWidth="1"/>
    <col min="11579" max="11579" width="7" style="54" bestFit="1" customWidth="1"/>
    <col min="11580" max="11580" width="6.42578125" style="54" bestFit="1" customWidth="1"/>
    <col min="11581" max="11581" width="5.85546875" style="54" bestFit="1" customWidth="1"/>
    <col min="11582" max="11582" width="7" style="54" bestFit="1" customWidth="1"/>
    <col min="11583" max="11583" width="6.140625" style="54" bestFit="1" customWidth="1"/>
    <col min="11584" max="11584" width="6.42578125" style="54" bestFit="1" customWidth="1"/>
    <col min="11585" max="11586" width="6.85546875" style="54" bestFit="1" customWidth="1"/>
    <col min="11587" max="11587" width="6.42578125" style="54" bestFit="1" customWidth="1"/>
    <col min="11588" max="11588" width="6.28515625" style="54" bestFit="1" customWidth="1"/>
    <col min="11589" max="11589" width="7.140625" style="54" bestFit="1" customWidth="1"/>
    <col min="11590" max="11590" width="6.5703125" style="54" bestFit="1" customWidth="1"/>
    <col min="11591" max="11591" width="7" style="54" bestFit="1" customWidth="1"/>
    <col min="11592" max="11592" width="6.42578125" style="54" bestFit="1" customWidth="1"/>
    <col min="11593" max="11593" width="5.85546875" style="54" bestFit="1" customWidth="1"/>
    <col min="11594" max="11594" width="7" style="54" bestFit="1" customWidth="1"/>
    <col min="11595" max="11595" width="6.140625" style="54" bestFit="1" customWidth="1"/>
    <col min="11596" max="11596" width="6.42578125" style="54" bestFit="1" customWidth="1"/>
    <col min="11597" max="11598" width="6.85546875" style="54" bestFit="1" customWidth="1"/>
    <col min="11599" max="11599" width="6.42578125" style="54" bestFit="1" customWidth="1"/>
    <col min="11600" max="11600" width="6.28515625" style="54" bestFit="1" customWidth="1"/>
    <col min="11601" max="11601" width="7.140625" style="54" bestFit="1" customWidth="1"/>
    <col min="11602" max="11602" width="6.5703125" style="54" bestFit="1" customWidth="1"/>
    <col min="11603" max="11603" width="7" style="54" bestFit="1" customWidth="1"/>
    <col min="11604" max="11604" width="6.42578125" style="54" bestFit="1" customWidth="1"/>
    <col min="11605" max="11605" width="5.85546875" style="54" bestFit="1" customWidth="1"/>
    <col min="11606" max="11606" width="7" style="54" bestFit="1" customWidth="1"/>
    <col min="11607" max="11607" width="6.140625" style="54" bestFit="1" customWidth="1"/>
    <col min="11608" max="11608" width="6.42578125" style="54" bestFit="1" customWidth="1"/>
    <col min="11609" max="11610" width="6.85546875" style="54" bestFit="1" customWidth="1"/>
    <col min="11611" max="11611" width="6.42578125" style="54" bestFit="1" customWidth="1"/>
    <col min="11612" max="11612" width="6.28515625" style="54" bestFit="1" customWidth="1"/>
    <col min="11613" max="11613" width="7.140625" style="54" bestFit="1" customWidth="1"/>
    <col min="11614" max="11614" width="6.5703125" style="54" bestFit="1" customWidth="1"/>
    <col min="11615" max="11615" width="7" style="54" bestFit="1" customWidth="1"/>
    <col min="11616" max="11616" width="6.42578125" style="54" bestFit="1" customWidth="1"/>
    <col min="11617" max="11617" width="5.85546875" style="54" bestFit="1" customWidth="1"/>
    <col min="11618" max="11618" width="7" style="54" bestFit="1" customWidth="1"/>
    <col min="11619" max="11619" width="6.140625" style="54" bestFit="1" customWidth="1"/>
    <col min="11620" max="11620" width="6.42578125" style="54" bestFit="1" customWidth="1"/>
    <col min="11621" max="11622" width="6.85546875" style="54" bestFit="1" customWidth="1"/>
    <col min="11623" max="11623" width="6.42578125" style="54" bestFit="1" customWidth="1"/>
    <col min="11624" max="11624" width="6.28515625" style="54" bestFit="1" customWidth="1"/>
    <col min="11625" max="11625" width="7.140625" style="54" bestFit="1" customWidth="1"/>
    <col min="11626" max="11626" width="6.5703125" style="54" bestFit="1" customWidth="1"/>
    <col min="11627" max="11627" width="7" style="54" bestFit="1" customWidth="1"/>
    <col min="11628" max="11628" width="6.42578125" style="54" bestFit="1" customWidth="1"/>
    <col min="11629" max="11629" width="5.85546875" style="54" bestFit="1" customWidth="1"/>
    <col min="11630" max="11630" width="7" style="54" bestFit="1" customWidth="1"/>
    <col min="11631" max="11631" width="6.140625" style="54" bestFit="1" customWidth="1"/>
    <col min="11632" max="11632" width="6.42578125" style="54" bestFit="1" customWidth="1"/>
    <col min="11633" max="11634" width="6.85546875" style="54" bestFit="1" customWidth="1"/>
    <col min="11635" max="11635" width="6.42578125" style="54" bestFit="1" customWidth="1"/>
    <col min="11636" max="11636" width="6.28515625" style="54" bestFit="1" customWidth="1"/>
    <col min="11637" max="11637" width="7.140625" style="54" bestFit="1" customWidth="1"/>
    <col min="11638" max="11638" width="6.5703125" style="54" bestFit="1" customWidth="1"/>
    <col min="11639" max="11639" width="7" style="54" bestFit="1" customWidth="1"/>
    <col min="11640" max="11640" width="6.42578125" style="54" bestFit="1" customWidth="1"/>
    <col min="11641" max="11641" width="5.85546875" style="54" bestFit="1" customWidth="1"/>
    <col min="11642" max="11642" width="7" style="54" bestFit="1" customWidth="1"/>
    <col min="11643" max="11643" width="6.140625" style="54" bestFit="1" customWidth="1"/>
    <col min="11644" max="11644" width="6.42578125" style="54" bestFit="1" customWidth="1"/>
    <col min="11645" max="11646" width="6.85546875" style="54" bestFit="1" customWidth="1"/>
    <col min="11647" max="11647" width="6.42578125" style="54" bestFit="1" customWidth="1"/>
    <col min="11648" max="11648" width="6.28515625" style="54" bestFit="1" customWidth="1"/>
    <col min="11649" max="11649" width="7.140625" style="54" bestFit="1" customWidth="1"/>
    <col min="11650" max="11650" width="6.5703125" style="54" bestFit="1" customWidth="1"/>
    <col min="11651" max="11651" width="7" style="54" bestFit="1" customWidth="1"/>
    <col min="11652" max="11652" width="6.42578125" style="54" bestFit="1" customWidth="1"/>
    <col min="11653" max="11653" width="5.85546875" style="54" bestFit="1" customWidth="1"/>
    <col min="11654" max="11654" width="7" style="54" bestFit="1" customWidth="1"/>
    <col min="11655" max="11655" width="6.140625" style="54" bestFit="1" customWidth="1"/>
    <col min="11656" max="11656" width="6.42578125" style="54" bestFit="1" customWidth="1"/>
    <col min="11657" max="11658" width="6.85546875" style="54" bestFit="1" customWidth="1"/>
    <col min="11659" max="11659" width="6.42578125" style="54" bestFit="1" customWidth="1"/>
    <col min="11660" max="11660" width="6.28515625" style="54" bestFit="1" customWidth="1"/>
    <col min="11661" max="11661" width="7.140625" style="54" bestFit="1" customWidth="1"/>
    <col min="11662" max="11662" width="6.5703125" style="54" bestFit="1" customWidth="1"/>
    <col min="11663" max="11663" width="7" style="54" bestFit="1" customWidth="1"/>
    <col min="11664" max="11664" width="6.42578125" style="54" bestFit="1" customWidth="1"/>
    <col min="11665" max="11665" width="5.85546875" style="54" bestFit="1" customWidth="1"/>
    <col min="11666" max="11666" width="7" style="54" bestFit="1" customWidth="1"/>
    <col min="11667" max="11667" width="6.140625" style="54" bestFit="1" customWidth="1"/>
    <col min="11668" max="11668" width="6.42578125" style="54" bestFit="1" customWidth="1"/>
    <col min="11669" max="11696" width="6.85546875" style="54" bestFit="1" customWidth="1"/>
    <col min="11697" max="11771" width="9.140625" style="54"/>
    <col min="11772" max="11772" width="3" style="54" bestFit="1" customWidth="1"/>
    <col min="11773" max="11773" width="3.28515625" style="54" bestFit="1" customWidth="1"/>
    <col min="11774" max="11775" width="0" style="54" hidden="1" customWidth="1"/>
    <col min="11776" max="11776" width="9.140625" style="54"/>
    <col min="11777" max="11777" width="29.5703125" style="54" customWidth="1"/>
    <col min="11778" max="11778" width="7" style="54" bestFit="1" customWidth="1"/>
    <col min="11779" max="11779" width="6.140625" style="54" bestFit="1" customWidth="1"/>
    <col min="11780" max="11780" width="6.42578125" style="54" bestFit="1" customWidth="1"/>
    <col min="11781" max="11782" width="6.85546875" style="54" bestFit="1" customWidth="1"/>
    <col min="11783" max="11783" width="6.42578125" style="54" bestFit="1" customWidth="1"/>
    <col min="11784" max="11784" width="6.28515625" style="54" bestFit="1" customWidth="1"/>
    <col min="11785" max="11785" width="7.140625" style="54" bestFit="1" customWidth="1"/>
    <col min="11786" max="11786" width="6.5703125" style="54" bestFit="1" customWidth="1"/>
    <col min="11787" max="11787" width="7" style="54" bestFit="1" customWidth="1"/>
    <col min="11788" max="11788" width="6.42578125" style="54" bestFit="1" customWidth="1"/>
    <col min="11789" max="11789" width="5.85546875" style="54" bestFit="1" customWidth="1"/>
    <col min="11790" max="11790" width="7" style="54" bestFit="1" customWidth="1"/>
    <col min="11791" max="11791" width="6.140625" style="54" bestFit="1" customWidth="1"/>
    <col min="11792" max="11792" width="6.42578125" style="54" bestFit="1" customWidth="1"/>
    <col min="11793" max="11794" width="6.85546875" style="54" bestFit="1" customWidth="1"/>
    <col min="11795" max="11795" width="6.42578125" style="54" bestFit="1" customWidth="1"/>
    <col min="11796" max="11796" width="6.28515625" style="54" bestFit="1" customWidth="1"/>
    <col min="11797" max="11797" width="7.140625" style="54" bestFit="1" customWidth="1"/>
    <col min="11798" max="11798" width="6.5703125" style="54" bestFit="1" customWidth="1"/>
    <col min="11799" max="11799" width="7" style="54" bestFit="1" customWidth="1"/>
    <col min="11800" max="11800" width="6.42578125" style="54" bestFit="1" customWidth="1"/>
    <col min="11801" max="11801" width="5.85546875" style="54" bestFit="1" customWidth="1"/>
    <col min="11802" max="11802" width="7" style="54" bestFit="1" customWidth="1"/>
    <col min="11803" max="11803" width="6.140625" style="54" bestFit="1" customWidth="1"/>
    <col min="11804" max="11804" width="6.42578125" style="54" bestFit="1" customWidth="1"/>
    <col min="11805" max="11806" width="6.85546875" style="54" bestFit="1" customWidth="1"/>
    <col min="11807" max="11807" width="6.42578125" style="54" bestFit="1" customWidth="1"/>
    <col min="11808" max="11808" width="6.28515625" style="54" bestFit="1" customWidth="1"/>
    <col min="11809" max="11809" width="7.140625" style="54" bestFit="1" customWidth="1"/>
    <col min="11810" max="11810" width="6.5703125" style="54" bestFit="1" customWidth="1"/>
    <col min="11811" max="11811" width="7" style="54" bestFit="1" customWidth="1"/>
    <col min="11812" max="11812" width="6.42578125" style="54" bestFit="1" customWidth="1"/>
    <col min="11813" max="11813" width="5.85546875" style="54" bestFit="1" customWidth="1"/>
    <col min="11814" max="11814" width="7" style="54" bestFit="1" customWidth="1"/>
    <col min="11815" max="11815" width="6.140625" style="54" bestFit="1" customWidth="1"/>
    <col min="11816" max="11816" width="6.42578125" style="54" bestFit="1" customWidth="1"/>
    <col min="11817" max="11818" width="6.85546875" style="54" bestFit="1" customWidth="1"/>
    <col min="11819" max="11819" width="6.42578125" style="54" bestFit="1" customWidth="1"/>
    <col min="11820" max="11820" width="6.28515625" style="54" bestFit="1" customWidth="1"/>
    <col min="11821" max="11821" width="7.140625" style="54" bestFit="1" customWidth="1"/>
    <col min="11822" max="11822" width="6.5703125" style="54" bestFit="1" customWidth="1"/>
    <col min="11823" max="11823" width="7" style="54" bestFit="1" customWidth="1"/>
    <col min="11824" max="11824" width="6.42578125" style="54" bestFit="1" customWidth="1"/>
    <col min="11825" max="11825" width="5.85546875" style="54" bestFit="1" customWidth="1"/>
    <col min="11826" max="11826" width="7" style="54" bestFit="1" customWidth="1"/>
    <col min="11827" max="11827" width="6.140625" style="54" bestFit="1" customWidth="1"/>
    <col min="11828" max="11828" width="6.42578125" style="54" bestFit="1" customWidth="1"/>
    <col min="11829" max="11830" width="6.85546875" style="54" bestFit="1" customWidth="1"/>
    <col min="11831" max="11831" width="6.42578125" style="54" bestFit="1" customWidth="1"/>
    <col min="11832" max="11832" width="6.28515625" style="54" bestFit="1" customWidth="1"/>
    <col min="11833" max="11833" width="7.140625" style="54" bestFit="1" customWidth="1"/>
    <col min="11834" max="11834" width="6.5703125" style="54" bestFit="1" customWidth="1"/>
    <col min="11835" max="11835" width="7" style="54" bestFit="1" customWidth="1"/>
    <col min="11836" max="11836" width="6.42578125" style="54" bestFit="1" customWidth="1"/>
    <col min="11837" max="11837" width="5.85546875" style="54" bestFit="1" customWidth="1"/>
    <col min="11838" max="11838" width="7" style="54" bestFit="1" customWidth="1"/>
    <col min="11839" max="11839" width="6.140625" style="54" bestFit="1" customWidth="1"/>
    <col min="11840" max="11840" width="6.42578125" style="54" bestFit="1" customWidth="1"/>
    <col min="11841" max="11842" width="6.85546875" style="54" bestFit="1" customWidth="1"/>
    <col min="11843" max="11843" width="6.42578125" style="54" bestFit="1" customWidth="1"/>
    <col min="11844" max="11844" width="6.28515625" style="54" bestFit="1" customWidth="1"/>
    <col min="11845" max="11845" width="7.140625" style="54" bestFit="1" customWidth="1"/>
    <col min="11846" max="11846" width="6.5703125" style="54" bestFit="1" customWidth="1"/>
    <col min="11847" max="11847" width="7" style="54" bestFit="1" customWidth="1"/>
    <col min="11848" max="11848" width="6.42578125" style="54" bestFit="1" customWidth="1"/>
    <col min="11849" max="11849" width="5.85546875" style="54" bestFit="1" customWidth="1"/>
    <col min="11850" max="11850" width="7" style="54" bestFit="1" customWidth="1"/>
    <col min="11851" max="11851" width="6.140625" style="54" bestFit="1" customWidth="1"/>
    <col min="11852" max="11852" width="6.42578125" style="54" bestFit="1" customWidth="1"/>
    <col min="11853" max="11854" width="6.85546875" style="54" bestFit="1" customWidth="1"/>
    <col min="11855" max="11855" width="6.42578125" style="54" bestFit="1" customWidth="1"/>
    <col min="11856" max="11856" width="6.28515625" style="54" bestFit="1" customWidth="1"/>
    <col min="11857" max="11857" width="7.140625" style="54" bestFit="1" customWidth="1"/>
    <col min="11858" max="11858" width="6.5703125" style="54" bestFit="1" customWidth="1"/>
    <col min="11859" max="11859" width="7" style="54" bestFit="1" customWidth="1"/>
    <col min="11860" max="11860" width="6.42578125" style="54" bestFit="1" customWidth="1"/>
    <col min="11861" max="11861" width="5.85546875" style="54" bestFit="1" customWidth="1"/>
    <col min="11862" max="11862" width="7" style="54" bestFit="1" customWidth="1"/>
    <col min="11863" max="11863" width="6.140625" style="54" bestFit="1" customWidth="1"/>
    <col min="11864" max="11864" width="6.42578125" style="54" bestFit="1" customWidth="1"/>
    <col min="11865" max="11866" width="6.85546875" style="54" bestFit="1" customWidth="1"/>
    <col min="11867" max="11867" width="6.42578125" style="54" bestFit="1" customWidth="1"/>
    <col min="11868" max="11868" width="6.28515625" style="54" bestFit="1" customWidth="1"/>
    <col min="11869" max="11869" width="7.140625" style="54" bestFit="1" customWidth="1"/>
    <col min="11870" max="11870" width="6.5703125" style="54" bestFit="1" customWidth="1"/>
    <col min="11871" max="11871" width="7" style="54" bestFit="1" customWidth="1"/>
    <col min="11872" max="11872" width="6.42578125" style="54" bestFit="1" customWidth="1"/>
    <col min="11873" max="11873" width="5.85546875" style="54" bestFit="1" customWidth="1"/>
    <col min="11874" max="11874" width="7" style="54" bestFit="1" customWidth="1"/>
    <col min="11875" max="11875" width="6.140625" style="54" bestFit="1" customWidth="1"/>
    <col min="11876" max="11876" width="6.42578125" style="54" bestFit="1" customWidth="1"/>
    <col min="11877" max="11878" width="6.85546875" style="54" bestFit="1" customWidth="1"/>
    <col min="11879" max="11879" width="6.42578125" style="54" bestFit="1" customWidth="1"/>
    <col min="11880" max="11880" width="6.28515625" style="54" bestFit="1" customWidth="1"/>
    <col min="11881" max="11881" width="7.140625" style="54" bestFit="1" customWidth="1"/>
    <col min="11882" max="11882" width="6.5703125" style="54" bestFit="1" customWidth="1"/>
    <col min="11883" max="11883" width="7" style="54" bestFit="1" customWidth="1"/>
    <col min="11884" max="11884" width="6.42578125" style="54" bestFit="1" customWidth="1"/>
    <col min="11885" max="11885" width="5.85546875" style="54" bestFit="1" customWidth="1"/>
    <col min="11886" max="11886" width="7" style="54" bestFit="1" customWidth="1"/>
    <col min="11887" max="11887" width="6.140625" style="54" bestFit="1" customWidth="1"/>
    <col min="11888" max="11888" width="6.42578125" style="54" bestFit="1" customWidth="1"/>
    <col min="11889" max="11890" width="6.85546875" style="54" bestFit="1" customWidth="1"/>
    <col min="11891" max="11891" width="6.42578125" style="54" bestFit="1" customWidth="1"/>
    <col min="11892" max="11892" width="6.28515625" style="54" bestFit="1" customWidth="1"/>
    <col min="11893" max="11893" width="7.140625" style="54" bestFit="1" customWidth="1"/>
    <col min="11894" max="11894" width="6.5703125" style="54" bestFit="1" customWidth="1"/>
    <col min="11895" max="11895" width="7" style="54" bestFit="1" customWidth="1"/>
    <col min="11896" max="11896" width="6.42578125" style="54" bestFit="1" customWidth="1"/>
    <col min="11897" max="11897" width="5.85546875" style="54" bestFit="1" customWidth="1"/>
    <col min="11898" max="11898" width="7" style="54" bestFit="1" customWidth="1"/>
    <col min="11899" max="11899" width="6.140625" style="54" bestFit="1" customWidth="1"/>
    <col min="11900" max="11900" width="6.42578125" style="54" bestFit="1" customWidth="1"/>
    <col min="11901" max="11902" width="6.85546875" style="54" bestFit="1" customWidth="1"/>
    <col min="11903" max="11903" width="6.42578125" style="54" bestFit="1" customWidth="1"/>
    <col min="11904" max="11904" width="6.28515625" style="54" bestFit="1" customWidth="1"/>
    <col min="11905" max="11905" width="7.140625" style="54" bestFit="1" customWidth="1"/>
    <col min="11906" max="11906" width="6.5703125" style="54" bestFit="1" customWidth="1"/>
    <col min="11907" max="11907" width="7" style="54" bestFit="1" customWidth="1"/>
    <col min="11908" max="11908" width="6.42578125" style="54" bestFit="1" customWidth="1"/>
    <col min="11909" max="11909" width="5.85546875" style="54" bestFit="1" customWidth="1"/>
    <col min="11910" max="11910" width="7" style="54" bestFit="1" customWidth="1"/>
    <col min="11911" max="11911" width="6.140625" style="54" bestFit="1" customWidth="1"/>
    <col min="11912" max="11912" width="6.42578125" style="54" bestFit="1" customWidth="1"/>
    <col min="11913" max="11914" width="6.85546875" style="54" bestFit="1" customWidth="1"/>
    <col min="11915" max="11915" width="6.42578125" style="54" bestFit="1" customWidth="1"/>
    <col min="11916" max="11916" width="6.28515625" style="54" bestFit="1" customWidth="1"/>
    <col min="11917" max="11917" width="7.140625" style="54" bestFit="1" customWidth="1"/>
    <col min="11918" max="11918" width="6.5703125" style="54" bestFit="1" customWidth="1"/>
    <col min="11919" max="11919" width="7" style="54" bestFit="1" customWidth="1"/>
    <col min="11920" max="11920" width="6.42578125" style="54" bestFit="1" customWidth="1"/>
    <col min="11921" max="11921" width="5.85546875" style="54" bestFit="1" customWidth="1"/>
    <col min="11922" max="11922" width="7" style="54" bestFit="1" customWidth="1"/>
    <col min="11923" max="11923" width="6.140625" style="54" bestFit="1" customWidth="1"/>
    <col min="11924" max="11924" width="6.42578125" style="54" bestFit="1" customWidth="1"/>
    <col min="11925" max="11952" width="6.85546875" style="54" bestFit="1" customWidth="1"/>
    <col min="11953" max="12027" width="9.140625" style="54"/>
    <col min="12028" max="12028" width="3" style="54" bestFit="1" customWidth="1"/>
    <col min="12029" max="12029" width="3.28515625" style="54" bestFit="1" customWidth="1"/>
    <col min="12030" max="12031" width="0" style="54" hidden="1" customWidth="1"/>
    <col min="12032" max="12032" width="9.140625" style="54"/>
    <col min="12033" max="12033" width="29.5703125" style="54" customWidth="1"/>
    <col min="12034" max="12034" width="7" style="54" bestFit="1" customWidth="1"/>
    <col min="12035" max="12035" width="6.140625" style="54" bestFit="1" customWidth="1"/>
    <col min="12036" max="12036" width="6.42578125" style="54" bestFit="1" customWidth="1"/>
    <col min="12037" max="12038" width="6.85546875" style="54" bestFit="1" customWidth="1"/>
    <col min="12039" max="12039" width="6.42578125" style="54" bestFit="1" customWidth="1"/>
    <col min="12040" max="12040" width="6.28515625" style="54" bestFit="1" customWidth="1"/>
    <col min="12041" max="12041" width="7.140625" style="54" bestFit="1" customWidth="1"/>
    <col min="12042" max="12042" width="6.5703125" style="54" bestFit="1" customWidth="1"/>
    <col min="12043" max="12043" width="7" style="54" bestFit="1" customWidth="1"/>
    <col min="12044" max="12044" width="6.42578125" style="54" bestFit="1" customWidth="1"/>
    <col min="12045" max="12045" width="5.85546875" style="54" bestFit="1" customWidth="1"/>
    <col min="12046" max="12046" width="7" style="54" bestFit="1" customWidth="1"/>
    <col min="12047" max="12047" width="6.140625" style="54" bestFit="1" customWidth="1"/>
    <col min="12048" max="12048" width="6.42578125" style="54" bestFit="1" customWidth="1"/>
    <col min="12049" max="12050" width="6.85546875" style="54" bestFit="1" customWidth="1"/>
    <col min="12051" max="12051" width="6.42578125" style="54" bestFit="1" customWidth="1"/>
    <col min="12052" max="12052" width="6.28515625" style="54" bestFit="1" customWidth="1"/>
    <col min="12053" max="12053" width="7.140625" style="54" bestFit="1" customWidth="1"/>
    <col min="12054" max="12054" width="6.5703125" style="54" bestFit="1" customWidth="1"/>
    <col min="12055" max="12055" width="7" style="54" bestFit="1" customWidth="1"/>
    <col min="12056" max="12056" width="6.42578125" style="54" bestFit="1" customWidth="1"/>
    <col min="12057" max="12057" width="5.85546875" style="54" bestFit="1" customWidth="1"/>
    <col min="12058" max="12058" width="7" style="54" bestFit="1" customWidth="1"/>
    <col min="12059" max="12059" width="6.140625" style="54" bestFit="1" customWidth="1"/>
    <col min="12060" max="12060" width="6.42578125" style="54" bestFit="1" customWidth="1"/>
    <col min="12061" max="12062" width="6.85546875" style="54" bestFit="1" customWidth="1"/>
    <col min="12063" max="12063" width="6.42578125" style="54" bestFit="1" customWidth="1"/>
    <col min="12064" max="12064" width="6.28515625" style="54" bestFit="1" customWidth="1"/>
    <col min="12065" max="12065" width="7.140625" style="54" bestFit="1" customWidth="1"/>
    <col min="12066" max="12066" width="6.5703125" style="54" bestFit="1" customWidth="1"/>
    <col min="12067" max="12067" width="7" style="54" bestFit="1" customWidth="1"/>
    <col min="12068" max="12068" width="6.42578125" style="54" bestFit="1" customWidth="1"/>
    <col min="12069" max="12069" width="5.85546875" style="54" bestFit="1" customWidth="1"/>
    <col min="12070" max="12070" width="7" style="54" bestFit="1" customWidth="1"/>
    <col min="12071" max="12071" width="6.140625" style="54" bestFit="1" customWidth="1"/>
    <col min="12072" max="12072" width="6.42578125" style="54" bestFit="1" customWidth="1"/>
    <col min="12073" max="12074" width="6.85546875" style="54" bestFit="1" customWidth="1"/>
    <col min="12075" max="12075" width="6.42578125" style="54" bestFit="1" customWidth="1"/>
    <col min="12076" max="12076" width="6.28515625" style="54" bestFit="1" customWidth="1"/>
    <col min="12077" max="12077" width="7.140625" style="54" bestFit="1" customWidth="1"/>
    <col min="12078" max="12078" width="6.5703125" style="54" bestFit="1" customWidth="1"/>
    <col min="12079" max="12079" width="7" style="54" bestFit="1" customWidth="1"/>
    <col min="12080" max="12080" width="6.42578125" style="54" bestFit="1" customWidth="1"/>
    <col min="12081" max="12081" width="5.85546875" style="54" bestFit="1" customWidth="1"/>
    <col min="12082" max="12082" width="7" style="54" bestFit="1" customWidth="1"/>
    <col min="12083" max="12083" width="6.140625" style="54" bestFit="1" customWidth="1"/>
    <col min="12084" max="12084" width="6.42578125" style="54" bestFit="1" customWidth="1"/>
    <col min="12085" max="12086" width="6.85546875" style="54" bestFit="1" customWidth="1"/>
    <col min="12087" max="12087" width="6.42578125" style="54" bestFit="1" customWidth="1"/>
    <col min="12088" max="12088" width="6.28515625" style="54" bestFit="1" customWidth="1"/>
    <col min="12089" max="12089" width="7.140625" style="54" bestFit="1" customWidth="1"/>
    <col min="12090" max="12090" width="6.5703125" style="54" bestFit="1" customWidth="1"/>
    <col min="12091" max="12091" width="7" style="54" bestFit="1" customWidth="1"/>
    <col min="12092" max="12092" width="6.42578125" style="54" bestFit="1" customWidth="1"/>
    <col min="12093" max="12093" width="5.85546875" style="54" bestFit="1" customWidth="1"/>
    <col min="12094" max="12094" width="7" style="54" bestFit="1" customWidth="1"/>
    <col min="12095" max="12095" width="6.140625" style="54" bestFit="1" customWidth="1"/>
    <col min="12096" max="12096" width="6.42578125" style="54" bestFit="1" customWidth="1"/>
    <col min="12097" max="12098" width="6.85546875" style="54" bestFit="1" customWidth="1"/>
    <col min="12099" max="12099" width="6.42578125" style="54" bestFit="1" customWidth="1"/>
    <col min="12100" max="12100" width="6.28515625" style="54" bestFit="1" customWidth="1"/>
    <col min="12101" max="12101" width="7.140625" style="54" bestFit="1" customWidth="1"/>
    <col min="12102" max="12102" width="6.5703125" style="54" bestFit="1" customWidth="1"/>
    <col min="12103" max="12103" width="7" style="54" bestFit="1" customWidth="1"/>
    <col min="12104" max="12104" width="6.42578125" style="54" bestFit="1" customWidth="1"/>
    <col min="12105" max="12105" width="5.85546875" style="54" bestFit="1" customWidth="1"/>
    <col min="12106" max="12106" width="7" style="54" bestFit="1" customWidth="1"/>
    <col min="12107" max="12107" width="6.140625" style="54" bestFit="1" customWidth="1"/>
    <col min="12108" max="12108" width="6.42578125" style="54" bestFit="1" customWidth="1"/>
    <col min="12109" max="12110" width="6.85546875" style="54" bestFit="1" customWidth="1"/>
    <col min="12111" max="12111" width="6.42578125" style="54" bestFit="1" customWidth="1"/>
    <col min="12112" max="12112" width="6.28515625" style="54" bestFit="1" customWidth="1"/>
    <col min="12113" max="12113" width="7.140625" style="54" bestFit="1" customWidth="1"/>
    <col min="12114" max="12114" width="6.5703125" style="54" bestFit="1" customWidth="1"/>
    <col min="12115" max="12115" width="7" style="54" bestFit="1" customWidth="1"/>
    <col min="12116" max="12116" width="6.42578125" style="54" bestFit="1" customWidth="1"/>
    <col min="12117" max="12117" width="5.85546875" style="54" bestFit="1" customWidth="1"/>
    <col min="12118" max="12118" width="7" style="54" bestFit="1" customWidth="1"/>
    <col min="12119" max="12119" width="6.140625" style="54" bestFit="1" customWidth="1"/>
    <col min="12120" max="12120" width="6.42578125" style="54" bestFit="1" customWidth="1"/>
    <col min="12121" max="12122" width="6.85546875" style="54" bestFit="1" customWidth="1"/>
    <col min="12123" max="12123" width="6.42578125" style="54" bestFit="1" customWidth="1"/>
    <col min="12124" max="12124" width="6.28515625" style="54" bestFit="1" customWidth="1"/>
    <col min="12125" max="12125" width="7.140625" style="54" bestFit="1" customWidth="1"/>
    <col min="12126" max="12126" width="6.5703125" style="54" bestFit="1" customWidth="1"/>
    <col min="12127" max="12127" width="7" style="54" bestFit="1" customWidth="1"/>
    <col min="12128" max="12128" width="6.42578125" style="54" bestFit="1" customWidth="1"/>
    <col min="12129" max="12129" width="5.85546875" style="54" bestFit="1" customWidth="1"/>
    <col min="12130" max="12130" width="7" style="54" bestFit="1" customWidth="1"/>
    <col min="12131" max="12131" width="6.140625" style="54" bestFit="1" customWidth="1"/>
    <col min="12132" max="12132" width="6.42578125" style="54" bestFit="1" customWidth="1"/>
    <col min="12133" max="12134" width="6.85546875" style="54" bestFit="1" customWidth="1"/>
    <col min="12135" max="12135" width="6.42578125" style="54" bestFit="1" customWidth="1"/>
    <col min="12136" max="12136" width="6.28515625" style="54" bestFit="1" customWidth="1"/>
    <col min="12137" max="12137" width="7.140625" style="54" bestFit="1" customWidth="1"/>
    <col min="12138" max="12138" width="6.5703125" style="54" bestFit="1" customWidth="1"/>
    <col min="12139" max="12139" width="7" style="54" bestFit="1" customWidth="1"/>
    <col min="12140" max="12140" width="6.42578125" style="54" bestFit="1" customWidth="1"/>
    <col min="12141" max="12141" width="5.85546875" style="54" bestFit="1" customWidth="1"/>
    <col min="12142" max="12142" width="7" style="54" bestFit="1" customWidth="1"/>
    <col min="12143" max="12143" width="6.140625" style="54" bestFit="1" customWidth="1"/>
    <col min="12144" max="12144" width="6.42578125" style="54" bestFit="1" customWidth="1"/>
    <col min="12145" max="12146" width="6.85546875" style="54" bestFit="1" customWidth="1"/>
    <col min="12147" max="12147" width="6.42578125" style="54" bestFit="1" customWidth="1"/>
    <col min="12148" max="12148" width="6.28515625" style="54" bestFit="1" customWidth="1"/>
    <col min="12149" max="12149" width="7.140625" style="54" bestFit="1" customWidth="1"/>
    <col min="12150" max="12150" width="6.5703125" style="54" bestFit="1" customWidth="1"/>
    <col min="12151" max="12151" width="7" style="54" bestFit="1" customWidth="1"/>
    <col min="12152" max="12152" width="6.42578125" style="54" bestFit="1" customWidth="1"/>
    <col min="12153" max="12153" width="5.85546875" style="54" bestFit="1" customWidth="1"/>
    <col min="12154" max="12154" width="7" style="54" bestFit="1" customWidth="1"/>
    <col min="12155" max="12155" width="6.140625" style="54" bestFit="1" customWidth="1"/>
    <col min="12156" max="12156" width="6.42578125" style="54" bestFit="1" customWidth="1"/>
    <col min="12157" max="12158" width="6.85546875" style="54" bestFit="1" customWidth="1"/>
    <col min="12159" max="12159" width="6.42578125" style="54" bestFit="1" customWidth="1"/>
    <col min="12160" max="12160" width="6.28515625" style="54" bestFit="1" customWidth="1"/>
    <col min="12161" max="12161" width="7.140625" style="54" bestFit="1" customWidth="1"/>
    <col min="12162" max="12162" width="6.5703125" style="54" bestFit="1" customWidth="1"/>
    <col min="12163" max="12163" width="7" style="54" bestFit="1" customWidth="1"/>
    <col min="12164" max="12164" width="6.42578125" style="54" bestFit="1" customWidth="1"/>
    <col min="12165" max="12165" width="5.85546875" style="54" bestFit="1" customWidth="1"/>
    <col min="12166" max="12166" width="7" style="54" bestFit="1" customWidth="1"/>
    <col min="12167" max="12167" width="6.140625" style="54" bestFit="1" customWidth="1"/>
    <col min="12168" max="12168" width="6.42578125" style="54" bestFit="1" customWidth="1"/>
    <col min="12169" max="12170" width="6.85546875" style="54" bestFit="1" customWidth="1"/>
    <col min="12171" max="12171" width="6.42578125" style="54" bestFit="1" customWidth="1"/>
    <col min="12172" max="12172" width="6.28515625" style="54" bestFit="1" customWidth="1"/>
    <col min="12173" max="12173" width="7.140625" style="54" bestFit="1" customWidth="1"/>
    <col min="12174" max="12174" width="6.5703125" style="54" bestFit="1" customWidth="1"/>
    <col min="12175" max="12175" width="7" style="54" bestFit="1" customWidth="1"/>
    <col min="12176" max="12176" width="6.42578125" style="54" bestFit="1" customWidth="1"/>
    <col min="12177" max="12177" width="5.85546875" style="54" bestFit="1" customWidth="1"/>
    <col min="12178" max="12178" width="7" style="54" bestFit="1" customWidth="1"/>
    <col min="12179" max="12179" width="6.140625" style="54" bestFit="1" customWidth="1"/>
    <col min="12180" max="12180" width="6.42578125" style="54" bestFit="1" customWidth="1"/>
    <col min="12181" max="12208" width="6.85546875" style="54" bestFit="1" customWidth="1"/>
    <col min="12209" max="12283" width="9.140625" style="54"/>
    <col min="12284" max="12284" width="3" style="54" bestFit="1" customWidth="1"/>
    <col min="12285" max="12285" width="3.28515625" style="54" bestFit="1" customWidth="1"/>
    <col min="12286" max="12287" width="0" style="54" hidden="1" customWidth="1"/>
    <col min="12288" max="12288" width="9.140625" style="54"/>
    <col min="12289" max="12289" width="29.5703125" style="54" customWidth="1"/>
    <col min="12290" max="12290" width="7" style="54" bestFit="1" customWidth="1"/>
    <col min="12291" max="12291" width="6.140625" style="54" bestFit="1" customWidth="1"/>
    <col min="12292" max="12292" width="6.42578125" style="54" bestFit="1" customWidth="1"/>
    <col min="12293" max="12294" width="6.85546875" style="54" bestFit="1" customWidth="1"/>
    <col min="12295" max="12295" width="6.42578125" style="54" bestFit="1" customWidth="1"/>
    <col min="12296" max="12296" width="6.28515625" style="54" bestFit="1" customWidth="1"/>
    <col min="12297" max="12297" width="7.140625" style="54" bestFit="1" customWidth="1"/>
    <col min="12298" max="12298" width="6.5703125" style="54" bestFit="1" customWidth="1"/>
    <col min="12299" max="12299" width="7" style="54" bestFit="1" customWidth="1"/>
    <col min="12300" max="12300" width="6.42578125" style="54" bestFit="1" customWidth="1"/>
    <col min="12301" max="12301" width="5.85546875" style="54" bestFit="1" customWidth="1"/>
    <col min="12302" max="12302" width="7" style="54" bestFit="1" customWidth="1"/>
    <col min="12303" max="12303" width="6.140625" style="54" bestFit="1" customWidth="1"/>
    <col min="12304" max="12304" width="6.42578125" style="54" bestFit="1" customWidth="1"/>
    <col min="12305" max="12306" width="6.85546875" style="54" bestFit="1" customWidth="1"/>
    <col min="12307" max="12307" width="6.42578125" style="54" bestFit="1" customWidth="1"/>
    <col min="12308" max="12308" width="6.28515625" style="54" bestFit="1" customWidth="1"/>
    <col min="12309" max="12309" width="7.140625" style="54" bestFit="1" customWidth="1"/>
    <col min="12310" max="12310" width="6.5703125" style="54" bestFit="1" customWidth="1"/>
    <col min="12311" max="12311" width="7" style="54" bestFit="1" customWidth="1"/>
    <col min="12312" max="12312" width="6.42578125" style="54" bestFit="1" customWidth="1"/>
    <col min="12313" max="12313" width="5.85546875" style="54" bestFit="1" customWidth="1"/>
    <col min="12314" max="12314" width="7" style="54" bestFit="1" customWidth="1"/>
    <col min="12315" max="12315" width="6.140625" style="54" bestFit="1" customWidth="1"/>
    <col min="12316" max="12316" width="6.42578125" style="54" bestFit="1" customWidth="1"/>
    <col min="12317" max="12318" width="6.85546875" style="54" bestFit="1" customWidth="1"/>
    <col min="12319" max="12319" width="6.42578125" style="54" bestFit="1" customWidth="1"/>
    <col min="12320" max="12320" width="6.28515625" style="54" bestFit="1" customWidth="1"/>
    <col min="12321" max="12321" width="7.140625" style="54" bestFit="1" customWidth="1"/>
    <col min="12322" max="12322" width="6.5703125" style="54" bestFit="1" customWidth="1"/>
    <col min="12323" max="12323" width="7" style="54" bestFit="1" customWidth="1"/>
    <col min="12324" max="12324" width="6.42578125" style="54" bestFit="1" customWidth="1"/>
    <col min="12325" max="12325" width="5.85546875" style="54" bestFit="1" customWidth="1"/>
    <col min="12326" max="12326" width="7" style="54" bestFit="1" customWidth="1"/>
    <col min="12327" max="12327" width="6.140625" style="54" bestFit="1" customWidth="1"/>
    <col min="12328" max="12328" width="6.42578125" style="54" bestFit="1" customWidth="1"/>
    <col min="12329" max="12330" width="6.85546875" style="54" bestFit="1" customWidth="1"/>
    <col min="12331" max="12331" width="6.42578125" style="54" bestFit="1" customWidth="1"/>
    <col min="12332" max="12332" width="6.28515625" style="54" bestFit="1" customWidth="1"/>
    <col min="12333" max="12333" width="7.140625" style="54" bestFit="1" customWidth="1"/>
    <col min="12334" max="12334" width="6.5703125" style="54" bestFit="1" customWidth="1"/>
    <col min="12335" max="12335" width="7" style="54" bestFit="1" customWidth="1"/>
    <col min="12336" max="12336" width="6.42578125" style="54" bestFit="1" customWidth="1"/>
    <col min="12337" max="12337" width="5.85546875" style="54" bestFit="1" customWidth="1"/>
    <col min="12338" max="12338" width="7" style="54" bestFit="1" customWidth="1"/>
    <col min="12339" max="12339" width="6.140625" style="54" bestFit="1" customWidth="1"/>
    <col min="12340" max="12340" width="6.42578125" style="54" bestFit="1" customWidth="1"/>
    <col min="12341" max="12342" width="6.85546875" style="54" bestFit="1" customWidth="1"/>
    <col min="12343" max="12343" width="6.42578125" style="54" bestFit="1" customWidth="1"/>
    <col min="12344" max="12344" width="6.28515625" style="54" bestFit="1" customWidth="1"/>
    <col min="12345" max="12345" width="7.140625" style="54" bestFit="1" customWidth="1"/>
    <col min="12346" max="12346" width="6.5703125" style="54" bestFit="1" customWidth="1"/>
    <col min="12347" max="12347" width="7" style="54" bestFit="1" customWidth="1"/>
    <col min="12348" max="12348" width="6.42578125" style="54" bestFit="1" customWidth="1"/>
    <col min="12349" max="12349" width="5.85546875" style="54" bestFit="1" customWidth="1"/>
    <col min="12350" max="12350" width="7" style="54" bestFit="1" customWidth="1"/>
    <col min="12351" max="12351" width="6.140625" style="54" bestFit="1" customWidth="1"/>
    <col min="12352" max="12352" width="6.42578125" style="54" bestFit="1" customWidth="1"/>
    <col min="12353" max="12354" width="6.85546875" style="54" bestFit="1" customWidth="1"/>
    <col min="12355" max="12355" width="6.42578125" style="54" bestFit="1" customWidth="1"/>
    <col min="12356" max="12356" width="6.28515625" style="54" bestFit="1" customWidth="1"/>
    <col min="12357" max="12357" width="7.140625" style="54" bestFit="1" customWidth="1"/>
    <col min="12358" max="12358" width="6.5703125" style="54" bestFit="1" customWidth="1"/>
    <col min="12359" max="12359" width="7" style="54" bestFit="1" customWidth="1"/>
    <col min="12360" max="12360" width="6.42578125" style="54" bestFit="1" customWidth="1"/>
    <col min="12361" max="12361" width="5.85546875" style="54" bestFit="1" customWidth="1"/>
    <col min="12362" max="12362" width="7" style="54" bestFit="1" customWidth="1"/>
    <col min="12363" max="12363" width="6.140625" style="54" bestFit="1" customWidth="1"/>
    <col min="12364" max="12364" width="6.42578125" style="54" bestFit="1" customWidth="1"/>
    <col min="12365" max="12366" width="6.85546875" style="54" bestFit="1" customWidth="1"/>
    <col min="12367" max="12367" width="6.42578125" style="54" bestFit="1" customWidth="1"/>
    <col min="12368" max="12368" width="6.28515625" style="54" bestFit="1" customWidth="1"/>
    <col min="12369" max="12369" width="7.140625" style="54" bestFit="1" customWidth="1"/>
    <col min="12370" max="12370" width="6.5703125" style="54" bestFit="1" customWidth="1"/>
    <col min="12371" max="12371" width="7" style="54" bestFit="1" customWidth="1"/>
    <col min="12372" max="12372" width="6.42578125" style="54" bestFit="1" customWidth="1"/>
    <col min="12373" max="12373" width="5.85546875" style="54" bestFit="1" customWidth="1"/>
    <col min="12374" max="12374" width="7" style="54" bestFit="1" customWidth="1"/>
    <col min="12375" max="12375" width="6.140625" style="54" bestFit="1" customWidth="1"/>
    <col min="12376" max="12376" width="6.42578125" style="54" bestFit="1" customWidth="1"/>
    <col min="12377" max="12378" width="6.85546875" style="54" bestFit="1" customWidth="1"/>
    <col min="12379" max="12379" width="6.42578125" style="54" bestFit="1" customWidth="1"/>
    <col min="12380" max="12380" width="6.28515625" style="54" bestFit="1" customWidth="1"/>
    <col min="12381" max="12381" width="7.140625" style="54" bestFit="1" customWidth="1"/>
    <col min="12382" max="12382" width="6.5703125" style="54" bestFit="1" customWidth="1"/>
    <col min="12383" max="12383" width="7" style="54" bestFit="1" customWidth="1"/>
    <col min="12384" max="12384" width="6.42578125" style="54" bestFit="1" customWidth="1"/>
    <col min="12385" max="12385" width="5.85546875" style="54" bestFit="1" customWidth="1"/>
    <col min="12386" max="12386" width="7" style="54" bestFit="1" customWidth="1"/>
    <col min="12387" max="12387" width="6.140625" style="54" bestFit="1" customWidth="1"/>
    <col min="12388" max="12388" width="6.42578125" style="54" bestFit="1" customWidth="1"/>
    <col min="12389" max="12390" width="6.85546875" style="54" bestFit="1" customWidth="1"/>
    <col min="12391" max="12391" width="6.42578125" style="54" bestFit="1" customWidth="1"/>
    <col min="12392" max="12392" width="6.28515625" style="54" bestFit="1" customWidth="1"/>
    <col min="12393" max="12393" width="7.140625" style="54" bestFit="1" customWidth="1"/>
    <col min="12394" max="12394" width="6.5703125" style="54" bestFit="1" customWidth="1"/>
    <col min="12395" max="12395" width="7" style="54" bestFit="1" customWidth="1"/>
    <col min="12396" max="12396" width="6.42578125" style="54" bestFit="1" customWidth="1"/>
    <col min="12397" max="12397" width="5.85546875" style="54" bestFit="1" customWidth="1"/>
    <col min="12398" max="12398" width="7" style="54" bestFit="1" customWidth="1"/>
    <col min="12399" max="12399" width="6.140625" style="54" bestFit="1" customWidth="1"/>
    <col min="12400" max="12400" width="6.42578125" style="54" bestFit="1" customWidth="1"/>
    <col min="12401" max="12402" width="6.85546875" style="54" bestFit="1" customWidth="1"/>
    <col min="12403" max="12403" width="6.42578125" style="54" bestFit="1" customWidth="1"/>
    <col min="12404" max="12404" width="6.28515625" style="54" bestFit="1" customWidth="1"/>
    <col min="12405" max="12405" width="7.140625" style="54" bestFit="1" customWidth="1"/>
    <col min="12406" max="12406" width="6.5703125" style="54" bestFit="1" customWidth="1"/>
    <col min="12407" max="12407" width="7" style="54" bestFit="1" customWidth="1"/>
    <col min="12408" max="12408" width="6.42578125" style="54" bestFit="1" customWidth="1"/>
    <col min="12409" max="12409" width="5.85546875" style="54" bestFit="1" customWidth="1"/>
    <col min="12410" max="12410" width="7" style="54" bestFit="1" customWidth="1"/>
    <col min="12411" max="12411" width="6.140625" style="54" bestFit="1" customWidth="1"/>
    <col min="12412" max="12412" width="6.42578125" style="54" bestFit="1" customWidth="1"/>
    <col min="12413" max="12414" width="6.85546875" style="54" bestFit="1" customWidth="1"/>
    <col min="12415" max="12415" width="6.42578125" style="54" bestFit="1" customWidth="1"/>
    <col min="12416" max="12416" width="6.28515625" style="54" bestFit="1" customWidth="1"/>
    <col min="12417" max="12417" width="7.140625" style="54" bestFit="1" customWidth="1"/>
    <col min="12418" max="12418" width="6.5703125" style="54" bestFit="1" customWidth="1"/>
    <col min="12419" max="12419" width="7" style="54" bestFit="1" customWidth="1"/>
    <col min="12420" max="12420" width="6.42578125" style="54" bestFit="1" customWidth="1"/>
    <col min="12421" max="12421" width="5.85546875" style="54" bestFit="1" customWidth="1"/>
    <col min="12422" max="12422" width="7" style="54" bestFit="1" customWidth="1"/>
    <col min="12423" max="12423" width="6.140625" style="54" bestFit="1" customWidth="1"/>
    <col min="12424" max="12424" width="6.42578125" style="54" bestFit="1" customWidth="1"/>
    <col min="12425" max="12426" width="6.85546875" style="54" bestFit="1" customWidth="1"/>
    <col min="12427" max="12427" width="6.42578125" style="54" bestFit="1" customWidth="1"/>
    <col min="12428" max="12428" width="6.28515625" style="54" bestFit="1" customWidth="1"/>
    <col min="12429" max="12429" width="7.140625" style="54" bestFit="1" customWidth="1"/>
    <col min="12430" max="12430" width="6.5703125" style="54" bestFit="1" customWidth="1"/>
    <col min="12431" max="12431" width="7" style="54" bestFit="1" customWidth="1"/>
    <col min="12432" max="12432" width="6.42578125" style="54" bestFit="1" customWidth="1"/>
    <col min="12433" max="12433" width="5.85546875" style="54" bestFit="1" customWidth="1"/>
    <col min="12434" max="12434" width="7" style="54" bestFit="1" customWidth="1"/>
    <col min="12435" max="12435" width="6.140625" style="54" bestFit="1" customWidth="1"/>
    <col min="12436" max="12436" width="6.42578125" style="54" bestFit="1" customWidth="1"/>
    <col min="12437" max="12464" width="6.85546875" style="54" bestFit="1" customWidth="1"/>
    <col min="12465" max="12539" width="9.140625" style="54"/>
    <col min="12540" max="12540" width="3" style="54" bestFit="1" customWidth="1"/>
    <col min="12541" max="12541" width="3.28515625" style="54" bestFit="1" customWidth="1"/>
    <col min="12542" max="12543" width="0" style="54" hidden="1" customWidth="1"/>
    <col min="12544" max="12544" width="9.140625" style="54"/>
    <col min="12545" max="12545" width="29.5703125" style="54" customWidth="1"/>
    <col min="12546" max="12546" width="7" style="54" bestFit="1" customWidth="1"/>
    <col min="12547" max="12547" width="6.140625" style="54" bestFit="1" customWidth="1"/>
    <col min="12548" max="12548" width="6.42578125" style="54" bestFit="1" customWidth="1"/>
    <col min="12549" max="12550" width="6.85546875" style="54" bestFit="1" customWidth="1"/>
    <col min="12551" max="12551" width="6.42578125" style="54" bestFit="1" customWidth="1"/>
    <col min="12552" max="12552" width="6.28515625" style="54" bestFit="1" customWidth="1"/>
    <col min="12553" max="12553" width="7.140625" style="54" bestFit="1" customWidth="1"/>
    <col min="12554" max="12554" width="6.5703125" style="54" bestFit="1" customWidth="1"/>
    <col min="12555" max="12555" width="7" style="54" bestFit="1" customWidth="1"/>
    <col min="12556" max="12556" width="6.42578125" style="54" bestFit="1" customWidth="1"/>
    <col min="12557" max="12557" width="5.85546875" style="54" bestFit="1" customWidth="1"/>
    <col min="12558" max="12558" width="7" style="54" bestFit="1" customWidth="1"/>
    <col min="12559" max="12559" width="6.140625" style="54" bestFit="1" customWidth="1"/>
    <col min="12560" max="12560" width="6.42578125" style="54" bestFit="1" customWidth="1"/>
    <col min="12561" max="12562" width="6.85546875" style="54" bestFit="1" customWidth="1"/>
    <col min="12563" max="12563" width="6.42578125" style="54" bestFit="1" customWidth="1"/>
    <col min="12564" max="12564" width="6.28515625" style="54" bestFit="1" customWidth="1"/>
    <col min="12565" max="12565" width="7.140625" style="54" bestFit="1" customWidth="1"/>
    <col min="12566" max="12566" width="6.5703125" style="54" bestFit="1" customWidth="1"/>
    <col min="12567" max="12567" width="7" style="54" bestFit="1" customWidth="1"/>
    <col min="12568" max="12568" width="6.42578125" style="54" bestFit="1" customWidth="1"/>
    <col min="12569" max="12569" width="5.85546875" style="54" bestFit="1" customWidth="1"/>
    <col min="12570" max="12570" width="7" style="54" bestFit="1" customWidth="1"/>
    <col min="12571" max="12571" width="6.140625" style="54" bestFit="1" customWidth="1"/>
    <col min="12572" max="12572" width="6.42578125" style="54" bestFit="1" customWidth="1"/>
    <col min="12573" max="12574" width="6.85546875" style="54" bestFit="1" customWidth="1"/>
    <col min="12575" max="12575" width="6.42578125" style="54" bestFit="1" customWidth="1"/>
    <col min="12576" max="12576" width="6.28515625" style="54" bestFit="1" customWidth="1"/>
    <col min="12577" max="12577" width="7.140625" style="54" bestFit="1" customWidth="1"/>
    <col min="12578" max="12578" width="6.5703125" style="54" bestFit="1" customWidth="1"/>
    <col min="12579" max="12579" width="7" style="54" bestFit="1" customWidth="1"/>
    <col min="12580" max="12580" width="6.42578125" style="54" bestFit="1" customWidth="1"/>
    <col min="12581" max="12581" width="5.85546875" style="54" bestFit="1" customWidth="1"/>
    <col min="12582" max="12582" width="7" style="54" bestFit="1" customWidth="1"/>
    <col min="12583" max="12583" width="6.140625" style="54" bestFit="1" customWidth="1"/>
    <col min="12584" max="12584" width="6.42578125" style="54" bestFit="1" customWidth="1"/>
    <col min="12585" max="12586" width="6.85546875" style="54" bestFit="1" customWidth="1"/>
    <col min="12587" max="12587" width="6.42578125" style="54" bestFit="1" customWidth="1"/>
    <col min="12588" max="12588" width="6.28515625" style="54" bestFit="1" customWidth="1"/>
    <col min="12589" max="12589" width="7.140625" style="54" bestFit="1" customWidth="1"/>
    <col min="12590" max="12590" width="6.5703125" style="54" bestFit="1" customWidth="1"/>
    <col min="12591" max="12591" width="7" style="54" bestFit="1" customWidth="1"/>
    <col min="12592" max="12592" width="6.42578125" style="54" bestFit="1" customWidth="1"/>
    <col min="12593" max="12593" width="5.85546875" style="54" bestFit="1" customWidth="1"/>
    <col min="12594" max="12594" width="7" style="54" bestFit="1" customWidth="1"/>
    <col min="12595" max="12595" width="6.140625" style="54" bestFit="1" customWidth="1"/>
    <col min="12596" max="12596" width="6.42578125" style="54" bestFit="1" customWidth="1"/>
    <col min="12597" max="12598" width="6.85546875" style="54" bestFit="1" customWidth="1"/>
    <col min="12599" max="12599" width="6.42578125" style="54" bestFit="1" customWidth="1"/>
    <col min="12600" max="12600" width="6.28515625" style="54" bestFit="1" customWidth="1"/>
    <col min="12601" max="12601" width="7.140625" style="54" bestFit="1" customWidth="1"/>
    <col min="12602" max="12602" width="6.5703125" style="54" bestFit="1" customWidth="1"/>
    <col min="12603" max="12603" width="7" style="54" bestFit="1" customWidth="1"/>
    <col min="12604" max="12604" width="6.42578125" style="54" bestFit="1" customWidth="1"/>
    <col min="12605" max="12605" width="5.85546875" style="54" bestFit="1" customWidth="1"/>
    <col min="12606" max="12606" width="7" style="54" bestFit="1" customWidth="1"/>
    <col min="12607" max="12607" width="6.140625" style="54" bestFit="1" customWidth="1"/>
    <col min="12608" max="12608" width="6.42578125" style="54" bestFit="1" customWidth="1"/>
    <col min="12609" max="12610" width="6.85546875" style="54" bestFit="1" customWidth="1"/>
    <col min="12611" max="12611" width="6.42578125" style="54" bestFit="1" customWidth="1"/>
    <col min="12612" max="12612" width="6.28515625" style="54" bestFit="1" customWidth="1"/>
    <col min="12613" max="12613" width="7.140625" style="54" bestFit="1" customWidth="1"/>
    <col min="12614" max="12614" width="6.5703125" style="54" bestFit="1" customWidth="1"/>
    <col min="12615" max="12615" width="7" style="54" bestFit="1" customWidth="1"/>
    <col min="12616" max="12616" width="6.42578125" style="54" bestFit="1" customWidth="1"/>
    <col min="12617" max="12617" width="5.85546875" style="54" bestFit="1" customWidth="1"/>
    <col min="12618" max="12618" width="7" style="54" bestFit="1" customWidth="1"/>
    <col min="12619" max="12619" width="6.140625" style="54" bestFit="1" customWidth="1"/>
    <col min="12620" max="12620" width="6.42578125" style="54" bestFit="1" customWidth="1"/>
    <col min="12621" max="12622" width="6.85546875" style="54" bestFit="1" customWidth="1"/>
    <col min="12623" max="12623" width="6.42578125" style="54" bestFit="1" customWidth="1"/>
    <col min="12624" max="12624" width="6.28515625" style="54" bestFit="1" customWidth="1"/>
    <col min="12625" max="12625" width="7.140625" style="54" bestFit="1" customWidth="1"/>
    <col min="12626" max="12626" width="6.5703125" style="54" bestFit="1" customWidth="1"/>
    <col min="12627" max="12627" width="7" style="54" bestFit="1" customWidth="1"/>
    <col min="12628" max="12628" width="6.42578125" style="54" bestFit="1" customWidth="1"/>
    <col min="12629" max="12629" width="5.85546875" style="54" bestFit="1" customWidth="1"/>
    <col min="12630" max="12630" width="7" style="54" bestFit="1" customWidth="1"/>
    <col min="12631" max="12631" width="6.140625" style="54" bestFit="1" customWidth="1"/>
    <col min="12632" max="12632" width="6.42578125" style="54" bestFit="1" customWidth="1"/>
    <col min="12633" max="12634" width="6.85546875" style="54" bestFit="1" customWidth="1"/>
    <col min="12635" max="12635" width="6.42578125" style="54" bestFit="1" customWidth="1"/>
    <col min="12636" max="12636" width="6.28515625" style="54" bestFit="1" customWidth="1"/>
    <col min="12637" max="12637" width="7.140625" style="54" bestFit="1" customWidth="1"/>
    <col min="12638" max="12638" width="6.5703125" style="54" bestFit="1" customWidth="1"/>
    <col min="12639" max="12639" width="7" style="54" bestFit="1" customWidth="1"/>
    <col min="12640" max="12640" width="6.42578125" style="54" bestFit="1" customWidth="1"/>
    <col min="12641" max="12641" width="5.85546875" style="54" bestFit="1" customWidth="1"/>
    <col min="12642" max="12642" width="7" style="54" bestFit="1" customWidth="1"/>
    <col min="12643" max="12643" width="6.140625" style="54" bestFit="1" customWidth="1"/>
    <col min="12644" max="12644" width="6.42578125" style="54" bestFit="1" customWidth="1"/>
    <col min="12645" max="12646" width="6.85546875" style="54" bestFit="1" customWidth="1"/>
    <col min="12647" max="12647" width="6.42578125" style="54" bestFit="1" customWidth="1"/>
    <col min="12648" max="12648" width="6.28515625" style="54" bestFit="1" customWidth="1"/>
    <col min="12649" max="12649" width="7.140625" style="54" bestFit="1" customWidth="1"/>
    <col min="12650" max="12650" width="6.5703125" style="54" bestFit="1" customWidth="1"/>
    <col min="12651" max="12651" width="7" style="54" bestFit="1" customWidth="1"/>
    <col min="12652" max="12652" width="6.42578125" style="54" bestFit="1" customWidth="1"/>
    <col min="12653" max="12653" width="5.85546875" style="54" bestFit="1" customWidth="1"/>
    <col min="12654" max="12654" width="7" style="54" bestFit="1" customWidth="1"/>
    <col min="12655" max="12655" width="6.140625" style="54" bestFit="1" customWidth="1"/>
    <col min="12656" max="12656" width="6.42578125" style="54" bestFit="1" customWidth="1"/>
    <col min="12657" max="12658" width="6.85546875" style="54" bestFit="1" customWidth="1"/>
    <col min="12659" max="12659" width="6.42578125" style="54" bestFit="1" customWidth="1"/>
    <col min="12660" max="12660" width="6.28515625" style="54" bestFit="1" customWidth="1"/>
    <col min="12661" max="12661" width="7.140625" style="54" bestFit="1" customWidth="1"/>
    <col min="12662" max="12662" width="6.5703125" style="54" bestFit="1" customWidth="1"/>
    <col min="12663" max="12663" width="7" style="54" bestFit="1" customWidth="1"/>
    <col min="12664" max="12664" width="6.42578125" style="54" bestFit="1" customWidth="1"/>
    <col min="12665" max="12665" width="5.85546875" style="54" bestFit="1" customWidth="1"/>
    <col min="12666" max="12666" width="7" style="54" bestFit="1" customWidth="1"/>
    <col min="12667" max="12667" width="6.140625" style="54" bestFit="1" customWidth="1"/>
    <col min="12668" max="12668" width="6.42578125" style="54" bestFit="1" customWidth="1"/>
    <col min="12669" max="12670" width="6.85546875" style="54" bestFit="1" customWidth="1"/>
    <col min="12671" max="12671" width="6.42578125" style="54" bestFit="1" customWidth="1"/>
    <col min="12672" max="12672" width="6.28515625" style="54" bestFit="1" customWidth="1"/>
    <col min="12673" max="12673" width="7.140625" style="54" bestFit="1" customWidth="1"/>
    <col min="12674" max="12674" width="6.5703125" style="54" bestFit="1" customWidth="1"/>
    <col min="12675" max="12675" width="7" style="54" bestFit="1" customWidth="1"/>
    <col min="12676" max="12676" width="6.42578125" style="54" bestFit="1" customWidth="1"/>
    <col min="12677" max="12677" width="5.85546875" style="54" bestFit="1" customWidth="1"/>
    <col min="12678" max="12678" width="7" style="54" bestFit="1" customWidth="1"/>
    <col min="12679" max="12679" width="6.140625" style="54" bestFit="1" customWidth="1"/>
    <col min="12680" max="12680" width="6.42578125" style="54" bestFit="1" customWidth="1"/>
    <col min="12681" max="12682" width="6.85546875" style="54" bestFit="1" customWidth="1"/>
    <col min="12683" max="12683" width="6.42578125" style="54" bestFit="1" customWidth="1"/>
    <col min="12684" max="12684" width="6.28515625" style="54" bestFit="1" customWidth="1"/>
    <col min="12685" max="12685" width="7.140625" style="54" bestFit="1" customWidth="1"/>
    <col min="12686" max="12686" width="6.5703125" style="54" bestFit="1" customWidth="1"/>
    <col min="12687" max="12687" width="7" style="54" bestFit="1" customWidth="1"/>
    <col min="12688" max="12688" width="6.42578125" style="54" bestFit="1" customWidth="1"/>
    <col min="12689" max="12689" width="5.85546875" style="54" bestFit="1" customWidth="1"/>
    <col min="12690" max="12690" width="7" style="54" bestFit="1" customWidth="1"/>
    <col min="12691" max="12691" width="6.140625" style="54" bestFit="1" customWidth="1"/>
    <col min="12692" max="12692" width="6.42578125" style="54" bestFit="1" customWidth="1"/>
    <col min="12693" max="12720" width="6.85546875" style="54" bestFit="1" customWidth="1"/>
    <col min="12721" max="12795" width="9.140625" style="54"/>
    <col min="12796" max="12796" width="3" style="54" bestFit="1" customWidth="1"/>
    <col min="12797" max="12797" width="3.28515625" style="54" bestFit="1" customWidth="1"/>
    <col min="12798" max="12799" width="0" style="54" hidden="1" customWidth="1"/>
    <col min="12800" max="12800" width="9.140625" style="54"/>
    <col min="12801" max="12801" width="29.5703125" style="54" customWidth="1"/>
    <col min="12802" max="12802" width="7" style="54" bestFit="1" customWidth="1"/>
    <col min="12803" max="12803" width="6.140625" style="54" bestFit="1" customWidth="1"/>
    <col min="12804" max="12804" width="6.42578125" style="54" bestFit="1" customWidth="1"/>
    <col min="12805" max="12806" width="6.85546875" style="54" bestFit="1" customWidth="1"/>
    <col min="12807" max="12807" width="6.42578125" style="54" bestFit="1" customWidth="1"/>
    <col min="12808" max="12808" width="6.28515625" style="54" bestFit="1" customWidth="1"/>
    <col min="12809" max="12809" width="7.140625" style="54" bestFit="1" customWidth="1"/>
    <col min="12810" max="12810" width="6.5703125" style="54" bestFit="1" customWidth="1"/>
    <col min="12811" max="12811" width="7" style="54" bestFit="1" customWidth="1"/>
    <col min="12812" max="12812" width="6.42578125" style="54" bestFit="1" customWidth="1"/>
    <col min="12813" max="12813" width="5.85546875" style="54" bestFit="1" customWidth="1"/>
    <col min="12814" max="12814" width="7" style="54" bestFit="1" customWidth="1"/>
    <col min="12815" max="12815" width="6.140625" style="54" bestFit="1" customWidth="1"/>
    <col min="12816" max="12816" width="6.42578125" style="54" bestFit="1" customWidth="1"/>
    <col min="12817" max="12818" width="6.85546875" style="54" bestFit="1" customWidth="1"/>
    <col min="12819" max="12819" width="6.42578125" style="54" bestFit="1" customWidth="1"/>
    <col min="12820" max="12820" width="6.28515625" style="54" bestFit="1" customWidth="1"/>
    <col min="12821" max="12821" width="7.140625" style="54" bestFit="1" customWidth="1"/>
    <col min="12822" max="12822" width="6.5703125" style="54" bestFit="1" customWidth="1"/>
    <col min="12823" max="12823" width="7" style="54" bestFit="1" customWidth="1"/>
    <col min="12824" max="12824" width="6.42578125" style="54" bestFit="1" customWidth="1"/>
    <col min="12825" max="12825" width="5.85546875" style="54" bestFit="1" customWidth="1"/>
    <col min="12826" max="12826" width="7" style="54" bestFit="1" customWidth="1"/>
    <col min="12827" max="12827" width="6.140625" style="54" bestFit="1" customWidth="1"/>
    <col min="12828" max="12828" width="6.42578125" style="54" bestFit="1" customWidth="1"/>
    <col min="12829" max="12830" width="6.85546875" style="54" bestFit="1" customWidth="1"/>
    <col min="12831" max="12831" width="6.42578125" style="54" bestFit="1" customWidth="1"/>
    <col min="12832" max="12832" width="6.28515625" style="54" bestFit="1" customWidth="1"/>
    <col min="12833" max="12833" width="7.140625" style="54" bestFit="1" customWidth="1"/>
    <col min="12834" max="12834" width="6.5703125" style="54" bestFit="1" customWidth="1"/>
    <col min="12835" max="12835" width="7" style="54" bestFit="1" customWidth="1"/>
    <col min="12836" max="12836" width="6.42578125" style="54" bestFit="1" customWidth="1"/>
    <col min="12837" max="12837" width="5.85546875" style="54" bestFit="1" customWidth="1"/>
    <col min="12838" max="12838" width="7" style="54" bestFit="1" customWidth="1"/>
    <col min="12839" max="12839" width="6.140625" style="54" bestFit="1" customWidth="1"/>
    <col min="12840" max="12840" width="6.42578125" style="54" bestFit="1" customWidth="1"/>
    <col min="12841" max="12842" width="6.85546875" style="54" bestFit="1" customWidth="1"/>
    <col min="12843" max="12843" width="6.42578125" style="54" bestFit="1" customWidth="1"/>
    <col min="12844" max="12844" width="6.28515625" style="54" bestFit="1" customWidth="1"/>
    <col min="12845" max="12845" width="7.140625" style="54" bestFit="1" customWidth="1"/>
    <col min="12846" max="12846" width="6.5703125" style="54" bestFit="1" customWidth="1"/>
    <col min="12847" max="12847" width="7" style="54" bestFit="1" customWidth="1"/>
    <col min="12848" max="12848" width="6.42578125" style="54" bestFit="1" customWidth="1"/>
    <col min="12849" max="12849" width="5.85546875" style="54" bestFit="1" customWidth="1"/>
    <col min="12850" max="12850" width="7" style="54" bestFit="1" customWidth="1"/>
    <col min="12851" max="12851" width="6.140625" style="54" bestFit="1" customWidth="1"/>
    <col min="12852" max="12852" width="6.42578125" style="54" bestFit="1" customWidth="1"/>
    <col min="12853" max="12854" width="6.85546875" style="54" bestFit="1" customWidth="1"/>
    <col min="12855" max="12855" width="6.42578125" style="54" bestFit="1" customWidth="1"/>
    <col min="12856" max="12856" width="6.28515625" style="54" bestFit="1" customWidth="1"/>
    <col min="12857" max="12857" width="7.140625" style="54" bestFit="1" customWidth="1"/>
    <col min="12858" max="12858" width="6.5703125" style="54" bestFit="1" customWidth="1"/>
    <col min="12859" max="12859" width="7" style="54" bestFit="1" customWidth="1"/>
    <col min="12860" max="12860" width="6.42578125" style="54" bestFit="1" customWidth="1"/>
    <col min="12861" max="12861" width="5.85546875" style="54" bestFit="1" customWidth="1"/>
    <col min="12862" max="12862" width="7" style="54" bestFit="1" customWidth="1"/>
    <col min="12863" max="12863" width="6.140625" style="54" bestFit="1" customWidth="1"/>
    <col min="12864" max="12864" width="6.42578125" style="54" bestFit="1" customWidth="1"/>
    <col min="12865" max="12866" width="6.85546875" style="54" bestFit="1" customWidth="1"/>
    <col min="12867" max="12867" width="6.42578125" style="54" bestFit="1" customWidth="1"/>
    <col min="12868" max="12868" width="6.28515625" style="54" bestFit="1" customWidth="1"/>
    <col min="12869" max="12869" width="7.140625" style="54" bestFit="1" customWidth="1"/>
    <col min="12870" max="12870" width="6.5703125" style="54" bestFit="1" customWidth="1"/>
    <col min="12871" max="12871" width="7" style="54" bestFit="1" customWidth="1"/>
    <col min="12872" max="12872" width="6.42578125" style="54" bestFit="1" customWidth="1"/>
    <col min="12873" max="12873" width="5.85546875" style="54" bestFit="1" customWidth="1"/>
    <col min="12874" max="12874" width="7" style="54" bestFit="1" customWidth="1"/>
    <col min="12875" max="12875" width="6.140625" style="54" bestFit="1" customWidth="1"/>
    <col min="12876" max="12876" width="6.42578125" style="54" bestFit="1" customWidth="1"/>
    <col min="12877" max="12878" width="6.85546875" style="54" bestFit="1" customWidth="1"/>
    <col min="12879" max="12879" width="6.42578125" style="54" bestFit="1" customWidth="1"/>
    <col min="12880" max="12880" width="6.28515625" style="54" bestFit="1" customWidth="1"/>
    <col min="12881" max="12881" width="7.140625" style="54" bestFit="1" customWidth="1"/>
    <col min="12882" max="12882" width="6.5703125" style="54" bestFit="1" customWidth="1"/>
    <col min="12883" max="12883" width="7" style="54" bestFit="1" customWidth="1"/>
    <col min="12884" max="12884" width="6.42578125" style="54" bestFit="1" customWidth="1"/>
    <col min="12885" max="12885" width="5.85546875" style="54" bestFit="1" customWidth="1"/>
    <col min="12886" max="12886" width="7" style="54" bestFit="1" customWidth="1"/>
    <col min="12887" max="12887" width="6.140625" style="54" bestFit="1" customWidth="1"/>
    <col min="12888" max="12888" width="6.42578125" style="54" bestFit="1" customWidth="1"/>
    <col min="12889" max="12890" width="6.85546875" style="54" bestFit="1" customWidth="1"/>
    <col min="12891" max="12891" width="6.42578125" style="54" bestFit="1" customWidth="1"/>
    <col min="12892" max="12892" width="6.28515625" style="54" bestFit="1" customWidth="1"/>
    <col min="12893" max="12893" width="7.140625" style="54" bestFit="1" customWidth="1"/>
    <col min="12894" max="12894" width="6.5703125" style="54" bestFit="1" customWidth="1"/>
    <col min="12895" max="12895" width="7" style="54" bestFit="1" customWidth="1"/>
    <col min="12896" max="12896" width="6.42578125" style="54" bestFit="1" customWidth="1"/>
    <col min="12897" max="12897" width="5.85546875" style="54" bestFit="1" customWidth="1"/>
    <col min="12898" max="12898" width="7" style="54" bestFit="1" customWidth="1"/>
    <col min="12899" max="12899" width="6.140625" style="54" bestFit="1" customWidth="1"/>
    <col min="12900" max="12900" width="6.42578125" style="54" bestFit="1" customWidth="1"/>
    <col min="12901" max="12902" width="6.85546875" style="54" bestFit="1" customWidth="1"/>
    <col min="12903" max="12903" width="6.42578125" style="54" bestFit="1" customWidth="1"/>
    <col min="12904" max="12904" width="6.28515625" style="54" bestFit="1" customWidth="1"/>
    <col min="12905" max="12905" width="7.140625" style="54" bestFit="1" customWidth="1"/>
    <col min="12906" max="12906" width="6.5703125" style="54" bestFit="1" customWidth="1"/>
    <col min="12907" max="12907" width="7" style="54" bestFit="1" customWidth="1"/>
    <col min="12908" max="12908" width="6.42578125" style="54" bestFit="1" customWidth="1"/>
    <col min="12909" max="12909" width="5.85546875" style="54" bestFit="1" customWidth="1"/>
    <col min="12910" max="12910" width="7" style="54" bestFit="1" customWidth="1"/>
    <col min="12911" max="12911" width="6.140625" style="54" bestFit="1" customWidth="1"/>
    <col min="12912" max="12912" width="6.42578125" style="54" bestFit="1" customWidth="1"/>
    <col min="12913" max="12914" width="6.85546875" style="54" bestFit="1" customWidth="1"/>
    <col min="12915" max="12915" width="6.42578125" style="54" bestFit="1" customWidth="1"/>
    <col min="12916" max="12916" width="6.28515625" style="54" bestFit="1" customWidth="1"/>
    <col min="12917" max="12917" width="7.140625" style="54" bestFit="1" customWidth="1"/>
    <col min="12918" max="12918" width="6.5703125" style="54" bestFit="1" customWidth="1"/>
    <col min="12919" max="12919" width="7" style="54" bestFit="1" customWidth="1"/>
    <col min="12920" max="12920" width="6.42578125" style="54" bestFit="1" customWidth="1"/>
    <col min="12921" max="12921" width="5.85546875" style="54" bestFit="1" customWidth="1"/>
    <col min="12922" max="12922" width="7" style="54" bestFit="1" customWidth="1"/>
    <col min="12923" max="12923" width="6.140625" style="54" bestFit="1" customWidth="1"/>
    <col min="12924" max="12924" width="6.42578125" style="54" bestFit="1" customWidth="1"/>
    <col min="12925" max="12926" width="6.85546875" style="54" bestFit="1" customWidth="1"/>
    <col min="12927" max="12927" width="6.42578125" style="54" bestFit="1" customWidth="1"/>
    <col min="12928" max="12928" width="6.28515625" style="54" bestFit="1" customWidth="1"/>
    <col min="12929" max="12929" width="7.140625" style="54" bestFit="1" customWidth="1"/>
    <col min="12930" max="12930" width="6.5703125" style="54" bestFit="1" customWidth="1"/>
    <col min="12931" max="12931" width="7" style="54" bestFit="1" customWidth="1"/>
    <col min="12932" max="12932" width="6.42578125" style="54" bestFit="1" customWidth="1"/>
    <col min="12933" max="12933" width="5.85546875" style="54" bestFit="1" customWidth="1"/>
    <col min="12934" max="12934" width="7" style="54" bestFit="1" customWidth="1"/>
    <col min="12935" max="12935" width="6.140625" style="54" bestFit="1" customWidth="1"/>
    <col min="12936" max="12936" width="6.42578125" style="54" bestFit="1" customWidth="1"/>
    <col min="12937" max="12938" width="6.85546875" style="54" bestFit="1" customWidth="1"/>
    <col min="12939" max="12939" width="6.42578125" style="54" bestFit="1" customWidth="1"/>
    <col min="12940" max="12940" width="6.28515625" style="54" bestFit="1" customWidth="1"/>
    <col min="12941" max="12941" width="7.140625" style="54" bestFit="1" customWidth="1"/>
    <col min="12942" max="12942" width="6.5703125" style="54" bestFit="1" customWidth="1"/>
    <col min="12943" max="12943" width="7" style="54" bestFit="1" customWidth="1"/>
    <col min="12944" max="12944" width="6.42578125" style="54" bestFit="1" customWidth="1"/>
    <col min="12945" max="12945" width="5.85546875" style="54" bestFit="1" customWidth="1"/>
    <col min="12946" max="12946" width="7" style="54" bestFit="1" customWidth="1"/>
    <col min="12947" max="12947" width="6.140625" style="54" bestFit="1" customWidth="1"/>
    <col min="12948" max="12948" width="6.42578125" style="54" bestFit="1" customWidth="1"/>
    <col min="12949" max="12976" width="6.85546875" style="54" bestFit="1" customWidth="1"/>
    <col min="12977" max="13051" width="9.140625" style="54"/>
    <col min="13052" max="13052" width="3" style="54" bestFit="1" customWidth="1"/>
    <col min="13053" max="13053" width="3.28515625" style="54" bestFit="1" customWidth="1"/>
    <col min="13054" max="13055" width="0" style="54" hidden="1" customWidth="1"/>
    <col min="13056" max="13056" width="9.140625" style="54"/>
    <col min="13057" max="13057" width="29.5703125" style="54" customWidth="1"/>
    <col min="13058" max="13058" width="7" style="54" bestFit="1" customWidth="1"/>
    <col min="13059" max="13059" width="6.140625" style="54" bestFit="1" customWidth="1"/>
    <col min="13060" max="13060" width="6.42578125" style="54" bestFit="1" customWidth="1"/>
    <col min="13061" max="13062" width="6.85546875" style="54" bestFit="1" customWidth="1"/>
    <col min="13063" max="13063" width="6.42578125" style="54" bestFit="1" customWidth="1"/>
    <col min="13064" max="13064" width="6.28515625" style="54" bestFit="1" customWidth="1"/>
    <col min="13065" max="13065" width="7.140625" style="54" bestFit="1" customWidth="1"/>
    <col min="13066" max="13066" width="6.5703125" style="54" bestFit="1" customWidth="1"/>
    <col min="13067" max="13067" width="7" style="54" bestFit="1" customWidth="1"/>
    <col min="13068" max="13068" width="6.42578125" style="54" bestFit="1" customWidth="1"/>
    <col min="13069" max="13069" width="5.85546875" style="54" bestFit="1" customWidth="1"/>
    <col min="13070" max="13070" width="7" style="54" bestFit="1" customWidth="1"/>
    <col min="13071" max="13071" width="6.140625" style="54" bestFit="1" customWidth="1"/>
    <col min="13072" max="13072" width="6.42578125" style="54" bestFit="1" customWidth="1"/>
    <col min="13073" max="13074" width="6.85546875" style="54" bestFit="1" customWidth="1"/>
    <col min="13075" max="13075" width="6.42578125" style="54" bestFit="1" customWidth="1"/>
    <col min="13076" max="13076" width="6.28515625" style="54" bestFit="1" customWidth="1"/>
    <col min="13077" max="13077" width="7.140625" style="54" bestFit="1" customWidth="1"/>
    <col min="13078" max="13078" width="6.5703125" style="54" bestFit="1" customWidth="1"/>
    <col min="13079" max="13079" width="7" style="54" bestFit="1" customWidth="1"/>
    <col min="13080" max="13080" width="6.42578125" style="54" bestFit="1" customWidth="1"/>
    <col min="13081" max="13081" width="5.85546875" style="54" bestFit="1" customWidth="1"/>
    <col min="13082" max="13082" width="7" style="54" bestFit="1" customWidth="1"/>
    <col min="13083" max="13083" width="6.140625" style="54" bestFit="1" customWidth="1"/>
    <col min="13084" max="13084" width="6.42578125" style="54" bestFit="1" customWidth="1"/>
    <col min="13085" max="13086" width="6.85546875" style="54" bestFit="1" customWidth="1"/>
    <col min="13087" max="13087" width="6.42578125" style="54" bestFit="1" customWidth="1"/>
    <col min="13088" max="13088" width="6.28515625" style="54" bestFit="1" customWidth="1"/>
    <col min="13089" max="13089" width="7.140625" style="54" bestFit="1" customWidth="1"/>
    <col min="13090" max="13090" width="6.5703125" style="54" bestFit="1" customWidth="1"/>
    <col min="13091" max="13091" width="7" style="54" bestFit="1" customWidth="1"/>
    <col min="13092" max="13092" width="6.42578125" style="54" bestFit="1" customWidth="1"/>
    <col min="13093" max="13093" width="5.85546875" style="54" bestFit="1" customWidth="1"/>
    <col min="13094" max="13094" width="7" style="54" bestFit="1" customWidth="1"/>
    <col min="13095" max="13095" width="6.140625" style="54" bestFit="1" customWidth="1"/>
    <col min="13096" max="13096" width="6.42578125" style="54" bestFit="1" customWidth="1"/>
    <col min="13097" max="13098" width="6.85546875" style="54" bestFit="1" customWidth="1"/>
    <col min="13099" max="13099" width="6.42578125" style="54" bestFit="1" customWidth="1"/>
    <col min="13100" max="13100" width="6.28515625" style="54" bestFit="1" customWidth="1"/>
    <col min="13101" max="13101" width="7.140625" style="54" bestFit="1" customWidth="1"/>
    <col min="13102" max="13102" width="6.5703125" style="54" bestFit="1" customWidth="1"/>
    <col min="13103" max="13103" width="7" style="54" bestFit="1" customWidth="1"/>
    <col min="13104" max="13104" width="6.42578125" style="54" bestFit="1" customWidth="1"/>
    <col min="13105" max="13105" width="5.85546875" style="54" bestFit="1" customWidth="1"/>
    <col min="13106" max="13106" width="7" style="54" bestFit="1" customWidth="1"/>
    <col min="13107" max="13107" width="6.140625" style="54" bestFit="1" customWidth="1"/>
    <col min="13108" max="13108" width="6.42578125" style="54" bestFit="1" customWidth="1"/>
    <col min="13109" max="13110" width="6.85546875" style="54" bestFit="1" customWidth="1"/>
    <col min="13111" max="13111" width="6.42578125" style="54" bestFit="1" customWidth="1"/>
    <col min="13112" max="13112" width="6.28515625" style="54" bestFit="1" customWidth="1"/>
    <col min="13113" max="13113" width="7.140625" style="54" bestFit="1" customWidth="1"/>
    <col min="13114" max="13114" width="6.5703125" style="54" bestFit="1" customWidth="1"/>
    <col min="13115" max="13115" width="7" style="54" bestFit="1" customWidth="1"/>
    <col min="13116" max="13116" width="6.42578125" style="54" bestFit="1" customWidth="1"/>
    <col min="13117" max="13117" width="5.85546875" style="54" bestFit="1" customWidth="1"/>
    <col min="13118" max="13118" width="7" style="54" bestFit="1" customWidth="1"/>
    <col min="13119" max="13119" width="6.140625" style="54" bestFit="1" customWidth="1"/>
    <col min="13120" max="13120" width="6.42578125" style="54" bestFit="1" customWidth="1"/>
    <col min="13121" max="13122" width="6.85546875" style="54" bestFit="1" customWidth="1"/>
    <col min="13123" max="13123" width="6.42578125" style="54" bestFit="1" customWidth="1"/>
    <col min="13124" max="13124" width="6.28515625" style="54" bestFit="1" customWidth="1"/>
    <col min="13125" max="13125" width="7.140625" style="54" bestFit="1" customWidth="1"/>
    <col min="13126" max="13126" width="6.5703125" style="54" bestFit="1" customWidth="1"/>
    <col min="13127" max="13127" width="7" style="54" bestFit="1" customWidth="1"/>
    <col min="13128" max="13128" width="6.42578125" style="54" bestFit="1" customWidth="1"/>
    <col min="13129" max="13129" width="5.85546875" style="54" bestFit="1" customWidth="1"/>
    <col min="13130" max="13130" width="7" style="54" bestFit="1" customWidth="1"/>
    <col min="13131" max="13131" width="6.140625" style="54" bestFit="1" customWidth="1"/>
    <col min="13132" max="13132" width="6.42578125" style="54" bestFit="1" customWidth="1"/>
    <col min="13133" max="13134" width="6.85546875" style="54" bestFit="1" customWidth="1"/>
    <col min="13135" max="13135" width="6.42578125" style="54" bestFit="1" customWidth="1"/>
    <col min="13136" max="13136" width="6.28515625" style="54" bestFit="1" customWidth="1"/>
    <col min="13137" max="13137" width="7.140625" style="54" bestFit="1" customWidth="1"/>
    <col min="13138" max="13138" width="6.5703125" style="54" bestFit="1" customWidth="1"/>
    <col min="13139" max="13139" width="7" style="54" bestFit="1" customWidth="1"/>
    <col min="13140" max="13140" width="6.42578125" style="54" bestFit="1" customWidth="1"/>
    <col min="13141" max="13141" width="5.85546875" style="54" bestFit="1" customWidth="1"/>
    <col min="13142" max="13142" width="7" style="54" bestFit="1" customWidth="1"/>
    <col min="13143" max="13143" width="6.140625" style="54" bestFit="1" customWidth="1"/>
    <col min="13144" max="13144" width="6.42578125" style="54" bestFit="1" customWidth="1"/>
    <col min="13145" max="13146" width="6.85546875" style="54" bestFit="1" customWidth="1"/>
    <col min="13147" max="13147" width="6.42578125" style="54" bestFit="1" customWidth="1"/>
    <col min="13148" max="13148" width="6.28515625" style="54" bestFit="1" customWidth="1"/>
    <col min="13149" max="13149" width="7.140625" style="54" bestFit="1" customWidth="1"/>
    <col min="13150" max="13150" width="6.5703125" style="54" bestFit="1" customWidth="1"/>
    <col min="13151" max="13151" width="7" style="54" bestFit="1" customWidth="1"/>
    <col min="13152" max="13152" width="6.42578125" style="54" bestFit="1" customWidth="1"/>
    <col min="13153" max="13153" width="5.85546875" style="54" bestFit="1" customWidth="1"/>
    <col min="13154" max="13154" width="7" style="54" bestFit="1" customWidth="1"/>
    <col min="13155" max="13155" width="6.140625" style="54" bestFit="1" customWidth="1"/>
    <col min="13156" max="13156" width="6.42578125" style="54" bestFit="1" customWidth="1"/>
    <col min="13157" max="13158" width="6.85546875" style="54" bestFit="1" customWidth="1"/>
    <col min="13159" max="13159" width="6.42578125" style="54" bestFit="1" customWidth="1"/>
    <col min="13160" max="13160" width="6.28515625" style="54" bestFit="1" customWidth="1"/>
    <col min="13161" max="13161" width="7.140625" style="54" bestFit="1" customWidth="1"/>
    <col min="13162" max="13162" width="6.5703125" style="54" bestFit="1" customWidth="1"/>
    <col min="13163" max="13163" width="7" style="54" bestFit="1" customWidth="1"/>
    <col min="13164" max="13164" width="6.42578125" style="54" bestFit="1" customWidth="1"/>
    <col min="13165" max="13165" width="5.85546875" style="54" bestFit="1" customWidth="1"/>
    <col min="13166" max="13166" width="7" style="54" bestFit="1" customWidth="1"/>
    <col min="13167" max="13167" width="6.140625" style="54" bestFit="1" customWidth="1"/>
    <col min="13168" max="13168" width="6.42578125" style="54" bestFit="1" customWidth="1"/>
    <col min="13169" max="13170" width="6.85546875" style="54" bestFit="1" customWidth="1"/>
    <col min="13171" max="13171" width="6.42578125" style="54" bestFit="1" customWidth="1"/>
    <col min="13172" max="13172" width="6.28515625" style="54" bestFit="1" customWidth="1"/>
    <col min="13173" max="13173" width="7.140625" style="54" bestFit="1" customWidth="1"/>
    <col min="13174" max="13174" width="6.5703125" style="54" bestFit="1" customWidth="1"/>
    <col min="13175" max="13175" width="7" style="54" bestFit="1" customWidth="1"/>
    <col min="13176" max="13176" width="6.42578125" style="54" bestFit="1" customWidth="1"/>
    <col min="13177" max="13177" width="5.85546875" style="54" bestFit="1" customWidth="1"/>
    <col min="13178" max="13178" width="7" style="54" bestFit="1" customWidth="1"/>
    <col min="13179" max="13179" width="6.140625" style="54" bestFit="1" customWidth="1"/>
    <col min="13180" max="13180" width="6.42578125" style="54" bestFit="1" customWidth="1"/>
    <col min="13181" max="13182" width="6.85546875" style="54" bestFit="1" customWidth="1"/>
    <col min="13183" max="13183" width="6.42578125" style="54" bestFit="1" customWidth="1"/>
    <col min="13184" max="13184" width="6.28515625" style="54" bestFit="1" customWidth="1"/>
    <col min="13185" max="13185" width="7.140625" style="54" bestFit="1" customWidth="1"/>
    <col min="13186" max="13186" width="6.5703125" style="54" bestFit="1" customWidth="1"/>
    <col min="13187" max="13187" width="7" style="54" bestFit="1" customWidth="1"/>
    <col min="13188" max="13188" width="6.42578125" style="54" bestFit="1" customWidth="1"/>
    <col min="13189" max="13189" width="5.85546875" style="54" bestFit="1" customWidth="1"/>
    <col min="13190" max="13190" width="7" style="54" bestFit="1" customWidth="1"/>
    <col min="13191" max="13191" width="6.140625" style="54" bestFit="1" customWidth="1"/>
    <col min="13192" max="13192" width="6.42578125" style="54" bestFit="1" customWidth="1"/>
    <col min="13193" max="13194" width="6.85546875" style="54" bestFit="1" customWidth="1"/>
    <col min="13195" max="13195" width="6.42578125" style="54" bestFit="1" customWidth="1"/>
    <col min="13196" max="13196" width="6.28515625" style="54" bestFit="1" customWidth="1"/>
    <col min="13197" max="13197" width="7.140625" style="54" bestFit="1" customWidth="1"/>
    <col min="13198" max="13198" width="6.5703125" style="54" bestFit="1" customWidth="1"/>
    <col min="13199" max="13199" width="7" style="54" bestFit="1" customWidth="1"/>
    <col min="13200" max="13200" width="6.42578125" style="54" bestFit="1" customWidth="1"/>
    <col min="13201" max="13201" width="5.85546875" style="54" bestFit="1" customWidth="1"/>
    <col min="13202" max="13202" width="7" style="54" bestFit="1" customWidth="1"/>
    <col min="13203" max="13203" width="6.140625" style="54" bestFit="1" customWidth="1"/>
    <col min="13204" max="13204" width="6.42578125" style="54" bestFit="1" customWidth="1"/>
    <col min="13205" max="13232" width="6.85546875" style="54" bestFit="1" customWidth="1"/>
    <col min="13233" max="13307" width="9.140625" style="54"/>
    <col min="13308" max="13308" width="3" style="54" bestFit="1" customWidth="1"/>
    <col min="13309" max="13309" width="3.28515625" style="54" bestFit="1" customWidth="1"/>
    <col min="13310" max="13311" width="0" style="54" hidden="1" customWidth="1"/>
    <col min="13312" max="13312" width="9.140625" style="54"/>
    <col min="13313" max="13313" width="29.5703125" style="54" customWidth="1"/>
    <col min="13314" max="13314" width="7" style="54" bestFit="1" customWidth="1"/>
    <col min="13315" max="13315" width="6.140625" style="54" bestFit="1" customWidth="1"/>
    <col min="13316" max="13316" width="6.42578125" style="54" bestFit="1" customWidth="1"/>
    <col min="13317" max="13318" width="6.85546875" style="54" bestFit="1" customWidth="1"/>
    <col min="13319" max="13319" width="6.42578125" style="54" bestFit="1" customWidth="1"/>
    <col min="13320" max="13320" width="6.28515625" style="54" bestFit="1" customWidth="1"/>
    <col min="13321" max="13321" width="7.140625" style="54" bestFit="1" customWidth="1"/>
    <col min="13322" max="13322" width="6.5703125" style="54" bestFit="1" customWidth="1"/>
    <col min="13323" max="13323" width="7" style="54" bestFit="1" customWidth="1"/>
    <col min="13324" max="13324" width="6.42578125" style="54" bestFit="1" customWidth="1"/>
    <col min="13325" max="13325" width="5.85546875" style="54" bestFit="1" customWidth="1"/>
    <col min="13326" max="13326" width="7" style="54" bestFit="1" customWidth="1"/>
    <col min="13327" max="13327" width="6.140625" style="54" bestFit="1" customWidth="1"/>
    <col min="13328" max="13328" width="6.42578125" style="54" bestFit="1" customWidth="1"/>
    <col min="13329" max="13330" width="6.85546875" style="54" bestFit="1" customWidth="1"/>
    <col min="13331" max="13331" width="6.42578125" style="54" bestFit="1" customWidth="1"/>
    <col min="13332" max="13332" width="6.28515625" style="54" bestFit="1" customWidth="1"/>
    <col min="13333" max="13333" width="7.140625" style="54" bestFit="1" customWidth="1"/>
    <col min="13334" max="13334" width="6.5703125" style="54" bestFit="1" customWidth="1"/>
    <col min="13335" max="13335" width="7" style="54" bestFit="1" customWidth="1"/>
    <col min="13336" max="13336" width="6.42578125" style="54" bestFit="1" customWidth="1"/>
    <col min="13337" max="13337" width="5.85546875" style="54" bestFit="1" customWidth="1"/>
    <col min="13338" max="13338" width="7" style="54" bestFit="1" customWidth="1"/>
    <col min="13339" max="13339" width="6.140625" style="54" bestFit="1" customWidth="1"/>
    <col min="13340" max="13340" width="6.42578125" style="54" bestFit="1" customWidth="1"/>
    <col min="13341" max="13342" width="6.85546875" style="54" bestFit="1" customWidth="1"/>
    <col min="13343" max="13343" width="6.42578125" style="54" bestFit="1" customWidth="1"/>
    <col min="13344" max="13344" width="6.28515625" style="54" bestFit="1" customWidth="1"/>
    <col min="13345" max="13345" width="7.140625" style="54" bestFit="1" customWidth="1"/>
    <col min="13346" max="13346" width="6.5703125" style="54" bestFit="1" customWidth="1"/>
    <col min="13347" max="13347" width="7" style="54" bestFit="1" customWidth="1"/>
    <col min="13348" max="13348" width="6.42578125" style="54" bestFit="1" customWidth="1"/>
    <col min="13349" max="13349" width="5.85546875" style="54" bestFit="1" customWidth="1"/>
    <col min="13350" max="13350" width="7" style="54" bestFit="1" customWidth="1"/>
    <col min="13351" max="13351" width="6.140625" style="54" bestFit="1" customWidth="1"/>
    <col min="13352" max="13352" width="6.42578125" style="54" bestFit="1" customWidth="1"/>
    <col min="13353" max="13354" width="6.85546875" style="54" bestFit="1" customWidth="1"/>
    <col min="13355" max="13355" width="6.42578125" style="54" bestFit="1" customWidth="1"/>
    <col min="13356" max="13356" width="6.28515625" style="54" bestFit="1" customWidth="1"/>
    <col min="13357" max="13357" width="7.140625" style="54" bestFit="1" customWidth="1"/>
    <col min="13358" max="13358" width="6.5703125" style="54" bestFit="1" customWidth="1"/>
    <col min="13359" max="13359" width="7" style="54" bestFit="1" customWidth="1"/>
    <col min="13360" max="13360" width="6.42578125" style="54" bestFit="1" customWidth="1"/>
    <col min="13361" max="13361" width="5.85546875" style="54" bestFit="1" customWidth="1"/>
    <col min="13362" max="13362" width="7" style="54" bestFit="1" customWidth="1"/>
    <col min="13363" max="13363" width="6.140625" style="54" bestFit="1" customWidth="1"/>
    <col min="13364" max="13364" width="6.42578125" style="54" bestFit="1" customWidth="1"/>
    <col min="13365" max="13366" width="6.85546875" style="54" bestFit="1" customWidth="1"/>
    <col min="13367" max="13367" width="6.42578125" style="54" bestFit="1" customWidth="1"/>
    <col min="13368" max="13368" width="6.28515625" style="54" bestFit="1" customWidth="1"/>
    <col min="13369" max="13369" width="7.140625" style="54" bestFit="1" customWidth="1"/>
    <col min="13370" max="13370" width="6.5703125" style="54" bestFit="1" customWidth="1"/>
    <col min="13371" max="13371" width="7" style="54" bestFit="1" customWidth="1"/>
    <col min="13372" max="13372" width="6.42578125" style="54" bestFit="1" customWidth="1"/>
    <col min="13373" max="13373" width="5.85546875" style="54" bestFit="1" customWidth="1"/>
    <col min="13374" max="13374" width="7" style="54" bestFit="1" customWidth="1"/>
    <col min="13375" max="13375" width="6.140625" style="54" bestFit="1" customWidth="1"/>
    <col min="13376" max="13376" width="6.42578125" style="54" bestFit="1" customWidth="1"/>
    <col min="13377" max="13378" width="6.85546875" style="54" bestFit="1" customWidth="1"/>
    <col min="13379" max="13379" width="6.42578125" style="54" bestFit="1" customWidth="1"/>
    <col min="13380" max="13380" width="6.28515625" style="54" bestFit="1" customWidth="1"/>
    <col min="13381" max="13381" width="7.140625" style="54" bestFit="1" customWidth="1"/>
    <col min="13382" max="13382" width="6.5703125" style="54" bestFit="1" customWidth="1"/>
    <col min="13383" max="13383" width="7" style="54" bestFit="1" customWidth="1"/>
    <col min="13384" max="13384" width="6.42578125" style="54" bestFit="1" customWidth="1"/>
    <col min="13385" max="13385" width="5.85546875" style="54" bestFit="1" customWidth="1"/>
    <col min="13386" max="13386" width="7" style="54" bestFit="1" customWidth="1"/>
    <col min="13387" max="13387" width="6.140625" style="54" bestFit="1" customWidth="1"/>
    <col min="13388" max="13388" width="6.42578125" style="54" bestFit="1" customWidth="1"/>
    <col min="13389" max="13390" width="6.85546875" style="54" bestFit="1" customWidth="1"/>
    <col min="13391" max="13391" width="6.42578125" style="54" bestFit="1" customWidth="1"/>
    <col min="13392" max="13392" width="6.28515625" style="54" bestFit="1" customWidth="1"/>
    <col min="13393" max="13393" width="7.140625" style="54" bestFit="1" customWidth="1"/>
    <col min="13394" max="13394" width="6.5703125" style="54" bestFit="1" customWidth="1"/>
    <col min="13395" max="13395" width="7" style="54" bestFit="1" customWidth="1"/>
    <col min="13396" max="13396" width="6.42578125" style="54" bestFit="1" customWidth="1"/>
    <col min="13397" max="13397" width="5.85546875" style="54" bestFit="1" customWidth="1"/>
    <col min="13398" max="13398" width="7" style="54" bestFit="1" customWidth="1"/>
    <col min="13399" max="13399" width="6.140625" style="54" bestFit="1" customWidth="1"/>
    <col min="13400" max="13400" width="6.42578125" style="54" bestFit="1" customWidth="1"/>
    <col min="13401" max="13402" width="6.85546875" style="54" bestFit="1" customWidth="1"/>
    <col min="13403" max="13403" width="6.42578125" style="54" bestFit="1" customWidth="1"/>
    <col min="13404" max="13404" width="6.28515625" style="54" bestFit="1" customWidth="1"/>
    <col min="13405" max="13405" width="7.140625" style="54" bestFit="1" customWidth="1"/>
    <col min="13406" max="13406" width="6.5703125" style="54" bestFit="1" customWidth="1"/>
    <col min="13407" max="13407" width="7" style="54" bestFit="1" customWidth="1"/>
    <col min="13408" max="13408" width="6.42578125" style="54" bestFit="1" customWidth="1"/>
    <col min="13409" max="13409" width="5.85546875" style="54" bestFit="1" customWidth="1"/>
    <col min="13410" max="13410" width="7" style="54" bestFit="1" customWidth="1"/>
    <col min="13411" max="13411" width="6.140625" style="54" bestFit="1" customWidth="1"/>
    <col min="13412" max="13412" width="6.42578125" style="54" bestFit="1" customWidth="1"/>
    <col min="13413" max="13414" width="6.85546875" style="54" bestFit="1" customWidth="1"/>
    <col min="13415" max="13415" width="6.42578125" style="54" bestFit="1" customWidth="1"/>
    <col min="13416" max="13416" width="6.28515625" style="54" bestFit="1" customWidth="1"/>
    <col min="13417" max="13417" width="7.140625" style="54" bestFit="1" customWidth="1"/>
    <col min="13418" max="13418" width="6.5703125" style="54" bestFit="1" customWidth="1"/>
    <col min="13419" max="13419" width="7" style="54" bestFit="1" customWidth="1"/>
    <col min="13420" max="13420" width="6.42578125" style="54" bestFit="1" customWidth="1"/>
    <col min="13421" max="13421" width="5.85546875" style="54" bestFit="1" customWidth="1"/>
    <col min="13422" max="13422" width="7" style="54" bestFit="1" customWidth="1"/>
    <col min="13423" max="13423" width="6.140625" style="54" bestFit="1" customWidth="1"/>
    <col min="13424" max="13424" width="6.42578125" style="54" bestFit="1" customWidth="1"/>
    <col min="13425" max="13426" width="6.85546875" style="54" bestFit="1" customWidth="1"/>
    <col min="13427" max="13427" width="6.42578125" style="54" bestFit="1" customWidth="1"/>
    <col min="13428" max="13428" width="6.28515625" style="54" bestFit="1" customWidth="1"/>
    <col min="13429" max="13429" width="7.140625" style="54" bestFit="1" customWidth="1"/>
    <col min="13430" max="13430" width="6.5703125" style="54" bestFit="1" customWidth="1"/>
    <col min="13431" max="13431" width="7" style="54" bestFit="1" customWidth="1"/>
    <col min="13432" max="13432" width="6.42578125" style="54" bestFit="1" customWidth="1"/>
    <col min="13433" max="13433" width="5.85546875" style="54" bestFit="1" customWidth="1"/>
    <col min="13434" max="13434" width="7" style="54" bestFit="1" customWidth="1"/>
    <col min="13435" max="13435" width="6.140625" style="54" bestFit="1" customWidth="1"/>
    <col min="13436" max="13436" width="6.42578125" style="54" bestFit="1" customWidth="1"/>
    <col min="13437" max="13438" width="6.85546875" style="54" bestFit="1" customWidth="1"/>
    <col min="13439" max="13439" width="6.42578125" style="54" bestFit="1" customWidth="1"/>
    <col min="13440" max="13440" width="6.28515625" style="54" bestFit="1" customWidth="1"/>
    <col min="13441" max="13441" width="7.140625" style="54" bestFit="1" customWidth="1"/>
    <col min="13442" max="13442" width="6.5703125" style="54" bestFit="1" customWidth="1"/>
    <col min="13443" max="13443" width="7" style="54" bestFit="1" customWidth="1"/>
    <col min="13444" max="13444" width="6.42578125" style="54" bestFit="1" customWidth="1"/>
    <col min="13445" max="13445" width="5.85546875" style="54" bestFit="1" customWidth="1"/>
    <col min="13446" max="13446" width="7" style="54" bestFit="1" customWidth="1"/>
    <col min="13447" max="13447" width="6.140625" style="54" bestFit="1" customWidth="1"/>
    <col min="13448" max="13448" width="6.42578125" style="54" bestFit="1" customWidth="1"/>
    <col min="13449" max="13450" width="6.85546875" style="54" bestFit="1" customWidth="1"/>
    <col min="13451" max="13451" width="6.42578125" style="54" bestFit="1" customWidth="1"/>
    <col min="13452" max="13452" width="6.28515625" style="54" bestFit="1" customWidth="1"/>
    <col min="13453" max="13453" width="7.140625" style="54" bestFit="1" customWidth="1"/>
    <col min="13454" max="13454" width="6.5703125" style="54" bestFit="1" customWidth="1"/>
    <col min="13455" max="13455" width="7" style="54" bestFit="1" customWidth="1"/>
    <col min="13456" max="13456" width="6.42578125" style="54" bestFit="1" customWidth="1"/>
    <col min="13457" max="13457" width="5.85546875" style="54" bestFit="1" customWidth="1"/>
    <col min="13458" max="13458" width="7" style="54" bestFit="1" customWidth="1"/>
    <col min="13459" max="13459" width="6.140625" style="54" bestFit="1" customWidth="1"/>
    <col min="13460" max="13460" width="6.42578125" style="54" bestFit="1" customWidth="1"/>
    <col min="13461" max="13488" width="6.85546875" style="54" bestFit="1" customWidth="1"/>
    <col min="13489" max="13563" width="9.140625" style="54"/>
    <col min="13564" max="13564" width="3" style="54" bestFit="1" customWidth="1"/>
    <col min="13565" max="13565" width="3.28515625" style="54" bestFit="1" customWidth="1"/>
    <col min="13566" max="13567" width="0" style="54" hidden="1" customWidth="1"/>
    <col min="13568" max="13568" width="9.140625" style="54"/>
    <col min="13569" max="13569" width="29.5703125" style="54" customWidth="1"/>
    <col min="13570" max="13570" width="7" style="54" bestFit="1" customWidth="1"/>
    <col min="13571" max="13571" width="6.140625" style="54" bestFit="1" customWidth="1"/>
    <col min="13572" max="13572" width="6.42578125" style="54" bestFit="1" customWidth="1"/>
    <col min="13573" max="13574" width="6.85546875" style="54" bestFit="1" customWidth="1"/>
    <col min="13575" max="13575" width="6.42578125" style="54" bestFit="1" customWidth="1"/>
    <col min="13576" max="13576" width="6.28515625" style="54" bestFit="1" customWidth="1"/>
    <col min="13577" max="13577" width="7.140625" style="54" bestFit="1" customWidth="1"/>
    <col min="13578" max="13578" width="6.5703125" style="54" bestFit="1" customWidth="1"/>
    <col min="13579" max="13579" width="7" style="54" bestFit="1" customWidth="1"/>
    <col min="13580" max="13580" width="6.42578125" style="54" bestFit="1" customWidth="1"/>
    <col min="13581" max="13581" width="5.85546875" style="54" bestFit="1" customWidth="1"/>
    <col min="13582" max="13582" width="7" style="54" bestFit="1" customWidth="1"/>
    <col min="13583" max="13583" width="6.140625" style="54" bestFit="1" customWidth="1"/>
    <col min="13584" max="13584" width="6.42578125" style="54" bestFit="1" customWidth="1"/>
    <col min="13585" max="13586" width="6.85546875" style="54" bestFit="1" customWidth="1"/>
    <col min="13587" max="13587" width="6.42578125" style="54" bestFit="1" customWidth="1"/>
    <col min="13588" max="13588" width="6.28515625" style="54" bestFit="1" customWidth="1"/>
    <col min="13589" max="13589" width="7.140625" style="54" bestFit="1" customWidth="1"/>
    <col min="13590" max="13590" width="6.5703125" style="54" bestFit="1" customWidth="1"/>
    <col min="13591" max="13591" width="7" style="54" bestFit="1" customWidth="1"/>
    <col min="13592" max="13592" width="6.42578125" style="54" bestFit="1" customWidth="1"/>
    <col min="13593" max="13593" width="5.85546875" style="54" bestFit="1" customWidth="1"/>
    <col min="13594" max="13594" width="7" style="54" bestFit="1" customWidth="1"/>
    <col min="13595" max="13595" width="6.140625" style="54" bestFit="1" customWidth="1"/>
    <col min="13596" max="13596" width="6.42578125" style="54" bestFit="1" customWidth="1"/>
    <col min="13597" max="13598" width="6.85546875" style="54" bestFit="1" customWidth="1"/>
    <col min="13599" max="13599" width="6.42578125" style="54" bestFit="1" customWidth="1"/>
    <col min="13600" max="13600" width="6.28515625" style="54" bestFit="1" customWidth="1"/>
    <col min="13601" max="13601" width="7.140625" style="54" bestFit="1" customWidth="1"/>
    <col min="13602" max="13602" width="6.5703125" style="54" bestFit="1" customWidth="1"/>
    <col min="13603" max="13603" width="7" style="54" bestFit="1" customWidth="1"/>
    <col min="13604" max="13604" width="6.42578125" style="54" bestFit="1" customWidth="1"/>
    <col min="13605" max="13605" width="5.85546875" style="54" bestFit="1" customWidth="1"/>
    <col min="13606" max="13606" width="7" style="54" bestFit="1" customWidth="1"/>
    <col min="13607" max="13607" width="6.140625" style="54" bestFit="1" customWidth="1"/>
    <col min="13608" max="13608" width="6.42578125" style="54" bestFit="1" customWidth="1"/>
    <col min="13609" max="13610" width="6.85546875" style="54" bestFit="1" customWidth="1"/>
    <col min="13611" max="13611" width="6.42578125" style="54" bestFit="1" customWidth="1"/>
    <col min="13612" max="13612" width="6.28515625" style="54" bestFit="1" customWidth="1"/>
    <col min="13613" max="13613" width="7.140625" style="54" bestFit="1" customWidth="1"/>
    <col min="13614" max="13614" width="6.5703125" style="54" bestFit="1" customWidth="1"/>
    <col min="13615" max="13615" width="7" style="54" bestFit="1" customWidth="1"/>
    <col min="13616" max="13616" width="6.42578125" style="54" bestFit="1" customWidth="1"/>
    <col min="13617" max="13617" width="5.85546875" style="54" bestFit="1" customWidth="1"/>
    <col min="13618" max="13618" width="7" style="54" bestFit="1" customWidth="1"/>
    <col min="13619" max="13619" width="6.140625" style="54" bestFit="1" customWidth="1"/>
    <col min="13620" max="13620" width="6.42578125" style="54" bestFit="1" customWidth="1"/>
    <col min="13621" max="13622" width="6.85546875" style="54" bestFit="1" customWidth="1"/>
    <col min="13623" max="13623" width="6.42578125" style="54" bestFit="1" customWidth="1"/>
    <col min="13624" max="13624" width="6.28515625" style="54" bestFit="1" customWidth="1"/>
    <col min="13625" max="13625" width="7.140625" style="54" bestFit="1" customWidth="1"/>
    <col min="13626" max="13626" width="6.5703125" style="54" bestFit="1" customWidth="1"/>
    <col min="13627" max="13627" width="7" style="54" bestFit="1" customWidth="1"/>
    <col min="13628" max="13628" width="6.42578125" style="54" bestFit="1" customWidth="1"/>
    <col min="13629" max="13629" width="5.85546875" style="54" bestFit="1" customWidth="1"/>
    <col min="13630" max="13630" width="7" style="54" bestFit="1" customWidth="1"/>
    <col min="13631" max="13631" width="6.140625" style="54" bestFit="1" customWidth="1"/>
    <col min="13632" max="13632" width="6.42578125" style="54" bestFit="1" customWidth="1"/>
    <col min="13633" max="13634" width="6.85546875" style="54" bestFit="1" customWidth="1"/>
    <col min="13635" max="13635" width="6.42578125" style="54" bestFit="1" customWidth="1"/>
    <col min="13636" max="13636" width="6.28515625" style="54" bestFit="1" customWidth="1"/>
    <col min="13637" max="13637" width="7.140625" style="54" bestFit="1" customWidth="1"/>
    <col min="13638" max="13638" width="6.5703125" style="54" bestFit="1" customWidth="1"/>
    <col min="13639" max="13639" width="7" style="54" bestFit="1" customWidth="1"/>
    <col min="13640" max="13640" width="6.42578125" style="54" bestFit="1" customWidth="1"/>
    <col min="13641" max="13641" width="5.85546875" style="54" bestFit="1" customWidth="1"/>
    <col min="13642" max="13642" width="7" style="54" bestFit="1" customWidth="1"/>
    <col min="13643" max="13643" width="6.140625" style="54" bestFit="1" customWidth="1"/>
    <col min="13644" max="13644" width="6.42578125" style="54" bestFit="1" customWidth="1"/>
    <col min="13645" max="13646" width="6.85546875" style="54" bestFit="1" customWidth="1"/>
    <col min="13647" max="13647" width="6.42578125" style="54" bestFit="1" customWidth="1"/>
    <col min="13648" max="13648" width="6.28515625" style="54" bestFit="1" customWidth="1"/>
    <col min="13649" max="13649" width="7.140625" style="54" bestFit="1" customWidth="1"/>
    <col min="13650" max="13650" width="6.5703125" style="54" bestFit="1" customWidth="1"/>
    <col min="13651" max="13651" width="7" style="54" bestFit="1" customWidth="1"/>
    <col min="13652" max="13652" width="6.42578125" style="54" bestFit="1" customWidth="1"/>
    <col min="13653" max="13653" width="5.85546875" style="54" bestFit="1" customWidth="1"/>
    <col min="13654" max="13654" width="7" style="54" bestFit="1" customWidth="1"/>
    <col min="13655" max="13655" width="6.140625" style="54" bestFit="1" customWidth="1"/>
    <col min="13656" max="13656" width="6.42578125" style="54" bestFit="1" customWidth="1"/>
    <col min="13657" max="13658" width="6.85546875" style="54" bestFit="1" customWidth="1"/>
    <col min="13659" max="13659" width="6.42578125" style="54" bestFit="1" customWidth="1"/>
    <col min="13660" max="13660" width="6.28515625" style="54" bestFit="1" customWidth="1"/>
    <col min="13661" max="13661" width="7.140625" style="54" bestFit="1" customWidth="1"/>
    <col min="13662" max="13662" width="6.5703125" style="54" bestFit="1" customWidth="1"/>
    <col min="13663" max="13663" width="7" style="54" bestFit="1" customWidth="1"/>
    <col min="13664" max="13664" width="6.42578125" style="54" bestFit="1" customWidth="1"/>
    <col min="13665" max="13665" width="5.85546875" style="54" bestFit="1" customWidth="1"/>
    <col min="13666" max="13666" width="7" style="54" bestFit="1" customWidth="1"/>
    <col min="13667" max="13667" width="6.140625" style="54" bestFit="1" customWidth="1"/>
    <col min="13668" max="13668" width="6.42578125" style="54" bestFit="1" customWidth="1"/>
    <col min="13669" max="13670" width="6.85546875" style="54" bestFit="1" customWidth="1"/>
    <col min="13671" max="13671" width="6.42578125" style="54" bestFit="1" customWidth="1"/>
    <col min="13672" max="13672" width="6.28515625" style="54" bestFit="1" customWidth="1"/>
    <col min="13673" max="13673" width="7.140625" style="54" bestFit="1" customWidth="1"/>
    <col min="13674" max="13674" width="6.5703125" style="54" bestFit="1" customWidth="1"/>
    <col min="13675" max="13675" width="7" style="54" bestFit="1" customWidth="1"/>
    <col min="13676" max="13676" width="6.42578125" style="54" bestFit="1" customWidth="1"/>
    <col min="13677" max="13677" width="5.85546875" style="54" bestFit="1" customWidth="1"/>
    <col min="13678" max="13678" width="7" style="54" bestFit="1" customWidth="1"/>
    <col min="13679" max="13679" width="6.140625" style="54" bestFit="1" customWidth="1"/>
    <col min="13680" max="13680" width="6.42578125" style="54" bestFit="1" customWidth="1"/>
    <col min="13681" max="13682" width="6.85546875" style="54" bestFit="1" customWidth="1"/>
    <col min="13683" max="13683" width="6.42578125" style="54" bestFit="1" customWidth="1"/>
    <col min="13684" max="13684" width="6.28515625" style="54" bestFit="1" customWidth="1"/>
    <col min="13685" max="13685" width="7.140625" style="54" bestFit="1" customWidth="1"/>
    <col min="13686" max="13686" width="6.5703125" style="54" bestFit="1" customWidth="1"/>
    <col min="13687" max="13687" width="7" style="54" bestFit="1" customWidth="1"/>
    <col min="13688" max="13688" width="6.42578125" style="54" bestFit="1" customWidth="1"/>
    <col min="13689" max="13689" width="5.85546875" style="54" bestFit="1" customWidth="1"/>
    <col min="13690" max="13690" width="7" style="54" bestFit="1" customWidth="1"/>
    <col min="13691" max="13691" width="6.140625" style="54" bestFit="1" customWidth="1"/>
    <col min="13692" max="13692" width="6.42578125" style="54" bestFit="1" customWidth="1"/>
    <col min="13693" max="13694" width="6.85546875" style="54" bestFit="1" customWidth="1"/>
    <col min="13695" max="13695" width="6.42578125" style="54" bestFit="1" customWidth="1"/>
    <col min="13696" max="13696" width="6.28515625" style="54" bestFit="1" customWidth="1"/>
    <col min="13697" max="13697" width="7.140625" style="54" bestFit="1" customWidth="1"/>
    <col min="13698" max="13698" width="6.5703125" style="54" bestFit="1" customWidth="1"/>
    <col min="13699" max="13699" width="7" style="54" bestFit="1" customWidth="1"/>
    <col min="13700" max="13700" width="6.42578125" style="54" bestFit="1" customWidth="1"/>
    <col min="13701" max="13701" width="5.85546875" style="54" bestFit="1" customWidth="1"/>
    <col min="13702" max="13702" width="7" style="54" bestFit="1" customWidth="1"/>
    <col min="13703" max="13703" width="6.140625" style="54" bestFit="1" customWidth="1"/>
    <col min="13704" max="13704" width="6.42578125" style="54" bestFit="1" customWidth="1"/>
    <col min="13705" max="13706" width="6.85546875" style="54" bestFit="1" customWidth="1"/>
    <col min="13707" max="13707" width="6.42578125" style="54" bestFit="1" customWidth="1"/>
    <col min="13708" max="13708" width="6.28515625" style="54" bestFit="1" customWidth="1"/>
    <col min="13709" max="13709" width="7.140625" style="54" bestFit="1" customWidth="1"/>
    <col min="13710" max="13710" width="6.5703125" style="54" bestFit="1" customWidth="1"/>
    <col min="13711" max="13711" width="7" style="54" bestFit="1" customWidth="1"/>
    <col min="13712" max="13712" width="6.42578125" style="54" bestFit="1" customWidth="1"/>
    <col min="13713" max="13713" width="5.85546875" style="54" bestFit="1" customWidth="1"/>
    <col min="13714" max="13714" width="7" style="54" bestFit="1" customWidth="1"/>
    <col min="13715" max="13715" width="6.140625" style="54" bestFit="1" customWidth="1"/>
    <col min="13716" max="13716" width="6.42578125" style="54" bestFit="1" customWidth="1"/>
    <col min="13717" max="13744" width="6.85546875" style="54" bestFit="1" customWidth="1"/>
    <col min="13745" max="13819" width="9.140625" style="54"/>
    <col min="13820" max="13820" width="3" style="54" bestFit="1" customWidth="1"/>
    <col min="13821" max="13821" width="3.28515625" style="54" bestFit="1" customWidth="1"/>
    <col min="13822" max="13823" width="0" style="54" hidden="1" customWidth="1"/>
    <col min="13824" max="13824" width="9.140625" style="54"/>
    <col min="13825" max="13825" width="29.5703125" style="54" customWidth="1"/>
    <col min="13826" max="13826" width="7" style="54" bestFit="1" customWidth="1"/>
    <col min="13827" max="13827" width="6.140625" style="54" bestFit="1" customWidth="1"/>
    <col min="13828" max="13828" width="6.42578125" style="54" bestFit="1" customWidth="1"/>
    <col min="13829" max="13830" width="6.85546875" style="54" bestFit="1" customWidth="1"/>
    <col min="13831" max="13831" width="6.42578125" style="54" bestFit="1" customWidth="1"/>
    <col min="13832" max="13832" width="6.28515625" style="54" bestFit="1" customWidth="1"/>
    <col min="13833" max="13833" width="7.140625" style="54" bestFit="1" customWidth="1"/>
    <col min="13834" max="13834" width="6.5703125" style="54" bestFit="1" customWidth="1"/>
    <col min="13835" max="13835" width="7" style="54" bestFit="1" customWidth="1"/>
    <col min="13836" max="13836" width="6.42578125" style="54" bestFit="1" customWidth="1"/>
    <col min="13837" max="13837" width="5.85546875" style="54" bestFit="1" customWidth="1"/>
    <col min="13838" max="13838" width="7" style="54" bestFit="1" customWidth="1"/>
    <col min="13839" max="13839" width="6.140625" style="54" bestFit="1" customWidth="1"/>
    <col min="13840" max="13840" width="6.42578125" style="54" bestFit="1" customWidth="1"/>
    <col min="13841" max="13842" width="6.85546875" style="54" bestFit="1" customWidth="1"/>
    <col min="13843" max="13843" width="6.42578125" style="54" bestFit="1" customWidth="1"/>
    <col min="13844" max="13844" width="6.28515625" style="54" bestFit="1" customWidth="1"/>
    <col min="13845" max="13845" width="7.140625" style="54" bestFit="1" customWidth="1"/>
    <col min="13846" max="13846" width="6.5703125" style="54" bestFit="1" customWidth="1"/>
    <col min="13847" max="13847" width="7" style="54" bestFit="1" customWidth="1"/>
    <col min="13848" max="13848" width="6.42578125" style="54" bestFit="1" customWidth="1"/>
    <col min="13849" max="13849" width="5.85546875" style="54" bestFit="1" customWidth="1"/>
    <col min="13850" max="13850" width="7" style="54" bestFit="1" customWidth="1"/>
    <col min="13851" max="13851" width="6.140625" style="54" bestFit="1" customWidth="1"/>
    <col min="13852" max="13852" width="6.42578125" style="54" bestFit="1" customWidth="1"/>
    <col min="13853" max="13854" width="6.85546875" style="54" bestFit="1" customWidth="1"/>
    <col min="13855" max="13855" width="6.42578125" style="54" bestFit="1" customWidth="1"/>
    <col min="13856" max="13856" width="6.28515625" style="54" bestFit="1" customWidth="1"/>
    <col min="13857" max="13857" width="7.140625" style="54" bestFit="1" customWidth="1"/>
    <col min="13858" max="13858" width="6.5703125" style="54" bestFit="1" customWidth="1"/>
    <col min="13859" max="13859" width="7" style="54" bestFit="1" customWidth="1"/>
    <col min="13860" max="13860" width="6.42578125" style="54" bestFit="1" customWidth="1"/>
    <col min="13861" max="13861" width="5.85546875" style="54" bestFit="1" customWidth="1"/>
    <col min="13862" max="13862" width="7" style="54" bestFit="1" customWidth="1"/>
    <col min="13863" max="13863" width="6.140625" style="54" bestFit="1" customWidth="1"/>
    <col min="13864" max="13864" width="6.42578125" style="54" bestFit="1" customWidth="1"/>
    <col min="13865" max="13866" width="6.85546875" style="54" bestFit="1" customWidth="1"/>
    <col min="13867" max="13867" width="6.42578125" style="54" bestFit="1" customWidth="1"/>
    <col min="13868" max="13868" width="6.28515625" style="54" bestFit="1" customWidth="1"/>
    <col min="13869" max="13869" width="7.140625" style="54" bestFit="1" customWidth="1"/>
    <col min="13870" max="13870" width="6.5703125" style="54" bestFit="1" customWidth="1"/>
    <col min="13871" max="13871" width="7" style="54" bestFit="1" customWidth="1"/>
    <col min="13872" max="13872" width="6.42578125" style="54" bestFit="1" customWidth="1"/>
    <col min="13873" max="13873" width="5.85546875" style="54" bestFit="1" customWidth="1"/>
    <col min="13874" max="13874" width="7" style="54" bestFit="1" customWidth="1"/>
    <col min="13875" max="13875" width="6.140625" style="54" bestFit="1" customWidth="1"/>
    <col min="13876" max="13876" width="6.42578125" style="54" bestFit="1" customWidth="1"/>
    <col min="13877" max="13878" width="6.85546875" style="54" bestFit="1" customWidth="1"/>
    <col min="13879" max="13879" width="6.42578125" style="54" bestFit="1" customWidth="1"/>
    <col min="13880" max="13880" width="6.28515625" style="54" bestFit="1" customWidth="1"/>
    <col min="13881" max="13881" width="7.140625" style="54" bestFit="1" customWidth="1"/>
    <col min="13882" max="13882" width="6.5703125" style="54" bestFit="1" customWidth="1"/>
    <col min="13883" max="13883" width="7" style="54" bestFit="1" customWidth="1"/>
    <col min="13884" max="13884" width="6.42578125" style="54" bestFit="1" customWidth="1"/>
    <col min="13885" max="13885" width="5.85546875" style="54" bestFit="1" customWidth="1"/>
    <col min="13886" max="13886" width="7" style="54" bestFit="1" customWidth="1"/>
    <col min="13887" max="13887" width="6.140625" style="54" bestFit="1" customWidth="1"/>
    <col min="13888" max="13888" width="6.42578125" style="54" bestFit="1" customWidth="1"/>
    <col min="13889" max="13890" width="6.85546875" style="54" bestFit="1" customWidth="1"/>
    <col min="13891" max="13891" width="6.42578125" style="54" bestFit="1" customWidth="1"/>
    <col min="13892" max="13892" width="6.28515625" style="54" bestFit="1" customWidth="1"/>
    <col min="13893" max="13893" width="7.140625" style="54" bestFit="1" customWidth="1"/>
    <col min="13894" max="13894" width="6.5703125" style="54" bestFit="1" customWidth="1"/>
    <col min="13895" max="13895" width="7" style="54" bestFit="1" customWidth="1"/>
    <col min="13896" max="13896" width="6.42578125" style="54" bestFit="1" customWidth="1"/>
    <col min="13897" max="13897" width="5.85546875" style="54" bestFit="1" customWidth="1"/>
    <col min="13898" max="13898" width="7" style="54" bestFit="1" customWidth="1"/>
    <col min="13899" max="13899" width="6.140625" style="54" bestFit="1" customWidth="1"/>
    <col min="13900" max="13900" width="6.42578125" style="54" bestFit="1" customWidth="1"/>
    <col min="13901" max="13902" width="6.85546875" style="54" bestFit="1" customWidth="1"/>
    <col min="13903" max="13903" width="6.42578125" style="54" bestFit="1" customWidth="1"/>
    <col min="13904" max="13904" width="6.28515625" style="54" bestFit="1" customWidth="1"/>
    <col min="13905" max="13905" width="7.140625" style="54" bestFit="1" customWidth="1"/>
    <col min="13906" max="13906" width="6.5703125" style="54" bestFit="1" customWidth="1"/>
    <col min="13907" max="13907" width="7" style="54" bestFit="1" customWidth="1"/>
    <col min="13908" max="13908" width="6.42578125" style="54" bestFit="1" customWidth="1"/>
    <col min="13909" max="13909" width="5.85546875" style="54" bestFit="1" customWidth="1"/>
    <col min="13910" max="13910" width="7" style="54" bestFit="1" customWidth="1"/>
    <col min="13911" max="13911" width="6.140625" style="54" bestFit="1" customWidth="1"/>
    <col min="13912" max="13912" width="6.42578125" style="54" bestFit="1" customWidth="1"/>
    <col min="13913" max="13914" width="6.85546875" style="54" bestFit="1" customWidth="1"/>
    <col min="13915" max="13915" width="6.42578125" style="54" bestFit="1" customWidth="1"/>
    <col min="13916" max="13916" width="6.28515625" style="54" bestFit="1" customWidth="1"/>
    <col min="13917" max="13917" width="7.140625" style="54" bestFit="1" customWidth="1"/>
    <col min="13918" max="13918" width="6.5703125" style="54" bestFit="1" customWidth="1"/>
    <col min="13919" max="13919" width="7" style="54" bestFit="1" customWidth="1"/>
    <col min="13920" max="13920" width="6.42578125" style="54" bestFit="1" customWidth="1"/>
    <col min="13921" max="13921" width="5.85546875" style="54" bestFit="1" customWidth="1"/>
    <col min="13922" max="13922" width="7" style="54" bestFit="1" customWidth="1"/>
    <col min="13923" max="13923" width="6.140625" style="54" bestFit="1" customWidth="1"/>
    <col min="13924" max="13924" width="6.42578125" style="54" bestFit="1" customWidth="1"/>
    <col min="13925" max="13926" width="6.85546875" style="54" bestFit="1" customWidth="1"/>
    <col min="13927" max="13927" width="6.42578125" style="54" bestFit="1" customWidth="1"/>
    <col min="13928" max="13928" width="6.28515625" style="54" bestFit="1" customWidth="1"/>
    <col min="13929" max="13929" width="7.140625" style="54" bestFit="1" customWidth="1"/>
    <col min="13930" max="13930" width="6.5703125" style="54" bestFit="1" customWidth="1"/>
    <col min="13931" max="13931" width="7" style="54" bestFit="1" customWidth="1"/>
    <col min="13932" max="13932" width="6.42578125" style="54" bestFit="1" customWidth="1"/>
    <col min="13933" max="13933" width="5.85546875" style="54" bestFit="1" customWidth="1"/>
    <col min="13934" max="13934" width="7" style="54" bestFit="1" customWidth="1"/>
    <col min="13935" max="13935" width="6.140625" style="54" bestFit="1" customWidth="1"/>
    <col min="13936" max="13936" width="6.42578125" style="54" bestFit="1" customWidth="1"/>
    <col min="13937" max="13938" width="6.85546875" style="54" bestFit="1" customWidth="1"/>
    <col min="13939" max="13939" width="6.42578125" style="54" bestFit="1" customWidth="1"/>
    <col min="13940" max="13940" width="6.28515625" style="54" bestFit="1" customWidth="1"/>
    <col min="13941" max="13941" width="7.140625" style="54" bestFit="1" customWidth="1"/>
    <col min="13942" max="13942" width="6.5703125" style="54" bestFit="1" customWidth="1"/>
    <col min="13943" max="13943" width="7" style="54" bestFit="1" customWidth="1"/>
    <col min="13944" max="13944" width="6.42578125" style="54" bestFit="1" customWidth="1"/>
    <col min="13945" max="13945" width="5.85546875" style="54" bestFit="1" customWidth="1"/>
    <col min="13946" max="13946" width="7" style="54" bestFit="1" customWidth="1"/>
    <col min="13947" max="13947" width="6.140625" style="54" bestFit="1" customWidth="1"/>
    <col min="13948" max="13948" width="6.42578125" style="54" bestFit="1" customWidth="1"/>
    <col min="13949" max="13950" width="6.85546875" style="54" bestFit="1" customWidth="1"/>
    <col min="13951" max="13951" width="6.42578125" style="54" bestFit="1" customWidth="1"/>
    <col min="13952" max="13952" width="6.28515625" style="54" bestFit="1" customWidth="1"/>
    <col min="13953" max="13953" width="7.140625" style="54" bestFit="1" customWidth="1"/>
    <col min="13954" max="13954" width="6.5703125" style="54" bestFit="1" customWidth="1"/>
    <col min="13955" max="13955" width="7" style="54" bestFit="1" customWidth="1"/>
    <col min="13956" max="13956" width="6.42578125" style="54" bestFit="1" customWidth="1"/>
    <col min="13957" max="13957" width="5.85546875" style="54" bestFit="1" customWidth="1"/>
    <col min="13958" max="13958" width="7" style="54" bestFit="1" customWidth="1"/>
    <col min="13959" max="13959" width="6.140625" style="54" bestFit="1" customWidth="1"/>
    <col min="13960" max="13960" width="6.42578125" style="54" bestFit="1" customWidth="1"/>
    <col min="13961" max="13962" width="6.85546875" style="54" bestFit="1" customWidth="1"/>
    <col min="13963" max="13963" width="6.42578125" style="54" bestFit="1" customWidth="1"/>
    <col min="13964" max="13964" width="6.28515625" style="54" bestFit="1" customWidth="1"/>
    <col min="13965" max="13965" width="7.140625" style="54" bestFit="1" customWidth="1"/>
    <col min="13966" max="13966" width="6.5703125" style="54" bestFit="1" customWidth="1"/>
    <col min="13967" max="13967" width="7" style="54" bestFit="1" customWidth="1"/>
    <col min="13968" max="13968" width="6.42578125" style="54" bestFit="1" customWidth="1"/>
    <col min="13969" max="13969" width="5.85546875" style="54" bestFit="1" customWidth="1"/>
    <col min="13970" max="13970" width="7" style="54" bestFit="1" customWidth="1"/>
    <col min="13971" max="13971" width="6.140625" style="54" bestFit="1" customWidth="1"/>
    <col min="13972" max="13972" width="6.42578125" style="54" bestFit="1" customWidth="1"/>
    <col min="13973" max="14000" width="6.85546875" style="54" bestFit="1" customWidth="1"/>
    <col min="14001" max="14075" width="9.140625" style="54"/>
    <col min="14076" max="14076" width="3" style="54" bestFit="1" customWidth="1"/>
    <col min="14077" max="14077" width="3.28515625" style="54" bestFit="1" customWidth="1"/>
    <col min="14078" max="14079" width="0" style="54" hidden="1" customWidth="1"/>
    <col min="14080" max="14080" width="9.140625" style="54"/>
    <col min="14081" max="14081" width="29.5703125" style="54" customWidth="1"/>
    <col min="14082" max="14082" width="7" style="54" bestFit="1" customWidth="1"/>
    <col min="14083" max="14083" width="6.140625" style="54" bestFit="1" customWidth="1"/>
    <col min="14084" max="14084" width="6.42578125" style="54" bestFit="1" customWidth="1"/>
    <col min="14085" max="14086" width="6.85546875" style="54" bestFit="1" customWidth="1"/>
    <col min="14087" max="14087" width="6.42578125" style="54" bestFit="1" customWidth="1"/>
    <col min="14088" max="14088" width="6.28515625" style="54" bestFit="1" customWidth="1"/>
    <col min="14089" max="14089" width="7.140625" style="54" bestFit="1" customWidth="1"/>
    <col min="14090" max="14090" width="6.5703125" style="54" bestFit="1" customWidth="1"/>
    <col min="14091" max="14091" width="7" style="54" bestFit="1" customWidth="1"/>
    <col min="14092" max="14092" width="6.42578125" style="54" bestFit="1" customWidth="1"/>
    <col min="14093" max="14093" width="5.85546875" style="54" bestFit="1" customWidth="1"/>
    <col min="14094" max="14094" width="7" style="54" bestFit="1" customWidth="1"/>
    <col min="14095" max="14095" width="6.140625" style="54" bestFit="1" customWidth="1"/>
    <col min="14096" max="14096" width="6.42578125" style="54" bestFit="1" customWidth="1"/>
    <col min="14097" max="14098" width="6.85546875" style="54" bestFit="1" customWidth="1"/>
    <col min="14099" max="14099" width="6.42578125" style="54" bestFit="1" customWidth="1"/>
    <col min="14100" max="14100" width="6.28515625" style="54" bestFit="1" customWidth="1"/>
    <col min="14101" max="14101" width="7.140625" style="54" bestFit="1" customWidth="1"/>
    <col min="14102" max="14102" width="6.5703125" style="54" bestFit="1" customWidth="1"/>
    <col min="14103" max="14103" width="7" style="54" bestFit="1" customWidth="1"/>
    <col min="14104" max="14104" width="6.42578125" style="54" bestFit="1" customWidth="1"/>
    <col min="14105" max="14105" width="5.85546875" style="54" bestFit="1" customWidth="1"/>
    <col min="14106" max="14106" width="7" style="54" bestFit="1" customWidth="1"/>
    <col min="14107" max="14107" width="6.140625" style="54" bestFit="1" customWidth="1"/>
    <col min="14108" max="14108" width="6.42578125" style="54" bestFit="1" customWidth="1"/>
    <col min="14109" max="14110" width="6.85546875" style="54" bestFit="1" customWidth="1"/>
    <col min="14111" max="14111" width="6.42578125" style="54" bestFit="1" customWidth="1"/>
    <col min="14112" max="14112" width="6.28515625" style="54" bestFit="1" customWidth="1"/>
    <col min="14113" max="14113" width="7.140625" style="54" bestFit="1" customWidth="1"/>
    <col min="14114" max="14114" width="6.5703125" style="54" bestFit="1" customWidth="1"/>
    <col min="14115" max="14115" width="7" style="54" bestFit="1" customWidth="1"/>
    <col min="14116" max="14116" width="6.42578125" style="54" bestFit="1" customWidth="1"/>
    <col min="14117" max="14117" width="5.85546875" style="54" bestFit="1" customWidth="1"/>
    <col min="14118" max="14118" width="7" style="54" bestFit="1" customWidth="1"/>
    <col min="14119" max="14119" width="6.140625" style="54" bestFit="1" customWidth="1"/>
    <col min="14120" max="14120" width="6.42578125" style="54" bestFit="1" customWidth="1"/>
    <col min="14121" max="14122" width="6.85546875" style="54" bestFit="1" customWidth="1"/>
    <col min="14123" max="14123" width="6.42578125" style="54" bestFit="1" customWidth="1"/>
    <col min="14124" max="14124" width="6.28515625" style="54" bestFit="1" customWidth="1"/>
    <col min="14125" max="14125" width="7.140625" style="54" bestFit="1" customWidth="1"/>
    <col min="14126" max="14126" width="6.5703125" style="54" bestFit="1" customWidth="1"/>
    <col min="14127" max="14127" width="7" style="54" bestFit="1" customWidth="1"/>
    <col min="14128" max="14128" width="6.42578125" style="54" bestFit="1" customWidth="1"/>
    <col min="14129" max="14129" width="5.85546875" style="54" bestFit="1" customWidth="1"/>
    <col min="14130" max="14130" width="7" style="54" bestFit="1" customWidth="1"/>
    <col min="14131" max="14131" width="6.140625" style="54" bestFit="1" customWidth="1"/>
    <col min="14132" max="14132" width="6.42578125" style="54" bestFit="1" customWidth="1"/>
    <col min="14133" max="14134" width="6.85546875" style="54" bestFit="1" customWidth="1"/>
    <col min="14135" max="14135" width="6.42578125" style="54" bestFit="1" customWidth="1"/>
    <col min="14136" max="14136" width="6.28515625" style="54" bestFit="1" customWidth="1"/>
    <col min="14137" max="14137" width="7.140625" style="54" bestFit="1" customWidth="1"/>
    <col min="14138" max="14138" width="6.5703125" style="54" bestFit="1" customWidth="1"/>
    <col min="14139" max="14139" width="7" style="54" bestFit="1" customWidth="1"/>
    <col min="14140" max="14140" width="6.42578125" style="54" bestFit="1" customWidth="1"/>
    <col min="14141" max="14141" width="5.85546875" style="54" bestFit="1" customWidth="1"/>
    <col min="14142" max="14142" width="7" style="54" bestFit="1" customWidth="1"/>
    <col min="14143" max="14143" width="6.140625" style="54" bestFit="1" customWidth="1"/>
    <col min="14144" max="14144" width="6.42578125" style="54" bestFit="1" customWidth="1"/>
    <col min="14145" max="14146" width="6.85546875" style="54" bestFit="1" customWidth="1"/>
    <col min="14147" max="14147" width="6.42578125" style="54" bestFit="1" customWidth="1"/>
    <col min="14148" max="14148" width="6.28515625" style="54" bestFit="1" customWidth="1"/>
    <col min="14149" max="14149" width="7.140625" style="54" bestFit="1" customWidth="1"/>
    <col min="14150" max="14150" width="6.5703125" style="54" bestFit="1" customWidth="1"/>
    <col min="14151" max="14151" width="7" style="54" bestFit="1" customWidth="1"/>
    <col min="14152" max="14152" width="6.42578125" style="54" bestFit="1" customWidth="1"/>
    <col min="14153" max="14153" width="5.85546875" style="54" bestFit="1" customWidth="1"/>
    <col min="14154" max="14154" width="7" style="54" bestFit="1" customWidth="1"/>
    <col min="14155" max="14155" width="6.140625" style="54" bestFit="1" customWidth="1"/>
    <col min="14156" max="14156" width="6.42578125" style="54" bestFit="1" customWidth="1"/>
    <col min="14157" max="14158" width="6.85546875" style="54" bestFit="1" customWidth="1"/>
    <col min="14159" max="14159" width="6.42578125" style="54" bestFit="1" customWidth="1"/>
    <col min="14160" max="14160" width="6.28515625" style="54" bestFit="1" customWidth="1"/>
    <col min="14161" max="14161" width="7.140625" style="54" bestFit="1" customWidth="1"/>
    <col min="14162" max="14162" width="6.5703125" style="54" bestFit="1" customWidth="1"/>
    <col min="14163" max="14163" width="7" style="54" bestFit="1" customWidth="1"/>
    <col min="14164" max="14164" width="6.42578125" style="54" bestFit="1" customWidth="1"/>
    <col min="14165" max="14165" width="5.85546875" style="54" bestFit="1" customWidth="1"/>
    <col min="14166" max="14166" width="7" style="54" bestFit="1" customWidth="1"/>
    <col min="14167" max="14167" width="6.140625" style="54" bestFit="1" customWidth="1"/>
    <col min="14168" max="14168" width="6.42578125" style="54" bestFit="1" customWidth="1"/>
    <col min="14169" max="14170" width="6.85546875" style="54" bestFit="1" customWidth="1"/>
    <col min="14171" max="14171" width="6.42578125" style="54" bestFit="1" customWidth="1"/>
    <col min="14172" max="14172" width="6.28515625" style="54" bestFit="1" customWidth="1"/>
    <col min="14173" max="14173" width="7.140625" style="54" bestFit="1" customWidth="1"/>
    <col min="14174" max="14174" width="6.5703125" style="54" bestFit="1" customWidth="1"/>
    <col min="14175" max="14175" width="7" style="54" bestFit="1" customWidth="1"/>
    <col min="14176" max="14176" width="6.42578125" style="54" bestFit="1" customWidth="1"/>
    <col min="14177" max="14177" width="5.85546875" style="54" bestFit="1" customWidth="1"/>
    <col min="14178" max="14178" width="7" style="54" bestFit="1" customWidth="1"/>
    <col min="14179" max="14179" width="6.140625" style="54" bestFit="1" customWidth="1"/>
    <col min="14180" max="14180" width="6.42578125" style="54" bestFit="1" customWidth="1"/>
    <col min="14181" max="14182" width="6.85546875" style="54" bestFit="1" customWidth="1"/>
    <col min="14183" max="14183" width="6.42578125" style="54" bestFit="1" customWidth="1"/>
    <col min="14184" max="14184" width="6.28515625" style="54" bestFit="1" customWidth="1"/>
    <col min="14185" max="14185" width="7.140625" style="54" bestFit="1" customWidth="1"/>
    <col min="14186" max="14186" width="6.5703125" style="54" bestFit="1" customWidth="1"/>
    <col min="14187" max="14187" width="7" style="54" bestFit="1" customWidth="1"/>
    <col min="14188" max="14188" width="6.42578125" style="54" bestFit="1" customWidth="1"/>
    <col min="14189" max="14189" width="5.85546875" style="54" bestFit="1" customWidth="1"/>
    <col min="14190" max="14190" width="7" style="54" bestFit="1" customWidth="1"/>
    <col min="14191" max="14191" width="6.140625" style="54" bestFit="1" customWidth="1"/>
    <col min="14192" max="14192" width="6.42578125" style="54" bestFit="1" customWidth="1"/>
    <col min="14193" max="14194" width="6.85546875" style="54" bestFit="1" customWidth="1"/>
    <col min="14195" max="14195" width="6.42578125" style="54" bestFit="1" customWidth="1"/>
    <col min="14196" max="14196" width="6.28515625" style="54" bestFit="1" customWidth="1"/>
    <col min="14197" max="14197" width="7.140625" style="54" bestFit="1" customWidth="1"/>
    <col min="14198" max="14198" width="6.5703125" style="54" bestFit="1" customWidth="1"/>
    <col min="14199" max="14199" width="7" style="54" bestFit="1" customWidth="1"/>
    <col min="14200" max="14200" width="6.42578125" style="54" bestFit="1" customWidth="1"/>
    <col min="14201" max="14201" width="5.85546875" style="54" bestFit="1" customWidth="1"/>
    <col min="14202" max="14202" width="7" style="54" bestFit="1" customWidth="1"/>
    <col min="14203" max="14203" width="6.140625" style="54" bestFit="1" customWidth="1"/>
    <col min="14204" max="14204" width="6.42578125" style="54" bestFit="1" customWidth="1"/>
    <col min="14205" max="14206" width="6.85546875" style="54" bestFit="1" customWidth="1"/>
    <col min="14207" max="14207" width="6.42578125" style="54" bestFit="1" customWidth="1"/>
    <col min="14208" max="14208" width="6.28515625" style="54" bestFit="1" customWidth="1"/>
    <col min="14209" max="14209" width="7.140625" style="54" bestFit="1" customWidth="1"/>
    <col min="14210" max="14210" width="6.5703125" style="54" bestFit="1" customWidth="1"/>
    <col min="14211" max="14211" width="7" style="54" bestFit="1" customWidth="1"/>
    <col min="14212" max="14212" width="6.42578125" style="54" bestFit="1" customWidth="1"/>
    <col min="14213" max="14213" width="5.85546875" style="54" bestFit="1" customWidth="1"/>
    <col min="14214" max="14214" width="7" style="54" bestFit="1" customWidth="1"/>
    <col min="14215" max="14215" width="6.140625" style="54" bestFit="1" customWidth="1"/>
    <col min="14216" max="14216" width="6.42578125" style="54" bestFit="1" customWidth="1"/>
    <col min="14217" max="14218" width="6.85546875" style="54" bestFit="1" customWidth="1"/>
    <col min="14219" max="14219" width="6.42578125" style="54" bestFit="1" customWidth="1"/>
    <col min="14220" max="14220" width="6.28515625" style="54" bestFit="1" customWidth="1"/>
    <col min="14221" max="14221" width="7.140625" style="54" bestFit="1" customWidth="1"/>
    <col min="14222" max="14222" width="6.5703125" style="54" bestFit="1" customWidth="1"/>
    <col min="14223" max="14223" width="7" style="54" bestFit="1" customWidth="1"/>
    <col min="14224" max="14224" width="6.42578125" style="54" bestFit="1" customWidth="1"/>
    <col min="14225" max="14225" width="5.85546875" style="54" bestFit="1" customWidth="1"/>
    <col min="14226" max="14226" width="7" style="54" bestFit="1" customWidth="1"/>
    <col min="14227" max="14227" width="6.140625" style="54" bestFit="1" customWidth="1"/>
    <col min="14228" max="14228" width="6.42578125" style="54" bestFit="1" customWidth="1"/>
    <col min="14229" max="14256" width="6.85546875" style="54" bestFit="1" customWidth="1"/>
    <col min="14257" max="14331" width="9.140625" style="54"/>
    <col min="14332" max="14332" width="3" style="54" bestFit="1" customWidth="1"/>
    <col min="14333" max="14333" width="3.28515625" style="54" bestFit="1" customWidth="1"/>
    <col min="14334" max="14335" width="0" style="54" hidden="1" customWidth="1"/>
    <col min="14336" max="14336" width="9.140625" style="54"/>
    <col min="14337" max="14337" width="29.5703125" style="54" customWidth="1"/>
    <col min="14338" max="14338" width="7" style="54" bestFit="1" customWidth="1"/>
    <col min="14339" max="14339" width="6.140625" style="54" bestFit="1" customWidth="1"/>
    <col min="14340" max="14340" width="6.42578125" style="54" bestFit="1" customWidth="1"/>
    <col min="14341" max="14342" width="6.85546875" style="54" bestFit="1" customWidth="1"/>
    <col min="14343" max="14343" width="6.42578125" style="54" bestFit="1" customWidth="1"/>
    <col min="14344" max="14344" width="6.28515625" style="54" bestFit="1" customWidth="1"/>
    <col min="14345" max="14345" width="7.140625" style="54" bestFit="1" customWidth="1"/>
    <col min="14346" max="14346" width="6.5703125" style="54" bestFit="1" customWidth="1"/>
    <col min="14347" max="14347" width="7" style="54" bestFit="1" customWidth="1"/>
    <col min="14348" max="14348" width="6.42578125" style="54" bestFit="1" customWidth="1"/>
    <col min="14349" max="14349" width="5.85546875" style="54" bestFit="1" customWidth="1"/>
    <col min="14350" max="14350" width="7" style="54" bestFit="1" customWidth="1"/>
    <col min="14351" max="14351" width="6.140625" style="54" bestFit="1" customWidth="1"/>
    <col min="14352" max="14352" width="6.42578125" style="54" bestFit="1" customWidth="1"/>
    <col min="14353" max="14354" width="6.85546875" style="54" bestFit="1" customWidth="1"/>
    <col min="14355" max="14355" width="6.42578125" style="54" bestFit="1" customWidth="1"/>
    <col min="14356" max="14356" width="6.28515625" style="54" bestFit="1" customWidth="1"/>
    <col min="14357" max="14357" width="7.140625" style="54" bestFit="1" customWidth="1"/>
    <col min="14358" max="14358" width="6.5703125" style="54" bestFit="1" customWidth="1"/>
    <col min="14359" max="14359" width="7" style="54" bestFit="1" customWidth="1"/>
    <col min="14360" max="14360" width="6.42578125" style="54" bestFit="1" customWidth="1"/>
    <col min="14361" max="14361" width="5.85546875" style="54" bestFit="1" customWidth="1"/>
    <col min="14362" max="14362" width="7" style="54" bestFit="1" customWidth="1"/>
    <col min="14363" max="14363" width="6.140625" style="54" bestFit="1" customWidth="1"/>
    <col min="14364" max="14364" width="6.42578125" style="54" bestFit="1" customWidth="1"/>
    <col min="14365" max="14366" width="6.85546875" style="54" bestFit="1" customWidth="1"/>
    <col min="14367" max="14367" width="6.42578125" style="54" bestFit="1" customWidth="1"/>
    <col min="14368" max="14368" width="6.28515625" style="54" bestFit="1" customWidth="1"/>
    <col min="14369" max="14369" width="7.140625" style="54" bestFit="1" customWidth="1"/>
    <col min="14370" max="14370" width="6.5703125" style="54" bestFit="1" customWidth="1"/>
    <col min="14371" max="14371" width="7" style="54" bestFit="1" customWidth="1"/>
    <col min="14372" max="14372" width="6.42578125" style="54" bestFit="1" customWidth="1"/>
    <col min="14373" max="14373" width="5.85546875" style="54" bestFit="1" customWidth="1"/>
    <col min="14374" max="14374" width="7" style="54" bestFit="1" customWidth="1"/>
    <col min="14375" max="14375" width="6.140625" style="54" bestFit="1" customWidth="1"/>
    <col min="14376" max="14376" width="6.42578125" style="54" bestFit="1" customWidth="1"/>
    <col min="14377" max="14378" width="6.85546875" style="54" bestFit="1" customWidth="1"/>
    <col min="14379" max="14379" width="6.42578125" style="54" bestFit="1" customWidth="1"/>
    <col min="14380" max="14380" width="6.28515625" style="54" bestFit="1" customWidth="1"/>
    <col min="14381" max="14381" width="7.140625" style="54" bestFit="1" customWidth="1"/>
    <col min="14382" max="14382" width="6.5703125" style="54" bestFit="1" customWidth="1"/>
    <col min="14383" max="14383" width="7" style="54" bestFit="1" customWidth="1"/>
    <col min="14384" max="14384" width="6.42578125" style="54" bestFit="1" customWidth="1"/>
    <col min="14385" max="14385" width="5.85546875" style="54" bestFit="1" customWidth="1"/>
    <col min="14386" max="14386" width="7" style="54" bestFit="1" customWidth="1"/>
    <col min="14387" max="14387" width="6.140625" style="54" bestFit="1" customWidth="1"/>
    <col min="14388" max="14388" width="6.42578125" style="54" bestFit="1" customWidth="1"/>
    <col min="14389" max="14390" width="6.85546875" style="54" bestFit="1" customWidth="1"/>
    <col min="14391" max="14391" width="6.42578125" style="54" bestFit="1" customWidth="1"/>
    <col min="14392" max="14392" width="6.28515625" style="54" bestFit="1" customWidth="1"/>
    <col min="14393" max="14393" width="7.140625" style="54" bestFit="1" customWidth="1"/>
    <col min="14394" max="14394" width="6.5703125" style="54" bestFit="1" customWidth="1"/>
    <col min="14395" max="14395" width="7" style="54" bestFit="1" customWidth="1"/>
    <col min="14396" max="14396" width="6.42578125" style="54" bestFit="1" customWidth="1"/>
    <col min="14397" max="14397" width="5.85546875" style="54" bestFit="1" customWidth="1"/>
    <col min="14398" max="14398" width="7" style="54" bestFit="1" customWidth="1"/>
    <col min="14399" max="14399" width="6.140625" style="54" bestFit="1" customWidth="1"/>
    <col min="14400" max="14400" width="6.42578125" style="54" bestFit="1" customWidth="1"/>
    <col min="14401" max="14402" width="6.85546875" style="54" bestFit="1" customWidth="1"/>
    <col min="14403" max="14403" width="6.42578125" style="54" bestFit="1" customWidth="1"/>
    <col min="14404" max="14404" width="6.28515625" style="54" bestFit="1" customWidth="1"/>
    <col min="14405" max="14405" width="7.140625" style="54" bestFit="1" customWidth="1"/>
    <col min="14406" max="14406" width="6.5703125" style="54" bestFit="1" customWidth="1"/>
    <col min="14407" max="14407" width="7" style="54" bestFit="1" customWidth="1"/>
    <col min="14408" max="14408" width="6.42578125" style="54" bestFit="1" customWidth="1"/>
    <col min="14409" max="14409" width="5.85546875" style="54" bestFit="1" customWidth="1"/>
    <col min="14410" max="14410" width="7" style="54" bestFit="1" customWidth="1"/>
    <col min="14411" max="14411" width="6.140625" style="54" bestFit="1" customWidth="1"/>
    <col min="14412" max="14412" width="6.42578125" style="54" bestFit="1" customWidth="1"/>
    <col min="14413" max="14414" width="6.85546875" style="54" bestFit="1" customWidth="1"/>
    <col min="14415" max="14415" width="6.42578125" style="54" bestFit="1" customWidth="1"/>
    <col min="14416" max="14416" width="6.28515625" style="54" bestFit="1" customWidth="1"/>
    <col min="14417" max="14417" width="7.140625" style="54" bestFit="1" customWidth="1"/>
    <col min="14418" max="14418" width="6.5703125" style="54" bestFit="1" customWidth="1"/>
    <col min="14419" max="14419" width="7" style="54" bestFit="1" customWidth="1"/>
    <col min="14420" max="14420" width="6.42578125" style="54" bestFit="1" customWidth="1"/>
    <col min="14421" max="14421" width="5.85546875" style="54" bestFit="1" customWidth="1"/>
    <col min="14422" max="14422" width="7" style="54" bestFit="1" customWidth="1"/>
    <col min="14423" max="14423" width="6.140625" style="54" bestFit="1" customWidth="1"/>
    <col min="14424" max="14424" width="6.42578125" style="54" bestFit="1" customWidth="1"/>
    <col min="14425" max="14426" width="6.85546875" style="54" bestFit="1" customWidth="1"/>
    <col min="14427" max="14427" width="6.42578125" style="54" bestFit="1" customWidth="1"/>
    <col min="14428" max="14428" width="6.28515625" style="54" bestFit="1" customWidth="1"/>
    <col min="14429" max="14429" width="7.140625" style="54" bestFit="1" customWidth="1"/>
    <col min="14430" max="14430" width="6.5703125" style="54" bestFit="1" customWidth="1"/>
    <col min="14431" max="14431" width="7" style="54" bestFit="1" customWidth="1"/>
    <col min="14432" max="14432" width="6.42578125" style="54" bestFit="1" customWidth="1"/>
    <col min="14433" max="14433" width="5.85546875" style="54" bestFit="1" customWidth="1"/>
    <col min="14434" max="14434" width="7" style="54" bestFit="1" customWidth="1"/>
    <col min="14435" max="14435" width="6.140625" style="54" bestFit="1" customWidth="1"/>
    <col min="14436" max="14436" width="6.42578125" style="54" bestFit="1" customWidth="1"/>
    <col min="14437" max="14438" width="6.85546875" style="54" bestFit="1" customWidth="1"/>
    <col min="14439" max="14439" width="6.42578125" style="54" bestFit="1" customWidth="1"/>
    <col min="14440" max="14440" width="6.28515625" style="54" bestFit="1" customWidth="1"/>
    <col min="14441" max="14441" width="7.140625" style="54" bestFit="1" customWidth="1"/>
    <col min="14442" max="14442" width="6.5703125" style="54" bestFit="1" customWidth="1"/>
    <col min="14443" max="14443" width="7" style="54" bestFit="1" customWidth="1"/>
    <col min="14444" max="14444" width="6.42578125" style="54" bestFit="1" customWidth="1"/>
    <col min="14445" max="14445" width="5.85546875" style="54" bestFit="1" customWidth="1"/>
    <col min="14446" max="14446" width="7" style="54" bestFit="1" customWidth="1"/>
    <col min="14447" max="14447" width="6.140625" style="54" bestFit="1" customWidth="1"/>
    <col min="14448" max="14448" width="6.42578125" style="54" bestFit="1" customWidth="1"/>
    <col min="14449" max="14450" width="6.85546875" style="54" bestFit="1" customWidth="1"/>
    <col min="14451" max="14451" width="6.42578125" style="54" bestFit="1" customWidth="1"/>
    <col min="14452" max="14452" width="6.28515625" style="54" bestFit="1" customWidth="1"/>
    <col min="14453" max="14453" width="7.140625" style="54" bestFit="1" customWidth="1"/>
    <col min="14454" max="14454" width="6.5703125" style="54" bestFit="1" customWidth="1"/>
    <col min="14455" max="14455" width="7" style="54" bestFit="1" customWidth="1"/>
    <col min="14456" max="14456" width="6.42578125" style="54" bestFit="1" customWidth="1"/>
    <col min="14457" max="14457" width="5.85546875" style="54" bestFit="1" customWidth="1"/>
    <col min="14458" max="14458" width="7" style="54" bestFit="1" customWidth="1"/>
    <col min="14459" max="14459" width="6.140625" style="54" bestFit="1" customWidth="1"/>
    <col min="14460" max="14460" width="6.42578125" style="54" bestFit="1" customWidth="1"/>
    <col min="14461" max="14462" width="6.85546875" style="54" bestFit="1" customWidth="1"/>
    <col min="14463" max="14463" width="6.42578125" style="54" bestFit="1" customWidth="1"/>
    <col min="14464" max="14464" width="6.28515625" style="54" bestFit="1" customWidth="1"/>
    <col min="14465" max="14465" width="7.140625" style="54" bestFit="1" customWidth="1"/>
    <col min="14466" max="14466" width="6.5703125" style="54" bestFit="1" customWidth="1"/>
    <col min="14467" max="14467" width="7" style="54" bestFit="1" customWidth="1"/>
    <col min="14468" max="14468" width="6.42578125" style="54" bestFit="1" customWidth="1"/>
    <col min="14469" max="14469" width="5.85546875" style="54" bestFit="1" customWidth="1"/>
    <col min="14470" max="14470" width="7" style="54" bestFit="1" customWidth="1"/>
    <col min="14471" max="14471" width="6.140625" style="54" bestFit="1" customWidth="1"/>
    <col min="14472" max="14472" width="6.42578125" style="54" bestFit="1" customWidth="1"/>
    <col min="14473" max="14474" width="6.85546875" style="54" bestFit="1" customWidth="1"/>
    <col min="14475" max="14475" width="6.42578125" style="54" bestFit="1" customWidth="1"/>
    <col min="14476" max="14476" width="6.28515625" style="54" bestFit="1" customWidth="1"/>
    <col min="14477" max="14477" width="7.140625" style="54" bestFit="1" customWidth="1"/>
    <col min="14478" max="14478" width="6.5703125" style="54" bestFit="1" customWidth="1"/>
    <col min="14479" max="14479" width="7" style="54" bestFit="1" customWidth="1"/>
    <col min="14480" max="14480" width="6.42578125" style="54" bestFit="1" customWidth="1"/>
    <col min="14481" max="14481" width="5.85546875" style="54" bestFit="1" customWidth="1"/>
    <col min="14482" max="14482" width="7" style="54" bestFit="1" customWidth="1"/>
    <col min="14483" max="14483" width="6.140625" style="54" bestFit="1" customWidth="1"/>
    <col min="14484" max="14484" width="6.42578125" style="54" bestFit="1" customWidth="1"/>
    <col min="14485" max="14512" width="6.85546875" style="54" bestFit="1" customWidth="1"/>
    <col min="14513" max="14587" width="9.140625" style="54"/>
    <col min="14588" max="14588" width="3" style="54" bestFit="1" customWidth="1"/>
    <col min="14589" max="14589" width="3.28515625" style="54" bestFit="1" customWidth="1"/>
    <col min="14590" max="14591" width="0" style="54" hidden="1" customWidth="1"/>
    <col min="14592" max="14592" width="9.140625" style="54"/>
    <col min="14593" max="14593" width="29.5703125" style="54" customWidth="1"/>
    <col min="14594" max="14594" width="7" style="54" bestFit="1" customWidth="1"/>
    <col min="14595" max="14595" width="6.140625" style="54" bestFit="1" customWidth="1"/>
    <col min="14596" max="14596" width="6.42578125" style="54" bestFit="1" customWidth="1"/>
    <col min="14597" max="14598" width="6.85546875" style="54" bestFit="1" customWidth="1"/>
    <col min="14599" max="14599" width="6.42578125" style="54" bestFit="1" customWidth="1"/>
    <col min="14600" max="14600" width="6.28515625" style="54" bestFit="1" customWidth="1"/>
    <col min="14601" max="14601" width="7.140625" style="54" bestFit="1" customWidth="1"/>
    <col min="14602" max="14602" width="6.5703125" style="54" bestFit="1" customWidth="1"/>
    <col min="14603" max="14603" width="7" style="54" bestFit="1" customWidth="1"/>
    <col min="14604" max="14604" width="6.42578125" style="54" bestFit="1" customWidth="1"/>
    <col min="14605" max="14605" width="5.85546875" style="54" bestFit="1" customWidth="1"/>
    <col min="14606" max="14606" width="7" style="54" bestFit="1" customWidth="1"/>
    <col min="14607" max="14607" width="6.140625" style="54" bestFit="1" customWidth="1"/>
    <col min="14608" max="14608" width="6.42578125" style="54" bestFit="1" customWidth="1"/>
    <col min="14609" max="14610" width="6.85546875" style="54" bestFit="1" customWidth="1"/>
    <col min="14611" max="14611" width="6.42578125" style="54" bestFit="1" customWidth="1"/>
    <col min="14612" max="14612" width="6.28515625" style="54" bestFit="1" customWidth="1"/>
    <col min="14613" max="14613" width="7.140625" style="54" bestFit="1" customWidth="1"/>
    <col min="14614" max="14614" width="6.5703125" style="54" bestFit="1" customWidth="1"/>
    <col min="14615" max="14615" width="7" style="54" bestFit="1" customWidth="1"/>
    <col min="14616" max="14616" width="6.42578125" style="54" bestFit="1" customWidth="1"/>
    <col min="14617" max="14617" width="5.85546875" style="54" bestFit="1" customWidth="1"/>
    <col min="14618" max="14618" width="7" style="54" bestFit="1" customWidth="1"/>
    <col min="14619" max="14619" width="6.140625" style="54" bestFit="1" customWidth="1"/>
    <col min="14620" max="14620" width="6.42578125" style="54" bestFit="1" customWidth="1"/>
    <col min="14621" max="14622" width="6.85546875" style="54" bestFit="1" customWidth="1"/>
    <col min="14623" max="14623" width="6.42578125" style="54" bestFit="1" customWidth="1"/>
    <col min="14624" max="14624" width="6.28515625" style="54" bestFit="1" customWidth="1"/>
    <col min="14625" max="14625" width="7.140625" style="54" bestFit="1" customWidth="1"/>
    <col min="14626" max="14626" width="6.5703125" style="54" bestFit="1" customWidth="1"/>
    <col min="14627" max="14627" width="7" style="54" bestFit="1" customWidth="1"/>
    <col min="14628" max="14628" width="6.42578125" style="54" bestFit="1" customWidth="1"/>
    <col min="14629" max="14629" width="5.85546875" style="54" bestFit="1" customWidth="1"/>
    <col min="14630" max="14630" width="7" style="54" bestFit="1" customWidth="1"/>
    <col min="14631" max="14631" width="6.140625" style="54" bestFit="1" customWidth="1"/>
    <col min="14632" max="14632" width="6.42578125" style="54" bestFit="1" customWidth="1"/>
    <col min="14633" max="14634" width="6.85546875" style="54" bestFit="1" customWidth="1"/>
    <col min="14635" max="14635" width="6.42578125" style="54" bestFit="1" customWidth="1"/>
    <col min="14636" max="14636" width="6.28515625" style="54" bestFit="1" customWidth="1"/>
    <col min="14637" max="14637" width="7.140625" style="54" bestFit="1" customWidth="1"/>
    <col min="14638" max="14638" width="6.5703125" style="54" bestFit="1" customWidth="1"/>
    <col min="14639" max="14639" width="7" style="54" bestFit="1" customWidth="1"/>
    <col min="14640" max="14640" width="6.42578125" style="54" bestFit="1" customWidth="1"/>
    <col min="14641" max="14641" width="5.85546875" style="54" bestFit="1" customWidth="1"/>
    <col min="14642" max="14642" width="7" style="54" bestFit="1" customWidth="1"/>
    <col min="14643" max="14643" width="6.140625" style="54" bestFit="1" customWidth="1"/>
    <col min="14644" max="14644" width="6.42578125" style="54" bestFit="1" customWidth="1"/>
    <col min="14645" max="14646" width="6.85546875" style="54" bestFit="1" customWidth="1"/>
    <col min="14647" max="14647" width="6.42578125" style="54" bestFit="1" customWidth="1"/>
    <col min="14648" max="14648" width="6.28515625" style="54" bestFit="1" customWidth="1"/>
    <col min="14649" max="14649" width="7.140625" style="54" bestFit="1" customWidth="1"/>
    <col min="14650" max="14650" width="6.5703125" style="54" bestFit="1" customWidth="1"/>
    <col min="14651" max="14651" width="7" style="54" bestFit="1" customWidth="1"/>
    <col min="14652" max="14652" width="6.42578125" style="54" bestFit="1" customWidth="1"/>
    <col min="14653" max="14653" width="5.85546875" style="54" bestFit="1" customWidth="1"/>
    <col min="14654" max="14654" width="7" style="54" bestFit="1" customWidth="1"/>
    <col min="14655" max="14655" width="6.140625" style="54" bestFit="1" customWidth="1"/>
    <col min="14656" max="14656" width="6.42578125" style="54" bestFit="1" customWidth="1"/>
    <col min="14657" max="14658" width="6.85546875" style="54" bestFit="1" customWidth="1"/>
    <col min="14659" max="14659" width="6.42578125" style="54" bestFit="1" customWidth="1"/>
    <col min="14660" max="14660" width="6.28515625" style="54" bestFit="1" customWidth="1"/>
    <col min="14661" max="14661" width="7.140625" style="54" bestFit="1" customWidth="1"/>
    <col min="14662" max="14662" width="6.5703125" style="54" bestFit="1" customWidth="1"/>
    <col min="14663" max="14663" width="7" style="54" bestFit="1" customWidth="1"/>
    <col min="14664" max="14664" width="6.42578125" style="54" bestFit="1" customWidth="1"/>
    <col min="14665" max="14665" width="5.85546875" style="54" bestFit="1" customWidth="1"/>
    <col min="14666" max="14666" width="7" style="54" bestFit="1" customWidth="1"/>
    <col min="14667" max="14667" width="6.140625" style="54" bestFit="1" customWidth="1"/>
    <col min="14668" max="14668" width="6.42578125" style="54" bestFit="1" customWidth="1"/>
    <col min="14669" max="14670" width="6.85546875" style="54" bestFit="1" customWidth="1"/>
    <col min="14671" max="14671" width="6.42578125" style="54" bestFit="1" customWidth="1"/>
    <col min="14672" max="14672" width="6.28515625" style="54" bestFit="1" customWidth="1"/>
    <col min="14673" max="14673" width="7.140625" style="54" bestFit="1" customWidth="1"/>
    <col min="14674" max="14674" width="6.5703125" style="54" bestFit="1" customWidth="1"/>
    <col min="14675" max="14675" width="7" style="54" bestFit="1" customWidth="1"/>
    <col min="14676" max="14676" width="6.42578125" style="54" bestFit="1" customWidth="1"/>
    <col min="14677" max="14677" width="5.85546875" style="54" bestFit="1" customWidth="1"/>
    <col min="14678" max="14678" width="7" style="54" bestFit="1" customWidth="1"/>
    <col min="14679" max="14679" width="6.140625" style="54" bestFit="1" customWidth="1"/>
    <col min="14680" max="14680" width="6.42578125" style="54" bestFit="1" customWidth="1"/>
    <col min="14681" max="14682" width="6.85546875" style="54" bestFit="1" customWidth="1"/>
    <col min="14683" max="14683" width="6.42578125" style="54" bestFit="1" customWidth="1"/>
    <col min="14684" max="14684" width="6.28515625" style="54" bestFit="1" customWidth="1"/>
    <col min="14685" max="14685" width="7.140625" style="54" bestFit="1" customWidth="1"/>
    <col min="14686" max="14686" width="6.5703125" style="54" bestFit="1" customWidth="1"/>
    <col min="14687" max="14687" width="7" style="54" bestFit="1" customWidth="1"/>
    <col min="14688" max="14688" width="6.42578125" style="54" bestFit="1" customWidth="1"/>
    <col min="14689" max="14689" width="5.85546875" style="54" bestFit="1" customWidth="1"/>
    <col min="14690" max="14690" width="7" style="54" bestFit="1" customWidth="1"/>
    <col min="14691" max="14691" width="6.140625" style="54" bestFit="1" customWidth="1"/>
    <col min="14692" max="14692" width="6.42578125" style="54" bestFit="1" customWidth="1"/>
    <col min="14693" max="14694" width="6.85546875" style="54" bestFit="1" customWidth="1"/>
    <col min="14695" max="14695" width="6.42578125" style="54" bestFit="1" customWidth="1"/>
    <col min="14696" max="14696" width="6.28515625" style="54" bestFit="1" customWidth="1"/>
    <col min="14697" max="14697" width="7.140625" style="54" bestFit="1" customWidth="1"/>
    <col min="14698" max="14698" width="6.5703125" style="54" bestFit="1" customWidth="1"/>
    <col min="14699" max="14699" width="7" style="54" bestFit="1" customWidth="1"/>
    <col min="14700" max="14700" width="6.42578125" style="54" bestFit="1" customWidth="1"/>
    <col min="14701" max="14701" width="5.85546875" style="54" bestFit="1" customWidth="1"/>
    <col min="14702" max="14702" width="7" style="54" bestFit="1" customWidth="1"/>
    <col min="14703" max="14703" width="6.140625" style="54" bestFit="1" customWidth="1"/>
    <col min="14704" max="14704" width="6.42578125" style="54" bestFit="1" customWidth="1"/>
    <col min="14705" max="14706" width="6.85546875" style="54" bestFit="1" customWidth="1"/>
    <col min="14707" max="14707" width="6.42578125" style="54" bestFit="1" customWidth="1"/>
    <col min="14708" max="14708" width="6.28515625" style="54" bestFit="1" customWidth="1"/>
    <col min="14709" max="14709" width="7.140625" style="54" bestFit="1" customWidth="1"/>
    <col min="14710" max="14710" width="6.5703125" style="54" bestFit="1" customWidth="1"/>
    <col min="14711" max="14711" width="7" style="54" bestFit="1" customWidth="1"/>
    <col min="14712" max="14712" width="6.42578125" style="54" bestFit="1" customWidth="1"/>
    <col min="14713" max="14713" width="5.85546875" style="54" bestFit="1" customWidth="1"/>
    <col min="14714" max="14714" width="7" style="54" bestFit="1" customWidth="1"/>
    <col min="14715" max="14715" width="6.140625" style="54" bestFit="1" customWidth="1"/>
    <col min="14716" max="14716" width="6.42578125" style="54" bestFit="1" customWidth="1"/>
    <col min="14717" max="14718" width="6.85546875" style="54" bestFit="1" customWidth="1"/>
    <col min="14719" max="14719" width="6.42578125" style="54" bestFit="1" customWidth="1"/>
    <col min="14720" max="14720" width="6.28515625" style="54" bestFit="1" customWidth="1"/>
    <col min="14721" max="14721" width="7.140625" style="54" bestFit="1" customWidth="1"/>
    <col min="14722" max="14722" width="6.5703125" style="54" bestFit="1" customWidth="1"/>
    <col min="14723" max="14723" width="7" style="54" bestFit="1" customWidth="1"/>
    <col min="14724" max="14724" width="6.42578125" style="54" bestFit="1" customWidth="1"/>
    <col min="14725" max="14725" width="5.85546875" style="54" bestFit="1" customWidth="1"/>
    <col min="14726" max="14726" width="7" style="54" bestFit="1" customWidth="1"/>
    <col min="14727" max="14727" width="6.140625" style="54" bestFit="1" customWidth="1"/>
    <col min="14728" max="14728" width="6.42578125" style="54" bestFit="1" customWidth="1"/>
    <col min="14729" max="14730" width="6.85546875" style="54" bestFit="1" customWidth="1"/>
    <col min="14731" max="14731" width="6.42578125" style="54" bestFit="1" customWidth="1"/>
    <col min="14732" max="14732" width="6.28515625" style="54" bestFit="1" customWidth="1"/>
    <col min="14733" max="14733" width="7.140625" style="54" bestFit="1" customWidth="1"/>
    <col min="14734" max="14734" width="6.5703125" style="54" bestFit="1" customWidth="1"/>
    <col min="14735" max="14735" width="7" style="54" bestFit="1" customWidth="1"/>
    <col min="14736" max="14736" width="6.42578125" style="54" bestFit="1" customWidth="1"/>
    <col min="14737" max="14737" width="5.85546875" style="54" bestFit="1" customWidth="1"/>
    <col min="14738" max="14738" width="7" style="54" bestFit="1" customWidth="1"/>
    <col min="14739" max="14739" width="6.140625" style="54" bestFit="1" customWidth="1"/>
    <col min="14740" max="14740" width="6.42578125" style="54" bestFit="1" customWidth="1"/>
    <col min="14741" max="14768" width="6.85546875" style="54" bestFit="1" customWidth="1"/>
    <col min="14769" max="14843" width="9.140625" style="54"/>
    <col min="14844" max="14844" width="3" style="54" bestFit="1" customWidth="1"/>
    <col min="14845" max="14845" width="3.28515625" style="54" bestFit="1" customWidth="1"/>
    <col min="14846" max="14847" width="0" style="54" hidden="1" customWidth="1"/>
    <col min="14848" max="14848" width="9.140625" style="54"/>
    <col min="14849" max="14849" width="29.5703125" style="54" customWidth="1"/>
    <col min="14850" max="14850" width="7" style="54" bestFit="1" customWidth="1"/>
    <col min="14851" max="14851" width="6.140625" style="54" bestFit="1" customWidth="1"/>
    <col min="14852" max="14852" width="6.42578125" style="54" bestFit="1" customWidth="1"/>
    <col min="14853" max="14854" width="6.85546875" style="54" bestFit="1" customWidth="1"/>
    <col min="14855" max="14855" width="6.42578125" style="54" bestFit="1" customWidth="1"/>
    <col min="14856" max="14856" width="6.28515625" style="54" bestFit="1" customWidth="1"/>
    <col min="14857" max="14857" width="7.140625" style="54" bestFit="1" customWidth="1"/>
    <col min="14858" max="14858" width="6.5703125" style="54" bestFit="1" customWidth="1"/>
    <col min="14859" max="14859" width="7" style="54" bestFit="1" customWidth="1"/>
    <col min="14860" max="14860" width="6.42578125" style="54" bestFit="1" customWidth="1"/>
    <col min="14861" max="14861" width="5.85546875" style="54" bestFit="1" customWidth="1"/>
    <col min="14862" max="14862" width="7" style="54" bestFit="1" customWidth="1"/>
    <col min="14863" max="14863" width="6.140625" style="54" bestFit="1" customWidth="1"/>
    <col min="14864" max="14864" width="6.42578125" style="54" bestFit="1" customWidth="1"/>
    <col min="14865" max="14866" width="6.85546875" style="54" bestFit="1" customWidth="1"/>
    <col min="14867" max="14867" width="6.42578125" style="54" bestFit="1" customWidth="1"/>
    <col min="14868" max="14868" width="6.28515625" style="54" bestFit="1" customWidth="1"/>
    <col min="14869" max="14869" width="7.140625" style="54" bestFit="1" customWidth="1"/>
    <col min="14870" max="14870" width="6.5703125" style="54" bestFit="1" customWidth="1"/>
    <col min="14871" max="14871" width="7" style="54" bestFit="1" customWidth="1"/>
    <col min="14872" max="14872" width="6.42578125" style="54" bestFit="1" customWidth="1"/>
    <col min="14873" max="14873" width="5.85546875" style="54" bestFit="1" customWidth="1"/>
    <col min="14874" max="14874" width="7" style="54" bestFit="1" customWidth="1"/>
    <col min="14875" max="14875" width="6.140625" style="54" bestFit="1" customWidth="1"/>
    <col min="14876" max="14876" width="6.42578125" style="54" bestFit="1" customWidth="1"/>
    <col min="14877" max="14878" width="6.85546875" style="54" bestFit="1" customWidth="1"/>
    <col min="14879" max="14879" width="6.42578125" style="54" bestFit="1" customWidth="1"/>
    <col min="14880" max="14880" width="6.28515625" style="54" bestFit="1" customWidth="1"/>
    <col min="14881" max="14881" width="7.140625" style="54" bestFit="1" customWidth="1"/>
    <col min="14882" max="14882" width="6.5703125" style="54" bestFit="1" customWidth="1"/>
    <col min="14883" max="14883" width="7" style="54" bestFit="1" customWidth="1"/>
    <col min="14884" max="14884" width="6.42578125" style="54" bestFit="1" customWidth="1"/>
    <col min="14885" max="14885" width="5.85546875" style="54" bestFit="1" customWidth="1"/>
    <col min="14886" max="14886" width="7" style="54" bestFit="1" customWidth="1"/>
    <col min="14887" max="14887" width="6.140625" style="54" bestFit="1" customWidth="1"/>
    <col min="14888" max="14888" width="6.42578125" style="54" bestFit="1" customWidth="1"/>
    <col min="14889" max="14890" width="6.85546875" style="54" bestFit="1" customWidth="1"/>
    <col min="14891" max="14891" width="6.42578125" style="54" bestFit="1" customWidth="1"/>
    <col min="14892" max="14892" width="6.28515625" style="54" bestFit="1" customWidth="1"/>
    <col min="14893" max="14893" width="7.140625" style="54" bestFit="1" customWidth="1"/>
    <col min="14894" max="14894" width="6.5703125" style="54" bestFit="1" customWidth="1"/>
    <col min="14895" max="14895" width="7" style="54" bestFit="1" customWidth="1"/>
    <col min="14896" max="14896" width="6.42578125" style="54" bestFit="1" customWidth="1"/>
    <col min="14897" max="14897" width="5.85546875" style="54" bestFit="1" customWidth="1"/>
    <col min="14898" max="14898" width="7" style="54" bestFit="1" customWidth="1"/>
    <col min="14899" max="14899" width="6.140625" style="54" bestFit="1" customWidth="1"/>
    <col min="14900" max="14900" width="6.42578125" style="54" bestFit="1" customWidth="1"/>
    <col min="14901" max="14902" width="6.85546875" style="54" bestFit="1" customWidth="1"/>
    <col min="14903" max="14903" width="6.42578125" style="54" bestFit="1" customWidth="1"/>
    <col min="14904" max="14904" width="6.28515625" style="54" bestFit="1" customWidth="1"/>
    <col min="14905" max="14905" width="7.140625" style="54" bestFit="1" customWidth="1"/>
    <col min="14906" max="14906" width="6.5703125" style="54" bestFit="1" customWidth="1"/>
    <col min="14907" max="14907" width="7" style="54" bestFit="1" customWidth="1"/>
    <col min="14908" max="14908" width="6.42578125" style="54" bestFit="1" customWidth="1"/>
    <col min="14909" max="14909" width="5.85546875" style="54" bestFit="1" customWidth="1"/>
    <col min="14910" max="14910" width="7" style="54" bestFit="1" customWidth="1"/>
    <col min="14911" max="14911" width="6.140625" style="54" bestFit="1" customWidth="1"/>
    <col min="14912" max="14912" width="6.42578125" style="54" bestFit="1" customWidth="1"/>
    <col min="14913" max="14914" width="6.85546875" style="54" bestFit="1" customWidth="1"/>
    <col min="14915" max="14915" width="6.42578125" style="54" bestFit="1" customWidth="1"/>
    <col min="14916" max="14916" width="6.28515625" style="54" bestFit="1" customWidth="1"/>
    <col min="14917" max="14917" width="7.140625" style="54" bestFit="1" customWidth="1"/>
    <col min="14918" max="14918" width="6.5703125" style="54" bestFit="1" customWidth="1"/>
    <col min="14919" max="14919" width="7" style="54" bestFit="1" customWidth="1"/>
    <col min="14920" max="14920" width="6.42578125" style="54" bestFit="1" customWidth="1"/>
    <col min="14921" max="14921" width="5.85546875" style="54" bestFit="1" customWidth="1"/>
    <col min="14922" max="14922" width="7" style="54" bestFit="1" customWidth="1"/>
    <col min="14923" max="14923" width="6.140625" style="54" bestFit="1" customWidth="1"/>
    <col min="14924" max="14924" width="6.42578125" style="54" bestFit="1" customWidth="1"/>
    <col min="14925" max="14926" width="6.85546875" style="54" bestFit="1" customWidth="1"/>
    <col min="14927" max="14927" width="6.42578125" style="54" bestFit="1" customWidth="1"/>
    <col min="14928" max="14928" width="6.28515625" style="54" bestFit="1" customWidth="1"/>
    <col min="14929" max="14929" width="7.140625" style="54" bestFit="1" customWidth="1"/>
    <col min="14930" max="14930" width="6.5703125" style="54" bestFit="1" customWidth="1"/>
    <col min="14931" max="14931" width="7" style="54" bestFit="1" customWidth="1"/>
    <col min="14932" max="14932" width="6.42578125" style="54" bestFit="1" customWidth="1"/>
    <col min="14933" max="14933" width="5.85546875" style="54" bestFit="1" customWidth="1"/>
    <col min="14934" max="14934" width="7" style="54" bestFit="1" customWidth="1"/>
    <col min="14935" max="14935" width="6.140625" style="54" bestFit="1" customWidth="1"/>
    <col min="14936" max="14936" width="6.42578125" style="54" bestFit="1" customWidth="1"/>
    <col min="14937" max="14938" width="6.85546875" style="54" bestFit="1" customWidth="1"/>
    <col min="14939" max="14939" width="6.42578125" style="54" bestFit="1" customWidth="1"/>
    <col min="14940" max="14940" width="6.28515625" style="54" bestFit="1" customWidth="1"/>
    <col min="14941" max="14941" width="7.140625" style="54" bestFit="1" customWidth="1"/>
    <col min="14942" max="14942" width="6.5703125" style="54" bestFit="1" customWidth="1"/>
    <col min="14943" max="14943" width="7" style="54" bestFit="1" customWidth="1"/>
    <col min="14944" max="14944" width="6.42578125" style="54" bestFit="1" customWidth="1"/>
    <col min="14945" max="14945" width="5.85546875" style="54" bestFit="1" customWidth="1"/>
    <col min="14946" max="14946" width="7" style="54" bestFit="1" customWidth="1"/>
    <col min="14947" max="14947" width="6.140625" style="54" bestFit="1" customWidth="1"/>
    <col min="14948" max="14948" width="6.42578125" style="54" bestFit="1" customWidth="1"/>
    <col min="14949" max="14950" width="6.85546875" style="54" bestFit="1" customWidth="1"/>
    <col min="14951" max="14951" width="6.42578125" style="54" bestFit="1" customWidth="1"/>
    <col min="14952" max="14952" width="6.28515625" style="54" bestFit="1" customWidth="1"/>
    <col min="14953" max="14953" width="7.140625" style="54" bestFit="1" customWidth="1"/>
    <col min="14954" max="14954" width="6.5703125" style="54" bestFit="1" customWidth="1"/>
    <col min="14955" max="14955" width="7" style="54" bestFit="1" customWidth="1"/>
    <col min="14956" max="14956" width="6.42578125" style="54" bestFit="1" customWidth="1"/>
    <col min="14957" max="14957" width="5.85546875" style="54" bestFit="1" customWidth="1"/>
    <col min="14958" max="14958" width="7" style="54" bestFit="1" customWidth="1"/>
    <col min="14959" max="14959" width="6.140625" style="54" bestFit="1" customWidth="1"/>
    <col min="14960" max="14960" width="6.42578125" style="54" bestFit="1" customWidth="1"/>
    <col min="14961" max="14962" width="6.85546875" style="54" bestFit="1" customWidth="1"/>
    <col min="14963" max="14963" width="6.42578125" style="54" bestFit="1" customWidth="1"/>
    <col min="14964" max="14964" width="6.28515625" style="54" bestFit="1" customWidth="1"/>
    <col min="14965" max="14965" width="7.140625" style="54" bestFit="1" customWidth="1"/>
    <col min="14966" max="14966" width="6.5703125" style="54" bestFit="1" customWidth="1"/>
    <col min="14967" max="14967" width="7" style="54" bestFit="1" customWidth="1"/>
    <col min="14968" max="14968" width="6.42578125" style="54" bestFit="1" customWidth="1"/>
    <col min="14969" max="14969" width="5.85546875" style="54" bestFit="1" customWidth="1"/>
    <col min="14970" max="14970" width="7" style="54" bestFit="1" customWidth="1"/>
    <col min="14971" max="14971" width="6.140625" style="54" bestFit="1" customWidth="1"/>
    <col min="14972" max="14972" width="6.42578125" style="54" bestFit="1" customWidth="1"/>
    <col min="14973" max="14974" width="6.85546875" style="54" bestFit="1" customWidth="1"/>
    <col min="14975" max="14975" width="6.42578125" style="54" bestFit="1" customWidth="1"/>
    <col min="14976" max="14976" width="6.28515625" style="54" bestFit="1" customWidth="1"/>
    <col min="14977" max="14977" width="7.140625" style="54" bestFit="1" customWidth="1"/>
    <col min="14978" max="14978" width="6.5703125" style="54" bestFit="1" customWidth="1"/>
    <col min="14979" max="14979" width="7" style="54" bestFit="1" customWidth="1"/>
    <col min="14980" max="14980" width="6.42578125" style="54" bestFit="1" customWidth="1"/>
    <col min="14981" max="14981" width="5.85546875" style="54" bestFit="1" customWidth="1"/>
    <col min="14982" max="14982" width="7" style="54" bestFit="1" customWidth="1"/>
    <col min="14983" max="14983" width="6.140625" style="54" bestFit="1" customWidth="1"/>
    <col min="14984" max="14984" width="6.42578125" style="54" bestFit="1" customWidth="1"/>
    <col min="14985" max="14986" width="6.85546875" style="54" bestFit="1" customWidth="1"/>
    <col min="14987" max="14987" width="6.42578125" style="54" bestFit="1" customWidth="1"/>
    <col min="14988" max="14988" width="6.28515625" style="54" bestFit="1" customWidth="1"/>
    <col min="14989" max="14989" width="7.140625" style="54" bestFit="1" customWidth="1"/>
    <col min="14990" max="14990" width="6.5703125" style="54" bestFit="1" customWidth="1"/>
    <col min="14991" max="14991" width="7" style="54" bestFit="1" customWidth="1"/>
    <col min="14992" max="14992" width="6.42578125" style="54" bestFit="1" customWidth="1"/>
    <col min="14993" max="14993" width="5.85546875" style="54" bestFit="1" customWidth="1"/>
    <col min="14994" max="14994" width="7" style="54" bestFit="1" customWidth="1"/>
    <col min="14995" max="14995" width="6.140625" style="54" bestFit="1" customWidth="1"/>
    <col min="14996" max="14996" width="6.42578125" style="54" bestFit="1" customWidth="1"/>
    <col min="14997" max="15024" width="6.85546875" style="54" bestFit="1" customWidth="1"/>
    <col min="15025" max="15099" width="9.140625" style="54"/>
    <col min="15100" max="15100" width="3" style="54" bestFit="1" customWidth="1"/>
    <col min="15101" max="15101" width="3.28515625" style="54" bestFit="1" customWidth="1"/>
    <col min="15102" max="15103" width="0" style="54" hidden="1" customWidth="1"/>
    <col min="15104" max="15104" width="9.140625" style="54"/>
    <col min="15105" max="15105" width="29.5703125" style="54" customWidth="1"/>
    <col min="15106" max="15106" width="7" style="54" bestFit="1" customWidth="1"/>
    <col min="15107" max="15107" width="6.140625" style="54" bestFit="1" customWidth="1"/>
    <col min="15108" max="15108" width="6.42578125" style="54" bestFit="1" customWidth="1"/>
    <col min="15109" max="15110" width="6.85546875" style="54" bestFit="1" customWidth="1"/>
    <col min="15111" max="15111" width="6.42578125" style="54" bestFit="1" customWidth="1"/>
    <col min="15112" max="15112" width="6.28515625" style="54" bestFit="1" customWidth="1"/>
    <col min="15113" max="15113" width="7.140625" style="54" bestFit="1" customWidth="1"/>
    <col min="15114" max="15114" width="6.5703125" style="54" bestFit="1" customWidth="1"/>
    <col min="15115" max="15115" width="7" style="54" bestFit="1" customWidth="1"/>
    <col min="15116" max="15116" width="6.42578125" style="54" bestFit="1" customWidth="1"/>
    <col min="15117" max="15117" width="5.85546875" style="54" bestFit="1" customWidth="1"/>
    <col min="15118" max="15118" width="7" style="54" bestFit="1" customWidth="1"/>
    <col min="15119" max="15119" width="6.140625" style="54" bestFit="1" customWidth="1"/>
    <col min="15120" max="15120" width="6.42578125" style="54" bestFit="1" customWidth="1"/>
    <col min="15121" max="15122" width="6.85546875" style="54" bestFit="1" customWidth="1"/>
    <col min="15123" max="15123" width="6.42578125" style="54" bestFit="1" customWidth="1"/>
    <col min="15124" max="15124" width="6.28515625" style="54" bestFit="1" customWidth="1"/>
    <col min="15125" max="15125" width="7.140625" style="54" bestFit="1" customWidth="1"/>
    <col min="15126" max="15126" width="6.5703125" style="54" bestFit="1" customWidth="1"/>
    <col min="15127" max="15127" width="7" style="54" bestFit="1" customWidth="1"/>
    <col min="15128" max="15128" width="6.42578125" style="54" bestFit="1" customWidth="1"/>
    <col min="15129" max="15129" width="5.85546875" style="54" bestFit="1" customWidth="1"/>
    <col min="15130" max="15130" width="7" style="54" bestFit="1" customWidth="1"/>
    <col min="15131" max="15131" width="6.140625" style="54" bestFit="1" customWidth="1"/>
    <col min="15132" max="15132" width="6.42578125" style="54" bestFit="1" customWidth="1"/>
    <col min="15133" max="15134" width="6.85546875" style="54" bestFit="1" customWidth="1"/>
    <col min="15135" max="15135" width="6.42578125" style="54" bestFit="1" customWidth="1"/>
    <col min="15136" max="15136" width="6.28515625" style="54" bestFit="1" customWidth="1"/>
    <col min="15137" max="15137" width="7.140625" style="54" bestFit="1" customWidth="1"/>
    <col min="15138" max="15138" width="6.5703125" style="54" bestFit="1" customWidth="1"/>
    <col min="15139" max="15139" width="7" style="54" bestFit="1" customWidth="1"/>
    <col min="15140" max="15140" width="6.42578125" style="54" bestFit="1" customWidth="1"/>
    <col min="15141" max="15141" width="5.85546875" style="54" bestFit="1" customWidth="1"/>
    <col min="15142" max="15142" width="7" style="54" bestFit="1" customWidth="1"/>
    <col min="15143" max="15143" width="6.140625" style="54" bestFit="1" customWidth="1"/>
    <col min="15144" max="15144" width="6.42578125" style="54" bestFit="1" customWidth="1"/>
    <col min="15145" max="15146" width="6.85546875" style="54" bestFit="1" customWidth="1"/>
    <col min="15147" max="15147" width="6.42578125" style="54" bestFit="1" customWidth="1"/>
    <col min="15148" max="15148" width="6.28515625" style="54" bestFit="1" customWidth="1"/>
    <col min="15149" max="15149" width="7.140625" style="54" bestFit="1" customWidth="1"/>
    <col min="15150" max="15150" width="6.5703125" style="54" bestFit="1" customWidth="1"/>
    <col min="15151" max="15151" width="7" style="54" bestFit="1" customWidth="1"/>
    <col min="15152" max="15152" width="6.42578125" style="54" bestFit="1" customWidth="1"/>
    <col min="15153" max="15153" width="5.85546875" style="54" bestFit="1" customWidth="1"/>
    <col min="15154" max="15154" width="7" style="54" bestFit="1" customWidth="1"/>
    <col min="15155" max="15155" width="6.140625" style="54" bestFit="1" customWidth="1"/>
    <col min="15156" max="15156" width="6.42578125" style="54" bestFit="1" customWidth="1"/>
    <col min="15157" max="15158" width="6.85546875" style="54" bestFit="1" customWidth="1"/>
    <col min="15159" max="15159" width="6.42578125" style="54" bestFit="1" customWidth="1"/>
    <col min="15160" max="15160" width="6.28515625" style="54" bestFit="1" customWidth="1"/>
    <col min="15161" max="15161" width="7.140625" style="54" bestFit="1" customWidth="1"/>
    <col min="15162" max="15162" width="6.5703125" style="54" bestFit="1" customWidth="1"/>
    <col min="15163" max="15163" width="7" style="54" bestFit="1" customWidth="1"/>
    <col min="15164" max="15164" width="6.42578125" style="54" bestFit="1" customWidth="1"/>
    <col min="15165" max="15165" width="5.85546875" style="54" bestFit="1" customWidth="1"/>
    <col min="15166" max="15166" width="7" style="54" bestFit="1" customWidth="1"/>
    <col min="15167" max="15167" width="6.140625" style="54" bestFit="1" customWidth="1"/>
    <col min="15168" max="15168" width="6.42578125" style="54" bestFit="1" customWidth="1"/>
    <col min="15169" max="15170" width="6.85546875" style="54" bestFit="1" customWidth="1"/>
    <col min="15171" max="15171" width="6.42578125" style="54" bestFit="1" customWidth="1"/>
    <col min="15172" max="15172" width="6.28515625" style="54" bestFit="1" customWidth="1"/>
    <col min="15173" max="15173" width="7.140625" style="54" bestFit="1" customWidth="1"/>
    <col min="15174" max="15174" width="6.5703125" style="54" bestFit="1" customWidth="1"/>
    <col min="15175" max="15175" width="7" style="54" bestFit="1" customWidth="1"/>
    <col min="15176" max="15176" width="6.42578125" style="54" bestFit="1" customWidth="1"/>
    <col min="15177" max="15177" width="5.85546875" style="54" bestFit="1" customWidth="1"/>
    <col min="15178" max="15178" width="7" style="54" bestFit="1" customWidth="1"/>
    <col min="15179" max="15179" width="6.140625" style="54" bestFit="1" customWidth="1"/>
    <col min="15180" max="15180" width="6.42578125" style="54" bestFit="1" customWidth="1"/>
    <col min="15181" max="15182" width="6.85546875" style="54" bestFit="1" customWidth="1"/>
    <col min="15183" max="15183" width="6.42578125" style="54" bestFit="1" customWidth="1"/>
    <col min="15184" max="15184" width="6.28515625" style="54" bestFit="1" customWidth="1"/>
    <col min="15185" max="15185" width="7.140625" style="54" bestFit="1" customWidth="1"/>
    <col min="15186" max="15186" width="6.5703125" style="54" bestFit="1" customWidth="1"/>
    <col min="15187" max="15187" width="7" style="54" bestFit="1" customWidth="1"/>
    <col min="15188" max="15188" width="6.42578125" style="54" bestFit="1" customWidth="1"/>
    <col min="15189" max="15189" width="5.85546875" style="54" bestFit="1" customWidth="1"/>
    <col min="15190" max="15190" width="7" style="54" bestFit="1" customWidth="1"/>
    <col min="15191" max="15191" width="6.140625" style="54" bestFit="1" customWidth="1"/>
    <col min="15192" max="15192" width="6.42578125" style="54" bestFit="1" customWidth="1"/>
    <col min="15193" max="15194" width="6.85546875" style="54" bestFit="1" customWidth="1"/>
    <col min="15195" max="15195" width="6.42578125" style="54" bestFit="1" customWidth="1"/>
    <col min="15196" max="15196" width="6.28515625" style="54" bestFit="1" customWidth="1"/>
    <col min="15197" max="15197" width="7.140625" style="54" bestFit="1" customWidth="1"/>
    <col min="15198" max="15198" width="6.5703125" style="54" bestFit="1" customWidth="1"/>
    <col min="15199" max="15199" width="7" style="54" bestFit="1" customWidth="1"/>
    <col min="15200" max="15200" width="6.42578125" style="54" bestFit="1" customWidth="1"/>
    <col min="15201" max="15201" width="5.85546875" style="54" bestFit="1" customWidth="1"/>
    <col min="15202" max="15202" width="7" style="54" bestFit="1" customWidth="1"/>
    <col min="15203" max="15203" width="6.140625" style="54" bestFit="1" customWidth="1"/>
    <col min="15204" max="15204" width="6.42578125" style="54" bestFit="1" customWidth="1"/>
    <col min="15205" max="15206" width="6.85546875" style="54" bestFit="1" customWidth="1"/>
    <col min="15207" max="15207" width="6.42578125" style="54" bestFit="1" customWidth="1"/>
    <col min="15208" max="15208" width="6.28515625" style="54" bestFit="1" customWidth="1"/>
    <col min="15209" max="15209" width="7.140625" style="54" bestFit="1" customWidth="1"/>
    <col min="15210" max="15210" width="6.5703125" style="54" bestFit="1" customWidth="1"/>
    <col min="15211" max="15211" width="7" style="54" bestFit="1" customWidth="1"/>
    <col min="15212" max="15212" width="6.42578125" style="54" bestFit="1" customWidth="1"/>
    <col min="15213" max="15213" width="5.85546875" style="54" bestFit="1" customWidth="1"/>
    <col min="15214" max="15214" width="7" style="54" bestFit="1" customWidth="1"/>
    <col min="15215" max="15215" width="6.140625" style="54" bestFit="1" customWidth="1"/>
    <col min="15216" max="15216" width="6.42578125" style="54" bestFit="1" customWidth="1"/>
    <col min="15217" max="15218" width="6.85546875" style="54" bestFit="1" customWidth="1"/>
    <col min="15219" max="15219" width="6.42578125" style="54" bestFit="1" customWidth="1"/>
    <col min="15220" max="15220" width="6.28515625" style="54" bestFit="1" customWidth="1"/>
    <col min="15221" max="15221" width="7.140625" style="54" bestFit="1" customWidth="1"/>
    <col min="15222" max="15222" width="6.5703125" style="54" bestFit="1" customWidth="1"/>
    <col min="15223" max="15223" width="7" style="54" bestFit="1" customWidth="1"/>
    <col min="15224" max="15224" width="6.42578125" style="54" bestFit="1" customWidth="1"/>
    <col min="15225" max="15225" width="5.85546875" style="54" bestFit="1" customWidth="1"/>
    <col min="15226" max="15226" width="7" style="54" bestFit="1" customWidth="1"/>
    <col min="15227" max="15227" width="6.140625" style="54" bestFit="1" customWidth="1"/>
    <col min="15228" max="15228" width="6.42578125" style="54" bestFit="1" customWidth="1"/>
    <col min="15229" max="15230" width="6.85546875" style="54" bestFit="1" customWidth="1"/>
    <col min="15231" max="15231" width="6.42578125" style="54" bestFit="1" customWidth="1"/>
    <col min="15232" max="15232" width="6.28515625" style="54" bestFit="1" customWidth="1"/>
    <col min="15233" max="15233" width="7.140625" style="54" bestFit="1" customWidth="1"/>
    <col min="15234" max="15234" width="6.5703125" style="54" bestFit="1" customWidth="1"/>
    <col min="15235" max="15235" width="7" style="54" bestFit="1" customWidth="1"/>
    <col min="15236" max="15236" width="6.42578125" style="54" bestFit="1" customWidth="1"/>
    <col min="15237" max="15237" width="5.85546875" style="54" bestFit="1" customWidth="1"/>
    <col min="15238" max="15238" width="7" style="54" bestFit="1" customWidth="1"/>
    <col min="15239" max="15239" width="6.140625" style="54" bestFit="1" customWidth="1"/>
    <col min="15240" max="15240" width="6.42578125" style="54" bestFit="1" customWidth="1"/>
    <col min="15241" max="15242" width="6.85546875" style="54" bestFit="1" customWidth="1"/>
    <col min="15243" max="15243" width="6.42578125" style="54" bestFit="1" customWidth="1"/>
    <col min="15244" max="15244" width="6.28515625" style="54" bestFit="1" customWidth="1"/>
    <col min="15245" max="15245" width="7.140625" style="54" bestFit="1" customWidth="1"/>
    <col min="15246" max="15246" width="6.5703125" style="54" bestFit="1" customWidth="1"/>
    <col min="15247" max="15247" width="7" style="54" bestFit="1" customWidth="1"/>
    <col min="15248" max="15248" width="6.42578125" style="54" bestFit="1" customWidth="1"/>
    <col min="15249" max="15249" width="5.85546875" style="54" bestFit="1" customWidth="1"/>
    <col min="15250" max="15250" width="7" style="54" bestFit="1" customWidth="1"/>
    <col min="15251" max="15251" width="6.140625" style="54" bestFit="1" customWidth="1"/>
    <col min="15252" max="15252" width="6.42578125" style="54" bestFit="1" customWidth="1"/>
    <col min="15253" max="15280" width="6.85546875" style="54" bestFit="1" customWidth="1"/>
    <col min="15281" max="15355" width="9.140625" style="54"/>
    <col min="15356" max="15356" width="3" style="54" bestFit="1" customWidth="1"/>
    <col min="15357" max="15357" width="3.28515625" style="54" bestFit="1" customWidth="1"/>
    <col min="15358" max="15359" width="0" style="54" hidden="1" customWidth="1"/>
    <col min="15360" max="15360" width="9.140625" style="54"/>
    <col min="15361" max="15361" width="29.5703125" style="54" customWidth="1"/>
    <col min="15362" max="15362" width="7" style="54" bestFit="1" customWidth="1"/>
    <col min="15363" max="15363" width="6.140625" style="54" bestFit="1" customWidth="1"/>
    <col min="15364" max="15364" width="6.42578125" style="54" bestFit="1" customWidth="1"/>
    <col min="15365" max="15366" width="6.85546875" style="54" bestFit="1" customWidth="1"/>
    <col min="15367" max="15367" width="6.42578125" style="54" bestFit="1" customWidth="1"/>
    <col min="15368" max="15368" width="6.28515625" style="54" bestFit="1" customWidth="1"/>
    <col min="15369" max="15369" width="7.140625" style="54" bestFit="1" customWidth="1"/>
    <col min="15370" max="15370" width="6.5703125" style="54" bestFit="1" customWidth="1"/>
    <col min="15371" max="15371" width="7" style="54" bestFit="1" customWidth="1"/>
    <col min="15372" max="15372" width="6.42578125" style="54" bestFit="1" customWidth="1"/>
    <col min="15373" max="15373" width="5.85546875" style="54" bestFit="1" customWidth="1"/>
    <col min="15374" max="15374" width="7" style="54" bestFit="1" customWidth="1"/>
    <col min="15375" max="15375" width="6.140625" style="54" bestFit="1" customWidth="1"/>
    <col min="15376" max="15376" width="6.42578125" style="54" bestFit="1" customWidth="1"/>
    <col min="15377" max="15378" width="6.85546875" style="54" bestFit="1" customWidth="1"/>
    <col min="15379" max="15379" width="6.42578125" style="54" bestFit="1" customWidth="1"/>
    <col min="15380" max="15380" width="6.28515625" style="54" bestFit="1" customWidth="1"/>
    <col min="15381" max="15381" width="7.140625" style="54" bestFit="1" customWidth="1"/>
    <col min="15382" max="15382" width="6.5703125" style="54" bestFit="1" customWidth="1"/>
    <col min="15383" max="15383" width="7" style="54" bestFit="1" customWidth="1"/>
    <col min="15384" max="15384" width="6.42578125" style="54" bestFit="1" customWidth="1"/>
    <col min="15385" max="15385" width="5.85546875" style="54" bestFit="1" customWidth="1"/>
    <col min="15386" max="15386" width="7" style="54" bestFit="1" customWidth="1"/>
    <col min="15387" max="15387" width="6.140625" style="54" bestFit="1" customWidth="1"/>
    <col min="15388" max="15388" width="6.42578125" style="54" bestFit="1" customWidth="1"/>
    <col min="15389" max="15390" width="6.85546875" style="54" bestFit="1" customWidth="1"/>
    <col min="15391" max="15391" width="6.42578125" style="54" bestFit="1" customWidth="1"/>
    <col min="15392" max="15392" width="6.28515625" style="54" bestFit="1" customWidth="1"/>
    <col min="15393" max="15393" width="7.140625" style="54" bestFit="1" customWidth="1"/>
    <col min="15394" max="15394" width="6.5703125" style="54" bestFit="1" customWidth="1"/>
    <col min="15395" max="15395" width="7" style="54" bestFit="1" customWidth="1"/>
    <col min="15396" max="15396" width="6.42578125" style="54" bestFit="1" customWidth="1"/>
    <col min="15397" max="15397" width="5.85546875" style="54" bestFit="1" customWidth="1"/>
    <col min="15398" max="15398" width="7" style="54" bestFit="1" customWidth="1"/>
    <col min="15399" max="15399" width="6.140625" style="54" bestFit="1" customWidth="1"/>
    <col min="15400" max="15400" width="6.42578125" style="54" bestFit="1" customWidth="1"/>
    <col min="15401" max="15402" width="6.85546875" style="54" bestFit="1" customWidth="1"/>
    <col min="15403" max="15403" width="6.42578125" style="54" bestFit="1" customWidth="1"/>
    <col min="15404" max="15404" width="6.28515625" style="54" bestFit="1" customWidth="1"/>
    <col min="15405" max="15405" width="7.140625" style="54" bestFit="1" customWidth="1"/>
    <col min="15406" max="15406" width="6.5703125" style="54" bestFit="1" customWidth="1"/>
    <col min="15407" max="15407" width="7" style="54" bestFit="1" customWidth="1"/>
    <col min="15408" max="15408" width="6.42578125" style="54" bestFit="1" customWidth="1"/>
    <col min="15409" max="15409" width="5.85546875" style="54" bestFit="1" customWidth="1"/>
    <col min="15410" max="15410" width="7" style="54" bestFit="1" customWidth="1"/>
    <col min="15411" max="15411" width="6.140625" style="54" bestFit="1" customWidth="1"/>
    <col min="15412" max="15412" width="6.42578125" style="54" bestFit="1" customWidth="1"/>
    <col min="15413" max="15414" width="6.85546875" style="54" bestFit="1" customWidth="1"/>
    <col min="15415" max="15415" width="6.42578125" style="54" bestFit="1" customWidth="1"/>
    <col min="15416" max="15416" width="6.28515625" style="54" bestFit="1" customWidth="1"/>
    <col min="15417" max="15417" width="7.140625" style="54" bestFit="1" customWidth="1"/>
    <col min="15418" max="15418" width="6.5703125" style="54" bestFit="1" customWidth="1"/>
    <col min="15419" max="15419" width="7" style="54" bestFit="1" customWidth="1"/>
    <col min="15420" max="15420" width="6.42578125" style="54" bestFit="1" customWidth="1"/>
    <col min="15421" max="15421" width="5.85546875" style="54" bestFit="1" customWidth="1"/>
    <col min="15422" max="15422" width="7" style="54" bestFit="1" customWidth="1"/>
    <col min="15423" max="15423" width="6.140625" style="54" bestFit="1" customWidth="1"/>
    <col min="15424" max="15424" width="6.42578125" style="54" bestFit="1" customWidth="1"/>
    <col min="15425" max="15426" width="6.85546875" style="54" bestFit="1" customWidth="1"/>
    <col min="15427" max="15427" width="6.42578125" style="54" bestFit="1" customWidth="1"/>
    <col min="15428" max="15428" width="6.28515625" style="54" bestFit="1" customWidth="1"/>
    <col min="15429" max="15429" width="7.140625" style="54" bestFit="1" customWidth="1"/>
    <col min="15430" max="15430" width="6.5703125" style="54" bestFit="1" customWidth="1"/>
    <col min="15431" max="15431" width="7" style="54" bestFit="1" customWidth="1"/>
    <col min="15432" max="15432" width="6.42578125" style="54" bestFit="1" customWidth="1"/>
    <col min="15433" max="15433" width="5.85546875" style="54" bestFit="1" customWidth="1"/>
    <col min="15434" max="15434" width="7" style="54" bestFit="1" customWidth="1"/>
    <col min="15435" max="15435" width="6.140625" style="54" bestFit="1" customWidth="1"/>
    <col min="15436" max="15436" width="6.42578125" style="54" bestFit="1" customWidth="1"/>
    <col min="15437" max="15438" width="6.85546875" style="54" bestFit="1" customWidth="1"/>
    <col min="15439" max="15439" width="6.42578125" style="54" bestFit="1" customWidth="1"/>
    <col min="15440" max="15440" width="6.28515625" style="54" bestFit="1" customWidth="1"/>
    <col min="15441" max="15441" width="7.140625" style="54" bestFit="1" customWidth="1"/>
    <col min="15442" max="15442" width="6.5703125" style="54" bestFit="1" customWidth="1"/>
    <col min="15443" max="15443" width="7" style="54" bestFit="1" customWidth="1"/>
    <col min="15444" max="15444" width="6.42578125" style="54" bestFit="1" customWidth="1"/>
    <col min="15445" max="15445" width="5.85546875" style="54" bestFit="1" customWidth="1"/>
    <col min="15446" max="15446" width="7" style="54" bestFit="1" customWidth="1"/>
    <col min="15447" max="15447" width="6.140625" style="54" bestFit="1" customWidth="1"/>
    <col min="15448" max="15448" width="6.42578125" style="54" bestFit="1" customWidth="1"/>
    <col min="15449" max="15450" width="6.85546875" style="54" bestFit="1" customWidth="1"/>
    <col min="15451" max="15451" width="6.42578125" style="54" bestFit="1" customWidth="1"/>
    <col min="15452" max="15452" width="6.28515625" style="54" bestFit="1" customWidth="1"/>
    <col min="15453" max="15453" width="7.140625" style="54" bestFit="1" customWidth="1"/>
    <col min="15454" max="15454" width="6.5703125" style="54" bestFit="1" customWidth="1"/>
    <col min="15455" max="15455" width="7" style="54" bestFit="1" customWidth="1"/>
    <col min="15456" max="15456" width="6.42578125" style="54" bestFit="1" customWidth="1"/>
    <col min="15457" max="15457" width="5.85546875" style="54" bestFit="1" customWidth="1"/>
    <col min="15458" max="15458" width="7" style="54" bestFit="1" customWidth="1"/>
    <col min="15459" max="15459" width="6.140625" style="54" bestFit="1" customWidth="1"/>
    <col min="15460" max="15460" width="6.42578125" style="54" bestFit="1" customWidth="1"/>
    <col min="15461" max="15462" width="6.85546875" style="54" bestFit="1" customWidth="1"/>
    <col min="15463" max="15463" width="6.42578125" style="54" bestFit="1" customWidth="1"/>
    <col min="15464" max="15464" width="6.28515625" style="54" bestFit="1" customWidth="1"/>
    <col min="15465" max="15465" width="7.140625" style="54" bestFit="1" customWidth="1"/>
    <col min="15466" max="15466" width="6.5703125" style="54" bestFit="1" customWidth="1"/>
    <col min="15467" max="15467" width="7" style="54" bestFit="1" customWidth="1"/>
    <col min="15468" max="15468" width="6.42578125" style="54" bestFit="1" customWidth="1"/>
    <col min="15469" max="15469" width="5.85546875" style="54" bestFit="1" customWidth="1"/>
    <col min="15470" max="15470" width="7" style="54" bestFit="1" customWidth="1"/>
    <col min="15471" max="15471" width="6.140625" style="54" bestFit="1" customWidth="1"/>
    <col min="15472" max="15472" width="6.42578125" style="54" bestFit="1" customWidth="1"/>
    <col min="15473" max="15474" width="6.85546875" style="54" bestFit="1" customWidth="1"/>
    <col min="15475" max="15475" width="6.42578125" style="54" bestFit="1" customWidth="1"/>
    <col min="15476" max="15476" width="6.28515625" style="54" bestFit="1" customWidth="1"/>
    <col min="15477" max="15477" width="7.140625" style="54" bestFit="1" customWidth="1"/>
    <col min="15478" max="15478" width="6.5703125" style="54" bestFit="1" customWidth="1"/>
    <col min="15479" max="15479" width="7" style="54" bestFit="1" customWidth="1"/>
    <col min="15480" max="15480" width="6.42578125" style="54" bestFit="1" customWidth="1"/>
    <col min="15481" max="15481" width="5.85546875" style="54" bestFit="1" customWidth="1"/>
    <col min="15482" max="15482" width="7" style="54" bestFit="1" customWidth="1"/>
    <col min="15483" max="15483" width="6.140625" style="54" bestFit="1" customWidth="1"/>
    <col min="15484" max="15484" width="6.42578125" style="54" bestFit="1" customWidth="1"/>
    <col min="15485" max="15486" width="6.85546875" style="54" bestFit="1" customWidth="1"/>
    <col min="15487" max="15487" width="6.42578125" style="54" bestFit="1" customWidth="1"/>
    <col min="15488" max="15488" width="6.28515625" style="54" bestFit="1" customWidth="1"/>
    <col min="15489" max="15489" width="7.140625" style="54" bestFit="1" customWidth="1"/>
    <col min="15490" max="15490" width="6.5703125" style="54" bestFit="1" customWidth="1"/>
    <col min="15491" max="15491" width="7" style="54" bestFit="1" customWidth="1"/>
    <col min="15492" max="15492" width="6.42578125" style="54" bestFit="1" customWidth="1"/>
    <col min="15493" max="15493" width="5.85546875" style="54" bestFit="1" customWidth="1"/>
    <col min="15494" max="15494" width="7" style="54" bestFit="1" customWidth="1"/>
    <col min="15495" max="15495" width="6.140625" style="54" bestFit="1" customWidth="1"/>
    <col min="15496" max="15496" width="6.42578125" style="54" bestFit="1" customWidth="1"/>
    <col min="15497" max="15498" width="6.85546875" style="54" bestFit="1" customWidth="1"/>
    <col min="15499" max="15499" width="6.42578125" style="54" bestFit="1" customWidth="1"/>
    <col min="15500" max="15500" width="6.28515625" style="54" bestFit="1" customWidth="1"/>
    <col min="15501" max="15501" width="7.140625" style="54" bestFit="1" customWidth="1"/>
    <col min="15502" max="15502" width="6.5703125" style="54" bestFit="1" customWidth="1"/>
    <col min="15503" max="15503" width="7" style="54" bestFit="1" customWidth="1"/>
    <col min="15504" max="15504" width="6.42578125" style="54" bestFit="1" customWidth="1"/>
    <col min="15505" max="15505" width="5.85546875" style="54" bestFit="1" customWidth="1"/>
    <col min="15506" max="15506" width="7" style="54" bestFit="1" customWidth="1"/>
    <col min="15507" max="15507" width="6.140625" style="54" bestFit="1" customWidth="1"/>
    <col min="15508" max="15508" width="6.42578125" style="54" bestFit="1" customWidth="1"/>
    <col min="15509" max="15536" width="6.85546875" style="54" bestFit="1" customWidth="1"/>
    <col min="15537" max="15611" width="9.140625" style="54"/>
    <col min="15612" max="15612" width="3" style="54" bestFit="1" customWidth="1"/>
    <col min="15613" max="15613" width="3.28515625" style="54" bestFit="1" customWidth="1"/>
    <col min="15614" max="15615" width="0" style="54" hidden="1" customWidth="1"/>
    <col min="15616" max="15616" width="9.140625" style="54"/>
    <col min="15617" max="15617" width="29.5703125" style="54" customWidth="1"/>
    <col min="15618" max="15618" width="7" style="54" bestFit="1" customWidth="1"/>
    <col min="15619" max="15619" width="6.140625" style="54" bestFit="1" customWidth="1"/>
    <col min="15620" max="15620" width="6.42578125" style="54" bestFit="1" customWidth="1"/>
    <col min="15621" max="15622" width="6.85546875" style="54" bestFit="1" customWidth="1"/>
    <col min="15623" max="15623" width="6.42578125" style="54" bestFit="1" customWidth="1"/>
    <col min="15624" max="15624" width="6.28515625" style="54" bestFit="1" customWidth="1"/>
    <col min="15625" max="15625" width="7.140625" style="54" bestFit="1" customWidth="1"/>
    <col min="15626" max="15626" width="6.5703125" style="54" bestFit="1" customWidth="1"/>
    <col min="15627" max="15627" width="7" style="54" bestFit="1" customWidth="1"/>
    <col min="15628" max="15628" width="6.42578125" style="54" bestFit="1" customWidth="1"/>
    <col min="15629" max="15629" width="5.85546875" style="54" bestFit="1" customWidth="1"/>
    <col min="15630" max="15630" width="7" style="54" bestFit="1" customWidth="1"/>
    <col min="15631" max="15631" width="6.140625" style="54" bestFit="1" customWidth="1"/>
    <col min="15632" max="15632" width="6.42578125" style="54" bestFit="1" customWidth="1"/>
    <col min="15633" max="15634" width="6.85546875" style="54" bestFit="1" customWidth="1"/>
    <col min="15635" max="15635" width="6.42578125" style="54" bestFit="1" customWidth="1"/>
    <col min="15636" max="15636" width="6.28515625" style="54" bestFit="1" customWidth="1"/>
    <col min="15637" max="15637" width="7.140625" style="54" bestFit="1" customWidth="1"/>
    <col min="15638" max="15638" width="6.5703125" style="54" bestFit="1" customWidth="1"/>
    <col min="15639" max="15639" width="7" style="54" bestFit="1" customWidth="1"/>
    <col min="15640" max="15640" width="6.42578125" style="54" bestFit="1" customWidth="1"/>
    <col min="15641" max="15641" width="5.85546875" style="54" bestFit="1" customWidth="1"/>
    <col min="15642" max="15642" width="7" style="54" bestFit="1" customWidth="1"/>
    <col min="15643" max="15643" width="6.140625" style="54" bestFit="1" customWidth="1"/>
    <col min="15644" max="15644" width="6.42578125" style="54" bestFit="1" customWidth="1"/>
    <col min="15645" max="15646" width="6.85546875" style="54" bestFit="1" customWidth="1"/>
    <col min="15647" max="15647" width="6.42578125" style="54" bestFit="1" customWidth="1"/>
    <col min="15648" max="15648" width="6.28515625" style="54" bestFit="1" customWidth="1"/>
    <col min="15649" max="15649" width="7.140625" style="54" bestFit="1" customWidth="1"/>
    <col min="15650" max="15650" width="6.5703125" style="54" bestFit="1" customWidth="1"/>
    <col min="15651" max="15651" width="7" style="54" bestFit="1" customWidth="1"/>
    <col min="15652" max="15652" width="6.42578125" style="54" bestFit="1" customWidth="1"/>
    <col min="15653" max="15653" width="5.85546875" style="54" bestFit="1" customWidth="1"/>
    <col min="15654" max="15654" width="7" style="54" bestFit="1" customWidth="1"/>
    <col min="15655" max="15655" width="6.140625" style="54" bestFit="1" customWidth="1"/>
    <col min="15656" max="15656" width="6.42578125" style="54" bestFit="1" customWidth="1"/>
    <col min="15657" max="15658" width="6.85546875" style="54" bestFit="1" customWidth="1"/>
    <col min="15659" max="15659" width="6.42578125" style="54" bestFit="1" customWidth="1"/>
    <col min="15660" max="15660" width="6.28515625" style="54" bestFit="1" customWidth="1"/>
    <col min="15661" max="15661" width="7.140625" style="54" bestFit="1" customWidth="1"/>
    <col min="15662" max="15662" width="6.5703125" style="54" bestFit="1" customWidth="1"/>
    <col min="15663" max="15663" width="7" style="54" bestFit="1" customWidth="1"/>
    <col min="15664" max="15664" width="6.42578125" style="54" bestFit="1" customWidth="1"/>
    <col min="15665" max="15665" width="5.85546875" style="54" bestFit="1" customWidth="1"/>
    <col min="15666" max="15666" width="7" style="54" bestFit="1" customWidth="1"/>
    <col min="15667" max="15667" width="6.140625" style="54" bestFit="1" customWidth="1"/>
    <col min="15668" max="15668" width="6.42578125" style="54" bestFit="1" customWidth="1"/>
    <col min="15669" max="15670" width="6.85546875" style="54" bestFit="1" customWidth="1"/>
    <col min="15671" max="15671" width="6.42578125" style="54" bestFit="1" customWidth="1"/>
    <col min="15672" max="15672" width="6.28515625" style="54" bestFit="1" customWidth="1"/>
    <col min="15673" max="15673" width="7.140625" style="54" bestFit="1" customWidth="1"/>
    <col min="15674" max="15674" width="6.5703125" style="54" bestFit="1" customWidth="1"/>
    <col min="15675" max="15675" width="7" style="54" bestFit="1" customWidth="1"/>
    <col min="15676" max="15676" width="6.42578125" style="54" bestFit="1" customWidth="1"/>
    <col min="15677" max="15677" width="5.85546875" style="54" bestFit="1" customWidth="1"/>
    <col min="15678" max="15678" width="7" style="54" bestFit="1" customWidth="1"/>
    <col min="15679" max="15679" width="6.140625" style="54" bestFit="1" customWidth="1"/>
    <col min="15680" max="15680" width="6.42578125" style="54" bestFit="1" customWidth="1"/>
    <col min="15681" max="15682" width="6.85546875" style="54" bestFit="1" customWidth="1"/>
    <col min="15683" max="15683" width="6.42578125" style="54" bestFit="1" customWidth="1"/>
    <col min="15684" max="15684" width="6.28515625" style="54" bestFit="1" customWidth="1"/>
    <col min="15685" max="15685" width="7.140625" style="54" bestFit="1" customWidth="1"/>
    <col min="15686" max="15686" width="6.5703125" style="54" bestFit="1" customWidth="1"/>
    <col min="15687" max="15687" width="7" style="54" bestFit="1" customWidth="1"/>
    <col min="15688" max="15688" width="6.42578125" style="54" bestFit="1" customWidth="1"/>
    <col min="15689" max="15689" width="5.85546875" style="54" bestFit="1" customWidth="1"/>
    <col min="15690" max="15690" width="7" style="54" bestFit="1" customWidth="1"/>
    <col min="15691" max="15691" width="6.140625" style="54" bestFit="1" customWidth="1"/>
    <col min="15692" max="15692" width="6.42578125" style="54" bestFit="1" customWidth="1"/>
    <col min="15693" max="15694" width="6.85546875" style="54" bestFit="1" customWidth="1"/>
    <col min="15695" max="15695" width="6.42578125" style="54" bestFit="1" customWidth="1"/>
    <col min="15696" max="15696" width="6.28515625" style="54" bestFit="1" customWidth="1"/>
    <col min="15697" max="15697" width="7.140625" style="54" bestFit="1" customWidth="1"/>
    <col min="15698" max="15698" width="6.5703125" style="54" bestFit="1" customWidth="1"/>
    <col min="15699" max="15699" width="7" style="54" bestFit="1" customWidth="1"/>
    <col min="15700" max="15700" width="6.42578125" style="54" bestFit="1" customWidth="1"/>
    <col min="15701" max="15701" width="5.85546875" style="54" bestFit="1" customWidth="1"/>
    <col min="15702" max="15702" width="7" style="54" bestFit="1" customWidth="1"/>
    <col min="15703" max="15703" width="6.140625" style="54" bestFit="1" customWidth="1"/>
    <col min="15704" max="15704" width="6.42578125" style="54" bestFit="1" customWidth="1"/>
    <col min="15705" max="15706" width="6.85546875" style="54" bestFit="1" customWidth="1"/>
    <col min="15707" max="15707" width="6.42578125" style="54" bestFit="1" customWidth="1"/>
    <col min="15708" max="15708" width="6.28515625" style="54" bestFit="1" customWidth="1"/>
    <col min="15709" max="15709" width="7.140625" style="54" bestFit="1" customWidth="1"/>
    <col min="15710" max="15710" width="6.5703125" style="54" bestFit="1" customWidth="1"/>
    <col min="15711" max="15711" width="7" style="54" bestFit="1" customWidth="1"/>
    <col min="15712" max="15712" width="6.42578125" style="54" bestFit="1" customWidth="1"/>
    <col min="15713" max="15713" width="5.85546875" style="54" bestFit="1" customWidth="1"/>
    <col min="15714" max="15714" width="7" style="54" bestFit="1" customWidth="1"/>
    <col min="15715" max="15715" width="6.140625" style="54" bestFit="1" customWidth="1"/>
    <col min="15716" max="15716" width="6.42578125" style="54" bestFit="1" customWidth="1"/>
    <col min="15717" max="15718" width="6.85546875" style="54" bestFit="1" customWidth="1"/>
    <col min="15719" max="15719" width="6.42578125" style="54" bestFit="1" customWidth="1"/>
    <col min="15720" max="15720" width="6.28515625" style="54" bestFit="1" customWidth="1"/>
    <col min="15721" max="15721" width="7.140625" style="54" bestFit="1" customWidth="1"/>
    <col min="15722" max="15722" width="6.5703125" style="54" bestFit="1" customWidth="1"/>
    <col min="15723" max="15723" width="7" style="54" bestFit="1" customWidth="1"/>
    <col min="15724" max="15724" width="6.42578125" style="54" bestFit="1" customWidth="1"/>
    <col min="15725" max="15725" width="5.85546875" style="54" bestFit="1" customWidth="1"/>
    <col min="15726" max="15726" width="7" style="54" bestFit="1" customWidth="1"/>
    <col min="15727" max="15727" width="6.140625" style="54" bestFit="1" customWidth="1"/>
    <col min="15728" max="15728" width="6.42578125" style="54" bestFit="1" customWidth="1"/>
    <col min="15729" max="15730" width="6.85546875" style="54" bestFit="1" customWidth="1"/>
    <col min="15731" max="15731" width="6.42578125" style="54" bestFit="1" customWidth="1"/>
    <col min="15732" max="15732" width="6.28515625" style="54" bestFit="1" customWidth="1"/>
    <col min="15733" max="15733" width="7.140625" style="54" bestFit="1" customWidth="1"/>
    <col min="15734" max="15734" width="6.5703125" style="54" bestFit="1" customWidth="1"/>
    <col min="15735" max="15735" width="7" style="54" bestFit="1" customWidth="1"/>
    <col min="15736" max="15736" width="6.42578125" style="54" bestFit="1" customWidth="1"/>
    <col min="15737" max="15737" width="5.85546875" style="54" bestFit="1" customWidth="1"/>
    <col min="15738" max="15738" width="7" style="54" bestFit="1" customWidth="1"/>
    <col min="15739" max="15739" width="6.140625" style="54" bestFit="1" customWidth="1"/>
    <col min="15740" max="15740" width="6.42578125" style="54" bestFit="1" customWidth="1"/>
    <col min="15741" max="15742" width="6.85546875" style="54" bestFit="1" customWidth="1"/>
    <col min="15743" max="15743" width="6.42578125" style="54" bestFit="1" customWidth="1"/>
    <col min="15744" max="15744" width="6.28515625" style="54" bestFit="1" customWidth="1"/>
    <col min="15745" max="15745" width="7.140625" style="54" bestFit="1" customWidth="1"/>
    <col min="15746" max="15746" width="6.5703125" style="54" bestFit="1" customWidth="1"/>
    <col min="15747" max="15747" width="7" style="54" bestFit="1" customWidth="1"/>
    <col min="15748" max="15748" width="6.42578125" style="54" bestFit="1" customWidth="1"/>
    <col min="15749" max="15749" width="5.85546875" style="54" bestFit="1" customWidth="1"/>
    <col min="15750" max="15750" width="7" style="54" bestFit="1" customWidth="1"/>
    <col min="15751" max="15751" width="6.140625" style="54" bestFit="1" customWidth="1"/>
    <col min="15752" max="15752" width="6.42578125" style="54" bestFit="1" customWidth="1"/>
    <col min="15753" max="15754" width="6.85546875" style="54" bestFit="1" customWidth="1"/>
    <col min="15755" max="15755" width="6.42578125" style="54" bestFit="1" customWidth="1"/>
    <col min="15756" max="15756" width="6.28515625" style="54" bestFit="1" customWidth="1"/>
    <col min="15757" max="15757" width="7.140625" style="54" bestFit="1" customWidth="1"/>
    <col min="15758" max="15758" width="6.5703125" style="54" bestFit="1" customWidth="1"/>
    <col min="15759" max="15759" width="7" style="54" bestFit="1" customWidth="1"/>
    <col min="15760" max="15760" width="6.42578125" style="54" bestFit="1" customWidth="1"/>
    <col min="15761" max="15761" width="5.85546875" style="54" bestFit="1" customWidth="1"/>
    <col min="15762" max="15762" width="7" style="54" bestFit="1" customWidth="1"/>
    <col min="15763" max="15763" width="6.140625" style="54" bestFit="1" customWidth="1"/>
    <col min="15764" max="15764" width="6.42578125" style="54" bestFit="1" customWidth="1"/>
    <col min="15765" max="15792" width="6.85546875" style="54" bestFit="1" customWidth="1"/>
    <col min="15793" max="15867" width="9.140625" style="54"/>
    <col min="15868" max="15868" width="3" style="54" bestFit="1" customWidth="1"/>
    <col min="15869" max="15869" width="3.28515625" style="54" bestFit="1" customWidth="1"/>
    <col min="15870" max="15871" width="0" style="54" hidden="1" customWidth="1"/>
    <col min="15872" max="15872" width="9.140625" style="54"/>
    <col min="15873" max="15873" width="29.5703125" style="54" customWidth="1"/>
    <col min="15874" max="15874" width="7" style="54" bestFit="1" customWidth="1"/>
    <col min="15875" max="15875" width="6.140625" style="54" bestFit="1" customWidth="1"/>
    <col min="15876" max="15876" width="6.42578125" style="54" bestFit="1" customWidth="1"/>
    <col min="15877" max="15878" width="6.85546875" style="54" bestFit="1" customWidth="1"/>
    <col min="15879" max="15879" width="6.42578125" style="54" bestFit="1" customWidth="1"/>
    <col min="15880" max="15880" width="6.28515625" style="54" bestFit="1" customWidth="1"/>
    <col min="15881" max="15881" width="7.140625" style="54" bestFit="1" customWidth="1"/>
    <col min="15882" max="15882" width="6.5703125" style="54" bestFit="1" customWidth="1"/>
    <col min="15883" max="15883" width="7" style="54" bestFit="1" customWidth="1"/>
    <col min="15884" max="15884" width="6.42578125" style="54" bestFit="1" customWidth="1"/>
    <col min="15885" max="15885" width="5.85546875" style="54" bestFit="1" customWidth="1"/>
    <col min="15886" max="15886" width="7" style="54" bestFit="1" customWidth="1"/>
    <col min="15887" max="15887" width="6.140625" style="54" bestFit="1" customWidth="1"/>
    <col min="15888" max="15888" width="6.42578125" style="54" bestFit="1" customWidth="1"/>
    <col min="15889" max="15890" width="6.85546875" style="54" bestFit="1" customWidth="1"/>
    <col min="15891" max="15891" width="6.42578125" style="54" bestFit="1" customWidth="1"/>
    <col min="15892" max="15892" width="6.28515625" style="54" bestFit="1" customWidth="1"/>
    <col min="15893" max="15893" width="7.140625" style="54" bestFit="1" customWidth="1"/>
    <col min="15894" max="15894" width="6.5703125" style="54" bestFit="1" customWidth="1"/>
    <col min="15895" max="15895" width="7" style="54" bestFit="1" customWidth="1"/>
    <col min="15896" max="15896" width="6.42578125" style="54" bestFit="1" customWidth="1"/>
    <col min="15897" max="15897" width="5.85546875" style="54" bestFit="1" customWidth="1"/>
    <col min="15898" max="15898" width="7" style="54" bestFit="1" customWidth="1"/>
    <col min="15899" max="15899" width="6.140625" style="54" bestFit="1" customWidth="1"/>
    <col min="15900" max="15900" width="6.42578125" style="54" bestFit="1" customWidth="1"/>
    <col min="15901" max="15902" width="6.85546875" style="54" bestFit="1" customWidth="1"/>
    <col min="15903" max="15903" width="6.42578125" style="54" bestFit="1" customWidth="1"/>
    <col min="15904" max="15904" width="6.28515625" style="54" bestFit="1" customWidth="1"/>
    <col min="15905" max="15905" width="7.140625" style="54" bestFit="1" customWidth="1"/>
    <col min="15906" max="15906" width="6.5703125" style="54" bestFit="1" customWidth="1"/>
    <col min="15907" max="15907" width="7" style="54" bestFit="1" customWidth="1"/>
    <col min="15908" max="15908" width="6.42578125" style="54" bestFit="1" customWidth="1"/>
    <col min="15909" max="15909" width="5.85546875" style="54" bestFit="1" customWidth="1"/>
    <col min="15910" max="15910" width="7" style="54" bestFit="1" customWidth="1"/>
    <col min="15911" max="15911" width="6.140625" style="54" bestFit="1" customWidth="1"/>
    <col min="15912" max="15912" width="6.42578125" style="54" bestFit="1" customWidth="1"/>
    <col min="15913" max="15914" width="6.85546875" style="54" bestFit="1" customWidth="1"/>
    <col min="15915" max="15915" width="6.42578125" style="54" bestFit="1" customWidth="1"/>
    <col min="15916" max="15916" width="6.28515625" style="54" bestFit="1" customWidth="1"/>
    <col min="15917" max="15917" width="7.140625" style="54" bestFit="1" customWidth="1"/>
    <col min="15918" max="15918" width="6.5703125" style="54" bestFit="1" customWidth="1"/>
    <col min="15919" max="15919" width="7" style="54" bestFit="1" customWidth="1"/>
    <col min="15920" max="15920" width="6.42578125" style="54" bestFit="1" customWidth="1"/>
    <col min="15921" max="15921" width="5.85546875" style="54" bestFit="1" customWidth="1"/>
    <col min="15922" max="15922" width="7" style="54" bestFit="1" customWidth="1"/>
    <col min="15923" max="15923" width="6.140625" style="54" bestFit="1" customWidth="1"/>
    <col min="15924" max="15924" width="6.42578125" style="54" bestFit="1" customWidth="1"/>
    <col min="15925" max="15926" width="6.85546875" style="54" bestFit="1" customWidth="1"/>
    <col min="15927" max="15927" width="6.42578125" style="54" bestFit="1" customWidth="1"/>
    <col min="15928" max="15928" width="6.28515625" style="54" bestFit="1" customWidth="1"/>
    <col min="15929" max="15929" width="7.140625" style="54" bestFit="1" customWidth="1"/>
    <col min="15930" max="15930" width="6.5703125" style="54" bestFit="1" customWidth="1"/>
    <col min="15931" max="15931" width="7" style="54" bestFit="1" customWidth="1"/>
    <col min="15932" max="15932" width="6.42578125" style="54" bestFit="1" customWidth="1"/>
    <col min="15933" max="15933" width="5.85546875" style="54" bestFit="1" customWidth="1"/>
    <col min="15934" max="15934" width="7" style="54" bestFit="1" customWidth="1"/>
    <col min="15935" max="15935" width="6.140625" style="54" bestFit="1" customWidth="1"/>
    <col min="15936" max="15936" width="6.42578125" style="54" bestFit="1" customWidth="1"/>
    <col min="15937" max="15938" width="6.85546875" style="54" bestFit="1" customWidth="1"/>
    <col min="15939" max="15939" width="6.42578125" style="54" bestFit="1" customWidth="1"/>
    <col min="15940" max="15940" width="6.28515625" style="54" bestFit="1" customWidth="1"/>
    <col min="15941" max="15941" width="7.140625" style="54" bestFit="1" customWidth="1"/>
    <col min="15942" max="15942" width="6.5703125" style="54" bestFit="1" customWidth="1"/>
    <col min="15943" max="15943" width="7" style="54" bestFit="1" customWidth="1"/>
    <col min="15944" max="15944" width="6.42578125" style="54" bestFit="1" customWidth="1"/>
    <col min="15945" max="15945" width="5.85546875" style="54" bestFit="1" customWidth="1"/>
    <col min="15946" max="15946" width="7" style="54" bestFit="1" customWidth="1"/>
    <col min="15947" max="15947" width="6.140625" style="54" bestFit="1" customWidth="1"/>
    <col min="15948" max="15948" width="6.42578125" style="54" bestFit="1" customWidth="1"/>
    <col min="15949" max="15950" width="6.85546875" style="54" bestFit="1" customWidth="1"/>
    <col min="15951" max="15951" width="6.42578125" style="54" bestFit="1" customWidth="1"/>
    <col min="15952" max="15952" width="6.28515625" style="54" bestFit="1" customWidth="1"/>
    <col min="15953" max="15953" width="7.140625" style="54" bestFit="1" customWidth="1"/>
    <col min="15954" max="15954" width="6.5703125" style="54" bestFit="1" customWidth="1"/>
    <col min="15955" max="15955" width="7" style="54" bestFit="1" customWidth="1"/>
    <col min="15956" max="15956" width="6.42578125" style="54" bestFit="1" customWidth="1"/>
    <col min="15957" max="15957" width="5.85546875" style="54" bestFit="1" customWidth="1"/>
    <col min="15958" max="15958" width="7" style="54" bestFit="1" customWidth="1"/>
    <col min="15959" max="15959" width="6.140625" style="54" bestFit="1" customWidth="1"/>
    <col min="15960" max="15960" width="6.42578125" style="54" bestFit="1" customWidth="1"/>
    <col min="15961" max="15962" width="6.85546875" style="54" bestFit="1" customWidth="1"/>
    <col min="15963" max="15963" width="6.42578125" style="54" bestFit="1" customWidth="1"/>
    <col min="15964" max="15964" width="6.28515625" style="54" bestFit="1" customWidth="1"/>
    <col min="15965" max="15965" width="7.140625" style="54" bestFit="1" customWidth="1"/>
    <col min="15966" max="15966" width="6.5703125" style="54" bestFit="1" customWidth="1"/>
    <col min="15967" max="15967" width="7" style="54" bestFit="1" customWidth="1"/>
    <col min="15968" max="15968" width="6.42578125" style="54" bestFit="1" customWidth="1"/>
    <col min="15969" max="15969" width="5.85546875" style="54" bestFit="1" customWidth="1"/>
    <col min="15970" max="15970" width="7" style="54" bestFit="1" customWidth="1"/>
    <col min="15971" max="15971" width="6.140625" style="54" bestFit="1" customWidth="1"/>
    <col min="15972" max="15972" width="6.42578125" style="54" bestFit="1" customWidth="1"/>
    <col min="15973" max="15974" width="6.85546875" style="54" bestFit="1" customWidth="1"/>
    <col min="15975" max="15975" width="6.42578125" style="54" bestFit="1" customWidth="1"/>
    <col min="15976" max="15976" width="6.28515625" style="54" bestFit="1" customWidth="1"/>
    <col min="15977" max="15977" width="7.140625" style="54" bestFit="1" customWidth="1"/>
    <col min="15978" max="15978" width="6.5703125" style="54" bestFit="1" customWidth="1"/>
    <col min="15979" max="15979" width="7" style="54" bestFit="1" customWidth="1"/>
    <col min="15980" max="15980" width="6.42578125" style="54" bestFit="1" customWidth="1"/>
    <col min="15981" max="15981" width="5.85546875" style="54" bestFit="1" customWidth="1"/>
    <col min="15982" max="15982" width="7" style="54" bestFit="1" customWidth="1"/>
    <col min="15983" max="15983" width="6.140625" style="54" bestFit="1" customWidth="1"/>
    <col min="15984" max="15984" width="6.42578125" style="54" bestFit="1" customWidth="1"/>
    <col min="15985" max="15986" width="6.85546875" style="54" bestFit="1" customWidth="1"/>
    <col min="15987" max="15987" width="6.42578125" style="54" bestFit="1" customWidth="1"/>
    <col min="15988" max="15988" width="6.28515625" style="54" bestFit="1" customWidth="1"/>
    <col min="15989" max="15989" width="7.140625" style="54" bestFit="1" customWidth="1"/>
    <col min="15990" max="15990" width="6.5703125" style="54" bestFit="1" customWidth="1"/>
    <col min="15991" max="15991" width="7" style="54" bestFit="1" customWidth="1"/>
    <col min="15992" max="15992" width="6.42578125" style="54" bestFit="1" customWidth="1"/>
    <col min="15993" max="15993" width="5.85546875" style="54" bestFit="1" customWidth="1"/>
    <col min="15994" max="15994" width="7" style="54" bestFit="1" customWidth="1"/>
    <col min="15995" max="15995" width="6.140625" style="54" bestFit="1" customWidth="1"/>
    <col min="15996" max="15996" width="6.42578125" style="54" bestFit="1" customWidth="1"/>
    <col min="15997" max="15998" width="6.85546875" style="54" bestFit="1" customWidth="1"/>
    <col min="15999" max="15999" width="6.42578125" style="54" bestFit="1" customWidth="1"/>
    <col min="16000" max="16000" width="6.28515625" style="54" bestFit="1" customWidth="1"/>
    <col min="16001" max="16001" width="7.140625" style="54" bestFit="1" customWidth="1"/>
    <col min="16002" max="16002" width="6.5703125" style="54" bestFit="1" customWidth="1"/>
    <col min="16003" max="16003" width="7" style="54" bestFit="1" customWidth="1"/>
    <col min="16004" max="16004" width="6.42578125" style="54" bestFit="1" customWidth="1"/>
    <col min="16005" max="16005" width="5.85546875" style="54" bestFit="1" customWidth="1"/>
    <col min="16006" max="16006" width="7" style="54" bestFit="1" customWidth="1"/>
    <col min="16007" max="16007" width="6.140625" style="54" bestFit="1" customWidth="1"/>
    <col min="16008" max="16008" width="6.42578125" style="54" bestFit="1" customWidth="1"/>
    <col min="16009" max="16010" width="6.85546875" style="54" bestFit="1" customWidth="1"/>
    <col min="16011" max="16011" width="6.42578125" style="54" bestFit="1" customWidth="1"/>
    <col min="16012" max="16012" width="6.28515625" style="54" bestFit="1" customWidth="1"/>
    <col min="16013" max="16013" width="7.140625" style="54" bestFit="1" customWidth="1"/>
    <col min="16014" max="16014" width="6.5703125" style="54" bestFit="1" customWidth="1"/>
    <col min="16015" max="16015" width="7" style="54" bestFit="1" customWidth="1"/>
    <col min="16016" max="16016" width="6.42578125" style="54" bestFit="1" customWidth="1"/>
    <col min="16017" max="16017" width="5.85546875" style="54" bestFit="1" customWidth="1"/>
    <col min="16018" max="16018" width="7" style="54" bestFit="1" customWidth="1"/>
    <col min="16019" max="16019" width="6.140625" style="54" bestFit="1" customWidth="1"/>
    <col min="16020" max="16020" width="6.42578125" style="54" bestFit="1" customWidth="1"/>
    <col min="16021" max="16048" width="6.85546875" style="54" bestFit="1" customWidth="1"/>
    <col min="16049" max="16123" width="9.140625" style="54"/>
    <col min="16124" max="16124" width="3" style="54" bestFit="1" customWidth="1"/>
    <col min="16125" max="16125" width="3.28515625" style="54" bestFit="1" customWidth="1"/>
    <col min="16126" max="16127" width="0" style="54" hidden="1" customWidth="1"/>
    <col min="16128" max="16128" width="9.140625" style="54"/>
    <col min="16129" max="16129" width="29.5703125" style="54" customWidth="1"/>
    <col min="16130" max="16130" width="7" style="54" bestFit="1" customWidth="1"/>
    <col min="16131" max="16131" width="6.140625" style="54" bestFit="1" customWidth="1"/>
    <col min="16132" max="16132" width="6.42578125" style="54" bestFit="1" customWidth="1"/>
    <col min="16133" max="16134" width="6.85546875" style="54" bestFit="1" customWidth="1"/>
    <col min="16135" max="16135" width="6.42578125" style="54" bestFit="1" customWidth="1"/>
    <col min="16136" max="16136" width="6.28515625" style="54" bestFit="1" customWidth="1"/>
    <col min="16137" max="16137" width="7.140625" style="54" bestFit="1" customWidth="1"/>
    <col min="16138" max="16138" width="6.5703125" style="54" bestFit="1" customWidth="1"/>
    <col min="16139" max="16139" width="7" style="54" bestFit="1" customWidth="1"/>
    <col min="16140" max="16140" width="6.42578125" style="54" bestFit="1" customWidth="1"/>
    <col min="16141" max="16141" width="5.85546875" style="54" bestFit="1" customWidth="1"/>
    <col min="16142" max="16142" width="7" style="54" bestFit="1" customWidth="1"/>
    <col min="16143" max="16143" width="6.140625" style="54" bestFit="1" customWidth="1"/>
    <col min="16144" max="16144" width="6.42578125" style="54" bestFit="1" customWidth="1"/>
    <col min="16145" max="16146" width="6.85546875" style="54" bestFit="1" customWidth="1"/>
    <col min="16147" max="16147" width="6.42578125" style="54" bestFit="1" customWidth="1"/>
    <col min="16148" max="16148" width="6.28515625" style="54" bestFit="1" customWidth="1"/>
    <col min="16149" max="16149" width="7.140625" style="54" bestFit="1" customWidth="1"/>
    <col min="16150" max="16150" width="6.5703125" style="54" bestFit="1" customWidth="1"/>
    <col min="16151" max="16151" width="7" style="54" bestFit="1" customWidth="1"/>
    <col min="16152" max="16152" width="6.42578125" style="54" bestFit="1" customWidth="1"/>
    <col min="16153" max="16153" width="5.85546875" style="54" bestFit="1" customWidth="1"/>
    <col min="16154" max="16154" width="7" style="54" bestFit="1" customWidth="1"/>
    <col min="16155" max="16155" width="6.140625" style="54" bestFit="1" customWidth="1"/>
    <col min="16156" max="16156" width="6.42578125" style="54" bestFit="1" customWidth="1"/>
    <col min="16157" max="16158" width="6.85546875" style="54" bestFit="1" customWidth="1"/>
    <col min="16159" max="16159" width="6.42578125" style="54" bestFit="1" customWidth="1"/>
    <col min="16160" max="16160" width="6.28515625" style="54" bestFit="1" customWidth="1"/>
    <col min="16161" max="16161" width="7.140625" style="54" bestFit="1" customWidth="1"/>
    <col min="16162" max="16162" width="6.5703125" style="54" bestFit="1" customWidth="1"/>
    <col min="16163" max="16163" width="7" style="54" bestFit="1" customWidth="1"/>
    <col min="16164" max="16164" width="6.42578125" style="54" bestFit="1" customWidth="1"/>
    <col min="16165" max="16165" width="5.85546875" style="54" bestFit="1" customWidth="1"/>
    <col min="16166" max="16166" width="7" style="54" bestFit="1" customWidth="1"/>
    <col min="16167" max="16167" width="6.140625" style="54" bestFit="1" customWidth="1"/>
    <col min="16168" max="16168" width="6.42578125" style="54" bestFit="1" customWidth="1"/>
    <col min="16169" max="16170" width="6.85546875" style="54" bestFit="1" customWidth="1"/>
    <col min="16171" max="16171" width="6.42578125" style="54" bestFit="1" customWidth="1"/>
    <col min="16172" max="16172" width="6.28515625" style="54" bestFit="1" customWidth="1"/>
    <col min="16173" max="16173" width="7.140625" style="54" bestFit="1" customWidth="1"/>
    <col min="16174" max="16174" width="6.5703125" style="54" bestFit="1" customWidth="1"/>
    <col min="16175" max="16175" width="7" style="54" bestFit="1" customWidth="1"/>
    <col min="16176" max="16176" width="6.42578125" style="54" bestFit="1" customWidth="1"/>
    <col min="16177" max="16177" width="5.85546875" style="54" bestFit="1" customWidth="1"/>
    <col min="16178" max="16178" width="7" style="54" bestFit="1" customWidth="1"/>
    <col min="16179" max="16179" width="6.140625" style="54" bestFit="1" customWidth="1"/>
    <col min="16180" max="16180" width="6.42578125" style="54" bestFit="1" customWidth="1"/>
    <col min="16181" max="16182" width="6.85546875" style="54" bestFit="1" customWidth="1"/>
    <col min="16183" max="16183" width="6.42578125" style="54" bestFit="1" customWidth="1"/>
    <col min="16184" max="16184" width="6.28515625" style="54" bestFit="1" customWidth="1"/>
    <col min="16185" max="16185" width="7.140625" style="54" bestFit="1" customWidth="1"/>
    <col min="16186" max="16186" width="6.5703125" style="54" bestFit="1" customWidth="1"/>
    <col min="16187" max="16187" width="7" style="54" bestFit="1" customWidth="1"/>
    <col min="16188" max="16188" width="6.42578125" style="54" bestFit="1" customWidth="1"/>
    <col min="16189" max="16189" width="5.85546875" style="54" bestFit="1" customWidth="1"/>
    <col min="16190" max="16190" width="7" style="54" bestFit="1" customWidth="1"/>
    <col min="16191" max="16191" width="6.140625" style="54" bestFit="1" customWidth="1"/>
    <col min="16192" max="16192" width="6.42578125" style="54" bestFit="1" customWidth="1"/>
    <col min="16193" max="16194" width="6.85546875" style="54" bestFit="1" customWidth="1"/>
    <col min="16195" max="16195" width="6.42578125" style="54" bestFit="1" customWidth="1"/>
    <col min="16196" max="16196" width="6.28515625" style="54" bestFit="1" customWidth="1"/>
    <col min="16197" max="16197" width="7.140625" style="54" bestFit="1" customWidth="1"/>
    <col min="16198" max="16198" width="6.5703125" style="54" bestFit="1" customWidth="1"/>
    <col min="16199" max="16199" width="7" style="54" bestFit="1" customWidth="1"/>
    <col min="16200" max="16200" width="6.42578125" style="54" bestFit="1" customWidth="1"/>
    <col min="16201" max="16201" width="5.85546875" style="54" bestFit="1" customWidth="1"/>
    <col min="16202" max="16202" width="7" style="54" bestFit="1" customWidth="1"/>
    <col min="16203" max="16203" width="6.140625" style="54" bestFit="1" customWidth="1"/>
    <col min="16204" max="16204" width="6.42578125" style="54" bestFit="1" customWidth="1"/>
    <col min="16205" max="16206" width="6.85546875" style="54" bestFit="1" customWidth="1"/>
    <col min="16207" max="16207" width="6.42578125" style="54" bestFit="1" customWidth="1"/>
    <col min="16208" max="16208" width="6.28515625" style="54" bestFit="1" customWidth="1"/>
    <col min="16209" max="16209" width="7.140625" style="54" bestFit="1" customWidth="1"/>
    <col min="16210" max="16210" width="6.5703125" style="54" bestFit="1" customWidth="1"/>
    <col min="16211" max="16211" width="7" style="54" bestFit="1" customWidth="1"/>
    <col min="16212" max="16212" width="6.42578125" style="54" bestFit="1" customWidth="1"/>
    <col min="16213" max="16213" width="5.85546875" style="54" bestFit="1" customWidth="1"/>
    <col min="16214" max="16214" width="7" style="54" bestFit="1" customWidth="1"/>
    <col min="16215" max="16215" width="6.140625" style="54" bestFit="1" customWidth="1"/>
    <col min="16216" max="16216" width="6.42578125" style="54" bestFit="1" customWidth="1"/>
    <col min="16217" max="16218" width="6.85546875" style="54" bestFit="1" customWidth="1"/>
    <col min="16219" max="16219" width="6.42578125" style="54" bestFit="1" customWidth="1"/>
    <col min="16220" max="16220" width="6.28515625" style="54" bestFit="1" customWidth="1"/>
    <col min="16221" max="16221" width="7.140625" style="54" bestFit="1" customWidth="1"/>
    <col min="16222" max="16222" width="6.5703125" style="54" bestFit="1" customWidth="1"/>
    <col min="16223" max="16223" width="7" style="54" bestFit="1" customWidth="1"/>
    <col min="16224" max="16224" width="6.42578125" style="54" bestFit="1" customWidth="1"/>
    <col min="16225" max="16225" width="5.85546875" style="54" bestFit="1" customWidth="1"/>
    <col min="16226" max="16226" width="7" style="54" bestFit="1" customWidth="1"/>
    <col min="16227" max="16227" width="6.140625" style="54" bestFit="1" customWidth="1"/>
    <col min="16228" max="16228" width="6.42578125" style="54" bestFit="1" customWidth="1"/>
    <col min="16229" max="16230" width="6.85546875" style="54" bestFit="1" customWidth="1"/>
    <col min="16231" max="16231" width="6.42578125" style="54" bestFit="1" customWidth="1"/>
    <col min="16232" max="16232" width="6.28515625" style="54" bestFit="1" customWidth="1"/>
    <col min="16233" max="16233" width="7.140625" style="54" bestFit="1" customWidth="1"/>
    <col min="16234" max="16234" width="6.5703125" style="54" bestFit="1" customWidth="1"/>
    <col min="16235" max="16235" width="7" style="54" bestFit="1" customWidth="1"/>
    <col min="16236" max="16236" width="6.42578125" style="54" bestFit="1" customWidth="1"/>
    <col min="16237" max="16237" width="5.85546875" style="54" bestFit="1" customWidth="1"/>
    <col min="16238" max="16238" width="7" style="54" bestFit="1" customWidth="1"/>
    <col min="16239" max="16239" width="6.140625" style="54" bestFit="1" customWidth="1"/>
    <col min="16240" max="16240" width="6.42578125" style="54" bestFit="1" customWidth="1"/>
    <col min="16241" max="16242" width="6.85546875" style="54" bestFit="1" customWidth="1"/>
    <col min="16243" max="16243" width="6.42578125" style="54" bestFit="1" customWidth="1"/>
    <col min="16244" max="16244" width="6.28515625" style="54" bestFit="1" customWidth="1"/>
    <col min="16245" max="16245" width="7.140625" style="54" bestFit="1" customWidth="1"/>
    <col min="16246" max="16246" width="6.5703125" style="54" bestFit="1" customWidth="1"/>
    <col min="16247" max="16247" width="7" style="54" bestFit="1" customWidth="1"/>
    <col min="16248" max="16248" width="6.42578125" style="54" bestFit="1" customWidth="1"/>
    <col min="16249" max="16249" width="5.85546875" style="54" bestFit="1" customWidth="1"/>
    <col min="16250" max="16250" width="7" style="54" bestFit="1" customWidth="1"/>
    <col min="16251" max="16251" width="6.140625" style="54" bestFit="1" customWidth="1"/>
    <col min="16252" max="16252" width="6.42578125" style="54" bestFit="1" customWidth="1"/>
    <col min="16253" max="16254" width="6.85546875" style="54" bestFit="1" customWidth="1"/>
    <col min="16255" max="16255" width="6.42578125" style="54" bestFit="1" customWidth="1"/>
    <col min="16256" max="16256" width="6.28515625" style="54" bestFit="1" customWidth="1"/>
    <col min="16257" max="16257" width="7.140625" style="54" bestFit="1" customWidth="1"/>
    <col min="16258" max="16258" width="6.5703125" style="54" bestFit="1" customWidth="1"/>
    <col min="16259" max="16259" width="7" style="54" bestFit="1" customWidth="1"/>
    <col min="16260" max="16260" width="6.42578125" style="54" bestFit="1" customWidth="1"/>
    <col min="16261" max="16261" width="5.85546875" style="54" bestFit="1" customWidth="1"/>
    <col min="16262" max="16262" width="7" style="54" bestFit="1" customWidth="1"/>
    <col min="16263" max="16263" width="6.140625" style="54" bestFit="1" customWidth="1"/>
    <col min="16264" max="16264" width="6.42578125" style="54" bestFit="1" customWidth="1"/>
    <col min="16265" max="16266" width="6.85546875" style="54" bestFit="1" customWidth="1"/>
    <col min="16267" max="16267" width="6.42578125" style="54" bestFit="1" customWidth="1"/>
    <col min="16268" max="16268" width="6.28515625" style="54" bestFit="1" customWidth="1"/>
    <col min="16269" max="16269" width="7.140625" style="54" bestFit="1" customWidth="1"/>
    <col min="16270" max="16270" width="6.5703125" style="54" bestFit="1" customWidth="1"/>
    <col min="16271" max="16271" width="7" style="54" bestFit="1" customWidth="1"/>
    <col min="16272" max="16272" width="6.42578125" style="54" bestFit="1" customWidth="1"/>
    <col min="16273" max="16273" width="5.85546875" style="54" bestFit="1" customWidth="1"/>
    <col min="16274" max="16274" width="7" style="54" bestFit="1" customWidth="1"/>
    <col min="16275" max="16275" width="6.140625" style="54" bestFit="1" customWidth="1"/>
    <col min="16276" max="16276" width="6.42578125" style="54" bestFit="1" customWidth="1"/>
    <col min="16277" max="16304" width="6.85546875" style="54" bestFit="1" customWidth="1"/>
    <col min="16305" max="16384" width="9.140625" style="54"/>
  </cols>
  <sheetData>
    <row r="1" spans="1:184" x14ac:dyDescent="0.25">
      <c r="A1" s="58"/>
      <c r="B1" s="55" t="s">
        <v>0</v>
      </c>
      <c r="C1" s="178" t="s">
        <v>1532</v>
      </c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6"/>
      <c r="FU1" s="66"/>
      <c r="FV1" s="66"/>
      <c r="FW1" s="66"/>
      <c r="FX1" s="66"/>
      <c r="FY1" s="66"/>
      <c r="FZ1" s="66"/>
      <c r="GA1" s="66"/>
    </row>
    <row r="2" spans="1:184" ht="14.45" x14ac:dyDescent="0.35">
      <c r="A2" s="58"/>
      <c r="B2" s="58"/>
      <c r="C2" s="126">
        <v>36373</v>
      </c>
      <c r="D2" s="126">
        <v>36404</v>
      </c>
      <c r="E2" s="126">
        <v>36434</v>
      </c>
      <c r="F2" s="126">
        <v>36465</v>
      </c>
      <c r="G2" s="126">
        <v>36495</v>
      </c>
      <c r="H2" s="126">
        <v>36526</v>
      </c>
      <c r="I2" s="126">
        <v>36557</v>
      </c>
      <c r="J2" s="126">
        <v>36586</v>
      </c>
      <c r="K2" s="126">
        <v>36617</v>
      </c>
      <c r="L2" s="126">
        <v>36647</v>
      </c>
      <c r="M2" s="126">
        <v>36678</v>
      </c>
      <c r="N2" s="126">
        <v>36708</v>
      </c>
      <c r="O2" s="126">
        <v>36739</v>
      </c>
      <c r="P2" s="126">
        <v>36770</v>
      </c>
      <c r="Q2" s="126">
        <v>36800</v>
      </c>
      <c r="R2" s="126">
        <v>36831</v>
      </c>
      <c r="S2" s="126">
        <v>36861</v>
      </c>
      <c r="T2" s="126">
        <v>36892</v>
      </c>
      <c r="U2" s="126">
        <v>36923</v>
      </c>
      <c r="V2" s="126">
        <v>36951</v>
      </c>
      <c r="W2" s="126">
        <v>36982</v>
      </c>
      <c r="X2" s="126">
        <v>37012</v>
      </c>
      <c r="Y2" s="126">
        <v>37043</v>
      </c>
      <c r="Z2" s="126">
        <v>37073</v>
      </c>
      <c r="AA2" s="126">
        <v>37104</v>
      </c>
      <c r="AB2" s="126">
        <v>37135</v>
      </c>
      <c r="AC2" s="126">
        <v>37165</v>
      </c>
      <c r="AD2" s="126">
        <v>37196</v>
      </c>
      <c r="AE2" s="126">
        <v>37226</v>
      </c>
      <c r="AF2" s="126">
        <v>37257</v>
      </c>
      <c r="AG2" s="126">
        <v>37288</v>
      </c>
      <c r="AH2" s="126">
        <v>37316</v>
      </c>
      <c r="AI2" s="126">
        <v>37347</v>
      </c>
      <c r="AJ2" s="126">
        <v>37377</v>
      </c>
      <c r="AK2" s="126">
        <v>37408</v>
      </c>
      <c r="AL2" s="126">
        <v>37438</v>
      </c>
      <c r="AM2" s="126">
        <v>37469</v>
      </c>
      <c r="AN2" s="126">
        <v>37500</v>
      </c>
      <c r="AO2" s="126">
        <v>37530</v>
      </c>
      <c r="AP2" s="126">
        <v>37561</v>
      </c>
      <c r="AQ2" s="126">
        <v>37591</v>
      </c>
      <c r="AR2" s="126">
        <v>37622</v>
      </c>
      <c r="AS2" s="126">
        <v>37653</v>
      </c>
      <c r="AT2" s="126">
        <v>37681</v>
      </c>
      <c r="AU2" s="126">
        <v>37712</v>
      </c>
      <c r="AV2" s="126">
        <v>37742</v>
      </c>
      <c r="AW2" s="126">
        <v>37773</v>
      </c>
      <c r="AX2" s="126">
        <v>37803</v>
      </c>
      <c r="AY2" s="126">
        <v>37834</v>
      </c>
      <c r="AZ2" s="126">
        <v>37865</v>
      </c>
      <c r="BA2" s="126">
        <v>37895</v>
      </c>
      <c r="BB2" s="126">
        <v>37926</v>
      </c>
      <c r="BC2" s="126">
        <v>37956</v>
      </c>
      <c r="BD2" s="126">
        <v>37987</v>
      </c>
      <c r="BE2" s="126">
        <v>38018</v>
      </c>
      <c r="BF2" s="126">
        <v>38047</v>
      </c>
      <c r="BG2" s="126">
        <v>38078</v>
      </c>
      <c r="BH2" s="126">
        <v>38108</v>
      </c>
      <c r="BI2" s="126">
        <v>38139</v>
      </c>
      <c r="BJ2" s="126">
        <v>38169</v>
      </c>
      <c r="BK2" s="126">
        <v>38200</v>
      </c>
      <c r="BL2" s="126">
        <v>38231</v>
      </c>
      <c r="BM2" s="126">
        <v>38261</v>
      </c>
      <c r="BN2" s="126">
        <v>38292</v>
      </c>
      <c r="BO2" s="126">
        <v>38322</v>
      </c>
      <c r="BP2" s="126">
        <v>38353</v>
      </c>
      <c r="BQ2" s="126">
        <v>38384</v>
      </c>
      <c r="BR2" s="126">
        <v>38412</v>
      </c>
      <c r="BS2" s="126">
        <v>38443</v>
      </c>
      <c r="BT2" s="126">
        <v>38473</v>
      </c>
      <c r="BU2" s="126">
        <v>38504</v>
      </c>
      <c r="BV2" s="126">
        <v>38534</v>
      </c>
      <c r="BW2" s="126">
        <v>38565</v>
      </c>
      <c r="BX2" s="126">
        <v>38596</v>
      </c>
      <c r="BY2" s="126">
        <v>38626</v>
      </c>
      <c r="BZ2" s="126">
        <v>38657</v>
      </c>
      <c r="CA2" s="126">
        <v>38687</v>
      </c>
      <c r="CB2" s="126">
        <v>38718</v>
      </c>
      <c r="CC2" s="126">
        <v>38749</v>
      </c>
      <c r="CD2" s="126">
        <v>38777</v>
      </c>
      <c r="CE2" s="126">
        <v>38808</v>
      </c>
      <c r="CF2" s="126">
        <v>38838</v>
      </c>
      <c r="CG2" s="126">
        <v>38869</v>
      </c>
      <c r="CH2" s="126">
        <v>38899</v>
      </c>
      <c r="CI2" s="126">
        <v>38930</v>
      </c>
      <c r="CJ2" s="126">
        <v>38961</v>
      </c>
      <c r="CK2" s="126">
        <v>38991</v>
      </c>
      <c r="CL2" s="126">
        <v>39022</v>
      </c>
      <c r="CM2" s="126">
        <v>39052</v>
      </c>
      <c r="CN2" s="126">
        <v>39083</v>
      </c>
      <c r="CO2" s="126">
        <v>39114</v>
      </c>
      <c r="CP2" s="126">
        <v>39142</v>
      </c>
      <c r="CQ2" s="126">
        <v>39173</v>
      </c>
      <c r="CR2" s="126">
        <v>39203</v>
      </c>
      <c r="CS2" s="126">
        <v>39234</v>
      </c>
      <c r="CT2" s="126">
        <v>39264</v>
      </c>
      <c r="CU2" s="126">
        <v>39295</v>
      </c>
      <c r="CV2" s="126">
        <v>39326</v>
      </c>
      <c r="CW2" s="126">
        <v>39356</v>
      </c>
      <c r="CX2" s="126">
        <v>39387</v>
      </c>
      <c r="CY2" s="126">
        <v>39417</v>
      </c>
      <c r="CZ2" s="126">
        <v>39448</v>
      </c>
      <c r="DA2" s="126">
        <v>39479</v>
      </c>
      <c r="DB2" s="126">
        <v>39508</v>
      </c>
      <c r="DC2" s="126">
        <v>39539</v>
      </c>
      <c r="DD2" s="126">
        <v>39569</v>
      </c>
      <c r="DE2" s="126">
        <v>39600</v>
      </c>
      <c r="DF2" s="126">
        <v>39630</v>
      </c>
      <c r="DG2" s="126">
        <v>39661</v>
      </c>
      <c r="DH2" s="126">
        <v>39692</v>
      </c>
      <c r="DI2" s="126">
        <v>39722</v>
      </c>
      <c r="DJ2" s="126">
        <v>39753</v>
      </c>
      <c r="DK2" s="126">
        <v>39783</v>
      </c>
      <c r="DL2" s="126">
        <v>39814</v>
      </c>
      <c r="DM2" s="126">
        <v>39845</v>
      </c>
      <c r="DN2" s="126">
        <v>39873</v>
      </c>
      <c r="DO2" s="126">
        <v>39904</v>
      </c>
      <c r="DP2" s="126">
        <v>39934</v>
      </c>
      <c r="DQ2" s="126">
        <v>39965</v>
      </c>
      <c r="DR2" s="126">
        <v>39995</v>
      </c>
      <c r="DS2" s="126">
        <v>40026</v>
      </c>
      <c r="DT2" s="126">
        <v>40057</v>
      </c>
      <c r="DU2" s="126">
        <v>40087</v>
      </c>
      <c r="DV2" s="126">
        <v>40118</v>
      </c>
      <c r="DW2" s="126">
        <v>40148</v>
      </c>
      <c r="DX2" s="126">
        <v>40179</v>
      </c>
      <c r="DY2" s="126">
        <v>40210</v>
      </c>
      <c r="DZ2" s="126">
        <v>40238</v>
      </c>
      <c r="EA2" s="126">
        <v>40269</v>
      </c>
      <c r="EB2" s="126">
        <v>40299</v>
      </c>
      <c r="EC2" s="126">
        <v>40330</v>
      </c>
      <c r="ED2" s="126">
        <v>40360</v>
      </c>
      <c r="EE2" s="126">
        <v>40391</v>
      </c>
      <c r="EF2" s="126">
        <v>40422</v>
      </c>
      <c r="EG2" s="126">
        <v>40452</v>
      </c>
      <c r="EH2" s="126">
        <v>40483</v>
      </c>
      <c r="EI2" s="126">
        <v>40513</v>
      </c>
      <c r="EJ2" s="126">
        <v>40544</v>
      </c>
      <c r="EK2" s="126">
        <v>40575</v>
      </c>
      <c r="EL2" s="126">
        <v>40603</v>
      </c>
      <c r="EM2" s="126">
        <v>40634</v>
      </c>
      <c r="EN2" s="126">
        <v>40664</v>
      </c>
      <c r="EO2" s="126">
        <v>40695</v>
      </c>
      <c r="EP2" s="126">
        <v>40725</v>
      </c>
      <c r="EQ2" s="126">
        <v>40756</v>
      </c>
      <c r="ER2" s="126">
        <v>40787</v>
      </c>
      <c r="ES2" s="126">
        <v>40817</v>
      </c>
      <c r="ET2" s="126">
        <v>40848</v>
      </c>
      <c r="EU2" s="126">
        <v>40878</v>
      </c>
      <c r="EV2" s="63">
        <v>40909</v>
      </c>
      <c r="EW2" s="63">
        <v>40940</v>
      </c>
      <c r="EX2" s="63">
        <v>40969</v>
      </c>
      <c r="EY2" s="63">
        <v>41000</v>
      </c>
      <c r="EZ2" s="63">
        <v>41030</v>
      </c>
      <c r="FA2" s="63">
        <v>41061</v>
      </c>
      <c r="FB2" s="63">
        <v>41091</v>
      </c>
      <c r="FC2" s="63">
        <v>41122</v>
      </c>
      <c r="FD2" s="63">
        <v>41153</v>
      </c>
      <c r="FE2" s="63">
        <v>41183</v>
      </c>
      <c r="FF2" s="63">
        <v>41214</v>
      </c>
      <c r="FG2" s="63">
        <v>41244</v>
      </c>
      <c r="FH2" s="63">
        <v>41275</v>
      </c>
      <c r="FI2" s="63">
        <v>41306</v>
      </c>
      <c r="FJ2" s="63">
        <v>41334</v>
      </c>
      <c r="FK2" s="63">
        <v>41365</v>
      </c>
      <c r="FL2" s="63">
        <v>41395</v>
      </c>
      <c r="FM2" s="63">
        <v>41426</v>
      </c>
      <c r="FN2" s="63">
        <v>41456</v>
      </c>
      <c r="FO2" s="63">
        <v>41487</v>
      </c>
      <c r="FP2" s="63">
        <v>41518</v>
      </c>
      <c r="FQ2" s="63">
        <v>41548</v>
      </c>
      <c r="FR2" s="63">
        <v>41579</v>
      </c>
      <c r="FS2" s="63">
        <v>41609</v>
      </c>
      <c r="FT2" s="63">
        <v>41640</v>
      </c>
      <c r="FU2" s="2">
        <v>41671</v>
      </c>
      <c r="FV2" s="2">
        <v>41699</v>
      </c>
      <c r="FW2" s="2">
        <v>41730</v>
      </c>
      <c r="FX2" s="2">
        <v>41760</v>
      </c>
      <c r="FY2" s="2">
        <v>41791</v>
      </c>
      <c r="FZ2" s="2">
        <v>41821</v>
      </c>
      <c r="GA2" s="2">
        <v>41852</v>
      </c>
      <c r="GB2" s="2">
        <v>41883</v>
      </c>
    </row>
    <row r="3" spans="1:184" ht="14.45" x14ac:dyDescent="0.35">
      <c r="A3" s="59">
        <v>1101002</v>
      </c>
      <c r="B3" s="56" t="s">
        <v>3</v>
      </c>
      <c r="C3" s="127">
        <v>0.72309999999999997</v>
      </c>
      <c r="D3" s="127">
        <v>0.70830000000000004</v>
      </c>
      <c r="E3" s="127">
        <v>0.69340000000000002</v>
      </c>
      <c r="F3" s="127">
        <v>0.69540000000000002</v>
      </c>
      <c r="G3" s="127">
        <v>0.69940000000000002</v>
      </c>
      <c r="H3" s="127">
        <v>0.70379999999999998</v>
      </c>
      <c r="I3" s="127">
        <v>0.69240000000000002</v>
      </c>
      <c r="J3" s="127">
        <v>0.68589999999999995</v>
      </c>
      <c r="K3" s="127">
        <v>0.66849999999999998</v>
      </c>
      <c r="L3" s="127">
        <v>0.65280000000000005</v>
      </c>
      <c r="M3" s="127">
        <v>0.63770000000000004</v>
      </c>
      <c r="N3" s="127">
        <v>0.63149999999999995</v>
      </c>
      <c r="O3" s="127">
        <v>0.62609999999999999</v>
      </c>
      <c r="P3" s="127">
        <v>0.61709999999999998</v>
      </c>
      <c r="Q3" s="127">
        <v>0.61339999999999995</v>
      </c>
      <c r="R3" s="127">
        <v>0.60470000000000002</v>
      </c>
      <c r="S3" s="127">
        <v>0.59889999999999999</v>
      </c>
      <c r="T3" s="127">
        <v>0.5958</v>
      </c>
      <c r="U3" s="127">
        <v>0.627</v>
      </c>
      <c r="V3" s="127">
        <v>0.65129999999999999</v>
      </c>
      <c r="W3" s="127">
        <v>0.66200000000000003</v>
      </c>
      <c r="X3" s="127">
        <v>0.64570000000000005</v>
      </c>
      <c r="Y3" s="127">
        <v>0.64200000000000002</v>
      </c>
      <c r="Z3" s="127">
        <v>0.65769999999999995</v>
      </c>
      <c r="AA3" s="127">
        <v>0.68359999999999999</v>
      </c>
      <c r="AB3" s="127">
        <v>0.68869999999999998</v>
      </c>
      <c r="AC3" s="127">
        <v>0.70089999999999997</v>
      </c>
      <c r="AD3" s="127">
        <v>0.76939999999999997</v>
      </c>
      <c r="AE3" s="127">
        <v>0.80030000000000001</v>
      </c>
      <c r="AF3" s="127">
        <v>0.79390000000000005</v>
      </c>
      <c r="AG3" s="127">
        <v>0.78759999999999997</v>
      </c>
      <c r="AH3" s="127">
        <v>0.76859999999999995</v>
      </c>
      <c r="AI3" s="127">
        <v>0.73240000000000005</v>
      </c>
      <c r="AJ3" s="127">
        <v>0.69289999999999996</v>
      </c>
      <c r="AK3" s="127">
        <v>0.69099999999999995</v>
      </c>
      <c r="AL3" s="127">
        <v>0.7077</v>
      </c>
      <c r="AM3" s="127">
        <v>0.71660000000000001</v>
      </c>
      <c r="AN3" s="127">
        <v>0.72760000000000002</v>
      </c>
      <c r="AO3" s="127">
        <v>0.77310000000000001</v>
      </c>
      <c r="AP3" s="127">
        <v>0.83199999999999996</v>
      </c>
      <c r="AQ3" s="127">
        <v>0.91290000000000004</v>
      </c>
      <c r="AR3" s="127">
        <v>0.96330000000000005</v>
      </c>
      <c r="AS3" s="127">
        <v>0.96040000000000003</v>
      </c>
      <c r="AT3" s="127">
        <v>0.93840000000000001</v>
      </c>
      <c r="AU3" s="127">
        <v>0.91559999999999997</v>
      </c>
      <c r="AV3" s="127">
        <v>0.90090000000000003</v>
      </c>
      <c r="AW3" s="127">
        <v>1.0246</v>
      </c>
      <c r="AX3" s="127">
        <v>1.0896999999999999</v>
      </c>
      <c r="AY3" s="127">
        <v>1.0860000000000001</v>
      </c>
      <c r="AZ3" s="127">
        <v>1.0843</v>
      </c>
      <c r="BA3" s="127">
        <v>1.0891999999999999</v>
      </c>
      <c r="BB3" s="127">
        <v>1.0738000000000001</v>
      </c>
      <c r="BC3" s="127">
        <v>1.0743</v>
      </c>
      <c r="BD3" s="127">
        <v>1.1017999999999999</v>
      </c>
      <c r="BE3" s="127">
        <v>1.1277999999999999</v>
      </c>
      <c r="BF3" s="127">
        <v>1.1284000000000001</v>
      </c>
      <c r="BG3" s="127">
        <v>1.0971</v>
      </c>
      <c r="BH3" s="127">
        <v>1.0666</v>
      </c>
      <c r="BI3" s="127">
        <v>1.0543</v>
      </c>
      <c r="BJ3" s="127">
        <v>1.0371999999999999</v>
      </c>
      <c r="BK3" s="127">
        <v>1.0104</v>
      </c>
      <c r="BL3" s="127">
        <v>0.96940000000000004</v>
      </c>
      <c r="BM3" s="127">
        <v>0.93159999999999998</v>
      </c>
      <c r="BN3" s="127">
        <v>0.91169999999999995</v>
      </c>
      <c r="BO3" s="127">
        <v>0.88260000000000005</v>
      </c>
      <c r="BP3" s="127">
        <v>0.84899999999999998</v>
      </c>
      <c r="BQ3" s="127">
        <v>0.8145</v>
      </c>
      <c r="BR3" s="127">
        <v>0.78800000000000003</v>
      </c>
      <c r="BS3" s="127">
        <v>0.78139999999999998</v>
      </c>
      <c r="BT3" s="127">
        <v>0.76259999999999994</v>
      </c>
      <c r="BU3" s="127">
        <v>0.7409</v>
      </c>
      <c r="BV3" s="127">
        <v>0.70520000000000005</v>
      </c>
      <c r="BW3" s="127">
        <v>0.68510000000000004</v>
      </c>
      <c r="BX3" s="127">
        <v>0.6653</v>
      </c>
      <c r="BY3" s="127">
        <v>0.64990000000000003</v>
      </c>
      <c r="BZ3" s="127">
        <v>0.62549999999999994</v>
      </c>
      <c r="CA3" s="127">
        <v>0.61309999999999998</v>
      </c>
      <c r="CB3" s="127">
        <v>0.63090000000000002</v>
      </c>
      <c r="CC3" s="127">
        <v>0.64280000000000004</v>
      </c>
      <c r="CD3" s="127">
        <v>0.64119999999999999</v>
      </c>
      <c r="CE3" s="127">
        <v>0.63</v>
      </c>
      <c r="CF3" s="127">
        <v>0.6139</v>
      </c>
      <c r="CG3" s="127">
        <v>0.59560000000000002</v>
      </c>
      <c r="CH3" s="127">
        <v>0.47839999999999999</v>
      </c>
      <c r="CI3" s="127">
        <v>0.49809999999999999</v>
      </c>
      <c r="CJ3" s="127">
        <v>0.50790000000000002</v>
      </c>
      <c r="CK3" s="127">
        <v>0.50600000000000001</v>
      </c>
      <c r="CL3" s="127">
        <v>0.50800000000000001</v>
      </c>
      <c r="CM3" s="127">
        <v>0.5333</v>
      </c>
      <c r="CN3" s="127">
        <v>0.55449999999999999</v>
      </c>
      <c r="CO3" s="127">
        <v>0.54779999999999995</v>
      </c>
      <c r="CP3" s="127">
        <v>0.53249999999999997</v>
      </c>
      <c r="CQ3" s="127">
        <v>0.51459999999999995</v>
      </c>
      <c r="CR3" s="127">
        <v>0.50739999999999996</v>
      </c>
      <c r="CS3" s="127">
        <v>0.50249999999999995</v>
      </c>
      <c r="CT3" s="127">
        <v>0.502</v>
      </c>
      <c r="CU3" s="127">
        <v>0.49830000000000002</v>
      </c>
      <c r="CV3" s="127">
        <v>0.50370000000000004</v>
      </c>
      <c r="CW3" s="127">
        <v>0.52059999999999995</v>
      </c>
      <c r="CX3" s="127">
        <v>0.52969999999999995</v>
      </c>
      <c r="CY3" s="127">
        <v>0.52949999999999997</v>
      </c>
      <c r="CZ3" s="127">
        <v>0.52010000000000001</v>
      </c>
      <c r="DA3" s="127">
        <v>0.52029999999999998</v>
      </c>
      <c r="DB3" s="127">
        <v>0.52610000000000001</v>
      </c>
      <c r="DC3" s="127">
        <v>0.52749999999999997</v>
      </c>
      <c r="DD3" s="127">
        <v>0.53520000000000001</v>
      </c>
      <c r="DE3" s="127">
        <v>0.63590000000000002</v>
      </c>
      <c r="DF3" s="127">
        <v>0.69379999999999997</v>
      </c>
      <c r="DG3" s="127">
        <v>0.68659999999999999</v>
      </c>
      <c r="DH3" s="127">
        <v>0.67369999999999997</v>
      </c>
      <c r="DI3" s="127">
        <v>0.66649999999999998</v>
      </c>
      <c r="DJ3" s="127">
        <v>0.67330000000000001</v>
      </c>
      <c r="DK3" s="127">
        <v>0.67169999999999996</v>
      </c>
      <c r="DL3" s="127">
        <v>0.65790000000000004</v>
      </c>
      <c r="DM3" s="127">
        <v>0.64610000000000001</v>
      </c>
      <c r="DN3" s="127">
        <v>0.63749999999999996</v>
      </c>
      <c r="DO3" s="127">
        <v>0.62480000000000002</v>
      </c>
      <c r="DP3" s="127">
        <v>0.60580000000000001</v>
      </c>
      <c r="DQ3" s="127">
        <v>0.58899999999999997</v>
      </c>
      <c r="DR3" s="127">
        <v>0.56840000000000002</v>
      </c>
      <c r="DS3" s="127">
        <v>0.5655</v>
      </c>
      <c r="DT3" s="127">
        <v>0.56620000000000004</v>
      </c>
      <c r="DU3" s="127">
        <v>0.56059999999999999</v>
      </c>
      <c r="DV3" s="127">
        <v>0.5585</v>
      </c>
      <c r="DW3" s="127">
        <v>0.55469999999999997</v>
      </c>
      <c r="DX3" s="127">
        <v>0.54779999999999995</v>
      </c>
      <c r="DY3" s="127">
        <v>0.56159999999999999</v>
      </c>
      <c r="DZ3" s="127">
        <v>0.58220000000000005</v>
      </c>
      <c r="EA3" s="127">
        <v>0.57640000000000002</v>
      </c>
      <c r="EB3" s="127">
        <v>0.56579999999999997</v>
      </c>
      <c r="EC3" s="127">
        <v>0.5625</v>
      </c>
      <c r="ED3" s="127">
        <v>0.55920000000000003</v>
      </c>
      <c r="EE3" s="127">
        <v>0.55279999999999996</v>
      </c>
      <c r="EF3" s="127">
        <v>0.54700000000000004</v>
      </c>
      <c r="EG3" s="127">
        <v>0.54620000000000002</v>
      </c>
      <c r="EH3" s="127">
        <v>0.53580000000000005</v>
      </c>
      <c r="EI3" s="127">
        <v>0.52480000000000004</v>
      </c>
      <c r="EJ3" s="127">
        <v>0.52270000000000005</v>
      </c>
      <c r="EK3" s="127">
        <v>0.51439999999999997</v>
      </c>
      <c r="EL3" s="127">
        <v>0.50249999999999995</v>
      </c>
      <c r="EM3" s="127">
        <v>0.49390000000000001</v>
      </c>
      <c r="EN3" s="127">
        <v>0.4798</v>
      </c>
      <c r="EO3" s="127">
        <v>0.46949999999999997</v>
      </c>
      <c r="EP3" s="127">
        <v>0.46029999999999999</v>
      </c>
      <c r="EQ3" s="127">
        <v>0.4541</v>
      </c>
      <c r="ER3" s="127">
        <v>0.4607</v>
      </c>
      <c r="ES3" s="127">
        <v>0.46729999999999999</v>
      </c>
      <c r="ET3" s="127">
        <v>0.46650000000000003</v>
      </c>
      <c r="EU3" s="127">
        <v>0.46629999999999999</v>
      </c>
      <c r="EV3">
        <f>SUMIF('12peso'!$E$39:$E$492,$A3,'12peso'!H$39:H$492)</f>
        <v>0.50539999999999996</v>
      </c>
      <c r="EW3">
        <f>SUMIF('12peso'!$E$39:$E$492,$A3,'12peso'!I$39:I$492)</f>
        <v>0.50939999999999996</v>
      </c>
      <c r="EX3">
        <f>SUMIF('12peso'!$E$39:$E$492,$A3,'12peso'!J$39:J$492)</f>
        <v>0.51239999999999997</v>
      </c>
      <c r="EY3">
        <f>SUMIF('12peso'!$E$39:$E$492,$A3,'12peso'!K$39:K$492)</f>
        <v>0.51370000000000005</v>
      </c>
      <c r="EZ3">
        <f>SUMIF('12peso'!$E$39:$E$492,$A3,'12peso'!L$39:L$492)</f>
        <v>0.51270000000000004</v>
      </c>
      <c r="FA3">
        <f>SUMIF('12peso'!$E$39:$E$492,$A3,'12peso'!M$39:M$492)</f>
        <v>0.52159999999999995</v>
      </c>
      <c r="FB3">
        <f>SUMIF('12peso'!$E$39:$E$492,$A3,'12peso'!N$39:N$492)</f>
        <v>0.52649999999999997</v>
      </c>
      <c r="FC3">
        <f>SUMIF('12peso'!$E$39:$E$492,$A3,'12peso'!O$39:O$492)</f>
        <v>0.52769999999999995</v>
      </c>
      <c r="FD3">
        <f>SUMIF('12peso'!$E$39:$E$492,$A3,'12peso'!P$39:P$492)</f>
        <v>0.53469999999999995</v>
      </c>
      <c r="FE3">
        <f>SUMIF('12peso'!$E$39:$E$492,$A3,'12peso'!Q$39:Q$492)</f>
        <v>0.57520000000000004</v>
      </c>
      <c r="FF3">
        <f>SUMIF('12peso'!$E$39:$E$492,$A3,'12peso'!R$39:R$492)</f>
        <v>0.628</v>
      </c>
      <c r="FG3">
        <f>SUMIF('12peso'!$E$39:$E$492,$A3,'12peso'!S$39:S$492)</f>
        <v>0.64929999999999999</v>
      </c>
      <c r="FH3">
        <f>SUMIF('12peso'!$E$39:$E$492,$A3,'12peso'!T$39:T$492)</f>
        <v>0.65169999999999995</v>
      </c>
      <c r="FI3">
        <f>SUMIF('12peso'!$E$39:$E$492,$A3,'12peso'!U$39:U$492)</f>
        <v>0.64580000000000004</v>
      </c>
      <c r="FJ3">
        <f>SUMIF('12peso'!$E$39:$E$492,$A3,'12peso'!V$39:V$492)</f>
        <v>0.63829999999999998</v>
      </c>
      <c r="FK3">
        <f>SUMIF('12peso'!$E$39:$E$492,$A3,'12peso'!W$39:W$492)</f>
        <v>0.62439999999999996</v>
      </c>
      <c r="FL3">
        <f>SUMIF('12peso'!$E$39:$E$492,$A3,'12peso'!X$39:X$492)</f>
        <v>0.60940000000000005</v>
      </c>
      <c r="FM3">
        <f>SUMIF('12peso'!$E$39:$E$492,$A3,'12peso'!Y$39:Y$492)</f>
        <v>0.5998</v>
      </c>
      <c r="FN3">
        <f>SUMIF('12peso'!$E$39:$E$492,$A3,'12peso'!Z$39:Z$492)</f>
        <v>0.60250000000000004</v>
      </c>
      <c r="FO3">
        <f>SUMIF('12peso'!$E$39:$E$492,$A3,'12peso'!AA$39:AA$492)</f>
        <v>0.60219999999999996</v>
      </c>
      <c r="FP3">
        <f>SUMIF('12peso'!$E$39:$E$492,$A3,'12peso'!AB$39:AB$492)</f>
        <v>0.60009999999999997</v>
      </c>
      <c r="FQ3">
        <f>SUMIF('12peso'!$E$39:$E$492,$A3,'12peso'!AC$39:AC$492)</f>
        <v>0.59960000000000002</v>
      </c>
      <c r="FR3">
        <f>SUMIF('12peso'!$E$39:$E$492,$A3,'12peso'!AD$39:AD$492)</f>
        <v>0.59519999999999995</v>
      </c>
      <c r="FS3">
        <f>SUMIF('12peso'!$E$39:$E$492,$A3,'12peso'!AE$39:AE$492)</f>
        <v>0.5857</v>
      </c>
      <c r="FT3">
        <f>SUMIF('12peso'!$E$39:$E$492,$A3,'12peso'!AF$39:AF$492)</f>
        <v>0.58540000000000003</v>
      </c>
      <c r="FU3">
        <f>SUMIF('12peso'!$E$39:$E$492,$A3,'12peso'!AG$39:AG$492)</f>
        <v>0.5887</v>
      </c>
      <c r="FV3">
        <f>SUMIF('12peso'!$E$39:$E$492,$A3,'12peso'!AH$39:AH$492)</f>
        <v>0.59050000000000002</v>
      </c>
      <c r="FW3">
        <f>SUMIF('12peso'!$E$39:$E$492,$A3,'12peso'!AI$39:AI$492)</f>
        <v>0.58660000000000001</v>
      </c>
      <c r="FX3">
        <f>SUMIF('12peso'!$E$39:$E$492,$A3,'12peso'!AJ$39:AJ$492)</f>
        <v>0.58420000000000005</v>
      </c>
      <c r="FY3">
        <f>SUMIF('12peso'!$E$39:$E$492,$A3,'12peso'!AK$39:AK$492)</f>
        <v>0.59050000000000002</v>
      </c>
      <c r="FZ3">
        <f>SUMIF('12peso'!$E$39:$E$492,$A3,'12peso'!AL$39:AL$492)</f>
        <v>0.59540000000000004</v>
      </c>
      <c r="GA3">
        <f>SUMIF('12peso'!$E$39:$E$492,$A3,'12peso'!AM$39:AM$492)</f>
        <v>0.59809999999999997</v>
      </c>
      <c r="GB3">
        <f>SUMIF('12peso'!$E$39:$E$492,$A3,'12peso'!AN$39:AN$492)</f>
        <v>0.59009999999999996</v>
      </c>
    </row>
    <row r="4" spans="1:184" x14ac:dyDescent="0.25">
      <c r="A4" s="59">
        <v>1101051</v>
      </c>
      <c r="B4" s="56" t="s">
        <v>5</v>
      </c>
      <c r="C4" s="127">
        <v>2.4799999999999999E-2</v>
      </c>
      <c r="D4" s="127">
        <v>2.2599999999999999E-2</v>
      </c>
      <c r="E4" s="127">
        <v>2.5399999999999999E-2</v>
      </c>
      <c r="F4" s="127">
        <v>2.5399999999999999E-2</v>
      </c>
      <c r="G4" s="127">
        <v>2.4199999999999999E-2</v>
      </c>
      <c r="H4" s="127">
        <v>2.4799999999999999E-2</v>
      </c>
      <c r="I4" s="127">
        <v>2.3900000000000001E-2</v>
      </c>
      <c r="J4" s="127">
        <v>2.0799999999999999E-2</v>
      </c>
      <c r="K4" s="127">
        <v>1.8499999999999999E-2</v>
      </c>
      <c r="L4" s="127">
        <v>1.8100000000000002E-2</v>
      </c>
      <c r="M4" s="127">
        <v>0.02</v>
      </c>
      <c r="N4" s="127">
        <v>2.1399999999999999E-2</v>
      </c>
      <c r="O4" s="127">
        <v>2.2499999999999999E-2</v>
      </c>
      <c r="P4" s="127">
        <v>2.4899999999999999E-2</v>
      </c>
      <c r="Q4" s="127">
        <v>2.4199999999999999E-2</v>
      </c>
      <c r="R4" s="127">
        <v>2.4299999999999999E-2</v>
      </c>
      <c r="S4" s="127">
        <v>2.29E-2</v>
      </c>
      <c r="T4" s="127">
        <v>2.3199999999999998E-2</v>
      </c>
      <c r="U4" s="127">
        <v>2.64E-2</v>
      </c>
      <c r="V4" s="127">
        <v>2.93E-2</v>
      </c>
      <c r="W4" s="127">
        <v>3.4000000000000002E-2</v>
      </c>
      <c r="X4" s="127">
        <v>3.5499999999999997E-2</v>
      </c>
      <c r="Y4" s="127">
        <v>3.6799999999999999E-2</v>
      </c>
      <c r="Z4" s="127">
        <v>4.1500000000000002E-2</v>
      </c>
      <c r="AA4" s="127">
        <v>3.7400000000000003E-2</v>
      </c>
      <c r="AB4" s="127">
        <v>3.9399999999999998E-2</v>
      </c>
      <c r="AC4" s="127">
        <v>3.5700000000000003E-2</v>
      </c>
      <c r="AD4" s="127">
        <v>3.32E-2</v>
      </c>
      <c r="AE4" s="127">
        <v>3.3300000000000003E-2</v>
      </c>
      <c r="AF4" s="127">
        <v>3.3000000000000002E-2</v>
      </c>
      <c r="AG4" s="127">
        <v>3.4599999999999999E-2</v>
      </c>
      <c r="AH4" s="127">
        <v>3.3500000000000002E-2</v>
      </c>
      <c r="AI4" s="127">
        <v>3.4000000000000002E-2</v>
      </c>
      <c r="AJ4" s="127">
        <v>3.3500000000000002E-2</v>
      </c>
      <c r="AK4" s="127">
        <v>3.3399999999999999E-2</v>
      </c>
      <c r="AL4" s="127">
        <v>3.4799999999999998E-2</v>
      </c>
      <c r="AM4" s="127">
        <v>4.02E-2</v>
      </c>
      <c r="AN4" s="127">
        <v>4.07E-2</v>
      </c>
      <c r="AO4" s="127">
        <v>3.85E-2</v>
      </c>
      <c r="AP4" s="127">
        <v>3.6700000000000003E-2</v>
      </c>
      <c r="AQ4" s="127">
        <v>3.7199999999999997E-2</v>
      </c>
      <c r="AR4" s="127">
        <v>4.1399999999999999E-2</v>
      </c>
      <c r="AS4" s="127">
        <v>4.4200000000000003E-2</v>
      </c>
      <c r="AT4" s="127">
        <v>4.5600000000000002E-2</v>
      </c>
      <c r="AU4" s="127">
        <v>4.6300000000000001E-2</v>
      </c>
      <c r="AV4" s="127">
        <v>4.6199999999999998E-2</v>
      </c>
      <c r="AW4" s="127">
        <v>4.5900000000000003E-2</v>
      </c>
      <c r="AX4" s="127">
        <v>4.7199999999999999E-2</v>
      </c>
      <c r="AY4" s="127">
        <v>4.4600000000000001E-2</v>
      </c>
      <c r="AZ4" s="127">
        <v>4.2200000000000001E-2</v>
      </c>
      <c r="BA4" s="127">
        <v>3.8699999999999998E-2</v>
      </c>
      <c r="BB4" s="127">
        <v>3.7900000000000003E-2</v>
      </c>
      <c r="BC4" s="127">
        <v>3.5900000000000001E-2</v>
      </c>
      <c r="BD4" s="127">
        <v>3.4599999999999999E-2</v>
      </c>
      <c r="BE4" s="127">
        <v>4.2900000000000001E-2</v>
      </c>
      <c r="BF4" s="127">
        <v>4.3499999999999997E-2</v>
      </c>
      <c r="BG4" s="127">
        <v>4.3200000000000002E-2</v>
      </c>
      <c r="BH4" s="127">
        <v>3.8300000000000001E-2</v>
      </c>
      <c r="BI4" s="127">
        <v>3.8600000000000002E-2</v>
      </c>
      <c r="BJ4" s="127">
        <v>3.6600000000000001E-2</v>
      </c>
      <c r="BK4" s="127">
        <v>3.5499999999999997E-2</v>
      </c>
      <c r="BL4" s="127">
        <v>3.2399999999999998E-2</v>
      </c>
      <c r="BM4" s="127">
        <v>3.2399999999999998E-2</v>
      </c>
      <c r="BN4" s="127">
        <v>3.2800000000000003E-2</v>
      </c>
      <c r="BO4" s="127">
        <v>3.4599999999999999E-2</v>
      </c>
      <c r="BP4" s="127">
        <v>3.5400000000000001E-2</v>
      </c>
      <c r="BQ4" s="127">
        <v>3.7400000000000003E-2</v>
      </c>
      <c r="BR4" s="127">
        <v>3.8100000000000002E-2</v>
      </c>
      <c r="BS4" s="127">
        <v>3.7499999999999999E-2</v>
      </c>
      <c r="BT4" s="127">
        <v>3.6700000000000003E-2</v>
      </c>
      <c r="BU4" s="127">
        <v>3.8600000000000002E-2</v>
      </c>
      <c r="BV4" s="127">
        <v>4.0500000000000001E-2</v>
      </c>
      <c r="BW4" s="127">
        <v>4.0899999999999999E-2</v>
      </c>
      <c r="BX4" s="127">
        <v>4.0399999999999998E-2</v>
      </c>
      <c r="BY4" s="127">
        <v>3.7900000000000003E-2</v>
      </c>
      <c r="BZ4" s="127">
        <v>3.8699999999999998E-2</v>
      </c>
      <c r="CA4" s="127">
        <v>3.3700000000000001E-2</v>
      </c>
      <c r="CB4" s="127">
        <v>3.4000000000000002E-2</v>
      </c>
      <c r="CC4" s="127">
        <v>3.4799999999999998E-2</v>
      </c>
      <c r="CD4" s="127">
        <v>3.6400000000000002E-2</v>
      </c>
      <c r="CE4" s="127">
        <v>4.1500000000000002E-2</v>
      </c>
      <c r="CF4" s="127">
        <v>4.1799999999999997E-2</v>
      </c>
      <c r="CG4" s="127">
        <v>4.0099999999999997E-2</v>
      </c>
      <c r="CH4" s="127">
        <v>2.12E-2</v>
      </c>
      <c r="CI4" s="127">
        <v>1.9300000000000001E-2</v>
      </c>
      <c r="CJ4" s="127">
        <v>1.84E-2</v>
      </c>
      <c r="CK4" s="127">
        <v>1.6500000000000001E-2</v>
      </c>
      <c r="CL4" s="127">
        <v>1.67E-2</v>
      </c>
      <c r="CM4" s="127">
        <v>1.7299999999999999E-2</v>
      </c>
      <c r="CN4" s="127">
        <v>1.7500000000000002E-2</v>
      </c>
      <c r="CO4" s="127">
        <v>1.7500000000000002E-2</v>
      </c>
      <c r="CP4" s="127">
        <v>1.7299999999999999E-2</v>
      </c>
      <c r="CQ4" s="127">
        <v>1.7600000000000001E-2</v>
      </c>
      <c r="CR4" s="127">
        <v>1.8499999999999999E-2</v>
      </c>
      <c r="CS4" s="127">
        <v>1.84E-2</v>
      </c>
      <c r="CT4" s="127">
        <v>1.84E-2</v>
      </c>
      <c r="CU4" s="127">
        <v>1.89E-2</v>
      </c>
      <c r="CV4" s="127">
        <v>1.9199999999999998E-2</v>
      </c>
      <c r="CW4" s="127">
        <v>1.9800000000000002E-2</v>
      </c>
      <c r="CX4" s="127">
        <v>2.2800000000000001E-2</v>
      </c>
      <c r="CY4" s="127">
        <v>2.9700000000000001E-2</v>
      </c>
      <c r="CZ4" s="127">
        <v>3.9199999999999999E-2</v>
      </c>
      <c r="DA4" s="127">
        <v>4.5600000000000002E-2</v>
      </c>
      <c r="DB4" s="127">
        <v>4.8899999999999999E-2</v>
      </c>
      <c r="DC4" s="127">
        <v>4.8000000000000001E-2</v>
      </c>
      <c r="DD4" s="127">
        <v>4.5100000000000001E-2</v>
      </c>
      <c r="DE4" s="127">
        <v>4.3499999999999997E-2</v>
      </c>
      <c r="DF4" s="127">
        <v>4.48E-2</v>
      </c>
      <c r="DG4" s="127">
        <v>4.3700000000000003E-2</v>
      </c>
      <c r="DH4" s="127">
        <v>4.0899999999999999E-2</v>
      </c>
      <c r="DI4" s="127">
        <v>3.9699999999999999E-2</v>
      </c>
      <c r="DJ4" s="127">
        <v>4.0099999999999997E-2</v>
      </c>
      <c r="DK4" s="127">
        <v>3.6799999999999999E-2</v>
      </c>
      <c r="DL4" s="127">
        <v>3.2300000000000002E-2</v>
      </c>
      <c r="DM4" s="127">
        <v>3.1E-2</v>
      </c>
      <c r="DN4" s="127">
        <v>3.1399999999999997E-2</v>
      </c>
      <c r="DO4" s="127">
        <v>2.92E-2</v>
      </c>
      <c r="DP4" s="127">
        <v>2.9000000000000001E-2</v>
      </c>
      <c r="DQ4" s="127">
        <v>2.86E-2</v>
      </c>
      <c r="DR4" s="127">
        <v>2.7699999999999999E-2</v>
      </c>
      <c r="DS4" s="127">
        <v>2.5899999999999999E-2</v>
      </c>
      <c r="DT4" s="127">
        <v>2.4500000000000001E-2</v>
      </c>
      <c r="DU4" s="127">
        <v>2.29E-2</v>
      </c>
      <c r="DV4" s="127">
        <v>2.2100000000000002E-2</v>
      </c>
      <c r="DW4" s="127">
        <v>2.23E-2</v>
      </c>
      <c r="DX4" s="127">
        <v>2.12E-2</v>
      </c>
      <c r="DY4" s="127">
        <v>2.0799999999999999E-2</v>
      </c>
      <c r="DZ4" s="127">
        <v>2.0799999999999999E-2</v>
      </c>
      <c r="EA4" s="127">
        <v>2.1899999999999999E-2</v>
      </c>
      <c r="EB4" s="127">
        <v>2.41E-2</v>
      </c>
      <c r="EC4" s="127">
        <v>2.5899999999999999E-2</v>
      </c>
      <c r="ED4" s="127">
        <v>2.64E-2</v>
      </c>
      <c r="EE4" s="127">
        <v>2.76E-2</v>
      </c>
      <c r="EF4" s="127">
        <v>2.6100000000000002E-2</v>
      </c>
      <c r="EG4" s="127">
        <v>2.69E-2</v>
      </c>
      <c r="EH4" s="127">
        <v>2.9899999999999999E-2</v>
      </c>
      <c r="EI4" s="127">
        <v>2.93E-2</v>
      </c>
      <c r="EJ4" s="127">
        <v>2.7400000000000001E-2</v>
      </c>
      <c r="EK4" s="127">
        <v>2.5899999999999999E-2</v>
      </c>
      <c r="EL4" s="127">
        <v>2.5700000000000001E-2</v>
      </c>
      <c r="EM4" s="127">
        <v>2.5700000000000001E-2</v>
      </c>
      <c r="EN4" s="127">
        <v>2.6700000000000002E-2</v>
      </c>
      <c r="EO4" s="127">
        <v>2.6200000000000001E-2</v>
      </c>
      <c r="EP4" s="127">
        <v>2.5700000000000001E-2</v>
      </c>
      <c r="EQ4" s="127">
        <v>2.69E-2</v>
      </c>
      <c r="ER4" s="127">
        <v>2.63E-2</v>
      </c>
      <c r="ES4" s="127">
        <v>2.5999999999999999E-2</v>
      </c>
      <c r="ET4" s="127">
        <v>2.63E-2</v>
      </c>
      <c r="EU4" s="127">
        <v>2.6100000000000002E-2</v>
      </c>
      <c r="EV4">
        <f>SUMIF('12peso'!$E$39:$E$492,$A4,'12peso'!H$39:H$492)</f>
        <v>2.1600000000000001E-2</v>
      </c>
      <c r="EW4">
        <f>SUMIF('12peso'!$E$39:$E$492,$A4,'12peso'!I$39:I$492)</f>
        <v>2.4899999999999999E-2</v>
      </c>
      <c r="EX4">
        <f>SUMIF('12peso'!$E$39:$E$492,$A4,'12peso'!J$39:J$492)</f>
        <v>2.5499999999999998E-2</v>
      </c>
      <c r="EY4">
        <f>SUMIF('12peso'!$E$39:$E$492,$A4,'12peso'!K$39:K$492)</f>
        <v>2.5700000000000001E-2</v>
      </c>
      <c r="EZ4">
        <f>SUMIF('12peso'!$E$39:$E$492,$A4,'12peso'!L$39:L$492)</f>
        <v>2.8899999999999999E-2</v>
      </c>
      <c r="FA4">
        <f>SUMIF('12peso'!$E$39:$E$492,$A4,'12peso'!M$39:M$492)</f>
        <v>3.39E-2</v>
      </c>
      <c r="FB4">
        <f>SUMIF('12peso'!$E$39:$E$492,$A4,'12peso'!N$39:N$492)</f>
        <v>3.6600000000000001E-2</v>
      </c>
      <c r="FC4">
        <f>SUMIF('12peso'!$E$39:$E$492,$A4,'12peso'!O$39:O$492)</f>
        <v>3.7999999999999999E-2</v>
      </c>
      <c r="FD4">
        <f>SUMIF('12peso'!$E$39:$E$492,$A4,'12peso'!P$39:P$492)</f>
        <v>3.61E-2</v>
      </c>
      <c r="FE4">
        <f>SUMIF('12peso'!$E$39:$E$492,$A4,'12peso'!Q$39:Q$492)</f>
        <v>3.3399999999999999E-2</v>
      </c>
      <c r="FF4">
        <f>SUMIF('12peso'!$E$39:$E$492,$A4,'12peso'!R$39:R$492)</f>
        <v>3.2399999999999998E-2</v>
      </c>
      <c r="FG4">
        <f>SUMIF('12peso'!$E$39:$E$492,$A4,'12peso'!S$39:S$492)</f>
        <v>3.2099999999999997E-2</v>
      </c>
      <c r="FH4">
        <f>SUMIF('12peso'!$E$39:$E$492,$A4,'12peso'!T$39:T$492)</f>
        <v>3.1199999999999999E-2</v>
      </c>
      <c r="FI4">
        <f>SUMIF('12peso'!$E$39:$E$492,$A4,'12peso'!U$39:U$492)</f>
        <v>3.3399999999999999E-2</v>
      </c>
      <c r="FJ4">
        <f>SUMIF('12peso'!$E$39:$E$492,$A4,'12peso'!V$39:V$492)</f>
        <v>3.3599999999999998E-2</v>
      </c>
      <c r="FK4">
        <f>SUMIF('12peso'!$E$39:$E$492,$A4,'12peso'!W$39:W$492)</f>
        <v>3.3599999999999998E-2</v>
      </c>
      <c r="FL4">
        <f>SUMIF('12peso'!$E$39:$E$492,$A4,'12peso'!X$39:X$492)</f>
        <v>3.5999999999999997E-2</v>
      </c>
      <c r="FM4">
        <f>SUMIF('12peso'!$E$39:$E$492,$A4,'12peso'!Y$39:Y$492)</f>
        <v>4.1700000000000001E-2</v>
      </c>
      <c r="FN4">
        <f>SUMIF('12peso'!$E$39:$E$492,$A4,'12peso'!Z$39:Z$492)</f>
        <v>3.9800000000000002E-2</v>
      </c>
      <c r="FO4">
        <f>SUMIF('12peso'!$E$39:$E$492,$A4,'12peso'!AA$39:AA$492)</f>
        <v>4.0099999999999997E-2</v>
      </c>
      <c r="FP4">
        <f>SUMIF('12peso'!$E$39:$E$492,$A4,'12peso'!AB$39:AB$492)</f>
        <v>3.5700000000000003E-2</v>
      </c>
      <c r="FQ4">
        <f>SUMIF('12peso'!$E$39:$E$492,$A4,'12peso'!AC$39:AC$492)</f>
        <v>2.86E-2</v>
      </c>
      <c r="FR4">
        <f>SUMIF('12peso'!$E$39:$E$492,$A4,'12peso'!AD$39:AD$492)</f>
        <v>2.64E-2</v>
      </c>
      <c r="FS4">
        <f>SUMIF('12peso'!$E$39:$E$492,$A4,'12peso'!AE$39:AE$492)</f>
        <v>2.5700000000000001E-2</v>
      </c>
      <c r="FT4">
        <f>SUMIF('12peso'!$E$39:$E$492,$A4,'12peso'!AF$39:AF$492)</f>
        <v>2.52E-2</v>
      </c>
      <c r="FU4">
        <f>SUMIF('12peso'!$E$39:$E$492,$A4,'12peso'!AG$39:AG$492)</f>
        <v>2.3599999999999999E-2</v>
      </c>
      <c r="FV4">
        <f>SUMIF('12peso'!$E$39:$E$492,$A4,'12peso'!AH$39:AH$492)</f>
        <v>2.3400000000000001E-2</v>
      </c>
      <c r="FW4">
        <f>SUMIF('12peso'!$E$39:$E$492,$A4,'12peso'!AI$39:AI$492)</f>
        <v>2.2599999999999999E-2</v>
      </c>
      <c r="FX4">
        <f>SUMIF('12peso'!$E$39:$E$492,$A4,'12peso'!AJ$39:AJ$492)</f>
        <v>2.3099999999999999E-2</v>
      </c>
      <c r="FY4">
        <f>SUMIF('12peso'!$E$39:$E$492,$A4,'12peso'!AK$39:AK$492)</f>
        <v>2.3199999999999998E-2</v>
      </c>
      <c r="FZ4">
        <f>SUMIF('12peso'!$E$39:$E$492,$A4,'12peso'!AL$39:AL$492)</f>
        <v>2.2800000000000001E-2</v>
      </c>
      <c r="GA4">
        <f>SUMIF('12peso'!$E$39:$E$492,$A4,'12peso'!AM$39:AM$492)</f>
        <v>2.2499999999999999E-2</v>
      </c>
      <c r="GB4">
        <f>SUMIF('12peso'!$E$39:$E$492,$A4,'12peso'!AN$39:AN$492)</f>
        <v>1.9800000000000002E-2</v>
      </c>
    </row>
    <row r="5" spans="1:184" x14ac:dyDescent="0.25">
      <c r="A5" s="59">
        <v>1101052</v>
      </c>
      <c r="B5" s="56" t="s">
        <v>6</v>
      </c>
      <c r="C5" s="127">
        <v>0.1103</v>
      </c>
      <c r="D5" s="127">
        <v>0.1067</v>
      </c>
      <c r="E5" s="127">
        <v>0.1119</v>
      </c>
      <c r="F5" s="127">
        <v>0.11990000000000001</v>
      </c>
      <c r="G5" s="127">
        <v>0.1192</v>
      </c>
      <c r="H5" s="127">
        <v>0.1139</v>
      </c>
      <c r="I5" s="127">
        <v>0.1074</v>
      </c>
      <c r="J5" s="127">
        <v>0.1023</v>
      </c>
      <c r="K5" s="127">
        <v>9.4899999999999998E-2</v>
      </c>
      <c r="L5" s="127">
        <v>9.1499999999999998E-2</v>
      </c>
      <c r="M5" s="127">
        <v>9.06E-2</v>
      </c>
      <c r="N5" s="127">
        <v>9.2600000000000002E-2</v>
      </c>
      <c r="O5" s="127">
        <v>9.0700000000000003E-2</v>
      </c>
      <c r="P5" s="127">
        <v>9.0499999999999997E-2</v>
      </c>
      <c r="Q5" s="127">
        <v>9.4600000000000004E-2</v>
      </c>
      <c r="R5" s="127">
        <v>9.3200000000000005E-2</v>
      </c>
      <c r="S5" s="127">
        <v>9.1300000000000006E-2</v>
      </c>
      <c r="T5" s="127">
        <v>8.8200000000000001E-2</v>
      </c>
      <c r="U5" s="127">
        <v>9.1300000000000006E-2</v>
      </c>
      <c r="V5" s="127">
        <v>0.10349999999999999</v>
      </c>
      <c r="W5" s="127">
        <v>0.10929999999999999</v>
      </c>
      <c r="X5" s="127">
        <v>0.1187</v>
      </c>
      <c r="Y5" s="127">
        <v>0.12590000000000001</v>
      </c>
      <c r="Z5" s="127">
        <v>0.1555</v>
      </c>
      <c r="AA5" s="127">
        <v>0.17119999999999999</v>
      </c>
      <c r="AB5" s="127">
        <v>0.18679999999999999</v>
      </c>
      <c r="AC5" s="127">
        <v>0.21029999999999999</v>
      </c>
      <c r="AD5" s="127">
        <v>0.22450000000000001</v>
      </c>
      <c r="AE5" s="127">
        <v>0.22539999999999999</v>
      </c>
      <c r="AF5" s="127">
        <v>0.2137</v>
      </c>
      <c r="AG5" s="127">
        <v>0.20080000000000001</v>
      </c>
      <c r="AH5" s="127">
        <v>0.17580000000000001</v>
      </c>
      <c r="AI5" s="127">
        <v>0.17549999999999999</v>
      </c>
      <c r="AJ5" s="127">
        <v>0.1671</v>
      </c>
      <c r="AK5" s="127">
        <v>0.15890000000000001</v>
      </c>
      <c r="AL5" s="127">
        <v>0.15820000000000001</v>
      </c>
      <c r="AM5" s="127">
        <v>0.16719999999999999</v>
      </c>
      <c r="AN5" s="127">
        <v>0.17649999999999999</v>
      </c>
      <c r="AO5" s="127">
        <v>0.17580000000000001</v>
      </c>
      <c r="AP5" s="127">
        <v>0.17810000000000001</v>
      </c>
      <c r="AQ5" s="127">
        <v>0.17810000000000001</v>
      </c>
      <c r="AR5" s="127">
        <v>0.17419999999999999</v>
      </c>
      <c r="AS5" s="127">
        <v>0.17100000000000001</v>
      </c>
      <c r="AT5" s="127">
        <v>0.16189999999999999</v>
      </c>
      <c r="AU5" s="127">
        <v>0.15690000000000001</v>
      </c>
      <c r="AV5" s="127">
        <v>0.16220000000000001</v>
      </c>
      <c r="AW5" s="127">
        <v>0.16189999999999999</v>
      </c>
      <c r="AX5" s="127">
        <v>0.16109999999999999</v>
      </c>
      <c r="AY5" s="127">
        <v>0.155</v>
      </c>
      <c r="AZ5" s="127">
        <v>0.151</v>
      </c>
      <c r="BA5" s="127">
        <v>0.14860000000000001</v>
      </c>
      <c r="BB5" s="127">
        <v>0.1401</v>
      </c>
      <c r="BC5" s="127">
        <v>0.1409</v>
      </c>
      <c r="BD5" s="127">
        <v>0.13780000000000001</v>
      </c>
      <c r="BE5" s="127">
        <v>0.13300000000000001</v>
      </c>
      <c r="BF5" s="127">
        <v>0.13100000000000001</v>
      </c>
      <c r="BG5" s="127">
        <v>0.12790000000000001</v>
      </c>
      <c r="BH5" s="127">
        <v>0.1305</v>
      </c>
      <c r="BI5" s="127">
        <v>0.1336</v>
      </c>
      <c r="BJ5" s="127">
        <v>0.1348</v>
      </c>
      <c r="BK5" s="127">
        <v>0.1419</v>
      </c>
      <c r="BL5" s="127">
        <v>0.1348</v>
      </c>
      <c r="BM5" s="127">
        <v>0.13519999999999999</v>
      </c>
      <c r="BN5" s="127">
        <v>0.13589999999999999</v>
      </c>
      <c r="BO5" s="127">
        <v>0.1386</v>
      </c>
      <c r="BP5" s="127">
        <v>0.1389</v>
      </c>
      <c r="BQ5" s="127">
        <v>0.13869999999999999</v>
      </c>
      <c r="BR5" s="127">
        <v>0.13850000000000001</v>
      </c>
      <c r="BS5" s="127">
        <v>0.13639999999999999</v>
      </c>
      <c r="BT5" s="127">
        <v>0.14180000000000001</v>
      </c>
      <c r="BU5" s="127">
        <v>0.15140000000000001</v>
      </c>
      <c r="BV5" s="127">
        <v>0.1517</v>
      </c>
      <c r="BW5" s="127">
        <v>0.14560000000000001</v>
      </c>
      <c r="BX5" s="127">
        <v>0.13650000000000001</v>
      </c>
      <c r="BY5" s="127">
        <v>0.13880000000000001</v>
      </c>
      <c r="BZ5" s="127">
        <v>0.1368</v>
      </c>
      <c r="CA5" s="127">
        <v>0.13800000000000001</v>
      </c>
      <c r="CB5" s="127">
        <v>0.1474</v>
      </c>
      <c r="CC5" s="127">
        <v>0.15040000000000001</v>
      </c>
      <c r="CD5" s="127">
        <v>0.13930000000000001</v>
      </c>
      <c r="CE5" s="127">
        <v>0.1351</v>
      </c>
      <c r="CF5" s="127">
        <v>0.13</v>
      </c>
      <c r="CG5" s="127">
        <v>0.1181</v>
      </c>
      <c r="CH5" s="127">
        <v>9.06E-2</v>
      </c>
      <c r="CI5" s="127">
        <v>8.77E-2</v>
      </c>
      <c r="CJ5" s="127">
        <v>8.3900000000000002E-2</v>
      </c>
      <c r="CK5" s="127">
        <v>7.9100000000000004E-2</v>
      </c>
      <c r="CL5" s="127">
        <v>7.7200000000000005E-2</v>
      </c>
      <c r="CM5" s="127">
        <v>7.6100000000000001E-2</v>
      </c>
      <c r="CN5" s="127">
        <v>7.51E-2</v>
      </c>
      <c r="CO5" s="127">
        <v>7.3099999999999998E-2</v>
      </c>
      <c r="CP5" s="127">
        <v>6.9900000000000004E-2</v>
      </c>
      <c r="CQ5" s="127">
        <v>6.7199999999999996E-2</v>
      </c>
      <c r="CR5" s="127">
        <v>6.6299999999999998E-2</v>
      </c>
      <c r="CS5" s="127">
        <v>6.4899999999999999E-2</v>
      </c>
      <c r="CT5" s="127">
        <v>6.54E-2</v>
      </c>
      <c r="CU5" s="127">
        <v>6.7699999999999996E-2</v>
      </c>
      <c r="CV5" s="127">
        <v>6.9900000000000004E-2</v>
      </c>
      <c r="CW5" s="127">
        <v>7.3999999999999996E-2</v>
      </c>
      <c r="CX5" s="127">
        <v>8.1100000000000005E-2</v>
      </c>
      <c r="CY5" s="127">
        <v>8.9599999999999999E-2</v>
      </c>
      <c r="CZ5" s="127">
        <v>0.10009999999999999</v>
      </c>
      <c r="DA5" s="127">
        <v>0.12130000000000001</v>
      </c>
      <c r="DB5" s="127">
        <v>0.13719999999999999</v>
      </c>
      <c r="DC5" s="127">
        <v>0.14399999999999999</v>
      </c>
      <c r="DD5" s="127">
        <v>0.14180000000000001</v>
      </c>
      <c r="DE5" s="127">
        <v>0.1424</v>
      </c>
      <c r="DF5" s="127">
        <v>0.152</v>
      </c>
      <c r="DG5" s="127">
        <v>0.15939999999999999</v>
      </c>
      <c r="DH5" s="127">
        <v>0.156</v>
      </c>
      <c r="DI5" s="127">
        <v>0.15229999999999999</v>
      </c>
      <c r="DJ5" s="127">
        <v>0.16339999999999999</v>
      </c>
      <c r="DK5" s="127">
        <v>0.16830000000000001</v>
      </c>
      <c r="DL5" s="127">
        <v>0.156</v>
      </c>
      <c r="DM5" s="127">
        <v>0.15640000000000001</v>
      </c>
      <c r="DN5" s="127">
        <v>0.158</v>
      </c>
      <c r="DO5" s="127">
        <v>0.1391</v>
      </c>
      <c r="DP5" s="127">
        <v>0.12130000000000001</v>
      </c>
      <c r="DQ5" s="127">
        <v>0.1076</v>
      </c>
      <c r="DR5" s="127">
        <v>9.8400000000000001E-2</v>
      </c>
      <c r="DS5" s="127">
        <v>9.7000000000000003E-2</v>
      </c>
      <c r="DT5" s="127">
        <v>9.4899999999999998E-2</v>
      </c>
      <c r="DU5" s="127">
        <v>0.09</v>
      </c>
      <c r="DV5" s="127">
        <v>8.8700000000000001E-2</v>
      </c>
      <c r="DW5" s="127">
        <v>8.6099999999999996E-2</v>
      </c>
      <c r="DX5" s="127">
        <v>8.3500000000000005E-2</v>
      </c>
      <c r="DY5" s="127">
        <v>8.3099999999999993E-2</v>
      </c>
      <c r="DZ5" s="127">
        <v>8.5000000000000006E-2</v>
      </c>
      <c r="EA5" s="127">
        <v>8.48E-2</v>
      </c>
      <c r="EB5" s="127">
        <v>8.8200000000000001E-2</v>
      </c>
      <c r="EC5" s="127">
        <v>9.4899999999999998E-2</v>
      </c>
      <c r="ED5" s="127">
        <v>9.5100000000000004E-2</v>
      </c>
      <c r="EE5" s="127">
        <v>9.5299999999999996E-2</v>
      </c>
      <c r="EF5" s="127">
        <v>9.5200000000000007E-2</v>
      </c>
      <c r="EG5" s="127">
        <v>9.64E-2</v>
      </c>
      <c r="EH5" s="127">
        <v>0.10390000000000001</v>
      </c>
      <c r="EI5" s="127">
        <v>0.1051</v>
      </c>
      <c r="EJ5" s="127">
        <v>0.1024</v>
      </c>
      <c r="EK5" s="127">
        <v>9.7500000000000003E-2</v>
      </c>
      <c r="EL5" s="127">
        <v>9.3700000000000006E-2</v>
      </c>
      <c r="EM5" s="127">
        <v>9.0200000000000002E-2</v>
      </c>
      <c r="EN5" s="127">
        <v>8.9700000000000002E-2</v>
      </c>
      <c r="EO5" s="127">
        <v>8.8499999999999995E-2</v>
      </c>
      <c r="EP5" s="127">
        <v>8.6999999999999994E-2</v>
      </c>
      <c r="EQ5" s="127">
        <v>8.5599999999999996E-2</v>
      </c>
      <c r="ER5" s="127">
        <v>8.5699999999999998E-2</v>
      </c>
      <c r="ES5" s="127">
        <v>8.5099999999999995E-2</v>
      </c>
      <c r="ET5" s="127">
        <v>8.5699999999999998E-2</v>
      </c>
      <c r="EU5" s="127">
        <v>8.5599999999999996E-2</v>
      </c>
      <c r="EV5">
        <f>SUMIF('12peso'!$E$39:$E$492,$A5,'12peso'!H$39:H$492)</f>
        <v>5.3699999999999998E-2</v>
      </c>
      <c r="EW5">
        <f>SUMIF('12peso'!$E$39:$E$492,$A5,'12peso'!I$39:I$492)</f>
        <v>5.62E-2</v>
      </c>
      <c r="EX5">
        <f>SUMIF('12peso'!$E$39:$E$492,$A5,'12peso'!J$39:J$492)</f>
        <v>6.3600000000000004E-2</v>
      </c>
      <c r="EY5">
        <f>SUMIF('12peso'!$E$39:$E$492,$A5,'12peso'!K$39:K$492)</f>
        <v>6.4000000000000001E-2</v>
      </c>
      <c r="EZ5">
        <f>SUMIF('12peso'!$E$39:$E$492,$A5,'12peso'!L$39:L$492)</f>
        <v>6.4100000000000004E-2</v>
      </c>
      <c r="FA5">
        <f>SUMIF('12peso'!$E$39:$E$492,$A5,'12peso'!M$39:M$492)</f>
        <v>6.59E-2</v>
      </c>
      <c r="FB5">
        <f>SUMIF('12peso'!$E$39:$E$492,$A5,'12peso'!N$39:N$492)</f>
        <v>6.8099999999999994E-2</v>
      </c>
      <c r="FC5">
        <f>SUMIF('12peso'!$E$39:$E$492,$A5,'12peso'!O$39:O$492)</f>
        <v>7.1900000000000006E-2</v>
      </c>
      <c r="FD5">
        <f>SUMIF('12peso'!$E$39:$E$492,$A5,'12peso'!P$39:P$492)</f>
        <v>7.1400000000000005E-2</v>
      </c>
      <c r="FE5">
        <f>SUMIF('12peso'!$E$39:$E$492,$A5,'12peso'!Q$39:Q$492)</f>
        <v>7.2400000000000006E-2</v>
      </c>
      <c r="FF5">
        <f>SUMIF('12peso'!$E$39:$E$492,$A5,'12peso'!R$39:R$492)</f>
        <v>7.3200000000000001E-2</v>
      </c>
      <c r="FG5">
        <f>SUMIF('12peso'!$E$39:$E$492,$A5,'12peso'!S$39:S$492)</f>
        <v>7.17E-2</v>
      </c>
      <c r="FH5">
        <f>SUMIF('12peso'!$E$39:$E$492,$A5,'12peso'!T$39:T$492)</f>
        <v>7.2499999999999995E-2</v>
      </c>
      <c r="FI5">
        <f>SUMIF('12peso'!$E$39:$E$492,$A5,'12peso'!U$39:U$492)</f>
        <v>7.22E-2</v>
      </c>
      <c r="FJ5">
        <f>SUMIF('12peso'!$E$39:$E$492,$A5,'12peso'!V$39:V$492)</f>
        <v>7.3700000000000002E-2</v>
      </c>
      <c r="FK5">
        <f>SUMIF('12peso'!$E$39:$E$492,$A5,'12peso'!W$39:W$492)</f>
        <v>7.4800000000000005E-2</v>
      </c>
      <c r="FL5">
        <f>SUMIF('12peso'!$E$39:$E$492,$A5,'12peso'!X$39:X$492)</f>
        <v>7.4099999999999999E-2</v>
      </c>
      <c r="FM5">
        <f>SUMIF('12peso'!$E$39:$E$492,$A5,'12peso'!Y$39:Y$492)</f>
        <v>7.5800000000000006E-2</v>
      </c>
      <c r="FN5">
        <f>SUMIF('12peso'!$E$39:$E$492,$A5,'12peso'!Z$39:Z$492)</f>
        <v>7.8700000000000006E-2</v>
      </c>
      <c r="FO5">
        <f>SUMIF('12peso'!$E$39:$E$492,$A5,'12peso'!AA$39:AA$492)</f>
        <v>8.3099999999999993E-2</v>
      </c>
      <c r="FP5">
        <f>SUMIF('12peso'!$E$39:$E$492,$A5,'12peso'!AB$39:AB$492)</f>
        <v>8.5900000000000004E-2</v>
      </c>
      <c r="FQ5">
        <f>SUMIF('12peso'!$E$39:$E$492,$A5,'12peso'!AC$39:AC$492)</f>
        <v>8.5699999999999998E-2</v>
      </c>
      <c r="FR5">
        <f>SUMIF('12peso'!$E$39:$E$492,$A5,'12peso'!AD$39:AD$492)</f>
        <v>8.5699999999999998E-2</v>
      </c>
      <c r="FS5">
        <f>SUMIF('12peso'!$E$39:$E$492,$A5,'12peso'!AE$39:AE$492)</f>
        <v>8.43E-2</v>
      </c>
      <c r="FT5">
        <f>SUMIF('12peso'!$E$39:$E$492,$A5,'12peso'!AF$39:AF$492)</f>
        <v>8.7599999999999997E-2</v>
      </c>
      <c r="FU5">
        <f>SUMIF('12peso'!$E$39:$E$492,$A5,'12peso'!AG$39:AG$492)</f>
        <v>8.6199999999999999E-2</v>
      </c>
      <c r="FV5">
        <f>SUMIF('12peso'!$E$39:$E$492,$A5,'12peso'!AH$39:AH$492)</f>
        <v>8.3799999999999999E-2</v>
      </c>
      <c r="FW5">
        <f>SUMIF('12peso'!$E$39:$E$492,$A5,'12peso'!AI$39:AI$492)</f>
        <v>8.2699999999999996E-2</v>
      </c>
      <c r="FX5">
        <f>SUMIF('12peso'!$E$39:$E$492,$A5,'12peso'!AJ$39:AJ$492)</f>
        <v>8.5500000000000007E-2</v>
      </c>
      <c r="FY5">
        <f>SUMIF('12peso'!$E$39:$E$492,$A5,'12peso'!AK$39:AK$492)</f>
        <v>8.8200000000000001E-2</v>
      </c>
      <c r="FZ5">
        <f>SUMIF('12peso'!$E$39:$E$492,$A5,'12peso'!AL$39:AL$492)</f>
        <v>8.4699999999999998E-2</v>
      </c>
      <c r="GA5">
        <f>SUMIF('12peso'!$E$39:$E$492,$A5,'12peso'!AM$39:AM$492)</f>
        <v>8.1100000000000005E-2</v>
      </c>
      <c r="GB5">
        <f>SUMIF('12peso'!$E$39:$E$492,$A5,'12peso'!AN$39:AN$492)</f>
        <v>7.8200000000000006E-2</v>
      </c>
    </row>
    <row r="6" spans="1:184" x14ac:dyDescent="0.25">
      <c r="A6" s="59">
        <v>1101053</v>
      </c>
      <c r="B6" s="56" t="s">
        <v>7</v>
      </c>
      <c r="C6" s="127">
        <v>1.6799999999999999E-2</v>
      </c>
      <c r="D6" s="127">
        <v>1.7399999999999999E-2</v>
      </c>
      <c r="E6" s="127">
        <v>1.8200000000000001E-2</v>
      </c>
      <c r="F6" s="127">
        <v>1.8499999999999999E-2</v>
      </c>
      <c r="G6" s="127">
        <v>1.8499999999999999E-2</v>
      </c>
      <c r="H6" s="127">
        <v>1.83E-2</v>
      </c>
      <c r="I6" s="127">
        <v>1.7399999999999999E-2</v>
      </c>
      <c r="J6" s="127">
        <v>1.43E-2</v>
      </c>
      <c r="K6" s="127">
        <v>1.3599999999999999E-2</v>
      </c>
      <c r="L6" s="127">
        <v>1.2500000000000001E-2</v>
      </c>
      <c r="M6" s="127">
        <v>1.3299999999999999E-2</v>
      </c>
      <c r="N6" s="127">
        <v>1.37E-2</v>
      </c>
      <c r="O6" s="127">
        <v>1.5699999999999999E-2</v>
      </c>
      <c r="P6" s="127">
        <v>2.0500000000000001E-2</v>
      </c>
      <c r="Q6" s="127">
        <v>2.35E-2</v>
      </c>
      <c r="R6" s="127">
        <v>2.46E-2</v>
      </c>
      <c r="S6" s="127">
        <v>2.3E-2</v>
      </c>
      <c r="T6" s="127">
        <v>2.3699999999999999E-2</v>
      </c>
      <c r="U6" s="127">
        <v>2.7099999999999999E-2</v>
      </c>
      <c r="V6" s="127">
        <v>2.75E-2</v>
      </c>
      <c r="W6" s="127">
        <v>2.4799999999999999E-2</v>
      </c>
      <c r="X6" s="127">
        <v>2.87E-2</v>
      </c>
      <c r="Y6" s="127">
        <v>3.0099999999999998E-2</v>
      </c>
      <c r="Z6" s="127">
        <v>2.8400000000000002E-2</v>
      </c>
      <c r="AA6" s="127">
        <v>2.7799999999999998E-2</v>
      </c>
      <c r="AB6" s="127">
        <v>2.7199999999999998E-2</v>
      </c>
      <c r="AC6" s="127">
        <v>2.7199999999999998E-2</v>
      </c>
      <c r="AD6" s="127">
        <v>2.7199999999999998E-2</v>
      </c>
      <c r="AE6" s="127">
        <v>2.93E-2</v>
      </c>
      <c r="AF6" s="127">
        <v>3.3700000000000001E-2</v>
      </c>
      <c r="AG6" s="127">
        <v>3.5400000000000001E-2</v>
      </c>
      <c r="AH6" s="127">
        <v>3.3500000000000002E-2</v>
      </c>
      <c r="AI6" s="127">
        <v>2.8400000000000002E-2</v>
      </c>
      <c r="AJ6" s="127">
        <v>2.4400000000000002E-2</v>
      </c>
      <c r="AK6" s="127">
        <v>2.12E-2</v>
      </c>
      <c r="AL6" s="127">
        <v>2.06E-2</v>
      </c>
      <c r="AM6" s="127">
        <v>2.5100000000000001E-2</v>
      </c>
      <c r="AN6" s="127">
        <v>3.1600000000000003E-2</v>
      </c>
      <c r="AO6" s="127">
        <v>3.2300000000000002E-2</v>
      </c>
      <c r="AP6" s="127">
        <v>3.09E-2</v>
      </c>
      <c r="AQ6" s="127">
        <v>3.0200000000000001E-2</v>
      </c>
      <c r="AR6" s="127">
        <v>0.03</v>
      </c>
      <c r="AS6" s="127">
        <v>3.3500000000000002E-2</v>
      </c>
      <c r="AT6" s="127">
        <v>3.6900000000000002E-2</v>
      </c>
      <c r="AU6" s="127">
        <v>3.1899999999999998E-2</v>
      </c>
      <c r="AV6" s="127">
        <v>2.8299999999999999E-2</v>
      </c>
      <c r="AW6" s="127">
        <v>2.29E-2</v>
      </c>
      <c r="AX6" s="127">
        <v>2.2100000000000002E-2</v>
      </c>
      <c r="AY6" s="127">
        <v>2.3E-2</v>
      </c>
      <c r="AZ6" s="127">
        <v>2.5100000000000001E-2</v>
      </c>
      <c r="BA6" s="127">
        <v>2.53E-2</v>
      </c>
      <c r="BB6" s="127">
        <v>2.5399999999999999E-2</v>
      </c>
      <c r="BC6" s="127">
        <v>2.5700000000000001E-2</v>
      </c>
      <c r="BD6" s="127">
        <v>2.69E-2</v>
      </c>
      <c r="BE6" s="127">
        <v>2.9499999999999998E-2</v>
      </c>
      <c r="BF6" s="127">
        <v>3.3799999999999997E-2</v>
      </c>
      <c r="BG6" s="127">
        <v>3.3500000000000002E-2</v>
      </c>
      <c r="BH6" s="127">
        <v>2.8899999999999999E-2</v>
      </c>
      <c r="BI6" s="127">
        <v>2.46E-2</v>
      </c>
      <c r="BJ6" s="127">
        <v>2.3E-2</v>
      </c>
      <c r="BK6" s="127">
        <v>2.3099999999999999E-2</v>
      </c>
      <c r="BL6" s="127">
        <v>2.4400000000000002E-2</v>
      </c>
      <c r="BM6" s="127">
        <v>2.5399999999999999E-2</v>
      </c>
      <c r="BN6" s="127">
        <v>2.6700000000000002E-2</v>
      </c>
      <c r="BO6" s="127">
        <v>2.6800000000000001E-2</v>
      </c>
      <c r="BP6" s="127">
        <v>2.6700000000000002E-2</v>
      </c>
      <c r="BQ6" s="127">
        <v>2.8500000000000001E-2</v>
      </c>
      <c r="BR6" s="127">
        <v>2.93E-2</v>
      </c>
      <c r="BS6" s="127">
        <v>2.9000000000000001E-2</v>
      </c>
      <c r="BT6" s="127">
        <v>2.9000000000000001E-2</v>
      </c>
      <c r="BU6" s="127">
        <v>2.6700000000000002E-2</v>
      </c>
      <c r="BV6" s="127">
        <v>2.4199999999999999E-2</v>
      </c>
      <c r="BW6" s="127">
        <v>2.4E-2</v>
      </c>
      <c r="BX6" s="127">
        <v>2.35E-2</v>
      </c>
      <c r="BY6" s="127">
        <v>2.5399999999999999E-2</v>
      </c>
      <c r="BZ6" s="127">
        <v>2.5700000000000001E-2</v>
      </c>
      <c r="CA6" s="127">
        <v>2.53E-2</v>
      </c>
      <c r="CB6" s="127">
        <v>2.7E-2</v>
      </c>
      <c r="CC6" s="127">
        <v>2.8400000000000002E-2</v>
      </c>
      <c r="CD6" s="127">
        <v>2.9499999999999998E-2</v>
      </c>
      <c r="CE6" s="127">
        <v>3.3000000000000002E-2</v>
      </c>
      <c r="CF6" s="127">
        <v>3.6299999999999999E-2</v>
      </c>
      <c r="CG6" s="127">
        <v>2.75E-2</v>
      </c>
      <c r="CH6" s="127">
        <v>1.6500000000000001E-2</v>
      </c>
      <c r="CI6" s="127">
        <v>1.5599999999999999E-2</v>
      </c>
      <c r="CJ6" s="127">
        <v>1.52E-2</v>
      </c>
      <c r="CK6" s="127">
        <v>1.6E-2</v>
      </c>
      <c r="CL6" s="127">
        <v>1.66E-2</v>
      </c>
      <c r="CM6" s="127">
        <v>1.6500000000000001E-2</v>
      </c>
      <c r="CN6" s="127">
        <v>1.6899999999999998E-2</v>
      </c>
      <c r="CO6" s="127">
        <v>1.6400000000000001E-2</v>
      </c>
      <c r="CP6" s="127">
        <v>1.5800000000000002E-2</v>
      </c>
      <c r="CQ6" s="127">
        <v>1.6199999999999999E-2</v>
      </c>
      <c r="CR6" s="127">
        <v>1.6799999999999999E-2</v>
      </c>
      <c r="CS6" s="127">
        <v>1.6E-2</v>
      </c>
      <c r="CT6" s="127">
        <v>1.55E-2</v>
      </c>
      <c r="CU6" s="127">
        <v>1.5100000000000001E-2</v>
      </c>
      <c r="CV6" s="127">
        <v>1.52E-2</v>
      </c>
      <c r="CW6" s="127">
        <v>1.7399999999999999E-2</v>
      </c>
      <c r="CX6" s="127">
        <v>1.8700000000000001E-2</v>
      </c>
      <c r="CY6" s="127">
        <v>2.12E-2</v>
      </c>
      <c r="CZ6" s="127">
        <v>2.5700000000000001E-2</v>
      </c>
      <c r="DA6" s="127">
        <v>2.7900000000000001E-2</v>
      </c>
      <c r="DB6" s="127">
        <v>3.1399999999999997E-2</v>
      </c>
      <c r="DC6" s="127">
        <v>2.9100000000000001E-2</v>
      </c>
      <c r="DD6" s="127">
        <v>2.5700000000000001E-2</v>
      </c>
      <c r="DE6" s="127">
        <v>1.9199999999999998E-2</v>
      </c>
      <c r="DF6" s="127">
        <v>1.6799999999999999E-2</v>
      </c>
      <c r="DG6" s="127">
        <v>1.6299999999999999E-2</v>
      </c>
      <c r="DH6" s="127">
        <v>1.6899999999999998E-2</v>
      </c>
      <c r="DI6" s="127">
        <v>1.8499999999999999E-2</v>
      </c>
      <c r="DJ6" s="127">
        <v>2.0799999999999999E-2</v>
      </c>
      <c r="DK6" s="127">
        <v>1.9900000000000001E-2</v>
      </c>
      <c r="DL6" s="127">
        <v>1.9900000000000001E-2</v>
      </c>
      <c r="DM6" s="127">
        <v>1.9199999999999998E-2</v>
      </c>
      <c r="DN6" s="127">
        <v>1.7999999999999999E-2</v>
      </c>
      <c r="DO6" s="127">
        <v>1.7299999999999999E-2</v>
      </c>
      <c r="DP6" s="127">
        <v>1.52E-2</v>
      </c>
      <c r="DQ6" s="127">
        <v>1.5299999999999999E-2</v>
      </c>
      <c r="DR6" s="127">
        <v>1.4999999999999999E-2</v>
      </c>
      <c r="DS6" s="127">
        <v>1.4800000000000001E-2</v>
      </c>
      <c r="DT6" s="127">
        <v>1.5299999999999999E-2</v>
      </c>
      <c r="DU6" s="127">
        <v>1.47E-2</v>
      </c>
      <c r="DV6" s="127">
        <v>1.47E-2</v>
      </c>
      <c r="DW6" s="127">
        <v>1.43E-2</v>
      </c>
      <c r="DX6" s="127">
        <v>1.47E-2</v>
      </c>
      <c r="DY6" s="127">
        <v>1.52E-2</v>
      </c>
      <c r="DZ6" s="127">
        <v>1.6299999999999999E-2</v>
      </c>
      <c r="EA6" s="127">
        <v>1.6899999999999998E-2</v>
      </c>
      <c r="EB6" s="127">
        <v>1.9800000000000002E-2</v>
      </c>
      <c r="EC6" s="127">
        <v>2.0500000000000001E-2</v>
      </c>
      <c r="ED6" s="127">
        <v>1.89E-2</v>
      </c>
      <c r="EE6" s="127">
        <v>1.78E-2</v>
      </c>
      <c r="EF6" s="127">
        <v>1.78E-2</v>
      </c>
      <c r="EG6" s="127">
        <v>1.8200000000000001E-2</v>
      </c>
      <c r="EH6" s="127">
        <v>2.18E-2</v>
      </c>
      <c r="EI6" s="127">
        <v>2.3199999999999998E-2</v>
      </c>
      <c r="EJ6" s="127">
        <v>2.3400000000000001E-2</v>
      </c>
      <c r="EK6" s="127">
        <v>2.3199999999999998E-2</v>
      </c>
      <c r="EL6" s="127">
        <v>2.1000000000000001E-2</v>
      </c>
      <c r="EM6" s="127">
        <v>1.9699999999999999E-2</v>
      </c>
      <c r="EN6" s="127">
        <v>1.9400000000000001E-2</v>
      </c>
      <c r="EO6" s="127">
        <v>1.9800000000000002E-2</v>
      </c>
      <c r="EP6" s="127">
        <v>1.84E-2</v>
      </c>
      <c r="EQ6" s="127">
        <v>1.7399999999999999E-2</v>
      </c>
      <c r="ER6" s="127">
        <v>1.7000000000000001E-2</v>
      </c>
      <c r="ES6" s="127">
        <v>1.7100000000000001E-2</v>
      </c>
      <c r="ET6" s="127">
        <v>1.7299999999999999E-2</v>
      </c>
      <c r="EU6" s="127">
        <v>1.7100000000000001E-2</v>
      </c>
      <c r="EV6">
        <f>SUMIF('12peso'!$E$39:$E$492,$A6,'12peso'!H$39:H$492)</f>
        <v>3.3599999999999998E-2</v>
      </c>
      <c r="EW6">
        <f>SUMIF('12peso'!$E$39:$E$492,$A6,'12peso'!I$39:I$492)</f>
        <v>3.4000000000000002E-2</v>
      </c>
      <c r="EX6">
        <f>SUMIF('12peso'!$E$39:$E$492,$A6,'12peso'!J$39:J$492)</f>
        <v>3.4200000000000001E-2</v>
      </c>
      <c r="EY6">
        <f>SUMIF('12peso'!$E$39:$E$492,$A6,'12peso'!K$39:K$492)</f>
        <v>3.4500000000000003E-2</v>
      </c>
      <c r="EZ6">
        <f>SUMIF('12peso'!$E$39:$E$492,$A6,'12peso'!L$39:L$492)</f>
        <v>3.5900000000000001E-2</v>
      </c>
      <c r="FA6">
        <f>SUMIF('12peso'!$E$39:$E$492,$A6,'12peso'!M$39:M$492)</f>
        <v>3.7499999999999999E-2</v>
      </c>
      <c r="FB6">
        <f>SUMIF('12peso'!$E$39:$E$492,$A6,'12peso'!N$39:N$492)</f>
        <v>3.5200000000000002E-2</v>
      </c>
      <c r="FC6">
        <f>SUMIF('12peso'!$E$39:$E$492,$A6,'12peso'!O$39:O$492)</f>
        <v>3.32E-2</v>
      </c>
      <c r="FD6">
        <f>SUMIF('12peso'!$E$39:$E$492,$A6,'12peso'!P$39:P$492)</f>
        <v>3.15E-2</v>
      </c>
      <c r="FE6">
        <f>SUMIF('12peso'!$E$39:$E$492,$A6,'12peso'!Q$39:Q$492)</f>
        <v>3.04E-2</v>
      </c>
      <c r="FF6">
        <f>SUMIF('12peso'!$E$39:$E$492,$A6,'12peso'!R$39:R$492)</f>
        <v>3.1099999999999999E-2</v>
      </c>
      <c r="FG6">
        <f>SUMIF('12peso'!$E$39:$E$492,$A6,'12peso'!S$39:S$492)</f>
        <v>3.1399999999999997E-2</v>
      </c>
      <c r="FH6">
        <f>SUMIF('12peso'!$E$39:$E$492,$A6,'12peso'!T$39:T$492)</f>
        <v>3.2300000000000002E-2</v>
      </c>
      <c r="FI6">
        <f>SUMIF('12peso'!$E$39:$E$492,$A6,'12peso'!U$39:U$492)</f>
        <v>3.2599999999999997E-2</v>
      </c>
      <c r="FJ6">
        <f>SUMIF('12peso'!$E$39:$E$492,$A6,'12peso'!V$39:V$492)</f>
        <v>3.5499999999999997E-2</v>
      </c>
      <c r="FK6">
        <f>SUMIF('12peso'!$E$39:$E$492,$A6,'12peso'!W$39:W$492)</f>
        <v>3.8399999999999997E-2</v>
      </c>
      <c r="FL6">
        <f>SUMIF('12peso'!$E$39:$E$492,$A6,'12peso'!X$39:X$492)</f>
        <v>3.6700000000000003E-2</v>
      </c>
      <c r="FM6">
        <f>SUMIF('12peso'!$E$39:$E$492,$A6,'12peso'!Y$39:Y$492)</f>
        <v>3.5799999999999998E-2</v>
      </c>
      <c r="FN6">
        <f>SUMIF('12peso'!$E$39:$E$492,$A6,'12peso'!Z$39:Z$492)</f>
        <v>3.4200000000000001E-2</v>
      </c>
      <c r="FO6">
        <f>SUMIF('12peso'!$E$39:$E$492,$A6,'12peso'!AA$39:AA$492)</f>
        <v>3.2800000000000003E-2</v>
      </c>
      <c r="FP6">
        <f>SUMIF('12peso'!$E$39:$E$492,$A6,'12peso'!AB$39:AB$492)</f>
        <v>3.0099999999999998E-2</v>
      </c>
      <c r="FQ6">
        <f>SUMIF('12peso'!$E$39:$E$492,$A6,'12peso'!AC$39:AC$492)</f>
        <v>2.9399999999999999E-2</v>
      </c>
      <c r="FR6">
        <f>SUMIF('12peso'!$E$39:$E$492,$A6,'12peso'!AD$39:AD$492)</f>
        <v>2.92E-2</v>
      </c>
      <c r="FS6">
        <f>SUMIF('12peso'!$E$39:$E$492,$A6,'12peso'!AE$39:AE$492)</f>
        <v>2.98E-2</v>
      </c>
      <c r="FT6">
        <f>SUMIF('12peso'!$E$39:$E$492,$A6,'12peso'!AF$39:AF$492)</f>
        <v>3.04E-2</v>
      </c>
      <c r="FU6">
        <f>SUMIF('12peso'!$E$39:$E$492,$A6,'12peso'!AG$39:AG$492)</f>
        <v>3.0700000000000002E-2</v>
      </c>
      <c r="FV6">
        <f>SUMIF('12peso'!$E$39:$E$492,$A6,'12peso'!AH$39:AH$492)</f>
        <v>3.2199999999999999E-2</v>
      </c>
      <c r="FW6">
        <f>SUMIF('12peso'!$E$39:$E$492,$A6,'12peso'!AI$39:AI$492)</f>
        <v>3.3099999999999997E-2</v>
      </c>
      <c r="FX6">
        <f>SUMIF('12peso'!$E$39:$E$492,$A6,'12peso'!AJ$39:AJ$492)</f>
        <v>3.5999999999999997E-2</v>
      </c>
      <c r="FY6">
        <f>SUMIF('12peso'!$E$39:$E$492,$A6,'12peso'!AK$39:AK$492)</f>
        <v>3.6299999999999999E-2</v>
      </c>
      <c r="FZ6">
        <f>SUMIF('12peso'!$E$39:$E$492,$A6,'12peso'!AL$39:AL$492)</f>
        <v>3.4000000000000002E-2</v>
      </c>
      <c r="GA6">
        <f>SUMIF('12peso'!$E$39:$E$492,$A6,'12peso'!AM$39:AM$492)</f>
        <v>3.15E-2</v>
      </c>
      <c r="GB6">
        <f>SUMIF('12peso'!$E$39:$E$492,$A6,'12peso'!AN$39:AN$492)</f>
        <v>3.0599999999999999E-2</v>
      </c>
    </row>
    <row r="7" spans="1:184" x14ac:dyDescent="0.25">
      <c r="A7" s="59">
        <v>1101073</v>
      </c>
      <c r="B7" s="56" t="s">
        <v>8</v>
      </c>
      <c r="C7" s="127">
        <v>0.17030000000000001</v>
      </c>
      <c r="D7" s="127">
        <v>0.16589999999999999</v>
      </c>
      <c r="E7" s="127">
        <v>0.22689999999999999</v>
      </c>
      <c r="F7" s="127">
        <v>0.2278</v>
      </c>
      <c r="G7" s="127">
        <v>0.214</v>
      </c>
      <c r="H7" s="127">
        <v>0.2203</v>
      </c>
      <c r="I7" s="127">
        <v>0.20619999999999999</v>
      </c>
      <c r="J7" s="127">
        <v>0.17280000000000001</v>
      </c>
      <c r="K7" s="127">
        <v>0.15509999999999999</v>
      </c>
      <c r="L7" s="127">
        <v>0.1454</v>
      </c>
      <c r="M7" s="127">
        <v>0.16200000000000001</v>
      </c>
      <c r="N7" s="127">
        <v>0.17580000000000001</v>
      </c>
      <c r="O7" s="127">
        <v>0.1767</v>
      </c>
      <c r="P7" s="127">
        <v>0.2097</v>
      </c>
      <c r="Q7" s="127">
        <v>0.21179999999999999</v>
      </c>
      <c r="R7" s="127">
        <v>0.20569999999999999</v>
      </c>
      <c r="S7" s="127">
        <v>0.19719999999999999</v>
      </c>
      <c r="T7" s="127">
        <v>0.19470000000000001</v>
      </c>
      <c r="U7" s="127">
        <v>0.20979999999999999</v>
      </c>
      <c r="V7" s="127">
        <v>0.22289999999999999</v>
      </c>
      <c r="W7" s="127">
        <v>0.26140000000000002</v>
      </c>
      <c r="X7" s="127">
        <v>0.27729999999999999</v>
      </c>
      <c r="Y7" s="127">
        <v>0.26939999999999997</v>
      </c>
      <c r="Z7" s="127">
        <v>0.25779999999999997</v>
      </c>
      <c r="AA7" s="127">
        <v>0.249</v>
      </c>
      <c r="AB7" s="127">
        <v>0.25840000000000002</v>
      </c>
      <c r="AC7" s="127">
        <v>0.25309999999999999</v>
      </c>
      <c r="AD7" s="127">
        <v>0.24460000000000001</v>
      </c>
      <c r="AE7" s="127">
        <v>0.23350000000000001</v>
      </c>
      <c r="AF7" s="127">
        <v>0.22309999999999999</v>
      </c>
      <c r="AG7" s="127">
        <v>0.23419999999999999</v>
      </c>
      <c r="AH7" s="127">
        <v>0.23380000000000001</v>
      </c>
      <c r="AI7" s="127">
        <v>0.2268</v>
      </c>
      <c r="AJ7" s="127">
        <v>0.23769999999999999</v>
      </c>
      <c r="AK7" s="127">
        <v>0.23780000000000001</v>
      </c>
      <c r="AL7" s="127">
        <v>0.25030000000000002</v>
      </c>
      <c r="AM7" s="127">
        <v>0.29310000000000003</v>
      </c>
      <c r="AN7" s="127">
        <v>0.29859999999999998</v>
      </c>
      <c r="AO7" s="127">
        <v>0.28549999999999998</v>
      </c>
      <c r="AP7" s="127">
        <v>0.27889999999999998</v>
      </c>
      <c r="AQ7" s="127">
        <v>0.27710000000000001</v>
      </c>
      <c r="AR7" s="127">
        <v>0.32050000000000001</v>
      </c>
      <c r="AS7" s="127">
        <v>0.33889999999999998</v>
      </c>
      <c r="AT7" s="127">
        <v>0.35639999999999999</v>
      </c>
      <c r="AU7" s="127">
        <v>0.36420000000000002</v>
      </c>
      <c r="AV7" s="127">
        <v>0.37809999999999999</v>
      </c>
      <c r="AW7" s="127">
        <v>0.37080000000000002</v>
      </c>
      <c r="AX7" s="127">
        <v>0.34589999999999999</v>
      </c>
      <c r="AY7" s="127">
        <v>0.29959999999999998</v>
      </c>
      <c r="AZ7" s="127">
        <v>0.27700000000000002</v>
      </c>
      <c r="BA7" s="127">
        <v>0.2641</v>
      </c>
      <c r="BB7" s="127">
        <v>0.2475</v>
      </c>
      <c r="BC7" s="127">
        <v>0.2387</v>
      </c>
      <c r="BD7" s="127">
        <v>0.22639999999999999</v>
      </c>
      <c r="BE7" s="127">
        <v>0.249</v>
      </c>
      <c r="BF7" s="127">
        <v>0.28070000000000001</v>
      </c>
      <c r="BG7" s="127">
        <v>0.26579999999999998</v>
      </c>
      <c r="BH7" s="127">
        <v>0.25750000000000001</v>
      </c>
      <c r="BI7" s="127">
        <v>0.24940000000000001</v>
      </c>
      <c r="BJ7" s="127">
        <v>0.24399999999999999</v>
      </c>
      <c r="BK7" s="127">
        <v>0.23530000000000001</v>
      </c>
      <c r="BL7" s="127">
        <v>0.21210000000000001</v>
      </c>
      <c r="BM7" s="127">
        <v>0.20080000000000001</v>
      </c>
      <c r="BN7" s="127">
        <v>0.2233</v>
      </c>
      <c r="BO7" s="127">
        <v>0.24660000000000001</v>
      </c>
      <c r="BP7" s="127">
        <v>0.2467</v>
      </c>
      <c r="BQ7" s="127">
        <v>0.25290000000000001</v>
      </c>
      <c r="BR7" s="127">
        <v>0.254</v>
      </c>
      <c r="BS7" s="127">
        <v>0.2472</v>
      </c>
      <c r="BT7" s="127">
        <v>0.25950000000000001</v>
      </c>
      <c r="BU7" s="127">
        <v>0.2767</v>
      </c>
      <c r="BV7" s="127">
        <v>0.28939999999999999</v>
      </c>
      <c r="BW7" s="127">
        <v>0.30130000000000001</v>
      </c>
      <c r="BX7" s="127">
        <v>0.2913</v>
      </c>
      <c r="BY7" s="127">
        <v>0.2601</v>
      </c>
      <c r="BZ7" s="127">
        <v>0.2369</v>
      </c>
      <c r="CA7" s="127">
        <v>0.2225</v>
      </c>
      <c r="CB7" s="127">
        <v>0.2152</v>
      </c>
      <c r="CC7" s="127">
        <v>0.2233</v>
      </c>
      <c r="CD7" s="127">
        <v>0.23710000000000001</v>
      </c>
      <c r="CE7" s="127">
        <v>0.27850000000000003</v>
      </c>
      <c r="CF7" s="127">
        <v>0.2878</v>
      </c>
      <c r="CG7" s="127">
        <v>0.27189999999999998</v>
      </c>
      <c r="CH7" s="127">
        <v>0.18659999999999999</v>
      </c>
      <c r="CI7" s="127">
        <v>0.16819999999999999</v>
      </c>
      <c r="CJ7" s="127">
        <v>0.15459999999999999</v>
      </c>
      <c r="CK7" s="127">
        <v>0.15110000000000001</v>
      </c>
      <c r="CL7" s="127">
        <v>0.1585</v>
      </c>
      <c r="CM7" s="127">
        <v>0.16270000000000001</v>
      </c>
      <c r="CN7" s="127">
        <v>0.16059999999999999</v>
      </c>
      <c r="CO7" s="127">
        <v>0.1585</v>
      </c>
      <c r="CP7" s="127">
        <v>0.1527</v>
      </c>
      <c r="CQ7" s="127">
        <v>0.1482</v>
      </c>
      <c r="CR7" s="127">
        <v>0.14460000000000001</v>
      </c>
      <c r="CS7" s="127">
        <v>0.1467</v>
      </c>
      <c r="CT7" s="127">
        <v>0.16930000000000001</v>
      </c>
      <c r="CU7" s="127">
        <v>0.1767</v>
      </c>
      <c r="CV7" s="127">
        <v>0.1847</v>
      </c>
      <c r="CW7" s="127">
        <v>0.192</v>
      </c>
      <c r="CX7" s="127">
        <v>0.22170000000000001</v>
      </c>
      <c r="CY7" s="127">
        <v>0.27179999999999999</v>
      </c>
      <c r="CZ7" s="127">
        <v>0.37359999999999999</v>
      </c>
      <c r="DA7" s="127">
        <v>0.41539999999999999</v>
      </c>
      <c r="DB7" s="127">
        <v>0.43930000000000002</v>
      </c>
      <c r="DC7" s="127">
        <v>0.39689999999999998</v>
      </c>
      <c r="DD7" s="127">
        <v>0.35189999999999999</v>
      </c>
      <c r="DE7" s="127">
        <v>0.30990000000000001</v>
      </c>
      <c r="DF7" s="127">
        <v>0.35549999999999998</v>
      </c>
      <c r="DG7" s="127">
        <v>0.377</v>
      </c>
      <c r="DH7" s="127">
        <v>0.35360000000000003</v>
      </c>
      <c r="DI7" s="127">
        <v>0.34689999999999999</v>
      </c>
      <c r="DJ7" s="127">
        <v>0.36230000000000001</v>
      </c>
      <c r="DK7" s="127">
        <v>0.30840000000000001</v>
      </c>
      <c r="DL7" s="127">
        <v>0.2492</v>
      </c>
      <c r="DM7" s="127">
        <v>0.25629999999999997</v>
      </c>
      <c r="DN7" s="127">
        <v>0.2462</v>
      </c>
      <c r="DO7" s="127">
        <v>0.214</v>
      </c>
      <c r="DP7" s="127">
        <v>0.19450000000000001</v>
      </c>
      <c r="DQ7" s="127">
        <v>0.182</v>
      </c>
      <c r="DR7" s="127">
        <v>0.18290000000000001</v>
      </c>
      <c r="DS7" s="127">
        <v>0.19420000000000001</v>
      </c>
      <c r="DT7" s="127">
        <v>0.18360000000000001</v>
      </c>
      <c r="DU7" s="127">
        <v>0.1719</v>
      </c>
      <c r="DV7" s="127">
        <v>0.16339999999999999</v>
      </c>
      <c r="DW7" s="127">
        <v>0.156</v>
      </c>
      <c r="DX7" s="127">
        <v>0.153</v>
      </c>
      <c r="DY7" s="127">
        <v>0.1537</v>
      </c>
      <c r="DZ7" s="127">
        <v>0.1497</v>
      </c>
      <c r="EA7" s="127">
        <v>0.16450000000000001</v>
      </c>
      <c r="EB7" s="127">
        <v>0.23419999999999999</v>
      </c>
      <c r="EC7" s="127">
        <v>0.26350000000000001</v>
      </c>
      <c r="ED7" s="127">
        <v>0.2702</v>
      </c>
      <c r="EE7" s="127">
        <v>0.2661</v>
      </c>
      <c r="EF7" s="127">
        <v>0.23619999999999999</v>
      </c>
      <c r="EG7" s="127">
        <v>0.23599999999999999</v>
      </c>
      <c r="EH7" s="127">
        <v>0.30740000000000001</v>
      </c>
      <c r="EI7" s="127">
        <v>0.28470000000000001</v>
      </c>
      <c r="EJ7" s="127">
        <v>0.23649999999999999</v>
      </c>
      <c r="EK7" s="127">
        <v>0.19919999999999999</v>
      </c>
      <c r="EL7" s="127">
        <v>0.17680000000000001</v>
      </c>
      <c r="EM7" s="127">
        <v>0.17849999999999999</v>
      </c>
      <c r="EN7" s="127">
        <v>0.19470000000000001</v>
      </c>
      <c r="EO7" s="127">
        <v>0.1968</v>
      </c>
      <c r="EP7" s="127">
        <v>0.19500000000000001</v>
      </c>
      <c r="EQ7" s="127">
        <v>0.19570000000000001</v>
      </c>
      <c r="ER7" s="127">
        <v>0.1961</v>
      </c>
      <c r="ES7" s="127">
        <v>0.20699999999999999</v>
      </c>
      <c r="ET7" s="127">
        <v>0.2024</v>
      </c>
      <c r="EU7" s="127">
        <v>0.1996</v>
      </c>
      <c r="EV7">
        <f>SUMIF('12peso'!$E$39:$E$492,$A7,'12peso'!H$39:H$492)</f>
        <v>0.2074</v>
      </c>
      <c r="EW7">
        <f>SUMIF('12peso'!$E$39:$E$492,$A7,'12peso'!I$39:I$492)</f>
        <v>0.23749999999999999</v>
      </c>
      <c r="EX7">
        <f>SUMIF('12peso'!$E$39:$E$492,$A7,'12peso'!J$39:J$492)</f>
        <v>0.26019999999999999</v>
      </c>
      <c r="EY7">
        <f>SUMIF('12peso'!$E$39:$E$492,$A7,'12peso'!K$39:K$492)</f>
        <v>0.26200000000000001</v>
      </c>
      <c r="EZ7">
        <f>SUMIF('12peso'!$E$39:$E$492,$A7,'12peso'!L$39:L$492)</f>
        <v>0.29349999999999998</v>
      </c>
      <c r="FA7">
        <f>SUMIF('12peso'!$E$39:$E$492,$A7,'12peso'!M$39:M$492)</f>
        <v>0.32150000000000001</v>
      </c>
      <c r="FB7">
        <f>SUMIF('12peso'!$E$39:$E$492,$A7,'12peso'!N$39:N$492)</f>
        <v>0.31140000000000001</v>
      </c>
      <c r="FC7">
        <f>SUMIF('12peso'!$E$39:$E$492,$A7,'12peso'!O$39:O$492)</f>
        <v>0.28910000000000002</v>
      </c>
      <c r="FD7">
        <f>SUMIF('12peso'!$E$39:$E$492,$A7,'12peso'!P$39:P$492)</f>
        <v>0.26129999999999998</v>
      </c>
      <c r="FE7">
        <f>SUMIF('12peso'!$E$39:$E$492,$A7,'12peso'!Q$39:Q$492)</f>
        <v>0.25559999999999999</v>
      </c>
      <c r="FF7">
        <f>SUMIF('12peso'!$E$39:$E$492,$A7,'12peso'!R$39:R$492)</f>
        <v>0.25779999999999997</v>
      </c>
      <c r="FG7">
        <f>SUMIF('12peso'!$E$39:$E$492,$A7,'12peso'!S$39:S$492)</f>
        <v>0.25090000000000001</v>
      </c>
      <c r="FH7">
        <f>SUMIF('12peso'!$E$39:$E$492,$A7,'12peso'!T$39:T$492)</f>
        <v>0.25790000000000002</v>
      </c>
      <c r="FI7">
        <f>SUMIF('12peso'!$E$39:$E$492,$A7,'12peso'!U$39:U$492)</f>
        <v>0.26910000000000001</v>
      </c>
      <c r="FJ7">
        <f>SUMIF('12peso'!$E$39:$E$492,$A7,'12peso'!V$39:V$492)</f>
        <v>0.28599999999999998</v>
      </c>
      <c r="FK7">
        <f>SUMIF('12peso'!$E$39:$E$492,$A7,'12peso'!W$39:W$492)</f>
        <v>0.31030000000000002</v>
      </c>
      <c r="FL7">
        <f>SUMIF('12peso'!$E$39:$E$492,$A7,'12peso'!X$39:X$492)</f>
        <v>0.33779999999999999</v>
      </c>
      <c r="FM7">
        <f>SUMIF('12peso'!$E$39:$E$492,$A7,'12peso'!Y$39:Y$492)</f>
        <v>0.36120000000000002</v>
      </c>
      <c r="FN7">
        <f>SUMIF('12peso'!$E$39:$E$492,$A7,'12peso'!Z$39:Z$492)</f>
        <v>0.35249999999999998</v>
      </c>
      <c r="FO7">
        <f>SUMIF('12peso'!$E$39:$E$492,$A7,'12peso'!AA$39:AA$492)</f>
        <v>0.33500000000000002</v>
      </c>
      <c r="FP7">
        <f>SUMIF('12peso'!$E$39:$E$492,$A7,'12peso'!AB$39:AB$492)</f>
        <v>0.30740000000000001</v>
      </c>
      <c r="FQ7">
        <f>SUMIF('12peso'!$E$39:$E$492,$A7,'12peso'!AC$39:AC$492)</f>
        <v>0.26379999999999998</v>
      </c>
      <c r="FR7">
        <f>SUMIF('12peso'!$E$39:$E$492,$A7,'12peso'!AD$39:AD$492)</f>
        <v>0.2379</v>
      </c>
      <c r="FS7">
        <f>SUMIF('12peso'!$E$39:$E$492,$A7,'12peso'!AE$39:AE$492)</f>
        <v>0.21790000000000001</v>
      </c>
      <c r="FT7">
        <f>SUMIF('12peso'!$E$39:$E$492,$A7,'12peso'!AF$39:AF$492)</f>
        <v>0.1993</v>
      </c>
      <c r="FU7">
        <f>SUMIF('12peso'!$E$39:$E$492,$A7,'12peso'!AG$39:AG$492)</f>
        <v>0.19020000000000001</v>
      </c>
      <c r="FV7">
        <f>SUMIF('12peso'!$E$39:$E$492,$A7,'12peso'!AH$39:AH$492)</f>
        <v>0.18060000000000001</v>
      </c>
      <c r="FW7">
        <f>SUMIF('12peso'!$E$39:$E$492,$A7,'12peso'!AI$39:AI$492)</f>
        <v>0.20019999999999999</v>
      </c>
      <c r="FX7">
        <f>SUMIF('12peso'!$E$39:$E$492,$A7,'12peso'!AJ$39:AJ$492)</f>
        <v>0.20830000000000001</v>
      </c>
      <c r="FY7">
        <f>SUMIF('12peso'!$E$39:$E$492,$A7,'12peso'!AK$39:AK$492)</f>
        <v>0.20749999999999999</v>
      </c>
      <c r="FZ7">
        <f>SUMIF('12peso'!$E$39:$E$492,$A7,'12peso'!AL$39:AL$492)</f>
        <v>0.19270000000000001</v>
      </c>
      <c r="GA7">
        <f>SUMIF('12peso'!$E$39:$E$492,$A7,'12peso'!AM$39:AM$492)</f>
        <v>0.18029999999999999</v>
      </c>
      <c r="GB7">
        <f>SUMIF('12peso'!$E$39:$E$492,$A7,'12peso'!AN$39:AN$492)</f>
        <v>0.17299999999999999</v>
      </c>
    </row>
    <row r="8" spans="1:184" ht="14.45" x14ac:dyDescent="0.35">
      <c r="A8" s="59">
        <v>1102001</v>
      </c>
      <c r="B8" s="56" t="s">
        <v>9</v>
      </c>
      <c r="C8" s="127">
        <v>1.4E-2</v>
      </c>
      <c r="D8" s="127">
        <v>1.3899999999999999E-2</v>
      </c>
      <c r="E8" s="127">
        <v>1.41E-2</v>
      </c>
      <c r="F8" s="127">
        <v>1.41E-2</v>
      </c>
      <c r="G8" s="127">
        <v>1.4E-2</v>
      </c>
      <c r="H8" s="127">
        <v>1.46E-2</v>
      </c>
      <c r="I8" s="127">
        <v>1.47E-2</v>
      </c>
      <c r="J8" s="127">
        <v>1.47E-2</v>
      </c>
      <c r="K8" s="127">
        <v>1.44E-2</v>
      </c>
      <c r="L8" s="127">
        <v>1.44E-2</v>
      </c>
      <c r="M8" s="127">
        <v>1.49E-2</v>
      </c>
      <c r="N8" s="127">
        <v>1.4800000000000001E-2</v>
      </c>
      <c r="O8" s="127">
        <v>1.4800000000000001E-2</v>
      </c>
      <c r="P8" s="127">
        <v>1.47E-2</v>
      </c>
      <c r="Q8" s="127">
        <v>1.4500000000000001E-2</v>
      </c>
      <c r="R8" s="127">
        <v>1.47E-2</v>
      </c>
      <c r="S8" s="127">
        <v>1.4800000000000001E-2</v>
      </c>
      <c r="T8" s="127">
        <v>1.46E-2</v>
      </c>
      <c r="U8" s="127">
        <v>1.47E-2</v>
      </c>
      <c r="V8" s="127">
        <v>1.46E-2</v>
      </c>
      <c r="W8" s="127">
        <v>1.46E-2</v>
      </c>
      <c r="X8" s="127">
        <v>1.47E-2</v>
      </c>
      <c r="Y8" s="127">
        <v>1.4800000000000001E-2</v>
      </c>
      <c r="Z8" s="127">
        <v>1.4999999999999999E-2</v>
      </c>
      <c r="AA8" s="127">
        <v>1.47E-2</v>
      </c>
      <c r="AB8" s="127">
        <v>1.4500000000000001E-2</v>
      </c>
      <c r="AC8" s="127">
        <v>1.47E-2</v>
      </c>
      <c r="AD8" s="127">
        <v>1.4999999999999999E-2</v>
      </c>
      <c r="AE8" s="127">
        <v>1.5299999999999999E-2</v>
      </c>
      <c r="AF8" s="127">
        <v>1.54E-2</v>
      </c>
      <c r="AG8" s="127">
        <v>1.5299999999999999E-2</v>
      </c>
      <c r="AH8" s="127">
        <v>1.5100000000000001E-2</v>
      </c>
      <c r="AI8" s="127">
        <v>1.54E-2</v>
      </c>
      <c r="AJ8" s="127">
        <v>1.5100000000000001E-2</v>
      </c>
      <c r="AK8" s="127">
        <v>1.47E-2</v>
      </c>
      <c r="AL8" s="127">
        <v>1.47E-2</v>
      </c>
      <c r="AM8" s="127">
        <v>1.4200000000000001E-2</v>
      </c>
      <c r="AN8" s="127">
        <v>1.43E-2</v>
      </c>
      <c r="AO8" s="127">
        <v>1.4200000000000001E-2</v>
      </c>
      <c r="AP8" s="127">
        <v>1.43E-2</v>
      </c>
      <c r="AQ8" s="127">
        <v>1.43E-2</v>
      </c>
      <c r="AR8" s="127">
        <v>1.43E-2</v>
      </c>
      <c r="AS8" s="127">
        <v>1.4200000000000001E-2</v>
      </c>
      <c r="AT8" s="127">
        <v>1.4500000000000001E-2</v>
      </c>
      <c r="AU8" s="127">
        <v>1.52E-2</v>
      </c>
      <c r="AV8" s="127">
        <v>1.52E-2</v>
      </c>
      <c r="AW8" s="127">
        <v>1.5599999999999999E-2</v>
      </c>
      <c r="AX8" s="127">
        <v>1.5599999999999999E-2</v>
      </c>
      <c r="AY8" s="127">
        <v>1.61E-2</v>
      </c>
      <c r="AZ8" s="127">
        <v>1.6299999999999999E-2</v>
      </c>
      <c r="BA8" s="127">
        <v>1.6299999999999999E-2</v>
      </c>
      <c r="BB8" s="127">
        <v>1.6199999999999999E-2</v>
      </c>
      <c r="BC8" s="127">
        <v>1.5800000000000002E-2</v>
      </c>
      <c r="BD8" s="127">
        <v>1.5800000000000002E-2</v>
      </c>
      <c r="BE8" s="127">
        <v>1.61E-2</v>
      </c>
      <c r="BF8" s="127">
        <v>1.5900000000000001E-2</v>
      </c>
      <c r="BG8" s="127">
        <v>1.61E-2</v>
      </c>
      <c r="BH8" s="127">
        <v>1.54E-2</v>
      </c>
      <c r="BI8" s="127">
        <v>1.49E-2</v>
      </c>
      <c r="BJ8" s="127">
        <v>1.4999999999999999E-2</v>
      </c>
      <c r="BK8" s="127">
        <v>1.4999999999999999E-2</v>
      </c>
      <c r="BL8" s="127">
        <v>1.4800000000000001E-2</v>
      </c>
      <c r="BM8" s="127">
        <v>1.4800000000000001E-2</v>
      </c>
      <c r="BN8" s="127">
        <v>1.43E-2</v>
      </c>
      <c r="BO8" s="127">
        <v>1.43E-2</v>
      </c>
      <c r="BP8" s="127">
        <v>1.4E-2</v>
      </c>
      <c r="BQ8" s="127">
        <v>1.4E-2</v>
      </c>
      <c r="BR8" s="127">
        <v>1.43E-2</v>
      </c>
      <c r="BS8" s="127">
        <v>1.43E-2</v>
      </c>
      <c r="BT8" s="127">
        <v>1.44E-2</v>
      </c>
      <c r="BU8" s="127">
        <v>1.44E-2</v>
      </c>
      <c r="BV8" s="127">
        <v>1.4500000000000001E-2</v>
      </c>
      <c r="BW8" s="127">
        <v>1.44E-2</v>
      </c>
      <c r="BX8" s="127">
        <v>1.44E-2</v>
      </c>
      <c r="BY8" s="127">
        <v>1.44E-2</v>
      </c>
      <c r="BZ8" s="127">
        <v>1.44E-2</v>
      </c>
      <c r="CA8" s="127">
        <v>1.43E-2</v>
      </c>
      <c r="CB8" s="127">
        <v>1.4E-2</v>
      </c>
      <c r="CC8" s="127">
        <v>1.4E-2</v>
      </c>
      <c r="CD8" s="127">
        <v>1.4E-2</v>
      </c>
      <c r="CE8" s="127">
        <v>1.38E-2</v>
      </c>
      <c r="CF8" s="127">
        <v>1.38E-2</v>
      </c>
      <c r="CG8" s="127">
        <v>1.4E-2</v>
      </c>
      <c r="CH8" s="127">
        <v>8.2000000000000007E-3</v>
      </c>
      <c r="CI8" s="127">
        <v>8.3999999999999995E-3</v>
      </c>
      <c r="CJ8" s="127">
        <v>8.3000000000000001E-3</v>
      </c>
      <c r="CK8" s="127">
        <v>8.3000000000000001E-3</v>
      </c>
      <c r="CL8" s="127">
        <v>8.3999999999999995E-3</v>
      </c>
      <c r="CM8" s="127">
        <v>8.3000000000000001E-3</v>
      </c>
      <c r="CN8" s="127">
        <v>8.3000000000000001E-3</v>
      </c>
      <c r="CO8" s="127">
        <v>8.3000000000000001E-3</v>
      </c>
      <c r="CP8" s="127">
        <v>8.3000000000000001E-3</v>
      </c>
      <c r="CQ8" s="127">
        <v>8.5000000000000006E-3</v>
      </c>
      <c r="CR8" s="127">
        <v>8.3999999999999995E-3</v>
      </c>
      <c r="CS8" s="127">
        <v>8.5000000000000006E-3</v>
      </c>
      <c r="CT8" s="127">
        <v>8.5000000000000006E-3</v>
      </c>
      <c r="CU8" s="127">
        <v>8.6E-3</v>
      </c>
      <c r="CV8" s="127">
        <v>8.6E-3</v>
      </c>
      <c r="CW8" s="127">
        <v>8.5000000000000006E-3</v>
      </c>
      <c r="CX8" s="127">
        <v>8.3999999999999995E-3</v>
      </c>
      <c r="CY8" s="127">
        <v>8.3000000000000001E-3</v>
      </c>
      <c r="CZ8" s="127">
        <v>8.0999999999999996E-3</v>
      </c>
      <c r="DA8" s="127">
        <v>8.2000000000000007E-3</v>
      </c>
      <c r="DB8" s="127">
        <v>8.0000000000000002E-3</v>
      </c>
      <c r="DC8" s="127">
        <v>8.0000000000000002E-3</v>
      </c>
      <c r="DD8" s="127">
        <v>7.9000000000000008E-3</v>
      </c>
      <c r="DE8" s="127">
        <v>8.2000000000000007E-3</v>
      </c>
      <c r="DF8" s="127">
        <v>8.2000000000000007E-3</v>
      </c>
      <c r="DG8" s="127">
        <v>8.2000000000000007E-3</v>
      </c>
      <c r="DH8" s="127">
        <v>8.3000000000000001E-3</v>
      </c>
      <c r="DI8" s="127">
        <v>8.3000000000000001E-3</v>
      </c>
      <c r="DJ8" s="127">
        <v>8.5000000000000006E-3</v>
      </c>
      <c r="DK8" s="127">
        <v>8.6E-3</v>
      </c>
      <c r="DL8" s="127">
        <v>8.5000000000000006E-3</v>
      </c>
      <c r="DM8" s="127">
        <v>8.6E-3</v>
      </c>
      <c r="DN8" s="127">
        <v>8.6E-3</v>
      </c>
      <c r="DO8" s="127">
        <v>8.6E-3</v>
      </c>
      <c r="DP8" s="127">
        <v>8.5000000000000006E-3</v>
      </c>
      <c r="DQ8" s="127">
        <v>8.6999999999999994E-3</v>
      </c>
      <c r="DR8" s="127">
        <v>8.8999999999999999E-3</v>
      </c>
      <c r="DS8" s="127">
        <v>9.1000000000000004E-3</v>
      </c>
      <c r="DT8" s="127">
        <v>8.9999999999999993E-3</v>
      </c>
      <c r="DU8" s="127">
        <v>8.9999999999999993E-3</v>
      </c>
      <c r="DV8" s="127">
        <v>8.8999999999999999E-3</v>
      </c>
      <c r="DW8" s="127">
        <v>8.9999999999999993E-3</v>
      </c>
      <c r="DX8" s="127">
        <v>8.8000000000000005E-3</v>
      </c>
      <c r="DY8" s="127">
        <v>8.9999999999999993E-3</v>
      </c>
      <c r="DZ8" s="127">
        <v>8.8000000000000005E-3</v>
      </c>
      <c r="EA8" s="127">
        <v>8.6999999999999994E-3</v>
      </c>
      <c r="EB8" s="127">
        <v>8.6999999999999994E-3</v>
      </c>
      <c r="EC8" s="127">
        <v>8.8000000000000005E-3</v>
      </c>
      <c r="ED8" s="127">
        <v>8.8000000000000005E-3</v>
      </c>
      <c r="EE8" s="127">
        <v>8.6999999999999994E-3</v>
      </c>
      <c r="EF8" s="127">
        <v>8.6E-3</v>
      </c>
      <c r="EG8" s="127">
        <v>8.6999999999999994E-3</v>
      </c>
      <c r="EH8" s="127">
        <v>8.6E-3</v>
      </c>
      <c r="EI8" s="127">
        <v>8.6E-3</v>
      </c>
      <c r="EJ8" s="127">
        <v>8.8000000000000005E-3</v>
      </c>
      <c r="EK8" s="127">
        <v>8.6E-3</v>
      </c>
      <c r="EL8" s="127">
        <v>8.5000000000000006E-3</v>
      </c>
      <c r="EM8" s="127">
        <v>8.3999999999999995E-3</v>
      </c>
      <c r="EN8" s="127">
        <v>8.5000000000000006E-3</v>
      </c>
      <c r="EO8" s="127">
        <v>8.6999999999999994E-3</v>
      </c>
      <c r="EP8" s="127">
        <v>8.6999999999999994E-3</v>
      </c>
      <c r="EQ8" s="127">
        <v>8.6E-3</v>
      </c>
      <c r="ER8" s="127">
        <v>8.5000000000000006E-3</v>
      </c>
      <c r="ES8" s="127">
        <v>8.5000000000000006E-3</v>
      </c>
      <c r="ET8" s="127">
        <v>8.6E-3</v>
      </c>
      <c r="EU8" s="127">
        <v>8.5000000000000006E-3</v>
      </c>
      <c r="EV8">
        <f>SUMIF('12peso'!$E$39:$E$492,$A8,'12peso'!H$39:H$492)</f>
        <v>1.09E-2</v>
      </c>
      <c r="EW8">
        <f>SUMIF('12peso'!$E$39:$E$492,$A8,'12peso'!I$39:I$492)</f>
        <v>1.0800000000000001E-2</v>
      </c>
      <c r="EX8">
        <f>SUMIF('12peso'!$E$39:$E$492,$A8,'12peso'!J$39:J$492)</f>
        <v>1.0699999999999999E-2</v>
      </c>
      <c r="EY8">
        <f>SUMIF('12peso'!$E$39:$E$492,$A8,'12peso'!K$39:K$492)</f>
        <v>1.0699999999999999E-2</v>
      </c>
      <c r="EZ8">
        <f>SUMIF('12peso'!$E$39:$E$492,$A8,'12peso'!L$39:L$492)</f>
        <v>1.11E-2</v>
      </c>
      <c r="FA8">
        <f>SUMIF('12peso'!$E$39:$E$492,$A8,'12peso'!M$39:M$492)</f>
        <v>1.09E-2</v>
      </c>
      <c r="FB8">
        <f>SUMIF('12peso'!$E$39:$E$492,$A8,'12peso'!N$39:N$492)</f>
        <v>1.11E-2</v>
      </c>
      <c r="FC8">
        <f>SUMIF('12peso'!$E$39:$E$492,$A8,'12peso'!O$39:O$492)</f>
        <v>1.14E-2</v>
      </c>
      <c r="FD8">
        <f>SUMIF('12peso'!$E$39:$E$492,$A8,'12peso'!P$39:P$492)</f>
        <v>1.1299999999999999E-2</v>
      </c>
      <c r="FE8">
        <f>SUMIF('12peso'!$E$39:$E$492,$A8,'12peso'!Q$39:Q$492)</f>
        <v>1.14E-2</v>
      </c>
      <c r="FF8">
        <f>SUMIF('12peso'!$E$39:$E$492,$A8,'12peso'!R$39:R$492)</f>
        <v>1.1299999999999999E-2</v>
      </c>
      <c r="FG8">
        <f>SUMIF('12peso'!$E$39:$E$492,$A8,'12peso'!S$39:S$492)</f>
        <v>1.12E-2</v>
      </c>
      <c r="FH8">
        <f>SUMIF('12peso'!$E$39:$E$492,$A8,'12peso'!T$39:T$492)</f>
        <v>1.12E-2</v>
      </c>
      <c r="FI8">
        <f>SUMIF('12peso'!$E$39:$E$492,$A8,'12peso'!U$39:U$492)</f>
        <v>1.14E-2</v>
      </c>
      <c r="FJ8">
        <f>SUMIF('12peso'!$E$39:$E$492,$A8,'12peso'!V$39:V$492)</f>
        <v>1.1299999999999999E-2</v>
      </c>
      <c r="FK8">
        <f>SUMIF('12peso'!$E$39:$E$492,$A8,'12peso'!W$39:W$492)</f>
        <v>1.1299999999999999E-2</v>
      </c>
      <c r="FL8">
        <f>SUMIF('12peso'!$E$39:$E$492,$A8,'12peso'!X$39:X$492)</f>
        <v>1.14E-2</v>
      </c>
      <c r="FM8">
        <f>SUMIF('12peso'!$E$39:$E$492,$A8,'12peso'!Y$39:Y$492)</f>
        <v>1.17E-2</v>
      </c>
      <c r="FN8">
        <f>SUMIF('12peso'!$E$39:$E$492,$A8,'12peso'!Z$39:Z$492)</f>
        <v>1.2200000000000001E-2</v>
      </c>
      <c r="FO8">
        <f>SUMIF('12peso'!$E$39:$E$492,$A8,'12peso'!AA$39:AA$492)</f>
        <v>1.2500000000000001E-2</v>
      </c>
      <c r="FP8">
        <f>SUMIF('12peso'!$E$39:$E$492,$A8,'12peso'!AB$39:AB$492)</f>
        <v>1.26E-2</v>
      </c>
      <c r="FQ8">
        <f>SUMIF('12peso'!$E$39:$E$492,$A8,'12peso'!AC$39:AC$492)</f>
        <v>1.26E-2</v>
      </c>
      <c r="FR8">
        <f>SUMIF('12peso'!$E$39:$E$492,$A8,'12peso'!AD$39:AD$492)</f>
        <v>1.2699999999999999E-2</v>
      </c>
      <c r="FS8">
        <f>SUMIF('12peso'!$E$39:$E$492,$A8,'12peso'!AE$39:AE$492)</f>
        <v>1.2500000000000001E-2</v>
      </c>
      <c r="FT8">
        <f>SUMIF('12peso'!$E$39:$E$492,$A8,'12peso'!AF$39:AF$492)</f>
        <v>1.2500000000000001E-2</v>
      </c>
      <c r="FU8">
        <f>SUMIF('12peso'!$E$39:$E$492,$A8,'12peso'!AG$39:AG$492)</f>
        <v>1.2200000000000001E-2</v>
      </c>
      <c r="FV8">
        <f>SUMIF('12peso'!$E$39:$E$492,$A8,'12peso'!AH$39:AH$492)</f>
        <v>1.2200000000000001E-2</v>
      </c>
      <c r="FW8">
        <f>SUMIF('12peso'!$E$39:$E$492,$A8,'12peso'!AI$39:AI$492)</f>
        <v>1.24E-2</v>
      </c>
      <c r="FX8">
        <f>SUMIF('12peso'!$E$39:$E$492,$A8,'12peso'!AJ$39:AJ$492)</f>
        <v>1.2200000000000001E-2</v>
      </c>
      <c r="FY8">
        <f>SUMIF('12peso'!$E$39:$E$492,$A8,'12peso'!AK$39:AK$492)</f>
        <v>1.2200000000000001E-2</v>
      </c>
      <c r="FZ8">
        <f>SUMIF('12peso'!$E$39:$E$492,$A8,'12peso'!AL$39:AL$492)</f>
        <v>1.2200000000000001E-2</v>
      </c>
      <c r="GA8">
        <f>SUMIF('12peso'!$E$39:$E$492,$A8,'12peso'!AM$39:AM$492)</f>
        <v>1.2500000000000001E-2</v>
      </c>
      <c r="GB8">
        <f>SUMIF('12peso'!$E$39:$E$492,$A8,'12peso'!AN$39:AN$492)</f>
        <v>1.2800000000000001E-2</v>
      </c>
    </row>
    <row r="9" spans="1:184" x14ac:dyDescent="0.25">
      <c r="A9" s="59">
        <v>1102006</v>
      </c>
      <c r="B9" s="56" t="s">
        <v>10</v>
      </c>
      <c r="C9" s="127">
        <v>0.2356</v>
      </c>
      <c r="D9" s="127">
        <v>0.23469999999999999</v>
      </c>
      <c r="E9" s="127">
        <v>0.2359</v>
      </c>
      <c r="F9" s="127">
        <v>0.23250000000000001</v>
      </c>
      <c r="G9" s="127">
        <v>0.2321</v>
      </c>
      <c r="H9" s="127">
        <v>0.2311</v>
      </c>
      <c r="I9" s="127">
        <v>0.2321</v>
      </c>
      <c r="J9" s="127">
        <v>0.23230000000000001</v>
      </c>
      <c r="K9" s="127">
        <v>0.23480000000000001</v>
      </c>
      <c r="L9" s="127">
        <v>0.23419999999999999</v>
      </c>
      <c r="M9" s="127">
        <v>0.2329</v>
      </c>
      <c r="N9" s="127">
        <v>0.23230000000000001</v>
      </c>
      <c r="O9" s="127">
        <v>0.22969999999999999</v>
      </c>
      <c r="P9" s="127">
        <v>0.22889999999999999</v>
      </c>
      <c r="Q9" s="127">
        <v>0.23089999999999999</v>
      </c>
      <c r="R9" s="127">
        <v>0.22989999999999999</v>
      </c>
      <c r="S9" s="127">
        <v>0.23089999999999999</v>
      </c>
      <c r="T9" s="127">
        <v>0.2281</v>
      </c>
      <c r="U9" s="127">
        <v>0.2278</v>
      </c>
      <c r="V9" s="127">
        <v>0.2316</v>
      </c>
      <c r="W9" s="127">
        <v>0.2321</v>
      </c>
      <c r="X9" s="127">
        <v>0.23649999999999999</v>
      </c>
      <c r="Y9" s="127">
        <v>0.2402</v>
      </c>
      <c r="Z9" s="127">
        <v>0.2414</v>
      </c>
      <c r="AA9" s="127">
        <v>0.2467</v>
      </c>
      <c r="AB9" s="127">
        <v>0.25330000000000003</v>
      </c>
      <c r="AC9" s="127">
        <v>0.26100000000000001</v>
      </c>
      <c r="AD9" s="127">
        <v>0.26150000000000001</v>
      </c>
      <c r="AE9" s="127">
        <v>0.26540000000000002</v>
      </c>
      <c r="AF9" s="127">
        <v>0.26600000000000001</v>
      </c>
      <c r="AG9" s="127">
        <v>0.2636</v>
      </c>
      <c r="AH9" s="127">
        <v>0.2666</v>
      </c>
      <c r="AI9" s="127">
        <v>0.26500000000000001</v>
      </c>
      <c r="AJ9" s="127">
        <v>0.25969999999999999</v>
      </c>
      <c r="AK9" s="127">
        <v>0.25950000000000001</v>
      </c>
      <c r="AL9" s="127">
        <v>0.26179999999999998</v>
      </c>
      <c r="AM9" s="127">
        <v>0.26200000000000001</v>
      </c>
      <c r="AN9" s="127">
        <v>0.2712</v>
      </c>
      <c r="AO9" s="127">
        <v>0.2843</v>
      </c>
      <c r="AP9" s="127">
        <v>0.2964</v>
      </c>
      <c r="AQ9" s="127">
        <v>0.31619999999999998</v>
      </c>
      <c r="AR9" s="127">
        <v>0.32590000000000002</v>
      </c>
      <c r="AS9" s="127">
        <v>0.32790000000000002</v>
      </c>
      <c r="AT9" s="127">
        <v>0.32550000000000001</v>
      </c>
      <c r="AU9" s="127">
        <v>0.32240000000000002</v>
      </c>
      <c r="AV9" s="127">
        <v>0.32090000000000002</v>
      </c>
      <c r="AW9" s="127">
        <v>0.31879999999999997</v>
      </c>
      <c r="AX9" s="127">
        <v>0.31680000000000003</v>
      </c>
      <c r="AY9" s="127">
        <v>0.31209999999999999</v>
      </c>
      <c r="AZ9" s="127">
        <v>0.31030000000000002</v>
      </c>
      <c r="BA9" s="127">
        <v>0.30520000000000003</v>
      </c>
      <c r="BB9" s="127">
        <v>0.30420000000000003</v>
      </c>
      <c r="BC9" s="127">
        <v>0.30109999999999998</v>
      </c>
      <c r="BD9" s="127">
        <v>0.29959999999999998</v>
      </c>
      <c r="BE9" s="127">
        <v>0.29820000000000002</v>
      </c>
      <c r="BF9" s="127">
        <v>0.29680000000000001</v>
      </c>
      <c r="BG9" s="127">
        <v>0.3</v>
      </c>
      <c r="BH9" s="127">
        <v>0.30120000000000002</v>
      </c>
      <c r="BI9" s="127">
        <v>0.2969</v>
      </c>
      <c r="BJ9" s="127">
        <v>0.29659999999999997</v>
      </c>
      <c r="BK9" s="127">
        <v>0.29239999999999999</v>
      </c>
      <c r="BL9" s="127">
        <v>0.2928</v>
      </c>
      <c r="BM9" s="127">
        <v>0.29120000000000001</v>
      </c>
      <c r="BN9" s="127">
        <v>0.29020000000000001</v>
      </c>
      <c r="BO9" s="127">
        <v>0.28589999999999999</v>
      </c>
      <c r="BP9" s="127">
        <v>0.27879999999999999</v>
      </c>
      <c r="BQ9" s="127">
        <v>0.27660000000000001</v>
      </c>
      <c r="BR9" s="127">
        <v>0.27479999999999999</v>
      </c>
      <c r="BS9" s="127">
        <v>0.27010000000000001</v>
      </c>
      <c r="BT9" s="127">
        <v>0.26900000000000002</v>
      </c>
      <c r="BU9" s="127">
        <v>0.26860000000000001</v>
      </c>
      <c r="BV9" s="127">
        <v>0.26919999999999999</v>
      </c>
      <c r="BW9" s="127">
        <v>0.27079999999999999</v>
      </c>
      <c r="BX9" s="127">
        <v>0.26429999999999998</v>
      </c>
      <c r="BY9" s="127">
        <v>0.26169999999999999</v>
      </c>
      <c r="BZ9" s="127">
        <v>0.26019999999999999</v>
      </c>
      <c r="CA9" s="127">
        <v>0.255</v>
      </c>
      <c r="CB9" s="127">
        <v>0.25219999999999998</v>
      </c>
      <c r="CC9" s="127">
        <v>0.2467</v>
      </c>
      <c r="CD9" s="127">
        <v>0.2462</v>
      </c>
      <c r="CE9" s="127">
        <v>0.24510000000000001</v>
      </c>
      <c r="CF9" s="127">
        <v>0.2422</v>
      </c>
      <c r="CG9" s="127">
        <v>0.23899999999999999</v>
      </c>
      <c r="CH9" s="127">
        <v>0.26540000000000002</v>
      </c>
      <c r="CI9" s="127">
        <v>0.26769999999999999</v>
      </c>
      <c r="CJ9" s="127">
        <v>0.26900000000000002</v>
      </c>
      <c r="CK9" s="127">
        <v>0.26700000000000002</v>
      </c>
      <c r="CL9" s="127">
        <v>0.26350000000000001</v>
      </c>
      <c r="CM9" s="127">
        <v>0.2651</v>
      </c>
      <c r="CN9" s="127">
        <v>0.26429999999999998</v>
      </c>
      <c r="CO9" s="127">
        <v>0.26479999999999998</v>
      </c>
      <c r="CP9" s="127">
        <v>0.26200000000000001</v>
      </c>
      <c r="CQ9" s="127">
        <v>0.26140000000000002</v>
      </c>
      <c r="CR9" s="127">
        <v>0.26040000000000002</v>
      </c>
      <c r="CS9" s="127">
        <v>0.25979999999999998</v>
      </c>
      <c r="CT9" s="127">
        <v>0.2596</v>
      </c>
      <c r="CU9" s="127">
        <v>0.25819999999999999</v>
      </c>
      <c r="CV9" s="127">
        <v>0.25990000000000002</v>
      </c>
      <c r="CW9" s="127">
        <v>0.26640000000000003</v>
      </c>
      <c r="CX9" s="127">
        <v>0.27060000000000001</v>
      </c>
      <c r="CY9" s="127">
        <v>0.27350000000000002</v>
      </c>
      <c r="CZ9" s="127">
        <v>0.27189999999999998</v>
      </c>
      <c r="DA9" s="127">
        <v>0.2767</v>
      </c>
      <c r="DB9" s="127">
        <v>0.27600000000000002</v>
      </c>
      <c r="DC9" s="127">
        <v>0.27900000000000003</v>
      </c>
      <c r="DD9" s="127">
        <v>0.28399999999999997</v>
      </c>
      <c r="DE9" s="127">
        <v>0.29570000000000002</v>
      </c>
      <c r="DF9" s="127">
        <v>0.3044</v>
      </c>
      <c r="DG9" s="127">
        <v>0.30599999999999999</v>
      </c>
      <c r="DH9" s="127">
        <v>0.3009</v>
      </c>
      <c r="DI9" s="127">
        <v>0.2954</v>
      </c>
      <c r="DJ9" s="127">
        <v>0.29060000000000002</v>
      </c>
      <c r="DK9" s="127">
        <v>0.29110000000000003</v>
      </c>
      <c r="DL9" s="127">
        <v>0.29189999999999999</v>
      </c>
      <c r="DM9" s="127">
        <v>0.29089999999999999</v>
      </c>
      <c r="DN9" s="127">
        <v>0.29139999999999999</v>
      </c>
      <c r="DO9" s="127">
        <v>0.29239999999999999</v>
      </c>
      <c r="DP9" s="127">
        <v>0.28960000000000002</v>
      </c>
      <c r="DQ9" s="127">
        <v>0.28699999999999998</v>
      </c>
      <c r="DR9" s="127">
        <v>0.28360000000000002</v>
      </c>
      <c r="DS9" s="127">
        <v>0.28129999999999999</v>
      </c>
      <c r="DT9" s="127">
        <v>0.27800000000000002</v>
      </c>
      <c r="DU9" s="127">
        <v>0.27450000000000002</v>
      </c>
      <c r="DV9" s="127">
        <v>0.27100000000000002</v>
      </c>
      <c r="DW9" s="127">
        <v>0.26889999999999997</v>
      </c>
      <c r="DX9" s="127">
        <v>0.2671</v>
      </c>
      <c r="DY9" s="127">
        <v>0.2656</v>
      </c>
      <c r="DZ9" s="127">
        <v>0.26079999999999998</v>
      </c>
      <c r="EA9" s="127">
        <v>0.2626</v>
      </c>
      <c r="EB9" s="127">
        <v>0.26079999999999998</v>
      </c>
      <c r="EC9" s="127">
        <v>0.2586</v>
      </c>
      <c r="ED9" s="127">
        <v>0.25919999999999999</v>
      </c>
      <c r="EE9" s="127">
        <v>0.25729999999999997</v>
      </c>
      <c r="EF9" s="127">
        <v>0.25480000000000003</v>
      </c>
      <c r="EG9" s="127">
        <v>0.2596</v>
      </c>
      <c r="EH9" s="127">
        <v>0.26279999999999998</v>
      </c>
      <c r="EI9" s="127">
        <v>0.2631</v>
      </c>
      <c r="EJ9" s="127">
        <v>0.2666</v>
      </c>
      <c r="EK9" s="127">
        <v>0.26790000000000003</v>
      </c>
      <c r="EL9" s="127">
        <v>0.26579999999999998</v>
      </c>
      <c r="EM9" s="127">
        <v>0.2631</v>
      </c>
      <c r="EN9" s="127">
        <v>0.2606</v>
      </c>
      <c r="EO9" s="127">
        <v>0.25969999999999999</v>
      </c>
      <c r="EP9" s="127">
        <v>0.25990000000000002</v>
      </c>
      <c r="EQ9" s="127">
        <v>0.25929999999999997</v>
      </c>
      <c r="ER9" s="127">
        <v>0.25819999999999999</v>
      </c>
      <c r="ES9" s="127">
        <v>0.25390000000000001</v>
      </c>
      <c r="ET9" s="127">
        <v>0.25530000000000003</v>
      </c>
      <c r="EU9" s="127">
        <v>0.2555</v>
      </c>
      <c r="EV9">
        <f>SUMIF('12peso'!$E$39:$E$492,$A9,'12peso'!H$39:H$492)</f>
        <v>0.26979999999999998</v>
      </c>
      <c r="EW9">
        <f>SUMIF('12peso'!$E$39:$E$492,$A9,'12peso'!I$39:I$492)</f>
        <v>0.26590000000000003</v>
      </c>
      <c r="EX9">
        <f>SUMIF('12peso'!$E$39:$E$492,$A9,'12peso'!J$39:J$492)</f>
        <v>0.25729999999999997</v>
      </c>
      <c r="EY9">
        <f>SUMIF('12peso'!$E$39:$E$492,$A9,'12peso'!K$39:K$492)</f>
        <v>0.25719999999999998</v>
      </c>
      <c r="EZ9">
        <f>SUMIF('12peso'!$E$39:$E$492,$A9,'12peso'!L$39:L$492)</f>
        <v>0.25590000000000002</v>
      </c>
      <c r="FA9">
        <f>SUMIF('12peso'!$E$39:$E$492,$A9,'12peso'!M$39:M$492)</f>
        <v>0.25569999999999998</v>
      </c>
      <c r="FB9">
        <f>SUMIF('12peso'!$E$39:$E$492,$A9,'12peso'!N$39:N$492)</f>
        <v>0.25309999999999999</v>
      </c>
      <c r="FC9">
        <f>SUMIF('12peso'!$E$39:$E$492,$A9,'12peso'!O$39:O$492)</f>
        <v>0.25319999999999998</v>
      </c>
      <c r="FD9">
        <f>SUMIF('12peso'!$E$39:$E$492,$A9,'12peso'!P$39:P$492)</f>
        <v>0.25509999999999999</v>
      </c>
      <c r="FE9">
        <f>SUMIF('12peso'!$E$39:$E$492,$A9,'12peso'!Q$39:Q$492)</f>
        <v>0.25309999999999999</v>
      </c>
      <c r="FF9">
        <f>SUMIF('12peso'!$E$39:$E$492,$A9,'12peso'!R$39:R$492)</f>
        <v>0.25380000000000003</v>
      </c>
      <c r="FG9">
        <f>SUMIF('12peso'!$E$39:$E$492,$A9,'12peso'!S$39:S$492)</f>
        <v>0.254</v>
      </c>
      <c r="FH9">
        <f>SUMIF('12peso'!$E$39:$E$492,$A9,'12peso'!T$39:T$492)</f>
        <v>0.25519999999999998</v>
      </c>
      <c r="FI9">
        <f>SUMIF('12peso'!$E$39:$E$492,$A9,'12peso'!U$39:U$492)</f>
        <v>0.25800000000000001</v>
      </c>
      <c r="FJ9">
        <f>SUMIF('12peso'!$E$39:$E$492,$A9,'12peso'!V$39:V$492)</f>
        <v>0.26179999999999998</v>
      </c>
      <c r="FK9">
        <f>SUMIF('12peso'!$E$39:$E$492,$A9,'12peso'!W$39:W$492)</f>
        <v>0.2656</v>
      </c>
      <c r="FL9">
        <f>SUMIF('12peso'!$E$39:$E$492,$A9,'12peso'!X$39:X$492)</f>
        <v>0.26690000000000003</v>
      </c>
      <c r="FM9">
        <f>SUMIF('12peso'!$E$39:$E$492,$A9,'12peso'!Y$39:Y$492)</f>
        <v>0.2702</v>
      </c>
      <c r="FN9">
        <f>SUMIF('12peso'!$E$39:$E$492,$A9,'12peso'!Z$39:Z$492)</f>
        <v>0.27150000000000002</v>
      </c>
      <c r="FO9">
        <f>SUMIF('12peso'!$E$39:$E$492,$A9,'12peso'!AA$39:AA$492)</f>
        <v>0.27079999999999999</v>
      </c>
      <c r="FP9">
        <f>SUMIF('12peso'!$E$39:$E$492,$A9,'12peso'!AB$39:AB$492)</f>
        <v>0.27360000000000001</v>
      </c>
      <c r="FQ9">
        <f>SUMIF('12peso'!$E$39:$E$492,$A9,'12peso'!AC$39:AC$492)</f>
        <v>0.27550000000000002</v>
      </c>
      <c r="FR9">
        <f>SUMIF('12peso'!$E$39:$E$492,$A9,'12peso'!AD$39:AD$492)</f>
        <v>0.27779999999999999</v>
      </c>
      <c r="FS9">
        <f>SUMIF('12peso'!$E$39:$E$492,$A9,'12peso'!AE$39:AE$492)</f>
        <v>0.28270000000000001</v>
      </c>
      <c r="FT9">
        <f>SUMIF('12peso'!$E$39:$E$492,$A9,'12peso'!AF$39:AF$492)</f>
        <v>0.28310000000000002</v>
      </c>
      <c r="FU9">
        <f>SUMIF('12peso'!$E$39:$E$492,$A9,'12peso'!AG$39:AG$492)</f>
        <v>0.2828</v>
      </c>
      <c r="FV9">
        <f>SUMIF('12peso'!$E$39:$E$492,$A9,'12peso'!AH$39:AH$492)</f>
        <v>0.28339999999999999</v>
      </c>
      <c r="FW9">
        <f>SUMIF('12peso'!$E$39:$E$492,$A9,'12peso'!AI$39:AI$492)</f>
        <v>0.28289999999999998</v>
      </c>
      <c r="FX9">
        <f>SUMIF('12peso'!$E$39:$E$492,$A9,'12peso'!AJ$39:AJ$492)</f>
        <v>0.28160000000000002</v>
      </c>
      <c r="FY9">
        <f>SUMIF('12peso'!$E$39:$E$492,$A9,'12peso'!AK$39:AK$492)</f>
        <v>0.28299999999999997</v>
      </c>
      <c r="FZ9">
        <f>SUMIF('12peso'!$E$39:$E$492,$A9,'12peso'!AL$39:AL$492)</f>
        <v>0.28370000000000001</v>
      </c>
      <c r="GA9">
        <f>SUMIF('12peso'!$E$39:$E$492,$A9,'12peso'!AM$39:AM$492)</f>
        <v>0.28410000000000002</v>
      </c>
      <c r="GB9">
        <f>SUMIF('12peso'!$E$39:$E$492,$A9,'12peso'!AN$39:AN$492)</f>
        <v>0.28399999999999997</v>
      </c>
    </row>
    <row r="10" spans="1:184" x14ac:dyDescent="0.25">
      <c r="A10" s="59">
        <v>1102008</v>
      </c>
      <c r="B10" s="56" t="s">
        <v>11</v>
      </c>
      <c r="C10" s="127">
        <v>4.2500000000000003E-2</v>
      </c>
      <c r="D10" s="127">
        <v>4.2799999999999998E-2</v>
      </c>
      <c r="E10" s="127">
        <v>4.3999999999999997E-2</v>
      </c>
      <c r="F10" s="127">
        <v>4.4200000000000003E-2</v>
      </c>
      <c r="G10" s="127">
        <v>4.6600000000000003E-2</v>
      </c>
      <c r="H10" s="127">
        <v>4.9700000000000001E-2</v>
      </c>
      <c r="I10" s="127">
        <v>5.0299999999999997E-2</v>
      </c>
      <c r="J10" s="127">
        <v>5.16E-2</v>
      </c>
      <c r="K10" s="127">
        <v>5.1400000000000001E-2</v>
      </c>
      <c r="L10" s="127">
        <v>5.0799999999999998E-2</v>
      </c>
      <c r="M10" s="127">
        <v>5.0299999999999997E-2</v>
      </c>
      <c r="N10" s="127">
        <v>4.9000000000000002E-2</v>
      </c>
      <c r="O10" s="127">
        <v>4.9000000000000002E-2</v>
      </c>
      <c r="P10" s="127">
        <v>4.8500000000000001E-2</v>
      </c>
      <c r="Q10" s="127">
        <v>4.8800000000000003E-2</v>
      </c>
      <c r="R10" s="127">
        <v>4.8899999999999999E-2</v>
      </c>
      <c r="S10" s="127">
        <v>4.8800000000000003E-2</v>
      </c>
      <c r="T10" s="127">
        <v>4.9000000000000002E-2</v>
      </c>
      <c r="U10" s="127">
        <v>4.9000000000000002E-2</v>
      </c>
      <c r="V10" s="127">
        <v>4.87E-2</v>
      </c>
      <c r="W10" s="127">
        <v>4.82E-2</v>
      </c>
      <c r="X10" s="127">
        <v>4.8099999999999997E-2</v>
      </c>
      <c r="Y10" s="127">
        <v>4.7300000000000002E-2</v>
      </c>
      <c r="Z10" s="127">
        <v>4.6899999999999997E-2</v>
      </c>
      <c r="AA10" s="127">
        <v>4.7600000000000003E-2</v>
      </c>
      <c r="AB10" s="127">
        <v>4.7600000000000003E-2</v>
      </c>
      <c r="AC10" s="127">
        <v>4.7899999999999998E-2</v>
      </c>
      <c r="AD10" s="127">
        <v>4.7300000000000002E-2</v>
      </c>
      <c r="AE10" s="127">
        <v>4.8000000000000001E-2</v>
      </c>
      <c r="AF10" s="127">
        <v>4.8300000000000003E-2</v>
      </c>
      <c r="AG10" s="127">
        <v>4.8599999999999997E-2</v>
      </c>
      <c r="AH10" s="127">
        <v>4.87E-2</v>
      </c>
      <c r="AI10" s="127">
        <v>4.8899999999999999E-2</v>
      </c>
      <c r="AJ10" s="127">
        <v>4.87E-2</v>
      </c>
      <c r="AK10" s="127">
        <v>4.9200000000000001E-2</v>
      </c>
      <c r="AL10" s="127">
        <v>4.9299999999999997E-2</v>
      </c>
      <c r="AM10" s="127">
        <v>4.9200000000000001E-2</v>
      </c>
      <c r="AN10" s="127">
        <v>5.0200000000000002E-2</v>
      </c>
      <c r="AO10" s="127">
        <v>5.1499999999999997E-2</v>
      </c>
      <c r="AP10" s="127">
        <v>5.21E-2</v>
      </c>
      <c r="AQ10" s="127">
        <v>5.5100000000000003E-2</v>
      </c>
      <c r="AR10" s="127">
        <v>6.0999999999999999E-2</v>
      </c>
      <c r="AS10" s="127">
        <v>6.25E-2</v>
      </c>
      <c r="AT10" s="127">
        <v>6.3E-2</v>
      </c>
      <c r="AU10" s="127">
        <v>6.3E-2</v>
      </c>
      <c r="AV10" s="127">
        <v>6.2899999999999998E-2</v>
      </c>
      <c r="AW10" s="127">
        <v>6.3899999999999998E-2</v>
      </c>
      <c r="AX10" s="127">
        <v>6.4000000000000001E-2</v>
      </c>
      <c r="AY10" s="127">
        <v>6.3E-2</v>
      </c>
      <c r="AZ10" s="127">
        <v>6.1899999999999997E-2</v>
      </c>
      <c r="BA10" s="127">
        <v>6.1199999999999997E-2</v>
      </c>
      <c r="BB10" s="127">
        <v>6.1499999999999999E-2</v>
      </c>
      <c r="BC10" s="127">
        <v>6.1499999999999999E-2</v>
      </c>
      <c r="BD10" s="127">
        <v>6.0900000000000003E-2</v>
      </c>
      <c r="BE10" s="127">
        <v>6.0699999999999997E-2</v>
      </c>
      <c r="BF10" s="127">
        <v>6.0100000000000001E-2</v>
      </c>
      <c r="BG10" s="127">
        <v>6.0499999999999998E-2</v>
      </c>
      <c r="BH10" s="127">
        <v>6.0299999999999999E-2</v>
      </c>
      <c r="BI10" s="127">
        <v>6.0100000000000001E-2</v>
      </c>
      <c r="BJ10" s="127">
        <v>5.9499999999999997E-2</v>
      </c>
      <c r="BK10" s="127">
        <v>5.9499999999999997E-2</v>
      </c>
      <c r="BL10" s="127">
        <v>5.8599999999999999E-2</v>
      </c>
      <c r="BM10" s="127">
        <v>5.8000000000000003E-2</v>
      </c>
      <c r="BN10" s="127">
        <v>5.7799999999999997E-2</v>
      </c>
      <c r="BO10" s="127">
        <v>5.7099999999999998E-2</v>
      </c>
      <c r="BP10" s="127">
        <v>5.6300000000000003E-2</v>
      </c>
      <c r="BQ10" s="127">
        <v>5.62E-2</v>
      </c>
      <c r="BR10" s="127">
        <v>5.62E-2</v>
      </c>
      <c r="BS10" s="127">
        <v>5.6000000000000001E-2</v>
      </c>
      <c r="BT10" s="127">
        <v>5.4899999999999997E-2</v>
      </c>
      <c r="BU10" s="127">
        <v>5.4600000000000003E-2</v>
      </c>
      <c r="BV10" s="127">
        <v>5.45E-2</v>
      </c>
      <c r="BW10" s="127">
        <v>5.4300000000000001E-2</v>
      </c>
      <c r="BX10" s="127">
        <v>5.4100000000000002E-2</v>
      </c>
      <c r="BY10" s="127">
        <v>5.33E-2</v>
      </c>
      <c r="BZ10" s="127">
        <v>5.2900000000000003E-2</v>
      </c>
      <c r="CA10" s="127">
        <v>5.3499999999999999E-2</v>
      </c>
      <c r="CB10" s="127">
        <v>5.28E-2</v>
      </c>
      <c r="CC10" s="127">
        <v>5.2299999999999999E-2</v>
      </c>
      <c r="CD10" s="127">
        <v>5.1499999999999997E-2</v>
      </c>
      <c r="CE10" s="127">
        <v>5.1299999999999998E-2</v>
      </c>
      <c r="CF10" s="127">
        <v>5.0900000000000001E-2</v>
      </c>
      <c r="CG10" s="127">
        <v>5.0700000000000002E-2</v>
      </c>
      <c r="CH10" s="127">
        <v>1.67E-2</v>
      </c>
      <c r="CI10" s="127">
        <v>1.66E-2</v>
      </c>
      <c r="CJ10" s="127">
        <v>1.6299999999999999E-2</v>
      </c>
      <c r="CK10" s="127">
        <v>1.6199999999999999E-2</v>
      </c>
      <c r="CL10" s="127">
        <v>1.6199999999999999E-2</v>
      </c>
      <c r="CM10" s="127">
        <v>1.66E-2</v>
      </c>
      <c r="CN10" s="127">
        <v>1.6799999999999999E-2</v>
      </c>
      <c r="CO10" s="127">
        <v>1.72E-2</v>
      </c>
      <c r="CP10" s="127">
        <v>1.7299999999999999E-2</v>
      </c>
      <c r="CQ10" s="127">
        <v>1.72E-2</v>
      </c>
      <c r="CR10" s="127">
        <v>1.7000000000000001E-2</v>
      </c>
      <c r="CS10" s="127">
        <v>1.7100000000000001E-2</v>
      </c>
      <c r="CT10" s="127">
        <v>1.6899999999999998E-2</v>
      </c>
      <c r="CU10" s="127">
        <v>1.67E-2</v>
      </c>
      <c r="CV10" s="127">
        <v>1.6899999999999998E-2</v>
      </c>
      <c r="CW10" s="127">
        <v>1.7100000000000001E-2</v>
      </c>
      <c r="CX10" s="127">
        <v>1.7399999999999999E-2</v>
      </c>
      <c r="CY10" s="127">
        <v>1.78E-2</v>
      </c>
      <c r="CZ10" s="127">
        <v>1.7899999999999999E-2</v>
      </c>
      <c r="DA10" s="127">
        <v>1.8200000000000001E-2</v>
      </c>
      <c r="DB10" s="127">
        <v>1.8499999999999999E-2</v>
      </c>
      <c r="DC10" s="127">
        <v>1.8599999999999998E-2</v>
      </c>
      <c r="DD10" s="127">
        <v>1.9300000000000001E-2</v>
      </c>
      <c r="DE10" s="127">
        <v>1.9300000000000001E-2</v>
      </c>
      <c r="DF10" s="127">
        <v>1.9400000000000001E-2</v>
      </c>
      <c r="DG10" s="127">
        <v>1.9199999999999998E-2</v>
      </c>
      <c r="DH10" s="127">
        <v>0.02</v>
      </c>
      <c r="DI10" s="127">
        <v>1.9800000000000002E-2</v>
      </c>
      <c r="DJ10" s="127">
        <v>1.9599999999999999E-2</v>
      </c>
      <c r="DK10" s="127">
        <v>1.9300000000000001E-2</v>
      </c>
      <c r="DL10" s="127">
        <v>1.9300000000000001E-2</v>
      </c>
      <c r="DM10" s="127">
        <v>1.9099999999999999E-2</v>
      </c>
      <c r="DN10" s="127">
        <v>1.89E-2</v>
      </c>
      <c r="DO10" s="127">
        <v>1.8100000000000002E-2</v>
      </c>
      <c r="DP10" s="127">
        <v>1.8100000000000002E-2</v>
      </c>
      <c r="DQ10" s="127">
        <v>1.7600000000000001E-2</v>
      </c>
      <c r="DR10" s="127">
        <v>1.7500000000000002E-2</v>
      </c>
      <c r="DS10" s="127">
        <v>1.77E-2</v>
      </c>
      <c r="DT10" s="127">
        <v>1.72E-2</v>
      </c>
      <c r="DU10" s="127">
        <v>1.7000000000000001E-2</v>
      </c>
      <c r="DV10" s="127">
        <v>1.7000000000000001E-2</v>
      </c>
      <c r="DW10" s="127">
        <v>1.7000000000000001E-2</v>
      </c>
      <c r="DX10" s="127">
        <v>1.7000000000000001E-2</v>
      </c>
      <c r="DY10" s="127">
        <v>1.72E-2</v>
      </c>
      <c r="DZ10" s="127">
        <v>1.6799999999999999E-2</v>
      </c>
      <c r="EA10" s="127">
        <v>1.6500000000000001E-2</v>
      </c>
      <c r="EB10" s="127">
        <v>1.6199999999999999E-2</v>
      </c>
      <c r="EC10" s="127">
        <v>1.61E-2</v>
      </c>
      <c r="ED10" s="127">
        <v>1.5900000000000001E-2</v>
      </c>
      <c r="EE10" s="127">
        <v>1.5900000000000001E-2</v>
      </c>
      <c r="EF10" s="127">
        <v>1.5900000000000001E-2</v>
      </c>
      <c r="EG10" s="127">
        <v>1.6E-2</v>
      </c>
      <c r="EH10" s="127">
        <v>1.5699999999999999E-2</v>
      </c>
      <c r="EI10" s="127">
        <v>1.5699999999999999E-2</v>
      </c>
      <c r="EJ10" s="127">
        <v>1.55E-2</v>
      </c>
      <c r="EK10" s="127">
        <v>1.5800000000000002E-2</v>
      </c>
      <c r="EL10" s="127">
        <v>1.5699999999999999E-2</v>
      </c>
      <c r="EM10" s="127">
        <v>1.6199999999999999E-2</v>
      </c>
      <c r="EN10" s="127">
        <v>1.66E-2</v>
      </c>
      <c r="EO10" s="127">
        <v>1.6799999999999999E-2</v>
      </c>
      <c r="EP10" s="127">
        <v>1.66E-2</v>
      </c>
      <c r="EQ10" s="127">
        <v>1.7000000000000001E-2</v>
      </c>
      <c r="ER10" s="127">
        <v>1.7100000000000001E-2</v>
      </c>
      <c r="ES10" s="127">
        <v>1.72E-2</v>
      </c>
      <c r="ET10" s="127">
        <v>1.7299999999999999E-2</v>
      </c>
      <c r="EU10" s="127">
        <v>1.7399999999999999E-2</v>
      </c>
      <c r="EV10">
        <f>SUMIF('12peso'!$E$39:$E$492,$A10,'12peso'!H$39:H$492)</f>
        <v>2.58E-2</v>
      </c>
      <c r="EW10">
        <f>SUMIF('12peso'!$E$39:$E$492,$A10,'12peso'!I$39:I$492)</f>
        <v>2.5899999999999999E-2</v>
      </c>
      <c r="EX10">
        <f>SUMIF('12peso'!$E$39:$E$492,$A10,'12peso'!J$39:J$492)</f>
        <v>2.5899999999999999E-2</v>
      </c>
      <c r="EY10">
        <f>SUMIF('12peso'!$E$39:$E$492,$A10,'12peso'!K$39:K$492)</f>
        <v>2.5999999999999999E-2</v>
      </c>
      <c r="EZ10">
        <f>SUMIF('12peso'!$E$39:$E$492,$A10,'12peso'!L$39:L$492)</f>
        <v>2.5999999999999999E-2</v>
      </c>
      <c r="FA10">
        <f>SUMIF('12peso'!$E$39:$E$492,$A10,'12peso'!M$39:M$492)</f>
        <v>2.5899999999999999E-2</v>
      </c>
      <c r="FB10">
        <f>SUMIF('12peso'!$E$39:$E$492,$A10,'12peso'!N$39:N$492)</f>
        <v>2.58E-2</v>
      </c>
      <c r="FC10">
        <f>SUMIF('12peso'!$E$39:$E$492,$A10,'12peso'!O$39:O$492)</f>
        <v>2.58E-2</v>
      </c>
      <c r="FD10">
        <f>SUMIF('12peso'!$E$39:$E$492,$A10,'12peso'!P$39:P$492)</f>
        <v>2.5399999999999999E-2</v>
      </c>
      <c r="FE10">
        <f>SUMIF('12peso'!$E$39:$E$492,$A10,'12peso'!Q$39:Q$492)</f>
        <v>2.5899999999999999E-2</v>
      </c>
      <c r="FF10">
        <f>SUMIF('12peso'!$E$39:$E$492,$A10,'12peso'!R$39:R$492)</f>
        <v>2.63E-2</v>
      </c>
      <c r="FG10">
        <f>SUMIF('12peso'!$E$39:$E$492,$A10,'12peso'!S$39:S$492)</f>
        <v>2.6599999999999999E-2</v>
      </c>
      <c r="FH10">
        <f>SUMIF('12peso'!$E$39:$E$492,$A10,'12peso'!T$39:T$492)</f>
        <v>2.7199999999999998E-2</v>
      </c>
      <c r="FI10">
        <f>SUMIF('12peso'!$E$39:$E$492,$A10,'12peso'!U$39:U$492)</f>
        <v>2.7300000000000001E-2</v>
      </c>
      <c r="FJ10">
        <f>SUMIF('12peso'!$E$39:$E$492,$A10,'12peso'!V$39:V$492)</f>
        <v>2.7300000000000001E-2</v>
      </c>
      <c r="FK10">
        <f>SUMIF('12peso'!$E$39:$E$492,$A10,'12peso'!W$39:W$492)</f>
        <v>2.7300000000000001E-2</v>
      </c>
      <c r="FL10">
        <f>SUMIF('12peso'!$E$39:$E$492,$A10,'12peso'!X$39:X$492)</f>
        <v>2.7400000000000001E-2</v>
      </c>
      <c r="FM10">
        <f>SUMIF('12peso'!$E$39:$E$492,$A10,'12peso'!Y$39:Y$492)</f>
        <v>2.7199999999999998E-2</v>
      </c>
      <c r="FN10">
        <f>SUMIF('12peso'!$E$39:$E$492,$A10,'12peso'!Z$39:Z$492)</f>
        <v>2.7099999999999999E-2</v>
      </c>
      <c r="FO10">
        <f>SUMIF('12peso'!$E$39:$E$492,$A10,'12peso'!AA$39:AA$492)</f>
        <v>2.76E-2</v>
      </c>
      <c r="FP10">
        <f>SUMIF('12peso'!$E$39:$E$492,$A10,'12peso'!AB$39:AB$492)</f>
        <v>2.76E-2</v>
      </c>
      <c r="FQ10">
        <f>SUMIF('12peso'!$E$39:$E$492,$A10,'12peso'!AC$39:AC$492)</f>
        <v>2.7199999999999998E-2</v>
      </c>
      <c r="FR10">
        <f>SUMIF('12peso'!$E$39:$E$492,$A10,'12peso'!AD$39:AD$492)</f>
        <v>2.6499999999999999E-2</v>
      </c>
      <c r="FS10">
        <f>SUMIF('12peso'!$E$39:$E$492,$A10,'12peso'!AE$39:AE$492)</f>
        <v>2.63E-2</v>
      </c>
      <c r="FT10">
        <f>SUMIF('12peso'!$E$39:$E$492,$A10,'12peso'!AF$39:AF$492)</f>
        <v>2.5999999999999999E-2</v>
      </c>
      <c r="FU10">
        <f>SUMIF('12peso'!$E$39:$E$492,$A10,'12peso'!AG$39:AG$492)</f>
        <v>2.5700000000000001E-2</v>
      </c>
      <c r="FV10">
        <f>SUMIF('12peso'!$E$39:$E$492,$A10,'12peso'!AH$39:AH$492)</f>
        <v>2.53E-2</v>
      </c>
      <c r="FW10">
        <f>SUMIF('12peso'!$E$39:$E$492,$A10,'12peso'!AI$39:AI$492)</f>
        <v>2.5100000000000001E-2</v>
      </c>
      <c r="FX10">
        <f>SUMIF('12peso'!$E$39:$E$492,$A10,'12peso'!AJ$39:AJ$492)</f>
        <v>2.5999999999999999E-2</v>
      </c>
      <c r="FY10">
        <f>SUMIF('12peso'!$E$39:$E$492,$A10,'12peso'!AK$39:AK$492)</f>
        <v>2.6499999999999999E-2</v>
      </c>
      <c r="FZ10">
        <f>SUMIF('12peso'!$E$39:$E$492,$A10,'12peso'!AL$39:AL$492)</f>
        <v>2.5399999999999999E-2</v>
      </c>
      <c r="GA10">
        <f>SUMIF('12peso'!$E$39:$E$492,$A10,'12peso'!AM$39:AM$492)</f>
        <v>2.53E-2</v>
      </c>
      <c r="GB10">
        <f>SUMIF('12peso'!$E$39:$E$492,$A10,'12peso'!AN$39:AN$492)</f>
        <v>2.53E-2</v>
      </c>
    </row>
    <row r="11" spans="1:184" ht="14.45" x14ac:dyDescent="0.35">
      <c r="A11" s="59">
        <v>1102012</v>
      </c>
      <c r="B11" s="56" t="s">
        <v>12</v>
      </c>
      <c r="C11" s="127">
        <v>8.4199999999999997E-2</v>
      </c>
      <c r="D11" s="127">
        <v>8.3199999999999996E-2</v>
      </c>
      <c r="E11" s="127">
        <v>8.4400000000000003E-2</v>
      </c>
      <c r="F11" s="127">
        <v>8.5199999999999998E-2</v>
      </c>
      <c r="G11" s="127">
        <v>8.5500000000000007E-2</v>
      </c>
      <c r="H11" s="127">
        <v>8.5599999999999996E-2</v>
      </c>
      <c r="I11" s="127">
        <v>8.4599999999999995E-2</v>
      </c>
      <c r="J11" s="127">
        <v>8.3299999999999999E-2</v>
      </c>
      <c r="K11" s="127">
        <v>8.1699999999999995E-2</v>
      </c>
      <c r="L11" s="127">
        <v>8.0600000000000005E-2</v>
      </c>
      <c r="M11" s="127">
        <v>7.9600000000000004E-2</v>
      </c>
      <c r="N11" s="127">
        <v>7.9500000000000001E-2</v>
      </c>
      <c r="O11" s="127">
        <v>7.8899999999999998E-2</v>
      </c>
      <c r="P11" s="127">
        <v>7.8100000000000003E-2</v>
      </c>
      <c r="Q11" s="127">
        <v>7.7700000000000005E-2</v>
      </c>
      <c r="R11" s="127">
        <v>7.7299999999999994E-2</v>
      </c>
      <c r="S11" s="127">
        <v>7.6799999999999993E-2</v>
      </c>
      <c r="T11" s="127">
        <v>7.5999999999999998E-2</v>
      </c>
      <c r="U11" s="127">
        <v>7.6499999999999999E-2</v>
      </c>
      <c r="V11" s="127">
        <v>7.6999999999999999E-2</v>
      </c>
      <c r="W11" s="127">
        <v>7.7899999999999997E-2</v>
      </c>
      <c r="X11" s="127">
        <v>7.9799999999999996E-2</v>
      </c>
      <c r="Y11" s="127">
        <v>8.1699999999999995E-2</v>
      </c>
      <c r="Z11" s="127">
        <v>8.2799999999999999E-2</v>
      </c>
      <c r="AA11" s="127">
        <v>8.5999999999999993E-2</v>
      </c>
      <c r="AB11" s="127">
        <v>9.1200000000000003E-2</v>
      </c>
      <c r="AC11" s="127">
        <v>9.2899999999999996E-2</v>
      </c>
      <c r="AD11" s="127">
        <v>9.2600000000000002E-2</v>
      </c>
      <c r="AE11" s="127">
        <v>9.2799999999999994E-2</v>
      </c>
      <c r="AF11" s="127">
        <v>9.1499999999999998E-2</v>
      </c>
      <c r="AG11" s="127">
        <v>9.0999999999999998E-2</v>
      </c>
      <c r="AH11" s="127">
        <v>9.0899999999999995E-2</v>
      </c>
      <c r="AI11" s="127">
        <v>8.9800000000000005E-2</v>
      </c>
      <c r="AJ11" s="127">
        <v>8.8400000000000006E-2</v>
      </c>
      <c r="AK11" s="127">
        <v>8.8700000000000001E-2</v>
      </c>
      <c r="AL11" s="127">
        <v>8.8999999999999996E-2</v>
      </c>
      <c r="AM11" s="127">
        <v>9.1800000000000007E-2</v>
      </c>
      <c r="AN11" s="127">
        <v>0.10199999999999999</v>
      </c>
      <c r="AO11" s="127">
        <v>0.11210000000000001</v>
      </c>
      <c r="AP11" s="127">
        <v>0.12740000000000001</v>
      </c>
      <c r="AQ11" s="127">
        <v>0.1424</v>
      </c>
      <c r="AR11" s="127">
        <v>0.1424</v>
      </c>
      <c r="AS11" s="127">
        <v>0.1363</v>
      </c>
      <c r="AT11" s="127">
        <v>0.12939999999999999</v>
      </c>
      <c r="AU11" s="127">
        <v>0.12520000000000001</v>
      </c>
      <c r="AV11" s="127">
        <v>0.1227</v>
      </c>
      <c r="AW11" s="127">
        <v>0.11990000000000001</v>
      </c>
      <c r="AX11" s="127">
        <v>0.1181</v>
      </c>
      <c r="AY11" s="127">
        <v>0.1148</v>
      </c>
      <c r="AZ11" s="127">
        <v>0.11269999999999999</v>
      </c>
      <c r="BA11" s="127">
        <v>0.111</v>
      </c>
      <c r="BB11" s="127">
        <v>0.1089</v>
      </c>
      <c r="BC11" s="127">
        <v>0.1074</v>
      </c>
      <c r="BD11" s="127">
        <v>0.1066</v>
      </c>
      <c r="BE11" s="127">
        <v>0.1046</v>
      </c>
      <c r="BF11" s="127">
        <v>0.1036</v>
      </c>
      <c r="BG11" s="127">
        <v>0.1036</v>
      </c>
      <c r="BH11" s="127">
        <v>0.1028</v>
      </c>
      <c r="BI11" s="127">
        <v>0.1033</v>
      </c>
      <c r="BJ11" s="127">
        <v>0.1055</v>
      </c>
      <c r="BK11" s="127">
        <v>0.108</v>
      </c>
      <c r="BL11" s="127">
        <v>0.10680000000000001</v>
      </c>
      <c r="BM11" s="127">
        <v>0.1046</v>
      </c>
      <c r="BN11" s="127">
        <v>0.1009</v>
      </c>
      <c r="BO11" s="127">
        <v>9.8500000000000004E-2</v>
      </c>
      <c r="BP11" s="127">
        <v>9.5299999999999996E-2</v>
      </c>
      <c r="BQ11" s="127">
        <v>9.2799999999999994E-2</v>
      </c>
      <c r="BR11" s="127">
        <v>9.11E-2</v>
      </c>
      <c r="BS11" s="127">
        <v>8.9200000000000002E-2</v>
      </c>
      <c r="BT11" s="127">
        <v>9.0399999999999994E-2</v>
      </c>
      <c r="BU11" s="127">
        <v>9.2899999999999996E-2</v>
      </c>
      <c r="BV11" s="127">
        <v>9.1899999999999996E-2</v>
      </c>
      <c r="BW11" s="127">
        <v>9.0499999999999997E-2</v>
      </c>
      <c r="BX11" s="127">
        <v>8.8300000000000003E-2</v>
      </c>
      <c r="BY11" s="127">
        <v>8.7400000000000005E-2</v>
      </c>
      <c r="BZ11" s="127">
        <v>8.6099999999999996E-2</v>
      </c>
      <c r="CA11" s="127">
        <v>8.4400000000000003E-2</v>
      </c>
      <c r="CB11" s="127">
        <v>8.4000000000000005E-2</v>
      </c>
      <c r="CC11" s="127">
        <v>8.2699999999999996E-2</v>
      </c>
      <c r="CD11" s="127">
        <v>8.4000000000000005E-2</v>
      </c>
      <c r="CE11" s="127">
        <v>8.3699999999999997E-2</v>
      </c>
      <c r="CF11" s="127">
        <v>8.2500000000000004E-2</v>
      </c>
      <c r="CG11" s="127">
        <v>8.0600000000000005E-2</v>
      </c>
      <c r="CH11" s="127">
        <v>5.9200000000000003E-2</v>
      </c>
      <c r="CI11" s="127">
        <v>6.0400000000000002E-2</v>
      </c>
      <c r="CJ11" s="127">
        <v>6.1199999999999997E-2</v>
      </c>
      <c r="CK11" s="127">
        <v>6.08E-2</v>
      </c>
      <c r="CL11" s="127">
        <v>6.1199999999999997E-2</v>
      </c>
      <c r="CM11" s="127">
        <v>6.4100000000000004E-2</v>
      </c>
      <c r="CN11" s="127">
        <v>6.6400000000000001E-2</v>
      </c>
      <c r="CO11" s="127">
        <v>6.6699999999999995E-2</v>
      </c>
      <c r="CP11" s="127">
        <v>6.59E-2</v>
      </c>
      <c r="CQ11" s="127">
        <v>6.54E-2</v>
      </c>
      <c r="CR11" s="127">
        <v>6.4600000000000005E-2</v>
      </c>
      <c r="CS11" s="127">
        <v>6.4299999999999996E-2</v>
      </c>
      <c r="CT11" s="127">
        <v>6.4799999999999996E-2</v>
      </c>
      <c r="CU11" s="127">
        <v>6.6299999999999998E-2</v>
      </c>
      <c r="CV11" s="127">
        <v>6.6900000000000001E-2</v>
      </c>
      <c r="CW11" s="127">
        <v>6.8599999999999994E-2</v>
      </c>
      <c r="CX11" s="127">
        <v>7.0099999999999996E-2</v>
      </c>
      <c r="CY11" s="127">
        <v>7.1499999999999994E-2</v>
      </c>
      <c r="CZ11" s="127">
        <v>7.0800000000000002E-2</v>
      </c>
      <c r="DA11" s="127">
        <v>7.17E-2</v>
      </c>
      <c r="DB11" s="127">
        <v>7.1800000000000003E-2</v>
      </c>
      <c r="DC11" s="127">
        <v>7.2700000000000001E-2</v>
      </c>
      <c r="DD11" s="127">
        <v>7.7200000000000005E-2</v>
      </c>
      <c r="DE11" s="127">
        <v>8.43E-2</v>
      </c>
      <c r="DF11" s="127">
        <v>8.5599999999999996E-2</v>
      </c>
      <c r="DG11" s="127">
        <v>8.3599999999999994E-2</v>
      </c>
      <c r="DH11" s="127">
        <v>0.08</v>
      </c>
      <c r="DI11" s="127">
        <v>7.6100000000000001E-2</v>
      </c>
      <c r="DJ11" s="127">
        <v>7.3599999999999999E-2</v>
      </c>
      <c r="DK11" s="127">
        <v>7.3099999999999998E-2</v>
      </c>
      <c r="DL11" s="127">
        <v>7.2999999999999995E-2</v>
      </c>
      <c r="DM11" s="127">
        <v>7.0800000000000002E-2</v>
      </c>
      <c r="DN11" s="127">
        <v>6.9699999999999998E-2</v>
      </c>
      <c r="DO11" s="127">
        <v>6.9500000000000006E-2</v>
      </c>
      <c r="DP11" s="127">
        <v>6.9199999999999998E-2</v>
      </c>
      <c r="DQ11" s="127">
        <v>6.7400000000000002E-2</v>
      </c>
      <c r="DR11" s="127">
        <v>6.5699999999999995E-2</v>
      </c>
      <c r="DS11" s="127">
        <v>6.5699999999999995E-2</v>
      </c>
      <c r="DT11" s="127">
        <v>6.4699999999999994E-2</v>
      </c>
      <c r="DU11" s="127">
        <v>6.3899999999999998E-2</v>
      </c>
      <c r="DV11" s="127">
        <v>6.2199999999999998E-2</v>
      </c>
      <c r="DW11" s="127">
        <v>6.1100000000000002E-2</v>
      </c>
      <c r="DX11" s="127">
        <v>6.0299999999999999E-2</v>
      </c>
      <c r="DY11" s="127">
        <v>0.06</v>
      </c>
      <c r="DZ11" s="127">
        <v>5.8799999999999998E-2</v>
      </c>
      <c r="EA11" s="127">
        <v>5.8599999999999999E-2</v>
      </c>
      <c r="EB11" s="127">
        <v>5.8299999999999998E-2</v>
      </c>
      <c r="EC11" s="127">
        <v>5.7299999999999997E-2</v>
      </c>
      <c r="ED11" s="127">
        <v>5.8000000000000003E-2</v>
      </c>
      <c r="EE11" s="127">
        <v>5.7599999999999998E-2</v>
      </c>
      <c r="EF11" s="127">
        <v>5.8400000000000001E-2</v>
      </c>
      <c r="EG11" s="127">
        <v>6.0299999999999999E-2</v>
      </c>
      <c r="EH11" s="127">
        <v>6.2899999999999998E-2</v>
      </c>
      <c r="EI11" s="127">
        <v>6.5199999999999994E-2</v>
      </c>
      <c r="EJ11" s="127">
        <v>6.6199999999999995E-2</v>
      </c>
      <c r="EK11" s="127">
        <v>6.5699999999999995E-2</v>
      </c>
      <c r="EL11" s="127">
        <v>6.5100000000000005E-2</v>
      </c>
      <c r="EM11" s="127">
        <v>6.5100000000000005E-2</v>
      </c>
      <c r="EN11" s="127">
        <v>6.4500000000000002E-2</v>
      </c>
      <c r="EO11" s="127">
        <v>6.4699999999999994E-2</v>
      </c>
      <c r="EP11" s="127">
        <v>6.4299999999999996E-2</v>
      </c>
      <c r="EQ11" s="127">
        <v>6.3399999999999998E-2</v>
      </c>
      <c r="ER11" s="127">
        <v>6.3E-2</v>
      </c>
      <c r="ES11" s="127">
        <v>6.1800000000000001E-2</v>
      </c>
      <c r="ET11" s="127">
        <v>6.2700000000000006E-2</v>
      </c>
      <c r="EU11" s="127">
        <v>6.25E-2</v>
      </c>
      <c r="EV11">
        <f>SUMIF('12peso'!$E$39:$E$492,$A11,'12peso'!H$39:H$492)</f>
        <v>7.4200000000000002E-2</v>
      </c>
      <c r="EW11">
        <f>SUMIF('12peso'!$E$39:$E$492,$A11,'12peso'!I$39:I$492)</f>
        <v>7.3700000000000002E-2</v>
      </c>
      <c r="EX11">
        <f>SUMIF('12peso'!$E$39:$E$492,$A11,'12peso'!J$39:J$492)</f>
        <v>7.2400000000000006E-2</v>
      </c>
      <c r="EY11">
        <f>SUMIF('12peso'!$E$39:$E$492,$A11,'12peso'!K$39:K$492)</f>
        <v>7.22E-2</v>
      </c>
      <c r="EZ11">
        <f>SUMIF('12peso'!$E$39:$E$492,$A11,'12peso'!L$39:L$492)</f>
        <v>7.1599999999999997E-2</v>
      </c>
      <c r="FA11">
        <f>SUMIF('12peso'!$E$39:$E$492,$A11,'12peso'!M$39:M$492)</f>
        <v>7.0900000000000005E-2</v>
      </c>
      <c r="FB11">
        <f>SUMIF('12peso'!$E$39:$E$492,$A11,'12peso'!N$39:N$492)</f>
        <v>7.0800000000000002E-2</v>
      </c>
      <c r="FC11">
        <f>SUMIF('12peso'!$E$39:$E$492,$A11,'12peso'!O$39:O$492)</f>
        <v>7.0699999999999999E-2</v>
      </c>
      <c r="FD11">
        <f>SUMIF('12peso'!$E$39:$E$492,$A11,'12peso'!P$39:P$492)</f>
        <v>7.1099999999999997E-2</v>
      </c>
      <c r="FE11">
        <f>SUMIF('12peso'!$E$39:$E$492,$A11,'12peso'!Q$39:Q$492)</f>
        <v>7.3099999999999998E-2</v>
      </c>
      <c r="FF11">
        <f>SUMIF('12peso'!$E$39:$E$492,$A11,'12peso'!R$39:R$492)</f>
        <v>7.3899999999999993E-2</v>
      </c>
      <c r="FG11">
        <f>SUMIF('12peso'!$E$39:$E$492,$A11,'12peso'!S$39:S$492)</f>
        <v>7.4700000000000003E-2</v>
      </c>
      <c r="FH11">
        <f>SUMIF('12peso'!$E$39:$E$492,$A11,'12peso'!T$39:T$492)</f>
        <v>7.5300000000000006E-2</v>
      </c>
      <c r="FI11">
        <f>SUMIF('12peso'!$E$39:$E$492,$A11,'12peso'!U$39:U$492)</f>
        <v>7.6399999999999996E-2</v>
      </c>
      <c r="FJ11">
        <f>SUMIF('12peso'!$E$39:$E$492,$A11,'12peso'!V$39:V$492)</f>
        <v>7.9600000000000004E-2</v>
      </c>
      <c r="FK11">
        <f>SUMIF('12peso'!$E$39:$E$492,$A11,'12peso'!W$39:W$492)</f>
        <v>8.2799999999999999E-2</v>
      </c>
      <c r="FL11">
        <f>SUMIF('12peso'!$E$39:$E$492,$A11,'12peso'!X$39:X$492)</f>
        <v>8.4099999999999994E-2</v>
      </c>
      <c r="FM11">
        <f>SUMIF('12peso'!$E$39:$E$492,$A11,'12peso'!Y$39:Y$492)</f>
        <v>8.43E-2</v>
      </c>
      <c r="FN11">
        <f>SUMIF('12peso'!$E$39:$E$492,$A11,'12peso'!Z$39:Z$492)</f>
        <v>8.48E-2</v>
      </c>
      <c r="FO11">
        <f>SUMIF('12peso'!$E$39:$E$492,$A11,'12peso'!AA$39:AA$492)</f>
        <v>8.5800000000000001E-2</v>
      </c>
      <c r="FP11">
        <f>SUMIF('12peso'!$E$39:$E$492,$A11,'12peso'!AB$39:AB$492)</f>
        <v>8.7800000000000003E-2</v>
      </c>
      <c r="FQ11">
        <f>SUMIF('12peso'!$E$39:$E$492,$A11,'12peso'!AC$39:AC$492)</f>
        <v>8.9800000000000005E-2</v>
      </c>
      <c r="FR11">
        <f>SUMIF('12peso'!$E$39:$E$492,$A11,'12peso'!AD$39:AD$492)</f>
        <v>9.2600000000000002E-2</v>
      </c>
      <c r="FS11">
        <f>SUMIF('12peso'!$E$39:$E$492,$A11,'12peso'!AE$39:AE$492)</f>
        <v>9.3600000000000003E-2</v>
      </c>
      <c r="FT11">
        <f>SUMIF('12peso'!$E$39:$E$492,$A11,'12peso'!AF$39:AF$492)</f>
        <v>9.5000000000000001E-2</v>
      </c>
      <c r="FU11">
        <f>SUMIF('12peso'!$E$39:$E$492,$A11,'12peso'!AG$39:AG$492)</f>
        <v>9.4500000000000001E-2</v>
      </c>
      <c r="FV11">
        <f>SUMIF('12peso'!$E$39:$E$492,$A11,'12peso'!AH$39:AH$492)</f>
        <v>9.35E-2</v>
      </c>
      <c r="FW11">
        <f>SUMIF('12peso'!$E$39:$E$492,$A11,'12peso'!AI$39:AI$492)</f>
        <v>9.3700000000000006E-2</v>
      </c>
      <c r="FX11">
        <f>SUMIF('12peso'!$E$39:$E$492,$A11,'12peso'!AJ$39:AJ$492)</f>
        <v>9.2499999999999999E-2</v>
      </c>
      <c r="FY11">
        <f>SUMIF('12peso'!$E$39:$E$492,$A11,'12peso'!AK$39:AK$492)</f>
        <v>9.2299999999999993E-2</v>
      </c>
      <c r="FZ11">
        <f>SUMIF('12peso'!$E$39:$E$492,$A11,'12peso'!AL$39:AL$492)</f>
        <v>9.3600000000000003E-2</v>
      </c>
      <c r="GA11">
        <f>SUMIF('12peso'!$E$39:$E$492,$A11,'12peso'!AM$39:AM$492)</f>
        <v>9.3899999999999997E-2</v>
      </c>
      <c r="GB11">
        <f>SUMIF('12peso'!$E$39:$E$492,$A11,'12peso'!AN$39:AN$492)</f>
        <v>9.1600000000000001E-2</v>
      </c>
    </row>
    <row r="12" spans="1:184" ht="14.45" x14ac:dyDescent="0.35">
      <c r="A12" s="59">
        <v>1102013</v>
      </c>
      <c r="B12" s="56" t="s">
        <v>13</v>
      </c>
      <c r="C12" s="127">
        <v>3.4799999999999998E-2</v>
      </c>
      <c r="D12" s="127">
        <v>3.4500000000000003E-2</v>
      </c>
      <c r="E12" s="127">
        <v>3.4599999999999999E-2</v>
      </c>
      <c r="F12" s="127">
        <v>3.4700000000000002E-2</v>
      </c>
      <c r="G12" s="127">
        <v>3.4200000000000001E-2</v>
      </c>
      <c r="H12" s="127">
        <v>3.4500000000000003E-2</v>
      </c>
      <c r="I12" s="127">
        <v>3.4599999999999999E-2</v>
      </c>
      <c r="J12" s="127">
        <v>3.4599999999999999E-2</v>
      </c>
      <c r="K12" s="127">
        <v>3.5099999999999999E-2</v>
      </c>
      <c r="L12" s="127">
        <v>3.4799999999999998E-2</v>
      </c>
      <c r="M12" s="127">
        <v>3.4700000000000002E-2</v>
      </c>
      <c r="N12" s="127">
        <v>3.4299999999999997E-2</v>
      </c>
      <c r="O12" s="127">
        <v>3.39E-2</v>
      </c>
      <c r="P12" s="127">
        <v>3.3300000000000003E-2</v>
      </c>
      <c r="Q12" s="127">
        <v>3.3099999999999997E-2</v>
      </c>
      <c r="R12" s="127">
        <v>3.3099999999999997E-2</v>
      </c>
      <c r="S12" s="127">
        <v>3.3000000000000002E-2</v>
      </c>
      <c r="T12" s="127">
        <v>3.2800000000000003E-2</v>
      </c>
      <c r="U12" s="127">
        <v>3.2800000000000003E-2</v>
      </c>
      <c r="V12" s="127">
        <v>3.3300000000000003E-2</v>
      </c>
      <c r="W12" s="127">
        <v>3.3300000000000003E-2</v>
      </c>
      <c r="X12" s="127">
        <v>3.3300000000000003E-2</v>
      </c>
      <c r="Y12" s="127">
        <v>3.3099999999999997E-2</v>
      </c>
      <c r="Z12" s="127">
        <v>3.3700000000000001E-2</v>
      </c>
      <c r="AA12" s="127">
        <v>3.3799999999999997E-2</v>
      </c>
      <c r="AB12" s="127">
        <v>3.3799999999999997E-2</v>
      </c>
      <c r="AC12" s="127">
        <v>3.4299999999999997E-2</v>
      </c>
      <c r="AD12" s="127">
        <v>3.4299999999999997E-2</v>
      </c>
      <c r="AE12" s="127">
        <v>3.3799999999999997E-2</v>
      </c>
      <c r="AF12" s="127">
        <v>3.4200000000000001E-2</v>
      </c>
      <c r="AG12" s="127">
        <v>3.4500000000000003E-2</v>
      </c>
      <c r="AH12" s="127">
        <v>3.5099999999999999E-2</v>
      </c>
      <c r="AI12" s="127">
        <v>3.5000000000000003E-2</v>
      </c>
      <c r="AJ12" s="127">
        <v>3.4700000000000002E-2</v>
      </c>
      <c r="AK12" s="127">
        <v>3.4799999999999998E-2</v>
      </c>
      <c r="AL12" s="127">
        <v>3.49E-2</v>
      </c>
      <c r="AM12" s="127">
        <v>3.4599999999999999E-2</v>
      </c>
      <c r="AN12" s="127">
        <v>3.5000000000000003E-2</v>
      </c>
      <c r="AO12" s="127">
        <v>3.5099999999999999E-2</v>
      </c>
      <c r="AP12" s="127">
        <v>3.5099999999999999E-2</v>
      </c>
      <c r="AQ12" s="127">
        <v>3.4599999999999999E-2</v>
      </c>
      <c r="AR12" s="127">
        <v>3.4500000000000003E-2</v>
      </c>
      <c r="AS12" s="127">
        <v>3.4200000000000001E-2</v>
      </c>
      <c r="AT12" s="127">
        <v>3.4200000000000001E-2</v>
      </c>
      <c r="AU12" s="127">
        <v>3.44E-2</v>
      </c>
      <c r="AV12" s="127">
        <v>3.4200000000000001E-2</v>
      </c>
      <c r="AW12" s="127">
        <v>3.4200000000000001E-2</v>
      </c>
      <c r="AX12" s="127">
        <v>3.39E-2</v>
      </c>
      <c r="AY12" s="127">
        <v>3.3300000000000003E-2</v>
      </c>
      <c r="AZ12" s="127">
        <v>3.3099999999999997E-2</v>
      </c>
      <c r="BA12" s="127">
        <v>3.2599999999999997E-2</v>
      </c>
      <c r="BB12" s="127">
        <v>3.2599999999999997E-2</v>
      </c>
      <c r="BC12" s="127">
        <v>3.2500000000000001E-2</v>
      </c>
      <c r="BD12" s="127">
        <v>3.2800000000000003E-2</v>
      </c>
      <c r="BE12" s="127">
        <v>3.2500000000000001E-2</v>
      </c>
      <c r="BF12" s="127">
        <v>3.2500000000000001E-2</v>
      </c>
      <c r="BG12" s="127">
        <v>3.2300000000000002E-2</v>
      </c>
      <c r="BH12" s="127">
        <v>3.2300000000000002E-2</v>
      </c>
      <c r="BI12" s="127">
        <v>3.2300000000000002E-2</v>
      </c>
      <c r="BJ12" s="127">
        <v>3.2199999999999999E-2</v>
      </c>
      <c r="BK12" s="127">
        <v>3.2599999999999997E-2</v>
      </c>
      <c r="BL12" s="127">
        <v>3.27E-2</v>
      </c>
      <c r="BM12" s="127">
        <v>3.27E-2</v>
      </c>
      <c r="BN12" s="127">
        <v>3.2399999999999998E-2</v>
      </c>
      <c r="BO12" s="127">
        <v>3.2099999999999997E-2</v>
      </c>
      <c r="BP12" s="127">
        <v>3.15E-2</v>
      </c>
      <c r="BQ12" s="127">
        <v>3.1600000000000003E-2</v>
      </c>
      <c r="BR12" s="127">
        <v>3.1899999999999998E-2</v>
      </c>
      <c r="BS12" s="127">
        <v>3.1800000000000002E-2</v>
      </c>
      <c r="BT12" s="127">
        <v>3.2000000000000001E-2</v>
      </c>
      <c r="BU12" s="127">
        <v>3.2000000000000001E-2</v>
      </c>
      <c r="BV12" s="127">
        <v>3.2199999999999999E-2</v>
      </c>
      <c r="BW12" s="127">
        <v>3.2399999999999998E-2</v>
      </c>
      <c r="BX12" s="127">
        <v>3.2500000000000001E-2</v>
      </c>
      <c r="BY12" s="127">
        <v>3.2800000000000003E-2</v>
      </c>
      <c r="BZ12" s="127">
        <v>3.27E-2</v>
      </c>
      <c r="CA12" s="127">
        <v>3.27E-2</v>
      </c>
      <c r="CB12" s="127">
        <v>3.2899999999999999E-2</v>
      </c>
      <c r="CC12" s="127">
        <v>3.27E-2</v>
      </c>
      <c r="CD12" s="127">
        <v>3.2399999999999998E-2</v>
      </c>
      <c r="CE12" s="127">
        <v>3.2500000000000001E-2</v>
      </c>
      <c r="CF12" s="127">
        <v>3.27E-2</v>
      </c>
      <c r="CG12" s="127">
        <v>3.3500000000000002E-2</v>
      </c>
      <c r="CH12" s="127">
        <v>1.0800000000000001E-2</v>
      </c>
      <c r="CI12" s="127">
        <v>1.0800000000000001E-2</v>
      </c>
      <c r="CJ12" s="127">
        <v>1.09E-2</v>
      </c>
      <c r="CK12" s="127">
        <v>1.0999999999999999E-2</v>
      </c>
      <c r="CL12" s="127">
        <v>1.0999999999999999E-2</v>
      </c>
      <c r="CM12" s="127">
        <v>1.09E-2</v>
      </c>
      <c r="CN12" s="127">
        <v>1.0800000000000001E-2</v>
      </c>
      <c r="CO12" s="127">
        <v>1.0800000000000001E-2</v>
      </c>
      <c r="CP12" s="127">
        <v>1.0699999999999999E-2</v>
      </c>
      <c r="CQ12" s="127">
        <v>1.0500000000000001E-2</v>
      </c>
      <c r="CR12" s="127">
        <v>1.0500000000000001E-2</v>
      </c>
      <c r="CS12" s="127">
        <v>1.0800000000000001E-2</v>
      </c>
      <c r="CT12" s="127">
        <v>1.04E-2</v>
      </c>
      <c r="CU12" s="127">
        <v>1.06E-2</v>
      </c>
      <c r="CV12" s="127">
        <v>1.0699999999999999E-2</v>
      </c>
      <c r="CW12" s="127">
        <v>1.0800000000000001E-2</v>
      </c>
      <c r="CX12" s="127">
        <v>1.0699999999999999E-2</v>
      </c>
      <c r="CY12" s="127">
        <v>1.0800000000000001E-2</v>
      </c>
      <c r="CZ12" s="127">
        <v>1.0800000000000001E-2</v>
      </c>
      <c r="DA12" s="127">
        <v>1.0800000000000001E-2</v>
      </c>
      <c r="DB12" s="127">
        <v>1.0699999999999999E-2</v>
      </c>
      <c r="DC12" s="127">
        <v>1.12E-2</v>
      </c>
      <c r="DD12" s="127">
        <v>1.12E-2</v>
      </c>
      <c r="DE12" s="127">
        <v>1.1299999999999999E-2</v>
      </c>
      <c r="DF12" s="127">
        <v>1.12E-2</v>
      </c>
      <c r="DG12" s="127">
        <v>1.12E-2</v>
      </c>
      <c r="DH12" s="127">
        <v>1.1299999999999999E-2</v>
      </c>
      <c r="DI12" s="127">
        <v>1.12E-2</v>
      </c>
      <c r="DJ12" s="127">
        <v>1.11E-2</v>
      </c>
      <c r="DK12" s="127">
        <v>1.0999999999999999E-2</v>
      </c>
      <c r="DL12" s="127">
        <v>1.0999999999999999E-2</v>
      </c>
      <c r="DM12" s="127">
        <v>1.09E-2</v>
      </c>
      <c r="DN12" s="127">
        <v>1.11E-2</v>
      </c>
      <c r="DO12" s="127">
        <v>1.0999999999999999E-2</v>
      </c>
      <c r="DP12" s="127">
        <v>1.11E-2</v>
      </c>
      <c r="DQ12" s="127">
        <v>1.11E-2</v>
      </c>
      <c r="DR12" s="127">
        <v>1.0999999999999999E-2</v>
      </c>
      <c r="DS12" s="127">
        <v>1.0999999999999999E-2</v>
      </c>
      <c r="DT12" s="127">
        <v>1.11E-2</v>
      </c>
      <c r="DU12" s="127">
        <v>1.0999999999999999E-2</v>
      </c>
      <c r="DV12" s="127">
        <v>1.0999999999999999E-2</v>
      </c>
      <c r="DW12" s="127">
        <v>1.09E-2</v>
      </c>
      <c r="DX12" s="127">
        <v>1.09E-2</v>
      </c>
      <c r="DY12" s="127">
        <v>1.09E-2</v>
      </c>
      <c r="DZ12" s="127">
        <v>1.09E-2</v>
      </c>
      <c r="EA12" s="127">
        <v>1.0999999999999999E-2</v>
      </c>
      <c r="EB12" s="127">
        <v>1.11E-2</v>
      </c>
      <c r="EC12" s="127">
        <v>1.11E-2</v>
      </c>
      <c r="ED12" s="127">
        <v>1.12E-2</v>
      </c>
      <c r="EE12" s="127">
        <v>1.12E-2</v>
      </c>
      <c r="EF12" s="127">
        <v>1.1299999999999999E-2</v>
      </c>
      <c r="EG12" s="127">
        <v>1.1299999999999999E-2</v>
      </c>
      <c r="EH12" s="127">
        <v>1.12E-2</v>
      </c>
      <c r="EI12" s="127">
        <v>1.12E-2</v>
      </c>
      <c r="EJ12" s="127">
        <v>1.12E-2</v>
      </c>
      <c r="EK12" s="127">
        <v>1.12E-2</v>
      </c>
      <c r="EL12" s="127">
        <v>1.11E-2</v>
      </c>
      <c r="EM12" s="127">
        <v>1.11E-2</v>
      </c>
      <c r="EN12" s="127">
        <v>1.12E-2</v>
      </c>
      <c r="EO12" s="127">
        <v>1.12E-2</v>
      </c>
      <c r="EP12" s="127">
        <v>1.1299999999999999E-2</v>
      </c>
      <c r="EQ12" s="127">
        <v>1.14E-2</v>
      </c>
      <c r="ER12" s="127">
        <v>1.14E-2</v>
      </c>
      <c r="ES12" s="127">
        <v>1.1299999999999999E-2</v>
      </c>
      <c r="ET12" s="127">
        <v>1.12E-2</v>
      </c>
      <c r="EU12" s="127">
        <v>1.11E-2</v>
      </c>
      <c r="EV12">
        <f>SUMIF('12peso'!$E$39:$E$492,$A12,'12peso'!H$39:H$492)</f>
        <v>7.7999999999999996E-3</v>
      </c>
      <c r="EW12">
        <f>SUMIF('12peso'!$E$39:$E$492,$A12,'12peso'!I$39:I$492)</f>
        <v>7.7999999999999996E-3</v>
      </c>
      <c r="EX12">
        <f>SUMIF('12peso'!$E$39:$E$492,$A12,'12peso'!J$39:J$492)</f>
        <v>7.7999999999999996E-3</v>
      </c>
      <c r="EY12">
        <f>SUMIF('12peso'!$E$39:$E$492,$A12,'12peso'!K$39:K$492)</f>
        <v>7.7000000000000002E-3</v>
      </c>
      <c r="EZ12">
        <f>SUMIF('12peso'!$E$39:$E$492,$A12,'12peso'!L$39:L$492)</f>
        <v>7.7000000000000002E-3</v>
      </c>
      <c r="FA12">
        <f>SUMIF('12peso'!$E$39:$E$492,$A12,'12peso'!M$39:M$492)</f>
        <v>7.7000000000000002E-3</v>
      </c>
      <c r="FB12">
        <f>SUMIF('12peso'!$E$39:$E$492,$A12,'12peso'!N$39:N$492)</f>
        <v>7.7999999999999996E-3</v>
      </c>
      <c r="FC12">
        <f>SUMIF('12peso'!$E$39:$E$492,$A12,'12peso'!O$39:O$492)</f>
        <v>7.9000000000000008E-3</v>
      </c>
      <c r="FD12">
        <f>SUMIF('12peso'!$E$39:$E$492,$A12,'12peso'!P$39:P$492)</f>
        <v>7.7999999999999996E-3</v>
      </c>
      <c r="FE12">
        <f>SUMIF('12peso'!$E$39:$E$492,$A12,'12peso'!Q$39:Q$492)</f>
        <v>7.7999999999999996E-3</v>
      </c>
      <c r="FF12">
        <f>SUMIF('12peso'!$E$39:$E$492,$A12,'12peso'!R$39:R$492)</f>
        <v>7.7999999999999996E-3</v>
      </c>
      <c r="FG12">
        <f>SUMIF('12peso'!$E$39:$E$492,$A12,'12peso'!S$39:S$492)</f>
        <v>8.0000000000000002E-3</v>
      </c>
      <c r="FH12">
        <f>SUMIF('12peso'!$E$39:$E$492,$A12,'12peso'!T$39:T$492)</f>
        <v>7.7999999999999996E-3</v>
      </c>
      <c r="FI12">
        <f>SUMIF('12peso'!$E$39:$E$492,$A12,'12peso'!U$39:U$492)</f>
        <v>8.0000000000000002E-3</v>
      </c>
      <c r="FJ12">
        <f>SUMIF('12peso'!$E$39:$E$492,$A12,'12peso'!V$39:V$492)</f>
        <v>8.0000000000000002E-3</v>
      </c>
      <c r="FK12">
        <f>SUMIF('12peso'!$E$39:$E$492,$A12,'12peso'!W$39:W$492)</f>
        <v>8.0000000000000002E-3</v>
      </c>
      <c r="FL12">
        <f>SUMIF('12peso'!$E$39:$E$492,$A12,'12peso'!X$39:X$492)</f>
        <v>8.0000000000000002E-3</v>
      </c>
      <c r="FM12">
        <f>SUMIF('12peso'!$E$39:$E$492,$A12,'12peso'!Y$39:Y$492)</f>
        <v>8.0000000000000002E-3</v>
      </c>
      <c r="FN12">
        <f>SUMIF('12peso'!$E$39:$E$492,$A12,'12peso'!Z$39:Z$492)</f>
        <v>8.0000000000000002E-3</v>
      </c>
      <c r="FO12">
        <f>SUMIF('12peso'!$E$39:$E$492,$A12,'12peso'!AA$39:AA$492)</f>
        <v>8.2000000000000007E-3</v>
      </c>
      <c r="FP12">
        <f>SUMIF('12peso'!$E$39:$E$492,$A12,'12peso'!AB$39:AB$492)</f>
        <v>8.2000000000000007E-3</v>
      </c>
      <c r="FQ12">
        <f>SUMIF('12peso'!$E$39:$E$492,$A12,'12peso'!AC$39:AC$492)</f>
        <v>8.2000000000000007E-3</v>
      </c>
      <c r="FR12">
        <f>SUMIF('12peso'!$E$39:$E$492,$A12,'12peso'!AD$39:AD$492)</f>
        <v>8.0999999999999996E-3</v>
      </c>
      <c r="FS12">
        <f>SUMIF('12peso'!$E$39:$E$492,$A12,'12peso'!AE$39:AE$492)</f>
        <v>8.0000000000000002E-3</v>
      </c>
      <c r="FT12">
        <f>SUMIF('12peso'!$E$39:$E$492,$A12,'12peso'!AF$39:AF$492)</f>
        <v>8.0000000000000002E-3</v>
      </c>
      <c r="FU12">
        <f>SUMIF('12peso'!$E$39:$E$492,$A12,'12peso'!AG$39:AG$492)</f>
        <v>8.0000000000000002E-3</v>
      </c>
      <c r="FV12">
        <f>SUMIF('12peso'!$E$39:$E$492,$A12,'12peso'!AH$39:AH$492)</f>
        <v>8.0000000000000002E-3</v>
      </c>
      <c r="FW12">
        <f>SUMIF('12peso'!$E$39:$E$492,$A12,'12peso'!AI$39:AI$492)</f>
        <v>8.0000000000000002E-3</v>
      </c>
      <c r="FX12">
        <f>SUMIF('12peso'!$E$39:$E$492,$A12,'12peso'!AJ$39:AJ$492)</f>
        <v>8.0000000000000002E-3</v>
      </c>
      <c r="FY12">
        <f>SUMIF('12peso'!$E$39:$E$492,$A12,'12peso'!AK$39:AK$492)</f>
        <v>8.0000000000000002E-3</v>
      </c>
      <c r="FZ12">
        <f>SUMIF('12peso'!$E$39:$E$492,$A12,'12peso'!AL$39:AL$492)</f>
        <v>8.2000000000000007E-3</v>
      </c>
      <c r="GA12">
        <f>SUMIF('12peso'!$E$39:$E$492,$A12,'12peso'!AM$39:AM$492)</f>
        <v>8.3999999999999995E-3</v>
      </c>
      <c r="GB12">
        <f>SUMIF('12peso'!$E$39:$E$492,$A12,'12peso'!AN$39:AN$492)</f>
        <v>8.5000000000000006E-3</v>
      </c>
    </row>
    <row r="13" spans="1:184" ht="14.45" x14ac:dyDescent="0.35">
      <c r="A13" s="59">
        <v>1102023</v>
      </c>
      <c r="B13" s="56" t="s">
        <v>14</v>
      </c>
      <c r="C13" s="127">
        <v>0.10730000000000001</v>
      </c>
      <c r="D13" s="127">
        <v>0.1066</v>
      </c>
      <c r="E13" s="127">
        <v>0.1095</v>
      </c>
      <c r="F13" s="127">
        <v>0.11</v>
      </c>
      <c r="G13" s="127">
        <v>0.1114</v>
      </c>
      <c r="H13" s="127">
        <v>0.11559999999999999</v>
      </c>
      <c r="I13" s="127">
        <v>0.1229</v>
      </c>
      <c r="J13" s="127">
        <v>0.12709999999999999</v>
      </c>
      <c r="K13" s="127">
        <v>0.12759999999999999</v>
      </c>
      <c r="L13" s="127">
        <v>0.1225</v>
      </c>
      <c r="M13" s="127">
        <v>0.1187</v>
      </c>
      <c r="N13" s="127">
        <v>0.115</v>
      </c>
      <c r="O13" s="127">
        <v>0.11210000000000001</v>
      </c>
      <c r="P13" s="127">
        <v>0.1096</v>
      </c>
      <c r="Q13" s="127">
        <v>0.1074</v>
      </c>
      <c r="R13" s="127">
        <v>0.1065</v>
      </c>
      <c r="S13" s="127">
        <v>0.10589999999999999</v>
      </c>
      <c r="T13" s="127">
        <v>0.104</v>
      </c>
      <c r="U13" s="127">
        <v>0.10290000000000001</v>
      </c>
      <c r="V13" s="127">
        <v>0.10299999999999999</v>
      </c>
      <c r="W13" s="127">
        <v>0.10050000000000001</v>
      </c>
      <c r="X13" s="127">
        <v>9.7600000000000006E-2</v>
      </c>
      <c r="Y13" s="127">
        <v>9.6000000000000002E-2</v>
      </c>
      <c r="Z13" s="127">
        <v>9.3799999999999994E-2</v>
      </c>
      <c r="AA13" s="127">
        <v>9.2100000000000001E-2</v>
      </c>
      <c r="AB13" s="127">
        <v>9.2999999999999999E-2</v>
      </c>
      <c r="AC13" s="127">
        <v>9.2499999999999999E-2</v>
      </c>
      <c r="AD13" s="127">
        <v>9.2299999999999993E-2</v>
      </c>
      <c r="AE13" s="127">
        <v>9.2499999999999999E-2</v>
      </c>
      <c r="AF13" s="127">
        <v>9.2799999999999994E-2</v>
      </c>
      <c r="AG13" s="127">
        <v>9.5600000000000004E-2</v>
      </c>
      <c r="AH13" s="127">
        <v>9.8199999999999996E-2</v>
      </c>
      <c r="AI13" s="127">
        <v>0.10009999999999999</v>
      </c>
      <c r="AJ13" s="127">
        <v>9.9599999999999994E-2</v>
      </c>
      <c r="AK13" s="127">
        <v>0.1</v>
      </c>
      <c r="AL13" s="127">
        <v>0.1008</v>
      </c>
      <c r="AM13" s="127">
        <v>9.9400000000000002E-2</v>
      </c>
      <c r="AN13" s="127">
        <v>9.9599999999999994E-2</v>
      </c>
      <c r="AO13" s="127">
        <v>0.1004</v>
      </c>
      <c r="AP13" s="127">
        <v>0.10150000000000001</v>
      </c>
      <c r="AQ13" s="127">
        <v>0.11260000000000001</v>
      </c>
      <c r="AR13" s="127">
        <v>0.12620000000000001</v>
      </c>
      <c r="AS13" s="127">
        <v>0.12709999999999999</v>
      </c>
      <c r="AT13" s="127">
        <v>0.13100000000000001</v>
      </c>
      <c r="AU13" s="127">
        <v>0.13950000000000001</v>
      </c>
      <c r="AV13" s="127">
        <v>0.14530000000000001</v>
      </c>
      <c r="AW13" s="127">
        <v>0.15459999999999999</v>
      </c>
      <c r="AX13" s="127">
        <v>0.15790000000000001</v>
      </c>
      <c r="AY13" s="127">
        <v>0.15659999999999999</v>
      </c>
      <c r="AZ13" s="127">
        <v>0.1578</v>
      </c>
      <c r="BA13" s="127">
        <v>0.16769999999999999</v>
      </c>
      <c r="BB13" s="127">
        <v>0.17399999999999999</v>
      </c>
      <c r="BC13" s="127">
        <v>0.17530000000000001</v>
      </c>
      <c r="BD13" s="127">
        <v>0.1764</v>
      </c>
      <c r="BE13" s="127">
        <v>0.1784</v>
      </c>
      <c r="BF13" s="127">
        <v>0.18340000000000001</v>
      </c>
      <c r="BG13" s="127">
        <v>0.1893</v>
      </c>
      <c r="BH13" s="127">
        <v>0.18410000000000001</v>
      </c>
      <c r="BI13" s="127">
        <v>0.17369999999999999</v>
      </c>
      <c r="BJ13" s="127">
        <v>0.1658</v>
      </c>
      <c r="BK13" s="127">
        <v>0.15870000000000001</v>
      </c>
      <c r="BL13" s="127">
        <v>0.15</v>
      </c>
      <c r="BM13" s="127">
        <v>0.14000000000000001</v>
      </c>
      <c r="BN13" s="127">
        <v>0.1371</v>
      </c>
      <c r="BO13" s="127">
        <v>0.13500000000000001</v>
      </c>
      <c r="BP13" s="127">
        <v>0.13200000000000001</v>
      </c>
      <c r="BQ13" s="127">
        <v>0.13250000000000001</v>
      </c>
      <c r="BR13" s="127">
        <v>0.13070000000000001</v>
      </c>
      <c r="BS13" s="127">
        <v>0.12720000000000001</v>
      </c>
      <c r="BT13" s="127">
        <v>0.12720000000000001</v>
      </c>
      <c r="BU13" s="127">
        <v>0.12720000000000001</v>
      </c>
      <c r="BV13" s="127">
        <v>0.12659999999999999</v>
      </c>
      <c r="BW13" s="127">
        <v>0.1246</v>
      </c>
      <c r="BX13" s="127">
        <v>0.1227</v>
      </c>
      <c r="BY13" s="127">
        <v>0.1174</v>
      </c>
      <c r="BZ13" s="127">
        <v>0.1159</v>
      </c>
      <c r="CA13" s="127">
        <v>0.11459999999999999</v>
      </c>
      <c r="CB13" s="127">
        <v>0.11360000000000001</v>
      </c>
      <c r="CC13" s="127">
        <v>0.1133</v>
      </c>
      <c r="CD13" s="127">
        <v>0.11169999999999999</v>
      </c>
      <c r="CE13" s="127">
        <v>0.1132</v>
      </c>
      <c r="CF13" s="127">
        <v>0.1119</v>
      </c>
      <c r="CG13" s="127">
        <v>0.1118</v>
      </c>
      <c r="CH13" s="127">
        <v>8.3099999999999993E-2</v>
      </c>
      <c r="CI13" s="127">
        <v>8.3699999999999997E-2</v>
      </c>
      <c r="CJ13" s="127">
        <v>8.3500000000000005E-2</v>
      </c>
      <c r="CK13" s="127">
        <v>8.3799999999999999E-2</v>
      </c>
      <c r="CL13" s="127">
        <v>8.6499999999999994E-2</v>
      </c>
      <c r="CM13" s="127">
        <v>9.01E-2</v>
      </c>
      <c r="CN13" s="127">
        <v>9.1899999999999996E-2</v>
      </c>
      <c r="CO13" s="127">
        <v>9.3700000000000006E-2</v>
      </c>
      <c r="CP13" s="127">
        <v>9.8400000000000001E-2</v>
      </c>
      <c r="CQ13" s="127">
        <v>0.1027</v>
      </c>
      <c r="CR13" s="127">
        <v>0.106</v>
      </c>
      <c r="CS13" s="127">
        <v>0.10730000000000001</v>
      </c>
      <c r="CT13" s="127">
        <v>0.1077</v>
      </c>
      <c r="CU13" s="127">
        <v>0.1069</v>
      </c>
      <c r="CV13" s="127">
        <v>0.10440000000000001</v>
      </c>
      <c r="CW13" s="127">
        <v>0.1021</v>
      </c>
      <c r="CX13" s="127">
        <v>0.1019</v>
      </c>
      <c r="CY13" s="127">
        <v>0.10340000000000001</v>
      </c>
      <c r="CZ13" s="127">
        <v>0.1037</v>
      </c>
      <c r="DA13" s="127">
        <v>0.1071</v>
      </c>
      <c r="DB13" s="127">
        <v>0.1106</v>
      </c>
      <c r="DC13" s="127">
        <v>0.10979999999999999</v>
      </c>
      <c r="DD13" s="127">
        <v>0.1089</v>
      </c>
      <c r="DE13" s="127">
        <v>0.1158</v>
      </c>
      <c r="DF13" s="127">
        <v>0.1152</v>
      </c>
      <c r="DG13" s="127">
        <v>0.1139</v>
      </c>
      <c r="DH13" s="127">
        <v>0.112</v>
      </c>
      <c r="DI13" s="127">
        <v>0.1099</v>
      </c>
      <c r="DJ13" s="127">
        <v>0.111</v>
      </c>
      <c r="DK13" s="127">
        <v>0.1101</v>
      </c>
      <c r="DL13" s="127">
        <v>0.1089</v>
      </c>
      <c r="DM13" s="127">
        <v>0.10920000000000001</v>
      </c>
      <c r="DN13" s="127">
        <v>0.1086</v>
      </c>
      <c r="DO13" s="127">
        <v>0.1082</v>
      </c>
      <c r="DP13" s="127">
        <v>0.1077</v>
      </c>
      <c r="DQ13" s="127">
        <v>0.10580000000000001</v>
      </c>
      <c r="DR13" s="127">
        <v>0.1061</v>
      </c>
      <c r="DS13" s="127">
        <v>0.1067</v>
      </c>
      <c r="DT13" s="127">
        <v>0.10580000000000001</v>
      </c>
      <c r="DU13" s="127">
        <v>0.1027</v>
      </c>
      <c r="DV13" s="127">
        <v>0.10390000000000001</v>
      </c>
      <c r="DW13" s="127">
        <v>0.1079</v>
      </c>
      <c r="DX13" s="127">
        <v>0.1074</v>
      </c>
      <c r="DY13" s="127">
        <v>0.1089</v>
      </c>
      <c r="DZ13" s="127">
        <v>0.1142</v>
      </c>
      <c r="EA13" s="127">
        <v>0.1188</v>
      </c>
      <c r="EB13" s="127">
        <v>0.1246</v>
      </c>
      <c r="EC13" s="127">
        <v>0.12790000000000001</v>
      </c>
      <c r="ED13" s="127">
        <v>0.1263</v>
      </c>
      <c r="EE13" s="127">
        <v>0.12590000000000001</v>
      </c>
      <c r="EF13" s="127">
        <v>0.12330000000000001</v>
      </c>
      <c r="EG13" s="127">
        <v>0.1217</v>
      </c>
      <c r="EH13" s="127">
        <v>0.1192</v>
      </c>
      <c r="EI13" s="127">
        <v>0.1177</v>
      </c>
      <c r="EJ13" s="127">
        <v>0.1172</v>
      </c>
      <c r="EK13" s="127">
        <v>0.1164</v>
      </c>
      <c r="EL13" s="127">
        <v>0.1152</v>
      </c>
      <c r="EM13" s="127">
        <v>0.1152</v>
      </c>
      <c r="EN13" s="127">
        <v>0.1143</v>
      </c>
      <c r="EO13" s="127">
        <v>0.11260000000000001</v>
      </c>
      <c r="EP13" s="127">
        <v>0.11119999999999999</v>
      </c>
      <c r="EQ13" s="127">
        <v>0.1103</v>
      </c>
      <c r="ER13" s="127">
        <v>0.11</v>
      </c>
      <c r="ES13" s="127">
        <v>0.109</v>
      </c>
      <c r="ET13" s="127">
        <v>0.1082</v>
      </c>
      <c r="EU13" s="127">
        <v>0.1075</v>
      </c>
      <c r="EV13">
        <f>SUMIF('12peso'!$E$39:$E$492,$A13,'12peso'!H$39:H$492)</f>
        <v>0.106</v>
      </c>
      <c r="EW13">
        <f>SUMIF('12peso'!$E$39:$E$492,$A13,'12peso'!I$39:I$492)</f>
        <v>0.1055</v>
      </c>
      <c r="EX13">
        <f>SUMIF('12peso'!$E$39:$E$492,$A13,'12peso'!J$39:J$492)</f>
        <v>0.1071</v>
      </c>
      <c r="EY13">
        <f>SUMIF('12peso'!$E$39:$E$492,$A13,'12peso'!K$39:K$492)</f>
        <v>0.1076</v>
      </c>
      <c r="EZ13">
        <f>SUMIF('12peso'!$E$39:$E$492,$A13,'12peso'!L$39:L$492)</f>
        <v>0.114</v>
      </c>
      <c r="FA13">
        <f>SUMIF('12peso'!$E$39:$E$492,$A13,'12peso'!M$39:M$492)</f>
        <v>0.1163</v>
      </c>
      <c r="FB13">
        <f>SUMIF('12peso'!$E$39:$E$492,$A13,'12peso'!N$39:N$492)</f>
        <v>0.1183</v>
      </c>
      <c r="FC13">
        <f>SUMIF('12peso'!$E$39:$E$492,$A13,'12peso'!O$39:O$492)</f>
        <v>0.12</v>
      </c>
      <c r="FD13">
        <f>SUMIF('12peso'!$E$39:$E$492,$A13,'12peso'!P$39:P$492)</f>
        <v>0.1197</v>
      </c>
      <c r="FE13">
        <f>SUMIF('12peso'!$E$39:$E$492,$A13,'12peso'!Q$39:Q$492)</f>
        <v>0.12509999999999999</v>
      </c>
      <c r="FF13">
        <f>SUMIF('12peso'!$E$39:$E$492,$A13,'12peso'!R$39:R$492)</f>
        <v>0.14660000000000001</v>
      </c>
      <c r="FG13">
        <f>SUMIF('12peso'!$E$39:$E$492,$A13,'12peso'!S$39:S$492)</f>
        <v>0.17430000000000001</v>
      </c>
      <c r="FH13">
        <f>SUMIF('12peso'!$E$39:$E$492,$A13,'12peso'!T$39:T$492)</f>
        <v>0.189</v>
      </c>
      <c r="FI13">
        <f>SUMIF('12peso'!$E$39:$E$492,$A13,'12peso'!U$39:U$492)</f>
        <v>0.2072</v>
      </c>
      <c r="FJ13">
        <f>SUMIF('12peso'!$E$39:$E$492,$A13,'12peso'!V$39:V$492)</f>
        <v>0.2392</v>
      </c>
      <c r="FK13">
        <f>SUMIF('12peso'!$E$39:$E$492,$A13,'12peso'!W$39:W$492)</f>
        <v>0.24979999999999999</v>
      </c>
      <c r="FL13">
        <f>SUMIF('12peso'!$E$39:$E$492,$A13,'12peso'!X$39:X$492)</f>
        <v>0.25929999999999997</v>
      </c>
      <c r="FM13">
        <f>SUMIF('12peso'!$E$39:$E$492,$A13,'12peso'!Y$39:Y$492)</f>
        <v>0.25950000000000001</v>
      </c>
      <c r="FN13">
        <f>SUMIF('12peso'!$E$39:$E$492,$A13,'12peso'!Z$39:Z$492)</f>
        <v>0.25059999999999999</v>
      </c>
      <c r="FO13">
        <f>SUMIF('12peso'!$E$39:$E$492,$A13,'12peso'!AA$39:AA$492)</f>
        <v>0.2455</v>
      </c>
      <c r="FP13">
        <f>SUMIF('12peso'!$E$39:$E$492,$A13,'12peso'!AB$39:AB$492)</f>
        <v>0.24360000000000001</v>
      </c>
      <c r="FQ13">
        <f>SUMIF('12peso'!$E$39:$E$492,$A13,'12peso'!AC$39:AC$492)</f>
        <v>0.2354</v>
      </c>
      <c r="FR13">
        <f>SUMIF('12peso'!$E$39:$E$492,$A13,'12peso'!AD$39:AD$492)</f>
        <v>0.22950000000000001</v>
      </c>
      <c r="FS13">
        <f>SUMIF('12peso'!$E$39:$E$492,$A13,'12peso'!AE$39:AE$492)</f>
        <v>0.22850000000000001</v>
      </c>
      <c r="FT13">
        <f>SUMIF('12peso'!$E$39:$E$492,$A13,'12peso'!AF$39:AF$492)</f>
        <v>0.22600000000000001</v>
      </c>
      <c r="FU13">
        <f>SUMIF('12peso'!$E$39:$E$492,$A13,'12peso'!AG$39:AG$492)</f>
        <v>0.22059999999999999</v>
      </c>
      <c r="FV13">
        <f>SUMIF('12peso'!$E$39:$E$492,$A13,'12peso'!AH$39:AH$492)</f>
        <v>0.2225</v>
      </c>
      <c r="FW13">
        <f>SUMIF('12peso'!$E$39:$E$492,$A13,'12peso'!AI$39:AI$492)</f>
        <v>0.21210000000000001</v>
      </c>
      <c r="FX13">
        <f>SUMIF('12peso'!$E$39:$E$492,$A13,'12peso'!AJ$39:AJ$492)</f>
        <v>0.2029</v>
      </c>
      <c r="FY13">
        <f>SUMIF('12peso'!$E$39:$E$492,$A13,'12peso'!AK$39:AK$492)</f>
        <v>0.1772</v>
      </c>
      <c r="FZ13">
        <f>SUMIF('12peso'!$E$39:$E$492,$A13,'12peso'!AL$39:AL$492)</f>
        <v>0.16439999999999999</v>
      </c>
      <c r="GA13">
        <f>SUMIF('12peso'!$E$39:$E$492,$A13,'12peso'!AM$39:AM$492)</f>
        <v>0.15909999999999999</v>
      </c>
      <c r="GB13">
        <f>SUMIF('12peso'!$E$39:$E$492,$A13,'12peso'!AN$39:AN$492)</f>
        <v>0.15590000000000001</v>
      </c>
    </row>
    <row r="14" spans="1:184" ht="14.45" x14ac:dyDescent="0.35">
      <c r="A14" s="59">
        <v>1102029</v>
      </c>
      <c r="B14" s="56" t="s">
        <v>15</v>
      </c>
      <c r="C14" s="127">
        <v>3.9800000000000002E-2</v>
      </c>
      <c r="D14" s="127">
        <v>3.9300000000000002E-2</v>
      </c>
      <c r="E14" s="127">
        <v>3.9800000000000002E-2</v>
      </c>
      <c r="F14" s="127">
        <v>3.9599999999999996E-2</v>
      </c>
      <c r="G14" s="127">
        <v>4.07E-2</v>
      </c>
      <c r="H14" s="127">
        <v>4.0500000000000001E-2</v>
      </c>
      <c r="I14" s="127">
        <v>4.0600000000000004E-2</v>
      </c>
      <c r="J14" s="127">
        <v>4.02E-2</v>
      </c>
      <c r="K14" s="127">
        <v>3.9599999999999996E-2</v>
      </c>
      <c r="L14" s="127">
        <v>3.9600000000000003E-2</v>
      </c>
      <c r="M14" s="127">
        <v>3.9100000000000003E-2</v>
      </c>
      <c r="N14" s="127">
        <v>3.8800000000000001E-2</v>
      </c>
      <c r="O14" s="127">
        <v>3.8399999999999997E-2</v>
      </c>
      <c r="P14" s="127">
        <v>3.7999999999999999E-2</v>
      </c>
      <c r="Q14" s="127">
        <v>3.8099999999999995E-2</v>
      </c>
      <c r="R14" s="127">
        <v>3.7699999999999997E-2</v>
      </c>
      <c r="S14" s="127">
        <v>3.7999999999999992E-2</v>
      </c>
      <c r="T14" s="127">
        <v>3.7900000000000003E-2</v>
      </c>
      <c r="U14" s="127">
        <v>3.78E-2</v>
      </c>
      <c r="V14" s="127">
        <v>3.8199999999999998E-2</v>
      </c>
      <c r="W14" s="127">
        <v>3.8800000000000001E-2</v>
      </c>
      <c r="X14" s="127">
        <v>3.8899999999999997E-2</v>
      </c>
      <c r="Y14" s="127">
        <v>3.85E-2</v>
      </c>
      <c r="Z14" s="127">
        <v>3.9E-2</v>
      </c>
      <c r="AA14" s="127">
        <v>3.8300000000000001E-2</v>
      </c>
      <c r="AB14" s="127">
        <v>3.8199999999999998E-2</v>
      </c>
      <c r="AC14" s="127">
        <v>3.9800000000000002E-2</v>
      </c>
      <c r="AD14" s="127">
        <v>3.9599999999999996E-2</v>
      </c>
      <c r="AE14" s="127">
        <v>3.9199999999999999E-2</v>
      </c>
      <c r="AF14" s="127">
        <v>3.8899999999999997E-2</v>
      </c>
      <c r="AG14" s="127">
        <v>3.8800000000000001E-2</v>
      </c>
      <c r="AH14" s="127">
        <v>3.8400000000000004E-2</v>
      </c>
      <c r="AI14" s="127">
        <v>3.7999999999999999E-2</v>
      </c>
      <c r="AJ14" s="127">
        <v>3.7699999999999997E-2</v>
      </c>
      <c r="AK14" s="127">
        <v>3.8300000000000001E-2</v>
      </c>
      <c r="AL14" s="127">
        <v>3.9600000000000003E-2</v>
      </c>
      <c r="AM14" s="127">
        <v>3.9100000000000003E-2</v>
      </c>
      <c r="AN14" s="127">
        <v>4.0399999999999998E-2</v>
      </c>
      <c r="AO14" s="127">
        <v>4.0899999999999999E-2</v>
      </c>
      <c r="AP14" s="127">
        <v>4.2099999999999999E-2</v>
      </c>
      <c r="AQ14" s="127">
        <v>4.2299999999999997E-2</v>
      </c>
      <c r="AR14" s="127">
        <v>4.2299999999999997E-2</v>
      </c>
      <c r="AS14" s="127">
        <v>4.2500000000000003E-2</v>
      </c>
      <c r="AT14" s="127">
        <v>4.1900000000000007E-2</v>
      </c>
      <c r="AU14" s="127">
        <v>4.1599999999999998E-2</v>
      </c>
      <c r="AV14" s="127">
        <v>4.2100000000000005E-2</v>
      </c>
      <c r="AW14" s="127">
        <v>4.2999999999999997E-2</v>
      </c>
      <c r="AX14" s="127">
        <v>4.4199999999999996E-2</v>
      </c>
      <c r="AY14" s="127">
        <v>4.4100000000000007E-2</v>
      </c>
      <c r="AZ14" s="127">
        <v>4.3799999999999999E-2</v>
      </c>
      <c r="BA14" s="127">
        <v>4.3700000000000003E-2</v>
      </c>
      <c r="BB14" s="127">
        <v>4.3400000000000001E-2</v>
      </c>
      <c r="BC14" s="127">
        <v>4.3700000000000003E-2</v>
      </c>
      <c r="BD14" s="127">
        <v>4.3199999999999995E-2</v>
      </c>
      <c r="BE14" s="127">
        <v>4.3200000000000002E-2</v>
      </c>
      <c r="BF14" s="127">
        <v>4.2700000000000002E-2</v>
      </c>
      <c r="BG14" s="127">
        <v>4.2700000000000002E-2</v>
      </c>
      <c r="BH14" s="127">
        <v>4.2200000000000001E-2</v>
      </c>
      <c r="BI14" s="127">
        <v>4.2099999999999999E-2</v>
      </c>
      <c r="BJ14" s="127">
        <v>4.2299999999999997E-2</v>
      </c>
      <c r="BK14" s="127">
        <v>4.1300000000000003E-2</v>
      </c>
      <c r="BL14" s="127">
        <v>4.1399999999999999E-2</v>
      </c>
      <c r="BM14" s="127">
        <v>4.1700000000000001E-2</v>
      </c>
      <c r="BN14" s="127">
        <v>4.1599999999999998E-2</v>
      </c>
      <c r="BO14" s="127">
        <v>4.1599999999999998E-2</v>
      </c>
      <c r="BP14" s="127">
        <v>4.1299999999999996E-2</v>
      </c>
      <c r="BQ14" s="127">
        <v>4.0899999999999999E-2</v>
      </c>
      <c r="BR14" s="127">
        <v>4.0599999999999997E-2</v>
      </c>
      <c r="BS14" s="127">
        <v>4.0800000000000003E-2</v>
      </c>
      <c r="BT14" s="127">
        <v>4.0899999999999999E-2</v>
      </c>
      <c r="BU14" s="127">
        <v>4.1699999999999994E-2</v>
      </c>
      <c r="BV14" s="127">
        <v>4.2299999999999997E-2</v>
      </c>
      <c r="BW14" s="127">
        <v>4.19E-2</v>
      </c>
      <c r="BX14" s="127">
        <v>4.1500000000000002E-2</v>
      </c>
      <c r="BY14" s="127">
        <v>4.1200000000000001E-2</v>
      </c>
      <c r="BZ14" s="127">
        <v>4.0099999999999997E-2</v>
      </c>
      <c r="CA14" s="127">
        <v>3.9800000000000002E-2</v>
      </c>
      <c r="CB14" s="127">
        <v>3.9400000000000004E-2</v>
      </c>
      <c r="CC14" s="127">
        <v>3.8600000000000002E-2</v>
      </c>
      <c r="CD14" s="127">
        <v>3.8700000000000005E-2</v>
      </c>
      <c r="CE14" s="127">
        <v>3.7699999999999997E-2</v>
      </c>
      <c r="CF14" s="127">
        <v>3.6999999999999998E-2</v>
      </c>
      <c r="CG14" s="127">
        <v>3.6600000000000001E-2</v>
      </c>
      <c r="CH14" s="127">
        <v>9.2600000000000002E-2</v>
      </c>
      <c r="CI14" s="127">
        <v>9.2600000000000002E-2</v>
      </c>
      <c r="CJ14" s="127">
        <v>9.1300000000000006E-2</v>
      </c>
      <c r="CK14" s="127">
        <v>9.0700000000000003E-2</v>
      </c>
      <c r="CL14" s="127">
        <v>8.9700000000000002E-2</v>
      </c>
      <c r="CM14" s="127">
        <v>9.0999999999999998E-2</v>
      </c>
      <c r="CN14" s="127">
        <v>9.0200000000000002E-2</v>
      </c>
      <c r="CO14" s="127">
        <v>9.0499999999999997E-2</v>
      </c>
      <c r="CP14" s="127">
        <v>8.9700000000000002E-2</v>
      </c>
      <c r="CQ14" s="127">
        <v>8.8499999999999995E-2</v>
      </c>
      <c r="CR14" s="127">
        <v>8.7499999999999994E-2</v>
      </c>
      <c r="CS14" s="127">
        <v>8.6900000000000005E-2</v>
      </c>
      <c r="CT14" s="127">
        <v>8.6599999999999996E-2</v>
      </c>
      <c r="CU14" s="127">
        <v>8.5999999999999993E-2</v>
      </c>
      <c r="CV14" s="127">
        <v>8.5999999999999993E-2</v>
      </c>
      <c r="CW14" s="127">
        <v>8.77E-2</v>
      </c>
      <c r="CX14" s="127">
        <v>8.7999999999999995E-2</v>
      </c>
      <c r="CY14" s="127">
        <v>8.8900000000000007E-2</v>
      </c>
      <c r="CZ14" s="127">
        <v>8.7900000000000006E-2</v>
      </c>
      <c r="DA14" s="127">
        <v>8.8099999999999998E-2</v>
      </c>
      <c r="DB14" s="127">
        <v>8.8300000000000003E-2</v>
      </c>
      <c r="DC14" s="127">
        <v>8.7999999999999995E-2</v>
      </c>
      <c r="DD14" s="127">
        <v>8.9399999999999993E-2</v>
      </c>
      <c r="DE14" s="127">
        <v>9.1200000000000003E-2</v>
      </c>
      <c r="DF14" s="127">
        <v>9.2399999999999996E-2</v>
      </c>
      <c r="DG14" s="127">
        <v>9.2799999999999994E-2</v>
      </c>
      <c r="DH14" s="127">
        <v>9.5100000000000004E-2</v>
      </c>
      <c r="DI14" s="127">
        <v>9.4200000000000006E-2</v>
      </c>
      <c r="DJ14" s="127">
        <v>9.3600000000000003E-2</v>
      </c>
      <c r="DK14" s="127">
        <v>9.3799999999999994E-2</v>
      </c>
      <c r="DL14" s="127">
        <v>9.3100000000000002E-2</v>
      </c>
      <c r="DM14" s="127">
        <v>9.3399999999999997E-2</v>
      </c>
      <c r="DN14" s="127">
        <v>9.3299999999999994E-2</v>
      </c>
      <c r="DO14" s="127">
        <v>9.3200000000000005E-2</v>
      </c>
      <c r="DP14" s="127">
        <v>9.2100000000000001E-2</v>
      </c>
      <c r="DQ14" s="127">
        <v>9.2100000000000001E-2</v>
      </c>
      <c r="DR14" s="127">
        <v>9.1300000000000006E-2</v>
      </c>
      <c r="DS14" s="127">
        <v>9.1700000000000004E-2</v>
      </c>
      <c r="DT14" s="127">
        <v>9.1800000000000007E-2</v>
      </c>
      <c r="DU14" s="127">
        <v>9.1399999999999995E-2</v>
      </c>
      <c r="DV14" s="127">
        <v>9.0999999999999998E-2</v>
      </c>
      <c r="DW14" s="127">
        <v>9.11E-2</v>
      </c>
      <c r="DX14" s="127">
        <v>9.0800000000000006E-2</v>
      </c>
      <c r="DY14" s="127">
        <v>9.1700000000000004E-2</v>
      </c>
      <c r="DZ14" s="127">
        <v>9.1499999999999998E-2</v>
      </c>
      <c r="EA14" s="127">
        <v>9.11E-2</v>
      </c>
      <c r="EB14" s="127">
        <v>9.0399999999999994E-2</v>
      </c>
      <c r="EC14" s="127">
        <v>9.2100000000000001E-2</v>
      </c>
      <c r="ED14" s="127">
        <v>9.1899999999999996E-2</v>
      </c>
      <c r="EE14" s="127">
        <v>9.0899999999999995E-2</v>
      </c>
      <c r="EF14" s="127">
        <v>9.0499999999999997E-2</v>
      </c>
      <c r="EG14" s="127">
        <v>9.2299999999999993E-2</v>
      </c>
      <c r="EH14" s="127">
        <v>9.4299999999999995E-2</v>
      </c>
      <c r="EI14" s="127">
        <v>9.3700000000000006E-2</v>
      </c>
      <c r="EJ14" s="127">
        <v>9.2200000000000004E-2</v>
      </c>
      <c r="EK14" s="127">
        <v>9.1399999999999995E-2</v>
      </c>
      <c r="EL14" s="127">
        <v>9.1300000000000006E-2</v>
      </c>
      <c r="EM14" s="127">
        <v>9.0800000000000006E-2</v>
      </c>
      <c r="EN14" s="127">
        <v>9.0999999999999998E-2</v>
      </c>
      <c r="EO14" s="127">
        <v>9.0399999999999994E-2</v>
      </c>
      <c r="EP14" s="127">
        <v>9.0899999999999995E-2</v>
      </c>
      <c r="EQ14" s="127">
        <v>9.1300000000000006E-2</v>
      </c>
      <c r="ER14" s="127">
        <v>9.1399999999999995E-2</v>
      </c>
      <c r="ES14" s="127">
        <v>9.06E-2</v>
      </c>
      <c r="ET14" s="127">
        <v>0.09</v>
      </c>
      <c r="EU14" s="127">
        <v>9.0300000000000005E-2</v>
      </c>
      <c r="EV14">
        <f>SUMIF('12peso'!$E$39:$E$492,$A14,'12peso'!H$39:H$492)</f>
        <v>0.1011</v>
      </c>
      <c r="EW14">
        <f>SUMIF('12peso'!$E$39:$E$492,$A14,'12peso'!I$39:I$492)</f>
        <v>0.1024</v>
      </c>
      <c r="EX14">
        <f>SUMIF('12peso'!$E$39:$E$492,$A14,'12peso'!J$39:J$492)</f>
        <v>0.1008</v>
      </c>
      <c r="EY14">
        <f>SUMIF('12peso'!$E$39:$E$492,$A14,'12peso'!K$39:K$492)</f>
        <v>9.9500000000000005E-2</v>
      </c>
      <c r="EZ14">
        <f>SUMIF('12peso'!$E$39:$E$492,$A14,'12peso'!L$39:L$492)</f>
        <v>9.8599999999999993E-2</v>
      </c>
      <c r="FA14">
        <f>SUMIF('12peso'!$E$39:$E$492,$A14,'12peso'!M$39:M$492)</f>
        <v>9.8500000000000004E-2</v>
      </c>
      <c r="FB14">
        <f>SUMIF('12peso'!$E$39:$E$492,$A14,'12peso'!N$39:N$492)</f>
        <v>9.9599999999999994E-2</v>
      </c>
      <c r="FC14">
        <f>SUMIF('12peso'!$E$39:$E$492,$A14,'12peso'!O$39:O$492)</f>
        <v>9.7600000000000006E-2</v>
      </c>
      <c r="FD14">
        <f>SUMIF('12peso'!$E$39:$E$492,$A14,'12peso'!P$39:P$492)</f>
        <v>9.8400000000000001E-2</v>
      </c>
      <c r="FE14">
        <f>SUMIF('12peso'!$E$39:$E$492,$A14,'12peso'!Q$39:Q$492)</f>
        <v>9.8299999999999998E-2</v>
      </c>
      <c r="FF14">
        <f>SUMIF('12peso'!$E$39:$E$492,$A14,'12peso'!R$39:R$492)</f>
        <v>0.1</v>
      </c>
      <c r="FG14">
        <f>SUMIF('12peso'!$E$39:$E$492,$A14,'12peso'!S$39:S$492)</f>
        <v>9.7199999999999995E-2</v>
      </c>
      <c r="FH14">
        <f>SUMIF('12peso'!$E$39:$E$492,$A14,'12peso'!T$39:T$492)</f>
        <v>9.5500000000000002E-2</v>
      </c>
      <c r="FI14">
        <f>SUMIF('12peso'!$E$39:$E$492,$A14,'12peso'!U$39:U$492)</f>
        <v>9.5600000000000004E-2</v>
      </c>
      <c r="FJ14">
        <f>SUMIF('12peso'!$E$39:$E$492,$A14,'12peso'!V$39:V$492)</f>
        <v>9.74E-2</v>
      </c>
      <c r="FK14">
        <f>SUMIF('12peso'!$E$39:$E$492,$A14,'12peso'!W$39:W$492)</f>
        <v>9.8000000000000004E-2</v>
      </c>
      <c r="FL14">
        <f>SUMIF('12peso'!$E$39:$E$492,$A14,'12peso'!X$39:X$492)</f>
        <v>9.74E-2</v>
      </c>
      <c r="FM14">
        <f>SUMIF('12peso'!$E$39:$E$492,$A14,'12peso'!Y$39:Y$492)</f>
        <v>9.7799999999999998E-2</v>
      </c>
      <c r="FN14">
        <f>SUMIF('12peso'!$E$39:$E$492,$A14,'12peso'!Z$39:Z$492)</f>
        <v>9.8199999999999996E-2</v>
      </c>
      <c r="FO14">
        <f>SUMIF('12peso'!$E$39:$E$492,$A14,'12peso'!AA$39:AA$492)</f>
        <v>9.9099999999999994E-2</v>
      </c>
      <c r="FP14">
        <f>SUMIF('12peso'!$E$39:$E$492,$A14,'12peso'!AB$39:AB$492)</f>
        <v>9.9500000000000005E-2</v>
      </c>
      <c r="FQ14">
        <f>SUMIF('12peso'!$E$39:$E$492,$A14,'12peso'!AC$39:AC$492)</f>
        <v>0.1007</v>
      </c>
      <c r="FR14">
        <f>SUMIF('12peso'!$E$39:$E$492,$A14,'12peso'!AD$39:AD$492)</f>
        <v>0.1021</v>
      </c>
      <c r="FS14">
        <f>SUMIF('12peso'!$E$39:$E$492,$A14,'12peso'!AE$39:AE$492)</f>
        <v>0.1019</v>
      </c>
      <c r="FT14">
        <f>SUMIF('12peso'!$E$39:$E$492,$A14,'12peso'!AF$39:AF$492)</f>
        <v>0.1009</v>
      </c>
      <c r="FU14">
        <f>SUMIF('12peso'!$E$39:$E$492,$A14,'12peso'!AG$39:AG$492)</f>
        <v>0.1022</v>
      </c>
      <c r="FV14">
        <f>SUMIF('12peso'!$E$39:$E$492,$A14,'12peso'!AH$39:AH$492)</f>
        <v>0.10150000000000001</v>
      </c>
      <c r="FW14">
        <f>SUMIF('12peso'!$E$39:$E$492,$A14,'12peso'!AI$39:AI$492)</f>
        <v>9.9900000000000003E-2</v>
      </c>
      <c r="FX14">
        <f>SUMIF('12peso'!$E$39:$E$492,$A14,'12peso'!AJ$39:AJ$492)</f>
        <v>9.7000000000000003E-2</v>
      </c>
      <c r="FY14">
        <f>SUMIF('12peso'!$E$39:$E$492,$A14,'12peso'!AK$39:AK$492)</f>
        <v>9.8000000000000004E-2</v>
      </c>
      <c r="FZ14">
        <f>SUMIF('12peso'!$E$39:$E$492,$A14,'12peso'!AL$39:AL$492)</f>
        <v>9.8100000000000007E-2</v>
      </c>
      <c r="GA14">
        <f>SUMIF('12peso'!$E$39:$E$492,$A14,'12peso'!AM$39:AM$492)</f>
        <v>9.8900000000000002E-2</v>
      </c>
      <c r="GB14">
        <f>SUMIF('12peso'!$E$39:$E$492,$A14,'12peso'!AN$39:AN$492)</f>
        <v>9.9599999999999994E-2</v>
      </c>
    </row>
    <row r="15" spans="1:184" ht="14.45" x14ac:dyDescent="0.35">
      <c r="A15" s="59">
        <v>1103003</v>
      </c>
      <c r="B15" s="56" t="s">
        <v>16</v>
      </c>
      <c r="C15" s="127">
        <v>0.224</v>
      </c>
      <c r="D15" s="127">
        <v>0.20660000000000001</v>
      </c>
      <c r="E15" s="127">
        <v>0.1981</v>
      </c>
      <c r="F15" s="127">
        <v>0.22090000000000001</v>
      </c>
      <c r="G15" s="127">
        <v>0.21099999999999999</v>
      </c>
      <c r="H15" s="127">
        <v>0.19220000000000001</v>
      </c>
      <c r="I15" s="127">
        <v>0.19869999999999999</v>
      </c>
      <c r="J15" s="127">
        <v>0.19170000000000001</v>
      </c>
      <c r="K15" s="127">
        <v>0.21709999999999999</v>
      </c>
      <c r="L15" s="127">
        <v>0.2462</v>
      </c>
      <c r="M15" s="127">
        <v>0.19159999999999999</v>
      </c>
      <c r="N15" s="127">
        <v>0.19</v>
      </c>
      <c r="O15" s="127">
        <v>0.17680000000000001</v>
      </c>
      <c r="P15" s="127">
        <v>0.16839999999999999</v>
      </c>
      <c r="Q15" s="127">
        <v>0.193</v>
      </c>
      <c r="R15" s="127">
        <v>0.2379</v>
      </c>
      <c r="S15" s="127">
        <v>0.2397</v>
      </c>
      <c r="T15" s="127">
        <v>0.21</v>
      </c>
      <c r="U15" s="127">
        <v>0.2203</v>
      </c>
      <c r="V15" s="127">
        <v>0.19400000000000001</v>
      </c>
      <c r="W15" s="127">
        <v>0.21529999999999999</v>
      </c>
      <c r="X15" s="127">
        <v>0.26340000000000002</v>
      </c>
      <c r="Y15" s="127">
        <v>0.22239999999999999</v>
      </c>
      <c r="Z15" s="127">
        <v>0.21990000000000001</v>
      </c>
      <c r="AA15" s="127">
        <v>0.187</v>
      </c>
      <c r="AB15" s="127">
        <v>0.16800000000000001</v>
      </c>
      <c r="AC15" s="127">
        <v>0.16739999999999999</v>
      </c>
      <c r="AD15" s="127">
        <v>0.18970000000000001</v>
      </c>
      <c r="AE15" s="127">
        <v>0.1769</v>
      </c>
      <c r="AF15" s="127">
        <v>0.17299999999999999</v>
      </c>
      <c r="AG15" s="127">
        <v>0.18060000000000001</v>
      </c>
      <c r="AH15" s="127">
        <v>0.16389999999999999</v>
      </c>
      <c r="AI15" s="127">
        <v>0.17960000000000001</v>
      </c>
      <c r="AJ15" s="127">
        <v>0.2077</v>
      </c>
      <c r="AK15" s="127">
        <v>0.16700000000000001</v>
      </c>
      <c r="AL15" s="127">
        <v>0.1799</v>
      </c>
      <c r="AM15" s="127">
        <v>0.16880000000000001</v>
      </c>
      <c r="AN15" s="127">
        <v>0.14849999999999999</v>
      </c>
      <c r="AO15" s="127">
        <v>0.15490000000000001</v>
      </c>
      <c r="AP15" s="127">
        <v>0.17219999999999999</v>
      </c>
      <c r="AQ15" s="127">
        <v>0.17929999999999999</v>
      </c>
      <c r="AR15" s="127">
        <v>0.1583</v>
      </c>
      <c r="AS15" s="127">
        <v>0.1699</v>
      </c>
      <c r="AT15" s="127">
        <v>0.1658</v>
      </c>
      <c r="AU15" s="127">
        <v>0.20280000000000001</v>
      </c>
      <c r="AV15" s="127">
        <v>0.2402</v>
      </c>
      <c r="AW15" s="127">
        <v>0.1784</v>
      </c>
      <c r="AX15" s="127">
        <v>0.16919999999999999</v>
      </c>
      <c r="AY15" s="127">
        <v>0.14480000000000001</v>
      </c>
      <c r="AZ15" s="127">
        <v>0.1159</v>
      </c>
      <c r="BA15" s="127">
        <v>0.1235</v>
      </c>
      <c r="BB15" s="127">
        <v>0.13450000000000001</v>
      </c>
      <c r="BC15" s="127">
        <v>0.14349999999999999</v>
      </c>
      <c r="BD15" s="127">
        <v>0.13189999999999999</v>
      </c>
      <c r="BE15" s="127">
        <v>0.1394</v>
      </c>
      <c r="BF15" s="127">
        <v>0.12379999999999999</v>
      </c>
      <c r="BG15" s="127">
        <v>0.13739999999999999</v>
      </c>
      <c r="BH15" s="127">
        <v>0.15310000000000001</v>
      </c>
      <c r="BI15" s="127">
        <v>0.1389</v>
      </c>
      <c r="BJ15" s="127">
        <v>0.17</v>
      </c>
      <c r="BK15" s="127">
        <v>0.17069999999999999</v>
      </c>
      <c r="BL15" s="127">
        <v>0.18790000000000001</v>
      </c>
      <c r="BM15" s="127">
        <v>0.1804</v>
      </c>
      <c r="BN15" s="127">
        <v>0.1769</v>
      </c>
      <c r="BO15" s="127">
        <v>0.155</v>
      </c>
      <c r="BP15" s="127">
        <v>0.1341</v>
      </c>
      <c r="BQ15" s="127">
        <v>0.1401</v>
      </c>
      <c r="BR15" s="127">
        <v>0.14019999999999999</v>
      </c>
      <c r="BS15" s="127">
        <v>0.1537</v>
      </c>
      <c r="BT15" s="127">
        <v>0.1777</v>
      </c>
      <c r="BU15" s="127">
        <v>0.15540000000000001</v>
      </c>
      <c r="BV15" s="127">
        <v>0.1542</v>
      </c>
      <c r="BW15" s="127">
        <v>0.13350000000000001</v>
      </c>
      <c r="BX15" s="127">
        <v>0.1115</v>
      </c>
      <c r="BY15" s="127">
        <v>0.11070000000000001</v>
      </c>
      <c r="BZ15" s="127">
        <v>0.123</v>
      </c>
      <c r="CA15" s="127">
        <v>0.15340000000000001</v>
      </c>
      <c r="CB15" s="127">
        <v>0.15740000000000001</v>
      </c>
      <c r="CC15" s="127">
        <v>0.14929999999999999</v>
      </c>
      <c r="CD15" s="127">
        <v>0.1172</v>
      </c>
      <c r="CE15" s="127">
        <v>0.1239</v>
      </c>
      <c r="CF15" s="127">
        <v>0.15140000000000001</v>
      </c>
      <c r="CG15" s="127">
        <v>0.11600000000000001</v>
      </c>
      <c r="CH15" s="127">
        <v>0.1726</v>
      </c>
      <c r="CI15" s="127">
        <v>0.1724</v>
      </c>
      <c r="CJ15" s="127">
        <v>0.14699999999999999</v>
      </c>
      <c r="CK15" s="127">
        <v>0.13769999999999999</v>
      </c>
      <c r="CL15" s="127">
        <v>0.1535</v>
      </c>
      <c r="CM15" s="127">
        <v>0.14960000000000001</v>
      </c>
      <c r="CN15" s="127">
        <v>0.1343</v>
      </c>
      <c r="CO15" s="127">
        <v>0.13469999999999999</v>
      </c>
      <c r="CP15" s="127">
        <v>0.129</v>
      </c>
      <c r="CQ15" s="127">
        <v>0.13830000000000001</v>
      </c>
      <c r="CR15" s="127">
        <v>0.1883</v>
      </c>
      <c r="CS15" s="127">
        <v>0.20949999999999999</v>
      </c>
      <c r="CT15" s="127">
        <v>0.1981</v>
      </c>
      <c r="CU15" s="127">
        <v>0.1857</v>
      </c>
      <c r="CV15" s="127">
        <v>0.18179999999999999</v>
      </c>
      <c r="CW15" s="127">
        <v>0.1709</v>
      </c>
      <c r="CX15" s="127">
        <v>0.19589999999999999</v>
      </c>
      <c r="CY15" s="127">
        <v>0.2311</v>
      </c>
      <c r="CZ15" s="127">
        <v>0.21679999999999999</v>
      </c>
      <c r="DA15" s="127">
        <v>0.19409999999999999</v>
      </c>
      <c r="DB15" s="127">
        <v>0.184</v>
      </c>
      <c r="DC15" s="127">
        <v>0.17469999999999999</v>
      </c>
      <c r="DD15" s="127">
        <v>0.1734</v>
      </c>
      <c r="DE15" s="127">
        <v>0.2054</v>
      </c>
      <c r="DF15" s="127">
        <v>0.2253</v>
      </c>
      <c r="DG15" s="127">
        <v>0.20979999999999999</v>
      </c>
      <c r="DH15" s="127">
        <v>0.19550000000000001</v>
      </c>
      <c r="DI15" s="127">
        <v>0.1681</v>
      </c>
      <c r="DJ15" s="127">
        <v>0.16389999999999999</v>
      </c>
      <c r="DK15" s="127">
        <v>0.1646</v>
      </c>
      <c r="DL15" s="127">
        <v>0.16719999999999999</v>
      </c>
      <c r="DM15" s="127">
        <v>0.19139999999999999</v>
      </c>
      <c r="DN15" s="127">
        <v>0.20530000000000001</v>
      </c>
      <c r="DO15" s="127">
        <v>0.20710000000000001</v>
      </c>
      <c r="DP15" s="127">
        <v>0.24429999999999999</v>
      </c>
      <c r="DQ15" s="127">
        <v>0.27910000000000001</v>
      </c>
      <c r="DR15" s="127">
        <v>0.27410000000000001</v>
      </c>
      <c r="DS15" s="127">
        <v>0.23069999999999999</v>
      </c>
      <c r="DT15" s="127">
        <v>0.2157</v>
      </c>
      <c r="DU15" s="127">
        <v>0.22600000000000001</v>
      </c>
      <c r="DV15" s="127">
        <v>0.21779999999999999</v>
      </c>
      <c r="DW15" s="127">
        <v>0.27339999999999998</v>
      </c>
      <c r="DX15" s="127">
        <v>0.2429</v>
      </c>
      <c r="DY15" s="127">
        <v>0.2671</v>
      </c>
      <c r="DZ15" s="127">
        <v>0.26790000000000003</v>
      </c>
      <c r="EA15" s="127">
        <v>0.2888</v>
      </c>
      <c r="EB15" s="127">
        <v>0.34370000000000001</v>
      </c>
      <c r="EC15" s="127">
        <v>0.36990000000000001</v>
      </c>
      <c r="ED15" s="127">
        <v>0.28149999999999997</v>
      </c>
      <c r="EE15" s="127">
        <v>0.2437</v>
      </c>
      <c r="EF15" s="127">
        <v>0.189</v>
      </c>
      <c r="EG15" s="127">
        <v>0.16950000000000001</v>
      </c>
      <c r="EH15" s="127">
        <v>0.1913</v>
      </c>
      <c r="EI15" s="127">
        <v>0.20349999999999999</v>
      </c>
      <c r="EJ15" s="127">
        <v>0.17810000000000001</v>
      </c>
      <c r="EK15" s="127">
        <v>0.17349999999999999</v>
      </c>
      <c r="EL15" s="127">
        <v>0.16669999999999999</v>
      </c>
      <c r="EM15" s="127">
        <v>0.18590000000000001</v>
      </c>
      <c r="EN15" s="127">
        <v>0.2172</v>
      </c>
      <c r="EO15" s="127">
        <v>0.2291</v>
      </c>
      <c r="EP15" s="127">
        <v>0.20280000000000001</v>
      </c>
      <c r="EQ15" s="127">
        <v>0.186</v>
      </c>
      <c r="ER15" s="127">
        <v>0.1555</v>
      </c>
      <c r="ES15" s="127">
        <v>0.15409999999999999</v>
      </c>
      <c r="ET15" s="127">
        <v>0.15529999999999999</v>
      </c>
      <c r="EU15" s="127">
        <v>0.16220000000000001</v>
      </c>
      <c r="EV15">
        <f>SUMIF('12peso'!$E$39:$E$492,$A15,'12peso'!H$39:H$492)</f>
        <v>0.1399</v>
      </c>
      <c r="EW15">
        <f>SUMIF('12peso'!$E$39:$E$492,$A15,'12peso'!I$39:I$492)</f>
        <v>0.15029999999999999</v>
      </c>
      <c r="EX15">
        <f>SUMIF('12peso'!$E$39:$E$492,$A15,'12peso'!J$39:J$492)</f>
        <v>0.14829999999999999</v>
      </c>
      <c r="EY15">
        <f>SUMIF('12peso'!$E$39:$E$492,$A15,'12peso'!K$39:K$492)</f>
        <v>0.14510000000000001</v>
      </c>
      <c r="EZ15">
        <f>SUMIF('12peso'!$E$39:$E$492,$A15,'12peso'!L$39:L$492)</f>
        <v>0.14779999999999999</v>
      </c>
      <c r="FA15">
        <f>SUMIF('12peso'!$E$39:$E$492,$A15,'12peso'!M$39:M$492)</f>
        <v>0.1479</v>
      </c>
      <c r="FB15">
        <f>SUMIF('12peso'!$E$39:$E$492,$A15,'12peso'!N$39:N$492)</f>
        <v>0.1739</v>
      </c>
      <c r="FC15">
        <f>SUMIF('12peso'!$E$39:$E$492,$A15,'12peso'!O$39:O$492)</f>
        <v>0.15989999999999999</v>
      </c>
      <c r="FD15">
        <f>SUMIF('12peso'!$E$39:$E$492,$A15,'12peso'!P$39:P$492)</f>
        <v>0.1663</v>
      </c>
      <c r="FE15">
        <f>SUMIF('12peso'!$E$39:$E$492,$A15,'12peso'!Q$39:Q$492)</f>
        <v>0.2011</v>
      </c>
      <c r="FF15">
        <f>SUMIF('12peso'!$E$39:$E$492,$A15,'12peso'!R$39:R$492)</f>
        <v>0.2112</v>
      </c>
      <c r="FG15">
        <f>SUMIF('12peso'!$E$39:$E$492,$A15,'12peso'!S$39:S$492)</f>
        <v>0.2034</v>
      </c>
      <c r="FH15">
        <f>SUMIF('12peso'!$E$39:$E$492,$A15,'12peso'!T$39:T$492)</f>
        <v>0.1981</v>
      </c>
      <c r="FI15">
        <f>SUMIF('12peso'!$E$39:$E$492,$A15,'12peso'!U$39:U$492)</f>
        <v>0.2369</v>
      </c>
      <c r="FJ15">
        <f>SUMIF('12peso'!$E$39:$E$492,$A15,'12peso'!V$39:V$492)</f>
        <v>0.25409999999999999</v>
      </c>
      <c r="FK15">
        <f>SUMIF('12peso'!$E$39:$E$492,$A15,'12peso'!W$39:W$492)</f>
        <v>0.26850000000000002</v>
      </c>
      <c r="FL15">
        <f>SUMIF('12peso'!$E$39:$E$492,$A15,'12peso'!X$39:X$492)</f>
        <v>0.31009999999999999</v>
      </c>
      <c r="FM15">
        <f>SUMIF('12peso'!$E$39:$E$492,$A15,'12peso'!Y$39:Y$492)</f>
        <v>0.31990000000000002</v>
      </c>
      <c r="FN15">
        <f>SUMIF('12peso'!$E$39:$E$492,$A15,'12peso'!Z$39:Z$492)</f>
        <v>0.32240000000000002</v>
      </c>
      <c r="FO15">
        <f>SUMIF('12peso'!$E$39:$E$492,$A15,'12peso'!AA$39:AA$492)</f>
        <v>0.30659999999999998</v>
      </c>
      <c r="FP15">
        <f>SUMIF('12peso'!$E$39:$E$492,$A15,'12peso'!AB$39:AB$492)</f>
        <v>0.28170000000000001</v>
      </c>
      <c r="FQ15">
        <f>SUMIF('12peso'!$E$39:$E$492,$A15,'12peso'!AC$39:AC$492)</f>
        <v>0.2382</v>
      </c>
      <c r="FR15">
        <f>SUMIF('12peso'!$E$39:$E$492,$A15,'12peso'!AD$39:AD$492)</f>
        <v>0.23469999999999999</v>
      </c>
      <c r="FS15">
        <f>SUMIF('12peso'!$E$39:$E$492,$A15,'12peso'!AE$39:AE$492)</f>
        <v>0.23300000000000001</v>
      </c>
      <c r="FT15">
        <f>SUMIF('12peso'!$E$39:$E$492,$A15,'12peso'!AF$39:AF$492)</f>
        <v>0.23519999999999999</v>
      </c>
      <c r="FU15">
        <f>SUMIF('12peso'!$E$39:$E$492,$A15,'12peso'!AG$39:AG$492)</f>
        <v>0.22339999999999999</v>
      </c>
      <c r="FV15">
        <f>SUMIF('12peso'!$E$39:$E$492,$A15,'12peso'!AH$39:AH$492)</f>
        <v>0.2019</v>
      </c>
      <c r="FW15">
        <f>SUMIF('12peso'!$E$39:$E$492,$A15,'12peso'!AI$39:AI$492)</f>
        <v>0.2702</v>
      </c>
      <c r="FX15">
        <f>SUMIF('12peso'!$E$39:$E$492,$A15,'12peso'!AJ$39:AJ$492)</f>
        <v>0.3281</v>
      </c>
      <c r="FY15">
        <f>SUMIF('12peso'!$E$39:$E$492,$A15,'12peso'!AK$39:AK$492)</f>
        <v>0.29659999999999997</v>
      </c>
      <c r="FZ15">
        <f>SUMIF('12peso'!$E$39:$E$492,$A15,'12peso'!AL$39:AL$492)</f>
        <v>0.2616</v>
      </c>
      <c r="GA15">
        <f>SUMIF('12peso'!$E$39:$E$492,$A15,'12peso'!AM$39:AM$492)</f>
        <v>0.21229999999999999</v>
      </c>
      <c r="GB15">
        <f>SUMIF('12peso'!$E$39:$E$492,$A15,'12peso'!AN$39:AN$492)</f>
        <v>0.1739</v>
      </c>
    </row>
    <row r="16" spans="1:184" ht="14.45" x14ac:dyDescent="0.35">
      <c r="A16" s="59">
        <v>1103004</v>
      </c>
      <c r="B16" s="56" t="s">
        <v>17</v>
      </c>
      <c r="C16" s="127">
        <v>3.8999999999999998E-3</v>
      </c>
      <c r="D16" s="127">
        <v>5.7000000000000002E-3</v>
      </c>
      <c r="E16" s="127">
        <v>5.1000000000000004E-3</v>
      </c>
      <c r="F16" s="127">
        <v>3.3E-3</v>
      </c>
      <c r="G16" s="127">
        <v>2.2000000000000001E-3</v>
      </c>
      <c r="H16" s="127">
        <v>6.9999999999999999E-4</v>
      </c>
      <c r="I16" s="127">
        <v>2.5999999999999999E-3</v>
      </c>
      <c r="J16" s="127">
        <v>3.2000000000000002E-3</v>
      </c>
      <c r="K16" s="127">
        <v>4.7999999999999996E-3</v>
      </c>
      <c r="L16" s="127">
        <v>5.4000000000000003E-3</v>
      </c>
      <c r="M16" s="127">
        <v>1.1000000000000001E-3</v>
      </c>
      <c r="N16" s="127">
        <v>3.2000000000000002E-3</v>
      </c>
      <c r="O16" s="127">
        <v>6.4000000000000003E-3</v>
      </c>
      <c r="P16" s="127">
        <v>4.8999999999999998E-3</v>
      </c>
      <c r="Q16" s="127">
        <v>5.1999999999999998E-3</v>
      </c>
      <c r="R16" s="127">
        <v>4.1000000000000003E-3</v>
      </c>
      <c r="S16" s="127">
        <v>2.5000000000000001E-3</v>
      </c>
      <c r="T16" s="127">
        <v>6.9999999999999999E-4</v>
      </c>
      <c r="U16" s="127">
        <v>2.7000000000000001E-3</v>
      </c>
      <c r="V16" s="127">
        <v>2.8E-3</v>
      </c>
      <c r="W16" s="127">
        <v>3.5999999999999999E-3</v>
      </c>
      <c r="X16" s="127">
        <v>4.4000000000000003E-3</v>
      </c>
      <c r="Y16" s="127">
        <v>1E-3</v>
      </c>
      <c r="Z16" s="127">
        <v>3.0999999999999999E-3</v>
      </c>
      <c r="AA16" s="127">
        <v>6.1999999999999998E-3</v>
      </c>
      <c r="AB16" s="127">
        <v>4.4999999999999997E-3</v>
      </c>
      <c r="AC16" s="127">
        <v>4.4000000000000003E-3</v>
      </c>
      <c r="AD16" s="127">
        <v>3.0999999999999999E-3</v>
      </c>
      <c r="AE16" s="127">
        <v>1.9E-3</v>
      </c>
      <c r="AF16" s="127">
        <v>5.9999999999999995E-4</v>
      </c>
      <c r="AG16" s="127">
        <v>2.2000000000000001E-3</v>
      </c>
      <c r="AH16" s="127">
        <v>2.5999999999999999E-3</v>
      </c>
      <c r="AI16" s="127">
        <v>3.5000000000000001E-3</v>
      </c>
      <c r="AJ16" s="127">
        <v>4.0000000000000001E-3</v>
      </c>
      <c r="AK16" s="127">
        <v>8.0000000000000004E-4</v>
      </c>
      <c r="AL16" s="127">
        <v>2.8E-3</v>
      </c>
      <c r="AM16" s="127">
        <v>5.4000000000000003E-3</v>
      </c>
      <c r="AN16" s="127">
        <v>4.1999999999999997E-3</v>
      </c>
      <c r="AO16" s="127">
        <v>4.3E-3</v>
      </c>
      <c r="AP16" s="127">
        <v>3.0000000000000001E-3</v>
      </c>
      <c r="AQ16" s="127">
        <v>1.8E-3</v>
      </c>
      <c r="AR16" s="127">
        <v>5.0000000000000001E-4</v>
      </c>
      <c r="AS16" s="127">
        <v>1.9E-3</v>
      </c>
      <c r="AT16" s="127">
        <v>2.5000000000000001E-3</v>
      </c>
      <c r="AU16" s="127">
        <v>3.2000000000000002E-3</v>
      </c>
      <c r="AV16" s="127">
        <v>3.8999999999999998E-3</v>
      </c>
      <c r="AW16" s="127">
        <v>8.0000000000000004E-4</v>
      </c>
      <c r="AX16" s="127">
        <v>2.3999999999999998E-3</v>
      </c>
      <c r="AY16" s="127">
        <v>4.7000000000000002E-3</v>
      </c>
      <c r="AZ16" s="127">
        <v>3.2000000000000002E-3</v>
      </c>
      <c r="BA16" s="127">
        <v>3.0999999999999999E-3</v>
      </c>
      <c r="BB16" s="127">
        <v>2.0999999999999999E-3</v>
      </c>
      <c r="BC16" s="127">
        <v>1.4E-3</v>
      </c>
      <c r="BD16" s="127">
        <v>4.0000000000000002E-4</v>
      </c>
      <c r="BE16" s="127">
        <v>1.5E-3</v>
      </c>
      <c r="BF16" s="127">
        <v>2E-3</v>
      </c>
      <c r="BG16" s="127">
        <v>2.8999999999999998E-3</v>
      </c>
      <c r="BH16" s="127">
        <v>3.3E-3</v>
      </c>
      <c r="BI16" s="127">
        <v>6.9999999999999999E-4</v>
      </c>
      <c r="BJ16" s="127">
        <v>2.3E-3</v>
      </c>
      <c r="BK16" s="127">
        <v>5.1000000000000004E-3</v>
      </c>
      <c r="BL16" s="127">
        <v>4.4999999999999997E-3</v>
      </c>
      <c r="BM16" s="127">
        <v>4.4000000000000003E-3</v>
      </c>
      <c r="BN16" s="127">
        <v>2.3E-3</v>
      </c>
      <c r="BO16" s="127">
        <v>1.1999999999999999E-3</v>
      </c>
      <c r="BP16" s="127">
        <v>2.9999999999999997E-4</v>
      </c>
      <c r="BQ16" s="127">
        <v>1.2999999999999999E-3</v>
      </c>
      <c r="BR16" s="127">
        <v>1.6999999999999999E-3</v>
      </c>
      <c r="BS16" s="127">
        <v>2.3E-3</v>
      </c>
      <c r="BT16" s="127">
        <v>2.7000000000000001E-3</v>
      </c>
      <c r="BU16" s="127">
        <v>5.9999999999999995E-4</v>
      </c>
      <c r="BV16" s="127">
        <v>2.0999999999999999E-3</v>
      </c>
      <c r="BW16" s="127">
        <v>4.1000000000000003E-3</v>
      </c>
      <c r="BX16" s="127">
        <v>2.8E-3</v>
      </c>
      <c r="BY16" s="127">
        <v>2.5999999999999999E-3</v>
      </c>
      <c r="BZ16" s="127">
        <v>1.8E-3</v>
      </c>
      <c r="CA16" s="127">
        <v>1.4E-3</v>
      </c>
      <c r="CB16" s="127">
        <v>4.0000000000000002E-4</v>
      </c>
      <c r="CC16" s="127">
        <v>1.2999999999999999E-3</v>
      </c>
      <c r="CD16" s="127">
        <v>1.4E-3</v>
      </c>
      <c r="CE16" s="127">
        <v>1.8E-3</v>
      </c>
      <c r="CF16" s="127">
        <v>2.2000000000000001E-3</v>
      </c>
      <c r="CG16" s="127">
        <v>5.0000000000000001E-4</v>
      </c>
      <c r="CH16" s="127">
        <v>6.7999999999999996E-3</v>
      </c>
      <c r="CI16" s="127">
        <v>7.1999999999999998E-3</v>
      </c>
      <c r="CJ16" s="127">
        <v>5.7000000000000002E-3</v>
      </c>
      <c r="CK16" s="127">
        <v>5.7999999999999996E-3</v>
      </c>
      <c r="CL16" s="127">
        <v>6.3E-3</v>
      </c>
      <c r="CM16" s="127">
        <v>6.4999999999999997E-3</v>
      </c>
      <c r="CN16" s="127">
        <v>7.7999999999999996E-3</v>
      </c>
      <c r="CO16" s="127">
        <v>8.2000000000000007E-3</v>
      </c>
      <c r="CP16" s="127">
        <v>7.9000000000000008E-3</v>
      </c>
      <c r="CQ16" s="127">
        <v>6.3E-3</v>
      </c>
      <c r="CR16" s="127">
        <v>6.8999999999999999E-3</v>
      </c>
      <c r="CS16" s="127">
        <v>6.7000000000000002E-3</v>
      </c>
      <c r="CT16" s="127">
        <v>7.4999999999999997E-3</v>
      </c>
      <c r="CU16" s="127">
        <v>7.4000000000000003E-3</v>
      </c>
      <c r="CV16" s="127">
        <v>5.5999999999999999E-3</v>
      </c>
      <c r="CW16" s="127">
        <v>5.1999999999999998E-3</v>
      </c>
      <c r="CX16" s="127">
        <v>5.7000000000000002E-3</v>
      </c>
      <c r="CY16" s="127">
        <v>6.1999999999999998E-3</v>
      </c>
      <c r="CZ16" s="127">
        <v>6.1000000000000004E-3</v>
      </c>
      <c r="DA16" s="127">
        <v>6.4999999999999997E-3</v>
      </c>
      <c r="DB16" s="127">
        <v>6.4999999999999997E-3</v>
      </c>
      <c r="DC16" s="127">
        <v>6.4000000000000003E-3</v>
      </c>
      <c r="DD16" s="127">
        <v>5.8999999999999999E-3</v>
      </c>
      <c r="DE16" s="127">
        <v>6.7000000000000002E-3</v>
      </c>
      <c r="DF16" s="127">
        <v>7.1999999999999998E-3</v>
      </c>
      <c r="DG16" s="127">
        <v>7.1000000000000004E-3</v>
      </c>
      <c r="DH16" s="127">
        <v>5.1000000000000004E-3</v>
      </c>
      <c r="DI16" s="127">
        <v>5.4999999999999997E-3</v>
      </c>
      <c r="DJ16" s="127">
        <v>5.7999999999999996E-3</v>
      </c>
      <c r="DK16" s="127">
        <v>5.7999999999999996E-3</v>
      </c>
      <c r="DL16" s="127">
        <v>5.8999999999999999E-3</v>
      </c>
      <c r="DM16" s="127">
        <v>7.0000000000000001E-3</v>
      </c>
      <c r="DN16" s="127">
        <v>7.3000000000000001E-3</v>
      </c>
      <c r="DO16" s="127">
        <v>7.1999999999999998E-3</v>
      </c>
      <c r="DP16" s="127">
        <v>7.0000000000000001E-3</v>
      </c>
      <c r="DQ16" s="127">
        <v>6.7999999999999996E-3</v>
      </c>
      <c r="DR16" s="127">
        <v>8.0999999999999996E-3</v>
      </c>
      <c r="DS16" s="127">
        <v>8.2000000000000007E-3</v>
      </c>
      <c r="DT16" s="127">
        <v>6.1999999999999998E-3</v>
      </c>
      <c r="DU16" s="127">
        <v>6.0000000000000001E-3</v>
      </c>
      <c r="DV16" s="127">
        <v>6.1999999999999998E-3</v>
      </c>
      <c r="DW16" s="127">
        <v>6.3E-3</v>
      </c>
      <c r="DX16" s="127">
        <v>6.7999999999999996E-3</v>
      </c>
      <c r="DY16" s="127">
        <v>7.1999999999999998E-3</v>
      </c>
      <c r="DZ16" s="127">
        <v>7.7000000000000002E-3</v>
      </c>
      <c r="EA16" s="127">
        <v>7.4999999999999997E-3</v>
      </c>
      <c r="EB16" s="127">
        <v>7.4999999999999997E-3</v>
      </c>
      <c r="EC16" s="127">
        <v>8.6E-3</v>
      </c>
      <c r="ED16" s="127">
        <v>9.5999999999999992E-3</v>
      </c>
      <c r="EE16" s="127">
        <v>9.5999999999999992E-3</v>
      </c>
      <c r="EF16" s="127">
        <v>7.9000000000000008E-3</v>
      </c>
      <c r="EG16" s="127">
        <v>7.1000000000000004E-3</v>
      </c>
      <c r="EH16" s="127">
        <v>8.0999999999999996E-3</v>
      </c>
      <c r="EI16" s="127">
        <v>8.3999999999999995E-3</v>
      </c>
      <c r="EJ16" s="127">
        <v>8.3000000000000001E-3</v>
      </c>
      <c r="EK16" s="127">
        <v>9.1999999999999998E-3</v>
      </c>
      <c r="EL16" s="127">
        <v>9.4999999999999998E-3</v>
      </c>
      <c r="EM16" s="127">
        <v>0.01</v>
      </c>
      <c r="EN16" s="127">
        <v>8.3000000000000001E-3</v>
      </c>
      <c r="EO16" s="127">
        <v>8.6999999999999994E-3</v>
      </c>
      <c r="EP16" s="127">
        <v>8.9999999999999993E-3</v>
      </c>
      <c r="EQ16" s="127">
        <v>8.3999999999999995E-3</v>
      </c>
      <c r="ER16" s="127">
        <v>7.4999999999999997E-3</v>
      </c>
      <c r="ES16" s="127">
        <v>6.7000000000000002E-3</v>
      </c>
      <c r="ET16" s="127">
        <v>7.1000000000000004E-3</v>
      </c>
      <c r="EU16" s="127">
        <v>7.1999999999999998E-3</v>
      </c>
      <c r="EV16">
        <f>SUMIF('12peso'!$E$39:$E$492,$A16,'12peso'!H$39:H$492)</f>
        <v>7.7999999999999996E-3</v>
      </c>
      <c r="EW16">
        <f>SUMIF('12peso'!$E$39:$E$492,$A16,'12peso'!I$39:I$492)</f>
        <v>7.7999999999999996E-3</v>
      </c>
      <c r="EX16">
        <f>SUMIF('12peso'!$E$39:$E$492,$A16,'12peso'!J$39:J$492)</f>
        <v>8.5000000000000006E-3</v>
      </c>
      <c r="EY16">
        <f>SUMIF('12peso'!$E$39:$E$492,$A16,'12peso'!K$39:K$492)</f>
        <v>8.2000000000000007E-3</v>
      </c>
      <c r="EZ16">
        <f>SUMIF('12peso'!$E$39:$E$492,$A16,'12peso'!L$39:L$492)</f>
        <v>8.0999999999999996E-3</v>
      </c>
      <c r="FA16">
        <f>SUMIF('12peso'!$E$39:$E$492,$A16,'12peso'!M$39:M$492)</f>
        <v>8.2000000000000007E-3</v>
      </c>
      <c r="FB16">
        <f>SUMIF('12peso'!$E$39:$E$492,$A16,'12peso'!N$39:N$492)</f>
        <v>9.7000000000000003E-3</v>
      </c>
      <c r="FC16">
        <f>SUMIF('12peso'!$E$39:$E$492,$A16,'12peso'!O$39:O$492)</f>
        <v>9.7999999999999997E-3</v>
      </c>
      <c r="FD16">
        <f>SUMIF('12peso'!$E$39:$E$492,$A16,'12peso'!P$39:P$492)</f>
        <v>9.9000000000000008E-3</v>
      </c>
      <c r="FE16">
        <f>SUMIF('12peso'!$E$39:$E$492,$A16,'12peso'!Q$39:Q$492)</f>
        <v>9.4000000000000004E-3</v>
      </c>
      <c r="FF16">
        <f>SUMIF('12peso'!$E$39:$E$492,$A16,'12peso'!R$39:R$492)</f>
        <v>9.5999999999999992E-3</v>
      </c>
      <c r="FG16">
        <f>SUMIF('12peso'!$E$39:$E$492,$A16,'12peso'!S$39:S$492)</f>
        <v>9.4999999999999998E-3</v>
      </c>
      <c r="FH16">
        <f>SUMIF('12peso'!$E$39:$E$492,$A16,'12peso'!T$39:T$492)</f>
        <v>9.4999999999999998E-3</v>
      </c>
      <c r="FI16">
        <f>SUMIF('12peso'!$E$39:$E$492,$A16,'12peso'!U$39:U$492)</f>
        <v>1.18E-2</v>
      </c>
      <c r="FJ16">
        <f>SUMIF('12peso'!$E$39:$E$492,$A16,'12peso'!V$39:V$492)</f>
        <v>1.29E-2</v>
      </c>
      <c r="FK16">
        <f>SUMIF('12peso'!$E$39:$E$492,$A16,'12peso'!W$39:W$492)</f>
        <v>1.23E-2</v>
      </c>
      <c r="FL16">
        <f>SUMIF('12peso'!$E$39:$E$492,$A16,'12peso'!X$39:X$492)</f>
        <v>1.0999999999999999E-2</v>
      </c>
      <c r="FM16">
        <f>SUMIF('12peso'!$E$39:$E$492,$A16,'12peso'!Y$39:Y$492)</f>
        <v>1.06E-2</v>
      </c>
      <c r="FN16">
        <f>SUMIF('12peso'!$E$39:$E$492,$A16,'12peso'!Z$39:Z$492)</f>
        <v>1.0200000000000001E-2</v>
      </c>
      <c r="FO16">
        <f>SUMIF('12peso'!$E$39:$E$492,$A16,'12peso'!AA$39:AA$492)</f>
        <v>1.11E-2</v>
      </c>
      <c r="FP16">
        <f>SUMIF('12peso'!$E$39:$E$492,$A16,'12peso'!AB$39:AB$492)</f>
        <v>1.04E-2</v>
      </c>
      <c r="FQ16">
        <f>SUMIF('12peso'!$E$39:$E$492,$A16,'12peso'!AC$39:AC$492)</f>
        <v>1.03E-2</v>
      </c>
      <c r="FR16">
        <f>SUMIF('12peso'!$E$39:$E$492,$A16,'12peso'!AD$39:AD$492)</f>
        <v>1.1599999999999999E-2</v>
      </c>
      <c r="FS16">
        <f>SUMIF('12peso'!$E$39:$E$492,$A16,'12peso'!AE$39:AE$492)</f>
        <v>1.1299999999999999E-2</v>
      </c>
      <c r="FT16">
        <f>SUMIF('12peso'!$E$39:$E$492,$A16,'12peso'!AF$39:AF$492)</f>
        <v>1.2200000000000001E-2</v>
      </c>
      <c r="FU16">
        <f>SUMIF('12peso'!$E$39:$E$492,$A16,'12peso'!AG$39:AG$492)</f>
        <v>1.43E-2</v>
      </c>
      <c r="FV16">
        <f>SUMIF('12peso'!$E$39:$E$492,$A16,'12peso'!AH$39:AH$492)</f>
        <v>1.4200000000000001E-2</v>
      </c>
      <c r="FW16">
        <f>SUMIF('12peso'!$E$39:$E$492,$A16,'12peso'!AI$39:AI$492)</f>
        <v>1.2200000000000001E-2</v>
      </c>
      <c r="FX16">
        <f>SUMIF('12peso'!$E$39:$E$492,$A16,'12peso'!AJ$39:AJ$492)</f>
        <v>1.21E-2</v>
      </c>
      <c r="FY16">
        <f>SUMIF('12peso'!$E$39:$E$492,$A16,'12peso'!AK$39:AK$492)</f>
        <v>1.12E-2</v>
      </c>
      <c r="FZ16">
        <f>SUMIF('12peso'!$E$39:$E$492,$A16,'12peso'!AL$39:AL$492)</f>
        <v>1.0200000000000001E-2</v>
      </c>
      <c r="GA16">
        <f>SUMIF('12peso'!$E$39:$E$492,$A16,'12peso'!AM$39:AM$492)</f>
        <v>1.0699999999999999E-2</v>
      </c>
      <c r="GB16">
        <f>SUMIF('12peso'!$E$39:$E$492,$A16,'12peso'!AN$39:AN$492)</f>
        <v>1.04E-2</v>
      </c>
    </row>
    <row r="17" spans="1:184" ht="14.45" x14ac:dyDescent="0.35">
      <c r="A17" s="59">
        <v>1103005</v>
      </c>
      <c r="B17" s="56" t="s">
        <v>18</v>
      </c>
      <c r="C17" s="127">
        <v>1.47E-2</v>
      </c>
      <c r="D17" s="127">
        <v>1.5800000000000002E-2</v>
      </c>
      <c r="E17" s="127">
        <v>9.7000000000000003E-3</v>
      </c>
      <c r="F17" s="127">
        <v>1.24E-2</v>
      </c>
      <c r="G17" s="127">
        <v>1.9699999999999999E-2</v>
      </c>
      <c r="H17" s="127">
        <v>3.7000000000000002E-3</v>
      </c>
      <c r="I17" s="127">
        <v>6.1999999999999998E-3</v>
      </c>
      <c r="J17" s="127">
        <v>1.2200000000000001E-2</v>
      </c>
      <c r="K17" s="127">
        <v>1.2800000000000001E-2</v>
      </c>
      <c r="L17" s="127">
        <v>7.4999999999999997E-3</v>
      </c>
      <c r="M17" s="127">
        <v>1.83E-2</v>
      </c>
      <c r="N17" s="127">
        <v>2.3400000000000001E-2</v>
      </c>
      <c r="O17" s="127">
        <v>8.0999999999999996E-3</v>
      </c>
      <c r="P17" s="127">
        <v>1.3299999999999999E-2</v>
      </c>
      <c r="Q17" s="127">
        <v>0.01</v>
      </c>
      <c r="R17" s="127">
        <v>1.38E-2</v>
      </c>
      <c r="S17" s="127">
        <v>2.3099999999999999E-2</v>
      </c>
      <c r="T17" s="127">
        <v>4.3E-3</v>
      </c>
      <c r="U17" s="127">
        <v>6.7999999999999996E-3</v>
      </c>
      <c r="V17" s="127">
        <v>1.2E-2</v>
      </c>
      <c r="W17" s="127">
        <v>1.23E-2</v>
      </c>
      <c r="X17" s="127">
        <v>7.4000000000000003E-3</v>
      </c>
      <c r="Y17" s="127">
        <v>2.1000000000000001E-2</v>
      </c>
      <c r="Z17" s="127">
        <v>2.6499999999999999E-2</v>
      </c>
      <c r="AA17" s="127">
        <v>8.6E-3</v>
      </c>
      <c r="AB17" s="127">
        <v>1.34E-2</v>
      </c>
      <c r="AC17" s="127">
        <v>8.9999999999999993E-3</v>
      </c>
      <c r="AD17" s="127">
        <v>1.15E-2</v>
      </c>
      <c r="AE17" s="127">
        <v>1.7999999999999999E-2</v>
      </c>
      <c r="AF17" s="127">
        <v>3.7000000000000002E-3</v>
      </c>
      <c r="AG17" s="127">
        <v>5.7999999999999996E-3</v>
      </c>
      <c r="AH17" s="127">
        <v>1.0500000000000001E-2</v>
      </c>
      <c r="AI17" s="127">
        <v>1.0200000000000001E-2</v>
      </c>
      <c r="AJ17" s="127">
        <v>6.1999999999999998E-3</v>
      </c>
      <c r="AK17" s="127">
        <v>1.6500000000000001E-2</v>
      </c>
      <c r="AL17" s="127">
        <v>2.2700000000000001E-2</v>
      </c>
      <c r="AM17" s="127">
        <v>7.4000000000000003E-3</v>
      </c>
      <c r="AN17" s="127">
        <v>1.24E-2</v>
      </c>
      <c r="AO17" s="127">
        <v>8.5000000000000006E-3</v>
      </c>
      <c r="AP17" s="127">
        <v>1.1299999999999999E-2</v>
      </c>
      <c r="AQ17" s="127">
        <v>1.9599999999999999E-2</v>
      </c>
      <c r="AR17" s="127">
        <v>3.2000000000000002E-3</v>
      </c>
      <c r="AS17" s="127">
        <v>5.4000000000000003E-3</v>
      </c>
      <c r="AT17" s="127">
        <v>1.0200000000000001E-2</v>
      </c>
      <c r="AU17" s="127">
        <v>1.15E-2</v>
      </c>
      <c r="AV17" s="127">
        <v>6.6E-3</v>
      </c>
      <c r="AW17" s="127">
        <v>1.77E-2</v>
      </c>
      <c r="AX17" s="127">
        <v>2.1999999999999999E-2</v>
      </c>
      <c r="AY17" s="127">
        <v>6.1000000000000004E-3</v>
      </c>
      <c r="AZ17" s="127">
        <v>9.5999999999999992E-3</v>
      </c>
      <c r="BA17" s="127">
        <v>6.7999999999999996E-3</v>
      </c>
      <c r="BB17" s="127">
        <v>9.2999999999999992E-3</v>
      </c>
      <c r="BC17" s="127">
        <v>1.6899999999999998E-2</v>
      </c>
      <c r="BD17" s="127">
        <v>2.5999999999999999E-3</v>
      </c>
      <c r="BE17" s="127">
        <v>4.5999999999999999E-3</v>
      </c>
      <c r="BF17" s="127">
        <v>8.0000000000000002E-3</v>
      </c>
      <c r="BG17" s="127">
        <v>7.7999999999999996E-3</v>
      </c>
      <c r="BH17" s="127">
        <v>4.4000000000000003E-3</v>
      </c>
      <c r="BI17" s="127">
        <v>1.46E-2</v>
      </c>
      <c r="BJ17" s="127">
        <v>2.2200000000000001E-2</v>
      </c>
      <c r="BK17" s="127">
        <v>6.3E-3</v>
      </c>
      <c r="BL17" s="127">
        <v>1.47E-2</v>
      </c>
      <c r="BM17" s="127">
        <v>9.4999999999999998E-3</v>
      </c>
      <c r="BN17" s="127">
        <v>1.2E-2</v>
      </c>
      <c r="BO17" s="127">
        <v>1.8599999999999998E-2</v>
      </c>
      <c r="BP17" s="127">
        <v>2.2000000000000001E-3</v>
      </c>
      <c r="BQ17" s="127">
        <v>4.4000000000000003E-3</v>
      </c>
      <c r="BR17" s="127">
        <v>7.9000000000000008E-3</v>
      </c>
      <c r="BS17" s="127">
        <v>8.0000000000000002E-3</v>
      </c>
      <c r="BT17" s="127">
        <v>4.3E-3</v>
      </c>
      <c r="BU17" s="127">
        <v>1.5699999999999999E-2</v>
      </c>
      <c r="BV17" s="127">
        <v>2.0500000000000001E-2</v>
      </c>
      <c r="BW17" s="127">
        <v>4.7000000000000002E-3</v>
      </c>
      <c r="BX17" s="127">
        <v>8.8000000000000005E-3</v>
      </c>
      <c r="BY17" s="127">
        <v>5.8999999999999999E-3</v>
      </c>
      <c r="BZ17" s="127">
        <v>8.6E-3</v>
      </c>
      <c r="CA17" s="127">
        <v>1.7899999999999999E-2</v>
      </c>
      <c r="CB17" s="127">
        <v>2.7000000000000001E-3</v>
      </c>
      <c r="CC17" s="127">
        <v>4.4999999999999997E-3</v>
      </c>
      <c r="CD17" s="127">
        <v>6.4000000000000003E-3</v>
      </c>
      <c r="CE17" s="127">
        <v>5.8999999999999999E-3</v>
      </c>
      <c r="CF17" s="127">
        <v>3.3E-3</v>
      </c>
      <c r="CG17" s="127">
        <v>1.17E-2</v>
      </c>
      <c r="CH17" s="127">
        <v>4.4999999999999997E-3</v>
      </c>
      <c r="CI17" s="127">
        <v>4.4999999999999997E-3</v>
      </c>
      <c r="CJ17" s="127">
        <v>4.1999999999999997E-3</v>
      </c>
      <c r="CK17" s="127">
        <v>4.4000000000000003E-3</v>
      </c>
      <c r="CL17" s="127">
        <v>4.3E-3</v>
      </c>
      <c r="CM17" s="127">
        <v>4.4999999999999997E-3</v>
      </c>
      <c r="CN17" s="127">
        <v>4.3E-3</v>
      </c>
      <c r="CO17" s="127">
        <v>4.4000000000000003E-3</v>
      </c>
      <c r="CP17" s="127">
        <v>4.4000000000000003E-3</v>
      </c>
      <c r="CQ17" s="127">
        <v>4.4999999999999997E-3</v>
      </c>
      <c r="CR17" s="127">
        <v>4.7999999999999996E-3</v>
      </c>
      <c r="CS17" s="127">
        <v>4.7000000000000002E-3</v>
      </c>
      <c r="CT17" s="127">
        <v>4.8999999999999998E-3</v>
      </c>
      <c r="CU17" s="127">
        <v>5.0000000000000001E-3</v>
      </c>
      <c r="CV17" s="127">
        <v>5.7999999999999996E-3</v>
      </c>
      <c r="CW17" s="127">
        <v>5.8999999999999999E-3</v>
      </c>
      <c r="CX17" s="127">
        <v>6.8999999999999999E-3</v>
      </c>
      <c r="CY17" s="127">
        <v>6.8999999999999999E-3</v>
      </c>
      <c r="CZ17" s="127">
        <v>7.1000000000000004E-3</v>
      </c>
      <c r="DA17" s="127">
        <v>7.0000000000000001E-3</v>
      </c>
      <c r="DB17" s="127">
        <v>7.1000000000000004E-3</v>
      </c>
      <c r="DC17" s="127">
        <v>7.1000000000000004E-3</v>
      </c>
      <c r="DD17" s="127">
        <v>7.0000000000000001E-3</v>
      </c>
      <c r="DE17" s="127">
        <v>7.4000000000000003E-3</v>
      </c>
      <c r="DF17" s="127">
        <v>7.6E-3</v>
      </c>
      <c r="DG17" s="127">
        <v>7.7000000000000002E-3</v>
      </c>
      <c r="DH17" s="127">
        <v>7.7999999999999996E-3</v>
      </c>
      <c r="DI17" s="127">
        <v>8.0000000000000002E-3</v>
      </c>
      <c r="DJ17" s="127">
        <v>8.5000000000000006E-3</v>
      </c>
      <c r="DK17" s="127">
        <v>8.3999999999999995E-3</v>
      </c>
      <c r="DL17" s="127">
        <v>8.0999999999999996E-3</v>
      </c>
      <c r="DM17" s="127">
        <v>8.0999999999999996E-3</v>
      </c>
      <c r="DN17" s="127">
        <v>7.3000000000000001E-3</v>
      </c>
      <c r="DO17" s="127">
        <v>7.3000000000000001E-3</v>
      </c>
      <c r="DP17" s="127">
        <v>7.0000000000000001E-3</v>
      </c>
      <c r="DQ17" s="127">
        <v>6.8999999999999999E-3</v>
      </c>
      <c r="DR17" s="127">
        <v>6.4999999999999997E-3</v>
      </c>
      <c r="DS17" s="127">
        <v>6.6E-3</v>
      </c>
      <c r="DT17" s="127">
        <v>6.1999999999999998E-3</v>
      </c>
      <c r="DU17" s="127">
        <v>5.8999999999999999E-3</v>
      </c>
      <c r="DV17" s="127">
        <v>5.8999999999999999E-3</v>
      </c>
      <c r="DW17" s="127">
        <v>5.7000000000000002E-3</v>
      </c>
      <c r="DX17" s="127">
        <v>5.8999999999999999E-3</v>
      </c>
      <c r="DY17" s="127">
        <v>5.5999999999999999E-3</v>
      </c>
      <c r="DZ17" s="127">
        <v>5.7000000000000002E-3</v>
      </c>
      <c r="EA17" s="127">
        <v>5.8999999999999999E-3</v>
      </c>
      <c r="EB17" s="127">
        <v>6.1999999999999998E-3</v>
      </c>
      <c r="EC17" s="127">
        <v>5.5999999999999999E-3</v>
      </c>
      <c r="ED17" s="127">
        <v>5.7999999999999996E-3</v>
      </c>
      <c r="EE17" s="127">
        <v>5.5999999999999999E-3</v>
      </c>
      <c r="EF17" s="127">
        <v>5.4999999999999997E-3</v>
      </c>
      <c r="EG17" s="127">
        <v>5.7000000000000002E-3</v>
      </c>
      <c r="EH17" s="127">
        <v>6.0000000000000001E-3</v>
      </c>
      <c r="EI17" s="127">
        <v>6.1000000000000004E-3</v>
      </c>
      <c r="EJ17" s="127">
        <v>6.0000000000000001E-3</v>
      </c>
      <c r="EK17" s="127">
        <v>6.4000000000000003E-3</v>
      </c>
      <c r="EL17" s="127">
        <v>6.6E-3</v>
      </c>
      <c r="EM17" s="127">
        <v>6.7999999999999996E-3</v>
      </c>
      <c r="EN17" s="127">
        <v>6.6E-3</v>
      </c>
      <c r="EO17" s="127">
        <v>6.7999999999999996E-3</v>
      </c>
      <c r="EP17" s="127">
        <v>7.1999999999999998E-3</v>
      </c>
      <c r="EQ17" s="127">
        <v>7.1000000000000004E-3</v>
      </c>
      <c r="ER17" s="127">
        <v>7.3000000000000001E-3</v>
      </c>
      <c r="ES17" s="127">
        <v>7.7000000000000002E-3</v>
      </c>
      <c r="ET17" s="127">
        <v>8.6E-3</v>
      </c>
      <c r="EU17" s="127">
        <v>8.5000000000000006E-3</v>
      </c>
      <c r="EV17">
        <f>SUMIF('12peso'!$E$39:$E$492,$A17,'12peso'!H$39:H$492)</f>
        <v>8.2000000000000007E-3</v>
      </c>
      <c r="EW17">
        <f>SUMIF('12peso'!$E$39:$E$492,$A17,'12peso'!I$39:I$492)</f>
        <v>8.5000000000000006E-3</v>
      </c>
      <c r="EX17">
        <f>SUMIF('12peso'!$E$39:$E$492,$A17,'12peso'!J$39:J$492)</f>
        <v>1.0699999999999999E-2</v>
      </c>
      <c r="EY17">
        <f>SUMIF('12peso'!$E$39:$E$492,$A17,'12peso'!K$39:K$492)</f>
        <v>9.7000000000000003E-3</v>
      </c>
      <c r="EZ17">
        <f>SUMIF('12peso'!$E$39:$E$492,$A17,'12peso'!L$39:L$492)</f>
        <v>8.6999999999999994E-3</v>
      </c>
      <c r="FA17">
        <f>SUMIF('12peso'!$E$39:$E$492,$A17,'12peso'!M$39:M$492)</f>
        <v>8.9999999999999993E-3</v>
      </c>
      <c r="FB17">
        <f>SUMIF('12peso'!$E$39:$E$492,$A17,'12peso'!N$39:N$492)</f>
        <v>8.6E-3</v>
      </c>
      <c r="FC17">
        <f>SUMIF('12peso'!$E$39:$E$492,$A17,'12peso'!O$39:O$492)</f>
        <v>8.5000000000000006E-3</v>
      </c>
      <c r="FD17">
        <f>SUMIF('12peso'!$E$39:$E$492,$A17,'12peso'!P$39:P$492)</f>
        <v>8.6999999999999994E-3</v>
      </c>
      <c r="FE17">
        <f>SUMIF('12peso'!$E$39:$E$492,$A17,'12peso'!Q$39:Q$492)</f>
        <v>9.5999999999999992E-3</v>
      </c>
      <c r="FF17">
        <f>SUMIF('12peso'!$E$39:$E$492,$A17,'12peso'!R$39:R$492)</f>
        <v>0.01</v>
      </c>
      <c r="FG17">
        <f>SUMIF('12peso'!$E$39:$E$492,$A17,'12peso'!S$39:S$492)</f>
        <v>1.0999999999999999E-2</v>
      </c>
      <c r="FH17">
        <f>SUMIF('12peso'!$E$39:$E$492,$A17,'12peso'!T$39:T$492)</f>
        <v>1.15E-2</v>
      </c>
      <c r="FI17">
        <f>SUMIF('12peso'!$E$39:$E$492,$A17,'12peso'!U$39:U$492)</f>
        <v>1.3599999999999999E-2</v>
      </c>
      <c r="FJ17">
        <f>SUMIF('12peso'!$E$39:$E$492,$A17,'12peso'!V$39:V$492)</f>
        <v>1.4500000000000001E-2</v>
      </c>
      <c r="FK17">
        <f>SUMIF('12peso'!$E$39:$E$492,$A17,'12peso'!W$39:W$492)</f>
        <v>1.38E-2</v>
      </c>
      <c r="FL17">
        <f>SUMIF('12peso'!$E$39:$E$492,$A17,'12peso'!X$39:X$492)</f>
        <v>1.35E-2</v>
      </c>
      <c r="FM17">
        <f>SUMIF('12peso'!$E$39:$E$492,$A17,'12peso'!Y$39:Y$492)</f>
        <v>1.32E-2</v>
      </c>
      <c r="FN17">
        <f>SUMIF('12peso'!$E$39:$E$492,$A17,'12peso'!Z$39:Z$492)</f>
        <v>1.15E-2</v>
      </c>
      <c r="FO17">
        <f>SUMIF('12peso'!$E$39:$E$492,$A17,'12peso'!AA$39:AA$492)</f>
        <v>1.0699999999999999E-2</v>
      </c>
      <c r="FP17">
        <f>SUMIF('12peso'!$E$39:$E$492,$A17,'12peso'!AB$39:AB$492)</f>
        <v>1.0699999999999999E-2</v>
      </c>
      <c r="FQ17">
        <f>SUMIF('12peso'!$E$39:$E$492,$A17,'12peso'!AC$39:AC$492)</f>
        <v>1.04E-2</v>
      </c>
      <c r="FR17">
        <f>SUMIF('12peso'!$E$39:$E$492,$A17,'12peso'!AD$39:AD$492)</f>
        <v>1.0200000000000001E-2</v>
      </c>
      <c r="FS17">
        <f>SUMIF('12peso'!$E$39:$E$492,$A17,'12peso'!AE$39:AE$492)</f>
        <v>1.01E-2</v>
      </c>
      <c r="FT17">
        <f>SUMIF('12peso'!$E$39:$E$492,$A17,'12peso'!AF$39:AF$492)</f>
        <v>1.3299999999999999E-2</v>
      </c>
      <c r="FU17">
        <f>SUMIF('12peso'!$E$39:$E$492,$A17,'12peso'!AG$39:AG$492)</f>
        <v>1.3100000000000001E-2</v>
      </c>
      <c r="FV17">
        <f>SUMIF('12peso'!$E$39:$E$492,$A17,'12peso'!AH$39:AH$492)</f>
        <v>1.44E-2</v>
      </c>
      <c r="FW17">
        <f>SUMIF('12peso'!$E$39:$E$492,$A17,'12peso'!AI$39:AI$492)</f>
        <v>1.46E-2</v>
      </c>
      <c r="FX17">
        <f>SUMIF('12peso'!$E$39:$E$492,$A17,'12peso'!AJ$39:AJ$492)</f>
        <v>1.32E-2</v>
      </c>
      <c r="FY17">
        <f>SUMIF('12peso'!$E$39:$E$492,$A17,'12peso'!AK$39:AK$492)</f>
        <v>1.2500000000000001E-2</v>
      </c>
      <c r="FZ17">
        <f>SUMIF('12peso'!$E$39:$E$492,$A17,'12peso'!AL$39:AL$492)</f>
        <v>1.2E-2</v>
      </c>
      <c r="GA17">
        <f>SUMIF('12peso'!$E$39:$E$492,$A17,'12peso'!AM$39:AM$492)</f>
        <v>1.17E-2</v>
      </c>
      <c r="GB17">
        <f>SUMIF('12peso'!$E$39:$E$492,$A17,'12peso'!AN$39:AN$492)</f>
        <v>1.2E-2</v>
      </c>
    </row>
    <row r="18" spans="1:184" x14ac:dyDescent="0.25">
      <c r="A18" s="59">
        <v>1103017</v>
      </c>
      <c r="B18" s="56" t="s">
        <v>19</v>
      </c>
      <c r="C18" s="127">
        <v>2.4299999999999999E-2</v>
      </c>
      <c r="D18" s="127">
        <v>1.9300000000000001E-2</v>
      </c>
      <c r="E18" s="127">
        <v>1.32E-2</v>
      </c>
      <c r="F18" s="127">
        <v>0.01</v>
      </c>
      <c r="G18" s="127">
        <v>1.03E-2</v>
      </c>
      <c r="H18" s="127">
        <v>1.04E-2</v>
      </c>
      <c r="I18" s="127">
        <v>1.61E-2</v>
      </c>
      <c r="J18" s="127">
        <v>8.8999999999999999E-3</v>
      </c>
      <c r="K18" s="127">
        <v>1.38E-2</v>
      </c>
      <c r="L18" s="127">
        <v>1.6299999999999999E-2</v>
      </c>
      <c r="M18" s="127">
        <v>1.04E-2</v>
      </c>
      <c r="N18" s="127">
        <v>1.5699999999999999E-2</v>
      </c>
      <c r="O18" s="127">
        <v>1.0800000000000001E-2</v>
      </c>
      <c r="P18" s="127">
        <v>1.4500000000000001E-2</v>
      </c>
      <c r="Q18" s="127">
        <v>1.26E-2</v>
      </c>
      <c r="R18" s="127">
        <v>1.04E-2</v>
      </c>
      <c r="S18" s="127">
        <v>1.12E-2</v>
      </c>
      <c r="T18" s="127">
        <v>1.0999999999999999E-2</v>
      </c>
      <c r="U18" s="127">
        <v>1.7100000000000001E-2</v>
      </c>
      <c r="V18" s="127">
        <v>8.3000000000000001E-3</v>
      </c>
      <c r="W18" s="127">
        <v>1.2E-2</v>
      </c>
      <c r="X18" s="127">
        <v>1.5299999999999999E-2</v>
      </c>
      <c r="Y18" s="127">
        <v>1.0699999999999999E-2</v>
      </c>
      <c r="Z18" s="127">
        <v>1.7500000000000002E-2</v>
      </c>
      <c r="AA18" s="127">
        <v>1.1299999999999999E-2</v>
      </c>
      <c r="AB18" s="127">
        <v>1.41E-2</v>
      </c>
      <c r="AC18" s="127">
        <v>1.0800000000000001E-2</v>
      </c>
      <c r="AD18" s="127">
        <v>8.3000000000000001E-3</v>
      </c>
      <c r="AE18" s="127">
        <v>8.6E-3</v>
      </c>
      <c r="AF18" s="127">
        <v>9.1000000000000004E-3</v>
      </c>
      <c r="AG18" s="127">
        <v>1.43E-2</v>
      </c>
      <c r="AH18" s="127">
        <v>7.4000000000000003E-3</v>
      </c>
      <c r="AI18" s="127">
        <v>1.12E-2</v>
      </c>
      <c r="AJ18" s="127">
        <v>1.2800000000000001E-2</v>
      </c>
      <c r="AK18" s="127">
        <v>8.6999999999999994E-3</v>
      </c>
      <c r="AL18" s="127">
        <v>1.44E-2</v>
      </c>
      <c r="AM18" s="127">
        <v>9.9000000000000008E-3</v>
      </c>
      <c r="AN18" s="127">
        <v>1.2500000000000001E-2</v>
      </c>
      <c r="AO18" s="127">
        <v>1.0200000000000001E-2</v>
      </c>
      <c r="AP18" s="127">
        <v>7.7999999999999996E-3</v>
      </c>
      <c r="AQ18" s="127">
        <v>8.5000000000000006E-3</v>
      </c>
      <c r="AR18" s="127">
        <v>8.2000000000000007E-3</v>
      </c>
      <c r="AS18" s="127">
        <v>1.29E-2</v>
      </c>
      <c r="AT18" s="127">
        <v>7.0000000000000001E-3</v>
      </c>
      <c r="AU18" s="127">
        <v>1.0999999999999999E-2</v>
      </c>
      <c r="AV18" s="127">
        <v>1.3100000000000001E-2</v>
      </c>
      <c r="AW18" s="127">
        <v>9.1999999999999998E-3</v>
      </c>
      <c r="AX18" s="127">
        <v>1.29E-2</v>
      </c>
      <c r="AY18" s="127">
        <v>8.2000000000000007E-3</v>
      </c>
      <c r="AZ18" s="127">
        <v>9.4000000000000004E-3</v>
      </c>
      <c r="BA18" s="127">
        <v>7.6E-3</v>
      </c>
      <c r="BB18" s="127">
        <v>5.7000000000000002E-3</v>
      </c>
      <c r="BC18" s="127">
        <v>6.4999999999999997E-3</v>
      </c>
      <c r="BD18" s="127">
        <v>6.4000000000000003E-3</v>
      </c>
      <c r="BE18" s="127">
        <v>1.01E-2</v>
      </c>
      <c r="BF18" s="127">
        <v>5.3E-3</v>
      </c>
      <c r="BG18" s="127">
        <v>8.0999999999999996E-3</v>
      </c>
      <c r="BH18" s="127">
        <v>8.6999999999999994E-3</v>
      </c>
      <c r="BI18" s="127">
        <v>6.7999999999999996E-3</v>
      </c>
      <c r="BJ18" s="127">
        <v>1.2200000000000001E-2</v>
      </c>
      <c r="BK18" s="127">
        <v>9.4000000000000004E-3</v>
      </c>
      <c r="BL18" s="127">
        <v>1.47E-2</v>
      </c>
      <c r="BM18" s="127">
        <v>1.09E-2</v>
      </c>
      <c r="BN18" s="127">
        <v>6.7000000000000002E-3</v>
      </c>
      <c r="BO18" s="127">
        <v>5.7000000000000002E-3</v>
      </c>
      <c r="BP18" s="127">
        <v>5.7000000000000002E-3</v>
      </c>
      <c r="BQ18" s="127">
        <v>8.6999999999999994E-3</v>
      </c>
      <c r="BR18" s="127">
        <v>5.1999999999999998E-3</v>
      </c>
      <c r="BS18" s="127">
        <v>7.7000000000000002E-3</v>
      </c>
      <c r="BT18" s="127">
        <v>8.8999999999999999E-3</v>
      </c>
      <c r="BU18" s="127">
        <v>7.1000000000000004E-3</v>
      </c>
      <c r="BV18" s="127">
        <v>1.09E-2</v>
      </c>
      <c r="BW18" s="127">
        <v>7.1000000000000004E-3</v>
      </c>
      <c r="BX18" s="127">
        <v>8.5000000000000006E-3</v>
      </c>
      <c r="BY18" s="127">
        <v>6.4000000000000003E-3</v>
      </c>
      <c r="BZ18" s="127">
        <v>4.8999999999999998E-3</v>
      </c>
      <c r="CA18" s="127">
        <v>6.6E-3</v>
      </c>
      <c r="CB18" s="127">
        <v>7.4999999999999997E-3</v>
      </c>
      <c r="CC18" s="127">
        <v>0.01</v>
      </c>
      <c r="CD18" s="127">
        <v>4.4000000000000003E-3</v>
      </c>
      <c r="CE18" s="127">
        <v>6.4000000000000003E-3</v>
      </c>
      <c r="CF18" s="127">
        <v>7.7999999999999996E-3</v>
      </c>
      <c r="CG18" s="127">
        <v>5.5999999999999999E-3</v>
      </c>
      <c r="CH18" s="127">
        <v>6.8999999999999999E-3</v>
      </c>
      <c r="CI18" s="127">
        <v>7.1000000000000004E-3</v>
      </c>
      <c r="CJ18" s="127">
        <v>7.1000000000000004E-3</v>
      </c>
      <c r="CK18" s="127">
        <v>7.4000000000000003E-3</v>
      </c>
      <c r="CL18" s="127">
        <v>7.0000000000000001E-3</v>
      </c>
      <c r="CM18" s="127">
        <v>6.8999999999999999E-3</v>
      </c>
      <c r="CN18" s="127">
        <v>6.4000000000000003E-3</v>
      </c>
      <c r="CO18" s="127">
        <v>6.6E-3</v>
      </c>
      <c r="CP18" s="127">
        <v>6.8999999999999999E-3</v>
      </c>
      <c r="CQ18" s="127">
        <v>7.4000000000000003E-3</v>
      </c>
      <c r="CR18" s="127">
        <v>8.3999999999999995E-3</v>
      </c>
      <c r="CS18" s="127">
        <v>1.04E-2</v>
      </c>
      <c r="CT18" s="127">
        <v>1.0800000000000001E-2</v>
      </c>
      <c r="CU18" s="127">
        <v>9.7000000000000003E-3</v>
      </c>
      <c r="CV18" s="127">
        <v>1.0200000000000001E-2</v>
      </c>
      <c r="CW18" s="127">
        <v>1.01E-2</v>
      </c>
      <c r="CX18" s="127">
        <v>1.15E-2</v>
      </c>
      <c r="CY18" s="127">
        <v>1.17E-2</v>
      </c>
      <c r="CZ18" s="127">
        <v>9.5999999999999992E-3</v>
      </c>
      <c r="DA18" s="127">
        <v>8.8999999999999999E-3</v>
      </c>
      <c r="DB18" s="127">
        <v>8.6999999999999994E-3</v>
      </c>
      <c r="DC18" s="127">
        <v>8.5000000000000006E-3</v>
      </c>
      <c r="DD18" s="127">
        <v>8.8999999999999999E-3</v>
      </c>
      <c r="DE18" s="127">
        <v>9.1000000000000004E-3</v>
      </c>
      <c r="DF18" s="127">
        <v>8.5000000000000006E-3</v>
      </c>
      <c r="DG18" s="127">
        <v>8.8999999999999999E-3</v>
      </c>
      <c r="DH18" s="127">
        <v>8.8999999999999999E-3</v>
      </c>
      <c r="DI18" s="127">
        <v>8.3000000000000001E-3</v>
      </c>
      <c r="DJ18" s="127">
        <v>8.9999999999999993E-3</v>
      </c>
      <c r="DK18" s="127">
        <v>8.5000000000000006E-3</v>
      </c>
      <c r="DL18" s="127">
        <v>9.4999999999999998E-3</v>
      </c>
      <c r="DM18" s="127">
        <v>1.06E-2</v>
      </c>
      <c r="DN18" s="127">
        <v>1.15E-2</v>
      </c>
      <c r="DO18" s="127">
        <v>1.1299999999999999E-2</v>
      </c>
      <c r="DP18" s="127">
        <v>1.0699999999999999E-2</v>
      </c>
      <c r="DQ18" s="127">
        <v>9.2999999999999992E-3</v>
      </c>
      <c r="DR18" s="127">
        <v>8.2000000000000007E-3</v>
      </c>
      <c r="DS18" s="127">
        <v>8.5000000000000006E-3</v>
      </c>
      <c r="DT18" s="127">
        <v>8.3000000000000001E-3</v>
      </c>
      <c r="DU18" s="127">
        <v>8.0999999999999996E-3</v>
      </c>
      <c r="DV18" s="127">
        <v>8.0999999999999996E-3</v>
      </c>
      <c r="DW18" s="127">
        <v>8.0999999999999996E-3</v>
      </c>
      <c r="DX18" s="127">
        <v>8.0999999999999996E-3</v>
      </c>
      <c r="DY18" s="127">
        <v>8.3999999999999995E-3</v>
      </c>
      <c r="DZ18" s="127">
        <v>8.6999999999999994E-3</v>
      </c>
      <c r="EA18" s="127">
        <v>9.4000000000000004E-3</v>
      </c>
      <c r="EB18" s="127">
        <v>1.03E-2</v>
      </c>
      <c r="EC18" s="127">
        <v>1.15E-2</v>
      </c>
      <c r="ED18" s="127">
        <v>1.14E-2</v>
      </c>
      <c r="EE18" s="127">
        <v>1.0999999999999999E-2</v>
      </c>
      <c r="EF18" s="127">
        <v>1.18E-2</v>
      </c>
      <c r="EG18" s="127">
        <v>1.24E-2</v>
      </c>
      <c r="EH18" s="127">
        <v>1.26E-2</v>
      </c>
      <c r="EI18" s="127">
        <v>1.11E-2</v>
      </c>
      <c r="EJ18" s="127">
        <v>9.4000000000000004E-3</v>
      </c>
      <c r="EK18" s="127">
        <v>9.4999999999999998E-3</v>
      </c>
      <c r="EL18" s="127">
        <v>9.1000000000000004E-3</v>
      </c>
      <c r="EM18" s="127">
        <v>1.01E-2</v>
      </c>
      <c r="EN18" s="127">
        <v>1.04E-2</v>
      </c>
      <c r="EO18" s="127">
        <v>9.5999999999999992E-3</v>
      </c>
      <c r="EP18" s="127">
        <v>9.5999999999999992E-3</v>
      </c>
      <c r="EQ18" s="127">
        <v>9.7000000000000003E-3</v>
      </c>
      <c r="ER18" s="127">
        <v>1.04E-2</v>
      </c>
      <c r="ES18" s="127">
        <v>1.0200000000000001E-2</v>
      </c>
      <c r="ET18" s="127">
        <v>1.06E-2</v>
      </c>
      <c r="EU18" s="127">
        <v>1.03E-2</v>
      </c>
      <c r="EV18">
        <f>SUMIF('12peso'!$E$39:$E$492,$A18,'12peso'!H$39:H$492)</f>
        <v>1.15E-2</v>
      </c>
      <c r="EW18">
        <f>SUMIF('12peso'!$E$39:$E$492,$A18,'12peso'!I$39:I$492)</f>
        <v>1.2999999999999999E-2</v>
      </c>
      <c r="EX18">
        <f>SUMIF('12peso'!$E$39:$E$492,$A18,'12peso'!J$39:J$492)</f>
        <v>1.35E-2</v>
      </c>
      <c r="EY18">
        <f>SUMIF('12peso'!$E$39:$E$492,$A18,'12peso'!K$39:K$492)</f>
        <v>1.3299999999999999E-2</v>
      </c>
      <c r="EZ18">
        <f>SUMIF('12peso'!$E$39:$E$492,$A18,'12peso'!L$39:L$492)</f>
        <v>1.2999999999999999E-2</v>
      </c>
      <c r="FA18">
        <f>SUMIF('12peso'!$E$39:$E$492,$A18,'12peso'!M$39:M$492)</f>
        <v>1.2E-2</v>
      </c>
      <c r="FB18">
        <f>SUMIF('12peso'!$E$39:$E$492,$A18,'12peso'!N$39:N$492)</f>
        <v>1.2200000000000001E-2</v>
      </c>
      <c r="FC18">
        <f>SUMIF('12peso'!$E$39:$E$492,$A18,'12peso'!O$39:O$492)</f>
        <v>1.24E-2</v>
      </c>
      <c r="FD18">
        <f>SUMIF('12peso'!$E$39:$E$492,$A18,'12peso'!P$39:P$492)</f>
        <v>1.2699999999999999E-2</v>
      </c>
      <c r="FE18">
        <f>SUMIF('12peso'!$E$39:$E$492,$A18,'12peso'!Q$39:Q$492)</f>
        <v>1.24E-2</v>
      </c>
      <c r="FF18">
        <f>SUMIF('12peso'!$E$39:$E$492,$A18,'12peso'!R$39:R$492)</f>
        <v>1.0999999999999999E-2</v>
      </c>
      <c r="FG18">
        <f>SUMIF('12peso'!$E$39:$E$492,$A18,'12peso'!S$39:S$492)</f>
        <v>1.06E-2</v>
      </c>
      <c r="FH18">
        <f>SUMIF('12peso'!$E$39:$E$492,$A18,'12peso'!T$39:T$492)</f>
        <v>1.0800000000000001E-2</v>
      </c>
      <c r="FI18">
        <f>SUMIF('12peso'!$E$39:$E$492,$A18,'12peso'!U$39:U$492)</f>
        <v>1.15E-2</v>
      </c>
      <c r="FJ18">
        <f>SUMIF('12peso'!$E$39:$E$492,$A18,'12peso'!V$39:V$492)</f>
        <v>1.2200000000000001E-2</v>
      </c>
      <c r="FK18">
        <f>SUMIF('12peso'!$E$39:$E$492,$A18,'12peso'!W$39:W$492)</f>
        <v>1.23E-2</v>
      </c>
      <c r="FL18">
        <f>SUMIF('12peso'!$E$39:$E$492,$A18,'12peso'!X$39:X$492)</f>
        <v>1.2500000000000001E-2</v>
      </c>
      <c r="FM18">
        <f>SUMIF('12peso'!$E$39:$E$492,$A18,'12peso'!Y$39:Y$492)</f>
        <v>1.2699999999999999E-2</v>
      </c>
      <c r="FN18">
        <f>SUMIF('12peso'!$E$39:$E$492,$A18,'12peso'!Z$39:Z$492)</f>
        <v>1.26E-2</v>
      </c>
      <c r="FO18">
        <f>SUMIF('12peso'!$E$39:$E$492,$A18,'12peso'!AA$39:AA$492)</f>
        <v>1.2999999999999999E-2</v>
      </c>
      <c r="FP18">
        <f>SUMIF('12peso'!$E$39:$E$492,$A18,'12peso'!AB$39:AB$492)</f>
        <v>1.2999999999999999E-2</v>
      </c>
      <c r="FQ18">
        <f>SUMIF('12peso'!$E$39:$E$492,$A18,'12peso'!AC$39:AC$492)</f>
        <v>1.24E-2</v>
      </c>
      <c r="FR18">
        <f>SUMIF('12peso'!$E$39:$E$492,$A18,'12peso'!AD$39:AD$492)</f>
        <v>1.2200000000000001E-2</v>
      </c>
      <c r="FS18">
        <f>SUMIF('12peso'!$E$39:$E$492,$A18,'12peso'!AE$39:AE$492)</f>
        <v>1.1900000000000001E-2</v>
      </c>
      <c r="FT18">
        <f>SUMIF('12peso'!$E$39:$E$492,$A18,'12peso'!AF$39:AF$492)</f>
        <v>1.11E-2</v>
      </c>
      <c r="FU18">
        <f>SUMIF('12peso'!$E$39:$E$492,$A18,'12peso'!AG$39:AG$492)</f>
        <v>1.11E-2</v>
      </c>
      <c r="FV18">
        <f>SUMIF('12peso'!$E$39:$E$492,$A18,'12peso'!AH$39:AH$492)</f>
        <v>1.09E-2</v>
      </c>
      <c r="FW18">
        <f>SUMIF('12peso'!$E$39:$E$492,$A18,'12peso'!AI$39:AI$492)</f>
        <v>1.1299999999999999E-2</v>
      </c>
      <c r="FX18">
        <f>SUMIF('12peso'!$E$39:$E$492,$A18,'12peso'!AJ$39:AJ$492)</f>
        <v>1.0999999999999999E-2</v>
      </c>
      <c r="FY18">
        <f>SUMIF('12peso'!$E$39:$E$492,$A18,'12peso'!AK$39:AK$492)</f>
        <v>1.1299999999999999E-2</v>
      </c>
      <c r="FZ18">
        <f>SUMIF('12peso'!$E$39:$E$492,$A18,'12peso'!AL$39:AL$492)</f>
        <v>1.0800000000000001E-2</v>
      </c>
      <c r="GA18">
        <f>SUMIF('12peso'!$E$39:$E$492,$A18,'12peso'!AM$39:AM$492)</f>
        <v>1.06E-2</v>
      </c>
      <c r="GB18">
        <f>SUMIF('12peso'!$E$39:$E$492,$A18,'12peso'!AN$39:AN$492)</f>
        <v>1.0500000000000001E-2</v>
      </c>
    </row>
    <row r="19" spans="1:184" x14ac:dyDescent="0.25">
      <c r="A19" s="59">
        <v>1103026</v>
      </c>
      <c r="B19" s="56" t="s">
        <v>20</v>
      </c>
      <c r="C19" s="127">
        <v>3.5200000000000002E-2</v>
      </c>
      <c r="D19" s="127">
        <v>2.63E-2</v>
      </c>
      <c r="E19" s="127">
        <v>4.3499999999999997E-2</v>
      </c>
      <c r="F19" s="127">
        <v>2.3E-2</v>
      </c>
      <c r="G19" s="127">
        <v>2.9100000000000001E-2</v>
      </c>
      <c r="H19" s="127">
        <v>2.7699999999999999E-2</v>
      </c>
      <c r="I19" s="127">
        <v>2.6499999999999999E-2</v>
      </c>
      <c r="J19" s="127">
        <v>3.27E-2</v>
      </c>
      <c r="K19" s="127">
        <v>4.3400000000000001E-2</v>
      </c>
      <c r="L19" s="127">
        <v>3.7499999999999999E-2</v>
      </c>
      <c r="M19" s="127">
        <v>4.1200000000000001E-2</v>
      </c>
      <c r="N19" s="127">
        <v>3.6499999999999998E-2</v>
      </c>
      <c r="O19" s="127">
        <v>2.4299999999999999E-2</v>
      </c>
      <c r="P19" s="127">
        <v>2.07E-2</v>
      </c>
      <c r="Q19" s="127">
        <v>4.2700000000000002E-2</v>
      </c>
      <c r="R19" s="127">
        <v>2.4400000000000002E-2</v>
      </c>
      <c r="S19" s="127">
        <v>3.27E-2</v>
      </c>
      <c r="T19" s="127">
        <v>3.0300000000000001E-2</v>
      </c>
      <c r="U19" s="127">
        <v>2.93E-2</v>
      </c>
      <c r="V19" s="127">
        <v>3.3599999999999998E-2</v>
      </c>
      <c r="W19" s="127">
        <v>4.2599999999999999E-2</v>
      </c>
      <c r="X19" s="127">
        <v>3.8399999999999997E-2</v>
      </c>
      <c r="Y19" s="127">
        <v>4.5199999999999997E-2</v>
      </c>
      <c r="Z19" s="127">
        <v>4.0899999999999999E-2</v>
      </c>
      <c r="AA19" s="127">
        <v>2.5899999999999999E-2</v>
      </c>
      <c r="AB19" s="127">
        <v>2.0799999999999999E-2</v>
      </c>
      <c r="AC19" s="127">
        <v>3.7499999999999999E-2</v>
      </c>
      <c r="AD19" s="127">
        <v>1.9599999999999999E-2</v>
      </c>
      <c r="AE19" s="127">
        <v>2.4799999999999999E-2</v>
      </c>
      <c r="AF19" s="127">
        <v>2.5600000000000001E-2</v>
      </c>
      <c r="AG19" s="127">
        <v>2.46E-2</v>
      </c>
      <c r="AH19" s="127">
        <v>2.98E-2</v>
      </c>
      <c r="AI19" s="127">
        <v>3.7199999999999997E-2</v>
      </c>
      <c r="AJ19" s="127">
        <v>3.1800000000000002E-2</v>
      </c>
      <c r="AK19" s="127">
        <v>3.6200000000000003E-2</v>
      </c>
      <c r="AL19" s="127">
        <v>3.4799999999999998E-2</v>
      </c>
      <c r="AM19" s="127">
        <v>2.35E-2</v>
      </c>
      <c r="AN19" s="127">
        <v>1.8499999999999999E-2</v>
      </c>
      <c r="AO19" s="127">
        <v>3.6600000000000001E-2</v>
      </c>
      <c r="AP19" s="127">
        <v>1.83E-2</v>
      </c>
      <c r="AQ19" s="127">
        <v>2.5600000000000001E-2</v>
      </c>
      <c r="AR19" s="127">
        <v>2.4299999999999999E-2</v>
      </c>
      <c r="AS19" s="127">
        <v>2.3099999999999999E-2</v>
      </c>
      <c r="AT19" s="127">
        <v>3.0300000000000001E-2</v>
      </c>
      <c r="AU19" s="127">
        <v>4.2200000000000001E-2</v>
      </c>
      <c r="AV19" s="127">
        <v>3.6700000000000003E-2</v>
      </c>
      <c r="AW19" s="127">
        <v>3.9600000000000003E-2</v>
      </c>
      <c r="AX19" s="127">
        <v>3.3599999999999998E-2</v>
      </c>
      <c r="AY19" s="127">
        <v>2.0199999999999999E-2</v>
      </c>
      <c r="AZ19" s="127">
        <v>1.46E-2</v>
      </c>
      <c r="BA19" s="127">
        <v>3.0700000000000002E-2</v>
      </c>
      <c r="BB19" s="127">
        <v>1.4500000000000001E-2</v>
      </c>
      <c r="BC19" s="127">
        <v>2.1399999999999999E-2</v>
      </c>
      <c r="BD19" s="127">
        <v>2.1600000000000001E-2</v>
      </c>
      <c r="BE19" s="127">
        <v>1.9199999999999998E-2</v>
      </c>
      <c r="BF19" s="127">
        <v>2.4500000000000001E-2</v>
      </c>
      <c r="BG19" s="127">
        <v>3.0499999999999999E-2</v>
      </c>
      <c r="BH19" s="127">
        <v>2.5000000000000001E-2</v>
      </c>
      <c r="BI19" s="127">
        <v>3.15E-2</v>
      </c>
      <c r="BJ19" s="127">
        <v>3.3500000000000002E-2</v>
      </c>
      <c r="BK19" s="127">
        <v>2.35E-2</v>
      </c>
      <c r="BL19" s="127">
        <v>2.2800000000000001E-2</v>
      </c>
      <c r="BM19" s="127">
        <v>4.2599999999999999E-2</v>
      </c>
      <c r="BN19" s="127">
        <v>1.8200000000000001E-2</v>
      </c>
      <c r="BO19" s="127">
        <v>2.2700000000000001E-2</v>
      </c>
      <c r="BP19" s="127">
        <v>2.1700000000000001E-2</v>
      </c>
      <c r="BQ19" s="127">
        <v>1.8800000000000001E-2</v>
      </c>
      <c r="BR19" s="127">
        <v>2.7099999999999999E-2</v>
      </c>
      <c r="BS19" s="127">
        <v>3.3500000000000002E-2</v>
      </c>
      <c r="BT19" s="127">
        <v>2.76E-2</v>
      </c>
      <c r="BU19" s="127">
        <v>3.44E-2</v>
      </c>
      <c r="BV19" s="127">
        <v>3.09E-2</v>
      </c>
      <c r="BW19" s="127">
        <v>1.8800000000000001E-2</v>
      </c>
      <c r="BX19" s="127">
        <v>1.35E-2</v>
      </c>
      <c r="BY19" s="127">
        <v>2.7400000000000001E-2</v>
      </c>
      <c r="BZ19" s="127">
        <v>1.3299999999999999E-2</v>
      </c>
      <c r="CA19" s="127">
        <v>2.3E-2</v>
      </c>
      <c r="CB19" s="127">
        <v>2.5100000000000001E-2</v>
      </c>
      <c r="CC19" s="127">
        <v>1.9900000000000001E-2</v>
      </c>
      <c r="CD19" s="127">
        <v>2.1999999999999999E-2</v>
      </c>
      <c r="CE19" s="127">
        <v>2.7199999999999998E-2</v>
      </c>
      <c r="CF19" s="127">
        <v>2.4E-2</v>
      </c>
      <c r="CG19" s="127">
        <v>2.69E-2</v>
      </c>
      <c r="CH19" s="127">
        <v>2.12E-2</v>
      </c>
      <c r="CI19" s="127">
        <v>2.1499999999999998E-2</v>
      </c>
      <c r="CJ19" s="127">
        <v>2.12E-2</v>
      </c>
      <c r="CK19" s="127">
        <v>2.24E-2</v>
      </c>
      <c r="CL19" s="127">
        <v>2.23E-2</v>
      </c>
      <c r="CM19" s="127">
        <v>2.06E-2</v>
      </c>
      <c r="CN19" s="127">
        <v>2.1600000000000001E-2</v>
      </c>
      <c r="CO19" s="127">
        <v>1.9699999999999999E-2</v>
      </c>
      <c r="CP19" s="127">
        <v>2.3300000000000001E-2</v>
      </c>
      <c r="CQ19" s="127">
        <v>2.5999999999999999E-2</v>
      </c>
      <c r="CR19" s="127">
        <v>2.7099999999999999E-2</v>
      </c>
      <c r="CS19" s="127">
        <v>2.5999999999999999E-2</v>
      </c>
      <c r="CT19" s="127">
        <v>2.1000000000000001E-2</v>
      </c>
      <c r="CU19" s="127">
        <v>1.9300000000000001E-2</v>
      </c>
      <c r="CV19" s="127">
        <v>1.9199999999999998E-2</v>
      </c>
      <c r="CW19" s="127">
        <v>0.02</v>
      </c>
      <c r="CX19" s="127">
        <v>2.1700000000000001E-2</v>
      </c>
      <c r="CY19" s="127">
        <v>2.06E-2</v>
      </c>
      <c r="CZ19" s="127">
        <v>1.8200000000000001E-2</v>
      </c>
      <c r="DA19" s="127">
        <v>1.67E-2</v>
      </c>
      <c r="DB19" s="127">
        <v>1.7600000000000001E-2</v>
      </c>
      <c r="DC19" s="127">
        <v>1.9099999999999999E-2</v>
      </c>
      <c r="DD19" s="127">
        <v>2.0299999999999999E-2</v>
      </c>
      <c r="DE19" s="127">
        <v>2.3099999999999999E-2</v>
      </c>
      <c r="DF19" s="127">
        <v>2.3400000000000001E-2</v>
      </c>
      <c r="DG19" s="127">
        <v>2.2200000000000001E-2</v>
      </c>
      <c r="DH19" s="127">
        <v>2.1299999999999999E-2</v>
      </c>
      <c r="DI19" s="127">
        <v>2.0299999999999999E-2</v>
      </c>
      <c r="DJ19" s="127">
        <v>2.0400000000000001E-2</v>
      </c>
      <c r="DK19" s="127">
        <v>2.1000000000000001E-2</v>
      </c>
      <c r="DL19" s="127">
        <v>2.1700000000000001E-2</v>
      </c>
      <c r="DM19" s="127">
        <v>1.9900000000000001E-2</v>
      </c>
      <c r="DN19" s="127">
        <v>2.07E-2</v>
      </c>
      <c r="DO19" s="127">
        <v>2.1700000000000001E-2</v>
      </c>
      <c r="DP19" s="127">
        <v>2.1899999999999999E-2</v>
      </c>
      <c r="DQ19" s="127">
        <v>2.2200000000000001E-2</v>
      </c>
      <c r="DR19" s="127">
        <v>2.23E-2</v>
      </c>
      <c r="DS19" s="127">
        <v>2.3300000000000001E-2</v>
      </c>
      <c r="DT19" s="127">
        <v>2.4799999999999999E-2</v>
      </c>
      <c r="DU19" s="127">
        <v>2.4400000000000002E-2</v>
      </c>
      <c r="DV19" s="127">
        <v>2.3699999999999999E-2</v>
      </c>
      <c r="DW19" s="127">
        <v>2.3300000000000001E-2</v>
      </c>
      <c r="DX19" s="127">
        <v>2.2599999999999999E-2</v>
      </c>
      <c r="DY19" s="127">
        <v>2.2599999999999999E-2</v>
      </c>
      <c r="DZ19" s="127">
        <v>2.5100000000000001E-2</v>
      </c>
      <c r="EA19" s="127">
        <v>2.7900000000000001E-2</v>
      </c>
      <c r="EB19" s="127">
        <v>2.86E-2</v>
      </c>
      <c r="EC19" s="127">
        <v>2.5999999999999999E-2</v>
      </c>
      <c r="ED19" s="127">
        <v>2.4400000000000002E-2</v>
      </c>
      <c r="EE19" s="127">
        <v>2.2700000000000001E-2</v>
      </c>
      <c r="EF19" s="127">
        <v>2.1999999999999999E-2</v>
      </c>
      <c r="EG19" s="127">
        <v>2.3400000000000001E-2</v>
      </c>
      <c r="EH19" s="127">
        <v>2.3400000000000001E-2</v>
      </c>
      <c r="EI19" s="127">
        <v>2.2800000000000001E-2</v>
      </c>
      <c r="EJ19" s="127">
        <v>1.9599999999999999E-2</v>
      </c>
      <c r="EK19" s="127">
        <v>2.1100000000000001E-2</v>
      </c>
      <c r="EL19" s="127">
        <v>2.1100000000000001E-2</v>
      </c>
      <c r="EM19" s="127">
        <v>2.2700000000000001E-2</v>
      </c>
      <c r="EN19" s="127">
        <v>2.52E-2</v>
      </c>
      <c r="EO19" s="127">
        <v>2.5999999999999999E-2</v>
      </c>
      <c r="EP19" s="127">
        <v>2.53E-2</v>
      </c>
      <c r="EQ19" s="127">
        <v>2.5899999999999999E-2</v>
      </c>
      <c r="ER19" s="127">
        <v>2.5000000000000001E-2</v>
      </c>
      <c r="ES19" s="127">
        <v>2.46E-2</v>
      </c>
      <c r="ET19" s="127">
        <v>2.23E-2</v>
      </c>
      <c r="EU19" s="127">
        <v>2.3900000000000001E-2</v>
      </c>
      <c r="EV19">
        <f>SUMIF('12peso'!$E$39:$E$492,$A19,'12peso'!H$39:H$492)</f>
        <v>6.6E-3</v>
      </c>
      <c r="EW19">
        <f>SUMIF('12peso'!$E$39:$E$492,$A19,'12peso'!I$39:I$492)</f>
        <v>6.1999999999999998E-3</v>
      </c>
      <c r="EX19">
        <f>SUMIF('12peso'!$E$39:$E$492,$A19,'12peso'!J$39:J$492)</f>
        <v>6.1000000000000004E-3</v>
      </c>
      <c r="EY19">
        <f>SUMIF('12peso'!$E$39:$E$492,$A19,'12peso'!K$39:K$492)</f>
        <v>5.7000000000000002E-3</v>
      </c>
      <c r="EZ19">
        <f>SUMIF('12peso'!$E$39:$E$492,$A19,'12peso'!L$39:L$492)</f>
        <v>5.4999999999999997E-3</v>
      </c>
      <c r="FA19">
        <f>SUMIF('12peso'!$E$39:$E$492,$A19,'12peso'!M$39:M$492)</f>
        <v>6.7000000000000002E-3</v>
      </c>
      <c r="FB19">
        <f>SUMIF('12peso'!$E$39:$E$492,$A19,'12peso'!N$39:N$492)</f>
        <v>6.1999999999999998E-3</v>
      </c>
      <c r="FC19">
        <f>SUMIF('12peso'!$E$39:$E$492,$A19,'12peso'!O$39:O$492)</f>
        <v>6.1999999999999998E-3</v>
      </c>
      <c r="FD19">
        <f>SUMIF('12peso'!$E$39:$E$492,$A19,'12peso'!P$39:P$492)</f>
        <v>9.2999999999999992E-3</v>
      </c>
      <c r="FE19">
        <f>SUMIF('12peso'!$E$39:$E$492,$A19,'12peso'!Q$39:Q$492)</f>
        <v>9.4999999999999998E-3</v>
      </c>
      <c r="FF19">
        <f>SUMIF('12peso'!$E$39:$E$492,$A19,'12peso'!R$39:R$492)</f>
        <v>8.8000000000000005E-3</v>
      </c>
      <c r="FG19">
        <f>SUMIF('12peso'!$E$39:$E$492,$A19,'12peso'!S$39:S$492)</f>
        <v>7.1000000000000004E-3</v>
      </c>
      <c r="FH19">
        <f>SUMIF('12peso'!$E$39:$E$492,$A19,'12peso'!T$39:T$492)</f>
        <v>6.8999999999999999E-3</v>
      </c>
      <c r="FI19">
        <f>SUMIF('12peso'!$E$39:$E$492,$A19,'12peso'!U$39:U$492)</f>
        <v>6.7000000000000002E-3</v>
      </c>
      <c r="FJ19">
        <f>SUMIF('12peso'!$E$39:$E$492,$A19,'12peso'!V$39:V$492)</f>
        <v>5.7999999999999996E-3</v>
      </c>
      <c r="FK19">
        <f>SUMIF('12peso'!$E$39:$E$492,$A19,'12peso'!W$39:W$492)</f>
        <v>5.5999999999999999E-3</v>
      </c>
      <c r="FL19">
        <f>SUMIF('12peso'!$E$39:$E$492,$A19,'12peso'!X$39:X$492)</f>
        <v>6.4999999999999997E-3</v>
      </c>
      <c r="FM19">
        <f>SUMIF('12peso'!$E$39:$E$492,$A19,'12peso'!Y$39:Y$492)</f>
        <v>7.7999999999999996E-3</v>
      </c>
      <c r="FN19">
        <f>SUMIF('12peso'!$E$39:$E$492,$A19,'12peso'!Z$39:Z$492)</f>
        <v>7.3000000000000001E-3</v>
      </c>
      <c r="FO19">
        <f>SUMIF('12peso'!$E$39:$E$492,$A19,'12peso'!AA$39:AA$492)</f>
        <v>7.1999999999999998E-3</v>
      </c>
      <c r="FP19">
        <f>SUMIF('12peso'!$E$39:$E$492,$A19,'12peso'!AB$39:AB$492)</f>
        <v>7.4000000000000003E-3</v>
      </c>
      <c r="FQ19">
        <f>SUMIF('12peso'!$E$39:$E$492,$A19,'12peso'!AC$39:AC$492)</f>
        <v>6.1999999999999998E-3</v>
      </c>
      <c r="FR19">
        <f>SUMIF('12peso'!$E$39:$E$492,$A19,'12peso'!AD$39:AD$492)</f>
        <v>6.7999999999999996E-3</v>
      </c>
      <c r="FS19">
        <f>SUMIF('12peso'!$E$39:$E$492,$A19,'12peso'!AE$39:AE$492)</f>
        <v>6.7999999999999996E-3</v>
      </c>
      <c r="FT19">
        <f>SUMIF('12peso'!$E$39:$E$492,$A19,'12peso'!AF$39:AF$492)</f>
        <v>6.4999999999999997E-3</v>
      </c>
      <c r="FU19">
        <f>SUMIF('12peso'!$E$39:$E$492,$A19,'12peso'!AG$39:AG$492)</f>
        <v>8.5000000000000006E-3</v>
      </c>
      <c r="FV19">
        <f>SUMIF('12peso'!$E$39:$E$492,$A19,'12peso'!AH$39:AH$492)</f>
        <v>8.8999999999999999E-3</v>
      </c>
      <c r="FW19">
        <f>SUMIF('12peso'!$E$39:$E$492,$A19,'12peso'!AI$39:AI$492)</f>
        <v>8.5000000000000006E-3</v>
      </c>
      <c r="FX19">
        <f>SUMIF('12peso'!$E$39:$E$492,$A19,'12peso'!AJ$39:AJ$492)</f>
        <v>8.2000000000000007E-3</v>
      </c>
      <c r="FY19">
        <f>SUMIF('12peso'!$E$39:$E$492,$A19,'12peso'!AK$39:AK$492)</f>
        <v>7.0000000000000001E-3</v>
      </c>
      <c r="FZ19">
        <f>SUMIF('12peso'!$E$39:$E$492,$A19,'12peso'!AL$39:AL$492)</f>
        <v>6.4000000000000003E-3</v>
      </c>
      <c r="GA19">
        <f>SUMIF('12peso'!$E$39:$E$492,$A19,'12peso'!AM$39:AM$492)</f>
        <v>7.0000000000000001E-3</v>
      </c>
      <c r="GB19">
        <f>SUMIF('12peso'!$E$39:$E$492,$A19,'12peso'!AN$39:AN$492)</f>
        <v>7.4999999999999997E-3</v>
      </c>
    </row>
    <row r="20" spans="1:184" ht="14.45" x14ac:dyDescent="0.35">
      <c r="A20" s="59">
        <v>1103027</v>
      </c>
      <c r="B20" s="56" t="s">
        <v>21</v>
      </c>
      <c r="C20" s="127">
        <v>8.9999999999999993E-3</v>
      </c>
      <c r="D20" s="127">
        <v>9.2999999999999992E-3</v>
      </c>
      <c r="E20" s="127">
        <v>4.3E-3</v>
      </c>
      <c r="F20" s="127">
        <v>3.3999999999999998E-3</v>
      </c>
      <c r="G20" s="127">
        <v>6.3E-3</v>
      </c>
      <c r="H20" s="127">
        <v>6.8999999999999999E-3</v>
      </c>
      <c r="I20" s="127">
        <v>8.6999999999999994E-3</v>
      </c>
      <c r="J20" s="127">
        <v>9.1999999999999998E-3</v>
      </c>
      <c r="K20" s="127">
        <v>8.2000000000000007E-3</v>
      </c>
      <c r="L20" s="127">
        <v>1.7299999999999999E-2</v>
      </c>
      <c r="M20" s="127">
        <v>8.6999999999999994E-3</v>
      </c>
      <c r="N20" s="127">
        <v>7.3000000000000001E-3</v>
      </c>
      <c r="O20" s="127">
        <v>7.7999999999999996E-3</v>
      </c>
      <c r="P20" s="127">
        <v>6.7999999999999996E-3</v>
      </c>
      <c r="Q20" s="127">
        <v>4.1000000000000003E-3</v>
      </c>
      <c r="R20" s="127">
        <v>3.8999999999999998E-3</v>
      </c>
      <c r="S20" s="127">
        <v>7.4000000000000003E-3</v>
      </c>
      <c r="T20" s="127">
        <v>7.4000000000000003E-3</v>
      </c>
      <c r="U20" s="127">
        <v>1.01E-2</v>
      </c>
      <c r="V20" s="127">
        <v>9.4999999999999998E-3</v>
      </c>
      <c r="W20" s="127">
        <v>8.0000000000000002E-3</v>
      </c>
      <c r="X20" s="127">
        <v>1.6400000000000001E-2</v>
      </c>
      <c r="Y20" s="127">
        <v>9.7999999999999997E-3</v>
      </c>
      <c r="Z20" s="127">
        <v>8.3999999999999995E-3</v>
      </c>
      <c r="AA20" s="127">
        <v>8.6E-3</v>
      </c>
      <c r="AB20" s="127">
        <v>7.3000000000000001E-3</v>
      </c>
      <c r="AC20" s="127">
        <v>3.8E-3</v>
      </c>
      <c r="AD20" s="127">
        <v>3.2000000000000002E-3</v>
      </c>
      <c r="AE20" s="127">
        <v>5.1999999999999998E-3</v>
      </c>
      <c r="AF20" s="127">
        <v>6.1999999999999998E-3</v>
      </c>
      <c r="AG20" s="127">
        <v>7.9000000000000008E-3</v>
      </c>
      <c r="AH20" s="127">
        <v>7.7999999999999996E-3</v>
      </c>
      <c r="AI20" s="127">
        <v>6.7999999999999996E-3</v>
      </c>
      <c r="AJ20" s="127">
        <v>1.38E-2</v>
      </c>
      <c r="AK20" s="127">
        <v>7.1000000000000004E-3</v>
      </c>
      <c r="AL20" s="127">
        <v>6.4999999999999997E-3</v>
      </c>
      <c r="AM20" s="127">
        <v>7.4999999999999997E-3</v>
      </c>
      <c r="AN20" s="127">
        <v>6.1999999999999998E-3</v>
      </c>
      <c r="AO20" s="127">
        <v>3.5000000000000001E-3</v>
      </c>
      <c r="AP20" s="127">
        <v>3.0000000000000001E-3</v>
      </c>
      <c r="AQ20" s="127">
        <v>5.1000000000000004E-3</v>
      </c>
      <c r="AR20" s="127">
        <v>5.4999999999999997E-3</v>
      </c>
      <c r="AS20" s="127">
        <v>7.4999999999999997E-3</v>
      </c>
      <c r="AT20" s="127">
        <v>7.7999999999999996E-3</v>
      </c>
      <c r="AU20" s="127">
        <v>7.3000000000000001E-3</v>
      </c>
      <c r="AV20" s="127">
        <v>1.55E-2</v>
      </c>
      <c r="AW20" s="127">
        <v>7.7000000000000002E-3</v>
      </c>
      <c r="AX20" s="127">
        <v>5.7999999999999996E-3</v>
      </c>
      <c r="AY20" s="127">
        <v>6.3E-3</v>
      </c>
      <c r="AZ20" s="127">
        <v>5.0000000000000001E-3</v>
      </c>
      <c r="BA20" s="127">
        <v>2.8999999999999998E-3</v>
      </c>
      <c r="BB20" s="127">
        <v>2.3E-3</v>
      </c>
      <c r="BC20" s="127">
        <v>3.8E-3</v>
      </c>
      <c r="BD20" s="127">
        <v>4.4000000000000003E-3</v>
      </c>
      <c r="BE20" s="127">
        <v>5.7999999999999996E-3</v>
      </c>
      <c r="BF20" s="127">
        <v>5.5999999999999999E-3</v>
      </c>
      <c r="BG20" s="127">
        <v>4.7999999999999996E-3</v>
      </c>
      <c r="BH20" s="127">
        <v>9.7999999999999997E-3</v>
      </c>
      <c r="BI20" s="127">
        <v>5.5999999999999999E-3</v>
      </c>
      <c r="BJ20" s="127">
        <v>6.0000000000000001E-3</v>
      </c>
      <c r="BK20" s="127">
        <v>7.1999999999999998E-3</v>
      </c>
      <c r="BL20" s="127">
        <v>7.7000000000000002E-3</v>
      </c>
      <c r="BM20" s="127">
        <v>3.8E-3</v>
      </c>
      <c r="BN20" s="127">
        <v>2.7000000000000001E-3</v>
      </c>
      <c r="BO20" s="127">
        <v>3.8999999999999998E-3</v>
      </c>
      <c r="BP20" s="127">
        <v>4.1999999999999997E-3</v>
      </c>
      <c r="BQ20" s="127">
        <v>5.5999999999999999E-3</v>
      </c>
      <c r="BR20" s="127">
        <v>6.1999999999999998E-3</v>
      </c>
      <c r="BS20" s="127">
        <v>5.1000000000000004E-3</v>
      </c>
      <c r="BT20" s="127">
        <v>9.5999999999999992E-3</v>
      </c>
      <c r="BU20" s="127">
        <v>6.1999999999999998E-3</v>
      </c>
      <c r="BV20" s="127">
        <v>4.7000000000000002E-3</v>
      </c>
      <c r="BW20" s="127">
        <v>5.4000000000000003E-3</v>
      </c>
      <c r="BX20" s="127">
        <v>4.1999999999999997E-3</v>
      </c>
      <c r="BY20" s="127">
        <v>2.2000000000000001E-3</v>
      </c>
      <c r="BZ20" s="127">
        <v>2E-3</v>
      </c>
      <c r="CA20" s="127">
        <v>4.1999999999999997E-3</v>
      </c>
      <c r="CB20" s="127">
        <v>5.1999999999999998E-3</v>
      </c>
      <c r="CC20" s="127">
        <v>5.7999999999999996E-3</v>
      </c>
      <c r="CD20" s="127">
        <v>4.8999999999999998E-3</v>
      </c>
      <c r="CE20" s="127">
        <v>4.1000000000000003E-3</v>
      </c>
      <c r="CF20" s="127">
        <v>8.5000000000000006E-3</v>
      </c>
      <c r="CG20" s="127">
        <v>4.3E-3</v>
      </c>
      <c r="CH20" s="127">
        <v>6.6E-3</v>
      </c>
      <c r="CI20" s="127">
        <v>7.7999999999999996E-3</v>
      </c>
      <c r="CJ20" s="127">
        <v>7.7000000000000002E-3</v>
      </c>
      <c r="CK20" s="127">
        <v>8.5000000000000006E-3</v>
      </c>
      <c r="CL20" s="127">
        <v>8.2000000000000007E-3</v>
      </c>
      <c r="CM20" s="127">
        <v>7.6E-3</v>
      </c>
      <c r="CN20" s="127">
        <v>6.1000000000000004E-3</v>
      </c>
      <c r="CO20" s="127">
        <v>5.8999999999999999E-3</v>
      </c>
      <c r="CP20" s="127">
        <v>6.1000000000000004E-3</v>
      </c>
      <c r="CQ20" s="127">
        <v>6.4999999999999997E-3</v>
      </c>
      <c r="CR20" s="127">
        <v>7.6E-3</v>
      </c>
      <c r="CS20" s="127">
        <v>7.4000000000000003E-3</v>
      </c>
      <c r="CT20" s="127">
        <v>7.7000000000000002E-3</v>
      </c>
      <c r="CU20" s="127">
        <v>5.1000000000000004E-3</v>
      </c>
      <c r="CV20" s="127">
        <v>6.3E-3</v>
      </c>
      <c r="CW20" s="127">
        <v>6.0000000000000001E-3</v>
      </c>
      <c r="CX20" s="127">
        <v>7.4999999999999997E-3</v>
      </c>
      <c r="CY20" s="127">
        <v>7.7999999999999996E-3</v>
      </c>
      <c r="CZ20" s="127">
        <v>6.8999999999999999E-3</v>
      </c>
      <c r="DA20" s="127">
        <v>6.3E-3</v>
      </c>
      <c r="DB20" s="127">
        <v>5.7000000000000002E-3</v>
      </c>
      <c r="DC20" s="127">
        <v>4.8999999999999998E-3</v>
      </c>
      <c r="DD20" s="127">
        <v>5.1999999999999998E-3</v>
      </c>
      <c r="DE20" s="127">
        <v>7.4999999999999997E-3</v>
      </c>
      <c r="DF20" s="127">
        <v>8.3000000000000001E-3</v>
      </c>
      <c r="DG20" s="127">
        <v>9.9000000000000008E-3</v>
      </c>
      <c r="DH20" s="127">
        <v>8.8000000000000005E-3</v>
      </c>
      <c r="DI20" s="127">
        <v>9.4000000000000004E-3</v>
      </c>
      <c r="DJ20" s="127">
        <v>9.7999999999999997E-3</v>
      </c>
      <c r="DK20" s="127">
        <v>9.2999999999999992E-3</v>
      </c>
      <c r="DL20" s="127">
        <v>8.8999999999999999E-3</v>
      </c>
      <c r="DM20" s="127">
        <v>8.6E-3</v>
      </c>
      <c r="DN20" s="127">
        <v>8.2000000000000007E-3</v>
      </c>
      <c r="DO20" s="127">
        <v>7.4999999999999997E-3</v>
      </c>
      <c r="DP20" s="127">
        <v>9.1000000000000004E-3</v>
      </c>
      <c r="DQ20" s="127">
        <v>8.9999999999999993E-3</v>
      </c>
      <c r="DR20" s="127">
        <v>7.7000000000000002E-3</v>
      </c>
      <c r="DS20" s="127">
        <v>6.6E-3</v>
      </c>
      <c r="DT20" s="127">
        <v>6.3E-3</v>
      </c>
      <c r="DU20" s="127">
        <v>6.7999999999999996E-3</v>
      </c>
      <c r="DV20" s="127">
        <v>6.7999999999999996E-3</v>
      </c>
      <c r="DW20" s="127">
        <v>6.7999999999999996E-3</v>
      </c>
      <c r="DX20" s="127">
        <v>6.4000000000000003E-3</v>
      </c>
      <c r="DY20" s="127">
        <v>5.7000000000000002E-3</v>
      </c>
      <c r="DZ20" s="127">
        <v>5.5999999999999999E-3</v>
      </c>
      <c r="EA20" s="127">
        <v>7.3000000000000001E-3</v>
      </c>
      <c r="EB20" s="127">
        <v>8.2000000000000007E-3</v>
      </c>
      <c r="EC20" s="127">
        <v>8.6E-3</v>
      </c>
      <c r="ED20" s="127">
        <v>9.2999999999999992E-3</v>
      </c>
      <c r="EE20" s="127">
        <v>8.6999999999999994E-3</v>
      </c>
      <c r="EF20" s="127">
        <v>9.4000000000000004E-3</v>
      </c>
      <c r="EG20" s="127">
        <v>1.01E-2</v>
      </c>
      <c r="EH20" s="127">
        <v>1.12E-2</v>
      </c>
      <c r="EI20" s="127">
        <v>1.0800000000000001E-2</v>
      </c>
      <c r="EJ20" s="127">
        <v>8.0000000000000002E-3</v>
      </c>
      <c r="EK20" s="127">
        <v>8.0000000000000002E-3</v>
      </c>
      <c r="EL20" s="127">
        <v>6.7999999999999996E-3</v>
      </c>
      <c r="EM20" s="127">
        <v>9.1999999999999998E-3</v>
      </c>
      <c r="EN20" s="127">
        <v>8.0000000000000002E-3</v>
      </c>
      <c r="EO20" s="127">
        <v>8.3000000000000001E-3</v>
      </c>
      <c r="EP20" s="127">
        <v>9.7000000000000003E-3</v>
      </c>
      <c r="EQ20" s="127">
        <v>9.4000000000000004E-3</v>
      </c>
      <c r="ER20" s="127">
        <v>9.4000000000000004E-3</v>
      </c>
      <c r="ES20" s="127">
        <v>8.8000000000000005E-3</v>
      </c>
      <c r="ET20" s="127">
        <v>9.9000000000000008E-3</v>
      </c>
      <c r="EU20" s="127">
        <v>1.0500000000000001E-2</v>
      </c>
      <c r="EV20">
        <f>SUMIF('12peso'!$E$39:$E$492,$A20,'12peso'!H$39:H$492)</f>
        <v>4.7999999999999996E-3</v>
      </c>
      <c r="EW20">
        <f>SUMIF('12peso'!$E$39:$E$492,$A20,'12peso'!I$39:I$492)</f>
        <v>3.7000000000000002E-3</v>
      </c>
      <c r="EX20">
        <f>SUMIF('12peso'!$E$39:$E$492,$A20,'12peso'!J$39:J$492)</f>
        <v>3.3E-3</v>
      </c>
      <c r="EY20">
        <f>SUMIF('12peso'!$E$39:$E$492,$A20,'12peso'!K$39:K$492)</f>
        <v>2.8999999999999998E-3</v>
      </c>
      <c r="EZ20">
        <f>SUMIF('12peso'!$E$39:$E$492,$A20,'12peso'!L$39:L$492)</f>
        <v>3.2000000000000002E-3</v>
      </c>
      <c r="FA20">
        <f>SUMIF('12peso'!$E$39:$E$492,$A20,'12peso'!M$39:M$492)</f>
        <v>3.3999999999999998E-3</v>
      </c>
      <c r="FB20">
        <f>SUMIF('12peso'!$E$39:$E$492,$A20,'12peso'!N$39:N$492)</f>
        <v>3.2000000000000002E-3</v>
      </c>
      <c r="FC20">
        <f>SUMIF('12peso'!$E$39:$E$492,$A20,'12peso'!O$39:O$492)</f>
        <v>3.2000000000000002E-3</v>
      </c>
      <c r="FD20">
        <f>SUMIF('12peso'!$E$39:$E$492,$A20,'12peso'!P$39:P$492)</f>
        <v>3.8E-3</v>
      </c>
      <c r="FE20">
        <f>SUMIF('12peso'!$E$39:$E$492,$A20,'12peso'!Q$39:Q$492)</f>
        <v>3.5000000000000001E-3</v>
      </c>
      <c r="FF20">
        <f>SUMIF('12peso'!$E$39:$E$492,$A20,'12peso'!R$39:R$492)</f>
        <v>4.7000000000000002E-3</v>
      </c>
      <c r="FG20">
        <f>SUMIF('12peso'!$E$39:$E$492,$A20,'12peso'!S$39:S$492)</f>
        <v>4.0000000000000001E-3</v>
      </c>
      <c r="FH20">
        <f>SUMIF('12peso'!$E$39:$E$492,$A20,'12peso'!T$39:T$492)</f>
        <v>3.0999999999999999E-3</v>
      </c>
      <c r="FI20">
        <f>SUMIF('12peso'!$E$39:$E$492,$A20,'12peso'!U$39:U$492)</f>
        <v>3.2000000000000002E-3</v>
      </c>
      <c r="FJ20">
        <f>SUMIF('12peso'!$E$39:$E$492,$A20,'12peso'!V$39:V$492)</f>
        <v>3.3E-3</v>
      </c>
      <c r="FK20">
        <f>SUMIF('12peso'!$E$39:$E$492,$A20,'12peso'!W$39:W$492)</f>
        <v>3.2000000000000002E-3</v>
      </c>
      <c r="FL20">
        <f>SUMIF('12peso'!$E$39:$E$492,$A20,'12peso'!X$39:X$492)</f>
        <v>3.5000000000000001E-3</v>
      </c>
      <c r="FM20">
        <f>SUMIF('12peso'!$E$39:$E$492,$A20,'12peso'!Y$39:Y$492)</f>
        <v>3.8E-3</v>
      </c>
      <c r="FN20">
        <f>SUMIF('12peso'!$E$39:$E$492,$A20,'12peso'!Z$39:Z$492)</f>
        <v>3.5000000000000001E-3</v>
      </c>
      <c r="FO20">
        <f>SUMIF('12peso'!$E$39:$E$492,$A20,'12peso'!AA$39:AA$492)</f>
        <v>3.8E-3</v>
      </c>
      <c r="FP20">
        <f>SUMIF('12peso'!$E$39:$E$492,$A20,'12peso'!AB$39:AB$492)</f>
        <v>3.5000000000000001E-3</v>
      </c>
      <c r="FQ20">
        <f>SUMIF('12peso'!$E$39:$E$492,$A20,'12peso'!AC$39:AC$492)</f>
        <v>3.3999999999999998E-3</v>
      </c>
      <c r="FR20">
        <f>SUMIF('12peso'!$E$39:$E$492,$A20,'12peso'!AD$39:AD$492)</f>
        <v>4.1000000000000003E-3</v>
      </c>
      <c r="FS20">
        <f>SUMIF('12peso'!$E$39:$E$492,$A20,'12peso'!AE$39:AE$492)</f>
        <v>4.0000000000000001E-3</v>
      </c>
      <c r="FT20">
        <f>SUMIF('12peso'!$E$39:$E$492,$A20,'12peso'!AF$39:AF$492)</f>
        <v>3.5999999999999999E-3</v>
      </c>
      <c r="FU20">
        <f>SUMIF('12peso'!$E$39:$E$492,$A20,'12peso'!AG$39:AG$492)</f>
        <v>3.5000000000000001E-3</v>
      </c>
      <c r="FV20">
        <f>SUMIF('12peso'!$E$39:$E$492,$A20,'12peso'!AH$39:AH$492)</f>
        <v>3.2000000000000002E-3</v>
      </c>
      <c r="FW20">
        <f>SUMIF('12peso'!$E$39:$E$492,$A20,'12peso'!AI$39:AI$492)</f>
        <v>3.3999999999999998E-3</v>
      </c>
      <c r="FX20">
        <f>SUMIF('12peso'!$E$39:$E$492,$A20,'12peso'!AJ$39:AJ$492)</f>
        <v>3.5000000000000001E-3</v>
      </c>
      <c r="FY20">
        <f>SUMIF('12peso'!$E$39:$E$492,$A20,'12peso'!AK$39:AK$492)</f>
        <v>3.5999999999999999E-3</v>
      </c>
      <c r="FZ20">
        <f>SUMIF('12peso'!$E$39:$E$492,$A20,'12peso'!AL$39:AL$492)</f>
        <v>3.3E-3</v>
      </c>
      <c r="GA20">
        <f>SUMIF('12peso'!$E$39:$E$492,$A20,'12peso'!AM$39:AM$492)</f>
        <v>3.3999999999999998E-3</v>
      </c>
      <c r="GB20">
        <f>SUMIF('12peso'!$E$39:$E$492,$A20,'12peso'!AN$39:AN$492)</f>
        <v>3.5999999999999999E-3</v>
      </c>
    </row>
    <row r="21" spans="1:184" ht="14.45" x14ac:dyDescent="0.35">
      <c r="A21" s="59">
        <v>1103028</v>
      </c>
      <c r="B21" s="56" t="s">
        <v>22</v>
      </c>
      <c r="C21" s="127">
        <v>0.17150000000000001</v>
      </c>
      <c r="D21" s="127">
        <v>0.17799999999999999</v>
      </c>
      <c r="E21" s="127">
        <v>0.14280000000000001</v>
      </c>
      <c r="F21" s="127">
        <v>0.16489999999999999</v>
      </c>
      <c r="G21" s="127">
        <v>0.13200000000000001</v>
      </c>
      <c r="H21" s="127">
        <v>0.13320000000000001</v>
      </c>
      <c r="I21" s="127">
        <v>0.14360000000000001</v>
      </c>
      <c r="J21" s="127">
        <v>0.1719</v>
      </c>
      <c r="K21" s="127">
        <v>0.1739</v>
      </c>
      <c r="L21" s="127">
        <v>0.16789999999999999</v>
      </c>
      <c r="M21" s="127">
        <v>0.15190000000000001</v>
      </c>
      <c r="N21" s="127">
        <v>0.1298</v>
      </c>
      <c r="O21" s="127">
        <v>0.14680000000000001</v>
      </c>
      <c r="P21" s="127">
        <v>0.14660000000000001</v>
      </c>
      <c r="Q21" s="127">
        <v>0.14000000000000001</v>
      </c>
      <c r="R21" s="127">
        <v>0.17799999999999999</v>
      </c>
      <c r="S21" s="127">
        <v>0.14949999999999999</v>
      </c>
      <c r="T21" s="127">
        <v>0.14399999999999999</v>
      </c>
      <c r="U21" s="127">
        <v>0.1605</v>
      </c>
      <c r="V21" s="127">
        <v>0.17660000000000001</v>
      </c>
      <c r="W21" s="127">
        <v>0.17180000000000001</v>
      </c>
      <c r="X21" s="127">
        <v>0.1759</v>
      </c>
      <c r="Y21" s="127">
        <v>0.17530000000000001</v>
      </c>
      <c r="Z21" s="127">
        <v>0.1484</v>
      </c>
      <c r="AA21" s="127">
        <v>0.156</v>
      </c>
      <c r="AB21" s="127">
        <v>0.14680000000000001</v>
      </c>
      <c r="AC21" s="127">
        <v>0.12089999999999999</v>
      </c>
      <c r="AD21" s="127">
        <v>0.14480000000000001</v>
      </c>
      <c r="AE21" s="127">
        <v>0.1108</v>
      </c>
      <c r="AF21" s="127">
        <v>0.12189999999999999</v>
      </c>
      <c r="AG21" s="127">
        <v>0.1331</v>
      </c>
      <c r="AH21" s="127">
        <v>0.1522</v>
      </c>
      <c r="AI21" s="127">
        <v>0.1449</v>
      </c>
      <c r="AJ21" s="127">
        <v>0.13969999999999999</v>
      </c>
      <c r="AK21" s="127">
        <v>0.1323</v>
      </c>
      <c r="AL21" s="127">
        <v>0.1232</v>
      </c>
      <c r="AM21" s="127">
        <v>0.14169999999999999</v>
      </c>
      <c r="AN21" s="127">
        <v>0.13289999999999999</v>
      </c>
      <c r="AO21" s="127">
        <v>0.1133</v>
      </c>
      <c r="AP21" s="127">
        <v>0.1348</v>
      </c>
      <c r="AQ21" s="127">
        <v>0.1114</v>
      </c>
      <c r="AR21" s="127">
        <v>0.1115</v>
      </c>
      <c r="AS21" s="127">
        <v>0.12609999999999999</v>
      </c>
      <c r="AT21" s="127">
        <v>0.1542</v>
      </c>
      <c r="AU21" s="127">
        <v>0.1648</v>
      </c>
      <c r="AV21" s="127">
        <v>0.15989999999999999</v>
      </c>
      <c r="AW21" s="127">
        <v>0.1409</v>
      </c>
      <c r="AX21" s="127">
        <v>0.1166</v>
      </c>
      <c r="AY21" s="127">
        <v>0.12230000000000001</v>
      </c>
      <c r="AZ21" s="127">
        <v>0.1053</v>
      </c>
      <c r="BA21" s="127">
        <v>9.0499999999999997E-2</v>
      </c>
      <c r="BB21" s="127">
        <v>0.1079</v>
      </c>
      <c r="BC21" s="127">
        <v>8.7999999999999995E-2</v>
      </c>
      <c r="BD21" s="127">
        <v>9.5799999999999996E-2</v>
      </c>
      <c r="BE21" s="127">
        <v>0.1055</v>
      </c>
      <c r="BF21" s="127">
        <v>0.12039999999999999</v>
      </c>
      <c r="BG21" s="127">
        <v>0.1133</v>
      </c>
      <c r="BH21" s="127">
        <v>9.9900000000000003E-2</v>
      </c>
      <c r="BI21" s="127">
        <v>0.1084</v>
      </c>
      <c r="BJ21" s="127">
        <v>0.11600000000000001</v>
      </c>
      <c r="BK21" s="127">
        <v>0.1429</v>
      </c>
      <c r="BL21" s="127">
        <v>0.16830000000000001</v>
      </c>
      <c r="BM21" s="127">
        <v>0.13189999999999999</v>
      </c>
      <c r="BN21" s="127">
        <v>0.1401</v>
      </c>
      <c r="BO21" s="127">
        <v>9.3799999999999994E-2</v>
      </c>
      <c r="BP21" s="127">
        <v>9.5299999999999996E-2</v>
      </c>
      <c r="BQ21" s="127">
        <v>0.106</v>
      </c>
      <c r="BR21" s="127">
        <v>0.13469999999999999</v>
      </c>
      <c r="BS21" s="127">
        <v>0.12540000000000001</v>
      </c>
      <c r="BT21" s="127">
        <v>0.11360000000000001</v>
      </c>
      <c r="BU21" s="127">
        <v>0.121</v>
      </c>
      <c r="BV21" s="127">
        <v>0.106</v>
      </c>
      <c r="BW21" s="127">
        <v>0.1128</v>
      </c>
      <c r="BX21" s="127">
        <v>0.1018</v>
      </c>
      <c r="BY21" s="127">
        <v>8.14E-2</v>
      </c>
      <c r="BZ21" s="127">
        <v>9.9500000000000005E-2</v>
      </c>
      <c r="CA21" s="127">
        <v>9.3200000000000005E-2</v>
      </c>
      <c r="CB21" s="127">
        <v>0.1106</v>
      </c>
      <c r="CC21" s="127">
        <v>0.1111</v>
      </c>
      <c r="CD21" s="127">
        <v>0.1111</v>
      </c>
      <c r="CE21" s="127">
        <v>0.10050000000000001</v>
      </c>
      <c r="CF21" s="127">
        <v>9.6799999999999997E-2</v>
      </c>
      <c r="CG21" s="127">
        <v>9.0800000000000006E-2</v>
      </c>
      <c r="CH21" s="127">
        <v>0.1429</v>
      </c>
      <c r="CI21" s="127">
        <v>0.11609999999999999</v>
      </c>
      <c r="CJ21" s="127">
        <v>0.1008</v>
      </c>
      <c r="CK21" s="127">
        <v>0.11799999999999999</v>
      </c>
      <c r="CL21" s="127">
        <v>0.1358</v>
      </c>
      <c r="CM21" s="127">
        <v>0.17549999999999999</v>
      </c>
      <c r="CN21" s="127">
        <v>0.1464</v>
      </c>
      <c r="CO21" s="127">
        <v>0.1857</v>
      </c>
      <c r="CP21" s="127">
        <v>0.23430000000000001</v>
      </c>
      <c r="CQ21" s="127">
        <v>0.28000000000000003</v>
      </c>
      <c r="CR21" s="127">
        <v>0.21199999999999999</v>
      </c>
      <c r="CS21" s="127">
        <v>0.14560000000000001</v>
      </c>
      <c r="CT21" s="127">
        <v>0.1489</v>
      </c>
      <c r="CU21" s="127">
        <v>0.13320000000000001</v>
      </c>
      <c r="CV21" s="127">
        <v>0.15609999999999999</v>
      </c>
      <c r="CW21" s="127">
        <v>0.15090000000000001</v>
      </c>
      <c r="CX21" s="127">
        <v>0.1605</v>
      </c>
      <c r="CY21" s="127">
        <v>0.1234</v>
      </c>
      <c r="CZ21" s="127">
        <v>0.1174</v>
      </c>
      <c r="DA21" s="127">
        <v>0.1578</v>
      </c>
      <c r="DB21" s="127">
        <v>0.1467</v>
      </c>
      <c r="DC21" s="127">
        <v>0.18129999999999999</v>
      </c>
      <c r="DD21" s="127">
        <v>0.21199999999999999</v>
      </c>
      <c r="DE21" s="127">
        <v>0.23880000000000001</v>
      </c>
      <c r="DF21" s="127">
        <v>0.23369999999999999</v>
      </c>
      <c r="DG21" s="127">
        <v>0.25719999999999998</v>
      </c>
      <c r="DH21" s="127">
        <v>0.1618</v>
      </c>
      <c r="DI21" s="127">
        <v>0.13789999999999999</v>
      </c>
      <c r="DJ21" s="127">
        <v>0.1434</v>
      </c>
      <c r="DK21" s="127">
        <v>0.17269999999999999</v>
      </c>
      <c r="DL21" s="127">
        <v>0.23089999999999999</v>
      </c>
      <c r="DM21" s="127">
        <v>0.20899999999999999</v>
      </c>
      <c r="DN21" s="127">
        <v>0.1847</v>
      </c>
      <c r="DO21" s="127">
        <v>0.18490000000000001</v>
      </c>
      <c r="DP21" s="127">
        <v>0.184</v>
      </c>
      <c r="DQ21" s="127">
        <v>0.18729999999999999</v>
      </c>
      <c r="DR21" s="127">
        <v>0.18840000000000001</v>
      </c>
      <c r="DS21" s="127">
        <v>0.16500000000000001</v>
      </c>
      <c r="DT21" s="127">
        <v>0.1895</v>
      </c>
      <c r="DU21" s="127">
        <v>0.19359999999999999</v>
      </c>
      <c r="DV21" s="127">
        <v>0.20599999999999999</v>
      </c>
      <c r="DW21" s="127">
        <v>0.2044</v>
      </c>
      <c r="DX21" s="127">
        <v>0.18590000000000001</v>
      </c>
      <c r="DY21" s="127">
        <v>0.15920000000000001</v>
      </c>
      <c r="DZ21" s="127">
        <v>0.1852</v>
      </c>
      <c r="EA21" s="127">
        <v>0.26329999999999998</v>
      </c>
      <c r="EB21" s="127">
        <v>0.28539999999999999</v>
      </c>
      <c r="EC21" s="127">
        <v>0.21659999999999999</v>
      </c>
      <c r="ED21" s="127">
        <v>0.19800000000000001</v>
      </c>
      <c r="EE21" s="127">
        <v>0.15040000000000001</v>
      </c>
      <c r="EF21" s="127">
        <v>0.14169999999999999</v>
      </c>
      <c r="EG21" s="127">
        <v>0.13469999999999999</v>
      </c>
      <c r="EH21" s="127">
        <v>0.14019999999999999</v>
      </c>
      <c r="EI21" s="127">
        <v>0.13370000000000001</v>
      </c>
      <c r="EJ21" s="127">
        <v>0.14460000000000001</v>
      </c>
      <c r="EK21" s="127">
        <v>0.18229999999999999</v>
      </c>
      <c r="EL21" s="127">
        <v>0.2135</v>
      </c>
      <c r="EM21" s="127">
        <v>0.24030000000000001</v>
      </c>
      <c r="EN21" s="127">
        <v>0.19389999999999999</v>
      </c>
      <c r="EO21" s="127">
        <v>0.21110000000000001</v>
      </c>
      <c r="EP21" s="127">
        <v>0.23730000000000001</v>
      </c>
      <c r="EQ21" s="127">
        <v>0.20069999999999999</v>
      </c>
      <c r="ER21" s="127">
        <v>0.1988</v>
      </c>
      <c r="ES21" s="127">
        <v>0.18429999999999999</v>
      </c>
      <c r="ET21" s="127">
        <v>0.1716</v>
      </c>
      <c r="EU21" s="127">
        <v>0.18840000000000001</v>
      </c>
      <c r="EV21">
        <f>SUMIF('12peso'!$E$39:$E$492,$A21,'12peso'!H$39:H$492)</f>
        <v>0.20760000000000001</v>
      </c>
      <c r="EW21">
        <f>SUMIF('12peso'!$E$39:$E$492,$A21,'12peso'!I$39:I$492)</f>
        <v>0.22320000000000001</v>
      </c>
      <c r="EX21">
        <f>SUMIF('12peso'!$E$39:$E$492,$A21,'12peso'!J$39:J$492)</f>
        <v>0.1845</v>
      </c>
      <c r="EY21">
        <f>SUMIF('12peso'!$E$39:$E$492,$A21,'12peso'!K$39:K$492)</f>
        <v>0.1666</v>
      </c>
      <c r="EZ21">
        <f>SUMIF('12peso'!$E$39:$E$492,$A21,'12peso'!L$39:L$492)</f>
        <v>0.15820000000000001</v>
      </c>
      <c r="FA21">
        <f>SUMIF('12peso'!$E$39:$E$492,$A21,'12peso'!M$39:M$492)</f>
        <v>0.17979999999999999</v>
      </c>
      <c r="FB21">
        <f>SUMIF('12peso'!$E$39:$E$492,$A21,'12peso'!N$39:N$492)</f>
        <v>0.20019999999999999</v>
      </c>
      <c r="FC21">
        <f>SUMIF('12peso'!$E$39:$E$492,$A21,'12peso'!O$39:O$492)</f>
        <v>0.29959999999999998</v>
      </c>
      <c r="FD21">
        <f>SUMIF('12peso'!$E$39:$E$492,$A21,'12peso'!P$39:P$492)</f>
        <v>0.35499999999999998</v>
      </c>
      <c r="FE21">
        <f>SUMIF('12peso'!$E$39:$E$492,$A21,'12peso'!Q$39:Q$492)</f>
        <v>0.3075</v>
      </c>
      <c r="FF21">
        <f>SUMIF('12peso'!$E$39:$E$492,$A21,'12peso'!R$39:R$492)</f>
        <v>0.26529999999999998</v>
      </c>
      <c r="FG21">
        <f>SUMIF('12peso'!$E$39:$E$492,$A21,'12peso'!S$39:S$492)</f>
        <v>0.20849999999999999</v>
      </c>
      <c r="FH21">
        <f>SUMIF('12peso'!$E$39:$E$492,$A21,'12peso'!T$39:T$492)</f>
        <v>0.21990000000000001</v>
      </c>
      <c r="FI21">
        <f>SUMIF('12peso'!$E$39:$E$492,$A21,'12peso'!U$39:U$492)</f>
        <v>0.27500000000000002</v>
      </c>
      <c r="FJ21">
        <f>SUMIF('12peso'!$E$39:$E$492,$A21,'12peso'!V$39:V$492)</f>
        <v>0.32850000000000001</v>
      </c>
      <c r="FK21">
        <f>SUMIF('12peso'!$E$39:$E$492,$A21,'12peso'!W$39:W$492)</f>
        <v>0.34699999999999998</v>
      </c>
      <c r="FL21">
        <f>SUMIF('12peso'!$E$39:$E$492,$A21,'12peso'!X$39:X$492)</f>
        <v>0.37069999999999997</v>
      </c>
      <c r="FM21">
        <f>SUMIF('12peso'!$E$39:$E$492,$A21,'12peso'!Y$39:Y$492)</f>
        <v>0.33119999999999999</v>
      </c>
      <c r="FN21">
        <f>SUMIF('12peso'!$E$39:$E$492,$A21,'12peso'!Z$39:Z$492)</f>
        <v>0.30659999999999998</v>
      </c>
      <c r="FO21">
        <f>SUMIF('12peso'!$E$39:$E$492,$A21,'12peso'!AA$39:AA$492)</f>
        <v>0.223</v>
      </c>
      <c r="FP21">
        <f>SUMIF('12peso'!$E$39:$E$492,$A21,'12peso'!AB$39:AB$492)</f>
        <v>0.19370000000000001</v>
      </c>
      <c r="FQ21">
        <f>SUMIF('12peso'!$E$39:$E$492,$A21,'12peso'!AC$39:AC$492)</f>
        <v>0.17660000000000001</v>
      </c>
      <c r="FR21">
        <f>SUMIF('12peso'!$E$39:$E$492,$A21,'12peso'!AD$39:AD$492)</f>
        <v>0.20830000000000001</v>
      </c>
      <c r="FS21">
        <f>SUMIF('12peso'!$E$39:$E$492,$A21,'12peso'!AE$39:AE$492)</f>
        <v>0.23119999999999999</v>
      </c>
      <c r="FT21">
        <f>SUMIF('12peso'!$E$39:$E$492,$A21,'12peso'!AF$39:AF$492)</f>
        <v>0.2402</v>
      </c>
      <c r="FU21">
        <f>SUMIF('12peso'!$E$39:$E$492,$A21,'12peso'!AG$39:AG$492)</f>
        <v>0.21390000000000001</v>
      </c>
      <c r="FV21">
        <f>SUMIF('12peso'!$E$39:$E$492,$A21,'12peso'!AH$39:AH$492)</f>
        <v>0.23530000000000001</v>
      </c>
      <c r="FW21">
        <f>SUMIF('12peso'!$E$39:$E$492,$A21,'12peso'!AI$39:AI$492)</f>
        <v>0.30969999999999998</v>
      </c>
      <c r="FX21">
        <f>SUMIF('12peso'!$E$39:$E$492,$A21,'12peso'!AJ$39:AJ$492)</f>
        <v>0.30159999999999998</v>
      </c>
      <c r="FY21">
        <f>SUMIF('12peso'!$E$39:$E$492,$A21,'12peso'!AK$39:AK$492)</f>
        <v>0.33179999999999998</v>
      </c>
      <c r="FZ21">
        <f>SUMIF('12peso'!$E$39:$E$492,$A21,'12peso'!AL$39:AL$492)</f>
        <v>0.29870000000000002</v>
      </c>
      <c r="GA21">
        <f>SUMIF('12peso'!$E$39:$E$492,$A21,'12peso'!AM$39:AM$492)</f>
        <v>0.247</v>
      </c>
      <c r="GB21">
        <f>SUMIF('12peso'!$E$39:$E$492,$A21,'12peso'!AN$39:AN$492)</f>
        <v>0.2321</v>
      </c>
    </row>
    <row r="22" spans="1:184" ht="14.45" x14ac:dyDescent="0.35">
      <c r="A22" s="59">
        <v>1103043</v>
      </c>
      <c r="B22" s="56" t="s">
        <v>23</v>
      </c>
      <c r="C22" s="127">
        <v>7.8700000000000006E-2</v>
      </c>
      <c r="D22" s="127">
        <v>8.7999999999999995E-2</v>
      </c>
      <c r="E22" s="127">
        <v>8.3500000000000005E-2</v>
      </c>
      <c r="F22" s="127">
        <v>6.7000000000000004E-2</v>
      </c>
      <c r="G22" s="127">
        <v>5.7200000000000001E-2</v>
      </c>
      <c r="H22" s="127">
        <v>6.3E-2</v>
      </c>
      <c r="I22" s="127">
        <v>6.88E-2</v>
      </c>
      <c r="J22" s="127">
        <v>7.7799999999999994E-2</v>
      </c>
      <c r="K22" s="127">
        <v>7.6100000000000001E-2</v>
      </c>
      <c r="L22" s="127">
        <v>9.3299999999999994E-2</v>
      </c>
      <c r="M22" s="127">
        <v>7.2599999999999998E-2</v>
      </c>
      <c r="N22" s="127">
        <v>7.2999999999999995E-2</v>
      </c>
      <c r="O22" s="127">
        <v>5.8200000000000002E-2</v>
      </c>
      <c r="P22" s="127">
        <v>7.2700000000000001E-2</v>
      </c>
      <c r="Q22" s="127">
        <v>8.1600000000000006E-2</v>
      </c>
      <c r="R22" s="127">
        <v>7.2599999999999998E-2</v>
      </c>
      <c r="S22" s="127">
        <v>6.4500000000000002E-2</v>
      </c>
      <c r="T22" s="127">
        <v>6.8699999999999997E-2</v>
      </c>
      <c r="U22" s="127">
        <v>7.6499999999999999E-2</v>
      </c>
      <c r="V22" s="127">
        <v>7.8799999999999995E-2</v>
      </c>
      <c r="W22" s="127">
        <v>7.4800000000000005E-2</v>
      </c>
      <c r="X22" s="127">
        <v>9.7699999999999995E-2</v>
      </c>
      <c r="Y22" s="127">
        <v>8.2500000000000004E-2</v>
      </c>
      <c r="Z22" s="127">
        <v>8.3400000000000002E-2</v>
      </c>
      <c r="AA22" s="127">
        <v>6.2600000000000003E-2</v>
      </c>
      <c r="AB22" s="127">
        <v>7.3099999999999998E-2</v>
      </c>
      <c r="AC22" s="127">
        <v>7.0999999999999994E-2</v>
      </c>
      <c r="AD22" s="127">
        <v>5.9200000000000003E-2</v>
      </c>
      <c r="AE22" s="127">
        <v>4.8000000000000001E-2</v>
      </c>
      <c r="AF22" s="127">
        <v>5.7799999999999997E-2</v>
      </c>
      <c r="AG22" s="127">
        <v>6.3700000000000007E-2</v>
      </c>
      <c r="AH22" s="127">
        <v>6.8000000000000005E-2</v>
      </c>
      <c r="AI22" s="127">
        <v>6.3299999999999995E-2</v>
      </c>
      <c r="AJ22" s="127">
        <v>7.9000000000000001E-2</v>
      </c>
      <c r="AK22" s="127">
        <v>6.3299999999999995E-2</v>
      </c>
      <c r="AL22" s="127">
        <v>6.8900000000000003E-2</v>
      </c>
      <c r="AM22" s="127">
        <v>5.4800000000000001E-2</v>
      </c>
      <c r="AN22" s="127">
        <v>6.5799999999999997E-2</v>
      </c>
      <c r="AO22" s="127">
        <v>6.7199999999999996E-2</v>
      </c>
      <c r="AP22" s="127">
        <v>5.4899999999999997E-2</v>
      </c>
      <c r="AQ22" s="127">
        <v>4.7800000000000002E-2</v>
      </c>
      <c r="AR22" s="127">
        <v>5.1999999999999998E-2</v>
      </c>
      <c r="AS22" s="127">
        <v>5.9299999999999999E-2</v>
      </c>
      <c r="AT22" s="127">
        <v>6.8099999999999994E-2</v>
      </c>
      <c r="AU22" s="127">
        <v>7.0699999999999999E-2</v>
      </c>
      <c r="AV22" s="127">
        <v>9.0800000000000006E-2</v>
      </c>
      <c r="AW22" s="127">
        <v>6.7799999999999999E-2</v>
      </c>
      <c r="AX22" s="127">
        <v>6.4799999999999996E-2</v>
      </c>
      <c r="AY22" s="127">
        <v>4.6399999999999997E-2</v>
      </c>
      <c r="AZ22" s="127">
        <v>5.21E-2</v>
      </c>
      <c r="BA22" s="127">
        <v>5.4300000000000001E-2</v>
      </c>
      <c r="BB22" s="127">
        <v>4.3499999999999997E-2</v>
      </c>
      <c r="BC22" s="127">
        <v>3.7900000000000003E-2</v>
      </c>
      <c r="BD22" s="127">
        <v>4.3799999999999999E-2</v>
      </c>
      <c r="BE22" s="127">
        <v>4.8899999999999999E-2</v>
      </c>
      <c r="BF22" s="127">
        <v>5.2299999999999999E-2</v>
      </c>
      <c r="BG22" s="127">
        <v>4.87E-2</v>
      </c>
      <c r="BH22" s="127">
        <v>5.9900000000000002E-2</v>
      </c>
      <c r="BI22" s="127">
        <v>5.3199999999999997E-2</v>
      </c>
      <c r="BJ22" s="127">
        <v>6.4699999999999994E-2</v>
      </c>
      <c r="BK22" s="127">
        <v>5.3499999999999999E-2</v>
      </c>
      <c r="BL22" s="127">
        <v>8.2600000000000007E-2</v>
      </c>
      <c r="BM22" s="127">
        <v>7.8399999999999997E-2</v>
      </c>
      <c r="BN22" s="127">
        <v>5.5899999999999998E-2</v>
      </c>
      <c r="BO22" s="127">
        <v>4.02E-2</v>
      </c>
      <c r="BP22" s="127">
        <v>4.3400000000000001E-2</v>
      </c>
      <c r="BQ22" s="127">
        <v>4.8599999999999997E-2</v>
      </c>
      <c r="BR22" s="127">
        <v>5.8900000000000001E-2</v>
      </c>
      <c r="BS22" s="127">
        <v>5.3499999999999999E-2</v>
      </c>
      <c r="BT22" s="127">
        <v>6.7299999999999999E-2</v>
      </c>
      <c r="BU22" s="127">
        <v>5.8799999999999998E-2</v>
      </c>
      <c r="BV22" s="127">
        <v>5.8999999999999997E-2</v>
      </c>
      <c r="BW22" s="127">
        <v>4.1799999999999997E-2</v>
      </c>
      <c r="BX22" s="127">
        <v>0.05</v>
      </c>
      <c r="BY22" s="127">
        <v>4.9299999999999997E-2</v>
      </c>
      <c r="BZ22" s="127">
        <v>3.9699999999999999E-2</v>
      </c>
      <c r="CA22" s="127">
        <v>4.0300000000000002E-2</v>
      </c>
      <c r="CB22" s="127">
        <v>5.11E-2</v>
      </c>
      <c r="CC22" s="127">
        <v>5.1200000000000002E-2</v>
      </c>
      <c r="CD22" s="127">
        <v>4.9200000000000001E-2</v>
      </c>
      <c r="CE22" s="127">
        <v>4.3200000000000002E-2</v>
      </c>
      <c r="CF22" s="127">
        <v>5.7099999999999998E-2</v>
      </c>
      <c r="CG22" s="127">
        <v>4.4400000000000002E-2</v>
      </c>
      <c r="CH22" s="127">
        <v>9.6100000000000005E-2</v>
      </c>
      <c r="CI22" s="127">
        <v>9.2100000000000001E-2</v>
      </c>
      <c r="CJ22" s="127">
        <v>7.46E-2</v>
      </c>
      <c r="CK22" s="127">
        <v>6.4000000000000001E-2</v>
      </c>
      <c r="CL22" s="127">
        <v>6.0100000000000001E-2</v>
      </c>
      <c r="CM22" s="127">
        <v>6.2199999999999998E-2</v>
      </c>
      <c r="CN22" s="127">
        <v>6.4500000000000002E-2</v>
      </c>
      <c r="CO22" s="127">
        <v>6.7500000000000004E-2</v>
      </c>
      <c r="CP22" s="127">
        <v>7.5600000000000001E-2</v>
      </c>
      <c r="CQ22" s="127">
        <v>9.2299999999999993E-2</v>
      </c>
      <c r="CR22" s="127">
        <v>9.9599999999999994E-2</v>
      </c>
      <c r="CS22" s="127">
        <v>0.1169</v>
      </c>
      <c r="CT22" s="127">
        <v>0.123</v>
      </c>
      <c r="CU22" s="127">
        <v>0.1023</v>
      </c>
      <c r="CV22" s="127">
        <v>8.4199999999999997E-2</v>
      </c>
      <c r="CW22" s="127">
        <v>8.3900000000000002E-2</v>
      </c>
      <c r="CX22" s="127">
        <v>8.8499999999999995E-2</v>
      </c>
      <c r="CY22" s="127">
        <v>9.11E-2</v>
      </c>
      <c r="CZ22" s="127">
        <v>9.64E-2</v>
      </c>
      <c r="DA22" s="127">
        <v>0.1172</v>
      </c>
      <c r="DB22" s="127">
        <v>0.1268</v>
      </c>
      <c r="DC22" s="127">
        <v>0.12870000000000001</v>
      </c>
      <c r="DD22" s="127">
        <v>0.1482</v>
      </c>
      <c r="DE22" s="127">
        <v>0.13930000000000001</v>
      </c>
      <c r="DF22" s="127">
        <v>0.13789999999999999</v>
      </c>
      <c r="DG22" s="127">
        <v>0.13200000000000001</v>
      </c>
      <c r="DH22" s="127">
        <v>0.15359999999999999</v>
      </c>
      <c r="DI22" s="127">
        <v>0.1268</v>
      </c>
      <c r="DJ22" s="127">
        <v>0.1071</v>
      </c>
      <c r="DK22" s="127">
        <v>9.4299999999999995E-2</v>
      </c>
      <c r="DL22" s="127">
        <v>0.10440000000000001</v>
      </c>
      <c r="DM22" s="127">
        <v>0.11409999999999999</v>
      </c>
      <c r="DN22" s="127">
        <v>0.1111</v>
      </c>
      <c r="DO22" s="127">
        <v>0.10879999999999999</v>
      </c>
      <c r="DP22" s="127">
        <v>0.1057</v>
      </c>
      <c r="DQ22" s="127">
        <v>0.1062</v>
      </c>
      <c r="DR22" s="127">
        <v>0.1037</v>
      </c>
      <c r="DS22" s="127">
        <v>0.1014</v>
      </c>
      <c r="DT22" s="127">
        <v>0.1125</v>
      </c>
      <c r="DU22" s="127">
        <v>0.1187</v>
      </c>
      <c r="DV22" s="127">
        <v>0.1502</v>
      </c>
      <c r="DW22" s="127">
        <v>0.16669999999999999</v>
      </c>
      <c r="DX22" s="127">
        <v>0.154</v>
      </c>
      <c r="DY22" s="127">
        <v>0.13850000000000001</v>
      </c>
      <c r="DZ22" s="127">
        <v>0.1336</v>
      </c>
      <c r="EA22" s="127">
        <v>0.14030000000000001</v>
      </c>
      <c r="EB22" s="127">
        <v>0.156</v>
      </c>
      <c r="EC22" s="127">
        <v>0.17810000000000001</v>
      </c>
      <c r="ED22" s="127">
        <v>0.16969999999999999</v>
      </c>
      <c r="EE22" s="127">
        <v>0.15379999999999999</v>
      </c>
      <c r="EF22" s="127">
        <v>0.12180000000000001</v>
      </c>
      <c r="EG22" s="127">
        <v>9.1499999999999998E-2</v>
      </c>
      <c r="EH22" s="127">
        <v>8.5000000000000006E-2</v>
      </c>
      <c r="EI22" s="127">
        <v>8.09E-2</v>
      </c>
      <c r="EJ22" s="127">
        <v>8.0299999999999996E-2</v>
      </c>
      <c r="EK22" s="127">
        <v>8.4500000000000006E-2</v>
      </c>
      <c r="EL22" s="127">
        <v>8.3799999999999999E-2</v>
      </c>
      <c r="EM22" s="127">
        <v>9.8000000000000004E-2</v>
      </c>
      <c r="EN22" s="127">
        <v>0.1086</v>
      </c>
      <c r="EO22" s="127">
        <v>0.10829999999999999</v>
      </c>
      <c r="EP22" s="127">
        <v>0.1113</v>
      </c>
      <c r="EQ22" s="127">
        <v>0.1076</v>
      </c>
      <c r="ER22" s="127">
        <v>9.9299999999999999E-2</v>
      </c>
      <c r="ES22" s="127">
        <v>9.1200000000000003E-2</v>
      </c>
      <c r="ET22" s="127">
        <v>9.2399999999999996E-2</v>
      </c>
      <c r="EU22" s="127">
        <v>9.2200000000000004E-2</v>
      </c>
      <c r="EV22">
        <f>SUMIF('12peso'!$E$39:$E$492,$A22,'12peso'!H$39:H$492)</f>
        <v>9.5500000000000002E-2</v>
      </c>
      <c r="EW22">
        <f>SUMIF('12peso'!$E$39:$E$492,$A22,'12peso'!I$39:I$492)</f>
        <v>9.11E-2</v>
      </c>
      <c r="EX22">
        <f>SUMIF('12peso'!$E$39:$E$492,$A22,'12peso'!J$39:J$492)</f>
        <v>0.1016</v>
      </c>
      <c r="EY22">
        <f>SUMIF('12peso'!$E$39:$E$492,$A22,'12peso'!K$39:K$492)</f>
        <v>0.10829999999999999</v>
      </c>
      <c r="EZ22">
        <f>SUMIF('12peso'!$E$39:$E$492,$A22,'12peso'!L$39:L$492)</f>
        <v>0.1085</v>
      </c>
      <c r="FA22">
        <f>SUMIF('12peso'!$E$39:$E$492,$A22,'12peso'!M$39:M$492)</f>
        <v>0.1202</v>
      </c>
      <c r="FB22">
        <f>SUMIF('12peso'!$E$39:$E$492,$A22,'12peso'!N$39:N$492)</f>
        <v>0.12239999999999999</v>
      </c>
      <c r="FC22">
        <f>SUMIF('12peso'!$E$39:$E$492,$A22,'12peso'!O$39:O$492)</f>
        <v>0.1201</v>
      </c>
      <c r="FD22">
        <f>SUMIF('12peso'!$E$39:$E$492,$A22,'12peso'!P$39:P$492)</f>
        <v>0.11799999999999999</v>
      </c>
      <c r="FE22">
        <f>SUMIF('12peso'!$E$39:$E$492,$A22,'12peso'!Q$39:Q$492)</f>
        <v>0.1371</v>
      </c>
      <c r="FF22">
        <f>SUMIF('12peso'!$E$39:$E$492,$A22,'12peso'!R$39:R$492)</f>
        <v>0.13350000000000001</v>
      </c>
      <c r="FG22">
        <f>SUMIF('12peso'!$E$39:$E$492,$A22,'12peso'!S$39:S$492)</f>
        <v>0.1193</v>
      </c>
      <c r="FH22">
        <f>SUMIF('12peso'!$E$39:$E$492,$A22,'12peso'!T$39:T$492)</f>
        <v>0.1178</v>
      </c>
      <c r="FI22">
        <f>SUMIF('12peso'!$E$39:$E$492,$A22,'12peso'!U$39:U$492)</f>
        <v>0.13350000000000001</v>
      </c>
      <c r="FJ22">
        <f>SUMIF('12peso'!$E$39:$E$492,$A22,'12peso'!V$39:V$492)</f>
        <v>0.14810000000000001</v>
      </c>
      <c r="FK22">
        <f>SUMIF('12peso'!$E$39:$E$492,$A22,'12peso'!W$39:W$492)</f>
        <v>0.1789</v>
      </c>
      <c r="FL22">
        <f>SUMIF('12peso'!$E$39:$E$492,$A22,'12peso'!X$39:X$492)</f>
        <v>0.19750000000000001</v>
      </c>
      <c r="FM22">
        <f>SUMIF('12peso'!$E$39:$E$492,$A22,'12peso'!Y$39:Y$492)</f>
        <v>0.1915</v>
      </c>
      <c r="FN22">
        <f>SUMIF('12peso'!$E$39:$E$492,$A22,'12peso'!Z$39:Z$492)</f>
        <v>0.18149999999999999</v>
      </c>
      <c r="FO22">
        <f>SUMIF('12peso'!$E$39:$E$492,$A22,'12peso'!AA$39:AA$492)</f>
        <v>0.16170000000000001</v>
      </c>
      <c r="FP22">
        <f>SUMIF('12peso'!$E$39:$E$492,$A22,'12peso'!AB$39:AB$492)</f>
        <v>0.1244</v>
      </c>
      <c r="FQ22">
        <f>SUMIF('12peso'!$E$39:$E$492,$A22,'12peso'!AC$39:AC$492)</f>
        <v>0.11509999999999999</v>
      </c>
      <c r="FR22">
        <f>SUMIF('12peso'!$E$39:$E$492,$A22,'12peso'!AD$39:AD$492)</f>
        <v>0.1022</v>
      </c>
      <c r="FS22">
        <f>SUMIF('12peso'!$E$39:$E$492,$A22,'12peso'!AE$39:AE$492)</f>
        <v>9.64E-2</v>
      </c>
      <c r="FT22">
        <f>SUMIF('12peso'!$E$39:$E$492,$A22,'12peso'!AF$39:AF$492)</f>
        <v>0.1027</v>
      </c>
      <c r="FU22">
        <f>SUMIF('12peso'!$E$39:$E$492,$A22,'12peso'!AG$39:AG$492)</f>
        <v>0.1186</v>
      </c>
      <c r="FV22">
        <f>SUMIF('12peso'!$E$39:$E$492,$A22,'12peso'!AH$39:AH$492)</f>
        <v>0.12180000000000001</v>
      </c>
      <c r="FW22">
        <f>SUMIF('12peso'!$E$39:$E$492,$A22,'12peso'!AI$39:AI$492)</f>
        <v>0.1239</v>
      </c>
      <c r="FX22">
        <f>SUMIF('12peso'!$E$39:$E$492,$A22,'12peso'!AJ$39:AJ$492)</f>
        <v>0.124</v>
      </c>
      <c r="FY22">
        <f>SUMIF('12peso'!$E$39:$E$492,$A22,'12peso'!AK$39:AK$492)</f>
        <v>0.13109999999999999</v>
      </c>
      <c r="FZ22">
        <f>SUMIF('12peso'!$E$39:$E$492,$A22,'12peso'!AL$39:AL$492)</f>
        <v>0.12509999999999999</v>
      </c>
      <c r="GA22">
        <f>SUMIF('12peso'!$E$39:$E$492,$A22,'12peso'!AM$39:AM$492)</f>
        <v>0.1202</v>
      </c>
      <c r="GB22">
        <f>SUMIF('12peso'!$E$39:$E$492,$A22,'12peso'!AN$39:AN$492)</f>
        <v>0.1192</v>
      </c>
    </row>
    <row r="23" spans="1:184" ht="14.45" x14ac:dyDescent="0.35">
      <c r="A23" s="59">
        <v>1103044</v>
      </c>
      <c r="B23" s="56" t="s">
        <v>24</v>
      </c>
      <c r="C23" s="127">
        <v>6.6699999999999995E-2</v>
      </c>
      <c r="D23" s="127">
        <v>7.2300000000000003E-2</v>
      </c>
      <c r="E23" s="127">
        <v>6.3200000000000006E-2</v>
      </c>
      <c r="F23" s="127">
        <v>4.3400000000000001E-2</v>
      </c>
      <c r="G23" s="127">
        <v>4.9299999999999997E-2</v>
      </c>
      <c r="H23" s="127">
        <v>5.16E-2</v>
      </c>
      <c r="I23" s="127">
        <v>5.1499999999999997E-2</v>
      </c>
      <c r="J23" s="127">
        <v>5.91E-2</v>
      </c>
      <c r="K23" s="127">
        <v>6.6500000000000004E-2</v>
      </c>
      <c r="L23" s="127">
        <v>5.8799999999999998E-2</v>
      </c>
      <c r="M23" s="127">
        <v>7.8899999999999998E-2</v>
      </c>
      <c r="N23" s="127">
        <v>5.2999999999999999E-2</v>
      </c>
      <c r="O23" s="127">
        <v>5.6500000000000002E-2</v>
      </c>
      <c r="P23" s="127">
        <v>5.8900000000000001E-2</v>
      </c>
      <c r="Q23" s="127">
        <v>6.1400000000000003E-2</v>
      </c>
      <c r="R23" s="127">
        <v>4.6300000000000001E-2</v>
      </c>
      <c r="S23" s="127">
        <v>5.5800000000000002E-2</v>
      </c>
      <c r="T23" s="127">
        <v>5.62E-2</v>
      </c>
      <c r="U23" s="127">
        <v>5.7700000000000001E-2</v>
      </c>
      <c r="V23" s="127">
        <v>6.1199999999999997E-2</v>
      </c>
      <c r="W23" s="127">
        <v>6.5699999999999995E-2</v>
      </c>
      <c r="X23" s="127">
        <v>6.1199999999999997E-2</v>
      </c>
      <c r="Y23" s="127">
        <v>9.0499999999999997E-2</v>
      </c>
      <c r="Z23" s="127">
        <v>6.08E-2</v>
      </c>
      <c r="AA23" s="127">
        <v>5.9700000000000003E-2</v>
      </c>
      <c r="AB23" s="127">
        <v>5.8000000000000003E-2</v>
      </c>
      <c r="AC23" s="127">
        <v>5.2400000000000002E-2</v>
      </c>
      <c r="AD23" s="127">
        <v>3.6999999999999998E-2</v>
      </c>
      <c r="AE23" s="127">
        <v>4.1300000000000003E-2</v>
      </c>
      <c r="AF23" s="127">
        <v>4.6600000000000003E-2</v>
      </c>
      <c r="AG23" s="127">
        <v>4.7800000000000002E-2</v>
      </c>
      <c r="AH23" s="127">
        <v>5.28E-2</v>
      </c>
      <c r="AI23" s="127">
        <v>5.5399999999999998E-2</v>
      </c>
      <c r="AJ23" s="127">
        <v>4.8300000000000003E-2</v>
      </c>
      <c r="AK23" s="127">
        <v>6.8599999999999994E-2</v>
      </c>
      <c r="AL23" s="127">
        <v>4.9299999999999997E-2</v>
      </c>
      <c r="AM23" s="127">
        <v>5.3499999999999999E-2</v>
      </c>
      <c r="AN23" s="127">
        <v>5.1400000000000001E-2</v>
      </c>
      <c r="AO23" s="127">
        <v>4.82E-2</v>
      </c>
      <c r="AP23" s="127">
        <v>3.32E-2</v>
      </c>
      <c r="AQ23" s="127">
        <v>4.1500000000000002E-2</v>
      </c>
      <c r="AR23" s="127">
        <v>4.3700000000000003E-2</v>
      </c>
      <c r="AS23" s="127">
        <v>4.5199999999999997E-2</v>
      </c>
      <c r="AT23" s="127">
        <v>5.4199999999999998E-2</v>
      </c>
      <c r="AU23" s="127">
        <v>6.1800000000000001E-2</v>
      </c>
      <c r="AV23" s="127">
        <v>5.3900000000000003E-2</v>
      </c>
      <c r="AW23" s="127">
        <v>7.4099999999999999E-2</v>
      </c>
      <c r="AX23" s="127">
        <v>4.5600000000000002E-2</v>
      </c>
      <c r="AY23" s="127">
        <v>4.5600000000000002E-2</v>
      </c>
      <c r="AZ23" s="127">
        <v>4.0599999999999997E-2</v>
      </c>
      <c r="BA23" s="127">
        <v>3.78E-2</v>
      </c>
      <c r="BB23" s="127">
        <v>2.5399999999999999E-2</v>
      </c>
      <c r="BC23" s="127">
        <v>3.32E-2</v>
      </c>
      <c r="BD23" s="127">
        <v>3.7999999999999999E-2</v>
      </c>
      <c r="BE23" s="127">
        <v>3.7999999999999999E-2</v>
      </c>
      <c r="BF23" s="127">
        <v>4.2900000000000001E-2</v>
      </c>
      <c r="BG23" s="127">
        <v>4.2599999999999999E-2</v>
      </c>
      <c r="BH23" s="127">
        <v>3.4599999999999999E-2</v>
      </c>
      <c r="BI23" s="127">
        <v>5.9299999999999999E-2</v>
      </c>
      <c r="BJ23" s="127">
        <v>4.5999999999999999E-2</v>
      </c>
      <c r="BK23" s="127">
        <v>5.3800000000000001E-2</v>
      </c>
      <c r="BL23" s="127">
        <v>6.6199999999999995E-2</v>
      </c>
      <c r="BM23" s="127">
        <v>5.6099999999999997E-2</v>
      </c>
      <c r="BN23" s="127">
        <v>3.3000000000000002E-2</v>
      </c>
      <c r="BO23" s="127">
        <v>3.56E-2</v>
      </c>
      <c r="BP23" s="127">
        <v>3.8899999999999997E-2</v>
      </c>
      <c r="BQ23" s="127">
        <v>3.8600000000000002E-2</v>
      </c>
      <c r="BR23" s="127">
        <v>4.9000000000000002E-2</v>
      </c>
      <c r="BS23" s="127">
        <v>4.7500000000000001E-2</v>
      </c>
      <c r="BT23" s="127">
        <v>3.9300000000000002E-2</v>
      </c>
      <c r="BU23" s="127">
        <v>6.6100000000000006E-2</v>
      </c>
      <c r="BV23" s="127">
        <v>4.1000000000000002E-2</v>
      </c>
      <c r="BW23" s="127">
        <v>4.1700000000000001E-2</v>
      </c>
      <c r="BX23" s="127">
        <v>3.9300000000000002E-2</v>
      </c>
      <c r="BY23" s="127">
        <v>3.3700000000000001E-2</v>
      </c>
      <c r="BZ23" s="127">
        <v>2.2800000000000001E-2</v>
      </c>
      <c r="CA23" s="127">
        <v>3.56E-2</v>
      </c>
      <c r="CB23" s="127">
        <v>4.4499999999999998E-2</v>
      </c>
      <c r="CC23" s="127">
        <v>0.04</v>
      </c>
      <c r="CD23" s="127">
        <v>3.9899999999999998E-2</v>
      </c>
      <c r="CE23" s="127">
        <v>3.8800000000000001E-2</v>
      </c>
      <c r="CF23" s="127">
        <v>3.39E-2</v>
      </c>
      <c r="CG23" s="127">
        <v>5.04E-2</v>
      </c>
      <c r="CH23" s="127">
        <v>6.3799999999999996E-2</v>
      </c>
      <c r="CI23" s="127">
        <v>6.1699999999999998E-2</v>
      </c>
      <c r="CJ23" s="127">
        <v>5.7799999999999997E-2</v>
      </c>
      <c r="CK23" s="127">
        <v>5.5E-2</v>
      </c>
      <c r="CL23" s="127">
        <v>4.9299999999999997E-2</v>
      </c>
      <c r="CM23" s="127">
        <v>4.8399999999999999E-2</v>
      </c>
      <c r="CN23" s="127">
        <v>5.6500000000000002E-2</v>
      </c>
      <c r="CO23" s="127">
        <v>6.4600000000000005E-2</v>
      </c>
      <c r="CP23" s="127">
        <v>8.2699999999999996E-2</v>
      </c>
      <c r="CQ23" s="127">
        <v>9.3200000000000005E-2</v>
      </c>
      <c r="CR23" s="127">
        <v>6.8500000000000005E-2</v>
      </c>
      <c r="CS23" s="127">
        <v>5.6500000000000002E-2</v>
      </c>
      <c r="CT23" s="127">
        <v>5.4100000000000002E-2</v>
      </c>
      <c r="CU23" s="127">
        <v>5.3199999999999997E-2</v>
      </c>
      <c r="CV23" s="127">
        <v>5.62E-2</v>
      </c>
      <c r="CW23" s="127">
        <v>6.0499999999999998E-2</v>
      </c>
      <c r="CX23" s="127">
        <v>6.3100000000000003E-2</v>
      </c>
      <c r="CY23" s="127">
        <v>5.9299999999999999E-2</v>
      </c>
      <c r="CZ23" s="127">
        <v>5.9400000000000001E-2</v>
      </c>
      <c r="DA23" s="127">
        <v>5.6300000000000003E-2</v>
      </c>
      <c r="DB23" s="127">
        <v>5.5E-2</v>
      </c>
      <c r="DC23" s="127">
        <v>5.5500000000000001E-2</v>
      </c>
      <c r="DD23" s="127">
        <v>0.06</v>
      </c>
      <c r="DE23" s="127">
        <v>7.4300000000000005E-2</v>
      </c>
      <c r="DF23" s="127">
        <v>0.08</v>
      </c>
      <c r="DG23" s="127">
        <v>7.5800000000000006E-2</v>
      </c>
      <c r="DH23" s="127">
        <v>7.7299999999999994E-2</v>
      </c>
      <c r="DI23" s="127">
        <v>7.2099999999999997E-2</v>
      </c>
      <c r="DJ23" s="127">
        <v>6.0999999999999999E-2</v>
      </c>
      <c r="DK23" s="127">
        <v>5.4600000000000003E-2</v>
      </c>
      <c r="DL23" s="127">
        <v>5.8599999999999999E-2</v>
      </c>
      <c r="DM23" s="127">
        <v>6.8900000000000003E-2</v>
      </c>
      <c r="DN23" s="127">
        <v>7.2499999999999995E-2</v>
      </c>
      <c r="DO23" s="127">
        <v>8.72E-2</v>
      </c>
      <c r="DP23" s="127">
        <v>8.3900000000000002E-2</v>
      </c>
      <c r="DQ23" s="127">
        <v>8.8099999999999998E-2</v>
      </c>
      <c r="DR23" s="127">
        <v>7.6499999999999999E-2</v>
      </c>
      <c r="DS23" s="127">
        <v>6.8199999999999997E-2</v>
      </c>
      <c r="DT23" s="127">
        <v>7.1199999999999999E-2</v>
      </c>
      <c r="DU23" s="127">
        <v>6.4799999999999996E-2</v>
      </c>
      <c r="DV23" s="127">
        <v>6.0199999999999997E-2</v>
      </c>
      <c r="DW23" s="127">
        <v>6.3399999999999998E-2</v>
      </c>
      <c r="DX23" s="127">
        <v>8.1299999999999997E-2</v>
      </c>
      <c r="DY23" s="127">
        <v>9.06E-2</v>
      </c>
      <c r="DZ23" s="127">
        <v>8.43E-2</v>
      </c>
      <c r="EA23" s="127">
        <v>8.2400000000000001E-2</v>
      </c>
      <c r="EB23" s="127">
        <v>7.9299999999999995E-2</v>
      </c>
      <c r="EC23" s="127">
        <v>7.51E-2</v>
      </c>
      <c r="ED23" s="127">
        <v>6.54E-2</v>
      </c>
      <c r="EE23" s="127">
        <v>6.2E-2</v>
      </c>
      <c r="EF23" s="127">
        <v>5.62E-2</v>
      </c>
      <c r="EG23" s="127">
        <v>5.3400000000000003E-2</v>
      </c>
      <c r="EH23" s="127">
        <v>5.3699999999999998E-2</v>
      </c>
      <c r="EI23" s="127">
        <v>5.2699999999999997E-2</v>
      </c>
      <c r="EJ23" s="127">
        <v>6.0199999999999997E-2</v>
      </c>
      <c r="EK23" s="127">
        <v>7.2999999999999995E-2</v>
      </c>
      <c r="EL23" s="127">
        <v>7.9000000000000001E-2</v>
      </c>
      <c r="EM23" s="127">
        <v>8.4000000000000005E-2</v>
      </c>
      <c r="EN23" s="127">
        <v>8.6900000000000005E-2</v>
      </c>
      <c r="EO23" s="127">
        <v>7.8399999999999997E-2</v>
      </c>
      <c r="EP23" s="127">
        <v>6.5500000000000003E-2</v>
      </c>
      <c r="EQ23" s="127">
        <v>6.3700000000000007E-2</v>
      </c>
      <c r="ER23" s="127">
        <v>6.6100000000000006E-2</v>
      </c>
      <c r="ES23" s="127">
        <v>6.7900000000000002E-2</v>
      </c>
      <c r="ET23" s="127">
        <v>6.3500000000000001E-2</v>
      </c>
      <c r="EU23" s="127">
        <v>6.13E-2</v>
      </c>
      <c r="EV23">
        <f>SUMIF('12peso'!$E$39:$E$492,$A23,'12peso'!H$39:H$492)</f>
        <v>4.2599999999999999E-2</v>
      </c>
      <c r="EW23">
        <f>SUMIF('12peso'!$E$39:$E$492,$A23,'12peso'!I$39:I$492)</f>
        <v>4.7199999999999999E-2</v>
      </c>
      <c r="EX23">
        <f>SUMIF('12peso'!$E$39:$E$492,$A23,'12peso'!J$39:J$492)</f>
        <v>4.9500000000000002E-2</v>
      </c>
      <c r="EY23">
        <f>SUMIF('12peso'!$E$39:$E$492,$A23,'12peso'!K$39:K$492)</f>
        <v>4.9799999999999997E-2</v>
      </c>
      <c r="EZ23">
        <f>SUMIF('12peso'!$E$39:$E$492,$A23,'12peso'!L$39:L$492)</f>
        <v>4.9799999999999997E-2</v>
      </c>
      <c r="FA23">
        <f>SUMIF('12peso'!$E$39:$E$492,$A23,'12peso'!M$39:M$492)</f>
        <v>4.9200000000000001E-2</v>
      </c>
      <c r="FB23">
        <f>SUMIF('12peso'!$E$39:$E$492,$A23,'12peso'!N$39:N$492)</f>
        <v>5.1999999999999998E-2</v>
      </c>
      <c r="FC23">
        <f>SUMIF('12peso'!$E$39:$E$492,$A23,'12peso'!O$39:O$492)</f>
        <v>6.0900000000000003E-2</v>
      </c>
      <c r="FD23">
        <f>SUMIF('12peso'!$E$39:$E$492,$A23,'12peso'!P$39:P$492)</f>
        <v>6.83E-2</v>
      </c>
      <c r="FE23">
        <f>SUMIF('12peso'!$E$39:$E$492,$A23,'12peso'!Q$39:Q$492)</f>
        <v>6.3600000000000004E-2</v>
      </c>
      <c r="FF23">
        <f>SUMIF('12peso'!$E$39:$E$492,$A23,'12peso'!R$39:R$492)</f>
        <v>5.4899999999999997E-2</v>
      </c>
      <c r="FG23">
        <f>SUMIF('12peso'!$E$39:$E$492,$A23,'12peso'!S$39:S$492)</f>
        <v>4.8399999999999999E-2</v>
      </c>
      <c r="FH23">
        <f>SUMIF('12peso'!$E$39:$E$492,$A23,'12peso'!T$39:T$492)</f>
        <v>4.6899999999999997E-2</v>
      </c>
      <c r="FI23">
        <f>SUMIF('12peso'!$E$39:$E$492,$A23,'12peso'!U$39:U$492)</f>
        <v>5.0999999999999997E-2</v>
      </c>
      <c r="FJ23">
        <f>SUMIF('12peso'!$E$39:$E$492,$A23,'12peso'!V$39:V$492)</f>
        <v>6.1600000000000002E-2</v>
      </c>
      <c r="FK23">
        <f>SUMIF('12peso'!$E$39:$E$492,$A23,'12peso'!W$39:W$492)</f>
        <v>7.0499999999999993E-2</v>
      </c>
      <c r="FL23">
        <f>SUMIF('12peso'!$E$39:$E$492,$A23,'12peso'!X$39:X$492)</f>
        <v>7.5600000000000001E-2</v>
      </c>
      <c r="FM23">
        <f>SUMIF('12peso'!$E$39:$E$492,$A23,'12peso'!Y$39:Y$492)</f>
        <v>8.0799999999999997E-2</v>
      </c>
      <c r="FN23">
        <f>SUMIF('12peso'!$E$39:$E$492,$A23,'12peso'!Z$39:Z$492)</f>
        <v>6.5600000000000006E-2</v>
      </c>
      <c r="FO23">
        <f>SUMIF('12peso'!$E$39:$E$492,$A23,'12peso'!AA$39:AA$492)</f>
        <v>6.2300000000000001E-2</v>
      </c>
      <c r="FP23">
        <f>SUMIF('12peso'!$E$39:$E$492,$A23,'12peso'!AB$39:AB$492)</f>
        <v>6.2E-2</v>
      </c>
      <c r="FQ23">
        <f>SUMIF('12peso'!$E$39:$E$492,$A23,'12peso'!AC$39:AC$492)</f>
        <v>5.3499999999999999E-2</v>
      </c>
      <c r="FR23">
        <f>SUMIF('12peso'!$E$39:$E$492,$A23,'12peso'!AD$39:AD$492)</f>
        <v>4.7699999999999999E-2</v>
      </c>
      <c r="FS23">
        <f>SUMIF('12peso'!$E$39:$E$492,$A23,'12peso'!AE$39:AE$492)</f>
        <v>4.6899999999999997E-2</v>
      </c>
      <c r="FT23">
        <f>SUMIF('12peso'!$E$39:$E$492,$A23,'12peso'!AF$39:AF$492)</f>
        <v>4.8000000000000001E-2</v>
      </c>
      <c r="FU23">
        <f>SUMIF('12peso'!$E$39:$E$492,$A23,'12peso'!AG$39:AG$492)</f>
        <v>5.7599999999999998E-2</v>
      </c>
      <c r="FV23">
        <f>SUMIF('12peso'!$E$39:$E$492,$A23,'12peso'!AH$39:AH$492)</f>
        <v>5.91E-2</v>
      </c>
      <c r="FW23">
        <f>SUMIF('12peso'!$E$39:$E$492,$A23,'12peso'!AI$39:AI$492)</f>
        <v>5.79E-2</v>
      </c>
      <c r="FX23">
        <f>SUMIF('12peso'!$E$39:$E$492,$A23,'12peso'!AJ$39:AJ$492)</f>
        <v>5.7599999999999998E-2</v>
      </c>
      <c r="FY23">
        <f>SUMIF('12peso'!$E$39:$E$492,$A23,'12peso'!AK$39:AK$492)</f>
        <v>5.62E-2</v>
      </c>
      <c r="FZ23">
        <f>SUMIF('12peso'!$E$39:$E$492,$A23,'12peso'!AL$39:AL$492)</f>
        <v>5.1700000000000003E-2</v>
      </c>
      <c r="GA23">
        <f>SUMIF('12peso'!$E$39:$E$492,$A23,'12peso'!AM$39:AM$492)</f>
        <v>4.8500000000000001E-2</v>
      </c>
      <c r="GB23">
        <f>SUMIF('12peso'!$E$39:$E$492,$A23,'12peso'!AN$39:AN$492)</f>
        <v>4.9200000000000001E-2</v>
      </c>
    </row>
    <row r="24" spans="1:184" x14ac:dyDescent="0.25">
      <c r="A24" s="59">
        <v>1104003</v>
      </c>
      <c r="B24" s="56" t="s">
        <v>25</v>
      </c>
      <c r="C24" s="127">
        <v>0.18210000000000001</v>
      </c>
      <c r="D24" s="127">
        <v>0.1938</v>
      </c>
      <c r="E24" s="127">
        <v>0.2135</v>
      </c>
      <c r="F24" s="127">
        <v>0.24110000000000001</v>
      </c>
      <c r="G24" s="127">
        <v>0.25559999999999999</v>
      </c>
      <c r="H24" s="127">
        <v>0.25900000000000001</v>
      </c>
      <c r="I24" s="127">
        <v>0.26350000000000001</v>
      </c>
      <c r="J24" s="127">
        <v>0.27589999999999998</v>
      </c>
      <c r="K24" s="127">
        <v>0.28570000000000001</v>
      </c>
      <c r="L24" s="127">
        <v>0.28939999999999999</v>
      </c>
      <c r="M24" s="127">
        <v>0.28849999999999998</v>
      </c>
      <c r="N24" s="127">
        <v>0.2883</v>
      </c>
      <c r="O24" s="127">
        <v>0.29780000000000001</v>
      </c>
      <c r="P24" s="127">
        <v>0.31990000000000002</v>
      </c>
      <c r="Q24" s="127">
        <v>0.34110000000000001</v>
      </c>
      <c r="R24" s="127">
        <v>0.34389999999999998</v>
      </c>
      <c r="S24" s="127">
        <v>0.34150000000000003</v>
      </c>
      <c r="T24" s="127">
        <v>0.33460000000000001</v>
      </c>
      <c r="U24" s="127">
        <v>0.32440000000000002</v>
      </c>
      <c r="V24" s="127">
        <v>0.31590000000000001</v>
      </c>
      <c r="W24" s="127">
        <v>0.30380000000000001</v>
      </c>
      <c r="X24" s="127">
        <v>0.29949999999999999</v>
      </c>
      <c r="Y24" s="127">
        <v>0.29549999999999998</v>
      </c>
      <c r="Z24" s="127">
        <v>0.28860000000000002</v>
      </c>
      <c r="AA24" s="127">
        <v>0.28539999999999999</v>
      </c>
      <c r="AB24" s="127">
        <v>0.28189999999999998</v>
      </c>
      <c r="AC24" s="127">
        <v>0.2863</v>
      </c>
      <c r="AD24" s="127">
        <v>0.27850000000000003</v>
      </c>
      <c r="AE24" s="127">
        <v>0.28439999999999999</v>
      </c>
      <c r="AF24" s="127">
        <v>0.28489999999999999</v>
      </c>
      <c r="AG24" s="127">
        <v>0.28949999999999998</v>
      </c>
      <c r="AH24" s="127">
        <v>0.29249999999999998</v>
      </c>
      <c r="AI24" s="127">
        <v>0.28870000000000001</v>
      </c>
      <c r="AJ24" s="127">
        <v>0.28070000000000001</v>
      </c>
      <c r="AK24" s="127">
        <v>0.27379999999999999</v>
      </c>
      <c r="AL24" s="127">
        <v>0.26700000000000002</v>
      </c>
      <c r="AM24" s="127">
        <v>0.2626</v>
      </c>
      <c r="AN24" s="127">
        <v>0.26219999999999999</v>
      </c>
      <c r="AO24" s="127">
        <v>0.26150000000000001</v>
      </c>
      <c r="AP24" s="127">
        <v>0.2732</v>
      </c>
      <c r="AQ24" s="127">
        <v>0.39660000000000001</v>
      </c>
      <c r="AR24" s="127">
        <v>0.42109999999999997</v>
      </c>
      <c r="AS24" s="127">
        <v>0.41499999999999998</v>
      </c>
      <c r="AT24" s="127">
        <v>0.4123</v>
      </c>
      <c r="AU24" s="127">
        <v>0.40920000000000001</v>
      </c>
      <c r="AV24" s="127">
        <v>0.40960000000000002</v>
      </c>
      <c r="AW24" s="127">
        <v>0.40749999999999997</v>
      </c>
      <c r="AX24" s="127">
        <v>0.39960000000000001</v>
      </c>
      <c r="AY24" s="127">
        <v>0.38129999999999997</v>
      </c>
      <c r="AZ24" s="127">
        <v>0.37269999999999998</v>
      </c>
      <c r="BA24" s="127">
        <v>0.36880000000000002</v>
      </c>
      <c r="BB24" s="127">
        <v>0.35270000000000001</v>
      </c>
      <c r="BC24" s="127">
        <v>0.3322</v>
      </c>
      <c r="BD24" s="127">
        <v>0.31919999999999998</v>
      </c>
      <c r="BE24" s="127">
        <v>0.29260000000000003</v>
      </c>
      <c r="BF24" s="127">
        <v>0.25869999999999999</v>
      </c>
      <c r="BG24" s="127">
        <v>0.23449999999999999</v>
      </c>
      <c r="BH24" s="127">
        <v>0.23080000000000001</v>
      </c>
      <c r="BI24" s="127">
        <v>0.2407</v>
      </c>
      <c r="BJ24" s="127">
        <v>0.2452</v>
      </c>
      <c r="BK24" s="127">
        <v>0.26140000000000002</v>
      </c>
      <c r="BL24" s="127">
        <v>0.29730000000000001</v>
      </c>
      <c r="BM24" s="127">
        <v>0.32429999999999998</v>
      </c>
      <c r="BN24" s="127">
        <v>0.33239999999999997</v>
      </c>
      <c r="BO24" s="127">
        <v>0.32369999999999999</v>
      </c>
      <c r="BP24" s="127">
        <v>0.3231</v>
      </c>
      <c r="BQ24" s="127">
        <v>0.31879999999999997</v>
      </c>
      <c r="BR24" s="127">
        <v>0.30730000000000002</v>
      </c>
      <c r="BS24" s="127">
        <v>0.30719999999999997</v>
      </c>
      <c r="BT24" s="127">
        <v>0.31990000000000002</v>
      </c>
      <c r="BU24" s="127">
        <v>0.31979999999999997</v>
      </c>
      <c r="BV24" s="127">
        <v>0.30509999999999998</v>
      </c>
      <c r="BW24" s="127">
        <v>0.29349999999999998</v>
      </c>
      <c r="BX24" s="127">
        <v>0.29580000000000001</v>
      </c>
      <c r="BY24" s="127">
        <v>0.29730000000000001</v>
      </c>
      <c r="BZ24" s="127">
        <v>0.29830000000000001</v>
      </c>
      <c r="CA24" s="127">
        <v>0.30909999999999999</v>
      </c>
      <c r="CB24" s="127">
        <v>0.31580000000000003</v>
      </c>
      <c r="CC24" s="127">
        <v>0.3332</v>
      </c>
      <c r="CD24" s="127">
        <v>0.3735</v>
      </c>
      <c r="CE24" s="127">
        <v>0.39219999999999999</v>
      </c>
      <c r="CF24" s="127">
        <v>0.39829999999999999</v>
      </c>
      <c r="CG24" s="127">
        <v>0.39650000000000002</v>
      </c>
      <c r="CH24" s="127">
        <v>0.2903</v>
      </c>
      <c r="CI24" s="127">
        <v>0.29160000000000003</v>
      </c>
      <c r="CJ24" s="127">
        <v>0.29149999999999998</v>
      </c>
      <c r="CK24" s="127">
        <v>0.28789999999999999</v>
      </c>
      <c r="CL24" s="127">
        <v>0.27610000000000001</v>
      </c>
      <c r="CM24" s="127">
        <v>0.26690000000000003</v>
      </c>
      <c r="CN24" s="127">
        <v>0.26229999999999998</v>
      </c>
      <c r="CO24" s="127">
        <v>0.25390000000000001</v>
      </c>
      <c r="CP24" s="127">
        <v>0.25169999999999998</v>
      </c>
      <c r="CQ24" s="127">
        <v>0.24049999999999999</v>
      </c>
      <c r="CR24" s="127">
        <v>0.23630000000000001</v>
      </c>
      <c r="CS24" s="127">
        <v>0.23519999999999999</v>
      </c>
      <c r="CT24" s="127">
        <v>0.23419999999999999</v>
      </c>
      <c r="CU24" s="127">
        <v>0.2208</v>
      </c>
      <c r="CV24" s="127">
        <v>0.21249999999999999</v>
      </c>
      <c r="CW24" s="127">
        <v>0.2089</v>
      </c>
      <c r="CX24" s="127">
        <v>0.20030000000000001</v>
      </c>
      <c r="CY24" s="127">
        <v>0.19389999999999999</v>
      </c>
      <c r="CZ24" s="127">
        <v>0.1946</v>
      </c>
      <c r="DA24" s="127">
        <v>0.19550000000000001</v>
      </c>
      <c r="DB24" s="127">
        <v>0.19189999999999999</v>
      </c>
      <c r="DC24" s="127">
        <v>0.18870000000000001</v>
      </c>
      <c r="DD24" s="127">
        <v>0.18509999999999999</v>
      </c>
      <c r="DE24" s="127">
        <v>0.19059999999999999</v>
      </c>
      <c r="DF24" s="127">
        <v>0.1961</v>
      </c>
      <c r="DG24" s="127">
        <v>0.19139999999999999</v>
      </c>
      <c r="DH24" s="127">
        <v>0.1895</v>
      </c>
      <c r="DI24" s="127">
        <v>0.19339999999999999</v>
      </c>
      <c r="DJ24" s="127">
        <v>0.20250000000000001</v>
      </c>
      <c r="DK24" s="127">
        <v>0.20910000000000001</v>
      </c>
      <c r="DL24" s="127">
        <v>0.20760000000000001</v>
      </c>
      <c r="DM24" s="127">
        <v>0.2044</v>
      </c>
      <c r="DN24" s="127">
        <v>0.2155</v>
      </c>
      <c r="DO24" s="127">
        <v>0.2407</v>
      </c>
      <c r="DP24" s="127">
        <v>0.2477</v>
      </c>
      <c r="DQ24" s="127">
        <v>0.24640000000000001</v>
      </c>
      <c r="DR24" s="127">
        <v>0.24729999999999999</v>
      </c>
      <c r="DS24" s="127">
        <v>0.25009999999999999</v>
      </c>
      <c r="DT24" s="127">
        <v>0.25090000000000001</v>
      </c>
      <c r="DU24" s="127">
        <v>0.2732</v>
      </c>
      <c r="DV24" s="127">
        <v>0.29830000000000001</v>
      </c>
      <c r="DW24" s="127">
        <v>0.3075</v>
      </c>
      <c r="DX24" s="127">
        <v>0.30449999999999999</v>
      </c>
      <c r="DY24" s="127">
        <v>0.32079999999999997</v>
      </c>
      <c r="DZ24" s="127">
        <v>0.35299999999999998</v>
      </c>
      <c r="EA24" s="127">
        <v>0.37330000000000002</v>
      </c>
      <c r="EB24" s="127">
        <v>0.374</v>
      </c>
      <c r="EC24" s="127">
        <v>0.36009999999999998</v>
      </c>
      <c r="ED24" s="127">
        <v>0.32529999999999998</v>
      </c>
      <c r="EE24" s="127">
        <v>0.3095</v>
      </c>
      <c r="EF24" s="127">
        <v>0.30349999999999999</v>
      </c>
      <c r="EG24" s="127">
        <v>0.30459999999999998</v>
      </c>
      <c r="EH24" s="127">
        <v>0.31169999999999998</v>
      </c>
      <c r="EI24" s="127">
        <v>0.32919999999999999</v>
      </c>
      <c r="EJ24" s="127">
        <v>0.35</v>
      </c>
      <c r="EK24" s="127">
        <v>0.34889999999999999</v>
      </c>
      <c r="EL24" s="127">
        <v>0.34429999999999999</v>
      </c>
      <c r="EM24" s="127">
        <v>0.32850000000000001</v>
      </c>
      <c r="EN24" s="127">
        <v>0.3236</v>
      </c>
      <c r="EO24" s="127">
        <v>0.32590000000000002</v>
      </c>
      <c r="EP24" s="127">
        <v>0.3271</v>
      </c>
      <c r="EQ24" s="127">
        <v>0.3231</v>
      </c>
      <c r="ER24" s="127">
        <v>0.33229999999999998</v>
      </c>
      <c r="ES24" s="127">
        <v>0.34320000000000001</v>
      </c>
      <c r="ET24" s="127">
        <v>0.34150000000000003</v>
      </c>
      <c r="EU24" s="127">
        <v>0.34370000000000001</v>
      </c>
      <c r="EV24">
        <f>SUMIF('12peso'!$E$39:$E$492,$A24,'12peso'!H$39:H$492)</f>
        <v>0.1575</v>
      </c>
      <c r="EW24">
        <f>SUMIF('12peso'!$E$39:$E$492,$A24,'12peso'!I$39:I$492)</f>
        <v>0.15540000000000001</v>
      </c>
      <c r="EX24">
        <f>SUMIF('12peso'!$E$39:$E$492,$A24,'12peso'!J$39:J$492)</f>
        <v>0.1489</v>
      </c>
      <c r="EY24">
        <f>SUMIF('12peso'!$E$39:$E$492,$A24,'12peso'!K$39:K$492)</f>
        <v>0.14599999999999999</v>
      </c>
      <c r="EZ24">
        <f>SUMIF('12peso'!$E$39:$E$492,$A24,'12peso'!L$39:L$492)</f>
        <v>0.14610000000000001</v>
      </c>
      <c r="FA24">
        <f>SUMIF('12peso'!$E$39:$E$492,$A24,'12peso'!M$39:M$492)</f>
        <v>0.1444</v>
      </c>
      <c r="FB24">
        <f>SUMIF('12peso'!$E$39:$E$492,$A24,'12peso'!N$39:N$492)</f>
        <v>0.14280000000000001</v>
      </c>
      <c r="FC24">
        <f>SUMIF('12peso'!$E$39:$E$492,$A24,'12peso'!O$39:O$492)</f>
        <v>0.1424</v>
      </c>
      <c r="FD24">
        <f>SUMIF('12peso'!$E$39:$E$492,$A24,'12peso'!P$39:P$492)</f>
        <v>0.14280000000000001</v>
      </c>
      <c r="FE24">
        <f>SUMIF('12peso'!$E$39:$E$492,$A24,'12peso'!Q$39:Q$492)</f>
        <v>0.1452</v>
      </c>
      <c r="FF24">
        <f>SUMIF('12peso'!$E$39:$E$492,$A24,'12peso'!R$39:R$492)</f>
        <v>0.14349999999999999</v>
      </c>
      <c r="FG24">
        <f>SUMIF('12peso'!$E$39:$E$492,$A24,'12peso'!S$39:S$492)</f>
        <v>0.1431</v>
      </c>
      <c r="FH24">
        <f>SUMIF('12peso'!$E$39:$E$492,$A24,'12peso'!T$39:T$492)</f>
        <v>0.14360000000000001</v>
      </c>
      <c r="FI24">
        <f>SUMIF('12peso'!$E$39:$E$492,$A24,'12peso'!U$39:U$492)</f>
        <v>0.14099999999999999</v>
      </c>
      <c r="FJ24">
        <f>SUMIF('12peso'!$E$39:$E$492,$A24,'12peso'!V$39:V$492)</f>
        <v>0.1363</v>
      </c>
      <c r="FK24">
        <f>SUMIF('12peso'!$E$39:$E$492,$A24,'12peso'!W$39:W$492)</f>
        <v>0.13420000000000001</v>
      </c>
      <c r="FL24">
        <f>SUMIF('12peso'!$E$39:$E$492,$A24,'12peso'!X$39:X$492)</f>
        <v>0.12740000000000001</v>
      </c>
      <c r="FM24">
        <f>SUMIF('12peso'!$E$39:$E$492,$A24,'12peso'!Y$39:Y$492)</f>
        <v>0.12180000000000001</v>
      </c>
      <c r="FN24">
        <f>SUMIF('12peso'!$E$39:$E$492,$A24,'12peso'!Z$39:Z$492)</f>
        <v>0.1207</v>
      </c>
      <c r="FO24">
        <f>SUMIF('12peso'!$E$39:$E$492,$A24,'12peso'!AA$39:AA$492)</f>
        <v>0.1187</v>
      </c>
      <c r="FP24">
        <f>SUMIF('12peso'!$E$39:$E$492,$A24,'12peso'!AB$39:AB$492)</f>
        <v>0.1152</v>
      </c>
      <c r="FQ24">
        <f>SUMIF('12peso'!$E$39:$E$492,$A24,'12peso'!AC$39:AC$492)</f>
        <v>0.1139</v>
      </c>
      <c r="FR24">
        <f>SUMIF('12peso'!$E$39:$E$492,$A24,'12peso'!AD$39:AD$492)</f>
        <v>0.1133</v>
      </c>
      <c r="FS24">
        <f>SUMIF('12peso'!$E$39:$E$492,$A24,'12peso'!AE$39:AE$492)</f>
        <v>0.1153</v>
      </c>
      <c r="FT24">
        <f>SUMIF('12peso'!$E$39:$E$492,$A24,'12peso'!AF$39:AF$492)</f>
        <v>0.1135</v>
      </c>
      <c r="FU24">
        <f>SUMIF('12peso'!$E$39:$E$492,$A24,'12peso'!AG$39:AG$492)</f>
        <v>0.1153</v>
      </c>
      <c r="FV24">
        <f>SUMIF('12peso'!$E$39:$E$492,$A24,'12peso'!AH$39:AH$492)</f>
        <v>0.1123</v>
      </c>
      <c r="FW24">
        <f>SUMIF('12peso'!$E$39:$E$492,$A24,'12peso'!AI$39:AI$492)</f>
        <v>0.1091</v>
      </c>
      <c r="FX24">
        <f>SUMIF('12peso'!$E$39:$E$492,$A24,'12peso'!AJ$39:AJ$492)</f>
        <v>0.1108</v>
      </c>
      <c r="FY24">
        <f>SUMIF('12peso'!$E$39:$E$492,$A24,'12peso'!AK$39:AK$492)</f>
        <v>0.1081</v>
      </c>
      <c r="FZ24">
        <f>SUMIF('12peso'!$E$39:$E$492,$A24,'12peso'!AL$39:AL$492)</f>
        <v>0.1084</v>
      </c>
      <c r="GA24">
        <f>SUMIF('12peso'!$E$39:$E$492,$A24,'12peso'!AM$39:AM$492)</f>
        <v>0.10730000000000001</v>
      </c>
      <c r="GB24">
        <f>SUMIF('12peso'!$E$39:$E$492,$A24,'12peso'!AN$39:AN$492)</f>
        <v>0.1047</v>
      </c>
    </row>
    <row r="25" spans="1:184" x14ac:dyDescent="0.25">
      <c r="A25" s="59">
        <v>1104004</v>
      </c>
      <c r="B25" s="56" t="s">
        <v>26</v>
      </c>
      <c r="C25" s="127">
        <v>0.1075</v>
      </c>
      <c r="D25" s="127">
        <v>0.1085</v>
      </c>
      <c r="E25" s="127">
        <v>0.1226</v>
      </c>
      <c r="F25" s="127">
        <v>0.14080000000000001</v>
      </c>
      <c r="G25" s="127">
        <v>0.1457</v>
      </c>
      <c r="H25" s="127">
        <v>0.15140000000000001</v>
      </c>
      <c r="I25" s="127">
        <v>0.1565</v>
      </c>
      <c r="J25" s="127">
        <v>0.161</v>
      </c>
      <c r="K25" s="127">
        <v>0.16039999999999999</v>
      </c>
      <c r="L25" s="127">
        <v>0.1575</v>
      </c>
      <c r="M25" s="127">
        <v>0.1545</v>
      </c>
      <c r="N25" s="127">
        <v>0.15559999999999999</v>
      </c>
      <c r="O25" s="127">
        <v>0.17449999999999999</v>
      </c>
      <c r="P25" s="127">
        <v>0.19109999999999999</v>
      </c>
      <c r="Q25" s="127">
        <v>0.19839999999999999</v>
      </c>
      <c r="R25" s="127">
        <v>0.19420000000000001</v>
      </c>
      <c r="S25" s="127">
        <v>0.19650000000000001</v>
      </c>
      <c r="T25" s="127">
        <v>0.19239999999999999</v>
      </c>
      <c r="U25" s="127">
        <v>0.19289999999999999</v>
      </c>
      <c r="V25" s="127">
        <v>0.19389999999999999</v>
      </c>
      <c r="W25" s="127">
        <v>0.1905</v>
      </c>
      <c r="X25" s="127">
        <v>0.1903</v>
      </c>
      <c r="Y25" s="127">
        <v>0.18909999999999999</v>
      </c>
      <c r="Z25" s="127">
        <v>0.19270000000000001</v>
      </c>
      <c r="AA25" s="127">
        <v>0.19489999999999999</v>
      </c>
      <c r="AB25" s="127">
        <v>0.19070000000000001</v>
      </c>
      <c r="AC25" s="127">
        <v>0.1908</v>
      </c>
      <c r="AD25" s="127">
        <v>0.1883</v>
      </c>
      <c r="AE25" s="127">
        <v>0.188</v>
      </c>
      <c r="AF25" s="127">
        <v>0.1867</v>
      </c>
      <c r="AG25" s="127">
        <v>0.18740000000000001</v>
      </c>
      <c r="AH25" s="127">
        <v>0.1888</v>
      </c>
      <c r="AI25" s="127">
        <v>0.18459999999999999</v>
      </c>
      <c r="AJ25" s="127">
        <v>0.18179999999999999</v>
      </c>
      <c r="AK25" s="127">
        <v>0.17660000000000001</v>
      </c>
      <c r="AL25" s="127">
        <v>0.1749</v>
      </c>
      <c r="AM25" s="127">
        <v>0.16769999999999999</v>
      </c>
      <c r="AN25" s="127">
        <v>0.17130000000000001</v>
      </c>
      <c r="AO25" s="127">
        <v>0.17280000000000001</v>
      </c>
      <c r="AP25" s="127">
        <v>0.19239999999999999</v>
      </c>
      <c r="AQ25" s="127">
        <v>0.24929999999999999</v>
      </c>
      <c r="AR25" s="127">
        <v>0.24990000000000001</v>
      </c>
      <c r="AS25" s="127">
        <v>0.246</v>
      </c>
      <c r="AT25" s="127">
        <v>0.2492</v>
      </c>
      <c r="AU25" s="127">
        <v>0.26079999999999998</v>
      </c>
      <c r="AV25" s="127">
        <v>0.25800000000000001</v>
      </c>
      <c r="AW25" s="127">
        <v>0.2465</v>
      </c>
      <c r="AX25" s="127">
        <v>0.21970000000000001</v>
      </c>
      <c r="AY25" s="127">
        <v>0.19950000000000001</v>
      </c>
      <c r="AZ25" s="127">
        <v>0.19350000000000001</v>
      </c>
      <c r="BA25" s="127">
        <v>0.193</v>
      </c>
      <c r="BB25" s="127">
        <v>0.1731</v>
      </c>
      <c r="BC25" s="127">
        <v>0.1552</v>
      </c>
      <c r="BD25" s="127">
        <v>0.15429999999999999</v>
      </c>
      <c r="BE25" s="127">
        <v>0.15210000000000001</v>
      </c>
      <c r="BF25" s="127">
        <v>0.14680000000000001</v>
      </c>
      <c r="BG25" s="127">
        <v>0.14219999999999999</v>
      </c>
      <c r="BH25" s="127">
        <v>0.14849999999999999</v>
      </c>
      <c r="BI25" s="127">
        <v>0.1535</v>
      </c>
      <c r="BJ25" s="127">
        <v>0.1512</v>
      </c>
      <c r="BK25" s="127">
        <v>0.15429999999999999</v>
      </c>
      <c r="BL25" s="127">
        <v>0.1618</v>
      </c>
      <c r="BM25" s="127">
        <v>0.1651</v>
      </c>
      <c r="BN25" s="127">
        <v>0.1643</v>
      </c>
      <c r="BO25" s="127">
        <v>0.16789999999999999</v>
      </c>
      <c r="BP25" s="127">
        <v>0.17169999999999999</v>
      </c>
      <c r="BQ25" s="127">
        <v>0.17119999999999999</v>
      </c>
      <c r="BR25" s="127">
        <v>0.1676</v>
      </c>
      <c r="BS25" s="127">
        <v>0.16850000000000001</v>
      </c>
      <c r="BT25" s="127">
        <v>0.1784</v>
      </c>
      <c r="BU25" s="127">
        <v>0.17380000000000001</v>
      </c>
      <c r="BV25" s="127">
        <v>0.16919999999999999</v>
      </c>
      <c r="BW25" s="127">
        <v>0.16930000000000001</v>
      </c>
      <c r="BX25" s="127">
        <v>0.1734</v>
      </c>
      <c r="BY25" s="127">
        <v>0.17430000000000001</v>
      </c>
      <c r="BZ25" s="127">
        <v>0.17549999999999999</v>
      </c>
      <c r="CA25" s="127">
        <v>0.1804</v>
      </c>
      <c r="CB25" s="127">
        <v>0.18459999999999999</v>
      </c>
      <c r="CC25" s="127">
        <v>0.20649999999999999</v>
      </c>
      <c r="CD25" s="127">
        <v>0.2293</v>
      </c>
      <c r="CE25" s="127">
        <v>0.24360000000000001</v>
      </c>
      <c r="CF25" s="127">
        <v>0.2495</v>
      </c>
      <c r="CG25" s="127">
        <v>0.24560000000000001</v>
      </c>
      <c r="CH25" s="127">
        <v>0.23599999999999999</v>
      </c>
      <c r="CI25" s="127">
        <v>0.2341</v>
      </c>
      <c r="CJ25" s="127">
        <v>0.2341</v>
      </c>
      <c r="CK25" s="127">
        <v>0.2198</v>
      </c>
      <c r="CL25" s="127">
        <v>0.2041</v>
      </c>
      <c r="CM25" s="127">
        <v>0.19370000000000001</v>
      </c>
      <c r="CN25" s="127">
        <v>0.192</v>
      </c>
      <c r="CO25" s="127">
        <v>0.18820000000000001</v>
      </c>
      <c r="CP25" s="127">
        <v>0.1855</v>
      </c>
      <c r="CQ25" s="127">
        <v>0.1779</v>
      </c>
      <c r="CR25" s="127">
        <v>0.17449999999999999</v>
      </c>
      <c r="CS25" s="127">
        <v>0.16669999999999999</v>
      </c>
      <c r="CT25" s="127">
        <v>0.15790000000000001</v>
      </c>
      <c r="CU25" s="127">
        <v>0.14760000000000001</v>
      </c>
      <c r="CV25" s="127">
        <v>0.14810000000000001</v>
      </c>
      <c r="CW25" s="127">
        <v>0.1472</v>
      </c>
      <c r="CX25" s="127">
        <v>0.14030000000000001</v>
      </c>
      <c r="CY25" s="127">
        <v>0.13109999999999999</v>
      </c>
      <c r="CZ25" s="127">
        <v>0.1298</v>
      </c>
      <c r="DA25" s="127">
        <v>0.1278</v>
      </c>
      <c r="DB25" s="127">
        <v>0.12659999999999999</v>
      </c>
      <c r="DC25" s="127">
        <v>0.13370000000000001</v>
      </c>
      <c r="DD25" s="127">
        <v>0.1333</v>
      </c>
      <c r="DE25" s="127">
        <v>0.13300000000000001</v>
      </c>
      <c r="DF25" s="127">
        <v>0.1356</v>
      </c>
      <c r="DG25" s="127">
        <v>0.1399</v>
      </c>
      <c r="DH25" s="127">
        <v>0.1409</v>
      </c>
      <c r="DI25" s="127">
        <v>0.1429</v>
      </c>
      <c r="DJ25" s="127">
        <v>0.1426</v>
      </c>
      <c r="DK25" s="127">
        <v>0.1434</v>
      </c>
      <c r="DL25" s="127">
        <v>0.1384</v>
      </c>
      <c r="DM25" s="127">
        <v>0.1469</v>
      </c>
      <c r="DN25" s="127">
        <v>0.16869999999999999</v>
      </c>
      <c r="DO25" s="127">
        <v>0.1804</v>
      </c>
      <c r="DP25" s="127">
        <v>0.18</v>
      </c>
      <c r="DQ25" s="127">
        <v>0.1779</v>
      </c>
      <c r="DR25" s="127">
        <v>0.18340000000000001</v>
      </c>
      <c r="DS25" s="127">
        <v>0.18279999999999999</v>
      </c>
      <c r="DT25" s="127">
        <v>0.18659999999999999</v>
      </c>
      <c r="DU25" s="127">
        <v>0.20430000000000001</v>
      </c>
      <c r="DV25" s="127">
        <v>0.21529999999999999</v>
      </c>
      <c r="DW25" s="127">
        <v>0.2157</v>
      </c>
      <c r="DX25" s="127">
        <v>0.2162</v>
      </c>
      <c r="DY25" s="127">
        <v>0.23710000000000001</v>
      </c>
      <c r="DZ25" s="127">
        <v>0.2601</v>
      </c>
      <c r="EA25" s="127">
        <v>0.26540000000000002</v>
      </c>
      <c r="EB25" s="127">
        <v>0.2621</v>
      </c>
      <c r="EC25" s="127">
        <v>0.2409</v>
      </c>
      <c r="ED25" s="127">
        <v>0.21679999999999999</v>
      </c>
      <c r="EE25" s="127">
        <v>0.19620000000000001</v>
      </c>
      <c r="EF25" s="127">
        <v>0.19620000000000001</v>
      </c>
      <c r="EG25" s="127">
        <v>0.20649999999999999</v>
      </c>
      <c r="EH25" s="127">
        <v>0.23449999999999999</v>
      </c>
      <c r="EI25" s="127">
        <v>0.25240000000000001</v>
      </c>
      <c r="EJ25" s="127">
        <v>0.25629999999999997</v>
      </c>
      <c r="EK25" s="127">
        <v>0.2581</v>
      </c>
      <c r="EL25" s="127">
        <v>0.25879999999999997</v>
      </c>
      <c r="EM25" s="127">
        <v>0.26050000000000001</v>
      </c>
      <c r="EN25" s="127">
        <v>0.252</v>
      </c>
      <c r="EO25" s="127">
        <v>0.2447</v>
      </c>
      <c r="EP25" s="127">
        <v>0.24129999999999999</v>
      </c>
      <c r="EQ25" s="127">
        <v>0.23810000000000001</v>
      </c>
      <c r="ER25" s="127">
        <v>0.24640000000000001</v>
      </c>
      <c r="ES25" s="127">
        <v>0.25340000000000001</v>
      </c>
      <c r="ET25" s="127">
        <v>0.24759999999999999</v>
      </c>
      <c r="EU25" s="127">
        <v>0.24110000000000001</v>
      </c>
      <c r="EV25">
        <f>SUMIF('12peso'!$E$39:$E$492,$A25,'12peso'!H$39:H$492)</f>
        <v>0.40310000000000001</v>
      </c>
      <c r="EW25">
        <f>SUMIF('12peso'!$E$39:$E$492,$A25,'12peso'!I$39:I$492)</f>
        <v>0.3962</v>
      </c>
      <c r="EX25">
        <f>SUMIF('12peso'!$E$39:$E$492,$A25,'12peso'!J$39:J$492)</f>
        <v>0.3851</v>
      </c>
      <c r="EY25">
        <f>SUMIF('12peso'!$E$39:$E$492,$A25,'12peso'!K$39:K$492)</f>
        <v>0.38100000000000001</v>
      </c>
      <c r="EZ25">
        <f>SUMIF('12peso'!$E$39:$E$492,$A25,'12peso'!L$39:L$492)</f>
        <v>0.37719999999999998</v>
      </c>
      <c r="FA25">
        <f>SUMIF('12peso'!$E$39:$E$492,$A25,'12peso'!M$39:M$492)</f>
        <v>0.37259999999999999</v>
      </c>
      <c r="FB25">
        <f>SUMIF('12peso'!$E$39:$E$492,$A25,'12peso'!N$39:N$492)</f>
        <v>0.37019999999999997</v>
      </c>
      <c r="FC25">
        <f>SUMIF('12peso'!$E$39:$E$492,$A25,'12peso'!O$39:O$492)</f>
        <v>0.36709999999999998</v>
      </c>
      <c r="FD25">
        <f>SUMIF('12peso'!$E$39:$E$492,$A25,'12peso'!P$39:P$492)</f>
        <v>0.36809999999999998</v>
      </c>
      <c r="FE25">
        <f>SUMIF('12peso'!$E$39:$E$492,$A25,'12peso'!Q$39:Q$492)</f>
        <v>0.36720000000000003</v>
      </c>
      <c r="FF25">
        <f>SUMIF('12peso'!$E$39:$E$492,$A25,'12peso'!R$39:R$492)</f>
        <v>0.35670000000000002</v>
      </c>
      <c r="FG25">
        <f>SUMIF('12peso'!$E$39:$E$492,$A25,'12peso'!S$39:S$492)</f>
        <v>0.34739999999999999</v>
      </c>
      <c r="FH25">
        <f>SUMIF('12peso'!$E$39:$E$492,$A25,'12peso'!T$39:T$492)</f>
        <v>0.34699999999999998</v>
      </c>
      <c r="FI25">
        <f>SUMIF('12peso'!$E$39:$E$492,$A25,'12peso'!U$39:U$492)</f>
        <v>0.34320000000000001</v>
      </c>
      <c r="FJ25">
        <f>SUMIF('12peso'!$E$39:$E$492,$A25,'12peso'!V$39:V$492)</f>
        <v>0.33500000000000002</v>
      </c>
      <c r="FK25">
        <f>SUMIF('12peso'!$E$39:$E$492,$A25,'12peso'!W$39:W$492)</f>
        <v>0.32700000000000001</v>
      </c>
      <c r="FL25">
        <f>SUMIF('12peso'!$E$39:$E$492,$A25,'12peso'!X$39:X$492)</f>
        <v>0.31409999999999999</v>
      </c>
      <c r="FM25">
        <f>SUMIF('12peso'!$E$39:$E$492,$A25,'12peso'!Y$39:Y$492)</f>
        <v>0.309</v>
      </c>
      <c r="FN25">
        <f>SUMIF('12peso'!$E$39:$E$492,$A25,'12peso'!Z$39:Z$492)</f>
        <v>0.30680000000000002</v>
      </c>
      <c r="FO25">
        <f>SUMIF('12peso'!$E$39:$E$492,$A25,'12peso'!AA$39:AA$492)</f>
        <v>0.30159999999999998</v>
      </c>
      <c r="FP25">
        <f>SUMIF('12peso'!$E$39:$E$492,$A25,'12peso'!AB$39:AB$492)</f>
        <v>0.2984</v>
      </c>
      <c r="FQ25">
        <f>SUMIF('12peso'!$E$39:$E$492,$A25,'12peso'!AC$39:AC$492)</f>
        <v>0.29649999999999999</v>
      </c>
      <c r="FR25">
        <f>SUMIF('12peso'!$E$39:$E$492,$A25,'12peso'!AD$39:AD$492)</f>
        <v>0.29509999999999997</v>
      </c>
      <c r="FS25">
        <f>SUMIF('12peso'!$E$39:$E$492,$A25,'12peso'!AE$39:AE$492)</f>
        <v>0.29820000000000002</v>
      </c>
      <c r="FT25">
        <f>SUMIF('12peso'!$E$39:$E$492,$A25,'12peso'!AF$39:AF$492)</f>
        <v>0.3024</v>
      </c>
      <c r="FU25">
        <f>SUMIF('12peso'!$E$39:$E$492,$A25,'12peso'!AG$39:AG$492)</f>
        <v>0.30459999999999998</v>
      </c>
      <c r="FV25">
        <f>SUMIF('12peso'!$E$39:$E$492,$A25,'12peso'!AH$39:AH$492)</f>
        <v>0.30170000000000002</v>
      </c>
      <c r="FW25">
        <f>SUMIF('12peso'!$E$39:$E$492,$A25,'12peso'!AI$39:AI$492)</f>
        <v>0.30080000000000001</v>
      </c>
      <c r="FX25">
        <f>SUMIF('12peso'!$E$39:$E$492,$A25,'12peso'!AJ$39:AJ$492)</f>
        <v>0.29609999999999997</v>
      </c>
      <c r="FY25">
        <f>SUMIF('12peso'!$E$39:$E$492,$A25,'12peso'!AK$39:AK$492)</f>
        <v>0.29649999999999999</v>
      </c>
      <c r="FZ25">
        <f>SUMIF('12peso'!$E$39:$E$492,$A25,'12peso'!AL$39:AL$492)</f>
        <v>0.29699999999999999</v>
      </c>
      <c r="GA25">
        <f>SUMIF('12peso'!$E$39:$E$492,$A25,'12peso'!AM$39:AM$492)</f>
        <v>0.29980000000000001</v>
      </c>
      <c r="GB25">
        <f>SUMIF('12peso'!$E$39:$E$492,$A25,'12peso'!AN$39:AN$492)</f>
        <v>0.2989</v>
      </c>
    </row>
    <row r="26" spans="1:184" ht="14.45" x14ac:dyDescent="0.35">
      <c r="A26" s="59">
        <v>1104023</v>
      </c>
      <c r="B26" s="56" t="s">
        <v>27</v>
      </c>
      <c r="C26" s="127">
        <v>9.9299999999999999E-2</v>
      </c>
      <c r="D26" s="127">
        <v>9.5700000000000007E-2</v>
      </c>
      <c r="E26" s="127">
        <v>9.6000000000000002E-2</v>
      </c>
      <c r="F26" s="127">
        <v>9.6000000000000002E-2</v>
      </c>
      <c r="G26" s="127">
        <v>9.5700000000000007E-2</v>
      </c>
      <c r="H26" s="127">
        <v>9.4E-2</v>
      </c>
      <c r="I26" s="127">
        <v>9.8199999999999996E-2</v>
      </c>
      <c r="J26" s="127">
        <v>0.10189999999999999</v>
      </c>
      <c r="K26" s="127">
        <v>0.1032</v>
      </c>
      <c r="L26" s="127">
        <v>0.10100000000000001</v>
      </c>
      <c r="M26" s="127">
        <v>0.10089999999999999</v>
      </c>
      <c r="N26" s="127">
        <v>9.9900000000000003E-2</v>
      </c>
      <c r="O26" s="127">
        <v>9.8599999999999993E-2</v>
      </c>
      <c r="P26" s="127">
        <v>9.7599999999999992E-2</v>
      </c>
      <c r="Q26" s="127">
        <v>9.6599999999999991E-2</v>
      </c>
      <c r="R26" s="127">
        <v>9.7500000000000003E-2</v>
      </c>
      <c r="S26" s="127">
        <v>9.5399999999999999E-2</v>
      </c>
      <c r="T26" s="127">
        <v>9.3299999999999994E-2</v>
      </c>
      <c r="U26" s="127">
        <v>9.5299999999999996E-2</v>
      </c>
      <c r="V26" s="127">
        <v>9.5200000000000007E-2</v>
      </c>
      <c r="W26" s="127">
        <v>9.6299999999999997E-2</v>
      </c>
      <c r="X26" s="127">
        <v>9.4700000000000006E-2</v>
      </c>
      <c r="Y26" s="127">
        <v>9.6799999999999997E-2</v>
      </c>
      <c r="Z26" s="127">
        <v>9.7000000000000003E-2</v>
      </c>
      <c r="AA26" s="127">
        <v>9.6100000000000005E-2</v>
      </c>
      <c r="AB26" s="127">
        <v>9.6500000000000002E-2</v>
      </c>
      <c r="AC26" s="127">
        <v>9.9699999999999997E-2</v>
      </c>
      <c r="AD26" s="127">
        <v>9.98E-2</v>
      </c>
      <c r="AE26" s="127">
        <v>9.8699999999999996E-2</v>
      </c>
      <c r="AF26" s="127">
        <v>9.5399999999999999E-2</v>
      </c>
      <c r="AG26" s="127">
        <v>9.8399999999999987E-2</v>
      </c>
      <c r="AH26" s="127">
        <v>0.10020000000000001</v>
      </c>
      <c r="AI26" s="127">
        <v>9.820000000000001E-2</v>
      </c>
      <c r="AJ26" s="127">
        <v>9.9500000000000005E-2</v>
      </c>
      <c r="AK26" s="127">
        <v>9.98E-2</v>
      </c>
      <c r="AL26" s="127">
        <v>9.8000000000000004E-2</v>
      </c>
      <c r="AM26" s="127">
        <v>9.7599999999999992E-2</v>
      </c>
      <c r="AN26" s="127">
        <v>9.7299999999999998E-2</v>
      </c>
      <c r="AO26" s="127">
        <v>9.7700000000000009E-2</v>
      </c>
      <c r="AP26" s="127">
        <v>9.9299999999999999E-2</v>
      </c>
      <c r="AQ26" s="127">
        <v>0.10200000000000001</v>
      </c>
      <c r="AR26" s="127">
        <v>0.10300000000000001</v>
      </c>
      <c r="AS26" s="127">
        <v>0.10730000000000001</v>
      </c>
      <c r="AT26" s="127">
        <v>0.1115</v>
      </c>
      <c r="AU26" s="127">
        <v>0.1152</v>
      </c>
      <c r="AV26" s="127">
        <v>0.1148</v>
      </c>
      <c r="AW26" s="127">
        <v>0.11849999999999999</v>
      </c>
      <c r="AX26" s="127">
        <v>0.11849999999999999</v>
      </c>
      <c r="AY26" s="127">
        <v>0.11840000000000001</v>
      </c>
      <c r="AZ26" s="127">
        <v>0.1164</v>
      </c>
      <c r="BA26" s="127">
        <v>0.11460000000000001</v>
      </c>
      <c r="BB26" s="127">
        <v>0.1125</v>
      </c>
      <c r="BC26" s="127">
        <v>0.1111</v>
      </c>
      <c r="BD26" s="127">
        <v>0.1089</v>
      </c>
      <c r="BE26" s="127">
        <v>0.1095</v>
      </c>
      <c r="BF26" s="127">
        <v>0.1096</v>
      </c>
      <c r="BG26" s="127">
        <v>0.1109</v>
      </c>
      <c r="BH26" s="127">
        <v>0.1094</v>
      </c>
      <c r="BI26" s="127">
        <v>0.1096</v>
      </c>
      <c r="BJ26" s="127">
        <v>0.1091</v>
      </c>
      <c r="BK26" s="127">
        <v>0.10880000000000001</v>
      </c>
      <c r="BL26" s="127">
        <v>0.1081</v>
      </c>
      <c r="BM26" s="127">
        <v>0.1081</v>
      </c>
      <c r="BN26" s="127">
        <v>0.10719999999999999</v>
      </c>
      <c r="BO26" s="127">
        <v>0.1056</v>
      </c>
      <c r="BP26" s="127">
        <v>0.1033</v>
      </c>
      <c r="BQ26" s="127">
        <v>0.1036</v>
      </c>
      <c r="BR26" s="127">
        <v>0.1041</v>
      </c>
      <c r="BS26" s="127">
        <v>0.10059999999999999</v>
      </c>
      <c r="BT26" s="127">
        <v>0.10250000000000001</v>
      </c>
      <c r="BU26" s="127">
        <v>0.10239999999999999</v>
      </c>
      <c r="BV26" s="127">
        <v>0.1023</v>
      </c>
      <c r="BW26" s="127">
        <v>0.1016</v>
      </c>
      <c r="BX26" s="127">
        <v>9.9299999999999999E-2</v>
      </c>
      <c r="BY26" s="127">
        <v>9.8599999999999993E-2</v>
      </c>
      <c r="BZ26" s="127">
        <v>9.7799999999999998E-2</v>
      </c>
      <c r="CA26" s="127">
        <v>9.5899999999999999E-2</v>
      </c>
      <c r="CB26" s="127">
        <v>9.4400000000000012E-2</v>
      </c>
      <c r="CC26" s="127">
        <v>9.5200000000000007E-2</v>
      </c>
      <c r="CD26" s="127">
        <v>9.5100000000000004E-2</v>
      </c>
      <c r="CE26" s="127">
        <v>9.290000000000001E-2</v>
      </c>
      <c r="CF26" s="127">
        <v>8.9200000000000002E-2</v>
      </c>
      <c r="CG26" s="127">
        <v>9.2799999999999994E-2</v>
      </c>
      <c r="CH26" s="127">
        <v>8.0399999999999999E-2</v>
      </c>
      <c r="CI26" s="127">
        <v>0.08</v>
      </c>
      <c r="CJ26" s="127">
        <v>8.0299999999999996E-2</v>
      </c>
      <c r="CK26" s="127">
        <v>8.2199999999999995E-2</v>
      </c>
      <c r="CL26" s="127">
        <v>8.1500000000000003E-2</v>
      </c>
      <c r="CM26" s="127">
        <v>8.1100000000000005E-2</v>
      </c>
      <c r="CN26" s="127">
        <v>8.1000000000000003E-2</v>
      </c>
      <c r="CO26" s="127">
        <v>8.1900000000000001E-2</v>
      </c>
      <c r="CP26" s="127">
        <v>8.2299999999999998E-2</v>
      </c>
      <c r="CQ26" s="127">
        <v>8.14E-2</v>
      </c>
      <c r="CR26" s="127">
        <v>8.1500000000000003E-2</v>
      </c>
      <c r="CS26" s="127">
        <v>8.2600000000000007E-2</v>
      </c>
      <c r="CT26" s="127">
        <v>8.2699999999999996E-2</v>
      </c>
      <c r="CU26" s="127">
        <v>8.2000000000000003E-2</v>
      </c>
      <c r="CV26" s="127">
        <v>8.0500000000000002E-2</v>
      </c>
      <c r="CW26" s="127">
        <v>7.9899999999999999E-2</v>
      </c>
      <c r="CX26" s="127">
        <v>8.0399999999999999E-2</v>
      </c>
      <c r="CY26" s="127">
        <v>8.0199999999999994E-2</v>
      </c>
      <c r="CZ26" s="127">
        <v>7.8299999999999995E-2</v>
      </c>
      <c r="DA26" s="127">
        <v>7.9500000000000001E-2</v>
      </c>
      <c r="DB26" s="127">
        <v>8.1000000000000003E-2</v>
      </c>
      <c r="DC26" s="127">
        <v>8.0699999999999994E-2</v>
      </c>
      <c r="DD26" s="127">
        <v>8.1199999999999994E-2</v>
      </c>
      <c r="DE26" s="127">
        <v>8.0699999999999994E-2</v>
      </c>
      <c r="DF26" s="127">
        <v>8.0299999999999996E-2</v>
      </c>
      <c r="DG26" s="127">
        <v>7.9399999999999998E-2</v>
      </c>
      <c r="DH26" s="127">
        <v>7.9299999999999995E-2</v>
      </c>
      <c r="DI26" s="127">
        <v>7.9399999999999998E-2</v>
      </c>
      <c r="DJ26" s="127">
        <v>7.8399999999999997E-2</v>
      </c>
      <c r="DK26" s="127">
        <v>7.8E-2</v>
      </c>
      <c r="DL26" s="127">
        <v>7.8100000000000003E-2</v>
      </c>
      <c r="DM26" s="127">
        <v>7.9600000000000004E-2</v>
      </c>
      <c r="DN26" s="127">
        <v>8.14E-2</v>
      </c>
      <c r="DO26" s="127">
        <v>8.1199999999999994E-2</v>
      </c>
      <c r="DP26" s="127">
        <v>8.09E-2</v>
      </c>
      <c r="DQ26" s="127">
        <v>8.1000000000000003E-2</v>
      </c>
      <c r="DR26" s="127">
        <v>8.1100000000000005E-2</v>
      </c>
      <c r="DS26" s="127">
        <v>0.08</v>
      </c>
      <c r="DT26" s="127">
        <v>7.9399999999999998E-2</v>
      </c>
      <c r="DU26" s="127">
        <v>7.9299999999999995E-2</v>
      </c>
      <c r="DV26" s="127">
        <v>7.9200000000000007E-2</v>
      </c>
      <c r="DW26" s="127">
        <v>7.8899999999999998E-2</v>
      </c>
      <c r="DX26" s="127">
        <v>7.8799999999999995E-2</v>
      </c>
      <c r="DY26" s="127">
        <v>7.8200000000000006E-2</v>
      </c>
      <c r="DZ26" s="127">
        <v>7.8600000000000003E-2</v>
      </c>
      <c r="EA26" s="127">
        <v>7.6799999999999993E-2</v>
      </c>
      <c r="EB26" s="127">
        <v>7.7700000000000005E-2</v>
      </c>
      <c r="EC26" s="127">
        <v>7.7499999999999999E-2</v>
      </c>
      <c r="ED26" s="127">
        <v>7.4800000000000005E-2</v>
      </c>
      <c r="EE26" s="127">
        <v>7.4499999999999997E-2</v>
      </c>
      <c r="EF26" s="127">
        <v>7.4800000000000005E-2</v>
      </c>
      <c r="EG26" s="127">
        <v>7.3999999999999996E-2</v>
      </c>
      <c r="EH26" s="127">
        <v>7.4099999999999999E-2</v>
      </c>
      <c r="EI26" s="127">
        <v>7.4300000000000005E-2</v>
      </c>
      <c r="EJ26" s="127">
        <v>7.4700000000000003E-2</v>
      </c>
      <c r="EK26" s="127">
        <v>7.46E-2</v>
      </c>
      <c r="EL26" s="127">
        <v>7.3999999999999996E-2</v>
      </c>
      <c r="EM26" s="127">
        <v>7.3099999999999998E-2</v>
      </c>
      <c r="EN26" s="127">
        <v>7.1900000000000006E-2</v>
      </c>
      <c r="EO26" s="127">
        <v>7.22E-2</v>
      </c>
      <c r="EP26" s="127">
        <v>7.2400000000000006E-2</v>
      </c>
      <c r="EQ26" s="127">
        <v>7.2499999999999995E-2</v>
      </c>
      <c r="ER26" s="127">
        <v>7.1099999999999997E-2</v>
      </c>
      <c r="ES26" s="127">
        <v>7.1099999999999997E-2</v>
      </c>
      <c r="ET26" s="127">
        <v>7.1499999999999994E-2</v>
      </c>
      <c r="EU26" s="127">
        <v>7.0999999999999994E-2</v>
      </c>
      <c r="EV26">
        <f>SUMIF('12peso'!$E$39:$E$492,$A26,'12peso'!H$39:H$492)</f>
        <v>0.13700000000000001</v>
      </c>
      <c r="EW26">
        <f>SUMIF('12peso'!$E$39:$E$492,$A26,'12peso'!I$39:I$492)</f>
        <v>0.13669999999999999</v>
      </c>
      <c r="EX26">
        <f>SUMIF('12peso'!$E$39:$E$492,$A26,'12peso'!J$39:J$492)</f>
        <v>0.13669999999999999</v>
      </c>
      <c r="EY26">
        <f>SUMIF('12peso'!$E$39:$E$492,$A26,'12peso'!K$39:K$492)</f>
        <v>0.13439999999999999</v>
      </c>
      <c r="EZ26">
        <f>SUMIF('12peso'!$E$39:$E$492,$A26,'12peso'!L$39:L$492)</f>
        <v>0.1353</v>
      </c>
      <c r="FA26">
        <f>SUMIF('12peso'!$E$39:$E$492,$A26,'12peso'!M$39:M$492)</f>
        <v>0.13639999999999999</v>
      </c>
      <c r="FB26">
        <f>SUMIF('12peso'!$E$39:$E$492,$A26,'12peso'!N$39:N$492)</f>
        <v>0.1376</v>
      </c>
      <c r="FC26">
        <f>SUMIF('12peso'!$E$39:$E$492,$A26,'12peso'!O$39:O$492)</f>
        <v>0.1371</v>
      </c>
      <c r="FD26">
        <f>SUMIF('12peso'!$E$39:$E$492,$A26,'12peso'!P$39:P$492)</f>
        <v>0.1358</v>
      </c>
      <c r="FE26">
        <f>SUMIF('12peso'!$E$39:$E$492,$A26,'12peso'!Q$39:Q$492)</f>
        <v>0.13719999999999999</v>
      </c>
      <c r="FF26">
        <f>SUMIF('12peso'!$E$39:$E$492,$A26,'12peso'!R$39:R$492)</f>
        <v>0.1363</v>
      </c>
      <c r="FG26">
        <f>SUMIF('12peso'!$E$39:$E$492,$A26,'12peso'!S$39:S$492)</f>
        <v>0.13489999999999999</v>
      </c>
      <c r="FH26">
        <f>SUMIF('12peso'!$E$39:$E$492,$A26,'12peso'!T$39:T$492)</f>
        <v>0.1346</v>
      </c>
      <c r="FI26">
        <f>SUMIF('12peso'!$E$39:$E$492,$A26,'12peso'!U$39:U$492)</f>
        <v>0.13469999999999999</v>
      </c>
      <c r="FJ26">
        <f>SUMIF('12peso'!$E$39:$E$492,$A26,'12peso'!V$39:V$492)</f>
        <v>0.1338</v>
      </c>
      <c r="FK26">
        <f>SUMIF('12peso'!$E$39:$E$492,$A26,'12peso'!W$39:W$492)</f>
        <v>0.13089999999999999</v>
      </c>
      <c r="FL26">
        <f>SUMIF('12peso'!$E$39:$E$492,$A26,'12peso'!X$39:X$492)</f>
        <v>0.13109999999999999</v>
      </c>
      <c r="FM26">
        <f>SUMIF('12peso'!$E$39:$E$492,$A26,'12peso'!Y$39:Y$492)</f>
        <v>0.13400000000000001</v>
      </c>
      <c r="FN26">
        <f>SUMIF('12peso'!$E$39:$E$492,$A26,'12peso'!Z$39:Z$492)</f>
        <v>0.13569999999999999</v>
      </c>
      <c r="FO26">
        <f>SUMIF('12peso'!$E$39:$E$492,$A26,'12peso'!AA$39:AA$492)</f>
        <v>0.13489999999999999</v>
      </c>
      <c r="FP26">
        <f>SUMIF('12peso'!$E$39:$E$492,$A26,'12peso'!AB$39:AB$492)</f>
        <v>0.13300000000000001</v>
      </c>
      <c r="FQ26">
        <f>SUMIF('12peso'!$E$39:$E$492,$A26,'12peso'!AC$39:AC$492)</f>
        <v>0.1336</v>
      </c>
      <c r="FR26">
        <f>SUMIF('12peso'!$E$39:$E$492,$A26,'12peso'!AD$39:AD$492)</f>
        <v>0.1313</v>
      </c>
      <c r="FS26">
        <f>SUMIF('12peso'!$E$39:$E$492,$A26,'12peso'!AE$39:AE$492)</f>
        <v>0.1303</v>
      </c>
      <c r="FT26">
        <f>SUMIF('12peso'!$E$39:$E$492,$A26,'12peso'!AF$39:AF$492)</f>
        <v>0.12839999999999999</v>
      </c>
      <c r="FU26">
        <f>SUMIF('12peso'!$E$39:$E$492,$A26,'12peso'!AG$39:AG$492)</f>
        <v>0.12809999999999999</v>
      </c>
      <c r="FV26">
        <f>SUMIF('12peso'!$E$39:$E$492,$A26,'12peso'!AH$39:AH$492)</f>
        <v>0.12670000000000001</v>
      </c>
      <c r="FW26">
        <f>SUMIF('12peso'!$E$39:$E$492,$A26,'12peso'!AI$39:AI$492)</f>
        <v>0.1273</v>
      </c>
      <c r="FX26">
        <f>SUMIF('12peso'!$E$39:$E$492,$A26,'12peso'!AJ$39:AJ$492)</f>
        <v>0.12609999999999999</v>
      </c>
      <c r="FY26">
        <f>SUMIF('12peso'!$E$39:$E$492,$A26,'12peso'!AK$39:AK$492)</f>
        <v>0.1283</v>
      </c>
      <c r="FZ26">
        <f>SUMIF('12peso'!$E$39:$E$492,$A26,'12peso'!AL$39:AL$492)</f>
        <v>0.1305</v>
      </c>
      <c r="GA26">
        <f>SUMIF('12peso'!$E$39:$E$492,$A26,'12peso'!AM$39:AM$492)</f>
        <v>0.13150000000000001</v>
      </c>
      <c r="GB26">
        <f>SUMIF('12peso'!$E$39:$E$492,$A26,'12peso'!AN$39:AN$492)</f>
        <v>0.13189999999999999</v>
      </c>
    </row>
    <row r="27" spans="1:184" ht="14.45" x14ac:dyDescent="0.35">
      <c r="A27" s="59">
        <v>1104032</v>
      </c>
      <c r="B27" s="56" t="s">
        <v>28</v>
      </c>
      <c r="C27" s="127">
        <v>6.1400000000000003E-2</v>
      </c>
      <c r="D27" s="127">
        <v>6.2300000000000001E-2</v>
      </c>
      <c r="E27" s="127">
        <v>6.2100000000000002E-2</v>
      </c>
      <c r="F27" s="127">
        <v>6.1600000000000002E-2</v>
      </c>
      <c r="G27" s="127">
        <v>6.25E-2</v>
      </c>
      <c r="H27" s="127">
        <v>6.3899999999999998E-2</v>
      </c>
      <c r="I27" s="127">
        <v>6.4299999999999996E-2</v>
      </c>
      <c r="J27" s="127">
        <v>6.4899999999999999E-2</v>
      </c>
      <c r="K27" s="127">
        <v>6.6400000000000001E-2</v>
      </c>
      <c r="L27" s="127">
        <v>6.9099999999999995E-2</v>
      </c>
      <c r="M27" s="127">
        <v>6.9099999999999995E-2</v>
      </c>
      <c r="N27" s="127">
        <v>6.8699999999999997E-2</v>
      </c>
      <c r="O27" s="127">
        <v>6.7799999999999999E-2</v>
      </c>
      <c r="P27" s="127">
        <v>6.6400000000000001E-2</v>
      </c>
      <c r="Q27" s="127">
        <v>6.5600000000000006E-2</v>
      </c>
      <c r="R27" s="127">
        <v>6.5500000000000003E-2</v>
      </c>
      <c r="S27" s="127">
        <v>6.5000000000000002E-2</v>
      </c>
      <c r="T27" s="127">
        <v>6.3299999999999995E-2</v>
      </c>
      <c r="U27" s="127">
        <v>6.3E-2</v>
      </c>
      <c r="V27" s="127">
        <v>6.25E-2</v>
      </c>
      <c r="W27" s="127">
        <v>6.2300000000000001E-2</v>
      </c>
      <c r="X27" s="127">
        <v>6.2199999999999998E-2</v>
      </c>
      <c r="Y27" s="127">
        <v>6.2199999999999998E-2</v>
      </c>
      <c r="Z27" s="127">
        <v>6.25E-2</v>
      </c>
      <c r="AA27" s="127">
        <v>6.25E-2</v>
      </c>
      <c r="AB27" s="127">
        <v>6.1899999999999997E-2</v>
      </c>
      <c r="AC27" s="127">
        <v>6.25E-2</v>
      </c>
      <c r="AD27" s="127">
        <v>6.2700000000000006E-2</v>
      </c>
      <c r="AE27" s="127">
        <v>6.2199999999999998E-2</v>
      </c>
      <c r="AF27" s="127">
        <v>6.1499999999999999E-2</v>
      </c>
      <c r="AG27" s="127">
        <v>6.08E-2</v>
      </c>
      <c r="AH27" s="127">
        <v>5.91E-2</v>
      </c>
      <c r="AI27" s="127">
        <v>5.9799999999999999E-2</v>
      </c>
      <c r="AJ27" s="127">
        <v>5.9900000000000002E-2</v>
      </c>
      <c r="AK27" s="127">
        <v>6.0400000000000002E-2</v>
      </c>
      <c r="AL27" s="127">
        <v>6.0299999999999999E-2</v>
      </c>
      <c r="AM27" s="127">
        <v>0.06</v>
      </c>
      <c r="AN27" s="127">
        <v>5.8900000000000001E-2</v>
      </c>
      <c r="AO27" s="127">
        <v>5.8900000000000001E-2</v>
      </c>
      <c r="AP27" s="127">
        <v>5.9499999999999997E-2</v>
      </c>
      <c r="AQ27" s="127">
        <v>5.8299999999999998E-2</v>
      </c>
      <c r="AR27" s="127">
        <v>5.7599999999999998E-2</v>
      </c>
      <c r="AS27" s="127">
        <v>5.9700000000000003E-2</v>
      </c>
      <c r="AT27" s="127">
        <v>5.91E-2</v>
      </c>
      <c r="AU27" s="127">
        <v>5.8500000000000003E-2</v>
      </c>
      <c r="AV27" s="127">
        <v>5.9400000000000001E-2</v>
      </c>
      <c r="AW27" s="127">
        <v>6.3100000000000003E-2</v>
      </c>
      <c r="AX27" s="127">
        <v>6.4100000000000004E-2</v>
      </c>
      <c r="AY27" s="127">
        <v>6.4299999999999996E-2</v>
      </c>
      <c r="AZ27" s="127">
        <v>6.4699999999999994E-2</v>
      </c>
      <c r="BA27" s="127">
        <v>6.4299999999999996E-2</v>
      </c>
      <c r="BB27" s="127">
        <v>6.4100000000000004E-2</v>
      </c>
      <c r="BC27" s="127">
        <v>6.3399999999999998E-2</v>
      </c>
      <c r="BD27" s="127">
        <v>6.2600000000000003E-2</v>
      </c>
      <c r="BE27" s="127">
        <v>6.4399999999999999E-2</v>
      </c>
      <c r="BF27" s="127">
        <v>6.6900000000000001E-2</v>
      </c>
      <c r="BG27" s="127">
        <v>6.7000000000000004E-2</v>
      </c>
      <c r="BH27" s="127">
        <v>6.7299999999999999E-2</v>
      </c>
      <c r="BI27" s="127">
        <v>6.7000000000000004E-2</v>
      </c>
      <c r="BJ27" s="127">
        <v>6.7000000000000004E-2</v>
      </c>
      <c r="BK27" s="127">
        <v>6.7199999999999996E-2</v>
      </c>
      <c r="BL27" s="127">
        <v>6.6900000000000001E-2</v>
      </c>
      <c r="BM27" s="127">
        <v>6.7100000000000007E-2</v>
      </c>
      <c r="BN27" s="127">
        <v>6.7100000000000007E-2</v>
      </c>
      <c r="BO27" s="127">
        <v>6.6400000000000001E-2</v>
      </c>
      <c r="BP27" s="127">
        <v>6.5100000000000005E-2</v>
      </c>
      <c r="BQ27" s="127">
        <v>6.4399999999999999E-2</v>
      </c>
      <c r="BR27" s="127">
        <v>6.3899999999999998E-2</v>
      </c>
      <c r="BS27" s="127">
        <v>6.3899999999999998E-2</v>
      </c>
      <c r="BT27" s="127">
        <v>6.4399999999999999E-2</v>
      </c>
      <c r="BU27" s="127">
        <v>6.5699999999999995E-2</v>
      </c>
      <c r="BV27" s="127">
        <v>6.7000000000000004E-2</v>
      </c>
      <c r="BW27" s="127">
        <v>6.7299999999999999E-2</v>
      </c>
      <c r="BX27" s="127">
        <v>6.6900000000000001E-2</v>
      </c>
      <c r="BY27" s="127">
        <v>6.6799999999999998E-2</v>
      </c>
      <c r="BZ27" s="127">
        <v>6.6000000000000003E-2</v>
      </c>
      <c r="CA27" s="127">
        <v>6.4799999999999996E-2</v>
      </c>
      <c r="CB27" s="127">
        <v>6.4399999999999999E-2</v>
      </c>
      <c r="CC27" s="127">
        <v>6.3500000000000001E-2</v>
      </c>
      <c r="CD27" s="127">
        <v>6.3E-2</v>
      </c>
      <c r="CE27" s="127">
        <v>6.3600000000000004E-2</v>
      </c>
      <c r="CF27" s="127">
        <v>6.3399999999999998E-2</v>
      </c>
      <c r="CG27" s="127">
        <v>6.3299999999999995E-2</v>
      </c>
      <c r="CH27" s="127">
        <v>8.1699999999999995E-2</v>
      </c>
      <c r="CI27" s="127">
        <v>8.2000000000000003E-2</v>
      </c>
      <c r="CJ27" s="127">
        <v>8.2100000000000006E-2</v>
      </c>
      <c r="CK27" s="127">
        <v>8.2299999999999998E-2</v>
      </c>
      <c r="CL27" s="127">
        <v>8.3000000000000004E-2</v>
      </c>
      <c r="CM27" s="127">
        <v>8.2699999999999996E-2</v>
      </c>
      <c r="CN27" s="127">
        <v>8.2299999999999998E-2</v>
      </c>
      <c r="CO27" s="127">
        <v>8.1900000000000001E-2</v>
      </c>
      <c r="CP27" s="127">
        <v>8.1699999999999995E-2</v>
      </c>
      <c r="CQ27" s="127">
        <v>8.1900000000000001E-2</v>
      </c>
      <c r="CR27" s="127">
        <v>8.1799999999999998E-2</v>
      </c>
      <c r="CS27" s="127">
        <v>8.2299999999999998E-2</v>
      </c>
      <c r="CT27" s="127">
        <v>8.3500000000000005E-2</v>
      </c>
      <c r="CU27" s="127">
        <v>8.4400000000000003E-2</v>
      </c>
      <c r="CV27" s="127">
        <v>8.2600000000000007E-2</v>
      </c>
      <c r="CW27" s="127">
        <v>8.4199999999999997E-2</v>
      </c>
      <c r="CX27" s="127">
        <v>8.5300000000000001E-2</v>
      </c>
      <c r="CY27" s="127">
        <v>8.5099999999999995E-2</v>
      </c>
      <c r="CZ27" s="127">
        <v>8.4699999999999998E-2</v>
      </c>
      <c r="DA27" s="127">
        <v>8.43E-2</v>
      </c>
      <c r="DB27" s="127">
        <v>8.3699999999999997E-2</v>
      </c>
      <c r="DC27" s="127">
        <v>8.4199999999999997E-2</v>
      </c>
      <c r="DD27" s="127">
        <v>8.4599999999999995E-2</v>
      </c>
      <c r="DE27" s="127">
        <v>8.4699999999999998E-2</v>
      </c>
      <c r="DF27" s="127">
        <v>8.4699999999999998E-2</v>
      </c>
      <c r="DG27" s="127">
        <v>8.4400000000000003E-2</v>
      </c>
      <c r="DH27" s="127">
        <v>8.43E-2</v>
      </c>
      <c r="DI27" s="127">
        <v>8.5599999999999996E-2</v>
      </c>
      <c r="DJ27" s="127">
        <v>8.5400000000000004E-2</v>
      </c>
      <c r="DK27" s="127">
        <v>8.43E-2</v>
      </c>
      <c r="DL27" s="127">
        <v>8.4099999999999994E-2</v>
      </c>
      <c r="DM27" s="127">
        <v>8.3500000000000005E-2</v>
      </c>
      <c r="DN27" s="127">
        <v>8.2600000000000007E-2</v>
      </c>
      <c r="DO27" s="127">
        <v>8.3099999999999993E-2</v>
      </c>
      <c r="DP27" s="127">
        <v>8.2799999999999999E-2</v>
      </c>
      <c r="DQ27" s="127">
        <v>8.2400000000000001E-2</v>
      </c>
      <c r="DR27" s="127">
        <v>8.2799999999999999E-2</v>
      </c>
      <c r="DS27" s="127">
        <v>8.2199999999999995E-2</v>
      </c>
      <c r="DT27" s="127">
        <v>8.1500000000000003E-2</v>
      </c>
      <c r="DU27" s="127">
        <v>8.1199999999999994E-2</v>
      </c>
      <c r="DV27" s="127">
        <v>8.0399999999999999E-2</v>
      </c>
      <c r="DW27" s="127">
        <v>7.9899999999999999E-2</v>
      </c>
      <c r="DX27" s="127">
        <v>7.9200000000000007E-2</v>
      </c>
      <c r="DY27" s="127">
        <v>7.8200000000000006E-2</v>
      </c>
      <c r="DZ27" s="127">
        <v>7.8E-2</v>
      </c>
      <c r="EA27" s="127">
        <v>7.8E-2</v>
      </c>
      <c r="EB27" s="127">
        <v>7.7899999999999997E-2</v>
      </c>
      <c r="EC27" s="127">
        <v>7.6700000000000004E-2</v>
      </c>
      <c r="ED27" s="127">
        <v>7.6700000000000004E-2</v>
      </c>
      <c r="EE27" s="127">
        <v>7.6899999999999996E-2</v>
      </c>
      <c r="EF27" s="127">
        <v>7.6700000000000004E-2</v>
      </c>
      <c r="EG27" s="127">
        <v>7.6399999999999996E-2</v>
      </c>
      <c r="EH27" s="127">
        <v>7.5899999999999995E-2</v>
      </c>
      <c r="EI27" s="127">
        <v>7.4999999999999997E-2</v>
      </c>
      <c r="EJ27" s="127">
        <v>7.3300000000000004E-2</v>
      </c>
      <c r="EK27" s="127">
        <v>7.2499999999999995E-2</v>
      </c>
      <c r="EL27" s="127">
        <v>7.3099999999999998E-2</v>
      </c>
      <c r="EM27" s="127">
        <v>7.3899999999999993E-2</v>
      </c>
      <c r="EN27" s="127">
        <v>7.5200000000000003E-2</v>
      </c>
      <c r="EO27" s="127">
        <v>7.6899999999999996E-2</v>
      </c>
      <c r="EP27" s="127">
        <v>7.7200000000000005E-2</v>
      </c>
      <c r="EQ27" s="127">
        <v>7.7200000000000005E-2</v>
      </c>
      <c r="ER27" s="127">
        <v>7.6899999999999996E-2</v>
      </c>
      <c r="ES27" s="127">
        <v>8.0100000000000005E-2</v>
      </c>
      <c r="ET27" s="127">
        <v>8.0699999999999994E-2</v>
      </c>
      <c r="EU27" s="127">
        <v>8.0799999999999997E-2</v>
      </c>
      <c r="EV27">
        <f>SUMIF('12peso'!$E$39:$E$492,$A27,'12peso'!H$39:H$492)</f>
        <v>0.10970000000000001</v>
      </c>
      <c r="EW27">
        <f>SUMIF('12peso'!$E$39:$E$492,$A27,'12peso'!I$39:I$492)</f>
        <v>0.1091</v>
      </c>
      <c r="EX27">
        <f>SUMIF('12peso'!$E$39:$E$492,$A27,'12peso'!J$39:J$492)</f>
        <v>0.109</v>
      </c>
      <c r="EY27">
        <f>SUMIF('12peso'!$E$39:$E$492,$A27,'12peso'!K$39:K$492)</f>
        <v>0.1101</v>
      </c>
      <c r="EZ27">
        <f>SUMIF('12peso'!$E$39:$E$492,$A27,'12peso'!L$39:L$492)</f>
        <v>0.1169</v>
      </c>
      <c r="FA27">
        <f>SUMIF('12peso'!$E$39:$E$492,$A27,'12peso'!M$39:M$492)</f>
        <v>0.11840000000000001</v>
      </c>
      <c r="FB27">
        <f>SUMIF('12peso'!$E$39:$E$492,$A27,'12peso'!N$39:N$492)</f>
        <v>0.1187</v>
      </c>
      <c r="FC27">
        <f>SUMIF('12peso'!$E$39:$E$492,$A27,'12peso'!O$39:O$492)</f>
        <v>0.1186</v>
      </c>
      <c r="FD27">
        <f>SUMIF('12peso'!$E$39:$E$492,$A27,'12peso'!P$39:P$492)</f>
        <v>0.11849999999999999</v>
      </c>
      <c r="FE27">
        <f>SUMIF('12peso'!$E$39:$E$492,$A27,'12peso'!Q$39:Q$492)</f>
        <v>0.1187</v>
      </c>
      <c r="FF27">
        <f>SUMIF('12peso'!$E$39:$E$492,$A27,'12peso'!R$39:R$492)</f>
        <v>0.1186</v>
      </c>
      <c r="FG27">
        <f>SUMIF('12peso'!$E$39:$E$492,$A27,'12peso'!S$39:S$492)</f>
        <v>0.1179</v>
      </c>
      <c r="FH27">
        <f>SUMIF('12peso'!$E$39:$E$492,$A27,'12peso'!T$39:T$492)</f>
        <v>0.1173</v>
      </c>
      <c r="FI27">
        <f>SUMIF('12peso'!$E$39:$E$492,$A27,'12peso'!U$39:U$492)</f>
        <v>0.1168</v>
      </c>
      <c r="FJ27">
        <f>SUMIF('12peso'!$E$39:$E$492,$A27,'12peso'!V$39:V$492)</f>
        <v>0.1164</v>
      </c>
      <c r="FK27">
        <f>SUMIF('12peso'!$E$39:$E$492,$A27,'12peso'!W$39:W$492)</f>
        <v>0.11700000000000001</v>
      </c>
      <c r="FL27">
        <f>SUMIF('12peso'!$E$39:$E$492,$A27,'12peso'!X$39:X$492)</f>
        <v>0.12330000000000001</v>
      </c>
      <c r="FM27">
        <f>SUMIF('12peso'!$E$39:$E$492,$A27,'12peso'!Y$39:Y$492)</f>
        <v>0.1242</v>
      </c>
      <c r="FN27">
        <f>SUMIF('12peso'!$E$39:$E$492,$A27,'12peso'!Z$39:Z$492)</f>
        <v>0.1231</v>
      </c>
      <c r="FO27">
        <f>SUMIF('12peso'!$E$39:$E$492,$A27,'12peso'!AA$39:AA$492)</f>
        <v>0.1232</v>
      </c>
      <c r="FP27">
        <f>SUMIF('12peso'!$E$39:$E$492,$A27,'12peso'!AB$39:AB$492)</f>
        <v>0.1237</v>
      </c>
      <c r="FQ27">
        <f>SUMIF('12peso'!$E$39:$E$492,$A27,'12peso'!AC$39:AC$492)</f>
        <v>0.1245</v>
      </c>
      <c r="FR27">
        <f>SUMIF('12peso'!$E$39:$E$492,$A27,'12peso'!AD$39:AD$492)</f>
        <v>0.124</v>
      </c>
      <c r="FS27">
        <f>SUMIF('12peso'!$E$39:$E$492,$A27,'12peso'!AE$39:AE$492)</f>
        <v>0.12379999999999999</v>
      </c>
      <c r="FT27">
        <f>SUMIF('12peso'!$E$39:$E$492,$A27,'12peso'!AF$39:AF$492)</f>
        <v>0.12239999999999999</v>
      </c>
      <c r="FU27">
        <f>SUMIF('12peso'!$E$39:$E$492,$A27,'12peso'!AG$39:AG$492)</f>
        <v>0.12230000000000001</v>
      </c>
      <c r="FV27">
        <f>SUMIF('12peso'!$E$39:$E$492,$A27,'12peso'!AH$39:AH$492)</f>
        <v>0.12230000000000001</v>
      </c>
      <c r="FW27">
        <f>SUMIF('12peso'!$E$39:$E$492,$A27,'12peso'!AI$39:AI$492)</f>
        <v>0.1222</v>
      </c>
      <c r="FX27">
        <f>SUMIF('12peso'!$E$39:$E$492,$A27,'12peso'!AJ$39:AJ$492)</f>
        <v>0.12690000000000001</v>
      </c>
      <c r="FY27">
        <f>SUMIF('12peso'!$E$39:$E$492,$A27,'12peso'!AK$39:AK$492)</f>
        <v>0.12759999999999999</v>
      </c>
      <c r="FZ27">
        <f>SUMIF('12peso'!$E$39:$E$492,$A27,'12peso'!AL$39:AL$492)</f>
        <v>0.1283</v>
      </c>
      <c r="GA27">
        <f>SUMIF('12peso'!$E$39:$E$492,$A27,'12peso'!AM$39:AM$492)</f>
        <v>0.12870000000000001</v>
      </c>
      <c r="GB27">
        <f>SUMIF('12peso'!$E$39:$E$492,$A27,'12peso'!AN$39:AN$492)</f>
        <v>0.1283</v>
      </c>
    </row>
    <row r="28" spans="1:184" x14ac:dyDescent="0.25">
      <c r="A28" s="59">
        <v>1104052</v>
      </c>
      <c r="B28" s="56" t="s">
        <v>29</v>
      </c>
      <c r="C28" s="127">
        <v>7.2800000000000004E-2</v>
      </c>
      <c r="D28" s="127">
        <v>7.5499999999999998E-2</v>
      </c>
      <c r="E28" s="127">
        <v>7.7799999999999994E-2</v>
      </c>
      <c r="F28" s="127">
        <v>7.8299999999999995E-2</v>
      </c>
      <c r="G28" s="127">
        <v>7.7299999999999994E-2</v>
      </c>
      <c r="H28" s="127">
        <v>7.7799999999999994E-2</v>
      </c>
      <c r="I28" s="127">
        <v>7.8399999999999997E-2</v>
      </c>
      <c r="J28" s="127">
        <v>7.8799999999999995E-2</v>
      </c>
      <c r="K28" s="127">
        <v>7.7600000000000002E-2</v>
      </c>
      <c r="L28" s="127">
        <v>7.7100000000000002E-2</v>
      </c>
      <c r="M28" s="127">
        <v>7.6899999999999996E-2</v>
      </c>
      <c r="N28" s="127">
        <v>7.6399999999999996E-2</v>
      </c>
      <c r="O28" s="127">
        <v>7.4999999999999997E-2</v>
      </c>
      <c r="P28" s="127">
        <v>7.46E-2</v>
      </c>
      <c r="Q28" s="127">
        <v>7.5200000000000003E-2</v>
      </c>
      <c r="R28" s="127">
        <v>7.6899999999999996E-2</v>
      </c>
      <c r="S28" s="127">
        <v>7.6999999999999999E-2</v>
      </c>
      <c r="T28" s="127">
        <v>7.7600000000000002E-2</v>
      </c>
      <c r="U28" s="127">
        <v>7.7499999999999999E-2</v>
      </c>
      <c r="V28" s="127">
        <v>7.7799999999999994E-2</v>
      </c>
      <c r="W28" s="127">
        <v>7.8100000000000003E-2</v>
      </c>
      <c r="X28" s="127">
        <v>7.85E-2</v>
      </c>
      <c r="Y28" s="127">
        <v>7.8600000000000003E-2</v>
      </c>
      <c r="Z28" s="127">
        <v>7.8899999999999998E-2</v>
      </c>
      <c r="AA28" s="127">
        <v>7.8399999999999997E-2</v>
      </c>
      <c r="AB28" s="127">
        <v>7.8E-2</v>
      </c>
      <c r="AC28" s="127">
        <v>7.85E-2</v>
      </c>
      <c r="AD28" s="127">
        <v>7.9699999999999993E-2</v>
      </c>
      <c r="AE28" s="127">
        <v>8.0299999999999996E-2</v>
      </c>
      <c r="AF28" s="127">
        <v>7.9399999999999998E-2</v>
      </c>
      <c r="AG28" s="127">
        <v>7.9600000000000004E-2</v>
      </c>
      <c r="AH28" s="127">
        <v>8.09E-2</v>
      </c>
      <c r="AI28" s="127">
        <v>8.1699999999999995E-2</v>
      </c>
      <c r="AJ28" s="127">
        <v>8.14E-2</v>
      </c>
      <c r="AK28" s="127">
        <v>8.1199999999999994E-2</v>
      </c>
      <c r="AL28" s="127">
        <v>0.08</v>
      </c>
      <c r="AM28" s="127">
        <v>7.85E-2</v>
      </c>
      <c r="AN28" s="127">
        <v>7.9699999999999993E-2</v>
      </c>
      <c r="AO28" s="127">
        <v>8.1199999999999994E-2</v>
      </c>
      <c r="AP28" s="127">
        <v>8.43E-2</v>
      </c>
      <c r="AQ28" s="127">
        <v>8.6499999999999994E-2</v>
      </c>
      <c r="AR28" s="127">
        <v>8.9300000000000004E-2</v>
      </c>
      <c r="AS28" s="127">
        <v>9.4E-2</v>
      </c>
      <c r="AT28" s="127">
        <v>9.9900000000000003E-2</v>
      </c>
      <c r="AU28" s="127">
        <v>0.1066</v>
      </c>
      <c r="AV28" s="127">
        <v>0.1116</v>
      </c>
      <c r="AW28" s="127">
        <v>0.1134</v>
      </c>
      <c r="AX28" s="127">
        <v>0.11409999999999999</v>
      </c>
      <c r="AY28" s="127">
        <v>0.1133</v>
      </c>
      <c r="AZ28" s="127">
        <v>0.11260000000000001</v>
      </c>
      <c r="BA28" s="127">
        <v>0.1111</v>
      </c>
      <c r="BB28" s="127">
        <v>0.1115</v>
      </c>
      <c r="BC28" s="127">
        <v>0.1109</v>
      </c>
      <c r="BD28" s="127">
        <v>0.1089</v>
      </c>
      <c r="BE28" s="127">
        <v>0.10920000000000001</v>
      </c>
      <c r="BF28" s="127">
        <v>0.10780000000000001</v>
      </c>
      <c r="BG28" s="127">
        <v>0.1076</v>
      </c>
      <c r="BH28" s="127">
        <v>0.1066</v>
      </c>
      <c r="BI28" s="127">
        <v>0.1045</v>
      </c>
      <c r="BJ28" s="127">
        <v>0.1046</v>
      </c>
      <c r="BK28" s="127">
        <v>0.10299999999999999</v>
      </c>
      <c r="BL28" s="127">
        <v>0.1023</v>
      </c>
      <c r="BM28" s="127">
        <v>0.1012</v>
      </c>
      <c r="BN28" s="127">
        <v>0.1004</v>
      </c>
      <c r="BO28" s="127">
        <v>9.8900000000000002E-2</v>
      </c>
      <c r="BP28" s="127">
        <v>9.7299999999999998E-2</v>
      </c>
      <c r="BQ28" s="127">
        <v>9.6000000000000002E-2</v>
      </c>
      <c r="BR28" s="127">
        <v>9.6199999999999994E-2</v>
      </c>
      <c r="BS28" s="127">
        <v>9.7000000000000003E-2</v>
      </c>
      <c r="BT28" s="127">
        <v>9.6699999999999994E-2</v>
      </c>
      <c r="BU28" s="127">
        <v>9.6000000000000002E-2</v>
      </c>
      <c r="BV28" s="127">
        <v>9.5200000000000007E-2</v>
      </c>
      <c r="BW28" s="127">
        <v>9.5000000000000001E-2</v>
      </c>
      <c r="BX28" s="127">
        <v>9.3899999999999997E-2</v>
      </c>
      <c r="BY28" s="127">
        <v>9.2999999999999999E-2</v>
      </c>
      <c r="BZ28" s="127">
        <v>9.2899999999999996E-2</v>
      </c>
      <c r="CA28" s="127">
        <v>9.2600000000000002E-2</v>
      </c>
      <c r="CB28" s="127">
        <v>9.1999999999999998E-2</v>
      </c>
      <c r="CC28" s="127">
        <v>9.1200000000000003E-2</v>
      </c>
      <c r="CD28" s="127">
        <v>9.1399999999999995E-2</v>
      </c>
      <c r="CE28" s="127">
        <v>9.2200000000000004E-2</v>
      </c>
      <c r="CF28" s="127">
        <v>9.1800000000000007E-2</v>
      </c>
      <c r="CG28" s="127">
        <v>9.1700000000000004E-2</v>
      </c>
      <c r="CH28" s="127">
        <v>0.13489999999999999</v>
      </c>
      <c r="CI28" s="127">
        <v>0.1338</v>
      </c>
      <c r="CJ28" s="127">
        <v>0.13239999999999999</v>
      </c>
      <c r="CK28" s="127">
        <v>0.1326</v>
      </c>
      <c r="CL28" s="127">
        <v>0.1321</v>
      </c>
      <c r="CM28" s="127">
        <v>0.13250000000000001</v>
      </c>
      <c r="CN28" s="127">
        <v>0.13220000000000001</v>
      </c>
      <c r="CO28" s="127">
        <v>0.13220000000000001</v>
      </c>
      <c r="CP28" s="127">
        <v>0.13320000000000001</v>
      </c>
      <c r="CQ28" s="127">
        <v>0.13339999999999999</v>
      </c>
      <c r="CR28" s="127">
        <v>0.13270000000000001</v>
      </c>
      <c r="CS28" s="127">
        <v>0.13170000000000001</v>
      </c>
      <c r="CT28" s="127">
        <v>0.13239999999999999</v>
      </c>
      <c r="CU28" s="127">
        <v>0.1305</v>
      </c>
      <c r="CV28" s="127">
        <v>0.1298</v>
      </c>
      <c r="CW28" s="127">
        <v>0.12989999999999999</v>
      </c>
      <c r="CX28" s="127">
        <v>0.12889999999999999</v>
      </c>
      <c r="CY28" s="127">
        <v>0.128</v>
      </c>
      <c r="CZ28" s="127">
        <v>0.1278</v>
      </c>
      <c r="DA28" s="127">
        <v>0.1278</v>
      </c>
      <c r="DB28" s="127">
        <v>0.12659999999999999</v>
      </c>
      <c r="DC28" s="127">
        <v>0.12640000000000001</v>
      </c>
      <c r="DD28" s="127">
        <v>0.125</v>
      </c>
      <c r="DE28" s="127">
        <v>0.1244</v>
      </c>
      <c r="DF28" s="127">
        <v>0.1234</v>
      </c>
      <c r="DG28" s="127">
        <v>0.1246</v>
      </c>
      <c r="DH28" s="127">
        <v>0.1244</v>
      </c>
      <c r="DI28" s="127">
        <v>0.125</v>
      </c>
      <c r="DJ28" s="127">
        <v>0.12470000000000001</v>
      </c>
      <c r="DK28" s="127">
        <v>0.1241</v>
      </c>
      <c r="DL28" s="127">
        <v>0.1242</v>
      </c>
      <c r="DM28" s="127">
        <v>0.1237</v>
      </c>
      <c r="DN28" s="127">
        <v>0.12139999999999999</v>
      </c>
      <c r="DO28" s="127">
        <v>0.1221</v>
      </c>
      <c r="DP28" s="127">
        <v>0.1229</v>
      </c>
      <c r="DQ28" s="127">
        <v>0.1234</v>
      </c>
      <c r="DR28" s="127">
        <v>0.12280000000000001</v>
      </c>
      <c r="DS28" s="127">
        <v>0.123</v>
      </c>
      <c r="DT28" s="127">
        <v>0.1234</v>
      </c>
      <c r="DU28" s="127">
        <v>0.1239</v>
      </c>
      <c r="DV28" s="127">
        <v>0.1234</v>
      </c>
      <c r="DW28" s="127">
        <v>0.12330000000000001</v>
      </c>
      <c r="DX28" s="127">
        <v>0.1235</v>
      </c>
      <c r="DY28" s="127">
        <v>0.1222</v>
      </c>
      <c r="DZ28" s="127">
        <v>0.1229</v>
      </c>
      <c r="EA28" s="127">
        <v>0.1246</v>
      </c>
      <c r="EB28" s="127">
        <v>0.12379999999999999</v>
      </c>
      <c r="EC28" s="127">
        <v>0.124</v>
      </c>
      <c r="ED28" s="127">
        <v>0.12620000000000001</v>
      </c>
      <c r="EE28" s="127">
        <v>0.1258</v>
      </c>
      <c r="EF28" s="127">
        <v>0.12640000000000001</v>
      </c>
      <c r="EG28" s="127">
        <v>0.126</v>
      </c>
      <c r="EH28" s="127">
        <v>0.12529999999999999</v>
      </c>
      <c r="EI28" s="127">
        <v>0.12559999999999999</v>
      </c>
      <c r="EJ28" s="127">
        <v>0.12529999999999999</v>
      </c>
      <c r="EK28" s="127">
        <v>0.1245</v>
      </c>
      <c r="EL28" s="127">
        <v>0.12379999999999999</v>
      </c>
      <c r="EM28" s="127">
        <v>0.1237</v>
      </c>
      <c r="EN28" s="127">
        <v>0.12379999999999999</v>
      </c>
      <c r="EO28" s="127">
        <v>0.1245</v>
      </c>
      <c r="EP28" s="127">
        <v>0.1265</v>
      </c>
      <c r="EQ28" s="127">
        <v>0.12559999999999999</v>
      </c>
      <c r="ER28" s="127">
        <v>0.12559999999999999</v>
      </c>
      <c r="ES28" s="127">
        <v>0.12720000000000001</v>
      </c>
      <c r="ET28" s="127">
        <v>0.12740000000000001</v>
      </c>
      <c r="EU28" s="127">
        <v>0.12859999999999999</v>
      </c>
      <c r="EV28">
        <f>SUMIF('12peso'!$E$39:$E$492,$A28,'12peso'!H$39:H$492)</f>
        <v>0.13400000000000001</v>
      </c>
      <c r="EW28">
        <f>SUMIF('12peso'!$E$39:$E$492,$A28,'12peso'!I$39:I$492)</f>
        <v>0.1348</v>
      </c>
      <c r="EX28">
        <f>SUMIF('12peso'!$E$39:$E$492,$A28,'12peso'!J$39:J$492)</f>
        <v>0.13469999999999999</v>
      </c>
      <c r="EY28">
        <f>SUMIF('12peso'!$E$39:$E$492,$A28,'12peso'!K$39:K$492)</f>
        <v>0.13519999999999999</v>
      </c>
      <c r="EZ28">
        <f>SUMIF('12peso'!$E$39:$E$492,$A28,'12peso'!L$39:L$492)</f>
        <v>0.13500000000000001</v>
      </c>
      <c r="FA28">
        <f>SUMIF('12peso'!$E$39:$E$492,$A28,'12peso'!M$39:M$492)</f>
        <v>0.13689999999999999</v>
      </c>
      <c r="FB28">
        <f>SUMIF('12peso'!$E$39:$E$492,$A28,'12peso'!N$39:N$492)</f>
        <v>0.1384</v>
      </c>
      <c r="FC28">
        <f>SUMIF('12peso'!$E$39:$E$492,$A28,'12peso'!O$39:O$492)</f>
        <v>0.14000000000000001</v>
      </c>
      <c r="FD28">
        <f>SUMIF('12peso'!$E$39:$E$492,$A28,'12peso'!P$39:P$492)</f>
        <v>0.14000000000000001</v>
      </c>
      <c r="FE28">
        <f>SUMIF('12peso'!$E$39:$E$492,$A28,'12peso'!Q$39:Q$492)</f>
        <v>0.14019999999999999</v>
      </c>
      <c r="FF28">
        <f>SUMIF('12peso'!$E$39:$E$492,$A28,'12peso'!R$39:R$492)</f>
        <v>0.13980000000000001</v>
      </c>
      <c r="FG28">
        <f>SUMIF('12peso'!$E$39:$E$492,$A28,'12peso'!S$39:S$492)</f>
        <v>0.1389</v>
      </c>
      <c r="FH28">
        <f>SUMIF('12peso'!$E$39:$E$492,$A28,'12peso'!T$39:T$492)</f>
        <v>0.1404</v>
      </c>
      <c r="FI28">
        <f>SUMIF('12peso'!$E$39:$E$492,$A28,'12peso'!U$39:U$492)</f>
        <v>0.14069999999999999</v>
      </c>
      <c r="FJ28">
        <f>SUMIF('12peso'!$E$39:$E$492,$A28,'12peso'!V$39:V$492)</f>
        <v>0.1421</v>
      </c>
      <c r="FK28">
        <f>SUMIF('12peso'!$E$39:$E$492,$A28,'12peso'!W$39:W$492)</f>
        <v>0.14219999999999999</v>
      </c>
      <c r="FL28">
        <f>SUMIF('12peso'!$E$39:$E$492,$A28,'12peso'!X$39:X$492)</f>
        <v>0.1421</v>
      </c>
      <c r="FM28">
        <f>SUMIF('12peso'!$E$39:$E$492,$A28,'12peso'!Y$39:Y$492)</f>
        <v>0.1431</v>
      </c>
      <c r="FN28">
        <f>SUMIF('12peso'!$E$39:$E$492,$A28,'12peso'!Z$39:Z$492)</f>
        <v>0.14580000000000001</v>
      </c>
      <c r="FO28">
        <f>SUMIF('12peso'!$E$39:$E$492,$A28,'12peso'!AA$39:AA$492)</f>
        <v>0.1474</v>
      </c>
      <c r="FP28">
        <f>SUMIF('12peso'!$E$39:$E$492,$A28,'12peso'!AB$39:AB$492)</f>
        <v>0.14680000000000001</v>
      </c>
      <c r="FQ28">
        <f>SUMIF('12peso'!$E$39:$E$492,$A28,'12peso'!AC$39:AC$492)</f>
        <v>0.14599999999999999</v>
      </c>
      <c r="FR28">
        <f>SUMIF('12peso'!$E$39:$E$492,$A28,'12peso'!AD$39:AD$492)</f>
        <v>0.14660000000000001</v>
      </c>
      <c r="FS28">
        <f>SUMIF('12peso'!$E$39:$E$492,$A28,'12peso'!AE$39:AE$492)</f>
        <v>0.14649999999999999</v>
      </c>
      <c r="FT28">
        <f>SUMIF('12peso'!$E$39:$E$492,$A28,'12peso'!AF$39:AF$492)</f>
        <v>0.14729999999999999</v>
      </c>
      <c r="FU28">
        <f>SUMIF('12peso'!$E$39:$E$492,$A28,'12peso'!AG$39:AG$492)</f>
        <v>0.14680000000000001</v>
      </c>
      <c r="FV28">
        <f>SUMIF('12peso'!$E$39:$E$492,$A28,'12peso'!AH$39:AH$492)</f>
        <v>0.1454</v>
      </c>
      <c r="FW28">
        <f>SUMIF('12peso'!$E$39:$E$492,$A28,'12peso'!AI$39:AI$492)</f>
        <v>0.1452</v>
      </c>
      <c r="FX28">
        <f>SUMIF('12peso'!$E$39:$E$492,$A28,'12peso'!AJ$39:AJ$492)</f>
        <v>0.1457</v>
      </c>
      <c r="FY28">
        <f>SUMIF('12peso'!$E$39:$E$492,$A28,'12peso'!AK$39:AK$492)</f>
        <v>0.1472</v>
      </c>
      <c r="FZ28">
        <f>SUMIF('12peso'!$E$39:$E$492,$A28,'12peso'!AL$39:AL$492)</f>
        <v>0.14879999999999999</v>
      </c>
      <c r="GA28">
        <f>SUMIF('12peso'!$E$39:$E$492,$A28,'12peso'!AM$39:AM$492)</f>
        <v>0.15140000000000001</v>
      </c>
      <c r="GB28">
        <f>SUMIF('12peso'!$E$39:$E$492,$A28,'12peso'!AN$39:AN$492)</f>
        <v>0.15160000000000001</v>
      </c>
    </row>
    <row r="29" spans="1:184" ht="14.45" x14ac:dyDescent="0.35">
      <c r="A29" s="59">
        <v>1104060</v>
      </c>
      <c r="B29" s="56" t="s">
        <v>30</v>
      </c>
      <c r="C29" s="127">
        <v>2.7400000000000001E-2</v>
      </c>
      <c r="D29" s="127">
        <v>2.7699999999999999E-2</v>
      </c>
      <c r="E29" s="127">
        <v>2.76E-2</v>
      </c>
      <c r="F29" s="127">
        <v>2.7400000000000001E-2</v>
      </c>
      <c r="G29" s="127">
        <v>2.7099999999999999E-2</v>
      </c>
      <c r="H29" s="127">
        <v>2.6800000000000001E-2</v>
      </c>
      <c r="I29" s="127">
        <v>2.7E-2</v>
      </c>
      <c r="J29" s="127">
        <v>2.7199999999999998E-2</v>
      </c>
      <c r="K29" s="127">
        <v>2.7199999999999998E-2</v>
      </c>
      <c r="L29" s="127">
        <v>2.7400000000000001E-2</v>
      </c>
      <c r="M29" s="127">
        <v>2.75E-2</v>
      </c>
      <c r="N29" s="127">
        <v>2.76E-2</v>
      </c>
      <c r="O29" s="127">
        <v>2.7199999999999998E-2</v>
      </c>
      <c r="P29" s="127">
        <v>2.7E-2</v>
      </c>
      <c r="Q29" s="127">
        <v>2.69E-2</v>
      </c>
      <c r="R29" s="127">
        <v>2.6800000000000001E-2</v>
      </c>
      <c r="S29" s="127">
        <v>2.6499999999999999E-2</v>
      </c>
      <c r="T29" s="127">
        <v>2.63E-2</v>
      </c>
      <c r="U29" s="127">
        <v>2.6100000000000002E-2</v>
      </c>
      <c r="V29" s="127">
        <v>2.64E-2</v>
      </c>
      <c r="W29" s="127">
        <v>2.6200000000000001E-2</v>
      </c>
      <c r="X29" s="127">
        <v>2.63E-2</v>
      </c>
      <c r="Y29" s="127">
        <v>2.5899999999999999E-2</v>
      </c>
      <c r="Z29" s="127">
        <v>2.5999999999999999E-2</v>
      </c>
      <c r="AA29" s="127">
        <v>2.58E-2</v>
      </c>
      <c r="AB29" s="127">
        <v>2.6100000000000002E-2</v>
      </c>
      <c r="AC29" s="127">
        <v>2.6499999999999999E-2</v>
      </c>
      <c r="AD29" s="127">
        <v>2.6700000000000002E-2</v>
      </c>
      <c r="AE29" s="127">
        <v>2.7300000000000001E-2</v>
      </c>
      <c r="AF29" s="127">
        <v>2.7099999999999999E-2</v>
      </c>
      <c r="AG29" s="127">
        <v>2.76E-2</v>
      </c>
      <c r="AH29" s="127">
        <v>2.6599999999999999E-2</v>
      </c>
      <c r="AI29" s="127">
        <v>2.7199999999999998E-2</v>
      </c>
      <c r="AJ29" s="127">
        <v>2.7400000000000001E-2</v>
      </c>
      <c r="AK29" s="127">
        <v>2.76E-2</v>
      </c>
      <c r="AL29" s="127">
        <v>2.7799999999999998E-2</v>
      </c>
      <c r="AM29" s="127">
        <v>2.7199999999999998E-2</v>
      </c>
      <c r="AN29" s="127">
        <v>2.7199999999999998E-2</v>
      </c>
      <c r="AO29" s="127">
        <v>2.7199999999999998E-2</v>
      </c>
      <c r="AP29" s="127">
        <v>2.69E-2</v>
      </c>
      <c r="AQ29" s="127">
        <v>2.6499999999999999E-2</v>
      </c>
      <c r="AR29" s="127">
        <v>2.63E-2</v>
      </c>
      <c r="AS29" s="127">
        <v>2.6499999999999999E-2</v>
      </c>
      <c r="AT29" s="127">
        <v>2.6599999999999999E-2</v>
      </c>
      <c r="AU29" s="127">
        <v>2.69E-2</v>
      </c>
      <c r="AV29" s="127">
        <v>2.6800000000000001E-2</v>
      </c>
      <c r="AW29" s="127">
        <v>2.7400000000000001E-2</v>
      </c>
      <c r="AX29" s="127">
        <v>2.76E-2</v>
      </c>
      <c r="AY29" s="127">
        <v>2.81E-2</v>
      </c>
      <c r="AZ29" s="127">
        <v>2.8400000000000002E-2</v>
      </c>
      <c r="BA29" s="127">
        <v>2.8299999999999999E-2</v>
      </c>
      <c r="BB29" s="127">
        <v>2.86E-2</v>
      </c>
      <c r="BC29" s="127">
        <v>2.9100000000000001E-2</v>
      </c>
      <c r="BD29" s="127">
        <v>2.87E-2</v>
      </c>
      <c r="BE29" s="127">
        <v>2.87E-2</v>
      </c>
      <c r="BF29" s="127">
        <v>2.86E-2</v>
      </c>
      <c r="BG29" s="127">
        <v>2.8400000000000002E-2</v>
      </c>
      <c r="BH29" s="127">
        <v>2.8000000000000001E-2</v>
      </c>
      <c r="BI29" s="127">
        <v>2.8500000000000001E-2</v>
      </c>
      <c r="BJ29" s="127">
        <v>2.8000000000000001E-2</v>
      </c>
      <c r="BK29" s="127">
        <v>2.8400000000000002E-2</v>
      </c>
      <c r="BL29" s="127">
        <v>2.7900000000000001E-2</v>
      </c>
      <c r="BM29" s="127">
        <v>2.7799999999999998E-2</v>
      </c>
      <c r="BN29" s="127">
        <v>2.7799999999999998E-2</v>
      </c>
      <c r="BO29" s="127">
        <v>2.76E-2</v>
      </c>
      <c r="BP29" s="127">
        <v>2.75E-2</v>
      </c>
      <c r="BQ29" s="127">
        <v>2.75E-2</v>
      </c>
      <c r="BR29" s="127">
        <v>2.7099999999999999E-2</v>
      </c>
      <c r="BS29" s="127">
        <v>2.7799999999999998E-2</v>
      </c>
      <c r="BT29" s="127">
        <v>2.75E-2</v>
      </c>
      <c r="BU29" s="127">
        <v>2.7900000000000001E-2</v>
      </c>
      <c r="BV29" s="127">
        <v>2.7900000000000001E-2</v>
      </c>
      <c r="BW29" s="127">
        <v>2.7900000000000001E-2</v>
      </c>
      <c r="BX29" s="127">
        <v>2.7799999999999998E-2</v>
      </c>
      <c r="BY29" s="127">
        <v>2.7799999999999998E-2</v>
      </c>
      <c r="BZ29" s="127">
        <v>2.7900000000000001E-2</v>
      </c>
      <c r="CA29" s="127">
        <v>2.7900000000000001E-2</v>
      </c>
      <c r="CB29" s="127">
        <v>2.8000000000000001E-2</v>
      </c>
      <c r="CC29" s="127">
        <v>2.69E-2</v>
      </c>
      <c r="CD29" s="127">
        <v>2.7099999999999999E-2</v>
      </c>
      <c r="CE29" s="127">
        <v>2.7099999999999999E-2</v>
      </c>
      <c r="CF29" s="127">
        <v>2.7300000000000001E-2</v>
      </c>
      <c r="CG29" s="127">
        <v>2.76E-2</v>
      </c>
      <c r="CH29" s="127">
        <v>3.0999999999999999E-3</v>
      </c>
      <c r="CI29" s="127">
        <v>3.2000000000000002E-3</v>
      </c>
      <c r="CJ29" s="127">
        <v>3.3E-3</v>
      </c>
      <c r="CK29" s="127">
        <v>3.0999999999999999E-3</v>
      </c>
      <c r="CL29" s="127">
        <v>3.0999999999999999E-3</v>
      </c>
      <c r="CM29" s="127">
        <v>3.3E-3</v>
      </c>
      <c r="CN29" s="127">
        <v>3.3E-3</v>
      </c>
      <c r="CO29" s="127">
        <v>3.2000000000000002E-3</v>
      </c>
      <c r="CP29" s="127">
        <v>3.2000000000000002E-3</v>
      </c>
      <c r="CQ29" s="127">
        <v>3.2000000000000002E-3</v>
      </c>
      <c r="CR29" s="127">
        <v>3.3999999999999998E-3</v>
      </c>
      <c r="CS29" s="127">
        <v>3.3999999999999998E-3</v>
      </c>
      <c r="CT29" s="127">
        <v>3.2000000000000002E-3</v>
      </c>
      <c r="CU29" s="127">
        <v>3.3E-3</v>
      </c>
      <c r="CV29" s="127">
        <v>3.3E-3</v>
      </c>
      <c r="CW29" s="127">
        <v>3.5000000000000001E-3</v>
      </c>
      <c r="CX29" s="127">
        <v>3.5999999999999999E-3</v>
      </c>
      <c r="CY29" s="127">
        <v>3.5000000000000001E-3</v>
      </c>
      <c r="CZ29" s="127">
        <v>3.5000000000000001E-3</v>
      </c>
      <c r="DA29" s="127">
        <v>3.5000000000000001E-3</v>
      </c>
      <c r="DB29" s="127">
        <v>3.5000000000000001E-3</v>
      </c>
      <c r="DC29" s="127">
        <v>3.3999999999999998E-3</v>
      </c>
      <c r="DD29" s="127">
        <v>3.3999999999999998E-3</v>
      </c>
      <c r="DE29" s="127">
        <v>3.3999999999999998E-3</v>
      </c>
      <c r="DF29" s="127">
        <v>3.3E-3</v>
      </c>
      <c r="DG29" s="127">
        <v>3.3E-3</v>
      </c>
      <c r="DH29" s="127">
        <v>3.3E-3</v>
      </c>
      <c r="DI29" s="127">
        <v>3.3E-3</v>
      </c>
      <c r="DJ29" s="127">
        <v>3.3999999999999998E-3</v>
      </c>
      <c r="DK29" s="127">
        <v>3.3E-3</v>
      </c>
      <c r="DL29" s="127">
        <v>3.3E-3</v>
      </c>
      <c r="DM29" s="127">
        <v>3.3999999999999998E-3</v>
      </c>
      <c r="DN29" s="127">
        <v>3.3999999999999998E-3</v>
      </c>
      <c r="DO29" s="127">
        <v>3.5000000000000001E-3</v>
      </c>
      <c r="DP29" s="127">
        <v>3.3E-3</v>
      </c>
      <c r="DQ29" s="127">
        <v>3.2000000000000002E-3</v>
      </c>
      <c r="DR29" s="127">
        <v>3.3E-3</v>
      </c>
      <c r="DS29" s="127">
        <v>3.2000000000000002E-3</v>
      </c>
      <c r="DT29" s="127">
        <v>3.0999999999999999E-3</v>
      </c>
      <c r="DU29" s="127">
        <v>3.0999999999999999E-3</v>
      </c>
      <c r="DV29" s="127">
        <v>3.0999999999999999E-3</v>
      </c>
      <c r="DW29" s="127">
        <v>3.0999999999999999E-3</v>
      </c>
      <c r="DX29" s="127">
        <v>3.2000000000000002E-3</v>
      </c>
      <c r="DY29" s="127">
        <v>3.2000000000000002E-3</v>
      </c>
      <c r="DZ29" s="127">
        <v>3.3E-3</v>
      </c>
      <c r="EA29" s="127">
        <v>3.5000000000000001E-3</v>
      </c>
      <c r="EB29" s="127">
        <v>3.5999999999999999E-3</v>
      </c>
      <c r="EC29" s="127">
        <v>3.5000000000000001E-3</v>
      </c>
      <c r="ED29" s="127">
        <v>3.5999999999999999E-3</v>
      </c>
      <c r="EE29" s="127">
        <v>3.8E-3</v>
      </c>
      <c r="EF29" s="127">
        <v>3.8E-3</v>
      </c>
      <c r="EG29" s="127">
        <v>3.8E-3</v>
      </c>
      <c r="EH29" s="127">
        <v>3.8E-3</v>
      </c>
      <c r="EI29" s="127">
        <v>3.5999999999999999E-3</v>
      </c>
      <c r="EJ29" s="127">
        <v>3.8E-3</v>
      </c>
      <c r="EK29" s="127">
        <v>4.0000000000000001E-3</v>
      </c>
      <c r="EL29" s="127">
        <v>4.0000000000000001E-3</v>
      </c>
      <c r="EM29" s="127">
        <v>4.0000000000000001E-3</v>
      </c>
      <c r="EN29" s="127">
        <v>4.1000000000000003E-3</v>
      </c>
      <c r="EO29" s="127">
        <v>4.0000000000000001E-3</v>
      </c>
      <c r="EP29" s="127">
        <v>4.0000000000000001E-3</v>
      </c>
      <c r="EQ29" s="127">
        <v>4.1000000000000003E-3</v>
      </c>
      <c r="ER29" s="127">
        <v>4.0000000000000001E-3</v>
      </c>
      <c r="ES29" s="127">
        <v>3.8999999999999998E-3</v>
      </c>
      <c r="ET29" s="127">
        <v>4.0000000000000001E-3</v>
      </c>
      <c r="EU29" s="127">
        <v>4.1000000000000003E-3</v>
      </c>
      <c r="EV29">
        <f>SUMIF('12peso'!$E$39:$E$492,$A29,'12peso'!H$39:H$492)</f>
        <v>3.8999999999999998E-3</v>
      </c>
      <c r="EW29">
        <f>SUMIF('12peso'!$E$39:$E$492,$A29,'12peso'!I$39:I$492)</f>
        <v>3.8999999999999998E-3</v>
      </c>
      <c r="EX29">
        <f>SUMIF('12peso'!$E$39:$E$492,$A29,'12peso'!J$39:J$492)</f>
        <v>4.0000000000000001E-3</v>
      </c>
      <c r="EY29">
        <f>SUMIF('12peso'!$E$39:$E$492,$A29,'12peso'!K$39:K$492)</f>
        <v>3.8999999999999998E-3</v>
      </c>
      <c r="EZ29">
        <f>SUMIF('12peso'!$E$39:$E$492,$A29,'12peso'!L$39:L$492)</f>
        <v>3.8999999999999998E-3</v>
      </c>
      <c r="FA29">
        <f>SUMIF('12peso'!$E$39:$E$492,$A29,'12peso'!M$39:M$492)</f>
        <v>4.0000000000000001E-3</v>
      </c>
      <c r="FB29">
        <f>SUMIF('12peso'!$E$39:$E$492,$A29,'12peso'!N$39:N$492)</f>
        <v>4.0000000000000001E-3</v>
      </c>
      <c r="FC29">
        <f>SUMIF('12peso'!$E$39:$E$492,$A29,'12peso'!O$39:O$492)</f>
        <v>4.1000000000000003E-3</v>
      </c>
      <c r="FD29">
        <f>SUMIF('12peso'!$E$39:$E$492,$A29,'12peso'!P$39:P$492)</f>
        <v>4.1000000000000003E-3</v>
      </c>
      <c r="FE29">
        <f>SUMIF('12peso'!$E$39:$E$492,$A29,'12peso'!Q$39:Q$492)</f>
        <v>4.1999999999999997E-3</v>
      </c>
      <c r="FF29">
        <f>SUMIF('12peso'!$E$39:$E$492,$A29,'12peso'!R$39:R$492)</f>
        <v>4.1999999999999997E-3</v>
      </c>
      <c r="FG29">
        <f>SUMIF('12peso'!$E$39:$E$492,$A29,'12peso'!S$39:S$492)</f>
        <v>4.3E-3</v>
      </c>
      <c r="FH29">
        <f>SUMIF('12peso'!$E$39:$E$492,$A29,'12peso'!T$39:T$492)</f>
        <v>4.1999999999999997E-3</v>
      </c>
      <c r="FI29">
        <f>SUMIF('12peso'!$E$39:$E$492,$A29,'12peso'!U$39:U$492)</f>
        <v>4.3E-3</v>
      </c>
      <c r="FJ29">
        <f>SUMIF('12peso'!$E$39:$E$492,$A29,'12peso'!V$39:V$492)</f>
        <v>4.3E-3</v>
      </c>
      <c r="FK29">
        <f>SUMIF('12peso'!$E$39:$E$492,$A29,'12peso'!W$39:W$492)</f>
        <v>4.4000000000000003E-3</v>
      </c>
      <c r="FL29">
        <f>SUMIF('12peso'!$E$39:$E$492,$A29,'12peso'!X$39:X$492)</f>
        <v>4.4999999999999997E-3</v>
      </c>
      <c r="FM29">
        <f>SUMIF('12peso'!$E$39:$E$492,$A29,'12peso'!Y$39:Y$492)</f>
        <v>4.5999999999999999E-3</v>
      </c>
      <c r="FN29">
        <f>SUMIF('12peso'!$E$39:$E$492,$A29,'12peso'!Z$39:Z$492)</f>
        <v>4.5999999999999999E-3</v>
      </c>
      <c r="FO29">
        <f>SUMIF('12peso'!$E$39:$E$492,$A29,'12peso'!AA$39:AA$492)</f>
        <v>4.5999999999999999E-3</v>
      </c>
      <c r="FP29">
        <f>SUMIF('12peso'!$E$39:$E$492,$A29,'12peso'!AB$39:AB$492)</f>
        <v>4.5999999999999999E-3</v>
      </c>
      <c r="FQ29">
        <f>SUMIF('12peso'!$E$39:$E$492,$A29,'12peso'!AC$39:AC$492)</f>
        <v>4.7999999999999996E-3</v>
      </c>
      <c r="FR29">
        <f>SUMIF('12peso'!$E$39:$E$492,$A29,'12peso'!AD$39:AD$492)</f>
        <v>4.7999999999999996E-3</v>
      </c>
      <c r="FS29">
        <f>SUMIF('12peso'!$E$39:$E$492,$A29,'12peso'!AE$39:AE$492)</f>
        <v>4.7999999999999996E-3</v>
      </c>
      <c r="FT29">
        <f>SUMIF('12peso'!$E$39:$E$492,$A29,'12peso'!AF$39:AF$492)</f>
        <v>4.1000000000000003E-3</v>
      </c>
      <c r="FU29">
        <f>SUMIF('12peso'!$E$39:$E$492,$A29,'12peso'!AG$39:AG$492)</f>
        <v>4.1999999999999997E-3</v>
      </c>
      <c r="FV29">
        <f>SUMIF('12peso'!$E$39:$E$492,$A29,'12peso'!AH$39:AH$492)</f>
        <v>4.1999999999999997E-3</v>
      </c>
      <c r="FW29">
        <f>SUMIF('12peso'!$E$39:$E$492,$A29,'12peso'!AI$39:AI$492)</f>
        <v>4.1999999999999997E-3</v>
      </c>
      <c r="FX29">
        <f>SUMIF('12peso'!$E$39:$E$492,$A29,'12peso'!AJ$39:AJ$492)</f>
        <v>4.3E-3</v>
      </c>
      <c r="FY29">
        <f>SUMIF('12peso'!$E$39:$E$492,$A29,'12peso'!AK$39:AK$492)</f>
        <v>4.3E-3</v>
      </c>
      <c r="FZ29">
        <f>SUMIF('12peso'!$E$39:$E$492,$A29,'12peso'!AL$39:AL$492)</f>
        <v>4.4000000000000003E-3</v>
      </c>
      <c r="GA29">
        <f>SUMIF('12peso'!$E$39:$E$492,$A29,'12peso'!AM$39:AM$492)</f>
        <v>4.1999999999999997E-3</v>
      </c>
      <c r="GB29">
        <f>SUMIF('12peso'!$E$39:$E$492,$A29,'12peso'!AN$39:AN$492)</f>
        <v>4.1000000000000003E-3</v>
      </c>
    </row>
    <row r="30" spans="1:184" ht="14.45" x14ac:dyDescent="0.35">
      <c r="A30" s="59">
        <v>1105001</v>
      </c>
      <c r="B30" s="56" t="s">
        <v>31</v>
      </c>
      <c r="C30" s="127">
        <v>6.6799999999999998E-2</v>
      </c>
      <c r="D30" s="127">
        <v>5.5599999999999997E-2</v>
      </c>
      <c r="E30" s="127">
        <v>5.5500000000000001E-2</v>
      </c>
      <c r="F30" s="127">
        <v>5.9799999999999999E-2</v>
      </c>
      <c r="G30" s="127">
        <v>6.0699999999999997E-2</v>
      </c>
      <c r="H30" s="127">
        <v>6.3899999999999998E-2</v>
      </c>
      <c r="I30" s="127">
        <v>7.3200000000000001E-2</v>
      </c>
      <c r="J30" s="127">
        <v>8.2199999999999995E-2</v>
      </c>
      <c r="K30" s="127">
        <v>7.9899999999999999E-2</v>
      </c>
      <c r="L30" s="127">
        <v>5.3499999999999999E-2</v>
      </c>
      <c r="M30" s="127">
        <v>7.0499999999999993E-2</v>
      </c>
      <c r="N30" s="127">
        <v>7.1099999999999997E-2</v>
      </c>
      <c r="O30" s="127">
        <v>7.85E-2</v>
      </c>
      <c r="P30" s="127">
        <v>6.2799999999999995E-2</v>
      </c>
      <c r="Q30" s="127">
        <v>5.8099999999999999E-2</v>
      </c>
      <c r="R30" s="127">
        <v>6.4500000000000002E-2</v>
      </c>
      <c r="S30" s="127">
        <v>6.6299999999999998E-2</v>
      </c>
      <c r="T30" s="127">
        <v>7.2300000000000003E-2</v>
      </c>
      <c r="U30" s="127">
        <v>7.7100000000000002E-2</v>
      </c>
      <c r="V30" s="127">
        <v>7.6499999999999999E-2</v>
      </c>
      <c r="W30" s="127">
        <v>7.7200000000000005E-2</v>
      </c>
      <c r="X30" s="127">
        <v>5.4600000000000003E-2</v>
      </c>
      <c r="Y30" s="127">
        <v>7.3400000000000007E-2</v>
      </c>
      <c r="Z30" s="127">
        <v>7.0900000000000005E-2</v>
      </c>
      <c r="AA30" s="127">
        <v>6.8000000000000005E-2</v>
      </c>
      <c r="AB30" s="127">
        <v>5.33E-2</v>
      </c>
      <c r="AC30" s="127">
        <v>5.11E-2</v>
      </c>
      <c r="AD30" s="127">
        <v>5.5800000000000002E-2</v>
      </c>
      <c r="AE30" s="127">
        <v>5.6500000000000002E-2</v>
      </c>
      <c r="AF30" s="127">
        <v>6.2799999999999995E-2</v>
      </c>
      <c r="AG30" s="127">
        <v>7.1499999999999994E-2</v>
      </c>
      <c r="AH30" s="127">
        <v>7.3899999999999993E-2</v>
      </c>
      <c r="AI30" s="127">
        <v>6.93E-2</v>
      </c>
      <c r="AJ30" s="127">
        <v>4.8399999999999999E-2</v>
      </c>
      <c r="AK30" s="127">
        <v>6.5000000000000002E-2</v>
      </c>
      <c r="AL30" s="127">
        <v>6.7199999999999996E-2</v>
      </c>
      <c r="AM30" s="127">
        <v>6.7900000000000002E-2</v>
      </c>
      <c r="AN30" s="127">
        <v>4.8800000000000003E-2</v>
      </c>
      <c r="AO30" s="127">
        <v>5.0299999999999997E-2</v>
      </c>
      <c r="AP30" s="127">
        <v>5.5599999999999997E-2</v>
      </c>
      <c r="AQ30" s="127">
        <v>5.8400000000000001E-2</v>
      </c>
      <c r="AR30" s="127">
        <v>6.7100000000000007E-2</v>
      </c>
      <c r="AS30" s="127">
        <v>7.2900000000000006E-2</v>
      </c>
      <c r="AT30" s="127">
        <v>8.3000000000000004E-2</v>
      </c>
      <c r="AU30" s="127">
        <v>7.8799999999999995E-2</v>
      </c>
      <c r="AV30" s="127">
        <v>5.0500000000000003E-2</v>
      </c>
      <c r="AW30" s="127">
        <v>6.2199999999999998E-2</v>
      </c>
      <c r="AX30" s="127">
        <v>6.0999999999999999E-2</v>
      </c>
      <c r="AY30" s="127">
        <v>6.25E-2</v>
      </c>
      <c r="AZ30" s="127">
        <v>4.6100000000000002E-2</v>
      </c>
      <c r="BA30" s="127">
        <v>4.5699999999999998E-2</v>
      </c>
      <c r="BB30" s="127">
        <v>5.0900000000000001E-2</v>
      </c>
      <c r="BC30" s="127">
        <v>5.2299999999999999E-2</v>
      </c>
      <c r="BD30" s="127">
        <v>5.8999999999999997E-2</v>
      </c>
      <c r="BE30" s="127">
        <v>6.08E-2</v>
      </c>
      <c r="BF30" s="127">
        <v>6.5199999999999994E-2</v>
      </c>
      <c r="BG30" s="127">
        <v>6.3200000000000006E-2</v>
      </c>
      <c r="BH30" s="127">
        <v>4.2900000000000001E-2</v>
      </c>
      <c r="BI30" s="127">
        <v>5.91E-2</v>
      </c>
      <c r="BJ30" s="127">
        <v>6.6400000000000001E-2</v>
      </c>
      <c r="BK30" s="127">
        <v>6.5699999999999995E-2</v>
      </c>
      <c r="BL30" s="127">
        <v>5.0999999999999997E-2</v>
      </c>
      <c r="BM30" s="127">
        <v>4.6800000000000001E-2</v>
      </c>
      <c r="BN30" s="127">
        <v>5.1700000000000003E-2</v>
      </c>
      <c r="BO30" s="127">
        <v>5.3400000000000003E-2</v>
      </c>
      <c r="BP30" s="127">
        <v>6.0199999999999997E-2</v>
      </c>
      <c r="BQ30" s="127">
        <v>6.4199999999999993E-2</v>
      </c>
      <c r="BR30" s="127">
        <v>7.3800000000000004E-2</v>
      </c>
      <c r="BS30" s="127">
        <v>6.5199999999999994E-2</v>
      </c>
      <c r="BT30" s="127">
        <v>4.5999999999999999E-2</v>
      </c>
      <c r="BU30" s="127">
        <v>6.4600000000000005E-2</v>
      </c>
      <c r="BV30" s="127">
        <v>6.2700000000000006E-2</v>
      </c>
      <c r="BW30" s="127">
        <v>6.4399999999999999E-2</v>
      </c>
      <c r="BX30" s="127">
        <v>4.5699999999999998E-2</v>
      </c>
      <c r="BY30" s="127">
        <v>4.3900000000000002E-2</v>
      </c>
      <c r="BZ30" s="127">
        <v>4.8599999999999997E-2</v>
      </c>
      <c r="CA30" s="127">
        <v>5.2900000000000003E-2</v>
      </c>
      <c r="CB30" s="127">
        <v>5.6000000000000001E-2</v>
      </c>
      <c r="CC30" s="127">
        <v>6.1600000000000002E-2</v>
      </c>
      <c r="CD30" s="127">
        <v>6.3700000000000007E-2</v>
      </c>
      <c r="CE30" s="127">
        <v>6.6000000000000003E-2</v>
      </c>
      <c r="CF30" s="127">
        <v>4.3700000000000003E-2</v>
      </c>
      <c r="CG30" s="127">
        <v>5.67E-2</v>
      </c>
      <c r="CH30" s="127">
        <v>7.1199999999999999E-2</v>
      </c>
      <c r="CI30" s="127">
        <v>6.9800000000000001E-2</v>
      </c>
      <c r="CJ30" s="127">
        <v>7.0800000000000002E-2</v>
      </c>
      <c r="CK30" s="127">
        <v>7.1099999999999997E-2</v>
      </c>
      <c r="CL30" s="127">
        <v>6.9800000000000001E-2</v>
      </c>
      <c r="CM30" s="127">
        <v>7.1400000000000005E-2</v>
      </c>
      <c r="CN30" s="127">
        <v>7.2499999999999995E-2</v>
      </c>
      <c r="CO30" s="127">
        <v>8.0600000000000005E-2</v>
      </c>
      <c r="CP30" s="127">
        <v>8.8400000000000006E-2</v>
      </c>
      <c r="CQ30" s="127">
        <v>8.8099999999999998E-2</v>
      </c>
      <c r="CR30" s="127">
        <v>8.8800000000000004E-2</v>
      </c>
      <c r="CS30" s="127">
        <v>8.6300000000000002E-2</v>
      </c>
      <c r="CT30" s="127">
        <v>8.72E-2</v>
      </c>
      <c r="CU30" s="127">
        <v>7.9899999999999999E-2</v>
      </c>
      <c r="CV30" s="127">
        <v>7.8299999999999995E-2</v>
      </c>
      <c r="CW30" s="127">
        <v>7.3999999999999996E-2</v>
      </c>
      <c r="CX30" s="127">
        <v>7.4999999999999997E-2</v>
      </c>
      <c r="CY30" s="127">
        <v>8.0799999999999997E-2</v>
      </c>
      <c r="CZ30" s="127">
        <v>8.6699999999999999E-2</v>
      </c>
      <c r="DA30" s="127">
        <v>8.2900000000000001E-2</v>
      </c>
      <c r="DB30" s="127">
        <v>8.3299999999999999E-2</v>
      </c>
      <c r="DC30" s="127">
        <v>8.2699999999999996E-2</v>
      </c>
      <c r="DD30" s="127">
        <v>8.4099999999999994E-2</v>
      </c>
      <c r="DE30" s="127">
        <v>8.9899999999999994E-2</v>
      </c>
      <c r="DF30" s="127">
        <v>8.6699999999999999E-2</v>
      </c>
      <c r="DG30" s="127">
        <v>8.3099999999999993E-2</v>
      </c>
      <c r="DH30" s="127">
        <v>7.9100000000000004E-2</v>
      </c>
      <c r="DI30" s="127">
        <v>7.9399999999999998E-2</v>
      </c>
      <c r="DJ30" s="127">
        <v>7.7499999999999999E-2</v>
      </c>
      <c r="DK30" s="127">
        <v>7.8899999999999998E-2</v>
      </c>
      <c r="DL30" s="127">
        <v>8.0199999999999994E-2</v>
      </c>
      <c r="DM30" s="127">
        <v>8.4199999999999997E-2</v>
      </c>
      <c r="DN30" s="127">
        <v>9.0999999999999998E-2</v>
      </c>
      <c r="DO30" s="127">
        <v>0.1011</v>
      </c>
      <c r="DP30" s="127">
        <v>9.7699999999999995E-2</v>
      </c>
      <c r="DQ30" s="127">
        <v>8.9599999999999999E-2</v>
      </c>
      <c r="DR30" s="127">
        <v>8.7499999999999994E-2</v>
      </c>
      <c r="DS30" s="127">
        <v>8.3199999999999996E-2</v>
      </c>
      <c r="DT30" s="127">
        <v>8.9899999999999994E-2</v>
      </c>
      <c r="DU30" s="127">
        <v>8.7599999999999997E-2</v>
      </c>
      <c r="DV30" s="127">
        <v>8.6800000000000002E-2</v>
      </c>
      <c r="DW30" s="127">
        <v>8.5699999999999998E-2</v>
      </c>
      <c r="DX30" s="127">
        <v>9.5699999999999993E-2</v>
      </c>
      <c r="DY30" s="127">
        <v>0.104</v>
      </c>
      <c r="DZ30" s="127">
        <v>0.1174</v>
      </c>
      <c r="EA30" s="127">
        <v>0.1167</v>
      </c>
      <c r="EB30" s="127">
        <v>0.108</v>
      </c>
      <c r="EC30" s="127">
        <v>0.1012</v>
      </c>
      <c r="ED30" s="127">
        <v>9.4700000000000006E-2</v>
      </c>
      <c r="EE30" s="127">
        <v>9.11E-2</v>
      </c>
      <c r="EF30" s="127">
        <v>8.5099999999999995E-2</v>
      </c>
      <c r="EG30" s="127">
        <v>8.3099999999999993E-2</v>
      </c>
      <c r="EH30" s="127">
        <v>8.3699999999999997E-2</v>
      </c>
      <c r="EI30" s="127">
        <v>7.9799999999999996E-2</v>
      </c>
      <c r="EJ30" s="127">
        <v>8.6300000000000002E-2</v>
      </c>
      <c r="EK30" s="127">
        <v>0.1042</v>
      </c>
      <c r="EL30" s="127">
        <v>0.11799999999999999</v>
      </c>
      <c r="EM30" s="127">
        <v>0.1133</v>
      </c>
      <c r="EN30" s="127">
        <v>0.1086</v>
      </c>
      <c r="EO30" s="127">
        <v>0.1033</v>
      </c>
      <c r="EP30" s="127">
        <v>9.6000000000000002E-2</v>
      </c>
      <c r="EQ30" s="127">
        <v>9.6500000000000002E-2</v>
      </c>
      <c r="ER30" s="127">
        <v>9.5100000000000004E-2</v>
      </c>
      <c r="ES30" s="127">
        <v>9.3399999999999997E-2</v>
      </c>
      <c r="ET30" s="127">
        <v>8.6400000000000005E-2</v>
      </c>
      <c r="EU30" s="127">
        <v>9.0999999999999998E-2</v>
      </c>
      <c r="EV30">
        <f>SUMIF('12peso'!$E$39:$E$492,$A30,'12peso'!H$39:H$492)</f>
        <v>9.06E-2</v>
      </c>
      <c r="EW30">
        <f>SUMIF('12peso'!$E$39:$E$492,$A30,'12peso'!I$39:I$492)</f>
        <v>9.4899999999999998E-2</v>
      </c>
      <c r="EX30">
        <f>SUMIF('12peso'!$E$39:$E$492,$A30,'12peso'!J$39:J$492)</f>
        <v>0.1004</v>
      </c>
      <c r="EY30">
        <f>SUMIF('12peso'!$E$39:$E$492,$A30,'12peso'!K$39:K$492)</f>
        <v>0.10299999999999999</v>
      </c>
      <c r="EZ30">
        <f>SUMIF('12peso'!$E$39:$E$492,$A30,'12peso'!L$39:L$492)</f>
        <v>0.1043</v>
      </c>
      <c r="FA30">
        <f>SUMIF('12peso'!$E$39:$E$492,$A30,'12peso'!M$39:M$492)</f>
        <v>0.1045</v>
      </c>
      <c r="FB30">
        <f>SUMIF('12peso'!$E$39:$E$492,$A30,'12peso'!N$39:N$492)</f>
        <v>0.1094</v>
      </c>
      <c r="FC30">
        <f>SUMIF('12peso'!$E$39:$E$492,$A30,'12peso'!O$39:O$492)</f>
        <v>0.1152</v>
      </c>
      <c r="FD30">
        <f>SUMIF('12peso'!$E$39:$E$492,$A30,'12peso'!P$39:P$492)</f>
        <v>0.1086</v>
      </c>
      <c r="FE30">
        <f>SUMIF('12peso'!$E$39:$E$492,$A30,'12peso'!Q$39:Q$492)</f>
        <v>0.1004</v>
      </c>
      <c r="FF30">
        <f>SUMIF('12peso'!$E$39:$E$492,$A30,'12peso'!R$39:R$492)</f>
        <v>0.1003</v>
      </c>
      <c r="FG30">
        <f>SUMIF('12peso'!$E$39:$E$492,$A30,'12peso'!S$39:S$492)</f>
        <v>0.10009999999999999</v>
      </c>
      <c r="FH30">
        <f>SUMIF('12peso'!$E$39:$E$492,$A30,'12peso'!T$39:T$492)</f>
        <v>0.10299999999999999</v>
      </c>
      <c r="FI30">
        <f>SUMIF('12peso'!$E$39:$E$492,$A30,'12peso'!U$39:U$492)</f>
        <v>0.1158</v>
      </c>
      <c r="FJ30">
        <f>SUMIF('12peso'!$E$39:$E$492,$A30,'12peso'!V$39:V$492)</f>
        <v>0.1188</v>
      </c>
      <c r="FK30">
        <f>SUMIF('12peso'!$E$39:$E$492,$A30,'12peso'!W$39:W$492)</f>
        <v>0.1178</v>
      </c>
      <c r="FL30">
        <f>SUMIF('12peso'!$E$39:$E$492,$A30,'12peso'!X$39:X$492)</f>
        <v>0.1231</v>
      </c>
      <c r="FM30">
        <f>SUMIF('12peso'!$E$39:$E$492,$A30,'12peso'!Y$39:Y$492)</f>
        <v>0.1186</v>
      </c>
      <c r="FN30">
        <f>SUMIF('12peso'!$E$39:$E$492,$A30,'12peso'!Z$39:Z$492)</f>
        <v>0.111</v>
      </c>
      <c r="FO30">
        <f>SUMIF('12peso'!$E$39:$E$492,$A30,'12peso'!AA$39:AA$492)</f>
        <v>0.1144</v>
      </c>
      <c r="FP30">
        <f>SUMIF('12peso'!$E$39:$E$492,$A30,'12peso'!AB$39:AB$492)</f>
        <v>0.11559999999999999</v>
      </c>
      <c r="FQ30">
        <f>SUMIF('12peso'!$E$39:$E$492,$A30,'12peso'!AC$39:AC$492)</f>
        <v>0.1084</v>
      </c>
      <c r="FR30">
        <f>SUMIF('12peso'!$E$39:$E$492,$A30,'12peso'!AD$39:AD$492)</f>
        <v>0.1045</v>
      </c>
      <c r="FS30">
        <f>SUMIF('12peso'!$E$39:$E$492,$A30,'12peso'!AE$39:AE$492)</f>
        <v>0.1071</v>
      </c>
      <c r="FT30">
        <f>SUMIF('12peso'!$E$39:$E$492,$A30,'12peso'!AF$39:AF$492)</f>
        <v>0.1089</v>
      </c>
      <c r="FU30">
        <f>SUMIF('12peso'!$E$39:$E$492,$A30,'12peso'!AG$39:AG$492)</f>
        <v>0.1143</v>
      </c>
      <c r="FV30">
        <f>SUMIF('12peso'!$E$39:$E$492,$A30,'12peso'!AH$39:AH$492)</f>
        <v>0.1333</v>
      </c>
      <c r="FW30">
        <f>SUMIF('12peso'!$E$39:$E$492,$A30,'12peso'!AI$39:AI$492)</f>
        <v>0.14710000000000001</v>
      </c>
      <c r="FX30">
        <f>SUMIF('12peso'!$E$39:$E$492,$A30,'12peso'!AJ$39:AJ$492)</f>
        <v>0.14180000000000001</v>
      </c>
      <c r="FY30">
        <f>SUMIF('12peso'!$E$39:$E$492,$A30,'12peso'!AK$39:AK$492)</f>
        <v>0.13159999999999999</v>
      </c>
      <c r="FZ30">
        <f>SUMIF('12peso'!$E$39:$E$492,$A30,'12peso'!AL$39:AL$492)</f>
        <v>0.1177</v>
      </c>
      <c r="GA30">
        <f>SUMIF('12peso'!$E$39:$E$492,$A30,'12peso'!AM$39:AM$492)</f>
        <v>0.1144</v>
      </c>
      <c r="GB30">
        <f>SUMIF('12peso'!$E$39:$E$492,$A30,'12peso'!AN$39:AN$492)</f>
        <v>0.10539999999999999</v>
      </c>
    </row>
    <row r="31" spans="1:184" ht="14.45" x14ac:dyDescent="0.35">
      <c r="A31" s="59">
        <v>1105004</v>
      </c>
      <c r="B31" s="56" t="s">
        <v>32</v>
      </c>
      <c r="C31" s="127">
        <v>8.3999999999999995E-3</v>
      </c>
      <c r="D31" s="127">
        <v>7.4999999999999997E-3</v>
      </c>
      <c r="E31" s="127">
        <v>9.1000000000000004E-3</v>
      </c>
      <c r="F31" s="127">
        <v>9.4999999999999998E-3</v>
      </c>
      <c r="G31" s="127">
        <v>6.8999999999999999E-3</v>
      </c>
      <c r="H31" s="127">
        <v>7.3000000000000001E-3</v>
      </c>
      <c r="I31" s="127">
        <v>6.6E-3</v>
      </c>
      <c r="J31" s="127">
        <v>8.6999999999999994E-3</v>
      </c>
      <c r="K31" s="127">
        <v>9.1999999999999998E-3</v>
      </c>
      <c r="L31" s="127">
        <v>1.15E-2</v>
      </c>
      <c r="M31" s="127">
        <v>8.0999999999999996E-3</v>
      </c>
      <c r="N31" s="127">
        <v>7.0000000000000001E-3</v>
      </c>
      <c r="O31" s="127">
        <v>1.03E-2</v>
      </c>
      <c r="P31" s="127">
        <v>7.0000000000000001E-3</v>
      </c>
      <c r="Q31" s="127">
        <v>8.3999999999999995E-3</v>
      </c>
      <c r="R31" s="127">
        <v>9.5999999999999992E-3</v>
      </c>
      <c r="S31" s="127">
        <v>7.4999999999999997E-3</v>
      </c>
      <c r="T31" s="127">
        <v>8.0999999999999996E-3</v>
      </c>
      <c r="U31" s="127">
        <v>7.1000000000000004E-3</v>
      </c>
      <c r="V31" s="127">
        <v>9.1000000000000004E-3</v>
      </c>
      <c r="W31" s="127">
        <v>8.8999999999999999E-3</v>
      </c>
      <c r="X31" s="127">
        <v>0.01</v>
      </c>
      <c r="Y31" s="127">
        <v>8.0999999999999996E-3</v>
      </c>
      <c r="Z31" s="127">
        <v>7.1999999999999998E-3</v>
      </c>
      <c r="AA31" s="127">
        <v>9.4000000000000004E-3</v>
      </c>
      <c r="AB31" s="127">
        <v>6.6E-3</v>
      </c>
      <c r="AC31" s="127">
        <v>7.4000000000000003E-3</v>
      </c>
      <c r="AD31" s="127">
        <v>8.5000000000000006E-3</v>
      </c>
      <c r="AE31" s="127">
        <v>6.6E-3</v>
      </c>
      <c r="AF31" s="127">
        <v>7.1999999999999998E-3</v>
      </c>
      <c r="AG31" s="127">
        <v>6.4000000000000003E-3</v>
      </c>
      <c r="AH31" s="127">
        <v>8.6E-3</v>
      </c>
      <c r="AI31" s="127">
        <v>8.6E-3</v>
      </c>
      <c r="AJ31" s="127">
        <v>1.03E-2</v>
      </c>
      <c r="AK31" s="127">
        <v>8.2000000000000007E-3</v>
      </c>
      <c r="AL31" s="127">
        <v>6.6E-3</v>
      </c>
      <c r="AM31" s="127">
        <v>9.1999999999999998E-3</v>
      </c>
      <c r="AN31" s="127">
        <v>6.3E-3</v>
      </c>
      <c r="AO31" s="127">
        <v>7.4999999999999997E-3</v>
      </c>
      <c r="AP31" s="127">
        <v>8.3000000000000001E-3</v>
      </c>
      <c r="AQ31" s="127">
        <v>5.7999999999999996E-3</v>
      </c>
      <c r="AR31" s="127">
        <v>6.4999999999999997E-3</v>
      </c>
      <c r="AS31" s="127">
        <v>5.5999999999999999E-3</v>
      </c>
      <c r="AT31" s="127">
        <v>7.0000000000000001E-3</v>
      </c>
      <c r="AU31" s="127">
        <v>6.7999999999999996E-3</v>
      </c>
      <c r="AV31" s="127">
        <v>9.1999999999999998E-3</v>
      </c>
      <c r="AW31" s="127">
        <v>7.3000000000000001E-3</v>
      </c>
      <c r="AX31" s="127">
        <v>5.8999999999999999E-3</v>
      </c>
      <c r="AY31" s="127">
        <v>8.8999999999999999E-3</v>
      </c>
      <c r="AZ31" s="127">
        <v>5.7000000000000002E-3</v>
      </c>
      <c r="BA31" s="127">
        <v>6.7999999999999996E-3</v>
      </c>
      <c r="BB31" s="127">
        <v>7.0000000000000001E-3</v>
      </c>
      <c r="BC31" s="127">
        <v>5.3E-3</v>
      </c>
      <c r="BD31" s="127">
        <v>6.1999999999999998E-3</v>
      </c>
      <c r="BE31" s="127">
        <v>5.4000000000000003E-3</v>
      </c>
      <c r="BF31" s="127">
        <v>8.0999999999999996E-3</v>
      </c>
      <c r="BG31" s="127">
        <v>7.4000000000000003E-3</v>
      </c>
      <c r="BH31" s="127">
        <v>8.8000000000000005E-3</v>
      </c>
      <c r="BI31" s="127">
        <v>6.4000000000000003E-3</v>
      </c>
      <c r="BJ31" s="127">
        <v>5.5999999999999999E-3</v>
      </c>
      <c r="BK31" s="127">
        <v>8.0000000000000002E-3</v>
      </c>
      <c r="BL31" s="127">
        <v>5.5999999999999999E-3</v>
      </c>
      <c r="BM31" s="127">
        <v>6.4999999999999997E-3</v>
      </c>
      <c r="BN31" s="127">
        <v>6.7999999999999996E-3</v>
      </c>
      <c r="BO31" s="127">
        <v>4.7999999999999996E-3</v>
      </c>
      <c r="BP31" s="127">
        <v>5.3E-3</v>
      </c>
      <c r="BQ31" s="127">
        <v>4.4000000000000003E-3</v>
      </c>
      <c r="BR31" s="127">
        <v>6.1999999999999998E-3</v>
      </c>
      <c r="BS31" s="127">
        <v>6.6E-3</v>
      </c>
      <c r="BT31" s="127">
        <v>8.0000000000000002E-3</v>
      </c>
      <c r="BU31" s="127">
        <v>6.3E-3</v>
      </c>
      <c r="BV31" s="127">
        <v>5.5999999999999999E-3</v>
      </c>
      <c r="BW31" s="127">
        <v>8.3000000000000001E-3</v>
      </c>
      <c r="BX31" s="127">
        <v>5.3E-3</v>
      </c>
      <c r="BY31" s="127">
        <v>6.1999999999999998E-3</v>
      </c>
      <c r="BZ31" s="127">
        <v>6.7999999999999996E-3</v>
      </c>
      <c r="CA31" s="127">
        <v>5.4000000000000003E-3</v>
      </c>
      <c r="CB31" s="127">
        <v>6.1000000000000004E-3</v>
      </c>
      <c r="CC31" s="127">
        <v>5.1999999999999998E-3</v>
      </c>
      <c r="CD31" s="127">
        <v>6.1000000000000004E-3</v>
      </c>
      <c r="CE31" s="127">
        <v>6.4000000000000003E-3</v>
      </c>
      <c r="CF31" s="127">
        <v>7.7000000000000002E-3</v>
      </c>
      <c r="CG31" s="127">
        <v>6.0000000000000001E-3</v>
      </c>
      <c r="CH31" s="127">
        <v>6.7999999999999996E-3</v>
      </c>
      <c r="CI31" s="127">
        <v>6.8999999999999999E-3</v>
      </c>
      <c r="CJ31" s="127">
        <v>6.6E-3</v>
      </c>
      <c r="CK31" s="127">
        <v>6.7999999999999996E-3</v>
      </c>
      <c r="CL31" s="127">
        <v>6.7000000000000002E-3</v>
      </c>
      <c r="CM31" s="127">
        <v>6.7000000000000002E-3</v>
      </c>
      <c r="CN31" s="127">
        <v>6.7000000000000002E-3</v>
      </c>
      <c r="CO31" s="127">
        <v>7.0000000000000001E-3</v>
      </c>
      <c r="CP31" s="127">
        <v>7.1000000000000004E-3</v>
      </c>
      <c r="CQ31" s="127">
        <v>7.4999999999999997E-3</v>
      </c>
      <c r="CR31" s="127">
        <v>7.1000000000000004E-3</v>
      </c>
      <c r="CS31" s="127">
        <v>7.9000000000000008E-3</v>
      </c>
      <c r="CT31" s="127">
        <v>6.4999999999999997E-3</v>
      </c>
      <c r="CU31" s="127">
        <v>7.1000000000000004E-3</v>
      </c>
      <c r="CV31" s="127">
        <v>6.7000000000000002E-3</v>
      </c>
      <c r="CW31" s="127">
        <v>6.4999999999999997E-3</v>
      </c>
      <c r="CX31" s="127">
        <v>6.0000000000000001E-3</v>
      </c>
      <c r="CY31" s="127">
        <v>6.7999999999999996E-3</v>
      </c>
      <c r="CZ31" s="127">
        <v>6.7000000000000002E-3</v>
      </c>
      <c r="DA31" s="127">
        <v>6.3E-3</v>
      </c>
      <c r="DB31" s="127">
        <v>7.0000000000000001E-3</v>
      </c>
      <c r="DC31" s="127">
        <v>8.3000000000000001E-3</v>
      </c>
      <c r="DD31" s="127">
        <v>9.2999999999999992E-3</v>
      </c>
      <c r="DE31" s="127">
        <v>7.4000000000000003E-3</v>
      </c>
      <c r="DF31" s="127">
        <v>7.4000000000000003E-3</v>
      </c>
      <c r="DG31" s="127">
        <v>6.7999999999999996E-3</v>
      </c>
      <c r="DH31" s="127">
        <v>6.7000000000000002E-3</v>
      </c>
      <c r="DI31" s="127">
        <v>6.4000000000000003E-3</v>
      </c>
      <c r="DJ31" s="127">
        <v>6.3E-3</v>
      </c>
      <c r="DK31" s="127">
        <v>6.8999999999999999E-3</v>
      </c>
      <c r="DL31" s="127">
        <v>6.8999999999999999E-3</v>
      </c>
      <c r="DM31" s="127">
        <v>7.0000000000000001E-3</v>
      </c>
      <c r="DN31" s="127">
        <v>7.3000000000000001E-3</v>
      </c>
      <c r="DO31" s="127">
        <v>8.3999999999999995E-3</v>
      </c>
      <c r="DP31" s="127">
        <v>7.9000000000000008E-3</v>
      </c>
      <c r="DQ31" s="127">
        <v>8.9999999999999993E-3</v>
      </c>
      <c r="DR31" s="127">
        <v>8.6999999999999994E-3</v>
      </c>
      <c r="DS31" s="127">
        <v>7.7000000000000002E-3</v>
      </c>
      <c r="DT31" s="127">
        <v>7.3000000000000001E-3</v>
      </c>
      <c r="DU31" s="127">
        <v>6.8999999999999999E-3</v>
      </c>
      <c r="DV31" s="127">
        <v>6.7999999999999996E-3</v>
      </c>
      <c r="DW31" s="127">
        <v>6.8999999999999999E-3</v>
      </c>
      <c r="DX31" s="127">
        <v>7.1000000000000004E-3</v>
      </c>
      <c r="DY31" s="127">
        <v>7.4000000000000003E-3</v>
      </c>
      <c r="DZ31" s="127">
        <v>7.9000000000000008E-3</v>
      </c>
      <c r="EA31" s="127">
        <v>8.5000000000000006E-3</v>
      </c>
      <c r="EB31" s="127">
        <v>1.03E-2</v>
      </c>
      <c r="EC31" s="127">
        <v>9.4000000000000004E-3</v>
      </c>
      <c r="ED31" s="127">
        <v>8.6999999999999994E-3</v>
      </c>
      <c r="EE31" s="127">
        <v>0.01</v>
      </c>
      <c r="EF31" s="127">
        <v>7.7999999999999996E-3</v>
      </c>
      <c r="EG31" s="127">
        <v>8.0000000000000002E-3</v>
      </c>
      <c r="EH31" s="127">
        <v>8.3000000000000001E-3</v>
      </c>
      <c r="EI31" s="127">
        <v>9.1999999999999998E-3</v>
      </c>
      <c r="EJ31" s="127">
        <v>8.5000000000000006E-3</v>
      </c>
      <c r="EK31" s="127">
        <v>8.3000000000000001E-3</v>
      </c>
      <c r="EL31" s="127">
        <v>7.9000000000000008E-3</v>
      </c>
      <c r="EM31" s="127">
        <v>8.0999999999999996E-3</v>
      </c>
      <c r="EN31" s="127">
        <v>9.1000000000000004E-3</v>
      </c>
      <c r="EO31" s="127">
        <v>1.12E-2</v>
      </c>
      <c r="EP31" s="127">
        <v>1.03E-2</v>
      </c>
      <c r="EQ31" s="127">
        <v>8.8999999999999999E-3</v>
      </c>
      <c r="ER31" s="127">
        <v>8.8999999999999999E-3</v>
      </c>
      <c r="ES31" s="127">
        <v>7.9000000000000008E-3</v>
      </c>
      <c r="ET31" s="127">
        <v>7.6E-3</v>
      </c>
      <c r="EU31" s="127">
        <v>8.3999999999999995E-3</v>
      </c>
      <c r="EV31">
        <f>SUMIF('12peso'!$E$39:$E$492,$A31,'12peso'!H$39:H$492)</f>
        <v>8.9999999999999993E-3</v>
      </c>
      <c r="EW31">
        <f>SUMIF('12peso'!$E$39:$E$492,$A31,'12peso'!I$39:I$492)</f>
        <v>9.1999999999999998E-3</v>
      </c>
      <c r="EX31">
        <f>SUMIF('12peso'!$E$39:$E$492,$A31,'12peso'!J$39:J$492)</f>
        <v>9.1999999999999998E-3</v>
      </c>
      <c r="EY31">
        <f>SUMIF('12peso'!$E$39:$E$492,$A31,'12peso'!K$39:K$492)</f>
        <v>8.8999999999999999E-3</v>
      </c>
      <c r="EZ31">
        <f>SUMIF('12peso'!$E$39:$E$492,$A31,'12peso'!L$39:L$492)</f>
        <v>8.6999999999999994E-3</v>
      </c>
      <c r="FA31">
        <f>SUMIF('12peso'!$E$39:$E$492,$A31,'12peso'!M$39:M$492)</f>
        <v>9.1000000000000004E-3</v>
      </c>
      <c r="FB31">
        <f>SUMIF('12peso'!$E$39:$E$492,$A31,'12peso'!N$39:N$492)</f>
        <v>9.1000000000000004E-3</v>
      </c>
      <c r="FC31">
        <f>SUMIF('12peso'!$E$39:$E$492,$A31,'12peso'!O$39:O$492)</f>
        <v>8.8999999999999999E-3</v>
      </c>
      <c r="FD31">
        <f>SUMIF('12peso'!$E$39:$E$492,$A31,'12peso'!P$39:P$492)</f>
        <v>8.8000000000000005E-3</v>
      </c>
      <c r="FE31">
        <f>SUMIF('12peso'!$E$39:$E$492,$A31,'12peso'!Q$39:Q$492)</f>
        <v>8.3999999999999995E-3</v>
      </c>
      <c r="FF31">
        <f>SUMIF('12peso'!$E$39:$E$492,$A31,'12peso'!R$39:R$492)</f>
        <v>8.8000000000000005E-3</v>
      </c>
      <c r="FG31">
        <f>SUMIF('12peso'!$E$39:$E$492,$A31,'12peso'!S$39:S$492)</f>
        <v>8.5000000000000006E-3</v>
      </c>
      <c r="FH31">
        <f>SUMIF('12peso'!$E$39:$E$492,$A31,'12peso'!T$39:T$492)</f>
        <v>9.1999999999999998E-3</v>
      </c>
      <c r="FI31">
        <f>SUMIF('12peso'!$E$39:$E$492,$A31,'12peso'!U$39:U$492)</f>
        <v>9.9000000000000008E-3</v>
      </c>
      <c r="FJ31">
        <f>SUMIF('12peso'!$E$39:$E$492,$A31,'12peso'!V$39:V$492)</f>
        <v>1.09E-2</v>
      </c>
      <c r="FK31">
        <f>SUMIF('12peso'!$E$39:$E$492,$A31,'12peso'!W$39:W$492)</f>
        <v>1.1299999999999999E-2</v>
      </c>
      <c r="FL31">
        <f>SUMIF('12peso'!$E$39:$E$492,$A31,'12peso'!X$39:X$492)</f>
        <v>1.1299999999999999E-2</v>
      </c>
      <c r="FM31">
        <f>SUMIF('12peso'!$E$39:$E$492,$A31,'12peso'!Y$39:Y$492)</f>
        <v>1.2999999999999999E-2</v>
      </c>
      <c r="FN31">
        <f>SUMIF('12peso'!$E$39:$E$492,$A31,'12peso'!Z$39:Z$492)</f>
        <v>1.17E-2</v>
      </c>
      <c r="FO31">
        <f>SUMIF('12peso'!$E$39:$E$492,$A31,'12peso'!AA$39:AA$492)</f>
        <v>1.15E-2</v>
      </c>
      <c r="FP31">
        <f>SUMIF('12peso'!$E$39:$E$492,$A31,'12peso'!AB$39:AB$492)</f>
        <v>1.11E-2</v>
      </c>
      <c r="FQ31">
        <f>SUMIF('12peso'!$E$39:$E$492,$A31,'12peso'!AC$39:AC$492)</f>
        <v>1.06E-2</v>
      </c>
      <c r="FR31">
        <f>SUMIF('12peso'!$E$39:$E$492,$A31,'12peso'!AD$39:AD$492)</f>
        <v>1.09E-2</v>
      </c>
      <c r="FS31">
        <f>SUMIF('12peso'!$E$39:$E$492,$A31,'12peso'!AE$39:AE$492)</f>
        <v>1.1599999999999999E-2</v>
      </c>
      <c r="FT31">
        <f>SUMIF('12peso'!$E$39:$E$492,$A31,'12peso'!AF$39:AF$492)</f>
        <v>1.09E-2</v>
      </c>
      <c r="FU31">
        <f>SUMIF('12peso'!$E$39:$E$492,$A31,'12peso'!AG$39:AG$492)</f>
        <v>1.1599999999999999E-2</v>
      </c>
      <c r="FV31">
        <f>SUMIF('12peso'!$E$39:$E$492,$A31,'12peso'!AH$39:AH$492)</f>
        <v>1.0500000000000001E-2</v>
      </c>
      <c r="FW31">
        <f>SUMIF('12peso'!$E$39:$E$492,$A31,'12peso'!AI$39:AI$492)</f>
        <v>1.0999999999999999E-2</v>
      </c>
      <c r="FX31">
        <f>SUMIF('12peso'!$E$39:$E$492,$A31,'12peso'!AJ$39:AJ$492)</f>
        <v>1.14E-2</v>
      </c>
      <c r="FY31">
        <f>SUMIF('12peso'!$E$39:$E$492,$A31,'12peso'!AK$39:AK$492)</f>
        <v>1.12E-2</v>
      </c>
      <c r="FZ31">
        <f>SUMIF('12peso'!$E$39:$E$492,$A31,'12peso'!AL$39:AL$492)</f>
        <v>1.11E-2</v>
      </c>
      <c r="GA31">
        <f>SUMIF('12peso'!$E$39:$E$492,$A31,'12peso'!AM$39:AM$492)</f>
        <v>1.12E-2</v>
      </c>
      <c r="GB31">
        <f>SUMIF('12peso'!$E$39:$E$492,$A31,'12peso'!AN$39:AN$492)</f>
        <v>1.0999999999999999E-2</v>
      </c>
    </row>
    <row r="32" spans="1:184" ht="14.45" x14ac:dyDescent="0.35">
      <c r="A32" s="59">
        <v>1105005</v>
      </c>
      <c r="B32" s="56" t="s">
        <v>33</v>
      </c>
      <c r="C32" s="127">
        <v>2.3400000000000001E-2</v>
      </c>
      <c r="D32" s="127">
        <v>2.92E-2</v>
      </c>
      <c r="E32" s="127">
        <v>2.0500000000000001E-2</v>
      </c>
      <c r="F32" s="127">
        <v>2.4500000000000001E-2</v>
      </c>
      <c r="G32" s="127">
        <v>2.2200000000000001E-2</v>
      </c>
      <c r="H32" s="127">
        <v>2.3300000000000001E-2</v>
      </c>
      <c r="I32" s="127">
        <v>2.69E-2</v>
      </c>
      <c r="J32" s="127">
        <v>2.2599999999999999E-2</v>
      </c>
      <c r="K32" s="127">
        <v>1.7299999999999999E-2</v>
      </c>
      <c r="L32" s="127">
        <v>5.1999999999999998E-2</v>
      </c>
      <c r="M32" s="127">
        <v>2.9399999999999999E-2</v>
      </c>
      <c r="N32" s="127">
        <v>1.72E-2</v>
      </c>
      <c r="O32" s="127">
        <v>1.9599999999999999E-2</v>
      </c>
      <c r="P32" s="127">
        <v>3.3000000000000002E-2</v>
      </c>
      <c r="Q32" s="127">
        <v>2.0400000000000001E-2</v>
      </c>
      <c r="R32" s="127">
        <v>2.6100000000000002E-2</v>
      </c>
      <c r="S32" s="127">
        <v>2.35E-2</v>
      </c>
      <c r="T32" s="127">
        <v>2.3900000000000001E-2</v>
      </c>
      <c r="U32" s="127">
        <v>2.69E-2</v>
      </c>
      <c r="V32" s="127">
        <v>2.0799999999999999E-2</v>
      </c>
      <c r="W32" s="127">
        <v>1.6799999999999999E-2</v>
      </c>
      <c r="X32" s="127">
        <v>5.4300000000000001E-2</v>
      </c>
      <c r="Y32" s="127">
        <v>2.98E-2</v>
      </c>
      <c r="Z32" s="127">
        <v>1.7000000000000001E-2</v>
      </c>
      <c r="AA32" s="127">
        <v>1.7500000000000002E-2</v>
      </c>
      <c r="AB32" s="127">
        <v>2.8199999999999999E-2</v>
      </c>
      <c r="AC32" s="127">
        <v>1.8499999999999999E-2</v>
      </c>
      <c r="AD32" s="127">
        <v>2.2800000000000001E-2</v>
      </c>
      <c r="AE32" s="127">
        <v>2.01E-2</v>
      </c>
      <c r="AF32" s="127">
        <v>2.1299999999999999E-2</v>
      </c>
      <c r="AG32" s="127">
        <v>2.4299999999999999E-2</v>
      </c>
      <c r="AH32" s="127">
        <v>1.9599999999999999E-2</v>
      </c>
      <c r="AI32" s="127">
        <v>1.4800000000000001E-2</v>
      </c>
      <c r="AJ32" s="127">
        <v>4.7699999999999999E-2</v>
      </c>
      <c r="AK32" s="127">
        <v>2.6599999999999999E-2</v>
      </c>
      <c r="AL32" s="127">
        <v>1.5599999999999999E-2</v>
      </c>
      <c r="AM32" s="127">
        <v>1.7000000000000001E-2</v>
      </c>
      <c r="AN32" s="127">
        <v>2.5899999999999999E-2</v>
      </c>
      <c r="AO32" s="127">
        <v>1.7899999999999999E-2</v>
      </c>
      <c r="AP32" s="127">
        <v>2.2599999999999999E-2</v>
      </c>
      <c r="AQ32" s="127">
        <v>2.0400000000000001E-2</v>
      </c>
      <c r="AR32" s="127">
        <v>2.0899999999999998E-2</v>
      </c>
      <c r="AS32" s="127">
        <v>2.47E-2</v>
      </c>
      <c r="AT32" s="127">
        <v>2.07E-2</v>
      </c>
      <c r="AU32" s="127">
        <v>1.6299999999999999E-2</v>
      </c>
      <c r="AV32" s="127">
        <v>5.0099999999999999E-2</v>
      </c>
      <c r="AW32" s="127">
        <v>2.58E-2</v>
      </c>
      <c r="AX32" s="127">
        <v>1.4E-2</v>
      </c>
      <c r="AY32" s="127">
        <v>1.55E-2</v>
      </c>
      <c r="AZ32" s="127">
        <v>2.4799999999999999E-2</v>
      </c>
      <c r="BA32" s="127">
        <v>1.6400000000000001E-2</v>
      </c>
      <c r="BB32" s="127">
        <v>2.06E-2</v>
      </c>
      <c r="BC32" s="127">
        <v>1.8499999999999999E-2</v>
      </c>
      <c r="BD32" s="127">
        <v>1.8700000000000001E-2</v>
      </c>
      <c r="BE32" s="127">
        <v>2.1399999999999999E-2</v>
      </c>
      <c r="BF32" s="127">
        <v>1.7299999999999999E-2</v>
      </c>
      <c r="BG32" s="127">
        <v>1.38E-2</v>
      </c>
      <c r="BH32" s="127">
        <v>4.2500000000000003E-2</v>
      </c>
      <c r="BI32" s="127">
        <v>2.4299999999999999E-2</v>
      </c>
      <c r="BJ32" s="127">
        <v>1.44E-2</v>
      </c>
      <c r="BK32" s="127">
        <v>1.6199999999999999E-2</v>
      </c>
      <c r="BL32" s="127">
        <v>2.75E-2</v>
      </c>
      <c r="BM32" s="127">
        <v>1.6799999999999999E-2</v>
      </c>
      <c r="BN32" s="127">
        <v>2.0899999999999998E-2</v>
      </c>
      <c r="BO32" s="127">
        <v>1.89E-2</v>
      </c>
      <c r="BP32" s="127">
        <v>1.8700000000000001E-2</v>
      </c>
      <c r="BQ32" s="127">
        <v>2.0899999999999998E-2</v>
      </c>
      <c r="BR32" s="127">
        <v>1.83E-2</v>
      </c>
      <c r="BS32" s="127">
        <v>1.3899999999999999E-2</v>
      </c>
      <c r="BT32" s="127">
        <v>4.6100000000000002E-2</v>
      </c>
      <c r="BU32" s="127">
        <v>2.6200000000000001E-2</v>
      </c>
      <c r="BV32" s="127">
        <v>1.3100000000000001E-2</v>
      </c>
      <c r="BW32" s="127">
        <v>1.5299999999999999E-2</v>
      </c>
      <c r="BX32" s="127">
        <v>2.4799999999999999E-2</v>
      </c>
      <c r="BY32" s="127">
        <v>1.5800000000000002E-2</v>
      </c>
      <c r="BZ32" s="127">
        <v>1.9599999999999999E-2</v>
      </c>
      <c r="CA32" s="127">
        <v>1.8599999999999998E-2</v>
      </c>
      <c r="CB32" s="127">
        <v>1.8100000000000002E-2</v>
      </c>
      <c r="CC32" s="127">
        <v>2.0500000000000001E-2</v>
      </c>
      <c r="CD32" s="127">
        <v>1.6400000000000001E-2</v>
      </c>
      <c r="CE32" s="127">
        <v>1.35E-2</v>
      </c>
      <c r="CF32" s="127">
        <v>4.4900000000000002E-2</v>
      </c>
      <c r="CG32" s="127">
        <v>2.3300000000000001E-2</v>
      </c>
      <c r="CH32" s="127">
        <v>2.0400000000000001E-2</v>
      </c>
      <c r="CI32" s="127">
        <v>1.9E-2</v>
      </c>
      <c r="CJ32" s="127">
        <v>1.8499999999999999E-2</v>
      </c>
      <c r="CK32" s="127">
        <v>1.83E-2</v>
      </c>
      <c r="CL32" s="127">
        <v>1.83E-2</v>
      </c>
      <c r="CM32" s="127">
        <v>1.84E-2</v>
      </c>
      <c r="CN32" s="127">
        <v>1.8700000000000001E-2</v>
      </c>
      <c r="CO32" s="127">
        <v>1.9900000000000001E-2</v>
      </c>
      <c r="CP32" s="127">
        <v>2.1399999999999999E-2</v>
      </c>
      <c r="CQ32" s="127">
        <v>2.1600000000000001E-2</v>
      </c>
      <c r="CR32" s="127">
        <v>2.0899999999999998E-2</v>
      </c>
      <c r="CS32" s="127">
        <v>2.12E-2</v>
      </c>
      <c r="CT32" s="127">
        <v>2.1600000000000001E-2</v>
      </c>
      <c r="CU32" s="127">
        <v>1.9400000000000001E-2</v>
      </c>
      <c r="CV32" s="127">
        <v>1.9400000000000001E-2</v>
      </c>
      <c r="CW32" s="127">
        <v>1.8800000000000001E-2</v>
      </c>
      <c r="CX32" s="127">
        <v>1.8800000000000001E-2</v>
      </c>
      <c r="CY32" s="127">
        <v>1.9400000000000001E-2</v>
      </c>
      <c r="CZ32" s="127">
        <v>1.9800000000000002E-2</v>
      </c>
      <c r="DA32" s="127">
        <v>2.0500000000000001E-2</v>
      </c>
      <c r="DB32" s="127">
        <v>2.0899999999999998E-2</v>
      </c>
      <c r="DC32" s="127">
        <v>2.07E-2</v>
      </c>
      <c r="DD32" s="127">
        <v>2.12E-2</v>
      </c>
      <c r="DE32" s="127">
        <v>2.1999999999999999E-2</v>
      </c>
      <c r="DF32" s="127">
        <v>2.0899999999999998E-2</v>
      </c>
      <c r="DG32" s="127">
        <v>2.0400000000000001E-2</v>
      </c>
      <c r="DH32" s="127">
        <v>1.9800000000000002E-2</v>
      </c>
      <c r="DI32" s="127">
        <v>1.9599999999999999E-2</v>
      </c>
      <c r="DJ32" s="127">
        <v>1.9699999999999999E-2</v>
      </c>
      <c r="DK32" s="127">
        <v>1.9099999999999999E-2</v>
      </c>
      <c r="DL32" s="127">
        <v>1.9400000000000001E-2</v>
      </c>
      <c r="DM32" s="127">
        <v>2.01E-2</v>
      </c>
      <c r="DN32" s="127">
        <v>2.1399999999999999E-2</v>
      </c>
      <c r="DO32" s="127">
        <v>2.2599999999999999E-2</v>
      </c>
      <c r="DP32" s="127">
        <v>2.2800000000000001E-2</v>
      </c>
      <c r="DQ32" s="127">
        <v>2.2100000000000002E-2</v>
      </c>
      <c r="DR32" s="127">
        <v>2.2200000000000001E-2</v>
      </c>
      <c r="DS32" s="127">
        <v>2.1100000000000001E-2</v>
      </c>
      <c r="DT32" s="127">
        <v>2.07E-2</v>
      </c>
      <c r="DU32" s="127">
        <v>1.9900000000000001E-2</v>
      </c>
      <c r="DV32" s="127">
        <v>1.9900000000000001E-2</v>
      </c>
      <c r="DW32" s="127">
        <v>1.9199999999999998E-2</v>
      </c>
      <c r="DX32" s="127">
        <v>2.07E-2</v>
      </c>
      <c r="DY32" s="127">
        <v>2.2800000000000001E-2</v>
      </c>
      <c r="DZ32" s="127">
        <v>2.53E-2</v>
      </c>
      <c r="EA32" s="127">
        <v>2.5000000000000001E-2</v>
      </c>
      <c r="EB32" s="127">
        <v>2.5499999999999998E-2</v>
      </c>
      <c r="EC32" s="127">
        <v>2.4899999999999999E-2</v>
      </c>
      <c r="ED32" s="127">
        <v>2.3800000000000002E-2</v>
      </c>
      <c r="EE32" s="127">
        <v>2.23E-2</v>
      </c>
      <c r="EF32" s="127">
        <v>2.18E-2</v>
      </c>
      <c r="EG32" s="127">
        <v>2.06E-2</v>
      </c>
      <c r="EH32" s="127">
        <v>2.07E-2</v>
      </c>
      <c r="EI32" s="127">
        <v>2.1000000000000001E-2</v>
      </c>
      <c r="EJ32" s="127">
        <v>2.0899999999999998E-2</v>
      </c>
      <c r="EK32" s="127">
        <v>2.3300000000000001E-2</v>
      </c>
      <c r="EL32" s="127">
        <v>2.5700000000000001E-2</v>
      </c>
      <c r="EM32" s="127">
        <v>2.5499999999999998E-2</v>
      </c>
      <c r="EN32" s="127">
        <v>2.5000000000000001E-2</v>
      </c>
      <c r="EO32" s="127">
        <v>2.4500000000000001E-2</v>
      </c>
      <c r="EP32" s="127">
        <v>2.3800000000000002E-2</v>
      </c>
      <c r="EQ32" s="127">
        <v>2.3800000000000002E-2</v>
      </c>
      <c r="ER32" s="127">
        <v>2.3199999999999998E-2</v>
      </c>
      <c r="ES32" s="127">
        <v>2.23E-2</v>
      </c>
      <c r="ET32" s="127">
        <v>2.1899999999999999E-2</v>
      </c>
      <c r="EU32" s="127">
        <v>2.2499999999999999E-2</v>
      </c>
      <c r="EV32">
        <f>SUMIF('12peso'!$E$39:$E$492,$A32,'12peso'!H$39:H$492)</f>
        <v>1.7100000000000001E-2</v>
      </c>
      <c r="EW32">
        <f>SUMIF('12peso'!$E$39:$E$492,$A32,'12peso'!I$39:I$492)</f>
        <v>1.7899999999999999E-2</v>
      </c>
      <c r="EX32">
        <f>SUMIF('12peso'!$E$39:$E$492,$A32,'12peso'!J$39:J$492)</f>
        <v>1.83E-2</v>
      </c>
      <c r="EY32">
        <f>SUMIF('12peso'!$E$39:$E$492,$A32,'12peso'!K$39:K$492)</f>
        <v>1.8499999999999999E-2</v>
      </c>
      <c r="EZ32">
        <f>SUMIF('12peso'!$E$39:$E$492,$A32,'12peso'!L$39:L$492)</f>
        <v>1.84E-2</v>
      </c>
      <c r="FA32">
        <f>SUMIF('12peso'!$E$39:$E$492,$A32,'12peso'!M$39:M$492)</f>
        <v>1.9300000000000001E-2</v>
      </c>
      <c r="FB32">
        <f>SUMIF('12peso'!$E$39:$E$492,$A32,'12peso'!N$39:N$492)</f>
        <v>1.9599999999999999E-2</v>
      </c>
      <c r="FC32">
        <f>SUMIF('12peso'!$E$39:$E$492,$A32,'12peso'!O$39:O$492)</f>
        <v>1.9800000000000002E-2</v>
      </c>
      <c r="FD32">
        <f>SUMIF('12peso'!$E$39:$E$492,$A32,'12peso'!P$39:P$492)</f>
        <v>1.8599999999999998E-2</v>
      </c>
      <c r="FE32">
        <f>SUMIF('12peso'!$E$39:$E$492,$A32,'12peso'!Q$39:Q$492)</f>
        <v>1.7999999999999999E-2</v>
      </c>
      <c r="FF32">
        <f>SUMIF('12peso'!$E$39:$E$492,$A32,'12peso'!R$39:R$492)</f>
        <v>1.78E-2</v>
      </c>
      <c r="FG32">
        <f>SUMIF('12peso'!$E$39:$E$492,$A32,'12peso'!S$39:S$492)</f>
        <v>1.7600000000000001E-2</v>
      </c>
      <c r="FH32">
        <f>SUMIF('12peso'!$E$39:$E$492,$A32,'12peso'!T$39:T$492)</f>
        <v>1.78E-2</v>
      </c>
      <c r="FI32">
        <f>SUMIF('12peso'!$E$39:$E$492,$A32,'12peso'!U$39:U$492)</f>
        <v>1.89E-2</v>
      </c>
      <c r="FJ32">
        <f>SUMIF('12peso'!$E$39:$E$492,$A32,'12peso'!V$39:V$492)</f>
        <v>2.01E-2</v>
      </c>
      <c r="FK32">
        <f>SUMIF('12peso'!$E$39:$E$492,$A32,'12peso'!W$39:W$492)</f>
        <v>2.0199999999999999E-2</v>
      </c>
      <c r="FL32">
        <f>SUMIF('12peso'!$E$39:$E$492,$A32,'12peso'!X$39:X$492)</f>
        <v>2.0899999999999998E-2</v>
      </c>
      <c r="FM32">
        <f>SUMIF('12peso'!$E$39:$E$492,$A32,'12peso'!Y$39:Y$492)</f>
        <v>2.1000000000000001E-2</v>
      </c>
      <c r="FN32">
        <f>SUMIF('12peso'!$E$39:$E$492,$A32,'12peso'!Z$39:Z$492)</f>
        <v>1.9900000000000001E-2</v>
      </c>
      <c r="FO32">
        <f>SUMIF('12peso'!$E$39:$E$492,$A32,'12peso'!AA$39:AA$492)</f>
        <v>0.02</v>
      </c>
      <c r="FP32">
        <f>SUMIF('12peso'!$E$39:$E$492,$A32,'12peso'!AB$39:AB$492)</f>
        <v>1.9900000000000001E-2</v>
      </c>
      <c r="FQ32">
        <f>SUMIF('12peso'!$E$39:$E$492,$A32,'12peso'!AC$39:AC$492)</f>
        <v>1.8700000000000001E-2</v>
      </c>
      <c r="FR32">
        <f>SUMIF('12peso'!$E$39:$E$492,$A32,'12peso'!AD$39:AD$492)</f>
        <v>1.8200000000000001E-2</v>
      </c>
      <c r="FS32">
        <f>SUMIF('12peso'!$E$39:$E$492,$A32,'12peso'!AE$39:AE$492)</f>
        <v>1.8700000000000001E-2</v>
      </c>
      <c r="FT32">
        <f>SUMIF('12peso'!$E$39:$E$492,$A32,'12peso'!AF$39:AF$492)</f>
        <v>1.8200000000000001E-2</v>
      </c>
      <c r="FU32">
        <f>SUMIF('12peso'!$E$39:$E$492,$A32,'12peso'!AG$39:AG$492)</f>
        <v>1.9099999999999999E-2</v>
      </c>
      <c r="FV32">
        <f>SUMIF('12peso'!$E$39:$E$492,$A32,'12peso'!AH$39:AH$492)</f>
        <v>1.9900000000000001E-2</v>
      </c>
      <c r="FW32">
        <f>SUMIF('12peso'!$E$39:$E$492,$A32,'12peso'!AI$39:AI$492)</f>
        <v>2.1100000000000001E-2</v>
      </c>
      <c r="FX32">
        <f>SUMIF('12peso'!$E$39:$E$492,$A32,'12peso'!AJ$39:AJ$492)</f>
        <v>2.1299999999999999E-2</v>
      </c>
      <c r="FY32">
        <f>SUMIF('12peso'!$E$39:$E$492,$A32,'12peso'!AK$39:AK$492)</f>
        <v>2.1299999999999999E-2</v>
      </c>
      <c r="FZ32">
        <f>SUMIF('12peso'!$E$39:$E$492,$A32,'12peso'!AL$39:AL$492)</f>
        <v>2.07E-2</v>
      </c>
      <c r="GA32">
        <f>SUMIF('12peso'!$E$39:$E$492,$A32,'12peso'!AM$39:AM$492)</f>
        <v>2.0299999999999999E-2</v>
      </c>
      <c r="GB32">
        <f>SUMIF('12peso'!$E$39:$E$492,$A32,'12peso'!AN$39:AN$492)</f>
        <v>1.89E-2</v>
      </c>
    </row>
    <row r="33" spans="1:184" ht="14.45" x14ac:dyDescent="0.35">
      <c r="A33" s="59">
        <v>1105006</v>
      </c>
      <c r="B33" s="56" t="s">
        <v>34</v>
      </c>
      <c r="C33" s="127">
        <v>1.12E-2</v>
      </c>
      <c r="D33" s="127">
        <v>2.0899999999999998E-2</v>
      </c>
      <c r="E33" s="127">
        <v>2.3900000000000001E-2</v>
      </c>
      <c r="F33" s="127">
        <v>1.1900000000000001E-2</v>
      </c>
      <c r="G33" s="127">
        <v>1.2E-2</v>
      </c>
      <c r="H33" s="127">
        <v>1.2E-2</v>
      </c>
      <c r="I33" s="127">
        <v>1.17E-2</v>
      </c>
      <c r="J33" s="127">
        <v>2.1899999999999999E-2</v>
      </c>
      <c r="K33" s="127">
        <v>1.2999999999999999E-2</v>
      </c>
      <c r="L33" s="127">
        <v>1.24E-2</v>
      </c>
      <c r="M33" s="127">
        <v>2.0799999999999999E-2</v>
      </c>
      <c r="N33" s="127">
        <v>2.4199999999999999E-2</v>
      </c>
      <c r="O33" s="127">
        <v>2.6499999999999999E-2</v>
      </c>
      <c r="P33" s="127">
        <v>2.9399999999999999E-2</v>
      </c>
      <c r="Q33" s="127">
        <v>2.9600000000000001E-2</v>
      </c>
      <c r="R33" s="127">
        <v>1.78E-2</v>
      </c>
      <c r="S33" s="127">
        <v>1.6199999999999999E-2</v>
      </c>
      <c r="T33" s="127">
        <v>1.6500000000000001E-2</v>
      </c>
      <c r="U33" s="127">
        <v>1.43E-2</v>
      </c>
      <c r="V33" s="127">
        <v>2.07E-2</v>
      </c>
      <c r="W33" s="127">
        <v>1.4200000000000001E-2</v>
      </c>
      <c r="X33" s="127">
        <v>1.3899999999999999E-2</v>
      </c>
      <c r="Y33" s="127">
        <v>2.3199999999999998E-2</v>
      </c>
      <c r="Z33" s="127">
        <v>2.52E-2</v>
      </c>
      <c r="AA33" s="127">
        <v>2.2599999999999999E-2</v>
      </c>
      <c r="AB33" s="127">
        <v>2.07E-2</v>
      </c>
      <c r="AC33" s="127">
        <v>2.18E-2</v>
      </c>
      <c r="AD33" s="127">
        <v>1.1599999999999999E-2</v>
      </c>
      <c r="AE33" s="127">
        <v>1.14E-2</v>
      </c>
      <c r="AF33" s="127">
        <v>1.3299999999999999E-2</v>
      </c>
      <c r="AG33" s="127">
        <v>1.2699999999999999E-2</v>
      </c>
      <c r="AH33" s="127">
        <v>1.9199999999999998E-2</v>
      </c>
      <c r="AI33" s="127">
        <v>1.0699999999999999E-2</v>
      </c>
      <c r="AJ33" s="127">
        <v>1.1299999999999999E-2</v>
      </c>
      <c r="AK33" s="127">
        <v>1.9699999999999999E-2</v>
      </c>
      <c r="AL33" s="127">
        <v>2.3199999999999998E-2</v>
      </c>
      <c r="AM33" s="127">
        <v>2.3E-2</v>
      </c>
      <c r="AN33" s="127">
        <v>1.7999999999999999E-2</v>
      </c>
      <c r="AO33" s="127">
        <v>2.1999999999999999E-2</v>
      </c>
      <c r="AP33" s="127">
        <v>1.11E-2</v>
      </c>
      <c r="AQ33" s="127">
        <v>1.23E-2</v>
      </c>
      <c r="AR33" s="127">
        <v>1.4200000000000001E-2</v>
      </c>
      <c r="AS33" s="127">
        <v>1.47E-2</v>
      </c>
      <c r="AT33" s="127">
        <v>2.29E-2</v>
      </c>
      <c r="AU33" s="127">
        <v>1.3299999999999999E-2</v>
      </c>
      <c r="AV33" s="127">
        <v>1.2699999999999999E-2</v>
      </c>
      <c r="AW33" s="127">
        <v>1.8700000000000001E-2</v>
      </c>
      <c r="AX33" s="127">
        <v>2.07E-2</v>
      </c>
      <c r="AY33" s="127">
        <v>2.01E-2</v>
      </c>
      <c r="AZ33" s="127">
        <v>1.7600000000000001E-2</v>
      </c>
      <c r="BA33" s="127">
        <v>2.0400000000000001E-2</v>
      </c>
      <c r="BB33" s="127">
        <v>1.01E-2</v>
      </c>
      <c r="BC33" s="127">
        <v>1.06E-2</v>
      </c>
      <c r="BD33" s="127">
        <v>1.15E-2</v>
      </c>
      <c r="BE33" s="127">
        <v>1.0999999999999999E-2</v>
      </c>
      <c r="BF33" s="127">
        <v>1.6799999999999999E-2</v>
      </c>
      <c r="BG33" s="127">
        <v>9.4999999999999998E-3</v>
      </c>
      <c r="BH33" s="127">
        <v>9.1000000000000004E-3</v>
      </c>
      <c r="BI33" s="127">
        <v>1.6400000000000001E-2</v>
      </c>
      <c r="BJ33" s="127">
        <v>2.3E-2</v>
      </c>
      <c r="BK33" s="127">
        <v>2.18E-2</v>
      </c>
      <c r="BL33" s="127">
        <v>2.0799999999999999E-2</v>
      </c>
      <c r="BM33" s="127">
        <v>2.06E-2</v>
      </c>
      <c r="BN33" s="127">
        <v>1.0699999999999999E-2</v>
      </c>
      <c r="BO33" s="127">
        <v>1.11E-2</v>
      </c>
      <c r="BP33" s="127">
        <v>1.23E-2</v>
      </c>
      <c r="BQ33" s="127">
        <v>1.17E-2</v>
      </c>
      <c r="BR33" s="127">
        <v>2.01E-2</v>
      </c>
      <c r="BS33" s="127">
        <v>1.03E-2</v>
      </c>
      <c r="BT33" s="127">
        <v>1.14E-2</v>
      </c>
      <c r="BU33" s="127">
        <v>1.95E-2</v>
      </c>
      <c r="BV33" s="127">
        <v>2.1000000000000001E-2</v>
      </c>
      <c r="BW33" s="127">
        <v>2.0400000000000001E-2</v>
      </c>
      <c r="BX33" s="127">
        <v>1.7000000000000001E-2</v>
      </c>
      <c r="BY33" s="127">
        <v>1.83E-2</v>
      </c>
      <c r="BZ33" s="127">
        <v>9.5999999999999992E-3</v>
      </c>
      <c r="CA33" s="127">
        <v>1.0800000000000001E-2</v>
      </c>
      <c r="CB33" s="127">
        <v>1.15E-2</v>
      </c>
      <c r="CC33" s="127">
        <v>1.12E-2</v>
      </c>
      <c r="CD33" s="127">
        <v>1.7600000000000001E-2</v>
      </c>
      <c r="CE33" s="127">
        <v>8.9999999999999993E-3</v>
      </c>
      <c r="CF33" s="127">
        <v>8.8000000000000005E-3</v>
      </c>
      <c r="CG33" s="127">
        <v>1.6500000000000001E-2</v>
      </c>
      <c r="CH33" s="127">
        <v>9.7000000000000003E-3</v>
      </c>
      <c r="CI33" s="127">
        <v>8.6999999999999994E-3</v>
      </c>
      <c r="CJ33" s="127">
        <v>8.8999999999999999E-3</v>
      </c>
      <c r="CK33" s="127">
        <v>8.9999999999999993E-3</v>
      </c>
      <c r="CL33" s="127">
        <v>8.8999999999999999E-3</v>
      </c>
      <c r="CM33" s="127">
        <v>8.9999999999999993E-3</v>
      </c>
      <c r="CN33" s="127">
        <v>8.9999999999999993E-3</v>
      </c>
      <c r="CO33" s="127">
        <v>1.01E-2</v>
      </c>
      <c r="CP33" s="127">
        <v>1.0699999999999999E-2</v>
      </c>
      <c r="CQ33" s="127">
        <v>1.15E-2</v>
      </c>
      <c r="CR33" s="127">
        <v>1.0999999999999999E-2</v>
      </c>
      <c r="CS33" s="127">
        <v>1.12E-2</v>
      </c>
      <c r="CT33" s="127">
        <v>1.14E-2</v>
      </c>
      <c r="CU33" s="127">
        <v>9.7000000000000003E-3</v>
      </c>
      <c r="CV33" s="127">
        <v>9.9000000000000008E-3</v>
      </c>
      <c r="CW33" s="127">
        <v>8.6999999999999994E-3</v>
      </c>
      <c r="CX33" s="127">
        <v>9.4000000000000004E-3</v>
      </c>
      <c r="CY33" s="127">
        <v>9.4999999999999998E-3</v>
      </c>
      <c r="CZ33" s="127">
        <v>9.4999999999999998E-3</v>
      </c>
      <c r="DA33" s="127">
        <v>9.4000000000000004E-3</v>
      </c>
      <c r="DB33" s="127">
        <v>9.5999999999999992E-3</v>
      </c>
      <c r="DC33" s="127">
        <v>9.9000000000000008E-3</v>
      </c>
      <c r="DD33" s="127">
        <v>1.0500000000000001E-2</v>
      </c>
      <c r="DE33" s="127">
        <v>1.1299999999999999E-2</v>
      </c>
      <c r="DF33" s="127">
        <v>1.0500000000000001E-2</v>
      </c>
      <c r="DG33" s="127">
        <v>1.0699999999999999E-2</v>
      </c>
      <c r="DH33" s="127">
        <v>0.01</v>
      </c>
      <c r="DI33" s="127">
        <v>9.7000000000000003E-3</v>
      </c>
      <c r="DJ33" s="127">
        <v>9.1999999999999998E-3</v>
      </c>
      <c r="DK33" s="127">
        <v>9.9000000000000008E-3</v>
      </c>
      <c r="DL33" s="127">
        <v>1.0200000000000001E-2</v>
      </c>
      <c r="DM33" s="127">
        <v>1.04E-2</v>
      </c>
      <c r="DN33" s="127">
        <v>1.11E-2</v>
      </c>
      <c r="DO33" s="127">
        <v>1.1299999999999999E-2</v>
      </c>
      <c r="DP33" s="127">
        <v>1.18E-2</v>
      </c>
      <c r="DQ33" s="127">
        <v>1.0800000000000001E-2</v>
      </c>
      <c r="DR33" s="127">
        <v>1.1599999999999999E-2</v>
      </c>
      <c r="DS33" s="127">
        <v>1.04E-2</v>
      </c>
      <c r="DT33" s="127">
        <v>9.5999999999999992E-3</v>
      </c>
      <c r="DU33" s="127">
        <v>9.7000000000000003E-3</v>
      </c>
      <c r="DV33" s="127">
        <v>1.0200000000000001E-2</v>
      </c>
      <c r="DW33" s="127">
        <v>9.4999999999999998E-3</v>
      </c>
      <c r="DX33" s="127">
        <v>1.09E-2</v>
      </c>
      <c r="DY33" s="127">
        <v>1.1599999999999999E-2</v>
      </c>
      <c r="DZ33" s="127">
        <v>1.2200000000000001E-2</v>
      </c>
      <c r="EA33" s="127">
        <v>1.2500000000000001E-2</v>
      </c>
      <c r="EB33" s="127">
        <v>1.2E-2</v>
      </c>
      <c r="EC33" s="127">
        <v>1.17E-2</v>
      </c>
      <c r="ED33" s="127">
        <v>1.14E-2</v>
      </c>
      <c r="EE33" s="127">
        <v>1.01E-2</v>
      </c>
      <c r="EF33" s="127">
        <v>9.4999999999999998E-3</v>
      </c>
      <c r="EG33" s="127">
        <v>9.1000000000000004E-3</v>
      </c>
      <c r="EH33" s="127">
        <v>8.9999999999999993E-3</v>
      </c>
      <c r="EI33" s="127">
        <v>9.1000000000000004E-3</v>
      </c>
      <c r="EJ33" s="127">
        <v>9.2999999999999992E-3</v>
      </c>
      <c r="EK33" s="127">
        <v>1.0800000000000001E-2</v>
      </c>
      <c r="EL33" s="127">
        <v>1.14E-2</v>
      </c>
      <c r="EM33" s="127">
        <v>1.2800000000000001E-2</v>
      </c>
      <c r="EN33" s="127">
        <v>1.17E-2</v>
      </c>
      <c r="EO33" s="127">
        <v>1.2699999999999999E-2</v>
      </c>
      <c r="EP33" s="127">
        <v>1.26E-2</v>
      </c>
      <c r="EQ33" s="127">
        <v>1.04E-2</v>
      </c>
      <c r="ER33" s="127">
        <v>1.0699999999999999E-2</v>
      </c>
      <c r="ES33" s="127">
        <v>1.04E-2</v>
      </c>
      <c r="ET33" s="127">
        <v>9.5999999999999992E-3</v>
      </c>
      <c r="EU33" s="127">
        <v>9.4999999999999998E-3</v>
      </c>
      <c r="EV33">
        <f>SUMIF('12peso'!$E$39:$E$492,$A33,'12peso'!H$39:H$492)</f>
        <v>3.0999999999999999E-3</v>
      </c>
      <c r="EW33">
        <f>SUMIF('12peso'!$E$39:$E$492,$A33,'12peso'!I$39:I$492)</f>
        <v>3.5000000000000001E-3</v>
      </c>
      <c r="EX33">
        <f>SUMIF('12peso'!$E$39:$E$492,$A33,'12peso'!J$39:J$492)</f>
        <v>3.5999999999999999E-3</v>
      </c>
      <c r="EY33">
        <f>SUMIF('12peso'!$E$39:$E$492,$A33,'12peso'!K$39:K$492)</f>
        <v>3.8999999999999998E-3</v>
      </c>
      <c r="EZ33">
        <f>SUMIF('12peso'!$E$39:$E$492,$A33,'12peso'!L$39:L$492)</f>
        <v>4.4000000000000003E-3</v>
      </c>
      <c r="FA33">
        <f>SUMIF('12peso'!$E$39:$E$492,$A33,'12peso'!M$39:M$492)</f>
        <v>4.1000000000000003E-3</v>
      </c>
      <c r="FB33">
        <f>SUMIF('12peso'!$E$39:$E$492,$A33,'12peso'!N$39:N$492)</f>
        <v>3.8999999999999998E-3</v>
      </c>
      <c r="FC33">
        <f>SUMIF('12peso'!$E$39:$E$492,$A33,'12peso'!O$39:O$492)</f>
        <v>3.8E-3</v>
      </c>
      <c r="FD33">
        <f>SUMIF('12peso'!$E$39:$E$492,$A33,'12peso'!P$39:P$492)</f>
        <v>3.7000000000000002E-3</v>
      </c>
      <c r="FE33">
        <f>SUMIF('12peso'!$E$39:$E$492,$A33,'12peso'!Q$39:Q$492)</f>
        <v>3.2000000000000002E-3</v>
      </c>
      <c r="FF33">
        <f>SUMIF('12peso'!$E$39:$E$492,$A33,'12peso'!R$39:R$492)</f>
        <v>3.5999999999999999E-3</v>
      </c>
      <c r="FG33">
        <f>SUMIF('12peso'!$E$39:$E$492,$A33,'12peso'!S$39:S$492)</f>
        <v>3.5999999999999999E-3</v>
      </c>
      <c r="FH33">
        <f>SUMIF('12peso'!$E$39:$E$492,$A33,'12peso'!T$39:T$492)</f>
        <v>3.8E-3</v>
      </c>
      <c r="FI33">
        <f>SUMIF('12peso'!$E$39:$E$492,$A33,'12peso'!U$39:U$492)</f>
        <v>4.0000000000000001E-3</v>
      </c>
      <c r="FJ33">
        <f>SUMIF('12peso'!$E$39:$E$492,$A33,'12peso'!V$39:V$492)</f>
        <v>4.0000000000000001E-3</v>
      </c>
      <c r="FK33">
        <f>SUMIF('12peso'!$E$39:$E$492,$A33,'12peso'!W$39:W$492)</f>
        <v>4.1999999999999997E-3</v>
      </c>
      <c r="FL33">
        <f>SUMIF('12peso'!$E$39:$E$492,$A33,'12peso'!X$39:X$492)</f>
        <v>4.1999999999999997E-3</v>
      </c>
      <c r="FM33">
        <f>SUMIF('12peso'!$E$39:$E$492,$A33,'12peso'!Y$39:Y$492)</f>
        <v>4.1999999999999997E-3</v>
      </c>
      <c r="FN33">
        <f>SUMIF('12peso'!$E$39:$E$492,$A33,'12peso'!Z$39:Z$492)</f>
        <v>3.8999999999999998E-3</v>
      </c>
      <c r="FO33">
        <f>SUMIF('12peso'!$E$39:$E$492,$A33,'12peso'!AA$39:AA$492)</f>
        <v>3.8E-3</v>
      </c>
      <c r="FP33">
        <f>SUMIF('12peso'!$E$39:$E$492,$A33,'12peso'!AB$39:AB$492)</f>
        <v>3.5000000000000001E-3</v>
      </c>
      <c r="FQ33">
        <f>SUMIF('12peso'!$E$39:$E$492,$A33,'12peso'!AC$39:AC$492)</f>
        <v>3.3E-3</v>
      </c>
      <c r="FR33">
        <f>SUMIF('12peso'!$E$39:$E$492,$A33,'12peso'!AD$39:AD$492)</f>
        <v>3.5000000000000001E-3</v>
      </c>
      <c r="FS33">
        <f>SUMIF('12peso'!$E$39:$E$492,$A33,'12peso'!AE$39:AE$492)</f>
        <v>3.5999999999999999E-3</v>
      </c>
      <c r="FT33">
        <f>SUMIF('12peso'!$E$39:$E$492,$A33,'12peso'!AF$39:AF$492)</f>
        <v>3.8999999999999998E-3</v>
      </c>
      <c r="FU33">
        <f>SUMIF('12peso'!$E$39:$E$492,$A33,'12peso'!AG$39:AG$492)</f>
        <v>4.3E-3</v>
      </c>
      <c r="FV33">
        <f>SUMIF('12peso'!$E$39:$E$492,$A33,'12peso'!AH$39:AH$492)</f>
        <v>4.4999999999999997E-3</v>
      </c>
      <c r="FW33">
        <f>SUMIF('12peso'!$E$39:$E$492,$A33,'12peso'!AI$39:AI$492)</f>
        <v>4.7999999999999996E-3</v>
      </c>
      <c r="FX33">
        <f>SUMIF('12peso'!$E$39:$E$492,$A33,'12peso'!AJ$39:AJ$492)</f>
        <v>4.7999999999999996E-3</v>
      </c>
      <c r="FY33">
        <f>SUMIF('12peso'!$E$39:$E$492,$A33,'12peso'!AK$39:AK$492)</f>
        <v>4.5999999999999999E-3</v>
      </c>
      <c r="FZ33">
        <f>SUMIF('12peso'!$E$39:$E$492,$A33,'12peso'!AL$39:AL$492)</f>
        <v>4.4999999999999997E-3</v>
      </c>
      <c r="GA33">
        <f>SUMIF('12peso'!$E$39:$E$492,$A33,'12peso'!AM$39:AM$492)</f>
        <v>4.1999999999999997E-3</v>
      </c>
      <c r="GB33">
        <f>SUMIF('12peso'!$E$39:$E$492,$A33,'12peso'!AN$39:AN$492)</f>
        <v>4.1999999999999997E-3</v>
      </c>
    </row>
    <row r="34" spans="1:184" ht="14.45" x14ac:dyDescent="0.35">
      <c r="A34" s="59">
        <v>1105010</v>
      </c>
      <c r="B34" s="56" t="s">
        <v>35</v>
      </c>
      <c r="C34" s="127">
        <v>2.46E-2</v>
      </c>
      <c r="D34" s="127">
        <v>2.86E-2</v>
      </c>
      <c r="E34" s="127">
        <v>1.95E-2</v>
      </c>
      <c r="F34" s="127">
        <v>2.6700000000000002E-2</v>
      </c>
      <c r="G34" s="127">
        <v>2.8400000000000002E-2</v>
      </c>
      <c r="H34" s="127">
        <v>2.0199999999999999E-2</v>
      </c>
      <c r="I34" s="127">
        <v>2.58E-2</v>
      </c>
      <c r="J34" s="127">
        <v>2.3199999999999998E-2</v>
      </c>
      <c r="K34" s="127">
        <v>3.4200000000000001E-2</v>
      </c>
      <c r="L34" s="127">
        <v>1.7000000000000001E-2</v>
      </c>
      <c r="M34" s="127">
        <v>1.67E-2</v>
      </c>
      <c r="N34" s="127">
        <v>2.1899999999999999E-2</v>
      </c>
      <c r="O34" s="127">
        <v>1.8200000000000001E-2</v>
      </c>
      <c r="P34" s="127">
        <v>2.63E-2</v>
      </c>
      <c r="Q34" s="127">
        <v>1.9199999999999998E-2</v>
      </c>
      <c r="R34" s="127">
        <v>2.9000000000000001E-2</v>
      </c>
      <c r="S34" s="127">
        <v>3.0499999999999999E-2</v>
      </c>
      <c r="T34" s="127">
        <v>2.2200000000000001E-2</v>
      </c>
      <c r="U34" s="127">
        <v>2.7099999999999999E-2</v>
      </c>
      <c r="V34" s="127">
        <v>2.24E-2</v>
      </c>
      <c r="W34" s="127">
        <v>3.3500000000000002E-2</v>
      </c>
      <c r="X34" s="127">
        <v>1.7299999999999999E-2</v>
      </c>
      <c r="Y34" s="127">
        <v>1.77E-2</v>
      </c>
      <c r="Z34" s="127">
        <v>2.2100000000000002E-2</v>
      </c>
      <c r="AA34" s="127">
        <v>1.6299999999999999E-2</v>
      </c>
      <c r="AB34" s="127">
        <v>2.3300000000000001E-2</v>
      </c>
      <c r="AC34" s="127">
        <v>1.72E-2</v>
      </c>
      <c r="AD34" s="127">
        <v>2.46E-2</v>
      </c>
      <c r="AE34" s="127">
        <v>2.5999999999999999E-2</v>
      </c>
      <c r="AF34" s="127">
        <v>1.9400000000000001E-2</v>
      </c>
      <c r="AG34" s="127">
        <v>2.4400000000000002E-2</v>
      </c>
      <c r="AH34" s="127">
        <v>2.1100000000000001E-2</v>
      </c>
      <c r="AI34" s="127">
        <v>3.04E-2</v>
      </c>
      <c r="AJ34" s="127">
        <v>1.5299999999999999E-2</v>
      </c>
      <c r="AK34" s="127">
        <v>1.5900000000000001E-2</v>
      </c>
      <c r="AL34" s="127">
        <v>2.0400000000000001E-2</v>
      </c>
      <c r="AM34" s="127">
        <v>1.5900000000000001E-2</v>
      </c>
      <c r="AN34" s="127">
        <v>2.12E-2</v>
      </c>
      <c r="AO34" s="127">
        <v>1.6799999999999999E-2</v>
      </c>
      <c r="AP34" s="127">
        <v>2.4199999999999999E-2</v>
      </c>
      <c r="AQ34" s="127">
        <v>2.5700000000000001E-2</v>
      </c>
      <c r="AR34" s="127">
        <v>1.9099999999999999E-2</v>
      </c>
      <c r="AS34" s="127">
        <v>2.47E-2</v>
      </c>
      <c r="AT34" s="127">
        <v>2.2200000000000001E-2</v>
      </c>
      <c r="AU34" s="127">
        <v>3.2399999999999998E-2</v>
      </c>
      <c r="AV34" s="127">
        <v>1.55E-2</v>
      </c>
      <c r="AW34" s="127">
        <v>1.47E-2</v>
      </c>
      <c r="AX34" s="127">
        <v>1.84E-2</v>
      </c>
      <c r="AY34" s="127">
        <v>1.4500000000000001E-2</v>
      </c>
      <c r="AZ34" s="127">
        <v>2.01E-2</v>
      </c>
      <c r="BA34" s="127">
        <v>1.49E-2</v>
      </c>
      <c r="BB34" s="127">
        <v>2.1100000000000001E-2</v>
      </c>
      <c r="BC34" s="127">
        <v>2.3E-2</v>
      </c>
      <c r="BD34" s="127">
        <v>1.7299999999999999E-2</v>
      </c>
      <c r="BE34" s="127">
        <v>2.1399999999999999E-2</v>
      </c>
      <c r="BF34" s="127">
        <v>1.8800000000000001E-2</v>
      </c>
      <c r="BG34" s="127">
        <v>2.7699999999999999E-2</v>
      </c>
      <c r="BH34" s="127">
        <v>1.3599999999999999E-2</v>
      </c>
      <c r="BI34" s="127">
        <v>1.3899999999999999E-2</v>
      </c>
      <c r="BJ34" s="127">
        <v>1.83E-2</v>
      </c>
      <c r="BK34" s="127">
        <v>1.5100000000000001E-2</v>
      </c>
      <c r="BL34" s="127">
        <v>2.1499999999999998E-2</v>
      </c>
      <c r="BM34" s="127">
        <v>1.5100000000000001E-2</v>
      </c>
      <c r="BN34" s="127">
        <v>2.1499999999999998E-2</v>
      </c>
      <c r="BO34" s="127">
        <v>2.29E-2</v>
      </c>
      <c r="BP34" s="127">
        <v>1.6799999999999999E-2</v>
      </c>
      <c r="BQ34" s="127">
        <v>2.06E-2</v>
      </c>
      <c r="BR34" s="127">
        <v>1.9699999999999999E-2</v>
      </c>
      <c r="BS34" s="127">
        <v>2.7699999999999999E-2</v>
      </c>
      <c r="BT34" s="127">
        <v>1.4500000000000001E-2</v>
      </c>
      <c r="BU34" s="127">
        <v>1.4500000000000001E-2</v>
      </c>
      <c r="BV34" s="127">
        <v>1.72E-2</v>
      </c>
      <c r="BW34" s="127">
        <v>1.44E-2</v>
      </c>
      <c r="BX34" s="127">
        <v>1.95E-2</v>
      </c>
      <c r="BY34" s="127">
        <v>1.41E-2</v>
      </c>
      <c r="BZ34" s="127">
        <v>2.0299999999999999E-2</v>
      </c>
      <c r="CA34" s="127">
        <v>2.3300000000000001E-2</v>
      </c>
      <c r="CB34" s="127">
        <v>1.7100000000000001E-2</v>
      </c>
      <c r="CC34" s="127">
        <v>2.0899999999999998E-2</v>
      </c>
      <c r="CD34" s="127">
        <v>1.7500000000000002E-2</v>
      </c>
      <c r="CE34" s="127">
        <v>2.5600000000000001E-2</v>
      </c>
      <c r="CF34" s="127">
        <v>1.2699999999999999E-2</v>
      </c>
      <c r="CG34" s="127">
        <v>1.24E-2</v>
      </c>
      <c r="CH34" s="127">
        <v>1.8800000000000001E-2</v>
      </c>
      <c r="CI34" s="127">
        <v>1.7600000000000001E-2</v>
      </c>
      <c r="CJ34" s="127">
        <v>1.7000000000000001E-2</v>
      </c>
      <c r="CK34" s="127">
        <v>1.72E-2</v>
      </c>
      <c r="CL34" s="127">
        <v>1.7000000000000001E-2</v>
      </c>
      <c r="CM34" s="127">
        <v>1.78E-2</v>
      </c>
      <c r="CN34" s="127">
        <v>1.7999999999999999E-2</v>
      </c>
      <c r="CO34" s="127">
        <v>2.1600000000000001E-2</v>
      </c>
      <c r="CP34" s="127">
        <v>2.47E-2</v>
      </c>
      <c r="CQ34" s="127">
        <v>2.9000000000000001E-2</v>
      </c>
      <c r="CR34" s="127">
        <v>2.7699999999999999E-2</v>
      </c>
      <c r="CS34" s="127">
        <v>2.6499999999999999E-2</v>
      </c>
      <c r="CT34" s="127">
        <v>2.7E-2</v>
      </c>
      <c r="CU34" s="127">
        <v>2.5399999999999999E-2</v>
      </c>
      <c r="CV34" s="127">
        <v>2.5399999999999999E-2</v>
      </c>
      <c r="CW34" s="127">
        <v>2.2200000000000001E-2</v>
      </c>
      <c r="CX34" s="127">
        <v>0.02</v>
      </c>
      <c r="CY34" s="127">
        <v>1.9699999999999999E-2</v>
      </c>
      <c r="CZ34" s="127">
        <v>1.9699999999999999E-2</v>
      </c>
      <c r="DA34" s="127">
        <v>1.9599999999999999E-2</v>
      </c>
      <c r="DB34" s="127">
        <v>2.0400000000000001E-2</v>
      </c>
      <c r="DC34" s="127">
        <v>2.0400000000000001E-2</v>
      </c>
      <c r="DD34" s="127">
        <v>2.0400000000000001E-2</v>
      </c>
      <c r="DE34" s="127">
        <v>2.1700000000000001E-2</v>
      </c>
      <c r="DF34" s="127">
        <v>2.1399999999999999E-2</v>
      </c>
      <c r="DG34" s="127">
        <v>2.1299999999999999E-2</v>
      </c>
      <c r="DH34" s="127">
        <v>2.0799999999999999E-2</v>
      </c>
      <c r="DI34" s="127">
        <v>2.0199999999999999E-2</v>
      </c>
      <c r="DJ34" s="127">
        <v>1.89E-2</v>
      </c>
      <c r="DK34" s="127">
        <v>1.9199999999999998E-2</v>
      </c>
      <c r="DL34" s="127">
        <v>2.0500000000000001E-2</v>
      </c>
      <c r="DM34" s="127">
        <v>2.1700000000000001E-2</v>
      </c>
      <c r="DN34" s="127">
        <v>2.1899999999999999E-2</v>
      </c>
      <c r="DO34" s="127">
        <v>2.4E-2</v>
      </c>
      <c r="DP34" s="127">
        <v>2.35E-2</v>
      </c>
      <c r="DQ34" s="127">
        <v>2.3199999999999998E-2</v>
      </c>
      <c r="DR34" s="127">
        <v>2.3599999999999999E-2</v>
      </c>
      <c r="DS34" s="127">
        <v>2.3E-2</v>
      </c>
      <c r="DT34" s="127">
        <v>2.1299999999999999E-2</v>
      </c>
      <c r="DU34" s="127">
        <v>0.02</v>
      </c>
      <c r="DV34" s="127">
        <v>1.9400000000000001E-2</v>
      </c>
      <c r="DW34" s="127">
        <v>2.0299999999999999E-2</v>
      </c>
      <c r="DX34" s="127">
        <v>2.1899999999999999E-2</v>
      </c>
      <c r="DY34" s="127">
        <v>2.3400000000000001E-2</v>
      </c>
      <c r="DZ34" s="127">
        <v>2.6599999999999999E-2</v>
      </c>
      <c r="EA34" s="127">
        <v>3.0800000000000001E-2</v>
      </c>
      <c r="EB34" s="127">
        <v>3.0499999999999999E-2</v>
      </c>
      <c r="EC34" s="127">
        <v>2.7799999999999998E-2</v>
      </c>
      <c r="ED34" s="127">
        <v>2.41E-2</v>
      </c>
      <c r="EE34" s="127">
        <v>2.24E-2</v>
      </c>
      <c r="EF34" s="127">
        <v>2.0899999999999998E-2</v>
      </c>
      <c r="EG34" s="127">
        <v>1.9699999999999999E-2</v>
      </c>
      <c r="EH34" s="127">
        <v>1.8599999999999998E-2</v>
      </c>
      <c r="EI34" s="127">
        <v>1.8499999999999999E-2</v>
      </c>
      <c r="EJ34" s="127">
        <v>1.8700000000000001E-2</v>
      </c>
      <c r="EK34" s="127">
        <v>2.0299999999999999E-2</v>
      </c>
      <c r="EL34" s="127">
        <v>2.29E-2</v>
      </c>
      <c r="EM34" s="127">
        <v>2.3800000000000002E-2</v>
      </c>
      <c r="EN34" s="127">
        <v>2.46E-2</v>
      </c>
      <c r="EO34" s="127">
        <v>2.3800000000000002E-2</v>
      </c>
      <c r="EP34" s="127">
        <v>2.3900000000000001E-2</v>
      </c>
      <c r="EQ34" s="127">
        <v>2.2499999999999999E-2</v>
      </c>
      <c r="ER34" s="127">
        <v>2.2700000000000001E-2</v>
      </c>
      <c r="ES34" s="127">
        <v>2.3400000000000001E-2</v>
      </c>
      <c r="ET34" s="127">
        <v>2.35E-2</v>
      </c>
      <c r="EU34" s="127">
        <v>2.2599999999999999E-2</v>
      </c>
      <c r="EV34">
        <f>SUMIF('12peso'!$E$39:$E$492,$A34,'12peso'!H$39:H$492)</f>
        <v>2.4E-2</v>
      </c>
      <c r="EW34">
        <f>SUMIF('12peso'!$E$39:$E$492,$A34,'12peso'!I$39:I$492)</f>
        <v>2.46E-2</v>
      </c>
      <c r="EX34">
        <f>SUMIF('12peso'!$E$39:$E$492,$A34,'12peso'!J$39:J$492)</f>
        <v>2.6200000000000001E-2</v>
      </c>
      <c r="EY34">
        <f>SUMIF('12peso'!$E$39:$E$492,$A34,'12peso'!K$39:K$492)</f>
        <v>2.5000000000000001E-2</v>
      </c>
      <c r="EZ34">
        <f>SUMIF('12peso'!$E$39:$E$492,$A34,'12peso'!L$39:L$492)</f>
        <v>2.53E-2</v>
      </c>
      <c r="FA34">
        <f>SUMIF('12peso'!$E$39:$E$492,$A34,'12peso'!M$39:M$492)</f>
        <v>2.4899999999999999E-2</v>
      </c>
      <c r="FB34">
        <f>SUMIF('12peso'!$E$39:$E$492,$A34,'12peso'!N$39:N$492)</f>
        <v>2.64E-2</v>
      </c>
      <c r="FC34">
        <f>SUMIF('12peso'!$E$39:$E$492,$A34,'12peso'!O$39:O$492)</f>
        <v>2.8400000000000002E-2</v>
      </c>
      <c r="FD34">
        <f>SUMIF('12peso'!$E$39:$E$492,$A34,'12peso'!P$39:P$492)</f>
        <v>2.87E-2</v>
      </c>
      <c r="FE34">
        <f>SUMIF('12peso'!$E$39:$E$492,$A34,'12peso'!Q$39:Q$492)</f>
        <v>2.7699999999999999E-2</v>
      </c>
      <c r="FF34">
        <f>SUMIF('12peso'!$E$39:$E$492,$A34,'12peso'!R$39:R$492)</f>
        <v>2.6499999999999999E-2</v>
      </c>
      <c r="FG34">
        <f>SUMIF('12peso'!$E$39:$E$492,$A34,'12peso'!S$39:S$492)</f>
        <v>2.53E-2</v>
      </c>
      <c r="FH34">
        <f>SUMIF('12peso'!$E$39:$E$492,$A34,'12peso'!T$39:T$492)</f>
        <v>2.5999999999999999E-2</v>
      </c>
      <c r="FI34">
        <f>SUMIF('12peso'!$E$39:$E$492,$A34,'12peso'!U$39:U$492)</f>
        <v>2.9399999999999999E-2</v>
      </c>
      <c r="FJ34">
        <f>SUMIF('12peso'!$E$39:$E$492,$A34,'12peso'!V$39:V$492)</f>
        <v>3.5000000000000003E-2</v>
      </c>
      <c r="FK34">
        <f>SUMIF('12peso'!$E$39:$E$492,$A34,'12peso'!W$39:W$492)</f>
        <v>4.0300000000000002E-2</v>
      </c>
      <c r="FL34">
        <f>SUMIF('12peso'!$E$39:$E$492,$A34,'12peso'!X$39:X$492)</f>
        <v>3.9699999999999999E-2</v>
      </c>
      <c r="FM34">
        <f>SUMIF('12peso'!$E$39:$E$492,$A34,'12peso'!Y$39:Y$492)</f>
        <v>3.8600000000000002E-2</v>
      </c>
      <c r="FN34">
        <f>SUMIF('12peso'!$E$39:$E$492,$A34,'12peso'!Z$39:Z$492)</f>
        <v>3.44E-2</v>
      </c>
      <c r="FO34">
        <f>SUMIF('12peso'!$E$39:$E$492,$A34,'12peso'!AA$39:AA$492)</f>
        <v>3.1E-2</v>
      </c>
      <c r="FP34">
        <f>SUMIF('12peso'!$E$39:$E$492,$A34,'12peso'!AB$39:AB$492)</f>
        <v>2.9499999999999998E-2</v>
      </c>
      <c r="FQ34">
        <f>SUMIF('12peso'!$E$39:$E$492,$A34,'12peso'!AC$39:AC$492)</f>
        <v>2.7699999999999999E-2</v>
      </c>
      <c r="FR34">
        <f>SUMIF('12peso'!$E$39:$E$492,$A34,'12peso'!AD$39:AD$492)</f>
        <v>2.6499999999999999E-2</v>
      </c>
      <c r="FS34">
        <f>SUMIF('12peso'!$E$39:$E$492,$A34,'12peso'!AE$39:AE$492)</f>
        <v>2.64E-2</v>
      </c>
      <c r="FT34">
        <f>SUMIF('12peso'!$E$39:$E$492,$A34,'12peso'!AF$39:AF$492)</f>
        <v>2.8199999999999999E-2</v>
      </c>
      <c r="FU34">
        <f>SUMIF('12peso'!$E$39:$E$492,$A34,'12peso'!AG$39:AG$492)</f>
        <v>3.0499999999999999E-2</v>
      </c>
      <c r="FV34">
        <f>SUMIF('12peso'!$E$39:$E$492,$A34,'12peso'!AH$39:AH$492)</f>
        <v>3.3700000000000001E-2</v>
      </c>
      <c r="FW34">
        <f>SUMIF('12peso'!$E$39:$E$492,$A34,'12peso'!AI$39:AI$492)</f>
        <v>3.7400000000000003E-2</v>
      </c>
      <c r="FX34">
        <f>SUMIF('12peso'!$E$39:$E$492,$A34,'12peso'!AJ$39:AJ$492)</f>
        <v>3.6999999999999998E-2</v>
      </c>
      <c r="FY34">
        <f>SUMIF('12peso'!$E$39:$E$492,$A34,'12peso'!AK$39:AK$492)</f>
        <v>3.7100000000000001E-2</v>
      </c>
      <c r="FZ34">
        <f>SUMIF('12peso'!$E$39:$E$492,$A34,'12peso'!AL$39:AL$492)</f>
        <v>3.4200000000000001E-2</v>
      </c>
      <c r="GA34">
        <f>SUMIF('12peso'!$E$39:$E$492,$A34,'12peso'!AM$39:AM$492)</f>
        <v>3.1600000000000003E-2</v>
      </c>
      <c r="GB34">
        <f>SUMIF('12peso'!$E$39:$E$492,$A34,'12peso'!AN$39:AN$492)</f>
        <v>0.03</v>
      </c>
    </row>
    <row r="35" spans="1:184" ht="14.45" x14ac:dyDescent="0.35">
      <c r="A35" s="59">
        <v>1105012</v>
      </c>
      <c r="B35" s="56" t="s">
        <v>36</v>
      </c>
      <c r="C35" s="127">
        <v>3.0800000000000001E-2</v>
      </c>
      <c r="D35" s="127">
        <v>2.4500000000000001E-2</v>
      </c>
      <c r="E35" s="127">
        <v>2.75E-2</v>
      </c>
      <c r="F35" s="127">
        <v>2.6599999999999999E-2</v>
      </c>
      <c r="G35" s="127">
        <v>2.3599999999999999E-2</v>
      </c>
      <c r="H35" s="127">
        <v>2.1499999999999998E-2</v>
      </c>
      <c r="I35" s="127">
        <v>1.7899999999999999E-2</v>
      </c>
      <c r="J35" s="127">
        <v>2.2499999999999999E-2</v>
      </c>
      <c r="K35" s="127">
        <v>3.3000000000000002E-2</v>
      </c>
      <c r="L35" s="127">
        <v>2.23E-2</v>
      </c>
      <c r="M35" s="127">
        <v>2.5100000000000001E-2</v>
      </c>
      <c r="N35" s="127">
        <v>3.3399999999999999E-2</v>
      </c>
      <c r="O35" s="127">
        <v>2.75E-2</v>
      </c>
      <c r="P35" s="127">
        <v>2.5000000000000001E-2</v>
      </c>
      <c r="Q35" s="127">
        <v>2.8299999999999999E-2</v>
      </c>
      <c r="R35" s="127">
        <v>2.8400000000000002E-2</v>
      </c>
      <c r="S35" s="127">
        <v>2.46E-2</v>
      </c>
      <c r="T35" s="127">
        <v>2.2599999999999999E-2</v>
      </c>
      <c r="U35" s="127">
        <v>1.78E-2</v>
      </c>
      <c r="V35" s="127">
        <v>2.2200000000000001E-2</v>
      </c>
      <c r="W35" s="127">
        <v>3.2199999999999999E-2</v>
      </c>
      <c r="X35" s="127">
        <v>2.2800000000000001E-2</v>
      </c>
      <c r="Y35" s="127">
        <v>2.63E-2</v>
      </c>
      <c r="Z35" s="127">
        <v>3.3500000000000002E-2</v>
      </c>
      <c r="AA35" s="127">
        <v>2.5600000000000001E-2</v>
      </c>
      <c r="AB35" s="127">
        <v>2.3099999999999999E-2</v>
      </c>
      <c r="AC35" s="127">
        <v>2.5700000000000001E-2</v>
      </c>
      <c r="AD35" s="127">
        <v>2.53E-2</v>
      </c>
      <c r="AE35" s="127">
        <v>2.18E-2</v>
      </c>
      <c r="AF35" s="127">
        <v>2.0400000000000001E-2</v>
      </c>
      <c r="AG35" s="127">
        <v>1.7500000000000002E-2</v>
      </c>
      <c r="AH35" s="127">
        <v>2.18E-2</v>
      </c>
      <c r="AI35" s="127">
        <v>3.0099999999999998E-2</v>
      </c>
      <c r="AJ35" s="127">
        <v>2.18E-2</v>
      </c>
      <c r="AK35" s="127">
        <v>2.4500000000000001E-2</v>
      </c>
      <c r="AL35" s="127">
        <v>3.2199999999999999E-2</v>
      </c>
      <c r="AM35" s="127">
        <v>2.4899999999999999E-2</v>
      </c>
      <c r="AN35" s="127">
        <v>2.0899999999999998E-2</v>
      </c>
      <c r="AO35" s="127">
        <v>2.58E-2</v>
      </c>
      <c r="AP35" s="127">
        <v>2.46E-2</v>
      </c>
      <c r="AQ35" s="127">
        <v>2.1000000000000001E-2</v>
      </c>
      <c r="AR35" s="127">
        <v>1.95E-2</v>
      </c>
      <c r="AS35" s="127">
        <v>1.7000000000000001E-2</v>
      </c>
      <c r="AT35" s="127">
        <v>2.1100000000000001E-2</v>
      </c>
      <c r="AU35" s="127">
        <v>3.2300000000000002E-2</v>
      </c>
      <c r="AV35" s="127">
        <v>2.2100000000000002E-2</v>
      </c>
      <c r="AW35" s="127">
        <v>2.3699999999999999E-2</v>
      </c>
      <c r="AX35" s="127">
        <v>2.98E-2</v>
      </c>
      <c r="AY35" s="127">
        <v>2.4E-2</v>
      </c>
      <c r="AZ35" s="127">
        <v>2.0400000000000001E-2</v>
      </c>
      <c r="BA35" s="127">
        <v>2.3800000000000002E-2</v>
      </c>
      <c r="BB35" s="127">
        <v>2.3099999999999999E-2</v>
      </c>
      <c r="BC35" s="127">
        <v>1.9800000000000002E-2</v>
      </c>
      <c r="BD35" s="127">
        <v>1.89E-2</v>
      </c>
      <c r="BE35" s="127">
        <v>1.5900000000000001E-2</v>
      </c>
      <c r="BF35" s="127">
        <v>2.1299999999999999E-2</v>
      </c>
      <c r="BG35" s="127">
        <v>2.86E-2</v>
      </c>
      <c r="BH35" s="127">
        <v>2.0299999999999999E-2</v>
      </c>
      <c r="BI35" s="127">
        <v>2.29E-2</v>
      </c>
      <c r="BJ35" s="127">
        <v>3.0499999999999999E-2</v>
      </c>
      <c r="BK35" s="127">
        <v>2.46E-2</v>
      </c>
      <c r="BL35" s="127">
        <v>2.1899999999999999E-2</v>
      </c>
      <c r="BM35" s="127">
        <v>2.47E-2</v>
      </c>
      <c r="BN35" s="127">
        <v>2.3599999999999999E-2</v>
      </c>
      <c r="BO35" s="127">
        <v>1.9900000000000001E-2</v>
      </c>
      <c r="BP35" s="127">
        <v>1.84E-2</v>
      </c>
      <c r="BQ35" s="127">
        <v>1.55E-2</v>
      </c>
      <c r="BR35" s="127">
        <v>2.0400000000000001E-2</v>
      </c>
      <c r="BS35" s="127">
        <v>2.8500000000000001E-2</v>
      </c>
      <c r="BT35" s="127">
        <v>2.1600000000000001E-2</v>
      </c>
      <c r="BU35" s="127">
        <v>2.3900000000000001E-2</v>
      </c>
      <c r="BV35" s="127">
        <v>0.03</v>
      </c>
      <c r="BW35" s="127">
        <v>2.46E-2</v>
      </c>
      <c r="BX35" s="127">
        <v>2.0400000000000001E-2</v>
      </c>
      <c r="BY35" s="127">
        <v>2.3599999999999999E-2</v>
      </c>
      <c r="BZ35" s="127">
        <v>2.23E-2</v>
      </c>
      <c r="CA35" s="127">
        <v>2.0199999999999999E-2</v>
      </c>
      <c r="CB35" s="127">
        <v>1.8800000000000001E-2</v>
      </c>
      <c r="CC35" s="127">
        <v>1.6400000000000001E-2</v>
      </c>
      <c r="CD35" s="127">
        <v>1.9E-2</v>
      </c>
      <c r="CE35" s="127">
        <v>2.7199999999999998E-2</v>
      </c>
      <c r="CF35" s="127">
        <v>1.8599999999999998E-2</v>
      </c>
      <c r="CG35" s="127">
        <v>2.0400000000000001E-2</v>
      </c>
      <c r="CH35" s="127">
        <v>1.5299999999999999E-2</v>
      </c>
      <c r="CI35" s="127">
        <v>1.5299999999999999E-2</v>
      </c>
      <c r="CJ35" s="127">
        <v>1.5299999999999999E-2</v>
      </c>
      <c r="CK35" s="127">
        <v>1.4800000000000001E-2</v>
      </c>
      <c r="CL35" s="127">
        <v>1.47E-2</v>
      </c>
      <c r="CM35" s="127">
        <v>1.5100000000000001E-2</v>
      </c>
      <c r="CN35" s="127">
        <v>1.5599999999999999E-2</v>
      </c>
      <c r="CO35" s="127">
        <v>1.4999999999999999E-2</v>
      </c>
      <c r="CP35" s="127">
        <v>1.5800000000000002E-2</v>
      </c>
      <c r="CQ35" s="127">
        <v>1.6299999999999999E-2</v>
      </c>
      <c r="CR35" s="127">
        <v>1.5800000000000002E-2</v>
      </c>
      <c r="CS35" s="127">
        <v>1.6799999999999999E-2</v>
      </c>
      <c r="CT35" s="127">
        <v>1.67E-2</v>
      </c>
      <c r="CU35" s="127">
        <v>1.54E-2</v>
      </c>
      <c r="CV35" s="127">
        <v>1.55E-2</v>
      </c>
      <c r="CW35" s="127">
        <v>1.54E-2</v>
      </c>
      <c r="CX35" s="127">
        <v>1.5100000000000001E-2</v>
      </c>
      <c r="CY35" s="127">
        <v>1.54E-2</v>
      </c>
      <c r="CZ35" s="127">
        <v>1.55E-2</v>
      </c>
      <c r="DA35" s="127">
        <v>1.67E-2</v>
      </c>
      <c r="DB35" s="127">
        <v>1.67E-2</v>
      </c>
      <c r="DC35" s="127">
        <v>1.6400000000000001E-2</v>
      </c>
      <c r="DD35" s="127">
        <v>1.6799999999999999E-2</v>
      </c>
      <c r="DE35" s="127">
        <v>1.6899999999999998E-2</v>
      </c>
      <c r="DF35" s="127">
        <v>1.6500000000000001E-2</v>
      </c>
      <c r="DG35" s="127">
        <v>1.5900000000000001E-2</v>
      </c>
      <c r="DH35" s="127">
        <v>1.6E-2</v>
      </c>
      <c r="DI35" s="127">
        <v>1.5599999999999999E-2</v>
      </c>
      <c r="DJ35" s="127">
        <v>1.55E-2</v>
      </c>
      <c r="DK35" s="127">
        <v>1.5599999999999999E-2</v>
      </c>
      <c r="DL35" s="127">
        <v>1.5599999999999999E-2</v>
      </c>
      <c r="DM35" s="127">
        <v>1.6E-2</v>
      </c>
      <c r="DN35" s="127">
        <v>1.66E-2</v>
      </c>
      <c r="DO35" s="127">
        <v>1.72E-2</v>
      </c>
      <c r="DP35" s="127">
        <v>1.7100000000000001E-2</v>
      </c>
      <c r="DQ35" s="127">
        <v>1.7899999999999999E-2</v>
      </c>
      <c r="DR35" s="127">
        <v>1.7999999999999999E-2</v>
      </c>
      <c r="DS35" s="127">
        <v>1.7399999999999999E-2</v>
      </c>
      <c r="DT35" s="127">
        <v>1.7100000000000001E-2</v>
      </c>
      <c r="DU35" s="127">
        <v>1.66E-2</v>
      </c>
      <c r="DV35" s="127">
        <v>1.6500000000000001E-2</v>
      </c>
      <c r="DW35" s="127">
        <v>1.6199999999999999E-2</v>
      </c>
      <c r="DX35" s="127">
        <v>1.6500000000000001E-2</v>
      </c>
      <c r="DY35" s="127">
        <v>1.6899999999999998E-2</v>
      </c>
      <c r="DZ35" s="127">
        <v>1.78E-2</v>
      </c>
      <c r="EA35" s="127">
        <v>1.8200000000000001E-2</v>
      </c>
      <c r="EB35" s="127">
        <v>0.02</v>
      </c>
      <c r="EC35" s="127">
        <v>2.0400000000000001E-2</v>
      </c>
      <c r="ED35" s="127">
        <v>2.0199999999999999E-2</v>
      </c>
      <c r="EE35" s="127">
        <v>1.7999999999999999E-2</v>
      </c>
      <c r="EF35" s="127">
        <v>1.7600000000000001E-2</v>
      </c>
      <c r="EG35" s="127">
        <v>1.6899999999999998E-2</v>
      </c>
      <c r="EH35" s="127">
        <v>1.6899999999999998E-2</v>
      </c>
      <c r="EI35" s="127">
        <v>1.78E-2</v>
      </c>
      <c r="EJ35" s="127">
        <v>1.77E-2</v>
      </c>
      <c r="EK35" s="127">
        <v>1.84E-2</v>
      </c>
      <c r="EL35" s="127">
        <v>1.9900000000000001E-2</v>
      </c>
      <c r="EM35" s="127">
        <v>1.9900000000000001E-2</v>
      </c>
      <c r="EN35" s="127">
        <v>2.0299999999999999E-2</v>
      </c>
      <c r="EO35" s="127">
        <v>1.9800000000000002E-2</v>
      </c>
      <c r="EP35" s="127">
        <v>1.9199999999999998E-2</v>
      </c>
      <c r="EQ35" s="127">
        <v>1.8200000000000001E-2</v>
      </c>
      <c r="ER35" s="127">
        <v>1.7999999999999999E-2</v>
      </c>
      <c r="ES35" s="127">
        <v>1.8200000000000001E-2</v>
      </c>
      <c r="ET35" s="127">
        <v>1.78E-2</v>
      </c>
      <c r="EU35" s="127">
        <v>1.84E-2</v>
      </c>
      <c r="EV35">
        <f>SUMIF('12peso'!$E$39:$E$492,$A35,'12peso'!H$39:H$492)</f>
        <v>2.9499999999999998E-2</v>
      </c>
      <c r="EW35">
        <f>SUMIF('12peso'!$E$39:$E$492,$A35,'12peso'!I$39:I$492)</f>
        <v>3.0099999999999998E-2</v>
      </c>
      <c r="EX35">
        <f>SUMIF('12peso'!$E$39:$E$492,$A35,'12peso'!J$39:J$492)</f>
        <v>3.1300000000000001E-2</v>
      </c>
      <c r="EY35">
        <f>SUMIF('12peso'!$E$39:$E$492,$A35,'12peso'!K$39:K$492)</f>
        <v>3.2899999999999999E-2</v>
      </c>
      <c r="EZ35">
        <f>SUMIF('12peso'!$E$39:$E$492,$A35,'12peso'!L$39:L$492)</f>
        <v>3.2899999999999999E-2</v>
      </c>
      <c r="FA35">
        <f>SUMIF('12peso'!$E$39:$E$492,$A35,'12peso'!M$39:M$492)</f>
        <v>3.3399999999999999E-2</v>
      </c>
      <c r="FB35">
        <f>SUMIF('12peso'!$E$39:$E$492,$A35,'12peso'!N$39:N$492)</f>
        <v>3.32E-2</v>
      </c>
      <c r="FC35">
        <f>SUMIF('12peso'!$E$39:$E$492,$A35,'12peso'!O$39:O$492)</f>
        <v>3.4299999999999997E-2</v>
      </c>
      <c r="FD35">
        <f>SUMIF('12peso'!$E$39:$E$492,$A35,'12peso'!P$39:P$492)</f>
        <v>3.3099999999999997E-2</v>
      </c>
      <c r="FE35">
        <f>SUMIF('12peso'!$E$39:$E$492,$A35,'12peso'!Q$39:Q$492)</f>
        <v>3.2099999999999997E-2</v>
      </c>
      <c r="FF35">
        <f>SUMIF('12peso'!$E$39:$E$492,$A35,'12peso'!R$39:R$492)</f>
        <v>3.2000000000000001E-2</v>
      </c>
      <c r="FG35">
        <f>SUMIF('12peso'!$E$39:$E$492,$A35,'12peso'!S$39:S$492)</f>
        <v>3.1399999999999997E-2</v>
      </c>
      <c r="FH35">
        <f>SUMIF('12peso'!$E$39:$E$492,$A35,'12peso'!T$39:T$492)</f>
        <v>3.2300000000000002E-2</v>
      </c>
      <c r="FI35">
        <f>SUMIF('12peso'!$E$39:$E$492,$A35,'12peso'!U$39:U$492)</f>
        <v>3.3799999999999997E-2</v>
      </c>
      <c r="FJ35">
        <f>SUMIF('12peso'!$E$39:$E$492,$A35,'12peso'!V$39:V$492)</f>
        <v>3.5099999999999999E-2</v>
      </c>
      <c r="FK35">
        <f>SUMIF('12peso'!$E$39:$E$492,$A35,'12peso'!W$39:W$492)</f>
        <v>3.4799999999999998E-2</v>
      </c>
      <c r="FL35">
        <f>SUMIF('12peso'!$E$39:$E$492,$A35,'12peso'!X$39:X$492)</f>
        <v>3.56E-2</v>
      </c>
      <c r="FM35">
        <f>SUMIF('12peso'!$E$39:$E$492,$A35,'12peso'!Y$39:Y$492)</f>
        <v>3.7699999999999997E-2</v>
      </c>
      <c r="FN35">
        <f>SUMIF('12peso'!$E$39:$E$492,$A35,'12peso'!Z$39:Z$492)</f>
        <v>3.6499999999999998E-2</v>
      </c>
      <c r="FO35">
        <f>SUMIF('12peso'!$E$39:$E$492,$A35,'12peso'!AA$39:AA$492)</f>
        <v>3.5400000000000001E-2</v>
      </c>
      <c r="FP35">
        <f>SUMIF('12peso'!$E$39:$E$492,$A35,'12peso'!AB$39:AB$492)</f>
        <v>3.5799999999999998E-2</v>
      </c>
      <c r="FQ35">
        <f>SUMIF('12peso'!$E$39:$E$492,$A35,'12peso'!AC$39:AC$492)</f>
        <v>3.4099999999999998E-2</v>
      </c>
      <c r="FR35">
        <f>SUMIF('12peso'!$E$39:$E$492,$A35,'12peso'!AD$39:AD$492)</f>
        <v>3.3300000000000003E-2</v>
      </c>
      <c r="FS35">
        <f>SUMIF('12peso'!$E$39:$E$492,$A35,'12peso'!AE$39:AE$492)</f>
        <v>3.4099999999999998E-2</v>
      </c>
      <c r="FT35">
        <f>SUMIF('12peso'!$E$39:$E$492,$A35,'12peso'!AF$39:AF$492)</f>
        <v>3.5299999999999998E-2</v>
      </c>
      <c r="FU35">
        <f>SUMIF('12peso'!$E$39:$E$492,$A35,'12peso'!AG$39:AG$492)</f>
        <v>3.6999999999999998E-2</v>
      </c>
      <c r="FV35">
        <f>SUMIF('12peso'!$E$39:$E$492,$A35,'12peso'!AH$39:AH$492)</f>
        <v>3.8699999999999998E-2</v>
      </c>
      <c r="FW35">
        <f>SUMIF('12peso'!$E$39:$E$492,$A35,'12peso'!AI$39:AI$492)</f>
        <v>4.0300000000000002E-2</v>
      </c>
      <c r="FX35">
        <f>SUMIF('12peso'!$E$39:$E$492,$A35,'12peso'!AJ$39:AJ$492)</f>
        <v>4.0300000000000002E-2</v>
      </c>
      <c r="FY35">
        <f>SUMIF('12peso'!$E$39:$E$492,$A35,'12peso'!AK$39:AK$492)</f>
        <v>3.9199999999999999E-2</v>
      </c>
      <c r="FZ35">
        <f>SUMIF('12peso'!$E$39:$E$492,$A35,'12peso'!AL$39:AL$492)</f>
        <v>3.9300000000000002E-2</v>
      </c>
      <c r="GA35">
        <f>SUMIF('12peso'!$E$39:$E$492,$A35,'12peso'!AM$39:AM$492)</f>
        <v>3.8399999999999997E-2</v>
      </c>
      <c r="GB35">
        <f>SUMIF('12peso'!$E$39:$E$492,$A35,'12peso'!AN$39:AN$492)</f>
        <v>3.73E-2</v>
      </c>
    </row>
    <row r="36" spans="1:184" x14ac:dyDescent="0.25">
      <c r="A36" s="59">
        <v>1105019</v>
      </c>
      <c r="B36" s="56" t="s">
        <v>37</v>
      </c>
      <c r="C36" s="127">
        <v>1.11E-2</v>
      </c>
      <c r="D36" s="127">
        <v>1.2999999999999999E-2</v>
      </c>
      <c r="E36" s="127">
        <v>1.7999999999999999E-2</v>
      </c>
      <c r="F36" s="127">
        <v>5.1999999999999998E-3</v>
      </c>
      <c r="G36" s="127">
        <v>8.2000000000000007E-3</v>
      </c>
      <c r="H36" s="127">
        <v>7.1000000000000004E-3</v>
      </c>
      <c r="I36" s="127">
        <v>7.4000000000000003E-3</v>
      </c>
      <c r="J36" s="127">
        <v>1.2999999999999999E-2</v>
      </c>
      <c r="K36" s="127">
        <v>8.5000000000000006E-3</v>
      </c>
      <c r="L36" s="127">
        <v>1.54E-2</v>
      </c>
      <c r="M36" s="127">
        <v>1.8499999999999999E-2</v>
      </c>
      <c r="N36" s="127">
        <v>7.7999999999999996E-3</v>
      </c>
      <c r="O36" s="127">
        <v>7.9000000000000008E-3</v>
      </c>
      <c r="P36" s="127">
        <v>1.5599999999999999E-2</v>
      </c>
      <c r="Q36" s="127">
        <v>2.06E-2</v>
      </c>
      <c r="R36" s="127">
        <v>5.5999999999999999E-3</v>
      </c>
      <c r="S36" s="127">
        <v>9.1999999999999998E-3</v>
      </c>
      <c r="T36" s="127">
        <v>7.7999999999999996E-3</v>
      </c>
      <c r="U36" s="127">
        <v>7.4999999999999997E-3</v>
      </c>
      <c r="V36" s="127">
        <v>1.2200000000000001E-2</v>
      </c>
      <c r="W36" s="127">
        <v>8.6E-3</v>
      </c>
      <c r="X36" s="127">
        <v>1.61E-2</v>
      </c>
      <c r="Y36" s="127">
        <v>1.9599999999999999E-2</v>
      </c>
      <c r="Z36" s="127">
        <v>8.0000000000000002E-3</v>
      </c>
      <c r="AA36" s="127">
        <v>6.7000000000000002E-3</v>
      </c>
      <c r="AB36" s="127">
        <v>1.26E-2</v>
      </c>
      <c r="AC36" s="127">
        <v>1.7399999999999999E-2</v>
      </c>
      <c r="AD36" s="127">
        <v>4.8999999999999998E-3</v>
      </c>
      <c r="AE36" s="127">
        <v>7.7999999999999996E-3</v>
      </c>
      <c r="AF36" s="127">
        <v>6.8999999999999999E-3</v>
      </c>
      <c r="AG36" s="127">
        <v>6.7999999999999996E-3</v>
      </c>
      <c r="AH36" s="127">
        <v>1.1599999999999999E-2</v>
      </c>
      <c r="AI36" s="127">
        <v>7.4999999999999997E-3</v>
      </c>
      <c r="AJ36" s="127">
        <v>1.4200000000000001E-2</v>
      </c>
      <c r="AK36" s="127">
        <v>1.7399999999999999E-2</v>
      </c>
      <c r="AL36" s="127">
        <v>7.6E-3</v>
      </c>
      <c r="AM36" s="127">
        <v>7.0000000000000001E-3</v>
      </c>
      <c r="AN36" s="127">
        <v>1.1599999999999999E-2</v>
      </c>
      <c r="AO36" s="127">
        <v>1.7600000000000001E-2</v>
      </c>
      <c r="AP36" s="127">
        <v>4.7999999999999996E-3</v>
      </c>
      <c r="AQ36" s="127">
        <v>8.0999999999999996E-3</v>
      </c>
      <c r="AR36" s="127">
        <v>7.4000000000000003E-3</v>
      </c>
      <c r="AS36" s="127">
        <v>7.1000000000000004E-3</v>
      </c>
      <c r="AT36" s="127">
        <v>1.2699999999999999E-2</v>
      </c>
      <c r="AU36" s="127">
        <v>8.2000000000000007E-3</v>
      </c>
      <c r="AV36" s="127">
        <v>1.47E-2</v>
      </c>
      <c r="AW36" s="127">
        <v>1.61E-2</v>
      </c>
      <c r="AX36" s="127">
        <v>6.7000000000000002E-3</v>
      </c>
      <c r="AY36" s="127">
        <v>5.7999999999999996E-3</v>
      </c>
      <c r="AZ36" s="127">
        <v>1.11E-2</v>
      </c>
      <c r="BA36" s="127">
        <v>1.6299999999999999E-2</v>
      </c>
      <c r="BB36" s="127">
        <v>4.4000000000000003E-3</v>
      </c>
      <c r="BC36" s="127">
        <v>7.1999999999999998E-3</v>
      </c>
      <c r="BD36" s="127">
        <v>6.4000000000000003E-3</v>
      </c>
      <c r="BE36" s="127">
        <v>6.0000000000000001E-3</v>
      </c>
      <c r="BF36" s="127">
        <v>1.0200000000000001E-2</v>
      </c>
      <c r="BG36" s="127">
        <v>6.7000000000000002E-3</v>
      </c>
      <c r="BH36" s="127">
        <v>1.24E-2</v>
      </c>
      <c r="BI36" s="127">
        <v>1.55E-2</v>
      </c>
      <c r="BJ36" s="127">
        <v>7.3000000000000001E-3</v>
      </c>
      <c r="BK36" s="127">
        <v>6.4999999999999997E-3</v>
      </c>
      <c r="BL36" s="127">
        <v>1.2500000000000001E-2</v>
      </c>
      <c r="BM36" s="127">
        <v>1.6799999999999999E-2</v>
      </c>
      <c r="BN36" s="127">
        <v>4.4000000000000003E-3</v>
      </c>
      <c r="BO36" s="127">
        <v>7.3000000000000001E-3</v>
      </c>
      <c r="BP36" s="127">
        <v>6.6E-3</v>
      </c>
      <c r="BQ36" s="127">
        <v>5.8999999999999999E-3</v>
      </c>
      <c r="BR36" s="127">
        <v>1.0999999999999999E-2</v>
      </c>
      <c r="BS36" s="127">
        <v>6.7999999999999996E-3</v>
      </c>
      <c r="BT36" s="127">
        <v>1.34E-2</v>
      </c>
      <c r="BU36" s="127">
        <v>1.6799999999999999E-2</v>
      </c>
      <c r="BV36" s="127">
        <v>6.7999999999999996E-3</v>
      </c>
      <c r="BW36" s="127">
        <v>6.0000000000000001E-3</v>
      </c>
      <c r="BX36" s="127">
        <v>1.11E-2</v>
      </c>
      <c r="BY36" s="127">
        <v>1.61E-2</v>
      </c>
      <c r="BZ36" s="127">
        <v>4.1000000000000003E-3</v>
      </c>
      <c r="CA36" s="127">
        <v>7.1000000000000004E-3</v>
      </c>
      <c r="CB36" s="127">
        <v>6.0000000000000001E-3</v>
      </c>
      <c r="CC36" s="127">
        <v>5.4000000000000003E-3</v>
      </c>
      <c r="CD36" s="127">
        <v>9.4999999999999998E-3</v>
      </c>
      <c r="CE36" s="127">
        <v>5.7000000000000002E-3</v>
      </c>
      <c r="CF36" s="127">
        <v>1.2500000000000001E-2</v>
      </c>
      <c r="CG36" s="127">
        <v>1.4E-2</v>
      </c>
      <c r="CH36" s="127">
        <v>9.4000000000000004E-3</v>
      </c>
      <c r="CI36" s="127">
        <v>8.9999999999999993E-3</v>
      </c>
      <c r="CJ36" s="127">
        <v>9.1999999999999998E-3</v>
      </c>
      <c r="CK36" s="127">
        <v>9.1999999999999998E-3</v>
      </c>
      <c r="CL36" s="127">
        <v>8.6999999999999994E-3</v>
      </c>
      <c r="CM36" s="127">
        <v>9.2999999999999992E-3</v>
      </c>
      <c r="CN36" s="127">
        <v>9.2999999999999992E-3</v>
      </c>
      <c r="CO36" s="127">
        <v>1.04E-2</v>
      </c>
      <c r="CP36" s="127">
        <v>1.0999999999999999E-2</v>
      </c>
      <c r="CQ36" s="127">
        <v>1.17E-2</v>
      </c>
      <c r="CR36" s="127">
        <v>1.11E-2</v>
      </c>
      <c r="CS36" s="127">
        <v>1.09E-2</v>
      </c>
      <c r="CT36" s="127">
        <v>1.15E-2</v>
      </c>
      <c r="CU36" s="127">
        <v>1.01E-2</v>
      </c>
      <c r="CV36" s="127">
        <v>1.0200000000000001E-2</v>
      </c>
      <c r="CW36" s="127">
        <v>8.9999999999999993E-3</v>
      </c>
      <c r="CX36" s="127">
        <v>1.0200000000000001E-2</v>
      </c>
      <c r="CY36" s="127">
        <v>9.9000000000000008E-3</v>
      </c>
      <c r="CZ36" s="127">
        <v>9.7999999999999997E-3</v>
      </c>
      <c r="DA36" s="127">
        <v>0.01</v>
      </c>
      <c r="DB36" s="127">
        <v>0.01</v>
      </c>
      <c r="DC36" s="127">
        <v>1.04E-2</v>
      </c>
      <c r="DD36" s="127">
        <v>1.0500000000000001E-2</v>
      </c>
      <c r="DE36" s="127">
        <v>1.12E-2</v>
      </c>
      <c r="DF36" s="127">
        <v>1.03E-2</v>
      </c>
      <c r="DG36" s="127">
        <v>1.0500000000000001E-2</v>
      </c>
      <c r="DH36" s="127">
        <v>9.9000000000000008E-3</v>
      </c>
      <c r="DI36" s="127">
        <v>0.01</v>
      </c>
      <c r="DJ36" s="127">
        <v>9.4999999999999998E-3</v>
      </c>
      <c r="DK36" s="127">
        <v>1.0200000000000001E-2</v>
      </c>
      <c r="DL36" s="127">
        <v>1.03E-2</v>
      </c>
      <c r="DM36" s="127">
        <v>1.01E-2</v>
      </c>
      <c r="DN36" s="127">
        <v>1.0999999999999999E-2</v>
      </c>
      <c r="DO36" s="127">
        <v>1.24E-2</v>
      </c>
      <c r="DP36" s="127">
        <v>1.1599999999999999E-2</v>
      </c>
      <c r="DQ36" s="127">
        <v>1.0999999999999999E-2</v>
      </c>
      <c r="DR36" s="127">
        <v>1.0999999999999999E-2</v>
      </c>
      <c r="DS36" s="127">
        <v>9.7000000000000003E-3</v>
      </c>
      <c r="DT36" s="127">
        <v>1.03E-2</v>
      </c>
      <c r="DU36" s="127">
        <v>1.03E-2</v>
      </c>
      <c r="DV36" s="127">
        <v>1.11E-2</v>
      </c>
      <c r="DW36" s="127">
        <v>1.03E-2</v>
      </c>
      <c r="DX36" s="127">
        <v>1.17E-2</v>
      </c>
      <c r="DY36" s="127">
        <v>1.24E-2</v>
      </c>
      <c r="DZ36" s="127">
        <v>1.3100000000000001E-2</v>
      </c>
      <c r="EA36" s="127">
        <v>1.38E-2</v>
      </c>
      <c r="EB36" s="127">
        <v>1.32E-2</v>
      </c>
      <c r="EC36" s="127">
        <v>1.2699999999999999E-2</v>
      </c>
      <c r="ED36" s="127">
        <v>1.18E-2</v>
      </c>
      <c r="EE36" s="127">
        <v>1.12E-2</v>
      </c>
      <c r="EF36" s="127">
        <v>1.04E-2</v>
      </c>
      <c r="EG36" s="127">
        <v>9.1000000000000004E-3</v>
      </c>
      <c r="EH36" s="127">
        <v>9.1999999999999998E-3</v>
      </c>
      <c r="EI36" s="127">
        <v>9.5999999999999992E-3</v>
      </c>
      <c r="EJ36" s="127">
        <v>9.4000000000000004E-3</v>
      </c>
      <c r="EK36" s="127">
        <v>1.0500000000000001E-2</v>
      </c>
      <c r="EL36" s="127">
        <v>1.23E-2</v>
      </c>
      <c r="EM36" s="127">
        <v>1.3100000000000001E-2</v>
      </c>
      <c r="EN36" s="127">
        <v>1.26E-2</v>
      </c>
      <c r="EO36" s="127">
        <v>1.3100000000000001E-2</v>
      </c>
      <c r="EP36" s="127">
        <v>1.2500000000000001E-2</v>
      </c>
      <c r="EQ36" s="127">
        <v>1.11E-2</v>
      </c>
      <c r="ER36" s="127">
        <v>1.1599999999999999E-2</v>
      </c>
      <c r="ES36" s="127">
        <v>1.0999999999999999E-2</v>
      </c>
      <c r="ET36" s="127">
        <v>1.0200000000000001E-2</v>
      </c>
      <c r="EU36" s="127">
        <v>1.0200000000000001E-2</v>
      </c>
      <c r="EV36">
        <f>SUMIF('12peso'!$E$39:$E$492,$A36,'12peso'!H$39:H$492)</f>
        <v>1.52E-2</v>
      </c>
      <c r="EW36">
        <f>SUMIF('12peso'!$E$39:$E$492,$A36,'12peso'!I$39:I$492)</f>
        <v>1.5800000000000002E-2</v>
      </c>
      <c r="EX36">
        <f>SUMIF('12peso'!$E$39:$E$492,$A36,'12peso'!J$39:J$492)</f>
        <v>1.61E-2</v>
      </c>
      <c r="EY36">
        <f>SUMIF('12peso'!$E$39:$E$492,$A36,'12peso'!K$39:K$492)</f>
        <v>1.6899999999999998E-2</v>
      </c>
      <c r="EZ36">
        <f>SUMIF('12peso'!$E$39:$E$492,$A36,'12peso'!L$39:L$492)</f>
        <v>1.7100000000000001E-2</v>
      </c>
      <c r="FA36">
        <f>SUMIF('12peso'!$E$39:$E$492,$A36,'12peso'!M$39:M$492)</f>
        <v>1.72E-2</v>
      </c>
      <c r="FB36">
        <f>SUMIF('12peso'!$E$39:$E$492,$A36,'12peso'!N$39:N$492)</f>
        <v>1.6899999999999998E-2</v>
      </c>
      <c r="FC36">
        <f>SUMIF('12peso'!$E$39:$E$492,$A36,'12peso'!O$39:O$492)</f>
        <v>1.7500000000000002E-2</v>
      </c>
      <c r="FD36">
        <f>SUMIF('12peso'!$E$39:$E$492,$A36,'12peso'!P$39:P$492)</f>
        <v>1.67E-2</v>
      </c>
      <c r="FE36">
        <f>SUMIF('12peso'!$E$39:$E$492,$A36,'12peso'!Q$39:Q$492)</f>
        <v>1.6E-2</v>
      </c>
      <c r="FF36">
        <f>SUMIF('12peso'!$E$39:$E$492,$A36,'12peso'!R$39:R$492)</f>
        <v>1.5599999999999999E-2</v>
      </c>
      <c r="FG36">
        <f>SUMIF('12peso'!$E$39:$E$492,$A36,'12peso'!S$39:S$492)</f>
        <v>1.55E-2</v>
      </c>
      <c r="FH36">
        <f>SUMIF('12peso'!$E$39:$E$492,$A36,'12peso'!T$39:T$492)</f>
        <v>1.5900000000000001E-2</v>
      </c>
      <c r="FI36">
        <f>SUMIF('12peso'!$E$39:$E$492,$A36,'12peso'!U$39:U$492)</f>
        <v>1.6899999999999998E-2</v>
      </c>
      <c r="FJ36">
        <f>SUMIF('12peso'!$E$39:$E$492,$A36,'12peso'!V$39:V$492)</f>
        <v>1.7399999999999999E-2</v>
      </c>
      <c r="FK36">
        <f>SUMIF('12peso'!$E$39:$E$492,$A36,'12peso'!W$39:W$492)</f>
        <v>1.7600000000000001E-2</v>
      </c>
      <c r="FL36">
        <f>SUMIF('12peso'!$E$39:$E$492,$A36,'12peso'!X$39:X$492)</f>
        <v>1.8100000000000002E-2</v>
      </c>
      <c r="FM36">
        <f>SUMIF('12peso'!$E$39:$E$492,$A36,'12peso'!Y$39:Y$492)</f>
        <v>1.7999999999999999E-2</v>
      </c>
      <c r="FN36">
        <f>SUMIF('12peso'!$E$39:$E$492,$A36,'12peso'!Z$39:Z$492)</f>
        <v>1.72E-2</v>
      </c>
      <c r="FO36">
        <f>SUMIF('12peso'!$E$39:$E$492,$A36,'12peso'!AA$39:AA$492)</f>
        <v>1.66E-2</v>
      </c>
      <c r="FP36">
        <f>SUMIF('12peso'!$E$39:$E$492,$A36,'12peso'!AB$39:AB$492)</f>
        <v>1.6799999999999999E-2</v>
      </c>
      <c r="FQ36">
        <f>SUMIF('12peso'!$E$39:$E$492,$A36,'12peso'!AC$39:AC$492)</f>
        <v>1.6400000000000001E-2</v>
      </c>
      <c r="FR36">
        <f>SUMIF('12peso'!$E$39:$E$492,$A36,'12peso'!AD$39:AD$492)</f>
        <v>1.6E-2</v>
      </c>
      <c r="FS36">
        <f>SUMIF('12peso'!$E$39:$E$492,$A36,'12peso'!AE$39:AE$492)</f>
        <v>1.6299999999999999E-2</v>
      </c>
      <c r="FT36">
        <f>SUMIF('12peso'!$E$39:$E$492,$A36,'12peso'!AF$39:AF$492)</f>
        <v>1.5800000000000002E-2</v>
      </c>
      <c r="FU36">
        <f>SUMIF('12peso'!$E$39:$E$492,$A36,'12peso'!AG$39:AG$492)</f>
        <v>1.6400000000000001E-2</v>
      </c>
      <c r="FV36">
        <f>SUMIF('12peso'!$E$39:$E$492,$A36,'12peso'!AH$39:AH$492)</f>
        <v>1.7399999999999999E-2</v>
      </c>
      <c r="FW36">
        <f>SUMIF('12peso'!$E$39:$E$492,$A36,'12peso'!AI$39:AI$492)</f>
        <v>1.7899999999999999E-2</v>
      </c>
      <c r="FX36">
        <f>SUMIF('12peso'!$E$39:$E$492,$A36,'12peso'!AJ$39:AJ$492)</f>
        <v>1.8499999999999999E-2</v>
      </c>
      <c r="FY36">
        <f>SUMIF('12peso'!$E$39:$E$492,$A36,'12peso'!AK$39:AK$492)</f>
        <v>1.83E-2</v>
      </c>
      <c r="FZ36">
        <f>SUMIF('12peso'!$E$39:$E$492,$A36,'12peso'!AL$39:AL$492)</f>
        <v>1.7299999999999999E-2</v>
      </c>
      <c r="GA36">
        <f>SUMIF('12peso'!$E$39:$E$492,$A36,'12peso'!AM$39:AM$492)</f>
        <v>1.6400000000000001E-2</v>
      </c>
      <c r="GB36">
        <f>SUMIF('12peso'!$E$39:$E$492,$A36,'12peso'!AN$39:AN$492)</f>
        <v>1.6299999999999999E-2</v>
      </c>
    </row>
    <row r="37" spans="1:184" ht="14.45" x14ac:dyDescent="0.35">
      <c r="A37" s="59">
        <v>1106001</v>
      </c>
      <c r="B37" s="56" t="s">
        <v>38</v>
      </c>
      <c r="C37" s="127">
        <v>7.4000000000000003E-3</v>
      </c>
      <c r="D37" s="127">
        <v>1.17E-2</v>
      </c>
      <c r="E37" s="127">
        <v>6.4000000000000003E-3</v>
      </c>
      <c r="F37" s="127">
        <v>3.3E-3</v>
      </c>
      <c r="G37" s="127">
        <v>6.7999999999999996E-3</v>
      </c>
      <c r="H37" s="127">
        <v>2.5999999999999999E-3</v>
      </c>
      <c r="I37" s="127">
        <v>7.4999999999999997E-3</v>
      </c>
      <c r="J37" s="127">
        <v>4.1999999999999997E-3</v>
      </c>
      <c r="K37" s="127">
        <v>8.0000000000000002E-3</v>
      </c>
      <c r="L37" s="127">
        <v>5.8999999999999999E-3</v>
      </c>
      <c r="M37" s="127">
        <v>5.3E-3</v>
      </c>
      <c r="N37" s="127">
        <v>6.6E-3</v>
      </c>
      <c r="O37" s="127">
        <v>1.0999999999999999E-2</v>
      </c>
      <c r="P37" s="127">
        <v>0.01</v>
      </c>
      <c r="Q37" s="127">
        <v>5.7999999999999996E-3</v>
      </c>
      <c r="R37" s="127">
        <v>3.0999999999999999E-3</v>
      </c>
      <c r="S37" s="127">
        <v>6.3E-3</v>
      </c>
      <c r="T37" s="127">
        <v>2.3999999999999998E-3</v>
      </c>
      <c r="U37" s="127">
        <v>7.0000000000000001E-3</v>
      </c>
      <c r="V37" s="127">
        <v>4.1000000000000003E-3</v>
      </c>
      <c r="W37" s="127">
        <v>8.0999999999999996E-3</v>
      </c>
      <c r="X37" s="127">
        <v>6.4000000000000003E-3</v>
      </c>
      <c r="Y37" s="127">
        <v>5.4999999999999997E-3</v>
      </c>
      <c r="Z37" s="127">
        <v>6.6E-3</v>
      </c>
      <c r="AA37" s="127">
        <v>1.0699999999999999E-2</v>
      </c>
      <c r="AB37" s="127">
        <v>0.01</v>
      </c>
      <c r="AC37" s="127">
        <v>5.5999999999999999E-3</v>
      </c>
      <c r="AD37" s="127">
        <v>2.8E-3</v>
      </c>
      <c r="AE37" s="127">
        <v>6.1000000000000004E-3</v>
      </c>
      <c r="AF37" s="127">
        <v>2.3999999999999998E-3</v>
      </c>
      <c r="AG37" s="127">
        <v>6.7999999999999996E-3</v>
      </c>
      <c r="AH37" s="127">
        <v>4.1000000000000003E-3</v>
      </c>
      <c r="AI37" s="127">
        <v>8.3999999999999995E-3</v>
      </c>
      <c r="AJ37" s="127">
        <v>6.1999999999999998E-3</v>
      </c>
      <c r="AK37" s="127">
        <v>5.1999999999999998E-3</v>
      </c>
      <c r="AL37" s="127">
        <v>6.6E-3</v>
      </c>
      <c r="AM37" s="127">
        <v>1.06E-2</v>
      </c>
      <c r="AN37" s="127">
        <v>9.7999999999999997E-3</v>
      </c>
      <c r="AO37" s="127">
        <v>5.5999999999999999E-3</v>
      </c>
      <c r="AP37" s="127">
        <v>2.8E-3</v>
      </c>
      <c r="AQ37" s="127">
        <v>5.8999999999999999E-3</v>
      </c>
      <c r="AR37" s="127">
        <v>2.3E-3</v>
      </c>
      <c r="AS37" s="127">
        <v>6.7000000000000002E-3</v>
      </c>
      <c r="AT37" s="127">
        <v>4.0000000000000001E-3</v>
      </c>
      <c r="AU37" s="127">
        <v>7.7000000000000002E-3</v>
      </c>
      <c r="AV37" s="127">
        <v>5.5999999999999999E-3</v>
      </c>
      <c r="AW37" s="127">
        <v>4.7000000000000002E-3</v>
      </c>
      <c r="AX37" s="127">
        <v>6.0000000000000001E-3</v>
      </c>
      <c r="AY37" s="127">
        <v>9.7999999999999997E-3</v>
      </c>
      <c r="AZ37" s="127">
        <v>8.8000000000000005E-3</v>
      </c>
      <c r="BA37" s="127">
        <v>4.8999999999999998E-3</v>
      </c>
      <c r="BB37" s="127">
        <v>2.3999999999999998E-3</v>
      </c>
      <c r="BC37" s="127">
        <v>4.8999999999999998E-3</v>
      </c>
      <c r="BD37" s="127">
        <v>1.9E-3</v>
      </c>
      <c r="BE37" s="127">
        <v>5.7000000000000002E-3</v>
      </c>
      <c r="BF37" s="127">
        <v>3.3E-3</v>
      </c>
      <c r="BG37" s="127">
        <v>7.0000000000000001E-3</v>
      </c>
      <c r="BH37" s="127">
        <v>4.8999999999999998E-3</v>
      </c>
      <c r="BI37" s="127">
        <v>4.0000000000000001E-3</v>
      </c>
      <c r="BJ37" s="127">
        <v>5.1000000000000004E-3</v>
      </c>
      <c r="BK37" s="127">
        <v>8.3999999999999995E-3</v>
      </c>
      <c r="BL37" s="127">
        <v>8.0999999999999996E-3</v>
      </c>
      <c r="BM37" s="127">
        <v>4.5999999999999999E-3</v>
      </c>
      <c r="BN37" s="127">
        <v>2.2000000000000001E-3</v>
      </c>
      <c r="BO37" s="127">
        <v>4.1999999999999997E-3</v>
      </c>
      <c r="BP37" s="127">
        <v>1.6999999999999999E-3</v>
      </c>
      <c r="BQ37" s="127">
        <v>5.1000000000000004E-3</v>
      </c>
      <c r="BR37" s="127">
        <v>2.8999999999999998E-3</v>
      </c>
      <c r="BS37" s="127">
        <v>6.0000000000000001E-3</v>
      </c>
      <c r="BT37" s="127">
        <v>4.3E-3</v>
      </c>
      <c r="BU37" s="127">
        <v>3.7000000000000002E-3</v>
      </c>
      <c r="BV37" s="127">
        <v>4.7999999999999996E-3</v>
      </c>
      <c r="BW37" s="127">
        <v>7.7000000000000002E-3</v>
      </c>
      <c r="BX37" s="127">
        <v>7.4000000000000003E-3</v>
      </c>
      <c r="BY37" s="127">
        <v>4.0000000000000001E-3</v>
      </c>
      <c r="BZ37" s="127">
        <v>1.9E-3</v>
      </c>
      <c r="CA37" s="127">
        <v>4.0000000000000001E-3</v>
      </c>
      <c r="CB37" s="127">
        <v>1.6000000000000001E-3</v>
      </c>
      <c r="CC37" s="127">
        <v>4.7000000000000002E-3</v>
      </c>
      <c r="CD37" s="127">
        <v>2.7000000000000001E-3</v>
      </c>
      <c r="CE37" s="127">
        <v>5.7999999999999996E-3</v>
      </c>
      <c r="CF37" s="127">
        <v>4.1000000000000003E-3</v>
      </c>
      <c r="CG37" s="127">
        <v>3.3E-3</v>
      </c>
      <c r="CH37" s="127">
        <v>8.2000000000000007E-3</v>
      </c>
      <c r="CI37" s="127">
        <v>8.5000000000000006E-3</v>
      </c>
      <c r="CJ37" s="127">
        <v>8.5000000000000006E-3</v>
      </c>
      <c r="CK37" s="127">
        <v>8.2000000000000007E-3</v>
      </c>
      <c r="CL37" s="127">
        <v>8.5000000000000006E-3</v>
      </c>
      <c r="CM37" s="127">
        <v>8.2000000000000007E-3</v>
      </c>
      <c r="CN37" s="127">
        <v>8.3000000000000001E-3</v>
      </c>
      <c r="CO37" s="127">
        <v>8.0000000000000002E-3</v>
      </c>
      <c r="CP37" s="127">
        <v>8.2000000000000007E-3</v>
      </c>
      <c r="CQ37" s="127">
        <v>8.0000000000000002E-3</v>
      </c>
      <c r="CR37" s="127">
        <v>7.4999999999999997E-3</v>
      </c>
      <c r="CS37" s="127">
        <v>7.3000000000000001E-3</v>
      </c>
      <c r="CT37" s="127">
        <v>7.1000000000000004E-3</v>
      </c>
      <c r="CU37" s="127">
        <v>7.4999999999999997E-3</v>
      </c>
      <c r="CV37" s="127">
        <v>7.4999999999999997E-3</v>
      </c>
      <c r="CW37" s="127">
        <v>7.0000000000000001E-3</v>
      </c>
      <c r="CX37" s="127">
        <v>7.1000000000000004E-3</v>
      </c>
      <c r="CY37" s="127">
        <v>7.3000000000000001E-3</v>
      </c>
      <c r="CZ37" s="127">
        <v>7.1000000000000004E-3</v>
      </c>
      <c r="DA37" s="127">
        <v>7.4999999999999997E-3</v>
      </c>
      <c r="DB37" s="127">
        <v>7.7000000000000002E-3</v>
      </c>
      <c r="DC37" s="127">
        <v>7.4000000000000003E-3</v>
      </c>
      <c r="DD37" s="127">
        <v>7.3000000000000001E-3</v>
      </c>
      <c r="DE37" s="127">
        <v>7.4000000000000003E-3</v>
      </c>
      <c r="DF37" s="127">
        <v>7.6E-3</v>
      </c>
      <c r="DG37" s="127">
        <v>8.2000000000000007E-3</v>
      </c>
      <c r="DH37" s="127">
        <v>8.3000000000000001E-3</v>
      </c>
      <c r="DI37" s="127">
        <v>8.6E-3</v>
      </c>
      <c r="DJ37" s="127">
        <v>8.5000000000000006E-3</v>
      </c>
      <c r="DK37" s="127">
        <v>8.6999999999999994E-3</v>
      </c>
      <c r="DL37" s="127">
        <v>8.5000000000000006E-3</v>
      </c>
      <c r="DM37" s="127">
        <v>8.9999999999999993E-3</v>
      </c>
      <c r="DN37" s="127">
        <v>8.8999999999999999E-3</v>
      </c>
      <c r="DO37" s="127">
        <v>8.8000000000000005E-3</v>
      </c>
      <c r="DP37" s="127">
        <v>8.6E-3</v>
      </c>
      <c r="DQ37" s="127">
        <v>8.6999999999999994E-3</v>
      </c>
      <c r="DR37" s="127">
        <v>9.7000000000000003E-3</v>
      </c>
      <c r="DS37" s="127">
        <v>9.9000000000000008E-3</v>
      </c>
      <c r="DT37" s="127">
        <v>9.2999999999999992E-3</v>
      </c>
      <c r="DU37" s="127">
        <v>9.4999999999999998E-3</v>
      </c>
      <c r="DV37" s="127">
        <v>9.2999999999999992E-3</v>
      </c>
      <c r="DW37" s="127">
        <v>8.8999999999999999E-3</v>
      </c>
      <c r="DX37" s="127">
        <v>8.8999999999999999E-3</v>
      </c>
      <c r="DY37" s="127">
        <v>8.8999999999999999E-3</v>
      </c>
      <c r="DZ37" s="127">
        <v>9.1000000000000004E-3</v>
      </c>
      <c r="EA37" s="127">
        <v>8.8999999999999999E-3</v>
      </c>
      <c r="EB37" s="127">
        <v>9.4000000000000004E-3</v>
      </c>
      <c r="EC37" s="127">
        <v>8.9999999999999993E-3</v>
      </c>
      <c r="ED37" s="127">
        <v>8.8000000000000005E-3</v>
      </c>
      <c r="EE37" s="127">
        <v>9.1000000000000004E-3</v>
      </c>
      <c r="EF37" s="127">
        <v>9.7999999999999997E-3</v>
      </c>
      <c r="EG37" s="127">
        <v>9.1999999999999998E-3</v>
      </c>
      <c r="EH37" s="127">
        <v>9.2999999999999992E-3</v>
      </c>
      <c r="EI37" s="127">
        <v>9.4000000000000004E-3</v>
      </c>
      <c r="EJ37" s="127">
        <v>8.6999999999999994E-3</v>
      </c>
      <c r="EK37" s="127">
        <v>8.8999999999999999E-3</v>
      </c>
      <c r="EL37" s="127">
        <v>8.8999999999999999E-3</v>
      </c>
      <c r="EM37" s="127">
        <v>8.6999999999999994E-3</v>
      </c>
      <c r="EN37" s="127">
        <v>8.5000000000000006E-3</v>
      </c>
      <c r="EO37" s="127">
        <v>8.0999999999999996E-3</v>
      </c>
      <c r="EP37" s="127">
        <v>8.0000000000000002E-3</v>
      </c>
      <c r="EQ37" s="127">
        <v>7.9000000000000008E-3</v>
      </c>
      <c r="ER37" s="127">
        <v>8.3000000000000001E-3</v>
      </c>
      <c r="ES37" s="127">
        <v>7.9000000000000008E-3</v>
      </c>
      <c r="ET37" s="127">
        <v>7.6E-3</v>
      </c>
      <c r="EU37" s="127">
        <v>7.7999999999999996E-3</v>
      </c>
      <c r="EV37">
        <f>SUMIF('12peso'!$E$39:$E$492,$A37,'12peso'!H$39:H$492)</f>
        <v>1.06E-2</v>
      </c>
      <c r="EW37">
        <f>SUMIF('12peso'!$E$39:$E$492,$A37,'12peso'!I$39:I$492)</f>
        <v>1.06E-2</v>
      </c>
      <c r="EX37">
        <f>SUMIF('12peso'!$E$39:$E$492,$A37,'12peso'!J$39:J$492)</f>
        <v>1.03E-2</v>
      </c>
      <c r="EY37">
        <f>SUMIF('12peso'!$E$39:$E$492,$A37,'12peso'!K$39:K$492)</f>
        <v>1.01E-2</v>
      </c>
      <c r="EZ37">
        <f>SUMIF('12peso'!$E$39:$E$492,$A37,'12peso'!L$39:L$492)</f>
        <v>1.01E-2</v>
      </c>
      <c r="FA37">
        <f>SUMIF('12peso'!$E$39:$E$492,$A37,'12peso'!M$39:M$492)</f>
        <v>1.03E-2</v>
      </c>
      <c r="FB37">
        <f>SUMIF('12peso'!$E$39:$E$492,$A37,'12peso'!N$39:N$492)</f>
        <v>1.0500000000000001E-2</v>
      </c>
      <c r="FC37">
        <f>SUMIF('12peso'!$E$39:$E$492,$A37,'12peso'!O$39:O$492)</f>
        <v>1.04E-2</v>
      </c>
      <c r="FD37">
        <f>SUMIF('12peso'!$E$39:$E$492,$A37,'12peso'!P$39:P$492)</f>
        <v>1.01E-2</v>
      </c>
      <c r="FE37">
        <f>SUMIF('12peso'!$E$39:$E$492,$A37,'12peso'!Q$39:Q$492)</f>
        <v>1.0800000000000001E-2</v>
      </c>
      <c r="FF37">
        <f>SUMIF('12peso'!$E$39:$E$492,$A37,'12peso'!R$39:R$492)</f>
        <v>1.03E-2</v>
      </c>
      <c r="FG37">
        <f>SUMIF('12peso'!$E$39:$E$492,$A37,'12peso'!S$39:S$492)</f>
        <v>1.0800000000000001E-2</v>
      </c>
      <c r="FH37">
        <f>SUMIF('12peso'!$E$39:$E$492,$A37,'12peso'!T$39:T$492)</f>
        <v>1.11E-2</v>
      </c>
      <c r="FI37">
        <f>SUMIF('12peso'!$E$39:$E$492,$A37,'12peso'!U$39:U$492)</f>
        <v>1.1299999999999999E-2</v>
      </c>
      <c r="FJ37">
        <f>SUMIF('12peso'!$E$39:$E$492,$A37,'12peso'!V$39:V$492)</f>
        <v>1.2699999999999999E-2</v>
      </c>
      <c r="FK37">
        <f>SUMIF('12peso'!$E$39:$E$492,$A37,'12peso'!W$39:W$492)</f>
        <v>1.2800000000000001E-2</v>
      </c>
      <c r="FL37">
        <f>SUMIF('12peso'!$E$39:$E$492,$A37,'12peso'!X$39:X$492)</f>
        <v>1.38E-2</v>
      </c>
      <c r="FM37">
        <f>SUMIF('12peso'!$E$39:$E$492,$A37,'12peso'!Y$39:Y$492)</f>
        <v>1.47E-2</v>
      </c>
      <c r="FN37">
        <f>SUMIF('12peso'!$E$39:$E$492,$A37,'12peso'!Z$39:Z$492)</f>
        <v>1.4999999999999999E-2</v>
      </c>
      <c r="FO37">
        <f>SUMIF('12peso'!$E$39:$E$492,$A37,'12peso'!AA$39:AA$492)</f>
        <v>1.5299999999999999E-2</v>
      </c>
      <c r="FP37">
        <f>SUMIF('12peso'!$E$39:$E$492,$A37,'12peso'!AB$39:AB$492)</f>
        <v>1.5800000000000002E-2</v>
      </c>
      <c r="FQ37">
        <f>SUMIF('12peso'!$E$39:$E$492,$A37,'12peso'!AC$39:AC$492)</f>
        <v>1.55E-2</v>
      </c>
      <c r="FR37">
        <f>SUMIF('12peso'!$E$39:$E$492,$A37,'12peso'!AD$39:AD$492)</f>
        <v>1.55E-2</v>
      </c>
      <c r="FS37">
        <f>SUMIF('12peso'!$E$39:$E$492,$A37,'12peso'!AE$39:AE$492)</f>
        <v>1.5800000000000002E-2</v>
      </c>
      <c r="FT37">
        <f>SUMIF('12peso'!$E$39:$E$492,$A37,'12peso'!AF$39:AF$492)</f>
        <v>1.84E-2</v>
      </c>
      <c r="FU37">
        <f>SUMIF('12peso'!$E$39:$E$492,$A37,'12peso'!AG$39:AG$492)</f>
        <v>1.7500000000000002E-2</v>
      </c>
      <c r="FV37">
        <f>SUMIF('12peso'!$E$39:$E$492,$A37,'12peso'!AH$39:AH$492)</f>
        <v>1.7000000000000001E-2</v>
      </c>
      <c r="FW37">
        <f>SUMIF('12peso'!$E$39:$E$492,$A37,'12peso'!AI$39:AI$492)</f>
        <v>1.5699999999999999E-2</v>
      </c>
      <c r="FX37">
        <f>SUMIF('12peso'!$E$39:$E$492,$A37,'12peso'!AJ$39:AJ$492)</f>
        <v>1.6299999999999999E-2</v>
      </c>
      <c r="FY37">
        <f>SUMIF('12peso'!$E$39:$E$492,$A37,'12peso'!AK$39:AK$492)</f>
        <v>1.61E-2</v>
      </c>
      <c r="FZ37">
        <f>SUMIF('12peso'!$E$39:$E$492,$A37,'12peso'!AL$39:AL$492)</f>
        <v>1.5900000000000001E-2</v>
      </c>
      <c r="GA37">
        <f>SUMIF('12peso'!$E$39:$E$492,$A37,'12peso'!AM$39:AM$492)</f>
        <v>1.66E-2</v>
      </c>
      <c r="GB37">
        <f>SUMIF('12peso'!$E$39:$E$492,$A37,'12peso'!AN$39:AN$492)</f>
        <v>1.6199999999999999E-2</v>
      </c>
    </row>
    <row r="38" spans="1:184" ht="14.45" x14ac:dyDescent="0.35">
      <c r="A38" s="59">
        <v>1106003</v>
      </c>
      <c r="B38" s="56" t="s">
        <v>39</v>
      </c>
      <c r="C38" s="127">
        <v>3.39E-2</v>
      </c>
      <c r="D38" s="127">
        <v>3.3700000000000001E-2</v>
      </c>
      <c r="E38" s="127">
        <v>3.1600000000000003E-2</v>
      </c>
      <c r="F38" s="127">
        <v>3.1099999999999999E-2</v>
      </c>
      <c r="G38" s="127">
        <v>3.7699999999999997E-2</v>
      </c>
      <c r="H38" s="127">
        <v>0.06</v>
      </c>
      <c r="I38" s="127">
        <v>4.7800000000000002E-2</v>
      </c>
      <c r="J38" s="127">
        <v>2.69E-2</v>
      </c>
      <c r="K38" s="127">
        <v>9.7999999999999997E-3</v>
      </c>
      <c r="L38" s="127">
        <v>2.87E-2</v>
      </c>
      <c r="M38" s="127">
        <v>1.8800000000000001E-2</v>
      </c>
      <c r="N38" s="127">
        <v>2.41E-2</v>
      </c>
      <c r="O38" s="127">
        <v>2.2800000000000001E-2</v>
      </c>
      <c r="P38" s="127">
        <v>2.7799999999999998E-2</v>
      </c>
      <c r="Q38" s="127">
        <v>2.64E-2</v>
      </c>
      <c r="R38" s="127">
        <v>2.6700000000000002E-2</v>
      </c>
      <c r="S38" s="127">
        <v>3.3099999999999997E-2</v>
      </c>
      <c r="T38" s="127">
        <v>5.2600000000000001E-2</v>
      </c>
      <c r="U38" s="127">
        <v>4.1399999999999999E-2</v>
      </c>
      <c r="V38" s="127">
        <v>2.4400000000000002E-2</v>
      </c>
      <c r="W38" s="127">
        <v>9.4000000000000004E-3</v>
      </c>
      <c r="X38" s="127">
        <v>2.7300000000000001E-2</v>
      </c>
      <c r="Y38" s="127">
        <v>1.78E-2</v>
      </c>
      <c r="Z38" s="127">
        <v>2.1499999999999998E-2</v>
      </c>
      <c r="AA38" s="127">
        <v>2.1299999999999999E-2</v>
      </c>
      <c r="AB38" s="127">
        <v>2.5899999999999999E-2</v>
      </c>
      <c r="AC38" s="127">
        <v>2.4899999999999999E-2</v>
      </c>
      <c r="AD38" s="127">
        <v>2.5100000000000001E-2</v>
      </c>
      <c r="AE38" s="127">
        <v>3.04E-2</v>
      </c>
      <c r="AF38" s="127">
        <v>4.7500000000000001E-2</v>
      </c>
      <c r="AG38" s="127">
        <v>3.5499999999999997E-2</v>
      </c>
      <c r="AH38" s="127">
        <v>2.0400000000000001E-2</v>
      </c>
      <c r="AI38" s="127">
        <v>8.0999999999999996E-3</v>
      </c>
      <c r="AJ38" s="127">
        <v>2.12E-2</v>
      </c>
      <c r="AK38" s="127">
        <v>1.52E-2</v>
      </c>
      <c r="AL38" s="127">
        <v>1.7500000000000002E-2</v>
      </c>
      <c r="AM38" s="127">
        <v>1.77E-2</v>
      </c>
      <c r="AN38" s="127">
        <v>2.1399999999999999E-2</v>
      </c>
      <c r="AO38" s="127">
        <v>2.1999999999999999E-2</v>
      </c>
      <c r="AP38" s="127">
        <v>2.24E-2</v>
      </c>
      <c r="AQ38" s="127">
        <v>2.75E-2</v>
      </c>
      <c r="AR38" s="127">
        <v>4.2700000000000002E-2</v>
      </c>
      <c r="AS38" s="127">
        <v>3.2199999999999999E-2</v>
      </c>
      <c r="AT38" s="127">
        <v>1.8499999999999999E-2</v>
      </c>
      <c r="AU38" s="127">
        <v>8.3000000000000001E-3</v>
      </c>
      <c r="AV38" s="127">
        <v>2.01E-2</v>
      </c>
      <c r="AW38" s="127">
        <v>1.4200000000000001E-2</v>
      </c>
      <c r="AX38" s="127">
        <v>1.5800000000000002E-2</v>
      </c>
      <c r="AY38" s="127">
        <v>1.66E-2</v>
      </c>
      <c r="AZ38" s="127">
        <v>1.9300000000000001E-2</v>
      </c>
      <c r="BA38" s="127">
        <v>1.9900000000000001E-2</v>
      </c>
      <c r="BB38" s="127">
        <v>0.02</v>
      </c>
      <c r="BC38" s="127">
        <v>2.4E-2</v>
      </c>
      <c r="BD38" s="127">
        <v>3.8300000000000001E-2</v>
      </c>
      <c r="BE38" s="127">
        <v>2.6800000000000001E-2</v>
      </c>
      <c r="BF38" s="127">
        <v>1.52E-2</v>
      </c>
      <c r="BG38" s="127">
        <v>7.0000000000000001E-3</v>
      </c>
      <c r="BH38" s="127">
        <v>1.66E-2</v>
      </c>
      <c r="BI38" s="127">
        <v>1.2699999999999999E-2</v>
      </c>
      <c r="BJ38" s="127">
        <v>1.32E-2</v>
      </c>
      <c r="BK38" s="127">
        <v>1.37E-2</v>
      </c>
      <c r="BL38" s="127">
        <v>1.6500000000000001E-2</v>
      </c>
      <c r="BM38" s="127">
        <v>1.7899999999999999E-2</v>
      </c>
      <c r="BN38" s="127">
        <v>1.7600000000000001E-2</v>
      </c>
      <c r="BO38" s="127">
        <v>2.12E-2</v>
      </c>
      <c r="BP38" s="127">
        <v>3.2899999999999999E-2</v>
      </c>
      <c r="BQ38" s="127">
        <v>2.23E-2</v>
      </c>
      <c r="BR38" s="127">
        <v>1.21E-2</v>
      </c>
      <c r="BS38" s="127">
        <v>6.0000000000000001E-3</v>
      </c>
      <c r="BT38" s="127">
        <v>1.3599999999999999E-2</v>
      </c>
      <c r="BU38" s="127">
        <v>1.03E-2</v>
      </c>
      <c r="BV38" s="127">
        <v>1.11E-2</v>
      </c>
      <c r="BW38" s="127">
        <v>1.24E-2</v>
      </c>
      <c r="BX38" s="127">
        <v>1.43E-2</v>
      </c>
      <c r="BY38" s="127">
        <v>1.55E-2</v>
      </c>
      <c r="BZ38" s="127">
        <v>1.5299999999999999E-2</v>
      </c>
      <c r="CA38" s="127">
        <v>1.89E-2</v>
      </c>
      <c r="CB38" s="127">
        <v>2.98E-2</v>
      </c>
      <c r="CC38" s="127">
        <v>2.0400000000000001E-2</v>
      </c>
      <c r="CD38" s="127">
        <v>1.12E-2</v>
      </c>
      <c r="CE38" s="127">
        <v>5.7000000000000002E-3</v>
      </c>
      <c r="CF38" s="127">
        <v>1.17E-2</v>
      </c>
      <c r="CG38" s="127">
        <v>9.1000000000000004E-3</v>
      </c>
      <c r="CH38" s="127">
        <v>1.18E-2</v>
      </c>
      <c r="CI38" s="127">
        <v>1.2E-2</v>
      </c>
      <c r="CJ38" s="127">
        <v>1.2800000000000001E-2</v>
      </c>
      <c r="CK38" s="127">
        <v>1.2500000000000001E-2</v>
      </c>
      <c r="CL38" s="127">
        <v>1.2500000000000001E-2</v>
      </c>
      <c r="CM38" s="127">
        <v>1.23E-2</v>
      </c>
      <c r="CN38" s="127">
        <v>1.0800000000000001E-2</v>
      </c>
      <c r="CO38" s="127">
        <v>1.2699999999999999E-2</v>
      </c>
      <c r="CP38" s="127">
        <v>1.32E-2</v>
      </c>
      <c r="CQ38" s="127">
        <v>1.38E-2</v>
      </c>
      <c r="CR38" s="127">
        <v>1.61E-2</v>
      </c>
      <c r="CS38" s="127">
        <v>1.4999999999999999E-2</v>
      </c>
      <c r="CT38" s="127">
        <v>1.35E-2</v>
      </c>
      <c r="CU38" s="127">
        <v>1.2999999999999999E-2</v>
      </c>
      <c r="CV38" s="127">
        <v>1.23E-2</v>
      </c>
      <c r="CW38" s="127">
        <v>1.23E-2</v>
      </c>
      <c r="CX38" s="127">
        <v>1.2999999999999999E-2</v>
      </c>
      <c r="CY38" s="127">
        <v>1.2999999999999999E-2</v>
      </c>
      <c r="CZ38" s="127">
        <v>1.29E-2</v>
      </c>
      <c r="DA38" s="127">
        <v>1.4E-2</v>
      </c>
      <c r="DB38" s="127">
        <v>1.52E-2</v>
      </c>
      <c r="DC38" s="127">
        <v>1.5599999999999999E-2</v>
      </c>
      <c r="DD38" s="127">
        <v>1.55E-2</v>
      </c>
      <c r="DE38" s="127">
        <v>1.47E-2</v>
      </c>
      <c r="DF38" s="127">
        <v>1.46E-2</v>
      </c>
      <c r="DG38" s="127">
        <v>1.46E-2</v>
      </c>
      <c r="DH38" s="127">
        <v>1.52E-2</v>
      </c>
      <c r="DI38" s="127">
        <v>1.52E-2</v>
      </c>
      <c r="DJ38" s="127">
        <v>1.43E-2</v>
      </c>
      <c r="DK38" s="127">
        <v>1.4E-2</v>
      </c>
      <c r="DL38" s="127">
        <v>1.3299999999999999E-2</v>
      </c>
      <c r="DM38" s="127">
        <v>1.6500000000000001E-2</v>
      </c>
      <c r="DN38" s="127">
        <v>1.83E-2</v>
      </c>
      <c r="DO38" s="127">
        <v>1.8700000000000001E-2</v>
      </c>
      <c r="DP38" s="127">
        <v>1.77E-2</v>
      </c>
      <c r="DQ38" s="127">
        <v>1.66E-2</v>
      </c>
      <c r="DR38" s="127">
        <v>1.61E-2</v>
      </c>
      <c r="DS38" s="127">
        <v>1.46E-2</v>
      </c>
      <c r="DT38" s="127">
        <v>1.4800000000000001E-2</v>
      </c>
      <c r="DU38" s="127">
        <v>1.5299999999999999E-2</v>
      </c>
      <c r="DV38" s="127">
        <v>1.4999999999999999E-2</v>
      </c>
      <c r="DW38" s="127">
        <v>1.54E-2</v>
      </c>
      <c r="DX38" s="127">
        <v>1.4500000000000001E-2</v>
      </c>
      <c r="DY38" s="127">
        <v>1.6799999999999999E-2</v>
      </c>
      <c r="DZ38" s="127">
        <v>1.8100000000000002E-2</v>
      </c>
      <c r="EA38" s="127">
        <v>1.7100000000000001E-2</v>
      </c>
      <c r="EB38" s="127">
        <v>1.78E-2</v>
      </c>
      <c r="EC38" s="127">
        <v>1.8100000000000002E-2</v>
      </c>
      <c r="ED38" s="127">
        <v>1.7600000000000001E-2</v>
      </c>
      <c r="EE38" s="127">
        <v>1.6899999999999998E-2</v>
      </c>
      <c r="EF38" s="127">
        <v>1.7000000000000001E-2</v>
      </c>
      <c r="EG38" s="127">
        <v>1.6299999999999999E-2</v>
      </c>
      <c r="EH38" s="127">
        <v>1.6799999999999999E-2</v>
      </c>
      <c r="EI38" s="127">
        <v>1.7299999999999999E-2</v>
      </c>
      <c r="EJ38" s="127">
        <v>1.8200000000000001E-2</v>
      </c>
      <c r="EK38" s="127">
        <v>1.7500000000000002E-2</v>
      </c>
      <c r="EL38" s="127">
        <v>1.7999999999999999E-2</v>
      </c>
      <c r="EM38" s="127">
        <v>1.9699999999999999E-2</v>
      </c>
      <c r="EN38" s="127">
        <v>1.83E-2</v>
      </c>
      <c r="EO38" s="127">
        <v>1.6199999999999999E-2</v>
      </c>
      <c r="EP38" s="127">
        <v>1.5900000000000001E-2</v>
      </c>
      <c r="EQ38" s="127">
        <v>1.54E-2</v>
      </c>
      <c r="ER38" s="127">
        <v>1.5900000000000001E-2</v>
      </c>
      <c r="ES38" s="127">
        <v>1.5699999999999999E-2</v>
      </c>
      <c r="ET38" s="127">
        <v>1.5699999999999999E-2</v>
      </c>
      <c r="EU38" s="127">
        <v>1.4800000000000001E-2</v>
      </c>
      <c r="EV38">
        <f>SUMIF('12peso'!$E$39:$E$492,$A38,'12peso'!H$39:H$492)</f>
        <v>2.75E-2</v>
      </c>
      <c r="EW38">
        <f>SUMIF('12peso'!$E$39:$E$492,$A38,'12peso'!I$39:I$492)</f>
        <v>2.9600000000000001E-2</v>
      </c>
      <c r="EX38">
        <f>SUMIF('12peso'!$E$39:$E$492,$A38,'12peso'!J$39:J$492)</f>
        <v>3.1800000000000002E-2</v>
      </c>
      <c r="EY38">
        <f>SUMIF('12peso'!$E$39:$E$492,$A38,'12peso'!K$39:K$492)</f>
        <v>3.15E-2</v>
      </c>
      <c r="EZ38">
        <f>SUMIF('12peso'!$E$39:$E$492,$A38,'12peso'!L$39:L$492)</f>
        <v>3.0800000000000001E-2</v>
      </c>
      <c r="FA38">
        <f>SUMIF('12peso'!$E$39:$E$492,$A38,'12peso'!M$39:M$492)</f>
        <v>3.0200000000000001E-2</v>
      </c>
      <c r="FB38">
        <f>SUMIF('12peso'!$E$39:$E$492,$A38,'12peso'!N$39:N$492)</f>
        <v>3.1E-2</v>
      </c>
      <c r="FC38">
        <f>SUMIF('12peso'!$E$39:$E$492,$A38,'12peso'!O$39:O$492)</f>
        <v>3.0599999999999999E-2</v>
      </c>
      <c r="FD38">
        <f>SUMIF('12peso'!$E$39:$E$492,$A38,'12peso'!P$39:P$492)</f>
        <v>3.15E-2</v>
      </c>
      <c r="FE38">
        <f>SUMIF('12peso'!$E$39:$E$492,$A38,'12peso'!Q$39:Q$492)</f>
        <v>3.1899999999999998E-2</v>
      </c>
      <c r="FF38">
        <f>SUMIF('12peso'!$E$39:$E$492,$A38,'12peso'!R$39:R$492)</f>
        <v>3.2099999999999997E-2</v>
      </c>
      <c r="FG38">
        <f>SUMIF('12peso'!$E$39:$E$492,$A38,'12peso'!S$39:S$492)</f>
        <v>3.1699999999999999E-2</v>
      </c>
      <c r="FH38">
        <f>SUMIF('12peso'!$E$39:$E$492,$A38,'12peso'!T$39:T$492)</f>
        <v>3.1600000000000003E-2</v>
      </c>
      <c r="FI38">
        <f>SUMIF('12peso'!$E$39:$E$492,$A38,'12peso'!U$39:U$492)</f>
        <v>3.2300000000000002E-2</v>
      </c>
      <c r="FJ38">
        <f>SUMIF('12peso'!$E$39:$E$492,$A38,'12peso'!V$39:V$492)</f>
        <v>3.2899999999999999E-2</v>
      </c>
      <c r="FK38">
        <f>SUMIF('12peso'!$E$39:$E$492,$A38,'12peso'!W$39:W$492)</f>
        <v>3.4299999999999997E-2</v>
      </c>
      <c r="FL38">
        <f>SUMIF('12peso'!$E$39:$E$492,$A38,'12peso'!X$39:X$492)</f>
        <v>3.5799999999999998E-2</v>
      </c>
      <c r="FM38">
        <f>SUMIF('12peso'!$E$39:$E$492,$A38,'12peso'!Y$39:Y$492)</f>
        <v>3.44E-2</v>
      </c>
      <c r="FN38">
        <f>SUMIF('12peso'!$E$39:$E$492,$A38,'12peso'!Z$39:Z$492)</f>
        <v>3.27E-2</v>
      </c>
      <c r="FO38">
        <f>SUMIF('12peso'!$E$39:$E$492,$A38,'12peso'!AA$39:AA$492)</f>
        <v>3.2399999999999998E-2</v>
      </c>
      <c r="FP38">
        <f>SUMIF('12peso'!$E$39:$E$492,$A38,'12peso'!AB$39:AB$492)</f>
        <v>3.2899999999999999E-2</v>
      </c>
      <c r="FQ38">
        <f>SUMIF('12peso'!$E$39:$E$492,$A38,'12peso'!AC$39:AC$492)</f>
        <v>3.3099999999999997E-2</v>
      </c>
      <c r="FR38">
        <f>SUMIF('12peso'!$E$39:$E$492,$A38,'12peso'!AD$39:AD$492)</f>
        <v>3.2500000000000001E-2</v>
      </c>
      <c r="FS38">
        <f>SUMIF('12peso'!$E$39:$E$492,$A38,'12peso'!AE$39:AE$492)</f>
        <v>3.1600000000000003E-2</v>
      </c>
      <c r="FT38">
        <f>SUMIF('12peso'!$E$39:$E$492,$A38,'12peso'!AF$39:AF$492)</f>
        <v>3.4299999999999997E-2</v>
      </c>
      <c r="FU38">
        <f>SUMIF('12peso'!$E$39:$E$492,$A38,'12peso'!AG$39:AG$492)</f>
        <v>3.6200000000000003E-2</v>
      </c>
      <c r="FV38">
        <f>SUMIF('12peso'!$E$39:$E$492,$A38,'12peso'!AH$39:AH$492)</f>
        <v>3.6400000000000002E-2</v>
      </c>
      <c r="FW38">
        <f>SUMIF('12peso'!$E$39:$E$492,$A38,'12peso'!AI$39:AI$492)</f>
        <v>3.78E-2</v>
      </c>
      <c r="FX38">
        <f>SUMIF('12peso'!$E$39:$E$492,$A38,'12peso'!AJ$39:AJ$492)</f>
        <v>3.6700000000000003E-2</v>
      </c>
      <c r="FY38">
        <f>SUMIF('12peso'!$E$39:$E$492,$A38,'12peso'!AK$39:AK$492)</f>
        <v>3.5499999999999997E-2</v>
      </c>
      <c r="FZ38">
        <f>SUMIF('12peso'!$E$39:$E$492,$A38,'12peso'!AL$39:AL$492)</f>
        <v>3.4299999999999997E-2</v>
      </c>
      <c r="GA38">
        <f>SUMIF('12peso'!$E$39:$E$492,$A38,'12peso'!AM$39:AM$492)</f>
        <v>3.4599999999999999E-2</v>
      </c>
      <c r="GB38">
        <f>SUMIF('12peso'!$E$39:$E$492,$A38,'12peso'!AN$39:AN$492)</f>
        <v>3.49E-2</v>
      </c>
    </row>
    <row r="39" spans="1:184" x14ac:dyDescent="0.25">
      <c r="A39" s="59">
        <v>1106005</v>
      </c>
      <c r="B39" s="56" t="s">
        <v>40</v>
      </c>
      <c r="C39" s="127">
        <v>8.3799999999999999E-2</v>
      </c>
      <c r="D39" s="127">
        <v>8.9899999999999994E-2</v>
      </c>
      <c r="E39" s="127">
        <v>7.4700000000000003E-2</v>
      </c>
      <c r="F39" s="127">
        <v>0.10150000000000001</v>
      </c>
      <c r="G39" s="127">
        <v>9.3600000000000003E-2</v>
      </c>
      <c r="H39" s="127">
        <v>5.74E-2</v>
      </c>
      <c r="I39" s="127">
        <v>4.2999999999999997E-2</v>
      </c>
      <c r="J39" s="127">
        <v>4.7E-2</v>
      </c>
      <c r="K39" s="127">
        <v>6.4299999999999996E-2</v>
      </c>
      <c r="L39" s="127">
        <v>7.7299999999999994E-2</v>
      </c>
      <c r="M39" s="127">
        <v>4.9599999999999998E-2</v>
      </c>
      <c r="N39" s="127">
        <v>7.2999999999999995E-2</v>
      </c>
      <c r="O39" s="127">
        <v>5.7099999999999998E-2</v>
      </c>
      <c r="P39" s="127">
        <v>7.3499999999999996E-2</v>
      </c>
      <c r="Q39" s="127">
        <v>6.0699999999999997E-2</v>
      </c>
      <c r="R39" s="127">
        <v>8.6499999999999994E-2</v>
      </c>
      <c r="S39" s="127">
        <v>8.2400000000000001E-2</v>
      </c>
      <c r="T39" s="127">
        <v>4.8000000000000001E-2</v>
      </c>
      <c r="U39" s="127">
        <v>3.3300000000000003E-2</v>
      </c>
      <c r="V39" s="127">
        <v>3.9600000000000003E-2</v>
      </c>
      <c r="W39" s="127">
        <v>5.4100000000000002E-2</v>
      </c>
      <c r="X39" s="127">
        <v>6.7599999999999993E-2</v>
      </c>
      <c r="Y39" s="127">
        <v>4.3799999999999999E-2</v>
      </c>
      <c r="Z39" s="127">
        <v>6.2100000000000002E-2</v>
      </c>
      <c r="AA39" s="127">
        <v>4.9399999999999999E-2</v>
      </c>
      <c r="AB39" s="127">
        <v>6.0400000000000002E-2</v>
      </c>
      <c r="AC39" s="127">
        <v>5.0299999999999997E-2</v>
      </c>
      <c r="AD39" s="127">
        <v>7.1300000000000002E-2</v>
      </c>
      <c r="AE39" s="127">
        <v>6.4699999999999994E-2</v>
      </c>
      <c r="AF39" s="127">
        <v>3.7199999999999997E-2</v>
      </c>
      <c r="AG39" s="127">
        <v>2.63E-2</v>
      </c>
      <c r="AH39" s="127">
        <v>3.1300000000000001E-2</v>
      </c>
      <c r="AI39" s="127">
        <v>3.8899999999999997E-2</v>
      </c>
      <c r="AJ39" s="127">
        <v>4.7899999999999998E-2</v>
      </c>
      <c r="AK39" s="127">
        <v>3.3399999999999999E-2</v>
      </c>
      <c r="AL39" s="127">
        <v>4.7699999999999999E-2</v>
      </c>
      <c r="AM39" s="127">
        <v>3.8300000000000001E-2</v>
      </c>
      <c r="AN39" s="127">
        <v>4.6899999999999997E-2</v>
      </c>
      <c r="AO39" s="127">
        <v>3.9600000000000003E-2</v>
      </c>
      <c r="AP39" s="127">
        <v>5.8500000000000003E-2</v>
      </c>
      <c r="AQ39" s="127">
        <v>5.28E-2</v>
      </c>
      <c r="AR39" s="127">
        <v>3.1199999999999999E-2</v>
      </c>
      <c r="AS39" s="127">
        <v>2.2499999999999999E-2</v>
      </c>
      <c r="AT39" s="127">
        <v>2.81E-2</v>
      </c>
      <c r="AU39" s="127">
        <v>3.5000000000000003E-2</v>
      </c>
      <c r="AV39" s="127">
        <v>4.3900000000000002E-2</v>
      </c>
      <c r="AW39" s="127">
        <v>2.9700000000000001E-2</v>
      </c>
      <c r="AX39" s="127">
        <v>0.04</v>
      </c>
      <c r="AY39" s="127">
        <v>3.2500000000000001E-2</v>
      </c>
      <c r="AZ39" s="127">
        <v>3.9800000000000002E-2</v>
      </c>
      <c r="BA39" s="127">
        <v>3.3599999999999998E-2</v>
      </c>
      <c r="BB39" s="127">
        <v>4.7300000000000002E-2</v>
      </c>
      <c r="BC39" s="127">
        <v>3.9899999999999998E-2</v>
      </c>
      <c r="BD39" s="127">
        <v>2.52E-2</v>
      </c>
      <c r="BE39" s="127">
        <v>1.7899999999999999E-2</v>
      </c>
      <c r="BF39" s="127">
        <v>2.24E-2</v>
      </c>
      <c r="BG39" s="127">
        <v>2.5899999999999999E-2</v>
      </c>
      <c r="BH39" s="127">
        <v>3.3500000000000002E-2</v>
      </c>
      <c r="BI39" s="127">
        <v>2.46E-2</v>
      </c>
      <c r="BJ39" s="127">
        <v>3.1099999999999999E-2</v>
      </c>
      <c r="BK39" s="127">
        <v>2.46E-2</v>
      </c>
      <c r="BL39" s="127">
        <v>3.0099999999999998E-2</v>
      </c>
      <c r="BM39" s="127">
        <v>2.5499999999999998E-2</v>
      </c>
      <c r="BN39" s="127">
        <v>3.6999999999999998E-2</v>
      </c>
      <c r="BO39" s="127">
        <v>3.1600000000000003E-2</v>
      </c>
      <c r="BP39" s="127">
        <v>1.9199999999999998E-2</v>
      </c>
      <c r="BQ39" s="127">
        <v>1.4E-2</v>
      </c>
      <c r="BR39" s="127">
        <v>1.72E-2</v>
      </c>
      <c r="BS39" s="127">
        <v>1.9699999999999999E-2</v>
      </c>
      <c r="BT39" s="127">
        <v>2.5700000000000001E-2</v>
      </c>
      <c r="BU39" s="127">
        <v>1.89E-2</v>
      </c>
      <c r="BV39" s="127">
        <v>2.5399999999999999E-2</v>
      </c>
      <c r="BW39" s="127">
        <v>2.12E-2</v>
      </c>
      <c r="BX39" s="127">
        <v>2.4400000000000002E-2</v>
      </c>
      <c r="BY39" s="127">
        <v>2.0899999999999998E-2</v>
      </c>
      <c r="BZ39" s="127">
        <v>2.9899999999999999E-2</v>
      </c>
      <c r="CA39" s="127">
        <v>2.5700000000000001E-2</v>
      </c>
      <c r="CB39" s="127">
        <v>1.6299999999999999E-2</v>
      </c>
      <c r="CC39" s="127">
        <v>1.2699999999999999E-2</v>
      </c>
      <c r="CD39" s="127">
        <v>1.6299999999999999E-2</v>
      </c>
      <c r="CE39" s="127">
        <v>1.6E-2</v>
      </c>
      <c r="CF39" s="127">
        <v>2.01E-2</v>
      </c>
      <c r="CG39" s="127">
        <v>1.52E-2</v>
      </c>
      <c r="CH39" s="127">
        <v>6.5000000000000002E-2</v>
      </c>
      <c r="CI39" s="127">
        <v>7.2999999999999995E-2</v>
      </c>
      <c r="CJ39" s="127">
        <v>7.3200000000000001E-2</v>
      </c>
      <c r="CK39" s="127">
        <v>7.0499999999999993E-2</v>
      </c>
      <c r="CL39" s="127">
        <v>7.5999999999999998E-2</v>
      </c>
      <c r="CM39" s="127">
        <v>8.6400000000000005E-2</v>
      </c>
      <c r="CN39" s="127">
        <v>7.4899999999999994E-2</v>
      </c>
      <c r="CO39" s="127">
        <v>7.0499999999999993E-2</v>
      </c>
      <c r="CP39" s="127">
        <v>6.8099999999999994E-2</v>
      </c>
      <c r="CQ39" s="127">
        <v>7.0900000000000005E-2</v>
      </c>
      <c r="CR39" s="127">
        <v>6.8500000000000005E-2</v>
      </c>
      <c r="CS39" s="127">
        <v>6.54E-2</v>
      </c>
      <c r="CT39" s="127">
        <v>6.5600000000000006E-2</v>
      </c>
      <c r="CU39" s="127">
        <v>6.7199999999999996E-2</v>
      </c>
      <c r="CV39" s="127">
        <v>6.93E-2</v>
      </c>
      <c r="CW39" s="127">
        <v>7.6300000000000007E-2</v>
      </c>
      <c r="CX39" s="127">
        <v>7.7600000000000002E-2</v>
      </c>
      <c r="CY39" s="127">
        <v>7.2099999999999997E-2</v>
      </c>
      <c r="CZ39" s="127">
        <v>7.9399999999999998E-2</v>
      </c>
      <c r="DA39" s="127">
        <v>8.6599999999999996E-2</v>
      </c>
      <c r="DB39" s="127">
        <v>8.1500000000000003E-2</v>
      </c>
      <c r="DC39" s="127">
        <v>8.4699999999999998E-2</v>
      </c>
      <c r="DD39" s="127">
        <v>8.4500000000000006E-2</v>
      </c>
      <c r="DE39" s="127">
        <v>7.9899999999999999E-2</v>
      </c>
      <c r="DF39" s="127">
        <v>7.9500000000000001E-2</v>
      </c>
      <c r="DG39" s="127">
        <v>8.09E-2</v>
      </c>
      <c r="DH39" s="127">
        <v>8.3599999999999994E-2</v>
      </c>
      <c r="DI39" s="127">
        <v>8.3000000000000004E-2</v>
      </c>
      <c r="DJ39" s="127">
        <v>8.1199999999999994E-2</v>
      </c>
      <c r="DK39" s="127">
        <v>8.3699999999999997E-2</v>
      </c>
      <c r="DL39" s="127">
        <v>8.2600000000000007E-2</v>
      </c>
      <c r="DM39" s="127">
        <v>8.14E-2</v>
      </c>
      <c r="DN39" s="127">
        <v>8.09E-2</v>
      </c>
      <c r="DO39" s="127">
        <v>7.7799999999999994E-2</v>
      </c>
      <c r="DP39" s="127">
        <v>7.9000000000000001E-2</v>
      </c>
      <c r="DQ39" s="127">
        <v>7.9000000000000001E-2</v>
      </c>
      <c r="DR39" s="127">
        <v>7.6499999999999999E-2</v>
      </c>
      <c r="DS39" s="127">
        <v>7.7299999999999994E-2</v>
      </c>
      <c r="DT39" s="127">
        <v>8.3400000000000002E-2</v>
      </c>
      <c r="DU39" s="127">
        <v>8.6400000000000005E-2</v>
      </c>
      <c r="DV39" s="127">
        <v>8.3199999999999996E-2</v>
      </c>
      <c r="DW39" s="127">
        <v>8.4199999999999997E-2</v>
      </c>
      <c r="DX39" s="127">
        <v>8.0600000000000005E-2</v>
      </c>
      <c r="DY39" s="127">
        <v>7.8899999999999998E-2</v>
      </c>
      <c r="DZ39" s="127">
        <v>7.9000000000000001E-2</v>
      </c>
      <c r="EA39" s="127">
        <v>8.0600000000000005E-2</v>
      </c>
      <c r="EB39" s="127">
        <v>8.1900000000000001E-2</v>
      </c>
      <c r="EC39" s="127">
        <v>7.9100000000000004E-2</v>
      </c>
      <c r="ED39" s="127">
        <v>7.9500000000000001E-2</v>
      </c>
      <c r="EE39" s="127">
        <v>8.4099999999999994E-2</v>
      </c>
      <c r="EF39" s="127">
        <v>8.2400000000000001E-2</v>
      </c>
      <c r="EG39" s="127">
        <v>8.8099999999999998E-2</v>
      </c>
      <c r="EH39" s="127">
        <v>8.8400000000000006E-2</v>
      </c>
      <c r="EI39" s="127">
        <v>8.8300000000000003E-2</v>
      </c>
      <c r="EJ39" s="127">
        <v>8.5400000000000004E-2</v>
      </c>
      <c r="EK39" s="127">
        <v>8.8599999999999998E-2</v>
      </c>
      <c r="EL39" s="127">
        <v>8.1000000000000003E-2</v>
      </c>
      <c r="EM39" s="127">
        <v>8.09E-2</v>
      </c>
      <c r="EN39" s="127">
        <v>7.9399999999999998E-2</v>
      </c>
      <c r="EO39" s="127">
        <v>7.9899999999999999E-2</v>
      </c>
      <c r="EP39" s="127">
        <v>7.85E-2</v>
      </c>
      <c r="EQ39" s="127">
        <v>7.8899999999999998E-2</v>
      </c>
      <c r="ER39" s="127">
        <v>8.3500000000000005E-2</v>
      </c>
      <c r="ES39" s="127">
        <v>8.6800000000000002E-2</v>
      </c>
      <c r="ET39" s="127">
        <v>8.7800000000000003E-2</v>
      </c>
      <c r="EU39" s="127">
        <v>8.6499999999999994E-2</v>
      </c>
      <c r="EV39">
        <f>SUMIF('12peso'!$E$39:$E$492,$A39,'12peso'!H$39:H$492)</f>
        <v>7.8299999999999995E-2</v>
      </c>
      <c r="EW39">
        <f>SUMIF('12peso'!$E$39:$E$492,$A39,'12peso'!I$39:I$492)</f>
        <v>8.1199999999999994E-2</v>
      </c>
      <c r="EX39">
        <f>SUMIF('12peso'!$E$39:$E$492,$A39,'12peso'!J$39:J$492)</f>
        <v>8.2000000000000003E-2</v>
      </c>
      <c r="EY39">
        <f>SUMIF('12peso'!$E$39:$E$492,$A39,'12peso'!K$39:K$492)</f>
        <v>8.14E-2</v>
      </c>
      <c r="EZ39">
        <f>SUMIF('12peso'!$E$39:$E$492,$A39,'12peso'!L$39:L$492)</f>
        <v>8.6699999999999999E-2</v>
      </c>
      <c r="FA39">
        <f>SUMIF('12peso'!$E$39:$E$492,$A39,'12peso'!M$39:M$492)</f>
        <v>8.72E-2</v>
      </c>
      <c r="FB39">
        <f>SUMIF('12peso'!$E$39:$E$492,$A39,'12peso'!N$39:N$492)</f>
        <v>8.8300000000000003E-2</v>
      </c>
      <c r="FC39">
        <f>SUMIF('12peso'!$E$39:$E$492,$A39,'12peso'!O$39:O$492)</f>
        <v>8.7800000000000003E-2</v>
      </c>
      <c r="FD39">
        <f>SUMIF('12peso'!$E$39:$E$492,$A39,'12peso'!P$39:P$492)</f>
        <v>8.43E-2</v>
      </c>
      <c r="FE39">
        <f>SUMIF('12peso'!$E$39:$E$492,$A39,'12peso'!Q$39:Q$492)</f>
        <v>8.5699999999999998E-2</v>
      </c>
      <c r="FF39">
        <f>SUMIF('12peso'!$E$39:$E$492,$A39,'12peso'!R$39:R$492)</f>
        <v>8.1600000000000006E-2</v>
      </c>
      <c r="FG39">
        <f>SUMIF('12peso'!$E$39:$E$492,$A39,'12peso'!S$39:S$492)</f>
        <v>8.1299999999999997E-2</v>
      </c>
      <c r="FH39">
        <f>SUMIF('12peso'!$E$39:$E$492,$A39,'12peso'!T$39:T$492)</f>
        <v>7.9899999999999999E-2</v>
      </c>
      <c r="FI39">
        <f>SUMIF('12peso'!$E$39:$E$492,$A39,'12peso'!U$39:U$492)</f>
        <v>7.8899999999999998E-2</v>
      </c>
      <c r="FJ39">
        <f>SUMIF('12peso'!$E$39:$E$492,$A39,'12peso'!V$39:V$492)</f>
        <v>7.5700000000000003E-2</v>
      </c>
      <c r="FK39">
        <f>SUMIF('12peso'!$E$39:$E$492,$A39,'12peso'!W$39:W$492)</f>
        <v>7.9299999999999995E-2</v>
      </c>
      <c r="FL39">
        <f>SUMIF('12peso'!$E$39:$E$492,$A39,'12peso'!X$39:X$492)</f>
        <v>8.2199999999999995E-2</v>
      </c>
      <c r="FM39">
        <f>SUMIF('12peso'!$E$39:$E$492,$A39,'12peso'!Y$39:Y$492)</f>
        <v>8.4199999999999997E-2</v>
      </c>
      <c r="FN39">
        <f>SUMIF('12peso'!$E$39:$E$492,$A39,'12peso'!Z$39:Z$492)</f>
        <v>8.3599999999999994E-2</v>
      </c>
      <c r="FO39">
        <f>SUMIF('12peso'!$E$39:$E$492,$A39,'12peso'!AA$39:AA$492)</f>
        <v>8.3599999999999994E-2</v>
      </c>
      <c r="FP39">
        <f>SUMIF('12peso'!$E$39:$E$492,$A39,'12peso'!AB$39:AB$492)</f>
        <v>8.1900000000000001E-2</v>
      </c>
      <c r="FQ39">
        <f>SUMIF('12peso'!$E$39:$E$492,$A39,'12peso'!AC$39:AC$492)</f>
        <v>8.6400000000000005E-2</v>
      </c>
      <c r="FR39">
        <f>SUMIF('12peso'!$E$39:$E$492,$A39,'12peso'!AD$39:AD$492)</f>
        <v>9.2799999999999994E-2</v>
      </c>
      <c r="FS39">
        <f>SUMIF('12peso'!$E$39:$E$492,$A39,'12peso'!AE$39:AE$492)</f>
        <v>9.0700000000000003E-2</v>
      </c>
      <c r="FT39">
        <f>SUMIF('12peso'!$E$39:$E$492,$A39,'12peso'!AF$39:AF$492)</f>
        <v>9.1800000000000007E-2</v>
      </c>
      <c r="FU39">
        <f>SUMIF('12peso'!$E$39:$E$492,$A39,'12peso'!AG$39:AG$492)</f>
        <v>9.3200000000000005E-2</v>
      </c>
      <c r="FV39">
        <f>SUMIF('12peso'!$E$39:$E$492,$A39,'12peso'!AH$39:AH$492)</f>
        <v>8.9700000000000002E-2</v>
      </c>
      <c r="FW39">
        <f>SUMIF('12peso'!$E$39:$E$492,$A39,'12peso'!AI$39:AI$492)</f>
        <v>9.5100000000000004E-2</v>
      </c>
      <c r="FX39">
        <f>SUMIF('12peso'!$E$39:$E$492,$A39,'12peso'!AJ$39:AJ$492)</f>
        <v>0.10390000000000001</v>
      </c>
      <c r="FY39">
        <f>SUMIF('12peso'!$E$39:$E$492,$A39,'12peso'!AK$39:AK$492)</f>
        <v>0.10349999999999999</v>
      </c>
      <c r="FZ39">
        <f>SUMIF('12peso'!$E$39:$E$492,$A39,'12peso'!AL$39:AL$492)</f>
        <v>9.9299999999999999E-2</v>
      </c>
      <c r="GA39">
        <f>SUMIF('12peso'!$E$39:$E$492,$A39,'12peso'!AM$39:AM$492)</f>
        <v>9.6000000000000002E-2</v>
      </c>
      <c r="GB39">
        <f>SUMIF('12peso'!$E$39:$E$492,$A39,'12peso'!AN$39:AN$492)</f>
        <v>9.2999999999999999E-2</v>
      </c>
    </row>
    <row r="40" spans="1:184" x14ac:dyDescent="0.25">
      <c r="A40" s="59">
        <v>1106006</v>
      </c>
      <c r="B40" s="56" t="s">
        <v>41</v>
      </c>
      <c r="C40" s="127">
        <v>5.4999999999999997E-3</v>
      </c>
      <c r="D40" s="127">
        <v>4.5999999999999999E-3</v>
      </c>
      <c r="E40" s="127">
        <v>3.0000000000000001E-3</v>
      </c>
      <c r="F40" s="127">
        <v>2.0999999999999999E-3</v>
      </c>
      <c r="G40" s="127">
        <v>3.0999999999999999E-3</v>
      </c>
      <c r="H40" s="127">
        <v>1.1000000000000001E-3</v>
      </c>
      <c r="I40" s="127">
        <v>6.8999999999999999E-3</v>
      </c>
      <c r="J40" s="127">
        <v>3.3E-3</v>
      </c>
      <c r="K40" s="127">
        <v>4.0000000000000001E-3</v>
      </c>
      <c r="L40" s="127">
        <v>4.1000000000000003E-3</v>
      </c>
      <c r="M40" s="127">
        <v>2.8999999999999998E-3</v>
      </c>
      <c r="N40" s="127">
        <v>1.5E-3</v>
      </c>
      <c r="O40" s="127">
        <v>1.9E-3</v>
      </c>
      <c r="P40" s="127">
        <v>3.5999999999999999E-3</v>
      </c>
      <c r="Q40" s="127">
        <v>2.3999999999999998E-3</v>
      </c>
      <c r="R40" s="127">
        <v>1.6999999999999999E-3</v>
      </c>
      <c r="S40" s="127">
        <v>2.5999999999999999E-3</v>
      </c>
      <c r="T40" s="127">
        <v>1E-3</v>
      </c>
      <c r="U40" s="127">
        <v>6.1999999999999998E-3</v>
      </c>
      <c r="V40" s="127">
        <v>3.2000000000000002E-3</v>
      </c>
      <c r="W40" s="127">
        <v>4.0000000000000001E-3</v>
      </c>
      <c r="X40" s="127">
        <v>4.3E-3</v>
      </c>
      <c r="Y40" s="127">
        <v>2.8E-3</v>
      </c>
      <c r="Z40" s="127">
        <v>1.6000000000000001E-3</v>
      </c>
      <c r="AA40" s="127">
        <v>1.8E-3</v>
      </c>
      <c r="AB40" s="127">
        <v>3.8E-3</v>
      </c>
      <c r="AC40" s="127">
        <v>2.3999999999999998E-3</v>
      </c>
      <c r="AD40" s="127">
        <v>1.6000000000000001E-3</v>
      </c>
      <c r="AE40" s="127">
        <v>2.5000000000000001E-3</v>
      </c>
      <c r="AF40" s="127">
        <v>8.9999999999999998E-4</v>
      </c>
      <c r="AG40" s="127">
        <v>5.1999999999999998E-3</v>
      </c>
      <c r="AH40" s="127">
        <v>2.7000000000000001E-3</v>
      </c>
      <c r="AI40" s="127">
        <v>3.2000000000000002E-3</v>
      </c>
      <c r="AJ40" s="127">
        <v>3.3E-3</v>
      </c>
      <c r="AK40" s="127">
        <v>2.3E-3</v>
      </c>
      <c r="AL40" s="127">
        <v>1.2999999999999999E-3</v>
      </c>
      <c r="AM40" s="127">
        <v>1.5E-3</v>
      </c>
      <c r="AN40" s="127">
        <v>3.0999999999999999E-3</v>
      </c>
      <c r="AO40" s="127">
        <v>2E-3</v>
      </c>
      <c r="AP40" s="127">
        <v>1.5E-3</v>
      </c>
      <c r="AQ40" s="127">
        <v>2.3E-3</v>
      </c>
      <c r="AR40" s="127">
        <v>8.0000000000000004E-4</v>
      </c>
      <c r="AS40" s="127">
        <v>5.1000000000000004E-3</v>
      </c>
      <c r="AT40" s="127">
        <v>2.7000000000000001E-3</v>
      </c>
      <c r="AU40" s="127">
        <v>3.3999999999999998E-3</v>
      </c>
      <c r="AV40" s="127">
        <v>3.5999999999999999E-3</v>
      </c>
      <c r="AW40" s="127">
        <v>2.3999999999999998E-3</v>
      </c>
      <c r="AX40" s="127">
        <v>1.4E-3</v>
      </c>
      <c r="AY40" s="127">
        <v>1.5E-3</v>
      </c>
      <c r="AZ40" s="127">
        <v>3.0999999999999999E-3</v>
      </c>
      <c r="BA40" s="127">
        <v>1.9E-3</v>
      </c>
      <c r="BB40" s="127">
        <v>1.4E-3</v>
      </c>
      <c r="BC40" s="127">
        <v>2.2000000000000001E-3</v>
      </c>
      <c r="BD40" s="127">
        <v>8.0000000000000004E-4</v>
      </c>
      <c r="BE40" s="127">
        <v>4.8999999999999998E-3</v>
      </c>
      <c r="BF40" s="127">
        <v>2.3999999999999998E-3</v>
      </c>
      <c r="BG40" s="127">
        <v>3.0000000000000001E-3</v>
      </c>
      <c r="BH40" s="127">
        <v>3.2000000000000002E-3</v>
      </c>
      <c r="BI40" s="127">
        <v>2.2000000000000001E-3</v>
      </c>
      <c r="BJ40" s="127">
        <v>1.1999999999999999E-3</v>
      </c>
      <c r="BK40" s="127">
        <v>1.2999999999999999E-3</v>
      </c>
      <c r="BL40" s="127">
        <v>2.8E-3</v>
      </c>
      <c r="BM40" s="127">
        <v>1.9E-3</v>
      </c>
      <c r="BN40" s="127">
        <v>1.2999999999999999E-3</v>
      </c>
      <c r="BO40" s="127">
        <v>1.9E-3</v>
      </c>
      <c r="BP40" s="127">
        <v>6.9999999999999999E-4</v>
      </c>
      <c r="BQ40" s="127">
        <v>4.0000000000000001E-3</v>
      </c>
      <c r="BR40" s="127">
        <v>1.9E-3</v>
      </c>
      <c r="BS40" s="127">
        <v>2.5000000000000001E-3</v>
      </c>
      <c r="BT40" s="127">
        <v>2.7000000000000001E-3</v>
      </c>
      <c r="BU40" s="127">
        <v>1.8E-3</v>
      </c>
      <c r="BV40" s="127">
        <v>1.1000000000000001E-3</v>
      </c>
      <c r="BW40" s="127">
        <v>1.1999999999999999E-3</v>
      </c>
      <c r="BX40" s="127">
        <v>2.5000000000000001E-3</v>
      </c>
      <c r="BY40" s="127">
        <v>1.6000000000000001E-3</v>
      </c>
      <c r="BZ40" s="127">
        <v>1.1000000000000001E-3</v>
      </c>
      <c r="CA40" s="127">
        <v>1.6999999999999999E-3</v>
      </c>
      <c r="CB40" s="127">
        <v>5.9999999999999995E-4</v>
      </c>
      <c r="CC40" s="127">
        <v>3.7000000000000002E-3</v>
      </c>
      <c r="CD40" s="127">
        <v>2E-3</v>
      </c>
      <c r="CE40" s="127">
        <v>2.2000000000000001E-3</v>
      </c>
      <c r="CF40" s="127">
        <v>2.3E-3</v>
      </c>
      <c r="CG40" s="127">
        <v>1.6000000000000001E-3</v>
      </c>
      <c r="CH40" s="127">
        <v>4.4999999999999997E-3</v>
      </c>
      <c r="CI40" s="127">
        <v>4.4999999999999997E-3</v>
      </c>
      <c r="CJ40" s="127">
        <v>4.4000000000000003E-3</v>
      </c>
      <c r="CK40" s="127">
        <v>4.3E-3</v>
      </c>
      <c r="CL40" s="127">
        <v>4.5999999999999999E-3</v>
      </c>
      <c r="CM40" s="127">
        <v>4.7000000000000002E-3</v>
      </c>
      <c r="CN40" s="127">
        <v>4.5999999999999999E-3</v>
      </c>
      <c r="CO40" s="127">
        <v>4.3E-3</v>
      </c>
      <c r="CP40" s="127">
        <v>4.1999999999999997E-3</v>
      </c>
      <c r="CQ40" s="127">
        <v>4.1000000000000003E-3</v>
      </c>
      <c r="CR40" s="127">
        <v>3.8999999999999998E-3</v>
      </c>
      <c r="CS40" s="127">
        <v>4.0000000000000001E-3</v>
      </c>
      <c r="CT40" s="127">
        <v>4.1000000000000003E-3</v>
      </c>
      <c r="CU40" s="127">
        <v>4.4000000000000003E-3</v>
      </c>
      <c r="CV40" s="127">
        <v>4.7999999999999996E-3</v>
      </c>
      <c r="CW40" s="127">
        <v>4.8999999999999998E-3</v>
      </c>
      <c r="CX40" s="127">
        <v>5.0000000000000001E-3</v>
      </c>
      <c r="CY40" s="127">
        <v>5.1999999999999998E-3</v>
      </c>
      <c r="CZ40" s="127">
        <v>5.8999999999999999E-3</v>
      </c>
      <c r="DA40" s="127">
        <v>6.1999999999999998E-3</v>
      </c>
      <c r="DB40" s="127">
        <v>6.3E-3</v>
      </c>
      <c r="DC40" s="127">
        <v>5.4000000000000003E-3</v>
      </c>
      <c r="DD40" s="127">
        <v>5.1999999999999998E-3</v>
      </c>
      <c r="DE40" s="127">
        <v>4.7000000000000002E-3</v>
      </c>
      <c r="DF40" s="127">
        <v>5.1999999999999998E-3</v>
      </c>
      <c r="DG40" s="127">
        <v>5.5999999999999999E-3</v>
      </c>
      <c r="DH40" s="127">
        <v>5.7000000000000002E-3</v>
      </c>
      <c r="DI40" s="127">
        <v>5.4999999999999997E-3</v>
      </c>
      <c r="DJ40" s="127">
        <v>5.4000000000000003E-3</v>
      </c>
      <c r="DK40" s="127">
        <v>5.7000000000000002E-3</v>
      </c>
      <c r="DL40" s="127">
        <v>6.4000000000000003E-3</v>
      </c>
      <c r="DM40" s="127">
        <v>6.3E-3</v>
      </c>
      <c r="DN40" s="127">
        <v>5.8999999999999999E-3</v>
      </c>
      <c r="DO40" s="127">
        <v>6.0000000000000001E-3</v>
      </c>
      <c r="DP40" s="127">
        <v>5.5999999999999999E-3</v>
      </c>
      <c r="DQ40" s="127">
        <v>5.3E-3</v>
      </c>
      <c r="DR40" s="127">
        <v>5.4000000000000003E-3</v>
      </c>
      <c r="DS40" s="127">
        <v>5.5999999999999999E-3</v>
      </c>
      <c r="DT40" s="127">
        <v>5.7999999999999996E-3</v>
      </c>
      <c r="DU40" s="127">
        <v>5.4999999999999997E-3</v>
      </c>
      <c r="DV40" s="127">
        <v>5.1999999999999998E-3</v>
      </c>
      <c r="DW40" s="127">
        <v>5.7000000000000002E-3</v>
      </c>
      <c r="DX40" s="127">
        <v>5.7000000000000002E-3</v>
      </c>
      <c r="DY40" s="127">
        <v>5.4000000000000003E-3</v>
      </c>
      <c r="DZ40" s="127">
        <v>5.1000000000000004E-3</v>
      </c>
      <c r="EA40" s="127">
        <v>4.7000000000000002E-3</v>
      </c>
      <c r="EB40" s="127">
        <v>4.7999999999999996E-3</v>
      </c>
      <c r="EC40" s="127">
        <v>4.7999999999999996E-3</v>
      </c>
      <c r="ED40" s="127">
        <v>5.1000000000000004E-3</v>
      </c>
      <c r="EE40" s="127">
        <v>5.1999999999999998E-3</v>
      </c>
      <c r="EF40" s="127">
        <v>5.4999999999999997E-3</v>
      </c>
      <c r="EG40" s="127">
        <v>5.8999999999999999E-3</v>
      </c>
      <c r="EH40" s="127">
        <v>5.8999999999999999E-3</v>
      </c>
      <c r="EI40" s="127">
        <v>6.4999999999999997E-3</v>
      </c>
      <c r="EJ40" s="127">
        <v>6.8999999999999999E-3</v>
      </c>
      <c r="EK40" s="127">
        <v>7.4999999999999997E-3</v>
      </c>
      <c r="EL40" s="127">
        <v>7.3000000000000001E-3</v>
      </c>
      <c r="EM40" s="127">
        <v>5.7999999999999996E-3</v>
      </c>
      <c r="EN40" s="127">
        <v>5.5999999999999999E-3</v>
      </c>
      <c r="EO40" s="127">
        <v>5.1000000000000004E-3</v>
      </c>
      <c r="EP40" s="127">
        <v>5.1999999999999998E-3</v>
      </c>
      <c r="EQ40" s="127">
        <v>5.5999999999999999E-3</v>
      </c>
      <c r="ER40" s="127">
        <v>5.7000000000000002E-3</v>
      </c>
      <c r="ES40" s="127">
        <v>5.7000000000000002E-3</v>
      </c>
      <c r="ET40" s="127">
        <v>5.7999999999999996E-3</v>
      </c>
      <c r="EU40" s="127">
        <v>6.4000000000000003E-3</v>
      </c>
      <c r="EV40">
        <f>SUMIF('12peso'!$E$39:$E$492,$A40,'12peso'!H$39:H$492)</f>
        <v>5.1000000000000004E-3</v>
      </c>
      <c r="EW40">
        <f>SUMIF('12peso'!$E$39:$E$492,$A40,'12peso'!I$39:I$492)</f>
        <v>5.1000000000000004E-3</v>
      </c>
      <c r="EX40">
        <f>SUMIF('12peso'!$E$39:$E$492,$A40,'12peso'!J$39:J$492)</f>
        <v>4.5999999999999999E-3</v>
      </c>
      <c r="EY40">
        <f>SUMIF('12peso'!$E$39:$E$492,$A40,'12peso'!K$39:K$492)</f>
        <v>4.1999999999999997E-3</v>
      </c>
      <c r="EZ40">
        <f>SUMIF('12peso'!$E$39:$E$492,$A40,'12peso'!L$39:L$492)</f>
        <v>4.0000000000000001E-3</v>
      </c>
      <c r="FA40">
        <f>SUMIF('12peso'!$E$39:$E$492,$A40,'12peso'!M$39:M$492)</f>
        <v>3.8999999999999998E-3</v>
      </c>
      <c r="FB40">
        <f>SUMIF('12peso'!$E$39:$E$492,$A40,'12peso'!N$39:N$492)</f>
        <v>4.0000000000000001E-3</v>
      </c>
      <c r="FC40">
        <f>SUMIF('12peso'!$E$39:$E$492,$A40,'12peso'!O$39:O$492)</f>
        <v>3.8999999999999998E-3</v>
      </c>
      <c r="FD40">
        <f>SUMIF('12peso'!$E$39:$E$492,$A40,'12peso'!P$39:P$492)</f>
        <v>3.7000000000000002E-3</v>
      </c>
      <c r="FE40">
        <f>SUMIF('12peso'!$E$39:$E$492,$A40,'12peso'!Q$39:Q$492)</f>
        <v>3.7000000000000002E-3</v>
      </c>
      <c r="FF40">
        <f>SUMIF('12peso'!$E$39:$E$492,$A40,'12peso'!R$39:R$492)</f>
        <v>3.7000000000000002E-3</v>
      </c>
      <c r="FG40">
        <f>SUMIF('12peso'!$E$39:$E$492,$A40,'12peso'!S$39:S$492)</f>
        <v>4.1000000000000003E-3</v>
      </c>
      <c r="FH40">
        <f>SUMIF('12peso'!$E$39:$E$492,$A40,'12peso'!T$39:T$492)</f>
        <v>4.3E-3</v>
      </c>
      <c r="FI40">
        <f>SUMIF('12peso'!$E$39:$E$492,$A40,'12peso'!U$39:U$492)</f>
        <v>4.4000000000000003E-3</v>
      </c>
      <c r="FJ40">
        <f>SUMIF('12peso'!$E$39:$E$492,$A40,'12peso'!V$39:V$492)</f>
        <v>4.4000000000000003E-3</v>
      </c>
      <c r="FK40">
        <f>SUMIF('12peso'!$E$39:$E$492,$A40,'12peso'!W$39:W$492)</f>
        <v>4.1999999999999997E-3</v>
      </c>
      <c r="FL40">
        <f>SUMIF('12peso'!$E$39:$E$492,$A40,'12peso'!X$39:X$492)</f>
        <v>3.8999999999999998E-3</v>
      </c>
      <c r="FM40">
        <f>SUMIF('12peso'!$E$39:$E$492,$A40,'12peso'!Y$39:Y$492)</f>
        <v>3.8E-3</v>
      </c>
      <c r="FN40">
        <f>SUMIF('12peso'!$E$39:$E$492,$A40,'12peso'!Z$39:Z$492)</f>
        <v>3.7000000000000002E-3</v>
      </c>
      <c r="FO40">
        <f>SUMIF('12peso'!$E$39:$E$492,$A40,'12peso'!AA$39:AA$492)</f>
        <v>3.7000000000000002E-3</v>
      </c>
      <c r="FP40">
        <f>SUMIF('12peso'!$E$39:$E$492,$A40,'12peso'!AB$39:AB$492)</f>
        <v>3.8E-3</v>
      </c>
      <c r="FQ40">
        <f>SUMIF('12peso'!$E$39:$E$492,$A40,'12peso'!AC$39:AC$492)</f>
        <v>3.7000000000000002E-3</v>
      </c>
      <c r="FR40">
        <f>SUMIF('12peso'!$E$39:$E$492,$A40,'12peso'!AD$39:AD$492)</f>
        <v>3.8999999999999998E-3</v>
      </c>
      <c r="FS40">
        <f>SUMIF('12peso'!$E$39:$E$492,$A40,'12peso'!AE$39:AE$492)</f>
        <v>4.1000000000000003E-3</v>
      </c>
      <c r="FT40">
        <f>SUMIF('12peso'!$E$39:$E$492,$A40,'12peso'!AF$39:AF$492)</f>
        <v>4.4000000000000003E-3</v>
      </c>
      <c r="FU40">
        <f>SUMIF('12peso'!$E$39:$E$492,$A40,'12peso'!AG$39:AG$492)</f>
        <v>4.3E-3</v>
      </c>
      <c r="FV40">
        <f>SUMIF('12peso'!$E$39:$E$492,$A40,'12peso'!AH$39:AH$492)</f>
        <v>4.4000000000000003E-3</v>
      </c>
      <c r="FW40">
        <f>SUMIF('12peso'!$E$39:$E$492,$A40,'12peso'!AI$39:AI$492)</f>
        <v>4.4000000000000003E-3</v>
      </c>
      <c r="FX40">
        <f>SUMIF('12peso'!$E$39:$E$492,$A40,'12peso'!AJ$39:AJ$492)</f>
        <v>4.3E-3</v>
      </c>
      <c r="FY40">
        <f>SUMIF('12peso'!$E$39:$E$492,$A40,'12peso'!AK$39:AK$492)</f>
        <v>4.1999999999999997E-3</v>
      </c>
      <c r="FZ40">
        <f>SUMIF('12peso'!$E$39:$E$492,$A40,'12peso'!AL$39:AL$492)</f>
        <v>4.1999999999999997E-3</v>
      </c>
      <c r="GA40">
        <f>SUMIF('12peso'!$E$39:$E$492,$A40,'12peso'!AM$39:AM$492)</f>
        <v>4.4000000000000003E-3</v>
      </c>
      <c r="GB40">
        <f>SUMIF('12peso'!$E$39:$E$492,$A40,'12peso'!AN$39:AN$492)</f>
        <v>4.1999999999999997E-3</v>
      </c>
    </row>
    <row r="41" spans="1:184" x14ac:dyDescent="0.25">
      <c r="A41" s="59">
        <v>1106008</v>
      </c>
      <c r="B41" s="56" t="s">
        <v>42</v>
      </c>
      <c r="C41" s="127">
        <v>0.13450000000000001</v>
      </c>
      <c r="D41" s="127">
        <v>0.13730000000000001</v>
      </c>
      <c r="E41" s="127">
        <v>0.1578</v>
      </c>
      <c r="F41" s="127">
        <v>0.1255</v>
      </c>
      <c r="G41" s="127">
        <v>0.1399</v>
      </c>
      <c r="H41" s="127">
        <v>0.1283</v>
      </c>
      <c r="I41" s="127">
        <v>0.1182</v>
      </c>
      <c r="J41" s="127">
        <v>0.1096</v>
      </c>
      <c r="K41" s="127">
        <v>0.1172</v>
      </c>
      <c r="L41" s="127">
        <v>0.13550000000000001</v>
      </c>
      <c r="M41" s="127">
        <v>0.1192</v>
      </c>
      <c r="N41" s="127">
        <v>9.11E-2</v>
      </c>
      <c r="O41" s="127">
        <v>0.1104</v>
      </c>
      <c r="P41" s="127">
        <v>0.11119999999999999</v>
      </c>
      <c r="Q41" s="127">
        <v>0.12989999999999999</v>
      </c>
      <c r="R41" s="127">
        <v>0.1077</v>
      </c>
      <c r="S41" s="127">
        <v>0.1225</v>
      </c>
      <c r="T41" s="127">
        <v>0.1108</v>
      </c>
      <c r="U41" s="127">
        <v>0.1024</v>
      </c>
      <c r="V41" s="127">
        <v>9.9400000000000002E-2</v>
      </c>
      <c r="W41" s="127">
        <v>0.109</v>
      </c>
      <c r="X41" s="127">
        <v>0.12989999999999999</v>
      </c>
      <c r="Y41" s="127">
        <v>0.1119</v>
      </c>
      <c r="Z41" s="127">
        <v>8.4099999999999994E-2</v>
      </c>
      <c r="AA41" s="127">
        <v>0.1023</v>
      </c>
      <c r="AB41" s="127">
        <v>0.1047</v>
      </c>
      <c r="AC41" s="127">
        <v>0.1203</v>
      </c>
      <c r="AD41" s="127">
        <v>9.8400000000000001E-2</v>
      </c>
      <c r="AE41" s="127">
        <v>0.109</v>
      </c>
      <c r="AF41" s="127">
        <v>0.1037</v>
      </c>
      <c r="AG41" s="127">
        <v>9.4200000000000006E-2</v>
      </c>
      <c r="AH41" s="127">
        <v>9.0300000000000005E-2</v>
      </c>
      <c r="AI41" s="127">
        <v>9.3700000000000006E-2</v>
      </c>
      <c r="AJ41" s="127">
        <v>0.1053</v>
      </c>
      <c r="AK41" s="127">
        <v>9.6500000000000002E-2</v>
      </c>
      <c r="AL41" s="127">
        <v>7.5499999999999998E-2</v>
      </c>
      <c r="AM41" s="127">
        <v>8.9800000000000005E-2</v>
      </c>
      <c r="AN41" s="127">
        <v>9.2100000000000001E-2</v>
      </c>
      <c r="AO41" s="127">
        <v>0.10630000000000001</v>
      </c>
      <c r="AP41" s="127">
        <v>8.8800000000000004E-2</v>
      </c>
      <c r="AQ41" s="127">
        <v>9.9099999999999994E-2</v>
      </c>
      <c r="AR41" s="127">
        <v>9.5399999999999999E-2</v>
      </c>
      <c r="AS41" s="127">
        <v>8.8900000000000007E-2</v>
      </c>
      <c r="AT41" s="127">
        <v>8.8200000000000001E-2</v>
      </c>
      <c r="AU41" s="127">
        <v>9.2200000000000004E-2</v>
      </c>
      <c r="AV41" s="127">
        <v>0.1021</v>
      </c>
      <c r="AW41" s="127">
        <v>9.1700000000000004E-2</v>
      </c>
      <c r="AX41" s="127">
        <v>7.1900000000000006E-2</v>
      </c>
      <c r="AY41" s="127">
        <v>8.5099999999999995E-2</v>
      </c>
      <c r="AZ41" s="127">
        <v>8.5099999999999995E-2</v>
      </c>
      <c r="BA41" s="127">
        <v>9.5699999999999993E-2</v>
      </c>
      <c r="BB41" s="127">
        <v>8.0100000000000005E-2</v>
      </c>
      <c r="BC41" s="127">
        <v>8.6800000000000002E-2</v>
      </c>
      <c r="BD41" s="127">
        <v>8.5599999999999996E-2</v>
      </c>
      <c r="BE41" s="127">
        <v>7.9200000000000007E-2</v>
      </c>
      <c r="BF41" s="127">
        <v>7.6300000000000007E-2</v>
      </c>
      <c r="BG41" s="127">
        <v>7.7600000000000002E-2</v>
      </c>
      <c r="BH41" s="127">
        <v>8.7099999999999997E-2</v>
      </c>
      <c r="BI41" s="127">
        <v>7.9600000000000004E-2</v>
      </c>
      <c r="BJ41" s="127">
        <v>6.0900000000000003E-2</v>
      </c>
      <c r="BK41" s="127">
        <v>7.0699999999999999E-2</v>
      </c>
      <c r="BL41" s="127">
        <v>7.3300000000000004E-2</v>
      </c>
      <c r="BM41" s="127">
        <v>8.3099999999999993E-2</v>
      </c>
      <c r="BN41" s="127">
        <v>7.1199999999999999E-2</v>
      </c>
      <c r="BO41" s="127">
        <v>7.6600000000000001E-2</v>
      </c>
      <c r="BP41" s="127">
        <v>7.5899999999999995E-2</v>
      </c>
      <c r="BQ41" s="127">
        <v>6.9699999999999998E-2</v>
      </c>
      <c r="BR41" s="127">
        <v>6.6600000000000006E-2</v>
      </c>
      <c r="BS41" s="127">
        <v>6.6199999999999995E-2</v>
      </c>
      <c r="BT41" s="127">
        <v>7.4700000000000003E-2</v>
      </c>
      <c r="BU41" s="127">
        <v>6.7799999999999999E-2</v>
      </c>
      <c r="BV41" s="127">
        <v>5.5100000000000003E-2</v>
      </c>
      <c r="BW41" s="127">
        <v>6.4100000000000004E-2</v>
      </c>
      <c r="BX41" s="127">
        <v>6.4799999999999996E-2</v>
      </c>
      <c r="BY41" s="127">
        <v>7.2700000000000001E-2</v>
      </c>
      <c r="BZ41" s="127">
        <v>6.1899999999999997E-2</v>
      </c>
      <c r="CA41" s="127">
        <v>6.8599999999999994E-2</v>
      </c>
      <c r="CB41" s="127">
        <v>7.0199999999999999E-2</v>
      </c>
      <c r="CC41" s="127">
        <v>6.6199999999999995E-2</v>
      </c>
      <c r="CD41" s="127">
        <v>6.5000000000000002E-2</v>
      </c>
      <c r="CE41" s="127">
        <v>6.2199999999999998E-2</v>
      </c>
      <c r="CF41" s="127">
        <v>6.7100000000000007E-2</v>
      </c>
      <c r="CG41" s="127">
        <v>6.0900000000000003E-2</v>
      </c>
      <c r="CH41" s="127">
        <v>0.15329999999999999</v>
      </c>
      <c r="CI41" s="127">
        <v>0.15870000000000001</v>
      </c>
      <c r="CJ41" s="127">
        <v>0.14949999999999999</v>
      </c>
      <c r="CK41" s="127">
        <v>0.1419</v>
      </c>
      <c r="CL41" s="127">
        <v>0.14280000000000001</v>
      </c>
      <c r="CM41" s="127">
        <v>0.13969999999999999</v>
      </c>
      <c r="CN41" s="127">
        <v>0.14680000000000001</v>
      </c>
      <c r="CO41" s="127">
        <v>0.15329999999999999</v>
      </c>
      <c r="CP41" s="127">
        <v>0.14449999999999999</v>
      </c>
      <c r="CQ41" s="127">
        <v>0.14710000000000001</v>
      </c>
      <c r="CR41" s="127">
        <v>0.15310000000000001</v>
      </c>
      <c r="CS41" s="127">
        <v>0.15060000000000001</v>
      </c>
      <c r="CT41" s="127">
        <v>0.1421</v>
      </c>
      <c r="CU41" s="127">
        <v>0.14319999999999999</v>
      </c>
      <c r="CV41" s="127">
        <v>0.1492</v>
      </c>
      <c r="CW41" s="127">
        <v>0.15670000000000001</v>
      </c>
      <c r="CX41" s="127">
        <v>0.15529999999999999</v>
      </c>
      <c r="CY41" s="127">
        <v>0.1439</v>
      </c>
      <c r="CZ41" s="127">
        <v>0.151</v>
      </c>
      <c r="DA41" s="127">
        <v>0.17180000000000001</v>
      </c>
      <c r="DB41" s="127">
        <v>0.1764</v>
      </c>
      <c r="DC41" s="127">
        <v>0.18429999999999999</v>
      </c>
      <c r="DD41" s="127">
        <v>0.17530000000000001</v>
      </c>
      <c r="DE41" s="127">
        <v>0.16439999999999999</v>
      </c>
      <c r="DF41" s="127">
        <v>0.15909999999999999</v>
      </c>
      <c r="DG41" s="127">
        <v>0.15160000000000001</v>
      </c>
      <c r="DH41" s="127">
        <v>0.15690000000000001</v>
      </c>
      <c r="DI41" s="127">
        <v>0.15340000000000001</v>
      </c>
      <c r="DJ41" s="127">
        <v>0.14810000000000001</v>
      </c>
      <c r="DK41" s="127">
        <v>0.15290000000000001</v>
      </c>
      <c r="DL41" s="127">
        <v>0.15890000000000001</v>
      </c>
      <c r="DM41" s="127">
        <v>0.1724</v>
      </c>
      <c r="DN41" s="127">
        <v>0.1709</v>
      </c>
      <c r="DO41" s="127">
        <v>0.1694</v>
      </c>
      <c r="DP41" s="127">
        <v>0.16789999999999999</v>
      </c>
      <c r="DQ41" s="127">
        <v>0.17</v>
      </c>
      <c r="DR41" s="127">
        <v>0.16900000000000001</v>
      </c>
      <c r="DS41" s="127">
        <v>0.16520000000000001</v>
      </c>
      <c r="DT41" s="127">
        <v>0.1615</v>
      </c>
      <c r="DU41" s="127">
        <v>0.157</v>
      </c>
      <c r="DV41" s="127">
        <v>0.152</v>
      </c>
      <c r="DW41" s="127">
        <v>0.15440000000000001</v>
      </c>
      <c r="DX41" s="127">
        <v>0.16120000000000001</v>
      </c>
      <c r="DY41" s="127">
        <v>0.1643</v>
      </c>
      <c r="DZ41" s="127">
        <v>0.16639999999999999</v>
      </c>
      <c r="EA41" s="127">
        <v>0.1716</v>
      </c>
      <c r="EB41" s="127">
        <v>0.17599999999999999</v>
      </c>
      <c r="EC41" s="127">
        <v>0.17549999999999999</v>
      </c>
      <c r="ED41" s="127">
        <v>0.16850000000000001</v>
      </c>
      <c r="EE41" s="127">
        <v>0.1691</v>
      </c>
      <c r="EF41" s="127">
        <v>0.17119999999999999</v>
      </c>
      <c r="EG41" s="127">
        <v>0.17829999999999999</v>
      </c>
      <c r="EH41" s="127">
        <v>0.17019999999999999</v>
      </c>
      <c r="EI41" s="127">
        <v>0.16300000000000001</v>
      </c>
      <c r="EJ41" s="127">
        <v>0.16250000000000001</v>
      </c>
      <c r="EK41" s="127">
        <v>0.1729</v>
      </c>
      <c r="EL41" s="127">
        <v>0.18509999999999999</v>
      </c>
      <c r="EM41" s="127">
        <v>0.18260000000000001</v>
      </c>
      <c r="EN41" s="127">
        <v>0.17580000000000001</v>
      </c>
      <c r="EO41" s="127">
        <v>0.17510000000000001</v>
      </c>
      <c r="EP41" s="127">
        <v>0.16500000000000001</v>
      </c>
      <c r="EQ41" s="127">
        <v>0.159</v>
      </c>
      <c r="ER41" s="127">
        <v>0.1585</v>
      </c>
      <c r="ES41" s="127">
        <v>0.15840000000000001</v>
      </c>
      <c r="ET41" s="127">
        <v>0.16059999999999999</v>
      </c>
      <c r="EU41" s="127">
        <v>0.16139999999999999</v>
      </c>
      <c r="EV41">
        <f>SUMIF('12peso'!$E$39:$E$492,$A41,'12peso'!H$39:H$492)</f>
        <v>0.15620000000000001</v>
      </c>
      <c r="EW41">
        <f>SUMIF('12peso'!$E$39:$E$492,$A41,'12peso'!I$39:I$492)</f>
        <v>0.16270000000000001</v>
      </c>
      <c r="EX41">
        <f>SUMIF('12peso'!$E$39:$E$492,$A41,'12peso'!J$39:J$492)</f>
        <v>0.1661</v>
      </c>
      <c r="EY41">
        <f>SUMIF('12peso'!$E$39:$E$492,$A41,'12peso'!K$39:K$492)</f>
        <v>0.1671</v>
      </c>
      <c r="EZ41">
        <f>SUMIF('12peso'!$E$39:$E$492,$A41,'12peso'!L$39:L$492)</f>
        <v>0.1651</v>
      </c>
      <c r="FA41">
        <f>SUMIF('12peso'!$E$39:$E$492,$A41,'12peso'!M$39:M$492)</f>
        <v>0.16800000000000001</v>
      </c>
      <c r="FB41">
        <f>SUMIF('12peso'!$E$39:$E$492,$A41,'12peso'!N$39:N$492)</f>
        <v>0.16800000000000001</v>
      </c>
      <c r="FC41">
        <f>SUMIF('12peso'!$E$39:$E$492,$A41,'12peso'!O$39:O$492)</f>
        <v>0.16669999999999999</v>
      </c>
      <c r="FD41">
        <f>SUMIF('12peso'!$E$39:$E$492,$A41,'12peso'!P$39:P$492)</f>
        <v>0.16789999999999999</v>
      </c>
      <c r="FE41">
        <f>SUMIF('12peso'!$E$39:$E$492,$A41,'12peso'!Q$39:Q$492)</f>
        <v>0.1681</v>
      </c>
      <c r="FF41">
        <f>SUMIF('12peso'!$E$39:$E$492,$A41,'12peso'!R$39:R$492)</f>
        <v>0.16589999999999999</v>
      </c>
      <c r="FG41">
        <f>SUMIF('12peso'!$E$39:$E$492,$A41,'12peso'!S$39:S$492)</f>
        <v>0.16320000000000001</v>
      </c>
      <c r="FH41">
        <f>SUMIF('12peso'!$E$39:$E$492,$A41,'12peso'!T$39:T$492)</f>
        <v>0.1643</v>
      </c>
      <c r="FI41">
        <f>SUMIF('12peso'!$E$39:$E$492,$A41,'12peso'!U$39:U$492)</f>
        <v>0.17080000000000001</v>
      </c>
      <c r="FJ41">
        <f>SUMIF('12peso'!$E$39:$E$492,$A41,'12peso'!V$39:V$492)</f>
        <v>0.1817</v>
      </c>
      <c r="FK41">
        <f>SUMIF('12peso'!$E$39:$E$492,$A41,'12peso'!W$39:W$492)</f>
        <v>0.19</v>
      </c>
      <c r="FL41">
        <f>SUMIF('12peso'!$E$39:$E$492,$A41,'12peso'!X$39:X$492)</f>
        <v>0.2021</v>
      </c>
      <c r="FM41">
        <f>SUMIF('12peso'!$E$39:$E$492,$A41,'12peso'!Y$39:Y$492)</f>
        <v>0.2104</v>
      </c>
      <c r="FN41">
        <f>SUMIF('12peso'!$E$39:$E$492,$A41,'12peso'!Z$39:Z$492)</f>
        <v>0.21279999999999999</v>
      </c>
      <c r="FO41">
        <f>SUMIF('12peso'!$E$39:$E$492,$A41,'12peso'!AA$39:AA$492)</f>
        <v>0.2056</v>
      </c>
      <c r="FP41">
        <f>SUMIF('12peso'!$E$39:$E$492,$A41,'12peso'!AB$39:AB$492)</f>
        <v>0.1983</v>
      </c>
      <c r="FQ41">
        <f>SUMIF('12peso'!$E$39:$E$492,$A41,'12peso'!AC$39:AC$492)</f>
        <v>0.19470000000000001</v>
      </c>
      <c r="FR41">
        <f>SUMIF('12peso'!$E$39:$E$492,$A41,'12peso'!AD$39:AD$492)</f>
        <v>0.19040000000000001</v>
      </c>
      <c r="FS41">
        <f>SUMIF('12peso'!$E$39:$E$492,$A41,'12peso'!AE$39:AE$492)</f>
        <v>0.1883</v>
      </c>
      <c r="FT41">
        <f>SUMIF('12peso'!$E$39:$E$492,$A41,'12peso'!AF$39:AF$492)</f>
        <v>0.19209999999999999</v>
      </c>
      <c r="FU41">
        <f>SUMIF('12peso'!$E$39:$E$492,$A41,'12peso'!AG$39:AG$492)</f>
        <v>0.19220000000000001</v>
      </c>
      <c r="FV41">
        <f>SUMIF('12peso'!$E$39:$E$492,$A41,'12peso'!AH$39:AH$492)</f>
        <v>0.19939999999999999</v>
      </c>
      <c r="FW41">
        <f>SUMIF('12peso'!$E$39:$E$492,$A41,'12peso'!AI$39:AI$492)</f>
        <v>0.2072</v>
      </c>
      <c r="FX41">
        <f>SUMIF('12peso'!$E$39:$E$492,$A41,'12peso'!AJ$39:AJ$492)</f>
        <v>0.20749999999999999</v>
      </c>
      <c r="FY41">
        <f>SUMIF('12peso'!$E$39:$E$492,$A41,'12peso'!AK$39:AK$492)</f>
        <v>0.20499999999999999</v>
      </c>
      <c r="FZ41">
        <f>SUMIF('12peso'!$E$39:$E$492,$A41,'12peso'!AL$39:AL$492)</f>
        <v>0.2039</v>
      </c>
      <c r="GA41">
        <f>SUMIF('12peso'!$E$39:$E$492,$A41,'12peso'!AM$39:AM$492)</f>
        <v>0.20330000000000001</v>
      </c>
      <c r="GB41">
        <f>SUMIF('12peso'!$E$39:$E$492,$A41,'12peso'!AN$39:AN$492)</f>
        <v>0.19550000000000001</v>
      </c>
    </row>
    <row r="42" spans="1:184" x14ac:dyDescent="0.25">
      <c r="A42" s="59">
        <v>1106015</v>
      </c>
      <c r="B42" s="56" t="s">
        <v>43</v>
      </c>
      <c r="C42" s="127">
        <v>1.6E-2</v>
      </c>
      <c r="D42" s="127">
        <v>1.21E-2</v>
      </c>
      <c r="E42" s="127">
        <v>1.09E-2</v>
      </c>
      <c r="F42" s="127">
        <v>1.7399999999999999E-2</v>
      </c>
      <c r="G42" s="127">
        <v>2.0299999999999999E-2</v>
      </c>
      <c r="H42" s="127">
        <v>1.7100000000000001E-2</v>
      </c>
      <c r="I42" s="127">
        <v>1.34E-2</v>
      </c>
      <c r="J42" s="127">
        <v>1.66E-2</v>
      </c>
      <c r="K42" s="127">
        <v>1.6799999999999999E-2</v>
      </c>
      <c r="L42" s="127">
        <v>2.24E-2</v>
      </c>
      <c r="M42" s="127">
        <v>1.4800000000000001E-2</v>
      </c>
      <c r="N42" s="127">
        <v>1.0500000000000001E-2</v>
      </c>
      <c r="O42" s="127">
        <v>1.77E-2</v>
      </c>
      <c r="P42" s="127">
        <v>0.01</v>
      </c>
      <c r="Q42" s="127">
        <v>9.2999999999999992E-3</v>
      </c>
      <c r="R42" s="127">
        <v>1.5599999999999999E-2</v>
      </c>
      <c r="S42" s="127">
        <v>1.7600000000000001E-2</v>
      </c>
      <c r="T42" s="127">
        <v>1.52E-2</v>
      </c>
      <c r="U42" s="127">
        <v>1.18E-2</v>
      </c>
      <c r="V42" s="127">
        <v>1.5800000000000002E-2</v>
      </c>
      <c r="W42" s="127">
        <v>1.61E-2</v>
      </c>
      <c r="X42" s="127">
        <v>2.2800000000000001E-2</v>
      </c>
      <c r="Y42" s="127">
        <v>1.4500000000000001E-2</v>
      </c>
      <c r="Z42" s="127">
        <v>1.01E-2</v>
      </c>
      <c r="AA42" s="127">
        <v>1.7000000000000001E-2</v>
      </c>
      <c r="AB42" s="127">
        <v>9.9000000000000008E-3</v>
      </c>
      <c r="AC42" s="127">
        <v>8.9999999999999993E-3</v>
      </c>
      <c r="AD42" s="127">
        <v>1.4500000000000001E-2</v>
      </c>
      <c r="AE42" s="127">
        <v>1.61E-2</v>
      </c>
      <c r="AF42" s="127">
        <v>1.4800000000000001E-2</v>
      </c>
      <c r="AG42" s="127">
        <v>1.11E-2</v>
      </c>
      <c r="AH42" s="127">
        <v>1.46E-2</v>
      </c>
      <c r="AI42" s="127">
        <v>1.4800000000000001E-2</v>
      </c>
      <c r="AJ42" s="127">
        <v>1.95E-2</v>
      </c>
      <c r="AK42" s="127">
        <v>1.3100000000000001E-2</v>
      </c>
      <c r="AL42" s="127">
        <v>9.4999999999999998E-3</v>
      </c>
      <c r="AM42" s="127">
        <v>1.5699999999999999E-2</v>
      </c>
      <c r="AN42" s="127">
        <v>9.1999999999999998E-3</v>
      </c>
      <c r="AO42" s="127">
        <v>8.6999999999999994E-3</v>
      </c>
      <c r="AP42" s="127">
        <v>1.37E-2</v>
      </c>
      <c r="AQ42" s="127">
        <v>1.4999999999999999E-2</v>
      </c>
      <c r="AR42" s="127">
        <v>1.37E-2</v>
      </c>
      <c r="AS42" s="127">
        <v>1.06E-2</v>
      </c>
      <c r="AT42" s="127">
        <v>1.46E-2</v>
      </c>
      <c r="AU42" s="127">
        <v>1.52E-2</v>
      </c>
      <c r="AV42" s="127">
        <v>1.9199999999999998E-2</v>
      </c>
      <c r="AW42" s="127">
        <v>1.26E-2</v>
      </c>
      <c r="AX42" s="127">
        <v>8.9999999999999993E-3</v>
      </c>
      <c r="AY42" s="127">
        <v>1.55E-2</v>
      </c>
      <c r="AZ42" s="127">
        <v>8.6E-3</v>
      </c>
      <c r="BA42" s="127">
        <v>8.0000000000000002E-3</v>
      </c>
      <c r="BB42" s="127">
        <v>1.2500000000000001E-2</v>
      </c>
      <c r="BC42" s="127">
        <v>1.3899999999999999E-2</v>
      </c>
      <c r="BD42" s="127">
        <v>1.2699999999999999E-2</v>
      </c>
      <c r="BE42" s="127">
        <v>9.7999999999999997E-3</v>
      </c>
      <c r="BF42" s="127">
        <v>1.2800000000000001E-2</v>
      </c>
      <c r="BG42" s="127">
        <v>1.32E-2</v>
      </c>
      <c r="BH42" s="127">
        <v>1.72E-2</v>
      </c>
      <c r="BI42" s="127">
        <v>1.12E-2</v>
      </c>
      <c r="BJ42" s="127">
        <v>7.7999999999999996E-3</v>
      </c>
      <c r="BK42" s="127">
        <v>1.32E-2</v>
      </c>
      <c r="BL42" s="127">
        <v>7.7999999999999996E-3</v>
      </c>
      <c r="BM42" s="127">
        <v>7.4000000000000003E-3</v>
      </c>
      <c r="BN42" s="127">
        <v>1.1599999999999999E-2</v>
      </c>
      <c r="BO42" s="127">
        <v>1.2500000000000001E-2</v>
      </c>
      <c r="BP42" s="127">
        <v>1.1299999999999999E-2</v>
      </c>
      <c r="BQ42" s="127">
        <v>8.6E-3</v>
      </c>
      <c r="BR42" s="127">
        <v>1.12E-2</v>
      </c>
      <c r="BS42" s="127">
        <v>1.15E-2</v>
      </c>
      <c r="BT42" s="127">
        <v>1.4999999999999999E-2</v>
      </c>
      <c r="BU42" s="127">
        <v>9.5999999999999992E-3</v>
      </c>
      <c r="BV42" s="127">
        <v>7.1999999999999998E-3</v>
      </c>
      <c r="BW42" s="127">
        <v>1.21E-2</v>
      </c>
      <c r="BX42" s="127">
        <v>7.1000000000000004E-3</v>
      </c>
      <c r="BY42" s="127">
        <v>6.4999999999999997E-3</v>
      </c>
      <c r="BZ42" s="127">
        <v>1.01E-2</v>
      </c>
      <c r="CA42" s="127">
        <v>1.1299999999999999E-2</v>
      </c>
      <c r="CB42" s="127">
        <v>1.0500000000000001E-2</v>
      </c>
      <c r="CC42" s="127">
        <v>8.3000000000000001E-3</v>
      </c>
      <c r="CD42" s="127">
        <v>1.12E-2</v>
      </c>
      <c r="CE42" s="127">
        <v>1.12E-2</v>
      </c>
      <c r="CF42" s="127">
        <v>1.41E-2</v>
      </c>
      <c r="CG42" s="127">
        <v>8.8999999999999999E-3</v>
      </c>
      <c r="CH42" s="127">
        <v>1.6999999999999999E-3</v>
      </c>
      <c r="CI42" s="127">
        <v>2.0999999999999999E-3</v>
      </c>
      <c r="CJ42" s="127">
        <v>2.8999999999999998E-3</v>
      </c>
      <c r="CK42" s="127">
        <v>3.2000000000000002E-3</v>
      </c>
      <c r="CL42" s="127">
        <v>3.5000000000000001E-3</v>
      </c>
      <c r="CM42" s="127">
        <v>4.0000000000000001E-3</v>
      </c>
      <c r="CN42" s="127">
        <v>2.8999999999999998E-3</v>
      </c>
      <c r="CO42" s="127">
        <v>2.2000000000000001E-3</v>
      </c>
      <c r="CP42" s="127">
        <v>1.9E-3</v>
      </c>
      <c r="CQ42" s="127">
        <v>1.6999999999999999E-3</v>
      </c>
      <c r="CR42" s="127">
        <v>1.6000000000000001E-3</v>
      </c>
      <c r="CS42" s="127">
        <v>1.5E-3</v>
      </c>
      <c r="CT42" s="127">
        <v>1.6999999999999999E-3</v>
      </c>
      <c r="CU42" s="127">
        <v>2E-3</v>
      </c>
      <c r="CV42" s="127">
        <v>2.5999999999999999E-3</v>
      </c>
      <c r="CW42" s="127">
        <v>3.0000000000000001E-3</v>
      </c>
      <c r="CX42" s="127">
        <v>3.0000000000000001E-3</v>
      </c>
      <c r="CY42" s="127">
        <v>2.8E-3</v>
      </c>
      <c r="CZ42" s="127">
        <v>2.3999999999999998E-3</v>
      </c>
      <c r="DA42" s="127">
        <v>2.5000000000000001E-3</v>
      </c>
      <c r="DB42" s="127">
        <v>2E-3</v>
      </c>
      <c r="DC42" s="127">
        <v>1.6000000000000001E-3</v>
      </c>
      <c r="DD42" s="127">
        <v>1.4E-3</v>
      </c>
      <c r="DE42" s="127">
        <v>1.4E-3</v>
      </c>
      <c r="DF42" s="127">
        <v>1.6000000000000001E-3</v>
      </c>
      <c r="DG42" s="127">
        <v>1.9E-3</v>
      </c>
      <c r="DH42" s="127">
        <v>2.5999999999999999E-3</v>
      </c>
      <c r="DI42" s="127">
        <v>3.7000000000000002E-3</v>
      </c>
      <c r="DJ42" s="127">
        <v>4.4000000000000003E-3</v>
      </c>
      <c r="DK42" s="127">
        <v>4.1999999999999997E-3</v>
      </c>
      <c r="DL42" s="127">
        <v>3.3999999999999998E-3</v>
      </c>
      <c r="DM42" s="127">
        <v>2.7000000000000001E-3</v>
      </c>
      <c r="DN42" s="127">
        <v>2E-3</v>
      </c>
      <c r="DO42" s="127">
        <v>1.8E-3</v>
      </c>
      <c r="DP42" s="127">
        <v>1.6000000000000001E-3</v>
      </c>
      <c r="DQ42" s="127">
        <v>1.6000000000000001E-3</v>
      </c>
      <c r="DR42" s="127">
        <v>1.5E-3</v>
      </c>
      <c r="DS42" s="127">
        <v>2E-3</v>
      </c>
      <c r="DT42" s="127">
        <v>2.8E-3</v>
      </c>
      <c r="DU42" s="127">
        <v>3.8E-3</v>
      </c>
      <c r="DV42" s="127">
        <v>3.8999999999999998E-3</v>
      </c>
      <c r="DW42" s="127">
        <v>3.5000000000000001E-3</v>
      </c>
      <c r="DX42" s="127">
        <v>3.5000000000000001E-3</v>
      </c>
      <c r="DY42" s="127">
        <v>3.2000000000000002E-3</v>
      </c>
      <c r="DZ42" s="127">
        <v>2.3E-3</v>
      </c>
      <c r="EA42" s="127">
        <v>2.0999999999999999E-3</v>
      </c>
      <c r="EB42" s="127">
        <v>2.2000000000000001E-3</v>
      </c>
      <c r="EC42" s="127">
        <v>2.3999999999999998E-3</v>
      </c>
      <c r="ED42" s="127">
        <v>2.3E-3</v>
      </c>
      <c r="EE42" s="127">
        <v>2.3E-3</v>
      </c>
      <c r="EF42" s="127">
        <v>2.5999999999999999E-3</v>
      </c>
      <c r="EG42" s="127">
        <v>2.8999999999999998E-3</v>
      </c>
      <c r="EH42" s="127">
        <v>3.3999999999999998E-3</v>
      </c>
      <c r="EI42" s="127">
        <v>3.5999999999999999E-3</v>
      </c>
      <c r="EJ42" s="127">
        <v>3.2000000000000002E-3</v>
      </c>
      <c r="EK42" s="127">
        <v>2.5000000000000001E-3</v>
      </c>
      <c r="EL42" s="127">
        <v>2.2000000000000001E-3</v>
      </c>
      <c r="EM42" s="127">
        <v>2E-3</v>
      </c>
      <c r="EN42" s="127">
        <v>1.9E-3</v>
      </c>
      <c r="EO42" s="127">
        <v>1.6999999999999999E-3</v>
      </c>
      <c r="EP42" s="127">
        <v>1.8E-3</v>
      </c>
      <c r="EQ42" s="127">
        <v>1.8E-3</v>
      </c>
      <c r="ER42" s="127">
        <v>2.3E-3</v>
      </c>
      <c r="ES42" s="127">
        <v>2.8999999999999998E-3</v>
      </c>
      <c r="ET42" s="127">
        <v>3.0999999999999999E-3</v>
      </c>
      <c r="EU42" s="127">
        <v>2.8999999999999998E-3</v>
      </c>
      <c r="EV42">
        <f>SUMIF('12peso'!$E$39:$E$492,$A42,'12peso'!H$39:H$492)</f>
        <v>1.9E-3</v>
      </c>
      <c r="EW42">
        <f>SUMIF('12peso'!$E$39:$E$492,$A42,'12peso'!I$39:I$492)</f>
        <v>1.6999999999999999E-3</v>
      </c>
      <c r="EX42">
        <f>SUMIF('12peso'!$E$39:$E$492,$A42,'12peso'!J$39:J$492)</f>
        <v>1.6000000000000001E-3</v>
      </c>
      <c r="EY42">
        <f>SUMIF('12peso'!$E$39:$E$492,$A42,'12peso'!K$39:K$492)</f>
        <v>1.6000000000000001E-3</v>
      </c>
      <c r="EZ42">
        <f>SUMIF('12peso'!$E$39:$E$492,$A42,'12peso'!L$39:L$492)</f>
        <v>1.6000000000000001E-3</v>
      </c>
      <c r="FA42">
        <f>SUMIF('12peso'!$E$39:$E$492,$A42,'12peso'!M$39:M$492)</f>
        <v>1.5E-3</v>
      </c>
      <c r="FB42">
        <f>SUMIF('12peso'!$E$39:$E$492,$A42,'12peso'!N$39:N$492)</f>
        <v>1.5E-3</v>
      </c>
      <c r="FC42">
        <f>SUMIF('12peso'!$E$39:$E$492,$A42,'12peso'!O$39:O$492)</f>
        <v>1.5E-3</v>
      </c>
      <c r="FD42">
        <f>SUMIF('12peso'!$E$39:$E$492,$A42,'12peso'!P$39:P$492)</f>
        <v>1.8E-3</v>
      </c>
      <c r="FE42">
        <f>SUMIF('12peso'!$E$39:$E$492,$A42,'12peso'!Q$39:Q$492)</f>
        <v>2.0999999999999999E-3</v>
      </c>
      <c r="FF42">
        <f>SUMIF('12peso'!$E$39:$E$492,$A42,'12peso'!R$39:R$492)</f>
        <v>2.0999999999999999E-3</v>
      </c>
      <c r="FG42">
        <f>SUMIF('12peso'!$E$39:$E$492,$A42,'12peso'!S$39:S$492)</f>
        <v>2.3E-3</v>
      </c>
      <c r="FH42">
        <f>SUMIF('12peso'!$E$39:$E$492,$A42,'12peso'!T$39:T$492)</f>
        <v>2.3E-3</v>
      </c>
      <c r="FI42">
        <f>SUMIF('12peso'!$E$39:$E$492,$A42,'12peso'!U$39:U$492)</f>
        <v>2.3E-3</v>
      </c>
      <c r="FJ42">
        <f>SUMIF('12peso'!$E$39:$E$492,$A42,'12peso'!V$39:V$492)</f>
        <v>2E-3</v>
      </c>
      <c r="FK42">
        <f>SUMIF('12peso'!$E$39:$E$492,$A42,'12peso'!W$39:W$492)</f>
        <v>2.0999999999999999E-3</v>
      </c>
      <c r="FL42">
        <f>SUMIF('12peso'!$E$39:$E$492,$A42,'12peso'!X$39:X$492)</f>
        <v>1.9E-3</v>
      </c>
      <c r="FM42">
        <f>SUMIF('12peso'!$E$39:$E$492,$A42,'12peso'!Y$39:Y$492)</f>
        <v>1.9E-3</v>
      </c>
      <c r="FN42">
        <f>SUMIF('12peso'!$E$39:$E$492,$A42,'12peso'!Z$39:Z$492)</f>
        <v>1.8E-3</v>
      </c>
      <c r="FO42">
        <f>SUMIF('12peso'!$E$39:$E$492,$A42,'12peso'!AA$39:AA$492)</f>
        <v>2E-3</v>
      </c>
      <c r="FP42">
        <f>SUMIF('12peso'!$E$39:$E$492,$A42,'12peso'!AB$39:AB$492)</f>
        <v>2.2000000000000001E-3</v>
      </c>
      <c r="FQ42">
        <f>SUMIF('12peso'!$E$39:$E$492,$A42,'12peso'!AC$39:AC$492)</f>
        <v>2.3E-3</v>
      </c>
      <c r="FR42">
        <f>SUMIF('12peso'!$E$39:$E$492,$A42,'12peso'!AD$39:AD$492)</f>
        <v>2.3E-3</v>
      </c>
      <c r="FS42">
        <f>SUMIF('12peso'!$E$39:$E$492,$A42,'12peso'!AE$39:AE$492)</f>
        <v>2.2000000000000001E-3</v>
      </c>
      <c r="FT42">
        <f>SUMIF('12peso'!$E$39:$E$492,$A42,'12peso'!AF$39:AF$492)</f>
        <v>2.3E-3</v>
      </c>
      <c r="FU42">
        <f>SUMIF('12peso'!$E$39:$E$492,$A42,'12peso'!AG$39:AG$492)</f>
        <v>2.3999999999999998E-3</v>
      </c>
      <c r="FV42">
        <f>SUMIF('12peso'!$E$39:$E$492,$A42,'12peso'!AH$39:AH$492)</f>
        <v>2.0999999999999999E-3</v>
      </c>
      <c r="FW42">
        <f>SUMIF('12peso'!$E$39:$E$492,$A42,'12peso'!AI$39:AI$492)</f>
        <v>1.9E-3</v>
      </c>
      <c r="FX42">
        <f>SUMIF('12peso'!$E$39:$E$492,$A42,'12peso'!AJ$39:AJ$492)</f>
        <v>1.9E-3</v>
      </c>
      <c r="FY42">
        <f>SUMIF('12peso'!$E$39:$E$492,$A42,'12peso'!AK$39:AK$492)</f>
        <v>1.8E-3</v>
      </c>
      <c r="FZ42">
        <f>SUMIF('12peso'!$E$39:$E$492,$A42,'12peso'!AL$39:AL$492)</f>
        <v>1.6999999999999999E-3</v>
      </c>
      <c r="GA42">
        <f>SUMIF('12peso'!$E$39:$E$492,$A42,'12peso'!AM$39:AM$492)</f>
        <v>2.0999999999999999E-3</v>
      </c>
      <c r="GB42">
        <f>SUMIF('12peso'!$E$39:$E$492,$A42,'12peso'!AN$39:AN$492)</f>
        <v>2.3999999999999998E-3</v>
      </c>
    </row>
    <row r="43" spans="1:184" x14ac:dyDescent="0.25">
      <c r="A43" s="59">
        <v>1106017</v>
      </c>
      <c r="B43" s="56" t="s">
        <v>44</v>
      </c>
      <c r="C43" s="127">
        <v>0.1585</v>
      </c>
      <c r="D43" s="127">
        <v>0.21260000000000001</v>
      </c>
      <c r="E43" s="127">
        <v>0.23169999999999999</v>
      </c>
      <c r="F43" s="127">
        <v>0.23100000000000001</v>
      </c>
      <c r="G43" s="127">
        <v>0.21460000000000001</v>
      </c>
      <c r="H43" s="127">
        <v>0.18629999999999999</v>
      </c>
      <c r="I43" s="127">
        <v>0.17519999999999999</v>
      </c>
      <c r="J43" s="127">
        <v>0.18049999999999999</v>
      </c>
      <c r="K43" s="127">
        <v>0.21490000000000001</v>
      </c>
      <c r="L43" s="127">
        <v>0.20830000000000001</v>
      </c>
      <c r="M43" s="127">
        <v>0.21920000000000001</v>
      </c>
      <c r="N43" s="127">
        <v>0.18529999999999999</v>
      </c>
      <c r="O43" s="127">
        <v>0.16200000000000001</v>
      </c>
      <c r="P43" s="127">
        <v>0.17169999999999999</v>
      </c>
      <c r="Q43" s="127">
        <v>0.1865</v>
      </c>
      <c r="R43" s="127">
        <v>0.19389999999999999</v>
      </c>
      <c r="S43" s="127">
        <v>0.17829999999999999</v>
      </c>
      <c r="T43" s="127">
        <v>0.15140000000000001</v>
      </c>
      <c r="U43" s="127">
        <v>0.15160000000000001</v>
      </c>
      <c r="V43" s="127">
        <v>0.16189999999999999</v>
      </c>
      <c r="W43" s="127">
        <v>0.2039</v>
      </c>
      <c r="X43" s="127">
        <v>0.20949999999999999</v>
      </c>
      <c r="Y43" s="127">
        <v>0.2152</v>
      </c>
      <c r="Z43" s="127">
        <v>0.184</v>
      </c>
      <c r="AA43" s="127">
        <v>0.1608</v>
      </c>
      <c r="AB43" s="127">
        <v>0.1648</v>
      </c>
      <c r="AC43" s="127">
        <v>0.1784</v>
      </c>
      <c r="AD43" s="127">
        <v>0.17710000000000001</v>
      </c>
      <c r="AE43" s="127">
        <v>0.16389999999999999</v>
      </c>
      <c r="AF43" s="127">
        <v>0.14149999999999999</v>
      </c>
      <c r="AG43" s="127">
        <v>0.14180000000000001</v>
      </c>
      <c r="AH43" s="127">
        <v>0.1414</v>
      </c>
      <c r="AI43" s="127">
        <v>0.1651</v>
      </c>
      <c r="AJ43" s="127">
        <v>0.16389999999999999</v>
      </c>
      <c r="AK43" s="127">
        <v>0.17380000000000001</v>
      </c>
      <c r="AL43" s="127">
        <v>0.15479999999999999</v>
      </c>
      <c r="AM43" s="127">
        <v>0.1376</v>
      </c>
      <c r="AN43" s="127">
        <v>0.13919999999999999</v>
      </c>
      <c r="AO43" s="127">
        <v>0.1532</v>
      </c>
      <c r="AP43" s="127">
        <v>0.15629999999999999</v>
      </c>
      <c r="AQ43" s="127">
        <v>0.14940000000000001</v>
      </c>
      <c r="AR43" s="127">
        <v>0.13070000000000001</v>
      </c>
      <c r="AS43" s="127">
        <v>0.1338</v>
      </c>
      <c r="AT43" s="127">
        <v>0.14319999999999999</v>
      </c>
      <c r="AU43" s="127">
        <v>0.1762</v>
      </c>
      <c r="AV43" s="127">
        <v>0.1701</v>
      </c>
      <c r="AW43" s="127">
        <v>0.16339999999999999</v>
      </c>
      <c r="AX43" s="127">
        <v>0.14549999999999999</v>
      </c>
      <c r="AY43" s="127">
        <v>0.13070000000000001</v>
      </c>
      <c r="AZ43" s="127">
        <v>0.1268</v>
      </c>
      <c r="BA43" s="127">
        <v>0.1356</v>
      </c>
      <c r="BB43" s="127">
        <v>0.13739999999999999</v>
      </c>
      <c r="BC43" s="127">
        <v>0.1305</v>
      </c>
      <c r="BD43" s="127">
        <v>0.11600000000000001</v>
      </c>
      <c r="BE43" s="127">
        <v>0.11840000000000001</v>
      </c>
      <c r="BF43" s="127">
        <v>0.11849999999999999</v>
      </c>
      <c r="BG43" s="127">
        <v>0.1351</v>
      </c>
      <c r="BH43" s="127">
        <v>0.1341</v>
      </c>
      <c r="BI43" s="127">
        <v>0.1368</v>
      </c>
      <c r="BJ43" s="127">
        <v>0.1174</v>
      </c>
      <c r="BK43" s="127">
        <v>0.1045</v>
      </c>
      <c r="BL43" s="127">
        <v>0.1046</v>
      </c>
      <c r="BM43" s="127">
        <v>0.11609999999999999</v>
      </c>
      <c r="BN43" s="127">
        <v>0.1167</v>
      </c>
      <c r="BO43" s="127">
        <v>0.1123</v>
      </c>
      <c r="BP43" s="127">
        <v>9.5799999999999996E-2</v>
      </c>
      <c r="BQ43" s="127">
        <v>9.7900000000000001E-2</v>
      </c>
      <c r="BR43" s="127">
        <v>9.7299999999999998E-2</v>
      </c>
      <c r="BS43" s="127">
        <v>0.11169999999999999</v>
      </c>
      <c r="BT43" s="127">
        <v>0.1164</v>
      </c>
      <c r="BU43" s="127">
        <v>0.1158</v>
      </c>
      <c r="BV43" s="127">
        <v>0.108</v>
      </c>
      <c r="BW43" s="127">
        <v>9.8500000000000004E-2</v>
      </c>
      <c r="BX43" s="127">
        <v>9.5000000000000001E-2</v>
      </c>
      <c r="BY43" s="127">
        <v>0.1043</v>
      </c>
      <c r="BZ43" s="127">
        <v>0.1021</v>
      </c>
      <c r="CA43" s="127">
        <v>0.10059999999999999</v>
      </c>
      <c r="CB43" s="127">
        <v>8.9800000000000005E-2</v>
      </c>
      <c r="CC43" s="127">
        <v>0.1024</v>
      </c>
      <c r="CD43" s="127">
        <v>0.1085</v>
      </c>
      <c r="CE43" s="127">
        <v>0.10780000000000001</v>
      </c>
      <c r="CF43" s="127">
        <v>0.10580000000000001</v>
      </c>
      <c r="CG43" s="127">
        <v>9.9599999999999994E-2</v>
      </c>
      <c r="CH43" s="127">
        <v>8.9200000000000002E-2</v>
      </c>
      <c r="CI43" s="127">
        <v>9.0200000000000002E-2</v>
      </c>
      <c r="CJ43" s="127">
        <v>0.09</v>
      </c>
      <c r="CK43" s="127">
        <v>9.3100000000000002E-2</v>
      </c>
      <c r="CL43" s="127">
        <v>9.6299999999999997E-2</v>
      </c>
      <c r="CM43" s="127">
        <v>0.1</v>
      </c>
      <c r="CN43" s="127">
        <v>0.1038</v>
      </c>
      <c r="CO43" s="127">
        <v>0.1022</v>
      </c>
      <c r="CP43" s="127">
        <v>8.9300000000000004E-2</v>
      </c>
      <c r="CQ43" s="127">
        <v>8.2199999999999995E-2</v>
      </c>
      <c r="CR43" s="127">
        <v>8.0600000000000005E-2</v>
      </c>
      <c r="CS43" s="127">
        <v>8.0399999999999999E-2</v>
      </c>
      <c r="CT43" s="127">
        <v>8.2199999999999995E-2</v>
      </c>
      <c r="CU43" s="127">
        <v>8.3000000000000004E-2</v>
      </c>
      <c r="CV43" s="127">
        <v>8.4500000000000006E-2</v>
      </c>
      <c r="CW43" s="127">
        <v>8.5400000000000004E-2</v>
      </c>
      <c r="CX43" s="127">
        <v>9.3899999999999997E-2</v>
      </c>
      <c r="CY43" s="127">
        <v>9.6000000000000002E-2</v>
      </c>
      <c r="CZ43" s="127">
        <v>9.69E-2</v>
      </c>
      <c r="DA43" s="127">
        <v>9.8199999999999996E-2</v>
      </c>
      <c r="DB43" s="127">
        <v>9.9900000000000003E-2</v>
      </c>
      <c r="DC43" s="127">
        <v>9.3399999999999997E-2</v>
      </c>
      <c r="DD43" s="127">
        <v>8.9800000000000005E-2</v>
      </c>
      <c r="DE43" s="127">
        <v>9.1800000000000007E-2</v>
      </c>
      <c r="DF43" s="127">
        <v>9.5600000000000004E-2</v>
      </c>
      <c r="DG43" s="127">
        <v>9.5000000000000001E-2</v>
      </c>
      <c r="DH43" s="127">
        <v>9.5299999999999996E-2</v>
      </c>
      <c r="DI43" s="127">
        <v>9.8400000000000001E-2</v>
      </c>
      <c r="DJ43" s="127">
        <v>0.1032</v>
      </c>
      <c r="DK43" s="127">
        <v>0.1091</v>
      </c>
      <c r="DL43" s="127">
        <v>0.109</v>
      </c>
      <c r="DM43" s="127">
        <v>0.1081</v>
      </c>
      <c r="DN43" s="127">
        <v>0.1045</v>
      </c>
      <c r="DO43" s="127">
        <v>9.8199999999999996E-2</v>
      </c>
      <c r="DP43" s="127">
        <v>9.4700000000000006E-2</v>
      </c>
      <c r="DQ43" s="127">
        <v>9.2799999999999994E-2</v>
      </c>
      <c r="DR43" s="127">
        <v>8.9099999999999999E-2</v>
      </c>
      <c r="DS43" s="127">
        <v>8.7099999999999997E-2</v>
      </c>
      <c r="DT43" s="127">
        <v>8.72E-2</v>
      </c>
      <c r="DU43" s="127">
        <v>8.8400000000000006E-2</v>
      </c>
      <c r="DV43" s="127">
        <v>8.8499999999999995E-2</v>
      </c>
      <c r="DW43" s="127">
        <v>9.1899999999999996E-2</v>
      </c>
      <c r="DX43" s="127">
        <v>9.2899999999999996E-2</v>
      </c>
      <c r="DY43" s="127">
        <v>9.5699999999999993E-2</v>
      </c>
      <c r="DZ43" s="127">
        <v>9.2299999999999993E-2</v>
      </c>
      <c r="EA43" s="127">
        <v>8.9200000000000002E-2</v>
      </c>
      <c r="EB43" s="127">
        <v>8.6199999999999999E-2</v>
      </c>
      <c r="EC43" s="127">
        <v>8.3299999999999999E-2</v>
      </c>
      <c r="ED43" s="127">
        <v>8.2799999999999999E-2</v>
      </c>
      <c r="EE43" s="127">
        <v>8.4199999999999997E-2</v>
      </c>
      <c r="EF43" s="127">
        <v>8.5300000000000001E-2</v>
      </c>
      <c r="EG43" s="127">
        <v>8.7999999999999995E-2</v>
      </c>
      <c r="EH43" s="127">
        <v>9.01E-2</v>
      </c>
      <c r="EI43" s="127">
        <v>9.2100000000000001E-2</v>
      </c>
      <c r="EJ43" s="127">
        <v>9.1700000000000004E-2</v>
      </c>
      <c r="EK43" s="127">
        <v>9.2700000000000005E-2</v>
      </c>
      <c r="EL43" s="127">
        <v>8.8300000000000003E-2</v>
      </c>
      <c r="EM43" s="127">
        <v>8.7400000000000005E-2</v>
      </c>
      <c r="EN43" s="127">
        <v>8.48E-2</v>
      </c>
      <c r="EO43" s="127">
        <v>8.4199999999999997E-2</v>
      </c>
      <c r="EP43" s="127">
        <v>8.3000000000000004E-2</v>
      </c>
      <c r="EQ43" s="127">
        <v>8.2699999999999996E-2</v>
      </c>
      <c r="ER43" s="127">
        <v>8.5099999999999995E-2</v>
      </c>
      <c r="ES43" s="127">
        <v>8.6800000000000002E-2</v>
      </c>
      <c r="ET43" s="127">
        <v>8.9599999999999999E-2</v>
      </c>
      <c r="EU43" s="127">
        <v>9.2200000000000004E-2</v>
      </c>
      <c r="EV43">
        <f>SUMIF('12peso'!$E$39:$E$492,$A43,'12peso'!H$39:H$492)</f>
        <v>0.1237</v>
      </c>
      <c r="EW43">
        <f>SUMIF('12peso'!$E$39:$E$492,$A43,'12peso'!I$39:I$492)</f>
        <v>0.1265</v>
      </c>
      <c r="EX43">
        <f>SUMIF('12peso'!$E$39:$E$492,$A43,'12peso'!J$39:J$492)</f>
        <v>0.127</v>
      </c>
      <c r="EY43">
        <f>SUMIF('12peso'!$E$39:$E$492,$A43,'12peso'!K$39:K$492)</f>
        <v>0.12709999999999999</v>
      </c>
      <c r="EZ43">
        <f>SUMIF('12peso'!$E$39:$E$492,$A43,'12peso'!L$39:L$492)</f>
        <v>0.11899999999999999</v>
      </c>
      <c r="FA43">
        <f>SUMIF('12peso'!$E$39:$E$492,$A43,'12peso'!M$39:M$492)</f>
        <v>0.11700000000000001</v>
      </c>
      <c r="FB43">
        <f>SUMIF('12peso'!$E$39:$E$492,$A43,'12peso'!N$39:N$492)</f>
        <v>0.1235</v>
      </c>
      <c r="FC43">
        <f>SUMIF('12peso'!$E$39:$E$492,$A43,'12peso'!O$39:O$492)</f>
        <v>0.12520000000000001</v>
      </c>
      <c r="FD43">
        <f>SUMIF('12peso'!$E$39:$E$492,$A43,'12peso'!P$39:P$492)</f>
        <v>0.1268</v>
      </c>
      <c r="FE43">
        <f>SUMIF('12peso'!$E$39:$E$492,$A43,'12peso'!Q$39:Q$492)</f>
        <v>0.12909999999999999</v>
      </c>
      <c r="FF43">
        <f>SUMIF('12peso'!$E$39:$E$492,$A43,'12peso'!R$39:R$492)</f>
        <v>0.1313</v>
      </c>
      <c r="FG43">
        <f>SUMIF('12peso'!$E$39:$E$492,$A43,'12peso'!S$39:S$492)</f>
        <v>0.1348</v>
      </c>
      <c r="FH43">
        <f>SUMIF('12peso'!$E$39:$E$492,$A43,'12peso'!T$39:T$492)</f>
        <v>0.1371</v>
      </c>
      <c r="FI43">
        <f>SUMIF('12peso'!$E$39:$E$492,$A43,'12peso'!U$39:U$492)</f>
        <v>0.13689999999999999</v>
      </c>
      <c r="FJ43">
        <f>SUMIF('12peso'!$E$39:$E$492,$A43,'12peso'!V$39:V$492)</f>
        <v>0.1336</v>
      </c>
      <c r="FK43">
        <f>SUMIF('12peso'!$E$39:$E$492,$A43,'12peso'!W$39:W$492)</f>
        <v>0.1343</v>
      </c>
      <c r="FL43">
        <f>SUMIF('12peso'!$E$39:$E$492,$A43,'12peso'!X$39:X$492)</f>
        <v>0.1366</v>
      </c>
      <c r="FM43">
        <f>SUMIF('12peso'!$E$39:$E$492,$A43,'12peso'!Y$39:Y$492)</f>
        <v>0.13420000000000001</v>
      </c>
      <c r="FN43">
        <f>SUMIF('12peso'!$E$39:$E$492,$A43,'12peso'!Z$39:Z$492)</f>
        <v>0.1343</v>
      </c>
      <c r="FO43">
        <f>SUMIF('12peso'!$E$39:$E$492,$A43,'12peso'!AA$39:AA$492)</f>
        <v>0.13389999999999999</v>
      </c>
      <c r="FP43">
        <f>SUMIF('12peso'!$E$39:$E$492,$A43,'12peso'!AB$39:AB$492)</f>
        <v>0.13550000000000001</v>
      </c>
      <c r="FQ43">
        <f>SUMIF('12peso'!$E$39:$E$492,$A43,'12peso'!AC$39:AC$492)</f>
        <v>0.1399</v>
      </c>
      <c r="FR43">
        <f>SUMIF('12peso'!$E$39:$E$492,$A43,'12peso'!AD$39:AD$492)</f>
        <v>0.1439</v>
      </c>
      <c r="FS43">
        <f>SUMIF('12peso'!$E$39:$E$492,$A43,'12peso'!AE$39:AE$492)</f>
        <v>0.14560000000000001</v>
      </c>
      <c r="FT43">
        <f>SUMIF('12peso'!$E$39:$E$492,$A43,'12peso'!AF$39:AF$492)</f>
        <v>0.1477</v>
      </c>
      <c r="FU43">
        <f>SUMIF('12peso'!$E$39:$E$492,$A43,'12peso'!AG$39:AG$492)</f>
        <v>0.155</v>
      </c>
      <c r="FV43">
        <f>SUMIF('12peso'!$E$39:$E$492,$A43,'12peso'!AH$39:AH$492)</f>
        <v>0.15720000000000001</v>
      </c>
      <c r="FW43">
        <f>SUMIF('12peso'!$E$39:$E$492,$A43,'12peso'!AI$39:AI$492)</f>
        <v>0.1487</v>
      </c>
      <c r="FX43">
        <f>SUMIF('12peso'!$E$39:$E$492,$A43,'12peso'!AJ$39:AJ$492)</f>
        <v>0.14269999999999999</v>
      </c>
      <c r="FY43">
        <f>SUMIF('12peso'!$E$39:$E$492,$A43,'12peso'!AK$39:AK$492)</f>
        <v>0.13730000000000001</v>
      </c>
      <c r="FZ43">
        <f>SUMIF('12peso'!$E$39:$E$492,$A43,'12peso'!AL$39:AL$492)</f>
        <v>0.13519999999999999</v>
      </c>
      <c r="GA43">
        <f>SUMIF('12peso'!$E$39:$E$492,$A43,'12peso'!AM$39:AM$492)</f>
        <v>0.1366</v>
      </c>
      <c r="GB43">
        <f>SUMIF('12peso'!$E$39:$E$492,$A43,'12peso'!AN$39:AN$492)</f>
        <v>0.13400000000000001</v>
      </c>
    </row>
    <row r="44" spans="1:184" x14ac:dyDescent="0.25">
      <c r="A44" s="59">
        <v>1106018</v>
      </c>
      <c r="B44" s="56" t="s">
        <v>45</v>
      </c>
      <c r="C44" s="127">
        <v>9.1499999999999998E-2</v>
      </c>
      <c r="D44" s="127">
        <v>7.5600000000000001E-2</v>
      </c>
      <c r="E44" s="127">
        <v>8.6300000000000002E-2</v>
      </c>
      <c r="F44" s="127">
        <v>0.1222</v>
      </c>
      <c r="G44" s="127">
        <v>0.1074</v>
      </c>
      <c r="H44" s="127">
        <v>6.8699999999999997E-2</v>
      </c>
      <c r="I44" s="127">
        <v>7.2400000000000006E-2</v>
      </c>
      <c r="J44" s="127">
        <v>8.0100000000000005E-2</v>
      </c>
      <c r="K44" s="127">
        <v>9.2999999999999999E-2</v>
      </c>
      <c r="L44" s="127">
        <v>7.8E-2</v>
      </c>
      <c r="M44" s="127">
        <v>9.6100000000000005E-2</v>
      </c>
      <c r="N44" s="127">
        <v>5.8200000000000002E-2</v>
      </c>
      <c r="O44" s="127">
        <v>6.6900000000000001E-2</v>
      </c>
      <c r="P44" s="127">
        <v>6.2100000000000002E-2</v>
      </c>
      <c r="Q44" s="127">
        <v>7.0900000000000005E-2</v>
      </c>
      <c r="R44" s="127">
        <v>0.10440000000000001</v>
      </c>
      <c r="S44" s="127">
        <v>9.2999999999999999E-2</v>
      </c>
      <c r="T44" s="127">
        <v>5.8799999999999998E-2</v>
      </c>
      <c r="U44" s="127">
        <v>6.0400000000000002E-2</v>
      </c>
      <c r="V44" s="127">
        <v>6.9900000000000004E-2</v>
      </c>
      <c r="W44" s="127">
        <v>8.4199999999999997E-2</v>
      </c>
      <c r="X44" s="127">
        <v>7.2700000000000001E-2</v>
      </c>
      <c r="Y44" s="127">
        <v>8.5599999999999996E-2</v>
      </c>
      <c r="Z44" s="127">
        <v>5.1799999999999999E-2</v>
      </c>
      <c r="AA44" s="127">
        <v>5.8700000000000002E-2</v>
      </c>
      <c r="AB44" s="127">
        <v>5.5399999999999998E-2</v>
      </c>
      <c r="AC44" s="127">
        <v>6.2600000000000003E-2</v>
      </c>
      <c r="AD44" s="127">
        <v>8.7099999999999997E-2</v>
      </c>
      <c r="AE44" s="127">
        <v>7.6799999999999993E-2</v>
      </c>
      <c r="AF44" s="127">
        <v>4.9299999999999997E-2</v>
      </c>
      <c r="AG44" s="127">
        <v>5.1799999999999999E-2</v>
      </c>
      <c r="AH44" s="127">
        <v>5.8299999999999998E-2</v>
      </c>
      <c r="AI44" s="127">
        <v>6.7699999999999996E-2</v>
      </c>
      <c r="AJ44" s="127">
        <v>5.6599999999999998E-2</v>
      </c>
      <c r="AK44" s="127">
        <v>6.9199999999999998E-2</v>
      </c>
      <c r="AL44" s="127">
        <v>4.36E-2</v>
      </c>
      <c r="AM44" s="127">
        <v>4.65E-2</v>
      </c>
      <c r="AN44" s="127">
        <v>4.5100000000000001E-2</v>
      </c>
      <c r="AO44" s="127">
        <v>5.2200000000000003E-2</v>
      </c>
      <c r="AP44" s="127">
        <v>7.2599999999999998E-2</v>
      </c>
      <c r="AQ44" s="127">
        <v>6.5699999999999995E-2</v>
      </c>
      <c r="AR44" s="127">
        <v>4.2999999999999997E-2</v>
      </c>
      <c r="AS44" s="127">
        <v>4.6899999999999997E-2</v>
      </c>
      <c r="AT44" s="127">
        <v>5.4100000000000002E-2</v>
      </c>
      <c r="AU44" s="127">
        <v>6.4100000000000004E-2</v>
      </c>
      <c r="AV44" s="127">
        <v>5.4199999999999998E-2</v>
      </c>
      <c r="AW44" s="127">
        <v>6.2399999999999997E-2</v>
      </c>
      <c r="AX44" s="127">
        <v>3.9899999999999998E-2</v>
      </c>
      <c r="AY44" s="127">
        <v>4.07E-2</v>
      </c>
      <c r="AZ44" s="127">
        <v>0.04</v>
      </c>
      <c r="BA44" s="127">
        <v>4.58E-2</v>
      </c>
      <c r="BB44" s="127">
        <v>5.9900000000000002E-2</v>
      </c>
      <c r="BC44" s="127">
        <v>5.3600000000000002E-2</v>
      </c>
      <c r="BD44" s="127">
        <v>3.6600000000000001E-2</v>
      </c>
      <c r="BE44" s="127">
        <v>4.02E-2</v>
      </c>
      <c r="BF44" s="127">
        <v>4.4699999999999997E-2</v>
      </c>
      <c r="BG44" s="127">
        <v>5.2299999999999999E-2</v>
      </c>
      <c r="BH44" s="127">
        <v>4.4999999999999998E-2</v>
      </c>
      <c r="BI44" s="127">
        <v>5.3400000000000003E-2</v>
      </c>
      <c r="BJ44" s="127">
        <v>3.3000000000000002E-2</v>
      </c>
      <c r="BK44" s="127">
        <v>3.1699999999999999E-2</v>
      </c>
      <c r="BL44" s="127">
        <v>3.2500000000000001E-2</v>
      </c>
      <c r="BM44" s="127">
        <v>3.78E-2</v>
      </c>
      <c r="BN44" s="127">
        <v>4.8399999999999999E-2</v>
      </c>
      <c r="BO44" s="127">
        <v>4.48E-2</v>
      </c>
      <c r="BP44" s="127">
        <v>0.03</v>
      </c>
      <c r="BQ44" s="127">
        <v>3.3500000000000002E-2</v>
      </c>
      <c r="BR44" s="127">
        <v>3.6400000000000002E-2</v>
      </c>
      <c r="BS44" s="127">
        <v>4.2900000000000001E-2</v>
      </c>
      <c r="BT44" s="127">
        <v>3.7600000000000001E-2</v>
      </c>
      <c r="BU44" s="127">
        <v>4.2799999999999998E-2</v>
      </c>
      <c r="BV44" s="127">
        <v>2.87E-2</v>
      </c>
      <c r="BW44" s="127">
        <v>2.7699999999999999E-2</v>
      </c>
      <c r="BX44" s="127">
        <v>2.7799999999999998E-2</v>
      </c>
      <c r="BY44" s="127">
        <v>3.2099999999999997E-2</v>
      </c>
      <c r="BZ44" s="127">
        <v>3.9600000000000003E-2</v>
      </c>
      <c r="CA44" s="127">
        <v>3.8300000000000001E-2</v>
      </c>
      <c r="CB44" s="127">
        <v>2.6599999999999999E-2</v>
      </c>
      <c r="CC44" s="127">
        <v>3.1199999999999999E-2</v>
      </c>
      <c r="CD44" s="127">
        <v>3.4799999999999998E-2</v>
      </c>
      <c r="CE44" s="127">
        <v>3.8399999999999997E-2</v>
      </c>
      <c r="CF44" s="127">
        <v>3.3399999999999999E-2</v>
      </c>
      <c r="CG44" s="127">
        <v>3.6200000000000003E-2</v>
      </c>
      <c r="CH44" s="127">
        <v>6.54E-2</v>
      </c>
      <c r="CI44" s="127">
        <v>8.7400000000000005E-2</v>
      </c>
      <c r="CJ44" s="127">
        <v>0.1255</v>
      </c>
      <c r="CK44" s="127">
        <v>9.8000000000000004E-2</v>
      </c>
      <c r="CL44" s="127">
        <v>7.1800000000000003E-2</v>
      </c>
      <c r="CM44" s="127">
        <v>8.0799999999999997E-2</v>
      </c>
      <c r="CN44" s="127">
        <v>9.0899999999999995E-2</v>
      </c>
      <c r="CO44" s="127">
        <v>8.0299999999999996E-2</v>
      </c>
      <c r="CP44" s="127">
        <v>8.2400000000000001E-2</v>
      </c>
      <c r="CQ44" s="127">
        <v>8.9099999999999999E-2</v>
      </c>
      <c r="CR44" s="127">
        <v>8.3799999999999999E-2</v>
      </c>
      <c r="CS44" s="127">
        <v>7.4300000000000005E-2</v>
      </c>
      <c r="CT44" s="127">
        <v>8.6900000000000005E-2</v>
      </c>
      <c r="CU44" s="127">
        <v>9.98E-2</v>
      </c>
      <c r="CV44" s="127">
        <v>7.7399999999999997E-2</v>
      </c>
      <c r="CW44" s="127">
        <v>8.4199999999999997E-2</v>
      </c>
      <c r="CX44" s="127">
        <v>0.10009999999999999</v>
      </c>
      <c r="CY44" s="127">
        <v>8.8499999999999995E-2</v>
      </c>
      <c r="CZ44" s="127">
        <v>8.5699999999999998E-2</v>
      </c>
      <c r="DA44" s="127">
        <v>8.9399999999999993E-2</v>
      </c>
      <c r="DB44" s="127">
        <v>8.77E-2</v>
      </c>
      <c r="DC44" s="127">
        <v>8.4900000000000003E-2</v>
      </c>
      <c r="DD44" s="127">
        <v>0.11260000000000001</v>
      </c>
      <c r="DE44" s="127">
        <v>9.4799999999999995E-2</v>
      </c>
      <c r="DF44" s="127">
        <v>8.1699999999999995E-2</v>
      </c>
      <c r="DG44" s="127">
        <v>8.2199999999999995E-2</v>
      </c>
      <c r="DH44" s="127">
        <v>9.4E-2</v>
      </c>
      <c r="DI44" s="127">
        <v>9.0700000000000003E-2</v>
      </c>
      <c r="DJ44" s="127">
        <v>9.0700000000000003E-2</v>
      </c>
      <c r="DK44" s="127">
        <v>0.1062</v>
      </c>
      <c r="DL44" s="127">
        <v>0.1</v>
      </c>
      <c r="DM44" s="127">
        <v>9.7500000000000003E-2</v>
      </c>
      <c r="DN44" s="127">
        <v>9.2600000000000002E-2</v>
      </c>
      <c r="DO44" s="127">
        <v>0.11119999999999999</v>
      </c>
      <c r="DP44" s="127">
        <v>0.1183</v>
      </c>
      <c r="DQ44" s="127">
        <v>0.10009999999999999</v>
      </c>
      <c r="DR44" s="127">
        <v>8.7599999999999997E-2</v>
      </c>
      <c r="DS44" s="127">
        <v>9.7100000000000006E-2</v>
      </c>
      <c r="DT44" s="127">
        <v>0.11269999999999999</v>
      </c>
      <c r="DU44" s="127">
        <v>0.12640000000000001</v>
      </c>
      <c r="DV44" s="127">
        <v>0.1053</v>
      </c>
      <c r="DW44" s="127">
        <v>0.1103</v>
      </c>
      <c r="DX44" s="127">
        <v>0.11990000000000001</v>
      </c>
      <c r="DY44" s="127">
        <v>0.1109</v>
      </c>
      <c r="DZ44" s="127">
        <v>0.10489999999999999</v>
      </c>
      <c r="EA44" s="127">
        <v>0.1086</v>
      </c>
      <c r="EB44" s="127">
        <v>0.10730000000000001</v>
      </c>
      <c r="EC44" s="127">
        <v>0.11210000000000001</v>
      </c>
      <c r="ED44" s="127">
        <v>0.1147</v>
      </c>
      <c r="EE44" s="127">
        <v>0.1079</v>
      </c>
      <c r="EF44" s="127">
        <v>9.98E-2</v>
      </c>
      <c r="EG44" s="127">
        <v>9.2200000000000004E-2</v>
      </c>
      <c r="EH44" s="127">
        <v>8.5699999999999998E-2</v>
      </c>
      <c r="EI44" s="127">
        <v>8.7800000000000003E-2</v>
      </c>
      <c r="EJ44" s="127">
        <v>9.0300000000000005E-2</v>
      </c>
      <c r="EK44" s="127">
        <v>8.7099999999999997E-2</v>
      </c>
      <c r="EL44" s="127">
        <v>8.5599999999999996E-2</v>
      </c>
      <c r="EM44" s="127">
        <v>8.8700000000000001E-2</v>
      </c>
      <c r="EN44" s="127">
        <v>8.5599999999999996E-2</v>
      </c>
      <c r="EO44" s="127">
        <v>8.14E-2</v>
      </c>
      <c r="EP44" s="127">
        <v>8.2500000000000004E-2</v>
      </c>
      <c r="EQ44" s="127">
        <v>8.1299999999999997E-2</v>
      </c>
      <c r="ER44" s="127">
        <v>8.9399999999999993E-2</v>
      </c>
      <c r="ES44" s="127">
        <v>9.2899999999999996E-2</v>
      </c>
      <c r="ET44" s="127">
        <v>8.9899999999999994E-2</v>
      </c>
      <c r="EU44" s="127">
        <v>9.7900000000000001E-2</v>
      </c>
      <c r="EV44">
        <f>SUMIF('12peso'!$E$39:$E$492,$A44,'12peso'!H$39:H$492)</f>
        <v>8.6499999999999994E-2</v>
      </c>
      <c r="EW44">
        <f>SUMIF('12peso'!$E$39:$E$492,$A44,'12peso'!I$39:I$492)</f>
        <v>8.48E-2</v>
      </c>
      <c r="EX44">
        <f>SUMIF('12peso'!$E$39:$E$492,$A44,'12peso'!J$39:J$492)</f>
        <v>9.0300000000000005E-2</v>
      </c>
      <c r="EY44">
        <f>SUMIF('12peso'!$E$39:$E$492,$A44,'12peso'!K$39:K$492)</f>
        <v>0.1022</v>
      </c>
      <c r="EZ44">
        <f>SUMIF('12peso'!$E$39:$E$492,$A44,'12peso'!L$39:L$492)</f>
        <v>0.1013</v>
      </c>
      <c r="FA44">
        <f>SUMIF('12peso'!$E$39:$E$492,$A44,'12peso'!M$39:M$492)</f>
        <v>8.7300000000000003E-2</v>
      </c>
      <c r="FB44">
        <f>SUMIF('12peso'!$E$39:$E$492,$A44,'12peso'!N$39:N$492)</f>
        <v>9.0999999999999998E-2</v>
      </c>
      <c r="FC44">
        <f>SUMIF('12peso'!$E$39:$E$492,$A44,'12peso'!O$39:O$492)</f>
        <v>9.3600000000000003E-2</v>
      </c>
      <c r="FD44">
        <f>SUMIF('12peso'!$E$39:$E$492,$A44,'12peso'!P$39:P$492)</f>
        <v>9.11E-2</v>
      </c>
      <c r="FE44">
        <f>SUMIF('12peso'!$E$39:$E$492,$A44,'12peso'!Q$39:Q$492)</f>
        <v>9.1999999999999998E-2</v>
      </c>
      <c r="FF44">
        <f>SUMIF('12peso'!$E$39:$E$492,$A44,'12peso'!R$39:R$492)</f>
        <v>9.2799999999999994E-2</v>
      </c>
      <c r="FG44">
        <f>SUMIF('12peso'!$E$39:$E$492,$A44,'12peso'!S$39:S$492)</f>
        <v>9.5699999999999993E-2</v>
      </c>
      <c r="FH44">
        <f>SUMIF('12peso'!$E$39:$E$492,$A44,'12peso'!T$39:T$492)</f>
        <v>9.4799999999999995E-2</v>
      </c>
      <c r="FI44">
        <f>SUMIF('12peso'!$E$39:$E$492,$A44,'12peso'!U$39:U$492)</f>
        <v>9.5699999999999993E-2</v>
      </c>
      <c r="FJ44">
        <f>SUMIF('12peso'!$E$39:$E$492,$A44,'12peso'!V$39:V$492)</f>
        <v>8.9700000000000002E-2</v>
      </c>
      <c r="FK44">
        <f>SUMIF('12peso'!$E$39:$E$492,$A44,'12peso'!W$39:W$492)</f>
        <v>9.2999999999999999E-2</v>
      </c>
      <c r="FL44">
        <f>SUMIF('12peso'!$E$39:$E$492,$A44,'12peso'!X$39:X$492)</f>
        <v>9.2799999999999994E-2</v>
      </c>
      <c r="FM44">
        <f>SUMIF('12peso'!$E$39:$E$492,$A44,'12peso'!Y$39:Y$492)</f>
        <v>9.5799999999999996E-2</v>
      </c>
      <c r="FN44">
        <f>SUMIF('12peso'!$E$39:$E$492,$A44,'12peso'!Z$39:Z$492)</f>
        <v>9.5799999999999996E-2</v>
      </c>
      <c r="FO44">
        <f>SUMIF('12peso'!$E$39:$E$492,$A44,'12peso'!AA$39:AA$492)</f>
        <v>8.5099999999999995E-2</v>
      </c>
      <c r="FP44">
        <f>SUMIF('12peso'!$E$39:$E$492,$A44,'12peso'!AB$39:AB$492)</f>
        <v>8.4500000000000006E-2</v>
      </c>
      <c r="FQ44">
        <f>SUMIF('12peso'!$E$39:$E$492,$A44,'12peso'!AC$39:AC$492)</f>
        <v>9.4399999999999998E-2</v>
      </c>
      <c r="FR44">
        <f>SUMIF('12peso'!$E$39:$E$492,$A44,'12peso'!AD$39:AD$492)</f>
        <v>9.2600000000000002E-2</v>
      </c>
      <c r="FS44">
        <f>SUMIF('12peso'!$E$39:$E$492,$A44,'12peso'!AE$39:AE$492)</f>
        <v>8.7800000000000003E-2</v>
      </c>
      <c r="FT44">
        <f>SUMIF('12peso'!$E$39:$E$492,$A44,'12peso'!AF$39:AF$492)</f>
        <v>9.11E-2</v>
      </c>
      <c r="FU44">
        <f>SUMIF('12peso'!$E$39:$E$492,$A44,'12peso'!AG$39:AG$492)</f>
        <v>9.0899999999999995E-2</v>
      </c>
      <c r="FV44">
        <f>SUMIF('12peso'!$E$39:$E$492,$A44,'12peso'!AH$39:AH$492)</f>
        <v>9.3299999999999994E-2</v>
      </c>
      <c r="FW44">
        <f>SUMIF('12peso'!$E$39:$E$492,$A44,'12peso'!AI$39:AI$492)</f>
        <v>9.0700000000000003E-2</v>
      </c>
      <c r="FX44">
        <f>SUMIF('12peso'!$E$39:$E$492,$A44,'12peso'!AJ$39:AJ$492)</f>
        <v>9.1700000000000004E-2</v>
      </c>
      <c r="FY44">
        <f>SUMIF('12peso'!$E$39:$E$492,$A44,'12peso'!AK$39:AK$492)</f>
        <v>8.9399999999999993E-2</v>
      </c>
      <c r="FZ44">
        <f>SUMIF('12peso'!$E$39:$E$492,$A44,'12peso'!AL$39:AL$492)</f>
        <v>8.9399999999999993E-2</v>
      </c>
      <c r="GA44">
        <f>SUMIF('12peso'!$E$39:$E$492,$A44,'12peso'!AM$39:AM$492)</f>
        <v>9.2799999999999994E-2</v>
      </c>
      <c r="GB44">
        <f>SUMIF('12peso'!$E$39:$E$492,$A44,'12peso'!AN$39:AN$492)</f>
        <v>9.11E-2</v>
      </c>
    </row>
    <row r="45" spans="1:184" x14ac:dyDescent="0.25">
      <c r="A45" s="59">
        <v>1106019</v>
      </c>
      <c r="B45" s="56" t="s">
        <v>46</v>
      </c>
      <c r="C45" s="127">
        <v>3.6700000000000003E-2</v>
      </c>
      <c r="D45" s="127">
        <v>1E-4</v>
      </c>
      <c r="E45" s="127">
        <v>2.87E-2</v>
      </c>
      <c r="F45" s="127">
        <v>3.2500000000000001E-2</v>
      </c>
      <c r="G45" s="127">
        <v>9.2200000000000004E-2</v>
      </c>
      <c r="H45" s="127">
        <v>5.6599999999999998E-2</v>
      </c>
      <c r="I45" s="127">
        <v>4.99E-2</v>
      </c>
      <c r="J45" s="127">
        <v>4.3299999999999998E-2</v>
      </c>
      <c r="K45" s="127">
        <v>8.3999999999999995E-3</v>
      </c>
      <c r="L45" s="127">
        <v>2.7000000000000001E-3</v>
      </c>
      <c r="M45" s="127">
        <v>5.7999999999999996E-3</v>
      </c>
      <c r="N45" s="127">
        <v>0</v>
      </c>
      <c r="O45" s="127">
        <v>5.0000000000000001E-4</v>
      </c>
      <c r="P45" s="127">
        <v>1E-4</v>
      </c>
      <c r="Q45" s="127">
        <v>2.41E-2</v>
      </c>
      <c r="R45" s="127">
        <v>2.8000000000000001E-2</v>
      </c>
      <c r="S45" s="127">
        <v>8.3199999999999996E-2</v>
      </c>
      <c r="T45" s="127">
        <v>4.9200000000000001E-2</v>
      </c>
      <c r="U45" s="127">
        <v>4.2599999999999999E-2</v>
      </c>
      <c r="V45" s="127">
        <v>3.7900000000000003E-2</v>
      </c>
      <c r="W45" s="127">
        <v>7.3000000000000001E-3</v>
      </c>
      <c r="X45" s="127">
        <v>3.0000000000000001E-3</v>
      </c>
      <c r="Y45" s="127">
        <v>4.7999999999999996E-3</v>
      </c>
      <c r="Z45" s="127">
        <v>0</v>
      </c>
      <c r="AA45" s="127">
        <v>5.0000000000000001E-4</v>
      </c>
      <c r="AB45" s="127">
        <v>1E-4</v>
      </c>
      <c r="AC45" s="127">
        <v>1.9900000000000001E-2</v>
      </c>
      <c r="AD45" s="127">
        <v>2.3E-2</v>
      </c>
      <c r="AE45" s="127">
        <v>6.6100000000000006E-2</v>
      </c>
      <c r="AF45" s="127">
        <v>3.8800000000000001E-2</v>
      </c>
      <c r="AG45" s="127">
        <v>3.4299999999999997E-2</v>
      </c>
      <c r="AH45" s="127">
        <v>3.1E-2</v>
      </c>
      <c r="AI45" s="127">
        <v>5.7000000000000002E-3</v>
      </c>
      <c r="AJ45" s="127">
        <v>2.8999999999999998E-3</v>
      </c>
      <c r="AK45" s="127">
        <v>3.5999999999999999E-3</v>
      </c>
      <c r="AL45" s="127">
        <v>0</v>
      </c>
      <c r="AM45" s="127">
        <v>5.0000000000000001E-4</v>
      </c>
      <c r="AN45" s="127">
        <v>1E-4</v>
      </c>
      <c r="AO45" s="127">
        <v>1.5599999999999999E-2</v>
      </c>
      <c r="AP45" s="127">
        <v>1.89E-2</v>
      </c>
      <c r="AQ45" s="127">
        <v>5.4300000000000001E-2</v>
      </c>
      <c r="AR45" s="127">
        <v>3.2899999999999999E-2</v>
      </c>
      <c r="AS45" s="127">
        <v>0.03</v>
      </c>
      <c r="AT45" s="127">
        <v>2.69E-2</v>
      </c>
      <c r="AU45" s="127">
        <v>5.1000000000000004E-3</v>
      </c>
      <c r="AV45" s="127">
        <v>2.8999999999999998E-3</v>
      </c>
      <c r="AW45" s="127">
        <v>3.0000000000000001E-3</v>
      </c>
      <c r="AX45" s="127">
        <v>0</v>
      </c>
      <c r="AY45" s="127">
        <v>5.0000000000000001E-4</v>
      </c>
      <c r="AZ45" s="127">
        <v>1E-4</v>
      </c>
      <c r="BA45" s="127">
        <v>1.2999999999999999E-2</v>
      </c>
      <c r="BB45" s="127">
        <v>1.4999999999999999E-2</v>
      </c>
      <c r="BC45" s="127">
        <v>4.0899999999999999E-2</v>
      </c>
      <c r="BD45" s="127">
        <v>2.63E-2</v>
      </c>
      <c r="BE45" s="127">
        <v>2.3400000000000001E-2</v>
      </c>
      <c r="BF45" s="127">
        <v>2.1600000000000001E-2</v>
      </c>
      <c r="BG45" s="127">
        <v>4.0000000000000001E-3</v>
      </c>
      <c r="BH45" s="127">
        <v>2.5000000000000001E-3</v>
      </c>
      <c r="BI45" s="127">
        <v>2.5000000000000001E-3</v>
      </c>
      <c r="BJ45" s="127">
        <v>0</v>
      </c>
      <c r="BK45" s="127">
        <v>4.0000000000000002E-4</v>
      </c>
      <c r="BL45" s="127">
        <v>1E-4</v>
      </c>
      <c r="BM45" s="127">
        <v>0.01</v>
      </c>
      <c r="BN45" s="127">
        <v>1.1900000000000001E-2</v>
      </c>
      <c r="BO45" s="127">
        <v>3.27E-2</v>
      </c>
      <c r="BP45" s="127">
        <v>2.0299999999999999E-2</v>
      </c>
      <c r="BQ45" s="127">
        <v>1.8499999999999999E-2</v>
      </c>
      <c r="BR45" s="127">
        <v>1.6799999999999999E-2</v>
      </c>
      <c r="BS45" s="127">
        <v>3.0999999999999999E-3</v>
      </c>
      <c r="BT45" s="127">
        <v>2.2000000000000001E-3</v>
      </c>
      <c r="BU45" s="127">
        <v>1.8E-3</v>
      </c>
      <c r="BV45" s="127">
        <v>0</v>
      </c>
      <c r="BW45" s="127">
        <v>4.0000000000000002E-4</v>
      </c>
      <c r="BX45" s="127">
        <v>1E-4</v>
      </c>
      <c r="BY45" s="127">
        <v>8.0000000000000002E-3</v>
      </c>
      <c r="BZ45" s="127">
        <v>9.5999999999999992E-3</v>
      </c>
      <c r="CA45" s="127">
        <v>2.7E-2</v>
      </c>
      <c r="CB45" s="127">
        <v>1.7500000000000002E-2</v>
      </c>
      <c r="CC45" s="127">
        <v>1.5900000000000001E-2</v>
      </c>
      <c r="CD45" s="127">
        <v>1.47E-2</v>
      </c>
      <c r="CE45" s="127">
        <v>2.5999999999999999E-3</v>
      </c>
      <c r="CF45" s="127">
        <v>2.2000000000000001E-3</v>
      </c>
      <c r="CG45" s="127">
        <v>1.4E-3</v>
      </c>
      <c r="CH45" s="127">
        <v>2.58E-2</v>
      </c>
      <c r="CI45" s="127">
        <v>3.0700000000000002E-2</v>
      </c>
      <c r="CJ45" s="127">
        <v>3.4200000000000001E-2</v>
      </c>
      <c r="CK45" s="127">
        <v>3.61E-2</v>
      </c>
      <c r="CL45" s="127">
        <v>3.2300000000000002E-2</v>
      </c>
      <c r="CM45" s="127">
        <v>2.4199999999999999E-2</v>
      </c>
      <c r="CN45" s="127">
        <v>2.1899999999999999E-2</v>
      </c>
      <c r="CO45" s="127">
        <v>2.4199999999999999E-2</v>
      </c>
      <c r="CP45" s="127">
        <v>3.1899999999999998E-2</v>
      </c>
      <c r="CQ45" s="127">
        <v>3.7900000000000003E-2</v>
      </c>
      <c r="CR45" s="127">
        <v>4.2099999999999999E-2</v>
      </c>
      <c r="CS45" s="127">
        <v>4.2299999999999997E-2</v>
      </c>
      <c r="CT45" s="127">
        <v>4.19E-2</v>
      </c>
      <c r="CU45" s="127">
        <v>4.6300000000000001E-2</v>
      </c>
      <c r="CV45" s="127">
        <v>3.5499999999999997E-2</v>
      </c>
      <c r="CW45" s="127">
        <v>3.0099999999999998E-2</v>
      </c>
      <c r="CX45" s="127">
        <v>3.0200000000000001E-2</v>
      </c>
      <c r="CY45" s="127">
        <v>2.5700000000000001E-2</v>
      </c>
      <c r="CZ45" s="127">
        <v>2.3E-2</v>
      </c>
      <c r="DA45" s="127">
        <v>2.5700000000000001E-2</v>
      </c>
      <c r="DB45" s="127">
        <v>2.3800000000000002E-2</v>
      </c>
      <c r="DC45" s="127">
        <v>2.63E-2</v>
      </c>
      <c r="DD45" s="127">
        <v>3.1699999999999999E-2</v>
      </c>
      <c r="DE45" s="127">
        <v>3.39E-2</v>
      </c>
      <c r="DF45" s="127">
        <v>3.5099999999999999E-2</v>
      </c>
      <c r="DG45" s="127">
        <v>3.1099999999999999E-2</v>
      </c>
      <c r="DH45" s="127">
        <v>3.4200000000000001E-2</v>
      </c>
      <c r="DI45" s="127">
        <v>3.4799999999999998E-2</v>
      </c>
      <c r="DJ45" s="127">
        <v>3.0800000000000001E-2</v>
      </c>
      <c r="DK45" s="127">
        <v>2.5899999999999999E-2</v>
      </c>
      <c r="DL45" s="127">
        <v>2.4500000000000001E-2</v>
      </c>
      <c r="DM45" s="127">
        <v>2.6499999999999999E-2</v>
      </c>
      <c r="DN45" s="127">
        <v>2.86E-2</v>
      </c>
      <c r="DO45" s="127">
        <v>3.6400000000000002E-2</v>
      </c>
      <c r="DP45" s="127">
        <v>4.0399999999999998E-2</v>
      </c>
      <c r="DQ45" s="127">
        <v>3.6499999999999998E-2</v>
      </c>
      <c r="DR45" s="127">
        <v>3.49E-2</v>
      </c>
      <c r="DS45" s="127">
        <v>3.44E-2</v>
      </c>
      <c r="DT45" s="127">
        <v>3.5299999999999998E-2</v>
      </c>
      <c r="DU45" s="127">
        <v>3.9600000000000003E-2</v>
      </c>
      <c r="DV45" s="127">
        <v>3.61E-2</v>
      </c>
      <c r="DW45" s="127">
        <v>3.1300000000000001E-2</v>
      </c>
      <c r="DX45" s="127">
        <v>2.9700000000000001E-2</v>
      </c>
      <c r="DY45" s="127">
        <v>3.49E-2</v>
      </c>
      <c r="DZ45" s="127">
        <v>3.8100000000000002E-2</v>
      </c>
      <c r="EA45" s="127">
        <v>3.85E-2</v>
      </c>
      <c r="EB45" s="127">
        <v>3.6299999999999999E-2</v>
      </c>
      <c r="EC45" s="127">
        <v>3.4099999999999998E-2</v>
      </c>
      <c r="ED45" s="127">
        <v>3.3300000000000003E-2</v>
      </c>
      <c r="EE45" s="127">
        <v>3.44E-2</v>
      </c>
      <c r="EF45" s="127">
        <v>3.6700000000000003E-2</v>
      </c>
      <c r="EG45" s="127">
        <v>3.5000000000000003E-2</v>
      </c>
      <c r="EH45" s="127">
        <v>3.0200000000000001E-2</v>
      </c>
      <c r="EI45" s="127">
        <v>2.7900000000000001E-2</v>
      </c>
      <c r="EJ45" s="127">
        <v>2.5499999999999998E-2</v>
      </c>
      <c r="EK45" s="127">
        <v>2.58E-2</v>
      </c>
      <c r="EL45" s="127">
        <v>2.7199999999999998E-2</v>
      </c>
      <c r="EM45" s="127">
        <v>3.09E-2</v>
      </c>
      <c r="EN45" s="127">
        <v>3.6700000000000003E-2</v>
      </c>
      <c r="EO45" s="127">
        <v>3.9699999999999999E-2</v>
      </c>
      <c r="EP45" s="127">
        <v>3.5099999999999999E-2</v>
      </c>
      <c r="EQ45" s="127">
        <v>3.1699999999999999E-2</v>
      </c>
      <c r="ER45" s="127">
        <v>3.1600000000000003E-2</v>
      </c>
      <c r="ES45" s="127">
        <v>2.9899999999999999E-2</v>
      </c>
      <c r="ET45" s="127">
        <v>2.7E-2</v>
      </c>
      <c r="EU45" s="127">
        <v>2.5600000000000001E-2</v>
      </c>
      <c r="EV45">
        <f>SUMIF('12peso'!$E$39:$E$492,$A45,'12peso'!H$39:H$492)</f>
        <v>9.7999999999999997E-3</v>
      </c>
      <c r="EW45">
        <f>SUMIF('12peso'!$E$39:$E$492,$A45,'12peso'!I$39:I$492)</f>
        <v>1.0699999999999999E-2</v>
      </c>
      <c r="EX45">
        <f>SUMIF('12peso'!$E$39:$E$492,$A45,'12peso'!J$39:J$492)</f>
        <v>1.11E-2</v>
      </c>
      <c r="EY45">
        <f>SUMIF('12peso'!$E$39:$E$492,$A45,'12peso'!K$39:K$492)</f>
        <v>1.2999999999999999E-2</v>
      </c>
      <c r="EZ45">
        <f>SUMIF('12peso'!$E$39:$E$492,$A45,'12peso'!L$39:L$492)</f>
        <v>1.32E-2</v>
      </c>
      <c r="FA45">
        <f>SUMIF('12peso'!$E$39:$E$492,$A45,'12peso'!M$39:M$492)</f>
        <v>1.21E-2</v>
      </c>
      <c r="FB45">
        <f>SUMIF('12peso'!$E$39:$E$492,$A45,'12peso'!N$39:N$492)</f>
        <v>1.2800000000000001E-2</v>
      </c>
      <c r="FC45">
        <f>SUMIF('12peso'!$E$39:$E$492,$A45,'12peso'!O$39:O$492)</f>
        <v>1.3100000000000001E-2</v>
      </c>
      <c r="FD45">
        <f>SUMIF('12peso'!$E$39:$E$492,$A45,'12peso'!P$39:P$492)</f>
        <v>1.1599999999999999E-2</v>
      </c>
      <c r="FE45">
        <f>SUMIF('12peso'!$E$39:$E$492,$A45,'12peso'!Q$39:Q$492)</f>
        <v>1.17E-2</v>
      </c>
      <c r="FF45">
        <f>SUMIF('12peso'!$E$39:$E$492,$A45,'12peso'!R$39:R$492)</f>
        <v>1.1599999999999999E-2</v>
      </c>
      <c r="FG45">
        <f>SUMIF('12peso'!$E$39:$E$492,$A45,'12peso'!S$39:S$492)</f>
        <v>1.14E-2</v>
      </c>
      <c r="FH45">
        <f>SUMIF('12peso'!$E$39:$E$492,$A45,'12peso'!T$39:T$492)</f>
        <v>1.0800000000000001E-2</v>
      </c>
      <c r="FI45">
        <f>SUMIF('12peso'!$E$39:$E$492,$A45,'12peso'!U$39:U$492)</f>
        <v>9.4999999999999998E-3</v>
      </c>
      <c r="FJ45">
        <f>SUMIF('12peso'!$E$39:$E$492,$A45,'12peso'!V$39:V$492)</f>
        <v>9.1000000000000004E-3</v>
      </c>
      <c r="FK45">
        <f>SUMIF('12peso'!$E$39:$E$492,$A45,'12peso'!W$39:W$492)</f>
        <v>1.18E-2</v>
      </c>
      <c r="FL45">
        <f>SUMIF('12peso'!$E$39:$E$492,$A45,'12peso'!X$39:X$492)</f>
        <v>1.3299999999999999E-2</v>
      </c>
      <c r="FM45">
        <f>SUMIF('12peso'!$E$39:$E$492,$A45,'12peso'!Y$39:Y$492)</f>
        <v>1.46E-2</v>
      </c>
      <c r="FN45">
        <f>SUMIF('12peso'!$E$39:$E$492,$A45,'12peso'!Z$39:Z$492)</f>
        <v>1.55E-2</v>
      </c>
      <c r="FO45">
        <f>SUMIF('12peso'!$E$39:$E$492,$A45,'12peso'!AA$39:AA$492)</f>
        <v>1.5299999999999999E-2</v>
      </c>
      <c r="FP45">
        <f>SUMIF('12peso'!$E$39:$E$492,$A45,'12peso'!AB$39:AB$492)</f>
        <v>1.49E-2</v>
      </c>
      <c r="FQ45">
        <f>SUMIF('12peso'!$E$39:$E$492,$A45,'12peso'!AC$39:AC$492)</f>
        <v>1.4500000000000001E-2</v>
      </c>
      <c r="FR45">
        <f>SUMIF('12peso'!$E$39:$E$492,$A45,'12peso'!AD$39:AD$492)</f>
        <v>1.24E-2</v>
      </c>
      <c r="FS45">
        <f>SUMIF('12peso'!$E$39:$E$492,$A45,'12peso'!AE$39:AE$492)</f>
        <v>1.14E-2</v>
      </c>
      <c r="FT45">
        <f>SUMIF('12peso'!$E$39:$E$492,$A45,'12peso'!AF$39:AF$492)</f>
        <v>1.14E-2</v>
      </c>
      <c r="FU45">
        <f>SUMIF('12peso'!$E$39:$E$492,$A45,'12peso'!AG$39:AG$492)</f>
        <v>1.15E-2</v>
      </c>
      <c r="FV45">
        <f>SUMIF('12peso'!$E$39:$E$492,$A45,'12peso'!AH$39:AH$492)</f>
        <v>1.2200000000000001E-2</v>
      </c>
      <c r="FW45">
        <f>SUMIF('12peso'!$E$39:$E$492,$A45,'12peso'!AI$39:AI$492)</f>
        <v>1.3100000000000001E-2</v>
      </c>
      <c r="FX45">
        <f>SUMIF('12peso'!$E$39:$E$492,$A45,'12peso'!AJ$39:AJ$492)</f>
        <v>1.37E-2</v>
      </c>
      <c r="FY45">
        <f>SUMIF('12peso'!$E$39:$E$492,$A45,'12peso'!AK$39:AK$492)</f>
        <v>1.35E-2</v>
      </c>
      <c r="FZ45">
        <f>SUMIF('12peso'!$E$39:$E$492,$A45,'12peso'!AL$39:AL$492)</f>
        <v>1.2500000000000001E-2</v>
      </c>
      <c r="GA45">
        <f>SUMIF('12peso'!$E$39:$E$492,$A45,'12peso'!AM$39:AM$492)</f>
        <v>1.1900000000000001E-2</v>
      </c>
      <c r="GB45">
        <f>SUMIF('12peso'!$E$39:$E$492,$A45,'12peso'!AN$39:AN$492)</f>
        <v>1.2699999999999999E-2</v>
      </c>
    </row>
    <row r="46" spans="1:184" x14ac:dyDescent="0.25">
      <c r="A46" s="59">
        <v>1106020</v>
      </c>
      <c r="B46" s="56" t="s">
        <v>47</v>
      </c>
      <c r="C46" s="127">
        <v>3.0700000000000002E-2</v>
      </c>
      <c r="D46" s="127">
        <v>2.0299999999999999E-2</v>
      </c>
      <c r="E46" s="127">
        <v>1.2E-2</v>
      </c>
      <c r="F46" s="127">
        <v>1.0699999999999999E-2</v>
      </c>
      <c r="G46" s="127">
        <v>1.7500000000000002E-2</v>
      </c>
      <c r="H46" s="127">
        <v>2.2100000000000002E-2</v>
      </c>
      <c r="I46" s="127">
        <v>4.8500000000000001E-2</v>
      </c>
      <c r="J46" s="127">
        <v>4.6199999999999998E-2</v>
      </c>
      <c r="K46" s="127">
        <v>1.77E-2</v>
      </c>
      <c r="L46" s="127">
        <v>2.5700000000000001E-2</v>
      </c>
      <c r="M46" s="127">
        <v>1.4E-2</v>
      </c>
      <c r="N46" s="127">
        <v>2.1299999999999999E-2</v>
      </c>
      <c r="O46" s="127">
        <v>3.5999999999999997E-2</v>
      </c>
      <c r="P46" s="127">
        <v>1.6899999999999998E-2</v>
      </c>
      <c r="Q46" s="127">
        <v>1.03E-2</v>
      </c>
      <c r="R46" s="127">
        <v>9.7000000000000003E-3</v>
      </c>
      <c r="S46" s="127">
        <v>1.61E-2</v>
      </c>
      <c r="T46" s="127">
        <v>0.02</v>
      </c>
      <c r="U46" s="127">
        <v>4.1799999999999997E-2</v>
      </c>
      <c r="V46" s="127">
        <v>4.1500000000000002E-2</v>
      </c>
      <c r="W46" s="127">
        <v>1.7299999999999999E-2</v>
      </c>
      <c r="X46" s="127">
        <v>2.4299999999999999E-2</v>
      </c>
      <c r="Y46" s="127">
        <v>1.3100000000000001E-2</v>
      </c>
      <c r="Z46" s="127">
        <v>2.0199999999999999E-2</v>
      </c>
      <c r="AA46" s="127">
        <v>3.2099999999999997E-2</v>
      </c>
      <c r="AB46" s="127">
        <v>1.6500000000000001E-2</v>
      </c>
      <c r="AC46" s="127">
        <v>0.01</v>
      </c>
      <c r="AD46" s="127">
        <v>8.8000000000000005E-3</v>
      </c>
      <c r="AE46" s="127">
        <v>1.4800000000000001E-2</v>
      </c>
      <c r="AF46" s="127">
        <v>1.83E-2</v>
      </c>
      <c r="AG46" s="127">
        <v>3.4200000000000001E-2</v>
      </c>
      <c r="AH46" s="127">
        <v>3.4500000000000003E-2</v>
      </c>
      <c r="AI46" s="127">
        <v>1.67E-2</v>
      </c>
      <c r="AJ46" s="127">
        <v>1.95E-2</v>
      </c>
      <c r="AK46" s="127">
        <v>1.1599999999999999E-2</v>
      </c>
      <c r="AL46" s="127">
        <v>1.8200000000000001E-2</v>
      </c>
      <c r="AM46" s="127">
        <v>2.5700000000000001E-2</v>
      </c>
      <c r="AN46" s="127">
        <v>1.55E-2</v>
      </c>
      <c r="AO46" s="127">
        <v>9.7000000000000003E-3</v>
      </c>
      <c r="AP46" s="127">
        <v>8.3999999999999995E-3</v>
      </c>
      <c r="AQ46" s="127">
        <v>1.38E-2</v>
      </c>
      <c r="AR46" s="127">
        <v>1.6400000000000001E-2</v>
      </c>
      <c r="AS46" s="127">
        <v>0.03</v>
      </c>
      <c r="AT46" s="127">
        <v>3.0800000000000001E-2</v>
      </c>
      <c r="AU46" s="127">
        <v>1.5699999999999999E-2</v>
      </c>
      <c r="AV46" s="127">
        <v>1.7999999999999999E-2</v>
      </c>
      <c r="AW46" s="127">
        <v>1.0500000000000001E-2</v>
      </c>
      <c r="AX46" s="127">
        <v>1.67E-2</v>
      </c>
      <c r="AY46" s="127">
        <v>2.2100000000000002E-2</v>
      </c>
      <c r="AZ46" s="127">
        <v>1.38E-2</v>
      </c>
      <c r="BA46" s="127">
        <v>8.6999999999999994E-3</v>
      </c>
      <c r="BB46" s="127">
        <v>7.1999999999999998E-3</v>
      </c>
      <c r="BC46" s="127">
        <v>1.15E-2</v>
      </c>
      <c r="BD46" s="127">
        <v>1.4200000000000001E-2</v>
      </c>
      <c r="BE46" s="127">
        <v>2.35E-2</v>
      </c>
      <c r="BF46" s="127">
        <v>2.4899999999999999E-2</v>
      </c>
      <c r="BG46" s="127">
        <v>1.3899999999999999E-2</v>
      </c>
      <c r="BH46" s="127">
        <v>1.49E-2</v>
      </c>
      <c r="BI46" s="127">
        <v>9.1000000000000004E-3</v>
      </c>
      <c r="BJ46" s="127">
        <v>1.3899999999999999E-2</v>
      </c>
      <c r="BK46" s="127">
        <v>1.7299999999999999E-2</v>
      </c>
      <c r="BL46" s="127">
        <v>1.24E-2</v>
      </c>
      <c r="BM46" s="127">
        <v>8.0999999999999996E-3</v>
      </c>
      <c r="BN46" s="127">
        <v>6.6E-3</v>
      </c>
      <c r="BO46" s="127">
        <v>0.01</v>
      </c>
      <c r="BP46" s="127">
        <v>1.21E-2</v>
      </c>
      <c r="BQ46" s="127">
        <v>1.8800000000000001E-2</v>
      </c>
      <c r="BR46" s="127">
        <v>1.9699999999999999E-2</v>
      </c>
      <c r="BS46" s="127">
        <v>1.1900000000000001E-2</v>
      </c>
      <c r="BT46" s="127">
        <v>1.21E-2</v>
      </c>
      <c r="BU46" s="127">
        <v>7.7000000000000002E-3</v>
      </c>
      <c r="BV46" s="127">
        <v>1.26E-2</v>
      </c>
      <c r="BW46" s="127">
        <v>1.4999999999999999E-2</v>
      </c>
      <c r="BX46" s="127">
        <v>1.11E-2</v>
      </c>
      <c r="BY46" s="127">
        <v>7.1000000000000004E-3</v>
      </c>
      <c r="BZ46" s="127">
        <v>5.7000000000000002E-3</v>
      </c>
      <c r="CA46" s="127">
        <v>9.1999999999999998E-3</v>
      </c>
      <c r="CB46" s="127">
        <v>1.0999999999999999E-2</v>
      </c>
      <c r="CC46" s="127">
        <v>1.61E-2</v>
      </c>
      <c r="CD46" s="127">
        <v>1.77E-2</v>
      </c>
      <c r="CE46" s="127">
        <v>1.14E-2</v>
      </c>
      <c r="CF46" s="127">
        <v>1.0500000000000001E-2</v>
      </c>
      <c r="CG46" s="127">
        <v>6.8999999999999999E-3</v>
      </c>
      <c r="CH46" s="127">
        <v>6.1999999999999998E-3</v>
      </c>
      <c r="CI46" s="127">
        <v>6.7000000000000002E-3</v>
      </c>
      <c r="CJ46" s="127">
        <v>6.4999999999999997E-3</v>
      </c>
      <c r="CK46" s="127">
        <v>6.1999999999999998E-3</v>
      </c>
      <c r="CL46" s="127">
        <v>6.0000000000000001E-3</v>
      </c>
      <c r="CM46" s="127">
        <v>5.5999999999999999E-3</v>
      </c>
      <c r="CN46" s="127">
        <v>6.0000000000000001E-3</v>
      </c>
      <c r="CO46" s="127">
        <v>6.1000000000000004E-3</v>
      </c>
      <c r="CP46" s="127">
        <v>5.7999999999999996E-3</v>
      </c>
      <c r="CQ46" s="127">
        <v>6.1999999999999998E-3</v>
      </c>
      <c r="CR46" s="127">
        <v>6.1000000000000004E-3</v>
      </c>
      <c r="CS46" s="127">
        <v>5.4000000000000003E-3</v>
      </c>
      <c r="CT46" s="127">
        <v>6.4999999999999997E-3</v>
      </c>
      <c r="CU46" s="127">
        <v>5.7000000000000002E-3</v>
      </c>
      <c r="CV46" s="127">
        <v>5.1999999999999998E-3</v>
      </c>
      <c r="CW46" s="127">
        <v>4.7000000000000002E-3</v>
      </c>
      <c r="CX46" s="127">
        <v>5.3E-3</v>
      </c>
      <c r="CY46" s="127">
        <v>5.1999999999999998E-3</v>
      </c>
      <c r="CZ46" s="127">
        <v>5.8999999999999999E-3</v>
      </c>
      <c r="DA46" s="127">
        <v>6.4000000000000003E-3</v>
      </c>
      <c r="DB46" s="127">
        <v>5.7000000000000002E-3</v>
      </c>
      <c r="DC46" s="127">
        <v>6.1000000000000004E-3</v>
      </c>
      <c r="DD46" s="127">
        <v>6.4999999999999997E-3</v>
      </c>
      <c r="DE46" s="127">
        <v>6.6E-3</v>
      </c>
      <c r="DF46" s="127">
        <v>6.4999999999999997E-3</v>
      </c>
      <c r="DG46" s="127">
        <v>6.8999999999999999E-3</v>
      </c>
      <c r="DH46" s="127">
        <v>6.3E-3</v>
      </c>
      <c r="DI46" s="127">
        <v>6.6E-3</v>
      </c>
      <c r="DJ46" s="127">
        <v>7.1999999999999998E-3</v>
      </c>
      <c r="DK46" s="127">
        <v>6.7000000000000002E-3</v>
      </c>
      <c r="DL46" s="127">
        <v>7.0000000000000001E-3</v>
      </c>
      <c r="DM46" s="127">
        <v>9.7000000000000003E-3</v>
      </c>
      <c r="DN46" s="127">
        <v>7.3000000000000001E-3</v>
      </c>
      <c r="DO46" s="127">
        <v>7.4000000000000003E-3</v>
      </c>
      <c r="DP46" s="127">
        <v>7.6E-3</v>
      </c>
      <c r="DQ46" s="127">
        <v>8.0999999999999996E-3</v>
      </c>
      <c r="DR46" s="127">
        <v>7.6E-3</v>
      </c>
      <c r="DS46" s="127">
        <v>6.7000000000000002E-3</v>
      </c>
      <c r="DT46" s="127">
        <v>7.7000000000000002E-3</v>
      </c>
      <c r="DU46" s="127">
        <v>7.1000000000000004E-3</v>
      </c>
      <c r="DV46" s="127">
        <v>6.1999999999999998E-3</v>
      </c>
      <c r="DW46" s="127">
        <v>6.3E-3</v>
      </c>
      <c r="DX46" s="127">
        <v>6.4999999999999997E-3</v>
      </c>
      <c r="DY46" s="127">
        <v>6.6E-3</v>
      </c>
      <c r="DZ46" s="127">
        <v>6.6E-3</v>
      </c>
      <c r="EA46" s="127">
        <v>6.4999999999999997E-3</v>
      </c>
      <c r="EB46" s="127">
        <v>7.0000000000000001E-3</v>
      </c>
      <c r="EC46" s="127">
        <v>7.0000000000000001E-3</v>
      </c>
      <c r="ED46" s="127">
        <v>5.7000000000000002E-3</v>
      </c>
      <c r="EE46" s="127">
        <v>5.7000000000000002E-3</v>
      </c>
      <c r="EF46" s="127">
        <v>5.1000000000000004E-3</v>
      </c>
      <c r="EG46" s="127">
        <v>5.1000000000000004E-3</v>
      </c>
      <c r="EH46" s="127">
        <v>6.1999999999999998E-3</v>
      </c>
      <c r="EI46" s="127">
        <v>6.6E-3</v>
      </c>
      <c r="EJ46" s="127">
        <v>7.1000000000000004E-3</v>
      </c>
      <c r="EK46" s="127">
        <v>6.0000000000000001E-3</v>
      </c>
      <c r="EL46" s="127">
        <v>6.1999999999999998E-3</v>
      </c>
      <c r="EM46" s="127">
        <v>6.3E-3</v>
      </c>
      <c r="EN46" s="127">
        <v>6.1000000000000004E-3</v>
      </c>
      <c r="EO46" s="127">
        <v>6.3E-3</v>
      </c>
      <c r="EP46" s="127">
        <v>6.1999999999999998E-3</v>
      </c>
      <c r="EQ46" s="127">
        <v>5.7999999999999996E-3</v>
      </c>
      <c r="ER46" s="127">
        <v>6.3E-3</v>
      </c>
      <c r="ES46" s="127">
        <v>7.1000000000000004E-3</v>
      </c>
      <c r="ET46" s="127">
        <v>7.1999999999999998E-3</v>
      </c>
      <c r="EU46" s="127">
        <v>6.0000000000000001E-3</v>
      </c>
      <c r="EV46">
        <f>SUMIF('12peso'!$E$39:$E$492,$A46,'12peso'!H$39:H$492)</f>
        <v>5.7000000000000002E-3</v>
      </c>
      <c r="EW46">
        <f>SUMIF('12peso'!$E$39:$E$492,$A46,'12peso'!I$39:I$492)</f>
        <v>5.1000000000000004E-3</v>
      </c>
      <c r="EX46">
        <f>SUMIF('12peso'!$E$39:$E$492,$A46,'12peso'!J$39:J$492)</f>
        <v>6.4000000000000003E-3</v>
      </c>
      <c r="EY46">
        <f>SUMIF('12peso'!$E$39:$E$492,$A46,'12peso'!K$39:K$492)</f>
        <v>6.8999999999999999E-3</v>
      </c>
      <c r="EZ46">
        <f>SUMIF('12peso'!$E$39:$E$492,$A46,'12peso'!L$39:L$492)</f>
        <v>5.8999999999999999E-3</v>
      </c>
      <c r="FA46">
        <f>SUMIF('12peso'!$E$39:$E$492,$A46,'12peso'!M$39:M$492)</f>
        <v>6.1000000000000004E-3</v>
      </c>
      <c r="FB46">
        <f>SUMIF('12peso'!$E$39:$E$492,$A46,'12peso'!N$39:N$492)</f>
        <v>6.3E-3</v>
      </c>
      <c r="FC46">
        <f>SUMIF('12peso'!$E$39:$E$492,$A46,'12peso'!O$39:O$492)</f>
        <v>5.5999999999999999E-3</v>
      </c>
      <c r="FD46">
        <f>SUMIF('12peso'!$E$39:$E$492,$A46,'12peso'!P$39:P$492)</f>
        <v>4.8999999999999998E-3</v>
      </c>
      <c r="FE46">
        <f>SUMIF('12peso'!$E$39:$E$492,$A46,'12peso'!Q$39:Q$492)</f>
        <v>6.1000000000000004E-3</v>
      </c>
      <c r="FF46">
        <f>SUMIF('12peso'!$E$39:$E$492,$A46,'12peso'!R$39:R$492)</f>
        <v>7.4000000000000003E-3</v>
      </c>
      <c r="FG46">
        <f>SUMIF('12peso'!$E$39:$E$492,$A46,'12peso'!S$39:S$492)</f>
        <v>7.3000000000000001E-3</v>
      </c>
      <c r="FH46">
        <f>SUMIF('12peso'!$E$39:$E$492,$A46,'12peso'!T$39:T$492)</f>
        <v>7.9000000000000008E-3</v>
      </c>
      <c r="FI46">
        <f>SUMIF('12peso'!$E$39:$E$492,$A46,'12peso'!U$39:U$492)</f>
        <v>8.0000000000000002E-3</v>
      </c>
      <c r="FJ46">
        <f>SUMIF('12peso'!$E$39:$E$492,$A46,'12peso'!V$39:V$492)</f>
        <v>7.6E-3</v>
      </c>
      <c r="FK46">
        <f>SUMIF('12peso'!$E$39:$E$492,$A46,'12peso'!W$39:W$492)</f>
        <v>8.6999999999999994E-3</v>
      </c>
      <c r="FL46">
        <f>SUMIF('12peso'!$E$39:$E$492,$A46,'12peso'!X$39:X$492)</f>
        <v>8.3999999999999995E-3</v>
      </c>
      <c r="FM46">
        <f>SUMIF('12peso'!$E$39:$E$492,$A46,'12peso'!Y$39:Y$492)</f>
        <v>8.3000000000000001E-3</v>
      </c>
      <c r="FN46">
        <f>SUMIF('12peso'!$E$39:$E$492,$A46,'12peso'!Z$39:Z$492)</f>
        <v>8.3999999999999995E-3</v>
      </c>
      <c r="FO46">
        <f>SUMIF('12peso'!$E$39:$E$492,$A46,'12peso'!AA$39:AA$492)</f>
        <v>7.4999999999999997E-3</v>
      </c>
      <c r="FP46">
        <f>SUMIF('12peso'!$E$39:$E$492,$A46,'12peso'!AB$39:AB$492)</f>
        <v>7.4000000000000003E-3</v>
      </c>
      <c r="FQ46">
        <f>SUMIF('12peso'!$E$39:$E$492,$A46,'12peso'!AC$39:AC$492)</f>
        <v>7.3000000000000001E-3</v>
      </c>
      <c r="FR46">
        <f>SUMIF('12peso'!$E$39:$E$492,$A46,'12peso'!AD$39:AD$492)</f>
        <v>7.4999999999999997E-3</v>
      </c>
      <c r="FS46">
        <f>SUMIF('12peso'!$E$39:$E$492,$A46,'12peso'!AE$39:AE$492)</f>
        <v>7.1999999999999998E-3</v>
      </c>
      <c r="FT46">
        <f>SUMIF('12peso'!$E$39:$E$492,$A46,'12peso'!AF$39:AF$492)</f>
        <v>7.6E-3</v>
      </c>
      <c r="FU46">
        <f>SUMIF('12peso'!$E$39:$E$492,$A46,'12peso'!AG$39:AG$492)</f>
        <v>7.1999999999999998E-3</v>
      </c>
      <c r="FV46">
        <f>SUMIF('12peso'!$E$39:$E$492,$A46,'12peso'!AH$39:AH$492)</f>
        <v>7.3000000000000001E-3</v>
      </c>
      <c r="FW46">
        <f>SUMIF('12peso'!$E$39:$E$492,$A46,'12peso'!AI$39:AI$492)</f>
        <v>7.1000000000000004E-3</v>
      </c>
      <c r="FX46">
        <f>SUMIF('12peso'!$E$39:$E$492,$A46,'12peso'!AJ$39:AJ$492)</f>
        <v>7.1999999999999998E-3</v>
      </c>
      <c r="FY46">
        <f>SUMIF('12peso'!$E$39:$E$492,$A46,'12peso'!AK$39:AK$492)</f>
        <v>6.8999999999999999E-3</v>
      </c>
      <c r="FZ46">
        <f>SUMIF('12peso'!$E$39:$E$492,$A46,'12peso'!AL$39:AL$492)</f>
        <v>6.7000000000000002E-3</v>
      </c>
      <c r="GA46">
        <f>SUMIF('12peso'!$E$39:$E$492,$A46,'12peso'!AM$39:AM$492)</f>
        <v>6.6E-3</v>
      </c>
      <c r="GB46">
        <f>SUMIF('12peso'!$E$39:$E$492,$A46,'12peso'!AN$39:AN$492)</f>
        <v>6.3E-3</v>
      </c>
    </row>
    <row r="47" spans="1:184" x14ac:dyDescent="0.25">
      <c r="A47" s="59">
        <v>1106021</v>
      </c>
      <c r="B47" s="56" t="s">
        <v>48</v>
      </c>
      <c r="C47" s="127">
        <v>3.9399999999999998E-2</v>
      </c>
      <c r="D47" s="127">
        <v>3.7999999999999999E-2</v>
      </c>
      <c r="E47" s="127">
        <v>2.2700000000000001E-2</v>
      </c>
      <c r="F47" s="127">
        <v>7.8700000000000006E-2</v>
      </c>
      <c r="G47" s="127">
        <v>5.2999999999999999E-2</v>
      </c>
      <c r="H47" s="127">
        <v>1.8599999999999998E-2</v>
      </c>
      <c r="I47" s="127">
        <v>4.48E-2</v>
      </c>
      <c r="J47" s="127">
        <v>5.8299999999999998E-2</v>
      </c>
      <c r="K47" s="127">
        <v>2.5899999999999999E-2</v>
      </c>
      <c r="L47" s="127">
        <v>1.8700000000000001E-2</v>
      </c>
      <c r="M47" s="127">
        <v>9.7000000000000003E-3</v>
      </c>
      <c r="N47" s="127">
        <v>1.0699999999999999E-2</v>
      </c>
      <c r="O47" s="127">
        <v>1.8800000000000001E-2</v>
      </c>
      <c r="P47" s="127">
        <v>3.1300000000000001E-2</v>
      </c>
      <c r="Q47" s="127">
        <v>1.8800000000000001E-2</v>
      </c>
      <c r="R47" s="127">
        <v>6.8099999999999994E-2</v>
      </c>
      <c r="S47" s="127">
        <v>4.7800000000000002E-2</v>
      </c>
      <c r="T47" s="127">
        <v>1.6400000000000001E-2</v>
      </c>
      <c r="U47" s="127">
        <v>3.6200000000000003E-2</v>
      </c>
      <c r="V47" s="127">
        <v>4.9399999999999999E-2</v>
      </c>
      <c r="W47" s="127">
        <v>2.4400000000000002E-2</v>
      </c>
      <c r="X47" s="127">
        <v>1.8100000000000002E-2</v>
      </c>
      <c r="Y47" s="127">
        <v>9.1000000000000004E-3</v>
      </c>
      <c r="Z47" s="127">
        <v>1.03E-2</v>
      </c>
      <c r="AA47" s="127">
        <v>1.6899999999999998E-2</v>
      </c>
      <c r="AB47" s="127">
        <v>2.93E-2</v>
      </c>
      <c r="AC47" s="127">
        <v>1.83E-2</v>
      </c>
      <c r="AD47" s="127">
        <v>5.7700000000000001E-2</v>
      </c>
      <c r="AE47" s="127">
        <v>3.95E-2</v>
      </c>
      <c r="AF47" s="127">
        <v>1.37E-2</v>
      </c>
      <c r="AG47" s="127">
        <v>2.92E-2</v>
      </c>
      <c r="AH47" s="127">
        <v>4.0800000000000003E-2</v>
      </c>
      <c r="AI47" s="127">
        <v>2.01E-2</v>
      </c>
      <c r="AJ47" s="127">
        <v>1.4500000000000001E-2</v>
      </c>
      <c r="AK47" s="127">
        <v>8.3000000000000001E-3</v>
      </c>
      <c r="AL47" s="127">
        <v>9.4000000000000004E-3</v>
      </c>
      <c r="AM47" s="127">
        <v>1.34E-2</v>
      </c>
      <c r="AN47" s="127">
        <v>2.4299999999999999E-2</v>
      </c>
      <c r="AO47" s="127">
        <v>1.6799999999999999E-2</v>
      </c>
      <c r="AP47" s="127">
        <v>4.9000000000000002E-2</v>
      </c>
      <c r="AQ47" s="127">
        <v>3.3799999999999997E-2</v>
      </c>
      <c r="AR47" s="127">
        <v>1.2E-2</v>
      </c>
      <c r="AS47" s="127">
        <v>2.5600000000000001E-2</v>
      </c>
      <c r="AT47" s="127">
        <v>3.6600000000000001E-2</v>
      </c>
      <c r="AU47" s="127">
        <v>1.9300000000000001E-2</v>
      </c>
      <c r="AV47" s="127">
        <v>1.38E-2</v>
      </c>
      <c r="AW47" s="127">
        <v>7.7999999999999996E-3</v>
      </c>
      <c r="AX47" s="127">
        <v>8.9999999999999993E-3</v>
      </c>
      <c r="AY47" s="127">
        <v>1.2E-2</v>
      </c>
      <c r="AZ47" s="127">
        <v>2.1899999999999999E-2</v>
      </c>
      <c r="BA47" s="127">
        <v>1.52E-2</v>
      </c>
      <c r="BB47" s="127">
        <v>4.0899999999999999E-2</v>
      </c>
      <c r="BC47" s="127">
        <v>2.7E-2</v>
      </c>
      <c r="BD47" s="127">
        <v>1.01E-2</v>
      </c>
      <c r="BE47" s="127">
        <v>2.0500000000000001E-2</v>
      </c>
      <c r="BF47" s="127">
        <v>3.0099999999999998E-2</v>
      </c>
      <c r="BG47" s="127">
        <v>1.5800000000000002E-2</v>
      </c>
      <c r="BH47" s="127">
        <v>1.15E-2</v>
      </c>
      <c r="BI47" s="127">
        <v>7.0000000000000001E-3</v>
      </c>
      <c r="BJ47" s="127">
        <v>7.7999999999999996E-3</v>
      </c>
      <c r="BK47" s="127">
        <v>9.5999999999999992E-3</v>
      </c>
      <c r="BL47" s="127">
        <v>1.8700000000000001E-2</v>
      </c>
      <c r="BM47" s="127">
        <v>1.4E-2</v>
      </c>
      <c r="BN47" s="127">
        <v>3.4299999999999997E-2</v>
      </c>
      <c r="BO47" s="127">
        <v>2.2700000000000001E-2</v>
      </c>
      <c r="BP47" s="127">
        <v>8.2000000000000007E-3</v>
      </c>
      <c r="BQ47" s="127">
        <v>1.6400000000000001E-2</v>
      </c>
      <c r="BR47" s="127">
        <v>2.3699999999999999E-2</v>
      </c>
      <c r="BS47" s="127">
        <v>1.2999999999999999E-2</v>
      </c>
      <c r="BT47" s="127">
        <v>9.4999999999999998E-3</v>
      </c>
      <c r="BU47" s="127">
        <v>6.0000000000000001E-3</v>
      </c>
      <c r="BV47" s="127">
        <v>7.0000000000000001E-3</v>
      </c>
      <c r="BW47" s="127">
        <v>8.3000000000000001E-3</v>
      </c>
      <c r="BX47" s="127">
        <v>1.61E-2</v>
      </c>
      <c r="BY47" s="127">
        <v>1.21E-2</v>
      </c>
      <c r="BZ47" s="127">
        <v>2.8000000000000001E-2</v>
      </c>
      <c r="CA47" s="127">
        <v>1.9300000000000001E-2</v>
      </c>
      <c r="CB47" s="127">
        <v>7.1000000000000004E-3</v>
      </c>
      <c r="CC47" s="127">
        <v>1.44E-2</v>
      </c>
      <c r="CD47" s="127">
        <v>2.2200000000000001E-2</v>
      </c>
      <c r="CE47" s="127">
        <v>1.1900000000000001E-2</v>
      </c>
      <c r="CF47" s="127">
        <v>8.6E-3</v>
      </c>
      <c r="CG47" s="127">
        <v>5.4000000000000003E-3</v>
      </c>
      <c r="CH47" s="127">
        <v>4.3099999999999999E-2</v>
      </c>
      <c r="CI47" s="127">
        <v>4.6399999999999997E-2</v>
      </c>
      <c r="CJ47" s="127">
        <v>4.7500000000000001E-2</v>
      </c>
      <c r="CK47" s="127">
        <v>4.6199999999999998E-2</v>
      </c>
      <c r="CL47" s="127">
        <v>4.53E-2</v>
      </c>
      <c r="CM47" s="127">
        <v>4.5199999999999997E-2</v>
      </c>
      <c r="CN47" s="127">
        <v>4.1799999999999997E-2</v>
      </c>
      <c r="CO47" s="127">
        <v>0.04</v>
      </c>
      <c r="CP47" s="127">
        <v>4.0599999999999997E-2</v>
      </c>
      <c r="CQ47" s="127">
        <v>5.28E-2</v>
      </c>
      <c r="CR47" s="127">
        <v>5.1200000000000002E-2</v>
      </c>
      <c r="CS47" s="127">
        <v>4.7300000000000002E-2</v>
      </c>
      <c r="CT47" s="127">
        <v>4.7800000000000002E-2</v>
      </c>
      <c r="CU47" s="127">
        <v>4.8300000000000003E-2</v>
      </c>
      <c r="CV47" s="127">
        <v>4.7E-2</v>
      </c>
      <c r="CW47" s="127">
        <v>4.8599999999999997E-2</v>
      </c>
      <c r="CX47" s="127">
        <v>4.9500000000000002E-2</v>
      </c>
      <c r="CY47" s="127">
        <v>4.7899999999999998E-2</v>
      </c>
      <c r="CZ47" s="127">
        <v>4.9000000000000002E-2</v>
      </c>
      <c r="DA47" s="127">
        <v>4.3999999999999997E-2</v>
      </c>
      <c r="DB47" s="127">
        <v>4.2000000000000003E-2</v>
      </c>
      <c r="DC47" s="127">
        <v>4.36E-2</v>
      </c>
      <c r="DD47" s="127">
        <v>4.4900000000000002E-2</v>
      </c>
      <c r="DE47" s="127">
        <v>4.7699999999999999E-2</v>
      </c>
      <c r="DF47" s="127">
        <v>5.5199999999999999E-2</v>
      </c>
      <c r="DG47" s="127">
        <v>5.4300000000000001E-2</v>
      </c>
      <c r="DH47" s="127">
        <v>5.3999999999999999E-2</v>
      </c>
      <c r="DI47" s="127">
        <v>5.21E-2</v>
      </c>
      <c r="DJ47" s="127">
        <v>4.87E-2</v>
      </c>
      <c r="DK47" s="127">
        <v>4.7600000000000003E-2</v>
      </c>
      <c r="DL47" s="127">
        <v>4.8899999999999999E-2</v>
      </c>
      <c r="DM47" s="127">
        <v>4.8399999999999999E-2</v>
      </c>
      <c r="DN47" s="127">
        <v>4.9299999999999997E-2</v>
      </c>
      <c r="DO47" s="127">
        <v>5.5500000000000001E-2</v>
      </c>
      <c r="DP47" s="127">
        <v>5.0999999999999997E-2</v>
      </c>
      <c r="DQ47" s="127">
        <v>4.9399999999999999E-2</v>
      </c>
      <c r="DR47" s="127">
        <v>5.4899999999999997E-2</v>
      </c>
      <c r="DS47" s="127">
        <v>5.6300000000000003E-2</v>
      </c>
      <c r="DT47" s="127">
        <v>5.8400000000000001E-2</v>
      </c>
      <c r="DU47" s="127">
        <v>5.0500000000000003E-2</v>
      </c>
      <c r="DV47" s="127">
        <v>5.1400000000000001E-2</v>
      </c>
      <c r="DW47" s="127">
        <v>5.1799999999999999E-2</v>
      </c>
      <c r="DX47" s="127">
        <v>5.0200000000000002E-2</v>
      </c>
      <c r="DY47" s="127">
        <v>5.04E-2</v>
      </c>
      <c r="DZ47" s="127">
        <v>5.2699999999999997E-2</v>
      </c>
      <c r="EA47" s="127">
        <v>5.67E-2</v>
      </c>
      <c r="EB47" s="127">
        <v>5.16E-2</v>
      </c>
      <c r="EC47" s="127">
        <v>4.9500000000000002E-2</v>
      </c>
      <c r="ED47" s="127">
        <v>4.8500000000000001E-2</v>
      </c>
      <c r="EE47" s="127">
        <v>4.9399999999999999E-2</v>
      </c>
      <c r="EF47" s="127">
        <v>5.0099999999999999E-2</v>
      </c>
      <c r="EG47" s="127">
        <v>5.7500000000000002E-2</v>
      </c>
      <c r="EH47" s="127">
        <v>5.6800000000000003E-2</v>
      </c>
      <c r="EI47" s="127">
        <v>6.1800000000000001E-2</v>
      </c>
      <c r="EJ47" s="127">
        <v>4.9700000000000001E-2</v>
      </c>
      <c r="EK47" s="127">
        <v>4.9399999999999999E-2</v>
      </c>
      <c r="EL47" s="127">
        <v>4.9200000000000001E-2</v>
      </c>
      <c r="EM47" s="127">
        <v>4.9000000000000002E-2</v>
      </c>
      <c r="EN47" s="127">
        <v>5.1299999999999998E-2</v>
      </c>
      <c r="EO47" s="127">
        <v>5.62E-2</v>
      </c>
      <c r="EP47" s="127">
        <v>5.4899999999999997E-2</v>
      </c>
      <c r="EQ47" s="127">
        <v>5.4600000000000003E-2</v>
      </c>
      <c r="ER47" s="127">
        <v>5.5500000000000001E-2</v>
      </c>
      <c r="ES47" s="127">
        <v>5.67E-2</v>
      </c>
      <c r="ET47" s="127">
        <v>5.45E-2</v>
      </c>
      <c r="EU47" s="127">
        <v>5.4699999999999999E-2</v>
      </c>
      <c r="EV47">
        <f>SUMIF('12peso'!$E$39:$E$492,$A47,'12peso'!H$39:H$492)</f>
        <v>4.6100000000000002E-2</v>
      </c>
      <c r="EW47">
        <f>SUMIF('12peso'!$E$39:$E$492,$A47,'12peso'!I$39:I$492)</f>
        <v>4.5999999999999999E-2</v>
      </c>
      <c r="EX47">
        <f>SUMIF('12peso'!$E$39:$E$492,$A47,'12peso'!J$39:J$492)</f>
        <v>4.9000000000000002E-2</v>
      </c>
      <c r="EY47">
        <f>SUMIF('12peso'!$E$39:$E$492,$A47,'12peso'!K$39:K$492)</f>
        <v>5.4600000000000003E-2</v>
      </c>
      <c r="EZ47">
        <f>SUMIF('12peso'!$E$39:$E$492,$A47,'12peso'!L$39:L$492)</f>
        <v>5.0599999999999999E-2</v>
      </c>
      <c r="FA47">
        <f>SUMIF('12peso'!$E$39:$E$492,$A47,'12peso'!M$39:M$492)</f>
        <v>5.04E-2</v>
      </c>
      <c r="FB47">
        <f>SUMIF('12peso'!$E$39:$E$492,$A47,'12peso'!N$39:N$492)</f>
        <v>5.0200000000000002E-2</v>
      </c>
      <c r="FC47">
        <f>SUMIF('12peso'!$E$39:$E$492,$A47,'12peso'!O$39:O$492)</f>
        <v>5.0700000000000002E-2</v>
      </c>
      <c r="FD47">
        <f>SUMIF('12peso'!$E$39:$E$492,$A47,'12peso'!P$39:P$492)</f>
        <v>0.05</v>
      </c>
      <c r="FE47">
        <f>SUMIF('12peso'!$E$39:$E$492,$A47,'12peso'!Q$39:Q$492)</f>
        <v>5.1900000000000002E-2</v>
      </c>
      <c r="FF47">
        <f>SUMIF('12peso'!$E$39:$E$492,$A47,'12peso'!R$39:R$492)</f>
        <v>5.2299999999999999E-2</v>
      </c>
      <c r="FG47">
        <f>SUMIF('12peso'!$E$39:$E$492,$A47,'12peso'!S$39:S$492)</f>
        <v>5.0299999999999997E-2</v>
      </c>
      <c r="FH47">
        <f>SUMIF('12peso'!$E$39:$E$492,$A47,'12peso'!T$39:T$492)</f>
        <v>0.05</v>
      </c>
      <c r="FI47">
        <f>SUMIF('12peso'!$E$39:$E$492,$A47,'12peso'!U$39:U$492)</f>
        <v>5.1700000000000003E-2</v>
      </c>
      <c r="FJ47">
        <f>SUMIF('12peso'!$E$39:$E$492,$A47,'12peso'!V$39:V$492)</f>
        <v>5.16E-2</v>
      </c>
      <c r="FK47">
        <f>SUMIF('12peso'!$E$39:$E$492,$A47,'12peso'!W$39:W$492)</f>
        <v>5.2400000000000002E-2</v>
      </c>
      <c r="FL47">
        <f>SUMIF('12peso'!$E$39:$E$492,$A47,'12peso'!X$39:X$492)</f>
        <v>5.21E-2</v>
      </c>
      <c r="FM47">
        <f>SUMIF('12peso'!$E$39:$E$492,$A47,'12peso'!Y$39:Y$492)</f>
        <v>5.3699999999999998E-2</v>
      </c>
      <c r="FN47">
        <f>SUMIF('12peso'!$E$39:$E$492,$A47,'12peso'!Z$39:Z$492)</f>
        <v>5.1999999999999998E-2</v>
      </c>
      <c r="FO47">
        <f>SUMIF('12peso'!$E$39:$E$492,$A47,'12peso'!AA$39:AA$492)</f>
        <v>5.21E-2</v>
      </c>
      <c r="FP47">
        <f>SUMIF('12peso'!$E$39:$E$492,$A47,'12peso'!AB$39:AB$492)</f>
        <v>5.33E-2</v>
      </c>
      <c r="FQ47">
        <f>SUMIF('12peso'!$E$39:$E$492,$A47,'12peso'!AC$39:AC$492)</f>
        <v>5.5500000000000001E-2</v>
      </c>
      <c r="FR47">
        <f>SUMIF('12peso'!$E$39:$E$492,$A47,'12peso'!AD$39:AD$492)</f>
        <v>5.4800000000000001E-2</v>
      </c>
      <c r="FS47">
        <f>SUMIF('12peso'!$E$39:$E$492,$A47,'12peso'!AE$39:AE$492)</f>
        <v>5.5100000000000003E-2</v>
      </c>
      <c r="FT47">
        <f>SUMIF('12peso'!$E$39:$E$492,$A47,'12peso'!AF$39:AF$492)</f>
        <v>5.4600000000000003E-2</v>
      </c>
      <c r="FU47">
        <f>SUMIF('12peso'!$E$39:$E$492,$A47,'12peso'!AG$39:AG$492)</f>
        <v>5.7500000000000002E-2</v>
      </c>
      <c r="FV47">
        <f>SUMIF('12peso'!$E$39:$E$492,$A47,'12peso'!AH$39:AH$492)</f>
        <v>6.2700000000000006E-2</v>
      </c>
      <c r="FW47">
        <f>SUMIF('12peso'!$E$39:$E$492,$A47,'12peso'!AI$39:AI$492)</f>
        <v>5.9400000000000001E-2</v>
      </c>
      <c r="FX47">
        <f>SUMIF('12peso'!$E$39:$E$492,$A47,'12peso'!AJ$39:AJ$492)</f>
        <v>5.7299999999999997E-2</v>
      </c>
      <c r="FY47">
        <f>SUMIF('12peso'!$E$39:$E$492,$A47,'12peso'!AK$39:AK$492)</f>
        <v>5.8000000000000003E-2</v>
      </c>
      <c r="FZ47">
        <f>SUMIF('12peso'!$E$39:$E$492,$A47,'12peso'!AL$39:AL$492)</f>
        <v>5.5500000000000001E-2</v>
      </c>
      <c r="GA47">
        <f>SUMIF('12peso'!$E$39:$E$492,$A47,'12peso'!AM$39:AM$492)</f>
        <v>5.6399999999999999E-2</v>
      </c>
      <c r="GB47">
        <f>SUMIF('12peso'!$E$39:$E$492,$A47,'12peso'!AN$39:AN$492)</f>
        <v>5.6500000000000002E-2</v>
      </c>
    </row>
    <row r="48" spans="1:184" x14ac:dyDescent="0.25">
      <c r="A48" s="59">
        <v>1106023</v>
      </c>
      <c r="B48" s="56" t="s">
        <v>49</v>
      </c>
      <c r="C48" s="127">
        <v>7.46E-2</v>
      </c>
      <c r="D48" s="127">
        <v>6.6699999999999995E-2</v>
      </c>
      <c r="E48" s="127">
        <v>5.7500000000000002E-2</v>
      </c>
      <c r="F48" s="127">
        <v>7.1999999999999995E-2</v>
      </c>
      <c r="G48" s="127">
        <v>3.1E-2</v>
      </c>
      <c r="H48" s="127">
        <v>5.6300000000000003E-2</v>
      </c>
      <c r="I48" s="127">
        <v>7.1099999999999997E-2</v>
      </c>
      <c r="J48" s="127">
        <v>7.8200000000000006E-2</v>
      </c>
      <c r="K48" s="127">
        <v>0.1227</v>
      </c>
      <c r="L48" s="127">
        <v>8.5599999999999996E-2</v>
      </c>
      <c r="M48" s="127">
        <v>0.1072</v>
      </c>
      <c r="N48" s="127">
        <v>6.5100000000000005E-2</v>
      </c>
      <c r="O48" s="127">
        <v>5.3499999999999999E-2</v>
      </c>
      <c r="P48" s="127">
        <v>5.5300000000000002E-2</v>
      </c>
      <c r="Q48" s="127">
        <v>4.6800000000000001E-2</v>
      </c>
      <c r="R48" s="127">
        <v>6.2100000000000002E-2</v>
      </c>
      <c r="S48" s="127">
        <v>2.7400000000000001E-2</v>
      </c>
      <c r="T48" s="127">
        <v>4.9399999999999999E-2</v>
      </c>
      <c r="U48" s="127">
        <v>6.08E-2</v>
      </c>
      <c r="V48" s="127">
        <v>7.0499999999999993E-2</v>
      </c>
      <c r="W48" s="127">
        <v>0.112</v>
      </c>
      <c r="X48" s="127">
        <v>7.9699999999999993E-2</v>
      </c>
      <c r="Y48" s="127">
        <v>9.5500000000000002E-2</v>
      </c>
      <c r="Z48" s="127">
        <v>5.6800000000000003E-2</v>
      </c>
      <c r="AA48" s="127">
        <v>4.8099999999999997E-2</v>
      </c>
      <c r="AB48" s="127">
        <v>4.8099999999999997E-2</v>
      </c>
      <c r="AC48" s="127">
        <v>4.07E-2</v>
      </c>
      <c r="AD48" s="127">
        <v>5.3999999999999999E-2</v>
      </c>
      <c r="AE48" s="127">
        <v>2.52E-2</v>
      </c>
      <c r="AF48" s="127">
        <v>4.1599999999999998E-2</v>
      </c>
      <c r="AG48" s="127">
        <v>5.2900000000000003E-2</v>
      </c>
      <c r="AH48" s="127">
        <v>5.9499999999999997E-2</v>
      </c>
      <c r="AI48" s="127">
        <v>8.77E-2</v>
      </c>
      <c r="AJ48" s="127">
        <v>6.08E-2</v>
      </c>
      <c r="AK48" s="127">
        <v>7.4700000000000003E-2</v>
      </c>
      <c r="AL48" s="127">
        <v>4.5699999999999998E-2</v>
      </c>
      <c r="AM48" s="127">
        <v>0.04</v>
      </c>
      <c r="AN48" s="127">
        <v>3.73E-2</v>
      </c>
      <c r="AO48" s="127">
        <v>3.3500000000000002E-2</v>
      </c>
      <c r="AP48" s="127">
        <v>4.5499999999999999E-2</v>
      </c>
      <c r="AQ48" s="127">
        <v>2.2800000000000001E-2</v>
      </c>
      <c r="AR48" s="127">
        <v>3.5900000000000001E-2</v>
      </c>
      <c r="AS48" s="127">
        <v>4.8099999999999997E-2</v>
      </c>
      <c r="AT48" s="127">
        <v>5.6800000000000003E-2</v>
      </c>
      <c r="AU48" s="127">
        <v>8.3799999999999999E-2</v>
      </c>
      <c r="AV48" s="127">
        <v>5.8599999999999999E-2</v>
      </c>
      <c r="AW48" s="127">
        <v>6.6400000000000001E-2</v>
      </c>
      <c r="AX48" s="127">
        <v>3.9699999999999999E-2</v>
      </c>
      <c r="AY48" s="127">
        <v>3.6299999999999999E-2</v>
      </c>
      <c r="AZ48" s="127">
        <v>3.2500000000000001E-2</v>
      </c>
      <c r="BA48" s="127">
        <v>2.93E-2</v>
      </c>
      <c r="BB48" s="127">
        <v>3.8300000000000001E-2</v>
      </c>
      <c r="BC48" s="127">
        <v>2.01E-2</v>
      </c>
      <c r="BD48" s="127">
        <v>3.0499999999999999E-2</v>
      </c>
      <c r="BE48" s="127">
        <v>4.1599999999999998E-2</v>
      </c>
      <c r="BF48" s="127">
        <v>4.7899999999999998E-2</v>
      </c>
      <c r="BG48" s="127">
        <v>6.6900000000000001E-2</v>
      </c>
      <c r="BH48" s="127">
        <v>4.8399999999999999E-2</v>
      </c>
      <c r="BI48" s="127">
        <v>5.6000000000000001E-2</v>
      </c>
      <c r="BJ48" s="127">
        <v>3.2099999999999997E-2</v>
      </c>
      <c r="BK48" s="127">
        <v>2.8799999999999999E-2</v>
      </c>
      <c r="BL48" s="127">
        <v>2.5499999999999998E-2</v>
      </c>
      <c r="BM48" s="127">
        <v>2.3800000000000002E-2</v>
      </c>
      <c r="BN48" s="127">
        <v>3.1399999999999997E-2</v>
      </c>
      <c r="BO48" s="127">
        <v>1.8200000000000001E-2</v>
      </c>
      <c r="BP48" s="127">
        <v>2.5600000000000001E-2</v>
      </c>
      <c r="BQ48" s="127">
        <v>3.5000000000000003E-2</v>
      </c>
      <c r="BR48" s="127">
        <v>3.9199999999999999E-2</v>
      </c>
      <c r="BS48" s="127">
        <v>5.4100000000000002E-2</v>
      </c>
      <c r="BT48" s="127">
        <v>4.0099999999999997E-2</v>
      </c>
      <c r="BU48" s="127">
        <v>4.3499999999999997E-2</v>
      </c>
      <c r="BV48" s="127">
        <v>2.69E-2</v>
      </c>
      <c r="BW48" s="127">
        <v>2.5700000000000001E-2</v>
      </c>
      <c r="BX48" s="127">
        <v>2.12E-2</v>
      </c>
      <c r="BY48" s="127">
        <v>0.02</v>
      </c>
      <c r="BZ48" s="127">
        <v>2.6100000000000002E-2</v>
      </c>
      <c r="CA48" s="127">
        <v>1.6E-2</v>
      </c>
      <c r="CB48" s="127">
        <v>2.23E-2</v>
      </c>
      <c r="CC48" s="127">
        <v>3.2599999999999997E-2</v>
      </c>
      <c r="CD48" s="127">
        <v>3.8800000000000001E-2</v>
      </c>
      <c r="CE48" s="127">
        <v>4.7600000000000003E-2</v>
      </c>
      <c r="CF48" s="127">
        <v>3.44E-2</v>
      </c>
      <c r="CG48" s="127">
        <v>3.5299999999999998E-2</v>
      </c>
      <c r="CH48" s="127">
        <v>8.3999999999999995E-3</v>
      </c>
      <c r="CI48" s="127">
        <v>8.3999999999999995E-3</v>
      </c>
      <c r="CJ48" s="127">
        <v>8.3000000000000001E-3</v>
      </c>
      <c r="CK48" s="127">
        <v>8.3999999999999995E-3</v>
      </c>
      <c r="CL48" s="127">
        <v>8.8000000000000005E-3</v>
      </c>
      <c r="CM48" s="127">
        <v>9.4999999999999998E-3</v>
      </c>
      <c r="CN48" s="127">
        <v>9.7000000000000003E-3</v>
      </c>
      <c r="CO48" s="127">
        <v>9.7999999999999997E-3</v>
      </c>
      <c r="CP48" s="127">
        <v>8.6999999999999994E-3</v>
      </c>
      <c r="CQ48" s="127">
        <v>7.7999999999999996E-3</v>
      </c>
      <c r="CR48" s="127">
        <v>7.7000000000000002E-3</v>
      </c>
      <c r="CS48" s="127">
        <v>8.3000000000000001E-3</v>
      </c>
      <c r="CT48" s="127">
        <v>8.0999999999999996E-3</v>
      </c>
      <c r="CU48" s="127">
        <v>7.9000000000000008E-3</v>
      </c>
      <c r="CV48" s="127">
        <v>7.7000000000000002E-3</v>
      </c>
      <c r="CW48" s="127">
        <v>8.0000000000000002E-3</v>
      </c>
      <c r="CX48" s="127">
        <v>8.5000000000000006E-3</v>
      </c>
      <c r="CY48" s="127">
        <v>8.8000000000000005E-3</v>
      </c>
      <c r="CZ48" s="127">
        <v>8.8000000000000005E-3</v>
      </c>
      <c r="DA48" s="127">
        <v>8.9999999999999993E-3</v>
      </c>
      <c r="DB48" s="127">
        <v>8.6E-3</v>
      </c>
      <c r="DC48" s="127">
        <v>7.4999999999999997E-3</v>
      </c>
      <c r="DD48" s="127">
        <v>8.0000000000000002E-3</v>
      </c>
      <c r="DE48" s="127">
        <v>8.3000000000000001E-3</v>
      </c>
      <c r="DF48" s="127">
        <v>8.0000000000000002E-3</v>
      </c>
      <c r="DG48" s="127">
        <v>8.2000000000000007E-3</v>
      </c>
      <c r="DH48" s="127">
        <v>8.5000000000000006E-3</v>
      </c>
      <c r="DI48" s="127">
        <v>8.3000000000000001E-3</v>
      </c>
      <c r="DJ48" s="127">
        <v>8.8999999999999999E-3</v>
      </c>
      <c r="DK48" s="127">
        <v>9.4999999999999998E-3</v>
      </c>
      <c r="DL48" s="127">
        <v>1.01E-2</v>
      </c>
      <c r="DM48" s="127">
        <v>1.0200000000000001E-2</v>
      </c>
      <c r="DN48" s="127">
        <v>9.2999999999999992E-3</v>
      </c>
      <c r="DO48" s="127">
        <v>8.8000000000000005E-3</v>
      </c>
      <c r="DP48" s="127">
        <v>8.8000000000000005E-3</v>
      </c>
      <c r="DQ48" s="127">
        <v>8.5000000000000006E-3</v>
      </c>
      <c r="DR48" s="127">
        <v>8.3999999999999995E-3</v>
      </c>
      <c r="DS48" s="127">
        <v>8.3999999999999995E-3</v>
      </c>
      <c r="DT48" s="127">
        <v>8.3999999999999995E-3</v>
      </c>
      <c r="DU48" s="127">
        <v>8.3000000000000001E-3</v>
      </c>
      <c r="DV48" s="127">
        <v>8.5000000000000006E-3</v>
      </c>
      <c r="DW48" s="127">
        <v>8.3999999999999995E-3</v>
      </c>
      <c r="DX48" s="127">
        <v>8.6999999999999994E-3</v>
      </c>
      <c r="DY48" s="127">
        <v>9.2999999999999992E-3</v>
      </c>
      <c r="DZ48" s="127">
        <v>9.1999999999999998E-3</v>
      </c>
      <c r="EA48" s="127">
        <v>8.2000000000000007E-3</v>
      </c>
      <c r="EB48" s="127">
        <v>8.0000000000000002E-3</v>
      </c>
      <c r="EC48" s="127">
        <v>7.6E-3</v>
      </c>
      <c r="ED48" s="127">
        <v>7.3000000000000001E-3</v>
      </c>
      <c r="EE48" s="127">
        <v>7.4000000000000003E-3</v>
      </c>
      <c r="EF48" s="127">
        <v>7.4999999999999997E-3</v>
      </c>
      <c r="EG48" s="127">
        <v>7.4999999999999997E-3</v>
      </c>
      <c r="EH48" s="127">
        <v>7.4999999999999997E-3</v>
      </c>
      <c r="EI48" s="127">
        <v>7.7999999999999996E-3</v>
      </c>
      <c r="EJ48" s="127">
        <v>7.7999999999999996E-3</v>
      </c>
      <c r="EK48" s="127">
        <v>7.9000000000000008E-3</v>
      </c>
      <c r="EL48" s="127">
        <v>7.6E-3</v>
      </c>
      <c r="EM48" s="127">
        <v>7.7000000000000002E-3</v>
      </c>
      <c r="EN48" s="127">
        <v>7.9000000000000008E-3</v>
      </c>
      <c r="EO48" s="127">
        <v>7.7999999999999996E-3</v>
      </c>
      <c r="EP48" s="127">
        <v>7.7000000000000002E-3</v>
      </c>
      <c r="EQ48" s="127">
        <v>7.4999999999999997E-3</v>
      </c>
      <c r="ER48" s="127">
        <v>7.7000000000000002E-3</v>
      </c>
      <c r="ES48" s="127">
        <v>7.4999999999999997E-3</v>
      </c>
      <c r="ET48" s="127">
        <v>7.6E-3</v>
      </c>
      <c r="EU48" s="127">
        <v>7.7000000000000002E-3</v>
      </c>
      <c r="EV48">
        <f>SUMIF('12peso'!$E$39:$E$492,$A48,'12peso'!H$39:H$492)</f>
        <v>2.2800000000000001E-2</v>
      </c>
      <c r="EW48">
        <f>SUMIF('12peso'!$E$39:$E$492,$A48,'12peso'!I$39:I$492)</f>
        <v>2.2800000000000001E-2</v>
      </c>
      <c r="EX48">
        <f>SUMIF('12peso'!$E$39:$E$492,$A48,'12peso'!J$39:J$492)</f>
        <v>2.1399999999999999E-2</v>
      </c>
      <c r="EY48">
        <f>SUMIF('12peso'!$E$39:$E$492,$A48,'12peso'!K$39:K$492)</f>
        <v>2.0299999999999999E-2</v>
      </c>
      <c r="EZ48">
        <f>SUMIF('12peso'!$E$39:$E$492,$A48,'12peso'!L$39:L$492)</f>
        <v>2.0799999999999999E-2</v>
      </c>
      <c r="FA48">
        <f>SUMIF('12peso'!$E$39:$E$492,$A48,'12peso'!M$39:M$492)</f>
        <v>2.0400000000000001E-2</v>
      </c>
      <c r="FB48">
        <f>SUMIF('12peso'!$E$39:$E$492,$A48,'12peso'!N$39:N$492)</f>
        <v>2.12E-2</v>
      </c>
      <c r="FC48">
        <f>SUMIF('12peso'!$E$39:$E$492,$A48,'12peso'!O$39:O$492)</f>
        <v>2.2200000000000001E-2</v>
      </c>
      <c r="FD48">
        <f>SUMIF('12peso'!$E$39:$E$492,$A48,'12peso'!P$39:P$492)</f>
        <v>2.3400000000000001E-2</v>
      </c>
      <c r="FE48">
        <f>SUMIF('12peso'!$E$39:$E$492,$A48,'12peso'!Q$39:Q$492)</f>
        <v>2.4400000000000002E-2</v>
      </c>
      <c r="FF48">
        <f>SUMIF('12peso'!$E$39:$E$492,$A48,'12peso'!R$39:R$492)</f>
        <v>2.3900000000000001E-2</v>
      </c>
      <c r="FG48">
        <f>SUMIF('12peso'!$E$39:$E$492,$A48,'12peso'!S$39:S$492)</f>
        <v>2.4199999999999999E-2</v>
      </c>
      <c r="FH48">
        <f>SUMIF('12peso'!$E$39:$E$492,$A48,'12peso'!T$39:T$492)</f>
        <v>2.4299999999999999E-2</v>
      </c>
      <c r="FI48">
        <f>SUMIF('12peso'!$E$39:$E$492,$A48,'12peso'!U$39:U$492)</f>
        <v>2.46E-2</v>
      </c>
      <c r="FJ48">
        <f>SUMIF('12peso'!$E$39:$E$492,$A48,'12peso'!V$39:V$492)</f>
        <v>2.3199999999999998E-2</v>
      </c>
      <c r="FK48">
        <f>SUMIF('12peso'!$E$39:$E$492,$A48,'12peso'!W$39:W$492)</f>
        <v>2.3300000000000001E-2</v>
      </c>
      <c r="FL48">
        <f>SUMIF('12peso'!$E$39:$E$492,$A48,'12peso'!X$39:X$492)</f>
        <v>2.3199999999999998E-2</v>
      </c>
      <c r="FM48">
        <f>SUMIF('12peso'!$E$39:$E$492,$A48,'12peso'!Y$39:Y$492)</f>
        <v>2.3400000000000001E-2</v>
      </c>
      <c r="FN48">
        <f>SUMIF('12peso'!$E$39:$E$492,$A48,'12peso'!Z$39:Z$492)</f>
        <v>2.3400000000000001E-2</v>
      </c>
      <c r="FO48">
        <f>SUMIF('12peso'!$E$39:$E$492,$A48,'12peso'!AA$39:AA$492)</f>
        <v>2.3699999999999999E-2</v>
      </c>
      <c r="FP48">
        <f>SUMIF('12peso'!$E$39:$E$492,$A48,'12peso'!AB$39:AB$492)</f>
        <v>2.35E-2</v>
      </c>
      <c r="FQ48">
        <f>SUMIF('12peso'!$E$39:$E$492,$A48,'12peso'!AC$39:AC$492)</f>
        <v>2.3699999999999999E-2</v>
      </c>
      <c r="FR48">
        <f>SUMIF('12peso'!$E$39:$E$492,$A48,'12peso'!AD$39:AD$492)</f>
        <v>2.3199999999999998E-2</v>
      </c>
      <c r="FS48">
        <f>SUMIF('12peso'!$E$39:$E$492,$A48,'12peso'!AE$39:AE$492)</f>
        <v>2.2599999999999999E-2</v>
      </c>
      <c r="FT48">
        <f>SUMIF('12peso'!$E$39:$E$492,$A48,'12peso'!AF$39:AF$492)</f>
        <v>2.3300000000000001E-2</v>
      </c>
      <c r="FU48">
        <f>SUMIF('12peso'!$E$39:$E$492,$A48,'12peso'!AG$39:AG$492)</f>
        <v>2.41E-2</v>
      </c>
      <c r="FV48">
        <f>SUMIF('12peso'!$E$39:$E$492,$A48,'12peso'!AH$39:AH$492)</f>
        <v>2.3099999999999999E-2</v>
      </c>
      <c r="FW48">
        <f>SUMIF('12peso'!$E$39:$E$492,$A48,'12peso'!AI$39:AI$492)</f>
        <v>2.1600000000000001E-2</v>
      </c>
      <c r="FX48">
        <f>SUMIF('12peso'!$E$39:$E$492,$A48,'12peso'!AJ$39:AJ$492)</f>
        <v>2.1100000000000001E-2</v>
      </c>
      <c r="FY48">
        <f>SUMIF('12peso'!$E$39:$E$492,$A48,'12peso'!AK$39:AK$492)</f>
        <v>1.9599999999999999E-2</v>
      </c>
      <c r="FZ48">
        <f>SUMIF('12peso'!$E$39:$E$492,$A48,'12peso'!AL$39:AL$492)</f>
        <v>1.9900000000000001E-2</v>
      </c>
      <c r="GA48">
        <f>SUMIF('12peso'!$E$39:$E$492,$A48,'12peso'!AM$39:AM$492)</f>
        <v>2.01E-2</v>
      </c>
      <c r="GB48">
        <f>SUMIF('12peso'!$E$39:$E$492,$A48,'12peso'!AN$39:AN$492)</f>
        <v>2.0799999999999999E-2</v>
      </c>
    </row>
    <row r="49" spans="1:184" x14ac:dyDescent="0.25">
      <c r="A49" s="59">
        <v>1106027</v>
      </c>
      <c r="B49" s="56" t="s">
        <v>50</v>
      </c>
      <c r="C49" s="127">
        <v>3.3399999999999999E-2</v>
      </c>
      <c r="D49" s="127">
        <v>7.2499999999999995E-2</v>
      </c>
      <c r="E49" s="127">
        <v>9.0399999999999994E-2</v>
      </c>
      <c r="F49" s="127">
        <v>5.5999999999999999E-3</v>
      </c>
      <c r="G49" s="127">
        <v>1.32E-2</v>
      </c>
      <c r="H49" s="127">
        <v>2.9999999999999997E-4</v>
      </c>
      <c r="I49" s="127">
        <v>4.0000000000000001E-3</v>
      </c>
      <c r="J49" s="127">
        <v>3.8E-3</v>
      </c>
      <c r="K49" s="127">
        <v>9.2999999999999992E-3</v>
      </c>
      <c r="L49" s="127">
        <v>2.3300000000000001E-2</v>
      </c>
      <c r="M49" s="127">
        <v>5.9400000000000001E-2</v>
      </c>
      <c r="N49" s="127">
        <v>0.10349999999999999</v>
      </c>
      <c r="O49" s="127">
        <v>9.1499999999999998E-2</v>
      </c>
      <c r="P49" s="127">
        <v>5.9200000000000003E-2</v>
      </c>
      <c r="Q49" s="127">
        <v>7.4800000000000005E-2</v>
      </c>
      <c r="R49" s="127">
        <v>4.7999999999999996E-3</v>
      </c>
      <c r="S49" s="127">
        <v>1.0999999999999999E-2</v>
      </c>
      <c r="T49" s="127">
        <v>2.0000000000000001E-4</v>
      </c>
      <c r="U49" s="127">
        <v>3.3999999999999998E-3</v>
      </c>
      <c r="V49" s="127">
        <v>3.3999999999999998E-3</v>
      </c>
      <c r="W49" s="127">
        <v>8.2000000000000007E-3</v>
      </c>
      <c r="X49" s="127">
        <v>2.1100000000000001E-2</v>
      </c>
      <c r="Y49" s="127">
        <v>5.0500000000000003E-2</v>
      </c>
      <c r="Z49" s="127">
        <v>8.7599999999999997E-2</v>
      </c>
      <c r="AA49" s="127">
        <v>7.6899999999999996E-2</v>
      </c>
      <c r="AB49" s="127">
        <v>0.05</v>
      </c>
      <c r="AC49" s="127">
        <v>6.2399999999999997E-2</v>
      </c>
      <c r="AD49" s="127">
        <v>4.3E-3</v>
      </c>
      <c r="AE49" s="127">
        <v>8.6E-3</v>
      </c>
      <c r="AF49" s="127">
        <v>2.0000000000000001E-4</v>
      </c>
      <c r="AG49" s="127">
        <v>2.7000000000000001E-3</v>
      </c>
      <c r="AH49" s="127">
        <v>2.7000000000000001E-3</v>
      </c>
      <c r="AI49" s="127">
        <v>6.1000000000000004E-3</v>
      </c>
      <c r="AJ49" s="127">
        <v>1.54E-2</v>
      </c>
      <c r="AK49" s="127">
        <v>3.7600000000000001E-2</v>
      </c>
      <c r="AL49" s="127">
        <v>6.83E-2</v>
      </c>
      <c r="AM49" s="127">
        <v>5.8599999999999999E-2</v>
      </c>
      <c r="AN49" s="127">
        <v>3.9100000000000003E-2</v>
      </c>
      <c r="AO49" s="127">
        <v>4.7500000000000001E-2</v>
      </c>
      <c r="AP49" s="127">
        <v>3.8E-3</v>
      </c>
      <c r="AQ49" s="127">
        <v>7.3000000000000001E-3</v>
      </c>
      <c r="AR49" s="127">
        <v>1E-4</v>
      </c>
      <c r="AS49" s="127">
        <v>2.3E-3</v>
      </c>
      <c r="AT49" s="127">
        <v>2.3999999999999998E-3</v>
      </c>
      <c r="AU49" s="127">
        <v>5.4000000000000003E-3</v>
      </c>
      <c r="AV49" s="127">
        <v>1.47E-2</v>
      </c>
      <c r="AW49" s="127">
        <v>3.2399999999999998E-2</v>
      </c>
      <c r="AX49" s="127">
        <v>5.8799999999999998E-2</v>
      </c>
      <c r="AY49" s="127">
        <v>4.9200000000000001E-2</v>
      </c>
      <c r="AZ49" s="127">
        <v>3.3799999999999997E-2</v>
      </c>
      <c r="BA49" s="127">
        <v>0.04</v>
      </c>
      <c r="BB49" s="127">
        <v>3.2000000000000002E-3</v>
      </c>
      <c r="BC49" s="127">
        <v>5.8999999999999999E-3</v>
      </c>
      <c r="BD49" s="127">
        <v>1E-4</v>
      </c>
      <c r="BE49" s="127">
        <v>1.8E-3</v>
      </c>
      <c r="BF49" s="127">
        <v>1.9E-3</v>
      </c>
      <c r="BG49" s="127">
        <v>4.1000000000000003E-3</v>
      </c>
      <c r="BH49" s="127">
        <v>1.1599999999999999E-2</v>
      </c>
      <c r="BI49" s="127">
        <v>2.69E-2</v>
      </c>
      <c r="BJ49" s="127">
        <v>4.6600000000000003E-2</v>
      </c>
      <c r="BK49" s="127">
        <v>3.6600000000000001E-2</v>
      </c>
      <c r="BL49" s="127">
        <v>2.6200000000000001E-2</v>
      </c>
      <c r="BM49" s="127">
        <v>2.98E-2</v>
      </c>
      <c r="BN49" s="127">
        <v>2.8E-3</v>
      </c>
      <c r="BO49" s="127">
        <v>4.7999999999999996E-3</v>
      </c>
      <c r="BP49" s="127">
        <v>1E-4</v>
      </c>
      <c r="BQ49" s="127">
        <v>1.2999999999999999E-3</v>
      </c>
      <c r="BR49" s="127">
        <v>1.4E-3</v>
      </c>
      <c r="BS49" s="127">
        <v>3.0999999999999999E-3</v>
      </c>
      <c r="BT49" s="127">
        <v>9.1999999999999998E-3</v>
      </c>
      <c r="BU49" s="127">
        <v>1.9699999999999999E-2</v>
      </c>
      <c r="BV49" s="127">
        <v>3.8300000000000001E-2</v>
      </c>
      <c r="BW49" s="127">
        <v>3.1099999999999999E-2</v>
      </c>
      <c r="BX49" s="127">
        <v>2.1499999999999998E-2</v>
      </c>
      <c r="BY49" s="127">
        <v>2.3699999999999999E-2</v>
      </c>
      <c r="BZ49" s="127">
        <v>2.3E-3</v>
      </c>
      <c r="CA49" s="127">
        <v>4.0000000000000001E-3</v>
      </c>
      <c r="CB49" s="127">
        <v>1E-4</v>
      </c>
      <c r="CC49" s="127">
        <v>1.1000000000000001E-3</v>
      </c>
      <c r="CD49" s="127">
        <v>1.2999999999999999E-3</v>
      </c>
      <c r="CE49" s="127">
        <v>2.5000000000000001E-3</v>
      </c>
      <c r="CF49" s="127">
        <v>7.4999999999999997E-3</v>
      </c>
      <c r="CG49" s="127">
        <v>1.52E-2</v>
      </c>
      <c r="CH49" s="127">
        <v>5.45E-2</v>
      </c>
      <c r="CI49" s="127">
        <v>5.5599999999999997E-2</v>
      </c>
      <c r="CJ49" s="127">
        <v>6.6299999999999998E-2</v>
      </c>
      <c r="CK49" s="127">
        <v>7.7600000000000002E-2</v>
      </c>
      <c r="CL49" s="127">
        <v>9.35E-2</v>
      </c>
      <c r="CM49" s="127">
        <v>9.7900000000000001E-2</v>
      </c>
      <c r="CN49" s="127">
        <v>0.1036</v>
      </c>
      <c r="CO49" s="127">
        <v>0.11</v>
      </c>
      <c r="CP49" s="127">
        <v>0.1196</v>
      </c>
      <c r="CQ49" s="127">
        <v>0.1149</v>
      </c>
      <c r="CR49" s="127">
        <v>8.6900000000000005E-2</v>
      </c>
      <c r="CS49" s="127">
        <v>6.8699999999999997E-2</v>
      </c>
      <c r="CT49" s="127">
        <v>6.0400000000000002E-2</v>
      </c>
      <c r="CU49" s="127">
        <v>5.8299999999999998E-2</v>
      </c>
      <c r="CV49" s="127">
        <v>6.5699999999999995E-2</v>
      </c>
      <c r="CW49" s="127">
        <v>7.6799999999999993E-2</v>
      </c>
      <c r="CX49" s="127">
        <v>8.5400000000000004E-2</v>
      </c>
      <c r="CY49" s="127">
        <v>9.0700000000000003E-2</v>
      </c>
      <c r="CZ49" s="127">
        <v>9.9000000000000005E-2</v>
      </c>
      <c r="DA49" s="127">
        <v>0.1038</v>
      </c>
      <c r="DB49" s="127">
        <v>0.1024</v>
      </c>
      <c r="DC49" s="127">
        <v>9.9599999999999994E-2</v>
      </c>
      <c r="DD49" s="127">
        <v>8.0299999999999996E-2</v>
      </c>
      <c r="DE49" s="127">
        <v>6.7699999999999996E-2</v>
      </c>
      <c r="DF49" s="127">
        <v>5.9400000000000001E-2</v>
      </c>
      <c r="DG49" s="127">
        <v>5.5E-2</v>
      </c>
      <c r="DH49" s="127">
        <v>5.8799999999999998E-2</v>
      </c>
      <c r="DI49" s="127">
        <v>6.1199999999999997E-2</v>
      </c>
      <c r="DJ49" s="127">
        <v>7.0499999999999993E-2</v>
      </c>
      <c r="DK49" s="127">
        <v>7.3300000000000004E-2</v>
      </c>
      <c r="DL49" s="127">
        <v>6.8400000000000002E-2</v>
      </c>
      <c r="DM49" s="127">
        <v>7.51E-2</v>
      </c>
      <c r="DN49" s="127">
        <v>7.4200000000000002E-2</v>
      </c>
      <c r="DO49" s="127">
        <v>7.8399999999999997E-2</v>
      </c>
      <c r="DP49" s="127">
        <v>6.5100000000000005E-2</v>
      </c>
      <c r="DQ49" s="127">
        <v>5.45E-2</v>
      </c>
      <c r="DR49" s="127">
        <v>5.0200000000000002E-2</v>
      </c>
      <c r="DS49" s="127">
        <v>5.1499999999999997E-2</v>
      </c>
      <c r="DT49" s="127">
        <v>5.67E-2</v>
      </c>
      <c r="DU49" s="127">
        <v>6.5100000000000005E-2</v>
      </c>
      <c r="DV49" s="127">
        <v>7.4899999999999994E-2</v>
      </c>
      <c r="DW49" s="127">
        <v>7.6799999999999993E-2</v>
      </c>
      <c r="DX49" s="127">
        <v>8.2100000000000006E-2</v>
      </c>
      <c r="DY49" s="127">
        <v>8.3000000000000004E-2</v>
      </c>
      <c r="DZ49" s="127">
        <v>8.8099999999999998E-2</v>
      </c>
      <c r="EA49" s="127">
        <v>8.4000000000000005E-2</v>
      </c>
      <c r="EB49" s="127">
        <v>6.7699999999999996E-2</v>
      </c>
      <c r="EC49" s="127">
        <v>5.0200000000000002E-2</v>
      </c>
      <c r="ED49" s="127">
        <v>4.2900000000000001E-2</v>
      </c>
      <c r="EE49" s="127">
        <v>4.6100000000000002E-2</v>
      </c>
      <c r="EF49" s="127">
        <v>5.3499999999999999E-2</v>
      </c>
      <c r="EG49" s="127">
        <v>6.1699999999999998E-2</v>
      </c>
      <c r="EH49" s="127">
        <v>6.9400000000000003E-2</v>
      </c>
      <c r="EI49" s="127">
        <v>7.7200000000000005E-2</v>
      </c>
      <c r="EJ49" s="127">
        <v>8.14E-2</v>
      </c>
      <c r="EK49" s="127">
        <v>8.4699999999999998E-2</v>
      </c>
      <c r="EL49" s="127">
        <v>8.4599999999999995E-2</v>
      </c>
      <c r="EM49" s="127">
        <v>8.5099999999999995E-2</v>
      </c>
      <c r="EN49" s="127">
        <v>7.1900000000000006E-2</v>
      </c>
      <c r="EO49" s="127">
        <v>6.1199999999999997E-2</v>
      </c>
      <c r="EP49" s="127">
        <v>5.45E-2</v>
      </c>
      <c r="EQ49" s="127">
        <v>5.1999999999999998E-2</v>
      </c>
      <c r="ER49" s="127">
        <v>5.4100000000000002E-2</v>
      </c>
      <c r="ES49" s="127">
        <v>5.9700000000000003E-2</v>
      </c>
      <c r="ET49" s="127">
        <v>6.9099999999999995E-2</v>
      </c>
      <c r="EU49" s="127">
        <v>7.1199999999999999E-2</v>
      </c>
      <c r="EV49">
        <f>SUMIF('12peso'!$E$39:$E$492,$A49,'12peso'!H$39:H$492)</f>
        <v>1.7000000000000001E-2</v>
      </c>
      <c r="EW49">
        <f>SUMIF('12peso'!$E$39:$E$492,$A49,'12peso'!I$39:I$492)</f>
        <v>1.7600000000000001E-2</v>
      </c>
      <c r="EX49">
        <f>SUMIF('12peso'!$E$39:$E$492,$A49,'12peso'!J$39:J$492)</f>
        <v>1.8100000000000002E-2</v>
      </c>
      <c r="EY49">
        <f>SUMIF('12peso'!$E$39:$E$492,$A49,'12peso'!K$39:K$492)</f>
        <v>1.8499999999999999E-2</v>
      </c>
      <c r="EZ49">
        <f>SUMIF('12peso'!$E$39:$E$492,$A49,'12peso'!L$39:L$492)</f>
        <v>1.8200000000000001E-2</v>
      </c>
      <c r="FA49">
        <f>SUMIF('12peso'!$E$39:$E$492,$A49,'12peso'!M$39:M$492)</f>
        <v>1.72E-2</v>
      </c>
      <c r="FB49">
        <f>SUMIF('12peso'!$E$39:$E$492,$A49,'12peso'!N$39:N$492)</f>
        <v>1.2800000000000001E-2</v>
      </c>
      <c r="FC49">
        <f>SUMIF('12peso'!$E$39:$E$492,$A49,'12peso'!O$39:O$492)</f>
        <v>1.3100000000000001E-2</v>
      </c>
      <c r="FD49">
        <f>SUMIF('12peso'!$E$39:$E$492,$A49,'12peso'!P$39:P$492)</f>
        <v>1.6500000000000001E-2</v>
      </c>
      <c r="FE49">
        <f>SUMIF('12peso'!$E$39:$E$492,$A49,'12peso'!Q$39:Q$492)</f>
        <v>1.9599999999999999E-2</v>
      </c>
      <c r="FF49">
        <f>SUMIF('12peso'!$E$39:$E$492,$A49,'12peso'!R$39:R$492)</f>
        <v>2.1399999999999999E-2</v>
      </c>
      <c r="FG49">
        <f>SUMIF('12peso'!$E$39:$E$492,$A49,'12peso'!S$39:S$492)</f>
        <v>2.0899999999999998E-2</v>
      </c>
      <c r="FH49">
        <f>SUMIF('12peso'!$E$39:$E$492,$A49,'12peso'!T$39:T$492)</f>
        <v>2.23E-2</v>
      </c>
      <c r="FI49">
        <f>SUMIF('12peso'!$E$39:$E$492,$A49,'12peso'!U$39:U$492)</f>
        <v>2.3E-2</v>
      </c>
      <c r="FJ49">
        <f>SUMIF('12peso'!$E$39:$E$492,$A49,'12peso'!V$39:V$492)</f>
        <v>2.2700000000000001E-2</v>
      </c>
      <c r="FK49">
        <f>SUMIF('12peso'!$E$39:$E$492,$A49,'12peso'!W$39:W$492)</f>
        <v>2.3099999999999999E-2</v>
      </c>
      <c r="FL49">
        <f>SUMIF('12peso'!$E$39:$E$492,$A49,'12peso'!X$39:X$492)</f>
        <v>2.1899999999999999E-2</v>
      </c>
      <c r="FM49">
        <f>SUMIF('12peso'!$E$39:$E$492,$A49,'12peso'!Y$39:Y$492)</f>
        <v>1.84E-2</v>
      </c>
      <c r="FN49">
        <f>SUMIF('12peso'!$E$39:$E$492,$A49,'12peso'!Z$39:Z$492)</f>
        <v>1.43E-2</v>
      </c>
      <c r="FO49">
        <f>SUMIF('12peso'!$E$39:$E$492,$A49,'12peso'!AA$39:AA$492)</f>
        <v>1.61E-2</v>
      </c>
      <c r="FP49">
        <f>SUMIF('12peso'!$E$39:$E$492,$A49,'12peso'!AB$39:AB$492)</f>
        <v>1.7399999999999999E-2</v>
      </c>
      <c r="FQ49">
        <f>SUMIF('12peso'!$E$39:$E$492,$A49,'12peso'!AC$39:AC$492)</f>
        <v>2.18E-2</v>
      </c>
      <c r="FR49">
        <f>SUMIF('12peso'!$E$39:$E$492,$A49,'12peso'!AD$39:AD$492)</f>
        <v>2.8199999999999999E-2</v>
      </c>
      <c r="FS49">
        <f>SUMIF('12peso'!$E$39:$E$492,$A49,'12peso'!AE$39:AE$492)</f>
        <v>3.27E-2</v>
      </c>
      <c r="FT49">
        <f>SUMIF('12peso'!$E$39:$E$492,$A49,'12peso'!AF$39:AF$492)</f>
        <v>3.7600000000000001E-2</v>
      </c>
      <c r="FU49">
        <f>SUMIF('12peso'!$E$39:$E$492,$A49,'12peso'!AG$39:AG$492)</f>
        <v>3.8199999999999998E-2</v>
      </c>
      <c r="FV49">
        <f>SUMIF('12peso'!$E$39:$E$492,$A49,'12peso'!AH$39:AH$492)</f>
        <v>3.8199999999999998E-2</v>
      </c>
      <c r="FW49">
        <f>SUMIF('12peso'!$E$39:$E$492,$A49,'12peso'!AI$39:AI$492)</f>
        <v>4.0399999999999998E-2</v>
      </c>
      <c r="FX49">
        <f>SUMIF('12peso'!$E$39:$E$492,$A49,'12peso'!AJ$39:AJ$492)</f>
        <v>4.0899999999999999E-2</v>
      </c>
      <c r="FY49">
        <f>SUMIF('12peso'!$E$39:$E$492,$A49,'12peso'!AK$39:AK$492)</f>
        <v>3.5900000000000001E-2</v>
      </c>
      <c r="FZ49">
        <f>SUMIF('12peso'!$E$39:$E$492,$A49,'12peso'!AL$39:AL$492)</f>
        <v>2.3800000000000002E-2</v>
      </c>
      <c r="GA49">
        <f>SUMIF('12peso'!$E$39:$E$492,$A49,'12peso'!AM$39:AM$492)</f>
        <v>2.4500000000000001E-2</v>
      </c>
      <c r="GB49">
        <f>SUMIF('12peso'!$E$39:$E$492,$A49,'12peso'!AN$39:AN$492)</f>
        <v>2.92E-2</v>
      </c>
    </row>
    <row r="50" spans="1:184" x14ac:dyDescent="0.25">
      <c r="A50" s="59">
        <v>1106028</v>
      </c>
      <c r="B50" s="56" t="s">
        <v>51</v>
      </c>
      <c r="C50" s="127">
        <v>8.8400000000000006E-2</v>
      </c>
      <c r="D50" s="127">
        <v>7.1599999999999997E-2</v>
      </c>
      <c r="E50" s="127">
        <v>7.3800000000000004E-2</v>
      </c>
      <c r="F50" s="127">
        <v>3.73E-2</v>
      </c>
      <c r="G50" s="127">
        <v>3.0300000000000001E-2</v>
      </c>
      <c r="H50" s="127">
        <v>0.1419</v>
      </c>
      <c r="I50" s="127">
        <v>0.13089999999999999</v>
      </c>
      <c r="J50" s="127">
        <v>0.1113</v>
      </c>
      <c r="K50" s="127">
        <v>7.0599999999999996E-2</v>
      </c>
      <c r="L50" s="127">
        <v>6.4000000000000001E-2</v>
      </c>
      <c r="M50" s="127">
        <v>6.6699999999999995E-2</v>
      </c>
      <c r="N50" s="127">
        <v>7.7700000000000005E-2</v>
      </c>
      <c r="O50" s="127">
        <v>4.36E-2</v>
      </c>
      <c r="P50" s="127">
        <v>5.9499999999999997E-2</v>
      </c>
      <c r="Q50" s="127">
        <v>6.0999999999999999E-2</v>
      </c>
      <c r="R50" s="127">
        <v>3.2300000000000002E-2</v>
      </c>
      <c r="S50" s="127">
        <v>2.6200000000000001E-2</v>
      </c>
      <c r="T50" s="127">
        <v>0.1258</v>
      </c>
      <c r="U50" s="127">
        <v>0.1104</v>
      </c>
      <c r="V50" s="127">
        <v>9.7199999999999995E-2</v>
      </c>
      <c r="W50" s="127">
        <v>6.4399999999999999E-2</v>
      </c>
      <c r="X50" s="127">
        <v>6.0100000000000001E-2</v>
      </c>
      <c r="Y50" s="127">
        <v>6.0600000000000001E-2</v>
      </c>
      <c r="Z50" s="127">
        <v>6.7799999999999999E-2</v>
      </c>
      <c r="AA50" s="127">
        <v>3.9E-2</v>
      </c>
      <c r="AB50" s="127">
        <v>5.3100000000000001E-2</v>
      </c>
      <c r="AC50" s="127">
        <v>5.4699999999999999E-2</v>
      </c>
      <c r="AD50" s="127">
        <v>2.8500000000000001E-2</v>
      </c>
      <c r="AE50" s="127">
        <v>2.3699999999999999E-2</v>
      </c>
      <c r="AF50" s="127">
        <v>0.10299999999999999</v>
      </c>
      <c r="AG50" s="127">
        <v>9.2299999999999993E-2</v>
      </c>
      <c r="AH50" s="127">
        <v>7.85E-2</v>
      </c>
      <c r="AI50" s="127">
        <v>5.16E-2</v>
      </c>
      <c r="AJ50" s="127">
        <v>4.7300000000000002E-2</v>
      </c>
      <c r="AK50" s="127">
        <v>4.9599999999999998E-2</v>
      </c>
      <c r="AL50" s="127">
        <v>5.4100000000000002E-2</v>
      </c>
      <c r="AM50" s="127">
        <v>3.1199999999999999E-2</v>
      </c>
      <c r="AN50" s="127">
        <v>4.2900000000000001E-2</v>
      </c>
      <c r="AO50" s="127">
        <v>4.5199999999999997E-2</v>
      </c>
      <c r="AP50" s="127">
        <v>2.52E-2</v>
      </c>
      <c r="AQ50" s="127">
        <v>2.1999999999999999E-2</v>
      </c>
      <c r="AR50" s="127">
        <v>8.8099999999999998E-2</v>
      </c>
      <c r="AS50" s="127">
        <v>8.1699999999999995E-2</v>
      </c>
      <c r="AT50" s="127">
        <v>7.0199999999999999E-2</v>
      </c>
      <c r="AU50" s="127">
        <v>4.9299999999999997E-2</v>
      </c>
      <c r="AV50" s="127">
        <v>4.4499999999999998E-2</v>
      </c>
      <c r="AW50" s="127">
        <v>4.5100000000000001E-2</v>
      </c>
      <c r="AX50" s="127">
        <v>4.7E-2</v>
      </c>
      <c r="AY50" s="127">
        <v>2.7400000000000001E-2</v>
      </c>
      <c r="AZ50" s="127">
        <v>3.7400000000000003E-2</v>
      </c>
      <c r="BA50" s="127">
        <v>3.95E-2</v>
      </c>
      <c r="BB50" s="127">
        <v>2.1600000000000001E-2</v>
      </c>
      <c r="BC50" s="127">
        <v>1.9199999999999998E-2</v>
      </c>
      <c r="BD50" s="127">
        <v>7.3800000000000004E-2</v>
      </c>
      <c r="BE50" s="127">
        <v>6.83E-2</v>
      </c>
      <c r="BF50" s="127">
        <v>5.6399999999999999E-2</v>
      </c>
      <c r="BG50" s="127">
        <v>0.04</v>
      </c>
      <c r="BH50" s="127">
        <v>3.6600000000000001E-2</v>
      </c>
      <c r="BI50" s="127">
        <v>3.8699999999999998E-2</v>
      </c>
      <c r="BJ50" s="127">
        <v>3.7600000000000001E-2</v>
      </c>
      <c r="BK50" s="127">
        <v>2.1600000000000001E-2</v>
      </c>
      <c r="BL50" s="127">
        <v>3.04E-2</v>
      </c>
      <c r="BM50" s="127">
        <v>3.27E-2</v>
      </c>
      <c r="BN50" s="127">
        <v>1.83E-2</v>
      </c>
      <c r="BO50" s="127">
        <v>1.6899999999999998E-2</v>
      </c>
      <c r="BP50" s="127">
        <v>0.06</v>
      </c>
      <c r="BQ50" s="127">
        <v>5.5500000000000001E-2</v>
      </c>
      <c r="BR50" s="127">
        <v>4.41E-2</v>
      </c>
      <c r="BS50" s="127">
        <v>3.27E-2</v>
      </c>
      <c r="BT50" s="127">
        <v>0.03</v>
      </c>
      <c r="BU50" s="127">
        <v>3.1399999999999997E-2</v>
      </c>
      <c r="BV50" s="127">
        <v>3.15E-2</v>
      </c>
      <c r="BW50" s="127">
        <v>1.89E-2</v>
      </c>
      <c r="BX50" s="127">
        <v>2.5700000000000001E-2</v>
      </c>
      <c r="BY50" s="127">
        <v>2.75E-2</v>
      </c>
      <c r="BZ50" s="127">
        <v>1.5699999999999999E-2</v>
      </c>
      <c r="CA50" s="127">
        <v>1.52E-2</v>
      </c>
      <c r="CB50" s="127">
        <v>5.1700000000000003E-2</v>
      </c>
      <c r="CC50" s="127">
        <v>5.0299999999999997E-2</v>
      </c>
      <c r="CD50" s="127">
        <v>4.0399999999999998E-2</v>
      </c>
      <c r="CE50" s="127">
        <v>2.93E-2</v>
      </c>
      <c r="CF50" s="127">
        <v>2.5999999999999999E-2</v>
      </c>
      <c r="CG50" s="127">
        <v>2.6700000000000002E-2</v>
      </c>
      <c r="CH50" s="127">
        <v>5.1400000000000001E-2</v>
      </c>
      <c r="CI50" s="127">
        <v>6.7100000000000007E-2</v>
      </c>
      <c r="CJ50" s="127">
        <v>7.2499999999999995E-2</v>
      </c>
      <c r="CK50" s="127">
        <v>6.9699999999999998E-2</v>
      </c>
      <c r="CL50" s="127">
        <v>7.0300000000000001E-2</v>
      </c>
      <c r="CM50" s="127">
        <v>7.0900000000000005E-2</v>
      </c>
      <c r="CN50" s="127">
        <v>6.2799999999999995E-2</v>
      </c>
      <c r="CO50" s="127">
        <v>6.0299999999999999E-2</v>
      </c>
      <c r="CP50" s="127">
        <v>5.5E-2</v>
      </c>
      <c r="CQ50" s="127">
        <v>5.9299999999999999E-2</v>
      </c>
      <c r="CR50" s="127">
        <v>6.4399999999999999E-2</v>
      </c>
      <c r="CS50" s="127">
        <v>6.7599999999999993E-2</v>
      </c>
      <c r="CT50" s="127">
        <v>0.06</v>
      </c>
      <c r="CU50" s="127">
        <v>0.06</v>
      </c>
      <c r="CV50" s="127">
        <v>0.06</v>
      </c>
      <c r="CW50" s="127">
        <v>6.3500000000000001E-2</v>
      </c>
      <c r="CX50" s="127">
        <v>7.3599999999999999E-2</v>
      </c>
      <c r="CY50" s="127">
        <v>7.7100000000000002E-2</v>
      </c>
      <c r="CZ50" s="127">
        <v>6.9099999999999995E-2</v>
      </c>
      <c r="DA50" s="127">
        <v>6.4100000000000004E-2</v>
      </c>
      <c r="DB50" s="127">
        <v>5.8400000000000001E-2</v>
      </c>
      <c r="DC50" s="127">
        <v>5.9900000000000002E-2</v>
      </c>
      <c r="DD50" s="127">
        <v>6.5799999999999997E-2</v>
      </c>
      <c r="DE50" s="127">
        <v>6.4699999999999994E-2</v>
      </c>
      <c r="DF50" s="127">
        <v>6.2799999999999995E-2</v>
      </c>
      <c r="DG50" s="127">
        <v>6.59E-2</v>
      </c>
      <c r="DH50" s="127">
        <v>7.3999999999999996E-2</v>
      </c>
      <c r="DI50" s="127">
        <v>6.9800000000000001E-2</v>
      </c>
      <c r="DJ50" s="127">
        <v>6.8699999999999997E-2</v>
      </c>
      <c r="DK50" s="127">
        <v>7.1400000000000005E-2</v>
      </c>
      <c r="DL50" s="127">
        <v>6.8000000000000005E-2</v>
      </c>
      <c r="DM50" s="127">
        <v>6.1600000000000002E-2</v>
      </c>
      <c r="DN50" s="127">
        <v>0.06</v>
      </c>
      <c r="DO50" s="127">
        <v>7.0499999999999993E-2</v>
      </c>
      <c r="DP50" s="127">
        <v>7.3599999999999999E-2</v>
      </c>
      <c r="DQ50" s="127">
        <v>6.4699999999999994E-2</v>
      </c>
      <c r="DR50" s="127">
        <v>6.2399999999999997E-2</v>
      </c>
      <c r="DS50" s="127">
        <v>6.4399999999999999E-2</v>
      </c>
      <c r="DT50" s="127">
        <v>7.3899999999999993E-2</v>
      </c>
      <c r="DU50" s="127">
        <v>7.4700000000000003E-2</v>
      </c>
      <c r="DV50" s="127">
        <v>7.4700000000000003E-2</v>
      </c>
      <c r="DW50" s="127">
        <v>8.2100000000000006E-2</v>
      </c>
      <c r="DX50" s="127">
        <v>7.7700000000000005E-2</v>
      </c>
      <c r="DY50" s="127">
        <v>7.0800000000000002E-2</v>
      </c>
      <c r="DZ50" s="127">
        <v>6.7900000000000002E-2</v>
      </c>
      <c r="EA50" s="127">
        <v>7.1999999999999995E-2</v>
      </c>
      <c r="EB50" s="127">
        <v>7.2800000000000004E-2</v>
      </c>
      <c r="EC50" s="127">
        <v>6.93E-2</v>
      </c>
      <c r="ED50" s="127">
        <v>6.8699999999999997E-2</v>
      </c>
      <c r="EE50" s="127">
        <v>7.3599999999999999E-2</v>
      </c>
      <c r="EF50" s="127">
        <v>8.0199999999999994E-2</v>
      </c>
      <c r="EG50" s="127">
        <v>8.1900000000000001E-2</v>
      </c>
      <c r="EH50" s="127">
        <v>8.0600000000000005E-2</v>
      </c>
      <c r="EI50" s="127">
        <v>8.2799999999999999E-2</v>
      </c>
      <c r="EJ50" s="127">
        <v>7.3400000000000007E-2</v>
      </c>
      <c r="EK50" s="127">
        <v>7.7600000000000002E-2</v>
      </c>
      <c r="EL50" s="127">
        <v>7.2400000000000006E-2</v>
      </c>
      <c r="EM50" s="127">
        <v>6.9500000000000006E-2</v>
      </c>
      <c r="EN50" s="127">
        <v>7.2900000000000006E-2</v>
      </c>
      <c r="EO50" s="127">
        <v>7.1400000000000005E-2</v>
      </c>
      <c r="EP50" s="127">
        <v>6.9900000000000004E-2</v>
      </c>
      <c r="EQ50" s="127">
        <v>7.1499999999999994E-2</v>
      </c>
      <c r="ER50" s="127">
        <v>7.3800000000000004E-2</v>
      </c>
      <c r="ES50" s="127">
        <v>6.9500000000000006E-2</v>
      </c>
      <c r="ET50" s="127">
        <v>7.1400000000000005E-2</v>
      </c>
      <c r="EU50" s="127">
        <v>7.51E-2</v>
      </c>
      <c r="EV50">
        <f>SUMIF('12peso'!$E$39:$E$492,$A50,'12peso'!H$39:H$492)</f>
        <v>7.4499999999999997E-2</v>
      </c>
      <c r="EW50">
        <f>SUMIF('12peso'!$E$39:$E$492,$A50,'12peso'!I$39:I$492)</f>
        <v>6.9199999999999998E-2</v>
      </c>
      <c r="EX50">
        <f>SUMIF('12peso'!$E$39:$E$492,$A50,'12peso'!J$39:J$492)</f>
        <v>6.88E-2</v>
      </c>
      <c r="EY50">
        <f>SUMIF('12peso'!$E$39:$E$492,$A50,'12peso'!K$39:K$492)</f>
        <v>7.0599999999999996E-2</v>
      </c>
      <c r="EZ50">
        <f>SUMIF('12peso'!$E$39:$E$492,$A50,'12peso'!L$39:L$492)</f>
        <v>7.5700000000000003E-2</v>
      </c>
      <c r="FA50">
        <f>SUMIF('12peso'!$E$39:$E$492,$A50,'12peso'!M$39:M$492)</f>
        <v>6.9599999999999995E-2</v>
      </c>
      <c r="FB50">
        <f>SUMIF('12peso'!$E$39:$E$492,$A50,'12peso'!N$39:N$492)</f>
        <v>7.0900000000000005E-2</v>
      </c>
      <c r="FC50">
        <f>SUMIF('12peso'!$E$39:$E$492,$A50,'12peso'!O$39:O$492)</f>
        <v>7.2300000000000003E-2</v>
      </c>
      <c r="FD50">
        <f>SUMIF('12peso'!$E$39:$E$492,$A50,'12peso'!P$39:P$492)</f>
        <v>7.4099999999999999E-2</v>
      </c>
      <c r="FE50">
        <f>SUMIF('12peso'!$E$39:$E$492,$A50,'12peso'!Q$39:Q$492)</f>
        <v>7.4399999999999994E-2</v>
      </c>
      <c r="FF50">
        <f>SUMIF('12peso'!$E$39:$E$492,$A50,'12peso'!R$39:R$492)</f>
        <v>7.6899999999999996E-2</v>
      </c>
      <c r="FG50">
        <f>SUMIF('12peso'!$E$39:$E$492,$A50,'12peso'!S$39:S$492)</f>
        <v>7.9000000000000001E-2</v>
      </c>
      <c r="FH50">
        <f>SUMIF('12peso'!$E$39:$E$492,$A50,'12peso'!T$39:T$492)</f>
        <v>7.46E-2</v>
      </c>
      <c r="FI50">
        <f>SUMIF('12peso'!$E$39:$E$492,$A50,'12peso'!U$39:U$492)</f>
        <v>7.3599999999999999E-2</v>
      </c>
      <c r="FJ50">
        <f>SUMIF('12peso'!$E$39:$E$492,$A50,'12peso'!V$39:V$492)</f>
        <v>7.0000000000000007E-2</v>
      </c>
      <c r="FK50">
        <f>SUMIF('12peso'!$E$39:$E$492,$A50,'12peso'!W$39:W$492)</f>
        <v>7.4499999999999997E-2</v>
      </c>
      <c r="FL50">
        <f>SUMIF('12peso'!$E$39:$E$492,$A50,'12peso'!X$39:X$492)</f>
        <v>7.8200000000000006E-2</v>
      </c>
      <c r="FM50">
        <f>SUMIF('12peso'!$E$39:$E$492,$A50,'12peso'!Y$39:Y$492)</f>
        <v>7.9600000000000004E-2</v>
      </c>
      <c r="FN50">
        <f>SUMIF('12peso'!$E$39:$E$492,$A50,'12peso'!Z$39:Z$492)</f>
        <v>7.8399999999999997E-2</v>
      </c>
      <c r="FO50">
        <f>SUMIF('12peso'!$E$39:$E$492,$A50,'12peso'!AA$39:AA$492)</f>
        <v>7.8600000000000003E-2</v>
      </c>
      <c r="FP50">
        <f>SUMIF('12peso'!$E$39:$E$492,$A50,'12peso'!AB$39:AB$492)</f>
        <v>8.0799999999999997E-2</v>
      </c>
      <c r="FQ50">
        <f>SUMIF('12peso'!$E$39:$E$492,$A50,'12peso'!AC$39:AC$492)</f>
        <v>8.3099999999999993E-2</v>
      </c>
      <c r="FR50">
        <f>SUMIF('12peso'!$E$39:$E$492,$A50,'12peso'!AD$39:AD$492)</f>
        <v>8.2299999999999998E-2</v>
      </c>
      <c r="FS50">
        <f>SUMIF('12peso'!$E$39:$E$492,$A50,'12peso'!AE$39:AE$492)</f>
        <v>8.3599999999999994E-2</v>
      </c>
      <c r="FT50">
        <f>SUMIF('12peso'!$E$39:$E$492,$A50,'12peso'!AF$39:AF$492)</f>
        <v>8.5099999999999995E-2</v>
      </c>
      <c r="FU50">
        <f>SUMIF('12peso'!$E$39:$E$492,$A50,'12peso'!AG$39:AG$492)</f>
        <v>8.2900000000000001E-2</v>
      </c>
      <c r="FV50">
        <f>SUMIF('12peso'!$E$39:$E$492,$A50,'12peso'!AH$39:AH$492)</f>
        <v>8.4099999999999994E-2</v>
      </c>
      <c r="FW50">
        <f>SUMIF('12peso'!$E$39:$E$492,$A50,'12peso'!AI$39:AI$492)</f>
        <v>8.6400000000000005E-2</v>
      </c>
      <c r="FX50">
        <f>SUMIF('12peso'!$E$39:$E$492,$A50,'12peso'!AJ$39:AJ$492)</f>
        <v>8.8099999999999998E-2</v>
      </c>
      <c r="FY50">
        <f>SUMIF('12peso'!$E$39:$E$492,$A50,'12peso'!AK$39:AK$492)</f>
        <v>8.7499999999999994E-2</v>
      </c>
      <c r="FZ50">
        <f>SUMIF('12peso'!$E$39:$E$492,$A50,'12peso'!AL$39:AL$492)</f>
        <v>8.3099999999999993E-2</v>
      </c>
      <c r="GA50">
        <f>SUMIF('12peso'!$E$39:$E$492,$A50,'12peso'!AM$39:AM$492)</f>
        <v>8.1600000000000006E-2</v>
      </c>
      <c r="GB50">
        <f>SUMIF('12peso'!$E$39:$E$492,$A50,'12peso'!AN$39:AN$492)</f>
        <v>7.8600000000000003E-2</v>
      </c>
    </row>
    <row r="51" spans="1:184" x14ac:dyDescent="0.25">
      <c r="A51" s="59">
        <v>1106039</v>
      </c>
      <c r="B51" s="56" t="s">
        <v>52</v>
      </c>
      <c r="C51" s="127">
        <v>0.17849999999999999</v>
      </c>
      <c r="D51" s="127">
        <v>0.15010000000000001</v>
      </c>
      <c r="E51" s="127">
        <v>0.15629999999999999</v>
      </c>
      <c r="F51" s="127">
        <v>0.1656</v>
      </c>
      <c r="G51" s="127">
        <v>0.14549999999999999</v>
      </c>
      <c r="H51" s="127">
        <v>0.1258</v>
      </c>
      <c r="I51" s="127">
        <v>0.1202</v>
      </c>
      <c r="J51" s="127">
        <v>0.1157</v>
      </c>
      <c r="K51" s="127">
        <v>0.159</v>
      </c>
      <c r="L51" s="127">
        <v>0.1573</v>
      </c>
      <c r="M51" s="127">
        <v>0.1366</v>
      </c>
      <c r="N51" s="127">
        <v>0.14560000000000001</v>
      </c>
      <c r="O51" s="127">
        <v>0.13969999999999999</v>
      </c>
      <c r="P51" s="127">
        <v>0.122</v>
      </c>
      <c r="Q51" s="127">
        <v>0.1283</v>
      </c>
      <c r="R51" s="127">
        <v>0.14249999999999999</v>
      </c>
      <c r="S51" s="127">
        <v>0.12839999999999999</v>
      </c>
      <c r="T51" s="127">
        <v>0.11070000000000001</v>
      </c>
      <c r="U51" s="127">
        <v>0.1028</v>
      </c>
      <c r="V51" s="127">
        <v>0.1048</v>
      </c>
      <c r="W51" s="127">
        <v>0.14810000000000001</v>
      </c>
      <c r="X51" s="127">
        <v>0.14630000000000001</v>
      </c>
      <c r="Y51" s="127">
        <v>0.12509999999999999</v>
      </c>
      <c r="Z51" s="127">
        <v>0.13120000000000001</v>
      </c>
      <c r="AA51" s="127">
        <v>0.12920000000000001</v>
      </c>
      <c r="AB51" s="127">
        <v>0.1142</v>
      </c>
      <c r="AC51" s="127">
        <v>0.1168</v>
      </c>
      <c r="AD51" s="127">
        <v>0.1222</v>
      </c>
      <c r="AE51" s="127">
        <v>0.11070000000000001</v>
      </c>
      <c r="AF51" s="127">
        <v>9.5299999999999996E-2</v>
      </c>
      <c r="AG51" s="127">
        <v>9.1800000000000007E-2</v>
      </c>
      <c r="AH51" s="127">
        <v>9.0899999999999995E-2</v>
      </c>
      <c r="AI51" s="127">
        <v>0.12089999999999999</v>
      </c>
      <c r="AJ51" s="127">
        <v>0.11360000000000001</v>
      </c>
      <c r="AK51" s="127">
        <v>0.1019</v>
      </c>
      <c r="AL51" s="127">
        <v>0.1091</v>
      </c>
      <c r="AM51" s="127">
        <v>0.1074</v>
      </c>
      <c r="AN51" s="127">
        <v>9.7900000000000001E-2</v>
      </c>
      <c r="AO51" s="127">
        <v>0.1012</v>
      </c>
      <c r="AP51" s="127">
        <v>0.1047</v>
      </c>
      <c r="AQ51" s="127">
        <v>9.6500000000000002E-2</v>
      </c>
      <c r="AR51" s="127">
        <v>8.4099999999999994E-2</v>
      </c>
      <c r="AS51" s="127">
        <v>8.5000000000000006E-2</v>
      </c>
      <c r="AT51" s="127">
        <v>8.6800000000000002E-2</v>
      </c>
      <c r="AU51" s="127">
        <v>0.1162</v>
      </c>
      <c r="AV51" s="127">
        <v>0.1076</v>
      </c>
      <c r="AW51" s="127">
        <v>9.2600000000000002E-2</v>
      </c>
      <c r="AX51" s="127">
        <v>9.8599999999999993E-2</v>
      </c>
      <c r="AY51" s="127">
        <v>9.8699999999999996E-2</v>
      </c>
      <c r="AZ51" s="127">
        <v>8.8999999999999996E-2</v>
      </c>
      <c r="BA51" s="127">
        <v>8.9499999999999996E-2</v>
      </c>
      <c r="BB51" s="127">
        <v>8.8200000000000001E-2</v>
      </c>
      <c r="BC51" s="127">
        <v>7.9600000000000004E-2</v>
      </c>
      <c r="BD51" s="127">
        <v>7.1900000000000006E-2</v>
      </c>
      <c r="BE51" s="127">
        <v>7.4399999999999994E-2</v>
      </c>
      <c r="BF51" s="127">
        <v>7.2700000000000001E-2</v>
      </c>
      <c r="BG51" s="127">
        <v>9.4399999999999998E-2</v>
      </c>
      <c r="BH51" s="127">
        <v>8.8200000000000001E-2</v>
      </c>
      <c r="BI51" s="127">
        <v>7.9299999999999995E-2</v>
      </c>
      <c r="BJ51" s="127">
        <v>8.1000000000000003E-2</v>
      </c>
      <c r="BK51" s="127">
        <v>7.9000000000000001E-2</v>
      </c>
      <c r="BL51" s="127">
        <v>7.5700000000000003E-2</v>
      </c>
      <c r="BM51" s="127">
        <v>7.5999999999999998E-2</v>
      </c>
      <c r="BN51" s="127">
        <v>7.4300000000000005E-2</v>
      </c>
      <c r="BO51" s="127">
        <v>6.8400000000000002E-2</v>
      </c>
      <c r="BP51" s="127">
        <v>6.0600000000000001E-2</v>
      </c>
      <c r="BQ51" s="127">
        <v>6.3799999999999996E-2</v>
      </c>
      <c r="BR51" s="127">
        <v>6.08E-2</v>
      </c>
      <c r="BS51" s="127">
        <v>7.8100000000000003E-2</v>
      </c>
      <c r="BT51" s="127">
        <v>7.2900000000000006E-2</v>
      </c>
      <c r="BU51" s="127">
        <v>6.4299999999999996E-2</v>
      </c>
      <c r="BV51" s="127">
        <v>7.0599999999999996E-2</v>
      </c>
      <c r="BW51" s="127">
        <v>7.1400000000000005E-2</v>
      </c>
      <c r="BX51" s="127">
        <v>6.6100000000000006E-2</v>
      </c>
      <c r="BY51" s="127">
        <v>6.6000000000000003E-2</v>
      </c>
      <c r="BZ51" s="127">
        <v>6.1800000000000001E-2</v>
      </c>
      <c r="CA51" s="127">
        <v>5.9499999999999997E-2</v>
      </c>
      <c r="CB51" s="127">
        <v>5.3800000000000001E-2</v>
      </c>
      <c r="CC51" s="127">
        <v>6.0199999999999997E-2</v>
      </c>
      <c r="CD51" s="127">
        <v>5.9400000000000001E-2</v>
      </c>
      <c r="CE51" s="127">
        <v>7.0900000000000005E-2</v>
      </c>
      <c r="CF51" s="127">
        <v>6.2600000000000003E-2</v>
      </c>
      <c r="CG51" s="127">
        <v>5.4399999999999997E-2</v>
      </c>
      <c r="CH51" s="127">
        <v>0.11269999999999999</v>
      </c>
      <c r="CI51" s="127">
        <v>0.1057</v>
      </c>
      <c r="CJ51" s="127">
        <v>0.1096</v>
      </c>
      <c r="CK51" s="127">
        <v>0.1129</v>
      </c>
      <c r="CL51" s="127">
        <v>0.11899999999999999</v>
      </c>
      <c r="CM51" s="127">
        <v>0.1221</v>
      </c>
      <c r="CN51" s="127">
        <v>0.12280000000000001</v>
      </c>
      <c r="CO51" s="127">
        <v>0.1326</v>
      </c>
      <c r="CP51" s="127">
        <v>0.14230000000000001</v>
      </c>
      <c r="CQ51" s="127">
        <v>0.15049999999999999</v>
      </c>
      <c r="CR51" s="127">
        <v>0.14560000000000001</v>
      </c>
      <c r="CS51" s="127">
        <v>0.13750000000000001</v>
      </c>
      <c r="CT51" s="127">
        <v>0.1265</v>
      </c>
      <c r="CU51" s="127">
        <v>0.12</v>
      </c>
      <c r="CV51" s="127">
        <v>0.12089999999999999</v>
      </c>
      <c r="CW51" s="127">
        <v>0.11940000000000001</v>
      </c>
      <c r="CX51" s="127">
        <v>0.1258</v>
      </c>
      <c r="CY51" s="127">
        <v>0.127</v>
      </c>
      <c r="CZ51" s="127">
        <v>0.12570000000000001</v>
      </c>
      <c r="DA51" s="127">
        <v>0.1348</v>
      </c>
      <c r="DB51" s="127">
        <v>0.14119999999999999</v>
      </c>
      <c r="DC51" s="127">
        <v>0.14849999999999999</v>
      </c>
      <c r="DD51" s="127">
        <v>0.1482</v>
      </c>
      <c r="DE51" s="127">
        <v>0.13439999999999999</v>
      </c>
      <c r="DF51" s="127">
        <v>0.12759999999999999</v>
      </c>
      <c r="DG51" s="127">
        <v>0.1206</v>
      </c>
      <c r="DH51" s="127">
        <v>0.11840000000000001</v>
      </c>
      <c r="DI51" s="127">
        <v>0.1188</v>
      </c>
      <c r="DJ51" s="127">
        <v>0.1188</v>
      </c>
      <c r="DK51" s="127">
        <v>0.1191</v>
      </c>
      <c r="DL51" s="127">
        <v>0.1172</v>
      </c>
      <c r="DM51" s="127">
        <v>0.12130000000000001</v>
      </c>
      <c r="DN51" s="127">
        <v>0.1227</v>
      </c>
      <c r="DO51" s="127">
        <v>0.1338</v>
      </c>
      <c r="DP51" s="127">
        <v>0.1358</v>
      </c>
      <c r="DQ51" s="127">
        <v>0.1275</v>
      </c>
      <c r="DR51" s="127">
        <v>0.12</v>
      </c>
      <c r="DS51" s="127">
        <v>0.1145</v>
      </c>
      <c r="DT51" s="127">
        <v>0.1167</v>
      </c>
      <c r="DU51" s="127">
        <v>0.1168</v>
      </c>
      <c r="DV51" s="127">
        <v>0.1174</v>
      </c>
      <c r="DW51" s="127">
        <v>0.1202</v>
      </c>
      <c r="DX51" s="127">
        <v>0.12570000000000001</v>
      </c>
      <c r="DY51" s="127">
        <v>0.13719999999999999</v>
      </c>
      <c r="DZ51" s="127">
        <v>0.15140000000000001</v>
      </c>
      <c r="EA51" s="127">
        <v>0.1578</v>
      </c>
      <c r="EB51" s="127">
        <v>0.14960000000000001</v>
      </c>
      <c r="EC51" s="127">
        <v>0.14050000000000001</v>
      </c>
      <c r="ED51" s="127">
        <v>0.1381</v>
      </c>
      <c r="EE51" s="127">
        <v>0.13700000000000001</v>
      </c>
      <c r="EF51" s="127">
        <v>0.13519999999999999</v>
      </c>
      <c r="EG51" s="127">
        <v>0.1419</v>
      </c>
      <c r="EH51" s="127">
        <v>0.15040000000000001</v>
      </c>
      <c r="EI51" s="127">
        <v>0.14879999999999999</v>
      </c>
      <c r="EJ51" s="127">
        <v>0.15579999999999999</v>
      </c>
      <c r="EK51" s="127">
        <v>0.1696</v>
      </c>
      <c r="EL51" s="127">
        <v>0.17829999999999999</v>
      </c>
      <c r="EM51" s="127">
        <v>0.1888</v>
      </c>
      <c r="EN51" s="127">
        <v>0.17929999999999999</v>
      </c>
      <c r="EO51" s="127">
        <v>0.155</v>
      </c>
      <c r="EP51" s="127">
        <v>0.1371</v>
      </c>
      <c r="EQ51" s="127">
        <v>0.12620000000000001</v>
      </c>
      <c r="ER51" s="127">
        <v>0.12570000000000001</v>
      </c>
      <c r="ES51" s="127">
        <v>0.1231</v>
      </c>
      <c r="ET51" s="127">
        <v>0.1242</v>
      </c>
      <c r="EU51" s="127">
        <v>0.1217</v>
      </c>
      <c r="EV51">
        <f>SUMIF('12peso'!$E$39:$E$492,$A51,'12peso'!H$39:H$492)</f>
        <v>0.1205</v>
      </c>
      <c r="EW51">
        <f>SUMIF('12peso'!$E$39:$E$492,$A51,'12peso'!I$39:I$492)</f>
        <v>0.1234</v>
      </c>
      <c r="EX51">
        <f>SUMIF('12peso'!$E$39:$E$492,$A51,'12peso'!J$39:J$492)</f>
        <v>0.1244</v>
      </c>
      <c r="EY51">
        <f>SUMIF('12peso'!$E$39:$E$492,$A51,'12peso'!K$39:K$492)</f>
        <v>0.1308</v>
      </c>
      <c r="EZ51">
        <f>SUMIF('12peso'!$E$39:$E$492,$A51,'12peso'!L$39:L$492)</f>
        <v>0.13350000000000001</v>
      </c>
      <c r="FA51">
        <f>SUMIF('12peso'!$E$39:$E$492,$A51,'12peso'!M$39:M$492)</f>
        <v>0.1295</v>
      </c>
      <c r="FB51">
        <f>SUMIF('12peso'!$E$39:$E$492,$A51,'12peso'!N$39:N$492)</f>
        <v>0.12039999999999999</v>
      </c>
      <c r="FC51">
        <f>SUMIF('12peso'!$E$39:$E$492,$A51,'12peso'!O$39:O$492)</f>
        <v>0.11749999999999999</v>
      </c>
      <c r="FD51">
        <f>SUMIF('12peso'!$E$39:$E$492,$A51,'12peso'!P$39:P$492)</f>
        <v>0.11269999999999999</v>
      </c>
      <c r="FE51">
        <f>SUMIF('12peso'!$E$39:$E$492,$A51,'12peso'!Q$39:Q$492)</f>
        <v>0.11119999999999999</v>
      </c>
      <c r="FF51">
        <f>SUMIF('12peso'!$E$39:$E$492,$A51,'12peso'!R$39:R$492)</f>
        <v>0.11219999999999999</v>
      </c>
      <c r="FG51">
        <f>SUMIF('12peso'!$E$39:$E$492,$A51,'12peso'!S$39:S$492)</f>
        <v>0.1135</v>
      </c>
      <c r="FH51">
        <f>SUMIF('12peso'!$E$39:$E$492,$A51,'12peso'!T$39:T$492)</f>
        <v>0.115</v>
      </c>
      <c r="FI51">
        <f>SUMIF('12peso'!$E$39:$E$492,$A51,'12peso'!U$39:U$492)</f>
        <v>0.1222</v>
      </c>
      <c r="FJ51">
        <f>SUMIF('12peso'!$E$39:$E$492,$A51,'12peso'!V$39:V$492)</f>
        <v>0.12759999999999999</v>
      </c>
      <c r="FK51">
        <f>SUMIF('12peso'!$E$39:$E$492,$A51,'12peso'!W$39:W$492)</f>
        <v>0.13469999999999999</v>
      </c>
      <c r="FL51">
        <f>SUMIF('12peso'!$E$39:$E$492,$A51,'12peso'!X$39:X$492)</f>
        <v>0.1358</v>
      </c>
      <c r="FM51">
        <f>SUMIF('12peso'!$E$39:$E$492,$A51,'12peso'!Y$39:Y$492)</f>
        <v>0.13059999999999999</v>
      </c>
      <c r="FN51">
        <f>SUMIF('12peso'!$E$39:$E$492,$A51,'12peso'!Z$39:Z$492)</f>
        <v>0.12520000000000001</v>
      </c>
      <c r="FO51">
        <f>SUMIF('12peso'!$E$39:$E$492,$A51,'12peso'!AA$39:AA$492)</f>
        <v>0.1192</v>
      </c>
      <c r="FP51">
        <f>SUMIF('12peso'!$E$39:$E$492,$A51,'12peso'!AB$39:AB$492)</f>
        <v>0.1164</v>
      </c>
      <c r="FQ51">
        <f>SUMIF('12peso'!$E$39:$E$492,$A51,'12peso'!AC$39:AC$492)</f>
        <v>0.11609999999999999</v>
      </c>
      <c r="FR51">
        <f>SUMIF('12peso'!$E$39:$E$492,$A51,'12peso'!AD$39:AD$492)</f>
        <v>0.121</v>
      </c>
      <c r="FS51">
        <f>SUMIF('12peso'!$E$39:$E$492,$A51,'12peso'!AE$39:AE$492)</f>
        <v>0.1244</v>
      </c>
      <c r="FT51">
        <f>SUMIF('12peso'!$E$39:$E$492,$A51,'12peso'!AF$39:AF$492)</f>
        <v>0.13320000000000001</v>
      </c>
      <c r="FU51">
        <f>SUMIF('12peso'!$E$39:$E$492,$A51,'12peso'!AG$39:AG$492)</f>
        <v>0.1489</v>
      </c>
      <c r="FV51">
        <f>SUMIF('12peso'!$E$39:$E$492,$A51,'12peso'!AH$39:AH$492)</f>
        <v>0.15620000000000001</v>
      </c>
      <c r="FW51">
        <f>SUMIF('12peso'!$E$39:$E$492,$A51,'12peso'!AI$39:AI$492)</f>
        <v>0.1615</v>
      </c>
      <c r="FX51">
        <f>SUMIF('12peso'!$E$39:$E$492,$A51,'12peso'!AJ$39:AJ$492)</f>
        <v>0.15629999999999999</v>
      </c>
      <c r="FY51">
        <f>SUMIF('12peso'!$E$39:$E$492,$A51,'12peso'!AK$39:AK$492)</f>
        <v>0.1459</v>
      </c>
      <c r="FZ51">
        <f>SUMIF('12peso'!$E$39:$E$492,$A51,'12peso'!AL$39:AL$492)</f>
        <v>0.14000000000000001</v>
      </c>
      <c r="GA51">
        <f>SUMIF('12peso'!$E$39:$E$492,$A51,'12peso'!AM$39:AM$492)</f>
        <v>0.1343</v>
      </c>
      <c r="GB51">
        <f>SUMIF('12peso'!$E$39:$E$492,$A51,'12peso'!AN$39:AN$492)</f>
        <v>0.1273</v>
      </c>
    </row>
    <row r="52" spans="1:184" x14ac:dyDescent="0.25">
      <c r="A52" s="59">
        <v>1107009</v>
      </c>
      <c r="B52" s="56" t="s">
        <v>53</v>
      </c>
      <c r="C52" s="127">
        <v>4.2299999999999997E-2</v>
      </c>
      <c r="D52" s="127">
        <v>4.2900000000000001E-2</v>
      </c>
      <c r="E52" s="127">
        <v>4.3900000000000002E-2</v>
      </c>
      <c r="F52" s="127">
        <v>4.6399999999999997E-2</v>
      </c>
      <c r="G52" s="127">
        <v>4.8000000000000001E-2</v>
      </c>
      <c r="H52" s="127">
        <v>4.8500000000000001E-2</v>
      </c>
      <c r="I52" s="127">
        <v>4.7199999999999999E-2</v>
      </c>
      <c r="J52" s="127">
        <v>4.5400000000000003E-2</v>
      </c>
      <c r="K52" s="127">
        <v>4.53E-2</v>
      </c>
      <c r="L52" s="127">
        <v>4.5600000000000002E-2</v>
      </c>
      <c r="M52" s="127">
        <v>4.5400000000000003E-2</v>
      </c>
      <c r="N52" s="127">
        <v>4.5400000000000003E-2</v>
      </c>
      <c r="O52" s="127">
        <v>4.6100000000000002E-2</v>
      </c>
      <c r="P52" s="127">
        <v>4.7600000000000003E-2</v>
      </c>
      <c r="Q52" s="127">
        <v>5.0799999999999998E-2</v>
      </c>
      <c r="R52" s="127">
        <v>5.2200000000000003E-2</v>
      </c>
      <c r="S52" s="127">
        <v>5.2299999999999999E-2</v>
      </c>
      <c r="T52" s="127">
        <v>5.1799999999999999E-2</v>
      </c>
      <c r="U52" s="127">
        <v>0.05</v>
      </c>
      <c r="V52" s="127">
        <v>4.8500000000000001E-2</v>
      </c>
      <c r="W52" s="127">
        <v>4.7500000000000001E-2</v>
      </c>
      <c r="X52" s="127">
        <v>4.8599999999999997E-2</v>
      </c>
      <c r="Y52" s="127">
        <v>5.2400000000000002E-2</v>
      </c>
      <c r="Z52" s="127">
        <v>5.3199999999999997E-2</v>
      </c>
      <c r="AA52" s="127">
        <v>5.3699999999999998E-2</v>
      </c>
      <c r="AB52" s="127">
        <v>5.3699999999999998E-2</v>
      </c>
      <c r="AC52" s="127">
        <v>5.3699999999999998E-2</v>
      </c>
      <c r="AD52" s="127">
        <v>5.45E-2</v>
      </c>
      <c r="AE52" s="127">
        <v>5.5399999999999998E-2</v>
      </c>
      <c r="AF52" s="127">
        <v>5.4800000000000001E-2</v>
      </c>
      <c r="AG52" s="127">
        <v>5.2900000000000003E-2</v>
      </c>
      <c r="AH52" s="127">
        <v>4.9500000000000002E-2</v>
      </c>
      <c r="AI52" s="127">
        <v>4.8599999999999997E-2</v>
      </c>
      <c r="AJ52" s="127">
        <v>4.7699999999999999E-2</v>
      </c>
      <c r="AK52" s="127">
        <v>4.7199999999999999E-2</v>
      </c>
      <c r="AL52" s="127">
        <v>4.82E-2</v>
      </c>
      <c r="AM52" s="127">
        <v>4.82E-2</v>
      </c>
      <c r="AN52" s="127">
        <v>4.8399999999999999E-2</v>
      </c>
      <c r="AO52" s="127">
        <v>4.8599999999999997E-2</v>
      </c>
      <c r="AP52" s="127">
        <v>4.99E-2</v>
      </c>
      <c r="AQ52" s="127">
        <v>5.1200000000000002E-2</v>
      </c>
      <c r="AR52" s="127">
        <v>5.0900000000000001E-2</v>
      </c>
      <c r="AS52" s="127">
        <v>5.0200000000000002E-2</v>
      </c>
      <c r="AT52" s="127">
        <v>4.7300000000000002E-2</v>
      </c>
      <c r="AU52" s="127">
        <v>4.7300000000000002E-2</v>
      </c>
      <c r="AV52" s="127">
        <v>4.7399999999999998E-2</v>
      </c>
      <c r="AW52" s="127">
        <v>4.7399999999999998E-2</v>
      </c>
      <c r="AX52" s="127">
        <v>4.8899999999999999E-2</v>
      </c>
      <c r="AY52" s="127">
        <v>4.9799999999999997E-2</v>
      </c>
      <c r="AZ52" s="127">
        <v>5.0900000000000001E-2</v>
      </c>
      <c r="BA52" s="127">
        <v>5.4699999999999999E-2</v>
      </c>
      <c r="BB52" s="127">
        <v>5.79E-2</v>
      </c>
      <c r="BC52" s="127">
        <v>5.6899999999999999E-2</v>
      </c>
      <c r="BD52" s="127">
        <v>5.4899999999999997E-2</v>
      </c>
      <c r="BE52" s="127">
        <v>5.0999999999999997E-2</v>
      </c>
      <c r="BF52" s="127">
        <v>4.9099999999999998E-2</v>
      </c>
      <c r="BG52" s="127">
        <v>4.9099999999999998E-2</v>
      </c>
      <c r="BH52" s="127">
        <v>4.8500000000000001E-2</v>
      </c>
      <c r="BI52" s="127">
        <v>4.8000000000000001E-2</v>
      </c>
      <c r="BJ52" s="127">
        <v>4.8399999999999999E-2</v>
      </c>
      <c r="BK52" s="127">
        <v>4.8599999999999997E-2</v>
      </c>
      <c r="BL52" s="127">
        <v>4.82E-2</v>
      </c>
      <c r="BM52" s="127">
        <v>4.87E-2</v>
      </c>
      <c r="BN52" s="127">
        <v>4.9000000000000002E-2</v>
      </c>
      <c r="BO52" s="127">
        <v>4.9200000000000001E-2</v>
      </c>
      <c r="BP52" s="127">
        <v>4.99E-2</v>
      </c>
      <c r="BQ52" s="127">
        <v>4.9599999999999998E-2</v>
      </c>
      <c r="BR52" s="127">
        <v>4.8000000000000001E-2</v>
      </c>
      <c r="BS52" s="127">
        <v>4.7E-2</v>
      </c>
      <c r="BT52" s="127">
        <v>4.6699999999999998E-2</v>
      </c>
      <c r="BU52" s="127">
        <v>4.6100000000000002E-2</v>
      </c>
      <c r="BV52" s="127">
        <v>4.4999999999999998E-2</v>
      </c>
      <c r="BW52" s="127">
        <v>4.5100000000000001E-2</v>
      </c>
      <c r="BX52" s="127">
        <v>4.3299999999999998E-2</v>
      </c>
      <c r="BY52" s="127">
        <v>4.3200000000000002E-2</v>
      </c>
      <c r="BZ52" s="127">
        <v>4.3700000000000003E-2</v>
      </c>
      <c r="CA52" s="127">
        <v>4.3999999999999997E-2</v>
      </c>
      <c r="CB52" s="127">
        <v>4.3799999999999999E-2</v>
      </c>
      <c r="CC52" s="127">
        <v>4.2099999999999999E-2</v>
      </c>
      <c r="CD52" s="127">
        <v>4.07E-2</v>
      </c>
      <c r="CE52" s="127">
        <v>3.8399999999999997E-2</v>
      </c>
      <c r="CF52" s="127">
        <v>3.7600000000000001E-2</v>
      </c>
      <c r="CG52" s="127">
        <v>3.7199999999999997E-2</v>
      </c>
      <c r="CH52" s="127">
        <v>1.9E-2</v>
      </c>
      <c r="CI52" s="127">
        <v>1.84E-2</v>
      </c>
      <c r="CJ52" s="127">
        <v>1.8800000000000001E-2</v>
      </c>
      <c r="CK52" s="127">
        <v>1.9199999999999998E-2</v>
      </c>
      <c r="CL52" s="127">
        <v>2.07E-2</v>
      </c>
      <c r="CM52" s="127">
        <v>2.1600000000000001E-2</v>
      </c>
      <c r="CN52" s="127">
        <v>2.12E-2</v>
      </c>
      <c r="CO52" s="127">
        <v>2.06E-2</v>
      </c>
      <c r="CP52" s="127">
        <v>1.9900000000000001E-2</v>
      </c>
      <c r="CQ52" s="127">
        <v>1.9900000000000001E-2</v>
      </c>
      <c r="CR52" s="127">
        <v>1.95E-2</v>
      </c>
      <c r="CS52" s="127">
        <v>1.95E-2</v>
      </c>
      <c r="CT52" s="127">
        <v>1.9400000000000001E-2</v>
      </c>
      <c r="CU52" s="127">
        <v>1.9300000000000001E-2</v>
      </c>
      <c r="CV52" s="127">
        <v>1.9E-2</v>
      </c>
      <c r="CW52" s="127">
        <v>1.95E-2</v>
      </c>
      <c r="CX52" s="127">
        <v>1.9300000000000001E-2</v>
      </c>
      <c r="CY52" s="127">
        <v>1.95E-2</v>
      </c>
      <c r="CZ52" s="127">
        <v>2.1100000000000001E-2</v>
      </c>
      <c r="DA52" s="127">
        <v>2.07E-2</v>
      </c>
      <c r="DB52" s="127">
        <v>2.0799999999999999E-2</v>
      </c>
      <c r="DC52" s="127">
        <v>2.0799999999999999E-2</v>
      </c>
      <c r="DD52" s="127">
        <v>2.1000000000000001E-2</v>
      </c>
      <c r="DE52" s="127">
        <v>2.2700000000000001E-2</v>
      </c>
      <c r="DF52" s="127">
        <v>2.3900000000000001E-2</v>
      </c>
      <c r="DG52" s="127">
        <v>2.5999999999999999E-2</v>
      </c>
      <c r="DH52" s="127">
        <v>2.58E-2</v>
      </c>
      <c r="DI52" s="127">
        <v>2.52E-2</v>
      </c>
      <c r="DJ52" s="127">
        <v>2.5100000000000001E-2</v>
      </c>
      <c r="DK52" s="127">
        <v>2.5999999999999999E-2</v>
      </c>
      <c r="DL52" s="127">
        <v>2.58E-2</v>
      </c>
      <c r="DM52" s="127">
        <v>2.5100000000000001E-2</v>
      </c>
      <c r="DN52" s="127">
        <v>2.4500000000000001E-2</v>
      </c>
      <c r="DO52" s="127">
        <v>2.4500000000000001E-2</v>
      </c>
      <c r="DP52" s="127">
        <v>2.4400000000000002E-2</v>
      </c>
      <c r="DQ52" s="127">
        <v>2.46E-2</v>
      </c>
      <c r="DR52" s="127">
        <v>2.4799999999999999E-2</v>
      </c>
      <c r="DS52" s="127">
        <v>2.4799999999999999E-2</v>
      </c>
      <c r="DT52" s="127">
        <v>2.4199999999999999E-2</v>
      </c>
      <c r="DU52" s="127">
        <v>2.41E-2</v>
      </c>
      <c r="DV52" s="127">
        <v>2.41E-2</v>
      </c>
      <c r="DW52" s="127">
        <v>2.4E-2</v>
      </c>
      <c r="DX52" s="127">
        <v>2.3800000000000002E-2</v>
      </c>
      <c r="DY52" s="127">
        <v>2.3099999999999999E-2</v>
      </c>
      <c r="DZ52" s="127">
        <v>2.2599999999999999E-2</v>
      </c>
      <c r="EA52" s="127">
        <v>2.24E-2</v>
      </c>
      <c r="EB52" s="127">
        <v>2.29E-2</v>
      </c>
      <c r="EC52" s="127">
        <v>2.2599999999999999E-2</v>
      </c>
      <c r="ED52" s="127">
        <v>2.3099999999999999E-2</v>
      </c>
      <c r="EE52" s="127">
        <v>2.3E-2</v>
      </c>
      <c r="EF52" s="127">
        <v>2.29E-2</v>
      </c>
      <c r="EG52" s="127">
        <v>2.3300000000000001E-2</v>
      </c>
      <c r="EH52" s="127">
        <v>2.3199999999999998E-2</v>
      </c>
      <c r="EI52" s="127">
        <v>2.52E-2</v>
      </c>
      <c r="EJ52" s="127">
        <v>2.5999999999999999E-2</v>
      </c>
      <c r="EK52" s="127">
        <v>2.5899999999999999E-2</v>
      </c>
      <c r="EL52" s="127">
        <v>2.5399999999999999E-2</v>
      </c>
      <c r="EM52" s="127">
        <v>2.5899999999999999E-2</v>
      </c>
      <c r="EN52" s="127">
        <v>2.5700000000000001E-2</v>
      </c>
      <c r="EO52" s="127">
        <v>2.5399999999999999E-2</v>
      </c>
      <c r="EP52" s="127">
        <v>2.6100000000000002E-2</v>
      </c>
      <c r="EQ52" s="127">
        <v>2.5999999999999999E-2</v>
      </c>
      <c r="ER52" s="127">
        <v>2.63E-2</v>
      </c>
      <c r="ES52" s="127">
        <v>2.6100000000000002E-2</v>
      </c>
      <c r="ET52" s="127">
        <v>2.5700000000000001E-2</v>
      </c>
      <c r="EU52" s="127">
        <v>2.5600000000000001E-2</v>
      </c>
      <c r="EV52">
        <f>SUMIF('12peso'!$E$39:$E$492,$A52,'12peso'!H$39:H$492)</f>
        <v>2.8299999999999999E-2</v>
      </c>
      <c r="EW52">
        <f>SUMIF('12peso'!$E$39:$E$492,$A52,'12peso'!I$39:I$492)</f>
        <v>2.7900000000000001E-2</v>
      </c>
      <c r="EX52">
        <f>SUMIF('12peso'!$E$39:$E$492,$A52,'12peso'!J$39:J$492)</f>
        <v>2.7300000000000001E-2</v>
      </c>
      <c r="EY52">
        <f>SUMIF('12peso'!$E$39:$E$492,$A52,'12peso'!K$39:K$492)</f>
        <v>2.6200000000000001E-2</v>
      </c>
      <c r="EZ52">
        <f>SUMIF('12peso'!$E$39:$E$492,$A52,'12peso'!L$39:L$492)</f>
        <v>2.63E-2</v>
      </c>
      <c r="FA52">
        <f>SUMIF('12peso'!$E$39:$E$492,$A52,'12peso'!M$39:M$492)</f>
        <v>2.6499999999999999E-2</v>
      </c>
      <c r="FB52">
        <f>SUMIF('12peso'!$E$39:$E$492,$A52,'12peso'!N$39:N$492)</f>
        <v>2.6800000000000001E-2</v>
      </c>
      <c r="FC52">
        <f>SUMIF('12peso'!$E$39:$E$492,$A52,'12peso'!O$39:O$492)</f>
        <v>2.64E-2</v>
      </c>
      <c r="FD52">
        <f>SUMIF('12peso'!$E$39:$E$492,$A52,'12peso'!P$39:P$492)</f>
        <v>2.58E-2</v>
      </c>
      <c r="FE52">
        <f>SUMIF('12peso'!$E$39:$E$492,$A52,'12peso'!Q$39:Q$492)</f>
        <v>2.6100000000000002E-2</v>
      </c>
      <c r="FF52">
        <f>SUMIF('12peso'!$E$39:$E$492,$A52,'12peso'!R$39:R$492)</f>
        <v>2.58E-2</v>
      </c>
      <c r="FG52">
        <f>SUMIF('12peso'!$E$39:$E$492,$A52,'12peso'!S$39:S$492)</f>
        <v>2.5899999999999999E-2</v>
      </c>
      <c r="FH52">
        <f>SUMIF('12peso'!$E$39:$E$492,$A52,'12peso'!T$39:T$492)</f>
        <v>2.5700000000000001E-2</v>
      </c>
      <c r="FI52">
        <f>SUMIF('12peso'!$E$39:$E$492,$A52,'12peso'!U$39:U$492)</f>
        <v>2.5000000000000001E-2</v>
      </c>
      <c r="FJ52">
        <f>SUMIF('12peso'!$E$39:$E$492,$A52,'12peso'!V$39:V$492)</f>
        <v>2.5100000000000001E-2</v>
      </c>
      <c r="FK52">
        <f>SUMIF('12peso'!$E$39:$E$492,$A52,'12peso'!W$39:W$492)</f>
        <v>2.4799999999999999E-2</v>
      </c>
      <c r="FL52">
        <f>SUMIF('12peso'!$E$39:$E$492,$A52,'12peso'!X$39:X$492)</f>
        <v>2.52E-2</v>
      </c>
      <c r="FM52">
        <f>SUMIF('12peso'!$E$39:$E$492,$A52,'12peso'!Y$39:Y$492)</f>
        <v>2.46E-2</v>
      </c>
      <c r="FN52">
        <f>SUMIF('12peso'!$E$39:$E$492,$A52,'12peso'!Z$39:Z$492)</f>
        <v>2.4500000000000001E-2</v>
      </c>
      <c r="FO52">
        <f>SUMIF('12peso'!$E$39:$E$492,$A52,'12peso'!AA$39:AA$492)</f>
        <v>2.5100000000000001E-2</v>
      </c>
      <c r="FP52">
        <f>SUMIF('12peso'!$E$39:$E$492,$A52,'12peso'!AB$39:AB$492)</f>
        <v>2.4400000000000002E-2</v>
      </c>
      <c r="FQ52">
        <f>SUMIF('12peso'!$E$39:$E$492,$A52,'12peso'!AC$39:AC$492)</f>
        <v>2.46E-2</v>
      </c>
      <c r="FR52">
        <f>SUMIF('12peso'!$E$39:$E$492,$A52,'12peso'!AD$39:AD$492)</f>
        <v>2.4500000000000001E-2</v>
      </c>
      <c r="FS52">
        <f>SUMIF('12peso'!$E$39:$E$492,$A52,'12peso'!AE$39:AE$492)</f>
        <v>2.46E-2</v>
      </c>
      <c r="FT52">
        <f>SUMIF('12peso'!$E$39:$E$492,$A52,'12peso'!AF$39:AF$492)</f>
        <v>2.41E-2</v>
      </c>
      <c r="FU52">
        <f>SUMIF('12peso'!$E$39:$E$492,$A52,'12peso'!AG$39:AG$492)</f>
        <v>2.4199999999999999E-2</v>
      </c>
      <c r="FV52">
        <f>SUMIF('12peso'!$E$39:$E$492,$A52,'12peso'!AH$39:AH$492)</f>
        <v>2.3400000000000001E-2</v>
      </c>
      <c r="FW52">
        <f>SUMIF('12peso'!$E$39:$E$492,$A52,'12peso'!AI$39:AI$492)</f>
        <v>2.3900000000000001E-2</v>
      </c>
      <c r="FX52">
        <f>SUMIF('12peso'!$E$39:$E$492,$A52,'12peso'!AJ$39:AJ$492)</f>
        <v>2.3400000000000001E-2</v>
      </c>
      <c r="FY52">
        <f>SUMIF('12peso'!$E$39:$E$492,$A52,'12peso'!AK$39:AK$492)</f>
        <v>2.35E-2</v>
      </c>
      <c r="FZ52">
        <f>SUMIF('12peso'!$E$39:$E$492,$A52,'12peso'!AL$39:AL$492)</f>
        <v>2.3800000000000002E-2</v>
      </c>
      <c r="GA52">
        <f>SUMIF('12peso'!$E$39:$E$492,$A52,'12peso'!AM$39:AM$492)</f>
        <v>2.4E-2</v>
      </c>
      <c r="GB52">
        <f>SUMIF('12peso'!$E$39:$E$492,$A52,'12peso'!AN$39:AN$492)</f>
        <v>2.4199999999999999E-2</v>
      </c>
    </row>
    <row r="53" spans="1:184" x14ac:dyDescent="0.25">
      <c r="A53" s="59">
        <v>1107018</v>
      </c>
      <c r="B53" s="56" t="s">
        <v>54</v>
      </c>
      <c r="C53" s="127">
        <v>0.15359999999999999</v>
      </c>
      <c r="D53" s="127">
        <v>0.15379999999999999</v>
      </c>
      <c r="E53" s="127">
        <v>0.15379999999999999</v>
      </c>
      <c r="F53" s="127">
        <v>0.15870000000000001</v>
      </c>
      <c r="G53" s="127">
        <v>0.17169999999999999</v>
      </c>
      <c r="H53" s="127">
        <v>0.17899999999999999</v>
      </c>
      <c r="I53" s="127">
        <v>0.17599999999999999</v>
      </c>
      <c r="J53" s="127">
        <v>0.17299999999999999</v>
      </c>
      <c r="K53" s="127">
        <v>0.16839999999999999</v>
      </c>
      <c r="L53" s="127">
        <v>0.15989999999999999</v>
      </c>
      <c r="M53" s="127">
        <v>0.157</v>
      </c>
      <c r="N53" s="127">
        <v>0.157</v>
      </c>
      <c r="O53" s="127">
        <v>0.15570000000000001</v>
      </c>
      <c r="P53" s="127">
        <v>0.16200000000000001</v>
      </c>
      <c r="Q53" s="127">
        <v>0.1709</v>
      </c>
      <c r="R53" s="127">
        <v>0.1678</v>
      </c>
      <c r="S53" s="127">
        <v>0.16880000000000001</v>
      </c>
      <c r="T53" s="127">
        <v>0.16850000000000001</v>
      </c>
      <c r="U53" s="127">
        <v>0.1706</v>
      </c>
      <c r="V53" s="127">
        <v>0.1668</v>
      </c>
      <c r="W53" s="127">
        <v>0.16320000000000001</v>
      </c>
      <c r="X53" s="127">
        <v>0.16650000000000001</v>
      </c>
      <c r="Y53" s="127">
        <v>0.16969999999999999</v>
      </c>
      <c r="Z53" s="127">
        <v>0.16889999999999999</v>
      </c>
      <c r="AA53" s="127">
        <v>0.16819999999999999</v>
      </c>
      <c r="AB53" s="127">
        <v>0.16719999999999999</v>
      </c>
      <c r="AC53" s="127">
        <v>0.16819999999999999</v>
      </c>
      <c r="AD53" s="127">
        <v>0.16700000000000001</v>
      </c>
      <c r="AE53" s="127">
        <v>0.17449999999999999</v>
      </c>
      <c r="AF53" s="127">
        <v>0.1804</v>
      </c>
      <c r="AG53" s="127">
        <v>0.1802</v>
      </c>
      <c r="AH53" s="127">
        <v>0.17610000000000001</v>
      </c>
      <c r="AI53" s="127">
        <v>0.1706</v>
      </c>
      <c r="AJ53" s="127">
        <v>0.16420000000000001</v>
      </c>
      <c r="AK53" s="127">
        <v>0.16070000000000001</v>
      </c>
      <c r="AL53" s="127">
        <v>0.1585</v>
      </c>
      <c r="AM53" s="127">
        <v>0.158</v>
      </c>
      <c r="AN53" s="127">
        <v>0.1555</v>
      </c>
      <c r="AO53" s="127">
        <v>0.15409999999999999</v>
      </c>
      <c r="AP53" s="127">
        <v>0.15790000000000001</v>
      </c>
      <c r="AQ53" s="127">
        <v>0.1605</v>
      </c>
      <c r="AR53" s="127">
        <v>0.16769999999999999</v>
      </c>
      <c r="AS53" s="127">
        <v>0.16550000000000001</v>
      </c>
      <c r="AT53" s="127">
        <v>0.16320000000000001</v>
      </c>
      <c r="AU53" s="127">
        <v>0.16200000000000001</v>
      </c>
      <c r="AV53" s="127">
        <v>0.16309999999999999</v>
      </c>
      <c r="AW53" s="127">
        <v>0.16020000000000001</v>
      </c>
      <c r="AX53" s="127">
        <v>0.16070000000000001</v>
      </c>
      <c r="AY53" s="127">
        <v>0.16059999999999999</v>
      </c>
      <c r="AZ53" s="127">
        <v>0.1608</v>
      </c>
      <c r="BA53" s="127">
        <v>0.1724</v>
      </c>
      <c r="BB53" s="127">
        <v>0.18590000000000001</v>
      </c>
      <c r="BC53" s="127">
        <v>0.1862</v>
      </c>
      <c r="BD53" s="127">
        <v>0.18479999999999999</v>
      </c>
      <c r="BE53" s="127">
        <v>0.17860000000000001</v>
      </c>
      <c r="BF53" s="127">
        <v>0.1741</v>
      </c>
      <c r="BG53" s="127">
        <v>0.1741</v>
      </c>
      <c r="BH53" s="127">
        <v>0.17499999999999999</v>
      </c>
      <c r="BI53" s="127">
        <v>0.17319999999999999</v>
      </c>
      <c r="BJ53" s="127">
        <v>0.17849999999999999</v>
      </c>
      <c r="BK53" s="127">
        <v>0.18820000000000001</v>
      </c>
      <c r="BL53" s="127">
        <v>0.1923</v>
      </c>
      <c r="BM53" s="127">
        <v>0.20019999999999999</v>
      </c>
      <c r="BN53" s="127">
        <v>0.20430000000000001</v>
      </c>
      <c r="BO53" s="127">
        <v>0.2079</v>
      </c>
      <c r="BP53" s="127">
        <v>0.217</v>
      </c>
      <c r="BQ53" s="127">
        <v>0.21759999999999999</v>
      </c>
      <c r="BR53" s="127">
        <v>0.2099</v>
      </c>
      <c r="BS53" s="127">
        <v>0.2054</v>
      </c>
      <c r="BT53" s="127">
        <v>0.2</v>
      </c>
      <c r="BU53" s="127">
        <v>0.1913</v>
      </c>
      <c r="BV53" s="127">
        <v>0.18970000000000001</v>
      </c>
      <c r="BW53" s="127">
        <v>0.1857</v>
      </c>
      <c r="BX53" s="127">
        <v>0.18579999999999999</v>
      </c>
      <c r="BY53" s="127">
        <v>0.18820000000000001</v>
      </c>
      <c r="BZ53" s="127">
        <v>0.19040000000000001</v>
      </c>
      <c r="CA53" s="127">
        <v>0.18959999999999999</v>
      </c>
      <c r="CB53" s="127">
        <v>0.18940000000000001</v>
      </c>
      <c r="CC53" s="127">
        <v>0.18340000000000001</v>
      </c>
      <c r="CD53" s="127">
        <v>0.1762</v>
      </c>
      <c r="CE53" s="127">
        <v>0.16950000000000001</v>
      </c>
      <c r="CF53" s="127">
        <v>0.16270000000000001</v>
      </c>
      <c r="CG53" s="127">
        <v>0.1613</v>
      </c>
      <c r="CH53" s="127">
        <v>0.1668</v>
      </c>
      <c r="CI53" s="127">
        <v>0.1633</v>
      </c>
      <c r="CJ53" s="127">
        <v>0.16489999999999999</v>
      </c>
      <c r="CK53" s="127">
        <v>0.16639999999999999</v>
      </c>
      <c r="CL53" s="127">
        <v>0.1681</v>
      </c>
      <c r="CM53" s="127">
        <v>0.1696</v>
      </c>
      <c r="CN53" s="127">
        <v>0.1719</v>
      </c>
      <c r="CO53" s="127">
        <v>0.1696</v>
      </c>
      <c r="CP53" s="127">
        <v>0.16980000000000001</v>
      </c>
      <c r="CQ53" s="127">
        <v>0.16789999999999999</v>
      </c>
      <c r="CR53" s="127">
        <v>0.16520000000000001</v>
      </c>
      <c r="CS53" s="127">
        <v>0.1636</v>
      </c>
      <c r="CT53" s="127">
        <v>0.16370000000000001</v>
      </c>
      <c r="CU53" s="127">
        <v>0.1633</v>
      </c>
      <c r="CV53" s="127">
        <v>0.16639999999999999</v>
      </c>
      <c r="CW53" s="127">
        <v>0.16719999999999999</v>
      </c>
      <c r="CX53" s="127">
        <v>0.17050000000000001</v>
      </c>
      <c r="CY53" s="127">
        <v>0.17499999999999999</v>
      </c>
      <c r="CZ53" s="127">
        <v>0.18790000000000001</v>
      </c>
      <c r="DA53" s="127">
        <v>0.1883</v>
      </c>
      <c r="DB53" s="127">
        <v>0.18640000000000001</v>
      </c>
      <c r="DC53" s="127">
        <v>0.18529999999999999</v>
      </c>
      <c r="DD53" s="127">
        <v>0.18690000000000001</v>
      </c>
      <c r="DE53" s="127">
        <v>0.19</v>
      </c>
      <c r="DF53" s="127">
        <v>0.19919999999999999</v>
      </c>
      <c r="DG53" s="127">
        <v>0.2056</v>
      </c>
      <c r="DH53" s="127">
        <v>0.20830000000000001</v>
      </c>
      <c r="DI53" s="127">
        <v>0.2082</v>
      </c>
      <c r="DJ53" s="127">
        <v>0.21479999999999999</v>
      </c>
      <c r="DK53" s="127">
        <v>0.2177</v>
      </c>
      <c r="DL53" s="127">
        <v>0.21859999999999999</v>
      </c>
      <c r="DM53" s="127">
        <v>0.2109</v>
      </c>
      <c r="DN53" s="127">
        <v>0.2039</v>
      </c>
      <c r="DO53" s="127">
        <v>0.19620000000000001</v>
      </c>
      <c r="DP53" s="127">
        <v>0.19370000000000001</v>
      </c>
      <c r="DQ53" s="127">
        <v>0.18890000000000001</v>
      </c>
      <c r="DR53" s="127">
        <v>0.1918</v>
      </c>
      <c r="DS53" s="127">
        <v>0.18990000000000001</v>
      </c>
      <c r="DT53" s="127">
        <v>0.18709999999999999</v>
      </c>
      <c r="DU53" s="127">
        <v>0.1867</v>
      </c>
      <c r="DV53" s="127">
        <v>0.18640000000000001</v>
      </c>
      <c r="DW53" s="127">
        <v>0.1883</v>
      </c>
      <c r="DX53" s="127">
        <v>0.18779999999999999</v>
      </c>
      <c r="DY53" s="127">
        <v>0.18609999999999999</v>
      </c>
      <c r="DZ53" s="127">
        <v>0.18240000000000001</v>
      </c>
      <c r="EA53" s="127">
        <v>0.1842</v>
      </c>
      <c r="EB53" s="127">
        <v>0.18529999999999999</v>
      </c>
      <c r="EC53" s="127">
        <v>0.1852</v>
      </c>
      <c r="ED53" s="127">
        <v>0.18410000000000001</v>
      </c>
      <c r="EE53" s="127">
        <v>0.184</v>
      </c>
      <c r="EF53" s="127">
        <v>0.18729999999999999</v>
      </c>
      <c r="EG53" s="127">
        <v>0.1905</v>
      </c>
      <c r="EH53" s="127">
        <v>0.1958</v>
      </c>
      <c r="EI53" s="127">
        <v>0.20619999999999999</v>
      </c>
      <c r="EJ53" s="127">
        <v>0.21190000000000001</v>
      </c>
      <c r="EK53" s="127">
        <v>0.20979999999999999</v>
      </c>
      <c r="EL53" s="127">
        <v>0.2039</v>
      </c>
      <c r="EM53" s="127">
        <v>0.1966</v>
      </c>
      <c r="EN53" s="127">
        <v>0.19600000000000001</v>
      </c>
      <c r="EO53" s="127">
        <v>0.19420000000000001</v>
      </c>
      <c r="EP53" s="127">
        <v>0.19139999999999999</v>
      </c>
      <c r="EQ53" s="127">
        <v>0.18990000000000001</v>
      </c>
      <c r="ER53" s="127">
        <v>0.1923</v>
      </c>
      <c r="ES53" s="127">
        <v>0.19139999999999999</v>
      </c>
      <c r="ET53" s="127">
        <v>0.19209999999999999</v>
      </c>
      <c r="EU53" s="127">
        <v>0.1918</v>
      </c>
      <c r="EV53">
        <f>SUMIF('12peso'!$E$39:$E$492,$A53,'12peso'!H$39:H$492)</f>
        <v>0.217</v>
      </c>
      <c r="EW53">
        <f>SUMIF('12peso'!$E$39:$E$492,$A53,'12peso'!I$39:I$492)</f>
        <v>0.21410000000000001</v>
      </c>
      <c r="EX53">
        <f>SUMIF('12peso'!$E$39:$E$492,$A53,'12peso'!J$39:J$492)</f>
        <v>0.2132</v>
      </c>
      <c r="EY53">
        <f>SUMIF('12peso'!$E$39:$E$492,$A53,'12peso'!K$39:K$492)</f>
        <v>0.2112</v>
      </c>
      <c r="EZ53">
        <f>SUMIF('12peso'!$E$39:$E$492,$A53,'12peso'!L$39:L$492)</f>
        <v>0.2069</v>
      </c>
      <c r="FA53">
        <f>SUMIF('12peso'!$E$39:$E$492,$A53,'12peso'!M$39:M$492)</f>
        <v>0.20710000000000001</v>
      </c>
      <c r="FB53">
        <f>SUMIF('12peso'!$E$39:$E$492,$A53,'12peso'!N$39:N$492)</f>
        <v>0.2046</v>
      </c>
      <c r="FC53">
        <f>SUMIF('12peso'!$E$39:$E$492,$A53,'12peso'!O$39:O$492)</f>
        <v>0.2019</v>
      </c>
      <c r="FD53">
        <f>SUMIF('12peso'!$E$39:$E$492,$A53,'12peso'!P$39:P$492)</f>
        <v>0.2069</v>
      </c>
      <c r="FE53">
        <f>SUMIF('12peso'!$E$39:$E$492,$A53,'12peso'!Q$39:Q$492)</f>
        <v>0.2135</v>
      </c>
      <c r="FF53">
        <f>SUMIF('12peso'!$E$39:$E$492,$A53,'12peso'!R$39:R$492)</f>
        <v>0.2145</v>
      </c>
      <c r="FG53">
        <f>SUMIF('12peso'!$E$39:$E$492,$A53,'12peso'!S$39:S$492)</f>
        <v>0.219</v>
      </c>
      <c r="FH53">
        <f>SUMIF('12peso'!$E$39:$E$492,$A53,'12peso'!T$39:T$492)</f>
        <v>0.2235</v>
      </c>
      <c r="FI53">
        <f>SUMIF('12peso'!$E$39:$E$492,$A53,'12peso'!U$39:U$492)</f>
        <v>0.2273</v>
      </c>
      <c r="FJ53">
        <f>SUMIF('12peso'!$E$39:$E$492,$A53,'12peso'!V$39:V$492)</f>
        <v>0.22739999999999999</v>
      </c>
      <c r="FK53">
        <f>SUMIF('12peso'!$E$39:$E$492,$A53,'12peso'!W$39:W$492)</f>
        <v>0.224</v>
      </c>
      <c r="FL53">
        <f>SUMIF('12peso'!$E$39:$E$492,$A53,'12peso'!X$39:X$492)</f>
        <v>0.21959999999999999</v>
      </c>
      <c r="FM53">
        <f>SUMIF('12peso'!$E$39:$E$492,$A53,'12peso'!Y$39:Y$492)</f>
        <v>0.21160000000000001</v>
      </c>
      <c r="FN53">
        <f>SUMIF('12peso'!$E$39:$E$492,$A53,'12peso'!Z$39:Z$492)</f>
        <v>0.21010000000000001</v>
      </c>
      <c r="FO53">
        <f>SUMIF('12peso'!$E$39:$E$492,$A53,'12peso'!AA$39:AA$492)</f>
        <v>0.20979999999999999</v>
      </c>
      <c r="FP53">
        <f>SUMIF('12peso'!$E$39:$E$492,$A53,'12peso'!AB$39:AB$492)</f>
        <v>0.20979999999999999</v>
      </c>
      <c r="FQ53">
        <f>SUMIF('12peso'!$E$39:$E$492,$A53,'12peso'!AC$39:AC$492)</f>
        <v>0.21510000000000001</v>
      </c>
      <c r="FR53">
        <f>SUMIF('12peso'!$E$39:$E$492,$A53,'12peso'!AD$39:AD$492)</f>
        <v>0.21879999999999999</v>
      </c>
      <c r="FS53">
        <f>SUMIF('12peso'!$E$39:$E$492,$A53,'12peso'!AE$39:AE$492)</f>
        <v>0.22420000000000001</v>
      </c>
      <c r="FT53">
        <f>SUMIF('12peso'!$E$39:$E$492,$A53,'12peso'!AF$39:AF$492)</f>
        <v>0.2273</v>
      </c>
      <c r="FU53">
        <f>SUMIF('12peso'!$E$39:$E$492,$A53,'12peso'!AG$39:AG$492)</f>
        <v>0.22650000000000001</v>
      </c>
      <c r="FV53">
        <f>SUMIF('12peso'!$E$39:$E$492,$A53,'12peso'!AH$39:AH$492)</f>
        <v>0.2243</v>
      </c>
      <c r="FW53">
        <f>SUMIF('12peso'!$E$39:$E$492,$A53,'12peso'!AI$39:AI$492)</f>
        <v>0.22620000000000001</v>
      </c>
      <c r="FX53">
        <f>SUMIF('12peso'!$E$39:$E$492,$A53,'12peso'!AJ$39:AJ$492)</f>
        <v>0.2261</v>
      </c>
      <c r="FY53">
        <f>SUMIF('12peso'!$E$39:$E$492,$A53,'12peso'!AK$39:AK$492)</f>
        <v>0.22539999999999999</v>
      </c>
      <c r="FZ53">
        <f>SUMIF('12peso'!$E$39:$E$492,$A53,'12peso'!AL$39:AL$492)</f>
        <v>0.22359999999999999</v>
      </c>
      <c r="GA53">
        <f>SUMIF('12peso'!$E$39:$E$492,$A53,'12peso'!AM$39:AM$492)</f>
        <v>0.22509999999999999</v>
      </c>
      <c r="GB53">
        <f>SUMIF('12peso'!$E$39:$E$492,$A53,'12peso'!AN$39:AN$492)</f>
        <v>0.22720000000000001</v>
      </c>
    </row>
    <row r="54" spans="1:184" x14ac:dyDescent="0.25">
      <c r="A54" s="59">
        <v>1107084</v>
      </c>
      <c r="B54" s="56" t="s">
        <v>55</v>
      </c>
      <c r="C54" s="127">
        <v>0.23960000000000001</v>
      </c>
      <c r="D54" s="127">
        <v>0.2397</v>
      </c>
      <c r="E54" s="127">
        <v>0.2417</v>
      </c>
      <c r="F54" s="127">
        <v>0.2591</v>
      </c>
      <c r="G54" s="127">
        <v>0.26919999999999999</v>
      </c>
      <c r="H54" s="127">
        <v>0.26819999999999999</v>
      </c>
      <c r="I54" s="127">
        <v>0.26900000000000002</v>
      </c>
      <c r="J54" s="127">
        <v>0.26590000000000003</v>
      </c>
      <c r="K54" s="127">
        <v>0.26229999999999998</v>
      </c>
      <c r="L54" s="127">
        <v>0.25259999999999999</v>
      </c>
      <c r="M54" s="127">
        <v>0.25330000000000003</v>
      </c>
      <c r="N54" s="127">
        <v>0.25240000000000001</v>
      </c>
      <c r="O54" s="127">
        <v>0.25440000000000002</v>
      </c>
      <c r="P54" s="127">
        <v>0.25509999999999999</v>
      </c>
      <c r="Q54" s="127">
        <v>0.2571</v>
      </c>
      <c r="R54" s="127">
        <v>0.25879999999999997</v>
      </c>
      <c r="S54" s="127">
        <v>0.26140000000000002</v>
      </c>
      <c r="T54" s="127">
        <v>0.26090000000000002</v>
      </c>
      <c r="U54" s="127">
        <v>0.26450000000000001</v>
      </c>
      <c r="V54" s="127">
        <v>0.25940000000000002</v>
      </c>
      <c r="W54" s="127">
        <v>0.2616</v>
      </c>
      <c r="X54" s="127">
        <v>0.25990000000000002</v>
      </c>
      <c r="Y54" s="127">
        <v>0.25800000000000001</v>
      </c>
      <c r="Z54" s="127">
        <v>0.25769999999999998</v>
      </c>
      <c r="AA54" s="127">
        <v>0.25319999999999998</v>
      </c>
      <c r="AB54" s="127">
        <v>0.251</v>
      </c>
      <c r="AC54" s="127">
        <v>0.25480000000000003</v>
      </c>
      <c r="AD54" s="127">
        <v>0.26690000000000003</v>
      </c>
      <c r="AE54" s="127">
        <v>0.27500000000000002</v>
      </c>
      <c r="AF54" s="127">
        <v>0.27589999999999998</v>
      </c>
      <c r="AG54" s="127">
        <v>0.2777</v>
      </c>
      <c r="AH54" s="127">
        <v>0.27729999999999999</v>
      </c>
      <c r="AI54" s="127">
        <v>0.26939999999999997</v>
      </c>
      <c r="AJ54" s="127">
        <v>0.26329999999999998</v>
      </c>
      <c r="AK54" s="127">
        <v>0.2621</v>
      </c>
      <c r="AL54" s="127">
        <v>0.26269999999999999</v>
      </c>
      <c r="AM54" s="127">
        <v>0.25769999999999998</v>
      </c>
      <c r="AN54" s="127">
        <v>0.2611</v>
      </c>
      <c r="AO54" s="127">
        <v>0.2641</v>
      </c>
      <c r="AP54" s="127">
        <v>0.26879999999999998</v>
      </c>
      <c r="AQ54" s="127">
        <v>0.27529999999999999</v>
      </c>
      <c r="AR54" s="127">
        <v>0.27839999999999998</v>
      </c>
      <c r="AS54" s="127">
        <v>0.27600000000000002</v>
      </c>
      <c r="AT54" s="127">
        <v>0.26779999999999998</v>
      </c>
      <c r="AU54" s="127">
        <v>0.2661</v>
      </c>
      <c r="AV54" s="127">
        <v>0.26079999999999998</v>
      </c>
      <c r="AW54" s="127">
        <v>0.25559999999999999</v>
      </c>
      <c r="AX54" s="127">
        <v>0.25490000000000002</v>
      </c>
      <c r="AY54" s="127">
        <v>0.25480000000000003</v>
      </c>
      <c r="AZ54" s="127">
        <v>0.26229999999999998</v>
      </c>
      <c r="BA54" s="127">
        <v>0.26939999999999997</v>
      </c>
      <c r="BB54" s="127">
        <v>0.27250000000000002</v>
      </c>
      <c r="BC54" s="127">
        <v>0.2727</v>
      </c>
      <c r="BD54" s="127">
        <v>0.27729999999999999</v>
      </c>
      <c r="BE54" s="127">
        <v>0.28039999999999998</v>
      </c>
      <c r="BF54" s="127">
        <v>0.2772</v>
      </c>
      <c r="BG54" s="127">
        <v>0.27060000000000001</v>
      </c>
      <c r="BH54" s="127">
        <v>0.26100000000000001</v>
      </c>
      <c r="BI54" s="127">
        <v>0.2576</v>
      </c>
      <c r="BJ54" s="127">
        <v>0.25659999999999999</v>
      </c>
      <c r="BK54" s="127">
        <v>0.25580000000000003</v>
      </c>
      <c r="BL54" s="127">
        <v>0.25280000000000002</v>
      </c>
      <c r="BM54" s="127">
        <v>0.25490000000000002</v>
      </c>
      <c r="BN54" s="127">
        <v>0.25569999999999998</v>
      </c>
      <c r="BO54" s="127">
        <v>0.25940000000000002</v>
      </c>
      <c r="BP54" s="127">
        <v>0.2722</v>
      </c>
      <c r="BQ54" s="127">
        <v>0.2747</v>
      </c>
      <c r="BR54" s="127">
        <v>0.26719999999999999</v>
      </c>
      <c r="BS54" s="127">
        <v>0.26329999999999998</v>
      </c>
      <c r="BT54" s="127">
        <v>0.25559999999999999</v>
      </c>
      <c r="BU54" s="127">
        <v>0.24970000000000001</v>
      </c>
      <c r="BV54" s="127">
        <v>0.24979999999999999</v>
      </c>
      <c r="BW54" s="127">
        <v>0.24199999999999999</v>
      </c>
      <c r="BX54" s="127">
        <v>0.24030000000000001</v>
      </c>
      <c r="BY54" s="127">
        <v>0.2447</v>
      </c>
      <c r="BZ54" s="127">
        <v>0.25369999999999998</v>
      </c>
      <c r="CA54" s="127">
        <v>0.25950000000000001</v>
      </c>
      <c r="CB54" s="127">
        <v>0.25950000000000001</v>
      </c>
      <c r="CC54" s="127">
        <v>0.25700000000000001</v>
      </c>
      <c r="CD54" s="127">
        <v>0.246</v>
      </c>
      <c r="CE54" s="127">
        <v>0.23880000000000001</v>
      </c>
      <c r="CF54" s="127">
        <v>0.2387</v>
      </c>
      <c r="CG54" s="127">
        <v>0.2429</v>
      </c>
      <c r="CH54" s="127">
        <v>0.19589999999999999</v>
      </c>
      <c r="CI54" s="127">
        <v>0.19450000000000001</v>
      </c>
      <c r="CJ54" s="127">
        <v>0.19769999999999999</v>
      </c>
      <c r="CK54" s="127">
        <v>0.20300000000000001</v>
      </c>
      <c r="CL54" s="127">
        <v>0.2114</v>
      </c>
      <c r="CM54" s="127">
        <v>0.21310000000000001</v>
      </c>
      <c r="CN54" s="127">
        <v>0.21290000000000001</v>
      </c>
      <c r="CO54" s="127">
        <v>0.2175</v>
      </c>
      <c r="CP54" s="127">
        <v>0.2109</v>
      </c>
      <c r="CQ54" s="127">
        <v>0.20849999999999999</v>
      </c>
      <c r="CR54" s="127">
        <v>0.20660000000000001</v>
      </c>
      <c r="CS54" s="127">
        <v>0.2064</v>
      </c>
      <c r="CT54" s="127">
        <v>0.20569999999999999</v>
      </c>
      <c r="CU54" s="127">
        <v>0.21360000000000001</v>
      </c>
      <c r="CV54" s="127">
        <v>0.21920000000000001</v>
      </c>
      <c r="CW54" s="127">
        <v>0.22059999999999999</v>
      </c>
      <c r="CX54" s="127">
        <v>0.2235</v>
      </c>
      <c r="CY54" s="127">
        <v>0.23549999999999999</v>
      </c>
      <c r="CZ54" s="127">
        <v>0.25519999999999998</v>
      </c>
      <c r="DA54" s="127">
        <v>0.25600000000000001</v>
      </c>
      <c r="DB54" s="127">
        <v>0.25269999999999998</v>
      </c>
      <c r="DC54" s="127">
        <v>0.24410000000000001</v>
      </c>
      <c r="DD54" s="127">
        <v>0.24160000000000001</v>
      </c>
      <c r="DE54" s="127">
        <v>0.24460000000000001</v>
      </c>
      <c r="DF54" s="127">
        <v>0.25319999999999998</v>
      </c>
      <c r="DG54" s="127">
        <v>0.2555</v>
      </c>
      <c r="DH54" s="127">
        <v>0.2606</v>
      </c>
      <c r="DI54" s="127">
        <v>0.26379999999999998</v>
      </c>
      <c r="DJ54" s="127">
        <v>0.27110000000000001</v>
      </c>
      <c r="DK54" s="127">
        <v>0.28149999999999997</v>
      </c>
      <c r="DL54" s="127">
        <v>0.28970000000000001</v>
      </c>
      <c r="DM54" s="127">
        <v>0.30030000000000001</v>
      </c>
      <c r="DN54" s="127">
        <v>0.2923</v>
      </c>
      <c r="DO54" s="127">
        <v>0.27900000000000003</v>
      </c>
      <c r="DP54" s="127">
        <v>0.2707</v>
      </c>
      <c r="DQ54" s="127">
        <v>0.27</v>
      </c>
      <c r="DR54" s="127">
        <v>0.26819999999999999</v>
      </c>
      <c r="DS54" s="127">
        <v>0.26229999999999998</v>
      </c>
      <c r="DT54" s="127">
        <v>0.26100000000000001</v>
      </c>
      <c r="DU54" s="127">
        <v>0.26519999999999999</v>
      </c>
      <c r="DV54" s="127">
        <v>0.27060000000000001</v>
      </c>
      <c r="DW54" s="127">
        <v>0.26879999999999998</v>
      </c>
      <c r="DX54" s="127">
        <v>0.27239999999999998</v>
      </c>
      <c r="DY54" s="127">
        <v>0.28120000000000001</v>
      </c>
      <c r="DZ54" s="127">
        <v>0.27110000000000001</v>
      </c>
      <c r="EA54" s="127">
        <v>0.26740000000000003</v>
      </c>
      <c r="EB54" s="127">
        <v>0.27110000000000001</v>
      </c>
      <c r="EC54" s="127">
        <v>0.27139999999999997</v>
      </c>
      <c r="ED54" s="127">
        <v>0.26740000000000003</v>
      </c>
      <c r="EE54" s="127">
        <v>0.26769999999999999</v>
      </c>
      <c r="EF54" s="127">
        <v>0.2742</v>
      </c>
      <c r="EG54" s="127">
        <v>0.28689999999999999</v>
      </c>
      <c r="EH54" s="127">
        <v>0.29670000000000002</v>
      </c>
      <c r="EI54" s="127">
        <v>0.32600000000000001</v>
      </c>
      <c r="EJ54" s="127">
        <v>0.33829999999999999</v>
      </c>
      <c r="EK54" s="127">
        <v>0.33479999999999999</v>
      </c>
      <c r="EL54" s="127">
        <v>0.31890000000000002</v>
      </c>
      <c r="EM54" s="127">
        <v>0.30859999999999999</v>
      </c>
      <c r="EN54" s="127">
        <v>0.30220000000000002</v>
      </c>
      <c r="EO54" s="127">
        <v>0.3009</v>
      </c>
      <c r="EP54" s="127">
        <v>0.2974</v>
      </c>
      <c r="EQ54" s="127">
        <v>0.29270000000000002</v>
      </c>
      <c r="ER54" s="127">
        <v>0.30030000000000001</v>
      </c>
      <c r="ES54" s="127">
        <v>0.30659999999999998</v>
      </c>
      <c r="ET54" s="127">
        <v>0.3095</v>
      </c>
      <c r="EU54" s="127">
        <v>0.31559999999999999</v>
      </c>
      <c r="EV54">
        <f>SUMIF('12peso'!$E$39:$E$492,$A54,'12peso'!H$39:H$492)</f>
        <v>0.3649</v>
      </c>
      <c r="EW54">
        <f>SUMIF('12peso'!$E$39:$E$492,$A54,'12peso'!I$39:I$492)</f>
        <v>0.36830000000000002</v>
      </c>
      <c r="EX54">
        <f>SUMIF('12peso'!$E$39:$E$492,$A54,'12peso'!J$39:J$492)</f>
        <v>0.3584</v>
      </c>
      <c r="EY54">
        <f>SUMIF('12peso'!$E$39:$E$492,$A54,'12peso'!K$39:K$492)</f>
        <v>0.34560000000000002</v>
      </c>
      <c r="EZ54">
        <f>SUMIF('12peso'!$E$39:$E$492,$A54,'12peso'!L$39:L$492)</f>
        <v>0.33389999999999997</v>
      </c>
      <c r="FA54">
        <f>SUMIF('12peso'!$E$39:$E$492,$A54,'12peso'!M$39:M$492)</f>
        <v>0.33050000000000002</v>
      </c>
      <c r="FB54">
        <f>SUMIF('12peso'!$E$39:$E$492,$A54,'12peso'!N$39:N$492)</f>
        <v>0.32979999999999998</v>
      </c>
      <c r="FC54">
        <f>SUMIF('12peso'!$E$39:$E$492,$A54,'12peso'!O$39:O$492)</f>
        <v>0.32150000000000001</v>
      </c>
      <c r="FD54">
        <f>SUMIF('12peso'!$E$39:$E$492,$A54,'12peso'!P$39:P$492)</f>
        <v>0.32529999999999998</v>
      </c>
      <c r="FE54">
        <f>SUMIF('12peso'!$E$39:$E$492,$A54,'12peso'!Q$39:Q$492)</f>
        <v>0.3332</v>
      </c>
      <c r="FF54">
        <f>SUMIF('12peso'!$E$39:$E$492,$A54,'12peso'!R$39:R$492)</f>
        <v>0.33679999999999999</v>
      </c>
      <c r="FG54">
        <f>SUMIF('12peso'!$E$39:$E$492,$A54,'12peso'!S$39:S$492)</f>
        <v>0.33379999999999999</v>
      </c>
      <c r="FH54">
        <f>SUMIF('12peso'!$E$39:$E$492,$A54,'12peso'!T$39:T$492)</f>
        <v>0.3377</v>
      </c>
      <c r="FI54">
        <f>SUMIF('12peso'!$E$39:$E$492,$A54,'12peso'!U$39:U$492)</f>
        <v>0.34639999999999999</v>
      </c>
      <c r="FJ54">
        <f>SUMIF('12peso'!$E$39:$E$492,$A54,'12peso'!V$39:V$492)</f>
        <v>0.34520000000000001</v>
      </c>
      <c r="FK54">
        <f>SUMIF('12peso'!$E$39:$E$492,$A54,'12peso'!W$39:W$492)</f>
        <v>0.33100000000000002</v>
      </c>
      <c r="FL54">
        <f>SUMIF('12peso'!$E$39:$E$492,$A54,'12peso'!X$39:X$492)</f>
        <v>0.32</v>
      </c>
      <c r="FM54">
        <f>SUMIF('12peso'!$E$39:$E$492,$A54,'12peso'!Y$39:Y$492)</f>
        <v>0.31850000000000001</v>
      </c>
      <c r="FN54">
        <f>SUMIF('12peso'!$E$39:$E$492,$A54,'12peso'!Z$39:Z$492)</f>
        <v>0.31759999999999999</v>
      </c>
      <c r="FO54">
        <f>SUMIF('12peso'!$E$39:$E$492,$A54,'12peso'!AA$39:AA$492)</f>
        <v>0.31559999999999999</v>
      </c>
      <c r="FP54">
        <f>SUMIF('12peso'!$E$39:$E$492,$A54,'12peso'!AB$39:AB$492)</f>
        <v>0.31690000000000002</v>
      </c>
      <c r="FQ54">
        <f>SUMIF('12peso'!$E$39:$E$492,$A54,'12peso'!AC$39:AC$492)</f>
        <v>0.3155</v>
      </c>
      <c r="FR54">
        <f>SUMIF('12peso'!$E$39:$E$492,$A54,'12peso'!AD$39:AD$492)</f>
        <v>0.32529999999999998</v>
      </c>
      <c r="FS54">
        <f>SUMIF('12peso'!$E$39:$E$492,$A54,'12peso'!AE$39:AE$492)</f>
        <v>0.32479999999999998</v>
      </c>
      <c r="FT54">
        <f>SUMIF('12peso'!$E$39:$E$492,$A54,'12peso'!AF$39:AF$492)</f>
        <v>0.33650000000000002</v>
      </c>
      <c r="FU54">
        <f>SUMIF('12peso'!$E$39:$E$492,$A54,'12peso'!AG$39:AG$492)</f>
        <v>0.35630000000000001</v>
      </c>
      <c r="FV54">
        <f>SUMIF('12peso'!$E$39:$E$492,$A54,'12peso'!AH$39:AH$492)</f>
        <v>0.35149999999999998</v>
      </c>
      <c r="FW54">
        <f>SUMIF('12peso'!$E$39:$E$492,$A54,'12peso'!AI$39:AI$492)</f>
        <v>0.34899999999999998</v>
      </c>
      <c r="FX54">
        <f>SUMIF('12peso'!$E$39:$E$492,$A54,'12peso'!AJ$39:AJ$492)</f>
        <v>0.35099999999999998</v>
      </c>
      <c r="FY54">
        <f>SUMIF('12peso'!$E$39:$E$492,$A54,'12peso'!AK$39:AK$492)</f>
        <v>0.3503</v>
      </c>
      <c r="FZ54">
        <f>SUMIF('12peso'!$E$39:$E$492,$A54,'12peso'!AL$39:AL$492)</f>
        <v>0.34760000000000002</v>
      </c>
      <c r="GA54">
        <f>SUMIF('12peso'!$E$39:$E$492,$A54,'12peso'!AM$39:AM$492)</f>
        <v>0.34699999999999998</v>
      </c>
      <c r="GB54">
        <f>SUMIF('12peso'!$E$39:$E$492,$A54,'12peso'!AN$39:AN$492)</f>
        <v>0.34660000000000002</v>
      </c>
    </row>
    <row r="55" spans="1:184" x14ac:dyDescent="0.25">
      <c r="A55" s="59">
        <v>1107085</v>
      </c>
      <c r="B55" s="56" t="s">
        <v>56</v>
      </c>
      <c r="C55" s="127">
        <v>9.7299999999999998E-2</v>
      </c>
      <c r="D55" s="127">
        <v>9.6500000000000002E-2</v>
      </c>
      <c r="E55" s="127">
        <v>9.7299999999999998E-2</v>
      </c>
      <c r="F55" s="127">
        <v>0.10580000000000001</v>
      </c>
      <c r="G55" s="127">
        <v>0.1153</v>
      </c>
      <c r="H55" s="127">
        <v>0.1159</v>
      </c>
      <c r="I55" s="127">
        <v>0.11459999999999999</v>
      </c>
      <c r="J55" s="127">
        <v>0.1159</v>
      </c>
      <c r="K55" s="127">
        <v>0.114</v>
      </c>
      <c r="L55" s="127">
        <v>0.1113</v>
      </c>
      <c r="M55" s="127">
        <v>0.11260000000000001</v>
      </c>
      <c r="N55" s="127">
        <v>0.1094</v>
      </c>
      <c r="O55" s="127">
        <v>0.1134</v>
      </c>
      <c r="P55" s="127">
        <v>0.1125</v>
      </c>
      <c r="Q55" s="127">
        <v>0.1138</v>
      </c>
      <c r="R55" s="127">
        <v>0.1074</v>
      </c>
      <c r="S55" s="127">
        <v>0.1089</v>
      </c>
      <c r="T55" s="127">
        <v>0.1101</v>
      </c>
      <c r="U55" s="127">
        <v>0.1047</v>
      </c>
      <c r="V55" s="127">
        <v>0.10440000000000001</v>
      </c>
      <c r="W55" s="127">
        <v>0.10299999999999999</v>
      </c>
      <c r="X55" s="127">
        <v>0.1036</v>
      </c>
      <c r="Y55" s="127">
        <v>0.1032</v>
      </c>
      <c r="Z55" s="127">
        <v>0.1012</v>
      </c>
      <c r="AA55" s="127">
        <v>0.1019</v>
      </c>
      <c r="AB55" s="127">
        <v>0.10249999999999999</v>
      </c>
      <c r="AC55" s="127">
        <v>0.1018</v>
      </c>
      <c r="AD55" s="127">
        <v>0.107</v>
      </c>
      <c r="AE55" s="127">
        <v>0.11</v>
      </c>
      <c r="AF55" s="127">
        <v>0.1091</v>
      </c>
      <c r="AG55" s="127">
        <v>0.1077</v>
      </c>
      <c r="AH55" s="127">
        <v>0.1072</v>
      </c>
      <c r="AI55" s="127">
        <v>0.1037</v>
      </c>
      <c r="AJ55" s="127">
        <v>0.1041</v>
      </c>
      <c r="AK55" s="127">
        <v>0.10299999999999999</v>
      </c>
      <c r="AL55" s="127">
        <v>0.10150000000000001</v>
      </c>
      <c r="AM55" s="127">
        <v>0.10290000000000001</v>
      </c>
      <c r="AN55" s="127">
        <v>0.10299999999999999</v>
      </c>
      <c r="AO55" s="127">
        <v>0.1047</v>
      </c>
      <c r="AP55" s="127">
        <v>0.1079</v>
      </c>
      <c r="AQ55" s="127">
        <v>0.1139</v>
      </c>
      <c r="AR55" s="127">
        <v>0.1158</v>
      </c>
      <c r="AS55" s="127">
        <v>0.11219999999999999</v>
      </c>
      <c r="AT55" s="127">
        <v>0.10979999999999999</v>
      </c>
      <c r="AU55" s="127">
        <v>0.1076</v>
      </c>
      <c r="AV55" s="127">
        <v>0.1095</v>
      </c>
      <c r="AW55" s="127">
        <v>0.1099</v>
      </c>
      <c r="AX55" s="127">
        <v>0.1085</v>
      </c>
      <c r="AY55" s="127">
        <v>0.10920000000000001</v>
      </c>
      <c r="AZ55" s="127">
        <v>0.1119</v>
      </c>
      <c r="BA55" s="127">
        <v>0.1133</v>
      </c>
      <c r="BB55" s="127">
        <v>0.1159</v>
      </c>
      <c r="BC55" s="127">
        <v>0.11600000000000001</v>
      </c>
      <c r="BD55" s="127">
        <v>0.11899999999999999</v>
      </c>
      <c r="BE55" s="127">
        <v>0.1191</v>
      </c>
      <c r="BF55" s="127">
        <v>0.1178</v>
      </c>
      <c r="BG55" s="127">
        <v>0.113</v>
      </c>
      <c r="BH55" s="127">
        <v>0.112</v>
      </c>
      <c r="BI55" s="127">
        <v>0.109</v>
      </c>
      <c r="BJ55" s="127">
        <v>0.1084</v>
      </c>
      <c r="BK55" s="127">
        <v>0.106</v>
      </c>
      <c r="BL55" s="127">
        <v>0.1057</v>
      </c>
      <c r="BM55" s="127">
        <v>0.10639999999999999</v>
      </c>
      <c r="BN55" s="127">
        <v>0.10489999999999999</v>
      </c>
      <c r="BO55" s="127">
        <v>0.1056</v>
      </c>
      <c r="BP55" s="127">
        <v>0.109</v>
      </c>
      <c r="BQ55" s="127">
        <v>0.1089</v>
      </c>
      <c r="BR55" s="127">
        <v>0.10680000000000001</v>
      </c>
      <c r="BS55" s="127">
        <v>0.1057</v>
      </c>
      <c r="BT55" s="127">
        <v>0.104</v>
      </c>
      <c r="BU55" s="127">
        <v>0.1002</v>
      </c>
      <c r="BV55" s="127">
        <v>0.1011</v>
      </c>
      <c r="BW55" s="127">
        <v>0.1002</v>
      </c>
      <c r="BX55" s="127">
        <v>9.9000000000000005E-2</v>
      </c>
      <c r="BY55" s="127">
        <v>9.8100000000000007E-2</v>
      </c>
      <c r="BZ55" s="127">
        <v>9.9900000000000003E-2</v>
      </c>
      <c r="CA55" s="127">
        <v>0.10050000000000001</v>
      </c>
      <c r="CB55" s="127">
        <v>0.1008</v>
      </c>
      <c r="CC55" s="127">
        <v>9.8199999999999996E-2</v>
      </c>
      <c r="CD55" s="127">
        <v>9.7199999999999995E-2</v>
      </c>
      <c r="CE55" s="127">
        <v>9.2600000000000002E-2</v>
      </c>
      <c r="CF55" s="127">
        <v>8.9899999999999994E-2</v>
      </c>
      <c r="CG55" s="127">
        <v>8.9899999999999994E-2</v>
      </c>
      <c r="CH55" s="127">
        <v>2.1399999999999999E-2</v>
      </c>
      <c r="CI55" s="127">
        <v>2.1600000000000001E-2</v>
      </c>
      <c r="CJ55" s="127">
        <v>2.18E-2</v>
      </c>
      <c r="CK55" s="127">
        <v>2.18E-2</v>
      </c>
      <c r="CL55" s="127">
        <v>2.2200000000000001E-2</v>
      </c>
      <c r="CM55" s="127">
        <v>2.2700000000000001E-2</v>
      </c>
      <c r="CN55" s="127">
        <v>2.29E-2</v>
      </c>
      <c r="CO55" s="127">
        <v>2.3900000000000001E-2</v>
      </c>
      <c r="CP55" s="127">
        <v>2.3599999999999999E-2</v>
      </c>
      <c r="CQ55" s="127">
        <v>2.3900000000000001E-2</v>
      </c>
      <c r="CR55" s="127">
        <v>2.4E-2</v>
      </c>
      <c r="CS55" s="127">
        <v>2.4299999999999999E-2</v>
      </c>
      <c r="CT55" s="127">
        <v>2.3900000000000001E-2</v>
      </c>
      <c r="CU55" s="127">
        <v>2.46E-2</v>
      </c>
      <c r="CV55" s="127">
        <v>2.52E-2</v>
      </c>
      <c r="CW55" s="127">
        <v>2.5499999999999998E-2</v>
      </c>
      <c r="CX55" s="127">
        <v>2.6700000000000002E-2</v>
      </c>
      <c r="CY55" s="127">
        <v>2.7300000000000001E-2</v>
      </c>
      <c r="CZ55" s="127">
        <v>2.9899999999999999E-2</v>
      </c>
      <c r="DA55" s="127">
        <v>3.04E-2</v>
      </c>
      <c r="DB55" s="127">
        <v>2.8799999999999999E-2</v>
      </c>
      <c r="DC55" s="127">
        <v>2.75E-2</v>
      </c>
      <c r="DD55" s="127">
        <v>2.7199999999999998E-2</v>
      </c>
      <c r="DE55" s="127">
        <v>2.7699999999999999E-2</v>
      </c>
      <c r="DF55" s="127">
        <v>2.9100000000000001E-2</v>
      </c>
      <c r="DG55" s="127">
        <v>2.86E-2</v>
      </c>
      <c r="DH55" s="127">
        <v>2.87E-2</v>
      </c>
      <c r="DI55" s="127">
        <v>2.76E-2</v>
      </c>
      <c r="DJ55" s="127">
        <v>2.7799999999999998E-2</v>
      </c>
      <c r="DK55" s="127">
        <v>2.8500000000000001E-2</v>
      </c>
      <c r="DL55" s="127">
        <v>2.8400000000000002E-2</v>
      </c>
      <c r="DM55" s="127">
        <v>2.8500000000000001E-2</v>
      </c>
      <c r="DN55" s="127">
        <v>2.69E-2</v>
      </c>
      <c r="DO55" s="127">
        <v>2.69E-2</v>
      </c>
      <c r="DP55" s="127">
        <v>2.6200000000000001E-2</v>
      </c>
      <c r="DQ55" s="127">
        <v>2.5999999999999999E-2</v>
      </c>
      <c r="DR55" s="127">
        <v>2.63E-2</v>
      </c>
      <c r="DS55" s="127">
        <v>2.63E-2</v>
      </c>
      <c r="DT55" s="127">
        <v>2.5700000000000001E-2</v>
      </c>
      <c r="DU55" s="127">
        <v>2.5999999999999999E-2</v>
      </c>
      <c r="DV55" s="127">
        <v>2.6499999999999999E-2</v>
      </c>
      <c r="DW55" s="127">
        <v>2.6800000000000001E-2</v>
      </c>
      <c r="DX55" s="127">
        <v>2.6499999999999999E-2</v>
      </c>
      <c r="DY55" s="127">
        <v>2.75E-2</v>
      </c>
      <c r="DZ55" s="127">
        <v>2.75E-2</v>
      </c>
      <c r="EA55" s="127">
        <v>2.7400000000000001E-2</v>
      </c>
      <c r="EB55" s="127">
        <v>2.7900000000000001E-2</v>
      </c>
      <c r="EC55" s="127">
        <v>2.7900000000000001E-2</v>
      </c>
      <c r="ED55" s="127">
        <v>2.8199999999999999E-2</v>
      </c>
      <c r="EE55" s="127">
        <v>2.8000000000000001E-2</v>
      </c>
      <c r="EF55" s="127">
        <v>2.7900000000000001E-2</v>
      </c>
      <c r="EG55" s="127">
        <v>2.92E-2</v>
      </c>
      <c r="EH55" s="127">
        <v>0.03</v>
      </c>
      <c r="EI55" s="127">
        <v>3.6499999999999998E-2</v>
      </c>
      <c r="EJ55" s="127">
        <v>4.2500000000000003E-2</v>
      </c>
      <c r="EK55" s="127">
        <v>3.95E-2</v>
      </c>
      <c r="EL55" s="127">
        <v>3.4700000000000002E-2</v>
      </c>
      <c r="EM55" s="127">
        <v>3.2199999999999999E-2</v>
      </c>
      <c r="EN55" s="127">
        <v>3.1899999999999998E-2</v>
      </c>
      <c r="EO55" s="127">
        <v>3.0200000000000001E-2</v>
      </c>
      <c r="EP55" s="127">
        <v>2.9700000000000001E-2</v>
      </c>
      <c r="EQ55" s="127">
        <v>2.9899999999999999E-2</v>
      </c>
      <c r="ER55" s="127">
        <v>3.0300000000000001E-2</v>
      </c>
      <c r="ES55" s="127">
        <v>3.09E-2</v>
      </c>
      <c r="ET55" s="127">
        <v>3.2800000000000003E-2</v>
      </c>
      <c r="EU55" s="127">
        <v>3.5099999999999999E-2</v>
      </c>
      <c r="EV55">
        <f>SUMIF('12peso'!$E$39:$E$492,$A55,'12peso'!H$39:H$492)</f>
        <v>5.9499999999999997E-2</v>
      </c>
      <c r="EW55">
        <f>SUMIF('12peso'!$E$39:$E$492,$A55,'12peso'!I$39:I$492)</f>
        <v>5.74E-2</v>
      </c>
      <c r="EX55">
        <f>SUMIF('12peso'!$E$39:$E$492,$A55,'12peso'!J$39:J$492)</f>
        <v>5.2400000000000002E-2</v>
      </c>
      <c r="EY55">
        <f>SUMIF('12peso'!$E$39:$E$492,$A55,'12peso'!K$39:K$492)</f>
        <v>5.0500000000000003E-2</v>
      </c>
      <c r="EZ55">
        <f>SUMIF('12peso'!$E$39:$E$492,$A55,'12peso'!L$39:L$492)</f>
        <v>5.0500000000000003E-2</v>
      </c>
      <c r="FA55">
        <f>SUMIF('12peso'!$E$39:$E$492,$A55,'12peso'!M$39:M$492)</f>
        <v>4.9500000000000002E-2</v>
      </c>
      <c r="FB55">
        <f>SUMIF('12peso'!$E$39:$E$492,$A55,'12peso'!N$39:N$492)</f>
        <v>4.9700000000000001E-2</v>
      </c>
      <c r="FC55">
        <f>SUMIF('12peso'!$E$39:$E$492,$A55,'12peso'!O$39:O$492)</f>
        <v>4.9399999999999999E-2</v>
      </c>
      <c r="FD55">
        <f>SUMIF('12peso'!$E$39:$E$492,$A55,'12peso'!P$39:P$492)</f>
        <v>4.9399999999999999E-2</v>
      </c>
      <c r="FE55">
        <f>SUMIF('12peso'!$E$39:$E$492,$A55,'12peso'!Q$39:Q$492)</f>
        <v>5.04E-2</v>
      </c>
      <c r="FF55">
        <f>SUMIF('12peso'!$E$39:$E$492,$A55,'12peso'!R$39:R$492)</f>
        <v>5.1799999999999999E-2</v>
      </c>
      <c r="FG55">
        <f>SUMIF('12peso'!$E$39:$E$492,$A55,'12peso'!S$39:S$492)</f>
        <v>5.2299999999999999E-2</v>
      </c>
      <c r="FH55">
        <f>SUMIF('12peso'!$E$39:$E$492,$A55,'12peso'!T$39:T$492)</f>
        <v>5.2600000000000001E-2</v>
      </c>
      <c r="FI55">
        <f>SUMIF('12peso'!$E$39:$E$492,$A55,'12peso'!U$39:U$492)</f>
        <v>5.2299999999999999E-2</v>
      </c>
      <c r="FJ55">
        <f>SUMIF('12peso'!$E$39:$E$492,$A55,'12peso'!V$39:V$492)</f>
        <v>5.0200000000000002E-2</v>
      </c>
      <c r="FK55">
        <f>SUMIF('12peso'!$E$39:$E$492,$A55,'12peso'!W$39:W$492)</f>
        <v>4.9099999999999998E-2</v>
      </c>
      <c r="FL55">
        <f>SUMIF('12peso'!$E$39:$E$492,$A55,'12peso'!X$39:X$492)</f>
        <v>4.7500000000000001E-2</v>
      </c>
      <c r="FM55">
        <f>SUMIF('12peso'!$E$39:$E$492,$A55,'12peso'!Y$39:Y$492)</f>
        <v>4.6800000000000001E-2</v>
      </c>
      <c r="FN55">
        <f>SUMIF('12peso'!$E$39:$E$492,$A55,'12peso'!Z$39:Z$492)</f>
        <v>4.7699999999999999E-2</v>
      </c>
      <c r="FO55">
        <f>SUMIF('12peso'!$E$39:$E$492,$A55,'12peso'!AA$39:AA$492)</f>
        <v>4.6699999999999998E-2</v>
      </c>
      <c r="FP55">
        <f>SUMIF('12peso'!$E$39:$E$492,$A55,'12peso'!AB$39:AB$492)</f>
        <v>4.6300000000000001E-2</v>
      </c>
      <c r="FQ55">
        <f>SUMIF('12peso'!$E$39:$E$492,$A55,'12peso'!AC$39:AC$492)</f>
        <v>4.6699999999999998E-2</v>
      </c>
      <c r="FR55">
        <f>SUMIF('12peso'!$E$39:$E$492,$A55,'12peso'!AD$39:AD$492)</f>
        <v>4.6399999999999997E-2</v>
      </c>
      <c r="FS55">
        <f>SUMIF('12peso'!$E$39:$E$492,$A55,'12peso'!AE$39:AE$492)</f>
        <v>4.6699999999999998E-2</v>
      </c>
      <c r="FT55">
        <f>SUMIF('12peso'!$E$39:$E$492,$A55,'12peso'!AF$39:AF$492)</f>
        <v>4.9399999999999999E-2</v>
      </c>
      <c r="FU55">
        <f>SUMIF('12peso'!$E$39:$E$492,$A55,'12peso'!AG$39:AG$492)</f>
        <v>5.0799999999999998E-2</v>
      </c>
      <c r="FV55">
        <f>SUMIF('12peso'!$E$39:$E$492,$A55,'12peso'!AH$39:AH$492)</f>
        <v>5.04E-2</v>
      </c>
      <c r="FW55">
        <f>SUMIF('12peso'!$E$39:$E$492,$A55,'12peso'!AI$39:AI$492)</f>
        <v>5.0299999999999997E-2</v>
      </c>
      <c r="FX55">
        <f>SUMIF('12peso'!$E$39:$E$492,$A55,'12peso'!AJ$39:AJ$492)</f>
        <v>5.0200000000000002E-2</v>
      </c>
      <c r="FY55">
        <f>SUMIF('12peso'!$E$39:$E$492,$A55,'12peso'!AK$39:AK$492)</f>
        <v>4.9700000000000001E-2</v>
      </c>
      <c r="FZ55">
        <f>SUMIF('12peso'!$E$39:$E$492,$A55,'12peso'!AL$39:AL$492)</f>
        <v>5.0599999999999999E-2</v>
      </c>
      <c r="GA55">
        <f>SUMIF('12peso'!$E$39:$E$492,$A55,'12peso'!AM$39:AM$492)</f>
        <v>4.9799999999999997E-2</v>
      </c>
      <c r="GB55">
        <f>SUMIF('12peso'!$E$39:$E$492,$A55,'12peso'!AN$39:AN$492)</f>
        <v>5.0599999999999999E-2</v>
      </c>
    </row>
    <row r="56" spans="1:184" x14ac:dyDescent="0.25">
      <c r="A56" s="59">
        <v>1107087</v>
      </c>
      <c r="B56" s="56" t="s">
        <v>57</v>
      </c>
      <c r="C56" s="127">
        <v>0.3679</v>
      </c>
      <c r="D56" s="127">
        <v>0.37109999999999999</v>
      </c>
      <c r="E56" s="127">
        <v>0.3755</v>
      </c>
      <c r="F56" s="127">
        <v>0.40539999999999998</v>
      </c>
      <c r="G56" s="127">
        <v>0.42059999999999997</v>
      </c>
      <c r="H56" s="127">
        <v>0.41699999999999998</v>
      </c>
      <c r="I56" s="127">
        <v>0.40749999999999997</v>
      </c>
      <c r="J56" s="127">
        <v>0.40579999999999999</v>
      </c>
      <c r="K56" s="127">
        <v>0.39850000000000002</v>
      </c>
      <c r="L56" s="127">
        <v>0.3931</v>
      </c>
      <c r="M56" s="127">
        <v>0.3906</v>
      </c>
      <c r="N56" s="127">
        <v>0.39179999999999998</v>
      </c>
      <c r="O56" s="127">
        <v>0.3881</v>
      </c>
      <c r="P56" s="127">
        <v>0.3967</v>
      </c>
      <c r="Q56" s="127">
        <v>0.39779999999999999</v>
      </c>
      <c r="R56" s="127">
        <v>0.40229999999999999</v>
      </c>
      <c r="S56" s="127">
        <v>0.4017</v>
      </c>
      <c r="T56" s="127">
        <v>0.39889999999999998</v>
      </c>
      <c r="U56" s="127">
        <v>0.40250000000000002</v>
      </c>
      <c r="V56" s="127">
        <v>0.39479999999999998</v>
      </c>
      <c r="W56" s="127">
        <v>0.39750000000000002</v>
      </c>
      <c r="X56" s="127">
        <v>0.39800000000000002</v>
      </c>
      <c r="Y56" s="127">
        <v>0.3931</v>
      </c>
      <c r="Z56" s="127">
        <v>0.3886</v>
      </c>
      <c r="AA56" s="127">
        <v>0.3826</v>
      </c>
      <c r="AB56" s="127">
        <v>0.38290000000000002</v>
      </c>
      <c r="AC56" s="127">
        <v>0.39079999999999998</v>
      </c>
      <c r="AD56" s="127">
        <v>0.4143</v>
      </c>
      <c r="AE56" s="127">
        <v>0.4199</v>
      </c>
      <c r="AF56" s="127">
        <v>0.41920000000000002</v>
      </c>
      <c r="AG56" s="127">
        <v>0.41549999999999998</v>
      </c>
      <c r="AH56" s="127">
        <v>0.41320000000000001</v>
      </c>
      <c r="AI56" s="127">
        <v>0.41189999999999999</v>
      </c>
      <c r="AJ56" s="127">
        <v>0.40210000000000001</v>
      </c>
      <c r="AK56" s="127">
        <v>0.39950000000000002</v>
      </c>
      <c r="AL56" s="127">
        <v>0.39350000000000002</v>
      </c>
      <c r="AM56" s="127">
        <v>0.38690000000000002</v>
      </c>
      <c r="AN56" s="127">
        <v>0.39760000000000001</v>
      </c>
      <c r="AO56" s="127">
        <v>0.40129999999999999</v>
      </c>
      <c r="AP56" s="127">
        <v>0.4118</v>
      </c>
      <c r="AQ56" s="127">
        <v>0.42949999999999999</v>
      </c>
      <c r="AR56" s="127">
        <v>0.43099999999999999</v>
      </c>
      <c r="AS56" s="127">
        <v>0.42009999999999997</v>
      </c>
      <c r="AT56" s="127">
        <v>0.4153</v>
      </c>
      <c r="AU56" s="127">
        <v>0.41060000000000002</v>
      </c>
      <c r="AV56" s="127">
        <v>0.40550000000000003</v>
      </c>
      <c r="AW56" s="127">
        <v>0.39860000000000001</v>
      </c>
      <c r="AX56" s="127">
        <v>0.39829999999999999</v>
      </c>
      <c r="AY56" s="127">
        <v>0.39710000000000001</v>
      </c>
      <c r="AZ56" s="127">
        <v>0.40200000000000002</v>
      </c>
      <c r="BA56" s="127">
        <v>0.41470000000000001</v>
      </c>
      <c r="BB56" s="127">
        <v>0.42230000000000001</v>
      </c>
      <c r="BC56" s="127">
        <v>0.42480000000000001</v>
      </c>
      <c r="BD56" s="127">
        <v>0.42930000000000001</v>
      </c>
      <c r="BE56" s="127">
        <v>0.43020000000000003</v>
      </c>
      <c r="BF56" s="127">
        <v>0.42480000000000001</v>
      </c>
      <c r="BG56" s="127">
        <v>0.41560000000000002</v>
      </c>
      <c r="BH56" s="127">
        <v>0.40570000000000001</v>
      </c>
      <c r="BI56" s="127">
        <v>0.40350000000000003</v>
      </c>
      <c r="BJ56" s="127">
        <v>0.40410000000000001</v>
      </c>
      <c r="BK56" s="127">
        <v>0.39960000000000001</v>
      </c>
      <c r="BL56" s="127">
        <v>0.39539999999999997</v>
      </c>
      <c r="BM56" s="127">
        <v>0.39929999999999999</v>
      </c>
      <c r="BN56" s="127">
        <v>0.40510000000000002</v>
      </c>
      <c r="BO56" s="127">
        <v>0.41010000000000002</v>
      </c>
      <c r="BP56" s="127">
        <v>0.4148</v>
      </c>
      <c r="BQ56" s="127">
        <v>0.41639999999999999</v>
      </c>
      <c r="BR56" s="127">
        <v>0.40749999999999997</v>
      </c>
      <c r="BS56" s="127">
        <v>0.40760000000000002</v>
      </c>
      <c r="BT56" s="127">
        <v>0.39689999999999998</v>
      </c>
      <c r="BU56" s="127">
        <v>0.39119999999999999</v>
      </c>
      <c r="BV56" s="127">
        <v>0.38619999999999999</v>
      </c>
      <c r="BW56" s="127">
        <v>0.37940000000000002</v>
      </c>
      <c r="BX56" s="127">
        <v>0.37640000000000001</v>
      </c>
      <c r="BY56" s="127">
        <v>0.38019999999999998</v>
      </c>
      <c r="BZ56" s="127">
        <v>0.39529999999999998</v>
      </c>
      <c r="CA56" s="127">
        <v>0.3997</v>
      </c>
      <c r="CB56" s="127">
        <v>0.3982</v>
      </c>
      <c r="CC56" s="127">
        <v>0.38390000000000002</v>
      </c>
      <c r="CD56" s="127">
        <v>0.37690000000000001</v>
      </c>
      <c r="CE56" s="127">
        <v>0.37380000000000002</v>
      </c>
      <c r="CF56" s="127">
        <v>0.36620000000000003</v>
      </c>
      <c r="CG56" s="127">
        <v>0.37190000000000001</v>
      </c>
      <c r="CH56" s="127">
        <v>0.1575</v>
      </c>
      <c r="CI56" s="127">
        <v>0.15790000000000001</v>
      </c>
      <c r="CJ56" s="127">
        <v>0.15989999999999999</v>
      </c>
      <c r="CK56" s="127">
        <v>0.16600000000000001</v>
      </c>
      <c r="CL56" s="127">
        <v>0.1739</v>
      </c>
      <c r="CM56" s="127">
        <v>0.17599999999999999</v>
      </c>
      <c r="CN56" s="127">
        <v>0.1734</v>
      </c>
      <c r="CO56" s="127">
        <v>0.17069999999999999</v>
      </c>
      <c r="CP56" s="127">
        <v>0.16669999999999999</v>
      </c>
      <c r="CQ56" s="127">
        <v>0.16520000000000001</v>
      </c>
      <c r="CR56" s="127">
        <v>0.16320000000000001</v>
      </c>
      <c r="CS56" s="127">
        <v>0.16370000000000001</v>
      </c>
      <c r="CT56" s="127">
        <v>0.16309999999999999</v>
      </c>
      <c r="CU56" s="127">
        <v>0.17019999999999999</v>
      </c>
      <c r="CV56" s="127">
        <v>0.17430000000000001</v>
      </c>
      <c r="CW56" s="127">
        <v>0.1784</v>
      </c>
      <c r="CX56" s="127">
        <v>0.18010000000000001</v>
      </c>
      <c r="CY56" s="127">
        <v>0.18909999999999999</v>
      </c>
      <c r="CZ56" s="127">
        <v>0.20080000000000001</v>
      </c>
      <c r="DA56" s="127">
        <v>0.19839999999999999</v>
      </c>
      <c r="DB56" s="127">
        <v>0.1961</v>
      </c>
      <c r="DC56" s="127">
        <v>0.19109999999999999</v>
      </c>
      <c r="DD56" s="127">
        <v>0.19059999999999999</v>
      </c>
      <c r="DE56" s="127">
        <v>0.19570000000000001</v>
      </c>
      <c r="DF56" s="127">
        <v>0.20830000000000001</v>
      </c>
      <c r="DG56" s="127">
        <v>0.21299999999999999</v>
      </c>
      <c r="DH56" s="127">
        <v>0.2097</v>
      </c>
      <c r="DI56" s="127">
        <v>0.21229999999999999</v>
      </c>
      <c r="DJ56" s="127">
        <v>0.21879999999999999</v>
      </c>
      <c r="DK56" s="127">
        <v>0.22639999999999999</v>
      </c>
      <c r="DL56" s="127">
        <v>0.22550000000000001</v>
      </c>
      <c r="DM56" s="127">
        <v>0.22520000000000001</v>
      </c>
      <c r="DN56" s="127">
        <v>0.2203</v>
      </c>
      <c r="DO56" s="127">
        <v>0.21460000000000001</v>
      </c>
      <c r="DP56" s="127">
        <v>0.21340000000000001</v>
      </c>
      <c r="DQ56" s="127">
        <v>0.21199999999999999</v>
      </c>
      <c r="DR56" s="127">
        <v>0.21190000000000001</v>
      </c>
      <c r="DS56" s="127">
        <v>0.20899999999999999</v>
      </c>
      <c r="DT56" s="127">
        <v>0.2079</v>
      </c>
      <c r="DU56" s="127">
        <v>0.20810000000000001</v>
      </c>
      <c r="DV56" s="127">
        <v>0.2109</v>
      </c>
      <c r="DW56" s="127">
        <v>0.20949999999999999</v>
      </c>
      <c r="DX56" s="127">
        <v>0.20910000000000001</v>
      </c>
      <c r="DY56" s="127">
        <v>0.20880000000000001</v>
      </c>
      <c r="DZ56" s="127">
        <v>0.20780000000000001</v>
      </c>
      <c r="EA56" s="127">
        <v>0.21049999999999999</v>
      </c>
      <c r="EB56" s="127">
        <v>0.21079999999999999</v>
      </c>
      <c r="EC56" s="127">
        <v>0.21229999999999999</v>
      </c>
      <c r="ED56" s="127">
        <v>0.21190000000000001</v>
      </c>
      <c r="EE56" s="127">
        <v>0.2137</v>
      </c>
      <c r="EF56" s="127">
        <v>0.2172</v>
      </c>
      <c r="EG56" s="127">
        <v>0.2296</v>
      </c>
      <c r="EH56" s="127">
        <v>0.23710000000000001</v>
      </c>
      <c r="EI56" s="127">
        <v>0.25779999999999997</v>
      </c>
      <c r="EJ56" s="127">
        <v>0.26090000000000002</v>
      </c>
      <c r="EK56" s="127">
        <v>0.25669999999999998</v>
      </c>
      <c r="EL56" s="127">
        <v>0.2475</v>
      </c>
      <c r="EM56" s="127">
        <v>0.2442</v>
      </c>
      <c r="EN56" s="127">
        <v>0.2402</v>
      </c>
      <c r="EO56" s="127">
        <v>0.2382</v>
      </c>
      <c r="EP56" s="127">
        <v>0.23280000000000001</v>
      </c>
      <c r="EQ56" s="127">
        <v>0.23039999999999999</v>
      </c>
      <c r="ER56" s="127">
        <v>0.2356</v>
      </c>
      <c r="ES56" s="127">
        <v>0.23549999999999999</v>
      </c>
      <c r="ET56" s="127">
        <v>0.2387</v>
      </c>
      <c r="EU56" s="127">
        <v>0.24340000000000001</v>
      </c>
      <c r="EV56">
        <f>SUMIF('12peso'!$E$39:$E$492,$A56,'12peso'!H$39:H$492)</f>
        <v>0.28539999999999999</v>
      </c>
      <c r="EW56">
        <f>SUMIF('12peso'!$E$39:$E$492,$A56,'12peso'!I$39:I$492)</f>
        <v>0.28039999999999998</v>
      </c>
      <c r="EX56">
        <f>SUMIF('12peso'!$E$39:$E$492,$A56,'12peso'!J$39:J$492)</f>
        <v>0.2722</v>
      </c>
      <c r="EY56">
        <f>SUMIF('12peso'!$E$39:$E$492,$A56,'12peso'!K$39:K$492)</f>
        <v>0.2671</v>
      </c>
      <c r="EZ56">
        <f>SUMIF('12peso'!$E$39:$E$492,$A56,'12peso'!L$39:L$492)</f>
        <v>0.26250000000000001</v>
      </c>
      <c r="FA56">
        <f>SUMIF('12peso'!$E$39:$E$492,$A56,'12peso'!M$39:M$492)</f>
        <v>0.25990000000000002</v>
      </c>
      <c r="FB56">
        <f>SUMIF('12peso'!$E$39:$E$492,$A56,'12peso'!N$39:N$492)</f>
        <v>0.2591</v>
      </c>
      <c r="FC56">
        <f>SUMIF('12peso'!$E$39:$E$492,$A56,'12peso'!O$39:O$492)</f>
        <v>0.25559999999999999</v>
      </c>
      <c r="FD56">
        <f>SUMIF('12peso'!$E$39:$E$492,$A56,'12peso'!P$39:P$492)</f>
        <v>0.2555</v>
      </c>
      <c r="FE56">
        <f>SUMIF('12peso'!$E$39:$E$492,$A56,'12peso'!Q$39:Q$492)</f>
        <v>0.26200000000000001</v>
      </c>
      <c r="FF56">
        <f>SUMIF('12peso'!$E$39:$E$492,$A56,'12peso'!R$39:R$492)</f>
        <v>0.26540000000000002</v>
      </c>
      <c r="FG56">
        <f>SUMIF('12peso'!$E$39:$E$492,$A56,'12peso'!S$39:S$492)</f>
        <v>0.2636</v>
      </c>
      <c r="FH56">
        <f>SUMIF('12peso'!$E$39:$E$492,$A56,'12peso'!T$39:T$492)</f>
        <v>0.26229999999999998</v>
      </c>
      <c r="FI56">
        <f>SUMIF('12peso'!$E$39:$E$492,$A56,'12peso'!U$39:U$492)</f>
        <v>0.26329999999999998</v>
      </c>
      <c r="FJ56">
        <f>SUMIF('12peso'!$E$39:$E$492,$A56,'12peso'!V$39:V$492)</f>
        <v>0.2611</v>
      </c>
      <c r="FK56">
        <f>SUMIF('12peso'!$E$39:$E$492,$A56,'12peso'!W$39:W$492)</f>
        <v>0.25409999999999999</v>
      </c>
      <c r="FL56">
        <f>SUMIF('12peso'!$E$39:$E$492,$A56,'12peso'!X$39:X$492)</f>
        <v>0.2462</v>
      </c>
      <c r="FM56">
        <f>SUMIF('12peso'!$E$39:$E$492,$A56,'12peso'!Y$39:Y$492)</f>
        <v>0.2447</v>
      </c>
      <c r="FN56">
        <f>SUMIF('12peso'!$E$39:$E$492,$A56,'12peso'!Z$39:Z$492)</f>
        <v>0.24410000000000001</v>
      </c>
      <c r="FO56">
        <f>SUMIF('12peso'!$E$39:$E$492,$A56,'12peso'!AA$39:AA$492)</f>
        <v>0.2467</v>
      </c>
      <c r="FP56">
        <f>SUMIF('12peso'!$E$39:$E$492,$A56,'12peso'!AB$39:AB$492)</f>
        <v>0.24640000000000001</v>
      </c>
      <c r="FQ56">
        <f>SUMIF('12peso'!$E$39:$E$492,$A56,'12peso'!AC$39:AC$492)</f>
        <v>0.2487</v>
      </c>
      <c r="FR56">
        <f>SUMIF('12peso'!$E$39:$E$492,$A56,'12peso'!AD$39:AD$492)</f>
        <v>0.2591</v>
      </c>
      <c r="FS56">
        <f>SUMIF('12peso'!$E$39:$E$492,$A56,'12peso'!AE$39:AE$492)</f>
        <v>0.26090000000000002</v>
      </c>
      <c r="FT56">
        <f>SUMIF('12peso'!$E$39:$E$492,$A56,'12peso'!AF$39:AF$492)</f>
        <v>0.26550000000000001</v>
      </c>
      <c r="FU56">
        <f>SUMIF('12peso'!$E$39:$E$492,$A56,'12peso'!AG$39:AG$492)</f>
        <v>0.26840000000000003</v>
      </c>
      <c r="FV56">
        <f>SUMIF('12peso'!$E$39:$E$492,$A56,'12peso'!AH$39:AH$492)</f>
        <v>0.26829999999999998</v>
      </c>
      <c r="FW56">
        <f>SUMIF('12peso'!$E$39:$E$492,$A56,'12peso'!AI$39:AI$492)</f>
        <v>0.27079999999999999</v>
      </c>
      <c r="FX56">
        <f>SUMIF('12peso'!$E$39:$E$492,$A56,'12peso'!AJ$39:AJ$492)</f>
        <v>0.2732</v>
      </c>
      <c r="FY56">
        <f>SUMIF('12peso'!$E$39:$E$492,$A56,'12peso'!AK$39:AK$492)</f>
        <v>0.27250000000000002</v>
      </c>
      <c r="FZ56">
        <f>SUMIF('12peso'!$E$39:$E$492,$A56,'12peso'!AL$39:AL$492)</f>
        <v>0.27060000000000001</v>
      </c>
      <c r="GA56">
        <f>SUMIF('12peso'!$E$39:$E$492,$A56,'12peso'!AM$39:AM$492)</f>
        <v>0.27060000000000001</v>
      </c>
      <c r="GB56">
        <f>SUMIF('12peso'!$E$39:$E$492,$A56,'12peso'!AN$39:AN$492)</f>
        <v>0.2722</v>
      </c>
    </row>
    <row r="57" spans="1:184" x14ac:dyDescent="0.25">
      <c r="A57" s="59">
        <v>1107088</v>
      </c>
      <c r="B57" s="56" t="s">
        <v>58</v>
      </c>
      <c r="C57" s="127">
        <v>0.48409999999999997</v>
      </c>
      <c r="D57" s="127">
        <v>0.49220000000000003</v>
      </c>
      <c r="E57" s="127">
        <v>0.49719999999999998</v>
      </c>
      <c r="F57" s="127">
        <v>0.53490000000000004</v>
      </c>
      <c r="G57" s="127">
        <v>0.55259999999999998</v>
      </c>
      <c r="H57" s="127">
        <v>0.55049999999999999</v>
      </c>
      <c r="I57" s="127">
        <v>0.54859999999999998</v>
      </c>
      <c r="J57" s="127">
        <v>0.54400000000000004</v>
      </c>
      <c r="K57" s="127">
        <v>0.52800000000000002</v>
      </c>
      <c r="L57" s="127">
        <v>0.52380000000000004</v>
      </c>
      <c r="M57" s="127">
        <v>0.5232</v>
      </c>
      <c r="N57" s="127">
        <v>0.52149999999999996</v>
      </c>
      <c r="O57" s="127">
        <v>0.51929999999999998</v>
      </c>
      <c r="P57" s="127">
        <v>0.51690000000000003</v>
      </c>
      <c r="Q57" s="127">
        <v>0.52280000000000004</v>
      </c>
      <c r="R57" s="127">
        <v>0.52759999999999996</v>
      </c>
      <c r="S57" s="127">
        <v>0.52910000000000001</v>
      </c>
      <c r="T57" s="127">
        <v>0.52729999999999999</v>
      </c>
      <c r="U57" s="127">
        <v>0.53310000000000002</v>
      </c>
      <c r="V57" s="127">
        <v>0.52769999999999995</v>
      </c>
      <c r="W57" s="127">
        <v>0.53010000000000002</v>
      </c>
      <c r="X57" s="127">
        <v>0.52890000000000004</v>
      </c>
      <c r="Y57" s="127">
        <v>0.52380000000000004</v>
      </c>
      <c r="Z57" s="127">
        <v>0.51800000000000002</v>
      </c>
      <c r="AA57" s="127">
        <v>0.51</v>
      </c>
      <c r="AB57" s="127">
        <v>0.50660000000000005</v>
      </c>
      <c r="AC57" s="127">
        <v>0.51429999999999998</v>
      </c>
      <c r="AD57" s="127">
        <v>0.5454</v>
      </c>
      <c r="AE57" s="127">
        <v>0.56059999999999999</v>
      </c>
      <c r="AF57" s="127">
        <v>0.5585</v>
      </c>
      <c r="AG57" s="127">
        <v>0.55669999999999997</v>
      </c>
      <c r="AH57" s="127">
        <v>0.55349999999999999</v>
      </c>
      <c r="AI57" s="127">
        <v>0.54559999999999997</v>
      </c>
      <c r="AJ57" s="127">
        <v>0.53280000000000005</v>
      </c>
      <c r="AK57" s="127">
        <v>0.52510000000000001</v>
      </c>
      <c r="AL57" s="127">
        <v>0.52039999999999997</v>
      </c>
      <c r="AM57" s="127">
        <v>0.5101</v>
      </c>
      <c r="AN57" s="127">
        <v>0.5202</v>
      </c>
      <c r="AO57" s="127">
        <v>0.52559999999999996</v>
      </c>
      <c r="AP57" s="127">
        <v>0.54159999999999997</v>
      </c>
      <c r="AQ57" s="127">
        <v>0.55549999999999999</v>
      </c>
      <c r="AR57" s="127">
        <v>0.55930000000000002</v>
      </c>
      <c r="AS57" s="127">
        <v>0.54549999999999998</v>
      </c>
      <c r="AT57" s="127">
        <v>0.53779999999999994</v>
      </c>
      <c r="AU57" s="127">
        <v>0.52500000000000002</v>
      </c>
      <c r="AV57" s="127">
        <v>0.51929999999999998</v>
      </c>
      <c r="AW57" s="127">
        <v>0.51470000000000005</v>
      </c>
      <c r="AX57" s="127">
        <v>0.51170000000000004</v>
      </c>
      <c r="AY57" s="127">
        <v>0.51319999999999999</v>
      </c>
      <c r="AZ57" s="127">
        <v>0.52510000000000001</v>
      </c>
      <c r="BA57" s="127">
        <v>0.54039999999999999</v>
      </c>
      <c r="BB57" s="127">
        <v>0.54569999999999996</v>
      </c>
      <c r="BC57" s="127">
        <v>0.54859999999999998</v>
      </c>
      <c r="BD57" s="127">
        <v>0.54979999999999996</v>
      </c>
      <c r="BE57" s="127">
        <v>0.55900000000000005</v>
      </c>
      <c r="BF57" s="127">
        <v>0.55389999999999995</v>
      </c>
      <c r="BG57" s="127">
        <v>0.54079999999999995</v>
      </c>
      <c r="BH57" s="127">
        <v>0.52039999999999997</v>
      </c>
      <c r="BI57" s="127">
        <v>0.51959999999999995</v>
      </c>
      <c r="BJ57" s="127">
        <v>0.51380000000000003</v>
      </c>
      <c r="BK57" s="127">
        <v>0.51290000000000002</v>
      </c>
      <c r="BL57" s="127">
        <v>0.50590000000000002</v>
      </c>
      <c r="BM57" s="127">
        <v>0.51239999999999997</v>
      </c>
      <c r="BN57" s="127">
        <v>0.51239999999999997</v>
      </c>
      <c r="BO57" s="127">
        <v>0.51739999999999997</v>
      </c>
      <c r="BP57" s="127">
        <v>0.54239999999999999</v>
      </c>
      <c r="BQ57" s="127">
        <v>0.54720000000000002</v>
      </c>
      <c r="BR57" s="127">
        <v>0.53659999999999997</v>
      </c>
      <c r="BS57" s="127">
        <v>0.52439999999999998</v>
      </c>
      <c r="BT57" s="127">
        <v>0.51880000000000004</v>
      </c>
      <c r="BU57" s="127">
        <v>0.50609999999999999</v>
      </c>
      <c r="BV57" s="127">
        <v>0.50739999999999996</v>
      </c>
      <c r="BW57" s="127">
        <v>0.49380000000000002</v>
      </c>
      <c r="BX57" s="127">
        <v>0.48380000000000001</v>
      </c>
      <c r="BY57" s="127">
        <v>0.49180000000000001</v>
      </c>
      <c r="BZ57" s="127">
        <v>0.51470000000000005</v>
      </c>
      <c r="CA57" s="127">
        <v>0.51990000000000003</v>
      </c>
      <c r="CB57" s="127">
        <v>0.52890000000000004</v>
      </c>
      <c r="CC57" s="127">
        <v>0.5181</v>
      </c>
      <c r="CD57" s="127">
        <v>0.4975</v>
      </c>
      <c r="CE57" s="127">
        <v>0.48920000000000002</v>
      </c>
      <c r="CF57" s="127">
        <v>0.48699999999999999</v>
      </c>
      <c r="CG57" s="127">
        <v>0.49559999999999998</v>
      </c>
      <c r="CH57" s="127">
        <v>0.3332</v>
      </c>
      <c r="CI57" s="127">
        <v>0.33229999999999998</v>
      </c>
      <c r="CJ57" s="127">
        <v>0.3382</v>
      </c>
      <c r="CK57" s="127">
        <v>0.34620000000000001</v>
      </c>
      <c r="CL57" s="127">
        <v>0.35849999999999999</v>
      </c>
      <c r="CM57" s="127">
        <v>0.36309999999999998</v>
      </c>
      <c r="CN57" s="127">
        <v>0.36299999999999999</v>
      </c>
      <c r="CO57" s="127">
        <v>0.36680000000000001</v>
      </c>
      <c r="CP57" s="127">
        <v>0.3569</v>
      </c>
      <c r="CQ57" s="127">
        <v>0.35239999999999999</v>
      </c>
      <c r="CR57" s="127">
        <v>0.34910000000000002</v>
      </c>
      <c r="CS57" s="127">
        <v>0.34939999999999999</v>
      </c>
      <c r="CT57" s="127">
        <v>0.3488</v>
      </c>
      <c r="CU57" s="127">
        <v>0.36080000000000001</v>
      </c>
      <c r="CV57" s="127">
        <v>0.36909999999999998</v>
      </c>
      <c r="CW57" s="127">
        <v>0.37090000000000001</v>
      </c>
      <c r="CX57" s="127">
        <v>0.37790000000000001</v>
      </c>
      <c r="CY57" s="127">
        <v>0.39979999999999999</v>
      </c>
      <c r="CZ57" s="127">
        <v>0.4345</v>
      </c>
      <c r="DA57" s="127">
        <v>0.43659999999999999</v>
      </c>
      <c r="DB57" s="127">
        <v>0.42720000000000002</v>
      </c>
      <c r="DC57" s="127">
        <v>0.41360000000000002</v>
      </c>
      <c r="DD57" s="127">
        <v>0.40989999999999999</v>
      </c>
      <c r="DE57" s="127">
        <v>0.41739999999999999</v>
      </c>
      <c r="DF57" s="127">
        <v>0.42759999999999998</v>
      </c>
      <c r="DG57" s="127">
        <v>0.43469999999999998</v>
      </c>
      <c r="DH57" s="127">
        <v>0.4355</v>
      </c>
      <c r="DI57" s="127">
        <v>0.44240000000000002</v>
      </c>
      <c r="DJ57" s="127">
        <v>0.45550000000000002</v>
      </c>
      <c r="DK57" s="127">
        <v>0.4743</v>
      </c>
      <c r="DL57" s="127">
        <v>0.48649999999999999</v>
      </c>
      <c r="DM57" s="127">
        <v>0.50380000000000003</v>
      </c>
      <c r="DN57" s="127">
        <v>0.4924</v>
      </c>
      <c r="DO57" s="127">
        <v>0.46939999999999998</v>
      </c>
      <c r="DP57" s="127">
        <v>0.45240000000000002</v>
      </c>
      <c r="DQ57" s="127">
        <v>0.45519999999999999</v>
      </c>
      <c r="DR57" s="127">
        <v>0.45129999999999998</v>
      </c>
      <c r="DS57" s="127">
        <v>0.44240000000000002</v>
      </c>
      <c r="DT57" s="127">
        <v>0.44130000000000003</v>
      </c>
      <c r="DU57" s="127">
        <v>0.44679999999999997</v>
      </c>
      <c r="DV57" s="127">
        <v>0.45700000000000002</v>
      </c>
      <c r="DW57" s="127">
        <v>0.45319999999999999</v>
      </c>
      <c r="DX57" s="127">
        <v>0.45550000000000002</v>
      </c>
      <c r="DY57" s="127">
        <v>0.47049999999999997</v>
      </c>
      <c r="DZ57" s="127">
        <v>0.45850000000000002</v>
      </c>
      <c r="EA57" s="127">
        <v>0.4506</v>
      </c>
      <c r="EB57" s="127">
        <v>0.45829999999999999</v>
      </c>
      <c r="EC57" s="127">
        <v>0.45319999999999999</v>
      </c>
      <c r="ED57" s="127">
        <v>0.4506</v>
      </c>
      <c r="EE57" s="127">
        <v>0.45179999999999998</v>
      </c>
      <c r="EF57" s="127">
        <v>0.45900000000000002</v>
      </c>
      <c r="EG57" s="127">
        <v>0.48299999999999998</v>
      </c>
      <c r="EH57" s="127">
        <v>0.49890000000000001</v>
      </c>
      <c r="EI57" s="127">
        <v>0.55459999999999998</v>
      </c>
      <c r="EJ57" s="127">
        <v>0.5726</v>
      </c>
      <c r="EK57" s="127">
        <v>0.57140000000000002</v>
      </c>
      <c r="EL57" s="127">
        <v>0.54820000000000002</v>
      </c>
      <c r="EM57" s="127">
        <v>0.52080000000000004</v>
      </c>
      <c r="EN57" s="127">
        <v>0.51459999999999995</v>
      </c>
      <c r="EO57" s="127">
        <v>0.51060000000000005</v>
      </c>
      <c r="EP57" s="127">
        <v>0.501</v>
      </c>
      <c r="EQ57" s="127">
        <v>0.49390000000000001</v>
      </c>
      <c r="ER57" s="127">
        <v>0.50900000000000001</v>
      </c>
      <c r="ES57" s="127">
        <v>0.5161</v>
      </c>
      <c r="ET57" s="127">
        <v>0.52059999999999995</v>
      </c>
      <c r="EU57" s="127">
        <v>0.53190000000000004</v>
      </c>
      <c r="EV57">
        <f>SUMIF('12peso'!$E$39:$E$492,$A57,'12peso'!H$39:H$492)</f>
        <v>0.44850000000000001</v>
      </c>
      <c r="EW57">
        <f>SUMIF('12peso'!$E$39:$E$492,$A57,'12peso'!I$39:I$492)</f>
        <v>0.44679999999999997</v>
      </c>
      <c r="EX57">
        <f>SUMIF('12peso'!$E$39:$E$492,$A57,'12peso'!J$39:J$492)</f>
        <v>0.435</v>
      </c>
      <c r="EY57">
        <f>SUMIF('12peso'!$E$39:$E$492,$A57,'12peso'!K$39:K$492)</f>
        <v>0.42309999999999998</v>
      </c>
      <c r="EZ57">
        <f>SUMIF('12peso'!$E$39:$E$492,$A57,'12peso'!L$39:L$492)</f>
        <v>0.4083</v>
      </c>
      <c r="FA57">
        <f>SUMIF('12peso'!$E$39:$E$492,$A57,'12peso'!M$39:M$492)</f>
        <v>0.40339999999999998</v>
      </c>
      <c r="FB57">
        <f>SUMIF('12peso'!$E$39:$E$492,$A57,'12peso'!N$39:N$492)</f>
        <v>0.4027</v>
      </c>
      <c r="FC57">
        <f>SUMIF('12peso'!$E$39:$E$492,$A57,'12peso'!O$39:O$492)</f>
        <v>0.39290000000000003</v>
      </c>
      <c r="FD57">
        <f>SUMIF('12peso'!$E$39:$E$492,$A57,'12peso'!P$39:P$492)</f>
        <v>0.3921</v>
      </c>
      <c r="FE57">
        <f>SUMIF('12peso'!$E$39:$E$492,$A57,'12peso'!Q$39:Q$492)</f>
        <v>0.40289999999999998</v>
      </c>
      <c r="FF57">
        <f>SUMIF('12peso'!$E$39:$E$492,$A57,'12peso'!R$39:R$492)</f>
        <v>0.4118</v>
      </c>
      <c r="FG57">
        <f>SUMIF('12peso'!$E$39:$E$492,$A57,'12peso'!S$39:S$492)</f>
        <v>0.41</v>
      </c>
      <c r="FH57">
        <f>SUMIF('12peso'!$E$39:$E$492,$A57,'12peso'!T$39:T$492)</f>
        <v>0.41260000000000002</v>
      </c>
      <c r="FI57">
        <f>SUMIF('12peso'!$E$39:$E$492,$A57,'12peso'!U$39:U$492)</f>
        <v>0.41980000000000001</v>
      </c>
      <c r="FJ57">
        <f>SUMIF('12peso'!$E$39:$E$492,$A57,'12peso'!V$39:V$492)</f>
        <v>0.41570000000000001</v>
      </c>
      <c r="FK57">
        <f>SUMIF('12peso'!$E$39:$E$492,$A57,'12peso'!W$39:W$492)</f>
        <v>0.40189999999999998</v>
      </c>
      <c r="FL57">
        <f>SUMIF('12peso'!$E$39:$E$492,$A57,'12peso'!X$39:X$492)</f>
        <v>0.38550000000000001</v>
      </c>
      <c r="FM57">
        <f>SUMIF('12peso'!$E$39:$E$492,$A57,'12peso'!Y$39:Y$492)</f>
        <v>0.37969999999999998</v>
      </c>
      <c r="FN57">
        <f>SUMIF('12peso'!$E$39:$E$492,$A57,'12peso'!Z$39:Z$492)</f>
        <v>0.38019999999999998</v>
      </c>
      <c r="FO57">
        <f>SUMIF('12peso'!$E$39:$E$492,$A57,'12peso'!AA$39:AA$492)</f>
        <v>0.38219999999999998</v>
      </c>
      <c r="FP57">
        <f>SUMIF('12peso'!$E$39:$E$492,$A57,'12peso'!AB$39:AB$492)</f>
        <v>0.3821</v>
      </c>
      <c r="FQ57">
        <f>SUMIF('12peso'!$E$39:$E$492,$A57,'12peso'!AC$39:AC$492)</f>
        <v>0.38179999999999997</v>
      </c>
      <c r="FR57">
        <f>SUMIF('12peso'!$E$39:$E$492,$A57,'12peso'!AD$39:AD$492)</f>
        <v>0.3906</v>
      </c>
      <c r="FS57">
        <f>SUMIF('12peso'!$E$39:$E$492,$A57,'12peso'!AE$39:AE$492)</f>
        <v>0.39129999999999998</v>
      </c>
      <c r="FT57">
        <f>SUMIF('12peso'!$E$39:$E$492,$A57,'12peso'!AF$39:AF$492)</f>
        <v>0.4042</v>
      </c>
      <c r="FU57">
        <f>SUMIF('12peso'!$E$39:$E$492,$A57,'12peso'!AG$39:AG$492)</f>
        <v>0.42599999999999999</v>
      </c>
      <c r="FV57">
        <f>SUMIF('12peso'!$E$39:$E$492,$A57,'12peso'!AH$39:AH$492)</f>
        <v>0.42599999999999999</v>
      </c>
      <c r="FW57">
        <f>SUMIF('12peso'!$E$39:$E$492,$A57,'12peso'!AI$39:AI$492)</f>
        <v>0.42659999999999998</v>
      </c>
      <c r="FX57">
        <f>SUMIF('12peso'!$E$39:$E$492,$A57,'12peso'!AJ$39:AJ$492)</f>
        <v>0.4239</v>
      </c>
      <c r="FY57">
        <f>SUMIF('12peso'!$E$39:$E$492,$A57,'12peso'!AK$39:AK$492)</f>
        <v>0.41770000000000002</v>
      </c>
      <c r="FZ57">
        <f>SUMIF('12peso'!$E$39:$E$492,$A57,'12peso'!AL$39:AL$492)</f>
        <v>0.41489999999999999</v>
      </c>
      <c r="GA57">
        <f>SUMIF('12peso'!$E$39:$E$492,$A57,'12peso'!AM$39:AM$492)</f>
        <v>0.41560000000000002</v>
      </c>
      <c r="GB57">
        <f>SUMIF('12peso'!$E$39:$E$492,$A57,'12peso'!AN$39:AN$492)</f>
        <v>0.41239999999999999</v>
      </c>
    </row>
    <row r="58" spans="1:184" x14ac:dyDescent="0.25">
      <c r="A58" s="59">
        <v>1107089</v>
      </c>
      <c r="B58" s="56" t="s">
        <v>59</v>
      </c>
      <c r="C58" s="127">
        <v>0.2213</v>
      </c>
      <c r="D58" s="127">
        <v>0.2243</v>
      </c>
      <c r="E58" s="127">
        <v>0.2258</v>
      </c>
      <c r="F58" s="127">
        <v>0.24590000000000001</v>
      </c>
      <c r="G58" s="127">
        <v>0.25330000000000003</v>
      </c>
      <c r="H58" s="127">
        <v>0.25159999999999999</v>
      </c>
      <c r="I58" s="127">
        <v>0.2492</v>
      </c>
      <c r="J58" s="127">
        <v>0.24809999999999999</v>
      </c>
      <c r="K58" s="127">
        <v>0.2422</v>
      </c>
      <c r="L58" s="127">
        <v>0.23899999999999999</v>
      </c>
      <c r="M58" s="127">
        <v>0.23619999999999999</v>
      </c>
      <c r="N58" s="127">
        <v>0.23369999999999999</v>
      </c>
      <c r="O58" s="127">
        <v>0.2359</v>
      </c>
      <c r="P58" s="127">
        <v>0.24060000000000001</v>
      </c>
      <c r="Q58" s="127">
        <v>0.2407</v>
      </c>
      <c r="R58" s="127">
        <v>0.24129999999999999</v>
      </c>
      <c r="S58" s="127">
        <v>0.24210000000000001</v>
      </c>
      <c r="T58" s="127">
        <v>0.23930000000000001</v>
      </c>
      <c r="U58" s="127">
        <v>0.2414</v>
      </c>
      <c r="V58" s="127">
        <v>0.23769999999999999</v>
      </c>
      <c r="W58" s="127">
        <v>0.23899999999999999</v>
      </c>
      <c r="X58" s="127">
        <v>0.23860000000000001</v>
      </c>
      <c r="Y58" s="127">
        <v>0.23949999999999999</v>
      </c>
      <c r="Z58" s="127">
        <v>0.23649999999999999</v>
      </c>
      <c r="AA58" s="127">
        <v>0.2324</v>
      </c>
      <c r="AB58" s="127">
        <v>0.22950000000000001</v>
      </c>
      <c r="AC58" s="127">
        <v>0.2344</v>
      </c>
      <c r="AD58" s="127">
        <v>0.24909999999999999</v>
      </c>
      <c r="AE58" s="127">
        <v>0.25409999999999999</v>
      </c>
      <c r="AF58" s="127">
        <v>0.25490000000000002</v>
      </c>
      <c r="AG58" s="127">
        <v>0.2505</v>
      </c>
      <c r="AH58" s="127">
        <v>0.2492</v>
      </c>
      <c r="AI58" s="127">
        <v>0.24660000000000001</v>
      </c>
      <c r="AJ58" s="127">
        <v>0.2422</v>
      </c>
      <c r="AK58" s="127">
        <v>0.24110000000000001</v>
      </c>
      <c r="AL58" s="127">
        <v>0.2356</v>
      </c>
      <c r="AM58" s="127">
        <v>0.23130000000000001</v>
      </c>
      <c r="AN58" s="127">
        <v>0.23699999999999999</v>
      </c>
      <c r="AO58" s="127">
        <v>0.24099999999999999</v>
      </c>
      <c r="AP58" s="127">
        <v>0.24690000000000001</v>
      </c>
      <c r="AQ58" s="127">
        <v>0.25790000000000002</v>
      </c>
      <c r="AR58" s="127">
        <v>0.26090000000000002</v>
      </c>
      <c r="AS58" s="127">
        <v>0.2525</v>
      </c>
      <c r="AT58" s="127">
        <v>0.24740000000000001</v>
      </c>
      <c r="AU58" s="127">
        <v>0.24379999999999999</v>
      </c>
      <c r="AV58" s="127">
        <v>0.24129999999999999</v>
      </c>
      <c r="AW58" s="127">
        <v>0.23649999999999999</v>
      </c>
      <c r="AX58" s="127">
        <v>0.23300000000000001</v>
      </c>
      <c r="AY58" s="127">
        <v>0.23480000000000001</v>
      </c>
      <c r="AZ58" s="127">
        <v>0.2389</v>
      </c>
      <c r="BA58" s="127">
        <v>0.24629999999999999</v>
      </c>
      <c r="BB58" s="127">
        <v>0.25190000000000001</v>
      </c>
      <c r="BC58" s="127">
        <v>0.25230000000000002</v>
      </c>
      <c r="BD58" s="127">
        <v>0.25480000000000003</v>
      </c>
      <c r="BE58" s="127">
        <v>0.25440000000000002</v>
      </c>
      <c r="BF58" s="127">
        <v>0.25090000000000001</v>
      </c>
      <c r="BG58" s="127">
        <v>0.24490000000000001</v>
      </c>
      <c r="BH58" s="127">
        <v>0.23769999999999999</v>
      </c>
      <c r="BI58" s="127">
        <v>0.23680000000000001</v>
      </c>
      <c r="BJ58" s="127">
        <v>0.2374</v>
      </c>
      <c r="BK58" s="127">
        <v>0.23469999999999999</v>
      </c>
      <c r="BL58" s="127">
        <v>0.23469999999999999</v>
      </c>
      <c r="BM58" s="127">
        <v>0.2346</v>
      </c>
      <c r="BN58" s="127">
        <v>0.2387</v>
      </c>
      <c r="BO58" s="127">
        <v>0.2409</v>
      </c>
      <c r="BP58" s="127">
        <v>0.245</v>
      </c>
      <c r="BQ58" s="127">
        <v>0.2442</v>
      </c>
      <c r="BR58" s="127">
        <v>0.2374</v>
      </c>
      <c r="BS58" s="127">
        <v>0.2379</v>
      </c>
      <c r="BT58" s="127">
        <v>0.23250000000000001</v>
      </c>
      <c r="BU58" s="127">
        <v>0.2298</v>
      </c>
      <c r="BV58" s="127">
        <v>0.22750000000000001</v>
      </c>
      <c r="BW58" s="127">
        <v>0.22320000000000001</v>
      </c>
      <c r="BX58" s="127">
        <v>0.2235</v>
      </c>
      <c r="BY58" s="127">
        <v>0.22559999999999999</v>
      </c>
      <c r="BZ58" s="127">
        <v>0.23519999999999999</v>
      </c>
      <c r="CA58" s="127">
        <v>0.23899999999999999</v>
      </c>
      <c r="CB58" s="127">
        <v>0.23849999999999999</v>
      </c>
      <c r="CC58" s="127">
        <v>0.2281</v>
      </c>
      <c r="CD58" s="127">
        <v>0.22</v>
      </c>
      <c r="CE58" s="127">
        <v>0.21690000000000001</v>
      </c>
      <c r="CF58" s="127">
        <v>0.2155</v>
      </c>
      <c r="CG58" s="127">
        <v>0.2203</v>
      </c>
      <c r="CH58" s="127">
        <v>0.1203</v>
      </c>
      <c r="CI58" s="127">
        <v>0.121</v>
      </c>
      <c r="CJ58" s="127">
        <v>0.1234</v>
      </c>
      <c r="CK58" s="127">
        <v>0.12479999999999999</v>
      </c>
      <c r="CL58" s="127">
        <v>0.1331</v>
      </c>
      <c r="CM58" s="127">
        <v>0.13569999999999999</v>
      </c>
      <c r="CN58" s="127">
        <v>0.13370000000000001</v>
      </c>
      <c r="CO58" s="127">
        <v>0.1305</v>
      </c>
      <c r="CP58" s="127">
        <v>0.12870000000000001</v>
      </c>
      <c r="CQ58" s="127">
        <v>0.12909999999999999</v>
      </c>
      <c r="CR58" s="127">
        <v>0.12709999999999999</v>
      </c>
      <c r="CS58" s="127">
        <v>0.127</v>
      </c>
      <c r="CT58" s="127">
        <v>0.127</v>
      </c>
      <c r="CU58" s="127">
        <v>0.13039999999999999</v>
      </c>
      <c r="CV58" s="127">
        <v>0.13370000000000001</v>
      </c>
      <c r="CW58" s="127">
        <v>0.1351</v>
      </c>
      <c r="CX58" s="127">
        <v>0.13880000000000001</v>
      </c>
      <c r="CY58" s="127">
        <v>0.14499999999999999</v>
      </c>
      <c r="CZ58" s="127">
        <v>0.15290000000000001</v>
      </c>
      <c r="DA58" s="127">
        <v>0.151</v>
      </c>
      <c r="DB58" s="127">
        <v>0.14810000000000001</v>
      </c>
      <c r="DC58" s="127">
        <v>0.14649999999999999</v>
      </c>
      <c r="DD58" s="127">
        <v>0.1474</v>
      </c>
      <c r="DE58" s="127">
        <v>0.15179999999999999</v>
      </c>
      <c r="DF58" s="127">
        <v>0.1615</v>
      </c>
      <c r="DG58" s="127">
        <v>0.16500000000000001</v>
      </c>
      <c r="DH58" s="127">
        <v>0.1638</v>
      </c>
      <c r="DI58" s="127">
        <v>0.1643</v>
      </c>
      <c r="DJ58" s="127">
        <v>0.17119999999999999</v>
      </c>
      <c r="DK58" s="127">
        <v>0.17699999999999999</v>
      </c>
      <c r="DL58" s="127">
        <v>0.17499999999999999</v>
      </c>
      <c r="DM58" s="127">
        <v>0.17369999999999999</v>
      </c>
      <c r="DN58" s="127">
        <v>0.17019999999999999</v>
      </c>
      <c r="DO58" s="127">
        <v>0.16669999999999999</v>
      </c>
      <c r="DP58" s="127">
        <v>0.1658</v>
      </c>
      <c r="DQ58" s="127">
        <v>0.16569999999999999</v>
      </c>
      <c r="DR58" s="127">
        <v>0.16520000000000001</v>
      </c>
      <c r="DS58" s="127">
        <v>0.16209999999999999</v>
      </c>
      <c r="DT58" s="127">
        <v>0.16039999999999999</v>
      </c>
      <c r="DU58" s="127">
        <v>0.16120000000000001</v>
      </c>
      <c r="DV58" s="127">
        <v>0.16239999999999999</v>
      </c>
      <c r="DW58" s="127">
        <v>0.16039999999999999</v>
      </c>
      <c r="DX58" s="127">
        <v>0.16089999999999999</v>
      </c>
      <c r="DY58" s="127">
        <v>0.1613</v>
      </c>
      <c r="DZ58" s="127">
        <v>0.1588</v>
      </c>
      <c r="EA58" s="127">
        <v>0.16009999999999999</v>
      </c>
      <c r="EB58" s="127">
        <v>0.16500000000000001</v>
      </c>
      <c r="EC58" s="127">
        <v>0.16500000000000001</v>
      </c>
      <c r="ED58" s="127">
        <v>0.16389999999999999</v>
      </c>
      <c r="EE58" s="127">
        <v>0.16309999999999999</v>
      </c>
      <c r="EF58" s="127">
        <v>0.16589999999999999</v>
      </c>
      <c r="EG58" s="127">
        <v>0.17369999999999999</v>
      </c>
      <c r="EH58" s="127">
        <v>0.18049999999999999</v>
      </c>
      <c r="EI58" s="127">
        <v>0.20039999999999999</v>
      </c>
      <c r="EJ58" s="127">
        <v>0.20230000000000001</v>
      </c>
      <c r="EK58" s="127">
        <v>0.19819999999999999</v>
      </c>
      <c r="EL58" s="127">
        <v>0.1918</v>
      </c>
      <c r="EM58" s="127">
        <v>0.18959999999999999</v>
      </c>
      <c r="EN58" s="127">
        <v>0.18579999999999999</v>
      </c>
      <c r="EO58" s="127">
        <v>0.18640000000000001</v>
      </c>
      <c r="EP58" s="127">
        <v>0.18260000000000001</v>
      </c>
      <c r="EQ58" s="127">
        <v>0.18140000000000001</v>
      </c>
      <c r="ER58" s="127">
        <v>0.18329999999999999</v>
      </c>
      <c r="ES58" s="127">
        <v>0.1835</v>
      </c>
      <c r="ET58" s="127">
        <v>0.1845</v>
      </c>
      <c r="EU58" s="127">
        <v>0.19089999999999999</v>
      </c>
      <c r="EV58">
        <f>SUMIF('12peso'!$E$39:$E$492,$A58,'12peso'!H$39:H$492)</f>
        <v>0.20830000000000001</v>
      </c>
      <c r="EW58">
        <f>SUMIF('12peso'!$E$39:$E$492,$A58,'12peso'!I$39:I$492)</f>
        <v>0.2049</v>
      </c>
      <c r="EX58">
        <f>SUMIF('12peso'!$E$39:$E$492,$A58,'12peso'!J$39:J$492)</f>
        <v>0.19819999999999999</v>
      </c>
      <c r="EY58">
        <f>SUMIF('12peso'!$E$39:$E$492,$A58,'12peso'!K$39:K$492)</f>
        <v>0.19450000000000001</v>
      </c>
      <c r="EZ58">
        <f>SUMIF('12peso'!$E$39:$E$492,$A58,'12peso'!L$39:L$492)</f>
        <v>0.1918</v>
      </c>
      <c r="FA58">
        <f>SUMIF('12peso'!$E$39:$E$492,$A58,'12peso'!M$39:M$492)</f>
        <v>0.19139999999999999</v>
      </c>
      <c r="FB58">
        <f>SUMIF('12peso'!$E$39:$E$492,$A58,'12peso'!N$39:N$492)</f>
        <v>0.19189999999999999</v>
      </c>
      <c r="FC58">
        <f>SUMIF('12peso'!$E$39:$E$492,$A58,'12peso'!O$39:O$492)</f>
        <v>0.1893</v>
      </c>
      <c r="FD58">
        <f>SUMIF('12peso'!$E$39:$E$492,$A58,'12peso'!P$39:P$492)</f>
        <v>0.1885</v>
      </c>
      <c r="FE58">
        <f>SUMIF('12peso'!$E$39:$E$492,$A58,'12peso'!Q$39:Q$492)</f>
        <v>0.1925</v>
      </c>
      <c r="FF58">
        <f>SUMIF('12peso'!$E$39:$E$492,$A58,'12peso'!R$39:R$492)</f>
        <v>0.19600000000000001</v>
      </c>
      <c r="FG58">
        <f>SUMIF('12peso'!$E$39:$E$492,$A58,'12peso'!S$39:S$492)</f>
        <v>0.19670000000000001</v>
      </c>
      <c r="FH58">
        <f>SUMIF('12peso'!$E$39:$E$492,$A58,'12peso'!T$39:T$492)</f>
        <v>0.19339999999999999</v>
      </c>
      <c r="FI58">
        <f>SUMIF('12peso'!$E$39:$E$492,$A58,'12peso'!U$39:U$492)</f>
        <v>0.19139999999999999</v>
      </c>
      <c r="FJ58">
        <f>SUMIF('12peso'!$E$39:$E$492,$A58,'12peso'!V$39:V$492)</f>
        <v>0.18920000000000001</v>
      </c>
      <c r="FK58">
        <f>SUMIF('12peso'!$E$39:$E$492,$A58,'12peso'!W$39:W$492)</f>
        <v>0.1867</v>
      </c>
      <c r="FL58">
        <f>SUMIF('12peso'!$E$39:$E$492,$A58,'12peso'!X$39:X$492)</f>
        <v>0.1847</v>
      </c>
      <c r="FM58">
        <f>SUMIF('12peso'!$E$39:$E$492,$A58,'12peso'!Y$39:Y$492)</f>
        <v>0.18229999999999999</v>
      </c>
      <c r="FN58">
        <f>SUMIF('12peso'!$E$39:$E$492,$A58,'12peso'!Z$39:Z$492)</f>
        <v>0.18090000000000001</v>
      </c>
      <c r="FO58">
        <f>SUMIF('12peso'!$E$39:$E$492,$A58,'12peso'!AA$39:AA$492)</f>
        <v>0.1825</v>
      </c>
      <c r="FP58">
        <f>SUMIF('12peso'!$E$39:$E$492,$A58,'12peso'!AB$39:AB$492)</f>
        <v>0.18260000000000001</v>
      </c>
      <c r="FQ58">
        <f>SUMIF('12peso'!$E$39:$E$492,$A58,'12peso'!AC$39:AC$492)</f>
        <v>0.1842</v>
      </c>
      <c r="FR58">
        <f>SUMIF('12peso'!$E$39:$E$492,$A58,'12peso'!AD$39:AD$492)</f>
        <v>0.19040000000000001</v>
      </c>
      <c r="FS58">
        <f>SUMIF('12peso'!$E$39:$E$492,$A58,'12peso'!AE$39:AE$492)</f>
        <v>0.19139999999999999</v>
      </c>
      <c r="FT58">
        <f>SUMIF('12peso'!$E$39:$E$492,$A58,'12peso'!AF$39:AF$492)</f>
        <v>0.1943</v>
      </c>
      <c r="FU58">
        <f>SUMIF('12peso'!$E$39:$E$492,$A58,'12peso'!AG$39:AG$492)</f>
        <v>0.19739999999999999</v>
      </c>
      <c r="FV58">
        <f>SUMIF('12peso'!$E$39:$E$492,$A58,'12peso'!AH$39:AH$492)</f>
        <v>0.19620000000000001</v>
      </c>
      <c r="FW58">
        <f>SUMIF('12peso'!$E$39:$E$492,$A58,'12peso'!AI$39:AI$492)</f>
        <v>0.19819999999999999</v>
      </c>
      <c r="FX58">
        <f>SUMIF('12peso'!$E$39:$E$492,$A58,'12peso'!AJ$39:AJ$492)</f>
        <v>0.1991</v>
      </c>
      <c r="FY58">
        <f>SUMIF('12peso'!$E$39:$E$492,$A58,'12peso'!AK$39:AK$492)</f>
        <v>0.2006</v>
      </c>
      <c r="FZ58">
        <f>SUMIF('12peso'!$E$39:$E$492,$A58,'12peso'!AL$39:AL$492)</f>
        <v>0.19969999999999999</v>
      </c>
      <c r="GA58">
        <f>SUMIF('12peso'!$E$39:$E$492,$A58,'12peso'!AM$39:AM$492)</f>
        <v>0.20019999999999999</v>
      </c>
      <c r="GB58">
        <f>SUMIF('12peso'!$E$39:$E$492,$A58,'12peso'!AN$39:AN$492)</f>
        <v>0.20039999999999999</v>
      </c>
    </row>
    <row r="59" spans="1:184" x14ac:dyDescent="0.25">
      <c r="A59" s="59">
        <v>1107090</v>
      </c>
      <c r="B59" s="56" t="s">
        <v>60</v>
      </c>
      <c r="C59" s="127">
        <v>2.1999999999999999E-2</v>
      </c>
      <c r="D59" s="127">
        <v>2.2100000000000002E-2</v>
      </c>
      <c r="E59" s="127">
        <v>2.2100000000000002E-2</v>
      </c>
      <c r="F59" s="127">
        <v>2.41E-2</v>
      </c>
      <c r="G59" s="127">
        <v>2.47E-2</v>
      </c>
      <c r="H59" s="127">
        <v>2.4199999999999999E-2</v>
      </c>
      <c r="I59" s="127">
        <v>2.4299999999999999E-2</v>
      </c>
      <c r="J59" s="127">
        <v>2.4E-2</v>
      </c>
      <c r="K59" s="127">
        <v>2.4199999999999999E-2</v>
      </c>
      <c r="L59" s="127">
        <v>2.3800000000000002E-2</v>
      </c>
      <c r="M59" s="127">
        <v>2.3699999999999999E-2</v>
      </c>
      <c r="N59" s="127">
        <v>2.3599999999999999E-2</v>
      </c>
      <c r="O59" s="127">
        <v>2.3800000000000002E-2</v>
      </c>
      <c r="P59" s="127">
        <v>2.46E-2</v>
      </c>
      <c r="Q59" s="127">
        <v>2.5100000000000001E-2</v>
      </c>
      <c r="R59" s="127">
        <v>2.5100000000000001E-2</v>
      </c>
      <c r="S59" s="127">
        <v>2.4799999999999999E-2</v>
      </c>
      <c r="T59" s="127">
        <v>2.4899999999999999E-2</v>
      </c>
      <c r="U59" s="127">
        <v>2.4799999999999999E-2</v>
      </c>
      <c r="V59" s="127">
        <v>2.4400000000000002E-2</v>
      </c>
      <c r="W59" s="127">
        <v>2.4400000000000002E-2</v>
      </c>
      <c r="X59" s="127">
        <v>2.4E-2</v>
      </c>
      <c r="Y59" s="127">
        <v>2.41E-2</v>
      </c>
      <c r="Z59" s="127">
        <v>2.3699999999999999E-2</v>
      </c>
      <c r="AA59" s="127">
        <v>2.3400000000000001E-2</v>
      </c>
      <c r="AB59" s="127">
        <v>2.3099999999999999E-2</v>
      </c>
      <c r="AC59" s="127">
        <v>2.3300000000000001E-2</v>
      </c>
      <c r="AD59" s="127">
        <v>2.4299999999999999E-2</v>
      </c>
      <c r="AE59" s="127">
        <v>2.4799999999999999E-2</v>
      </c>
      <c r="AF59" s="127">
        <v>2.47E-2</v>
      </c>
      <c r="AG59" s="127">
        <v>2.46E-2</v>
      </c>
      <c r="AH59" s="127">
        <v>2.4500000000000001E-2</v>
      </c>
      <c r="AI59" s="127">
        <v>2.4400000000000002E-2</v>
      </c>
      <c r="AJ59" s="127">
        <v>2.4E-2</v>
      </c>
      <c r="AK59" s="127">
        <v>2.3599999999999999E-2</v>
      </c>
      <c r="AL59" s="127">
        <v>2.3400000000000001E-2</v>
      </c>
      <c r="AM59" s="127">
        <v>2.3099999999999999E-2</v>
      </c>
      <c r="AN59" s="127">
        <v>2.35E-2</v>
      </c>
      <c r="AO59" s="127">
        <v>2.3599999999999999E-2</v>
      </c>
      <c r="AP59" s="127">
        <v>2.35E-2</v>
      </c>
      <c r="AQ59" s="127">
        <v>2.5399999999999999E-2</v>
      </c>
      <c r="AR59" s="127">
        <v>2.52E-2</v>
      </c>
      <c r="AS59" s="127">
        <v>2.5499999999999998E-2</v>
      </c>
      <c r="AT59" s="127">
        <v>2.5000000000000001E-2</v>
      </c>
      <c r="AU59" s="127">
        <v>2.4799999999999999E-2</v>
      </c>
      <c r="AV59" s="127">
        <v>2.4400000000000002E-2</v>
      </c>
      <c r="AW59" s="127">
        <v>2.4E-2</v>
      </c>
      <c r="AX59" s="127">
        <v>2.3800000000000002E-2</v>
      </c>
      <c r="AY59" s="127">
        <v>2.4E-2</v>
      </c>
      <c r="AZ59" s="127">
        <v>2.4199999999999999E-2</v>
      </c>
      <c r="BA59" s="127">
        <v>2.4500000000000001E-2</v>
      </c>
      <c r="BB59" s="127">
        <v>2.5000000000000001E-2</v>
      </c>
      <c r="BC59" s="127">
        <v>2.5399999999999999E-2</v>
      </c>
      <c r="BD59" s="127">
        <v>2.52E-2</v>
      </c>
      <c r="BE59" s="127">
        <v>2.5399999999999999E-2</v>
      </c>
      <c r="BF59" s="127">
        <v>2.53E-2</v>
      </c>
      <c r="BG59" s="127">
        <v>2.5000000000000001E-2</v>
      </c>
      <c r="BH59" s="127">
        <v>2.5000000000000001E-2</v>
      </c>
      <c r="BI59" s="127">
        <v>2.4400000000000002E-2</v>
      </c>
      <c r="BJ59" s="127">
        <v>2.4500000000000001E-2</v>
      </c>
      <c r="BK59" s="127">
        <v>2.4E-2</v>
      </c>
      <c r="BL59" s="127">
        <v>2.3800000000000002E-2</v>
      </c>
      <c r="BM59" s="127">
        <v>2.3800000000000002E-2</v>
      </c>
      <c r="BN59" s="127">
        <v>2.3900000000000001E-2</v>
      </c>
      <c r="BO59" s="127">
        <v>2.46E-2</v>
      </c>
      <c r="BP59" s="127">
        <v>2.47E-2</v>
      </c>
      <c r="BQ59" s="127">
        <v>2.52E-2</v>
      </c>
      <c r="BR59" s="127">
        <v>2.46E-2</v>
      </c>
      <c r="BS59" s="127">
        <v>2.4199999999999999E-2</v>
      </c>
      <c r="BT59" s="127">
        <v>2.3900000000000001E-2</v>
      </c>
      <c r="BU59" s="127">
        <v>2.3900000000000001E-2</v>
      </c>
      <c r="BV59" s="127">
        <v>2.3400000000000001E-2</v>
      </c>
      <c r="BW59" s="127">
        <v>2.3400000000000001E-2</v>
      </c>
      <c r="BX59" s="127">
        <v>2.2800000000000001E-2</v>
      </c>
      <c r="BY59" s="127">
        <v>2.2599999999999999E-2</v>
      </c>
      <c r="BZ59" s="127">
        <v>2.3E-2</v>
      </c>
      <c r="CA59" s="127">
        <v>2.3599999999999999E-2</v>
      </c>
      <c r="CB59" s="127">
        <v>2.3699999999999999E-2</v>
      </c>
      <c r="CC59" s="127">
        <v>2.3400000000000001E-2</v>
      </c>
      <c r="CD59" s="127">
        <v>2.2800000000000001E-2</v>
      </c>
      <c r="CE59" s="127">
        <v>2.2499999999999999E-2</v>
      </c>
      <c r="CF59" s="127">
        <v>2.24E-2</v>
      </c>
      <c r="CG59" s="127">
        <v>2.2499999999999999E-2</v>
      </c>
      <c r="CH59" s="127">
        <v>9.4000000000000004E-3</v>
      </c>
      <c r="CI59" s="127">
        <v>8.9999999999999993E-3</v>
      </c>
      <c r="CJ59" s="127">
        <v>9.1999999999999998E-3</v>
      </c>
      <c r="CK59" s="127">
        <v>9.1999999999999998E-3</v>
      </c>
      <c r="CL59" s="127">
        <v>9.4999999999999998E-3</v>
      </c>
      <c r="CM59" s="127">
        <v>9.5999999999999992E-3</v>
      </c>
      <c r="CN59" s="127">
        <v>9.4999999999999998E-3</v>
      </c>
      <c r="CO59" s="127">
        <v>9.4999999999999998E-3</v>
      </c>
      <c r="CP59" s="127">
        <v>9.2999999999999992E-3</v>
      </c>
      <c r="CQ59" s="127">
        <v>9.1999999999999998E-3</v>
      </c>
      <c r="CR59" s="127">
        <v>9.4000000000000004E-3</v>
      </c>
      <c r="CS59" s="127">
        <v>9.2999999999999992E-3</v>
      </c>
      <c r="CT59" s="127">
        <v>9.1000000000000004E-3</v>
      </c>
      <c r="CU59" s="127">
        <v>9.4000000000000004E-3</v>
      </c>
      <c r="CV59" s="127">
        <v>9.7000000000000003E-3</v>
      </c>
      <c r="CW59" s="127">
        <v>9.9000000000000008E-3</v>
      </c>
      <c r="CX59" s="127">
        <v>1.0200000000000001E-2</v>
      </c>
      <c r="CY59" s="127">
        <v>1.11E-2</v>
      </c>
      <c r="CZ59" s="127">
        <v>1.2E-2</v>
      </c>
      <c r="DA59" s="127">
        <v>1.2E-2</v>
      </c>
      <c r="DB59" s="127">
        <v>1.2E-2</v>
      </c>
      <c r="DC59" s="127">
        <v>1.1900000000000001E-2</v>
      </c>
      <c r="DD59" s="127">
        <v>1.1900000000000001E-2</v>
      </c>
      <c r="DE59" s="127">
        <v>1.18E-2</v>
      </c>
      <c r="DF59" s="127">
        <v>1.2200000000000001E-2</v>
      </c>
      <c r="DG59" s="127">
        <v>1.3599999999999999E-2</v>
      </c>
      <c r="DH59" s="127">
        <v>1.32E-2</v>
      </c>
      <c r="DI59" s="127">
        <v>1.34E-2</v>
      </c>
      <c r="DJ59" s="127">
        <v>1.3299999999999999E-2</v>
      </c>
      <c r="DK59" s="127">
        <v>1.32E-2</v>
      </c>
      <c r="DL59" s="127">
        <v>1.3299999999999999E-2</v>
      </c>
      <c r="DM59" s="127">
        <v>1.34E-2</v>
      </c>
      <c r="DN59" s="127">
        <v>1.3299999999999999E-2</v>
      </c>
      <c r="DO59" s="127">
        <v>1.2999999999999999E-2</v>
      </c>
      <c r="DP59" s="127">
        <v>1.2999999999999999E-2</v>
      </c>
      <c r="DQ59" s="127">
        <v>1.2999999999999999E-2</v>
      </c>
      <c r="DR59" s="127">
        <v>1.2699999999999999E-2</v>
      </c>
      <c r="DS59" s="127">
        <v>1.29E-2</v>
      </c>
      <c r="DT59" s="127">
        <v>1.2699999999999999E-2</v>
      </c>
      <c r="DU59" s="127">
        <v>1.23E-2</v>
      </c>
      <c r="DV59" s="127">
        <v>1.29E-2</v>
      </c>
      <c r="DW59" s="127">
        <v>1.2500000000000001E-2</v>
      </c>
      <c r="DX59" s="127">
        <v>1.26E-2</v>
      </c>
      <c r="DY59" s="127">
        <v>1.2999999999999999E-2</v>
      </c>
      <c r="DZ59" s="127">
        <v>1.2999999999999999E-2</v>
      </c>
      <c r="EA59" s="127">
        <v>1.2699999999999999E-2</v>
      </c>
      <c r="EB59" s="127">
        <v>1.24E-2</v>
      </c>
      <c r="EC59" s="127">
        <v>1.2200000000000001E-2</v>
      </c>
      <c r="ED59" s="127">
        <v>1.2200000000000001E-2</v>
      </c>
      <c r="EE59" s="127">
        <v>1.21E-2</v>
      </c>
      <c r="EF59" s="127">
        <v>1.2E-2</v>
      </c>
      <c r="EG59" s="127">
        <v>1.2200000000000001E-2</v>
      </c>
      <c r="EH59" s="127">
        <v>1.2800000000000001E-2</v>
      </c>
      <c r="EI59" s="127">
        <v>1.44E-2</v>
      </c>
      <c r="EJ59" s="127">
        <v>1.41E-2</v>
      </c>
      <c r="EK59" s="127">
        <v>1.4200000000000001E-2</v>
      </c>
      <c r="EL59" s="127">
        <v>1.4E-2</v>
      </c>
      <c r="EM59" s="127">
        <v>1.3599999999999999E-2</v>
      </c>
      <c r="EN59" s="127">
        <v>1.3599999999999999E-2</v>
      </c>
      <c r="EO59" s="127">
        <v>1.37E-2</v>
      </c>
      <c r="EP59" s="127">
        <v>1.3100000000000001E-2</v>
      </c>
      <c r="EQ59" s="127">
        <v>1.2999999999999999E-2</v>
      </c>
      <c r="ER59" s="127">
        <v>1.32E-2</v>
      </c>
      <c r="ES59" s="127">
        <v>1.32E-2</v>
      </c>
      <c r="ET59" s="127">
        <v>1.34E-2</v>
      </c>
      <c r="EU59" s="127">
        <v>1.41E-2</v>
      </c>
      <c r="EV59">
        <f>SUMIF('12peso'!$E$39:$E$492,$A59,'12peso'!H$39:H$492)</f>
        <v>1.8599999999999998E-2</v>
      </c>
      <c r="EW59">
        <f>SUMIF('12peso'!$E$39:$E$492,$A59,'12peso'!I$39:I$492)</f>
        <v>1.8200000000000001E-2</v>
      </c>
      <c r="EX59">
        <f>SUMIF('12peso'!$E$39:$E$492,$A59,'12peso'!J$39:J$492)</f>
        <v>1.7899999999999999E-2</v>
      </c>
      <c r="EY59">
        <f>SUMIF('12peso'!$E$39:$E$492,$A59,'12peso'!K$39:K$492)</f>
        <v>1.78E-2</v>
      </c>
      <c r="EZ59">
        <f>SUMIF('12peso'!$E$39:$E$492,$A59,'12peso'!L$39:L$492)</f>
        <v>1.7299999999999999E-2</v>
      </c>
      <c r="FA59">
        <f>SUMIF('12peso'!$E$39:$E$492,$A59,'12peso'!M$39:M$492)</f>
        <v>1.7000000000000001E-2</v>
      </c>
      <c r="FB59">
        <f>SUMIF('12peso'!$E$39:$E$492,$A59,'12peso'!N$39:N$492)</f>
        <v>1.72E-2</v>
      </c>
      <c r="FC59">
        <f>SUMIF('12peso'!$E$39:$E$492,$A59,'12peso'!O$39:O$492)</f>
        <v>1.6799999999999999E-2</v>
      </c>
      <c r="FD59">
        <f>SUMIF('12peso'!$E$39:$E$492,$A59,'12peso'!P$39:P$492)</f>
        <v>1.66E-2</v>
      </c>
      <c r="FE59">
        <f>SUMIF('12peso'!$E$39:$E$492,$A59,'12peso'!Q$39:Q$492)</f>
        <v>1.6799999999999999E-2</v>
      </c>
      <c r="FF59">
        <f>SUMIF('12peso'!$E$39:$E$492,$A59,'12peso'!R$39:R$492)</f>
        <v>1.6899999999999998E-2</v>
      </c>
      <c r="FG59">
        <f>SUMIF('12peso'!$E$39:$E$492,$A59,'12peso'!S$39:S$492)</f>
        <v>1.7000000000000001E-2</v>
      </c>
      <c r="FH59">
        <f>SUMIF('12peso'!$E$39:$E$492,$A59,'12peso'!T$39:T$492)</f>
        <v>1.6899999999999998E-2</v>
      </c>
      <c r="FI59">
        <f>SUMIF('12peso'!$E$39:$E$492,$A59,'12peso'!U$39:U$492)</f>
        <v>1.6799999999999999E-2</v>
      </c>
      <c r="FJ59">
        <f>SUMIF('12peso'!$E$39:$E$492,$A59,'12peso'!V$39:V$492)</f>
        <v>1.67E-2</v>
      </c>
      <c r="FK59">
        <f>SUMIF('12peso'!$E$39:$E$492,$A59,'12peso'!W$39:W$492)</f>
        <v>1.6400000000000001E-2</v>
      </c>
      <c r="FL59">
        <f>SUMIF('12peso'!$E$39:$E$492,$A59,'12peso'!X$39:X$492)</f>
        <v>1.5900000000000001E-2</v>
      </c>
      <c r="FM59">
        <f>SUMIF('12peso'!$E$39:$E$492,$A59,'12peso'!Y$39:Y$492)</f>
        <v>1.5800000000000002E-2</v>
      </c>
      <c r="FN59">
        <f>SUMIF('12peso'!$E$39:$E$492,$A59,'12peso'!Z$39:Z$492)</f>
        <v>1.5699999999999999E-2</v>
      </c>
      <c r="FO59">
        <f>SUMIF('12peso'!$E$39:$E$492,$A59,'12peso'!AA$39:AA$492)</f>
        <v>1.5800000000000002E-2</v>
      </c>
      <c r="FP59">
        <f>SUMIF('12peso'!$E$39:$E$492,$A59,'12peso'!AB$39:AB$492)</f>
        <v>1.5800000000000002E-2</v>
      </c>
      <c r="FQ59">
        <f>SUMIF('12peso'!$E$39:$E$492,$A59,'12peso'!AC$39:AC$492)</f>
        <v>1.5699999999999999E-2</v>
      </c>
      <c r="FR59">
        <f>SUMIF('12peso'!$E$39:$E$492,$A59,'12peso'!AD$39:AD$492)</f>
        <v>1.6199999999999999E-2</v>
      </c>
      <c r="FS59">
        <f>SUMIF('12peso'!$E$39:$E$492,$A59,'12peso'!AE$39:AE$492)</f>
        <v>1.61E-2</v>
      </c>
      <c r="FT59">
        <f>SUMIF('12peso'!$E$39:$E$492,$A59,'12peso'!AF$39:AF$492)</f>
        <v>1.6199999999999999E-2</v>
      </c>
      <c r="FU59">
        <f>SUMIF('12peso'!$E$39:$E$492,$A59,'12peso'!AG$39:AG$492)</f>
        <v>1.66E-2</v>
      </c>
      <c r="FV59">
        <f>SUMIF('12peso'!$E$39:$E$492,$A59,'12peso'!AH$39:AH$492)</f>
        <v>1.66E-2</v>
      </c>
      <c r="FW59">
        <f>SUMIF('12peso'!$E$39:$E$492,$A59,'12peso'!AI$39:AI$492)</f>
        <v>1.6799999999999999E-2</v>
      </c>
      <c r="FX59">
        <f>SUMIF('12peso'!$E$39:$E$492,$A59,'12peso'!AJ$39:AJ$492)</f>
        <v>1.6799999999999999E-2</v>
      </c>
      <c r="FY59">
        <f>SUMIF('12peso'!$E$39:$E$492,$A59,'12peso'!AK$39:AK$492)</f>
        <v>1.66E-2</v>
      </c>
      <c r="FZ59">
        <f>SUMIF('12peso'!$E$39:$E$492,$A59,'12peso'!AL$39:AL$492)</f>
        <v>1.67E-2</v>
      </c>
      <c r="GA59">
        <f>SUMIF('12peso'!$E$39:$E$492,$A59,'12peso'!AM$39:AM$492)</f>
        <v>1.7000000000000001E-2</v>
      </c>
      <c r="GB59">
        <f>SUMIF('12peso'!$E$39:$E$492,$A59,'12peso'!AN$39:AN$492)</f>
        <v>1.7000000000000001E-2</v>
      </c>
    </row>
    <row r="60" spans="1:184" x14ac:dyDescent="0.25">
      <c r="A60" s="59">
        <v>1107091</v>
      </c>
      <c r="B60" s="56" t="s">
        <v>61</v>
      </c>
      <c r="C60" s="127">
        <v>8.2100000000000006E-2</v>
      </c>
      <c r="D60" s="127">
        <v>8.2799999999999999E-2</v>
      </c>
      <c r="E60" s="127">
        <v>8.2900000000000001E-2</v>
      </c>
      <c r="F60" s="127">
        <v>9.1300000000000006E-2</v>
      </c>
      <c r="G60" s="127">
        <v>9.5000000000000001E-2</v>
      </c>
      <c r="H60" s="127">
        <v>9.3100000000000002E-2</v>
      </c>
      <c r="I60" s="127">
        <v>9.0899999999999995E-2</v>
      </c>
      <c r="J60" s="127">
        <v>8.9899999999999994E-2</v>
      </c>
      <c r="K60" s="127">
        <v>8.9800000000000005E-2</v>
      </c>
      <c r="L60" s="127">
        <v>8.72E-2</v>
      </c>
      <c r="M60" s="127">
        <v>8.6499999999999994E-2</v>
      </c>
      <c r="N60" s="127">
        <v>8.5699999999999998E-2</v>
      </c>
      <c r="O60" s="127">
        <v>8.5699999999999998E-2</v>
      </c>
      <c r="P60" s="127">
        <v>8.8700000000000001E-2</v>
      </c>
      <c r="Q60" s="127">
        <v>8.8999999999999996E-2</v>
      </c>
      <c r="R60" s="127">
        <v>8.8999999999999996E-2</v>
      </c>
      <c r="S60" s="127">
        <v>8.8999999999999996E-2</v>
      </c>
      <c r="T60" s="127">
        <v>8.6900000000000005E-2</v>
      </c>
      <c r="U60" s="127">
        <v>8.9800000000000005E-2</v>
      </c>
      <c r="V60" s="127">
        <v>8.7400000000000005E-2</v>
      </c>
      <c r="W60" s="127">
        <v>8.8999999999999996E-2</v>
      </c>
      <c r="X60" s="127">
        <v>8.7999999999999995E-2</v>
      </c>
      <c r="Y60" s="127">
        <v>8.8099999999999998E-2</v>
      </c>
      <c r="Z60" s="127">
        <v>8.5900000000000004E-2</v>
      </c>
      <c r="AA60" s="127">
        <v>8.4199999999999997E-2</v>
      </c>
      <c r="AB60" s="127">
        <v>8.4000000000000005E-2</v>
      </c>
      <c r="AC60" s="127">
        <v>8.5500000000000007E-2</v>
      </c>
      <c r="AD60" s="127">
        <v>9.0899999999999995E-2</v>
      </c>
      <c r="AE60" s="127">
        <v>9.3299999999999994E-2</v>
      </c>
      <c r="AF60" s="127">
        <v>9.3700000000000006E-2</v>
      </c>
      <c r="AG60" s="127">
        <v>9.3299999999999994E-2</v>
      </c>
      <c r="AH60" s="127">
        <v>9.2499999999999999E-2</v>
      </c>
      <c r="AI60" s="127">
        <v>9.0499999999999997E-2</v>
      </c>
      <c r="AJ60" s="127">
        <v>8.8499999999999995E-2</v>
      </c>
      <c r="AK60" s="127">
        <v>8.7999999999999995E-2</v>
      </c>
      <c r="AL60" s="127">
        <v>8.7099999999999997E-2</v>
      </c>
      <c r="AM60" s="127">
        <v>8.6199999999999999E-2</v>
      </c>
      <c r="AN60" s="127">
        <v>8.8200000000000001E-2</v>
      </c>
      <c r="AO60" s="127">
        <v>8.8700000000000001E-2</v>
      </c>
      <c r="AP60" s="127">
        <v>9.11E-2</v>
      </c>
      <c r="AQ60" s="127">
        <v>9.7199999999999995E-2</v>
      </c>
      <c r="AR60" s="127">
        <v>9.7600000000000006E-2</v>
      </c>
      <c r="AS60" s="127">
        <v>9.3399999999999997E-2</v>
      </c>
      <c r="AT60" s="127">
        <v>9.1800000000000007E-2</v>
      </c>
      <c r="AU60" s="127">
        <v>0.09</v>
      </c>
      <c r="AV60" s="127">
        <v>8.9700000000000002E-2</v>
      </c>
      <c r="AW60" s="127">
        <v>8.7800000000000003E-2</v>
      </c>
      <c r="AX60" s="127">
        <v>8.5999999999999993E-2</v>
      </c>
      <c r="AY60" s="127">
        <v>8.7300000000000003E-2</v>
      </c>
      <c r="AZ60" s="127">
        <v>8.9200000000000002E-2</v>
      </c>
      <c r="BA60" s="127">
        <v>9.2700000000000005E-2</v>
      </c>
      <c r="BB60" s="127">
        <v>9.4200000000000006E-2</v>
      </c>
      <c r="BC60" s="127">
        <v>9.5500000000000002E-2</v>
      </c>
      <c r="BD60" s="127">
        <v>9.6299999999999997E-2</v>
      </c>
      <c r="BE60" s="127">
        <v>9.7000000000000003E-2</v>
      </c>
      <c r="BF60" s="127">
        <v>9.5399999999999999E-2</v>
      </c>
      <c r="BG60" s="127">
        <v>9.3399999999999997E-2</v>
      </c>
      <c r="BH60" s="127">
        <v>9.01E-2</v>
      </c>
      <c r="BI60" s="127">
        <v>8.9200000000000002E-2</v>
      </c>
      <c r="BJ60" s="127">
        <v>8.8800000000000004E-2</v>
      </c>
      <c r="BK60" s="127">
        <v>8.8599999999999998E-2</v>
      </c>
      <c r="BL60" s="127">
        <v>8.7900000000000006E-2</v>
      </c>
      <c r="BM60" s="127">
        <v>8.8800000000000004E-2</v>
      </c>
      <c r="BN60" s="127">
        <v>8.9099999999999999E-2</v>
      </c>
      <c r="BO60" s="127">
        <v>9.0499999999999997E-2</v>
      </c>
      <c r="BP60" s="127">
        <v>9.2499999999999999E-2</v>
      </c>
      <c r="BQ60" s="127">
        <v>9.1899999999999996E-2</v>
      </c>
      <c r="BR60" s="127">
        <v>8.9099999999999999E-2</v>
      </c>
      <c r="BS60" s="127">
        <v>8.8700000000000001E-2</v>
      </c>
      <c r="BT60" s="127">
        <v>8.77E-2</v>
      </c>
      <c r="BU60" s="127">
        <v>8.5800000000000001E-2</v>
      </c>
      <c r="BV60" s="127">
        <v>8.6199999999999999E-2</v>
      </c>
      <c r="BW60" s="127">
        <v>8.4400000000000003E-2</v>
      </c>
      <c r="BX60" s="127">
        <v>8.3699999999999997E-2</v>
      </c>
      <c r="BY60" s="127">
        <v>8.3500000000000005E-2</v>
      </c>
      <c r="BZ60" s="127">
        <v>8.72E-2</v>
      </c>
      <c r="CA60" s="127">
        <v>9.0700000000000003E-2</v>
      </c>
      <c r="CB60" s="127">
        <v>8.9899999999999994E-2</v>
      </c>
      <c r="CC60" s="127">
        <v>8.6800000000000002E-2</v>
      </c>
      <c r="CD60" s="127">
        <v>8.4400000000000003E-2</v>
      </c>
      <c r="CE60" s="127">
        <v>8.2600000000000007E-2</v>
      </c>
      <c r="CF60" s="127">
        <v>8.14E-2</v>
      </c>
      <c r="CG60" s="127">
        <v>8.2699999999999996E-2</v>
      </c>
      <c r="CH60" s="127">
        <v>3.5499999999999997E-2</v>
      </c>
      <c r="CI60" s="127">
        <v>3.5099999999999999E-2</v>
      </c>
      <c r="CJ60" s="127">
        <v>3.5700000000000003E-2</v>
      </c>
      <c r="CK60" s="127">
        <v>3.6200000000000003E-2</v>
      </c>
      <c r="CL60" s="127">
        <v>3.9100000000000003E-2</v>
      </c>
      <c r="CM60" s="127">
        <v>4.0300000000000002E-2</v>
      </c>
      <c r="CN60" s="127">
        <v>3.9300000000000002E-2</v>
      </c>
      <c r="CO60" s="127">
        <v>3.85E-2</v>
      </c>
      <c r="CP60" s="127">
        <v>3.7400000000000003E-2</v>
      </c>
      <c r="CQ60" s="127">
        <v>3.7100000000000001E-2</v>
      </c>
      <c r="CR60" s="127">
        <v>3.6600000000000001E-2</v>
      </c>
      <c r="CS60" s="127">
        <v>3.6700000000000003E-2</v>
      </c>
      <c r="CT60" s="127">
        <v>3.6400000000000002E-2</v>
      </c>
      <c r="CU60" s="127">
        <v>3.8300000000000001E-2</v>
      </c>
      <c r="CV60" s="127">
        <v>3.9600000000000003E-2</v>
      </c>
      <c r="CW60" s="127">
        <v>4.0599999999999997E-2</v>
      </c>
      <c r="CX60" s="127">
        <v>4.1200000000000001E-2</v>
      </c>
      <c r="CY60" s="127">
        <v>4.3999999999999997E-2</v>
      </c>
      <c r="CZ60" s="127">
        <v>4.7E-2</v>
      </c>
      <c r="DA60" s="127">
        <v>4.6600000000000003E-2</v>
      </c>
      <c r="DB60" s="127">
        <v>4.4400000000000002E-2</v>
      </c>
      <c r="DC60" s="127">
        <v>4.3799999999999999E-2</v>
      </c>
      <c r="DD60" s="127">
        <v>4.48E-2</v>
      </c>
      <c r="DE60" s="127">
        <v>4.5699999999999998E-2</v>
      </c>
      <c r="DF60" s="127">
        <v>4.9200000000000001E-2</v>
      </c>
      <c r="DG60" s="127">
        <v>5.1299999999999998E-2</v>
      </c>
      <c r="DH60" s="127">
        <v>5.0200000000000002E-2</v>
      </c>
      <c r="DI60" s="127">
        <v>5.04E-2</v>
      </c>
      <c r="DJ60" s="127">
        <v>5.1999999999999998E-2</v>
      </c>
      <c r="DK60" s="127">
        <v>5.3600000000000002E-2</v>
      </c>
      <c r="DL60" s="127">
        <v>5.2999999999999999E-2</v>
      </c>
      <c r="DM60" s="127">
        <v>5.1700000000000003E-2</v>
      </c>
      <c r="DN60" s="127">
        <v>5.0599999999999999E-2</v>
      </c>
      <c r="DO60" s="127">
        <v>4.9299999999999997E-2</v>
      </c>
      <c r="DP60" s="127">
        <v>4.9099999999999998E-2</v>
      </c>
      <c r="DQ60" s="127">
        <v>4.8899999999999999E-2</v>
      </c>
      <c r="DR60" s="127">
        <v>4.8599999999999997E-2</v>
      </c>
      <c r="DS60" s="127">
        <v>4.8500000000000001E-2</v>
      </c>
      <c r="DT60" s="127">
        <v>4.7800000000000002E-2</v>
      </c>
      <c r="DU60" s="127">
        <v>4.7300000000000002E-2</v>
      </c>
      <c r="DV60" s="127">
        <v>4.7800000000000002E-2</v>
      </c>
      <c r="DW60" s="127">
        <v>4.7899999999999998E-2</v>
      </c>
      <c r="DX60" s="127">
        <v>4.7699999999999999E-2</v>
      </c>
      <c r="DY60" s="127">
        <v>4.8000000000000001E-2</v>
      </c>
      <c r="DZ60" s="127">
        <v>4.7E-2</v>
      </c>
      <c r="EA60" s="127">
        <v>4.7E-2</v>
      </c>
      <c r="EB60" s="127">
        <v>4.8000000000000001E-2</v>
      </c>
      <c r="EC60" s="127">
        <v>4.9099999999999998E-2</v>
      </c>
      <c r="ED60" s="127">
        <v>4.8500000000000001E-2</v>
      </c>
      <c r="EE60" s="127">
        <v>4.8800000000000003E-2</v>
      </c>
      <c r="EF60" s="127">
        <v>4.8899999999999999E-2</v>
      </c>
      <c r="EG60" s="127">
        <v>5.2200000000000003E-2</v>
      </c>
      <c r="EH60" s="127">
        <v>5.3600000000000002E-2</v>
      </c>
      <c r="EI60" s="127">
        <v>5.9799999999999999E-2</v>
      </c>
      <c r="EJ60" s="127">
        <v>5.9200000000000003E-2</v>
      </c>
      <c r="EK60" s="127">
        <v>5.7799999999999997E-2</v>
      </c>
      <c r="EL60" s="127">
        <v>5.7200000000000001E-2</v>
      </c>
      <c r="EM60" s="127">
        <v>5.5300000000000002E-2</v>
      </c>
      <c r="EN60" s="127">
        <v>5.45E-2</v>
      </c>
      <c r="EO60" s="127">
        <v>5.4399999999999997E-2</v>
      </c>
      <c r="EP60" s="127">
        <v>5.2999999999999999E-2</v>
      </c>
      <c r="EQ60" s="127">
        <v>5.3400000000000003E-2</v>
      </c>
      <c r="ER60" s="127">
        <v>5.4199999999999998E-2</v>
      </c>
      <c r="ES60" s="127">
        <v>5.4399999999999997E-2</v>
      </c>
      <c r="ET60" s="127">
        <v>5.3999999999999999E-2</v>
      </c>
      <c r="EU60" s="127">
        <v>5.6599999999999998E-2</v>
      </c>
      <c r="EV60">
        <f>SUMIF('12peso'!$E$39:$E$492,$A60,'12peso'!H$39:H$492)</f>
        <v>6.5799999999999997E-2</v>
      </c>
      <c r="EW60">
        <f>SUMIF('12peso'!$E$39:$E$492,$A60,'12peso'!I$39:I$492)</f>
        <v>6.4699999999999994E-2</v>
      </c>
      <c r="EX60">
        <f>SUMIF('12peso'!$E$39:$E$492,$A60,'12peso'!J$39:J$492)</f>
        <v>6.2899999999999998E-2</v>
      </c>
      <c r="EY60">
        <f>SUMIF('12peso'!$E$39:$E$492,$A60,'12peso'!K$39:K$492)</f>
        <v>6.0600000000000001E-2</v>
      </c>
      <c r="EZ60">
        <f>SUMIF('12peso'!$E$39:$E$492,$A60,'12peso'!L$39:L$492)</f>
        <v>0.06</v>
      </c>
      <c r="FA60">
        <f>SUMIF('12peso'!$E$39:$E$492,$A60,'12peso'!M$39:M$492)</f>
        <v>6.0100000000000001E-2</v>
      </c>
      <c r="FB60">
        <f>SUMIF('12peso'!$E$39:$E$492,$A60,'12peso'!N$39:N$492)</f>
        <v>6.0600000000000001E-2</v>
      </c>
      <c r="FC60">
        <f>SUMIF('12peso'!$E$39:$E$492,$A60,'12peso'!O$39:O$492)</f>
        <v>5.9200000000000003E-2</v>
      </c>
      <c r="FD60">
        <f>SUMIF('12peso'!$E$39:$E$492,$A60,'12peso'!P$39:P$492)</f>
        <v>5.9400000000000001E-2</v>
      </c>
      <c r="FE60">
        <f>SUMIF('12peso'!$E$39:$E$492,$A60,'12peso'!Q$39:Q$492)</f>
        <v>6.0100000000000001E-2</v>
      </c>
      <c r="FF60">
        <f>SUMIF('12peso'!$E$39:$E$492,$A60,'12peso'!R$39:R$492)</f>
        <v>6.1199999999999997E-2</v>
      </c>
      <c r="FG60">
        <f>SUMIF('12peso'!$E$39:$E$492,$A60,'12peso'!S$39:S$492)</f>
        <v>6.2300000000000001E-2</v>
      </c>
      <c r="FH60">
        <f>SUMIF('12peso'!$E$39:$E$492,$A60,'12peso'!T$39:T$492)</f>
        <v>6.0999999999999999E-2</v>
      </c>
      <c r="FI60">
        <f>SUMIF('12peso'!$E$39:$E$492,$A60,'12peso'!U$39:U$492)</f>
        <v>6.0699999999999997E-2</v>
      </c>
      <c r="FJ60">
        <f>SUMIF('12peso'!$E$39:$E$492,$A60,'12peso'!V$39:V$492)</f>
        <v>0.06</v>
      </c>
      <c r="FK60">
        <f>SUMIF('12peso'!$E$39:$E$492,$A60,'12peso'!W$39:W$492)</f>
        <v>5.8999999999999997E-2</v>
      </c>
      <c r="FL60">
        <f>SUMIF('12peso'!$E$39:$E$492,$A60,'12peso'!X$39:X$492)</f>
        <v>5.7799999999999997E-2</v>
      </c>
      <c r="FM60">
        <f>SUMIF('12peso'!$E$39:$E$492,$A60,'12peso'!Y$39:Y$492)</f>
        <v>5.7299999999999997E-2</v>
      </c>
      <c r="FN60">
        <f>SUMIF('12peso'!$E$39:$E$492,$A60,'12peso'!Z$39:Z$492)</f>
        <v>5.6300000000000003E-2</v>
      </c>
      <c r="FO60">
        <f>SUMIF('12peso'!$E$39:$E$492,$A60,'12peso'!AA$39:AA$492)</f>
        <v>5.6800000000000003E-2</v>
      </c>
      <c r="FP60">
        <f>SUMIF('12peso'!$E$39:$E$492,$A60,'12peso'!AB$39:AB$492)</f>
        <v>5.6500000000000002E-2</v>
      </c>
      <c r="FQ60">
        <f>SUMIF('12peso'!$E$39:$E$492,$A60,'12peso'!AC$39:AC$492)</f>
        <v>5.7200000000000001E-2</v>
      </c>
      <c r="FR60">
        <f>SUMIF('12peso'!$E$39:$E$492,$A60,'12peso'!AD$39:AD$492)</f>
        <v>5.9299999999999999E-2</v>
      </c>
      <c r="FS60">
        <f>SUMIF('12peso'!$E$39:$E$492,$A60,'12peso'!AE$39:AE$492)</f>
        <v>0.06</v>
      </c>
      <c r="FT60">
        <f>SUMIF('12peso'!$E$39:$E$492,$A60,'12peso'!AF$39:AF$492)</f>
        <v>5.8599999999999999E-2</v>
      </c>
      <c r="FU60">
        <f>SUMIF('12peso'!$E$39:$E$492,$A60,'12peso'!AG$39:AG$492)</f>
        <v>5.9900000000000002E-2</v>
      </c>
      <c r="FV60">
        <f>SUMIF('12peso'!$E$39:$E$492,$A60,'12peso'!AH$39:AH$492)</f>
        <v>5.9799999999999999E-2</v>
      </c>
      <c r="FW60">
        <f>SUMIF('12peso'!$E$39:$E$492,$A60,'12peso'!AI$39:AI$492)</f>
        <v>6.0600000000000001E-2</v>
      </c>
      <c r="FX60">
        <f>SUMIF('12peso'!$E$39:$E$492,$A60,'12peso'!AJ$39:AJ$492)</f>
        <v>6.0900000000000003E-2</v>
      </c>
      <c r="FY60">
        <f>SUMIF('12peso'!$E$39:$E$492,$A60,'12peso'!AK$39:AK$492)</f>
        <v>6.1199999999999997E-2</v>
      </c>
      <c r="FZ60">
        <f>SUMIF('12peso'!$E$39:$E$492,$A60,'12peso'!AL$39:AL$492)</f>
        <v>6.0499999999999998E-2</v>
      </c>
      <c r="GA60">
        <f>SUMIF('12peso'!$E$39:$E$492,$A60,'12peso'!AM$39:AM$492)</f>
        <v>6.1199999999999997E-2</v>
      </c>
      <c r="GB60">
        <f>SUMIF('12peso'!$E$39:$E$492,$A60,'12peso'!AN$39:AN$492)</f>
        <v>6.1100000000000002E-2</v>
      </c>
    </row>
    <row r="61" spans="1:184" x14ac:dyDescent="0.25">
      <c r="A61" s="59">
        <v>1107093</v>
      </c>
      <c r="B61" s="56" t="s">
        <v>62</v>
      </c>
      <c r="C61" s="127">
        <v>8.0399999999999999E-2</v>
      </c>
      <c r="D61" s="127">
        <v>8.1799999999999998E-2</v>
      </c>
      <c r="E61" s="127">
        <v>8.2500000000000004E-2</v>
      </c>
      <c r="F61" s="127">
        <v>9.0999999999999998E-2</v>
      </c>
      <c r="G61" s="127">
        <v>9.5899999999999999E-2</v>
      </c>
      <c r="H61" s="127">
        <v>9.69E-2</v>
      </c>
      <c r="I61" s="127">
        <v>9.4799999999999995E-2</v>
      </c>
      <c r="J61" s="127">
        <v>9.2799999999999994E-2</v>
      </c>
      <c r="K61" s="127">
        <v>8.9899999999999994E-2</v>
      </c>
      <c r="L61" s="127">
        <v>8.9200000000000002E-2</v>
      </c>
      <c r="M61" s="127">
        <v>8.9099999999999999E-2</v>
      </c>
      <c r="N61" s="127">
        <v>8.8300000000000003E-2</v>
      </c>
      <c r="O61" s="127">
        <v>8.8900000000000007E-2</v>
      </c>
      <c r="P61" s="127">
        <v>9.1600000000000001E-2</v>
      </c>
      <c r="Q61" s="127">
        <v>9.0899999999999995E-2</v>
      </c>
      <c r="R61" s="127">
        <v>9.1399999999999995E-2</v>
      </c>
      <c r="S61" s="127">
        <v>9.2600000000000002E-2</v>
      </c>
      <c r="T61" s="127">
        <v>9.1899999999999996E-2</v>
      </c>
      <c r="U61" s="127">
        <v>9.1300000000000006E-2</v>
      </c>
      <c r="V61" s="127">
        <v>0.09</v>
      </c>
      <c r="W61" s="127">
        <v>8.9300000000000004E-2</v>
      </c>
      <c r="X61" s="127">
        <v>9.0399999999999994E-2</v>
      </c>
      <c r="Y61" s="127">
        <v>8.9599999999999999E-2</v>
      </c>
      <c r="Z61" s="127">
        <v>8.9399999999999993E-2</v>
      </c>
      <c r="AA61" s="127">
        <v>8.8999999999999996E-2</v>
      </c>
      <c r="AB61" s="127">
        <v>9.11E-2</v>
      </c>
      <c r="AC61" s="127">
        <v>9.1600000000000001E-2</v>
      </c>
      <c r="AD61" s="127">
        <v>9.7299999999999998E-2</v>
      </c>
      <c r="AE61" s="127">
        <v>9.8299999999999998E-2</v>
      </c>
      <c r="AF61" s="127">
        <v>9.7699999999999995E-2</v>
      </c>
      <c r="AG61" s="127">
        <v>9.6100000000000005E-2</v>
      </c>
      <c r="AH61" s="127">
        <v>9.5200000000000007E-2</v>
      </c>
      <c r="AI61" s="127">
        <v>9.4200000000000006E-2</v>
      </c>
      <c r="AJ61" s="127">
        <v>9.1800000000000007E-2</v>
      </c>
      <c r="AK61" s="127">
        <v>9.06E-2</v>
      </c>
      <c r="AL61" s="127">
        <v>8.9499999999999996E-2</v>
      </c>
      <c r="AM61" s="127">
        <v>8.8400000000000006E-2</v>
      </c>
      <c r="AN61" s="127">
        <v>9.1399999999999995E-2</v>
      </c>
      <c r="AO61" s="127">
        <v>9.5100000000000004E-2</v>
      </c>
      <c r="AP61" s="127">
        <v>9.6299999999999997E-2</v>
      </c>
      <c r="AQ61" s="127">
        <v>0.1023</v>
      </c>
      <c r="AR61" s="127">
        <v>0.1022</v>
      </c>
      <c r="AS61" s="127">
        <v>9.9699999999999997E-2</v>
      </c>
      <c r="AT61" s="127">
        <v>9.7699999999999995E-2</v>
      </c>
      <c r="AU61" s="127">
        <v>9.6600000000000005E-2</v>
      </c>
      <c r="AV61" s="127">
        <v>9.3700000000000006E-2</v>
      </c>
      <c r="AW61" s="127">
        <v>9.2100000000000001E-2</v>
      </c>
      <c r="AX61" s="127">
        <v>9.11E-2</v>
      </c>
      <c r="AY61" s="127">
        <v>9.1600000000000001E-2</v>
      </c>
      <c r="AZ61" s="127">
        <v>9.6000000000000002E-2</v>
      </c>
      <c r="BA61" s="127">
        <v>9.9900000000000003E-2</v>
      </c>
      <c r="BB61" s="127">
        <v>9.9599999999999994E-2</v>
      </c>
      <c r="BC61" s="127">
        <v>0.10009999999999999</v>
      </c>
      <c r="BD61" s="127">
        <v>0.1009</v>
      </c>
      <c r="BE61" s="127">
        <v>9.9900000000000003E-2</v>
      </c>
      <c r="BF61" s="127">
        <v>9.98E-2</v>
      </c>
      <c r="BG61" s="127">
        <v>9.7799999999999998E-2</v>
      </c>
      <c r="BH61" s="127">
        <v>9.5699999999999993E-2</v>
      </c>
      <c r="BI61" s="127">
        <v>9.5200000000000007E-2</v>
      </c>
      <c r="BJ61" s="127">
        <v>9.4899999999999998E-2</v>
      </c>
      <c r="BK61" s="127">
        <v>9.3200000000000005E-2</v>
      </c>
      <c r="BL61" s="127">
        <v>9.3799999999999994E-2</v>
      </c>
      <c r="BM61" s="127">
        <v>9.2899999999999996E-2</v>
      </c>
      <c r="BN61" s="127">
        <v>9.35E-2</v>
      </c>
      <c r="BO61" s="127">
        <v>9.4700000000000006E-2</v>
      </c>
      <c r="BP61" s="127">
        <v>9.7000000000000003E-2</v>
      </c>
      <c r="BQ61" s="127">
        <v>9.5600000000000004E-2</v>
      </c>
      <c r="BR61" s="127">
        <v>9.2700000000000005E-2</v>
      </c>
      <c r="BS61" s="127">
        <v>9.2100000000000001E-2</v>
      </c>
      <c r="BT61" s="127">
        <v>9.0700000000000003E-2</v>
      </c>
      <c r="BU61" s="127">
        <v>9.0899999999999995E-2</v>
      </c>
      <c r="BV61" s="127">
        <v>9.1399999999999995E-2</v>
      </c>
      <c r="BW61" s="127">
        <v>9.0300000000000005E-2</v>
      </c>
      <c r="BX61" s="127">
        <v>9.0399999999999994E-2</v>
      </c>
      <c r="BY61" s="127">
        <v>9.01E-2</v>
      </c>
      <c r="BZ61" s="127">
        <v>9.2399999999999996E-2</v>
      </c>
      <c r="CA61" s="127">
        <v>9.2799999999999994E-2</v>
      </c>
      <c r="CB61" s="127">
        <v>9.0499999999999997E-2</v>
      </c>
      <c r="CC61" s="127">
        <v>8.7099999999999997E-2</v>
      </c>
      <c r="CD61" s="127">
        <v>8.48E-2</v>
      </c>
      <c r="CE61" s="127">
        <v>8.1500000000000003E-2</v>
      </c>
      <c r="CF61" s="127">
        <v>8.09E-2</v>
      </c>
      <c r="CG61" s="127">
        <v>8.1299999999999997E-2</v>
      </c>
      <c r="CH61" s="127">
        <v>7.0099999999999996E-2</v>
      </c>
      <c r="CI61" s="127">
        <v>7.1999999999999995E-2</v>
      </c>
      <c r="CJ61" s="127">
        <v>7.3099999999999998E-2</v>
      </c>
      <c r="CK61" s="127">
        <v>7.51E-2</v>
      </c>
      <c r="CL61" s="127">
        <v>7.9299999999999995E-2</v>
      </c>
      <c r="CM61" s="127">
        <v>7.9899999999999999E-2</v>
      </c>
      <c r="CN61" s="127">
        <v>7.7600000000000002E-2</v>
      </c>
      <c r="CO61" s="127">
        <v>7.5800000000000006E-2</v>
      </c>
      <c r="CP61" s="127">
        <v>7.5300000000000006E-2</v>
      </c>
      <c r="CQ61" s="127">
        <v>7.5700000000000003E-2</v>
      </c>
      <c r="CR61" s="127">
        <v>7.4099999999999999E-2</v>
      </c>
      <c r="CS61" s="127">
        <v>7.2700000000000001E-2</v>
      </c>
      <c r="CT61" s="127">
        <v>7.3499999999999996E-2</v>
      </c>
      <c r="CU61" s="127">
        <v>7.6300000000000007E-2</v>
      </c>
      <c r="CV61" s="127">
        <v>7.8899999999999998E-2</v>
      </c>
      <c r="CW61" s="127">
        <v>7.8200000000000006E-2</v>
      </c>
      <c r="CX61" s="127">
        <v>8.0100000000000005E-2</v>
      </c>
      <c r="CY61" s="127">
        <v>8.4099999999999994E-2</v>
      </c>
      <c r="CZ61" s="127">
        <v>8.6800000000000002E-2</v>
      </c>
      <c r="DA61" s="127">
        <v>8.5900000000000004E-2</v>
      </c>
      <c r="DB61" s="127">
        <v>8.5999999999999993E-2</v>
      </c>
      <c r="DC61" s="127">
        <v>8.5400000000000004E-2</v>
      </c>
      <c r="DD61" s="127">
        <v>8.7300000000000003E-2</v>
      </c>
      <c r="DE61" s="127">
        <v>9.3799999999999994E-2</v>
      </c>
      <c r="DF61" s="127">
        <v>0.1042</v>
      </c>
      <c r="DG61" s="127">
        <v>0.1118</v>
      </c>
      <c r="DH61" s="127">
        <v>0.1118</v>
      </c>
      <c r="DI61" s="127">
        <v>0.11</v>
      </c>
      <c r="DJ61" s="127">
        <v>0.11509999999999999</v>
      </c>
      <c r="DK61" s="127">
        <v>0.11509999999999999</v>
      </c>
      <c r="DL61" s="127">
        <v>0.113</v>
      </c>
      <c r="DM61" s="127">
        <v>0.1108</v>
      </c>
      <c r="DN61" s="127">
        <v>0.1074</v>
      </c>
      <c r="DO61" s="127">
        <v>0.1057</v>
      </c>
      <c r="DP61" s="127">
        <v>0.106</v>
      </c>
      <c r="DQ61" s="127">
        <v>0.1067</v>
      </c>
      <c r="DR61" s="127">
        <v>0.1051</v>
      </c>
      <c r="DS61" s="127">
        <v>0.1057</v>
      </c>
      <c r="DT61" s="127">
        <v>0.105</v>
      </c>
      <c r="DU61" s="127">
        <v>0.1041</v>
      </c>
      <c r="DV61" s="127">
        <v>0.10340000000000001</v>
      </c>
      <c r="DW61" s="127">
        <v>0.1012</v>
      </c>
      <c r="DX61" s="127">
        <v>0.1002</v>
      </c>
      <c r="DY61" s="127">
        <v>0.1002</v>
      </c>
      <c r="DZ61" s="127">
        <v>0.10009999999999999</v>
      </c>
      <c r="EA61" s="127">
        <v>9.8400000000000001E-2</v>
      </c>
      <c r="EB61" s="127">
        <v>9.9599999999999994E-2</v>
      </c>
      <c r="EC61" s="127">
        <v>0.1007</v>
      </c>
      <c r="ED61" s="127">
        <v>0.1013</v>
      </c>
      <c r="EE61" s="127">
        <v>0.1022</v>
      </c>
      <c r="EF61" s="127">
        <v>0.1051</v>
      </c>
      <c r="EG61" s="127">
        <v>0.1079</v>
      </c>
      <c r="EH61" s="127">
        <v>0.1113</v>
      </c>
      <c r="EI61" s="127">
        <v>0.11890000000000001</v>
      </c>
      <c r="EJ61" s="127">
        <v>0.11799999999999999</v>
      </c>
      <c r="EK61" s="127">
        <v>0.11700000000000001</v>
      </c>
      <c r="EL61" s="127">
        <v>0.1142</v>
      </c>
      <c r="EM61" s="127">
        <v>0.1143</v>
      </c>
      <c r="EN61" s="127">
        <v>0.1129</v>
      </c>
      <c r="EO61" s="127">
        <v>0.1144</v>
      </c>
      <c r="EP61" s="127">
        <v>0.114</v>
      </c>
      <c r="EQ61" s="127">
        <v>0.1124</v>
      </c>
      <c r="ER61" s="127">
        <v>0.1135</v>
      </c>
      <c r="ES61" s="127">
        <v>0.1129</v>
      </c>
      <c r="ET61" s="127">
        <v>0.11360000000000001</v>
      </c>
      <c r="EU61" s="127">
        <v>0.1162</v>
      </c>
      <c r="EV61">
        <f>SUMIF('12peso'!$E$39:$E$492,$A61,'12peso'!H$39:H$492)</f>
        <v>0.13980000000000001</v>
      </c>
      <c r="EW61">
        <f>SUMIF('12peso'!$E$39:$E$492,$A61,'12peso'!I$39:I$492)</f>
        <v>0.1366</v>
      </c>
      <c r="EX61">
        <f>SUMIF('12peso'!$E$39:$E$492,$A61,'12peso'!J$39:J$492)</f>
        <v>0.13650000000000001</v>
      </c>
      <c r="EY61">
        <f>SUMIF('12peso'!$E$39:$E$492,$A61,'12peso'!K$39:K$492)</f>
        <v>0.13300000000000001</v>
      </c>
      <c r="EZ61">
        <f>SUMIF('12peso'!$E$39:$E$492,$A61,'12peso'!L$39:L$492)</f>
        <v>0.13389999999999999</v>
      </c>
      <c r="FA61">
        <f>SUMIF('12peso'!$E$39:$E$492,$A61,'12peso'!M$39:M$492)</f>
        <v>0.1336</v>
      </c>
      <c r="FB61">
        <f>SUMIF('12peso'!$E$39:$E$492,$A61,'12peso'!N$39:N$492)</f>
        <v>0.13320000000000001</v>
      </c>
      <c r="FC61">
        <f>SUMIF('12peso'!$E$39:$E$492,$A61,'12peso'!O$39:O$492)</f>
        <v>0.13300000000000001</v>
      </c>
      <c r="FD61">
        <f>SUMIF('12peso'!$E$39:$E$492,$A61,'12peso'!P$39:P$492)</f>
        <v>0.1321</v>
      </c>
      <c r="FE61">
        <f>SUMIF('12peso'!$E$39:$E$492,$A61,'12peso'!Q$39:Q$492)</f>
        <v>0.13239999999999999</v>
      </c>
      <c r="FF61">
        <f>SUMIF('12peso'!$E$39:$E$492,$A61,'12peso'!R$39:R$492)</f>
        <v>0.13500000000000001</v>
      </c>
      <c r="FG61">
        <f>SUMIF('12peso'!$E$39:$E$492,$A61,'12peso'!S$39:S$492)</f>
        <v>0.13589999999999999</v>
      </c>
      <c r="FH61">
        <f>SUMIF('12peso'!$E$39:$E$492,$A61,'12peso'!T$39:T$492)</f>
        <v>0.1336</v>
      </c>
      <c r="FI61">
        <f>SUMIF('12peso'!$E$39:$E$492,$A61,'12peso'!U$39:U$492)</f>
        <v>0.13109999999999999</v>
      </c>
      <c r="FJ61">
        <f>SUMIF('12peso'!$E$39:$E$492,$A61,'12peso'!V$39:V$492)</f>
        <v>0.13070000000000001</v>
      </c>
      <c r="FK61">
        <f>SUMIF('12peso'!$E$39:$E$492,$A61,'12peso'!W$39:W$492)</f>
        <v>0.1283</v>
      </c>
      <c r="FL61">
        <f>SUMIF('12peso'!$E$39:$E$492,$A61,'12peso'!X$39:X$492)</f>
        <v>0.12590000000000001</v>
      </c>
      <c r="FM61">
        <f>SUMIF('12peso'!$E$39:$E$492,$A61,'12peso'!Y$39:Y$492)</f>
        <v>0.12590000000000001</v>
      </c>
      <c r="FN61">
        <f>SUMIF('12peso'!$E$39:$E$492,$A61,'12peso'!Z$39:Z$492)</f>
        <v>0.12740000000000001</v>
      </c>
      <c r="FO61">
        <f>SUMIF('12peso'!$E$39:$E$492,$A61,'12peso'!AA$39:AA$492)</f>
        <v>0.12690000000000001</v>
      </c>
      <c r="FP61">
        <f>SUMIF('12peso'!$E$39:$E$492,$A61,'12peso'!AB$39:AB$492)</f>
        <v>0.1278</v>
      </c>
      <c r="FQ61">
        <f>SUMIF('12peso'!$E$39:$E$492,$A61,'12peso'!AC$39:AC$492)</f>
        <v>0.1288</v>
      </c>
      <c r="FR61">
        <f>SUMIF('12peso'!$E$39:$E$492,$A61,'12peso'!AD$39:AD$492)</f>
        <v>0.13200000000000001</v>
      </c>
      <c r="FS61">
        <f>SUMIF('12peso'!$E$39:$E$492,$A61,'12peso'!AE$39:AE$492)</f>
        <v>0.1333</v>
      </c>
      <c r="FT61">
        <f>SUMIF('12peso'!$E$39:$E$492,$A61,'12peso'!AF$39:AF$492)</f>
        <v>0.1348</v>
      </c>
      <c r="FU61">
        <f>SUMIF('12peso'!$E$39:$E$492,$A61,'12peso'!AG$39:AG$492)</f>
        <v>0.13500000000000001</v>
      </c>
      <c r="FV61">
        <f>SUMIF('12peso'!$E$39:$E$492,$A61,'12peso'!AH$39:AH$492)</f>
        <v>0.1333</v>
      </c>
      <c r="FW61">
        <f>SUMIF('12peso'!$E$39:$E$492,$A61,'12peso'!AI$39:AI$492)</f>
        <v>0.13750000000000001</v>
      </c>
      <c r="FX61">
        <f>SUMIF('12peso'!$E$39:$E$492,$A61,'12peso'!AJ$39:AJ$492)</f>
        <v>0.1389</v>
      </c>
      <c r="FY61">
        <f>SUMIF('12peso'!$E$39:$E$492,$A61,'12peso'!AK$39:AK$492)</f>
        <v>0.13930000000000001</v>
      </c>
      <c r="FZ61">
        <f>SUMIF('12peso'!$E$39:$E$492,$A61,'12peso'!AL$39:AL$492)</f>
        <v>0.1411</v>
      </c>
      <c r="GA61">
        <f>SUMIF('12peso'!$E$39:$E$492,$A61,'12peso'!AM$39:AM$492)</f>
        <v>0.14130000000000001</v>
      </c>
      <c r="GB61">
        <f>SUMIF('12peso'!$E$39:$E$492,$A61,'12peso'!AN$39:AN$492)</f>
        <v>0.14280000000000001</v>
      </c>
    </row>
    <row r="62" spans="1:184" x14ac:dyDescent="0.25">
      <c r="A62" s="59">
        <v>1107094</v>
      </c>
      <c r="B62" s="56" t="s">
        <v>63</v>
      </c>
      <c r="C62" s="127">
        <v>6.4299999999999996E-2</v>
      </c>
      <c r="D62" s="127">
        <v>6.4899999999999999E-2</v>
      </c>
      <c r="E62" s="127">
        <v>6.5100000000000005E-2</v>
      </c>
      <c r="F62" s="127">
        <v>6.93E-2</v>
      </c>
      <c r="G62" s="127">
        <v>7.1199999999999999E-2</v>
      </c>
      <c r="H62" s="127">
        <v>7.1999999999999995E-2</v>
      </c>
      <c r="I62" s="127">
        <v>7.0800000000000002E-2</v>
      </c>
      <c r="J62" s="127">
        <v>7.2900000000000006E-2</v>
      </c>
      <c r="K62" s="127">
        <v>7.1300000000000002E-2</v>
      </c>
      <c r="L62" s="127">
        <v>6.9699999999999998E-2</v>
      </c>
      <c r="M62" s="127">
        <v>6.8900000000000003E-2</v>
      </c>
      <c r="N62" s="127">
        <v>6.6900000000000001E-2</v>
      </c>
      <c r="O62" s="127">
        <v>7.1099999999999997E-2</v>
      </c>
      <c r="P62" s="127">
        <v>7.2800000000000004E-2</v>
      </c>
      <c r="Q62" s="127">
        <v>7.3700000000000002E-2</v>
      </c>
      <c r="R62" s="127">
        <v>7.2700000000000001E-2</v>
      </c>
      <c r="S62" s="127">
        <v>7.3300000000000004E-2</v>
      </c>
      <c r="T62" s="127">
        <v>7.4200000000000002E-2</v>
      </c>
      <c r="U62" s="127">
        <v>7.2700000000000001E-2</v>
      </c>
      <c r="V62" s="127">
        <v>7.2900000000000006E-2</v>
      </c>
      <c r="W62" s="127">
        <v>7.3599999999999999E-2</v>
      </c>
      <c r="X62" s="127">
        <v>7.3700000000000002E-2</v>
      </c>
      <c r="Y62" s="127">
        <v>7.2900000000000006E-2</v>
      </c>
      <c r="Z62" s="127">
        <v>7.2300000000000003E-2</v>
      </c>
      <c r="AA62" s="127">
        <v>7.0900000000000005E-2</v>
      </c>
      <c r="AB62" s="127">
        <v>7.1300000000000002E-2</v>
      </c>
      <c r="AC62" s="127">
        <v>7.0000000000000007E-2</v>
      </c>
      <c r="AD62" s="127">
        <v>7.0999999999999994E-2</v>
      </c>
      <c r="AE62" s="127">
        <v>7.17E-2</v>
      </c>
      <c r="AF62" s="127">
        <v>7.3499999999999996E-2</v>
      </c>
      <c r="AG62" s="127">
        <v>7.3800000000000004E-2</v>
      </c>
      <c r="AH62" s="127">
        <v>7.3700000000000002E-2</v>
      </c>
      <c r="AI62" s="127">
        <v>7.0900000000000005E-2</v>
      </c>
      <c r="AJ62" s="127">
        <v>6.9900000000000004E-2</v>
      </c>
      <c r="AK62" s="127">
        <v>6.9500000000000006E-2</v>
      </c>
      <c r="AL62" s="127">
        <v>6.8599999999999994E-2</v>
      </c>
      <c r="AM62" s="127">
        <v>6.6799999999999998E-2</v>
      </c>
      <c r="AN62" s="127">
        <v>6.88E-2</v>
      </c>
      <c r="AO62" s="127">
        <v>7.0900000000000005E-2</v>
      </c>
      <c r="AP62" s="127">
        <v>7.1900000000000006E-2</v>
      </c>
      <c r="AQ62" s="127">
        <v>7.2099999999999997E-2</v>
      </c>
      <c r="AR62" s="127">
        <v>7.1599999999999997E-2</v>
      </c>
      <c r="AS62" s="127">
        <v>7.1199999999999999E-2</v>
      </c>
      <c r="AT62" s="127">
        <v>7.0000000000000007E-2</v>
      </c>
      <c r="AU62" s="127">
        <v>6.8599999999999994E-2</v>
      </c>
      <c r="AV62" s="127">
        <v>6.83E-2</v>
      </c>
      <c r="AW62" s="127">
        <v>6.8199999999999997E-2</v>
      </c>
      <c r="AX62" s="127">
        <v>6.7599999999999993E-2</v>
      </c>
      <c r="AY62" s="127">
        <v>6.88E-2</v>
      </c>
      <c r="AZ62" s="127">
        <v>7.1199999999999999E-2</v>
      </c>
      <c r="BA62" s="127">
        <v>7.1800000000000003E-2</v>
      </c>
      <c r="BB62" s="127">
        <v>7.1400000000000005E-2</v>
      </c>
      <c r="BC62" s="127">
        <v>7.0000000000000007E-2</v>
      </c>
      <c r="BD62" s="127">
        <v>7.0400000000000004E-2</v>
      </c>
      <c r="BE62" s="127">
        <v>6.9800000000000001E-2</v>
      </c>
      <c r="BF62" s="127">
        <v>6.9599999999999995E-2</v>
      </c>
      <c r="BG62" s="127">
        <v>6.88E-2</v>
      </c>
      <c r="BH62" s="127">
        <v>6.8500000000000005E-2</v>
      </c>
      <c r="BI62" s="127">
        <v>6.8599999999999994E-2</v>
      </c>
      <c r="BJ62" s="127">
        <v>6.83E-2</v>
      </c>
      <c r="BK62" s="127">
        <v>6.7599999999999993E-2</v>
      </c>
      <c r="BL62" s="127">
        <v>6.6600000000000006E-2</v>
      </c>
      <c r="BM62" s="127">
        <v>6.7299999999999999E-2</v>
      </c>
      <c r="BN62" s="127">
        <v>6.6199999999999995E-2</v>
      </c>
      <c r="BO62" s="127">
        <v>6.6900000000000001E-2</v>
      </c>
      <c r="BP62" s="127">
        <v>6.7400000000000002E-2</v>
      </c>
      <c r="BQ62" s="127">
        <v>6.7599999999999993E-2</v>
      </c>
      <c r="BR62" s="127">
        <v>6.7100000000000007E-2</v>
      </c>
      <c r="BS62" s="127">
        <v>6.5600000000000006E-2</v>
      </c>
      <c r="BT62" s="127">
        <v>6.59E-2</v>
      </c>
      <c r="BU62" s="127">
        <v>6.6199999999999995E-2</v>
      </c>
      <c r="BV62" s="127">
        <v>6.4899999999999999E-2</v>
      </c>
      <c r="BW62" s="127">
        <v>6.4399999999999999E-2</v>
      </c>
      <c r="BX62" s="127">
        <v>6.4199999999999993E-2</v>
      </c>
      <c r="BY62" s="127">
        <v>6.1400000000000003E-2</v>
      </c>
      <c r="BZ62" s="127">
        <v>6.3600000000000004E-2</v>
      </c>
      <c r="CA62" s="127">
        <v>6.3600000000000004E-2</v>
      </c>
      <c r="CB62" s="127">
        <v>6.4299999999999996E-2</v>
      </c>
      <c r="CC62" s="127">
        <v>6.2E-2</v>
      </c>
      <c r="CD62" s="127">
        <v>6.2199999999999998E-2</v>
      </c>
      <c r="CE62" s="127">
        <v>6.25E-2</v>
      </c>
      <c r="CF62" s="127">
        <v>5.96E-2</v>
      </c>
      <c r="CG62" s="127">
        <v>6.0499999999999998E-2</v>
      </c>
      <c r="CH62" s="127">
        <v>6.3100000000000003E-2</v>
      </c>
      <c r="CI62" s="127">
        <v>6.5500000000000003E-2</v>
      </c>
      <c r="CJ62" s="127">
        <v>6.5600000000000006E-2</v>
      </c>
      <c r="CK62" s="127">
        <v>6.6000000000000003E-2</v>
      </c>
      <c r="CL62" s="127">
        <v>6.7699999999999996E-2</v>
      </c>
      <c r="CM62" s="127">
        <v>6.9699999999999998E-2</v>
      </c>
      <c r="CN62" s="127">
        <v>6.8000000000000005E-2</v>
      </c>
      <c r="CO62" s="127">
        <v>6.5199999999999994E-2</v>
      </c>
      <c r="CP62" s="127">
        <v>6.5500000000000003E-2</v>
      </c>
      <c r="CQ62" s="127">
        <v>6.7400000000000002E-2</v>
      </c>
      <c r="CR62" s="127">
        <v>6.6600000000000006E-2</v>
      </c>
      <c r="CS62" s="127">
        <v>6.6000000000000003E-2</v>
      </c>
      <c r="CT62" s="127">
        <v>6.6299999999999998E-2</v>
      </c>
      <c r="CU62" s="127">
        <v>6.8900000000000003E-2</v>
      </c>
      <c r="CV62" s="127">
        <v>7.0499999999999993E-2</v>
      </c>
      <c r="CW62" s="127">
        <v>7.1099999999999997E-2</v>
      </c>
      <c r="CX62" s="127">
        <v>7.1199999999999999E-2</v>
      </c>
      <c r="CY62" s="127">
        <v>7.3999999999999996E-2</v>
      </c>
      <c r="CZ62" s="127">
        <v>7.9399999999999998E-2</v>
      </c>
      <c r="DA62" s="127">
        <v>7.9699999999999993E-2</v>
      </c>
      <c r="DB62" s="127">
        <v>8.0299999999999996E-2</v>
      </c>
      <c r="DC62" s="127">
        <v>8.0100000000000005E-2</v>
      </c>
      <c r="DD62" s="127">
        <v>8.1100000000000005E-2</v>
      </c>
      <c r="DE62" s="127">
        <v>8.3199999999999996E-2</v>
      </c>
      <c r="DF62" s="127">
        <v>8.9800000000000005E-2</v>
      </c>
      <c r="DG62" s="127">
        <v>9.7100000000000006E-2</v>
      </c>
      <c r="DH62" s="127">
        <v>9.7799999999999998E-2</v>
      </c>
      <c r="DI62" s="127">
        <v>9.74E-2</v>
      </c>
      <c r="DJ62" s="127">
        <v>9.8299999999999998E-2</v>
      </c>
      <c r="DK62" s="127">
        <v>9.98E-2</v>
      </c>
      <c r="DL62" s="127">
        <v>9.8500000000000004E-2</v>
      </c>
      <c r="DM62" s="127">
        <v>9.3299999999999994E-2</v>
      </c>
      <c r="DN62" s="127">
        <v>9.2999999999999999E-2</v>
      </c>
      <c r="DO62" s="127">
        <v>9.0800000000000006E-2</v>
      </c>
      <c r="DP62" s="127">
        <v>9.2399999999999996E-2</v>
      </c>
      <c r="DQ62" s="127">
        <v>9.1899999999999996E-2</v>
      </c>
      <c r="DR62" s="127">
        <v>9.3100000000000002E-2</v>
      </c>
      <c r="DS62" s="127">
        <v>9.2700000000000005E-2</v>
      </c>
      <c r="DT62" s="127">
        <v>9.2399999999999996E-2</v>
      </c>
      <c r="DU62" s="127">
        <v>8.9700000000000002E-2</v>
      </c>
      <c r="DV62" s="127">
        <v>9.0700000000000003E-2</v>
      </c>
      <c r="DW62" s="127">
        <v>9.01E-2</v>
      </c>
      <c r="DX62" s="127">
        <v>8.7999999999999995E-2</v>
      </c>
      <c r="DY62" s="127">
        <v>8.8599999999999998E-2</v>
      </c>
      <c r="DZ62" s="127">
        <v>8.8200000000000001E-2</v>
      </c>
      <c r="EA62" s="127">
        <v>8.6599999999999996E-2</v>
      </c>
      <c r="EB62" s="127">
        <v>8.7300000000000003E-2</v>
      </c>
      <c r="EC62" s="127">
        <v>8.7099999999999997E-2</v>
      </c>
      <c r="ED62" s="127">
        <v>8.8800000000000004E-2</v>
      </c>
      <c r="EE62" s="127">
        <v>8.8599999999999998E-2</v>
      </c>
      <c r="EF62" s="127">
        <v>8.9200000000000002E-2</v>
      </c>
      <c r="EG62" s="127">
        <v>9.2799999999999994E-2</v>
      </c>
      <c r="EH62" s="127">
        <v>9.2799999999999994E-2</v>
      </c>
      <c r="EI62" s="127">
        <v>0.1</v>
      </c>
      <c r="EJ62" s="127">
        <v>9.8500000000000004E-2</v>
      </c>
      <c r="EK62" s="127">
        <v>9.7299999999999998E-2</v>
      </c>
      <c r="EL62" s="127">
        <v>9.5299999999999996E-2</v>
      </c>
      <c r="EM62" s="127">
        <v>9.5600000000000004E-2</v>
      </c>
      <c r="EN62" s="127">
        <v>9.5100000000000004E-2</v>
      </c>
      <c r="EO62" s="127">
        <v>9.7299999999999998E-2</v>
      </c>
      <c r="EP62" s="127">
        <v>9.5899999999999999E-2</v>
      </c>
      <c r="EQ62" s="127">
        <v>9.4600000000000004E-2</v>
      </c>
      <c r="ER62" s="127">
        <v>9.5799999999999996E-2</v>
      </c>
      <c r="ES62" s="127">
        <v>9.5500000000000002E-2</v>
      </c>
      <c r="ET62" s="127">
        <v>9.5299999999999996E-2</v>
      </c>
      <c r="EU62" s="127">
        <v>9.69E-2</v>
      </c>
      <c r="EV62">
        <f>SUMIF('12peso'!$E$39:$E$492,$A62,'12peso'!H$39:H$492)</f>
        <v>0.11890000000000001</v>
      </c>
      <c r="EW62">
        <f>SUMIF('12peso'!$E$39:$E$492,$A62,'12peso'!I$39:I$492)</f>
        <v>0.1166</v>
      </c>
      <c r="EX62">
        <f>SUMIF('12peso'!$E$39:$E$492,$A62,'12peso'!J$39:J$492)</f>
        <v>0.1144</v>
      </c>
      <c r="EY62">
        <f>SUMIF('12peso'!$E$39:$E$492,$A62,'12peso'!K$39:K$492)</f>
        <v>0.1158</v>
      </c>
      <c r="EZ62">
        <f>SUMIF('12peso'!$E$39:$E$492,$A62,'12peso'!L$39:L$492)</f>
        <v>0.11269999999999999</v>
      </c>
      <c r="FA62">
        <f>SUMIF('12peso'!$E$39:$E$492,$A62,'12peso'!M$39:M$492)</f>
        <v>0.1153</v>
      </c>
      <c r="FB62">
        <f>SUMIF('12peso'!$E$39:$E$492,$A62,'12peso'!N$39:N$492)</f>
        <v>0.1179</v>
      </c>
      <c r="FC62">
        <f>SUMIF('12peso'!$E$39:$E$492,$A62,'12peso'!O$39:O$492)</f>
        <v>0.1182</v>
      </c>
      <c r="FD62">
        <f>SUMIF('12peso'!$E$39:$E$492,$A62,'12peso'!P$39:P$492)</f>
        <v>0.1157</v>
      </c>
      <c r="FE62">
        <f>SUMIF('12peso'!$E$39:$E$492,$A62,'12peso'!Q$39:Q$492)</f>
        <v>0.1157</v>
      </c>
      <c r="FF62">
        <f>SUMIF('12peso'!$E$39:$E$492,$A62,'12peso'!R$39:R$492)</f>
        <v>0.1162</v>
      </c>
      <c r="FG62">
        <f>SUMIF('12peso'!$E$39:$E$492,$A62,'12peso'!S$39:S$492)</f>
        <v>0.1158</v>
      </c>
      <c r="FH62">
        <f>SUMIF('12peso'!$E$39:$E$492,$A62,'12peso'!T$39:T$492)</f>
        <v>0.1142</v>
      </c>
      <c r="FI62">
        <f>SUMIF('12peso'!$E$39:$E$492,$A62,'12peso'!U$39:U$492)</f>
        <v>0.11210000000000001</v>
      </c>
      <c r="FJ62">
        <f>SUMIF('12peso'!$E$39:$E$492,$A62,'12peso'!V$39:V$492)</f>
        <v>0.11210000000000001</v>
      </c>
      <c r="FK62">
        <f>SUMIF('12peso'!$E$39:$E$492,$A62,'12peso'!W$39:W$492)</f>
        <v>0.11169999999999999</v>
      </c>
      <c r="FL62">
        <f>SUMIF('12peso'!$E$39:$E$492,$A62,'12peso'!X$39:X$492)</f>
        <v>0.1095</v>
      </c>
      <c r="FM62">
        <f>SUMIF('12peso'!$E$39:$E$492,$A62,'12peso'!Y$39:Y$492)</f>
        <v>0.1099</v>
      </c>
      <c r="FN62">
        <f>SUMIF('12peso'!$E$39:$E$492,$A62,'12peso'!Z$39:Z$492)</f>
        <v>0.10929999999999999</v>
      </c>
      <c r="FO62">
        <f>SUMIF('12peso'!$E$39:$E$492,$A62,'12peso'!AA$39:AA$492)</f>
        <v>0.1091</v>
      </c>
      <c r="FP62">
        <f>SUMIF('12peso'!$E$39:$E$492,$A62,'12peso'!AB$39:AB$492)</f>
        <v>0.1091</v>
      </c>
      <c r="FQ62">
        <f>SUMIF('12peso'!$E$39:$E$492,$A62,'12peso'!AC$39:AC$492)</f>
        <v>0.11</v>
      </c>
      <c r="FR62">
        <f>SUMIF('12peso'!$E$39:$E$492,$A62,'12peso'!AD$39:AD$492)</f>
        <v>0.11070000000000001</v>
      </c>
      <c r="FS62">
        <f>SUMIF('12peso'!$E$39:$E$492,$A62,'12peso'!AE$39:AE$492)</f>
        <v>0.1105</v>
      </c>
      <c r="FT62">
        <f>SUMIF('12peso'!$E$39:$E$492,$A62,'12peso'!AF$39:AF$492)</f>
        <v>0.11260000000000001</v>
      </c>
      <c r="FU62">
        <f>SUMIF('12peso'!$E$39:$E$492,$A62,'12peso'!AG$39:AG$492)</f>
        <v>0.1138</v>
      </c>
      <c r="FV62">
        <f>SUMIF('12peso'!$E$39:$E$492,$A62,'12peso'!AH$39:AH$492)</f>
        <v>0.1139</v>
      </c>
      <c r="FW62">
        <f>SUMIF('12peso'!$E$39:$E$492,$A62,'12peso'!AI$39:AI$492)</f>
        <v>0.1183</v>
      </c>
      <c r="FX62">
        <f>SUMIF('12peso'!$E$39:$E$492,$A62,'12peso'!AJ$39:AJ$492)</f>
        <v>0.1222</v>
      </c>
      <c r="FY62">
        <f>SUMIF('12peso'!$E$39:$E$492,$A62,'12peso'!AK$39:AK$492)</f>
        <v>0.1226</v>
      </c>
      <c r="FZ62">
        <f>SUMIF('12peso'!$E$39:$E$492,$A62,'12peso'!AL$39:AL$492)</f>
        <v>0.12470000000000001</v>
      </c>
      <c r="GA62">
        <f>SUMIF('12peso'!$E$39:$E$492,$A62,'12peso'!AM$39:AM$492)</f>
        <v>0.12690000000000001</v>
      </c>
      <c r="GB62">
        <f>SUMIF('12peso'!$E$39:$E$492,$A62,'12peso'!AN$39:AN$492)</f>
        <v>0.12740000000000001</v>
      </c>
    </row>
    <row r="63" spans="1:184" x14ac:dyDescent="0.25">
      <c r="A63" s="59">
        <v>1107095</v>
      </c>
      <c r="B63" s="56" t="s">
        <v>64</v>
      </c>
      <c r="C63" s="127">
        <v>0.43880000000000002</v>
      </c>
      <c r="D63" s="127">
        <v>0.44330000000000003</v>
      </c>
      <c r="E63" s="127">
        <v>0.44579999999999997</v>
      </c>
      <c r="F63" s="127">
        <v>0.48620000000000002</v>
      </c>
      <c r="G63" s="127">
        <v>0.50580000000000003</v>
      </c>
      <c r="H63" s="127">
        <v>0.51090000000000002</v>
      </c>
      <c r="I63" s="127">
        <v>0.49630000000000002</v>
      </c>
      <c r="J63" s="127">
        <v>0.4945</v>
      </c>
      <c r="K63" s="127">
        <v>0.49080000000000001</v>
      </c>
      <c r="L63" s="127">
        <v>0.48809999999999998</v>
      </c>
      <c r="M63" s="127">
        <v>0.46970000000000001</v>
      </c>
      <c r="N63" s="127">
        <v>0.4753</v>
      </c>
      <c r="O63" s="127">
        <v>0.47589999999999999</v>
      </c>
      <c r="P63" s="127">
        <v>0.4924</v>
      </c>
      <c r="Q63" s="127">
        <v>0.4894</v>
      </c>
      <c r="R63" s="127">
        <v>0.49220000000000003</v>
      </c>
      <c r="S63" s="127">
        <v>0.48749999999999999</v>
      </c>
      <c r="T63" s="127">
        <v>0.49309999999999998</v>
      </c>
      <c r="U63" s="127">
        <v>0.48849999999999999</v>
      </c>
      <c r="V63" s="127">
        <v>0.48499999999999999</v>
      </c>
      <c r="W63" s="127">
        <v>0.48299999999999998</v>
      </c>
      <c r="X63" s="127">
        <v>0.48049999999999998</v>
      </c>
      <c r="Y63" s="127">
        <v>0.48399999999999999</v>
      </c>
      <c r="Z63" s="127">
        <v>0.46960000000000002</v>
      </c>
      <c r="AA63" s="127">
        <v>0.47339999999999999</v>
      </c>
      <c r="AB63" s="127">
        <v>0.48170000000000002</v>
      </c>
      <c r="AC63" s="127">
        <v>0.48230000000000001</v>
      </c>
      <c r="AD63" s="127">
        <v>0.49990000000000001</v>
      </c>
      <c r="AE63" s="127">
        <v>0.51019999999999999</v>
      </c>
      <c r="AF63" s="127">
        <v>0.50890000000000002</v>
      </c>
      <c r="AG63" s="127">
        <v>0.50209999999999999</v>
      </c>
      <c r="AH63" s="127">
        <v>0.499</v>
      </c>
      <c r="AI63" s="127">
        <v>0.49120000000000003</v>
      </c>
      <c r="AJ63" s="127">
        <v>0.48139999999999999</v>
      </c>
      <c r="AK63" s="127">
        <v>0.47399999999999998</v>
      </c>
      <c r="AL63" s="127">
        <v>0.46839999999999998</v>
      </c>
      <c r="AM63" s="127">
        <v>0.46479999999999999</v>
      </c>
      <c r="AN63" s="127">
        <v>0.49690000000000001</v>
      </c>
      <c r="AO63" s="127">
        <v>0.51019999999999999</v>
      </c>
      <c r="AP63" s="127">
        <v>0.51780000000000004</v>
      </c>
      <c r="AQ63" s="127">
        <v>0.53120000000000001</v>
      </c>
      <c r="AR63" s="127">
        <v>0.53969999999999996</v>
      </c>
      <c r="AS63" s="127">
        <v>0.52900000000000003</v>
      </c>
      <c r="AT63" s="127">
        <v>0.51439999999999997</v>
      </c>
      <c r="AU63" s="127">
        <v>0.51270000000000004</v>
      </c>
      <c r="AV63" s="127">
        <v>0.50390000000000001</v>
      </c>
      <c r="AW63" s="127">
        <v>0.50180000000000002</v>
      </c>
      <c r="AX63" s="127">
        <v>0.49330000000000002</v>
      </c>
      <c r="AY63" s="127">
        <v>0.49640000000000001</v>
      </c>
      <c r="AZ63" s="127">
        <v>0.50549999999999995</v>
      </c>
      <c r="BA63" s="127">
        <v>0.52759999999999996</v>
      </c>
      <c r="BB63" s="127">
        <v>0.53200000000000003</v>
      </c>
      <c r="BC63" s="127">
        <v>0.53549999999999998</v>
      </c>
      <c r="BD63" s="127">
        <v>0.53690000000000004</v>
      </c>
      <c r="BE63" s="127">
        <v>0.53129999999999999</v>
      </c>
      <c r="BF63" s="127">
        <v>0.52590000000000003</v>
      </c>
      <c r="BG63" s="127">
        <v>0.51770000000000005</v>
      </c>
      <c r="BH63" s="127">
        <v>0.51290000000000002</v>
      </c>
      <c r="BI63" s="127">
        <v>0.50960000000000005</v>
      </c>
      <c r="BJ63" s="127">
        <v>0.50480000000000003</v>
      </c>
      <c r="BK63" s="127">
        <v>0.49809999999999999</v>
      </c>
      <c r="BL63" s="127">
        <v>0.49640000000000001</v>
      </c>
      <c r="BM63" s="127">
        <v>0.495</v>
      </c>
      <c r="BN63" s="127">
        <v>0.50129999999999997</v>
      </c>
      <c r="BO63" s="127">
        <v>0.50439999999999996</v>
      </c>
      <c r="BP63" s="127">
        <v>0.50990000000000002</v>
      </c>
      <c r="BQ63" s="127">
        <v>0.50329999999999997</v>
      </c>
      <c r="BR63" s="127">
        <v>0.50360000000000005</v>
      </c>
      <c r="BS63" s="127">
        <v>0.50019999999999998</v>
      </c>
      <c r="BT63" s="127">
        <v>0.48920000000000002</v>
      </c>
      <c r="BU63" s="127">
        <v>0.48930000000000001</v>
      </c>
      <c r="BV63" s="127">
        <v>0.49669999999999997</v>
      </c>
      <c r="BW63" s="127">
        <v>0.48280000000000001</v>
      </c>
      <c r="BX63" s="127">
        <v>0.47689999999999999</v>
      </c>
      <c r="BY63" s="127">
        <v>0.47899999999999998</v>
      </c>
      <c r="BZ63" s="127">
        <v>0.49</v>
      </c>
      <c r="CA63" s="127">
        <v>0.49990000000000001</v>
      </c>
      <c r="CB63" s="127">
        <v>0.49159999999999998</v>
      </c>
      <c r="CC63" s="127">
        <v>0.46460000000000001</v>
      </c>
      <c r="CD63" s="127">
        <v>0.4486</v>
      </c>
      <c r="CE63" s="127">
        <v>0.44640000000000002</v>
      </c>
      <c r="CF63" s="127">
        <v>0.43980000000000002</v>
      </c>
      <c r="CG63" s="127">
        <v>0.44180000000000003</v>
      </c>
      <c r="CH63" s="127">
        <v>0.2031</v>
      </c>
      <c r="CI63" s="127">
        <v>0.20430000000000001</v>
      </c>
      <c r="CJ63" s="127">
        <v>0.20610000000000001</v>
      </c>
      <c r="CK63" s="127">
        <v>0.21279999999999999</v>
      </c>
      <c r="CL63" s="127">
        <v>0.2253</v>
      </c>
      <c r="CM63" s="127">
        <v>0.22620000000000001</v>
      </c>
      <c r="CN63" s="127">
        <v>0.21729999999999999</v>
      </c>
      <c r="CO63" s="127">
        <v>0.21229999999999999</v>
      </c>
      <c r="CP63" s="127">
        <v>0.2087</v>
      </c>
      <c r="CQ63" s="127">
        <v>0.21210000000000001</v>
      </c>
      <c r="CR63" s="127">
        <v>0.2082</v>
      </c>
      <c r="CS63" s="127">
        <v>0.20610000000000001</v>
      </c>
      <c r="CT63" s="127">
        <v>0.20710000000000001</v>
      </c>
      <c r="CU63" s="127">
        <v>0.21790000000000001</v>
      </c>
      <c r="CV63" s="127">
        <v>0.2228</v>
      </c>
      <c r="CW63" s="127">
        <v>0.2223</v>
      </c>
      <c r="CX63" s="127">
        <v>0.22439999999999999</v>
      </c>
      <c r="CY63" s="127">
        <v>0.23930000000000001</v>
      </c>
      <c r="CZ63" s="127">
        <v>0.25459999999999999</v>
      </c>
      <c r="DA63" s="127">
        <v>0.25069999999999998</v>
      </c>
      <c r="DB63" s="127">
        <v>0.249</v>
      </c>
      <c r="DC63" s="127">
        <v>0.25180000000000002</v>
      </c>
      <c r="DD63" s="127">
        <v>0.2601</v>
      </c>
      <c r="DE63" s="127">
        <v>0.27289999999999998</v>
      </c>
      <c r="DF63" s="127">
        <v>0.3004</v>
      </c>
      <c r="DG63" s="127">
        <v>0.31929999999999997</v>
      </c>
      <c r="DH63" s="127">
        <v>0.31979999999999997</v>
      </c>
      <c r="DI63" s="127">
        <v>0.31780000000000003</v>
      </c>
      <c r="DJ63" s="127">
        <v>0.32940000000000003</v>
      </c>
      <c r="DK63" s="127">
        <v>0.32540000000000002</v>
      </c>
      <c r="DL63" s="127">
        <v>0.3196</v>
      </c>
      <c r="DM63" s="127">
        <v>0.3039</v>
      </c>
      <c r="DN63" s="127">
        <v>0.29320000000000002</v>
      </c>
      <c r="DO63" s="127">
        <v>0.29020000000000001</v>
      </c>
      <c r="DP63" s="127">
        <v>0.2923</v>
      </c>
      <c r="DQ63" s="127">
        <v>0.29699999999999999</v>
      </c>
      <c r="DR63" s="127">
        <v>0.29470000000000002</v>
      </c>
      <c r="DS63" s="127">
        <v>0.2959</v>
      </c>
      <c r="DT63" s="127">
        <v>0.2888</v>
      </c>
      <c r="DU63" s="127">
        <v>0.28699999999999998</v>
      </c>
      <c r="DV63" s="127">
        <v>0.28570000000000001</v>
      </c>
      <c r="DW63" s="127">
        <v>0.2843</v>
      </c>
      <c r="DX63" s="127">
        <v>0.27610000000000001</v>
      </c>
      <c r="DY63" s="127">
        <v>0.27239999999999998</v>
      </c>
      <c r="DZ63" s="127">
        <v>0.26669999999999999</v>
      </c>
      <c r="EA63" s="127">
        <v>0.27050000000000002</v>
      </c>
      <c r="EB63" s="127">
        <v>0.2767</v>
      </c>
      <c r="EC63" s="127">
        <v>0.28160000000000002</v>
      </c>
      <c r="ED63" s="127">
        <v>0.27989999999999998</v>
      </c>
      <c r="EE63" s="127">
        <v>0.27979999999999999</v>
      </c>
      <c r="EF63" s="127">
        <v>0.29199999999999998</v>
      </c>
      <c r="EG63" s="127">
        <v>0.30740000000000001</v>
      </c>
      <c r="EH63" s="127">
        <v>0.309</v>
      </c>
      <c r="EI63" s="127">
        <v>0.34229999999999999</v>
      </c>
      <c r="EJ63" s="127">
        <v>0.33400000000000002</v>
      </c>
      <c r="EK63" s="127">
        <v>0.32850000000000001</v>
      </c>
      <c r="EL63" s="127">
        <v>0.31780000000000003</v>
      </c>
      <c r="EM63" s="127">
        <v>0.31879999999999997</v>
      </c>
      <c r="EN63" s="127">
        <v>0.31709999999999999</v>
      </c>
      <c r="EO63" s="127">
        <v>0.31940000000000002</v>
      </c>
      <c r="EP63" s="127">
        <v>0.31940000000000002</v>
      </c>
      <c r="EQ63" s="127">
        <v>0.3135</v>
      </c>
      <c r="ER63" s="127">
        <v>0.31359999999999999</v>
      </c>
      <c r="ES63" s="127">
        <v>0.31269999999999998</v>
      </c>
      <c r="ET63" s="127">
        <v>0.31169999999999998</v>
      </c>
      <c r="EU63" s="127">
        <v>0.31979999999999997</v>
      </c>
      <c r="EV63">
        <f>SUMIF('12peso'!$E$39:$E$492,$A63,'12peso'!H$39:H$492)</f>
        <v>0.28050000000000003</v>
      </c>
      <c r="EW63">
        <f>SUMIF('12peso'!$E$39:$E$492,$A63,'12peso'!I$39:I$492)</f>
        <v>0.2722</v>
      </c>
      <c r="EX63">
        <f>SUMIF('12peso'!$E$39:$E$492,$A63,'12peso'!J$39:J$492)</f>
        <v>0.26529999999999998</v>
      </c>
      <c r="EY63">
        <f>SUMIF('12peso'!$E$39:$E$492,$A63,'12peso'!K$39:K$492)</f>
        <v>0.26419999999999999</v>
      </c>
      <c r="EZ63">
        <f>SUMIF('12peso'!$E$39:$E$492,$A63,'12peso'!L$39:L$492)</f>
        <v>0.2621</v>
      </c>
      <c r="FA63">
        <f>SUMIF('12peso'!$E$39:$E$492,$A63,'12peso'!M$39:M$492)</f>
        <v>0.2631</v>
      </c>
      <c r="FB63">
        <f>SUMIF('12peso'!$E$39:$E$492,$A63,'12peso'!N$39:N$492)</f>
        <v>0.2661</v>
      </c>
      <c r="FC63">
        <f>SUMIF('12peso'!$E$39:$E$492,$A63,'12peso'!O$39:O$492)</f>
        <v>0.26429999999999998</v>
      </c>
      <c r="FD63">
        <f>SUMIF('12peso'!$E$39:$E$492,$A63,'12peso'!P$39:P$492)</f>
        <v>0.26569999999999999</v>
      </c>
      <c r="FE63">
        <f>SUMIF('12peso'!$E$39:$E$492,$A63,'12peso'!Q$39:Q$492)</f>
        <v>0.26829999999999998</v>
      </c>
      <c r="FF63">
        <f>SUMIF('12peso'!$E$39:$E$492,$A63,'12peso'!R$39:R$492)</f>
        <v>0.27279999999999999</v>
      </c>
      <c r="FG63">
        <f>SUMIF('12peso'!$E$39:$E$492,$A63,'12peso'!S$39:S$492)</f>
        <v>0.26910000000000001</v>
      </c>
      <c r="FH63">
        <f>SUMIF('12peso'!$E$39:$E$492,$A63,'12peso'!T$39:T$492)</f>
        <v>0.26519999999999999</v>
      </c>
      <c r="FI63">
        <f>SUMIF('12peso'!$E$39:$E$492,$A63,'12peso'!U$39:U$492)</f>
        <v>0.25950000000000001</v>
      </c>
      <c r="FJ63">
        <f>SUMIF('12peso'!$E$39:$E$492,$A63,'12peso'!V$39:V$492)</f>
        <v>0.25600000000000001</v>
      </c>
      <c r="FK63">
        <f>SUMIF('12peso'!$E$39:$E$492,$A63,'12peso'!W$39:W$492)</f>
        <v>0.25650000000000001</v>
      </c>
      <c r="FL63">
        <f>SUMIF('12peso'!$E$39:$E$492,$A63,'12peso'!X$39:X$492)</f>
        <v>0.25390000000000001</v>
      </c>
      <c r="FM63">
        <f>SUMIF('12peso'!$E$39:$E$492,$A63,'12peso'!Y$39:Y$492)</f>
        <v>0.2535</v>
      </c>
      <c r="FN63">
        <f>SUMIF('12peso'!$E$39:$E$492,$A63,'12peso'!Z$39:Z$492)</f>
        <v>0.254</v>
      </c>
      <c r="FO63">
        <f>SUMIF('12peso'!$E$39:$E$492,$A63,'12peso'!AA$39:AA$492)</f>
        <v>0.25290000000000001</v>
      </c>
      <c r="FP63">
        <f>SUMIF('12peso'!$E$39:$E$492,$A63,'12peso'!AB$39:AB$492)</f>
        <v>0.25190000000000001</v>
      </c>
      <c r="FQ63">
        <f>SUMIF('12peso'!$E$39:$E$492,$A63,'12peso'!AC$39:AC$492)</f>
        <v>0.25259999999999999</v>
      </c>
      <c r="FR63">
        <f>SUMIF('12peso'!$E$39:$E$492,$A63,'12peso'!AD$39:AD$492)</f>
        <v>0.26269999999999999</v>
      </c>
      <c r="FS63">
        <f>SUMIF('12peso'!$E$39:$E$492,$A63,'12peso'!AE$39:AE$492)</f>
        <v>0.26029999999999998</v>
      </c>
      <c r="FT63">
        <f>SUMIF('12peso'!$E$39:$E$492,$A63,'12peso'!AF$39:AF$492)</f>
        <v>0.26140000000000002</v>
      </c>
      <c r="FU63">
        <f>SUMIF('12peso'!$E$39:$E$492,$A63,'12peso'!AG$39:AG$492)</f>
        <v>0.26379999999999998</v>
      </c>
      <c r="FV63">
        <f>SUMIF('12peso'!$E$39:$E$492,$A63,'12peso'!AH$39:AH$492)</f>
        <v>0.26240000000000002</v>
      </c>
      <c r="FW63">
        <f>SUMIF('12peso'!$E$39:$E$492,$A63,'12peso'!AI$39:AI$492)</f>
        <v>0.2747</v>
      </c>
      <c r="FX63">
        <f>SUMIF('12peso'!$E$39:$E$492,$A63,'12peso'!AJ$39:AJ$492)</f>
        <v>0.28399999999999997</v>
      </c>
      <c r="FY63">
        <f>SUMIF('12peso'!$E$39:$E$492,$A63,'12peso'!AK$39:AK$492)</f>
        <v>0.2873</v>
      </c>
      <c r="FZ63">
        <f>SUMIF('12peso'!$E$39:$E$492,$A63,'12peso'!AL$39:AL$492)</f>
        <v>0.2903</v>
      </c>
      <c r="GA63">
        <f>SUMIF('12peso'!$E$39:$E$492,$A63,'12peso'!AM$39:AM$492)</f>
        <v>0.29139999999999999</v>
      </c>
      <c r="GB63">
        <f>SUMIF('12peso'!$E$39:$E$492,$A63,'12peso'!AN$39:AN$492)</f>
        <v>0.2898</v>
      </c>
    </row>
    <row r="64" spans="1:184" x14ac:dyDescent="0.25">
      <c r="A64" s="59">
        <v>1107096</v>
      </c>
      <c r="B64" s="56" t="s">
        <v>65</v>
      </c>
      <c r="C64" s="127">
        <v>5.3199999999999997E-2</v>
      </c>
      <c r="D64" s="127">
        <v>5.3499999999999999E-2</v>
      </c>
      <c r="E64" s="127">
        <v>5.4399999999999997E-2</v>
      </c>
      <c r="F64" s="127">
        <v>5.9700000000000003E-2</v>
      </c>
      <c r="G64" s="127">
        <v>6.1699999999999998E-2</v>
      </c>
      <c r="H64" s="127">
        <v>6.1400000000000003E-2</v>
      </c>
      <c r="I64" s="127">
        <v>0.06</v>
      </c>
      <c r="J64" s="127">
        <v>5.9700000000000003E-2</v>
      </c>
      <c r="K64" s="127">
        <v>5.91E-2</v>
      </c>
      <c r="L64" s="127">
        <v>5.79E-2</v>
      </c>
      <c r="M64" s="127">
        <v>5.6399999999999999E-2</v>
      </c>
      <c r="N64" s="127">
        <v>5.6099999999999997E-2</v>
      </c>
      <c r="O64" s="127">
        <v>5.6399999999999999E-2</v>
      </c>
      <c r="P64" s="127">
        <v>5.8099999999999999E-2</v>
      </c>
      <c r="Q64" s="127">
        <v>5.9400000000000001E-2</v>
      </c>
      <c r="R64" s="127">
        <v>5.9200000000000003E-2</v>
      </c>
      <c r="S64" s="127">
        <v>5.9299999999999999E-2</v>
      </c>
      <c r="T64" s="127">
        <v>5.8700000000000002E-2</v>
      </c>
      <c r="U64" s="127">
        <v>5.7500000000000002E-2</v>
      </c>
      <c r="V64" s="127">
        <v>5.7000000000000002E-2</v>
      </c>
      <c r="W64" s="127">
        <v>5.6800000000000003E-2</v>
      </c>
      <c r="X64" s="127">
        <v>5.7099999999999998E-2</v>
      </c>
      <c r="Y64" s="127">
        <v>5.67E-2</v>
      </c>
      <c r="Z64" s="127">
        <v>5.6300000000000003E-2</v>
      </c>
      <c r="AA64" s="127">
        <v>5.5899999999999998E-2</v>
      </c>
      <c r="AB64" s="127">
        <v>5.6399999999999999E-2</v>
      </c>
      <c r="AC64" s="127">
        <v>5.6399999999999999E-2</v>
      </c>
      <c r="AD64" s="127">
        <v>5.7599999999999998E-2</v>
      </c>
      <c r="AE64" s="127">
        <v>5.8500000000000003E-2</v>
      </c>
      <c r="AF64" s="127">
        <v>5.8400000000000001E-2</v>
      </c>
      <c r="AG64" s="127">
        <v>5.6500000000000002E-2</v>
      </c>
      <c r="AH64" s="127">
        <v>5.7299999999999997E-2</v>
      </c>
      <c r="AI64" s="127">
        <v>5.6099999999999997E-2</v>
      </c>
      <c r="AJ64" s="127">
        <v>5.5399999999999998E-2</v>
      </c>
      <c r="AK64" s="127">
        <v>5.45E-2</v>
      </c>
      <c r="AL64" s="127">
        <v>5.3999999999999999E-2</v>
      </c>
      <c r="AM64" s="127">
        <v>5.2699999999999997E-2</v>
      </c>
      <c r="AN64" s="127">
        <v>5.4899999999999997E-2</v>
      </c>
      <c r="AO64" s="127">
        <v>5.67E-2</v>
      </c>
      <c r="AP64" s="127">
        <v>5.7700000000000001E-2</v>
      </c>
      <c r="AQ64" s="127">
        <v>5.9900000000000002E-2</v>
      </c>
      <c r="AR64" s="127">
        <v>6.0699999999999997E-2</v>
      </c>
      <c r="AS64" s="127">
        <v>6.0400000000000002E-2</v>
      </c>
      <c r="AT64" s="127">
        <v>5.9200000000000003E-2</v>
      </c>
      <c r="AU64" s="127">
        <v>5.9499999999999997E-2</v>
      </c>
      <c r="AV64" s="127">
        <v>5.9400000000000001E-2</v>
      </c>
      <c r="AW64" s="127">
        <v>5.8400000000000001E-2</v>
      </c>
      <c r="AX64" s="127">
        <v>5.7599999999999998E-2</v>
      </c>
      <c r="AY64" s="127">
        <v>5.7500000000000002E-2</v>
      </c>
      <c r="AZ64" s="127">
        <v>5.8400000000000001E-2</v>
      </c>
      <c r="BA64" s="127">
        <v>6.1400000000000003E-2</v>
      </c>
      <c r="BB64" s="127">
        <v>6.0600000000000001E-2</v>
      </c>
      <c r="BC64" s="127">
        <v>6.0699999999999997E-2</v>
      </c>
      <c r="BD64" s="127">
        <v>6.0600000000000001E-2</v>
      </c>
      <c r="BE64" s="127">
        <v>5.9799999999999999E-2</v>
      </c>
      <c r="BF64" s="127">
        <v>5.9299999999999999E-2</v>
      </c>
      <c r="BG64" s="127">
        <v>5.8999999999999997E-2</v>
      </c>
      <c r="BH64" s="127">
        <v>5.7500000000000002E-2</v>
      </c>
      <c r="BI64" s="127">
        <v>5.6899999999999999E-2</v>
      </c>
      <c r="BJ64" s="127">
        <v>5.8000000000000003E-2</v>
      </c>
      <c r="BK64" s="127">
        <v>5.5399999999999998E-2</v>
      </c>
      <c r="BL64" s="127">
        <v>5.6000000000000001E-2</v>
      </c>
      <c r="BM64" s="127">
        <v>5.7099999999999998E-2</v>
      </c>
      <c r="BN64" s="127">
        <v>5.6800000000000003E-2</v>
      </c>
      <c r="BO64" s="127">
        <v>5.7599999999999998E-2</v>
      </c>
      <c r="BP64" s="127">
        <v>5.8000000000000003E-2</v>
      </c>
      <c r="BQ64" s="127">
        <v>5.7500000000000002E-2</v>
      </c>
      <c r="BR64" s="127">
        <v>5.6500000000000002E-2</v>
      </c>
      <c r="BS64" s="127">
        <v>5.6300000000000003E-2</v>
      </c>
      <c r="BT64" s="127">
        <v>5.6099999999999997E-2</v>
      </c>
      <c r="BU64" s="127">
        <v>5.5E-2</v>
      </c>
      <c r="BV64" s="127">
        <v>5.5599999999999997E-2</v>
      </c>
      <c r="BW64" s="127">
        <v>5.5100000000000003E-2</v>
      </c>
      <c r="BX64" s="127">
        <v>5.2999999999999999E-2</v>
      </c>
      <c r="BY64" s="127">
        <v>5.3600000000000002E-2</v>
      </c>
      <c r="BZ64" s="127">
        <v>5.57E-2</v>
      </c>
      <c r="CA64" s="127">
        <v>5.57E-2</v>
      </c>
      <c r="CB64" s="127">
        <v>5.4100000000000002E-2</v>
      </c>
      <c r="CC64" s="127">
        <v>5.2299999999999999E-2</v>
      </c>
      <c r="CD64" s="127">
        <v>5.1400000000000001E-2</v>
      </c>
      <c r="CE64" s="127">
        <v>5.0500000000000003E-2</v>
      </c>
      <c r="CF64" s="127">
        <v>4.9799999999999997E-2</v>
      </c>
      <c r="CG64" s="127">
        <v>4.99E-2</v>
      </c>
      <c r="CH64" s="127">
        <v>1.89E-2</v>
      </c>
      <c r="CI64" s="127">
        <v>1.8800000000000001E-2</v>
      </c>
      <c r="CJ64" s="127">
        <v>1.9099999999999999E-2</v>
      </c>
      <c r="CK64" s="127">
        <v>1.9699999999999999E-2</v>
      </c>
      <c r="CL64" s="127">
        <v>2.0400000000000001E-2</v>
      </c>
      <c r="CM64" s="127">
        <v>2.07E-2</v>
      </c>
      <c r="CN64" s="127">
        <v>2.01E-2</v>
      </c>
      <c r="CO64" s="127">
        <v>1.9300000000000001E-2</v>
      </c>
      <c r="CP64" s="127">
        <v>1.9099999999999999E-2</v>
      </c>
      <c r="CQ64" s="127">
        <v>1.89E-2</v>
      </c>
      <c r="CR64" s="127">
        <v>1.8800000000000001E-2</v>
      </c>
      <c r="CS64" s="127">
        <v>1.89E-2</v>
      </c>
      <c r="CT64" s="127">
        <v>1.9E-2</v>
      </c>
      <c r="CU64" s="127">
        <v>1.9699999999999999E-2</v>
      </c>
      <c r="CV64" s="127">
        <v>2.1100000000000001E-2</v>
      </c>
      <c r="CW64" s="127">
        <v>2.06E-2</v>
      </c>
      <c r="CX64" s="127">
        <v>2.06E-2</v>
      </c>
      <c r="CY64" s="127">
        <v>2.0899999999999998E-2</v>
      </c>
      <c r="CZ64" s="127">
        <v>2.3400000000000001E-2</v>
      </c>
      <c r="DA64" s="127">
        <v>2.3699999999999999E-2</v>
      </c>
      <c r="DB64" s="127">
        <v>2.3599999999999999E-2</v>
      </c>
      <c r="DC64" s="127">
        <v>2.3900000000000001E-2</v>
      </c>
      <c r="DD64" s="127">
        <v>2.52E-2</v>
      </c>
      <c r="DE64" s="127">
        <v>2.5499999999999998E-2</v>
      </c>
      <c r="DF64" s="127">
        <v>2.6499999999999999E-2</v>
      </c>
      <c r="DG64" s="127">
        <v>2.87E-2</v>
      </c>
      <c r="DH64" s="127">
        <v>2.8199999999999999E-2</v>
      </c>
      <c r="DI64" s="127">
        <v>2.7799999999999998E-2</v>
      </c>
      <c r="DJ64" s="127">
        <v>2.8299999999999999E-2</v>
      </c>
      <c r="DK64" s="127">
        <v>2.98E-2</v>
      </c>
      <c r="DL64" s="127">
        <v>2.9600000000000001E-2</v>
      </c>
      <c r="DM64" s="127">
        <v>2.76E-2</v>
      </c>
      <c r="DN64" s="127">
        <v>2.7199999999999998E-2</v>
      </c>
      <c r="DO64" s="127">
        <v>2.6700000000000002E-2</v>
      </c>
      <c r="DP64" s="127">
        <v>2.6499999999999999E-2</v>
      </c>
      <c r="DQ64" s="127">
        <v>2.7300000000000001E-2</v>
      </c>
      <c r="DR64" s="127">
        <v>2.7699999999999999E-2</v>
      </c>
      <c r="DS64" s="127">
        <v>2.7199999999999998E-2</v>
      </c>
      <c r="DT64" s="127">
        <v>2.69E-2</v>
      </c>
      <c r="DU64" s="127">
        <v>2.6700000000000002E-2</v>
      </c>
      <c r="DV64" s="127">
        <v>2.63E-2</v>
      </c>
      <c r="DW64" s="127">
        <v>2.6100000000000002E-2</v>
      </c>
      <c r="DX64" s="127">
        <v>2.5999999999999999E-2</v>
      </c>
      <c r="DY64" s="127">
        <v>2.63E-2</v>
      </c>
      <c r="DZ64" s="127">
        <v>2.5499999999999998E-2</v>
      </c>
      <c r="EA64" s="127">
        <v>2.5600000000000001E-2</v>
      </c>
      <c r="EB64" s="127">
        <v>2.5600000000000001E-2</v>
      </c>
      <c r="EC64" s="127">
        <v>2.5600000000000001E-2</v>
      </c>
      <c r="ED64" s="127">
        <v>2.5700000000000001E-2</v>
      </c>
      <c r="EE64" s="127">
        <v>2.5600000000000001E-2</v>
      </c>
      <c r="EF64" s="127">
        <v>2.5399999999999999E-2</v>
      </c>
      <c r="EG64" s="127">
        <v>2.7300000000000001E-2</v>
      </c>
      <c r="EH64" s="127">
        <v>2.7099999999999999E-2</v>
      </c>
      <c r="EI64" s="127">
        <v>3.09E-2</v>
      </c>
      <c r="EJ64" s="127">
        <v>0.03</v>
      </c>
      <c r="EK64" s="127">
        <v>0.03</v>
      </c>
      <c r="EL64" s="127">
        <v>2.93E-2</v>
      </c>
      <c r="EM64" s="127">
        <v>2.9000000000000001E-2</v>
      </c>
      <c r="EN64" s="127">
        <v>2.93E-2</v>
      </c>
      <c r="EO64" s="127">
        <v>2.9700000000000001E-2</v>
      </c>
      <c r="EP64" s="127">
        <v>2.8899999999999999E-2</v>
      </c>
      <c r="EQ64" s="127">
        <v>2.87E-2</v>
      </c>
      <c r="ER64" s="127">
        <v>2.93E-2</v>
      </c>
      <c r="ES64" s="127">
        <v>2.87E-2</v>
      </c>
      <c r="ET64" s="127">
        <v>2.8799999999999999E-2</v>
      </c>
      <c r="EU64" s="127">
        <v>2.9100000000000001E-2</v>
      </c>
      <c r="EV64">
        <f>SUMIF('12peso'!$E$39:$E$492,$A64,'12peso'!H$39:H$492)</f>
        <v>3.3000000000000002E-2</v>
      </c>
      <c r="EW64">
        <f>SUMIF('12peso'!$E$39:$E$492,$A64,'12peso'!I$39:I$492)</f>
        <v>3.1600000000000003E-2</v>
      </c>
      <c r="EX64">
        <f>SUMIF('12peso'!$E$39:$E$492,$A64,'12peso'!J$39:J$492)</f>
        <v>3.2099999999999997E-2</v>
      </c>
      <c r="EY64">
        <f>SUMIF('12peso'!$E$39:$E$492,$A64,'12peso'!K$39:K$492)</f>
        <v>3.2099999999999997E-2</v>
      </c>
      <c r="EZ64">
        <f>SUMIF('12peso'!$E$39:$E$492,$A64,'12peso'!L$39:L$492)</f>
        <v>3.0499999999999999E-2</v>
      </c>
      <c r="FA64">
        <f>SUMIF('12peso'!$E$39:$E$492,$A64,'12peso'!M$39:M$492)</f>
        <v>3.1199999999999999E-2</v>
      </c>
      <c r="FB64">
        <f>SUMIF('12peso'!$E$39:$E$492,$A64,'12peso'!N$39:N$492)</f>
        <v>3.0599999999999999E-2</v>
      </c>
      <c r="FC64">
        <f>SUMIF('12peso'!$E$39:$E$492,$A64,'12peso'!O$39:O$492)</f>
        <v>3.1E-2</v>
      </c>
      <c r="FD64">
        <f>SUMIF('12peso'!$E$39:$E$492,$A64,'12peso'!P$39:P$492)</f>
        <v>3.0800000000000001E-2</v>
      </c>
      <c r="FE64">
        <f>SUMIF('12peso'!$E$39:$E$492,$A64,'12peso'!Q$39:Q$492)</f>
        <v>3.1300000000000001E-2</v>
      </c>
      <c r="FF64">
        <f>SUMIF('12peso'!$E$39:$E$492,$A64,'12peso'!R$39:R$492)</f>
        <v>3.1300000000000001E-2</v>
      </c>
      <c r="FG64">
        <f>SUMIF('12peso'!$E$39:$E$492,$A64,'12peso'!S$39:S$492)</f>
        <v>3.1199999999999999E-2</v>
      </c>
      <c r="FH64">
        <f>SUMIF('12peso'!$E$39:$E$492,$A64,'12peso'!T$39:T$492)</f>
        <v>3.0800000000000001E-2</v>
      </c>
      <c r="FI64">
        <f>SUMIF('12peso'!$E$39:$E$492,$A64,'12peso'!U$39:U$492)</f>
        <v>3.0599999999999999E-2</v>
      </c>
      <c r="FJ64">
        <f>SUMIF('12peso'!$E$39:$E$492,$A64,'12peso'!V$39:V$492)</f>
        <v>3.0599999999999999E-2</v>
      </c>
      <c r="FK64">
        <f>SUMIF('12peso'!$E$39:$E$492,$A64,'12peso'!W$39:W$492)</f>
        <v>3.0700000000000002E-2</v>
      </c>
      <c r="FL64">
        <f>SUMIF('12peso'!$E$39:$E$492,$A64,'12peso'!X$39:X$492)</f>
        <v>2.9899999999999999E-2</v>
      </c>
      <c r="FM64">
        <f>SUMIF('12peso'!$E$39:$E$492,$A64,'12peso'!Y$39:Y$492)</f>
        <v>3.0200000000000001E-2</v>
      </c>
      <c r="FN64">
        <f>SUMIF('12peso'!$E$39:$E$492,$A64,'12peso'!Z$39:Z$492)</f>
        <v>3.0200000000000001E-2</v>
      </c>
      <c r="FO64">
        <f>SUMIF('12peso'!$E$39:$E$492,$A64,'12peso'!AA$39:AA$492)</f>
        <v>3.0099999999999998E-2</v>
      </c>
      <c r="FP64">
        <f>SUMIF('12peso'!$E$39:$E$492,$A64,'12peso'!AB$39:AB$492)</f>
        <v>2.9899999999999999E-2</v>
      </c>
      <c r="FQ64">
        <f>SUMIF('12peso'!$E$39:$E$492,$A64,'12peso'!AC$39:AC$492)</f>
        <v>2.9499999999999998E-2</v>
      </c>
      <c r="FR64">
        <f>SUMIF('12peso'!$E$39:$E$492,$A64,'12peso'!AD$39:AD$492)</f>
        <v>3.0099999999999998E-2</v>
      </c>
      <c r="FS64">
        <f>SUMIF('12peso'!$E$39:$E$492,$A64,'12peso'!AE$39:AE$492)</f>
        <v>3.0499999999999999E-2</v>
      </c>
      <c r="FT64">
        <f>SUMIF('12peso'!$E$39:$E$492,$A64,'12peso'!AF$39:AF$492)</f>
        <v>3.09E-2</v>
      </c>
      <c r="FU64">
        <f>SUMIF('12peso'!$E$39:$E$492,$A64,'12peso'!AG$39:AG$492)</f>
        <v>3.1E-2</v>
      </c>
      <c r="FV64">
        <f>SUMIF('12peso'!$E$39:$E$492,$A64,'12peso'!AH$39:AH$492)</f>
        <v>3.0700000000000002E-2</v>
      </c>
      <c r="FW64">
        <f>SUMIF('12peso'!$E$39:$E$492,$A64,'12peso'!AI$39:AI$492)</f>
        <v>3.0599999999999999E-2</v>
      </c>
      <c r="FX64">
        <f>SUMIF('12peso'!$E$39:$E$492,$A64,'12peso'!AJ$39:AJ$492)</f>
        <v>3.2000000000000001E-2</v>
      </c>
      <c r="FY64">
        <f>SUMIF('12peso'!$E$39:$E$492,$A64,'12peso'!AK$39:AK$492)</f>
        <v>3.2099999999999997E-2</v>
      </c>
      <c r="FZ64">
        <f>SUMIF('12peso'!$E$39:$E$492,$A64,'12peso'!AL$39:AL$492)</f>
        <v>3.2300000000000002E-2</v>
      </c>
      <c r="GA64">
        <f>SUMIF('12peso'!$E$39:$E$492,$A64,'12peso'!AM$39:AM$492)</f>
        <v>3.2399999999999998E-2</v>
      </c>
      <c r="GB64">
        <f>SUMIF('12peso'!$E$39:$E$492,$A64,'12peso'!AN$39:AN$492)</f>
        <v>3.2899999999999999E-2</v>
      </c>
    </row>
    <row r="65" spans="1:184" x14ac:dyDescent="0.25">
      <c r="A65" s="59">
        <v>1107099</v>
      </c>
      <c r="B65" s="56" t="s">
        <v>66</v>
      </c>
      <c r="C65" s="127">
        <v>0.23569999999999999</v>
      </c>
      <c r="D65" s="127">
        <v>0.23710000000000001</v>
      </c>
      <c r="E65" s="127">
        <v>0.24129999999999999</v>
      </c>
      <c r="F65" s="127">
        <v>0.25919999999999999</v>
      </c>
      <c r="G65" s="127">
        <v>0.26579999999999998</v>
      </c>
      <c r="H65" s="127">
        <v>0.2707</v>
      </c>
      <c r="I65" s="127">
        <v>0.27210000000000001</v>
      </c>
      <c r="J65" s="127">
        <v>0.27160000000000001</v>
      </c>
      <c r="K65" s="127">
        <v>0.26690000000000003</v>
      </c>
      <c r="L65" s="127">
        <v>0.2641</v>
      </c>
      <c r="M65" s="127">
        <v>0.26269999999999999</v>
      </c>
      <c r="N65" s="127">
        <v>0.25919999999999999</v>
      </c>
      <c r="O65" s="127">
        <v>0.26419999999999999</v>
      </c>
      <c r="P65" s="127">
        <v>0.2661</v>
      </c>
      <c r="Q65" s="127">
        <v>0.26850000000000002</v>
      </c>
      <c r="R65" s="127">
        <v>0.26879999999999998</v>
      </c>
      <c r="S65" s="127">
        <v>0.27239999999999998</v>
      </c>
      <c r="T65" s="127">
        <v>0.27850000000000003</v>
      </c>
      <c r="U65" s="127">
        <v>0.28949999999999998</v>
      </c>
      <c r="V65" s="127">
        <v>0.28060000000000002</v>
      </c>
      <c r="W65" s="127">
        <v>0.2777</v>
      </c>
      <c r="X65" s="127">
        <v>0.27139999999999997</v>
      </c>
      <c r="Y65" s="127">
        <v>0.2747</v>
      </c>
      <c r="Z65" s="127">
        <v>0.27060000000000001</v>
      </c>
      <c r="AA65" s="127">
        <v>0.26669999999999999</v>
      </c>
      <c r="AB65" s="127">
        <v>0.26150000000000001</v>
      </c>
      <c r="AC65" s="127">
        <v>0.2661</v>
      </c>
      <c r="AD65" s="127">
        <v>0.26989999999999997</v>
      </c>
      <c r="AE65" s="127">
        <v>0.27200000000000002</v>
      </c>
      <c r="AF65" s="127">
        <v>0.27350000000000002</v>
      </c>
      <c r="AG65" s="127">
        <v>0.2762</v>
      </c>
      <c r="AH65" s="127">
        <v>0.27039999999999997</v>
      </c>
      <c r="AI65" s="127">
        <v>0.26269999999999999</v>
      </c>
      <c r="AJ65" s="127">
        <v>0.2626</v>
      </c>
      <c r="AK65" s="127">
        <v>0.2581</v>
      </c>
      <c r="AL65" s="127">
        <v>0.25319999999999998</v>
      </c>
      <c r="AM65" s="127">
        <v>0.2505</v>
      </c>
      <c r="AN65" s="127">
        <v>0.2611</v>
      </c>
      <c r="AO65" s="127">
        <v>0.2671</v>
      </c>
      <c r="AP65" s="127">
        <v>0.26569999999999999</v>
      </c>
      <c r="AQ65" s="127">
        <v>0.2712</v>
      </c>
      <c r="AR65" s="127">
        <v>0.27550000000000002</v>
      </c>
      <c r="AS65" s="127">
        <v>0.27839999999999998</v>
      </c>
      <c r="AT65" s="127">
        <v>0.26989999999999997</v>
      </c>
      <c r="AU65" s="127">
        <v>0.26300000000000001</v>
      </c>
      <c r="AV65" s="127">
        <v>0.25690000000000002</v>
      </c>
      <c r="AW65" s="127">
        <v>0.25600000000000001</v>
      </c>
      <c r="AX65" s="127">
        <v>0.2535</v>
      </c>
      <c r="AY65" s="127">
        <v>0.25900000000000001</v>
      </c>
      <c r="AZ65" s="127">
        <v>0.2626</v>
      </c>
      <c r="BA65" s="127">
        <v>0.26939999999999997</v>
      </c>
      <c r="BB65" s="127">
        <v>0.2762</v>
      </c>
      <c r="BC65" s="127">
        <v>0.27750000000000002</v>
      </c>
      <c r="BD65" s="127">
        <v>0.27900000000000003</v>
      </c>
      <c r="BE65" s="127">
        <v>0.28370000000000001</v>
      </c>
      <c r="BF65" s="127">
        <v>0.28139999999999998</v>
      </c>
      <c r="BG65" s="127">
        <v>0.27550000000000002</v>
      </c>
      <c r="BH65" s="127">
        <v>0.26910000000000001</v>
      </c>
      <c r="BI65" s="127">
        <v>0.26440000000000002</v>
      </c>
      <c r="BJ65" s="127">
        <v>0.26469999999999999</v>
      </c>
      <c r="BK65" s="127">
        <v>0.25940000000000002</v>
      </c>
      <c r="BL65" s="127">
        <v>0.25819999999999999</v>
      </c>
      <c r="BM65" s="127">
        <v>0.25600000000000001</v>
      </c>
      <c r="BN65" s="127">
        <v>0.25280000000000002</v>
      </c>
      <c r="BO65" s="127">
        <v>0.25769999999999998</v>
      </c>
      <c r="BP65" s="127">
        <v>0.26440000000000002</v>
      </c>
      <c r="BQ65" s="127">
        <v>0.26910000000000001</v>
      </c>
      <c r="BR65" s="127">
        <v>0.26169999999999999</v>
      </c>
      <c r="BS65" s="127">
        <v>0.25819999999999999</v>
      </c>
      <c r="BT65" s="127">
        <v>0.25659999999999999</v>
      </c>
      <c r="BU65" s="127">
        <v>0.255</v>
      </c>
      <c r="BV65" s="127">
        <v>0.25109999999999999</v>
      </c>
      <c r="BW65" s="127">
        <v>0.24809999999999999</v>
      </c>
      <c r="BX65" s="127">
        <v>0.24360000000000001</v>
      </c>
      <c r="BY65" s="127">
        <v>0.24210000000000001</v>
      </c>
      <c r="BZ65" s="127">
        <v>0.25159999999999999</v>
      </c>
      <c r="CA65" s="127">
        <v>0.2525</v>
      </c>
      <c r="CB65" s="127">
        <v>0.25929999999999997</v>
      </c>
      <c r="CC65" s="127">
        <v>0.25109999999999999</v>
      </c>
      <c r="CD65" s="127">
        <v>0.23960000000000001</v>
      </c>
      <c r="CE65" s="127">
        <v>0.23930000000000001</v>
      </c>
      <c r="CF65" s="127">
        <v>0.23250000000000001</v>
      </c>
      <c r="CG65" s="127">
        <v>0.23430000000000001</v>
      </c>
      <c r="CH65" s="127">
        <v>0.19489999999999999</v>
      </c>
      <c r="CI65" s="127">
        <v>0.19450000000000001</v>
      </c>
      <c r="CJ65" s="127">
        <v>0.1988</v>
      </c>
      <c r="CK65" s="127">
        <v>0.20069999999999999</v>
      </c>
      <c r="CL65" s="127">
        <v>0.2069</v>
      </c>
      <c r="CM65" s="127">
        <v>0.2109</v>
      </c>
      <c r="CN65" s="127">
        <v>0.2132</v>
      </c>
      <c r="CO65" s="127">
        <v>0.21160000000000001</v>
      </c>
      <c r="CP65" s="127">
        <v>0.2107</v>
      </c>
      <c r="CQ65" s="127">
        <v>0.21079999999999999</v>
      </c>
      <c r="CR65" s="127">
        <v>0.20930000000000001</v>
      </c>
      <c r="CS65" s="127">
        <v>0.20780000000000001</v>
      </c>
      <c r="CT65" s="127">
        <v>0.2059</v>
      </c>
      <c r="CU65" s="127">
        <v>0.21179999999999999</v>
      </c>
      <c r="CV65" s="127">
        <v>0.21759999999999999</v>
      </c>
      <c r="CW65" s="127">
        <v>0.215</v>
      </c>
      <c r="CX65" s="127">
        <v>0.21709999999999999</v>
      </c>
      <c r="CY65" s="127">
        <v>0.23269999999999999</v>
      </c>
      <c r="CZ65" s="127">
        <v>0.25169999999999998</v>
      </c>
      <c r="DA65" s="127">
        <v>0.25209999999999999</v>
      </c>
      <c r="DB65" s="127">
        <v>0.24629999999999999</v>
      </c>
      <c r="DC65" s="127">
        <v>0.24529999999999999</v>
      </c>
      <c r="DD65" s="127">
        <v>0.25069999999999998</v>
      </c>
      <c r="DE65" s="127">
        <v>0.25600000000000001</v>
      </c>
      <c r="DF65" s="127">
        <v>0.2787</v>
      </c>
      <c r="DG65" s="127">
        <v>0.29509999999999997</v>
      </c>
      <c r="DH65" s="127">
        <v>0.29759999999999998</v>
      </c>
      <c r="DI65" s="127">
        <v>0.29670000000000002</v>
      </c>
      <c r="DJ65" s="127">
        <v>0.30830000000000002</v>
      </c>
      <c r="DK65" s="127">
        <v>0.3105</v>
      </c>
      <c r="DL65" s="127">
        <v>0.30620000000000003</v>
      </c>
      <c r="DM65" s="127">
        <v>0.30819999999999997</v>
      </c>
      <c r="DN65" s="127">
        <v>0.29799999999999999</v>
      </c>
      <c r="DO65" s="127">
        <v>0.28960000000000002</v>
      </c>
      <c r="DP65" s="127">
        <v>0.2893</v>
      </c>
      <c r="DQ65" s="127">
        <v>0.28970000000000001</v>
      </c>
      <c r="DR65" s="127">
        <v>0.28560000000000002</v>
      </c>
      <c r="DS65" s="127">
        <v>0.2848</v>
      </c>
      <c r="DT65" s="127">
        <v>0.28270000000000001</v>
      </c>
      <c r="DU65" s="127">
        <v>0.27939999999999998</v>
      </c>
      <c r="DV65" s="127">
        <v>0.28000000000000003</v>
      </c>
      <c r="DW65" s="127">
        <v>0.2782</v>
      </c>
      <c r="DX65" s="127">
        <v>0.27500000000000002</v>
      </c>
      <c r="DY65" s="127">
        <v>0.27450000000000002</v>
      </c>
      <c r="DZ65" s="127">
        <v>0.26910000000000001</v>
      </c>
      <c r="EA65" s="127">
        <v>0.2732</v>
      </c>
      <c r="EB65" s="127">
        <v>0.2732</v>
      </c>
      <c r="EC65" s="127">
        <v>0.27439999999999998</v>
      </c>
      <c r="ED65" s="127">
        <v>0.27250000000000002</v>
      </c>
      <c r="EE65" s="127">
        <v>0.27339999999999998</v>
      </c>
      <c r="EF65" s="127">
        <v>0.27950000000000003</v>
      </c>
      <c r="EG65" s="127">
        <v>0.29330000000000001</v>
      </c>
      <c r="EH65" s="127">
        <v>0.30259999999999998</v>
      </c>
      <c r="EI65" s="127">
        <v>0.3291</v>
      </c>
      <c r="EJ65" s="127">
        <v>0.3357</v>
      </c>
      <c r="EK65" s="127">
        <v>0.33650000000000002</v>
      </c>
      <c r="EL65" s="127">
        <v>0.32579999999999998</v>
      </c>
      <c r="EM65" s="127">
        <v>0.32429999999999998</v>
      </c>
      <c r="EN65" s="127">
        <v>0.32600000000000001</v>
      </c>
      <c r="EO65" s="127">
        <v>0.32529999999999998</v>
      </c>
      <c r="EP65" s="127">
        <v>0.32050000000000001</v>
      </c>
      <c r="EQ65" s="127">
        <v>0.3155</v>
      </c>
      <c r="ER65" s="127">
        <v>0.31390000000000001</v>
      </c>
      <c r="ES65" s="127">
        <v>0.31440000000000001</v>
      </c>
      <c r="ET65" s="127">
        <v>0.3125</v>
      </c>
      <c r="EU65" s="127">
        <v>0.31730000000000003</v>
      </c>
      <c r="EV65">
        <f>SUMIF('12peso'!$E$39:$E$492,$A65,'12peso'!H$39:H$492)</f>
        <v>0.38950000000000001</v>
      </c>
      <c r="EW65">
        <f>SUMIF('12peso'!$E$39:$E$492,$A65,'12peso'!I$39:I$492)</f>
        <v>0.38650000000000001</v>
      </c>
      <c r="EX65">
        <f>SUMIF('12peso'!$E$39:$E$492,$A65,'12peso'!J$39:J$492)</f>
        <v>0.3775</v>
      </c>
      <c r="EY65">
        <f>SUMIF('12peso'!$E$39:$E$492,$A65,'12peso'!K$39:K$492)</f>
        <v>0.3735</v>
      </c>
      <c r="EZ65">
        <f>SUMIF('12peso'!$E$39:$E$492,$A65,'12peso'!L$39:L$492)</f>
        <v>0.36890000000000001</v>
      </c>
      <c r="FA65">
        <f>SUMIF('12peso'!$E$39:$E$492,$A65,'12peso'!M$39:M$492)</f>
        <v>0.36830000000000002</v>
      </c>
      <c r="FB65">
        <f>SUMIF('12peso'!$E$39:$E$492,$A65,'12peso'!N$39:N$492)</f>
        <v>0.36849999999999999</v>
      </c>
      <c r="FC65">
        <f>SUMIF('12peso'!$E$39:$E$492,$A65,'12peso'!O$39:O$492)</f>
        <v>0.36020000000000002</v>
      </c>
      <c r="FD65">
        <f>SUMIF('12peso'!$E$39:$E$492,$A65,'12peso'!P$39:P$492)</f>
        <v>0.36299999999999999</v>
      </c>
      <c r="FE65">
        <f>SUMIF('12peso'!$E$39:$E$492,$A65,'12peso'!Q$39:Q$492)</f>
        <v>0.36280000000000001</v>
      </c>
      <c r="FF65">
        <f>SUMIF('12peso'!$E$39:$E$492,$A65,'12peso'!R$39:R$492)</f>
        <v>0.36699999999999999</v>
      </c>
      <c r="FG65">
        <f>SUMIF('12peso'!$E$39:$E$492,$A65,'12peso'!S$39:S$492)</f>
        <v>0.36420000000000002</v>
      </c>
      <c r="FH65">
        <f>SUMIF('12peso'!$E$39:$E$492,$A65,'12peso'!T$39:T$492)</f>
        <v>0.3619</v>
      </c>
      <c r="FI65">
        <f>SUMIF('12peso'!$E$39:$E$492,$A65,'12peso'!U$39:U$492)</f>
        <v>0.36199999999999999</v>
      </c>
      <c r="FJ65">
        <f>SUMIF('12peso'!$E$39:$E$492,$A65,'12peso'!V$39:V$492)</f>
        <v>0.36030000000000001</v>
      </c>
      <c r="FK65">
        <f>SUMIF('12peso'!$E$39:$E$492,$A65,'12peso'!W$39:W$492)</f>
        <v>0.3533</v>
      </c>
      <c r="FL65">
        <f>SUMIF('12peso'!$E$39:$E$492,$A65,'12peso'!X$39:X$492)</f>
        <v>0.35010000000000002</v>
      </c>
      <c r="FM65">
        <f>SUMIF('12peso'!$E$39:$E$492,$A65,'12peso'!Y$39:Y$492)</f>
        <v>0.34589999999999999</v>
      </c>
      <c r="FN65">
        <f>SUMIF('12peso'!$E$39:$E$492,$A65,'12peso'!Z$39:Z$492)</f>
        <v>0.3468</v>
      </c>
      <c r="FO65">
        <f>SUMIF('12peso'!$E$39:$E$492,$A65,'12peso'!AA$39:AA$492)</f>
        <v>0.3453</v>
      </c>
      <c r="FP65">
        <f>SUMIF('12peso'!$E$39:$E$492,$A65,'12peso'!AB$39:AB$492)</f>
        <v>0.34399999999999997</v>
      </c>
      <c r="FQ65">
        <f>SUMIF('12peso'!$E$39:$E$492,$A65,'12peso'!AC$39:AC$492)</f>
        <v>0.3458</v>
      </c>
      <c r="FR65">
        <f>SUMIF('12peso'!$E$39:$E$492,$A65,'12peso'!AD$39:AD$492)</f>
        <v>0.35099999999999998</v>
      </c>
      <c r="FS65">
        <f>SUMIF('12peso'!$E$39:$E$492,$A65,'12peso'!AE$39:AE$492)</f>
        <v>0.35189999999999999</v>
      </c>
      <c r="FT65">
        <f>SUMIF('12peso'!$E$39:$E$492,$A65,'12peso'!AF$39:AF$492)</f>
        <v>0.35949999999999999</v>
      </c>
      <c r="FU65">
        <f>SUMIF('12peso'!$E$39:$E$492,$A65,'12peso'!AG$39:AG$492)</f>
        <v>0.36709999999999998</v>
      </c>
      <c r="FV65">
        <f>SUMIF('12peso'!$E$39:$E$492,$A65,'12peso'!AH$39:AH$492)</f>
        <v>0.36349999999999999</v>
      </c>
      <c r="FW65">
        <f>SUMIF('12peso'!$E$39:$E$492,$A65,'12peso'!AI$39:AI$492)</f>
        <v>0.37180000000000002</v>
      </c>
      <c r="FX65">
        <f>SUMIF('12peso'!$E$39:$E$492,$A65,'12peso'!AJ$39:AJ$492)</f>
        <v>0.38290000000000002</v>
      </c>
      <c r="FY65">
        <f>SUMIF('12peso'!$E$39:$E$492,$A65,'12peso'!AK$39:AK$492)</f>
        <v>0.38269999999999998</v>
      </c>
      <c r="FZ65">
        <f>SUMIF('12peso'!$E$39:$E$492,$A65,'12peso'!AL$39:AL$492)</f>
        <v>0.38569999999999999</v>
      </c>
      <c r="GA65">
        <f>SUMIF('12peso'!$E$39:$E$492,$A65,'12peso'!AM$39:AM$492)</f>
        <v>0.38229999999999997</v>
      </c>
      <c r="GB65">
        <f>SUMIF('12peso'!$E$39:$E$492,$A65,'12peso'!AN$39:AN$492)</f>
        <v>0.38469999999999999</v>
      </c>
    </row>
    <row r="66" spans="1:184" x14ac:dyDescent="0.25">
      <c r="A66" s="59">
        <v>1108002</v>
      </c>
      <c r="B66" s="56" t="s">
        <v>67</v>
      </c>
      <c r="C66" s="127">
        <v>7.7000000000000002E-3</v>
      </c>
      <c r="D66" s="127">
        <v>8.2000000000000007E-3</v>
      </c>
      <c r="E66" s="127">
        <v>8.2000000000000007E-3</v>
      </c>
      <c r="F66" s="127">
        <v>9.1999999999999998E-3</v>
      </c>
      <c r="G66" s="127">
        <v>8.6E-3</v>
      </c>
      <c r="H66" s="127">
        <v>8.8000000000000005E-3</v>
      </c>
      <c r="I66" s="127">
        <v>1.0200000000000001E-2</v>
      </c>
      <c r="J66" s="127">
        <v>0.01</v>
      </c>
      <c r="K66" s="127">
        <v>0.01</v>
      </c>
      <c r="L66" s="127">
        <v>9.4999999999999998E-3</v>
      </c>
      <c r="M66" s="127">
        <v>9.4000000000000004E-3</v>
      </c>
      <c r="N66" s="127">
        <v>9.7000000000000003E-3</v>
      </c>
      <c r="O66" s="127">
        <v>7.1000000000000004E-3</v>
      </c>
      <c r="P66" s="127">
        <v>6.7999999999999996E-3</v>
      </c>
      <c r="Q66" s="127">
        <v>7.4000000000000003E-3</v>
      </c>
      <c r="R66" s="127">
        <v>8.0999999999999996E-3</v>
      </c>
      <c r="S66" s="127">
        <v>7.7000000000000002E-3</v>
      </c>
      <c r="T66" s="127">
        <v>8.2000000000000007E-3</v>
      </c>
      <c r="U66" s="127">
        <v>8.5000000000000006E-3</v>
      </c>
      <c r="V66" s="127">
        <v>9.4999999999999998E-3</v>
      </c>
      <c r="W66" s="127">
        <v>1.0200000000000001E-2</v>
      </c>
      <c r="X66" s="127">
        <v>1.03E-2</v>
      </c>
      <c r="Y66" s="127">
        <v>9.4999999999999998E-3</v>
      </c>
      <c r="Z66" s="127">
        <v>9.4000000000000004E-3</v>
      </c>
      <c r="AA66" s="127">
        <v>8.2000000000000007E-3</v>
      </c>
      <c r="AB66" s="127">
        <v>8.3000000000000001E-3</v>
      </c>
      <c r="AC66" s="127">
        <v>8.8000000000000005E-3</v>
      </c>
      <c r="AD66" s="127">
        <v>9.4000000000000004E-3</v>
      </c>
      <c r="AE66" s="127">
        <v>8.9999999999999993E-3</v>
      </c>
      <c r="AF66" s="127">
        <v>8.8000000000000005E-3</v>
      </c>
      <c r="AG66" s="127">
        <v>9.2999999999999992E-3</v>
      </c>
      <c r="AH66" s="127">
        <v>1.01E-2</v>
      </c>
      <c r="AI66" s="127">
        <v>1.0200000000000001E-2</v>
      </c>
      <c r="AJ66" s="127">
        <v>9.7000000000000003E-3</v>
      </c>
      <c r="AK66" s="127">
        <v>9.7000000000000003E-3</v>
      </c>
      <c r="AL66" s="127">
        <v>9.9000000000000008E-3</v>
      </c>
      <c r="AM66" s="127">
        <v>8.8999999999999999E-3</v>
      </c>
      <c r="AN66" s="127">
        <v>7.4000000000000003E-3</v>
      </c>
      <c r="AO66" s="127">
        <v>8.0000000000000002E-3</v>
      </c>
      <c r="AP66" s="127">
        <v>8.3000000000000001E-3</v>
      </c>
      <c r="AQ66" s="127">
        <v>8.8999999999999999E-3</v>
      </c>
      <c r="AR66" s="127">
        <v>8.8000000000000005E-3</v>
      </c>
      <c r="AS66" s="127">
        <v>9.1999999999999998E-3</v>
      </c>
      <c r="AT66" s="127">
        <v>9.4999999999999998E-3</v>
      </c>
      <c r="AU66" s="127">
        <v>9.7999999999999997E-3</v>
      </c>
      <c r="AV66" s="127">
        <v>9.4999999999999998E-3</v>
      </c>
      <c r="AW66" s="127">
        <v>9.2999999999999992E-3</v>
      </c>
      <c r="AX66" s="127">
        <v>7.7000000000000002E-3</v>
      </c>
      <c r="AY66" s="127">
        <v>7.0000000000000001E-3</v>
      </c>
      <c r="AZ66" s="127">
        <v>6.7999999999999996E-3</v>
      </c>
      <c r="BA66" s="127">
        <v>7.9000000000000008E-3</v>
      </c>
      <c r="BB66" s="127">
        <v>8.3000000000000001E-3</v>
      </c>
      <c r="BC66" s="127">
        <v>8.3999999999999995E-3</v>
      </c>
      <c r="BD66" s="127">
        <v>8.3000000000000001E-3</v>
      </c>
      <c r="BE66" s="127">
        <v>8.3000000000000001E-3</v>
      </c>
      <c r="BF66" s="127">
        <v>8.6999999999999994E-3</v>
      </c>
      <c r="BG66" s="127">
        <v>9.1999999999999998E-3</v>
      </c>
      <c r="BH66" s="127">
        <v>9.2999999999999992E-3</v>
      </c>
      <c r="BI66" s="127">
        <v>8.5000000000000006E-3</v>
      </c>
      <c r="BJ66" s="127">
        <v>7.9000000000000008E-3</v>
      </c>
      <c r="BK66" s="127">
        <v>7.7000000000000002E-3</v>
      </c>
      <c r="BL66" s="127">
        <v>7.7999999999999996E-3</v>
      </c>
      <c r="BM66" s="127">
        <v>8.0999999999999996E-3</v>
      </c>
      <c r="BN66" s="127">
        <v>8.3000000000000001E-3</v>
      </c>
      <c r="BO66" s="127">
        <v>8.9999999999999993E-3</v>
      </c>
      <c r="BP66" s="127">
        <v>8.8000000000000005E-3</v>
      </c>
      <c r="BQ66" s="127">
        <v>9.7999999999999997E-3</v>
      </c>
      <c r="BR66" s="127">
        <v>8.8999999999999999E-3</v>
      </c>
      <c r="BS66" s="127">
        <v>9.1000000000000004E-3</v>
      </c>
      <c r="BT66" s="127">
        <v>8.8000000000000005E-3</v>
      </c>
      <c r="BU66" s="127">
        <v>9.4000000000000004E-3</v>
      </c>
      <c r="BV66" s="127">
        <v>8.8999999999999999E-3</v>
      </c>
      <c r="BW66" s="127">
        <v>8.6999999999999994E-3</v>
      </c>
      <c r="BX66" s="127">
        <v>8.0999999999999996E-3</v>
      </c>
      <c r="BY66" s="127">
        <v>8.9999999999999993E-3</v>
      </c>
      <c r="BZ66" s="127">
        <v>8.9999999999999993E-3</v>
      </c>
      <c r="CA66" s="127">
        <v>9.1999999999999998E-3</v>
      </c>
      <c r="CB66" s="127">
        <v>8.6999999999999994E-3</v>
      </c>
      <c r="CC66" s="127">
        <v>9.4999999999999998E-3</v>
      </c>
      <c r="CD66" s="127">
        <v>0.01</v>
      </c>
      <c r="CE66" s="127">
        <v>1.03E-2</v>
      </c>
      <c r="CF66" s="127">
        <v>1.0500000000000001E-2</v>
      </c>
      <c r="CG66" s="127">
        <v>1.03E-2</v>
      </c>
      <c r="CH66" s="127">
        <v>1.5E-3</v>
      </c>
      <c r="CI66" s="127">
        <v>1.5E-3</v>
      </c>
      <c r="CJ66" s="127">
        <v>1.2999999999999999E-3</v>
      </c>
      <c r="CK66" s="127">
        <v>1.1999999999999999E-3</v>
      </c>
      <c r="CL66" s="127">
        <v>1.1999999999999999E-3</v>
      </c>
      <c r="CM66" s="127">
        <v>1.2999999999999999E-3</v>
      </c>
      <c r="CN66" s="127">
        <v>1.4E-3</v>
      </c>
      <c r="CO66" s="127">
        <v>1.4E-3</v>
      </c>
      <c r="CP66" s="127">
        <v>1.2999999999999999E-3</v>
      </c>
      <c r="CQ66" s="127">
        <v>1.4E-3</v>
      </c>
      <c r="CR66" s="127">
        <v>1.2999999999999999E-3</v>
      </c>
      <c r="CS66" s="127">
        <v>1.1999999999999999E-3</v>
      </c>
      <c r="CT66" s="127">
        <v>1.1999999999999999E-3</v>
      </c>
      <c r="CU66" s="127">
        <v>1.2999999999999999E-3</v>
      </c>
      <c r="CV66" s="127">
        <v>1.2999999999999999E-3</v>
      </c>
      <c r="CW66" s="127">
        <v>1.1999999999999999E-3</v>
      </c>
      <c r="CX66" s="127">
        <v>1.1999999999999999E-3</v>
      </c>
      <c r="CY66" s="127">
        <v>1.1000000000000001E-3</v>
      </c>
      <c r="CZ66" s="127">
        <v>1.1000000000000001E-3</v>
      </c>
      <c r="DA66" s="127">
        <v>1.1999999999999999E-3</v>
      </c>
      <c r="DB66" s="127">
        <v>1.1999999999999999E-3</v>
      </c>
      <c r="DC66" s="127">
        <v>1.1999999999999999E-3</v>
      </c>
      <c r="DD66" s="127">
        <v>1.1000000000000001E-3</v>
      </c>
      <c r="DE66" s="127">
        <v>1.1999999999999999E-3</v>
      </c>
      <c r="DF66" s="127">
        <v>1.2999999999999999E-3</v>
      </c>
      <c r="DG66" s="127">
        <v>1.2999999999999999E-3</v>
      </c>
      <c r="DH66" s="127">
        <v>1.1999999999999999E-3</v>
      </c>
      <c r="DI66" s="127">
        <v>1.1999999999999999E-3</v>
      </c>
      <c r="DJ66" s="127">
        <v>1.1999999999999999E-3</v>
      </c>
      <c r="DK66" s="127">
        <v>1.1999999999999999E-3</v>
      </c>
      <c r="DL66" s="127">
        <v>1.1999999999999999E-3</v>
      </c>
      <c r="DM66" s="127">
        <v>1.4E-3</v>
      </c>
      <c r="DN66" s="127">
        <v>1.2999999999999999E-3</v>
      </c>
      <c r="DO66" s="127">
        <v>1.5E-3</v>
      </c>
      <c r="DP66" s="127">
        <v>1.4E-3</v>
      </c>
      <c r="DQ66" s="127">
        <v>1.5E-3</v>
      </c>
      <c r="DR66" s="127">
        <v>1.6999999999999999E-3</v>
      </c>
      <c r="DS66" s="127">
        <v>1.5E-3</v>
      </c>
      <c r="DT66" s="127">
        <v>1.5E-3</v>
      </c>
      <c r="DU66" s="127">
        <v>1.5E-3</v>
      </c>
      <c r="DV66" s="127">
        <v>1.6000000000000001E-3</v>
      </c>
      <c r="DW66" s="127">
        <v>1.6000000000000001E-3</v>
      </c>
      <c r="DX66" s="127">
        <v>1.5E-3</v>
      </c>
      <c r="DY66" s="127">
        <v>1.5E-3</v>
      </c>
      <c r="DZ66" s="127">
        <v>1.5E-3</v>
      </c>
      <c r="EA66" s="127">
        <v>1.5E-3</v>
      </c>
      <c r="EB66" s="127">
        <v>1.4E-3</v>
      </c>
      <c r="EC66" s="127">
        <v>1.4E-3</v>
      </c>
      <c r="ED66" s="127">
        <v>1.2999999999999999E-3</v>
      </c>
      <c r="EE66" s="127">
        <v>1.2999999999999999E-3</v>
      </c>
      <c r="EF66" s="127">
        <v>1.4E-3</v>
      </c>
      <c r="EG66" s="127">
        <v>1.4E-3</v>
      </c>
      <c r="EH66" s="127">
        <v>1.2999999999999999E-3</v>
      </c>
      <c r="EI66" s="127">
        <v>1.2999999999999999E-3</v>
      </c>
      <c r="EJ66" s="127">
        <v>1.2999999999999999E-3</v>
      </c>
      <c r="EK66" s="127">
        <v>1.2999999999999999E-3</v>
      </c>
      <c r="EL66" s="127">
        <v>1.4E-3</v>
      </c>
      <c r="EM66" s="127">
        <v>1.2999999999999999E-3</v>
      </c>
      <c r="EN66" s="127">
        <v>1.2999999999999999E-3</v>
      </c>
      <c r="EO66" s="127">
        <v>1.2999999999999999E-3</v>
      </c>
      <c r="EP66" s="127">
        <v>1.2999999999999999E-3</v>
      </c>
      <c r="EQ66" s="127">
        <v>1.2999999999999999E-3</v>
      </c>
      <c r="ER66" s="127">
        <v>1.2999999999999999E-3</v>
      </c>
      <c r="ES66" s="127">
        <v>1.2999999999999999E-3</v>
      </c>
      <c r="ET66" s="127">
        <v>1.1999999999999999E-3</v>
      </c>
      <c r="EU66" s="127">
        <v>1.2999999999999999E-3</v>
      </c>
      <c r="EV66">
        <f>SUMIF('12peso'!$E$39:$E$492,$A66,'12peso'!H$39:H$492)</f>
        <v>4.0000000000000001E-3</v>
      </c>
      <c r="EW66">
        <f>SUMIF('12peso'!$E$39:$E$492,$A66,'12peso'!I$39:I$492)</f>
        <v>4.1000000000000003E-3</v>
      </c>
      <c r="EX66">
        <f>SUMIF('12peso'!$E$39:$E$492,$A66,'12peso'!J$39:J$492)</f>
        <v>4.3E-3</v>
      </c>
      <c r="EY66">
        <f>SUMIF('12peso'!$E$39:$E$492,$A66,'12peso'!K$39:K$492)</f>
        <v>4.5999999999999999E-3</v>
      </c>
      <c r="EZ66">
        <f>SUMIF('12peso'!$E$39:$E$492,$A66,'12peso'!L$39:L$492)</f>
        <v>4.7999999999999996E-3</v>
      </c>
      <c r="FA66">
        <f>SUMIF('12peso'!$E$39:$E$492,$A66,'12peso'!M$39:M$492)</f>
        <v>5.4000000000000003E-3</v>
      </c>
      <c r="FB66">
        <f>SUMIF('12peso'!$E$39:$E$492,$A66,'12peso'!N$39:N$492)</f>
        <v>5.1000000000000004E-3</v>
      </c>
      <c r="FC66">
        <f>SUMIF('12peso'!$E$39:$E$492,$A66,'12peso'!O$39:O$492)</f>
        <v>3.8E-3</v>
      </c>
      <c r="FD66">
        <f>SUMIF('12peso'!$E$39:$E$492,$A66,'12peso'!P$39:P$492)</f>
        <v>3.7000000000000002E-3</v>
      </c>
      <c r="FE66">
        <f>SUMIF('12peso'!$E$39:$E$492,$A66,'12peso'!Q$39:Q$492)</f>
        <v>4.1000000000000003E-3</v>
      </c>
      <c r="FF66">
        <f>SUMIF('12peso'!$E$39:$E$492,$A66,'12peso'!R$39:R$492)</f>
        <v>4.4000000000000003E-3</v>
      </c>
      <c r="FG66">
        <f>SUMIF('12peso'!$E$39:$E$492,$A66,'12peso'!S$39:S$492)</f>
        <v>3.8999999999999998E-3</v>
      </c>
      <c r="FH66">
        <f>SUMIF('12peso'!$E$39:$E$492,$A66,'12peso'!T$39:T$492)</f>
        <v>3.8999999999999998E-3</v>
      </c>
      <c r="FI66">
        <f>SUMIF('12peso'!$E$39:$E$492,$A66,'12peso'!U$39:U$492)</f>
        <v>4.4999999999999997E-3</v>
      </c>
      <c r="FJ66">
        <f>SUMIF('12peso'!$E$39:$E$492,$A66,'12peso'!V$39:V$492)</f>
        <v>4.7000000000000002E-3</v>
      </c>
      <c r="FK66">
        <f>SUMIF('12peso'!$E$39:$E$492,$A66,'12peso'!W$39:W$492)</f>
        <v>4.8999999999999998E-3</v>
      </c>
      <c r="FL66">
        <f>SUMIF('12peso'!$E$39:$E$492,$A66,'12peso'!X$39:X$492)</f>
        <v>4.7000000000000002E-3</v>
      </c>
      <c r="FM66">
        <f>SUMIF('12peso'!$E$39:$E$492,$A66,'12peso'!Y$39:Y$492)</f>
        <v>4.5999999999999999E-3</v>
      </c>
      <c r="FN66">
        <f>SUMIF('12peso'!$E$39:$E$492,$A66,'12peso'!Z$39:Z$492)</f>
        <v>4.7000000000000002E-3</v>
      </c>
      <c r="FO66">
        <f>SUMIF('12peso'!$E$39:$E$492,$A66,'12peso'!AA$39:AA$492)</f>
        <v>4.1000000000000003E-3</v>
      </c>
      <c r="FP66">
        <f>SUMIF('12peso'!$E$39:$E$492,$A66,'12peso'!AB$39:AB$492)</f>
        <v>4.1000000000000003E-3</v>
      </c>
      <c r="FQ66">
        <f>SUMIF('12peso'!$E$39:$E$492,$A66,'12peso'!AC$39:AC$492)</f>
        <v>4.5999999999999999E-3</v>
      </c>
      <c r="FR66">
        <f>SUMIF('12peso'!$E$39:$E$492,$A66,'12peso'!AD$39:AD$492)</f>
        <v>4.7000000000000002E-3</v>
      </c>
      <c r="FS66">
        <f>SUMIF('12peso'!$E$39:$E$492,$A66,'12peso'!AE$39:AE$492)</f>
        <v>5.0000000000000001E-3</v>
      </c>
      <c r="FT66">
        <f>SUMIF('12peso'!$E$39:$E$492,$A66,'12peso'!AF$39:AF$492)</f>
        <v>4.4000000000000003E-3</v>
      </c>
      <c r="FU66">
        <f>SUMIF('12peso'!$E$39:$E$492,$A66,'12peso'!AG$39:AG$492)</f>
        <v>5.1000000000000004E-3</v>
      </c>
      <c r="FV66">
        <f>SUMIF('12peso'!$E$39:$E$492,$A66,'12peso'!AH$39:AH$492)</f>
        <v>4.8999999999999998E-3</v>
      </c>
      <c r="FW66">
        <f>SUMIF('12peso'!$E$39:$E$492,$A66,'12peso'!AI$39:AI$492)</f>
        <v>5.0000000000000001E-3</v>
      </c>
      <c r="FX66">
        <f>SUMIF('12peso'!$E$39:$E$492,$A66,'12peso'!AJ$39:AJ$492)</f>
        <v>5.3E-3</v>
      </c>
      <c r="FY66">
        <f>SUMIF('12peso'!$E$39:$E$492,$A66,'12peso'!AK$39:AK$492)</f>
        <v>4.4999999999999997E-3</v>
      </c>
      <c r="FZ66">
        <f>SUMIF('12peso'!$E$39:$E$492,$A66,'12peso'!AL$39:AL$492)</f>
        <v>4.7999999999999996E-3</v>
      </c>
      <c r="GA66">
        <f>SUMIF('12peso'!$E$39:$E$492,$A66,'12peso'!AM$39:AM$492)</f>
        <v>4.7000000000000002E-3</v>
      </c>
      <c r="GB66">
        <f>SUMIF('12peso'!$E$39:$E$492,$A66,'12peso'!AN$39:AN$492)</f>
        <v>4.4999999999999997E-3</v>
      </c>
    </row>
    <row r="67" spans="1:184" x14ac:dyDescent="0.25">
      <c r="A67" s="59">
        <v>1108004</v>
      </c>
      <c r="B67" s="56" t="s">
        <v>68</v>
      </c>
      <c r="C67" s="127">
        <v>3.9300000000000002E-2</v>
      </c>
      <c r="D67" s="127">
        <v>3.8100000000000002E-2</v>
      </c>
      <c r="E67" s="127">
        <v>3.7499999999999999E-2</v>
      </c>
      <c r="F67" s="127">
        <v>3.6400000000000002E-2</v>
      </c>
      <c r="G67" s="127">
        <v>3.5799999999999998E-2</v>
      </c>
      <c r="H67" s="127">
        <v>3.6799999999999999E-2</v>
      </c>
      <c r="I67" s="127">
        <v>4.0800000000000003E-2</v>
      </c>
      <c r="J67" s="127">
        <v>4.0599999999999997E-2</v>
      </c>
      <c r="K67" s="127">
        <v>4.07E-2</v>
      </c>
      <c r="L67" s="127">
        <v>4.1099999999999998E-2</v>
      </c>
      <c r="M67" s="127">
        <v>3.9E-2</v>
      </c>
      <c r="N67" s="127">
        <v>3.6200000000000003E-2</v>
      </c>
      <c r="O67" s="127">
        <v>3.56E-2</v>
      </c>
      <c r="P67" s="127">
        <v>3.61E-2</v>
      </c>
      <c r="Q67" s="127">
        <v>3.56E-2</v>
      </c>
      <c r="R67" s="127">
        <v>3.4200000000000001E-2</v>
      </c>
      <c r="S67" s="127">
        <v>3.2899999999999999E-2</v>
      </c>
      <c r="T67" s="127">
        <v>3.3700000000000001E-2</v>
      </c>
      <c r="U67" s="127">
        <v>3.6700000000000003E-2</v>
      </c>
      <c r="V67" s="127">
        <v>3.9E-2</v>
      </c>
      <c r="W67" s="127">
        <v>3.9300000000000002E-2</v>
      </c>
      <c r="X67" s="127">
        <v>4.2599999999999999E-2</v>
      </c>
      <c r="Y67" s="127">
        <v>3.9300000000000002E-2</v>
      </c>
      <c r="Z67" s="127">
        <v>3.7699999999999997E-2</v>
      </c>
      <c r="AA67" s="127">
        <v>3.7100000000000001E-2</v>
      </c>
      <c r="AB67" s="127">
        <v>3.73E-2</v>
      </c>
      <c r="AC67" s="127">
        <v>3.6700000000000003E-2</v>
      </c>
      <c r="AD67" s="127">
        <v>3.6200000000000003E-2</v>
      </c>
      <c r="AE67" s="127">
        <v>3.5999999999999997E-2</v>
      </c>
      <c r="AF67" s="127">
        <v>3.5000000000000003E-2</v>
      </c>
      <c r="AG67" s="127">
        <v>3.7199999999999997E-2</v>
      </c>
      <c r="AH67" s="127">
        <v>3.8800000000000001E-2</v>
      </c>
      <c r="AI67" s="127">
        <v>4.1099999999999998E-2</v>
      </c>
      <c r="AJ67" s="127">
        <v>3.7699999999999997E-2</v>
      </c>
      <c r="AK67" s="127">
        <v>3.7600000000000001E-2</v>
      </c>
      <c r="AL67" s="127">
        <v>3.6400000000000002E-2</v>
      </c>
      <c r="AM67" s="127">
        <v>3.5999999999999997E-2</v>
      </c>
      <c r="AN67" s="127">
        <v>3.56E-2</v>
      </c>
      <c r="AO67" s="127">
        <v>3.61E-2</v>
      </c>
      <c r="AP67" s="127">
        <v>3.4200000000000001E-2</v>
      </c>
      <c r="AQ67" s="127">
        <v>3.3799999999999997E-2</v>
      </c>
      <c r="AR67" s="127">
        <v>3.4299999999999997E-2</v>
      </c>
      <c r="AS67" s="127">
        <v>3.73E-2</v>
      </c>
      <c r="AT67" s="127">
        <v>3.8800000000000001E-2</v>
      </c>
      <c r="AU67" s="127">
        <v>4.19E-2</v>
      </c>
      <c r="AV67" s="127">
        <v>4.3200000000000002E-2</v>
      </c>
      <c r="AW67" s="127">
        <v>3.8600000000000002E-2</v>
      </c>
      <c r="AX67" s="127">
        <v>3.5400000000000001E-2</v>
      </c>
      <c r="AY67" s="127">
        <v>3.27E-2</v>
      </c>
      <c r="AZ67" s="127">
        <v>3.2500000000000001E-2</v>
      </c>
      <c r="BA67" s="127">
        <v>3.27E-2</v>
      </c>
      <c r="BB67" s="127">
        <v>3.2800000000000003E-2</v>
      </c>
      <c r="BC67" s="127">
        <v>3.3799999999999997E-2</v>
      </c>
      <c r="BD67" s="127">
        <v>3.4099999999999998E-2</v>
      </c>
      <c r="BE67" s="127">
        <v>4.0800000000000003E-2</v>
      </c>
      <c r="BF67" s="127">
        <v>4.1000000000000002E-2</v>
      </c>
      <c r="BG67" s="127">
        <v>4.2799999999999998E-2</v>
      </c>
      <c r="BH67" s="127">
        <v>4.1399999999999999E-2</v>
      </c>
      <c r="BI67" s="127">
        <v>3.8199999999999998E-2</v>
      </c>
      <c r="BJ67" s="127">
        <v>3.61E-2</v>
      </c>
      <c r="BK67" s="127">
        <v>3.7400000000000003E-2</v>
      </c>
      <c r="BL67" s="127">
        <v>3.7900000000000003E-2</v>
      </c>
      <c r="BM67" s="127">
        <v>3.6200000000000003E-2</v>
      </c>
      <c r="BN67" s="127">
        <v>3.5200000000000002E-2</v>
      </c>
      <c r="BO67" s="127">
        <v>3.6799999999999999E-2</v>
      </c>
      <c r="BP67" s="127">
        <v>3.73E-2</v>
      </c>
      <c r="BQ67" s="127">
        <v>4.1099999999999998E-2</v>
      </c>
      <c r="BR67" s="127">
        <v>4.2200000000000001E-2</v>
      </c>
      <c r="BS67" s="127">
        <v>4.2900000000000001E-2</v>
      </c>
      <c r="BT67" s="127">
        <v>4.1700000000000001E-2</v>
      </c>
      <c r="BU67" s="127">
        <v>4.0599999999999997E-2</v>
      </c>
      <c r="BV67" s="127">
        <v>4.0099999999999997E-2</v>
      </c>
      <c r="BW67" s="127">
        <v>3.9E-2</v>
      </c>
      <c r="BX67" s="127">
        <v>3.8600000000000002E-2</v>
      </c>
      <c r="BY67" s="127">
        <v>3.8899999999999997E-2</v>
      </c>
      <c r="BZ67" s="127">
        <v>3.9399999999999998E-2</v>
      </c>
      <c r="CA67" s="127">
        <v>0.04</v>
      </c>
      <c r="CB67" s="127">
        <v>4.1300000000000003E-2</v>
      </c>
      <c r="CC67" s="127">
        <v>4.36E-2</v>
      </c>
      <c r="CD67" s="127">
        <v>4.2500000000000003E-2</v>
      </c>
      <c r="CE67" s="127">
        <v>4.3200000000000002E-2</v>
      </c>
      <c r="CF67" s="127">
        <v>4.2999999999999997E-2</v>
      </c>
      <c r="CG67" s="127">
        <v>4.1500000000000002E-2</v>
      </c>
      <c r="CH67" s="127">
        <v>3.8100000000000002E-2</v>
      </c>
      <c r="CI67" s="127">
        <v>3.5499999999999997E-2</v>
      </c>
      <c r="CJ67" s="127">
        <v>3.5700000000000003E-2</v>
      </c>
      <c r="CK67" s="127">
        <v>3.6299999999999999E-2</v>
      </c>
      <c r="CL67" s="127">
        <v>3.5999999999999997E-2</v>
      </c>
      <c r="CM67" s="127">
        <v>3.5700000000000003E-2</v>
      </c>
      <c r="CN67" s="127">
        <v>3.7999999999999999E-2</v>
      </c>
      <c r="CO67" s="127">
        <v>3.8899999999999997E-2</v>
      </c>
      <c r="CP67" s="127">
        <v>3.6999999999999998E-2</v>
      </c>
      <c r="CQ67" s="127">
        <v>3.8899999999999997E-2</v>
      </c>
      <c r="CR67" s="127">
        <v>3.7499999999999999E-2</v>
      </c>
      <c r="CS67" s="127">
        <v>3.6200000000000003E-2</v>
      </c>
      <c r="CT67" s="127">
        <v>3.95E-2</v>
      </c>
      <c r="CU67" s="127">
        <v>3.56E-2</v>
      </c>
      <c r="CV67" s="127">
        <v>3.6499999999999998E-2</v>
      </c>
      <c r="CW67" s="127">
        <v>3.4599999999999999E-2</v>
      </c>
      <c r="CX67" s="127">
        <v>3.5000000000000003E-2</v>
      </c>
      <c r="CY67" s="127">
        <v>3.5999999999999997E-2</v>
      </c>
      <c r="CZ67" s="127">
        <v>3.6499999999999998E-2</v>
      </c>
      <c r="DA67" s="127">
        <v>3.9199999999999999E-2</v>
      </c>
      <c r="DB67" s="127">
        <v>3.9399999999999998E-2</v>
      </c>
      <c r="DC67" s="127">
        <v>0.04</v>
      </c>
      <c r="DD67" s="127">
        <v>3.6499999999999998E-2</v>
      </c>
      <c r="DE67" s="127">
        <v>3.8199999999999998E-2</v>
      </c>
      <c r="DF67" s="127">
        <v>3.78E-2</v>
      </c>
      <c r="DG67" s="127">
        <v>3.7100000000000001E-2</v>
      </c>
      <c r="DH67" s="127">
        <v>3.7100000000000001E-2</v>
      </c>
      <c r="DI67" s="127">
        <v>3.7499999999999999E-2</v>
      </c>
      <c r="DJ67" s="127">
        <v>3.8600000000000002E-2</v>
      </c>
      <c r="DK67" s="127">
        <v>3.8899999999999997E-2</v>
      </c>
      <c r="DL67" s="127">
        <v>3.95E-2</v>
      </c>
      <c r="DM67" s="127">
        <v>4.1500000000000002E-2</v>
      </c>
      <c r="DN67" s="127">
        <v>4.19E-2</v>
      </c>
      <c r="DO67" s="127">
        <v>4.41E-2</v>
      </c>
      <c r="DP67" s="127">
        <v>4.5499999999999999E-2</v>
      </c>
      <c r="DQ67" s="127">
        <v>4.4200000000000003E-2</v>
      </c>
      <c r="DR67" s="127">
        <v>4.4699999999999997E-2</v>
      </c>
      <c r="DS67" s="127">
        <v>4.4400000000000002E-2</v>
      </c>
      <c r="DT67" s="127">
        <v>4.4600000000000001E-2</v>
      </c>
      <c r="DU67" s="127">
        <v>4.3299999999999998E-2</v>
      </c>
      <c r="DV67" s="127">
        <v>4.3400000000000001E-2</v>
      </c>
      <c r="DW67" s="127">
        <v>4.4400000000000002E-2</v>
      </c>
      <c r="DX67" s="127">
        <v>4.4200000000000003E-2</v>
      </c>
      <c r="DY67" s="127">
        <v>4.53E-2</v>
      </c>
      <c r="DZ67" s="127">
        <v>4.4299999999999999E-2</v>
      </c>
      <c r="EA67" s="127">
        <v>4.4999999999999998E-2</v>
      </c>
      <c r="EB67" s="127">
        <v>4.48E-2</v>
      </c>
      <c r="EC67" s="127">
        <v>4.1399999999999999E-2</v>
      </c>
      <c r="ED67" s="127">
        <v>4.24E-2</v>
      </c>
      <c r="EE67" s="127">
        <v>4.24E-2</v>
      </c>
      <c r="EF67" s="127">
        <v>4.24E-2</v>
      </c>
      <c r="EG67" s="127">
        <v>4.3400000000000001E-2</v>
      </c>
      <c r="EH67" s="127">
        <v>4.1399999999999999E-2</v>
      </c>
      <c r="EI67" s="127">
        <v>3.9300000000000002E-2</v>
      </c>
      <c r="EJ67" s="127">
        <v>4.0599999999999997E-2</v>
      </c>
      <c r="EK67" s="127">
        <v>4.2900000000000001E-2</v>
      </c>
      <c r="EL67" s="127">
        <v>4.2099999999999999E-2</v>
      </c>
      <c r="EM67" s="127">
        <v>4.4600000000000001E-2</v>
      </c>
      <c r="EN67" s="127">
        <v>4.58E-2</v>
      </c>
      <c r="EO67" s="127">
        <v>4.3999999999999997E-2</v>
      </c>
      <c r="EP67" s="127">
        <v>4.3499999999999997E-2</v>
      </c>
      <c r="EQ67" s="127">
        <v>4.4900000000000002E-2</v>
      </c>
      <c r="ER67" s="127">
        <v>4.7199999999999999E-2</v>
      </c>
      <c r="ES67" s="127">
        <v>4.48E-2</v>
      </c>
      <c r="ET67" s="127">
        <v>4.5600000000000002E-2</v>
      </c>
      <c r="EU67" s="127">
        <v>4.4699999999999997E-2</v>
      </c>
      <c r="EV67">
        <f>SUMIF('12peso'!$E$39:$E$492,$A67,'12peso'!H$39:H$492)</f>
        <v>2.5600000000000001E-2</v>
      </c>
      <c r="EW67">
        <f>SUMIF('12peso'!$E$39:$E$492,$A67,'12peso'!I$39:I$492)</f>
        <v>2.6599999999999999E-2</v>
      </c>
      <c r="EX67">
        <f>SUMIF('12peso'!$E$39:$E$492,$A67,'12peso'!J$39:J$492)</f>
        <v>2.6100000000000002E-2</v>
      </c>
      <c r="EY67">
        <f>SUMIF('12peso'!$E$39:$E$492,$A67,'12peso'!K$39:K$492)</f>
        <v>2.6200000000000001E-2</v>
      </c>
      <c r="EZ67">
        <f>SUMIF('12peso'!$E$39:$E$492,$A67,'12peso'!L$39:L$492)</f>
        <v>2.6700000000000002E-2</v>
      </c>
      <c r="FA67">
        <f>SUMIF('12peso'!$E$39:$E$492,$A67,'12peso'!M$39:M$492)</f>
        <v>2.6599999999999999E-2</v>
      </c>
      <c r="FB67">
        <f>SUMIF('12peso'!$E$39:$E$492,$A67,'12peso'!N$39:N$492)</f>
        <v>2.5100000000000001E-2</v>
      </c>
      <c r="FC67">
        <f>SUMIF('12peso'!$E$39:$E$492,$A67,'12peso'!O$39:O$492)</f>
        <v>2.63E-2</v>
      </c>
      <c r="FD67">
        <f>SUMIF('12peso'!$E$39:$E$492,$A67,'12peso'!P$39:P$492)</f>
        <v>2.6700000000000002E-2</v>
      </c>
      <c r="FE67">
        <f>SUMIF('12peso'!$E$39:$E$492,$A67,'12peso'!Q$39:Q$492)</f>
        <v>2.6200000000000001E-2</v>
      </c>
      <c r="FF67">
        <f>SUMIF('12peso'!$E$39:$E$492,$A67,'12peso'!R$39:R$492)</f>
        <v>2.5899999999999999E-2</v>
      </c>
      <c r="FG67">
        <f>SUMIF('12peso'!$E$39:$E$492,$A67,'12peso'!S$39:S$492)</f>
        <v>2.58E-2</v>
      </c>
      <c r="FH67">
        <f>SUMIF('12peso'!$E$39:$E$492,$A67,'12peso'!T$39:T$492)</f>
        <v>2.6100000000000002E-2</v>
      </c>
      <c r="FI67">
        <f>SUMIF('12peso'!$E$39:$E$492,$A67,'12peso'!U$39:U$492)</f>
        <v>2.64E-2</v>
      </c>
      <c r="FJ67">
        <f>SUMIF('12peso'!$E$39:$E$492,$A67,'12peso'!V$39:V$492)</f>
        <v>2.6599999999999999E-2</v>
      </c>
      <c r="FK67">
        <f>SUMIF('12peso'!$E$39:$E$492,$A67,'12peso'!W$39:W$492)</f>
        <v>2.7799999999999998E-2</v>
      </c>
      <c r="FL67">
        <f>SUMIF('12peso'!$E$39:$E$492,$A67,'12peso'!X$39:X$492)</f>
        <v>2.7300000000000001E-2</v>
      </c>
      <c r="FM67">
        <f>SUMIF('12peso'!$E$39:$E$492,$A67,'12peso'!Y$39:Y$492)</f>
        <v>2.6800000000000001E-2</v>
      </c>
      <c r="FN67">
        <f>SUMIF('12peso'!$E$39:$E$492,$A67,'12peso'!Z$39:Z$492)</f>
        <v>2.7699999999999999E-2</v>
      </c>
      <c r="FO67">
        <f>SUMIF('12peso'!$E$39:$E$492,$A67,'12peso'!AA$39:AA$492)</f>
        <v>2.7400000000000001E-2</v>
      </c>
      <c r="FP67">
        <f>SUMIF('12peso'!$E$39:$E$492,$A67,'12peso'!AB$39:AB$492)</f>
        <v>2.8299999999999999E-2</v>
      </c>
      <c r="FQ67">
        <f>SUMIF('12peso'!$E$39:$E$492,$A67,'12peso'!AC$39:AC$492)</f>
        <v>2.8000000000000001E-2</v>
      </c>
      <c r="FR67">
        <f>SUMIF('12peso'!$E$39:$E$492,$A67,'12peso'!AD$39:AD$492)</f>
        <v>2.7900000000000001E-2</v>
      </c>
      <c r="FS67">
        <f>SUMIF('12peso'!$E$39:$E$492,$A67,'12peso'!AE$39:AE$492)</f>
        <v>2.7799999999999998E-2</v>
      </c>
      <c r="FT67">
        <f>SUMIF('12peso'!$E$39:$E$492,$A67,'12peso'!AF$39:AF$492)</f>
        <v>2.7E-2</v>
      </c>
      <c r="FU67">
        <f>SUMIF('12peso'!$E$39:$E$492,$A67,'12peso'!AG$39:AG$492)</f>
        <v>2.7799999999999998E-2</v>
      </c>
      <c r="FV67">
        <f>SUMIF('12peso'!$E$39:$E$492,$A67,'12peso'!AH$39:AH$492)</f>
        <v>2.9399999999999999E-2</v>
      </c>
      <c r="FW67">
        <f>SUMIF('12peso'!$E$39:$E$492,$A67,'12peso'!AI$39:AI$492)</f>
        <v>2.9600000000000001E-2</v>
      </c>
      <c r="FX67">
        <f>SUMIF('12peso'!$E$39:$E$492,$A67,'12peso'!AJ$39:AJ$492)</f>
        <v>2.92E-2</v>
      </c>
      <c r="FY67">
        <f>SUMIF('12peso'!$E$39:$E$492,$A67,'12peso'!AK$39:AK$492)</f>
        <v>2.86E-2</v>
      </c>
      <c r="FZ67">
        <f>SUMIF('12peso'!$E$39:$E$492,$A67,'12peso'!AL$39:AL$492)</f>
        <v>2.9899999999999999E-2</v>
      </c>
      <c r="GA67">
        <f>SUMIF('12peso'!$E$39:$E$492,$A67,'12peso'!AM$39:AM$492)</f>
        <v>3.0700000000000002E-2</v>
      </c>
      <c r="GB67">
        <f>SUMIF('12peso'!$E$39:$E$492,$A67,'12peso'!AN$39:AN$492)</f>
        <v>2.98E-2</v>
      </c>
    </row>
    <row r="68" spans="1:184" x14ac:dyDescent="0.25">
      <c r="A68" s="59">
        <v>1108012</v>
      </c>
      <c r="B68" s="56" t="s">
        <v>69</v>
      </c>
      <c r="C68" s="127">
        <v>3.0200000000000001E-2</v>
      </c>
      <c r="D68" s="127">
        <v>3.0599999999999999E-2</v>
      </c>
      <c r="E68" s="127">
        <v>3.1099999999999999E-2</v>
      </c>
      <c r="F68" s="127">
        <v>3.2800000000000003E-2</v>
      </c>
      <c r="G68" s="127">
        <v>3.1399999999999997E-2</v>
      </c>
      <c r="H68" s="127">
        <v>3.2000000000000001E-2</v>
      </c>
      <c r="I68" s="127">
        <v>3.4799999999999998E-2</v>
      </c>
      <c r="J68" s="127">
        <v>3.4099999999999998E-2</v>
      </c>
      <c r="K68" s="127">
        <v>3.2099999999999997E-2</v>
      </c>
      <c r="L68" s="127">
        <v>3.1800000000000002E-2</v>
      </c>
      <c r="M68" s="127">
        <v>3.1699999999999999E-2</v>
      </c>
      <c r="N68" s="127">
        <v>2.9600000000000001E-2</v>
      </c>
      <c r="O68" s="127">
        <v>2.76E-2</v>
      </c>
      <c r="P68" s="127">
        <v>2.8400000000000002E-2</v>
      </c>
      <c r="Q68" s="127">
        <v>2.9700000000000001E-2</v>
      </c>
      <c r="R68" s="127">
        <v>2.9899999999999999E-2</v>
      </c>
      <c r="S68" s="127">
        <v>3.0800000000000001E-2</v>
      </c>
      <c r="T68" s="127">
        <v>3.1199999999999999E-2</v>
      </c>
      <c r="U68" s="127">
        <v>3.4000000000000002E-2</v>
      </c>
      <c r="V68" s="127">
        <v>3.49E-2</v>
      </c>
      <c r="W68" s="127">
        <v>3.3700000000000001E-2</v>
      </c>
      <c r="X68" s="127">
        <v>3.2599999999999997E-2</v>
      </c>
      <c r="Y68" s="127">
        <v>3.09E-2</v>
      </c>
      <c r="Z68" s="127">
        <v>3.0099999999999998E-2</v>
      </c>
      <c r="AA68" s="127">
        <v>2.8299999999999999E-2</v>
      </c>
      <c r="AB68" s="127">
        <v>2.8799999999999999E-2</v>
      </c>
      <c r="AC68" s="127">
        <v>2.7300000000000001E-2</v>
      </c>
      <c r="AD68" s="127">
        <v>2.52E-2</v>
      </c>
      <c r="AE68" s="127">
        <v>2.53E-2</v>
      </c>
      <c r="AF68" s="127">
        <v>2.6700000000000002E-2</v>
      </c>
      <c r="AG68" s="127">
        <v>0.03</v>
      </c>
      <c r="AH68" s="127">
        <v>3.1699999999999999E-2</v>
      </c>
      <c r="AI68" s="127">
        <v>3.1899999999999998E-2</v>
      </c>
      <c r="AJ68" s="127">
        <v>3.0099999999999998E-2</v>
      </c>
      <c r="AK68" s="127">
        <v>2.98E-2</v>
      </c>
      <c r="AL68" s="127">
        <v>3.0300000000000001E-2</v>
      </c>
      <c r="AM68" s="127">
        <v>0.03</v>
      </c>
      <c r="AN68" s="127">
        <v>2.8299999999999999E-2</v>
      </c>
      <c r="AO68" s="127">
        <v>2.9499999999999998E-2</v>
      </c>
      <c r="AP68" s="127">
        <v>3.0099999999999998E-2</v>
      </c>
      <c r="AQ68" s="127">
        <v>3.0499999999999999E-2</v>
      </c>
      <c r="AR68" s="127">
        <v>3.1E-2</v>
      </c>
      <c r="AS68" s="127">
        <v>3.4000000000000002E-2</v>
      </c>
      <c r="AT68" s="127">
        <v>3.4299999999999997E-2</v>
      </c>
      <c r="AU68" s="127">
        <v>3.5299999999999998E-2</v>
      </c>
      <c r="AV68" s="127">
        <v>3.3399999999999999E-2</v>
      </c>
      <c r="AW68" s="127">
        <v>3.2399999999999998E-2</v>
      </c>
      <c r="AX68" s="127">
        <v>2.9100000000000001E-2</v>
      </c>
      <c r="AY68" s="127">
        <v>2.7799999999999998E-2</v>
      </c>
      <c r="AZ68" s="127">
        <v>2.8000000000000001E-2</v>
      </c>
      <c r="BA68" s="127">
        <v>2.7699999999999999E-2</v>
      </c>
      <c r="BB68" s="127">
        <v>2.8299999999999999E-2</v>
      </c>
      <c r="BC68" s="127">
        <v>3.0700000000000002E-2</v>
      </c>
      <c r="BD68" s="127">
        <v>3.1899999999999998E-2</v>
      </c>
      <c r="BE68" s="127">
        <v>3.5700000000000003E-2</v>
      </c>
      <c r="BF68" s="127">
        <v>3.6200000000000003E-2</v>
      </c>
      <c r="BG68" s="127">
        <v>3.2000000000000001E-2</v>
      </c>
      <c r="BH68" s="127">
        <v>2.86E-2</v>
      </c>
      <c r="BI68" s="127">
        <v>2.8400000000000002E-2</v>
      </c>
      <c r="BJ68" s="127">
        <v>2.5700000000000001E-2</v>
      </c>
      <c r="BK68" s="127">
        <v>2.63E-2</v>
      </c>
      <c r="BL68" s="127">
        <v>2.75E-2</v>
      </c>
      <c r="BM68" s="127">
        <v>2.4199999999999999E-2</v>
      </c>
      <c r="BN68" s="127">
        <v>2.3300000000000001E-2</v>
      </c>
      <c r="BO68" s="127">
        <v>2.7400000000000001E-2</v>
      </c>
      <c r="BP68" s="127">
        <v>2.8500000000000001E-2</v>
      </c>
      <c r="BQ68" s="127">
        <v>2.9700000000000001E-2</v>
      </c>
      <c r="BR68" s="127">
        <v>3.1899999999999998E-2</v>
      </c>
      <c r="BS68" s="127">
        <v>2.92E-2</v>
      </c>
      <c r="BT68" s="127">
        <v>2.6100000000000002E-2</v>
      </c>
      <c r="BU68" s="127">
        <v>2.6200000000000001E-2</v>
      </c>
      <c r="BV68" s="127">
        <v>2.5600000000000001E-2</v>
      </c>
      <c r="BW68" s="127">
        <v>2.58E-2</v>
      </c>
      <c r="BX68" s="127">
        <v>2.6700000000000002E-2</v>
      </c>
      <c r="BY68" s="127">
        <v>2.6599999999999999E-2</v>
      </c>
      <c r="BZ68" s="127">
        <v>2.4199999999999999E-2</v>
      </c>
      <c r="CA68" s="127">
        <v>2.7799999999999998E-2</v>
      </c>
      <c r="CB68" s="127">
        <v>2.87E-2</v>
      </c>
      <c r="CC68" s="127">
        <v>3.0599999999999999E-2</v>
      </c>
      <c r="CD68" s="127">
        <v>2.9600000000000001E-2</v>
      </c>
      <c r="CE68" s="127">
        <v>2.87E-2</v>
      </c>
      <c r="CF68" s="127">
        <v>2.6599999999999999E-2</v>
      </c>
      <c r="CG68" s="127">
        <v>2.5899999999999999E-2</v>
      </c>
      <c r="CH68" s="127">
        <v>4.5999999999999999E-3</v>
      </c>
      <c r="CI68" s="127">
        <v>4.4999999999999997E-3</v>
      </c>
      <c r="CJ68" s="127">
        <v>4.7999999999999996E-3</v>
      </c>
      <c r="CK68" s="127">
        <v>4.4999999999999997E-3</v>
      </c>
      <c r="CL68" s="127">
        <v>5.0000000000000001E-3</v>
      </c>
      <c r="CM68" s="127">
        <v>5.4000000000000003E-3</v>
      </c>
      <c r="CN68" s="127">
        <v>5.3E-3</v>
      </c>
      <c r="CO68" s="127">
        <v>5.5999999999999999E-3</v>
      </c>
      <c r="CP68" s="127">
        <v>5.1999999999999998E-3</v>
      </c>
      <c r="CQ68" s="127">
        <v>5.0000000000000001E-3</v>
      </c>
      <c r="CR68" s="127">
        <v>5.1000000000000004E-3</v>
      </c>
      <c r="CS68" s="127">
        <v>5.1000000000000004E-3</v>
      </c>
      <c r="CT68" s="127">
        <v>5.1999999999999998E-3</v>
      </c>
      <c r="CU68" s="127">
        <v>5.1999999999999998E-3</v>
      </c>
      <c r="CV68" s="127">
        <v>4.7999999999999996E-3</v>
      </c>
      <c r="CW68" s="127">
        <v>4.7000000000000002E-3</v>
      </c>
      <c r="CX68" s="127">
        <v>4.4000000000000003E-3</v>
      </c>
      <c r="CY68" s="127">
        <v>4.1000000000000003E-3</v>
      </c>
      <c r="CZ68" s="127">
        <v>4.7000000000000002E-3</v>
      </c>
      <c r="DA68" s="127">
        <v>5.1999999999999998E-3</v>
      </c>
      <c r="DB68" s="127">
        <v>5.3E-3</v>
      </c>
      <c r="DC68" s="127">
        <v>5.3E-3</v>
      </c>
      <c r="DD68" s="127">
        <v>5.1000000000000004E-3</v>
      </c>
      <c r="DE68" s="127">
        <v>5.3E-3</v>
      </c>
      <c r="DF68" s="127">
        <v>4.8999999999999998E-3</v>
      </c>
      <c r="DG68" s="127">
        <v>5.1000000000000004E-3</v>
      </c>
      <c r="DH68" s="127">
        <v>4.7999999999999996E-3</v>
      </c>
      <c r="DI68" s="127">
        <v>4.7000000000000002E-3</v>
      </c>
      <c r="DJ68" s="127">
        <v>4.5999999999999999E-3</v>
      </c>
      <c r="DK68" s="127">
        <v>4.4000000000000003E-3</v>
      </c>
      <c r="DL68" s="127">
        <v>5.1000000000000004E-3</v>
      </c>
      <c r="DM68" s="127">
        <v>5.1000000000000004E-3</v>
      </c>
      <c r="DN68" s="127">
        <v>5.1999999999999998E-3</v>
      </c>
      <c r="DO68" s="127">
        <v>4.5999999999999999E-3</v>
      </c>
      <c r="DP68" s="127">
        <v>4.5999999999999999E-3</v>
      </c>
      <c r="DQ68" s="127">
        <v>4.3E-3</v>
      </c>
      <c r="DR68" s="127">
        <v>4.1000000000000003E-3</v>
      </c>
      <c r="DS68" s="127">
        <v>4.4000000000000003E-3</v>
      </c>
      <c r="DT68" s="127">
        <v>4.0000000000000001E-3</v>
      </c>
      <c r="DU68" s="127">
        <v>4.0000000000000001E-3</v>
      </c>
      <c r="DV68" s="127">
        <v>3.7000000000000002E-3</v>
      </c>
      <c r="DW68" s="127">
        <v>4.4000000000000003E-3</v>
      </c>
      <c r="DX68" s="127">
        <v>4.5999999999999999E-3</v>
      </c>
      <c r="DY68" s="127">
        <v>4.7999999999999996E-3</v>
      </c>
      <c r="DZ68" s="127">
        <v>4.5999999999999999E-3</v>
      </c>
      <c r="EA68" s="127">
        <v>4.1000000000000003E-3</v>
      </c>
      <c r="EB68" s="127">
        <v>4.4999999999999997E-3</v>
      </c>
      <c r="EC68" s="127">
        <v>4.1999999999999997E-3</v>
      </c>
      <c r="ED68" s="127">
        <v>4.1999999999999997E-3</v>
      </c>
      <c r="EE68" s="127">
        <v>4.4999999999999997E-3</v>
      </c>
      <c r="EF68" s="127">
        <v>4.1999999999999997E-3</v>
      </c>
      <c r="EG68" s="127">
        <v>3.8999999999999998E-3</v>
      </c>
      <c r="EH68" s="127">
        <v>3.8999999999999998E-3</v>
      </c>
      <c r="EI68" s="127">
        <v>4.1000000000000003E-3</v>
      </c>
      <c r="EJ68" s="127">
        <v>4.4999999999999997E-3</v>
      </c>
      <c r="EK68" s="127">
        <v>4.7999999999999996E-3</v>
      </c>
      <c r="EL68" s="127">
        <v>4.8999999999999998E-3</v>
      </c>
      <c r="EM68" s="127">
        <v>5.1999999999999998E-3</v>
      </c>
      <c r="EN68" s="127">
        <v>5.0000000000000001E-3</v>
      </c>
      <c r="EO68" s="127">
        <v>4.5999999999999999E-3</v>
      </c>
      <c r="EP68" s="127">
        <v>4.4999999999999997E-3</v>
      </c>
      <c r="EQ68" s="127">
        <v>4.7999999999999996E-3</v>
      </c>
      <c r="ER68" s="127">
        <v>4.3E-3</v>
      </c>
      <c r="ES68" s="127">
        <v>4.1999999999999997E-3</v>
      </c>
      <c r="ET68" s="127">
        <v>4.1999999999999997E-3</v>
      </c>
      <c r="EU68" s="127">
        <v>4.7000000000000002E-3</v>
      </c>
      <c r="EV68">
        <f>SUMIF('12peso'!$E$39:$E$492,$A68,'12peso'!H$39:H$492)</f>
        <v>1.23E-2</v>
      </c>
      <c r="EW68">
        <f>SUMIF('12peso'!$E$39:$E$492,$A68,'12peso'!I$39:I$492)</f>
        <v>1.2500000000000001E-2</v>
      </c>
      <c r="EX68">
        <f>SUMIF('12peso'!$E$39:$E$492,$A68,'12peso'!J$39:J$492)</f>
        <v>1.21E-2</v>
      </c>
      <c r="EY68">
        <f>SUMIF('12peso'!$E$39:$E$492,$A68,'12peso'!K$39:K$492)</f>
        <v>1.1599999999999999E-2</v>
      </c>
      <c r="EZ68">
        <f>SUMIF('12peso'!$E$39:$E$492,$A68,'12peso'!L$39:L$492)</f>
        <v>1.21E-2</v>
      </c>
      <c r="FA68">
        <f>SUMIF('12peso'!$E$39:$E$492,$A68,'12peso'!M$39:M$492)</f>
        <v>1.23E-2</v>
      </c>
      <c r="FB68">
        <f>SUMIF('12peso'!$E$39:$E$492,$A68,'12peso'!N$39:N$492)</f>
        <v>1.23E-2</v>
      </c>
      <c r="FC68">
        <f>SUMIF('12peso'!$E$39:$E$492,$A68,'12peso'!O$39:O$492)</f>
        <v>1.2500000000000001E-2</v>
      </c>
      <c r="FD68">
        <f>SUMIF('12peso'!$E$39:$E$492,$A68,'12peso'!P$39:P$492)</f>
        <v>1.2E-2</v>
      </c>
      <c r="FE68">
        <f>SUMIF('12peso'!$E$39:$E$492,$A68,'12peso'!Q$39:Q$492)</f>
        <v>1.24E-2</v>
      </c>
      <c r="FF68">
        <f>SUMIF('12peso'!$E$39:$E$492,$A68,'12peso'!R$39:R$492)</f>
        <v>1.2699999999999999E-2</v>
      </c>
      <c r="FG68">
        <f>SUMIF('12peso'!$E$39:$E$492,$A68,'12peso'!S$39:S$492)</f>
        <v>1.2699999999999999E-2</v>
      </c>
      <c r="FH68">
        <f>SUMIF('12peso'!$E$39:$E$492,$A68,'12peso'!T$39:T$492)</f>
        <v>1.3100000000000001E-2</v>
      </c>
      <c r="FI68">
        <f>SUMIF('12peso'!$E$39:$E$492,$A68,'12peso'!U$39:U$492)</f>
        <v>1.26E-2</v>
      </c>
      <c r="FJ68">
        <f>SUMIF('12peso'!$E$39:$E$492,$A68,'12peso'!V$39:V$492)</f>
        <v>1.3100000000000001E-2</v>
      </c>
      <c r="FK68">
        <f>SUMIF('12peso'!$E$39:$E$492,$A68,'12peso'!W$39:W$492)</f>
        <v>1.2500000000000001E-2</v>
      </c>
      <c r="FL68">
        <f>SUMIF('12peso'!$E$39:$E$492,$A68,'12peso'!X$39:X$492)</f>
        <v>1.2500000000000001E-2</v>
      </c>
      <c r="FM68">
        <f>SUMIF('12peso'!$E$39:$E$492,$A68,'12peso'!Y$39:Y$492)</f>
        <v>1.2E-2</v>
      </c>
      <c r="FN68">
        <f>SUMIF('12peso'!$E$39:$E$492,$A68,'12peso'!Z$39:Z$492)</f>
        <v>1.2E-2</v>
      </c>
      <c r="FO68">
        <f>SUMIF('12peso'!$E$39:$E$492,$A68,'12peso'!AA$39:AA$492)</f>
        <v>1.1900000000000001E-2</v>
      </c>
      <c r="FP68">
        <f>SUMIF('12peso'!$E$39:$E$492,$A68,'12peso'!AB$39:AB$492)</f>
        <v>1.12E-2</v>
      </c>
      <c r="FQ68">
        <f>SUMIF('12peso'!$E$39:$E$492,$A68,'12peso'!AC$39:AC$492)</f>
        <v>1.15E-2</v>
      </c>
      <c r="FR68">
        <f>SUMIF('12peso'!$E$39:$E$492,$A68,'12peso'!AD$39:AD$492)</f>
        <v>1.14E-2</v>
      </c>
      <c r="FS68">
        <f>SUMIF('12peso'!$E$39:$E$492,$A68,'12peso'!AE$39:AE$492)</f>
        <v>1.18E-2</v>
      </c>
      <c r="FT68">
        <f>SUMIF('12peso'!$E$39:$E$492,$A68,'12peso'!AF$39:AF$492)</f>
        <v>1.2500000000000001E-2</v>
      </c>
      <c r="FU68">
        <f>SUMIF('12peso'!$E$39:$E$492,$A68,'12peso'!AG$39:AG$492)</f>
        <v>1.29E-2</v>
      </c>
      <c r="FV68">
        <f>SUMIF('12peso'!$E$39:$E$492,$A68,'12peso'!AH$39:AH$492)</f>
        <v>1.2999999999999999E-2</v>
      </c>
      <c r="FW68">
        <f>SUMIF('12peso'!$E$39:$E$492,$A68,'12peso'!AI$39:AI$492)</f>
        <v>1.2500000000000001E-2</v>
      </c>
      <c r="FX68">
        <f>SUMIF('12peso'!$E$39:$E$492,$A68,'12peso'!AJ$39:AJ$492)</f>
        <v>1.3299999999999999E-2</v>
      </c>
      <c r="FY68">
        <f>SUMIF('12peso'!$E$39:$E$492,$A68,'12peso'!AK$39:AK$492)</f>
        <v>1.2800000000000001E-2</v>
      </c>
      <c r="FZ68">
        <f>SUMIF('12peso'!$E$39:$E$492,$A68,'12peso'!AL$39:AL$492)</f>
        <v>1.29E-2</v>
      </c>
      <c r="GA68">
        <f>SUMIF('12peso'!$E$39:$E$492,$A68,'12peso'!AM$39:AM$492)</f>
        <v>1.3100000000000001E-2</v>
      </c>
      <c r="GB68">
        <f>SUMIF('12peso'!$E$39:$E$492,$A68,'12peso'!AN$39:AN$492)</f>
        <v>1.29E-2</v>
      </c>
    </row>
    <row r="69" spans="1:184" x14ac:dyDescent="0.25">
      <c r="A69" s="59">
        <v>1108013</v>
      </c>
      <c r="B69" s="56" t="s">
        <v>70</v>
      </c>
      <c r="C69" s="127">
        <v>2.92E-2</v>
      </c>
      <c r="D69" s="127">
        <v>2.9000000000000001E-2</v>
      </c>
      <c r="E69" s="127">
        <v>2.7400000000000001E-2</v>
      </c>
      <c r="F69" s="127">
        <v>2.8000000000000001E-2</v>
      </c>
      <c r="G69" s="127">
        <v>2.87E-2</v>
      </c>
      <c r="H69" s="127">
        <v>2.92E-2</v>
      </c>
      <c r="I69" s="127">
        <v>2.86E-2</v>
      </c>
      <c r="J69" s="127">
        <v>2.92E-2</v>
      </c>
      <c r="K69" s="127">
        <v>3.0099999999999998E-2</v>
      </c>
      <c r="L69" s="127">
        <v>2.98E-2</v>
      </c>
      <c r="M69" s="127">
        <v>2.92E-2</v>
      </c>
      <c r="N69" s="127">
        <v>2.8299999999999999E-2</v>
      </c>
      <c r="O69" s="127">
        <v>2.8400000000000002E-2</v>
      </c>
      <c r="P69" s="127">
        <v>2.81E-2</v>
      </c>
      <c r="Q69" s="127">
        <v>2.8500000000000001E-2</v>
      </c>
      <c r="R69" s="127">
        <v>2.8799999999999999E-2</v>
      </c>
      <c r="S69" s="127">
        <v>2.8799999999999999E-2</v>
      </c>
      <c r="T69" s="127">
        <v>2.8799999999999999E-2</v>
      </c>
      <c r="U69" s="127">
        <v>3.0099999999999998E-2</v>
      </c>
      <c r="V69" s="127">
        <v>2.98E-2</v>
      </c>
      <c r="W69" s="127">
        <v>2.93E-2</v>
      </c>
      <c r="X69" s="127">
        <v>3.32E-2</v>
      </c>
      <c r="Y69" s="127">
        <v>3.1600000000000003E-2</v>
      </c>
      <c r="Z69" s="127">
        <v>3.1099999999999999E-2</v>
      </c>
      <c r="AA69" s="127">
        <v>3.0599999999999999E-2</v>
      </c>
      <c r="AB69" s="127">
        <v>3.0599999999999999E-2</v>
      </c>
      <c r="AC69" s="127">
        <v>3.0700000000000002E-2</v>
      </c>
      <c r="AD69" s="127">
        <v>2.9399999999999999E-2</v>
      </c>
      <c r="AE69" s="127">
        <v>2.9399999999999999E-2</v>
      </c>
      <c r="AF69" s="127">
        <v>3.0599999999999999E-2</v>
      </c>
      <c r="AG69" s="127">
        <v>3.1199999999999999E-2</v>
      </c>
      <c r="AH69" s="127">
        <v>3.1300000000000001E-2</v>
      </c>
      <c r="AI69" s="127">
        <v>3.32E-2</v>
      </c>
      <c r="AJ69" s="127">
        <v>3.32E-2</v>
      </c>
      <c r="AK69" s="127">
        <v>3.2199999999999999E-2</v>
      </c>
      <c r="AL69" s="127">
        <v>3.0700000000000002E-2</v>
      </c>
      <c r="AM69" s="127">
        <v>3.1E-2</v>
      </c>
      <c r="AN69" s="127">
        <v>3.09E-2</v>
      </c>
      <c r="AO69" s="127">
        <v>3.2099999999999997E-2</v>
      </c>
      <c r="AP69" s="127">
        <v>3.09E-2</v>
      </c>
      <c r="AQ69" s="127">
        <v>3.2800000000000003E-2</v>
      </c>
      <c r="AR69" s="127">
        <v>3.2800000000000003E-2</v>
      </c>
      <c r="AS69" s="127">
        <v>3.4700000000000002E-2</v>
      </c>
      <c r="AT69" s="127">
        <v>3.4200000000000001E-2</v>
      </c>
      <c r="AU69" s="127">
        <v>3.8100000000000002E-2</v>
      </c>
      <c r="AV69" s="127">
        <v>3.6499999999999998E-2</v>
      </c>
      <c r="AW69" s="127">
        <v>3.5400000000000001E-2</v>
      </c>
      <c r="AX69" s="127">
        <v>3.4200000000000001E-2</v>
      </c>
      <c r="AY69" s="127">
        <v>3.1899999999999998E-2</v>
      </c>
      <c r="AZ69" s="127">
        <v>3.04E-2</v>
      </c>
      <c r="BA69" s="127">
        <v>3.15E-2</v>
      </c>
      <c r="BB69" s="127">
        <v>3.1699999999999999E-2</v>
      </c>
      <c r="BC69" s="127">
        <v>3.1199999999999999E-2</v>
      </c>
      <c r="BD69" s="127">
        <v>3.2399999999999998E-2</v>
      </c>
      <c r="BE69" s="127">
        <v>3.1600000000000003E-2</v>
      </c>
      <c r="BF69" s="127">
        <v>3.2000000000000001E-2</v>
      </c>
      <c r="BG69" s="127">
        <v>3.2399999999999998E-2</v>
      </c>
      <c r="BH69" s="127">
        <v>3.2300000000000002E-2</v>
      </c>
      <c r="BI69" s="127">
        <v>3.09E-2</v>
      </c>
      <c r="BJ69" s="127">
        <v>2.9700000000000001E-2</v>
      </c>
      <c r="BK69" s="127">
        <v>2.92E-2</v>
      </c>
      <c r="BL69" s="127">
        <v>2.8400000000000002E-2</v>
      </c>
      <c r="BM69" s="127">
        <v>2.75E-2</v>
      </c>
      <c r="BN69" s="127">
        <v>2.8799999999999999E-2</v>
      </c>
      <c r="BO69" s="127">
        <v>2.8000000000000001E-2</v>
      </c>
      <c r="BP69" s="127">
        <v>2.98E-2</v>
      </c>
      <c r="BQ69" s="127">
        <v>3.0300000000000001E-2</v>
      </c>
      <c r="BR69" s="127">
        <v>2.8500000000000001E-2</v>
      </c>
      <c r="BS69" s="127">
        <v>2.86E-2</v>
      </c>
      <c r="BT69" s="127">
        <v>2.8500000000000001E-2</v>
      </c>
      <c r="BU69" s="127">
        <v>2.7199999999999998E-2</v>
      </c>
      <c r="BV69" s="127">
        <v>2.7199999999999998E-2</v>
      </c>
      <c r="BW69" s="127">
        <v>2.7E-2</v>
      </c>
      <c r="BX69" s="127">
        <v>2.7300000000000001E-2</v>
      </c>
      <c r="BY69" s="127">
        <v>2.7799999999999998E-2</v>
      </c>
      <c r="BZ69" s="127">
        <v>2.7400000000000001E-2</v>
      </c>
      <c r="CA69" s="127">
        <v>2.8000000000000001E-2</v>
      </c>
      <c r="CB69" s="127">
        <v>2.8299999999999999E-2</v>
      </c>
      <c r="CC69" s="127">
        <v>2.76E-2</v>
      </c>
      <c r="CD69" s="127">
        <v>2.7E-2</v>
      </c>
      <c r="CE69" s="127">
        <v>2.8000000000000001E-2</v>
      </c>
      <c r="CF69" s="127">
        <v>2.8299999999999999E-2</v>
      </c>
      <c r="CG69" s="127">
        <v>2.8500000000000001E-2</v>
      </c>
      <c r="CH69" s="127">
        <v>2.76E-2</v>
      </c>
      <c r="CI69" s="127">
        <v>2.5600000000000001E-2</v>
      </c>
      <c r="CJ69" s="127">
        <v>2.7400000000000001E-2</v>
      </c>
      <c r="CK69" s="127">
        <v>2.9000000000000001E-2</v>
      </c>
      <c r="CL69" s="127">
        <v>2.93E-2</v>
      </c>
      <c r="CM69" s="127">
        <v>2.93E-2</v>
      </c>
      <c r="CN69" s="127">
        <v>2.9600000000000001E-2</v>
      </c>
      <c r="CO69" s="127">
        <v>3.0200000000000001E-2</v>
      </c>
      <c r="CP69" s="127">
        <v>2.93E-2</v>
      </c>
      <c r="CQ69" s="127">
        <v>2.8199999999999999E-2</v>
      </c>
      <c r="CR69" s="127">
        <v>2.7300000000000001E-2</v>
      </c>
      <c r="CS69" s="127">
        <v>2.64E-2</v>
      </c>
      <c r="CT69" s="127">
        <v>2.63E-2</v>
      </c>
      <c r="CU69" s="127">
        <v>2.5899999999999999E-2</v>
      </c>
      <c r="CV69" s="127">
        <v>2.6700000000000002E-2</v>
      </c>
      <c r="CW69" s="127">
        <v>2.6599999999999999E-2</v>
      </c>
      <c r="CX69" s="127">
        <v>2.6800000000000001E-2</v>
      </c>
      <c r="CY69" s="127">
        <v>2.69E-2</v>
      </c>
      <c r="CZ69" s="127">
        <v>2.6700000000000002E-2</v>
      </c>
      <c r="DA69" s="127">
        <v>2.6100000000000002E-2</v>
      </c>
      <c r="DB69" s="127">
        <v>2.58E-2</v>
      </c>
      <c r="DC69" s="127">
        <v>2.7199999999999998E-2</v>
      </c>
      <c r="DD69" s="127">
        <v>2.7400000000000001E-2</v>
      </c>
      <c r="DE69" s="127">
        <v>2.5600000000000001E-2</v>
      </c>
      <c r="DF69" s="127">
        <v>2.4400000000000002E-2</v>
      </c>
      <c r="DG69" s="127">
        <v>2.3300000000000001E-2</v>
      </c>
      <c r="DH69" s="127">
        <v>2.4299999999999999E-2</v>
      </c>
      <c r="DI69" s="127">
        <v>2.5000000000000001E-2</v>
      </c>
      <c r="DJ69" s="127">
        <v>2.4899999999999999E-2</v>
      </c>
      <c r="DK69" s="127">
        <v>2.53E-2</v>
      </c>
      <c r="DL69" s="127">
        <v>2.58E-2</v>
      </c>
      <c r="DM69" s="127">
        <v>2.4799999999999999E-2</v>
      </c>
      <c r="DN69" s="127">
        <v>2.5600000000000001E-2</v>
      </c>
      <c r="DO69" s="127">
        <v>2.58E-2</v>
      </c>
      <c r="DP69" s="127">
        <v>2.53E-2</v>
      </c>
      <c r="DQ69" s="127">
        <v>2.53E-2</v>
      </c>
      <c r="DR69" s="127">
        <v>2.46E-2</v>
      </c>
      <c r="DS69" s="127">
        <v>2.41E-2</v>
      </c>
      <c r="DT69" s="127">
        <v>2.4199999999999999E-2</v>
      </c>
      <c r="DU69" s="127">
        <v>2.4799999999999999E-2</v>
      </c>
      <c r="DV69" s="127">
        <v>2.6100000000000002E-2</v>
      </c>
      <c r="DW69" s="127">
        <v>2.5999999999999999E-2</v>
      </c>
      <c r="DX69" s="127">
        <v>2.6100000000000002E-2</v>
      </c>
      <c r="DY69" s="127">
        <v>2.64E-2</v>
      </c>
      <c r="DZ69" s="127">
        <v>2.7099999999999999E-2</v>
      </c>
      <c r="EA69" s="127">
        <v>2.81E-2</v>
      </c>
      <c r="EB69" s="127">
        <v>2.75E-2</v>
      </c>
      <c r="EC69" s="127">
        <v>2.6499999999999999E-2</v>
      </c>
      <c r="ED69" s="127">
        <v>2.6800000000000001E-2</v>
      </c>
      <c r="EE69" s="127">
        <v>2.6599999999999999E-2</v>
      </c>
      <c r="EF69" s="127">
        <v>2.58E-2</v>
      </c>
      <c r="EG69" s="127">
        <v>2.6700000000000002E-2</v>
      </c>
      <c r="EH69" s="127">
        <v>2.7300000000000001E-2</v>
      </c>
      <c r="EI69" s="127">
        <v>2.81E-2</v>
      </c>
      <c r="EJ69" s="127">
        <v>2.8000000000000001E-2</v>
      </c>
      <c r="EK69" s="127">
        <v>2.9000000000000001E-2</v>
      </c>
      <c r="EL69" s="127">
        <v>2.8500000000000001E-2</v>
      </c>
      <c r="EM69" s="127">
        <v>2.92E-2</v>
      </c>
      <c r="EN69" s="127">
        <v>0.03</v>
      </c>
      <c r="EO69" s="127">
        <v>2.92E-2</v>
      </c>
      <c r="EP69" s="127">
        <v>2.8400000000000002E-2</v>
      </c>
      <c r="EQ69" s="127">
        <v>2.87E-2</v>
      </c>
      <c r="ER69" s="127">
        <v>2.7900000000000001E-2</v>
      </c>
      <c r="ES69" s="127">
        <v>2.8400000000000002E-2</v>
      </c>
      <c r="ET69" s="127">
        <v>2.9100000000000001E-2</v>
      </c>
      <c r="EU69" s="127">
        <v>3.04E-2</v>
      </c>
      <c r="EV69">
        <f>SUMIF('12peso'!$E$39:$E$492,$A69,'12peso'!H$39:H$492)</f>
        <v>3.7999999999999999E-2</v>
      </c>
      <c r="EW69">
        <f>SUMIF('12peso'!$E$39:$E$492,$A69,'12peso'!I$39:I$492)</f>
        <v>3.7999999999999999E-2</v>
      </c>
      <c r="EX69">
        <f>SUMIF('12peso'!$E$39:$E$492,$A69,'12peso'!J$39:J$492)</f>
        <v>3.8100000000000002E-2</v>
      </c>
      <c r="EY69">
        <f>SUMIF('12peso'!$E$39:$E$492,$A69,'12peso'!K$39:K$492)</f>
        <v>3.8600000000000002E-2</v>
      </c>
      <c r="EZ69">
        <f>SUMIF('12peso'!$E$39:$E$492,$A69,'12peso'!L$39:L$492)</f>
        <v>3.8199999999999998E-2</v>
      </c>
      <c r="FA69">
        <f>SUMIF('12peso'!$E$39:$E$492,$A69,'12peso'!M$39:M$492)</f>
        <v>3.7999999999999999E-2</v>
      </c>
      <c r="FB69">
        <f>SUMIF('12peso'!$E$39:$E$492,$A69,'12peso'!N$39:N$492)</f>
        <v>3.6299999999999999E-2</v>
      </c>
      <c r="FC69">
        <f>SUMIF('12peso'!$E$39:$E$492,$A69,'12peso'!O$39:O$492)</f>
        <v>3.7100000000000001E-2</v>
      </c>
      <c r="FD69">
        <f>SUMIF('12peso'!$E$39:$E$492,$A69,'12peso'!P$39:P$492)</f>
        <v>3.8399999999999997E-2</v>
      </c>
      <c r="FE69">
        <f>SUMIF('12peso'!$E$39:$E$492,$A69,'12peso'!Q$39:Q$492)</f>
        <v>3.7600000000000001E-2</v>
      </c>
      <c r="FF69">
        <f>SUMIF('12peso'!$E$39:$E$492,$A69,'12peso'!R$39:R$492)</f>
        <v>3.8899999999999997E-2</v>
      </c>
      <c r="FG69">
        <f>SUMIF('12peso'!$E$39:$E$492,$A69,'12peso'!S$39:S$492)</f>
        <v>4.02E-2</v>
      </c>
      <c r="FH69">
        <f>SUMIF('12peso'!$E$39:$E$492,$A69,'12peso'!T$39:T$492)</f>
        <v>4.0399999999999998E-2</v>
      </c>
      <c r="FI69">
        <f>SUMIF('12peso'!$E$39:$E$492,$A69,'12peso'!U$39:U$492)</f>
        <v>4.0599999999999997E-2</v>
      </c>
      <c r="FJ69">
        <f>SUMIF('12peso'!$E$39:$E$492,$A69,'12peso'!V$39:V$492)</f>
        <v>3.9399999999999998E-2</v>
      </c>
      <c r="FK69">
        <f>SUMIF('12peso'!$E$39:$E$492,$A69,'12peso'!W$39:W$492)</f>
        <v>4.0599999999999997E-2</v>
      </c>
      <c r="FL69">
        <f>SUMIF('12peso'!$E$39:$E$492,$A69,'12peso'!X$39:X$492)</f>
        <v>4.0800000000000003E-2</v>
      </c>
      <c r="FM69">
        <f>SUMIF('12peso'!$E$39:$E$492,$A69,'12peso'!Y$39:Y$492)</f>
        <v>4.0500000000000001E-2</v>
      </c>
      <c r="FN69">
        <f>SUMIF('12peso'!$E$39:$E$492,$A69,'12peso'!Z$39:Z$492)</f>
        <v>3.9399999999999998E-2</v>
      </c>
      <c r="FO69">
        <f>SUMIF('12peso'!$E$39:$E$492,$A69,'12peso'!AA$39:AA$492)</f>
        <v>3.9300000000000002E-2</v>
      </c>
      <c r="FP69">
        <f>SUMIF('12peso'!$E$39:$E$492,$A69,'12peso'!AB$39:AB$492)</f>
        <v>3.9E-2</v>
      </c>
      <c r="FQ69">
        <f>SUMIF('12peso'!$E$39:$E$492,$A69,'12peso'!AC$39:AC$492)</f>
        <v>4.0399999999999998E-2</v>
      </c>
      <c r="FR69">
        <f>SUMIF('12peso'!$E$39:$E$492,$A69,'12peso'!AD$39:AD$492)</f>
        <v>4.1500000000000002E-2</v>
      </c>
      <c r="FS69">
        <f>SUMIF('12peso'!$E$39:$E$492,$A69,'12peso'!AE$39:AE$492)</f>
        <v>4.2000000000000003E-2</v>
      </c>
      <c r="FT69">
        <f>SUMIF('12peso'!$E$39:$E$492,$A69,'12peso'!AF$39:AF$492)</f>
        <v>4.5600000000000002E-2</v>
      </c>
      <c r="FU69">
        <f>SUMIF('12peso'!$E$39:$E$492,$A69,'12peso'!AG$39:AG$492)</f>
        <v>4.6899999999999997E-2</v>
      </c>
      <c r="FV69">
        <f>SUMIF('12peso'!$E$39:$E$492,$A69,'12peso'!AH$39:AH$492)</f>
        <v>4.5999999999999999E-2</v>
      </c>
      <c r="FW69">
        <f>SUMIF('12peso'!$E$39:$E$492,$A69,'12peso'!AI$39:AI$492)</f>
        <v>4.8800000000000003E-2</v>
      </c>
      <c r="FX69">
        <f>SUMIF('12peso'!$E$39:$E$492,$A69,'12peso'!AJ$39:AJ$492)</f>
        <v>5.1799999999999999E-2</v>
      </c>
      <c r="FY69">
        <f>SUMIF('12peso'!$E$39:$E$492,$A69,'12peso'!AK$39:AK$492)</f>
        <v>5.0099999999999999E-2</v>
      </c>
      <c r="FZ69">
        <f>SUMIF('12peso'!$E$39:$E$492,$A69,'12peso'!AL$39:AL$492)</f>
        <v>4.87E-2</v>
      </c>
      <c r="GA69">
        <f>SUMIF('12peso'!$E$39:$E$492,$A69,'12peso'!AM$39:AM$492)</f>
        <v>4.7399999999999998E-2</v>
      </c>
      <c r="GB69">
        <f>SUMIF('12peso'!$E$39:$E$492,$A69,'12peso'!AN$39:AN$492)</f>
        <v>4.6600000000000003E-2</v>
      </c>
    </row>
    <row r="70" spans="1:184" x14ac:dyDescent="0.25">
      <c r="A70" s="59">
        <v>1108015</v>
      </c>
      <c r="B70" s="56" t="s">
        <v>71</v>
      </c>
      <c r="C70" s="127">
        <v>5.1999999999999998E-3</v>
      </c>
      <c r="D70" s="127">
        <v>5.1999999999999998E-3</v>
      </c>
      <c r="E70" s="127">
        <v>5.3E-3</v>
      </c>
      <c r="F70" s="127">
        <v>5.4000000000000003E-3</v>
      </c>
      <c r="G70" s="127">
        <v>5.1000000000000004E-3</v>
      </c>
      <c r="H70" s="127">
        <v>5.4999999999999997E-3</v>
      </c>
      <c r="I70" s="127">
        <v>5.7000000000000002E-3</v>
      </c>
      <c r="J70" s="127">
        <v>5.7000000000000002E-3</v>
      </c>
      <c r="K70" s="127">
        <v>6.1000000000000004E-3</v>
      </c>
      <c r="L70" s="127">
        <v>6.3E-3</v>
      </c>
      <c r="M70" s="127">
        <v>6.0000000000000001E-3</v>
      </c>
      <c r="N70" s="127">
        <v>5.5999999999999999E-3</v>
      </c>
      <c r="O70" s="127">
        <v>5.7000000000000002E-3</v>
      </c>
      <c r="P70" s="127">
        <v>6.1999999999999998E-3</v>
      </c>
      <c r="Q70" s="127">
        <v>6.1999999999999998E-3</v>
      </c>
      <c r="R70" s="127">
        <v>6.1000000000000004E-3</v>
      </c>
      <c r="S70" s="127">
        <v>6.1999999999999998E-3</v>
      </c>
      <c r="T70" s="127">
        <v>6.1999999999999998E-3</v>
      </c>
      <c r="U70" s="127">
        <v>6.4999999999999997E-3</v>
      </c>
      <c r="V70" s="127">
        <v>6.7999999999999996E-3</v>
      </c>
      <c r="W70" s="127">
        <v>6.6E-3</v>
      </c>
      <c r="X70" s="127">
        <v>6.4000000000000003E-3</v>
      </c>
      <c r="Y70" s="127">
        <v>6.7999999999999996E-3</v>
      </c>
      <c r="Z70" s="127">
        <v>6.7999999999999996E-3</v>
      </c>
      <c r="AA70" s="127">
        <v>6.7999999999999996E-3</v>
      </c>
      <c r="AB70" s="127">
        <v>6.7000000000000002E-3</v>
      </c>
      <c r="AC70" s="127">
        <v>6.4999999999999997E-3</v>
      </c>
      <c r="AD70" s="127">
        <v>6.8999999999999999E-3</v>
      </c>
      <c r="AE70" s="127">
        <v>7.0000000000000001E-3</v>
      </c>
      <c r="AF70" s="127">
        <v>6.7999999999999996E-3</v>
      </c>
      <c r="AG70" s="127">
        <v>6.7000000000000002E-3</v>
      </c>
      <c r="AH70" s="127">
        <v>7.1000000000000004E-3</v>
      </c>
      <c r="AI70" s="127">
        <v>6.8999999999999999E-3</v>
      </c>
      <c r="AJ70" s="127">
        <v>7.1999999999999998E-3</v>
      </c>
      <c r="AK70" s="127">
        <v>6.7000000000000002E-3</v>
      </c>
      <c r="AL70" s="127">
        <v>6.8999999999999999E-3</v>
      </c>
      <c r="AM70" s="127">
        <v>6.6E-3</v>
      </c>
      <c r="AN70" s="127">
        <v>7.0000000000000001E-3</v>
      </c>
      <c r="AO70" s="127">
        <v>6.7999999999999996E-3</v>
      </c>
      <c r="AP70" s="127">
        <v>7.0000000000000001E-3</v>
      </c>
      <c r="AQ70" s="127">
        <v>7.4000000000000003E-3</v>
      </c>
      <c r="AR70" s="127">
        <v>7.3000000000000001E-3</v>
      </c>
      <c r="AS70" s="127">
        <v>7.1999999999999998E-3</v>
      </c>
      <c r="AT70" s="127">
        <v>6.8999999999999999E-3</v>
      </c>
      <c r="AU70" s="127">
        <v>7.4999999999999997E-3</v>
      </c>
      <c r="AV70" s="127">
        <v>7.6E-3</v>
      </c>
      <c r="AW70" s="127">
        <v>7.0000000000000001E-3</v>
      </c>
      <c r="AX70" s="127">
        <v>7.1999999999999998E-3</v>
      </c>
      <c r="AY70" s="127">
        <v>7.0000000000000001E-3</v>
      </c>
      <c r="AZ70" s="127">
        <v>7.9000000000000008E-3</v>
      </c>
      <c r="BA70" s="127">
        <v>7.4000000000000003E-3</v>
      </c>
      <c r="BB70" s="127">
        <v>7.4000000000000003E-3</v>
      </c>
      <c r="BC70" s="127">
        <v>7.3000000000000001E-3</v>
      </c>
      <c r="BD70" s="127">
        <v>7.1000000000000004E-3</v>
      </c>
      <c r="BE70" s="127">
        <v>7.1999999999999998E-3</v>
      </c>
      <c r="BF70" s="127">
        <v>7.4999999999999997E-3</v>
      </c>
      <c r="BG70" s="127">
        <v>7.4000000000000003E-3</v>
      </c>
      <c r="BH70" s="127">
        <v>7.1000000000000004E-3</v>
      </c>
      <c r="BI70" s="127">
        <v>6.7999999999999996E-3</v>
      </c>
      <c r="BJ70" s="127">
        <v>7.0000000000000001E-3</v>
      </c>
      <c r="BK70" s="127">
        <v>6.7999999999999996E-3</v>
      </c>
      <c r="BL70" s="127">
        <v>7.4999999999999997E-3</v>
      </c>
      <c r="BM70" s="127">
        <v>7.4000000000000003E-3</v>
      </c>
      <c r="BN70" s="127">
        <v>7.4000000000000003E-3</v>
      </c>
      <c r="BO70" s="127">
        <v>7.7000000000000002E-3</v>
      </c>
      <c r="BP70" s="127">
        <v>7.4000000000000003E-3</v>
      </c>
      <c r="BQ70" s="127">
        <v>7.3000000000000001E-3</v>
      </c>
      <c r="BR70" s="127">
        <v>8.2000000000000007E-3</v>
      </c>
      <c r="BS70" s="127">
        <v>8.2000000000000007E-3</v>
      </c>
      <c r="BT70" s="127">
        <v>7.4999999999999997E-3</v>
      </c>
      <c r="BU70" s="127">
        <v>7.3000000000000001E-3</v>
      </c>
      <c r="BV70" s="127">
        <v>7.3000000000000001E-3</v>
      </c>
      <c r="BW70" s="127">
        <v>7.3000000000000001E-3</v>
      </c>
      <c r="BX70" s="127">
        <v>7.1000000000000004E-3</v>
      </c>
      <c r="BY70" s="127">
        <v>7.4000000000000003E-3</v>
      </c>
      <c r="BZ70" s="127">
        <v>7.1999999999999998E-3</v>
      </c>
      <c r="CA70" s="127">
        <v>7.4999999999999997E-3</v>
      </c>
      <c r="CB70" s="127">
        <v>7.1999999999999998E-3</v>
      </c>
      <c r="CC70" s="127">
        <v>7.1999999999999998E-3</v>
      </c>
      <c r="CD70" s="127">
        <v>7.4000000000000003E-3</v>
      </c>
      <c r="CE70" s="127">
        <v>7.4999999999999997E-3</v>
      </c>
      <c r="CF70" s="127">
        <v>7.4999999999999997E-3</v>
      </c>
      <c r="CG70" s="127">
        <v>7.1999999999999998E-3</v>
      </c>
      <c r="CH70" s="127">
        <v>7.6E-3</v>
      </c>
      <c r="CI70" s="127">
        <v>8.0999999999999996E-3</v>
      </c>
      <c r="CJ70" s="127">
        <v>7.9000000000000008E-3</v>
      </c>
      <c r="CK70" s="127">
        <v>8.3000000000000001E-3</v>
      </c>
      <c r="CL70" s="127">
        <v>8.5000000000000006E-3</v>
      </c>
      <c r="CM70" s="127">
        <v>8.3000000000000001E-3</v>
      </c>
      <c r="CN70" s="127">
        <v>8.6E-3</v>
      </c>
      <c r="CO70" s="127">
        <v>8.6999999999999994E-3</v>
      </c>
      <c r="CP70" s="127">
        <v>8.6999999999999994E-3</v>
      </c>
      <c r="CQ70" s="127">
        <v>8.6E-3</v>
      </c>
      <c r="CR70" s="127">
        <v>8.5000000000000006E-3</v>
      </c>
      <c r="CS70" s="127">
        <v>8.0000000000000002E-3</v>
      </c>
      <c r="CT70" s="127">
        <v>8.0999999999999996E-3</v>
      </c>
      <c r="CU70" s="127">
        <v>7.9000000000000008E-3</v>
      </c>
      <c r="CV70" s="127">
        <v>8.3000000000000001E-3</v>
      </c>
      <c r="CW70" s="127">
        <v>8.3000000000000001E-3</v>
      </c>
      <c r="CX70" s="127">
        <v>8.0000000000000002E-3</v>
      </c>
      <c r="CY70" s="127">
        <v>8.2000000000000007E-3</v>
      </c>
      <c r="CZ70" s="127">
        <v>8.3999999999999995E-3</v>
      </c>
      <c r="DA70" s="127">
        <v>8.6E-3</v>
      </c>
      <c r="DB70" s="127">
        <v>8.0000000000000002E-3</v>
      </c>
      <c r="DC70" s="127">
        <v>8.0000000000000002E-3</v>
      </c>
      <c r="DD70" s="127">
        <v>7.7999999999999996E-3</v>
      </c>
      <c r="DE70" s="127">
        <v>7.7999999999999996E-3</v>
      </c>
      <c r="DF70" s="127">
        <v>7.7000000000000002E-3</v>
      </c>
      <c r="DG70" s="127">
        <v>7.6E-3</v>
      </c>
      <c r="DH70" s="127">
        <v>7.7000000000000002E-3</v>
      </c>
      <c r="DI70" s="127">
        <v>7.4999999999999997E-3</v>
      </c>
      <c r="DJ70" s="127">
        <v>7.4999999999999997E-3</v>
      </c>
      <c r="DK70" s="127">
        <v>7.7000000000000002E-3</v>
      </c>
      <c r="DL70" s="127">
        <v>7.6E-3</v>
      </c>
      <c r="DM70" s="127">
        <v>7.7000000000000002E-3</v>
      </c>
      <c r="DN70" s="127">
        <v>7.6E-3</v>
      </c>
      <c r="DO70" s="127">
        <v>7.7000000000000002E-3</v>
      </c>
      <c r="DP70" s="127">
        <v>7.6E-3</v>
      </c>
      <c r="DQ70" s="127">
        <v>7.4000000000000003E-3</v>
      </c>
      <c r="DR70" s="127">
        <v>7.3000000000000001E-3</v>
      </c>
      <c r="DS70" s="127">
        <v>7.3000000000000001E-3</v>
      </c>
      <c r="DT70" s="127">
        <v>7.3000000000000001E-3</v>
      </c>
      <c r="DU70" s="127">
        <v>7.0000000000000001E-3</v>
      </c>
      <c r="DV70" s="127">
        <v>7.3000000000000001E-3</v>
      </c>
      <c r="DW70" s="127">
        <v>7.1999999999999998E-3</v>
      </c>
      <c r="DX70" s="127">
        <v>7.3000000000000001E-3</v>
      </c>
      <c r="DY70" s="127">
        <v>8.0000000000000002E-3</v>
      </c>
      <c r="DZ70" s="127">
        <v>7.7999999999999996E-3</v>
      </c>
      <c r="EA70" s="127">
        <v>7.7999999999999996E-3</v>
      </c>
      <c r="EB70" s="127">
        <v>7.9000000000000008E-3</v>
      </c>
      <c r="EC70" s="127">
        <v>7.1999999999999998E-3</v>
      </c>
      <c r="ED70" s="127">
        <v>7.1999999999999998E-3</v>
      </c>
      <c r="EE70" s="127">
        <v>7.1999999999999998E-3</v>
      </c>
      <c r="EF70" s="127">
        <v>7.4000000000000003E-3</v>
      </c>
      <c r="EG70" s="127">
        <v>7.4000000000000003E-3</v>
      </c>
      <c r="EH70" s="127">
        <v>7.4000000000000003E-3</v>
      </c>
      <c r="EI70" s="127">
        <v>7.6E-3</v>
      </c>
      <c r="EJ70" s="127">
        <v>7.7000000000000002E-3</v>
      </c>
      <c r="EK70" s="127">
        <v>8.0000000000000002E-3</v>
      </c>
      <c r="EL70" s="127">
        <v>7.9000000000000008E-3</v>
      </c>
      <c r="EM70" s="127">
        <v>8.2000000000000007E-3</v>
      </c>
      <c r="EN70" s="127">
        <v>8.0000000000000002E-3</v>
      </c>
      <c r="EO70" s="127">
        <v>7.6E-3</v>
      </c>
      <c r="EP70" s="127">
        <v>7.6E-3</v>
      </c>
      <c r="EQ70" s="127">
        <v>7.4999999999999997E-3</v>
      </c>
      <c r="ER70" s="127">
        <v>7.6E-3</v>
      </c>
      <c r="ES70" s="127">
        <v>7.4999999999999997E-3</v>
      </c>
      <c r="ET70" s="127">
        <v>7.4000000000000003E-3</v>
      </c>
      <c r="EU70" s="127">
        <v>7.4000000000000003E-3</v>
      </c>
      <c r="EV70">
        <f>SUMIF('12peso'!$E$39:$E$492,$A70,'12peso'!H$39:H$492)</f>
        <v>2.5000000000000001E-3</v>
      </c>
      <c r="EW70">
        <f>SUMIF('12peso'!$E$39:$E$492,$A70,'12peso'!I$39:I$492)</f>
        <v>2.7000000000000001E-3</v>
      </c>
      <c r="EX70">
        <f>SUMIF('12peso'!$E$39:$E$492,$A70,'12peso'!J$39:J$492)</f>
        <v>2.7000000000000001E-3</v>
      </c>
      <c r="EY70">
        <f>SUMIF('12peso'!$E$39:$E$492,$A70,'12peso'!K$39:K$492)</f>
        <v>2.8E-3</v>
      </c>
      <c r="EZ70">
        <f>SUMIF('12peso'!$E$39:$E$492,$A70,'12peso'!L$39:L$492)</f>
        <v>2.8E-3</v>
      </c>
      <c r="FA70">
        <f>SUMIF('12peso'!$E$39:$E$492,$A70,'12peso'!M$39:M$492)</f>
        <v>2.7000000000000001E-3</v>
      </c>
      <c r="FB70">
        <f>SUMIF('12peso'!$E$39:$E$492,$A70,'12peso'!N$39:N$492)</f>
        <v>2.5999999999999999E-3</v>
      </c>
      <c r="FC70">
        <f>SUMIF('12peso'!$E$39:$E$492,$A70,'12peso'!O$39:O$492)</f>
        <v>2.5999999999999999E-3</v>
      </c>
      <c r="FD70">
        <f>SUMIF('12peso'!$E$39:$E$492,$A70,'12peso'!P$39:P$492)</f>
        <v>2.5999999999999999E-3</v>
      </c>
      <c r="FE70">
        <f>SUMIF('12peso'!$E$39:$E$492,$A70,'12peso'!Q$39:Q$492)</f>
        <v>2.5999999999999999E-3</v>
      </c>
      <c r="FF70">
        <f>SUMIF('12peso'!$E$39:$E$492,$A70,'12peso'!R$39:R$492)</f>
        <v>2.5999999999999999E-3</v>
      </c>
      <c r="FG70">
        <f>SUMIF('12peso'!$E$39:$E$492,$A70,'12peso'!S$39:S$492)</f>
        <v>2.8E-3</v>
      </c>
      <c r="FH70">
        <f>SUMIF('12peso'!$E$39:$E$492,$A70,'12peso'!T$39:T$492)</f>
        <v>2.8E-3</v>
      </c>
      <c r="FI70">
        <f>SUMIF('12peso'!$E$39:$E$492,$A70,'12peso'!U$39:U$492)</f>
        <v>2.8E-3</v>
      </c>
      <c r="FJ70">
        <f>SUMIF('12peso'!$E$39:$E$492,$A70,'12peso'!V$39:V$492)</f>
        <v>2.8999999999999998E-3</v>
      </c>
      <c r="FK70">
        <f>SUMIF('12peso'!$E$39:$E$492,$A70,'12peso'!W$39:W$492)</f>
        <v>2.8999999999999998E-3</v>
      </c>
      <c r="FL70">
        <f>SUMIF('12peso'!$E$39:$E$492,$A70,'12peso'!X$39:X$492)</f>
        <v>3.0000000000000001E-3</v>
      </c>
      <c r="FM70">
        <f>SUMIF('12peso'!$E$39:$E$492,$A70,'12peso'!Y$39:Y$492)</f>
        <v>2.8E-3</v>
      </c>
      <c r="FN70">
        <f>SUMIF('12peso'!$E$39:$E$492,$A70,'12peso'!Z$39:Z$492)</f>
        <v>2.8E-3</v>
      </c>
      <c r="FO70">
        <f>SUMIF('12peso'!$E$39:$E$492,$A70,'12peso'!AA$39:AA$492)</f>
        <v>2.8E-3</v>
      </c>
      <c r="FP70">
        <f>SUMIF('12peso'!$E$39:$E$492,$A70,'12peso'!AB$39:AB$492)</f>
        <v>2.8E-3</v>
      </c>
      <c r="FQ70">
        <f>SUMIF('12peso'!$E$39:$E$492,$A70,'12peso'!AC$39:AC$492)</f>
        <v>2.8E-3</v>
      </c>
      <c r="FR70">
        <f>SUMIF('12peso'!$E$39:$E$492,$A70,'12peso'!AD$39:AD$492)</f>
        <v>2.8E-3</v>
      </c>
      <c r="FS70">
        <f>SUMIF('12peso'!$E$39:$E$492,$A70,'12peso'!AE$39:AE$492)</f>
        <v>2.8E-3</v>
      </c>
      <c r="FT70">
        <f>SUMIF('12peso'!$E$39:$E$492,$A70,'12peso'!AF$39:AF$492)</f>
        <v>2.8999999999999998E-3</v>
      </c>
      <c r="FU70">
        <f>SUMIF('12peso'!$E$39:$E$492,$A70,'12peso'!AG$39:AG$492)</f>
        <v>3.0000000000000001E-3</v>
      </c>
      <c r="FV70">
        <f>SUMIF('12peso'!$E$39:$E$492,$A70,'12peso'!AH$39:AH$492)</f>
        <v>3.0000000000000001E-3</v>
      </c>
      <c r="FW70">
        <f>SUMIF('12peso'!$E$39:$E$492,$A70,'12peso'!AI$39:AI$492)</f>
        <v>3.0999999999999999E-3</v>
      </c>
      <c r="FX70">
        <f>SUMIF('12peso'!$E$39:$E$492,$A70,'12peso'!AJ$39:AJ$492)</f>
        <v>3.3E-3</v>
      </c>
      <c r="FY70">
        <f>SUMIF('12peso'!$E$39:$E$492,$A70,'12peso'!AK$39:AK$492)</f>
        <v>3.0999999999999999E-3</v>
      </c>
      <c r="FZ70">
        <f>SUMIF('12peso'!$E$39:$E$492,$A70,'12peso'!AL$39:AL$492)</f>
        <v>3.0000000000000001E-3</v>
      </c>
      <c r="GA70">
        <f>SUMIF('12peso'!$E$39:$E$492,$A70,'12peso'!AM$39:AM$492)</f>
        <v>3.0999999999999999E-3</v>
      </c>
      <c r="GB70">
        <f>SUMIF('12peso'!$E$39:$E$492,$A70,'12peso'!AN$39:AN$492)</f>
        <v>3.0999999999999999E-3</v>
      </c>
    </row>
    <row r="71" spans="1:184" x14ac:dyDescent="0.25">
      <c r="A71" s="59">
        <v>1108019</v>
      </c>
      <c r="B71" s="56" t="s">
        <v>72</v>
      </c>
      <c r="C71" s="127">
        <v>4.4000000000000003E-3</v>
      </c>
      <c r="D71" s="127">
        <v>4.7000000000000002E-3</v>
      </c>
      <c r="E71" s="127">
        <v>4.5999999999999999E-3</v>
      </c>
      <c r="F71" s="127">
        <v>4.7000000000000002E-3</v>
      </c>
      <c r="G71" s="127">
        <v>4.4999999999999997E-3</v>
      </c>
      <c r="H71" s="127">
        <v>4.4000000000000003E-3</v>
      </c>
      <c r="I71" s="127">
        <v>4.7000000000000002E-3</v>
      </c>
      <c r="J71" s="127">
        <v>4.3E-3</v>
      </c>
      <c r="K71" s="127">
        <v>4.4000000000000003E-3</v>
      </c>
      <c r="L71" s="127">
        <v>4.5999999999999999E-3</v>
      </c>
      <c r="M71" s="127">
        <v>4.8999999999999998E-3</v>
      </c>
      <c r="N71" s="127">
        <v>4.7999999999999996E-3</v>
      </c>
      <c r="O71" s="127">
        <v>4.8999999999999998E-3</v>
      </c>
      <c r="P71" s="127">
        <v>5.0000000000000001E-3</v>
      </c>
      <c r="Q71" s="127">
        <v>5.0000000000000001E-3</v>
      </c>
      <c r="R71" s="127">
        <v>5.0000000000000001E-3</v>
      </c>
      <c r="S71" s="127">
        <v>5.1000000000000004E-3</v>
      </c>
      <c r="T71" s="127">
        <v>5.0000000000000001E-3</v>
      </c>
      <c r="U71" s="127">
        <v>5.1000000000000004E-3</v>
      </c>
      <c r="V71" s="127">
        <v>4.8999999999999998E-3</v>
      </c>
      <c r="W71" s="127">
        <v>4.7999999999999996E-3</v>
      </c>
      <c r="X71" s="127">
        <v>5.0000000000000001E-3</v>
      </c>
      <c r="Y71" s="127">
        <v>4.7999999999999996E-3</v>
      </c>
      <c r="Z71" s="127">
        <v>4.8999999999999998E-3</v>
      </c>
      <c r="AA71" s="127">
        <v>5.0000000000000001E-3</v>
      </c>
      <c r="AB71" s="127">
        <v>5.0000000000000001E-3</v>
      </c>
      <c r="AC71" s="127">
        <v>5.1000000000000004E-3</v>
      </c>
      <c r="AD71" s="127">
        <v>5.1999999999999998E-3</v>
      </c>
      <c r="AE71" s="127">
        <v>5.1000000000000004E-3</v>
      </c>
      <c r="AF71" s="127">
        <v>5.1000000000000004E-3</v>
      </c>
      <c r="AG71" s="127">
        <v>4.8999999999999998E-3</v>
      </c>
      <c r="AH71" s="127">
        <v>4.7000000000000002E-3</v>
      </c>
      <c r="AI71" s="127">
        <v>4.8999999999999998E-3</v>
      </c>
      <c r="AJ71" s="127">
        <v>5.0000000000000001E-3</v>
      </c>
      <c r="AK71" s="127">
        <v>4.7000000000000002E-3</v>
      </c>
      <c r="AL71" s="127">
        <v>4.8999999999999998E-3</v>
      </c>
      <c r="AM71" s="127">
        <v>4.8999999999999998E-3</v>
      </c>
      <c r="AN71" s="127">
        <v>4.8999999999999998E-3</v>
      </c>
      <c r="AO71" s="127">
        <v>4.7000000000000002E-3</v>
      </c>
      <c r="AP71" s="127">
        <v>4.7000000000000002E-3</v>
      </c>
      <c r="AQ71" s="127">
        <v>5.1999999999999998E-3</v>
      </c>
      <c r="AR71" s="127">
        <v>4.8999999999999998E-3</v>
      </c>
      <c r="AS71" s="127">
        <v>4.8999999999999998E-3</v>
      </c>
      <c r="AT71" s="127">
        <v>4.5999999999999999E-3</v>
      </c>
      <c r="AU71" s="127">
        <v>4.7000000000000002E-3</v>
      </c>
      <c r="AV71" s="127">
        <v>5.0000000000000001E-3</v>
      </c>
      <c r="AW71" s="127">
        <v>5.0000000000000001E-3</v>
      </c>
      <c r="AX71" s="127">
        <v>5.1999999999999998E-3</v>
      </c>
      <c r="AY71" s="127">
        <v>5.3E-3</v>
      </c>
      <c r="AZ71" s="127">
        <v>5.1000000000000004E-3</v>
      </c>
      <c r="BA71" s="127">
        <v>5.0000000000000001E-3</v>
      </c>
      <c r="BB71" s="127">
        <v>5.1000000000000004E-3</v>
      </c>
      <c r="BC71" s="127">
        <v>5.1000000000000004E-3</v>
      </c>
      <c r="BD71" s="127">
        <v>4.4999999999999997E-3</v>
      </c>
      <c r="BE71" s="127">
        <v>4.7999999999999996E-3</v>
      </c>
      <c r="BF71" s="127">
        <v>4.7999999999999996E-3</v>
      </c>
      <c r="BG71" s="127">
        <v>4.8999999999999998E-3</v>
      </c>
      <c r="BH71" s="127">
        <v>5.1000000000000004E-3</v>
      </c>
      <c r="BI71" s="127">
        <v>5.0000000000000001E-3</v>
      </c>
      <c r="BJ71" s="127">
        <v>4.7999999999999996E-3</v>
      </c>
      <c r="BK71" s="127">
        <v>5.1000000000000004E-3</v>
      </c>
      <c r="BL71" s="127">
        <v>4.7999999999999996E-3</v>
      </c>
      <c r="BM71" s="127">
        <v>4.7999999999999996E-3</v>
      </c>
      <c r="BN71" s="127">
        <v>4.7000000000000002E-3</v>
      </c>
      <c r="BO71" s="127">
        <v>4.7000000000000002E-3</v>
      </c>
      <c r="BP71" s="127">
        <v>4.5999999999999999E-3</v>
      </c>
      <c r="BQ71" s="127">
        <v>4.4999999999999997E-3</v>
      </c>
      <c r="BR71" s="127">
        <v>4.4999999999999997E-3</v>
      </c>
      <c r="BS71" s="127">
        <v>4.5999999999999999E-3</v>
      </c>
      <c r="BT71" s="127">
        <v>4.4999999999999997E-3</v>
      </c>
      <c r="BU71" s="127">
        <v>4.4000000000000003E-3</v>
      </c>
      <c r="BV71" s="127">
        <v>4.4999999999999997E-3</v>
      </c>
      <c r="BW71" s="127">
        <v>4.7999999999999996E-3</v>
      </c>
      <c r="BX71" s="127">
        <v>4.7000000000000002E-3</v>
      </c>
      <c r="BY71" s="127">
        <v>4.8999999999999998E-3</v>
      </c>
      <c r="BZ71" s="127">
        <v>4.8999999999999998E-3</v>
      </c>
      <c r="CA71" s="127">
        <v>4.7000000000000002E-3</v>
      </c>
      <c r="CB71" s="127">
        <v>4.8999999999999998E-3</v>
      </c>
      <c r="CC71" s="127">
        <v>4.7999999999999996E-3</v>
      </c>
      <c r="CD71" s="127">
        <v>4.7999999999999996E-3</v>
      </c>
      <c r="CE71" s="127">
        <v>4.7999999999999996E-3</v>
      </c>
      <c r="CF71" s="127">
        <v>4.7000000000000002E-3</v>
      </c>
      <c r="CG71" s="127">
        <v>4.8999999999999998E-3</v>
      </c>
      <c r="CH71" s="127">
        <v>4.8999999999999998E-3</v>
      </c>
      <c r="CI71" s="127">
        <v>5.1000000000000004E-3</v>
      </c>
      <c r="CJ71" s="127">
        <v>5.1999999999999998E-3</v>
      </c>
      <c r="CK71" s="127">
        <v>5.1999999999999998E-3</v>
      </c>
      <c r="CL71" s="127">
        <v>5.1000000000000004E-3</v>
      </c>
      <c r="CM71" s="127">
        <v>5.0000000000000001E-3</v>
      </c>
      <c r="CN71" s="127">
        <v>5.0000000000000001E-3</v>
      </c>
      <c r="CO71" s="127">
        <v>5.0000000000000001E-3</v>
      </c>
      <c r="CP71" s="127">
        <v>5.1999999999999998E-3</v>
      </c>
      <c r="CQ71" s="127">
        <v>5.1000000000000004E-3</v>
      </c>
      <c r="CR71" s="127">
        <v>5.4000000000000003E-3</v>
      </c>
      <c r="CS71" s="127">
        <v>5.0000000000000001E-3</v>
      </c>
      <c r="CT71" s="127">
        <v>5.1000000000000004E-3</v>
      </c>
      <c r="CU71" s="127">
        <v>5.1000000000000004E-3</v>
      </c>
      <c r="CV71" s="127">
        <v>4.8999999999999998E-3</v>
      </c>
      <c r="CW71" s="127">
        <v>5.0000000000000001E-3</v>
      </c>
      <c r="CX71" s="127">
        <v>4.8999999999999998E-3</v>
      </c>
      <c r="CY71" s="127">
        <v>5.0000000000000001E-3</v>
      </c>
      <c r="CZ71" s="127">
        <v>4.7999999999999996E-3</v>
      </c>
      <c r="DA71" s="127">
        <v>5.0000000000000001E-3</v>
      </c>
      <c r="DB71" s="127">
        <v>4.7999999999999996E-3</v>
      </c>
      <c r="DC71" s="127">
        <v>5.0000000000000001E-3</v>
      </c>
      <c r="DD71" s="127">
        <v>4.7000000000000002E-3</v>
      </c>
      <c r="DE71" s="127">
        <v>4.7999999999999996E-3</v>
      </c>
      <c r="DF71" s="127">
        <v>4.7999999999999996E-3</v>
      </c>
      <c r="DG71" s="127">
        <v>4.7000000000000002E-3</v>
      </c>
      <c r="DH71" s="127">
        <v>4.7000000000000002E-3</v>
      </c>
      <c r="DI71" s="127">
        <v>4.7000000000000002E-3</v>
      </c>
      <c r="DJ71" s="127">
        <v>4.7000000000000002E-3</v>
      </c>
      <c r="DK71" s="127">
        <v>4.7999999999999996E-3</v>
      </c>
      <c r="DL71" s="127">
        <v>5.1000000000000004E-3</v>
      </c>
      <c r="DM71" s="127">
        <v>4.7999999999999996E-3</v>
      </c>
      <c r="DN71" s="127">
        <v>4.7000000000000002E-3</v>
      </c>
      <c r="DO71" s="127">
        <v>4.8999999999999998E-3</v>
      </c>
      <c r="DP71" s="127">
        <v>5.0000000000000001E-3</v>
      </c>
      <c r="DQ71" s="127">
        <v>4.7999999999999996E-3</v>
      </c>
      <c r="DR71" s="127">
        <v>5.0000000000000001E-3</v>
      </c>
      <c r="DS71" s="127">
        <v>5.1999999999999998E-3</v>
      </c>
      <c r="DT71" s="127">
        <v>5.0000000000000001E-3</v>
      </c>
      <c r="DU71" s="127">
        <v>5.0000000000000001E-3</v>
      </c>
      <c r="DV71" s="127">
        <v>5.1999999999999998E-3</v>
      </c>
      <c r="DW71" s="127">
        <v>5.1999999999999998E-3</v>
      </c>
      <c r="DX71" s="127">
        <v>4.8999999999999998E-3</v>
      </c>
      <c r="DY71" s="127">
        <v>4.8999999999999998E-3</v>
      </c>
      <c r="DZ71" s="127">
        <v>4.7999999999999996E-3</v>
      </c>
      <c r="EA71" s="127">
        <v>5.1000000000000004E-3</v>
      </c>
      <c r="EB71" s="127">
        <v>5.3E-3</v>
      </c>
      <c r="EC71" s="127">
        <v>5.1000000000000004E-3</v>
      </c>
      <c r="ED71" s="127">
        <v>5.1999999999999998E-3</v>
      </c>
      <c r="EE71" s="127">
        <v>5.1000000000000004E-3</v>
      </c>
      <c r="EF71" s="127">
        <v>5.0000000000000001E-3</v>
      </c>
      <c r="EG71" s="127">
        <v>5.1000000000000004E-3</v>
      </c>
      <c r="EH71" s="127">
        <v>5.3E-3</v>
      </c>
      <c r="EI71" s="127">
        <v>5.0000000000000001E-3</v>
      </c>
      <c r="EJ71" s="127">
        <v>5.1000000000000004E-3</v>
      </c>
      <c r="EK71" s="127">
        <v>4.8999999999999998E-3</v>
      </c>
      <c r="EL71" s="127">
        <v>5.1000000000000004E-3</v>
      </c>
      <c r="EM71" s="127">
        <v>5.3E-3</v>
      </c>
      <c r="EN71" s="127">
        <v>5.4999999999999997E-3</v>
      </c>
      <c r="EO71" s="127">
        <v>5.5999999999999999E-3</v>
      </c>
      <c r="EP71" s="127">
        <v>5.4000000000000003E-3</v>
      </c>
      <c r="EQ71" s="127">
        <v>5.5999999999999999E-3</v>
      </c>
      <c r="ER71" s="127">
        <v>5.4999999999999997E-3</v>
      </c>
      <c r="ES71" s="127">
        <v>5.4999999999999997E-3</v>
      </c>
      <c r="ET71" s="127">
        <v>5.4999999999999997E-3</v>
      </c>
      <c r="EU71" s="127">
        <v>5.4999999999999997E-3</v>
      </c>
      <c r="EV71">
        <f>SUMIF('12peso'!$E$39:$E$492,$A71,'12peso'!H$39:H$492)</f>
        <v>5.4999999999999997E-3</v>
      </c>
      <c r="EW71">
        <f>SUMIF('12peso'!$E$39:$E$492,$A71,'12peso'!I$39:I$492)</f>
        <v>5.4999999999999997E-3</v>
      </c>
      <c r="EX71">
        <f>SUMIF('12peso'!$E$39:$E$492,$A71,'12peso'!J$39:J$492)</f>
        <v>5.4000000000000003E-3</v>
      </c>
      <c r="EY71">
        <f>SUMIF('12peso'!$E$39:$E$492,$A71,'12peso'!K$39:K$492)</f>
        <v>5.5999999999999999E-3</v>
      </c>
      <c r="EZ71">
        <f>SUMIF('12peso'!$E$39:$E$492,$A71,'12peso'!L$39:L$492)</f>
        <v>5.5999999999999999E-3</v>
      </c>
      <c r="FA71">
        <f>SUMIF('12peso'!$E$39:$E$492,$A71,'12peso'!M$39:M$492)</f>
        <v>5.4999999999999997E-3</v>
      </c>
      <c r="FB71">
        <f>SUMIF('12peso'!$E$39:$E$492,$A71,'12peso'!N$39:N$492)</f>
        <v>5.3E-3</v>
      </c>
      <c r="FC71">
        <f>SUMIF('12peso'!$E$39:$E$492,$A71,'12peso'!O$39:O$492)</f>
        <v>5.5999999999999999E-3</v>
      </c>
      <c r="FD71">
        <f>SUMIF('12peso'!$E$39:$E$492,$A71,'12peso'!P$39:P$492)</f>
        <v>5.5999999999999999E-3</v>
      </c>
      <c r="FE71">
        <f>SUMIF('12peso'!$E$39:$E$492,$A71,'12peso'!Q$39:Q$492)</f>
        <v>5.7999999999999996E-3</v>
      </c>
      <c r="FF71">
        <f>SUMIF('12peso'!$E$39:$E$492,$A71,'12peso'!R$39:R$492)</f>
        <v>5.5999999999999999E-3</v>
      </c>
      <c r="FG71">
        <f>SUMIF('12peso'!$E$39:$E$492,$A71,'12peso'!S$39:S$492)</f>
        <v>6.7000000000000002E-3</v>
      </c>
      <c r="FH71">
        <f>SUMIF('12peso'!$E$39:$E$492,$A71,'12peso'!T$39:T$492)</f>
        <v>6.7000000000000002E-3</v>
      </c>
      <c r="FI71">
        <f>SUMIF('12peso'!$E$39:$E$492,$A71,'12peso'!U$39:U$492)</f>
        <v>6.4999999999999997E-3</v>
      </c>
      <c r="FJ71">
        <f>SUMIF('12peso'!$E$39:$E$492,$A71,'12peso'!V$39:V$492)</f>
        <v>6.6E-3</v>
      </c>
      <c r="FK71">
        <f>SUMIF('12peso'!$E$39:$E$492,$A71,'12peso'!W$39:W$492)</f>
        <v>6.4999999999999997E-3</v>
      </c>
      <c r="FL71">
        <f>SUMIF('12peso'!$E$39:$E$492,$A71,'12peso'!X$39:X$492)</f>
        <v>6.4999999999999997E-3</v>
      </c>
      <c r="FM71">
        <f>SUMIF('12peso'!$E$39:$E$492,$A71,'12peso'!Y$39:Y$492)</f>
        <v>6.4999999999999997E-3</v>
      </c>
      <c r="FN71">
        <f>SUMIF('12peso'!$E$39:$E$492,$A71,'12peso'!Z$39:Z$492)</f>
        <v>6.1000000000000004E-3</v>
      </c>
      <c r="FO71">
        <f>SUMIF('12peso'!$E$39:$E$492,$A71,'12peso'!AA$39:AA$492)</f>
        <v>6.4999999999999997E-3</v>
      </c>
      <c r="FP71">
        <f>SUMIF('12peso'!$E$39:$E$492,$A71,'12peso'!AB$39:AB$492)</f>
        <v>6.4999999999999997E-3</v>
      </c>
      <c r="FQ71">
        <f>SUMIF('12peso'!$E$39:$E$492,$A71,'12peso'!AC$39:AC$492)</f>
        <v>6.4999999999999997E-3</v>
      </c>
      <c r="FR71">
        <f>SUMIF('12peso'!$E$39:$E$492,$A71,'12peso'!AD$39:AD$492)</f>
        <v>6.4999999999999997E-3</v>
      </c>
      <c r="FS71">
        <f>SUMIF('12peso'!$E$39:$E$492,$A71,'12peso'!AE$39:AE$492)</f>
        <v>6.4000000000000003E-3</v>
      </c>
      <c r="FT71">
        <f>SUMIF('12peso'!$E$39:$E$492,$A71,'12peso'!AF$39:AF$492)</f>
        <v>6.1999999999999998E-3</v>
      </c>
      <c r="FU71">
        <f>SUMIF('12peso'!$E$39:$E$492,$A71,'12peso'!AG$39:AG$492)</f>
        <v>6.1999999999999998E-3</v>
      </c>
      <c r="FV71">
        <f>SUMIF('12peso'!$E$39:$E$492,$A71,'12peso'!AH$39:AH$492)</f>
        <v>6.6E-3</v>
      </c>
      <c r="FW71">
        <f>SUMIF('12peso'!$E$39:$E$492,$A71,'12peso'!AI$39:AI$492)</f>
        <v>6.4999999999999997E-3</v>
      </c>
      <c r="FX71">
        <f>SUMIF('12peso'!$E$39:$E$492,$A71,'12peso'!AJ$39:AJ$492)</f>
        <v>6.8999999999999999E-3</v>
      </c>
      <c r="FY71">
        <f>SUMIF('12peso'!$E$39:$E$492,$A71,'12peso'!AK$39:AK$492)</f>
        <v>6.7000000000000002E-3</v>
      </c>
      <c r="FZ71">
        <f>SUMIF('12peso'!$E$39:$E$492,$A71,'12peso'!AL$39:AL$492)</f>
        <v>7.0000000000000001E-3</v>
      </c>
      <c r="GA71">
        <f>SUMIF('12peso'!$E$39:$E$492,$A71,'12peso'!AM$39:AM$492)</f>
        <v>6.8999999999999999E-3</v>
      </c>
      <c r="GB71">
        <f>SUMIF('12peso'!$E$39:$E$492,$A71,'12peso'!AN$39:AN$492)</f>
        <v>6.8999999999999999E-3</v>
      </c>
    </row>
    <row r="72" spans="1:184" x14ac:dyDescent="0.25">
      <c r="A72" s="59">
        <v>1108032</v>
      </c>
      <c r="B72" s="56" t="s">
        <v>73</v>
      </c>
      <c r="C72" s="127">
        <v>2.5999999999999999E-3</v>
      </c>
      <c r="D72" s="127">
        <v>2.5999999999999999E-3</v>
      </c>
      <c r="E72" s="127">
        <v>2.5999999999999999E-3</v>
      </c>
      <c r="F72" s="127">
        <v>2.7000000000000001E-3</v>
      </c>
      <c r="G72" s="127">
        <v>2.7000000000000001E-3</v>
      </c>
      <c r="H72" s="127">
        <v>2.5999999999999999E-3</v>
      </c>
      <c r="I72" s="127">
        <v>2.5999999999999999E-3</v>
      </c>
      <c r="J72" s="127">
        <v>2.5999999999999999E-3</v>
      </c>
      <c r="K72" s="127">
        <v>2.7000000000000001E-3</v>
      </c>
      <c r="L72" s="127">
        <v>2.5999999999999999E-3</v>
      </c>
      <c r="M72" s="127">
        <v>2.5999999999999999E-3</v>
      </c>
      <c r="N72" s="127">
        <v>2.5999999999999999E-3</v>
      </c>
      <c r="O72" s="127">
        <v>2.5999999999999999E-3</v>
      </c>
      <c r="P72" s="127">
        <v>2.8E-3</v>
      </c>
      <c r="Q72" s="127">
        <v>2.8E-3</v>
      </c>
      <c r="R72" s="127">
        <v>2.8E-3</v>
      </c>
      <c r="S72" s="127">
        <v>3.0000000000000001E-3</v>
      </c>
      <c r="T72" s="127">
        <v>2.8999999999999998E-3</v>
      </c>
      <c r="U72" s="127">
        <v>2.8999999999999998E-3</v>
      </c>
      <c r="V72" s="127">
        <v>2.8E-3</v>
      </c>
      <c r="W72" s="127">
        <v>2.7000000000000001E-3</v>
      </c>
      <c r="X72" s="127">
        <v>2.7000000000000001E-3</v>
      </c>
      <c r="Y72" s="127">
        <v>2.5999999999999999E-3</v>
      </c>
      <c r="Z72" s="127">
        <v>2.5999999999999999E-3</v>
      </c>
      <c r="AA72" s="127">
        <v>2.5999999999999999E-3</v>
      </c>
      <c r="AB72" s="127">
        <v>2.8E-3</v>
      </c>
      <c r="AC72" s="127">
        <v>2.8E-3</v>
      </c>
      <c r="AD72" s="127">
        <v>2.8E-3</v>
      </c>
      <c r="AE72" s="127">
        <v>2.8E-3</v>
      </c>
      <c r="AF72" s="127">
        <v>2.8E-3</v>
      </c>
      <c r="AG72" s="127">
        <v>2.7000000000000001E-3</v>
      </c>
      <c r="AH72" s="127">
        <v>2.5999999999999999E-3</v>
      </c>
      <c r="AI72" s="127">
        <v>2.8E-3</v>
      </c>
      <c r="AJ72" s="127">
        <v>2.8E-3</v>
      </c>
      <c r="AK72" s="127">
        <v>2.5000000000000001E-3</v>
      </c>
      <c r="AL72" s="127">
        <v>2.7000000000000001E-3</v>
      </c>
      <c r="AM72" s="127">
        <v>2.8E-3</v>
      </c>
      <c r="AN72" s="127">
        <v>2.8E-3</v>
      </c>
      <c r="AO72" s="127">
        <v>2.8999999999999998E-3</v>
      </c>
      <c r="AP72" s="127">
        <v>2.8E-3</v>
      </c>
      <c r="AQ72" s="127">
        <v>2.8E-3</v>
      </c>
      <c r="AR72" s="127">
        <v>2.8E-3</v>
      </c>
      <c r="AS72" s="127">
        <v>2.8E-3</v>
      </c>
      <c r="AT72" s="127">
        <v>2.7000000000000001E-3</v>
      </c>
      <c r="AU72" s="127">
        <v>2.7000000000000001E-3</v>
      </c>
      <c r="AV72" s="127">
        <v>2.8999999999999998E-3</v>
      </c>
      <c r="AW72" s="127">
        <v>2.7000000000000001E-3</v>
      </c>
      <c r="AX72" s="127">
        <v>2.5999999999999999E-3</v>
      </c>
      <c r="AY72" s="127">
        <v>2.7000000000000001E-3</v>
      </c>
      <c r="AZ72" s="127">
        <v>2.8999999999999998E-3</v>
      </c>
      <c r="BA72" s="127">
        <v>2.7000000000000001E-3</v>
      </c>
      <c r="BB72" s="127">
        <v>2.8E-3</v>
      </c>
      <c r="BC72" s="127">
        <v>2.7000000000000001E-3</v>
      </c>
      <c r="BD72" s="127">
        <v>2.8E-3</v>
      </c>
      <c r="BE72" s="127">
        <v>2.5999999999999999E-3</v>
      </c>
      <c r="BF72" s="127">
        <v>2.7000000000000001E-3</v>
      </c>
      <c r="BG72" s="127">
        <v>2.5000000000000001E-3</v>
      </c>
      <c r="BH72" s="127">
        <v>2.7000000000000001E-3</v>
      </c>
      <c r="BI72" s="127">
        <v>2.5999999999999999E-3</v>
      </c>
      <c r="BJ72" s="127">
        <v>2.5999999999999999E-3</v>
      </c>
      <c r="BK72" s="127">
        <v>2.5999999999999999E-3</v>
      </c>
      <c r="BL72" s="127">
        <v>2.8999999999999998E-3</v>
      </c>
      <c r="BM72" s="127">
        <v>2.8999999999999998E-3</v>
      </c>
      <c r="BN72" s="127">
        <v>2.8E-3</v>
      </c>
      <c r="BO72" s="127">
        <v>2.8E-3</v>
      </c>
      <c r="BP72" s="127">
        <v>2.7000000000000001E-3</v>
      </c>
      <c r="BQ72" s="127">
        <v>2.5999999999999999E-3</v>
      </c>
      <c r="BR72" s="127">
        <v>2.5999999999999999E-3</v>
      </c>
      <c r="BS72" s="127">
        <v>2.5999999999999999E-3</v>
      </c>
      <c r="BT72" s="127">
        <v>2.7000000000000001E-3</v>
      </c>
      <c r="BU72" s="127">
        <v>2.3999999999999998E-3</v>
      </c>
      <c r="BV72" s="127">
        <v>2.7000000000000001E-3</v>
      </c>
      <c r="BW72" s="127">
        <v>2.7000000000000001E-3</v>
      </c>
      <c r="BX72" s="127">
        <v>2.8999999999999998E-3</v>
      </c>
      <c r="BY72" s="127">
        <v>2.8999999999999998E-3</v>
      </c>
      <c r="BZ72" s="127">
        <v>2.8999999999999998E-3</v>
      </c>
      <c r="CA72" s="127">
        <v>2.8E-3</v>
      </c>
      <c r="CB72" s="127">
        <v>2.7000000000000001E-3</v>
      </c>
      <c r="CC72" s="127">
        <v>2.7000000000000001E-3</v>
      </c>
      <c r="CD72" s="127">
        <v>2.7000000000000001E-3</v>
      </c>
      <c r="CE72" s="127">
        <v>2.7000000000000001E-3</v>
      </c>
      <c r="CF72" s="127">
        <v>2.7000000000000001E-3</v>
      </c>
      <c r="CG72" s="127">
        <v>2.7000000000000001E-3</v>
      </c>
      <c r="CH72" s="127">
        <v>3.3999999999999998E-3</v>
      </c>
      <c r="CI72" s="127">
        <v>3.5000000000000001E-3</v>
      </c>
      <c r="CJ72" s="127">
        <v>3.8E-3</v>
      </c>
      <c r="CK72" s="127">
        <v>3.8E-3</v>
      </c>
      <c r="CL72" s="127">
        <v>3.7000000000000002E-3</v>
      </c>
      <c r="CM72" s="127">
        <v>3.5999999999999999E-3</v>
      </c>
      <c r="CN72" s="127">
        <v>3.5000000000000001E-3</v>
      </c>
      <c r="CO72" s="127">
        <v>3.5000000000000001E-3</v>
      </c>
      <c r="CP72" s="127">
        <v>3.5999999999999999E-3</v>
      </c>
      <c r="CQ72" s="127">
        <v>3.8E-3</v>
      </c>
      <c r="CR72" s="127">
        <v>3.7000000000000002E-3</v>
      </c>
      <c r="CS72" s="127">
        <v>3.5000000000000001E-3</v>
      </c>
      <c r="CT72" s="127">
        <v>3.5000000000000001E-3</v>
      </c>
      <c r="CU72" s="127">
        <v>3.8E-3</v>
      </c>
      <c r="CV72" s="127">
        <v>3.7000000000000002E-3</v>
      </c>
      <c r="CW72" s="127">
        <v>3.7000000000000002E-3</v>
      </c>
      <c r="CX72" s="127">
        <v>3.8E-3</v>
      </c>
      <c r="CY72" s="127">
        <v>3.8E-3</v>
      </c>
      <c r="CZ72" s="127">
        <v>3.5999999999999999E-3</v>
      </c>
      <c r="DA72" s="127">
        <v>3.5999999999999999E-3</v>
      </c>
      <c r="DB72" s="127">
        <v>3.5999999999999999E-3</v>
      </c>
      <c r="DC72" s="127">
        <v>3.5000000000000001E-3</v>
      </c>
      <c r="DD72" s="127">
        <v>3.3999999999999998E-3</v>
      </c>
      <c r="DE72" s="127">
        <v>3.3999999999999998E-3</v>
      </c>
      <c r="DF72" s="127">
        <v>3.5000000000000001E-3</v>
      </c>
      <c r="DG72" s="127">
        <v>3.5000000000000001E-3</v>
      </c>
      <c r="DH72" s="127">
        <v>3.8999999999999998E-3</v>
      </c>
      <c r="DI72" s="127">
        <v>3.8999999999999998E-3</v>
      </c>
      <c r="DJ72" s="127">
        <v>3.8E-3</v>
      </c>
      <c r="DK72" s="127">
        <v>4.0000000000000001E-3</v>
      </c>
      <c r="DL72" s="127">
        <v>4.1000000000000003E-3</v>
      </c>
      <c r="DM72" s="127">
        <v>4.0000000000000001E-3</v>
      </c>
      <c r="DN72" s="127">
        <v>3.7000000000000002E-3</v>
      </c>
      <c r="DO72" s="127">
        <v>3.8999999999999998E-3</v>
      </c>
      <c r="DP72" s="127">
        <v>4.1000000000000003E-3</v>
      </c>
      <c r="DQ72" s="127">
        <v>3.8E-3</v>
      </c>
      <c r="DR72" s="127">
        <v>3.7000000000000002E-3</v>
      </c>
      <c r="DS72" s="127">
        <v>3.7000000000000002E-3</v>
      </c>
      <c r="DT72" s="127">
        <v>3.8E-3</v>
      </c>
      <c r="DU72" s="127">
        <v>3.8999999999999998E-3</v>
      </c>
      <c r="DV72" s="127">
        <v>4.1000000000000003E-3</v>
      </c>
      <c r="DW72" s="127">
        <v>3.7000000000000002E-3</v>
      </c>
      <c r="DX72" s="127">
        <v>3.7000000000000002E-3</v>
      </c>
      <c r="DY72" s="127">
        <v>3.8999999999999998E-3</v>
      </c>
      <c r="DZ72" s="127">
        <v>3.8E-3</v>
      </c>
      <c r="EA72" s="127">
        <v>3.8E-3</v>
      </c>
      <c r="EB72" s="127">
        <v>3.8E-3</v>
      </c>
      <c r="EC72" s="127">
        <v>3.7000000000000002E-3</v>
      </c>
      <c r="ED72" s="127">
        <v>3.7000000000000002E-3</v>
      </c>
      <c r="EE72" s="127">
        <v>3.8E-3</v>
      </c>
      <c r="EF72" s="127">
        <v>3.5999999999999999E-3</v>
      </c>
      <c r="EG72" s="127">
        <v>4.0000000000000001E-3</v>
      </c>
      <c r="EH72" s="127">
        <v>3.8999999999999998E-3</v>
      </c>
      <c r="EI72" s="127">
        <v>3.8999999999999998E-3</v>
      </c>
      <c r="EJ72" s="127">
        <v>3.8999999999999998E-3</v>
      </c>
      <c r="EK72" s="127">
        <v>3.8E-3</v>
      </c>
      <c r="EL72" s="127">
        <v>3.7000000000000002E-3</v>
      </c>
      <c r="EM72" s="127">
        <v>3.5999999999999999E-3</v>
      </c>
      <c r="EN72" s="127">
        <v>3.8999999999999998E-3</v>
      </c>
      <c r="EO72" s="127">
        <v>4.1000000000000003E-3</v>
      </c>
      <c r="EP72" s="127">
        <v>3.8E-3</v>
      </c>
      <c r="EQ72" s="127">
        <v>3.8999999999999998E-3</v>
      </c>
      <c r="ER72" s="127">
        <v>4.0000000000000001E-3</v>
      </c>
      <c r="ES72" s="127">
        <v>4.4000000000000003E-3</v>
      </c>
      <c r="ET72" s="127">
        <v>4.1999999999999997E-3</v>
      </c>
      <c r="EU72" s="127">
        <v>4.1999999999999997E-3</v>
      </c>
      <c r="EV72">
        <f>SUMIF('12peso'!$E$39:$E$492,$A72,'12peso'!H$39:H$492)</f>
        <v>5.8999999999999999E-3</v>
      </c>
      <c r="EW72">
        <f>SUMIF('12peso'!$E$39:$E$492,$A72,'12peso'!I$39:I$492)</f>
        <v>6.4000000000000003E-3</v>
      </c>
      <c r="EX72">
        <f>SUMIF('12peso'!$E$39:$E$492,$A72,'12peso'!J$39:J$492)</f>
        <v>6.4000000000000003E-3</v>
      </c>
      <c r="EY72">
        <f>SUMIF('12peso'!$E$39:$E$492,$A72,'12peso'!K$39:K$492)</f>
        <v>6.8999999999999999E-3</v>
      </c>
      <c r="EZ72">
        <f>SUMIF('12peso'!$E$39:$E$492,$A72,'12peso'!L$39:L$492)</f>
        <v>7.7000000000000002E-3</v>
      </c>
      <c r="FA72">
        <f>SUMIF('12peso'!$E$39:$E$492,$A72,'12peso'!M$39:M$492)</f>
        <v>7.7000000000000002E-3</v>
      </c>
      <c r="FB72">
        <f>SUMIF('12peso'!$E$39:$E$492,$A72,'12peso'!N$39:N$492)</f>
        <v>7.3000000000000001E-3</v>
      </c>
      <c r="FC72">
        <f>SUMIF('12peso'!$E$39:$E$492,$A72,'12peso'!O$39:O$492)</f>
        <v>7.3000000000000001E-3</v>
      </c>
      <c r="FD72">
        <f>SUMIF('12peso'!$E$39:$E$492,$A72,'12peso'!P$39:P$492)</f>
        <v>7.3000000000000001E-3</v>
      </c>
      <c r="FE72">
        <f>SUMIF('12peso'!$E$39:$E$492,$A72,'12peso'!Q$39:Q$492)</f>
        <v>7.4999999999999997E-3</v>
      </c>
      <c r="FF72">
        <f>SUMIF('12peso'!$E$39:$E$492,$A72,'12peso'!R$39:R$492)</f>
        <v>7.7999999999999996E-3</v>
      </c>
      <c r="FG72">
        <f>SUMIF('12peso'!$E$39:$E$492,$A72,'12peso'!S$39:S$492)</f>
        <v>7.7000000000000002E-3</v>
      </c>
      <c r="FH72">
        <f>SUMIF('12peso'!$E$39:$E$492,$A72,'12peso'!T$39:T$492)</f>
        <v>7.4000000000000003E-3</v>
      </c>
      <c r="FI72">
        <f>SUMIF('12peso'!$E$39:$E$492,$A72,'12peso'!U$39:U$492)</f>
        <v>7.1000000000000004E-3</v>
      </c>
      <c r="FJ72">
        <f>SUMIF('12peso'!$E$39:$E$492,$A72,'12peso'!V$39:V$492)</f>
        <v>6.7000000000000002E-3</v>
      </c>
      <c r="FK72">
        <f>SUMIF('12peso'!$E$39:$E$492,$A72,'12peso'!W$39:W$492)</f>
        <v>6.7999999999999996E-3</v>
      </c>
      <c r="FL72">
        <f>SUMIF('12peso'!$E$39:$E$492,$A72,'12peso'!X$39:X$492)</f>
        <v>6.4000000000000003E-3</v>
      </c>
      <c r="FM72">
        <f>SUMIF('12peso'!$E$39:$E$492,$A72,'12peso'!Y$39:Y$492)</f>
        <v>5.8999999999999999E-3</v>
      </c>
      <c r="FN72">
        <f>SUMIF('12peso'!$E$39:$E$492,$A72,'12peso'!Z$39:Z$492)</f>
        <v>5.5999999999999999E-3</v>
      </c>
      <c r="FO72">
        <f>SUMIF('12peso'!$E$39:$E$492,$A72,'12peso'!AA$39:AA$492)</f>
        <v>5.7000000000000002E-3</v>
      </c>
      <c r="FP72">
        <f>SUMIF('12peso'!$E$39:$E$492,$A72,'12peso'!AB$39:AB$492)</f>
        <v>5.8999999999999999E-3</v>
      </c>
      <c r="FQ72">
        <f>SUMIF('12peso'!$E$39:$E$492,$A72,'12peso'!AC$39:AC$492)</f>
        <v>5.8999999999999999E-3</v>
      </c>
      <c r="FR72">
        <f>SUMIF('12peso'!$E$39:$E$492,$A72,'12peso'!AD$39:AD$492)</f>
        <v>6.4000000000000003E-3</v>
      </c>
      <c r="FS72">
        <f>SUMIF('12peso'!$E$39:$E$492,$A72,'12peso'!AE$39:AE$492)</f>
        <v>6.3E-3</v>
      </c>
      <c r="FT72">
        <f>SUMIF('12peso'!$E$39:$E$492,$A72,'12peso'!AF$39:AF$492)</f>
        <v>6.1999999999999998E-3</v>
      </c>
      <c r="FU72">
        <f>SUMIF('12peso'!$E$39:$E$492,$A72,'12peso'!AG$39:AG$492)</f>
        <v>6.8999999999999999E-3</v>
      </c>
      <c r="FV72">
        <f>SUMIF('12peso'!$E$39:$E$492,$A72,'12peso'!AH$39:AH$492)</f>
        <v>6.6E-3</v>
      </c>
      <c r="FW72">
        <f>SUMIF('12peso'!$E$39:$E$492,$A72,'12peso'!AI$39:AI$492)</f>
        <v>7.0000000000000001E-3</v>
      </c>
      <c r="FX72">
        <f>SUMIF('12peso'!$E$39:$E$492,$A72,'12peso'!AJ$39:AJ$492)</f>
        <v>7.1000000000000004E-3</v>
      </c>
      <c r="FY72">
        <f>SUMIF('12peso'!$E$39:$E$492,$A72,'12peso'!AK$39:AK$492)</f>
        <v>7.1000000000000004E-3</v>
      </c>
      <c r="FZ72">
        <f>SUMIF('12peso'!$E$39:$E$492,$A72,'12peso'!AL$39:AL$492)</f>
        <v>6.6E-3</v>
      </c>
      <c r="GA72">
        <f>SUMIF('12peso'!$E$39:$E$492,$A72,'12peso'!AM$39:AM$492)</f>
        <v>6.6E-3</v>
      </c>
      <c r="GB72">
        <f>SUMIF('12peso'!$E$39:$E$492,$A72,'12peso'!AN$39:AN$492)</f>
        <v>6.4999999999999997E-3</v>
      </c>
    </row>
    <row r="73" spans="1:184" x14ac:dyDescent="0.25">
      <c r="A73" s="59">
        <v>1108038</v>
      </c>
      <c r="B73" s="56" t="s">
        <v>74</v>
      </c>
      <c r="C73" s="127">
        <v>6.3299999999999995E-2</v>
      </c>
      <c r="D73" s="127">
        <v>6.3299999999999995E-2</v>
      </c>
      <c r="E73" s="127">
        <v>6.3600000000000004E-2</v>
      </c>
      <c r="F73" s="127">
        <v>6.4799999999999996E-2</v>
      </c>
      <c r="G73" s="127">
        <v>6.2199999999999998E-2</v>
      </c>
      <c r="H73" s="127">
        <v>6.3500000000000001E-2</v>
      </c>
      <c r="I73" s="127">
        <v>6.7000000000000004E-2</v>
      </c>
      <c r="J73" s="127">
        <v>6.4399999999999999E-2</v>
      </c>
      <c r="K73" s="127">
        <v>6.7900000000000002E-2</v>
      </c>
      <c r="L73" s="127">
        <v>6.8000000000000005E-2</v>
      </c>
      <c r="M73" s="127">
        <v>6.4600000000000005E-2</v>
      </c>
      <c r="N73" s="127">
        <v>6.3799999999999996E-2</v>
      </c>
      <c r="O73" s="127">
        <v>6.1899999999999997E-2</v>
      </c>
      <c r="P73" s="127">
        <v>5.8299999999999998E-2</v>
      </c>
      <c r="Q73" s="127">
        <v>5.7599999999999998E-2</v>
      </c>
      <c r="R73" s="127">
        <v>6.1899999999999997E-2</v>
      </c>
      <c r="S73" s="127">
        <v>6.2300000000000001E-2</v>
      </c>
      <c r="T73" s="127">
        <v>6.4100000000000004E-2</v>
      </c>
      <c r="U73" s="127">
        <v>6.4799999999999996E-2</v>
      </c>
      <c r="V73" s="127">
        <v>6.7400000000000002E-2</v>
      </c>
      <c r="W73" s="127">
        <v>6.6299999999999998E-2</v>
      </c>
      <c r="X73" s="127">
        <v>7.1599999999999997E-2</v>
      </c>
      <c r="Y73" s="127">
        <v>6.8900000000000003E-2</v>
      </c>
      <c r="Z73" s="127">
        <v>6.8400000000000002E-2</v>
      </c>
      <c r="AA73" s="127">
        <v>6.7799999999999999E-2</v>
      </c>
      <c r="AB73" s="127">
        <v>6.54E-2</v>
      </c>
      <c r="AC73" s="127">
        <v>6.5299999999999997E-2</v>
      </c>
      <c r="AD73" s="127">
        <v>6.5600000000000006E-2</v>
      </c>
      <c r="AE73" s="127">
        <v>6.5600000000000006E-2</v>
      </c>
      <c r="AF73" s="127">
        <v>6.3799999999999996E-2</v>
      </c>
      <c r="AG73" s="127">
        <v>6.9599999999999995E-2</v>
      </c>
      <c r="AH73" s="127">
        <v>6.5500000000000003E-2</v>
      </c>
      <c r="AI73" s="127">
        <v>6.9599999999999995E-2</v>
      </c>
      <c r="AJ73" s="127">
        <v>6.83E-2</v>
      </c>
      <c r="AK73" s="127">
        <v>6.5699999999999995E-2</v>
      </c>
      <c r="AL73" s="127">
        <v>6.5299999999999997E-2</v>
      </c>
      <c r="AM73" s="127">
        <v>6.1499999999999999E-2</v>
      </c>
      <c r="AN73" s="127">
        <v>6.4500000000000002E-2</v>
      </c>
      <c r="AO73" s="127">
        <v>6.5500000000000003E-2</v>
      </c>
      <c r="AP73" s="127">
        <v>6.1899999999999997E-2</v>
      </c>
      <c r="AQ73" s="127">
        <v>6.3200000000000006E-2</v>
      </c>
      <c r="AR73" s="127">
        <v>6.4199999999999993E-2</v>
      </c>
      <c r="AS73" s="127">
        <v>6.8000000000000005E-2</v>
      </c>
      <c r="AT73" s="127">
        <v>6.7900000000000002E-2</v>
      </c>
      <c r="AU73" s="127">
        <v>6.8500000000000005E-2</v>
      </c>
      <c r="AV73" s="127">
        <v>7.17E-2</v>
      </c>
      <c r="AW73" s="127">
        <v>6.6900000000000001E-2</v>
      </c>
      <c r="AX73" s="127">
        <v>6.7400000000000002E-2</v>
      </c>
      <c r="AY73" s="127">
        <v>6.2300000000000001E-2</v>
      </c>
      <c r="AZ73" s="127">
        <v>6.1899999999999997E-2</v>
      </c>
      <c r="BA73" s="127">
        <v>6.2799999999999995E-2</v>
      </c>
      <c r="BB73" s="127">
        <v>6.1899999999999997E-2</v>
      </c>
      <c r="BC73" s="127">
        <v>6.2399999999999997E-2</v>
      </c>
      <c r="BD73" s="127">
        <v>6.5199999999999994E-2</v>
      </c>
      <c r="BE73" s="127">
        <v>7.0400000000000004E-2</v>
      </c>
      <c r="BF73" s="127">
        <v>6.8699999999999997E-2</v>
      </c>
      <c r="BG73" s="127">
        <v>6.6799999999999998E-2</v>
      </c>
      <c r="BH73" s="127">
        <v>6.7199999999999996E-2</v>
      </c>
      <c r="BI73" s="127">
        <v>6.7599999999999993E-2</v>
      </c>
      <c r="BJ73" s="127">
        <v>6.7299999999999999E-2</v>
      </c>
      <c r="BK73" s="127">
        <v>6.5299999999999997E-2</v>
      </c>
      <c r="BL73" s="127">
        <v>6.7299999999999999E-2</v>
      </c>
      <c r="BM73" s="127">
        <v>6.5600000000000006E-2</v>
      </c>
      <c r="BN73" s="127">
        <v>6.5299999999999997E-2</v>
      </c>
      <c r="BO73" s="127">
        <v>6.7900000000000002E-2</v>
      </c>
      <c r="BP73" s="127">
        <v>6.8599999999999994E-2</v>
      </c>
      <c r="BQ73" s="127">
        <v>7.1099999999999997E-2</v>
      </c>
      <c r="BR73" s="127">
        <v>7.4899999999999994E-2</v>
      </c>
      <c r="BS73" s="127">
        <v>7.1300000000000002E-2</v>
      </c>
      <c r="BT73" s="127">
        <v>7.4999999999999997E-2</v>
      </c>
      <c r="BU73" s="127">
        <v>6.8199999999999997E-2</v>
      </c>
      <c r="BV73" s="127">
        <v>6.83E-2</v>
      </c>
      <c r="BW73" s="127">
        <v>6.8099999999999994E-2</v>
      </c>
      <c r="BX73" s="127">
        <v>6.6900000000000001E-2</v>
      </c>
      <c r="BY73" s="127">
        <v>6.9099999999999995E-2</v>
      </c>
      <c r="BZ73" s="127">
        <v>7.0400000000000004E-2</v>
      </c>
      <c r="CA73" s="127">
        <v>6.7500000000000004E-2</v>
      </c>
      <c r="CB73" s="127">
        <v>6.83E-2</v>
      </c>
      <c r="CC73" s="127">
        <v>7.0800000000000002E-2</v>
      </c>
      <c r="CD73" s="127">
        <v>6.8699999999999997E-2</v>
      </c>
      <c r="CE73" s="127">
        <v>7.1099999999999997E-2</v>
      </c>
      <c r="CF73" s="127">
        <v>7.2300000000000003E-2</v>
      </c>
      <c r="CG73" s="127">
        <v>7.5499999999999998E-2</v>
      </c>
      <c r="CH73" s="127">
        <v>4.82E-2</v>
      </c>
      <c r="CI73" s="127">
        <v>4.4999999999999998E-2</v>
      </c>
      <c r="CJ73" s="127">
        <v>4.5999999999999999E-2</v>
      </c>
      <c r="CK73" s="127">
        <v>4.7399999999999998E-2</v>
      </c>
      <c r="CL73" s="127">
        <v>4.7E-2</v>
      </c>
      <c r="CM73" s="127">
        <v>4.8899999999999999E-2</v>
      </c>
      <c r="CN73" s="127">
        <v>4.9299999999999997E-2</v>
      </c>
      <c r="CO73" s="127">
        <v>5.0500000000000003E-2</v>
      </c>
      <c r="CP73" s="127">
        <v>4.9799999999999997E-2</v>
      </c>
      <c r="CQ73" s="127">
        <v>5.1799999999999999E-2</v>
      </c>
      <c r="CR73" s="127">
        <v>5.11E-2</v>
      </c>
      <c r="CS73" s="127">
        <v>4.87E-2</v>
      </c>
      <c r="CT73" s="127">
        <v>4.99E-2</v>
      </c>
      <c r="CU73" s="127">
        <v>4.82E-2</v>
      </c>
      <c r="CV73" s="127">
        <v>4.8099999999999997E-2</v>
      </c>
      <c r="CW73" s="127">
        <v>4.6399999999999997E-2</v>
      </c>
      <c r="CX73" s="127">
        <v>4.7600000000000003E-2</v>
      </c>
      <c r="CY73" s="127">
        <v>4.7300000000000002E-2</v>
      </c>
      <c r="CZ73" s="127">
        <v>4.99E-2</v>
      </c>
      <c r="DA73" s="127">
        <v>4.9299999999999997E-2</v>
      </c>
      <c r="DB73" s="127">
        <v>4.9000000000000002E-2</v>
      </c>
      <c r="DC73" s="127">
        <v>0.05</v>
      </c>
      <c r="DD73" s="127">
        <v>4.9099999999999998E-2</v>
      </c>
      <c r="DE73" s="127">
        <v>4.9500000000000002E-2</v>
      </c>
      <c r="DF73" s="127">
        <v>4.9299999999999997E-2</v>
      </c>
      <c r="DG73" s="127">
        <v>4.6100000000000002E-2</v>
      </c>
      <c r="DH73" s="127">
        <v>4.5100000000000001E-2</v>
      </c>
      <c r="DI73" s="127">
        <v>4.5400000000000003E-2</v>
      </c>
      <c r="DJ73" s="127">
        <v>4.7300000000000002E-2</v>
      </c>
      <c r="DK73" s="127">
        <v>4.8899999999999999E-2</v>
      </c>
      <c r="DL73" s="127">
        <v>4.9200000000000001E-2</v>
      </c>
      <c r="DM73" s="127">
        <v>5.0500000000000003E-2</v>
      </c>
      <c r="DN73" s="127">
        <v>5.0500000000000003E-2</v>
      </c>
      <c r="DO73" s="127">
        <v>5.2200000000000003E-2</v>
      </c>
      <c r="DP73" s="127">
        <v>5.3800000000000001E-2</v>
      </c>
      <c r="DQ73" s="127">
        <v>5.2900000000000003E-2</v>
      </c>
      <c r="DR73" s="127">
        <v>5.3499999999999999E-2</v>
      </c>
      <c r="DS73" s="127">
        <v>5.16E-2</v>
      </c>
      <c r="DT73" s="127">
        <v>4.87E-2</v>
      </c>
      <c r="DU73" s="127">
        <v>4.8300000000000003E-2</v>
      </c>
      <c r="DV73" s="127">
        <v>5.16E-2</v>
      </c>
      <c r="DW73" s="127">
        <v>4.99E-2</v>
      </c>
      <c r="DX73" s="127">
        <v>5.1400000000000001E-2</v>
      </c>
      <c r="DY73" s="127">
        <v>5.33E-2</v>
      </c>
      <c r="DZ73" s="127">
        <v>5.4800000000000001E-2</v>
      </c>
      <c r="EA73" s="127">
        <v>5.6099999999999997E-2</v>
      </c>
      <c r="EB73" s="127">
        <v>5.6800000000000003E-2</v>
      </c>
      <c r="EC73" s="127">
        <v>5.1900000000000002E-2</v>
      </c>
      <c r="ED73" s="127">
        <v>5.3100000000000001E-2</v>
      </c>
      <c r="EE73" s="127">
        <v>5.0200000000000002E-2</v>
      </c>
      <c r="EF73" s="127">
        <v>5.1900000000000002E-2</v>
      </c>
      <c r="EG73" s="127">
        <v>5.1499999999999997E-2</v>
      </c>
      <c r="EH73" s="127">
        <v>5.4300000000000001E-2</v>
      </c>
      <c r="EI73" s="127">
        <v>5.4300000000000001E-2</v>
      </c>
      <c r="EJ73" s="127">
        <v>5.5100000000000003E-2</v>
      </c>
      <c r="EK73" s="127">
        <v>5.6500000000000002E-2</v>
      </c>
      <c r="EL73" s="127">
        <v>5.6899999999999999E-2</v>
      </c>
      <c r="EM73" s="127">
        <v>5.8200000000000002E-2</v>
      </c>
      <c r="EN73" s="127">
        <v>5.9299999999999999E-2</v>
      </c>
      <c r="EO73" s="127">
        <v>5.8299999999999998E-2</v>
      </c>
      <c r="EP73" s="127">
        <v>5.3800000000000001E-2</v>
      </c>
      <c r="EQ73" s="127">
        <v>5.2699999999999997E-2</v>
      </c>
      <c r="ER73" s="127">
        <v>5.3100000000000001E-2</v>
      </c>
      <c r="ES73" s="127">
        <v>5.33E-2</v>
      </c>
      <c r="ET73" s="127">
        <v>5.7500000000000002E-2</v>
      </c>
      <c r="EU73" s="127">
        <v>5.8500000000000003E-2</v>
      </c>
      <c r="EV73">
        <f>SUMIF('12peso'!$E$39:$E$492,$A73,'12peso'!H$39:H$492)</f>
        <v>6.0499999999999998E-2</v>
      </c>
      <c r="EW73">
        <f>SUMIF('12peso'!$E$39:$E$492,$A73,'12peso'!I$39:I$492)</f>
        <v>6.5600000000000006E-2</v>
      </c>
      <c r="EX73">
        <f>SUMIF('12peso'!$E$39:$E$492,$A73,'12peso'!J$39:J$492)</f>
        <v>6.4600000000000005E-2</v>
      </c>
      <c r="EY73">
        <f>SUMIF('12peso'!$E$39:$E$492,$A73,'12peso'!K$39:K$492)</f>
        <v>7.0199999999999999E-2</v>
      </c>
      <c r="EZ73">
        <f>SUMIF('12peso'!$E$39:$E$492,$A73,'12peso'!L$39:L$492)</f>
        <v>7.5399999999999995E-2</v>
      </c>
      <c r="FA73">
        <f>SUMIF('12peso'!$E$39:$E$492,$A73,'12peso'!M$39:M$492)</f>
        <v>7.1800000000000003E-2</v>
      </c>
      <c r="FB73">
        <f>SUMIF('12peso'!$E$39:$E$492,$A73,'12peso'!N$39:N$492)</f>
        <v>6.8699999999999997E-2</v>
      </c>
      <c r="FC73">
        <f>SUMIF('12peso'!$E$39:$E$492,$A73,'12peso'!O$39:O$492)</f>
        <v>6.7100000000000007E-2</v>
      </c>
      <c r="FD73">
        <f>SUMIF('12peso'!$E$39:$E$492,$A73,'12peso'!P$39:P$492)</f>
        <v>6.6500000000000004E-2</v>
      </c>
      <c r="FE73">
        <f>SUMIF('12peso'!$E$39:$E$492,$A73,'12peso'!Q$39:Q$492)</f>
        <v>6.5000000000000002E-2</v>
      </c>
      <c r="FF73">
        <f>SUMIF('12peso'!$E$39:$E$492,$A73,'12peso'!R$39:R$492)</f>
        <v>6.6799999999999998E-2</v>
      </c>
      <c r="FG73">
        <f>SUMIF('12peso'!$E$39:$E$492,$A73,'12peso'!S$39:S$492)</f>
        <v>6.7299999999999999E-2</v>
      </c>
      <c r="FH73">
        <f>SUMIF('12peso'!$E$39:$E$492,$A73,'12peso'!T$39:T$492)</f>
        <v>6.8199999999999997E-2</v>
      </c>
      <c r="FI73">
        <f>SUMIF('12peso'!$E$39:$E$492,$A73,'12peso'!U$39:U$492)</f>
        <v>7.0900000000000005E-2</v>
      </c>
      <c r="FJ73">
        <f>SUMIF('12peso'!$E$39:$E$492,$A73,'12peso'!V$39:V$492)</f>
        <v>6.9500000000000006E-2</v>
      </c>
      <c r="FK73">
        <f>SUMIF('12peso'!$E$39:$E$492,$A73,'12peso'!W$39:W$492)</f>
        <v>6.9599999999999995E-2</v>
      </c>
      <c r="FL73">
        <f>SUMIF('12peso'!$E$39:$E$492,$A73,'12peso'!X$39:X$492)</f>
        <v>7.2099999999999997E-2</v>
      </c>
      <c r="FM73">
        <f>SUMIF('12peso'!$E$39:$E$492,$A73,'12peso'!Y$39:Y$492)</f>
        <v>6.6799999999999998E-2</v>
      </c>
      <c r="FN73">
        <f>SUMIF('12peso'!$E$39:$E$492,$A73,'12peso'!Z$39:Z$492)</f>
        <v>6.1899999999999997E-2</v>
      </c>
      <c r="FO73">
        <f>SUMIF('12peso'!$E$39:$E$492,$A73,'12peso'!AA$39:AA$492)</f>
        <v>6.0999999999999999E-2</v>
      </c>
      <c r="FP73">
        <f>SUMIF('12peso'!$E$39:$E$492,$A73,'12peso'!AB$39:AB$492)</f>
        <v>6.08E-2</v>
      </c>
      <c r="FQ73">
        <f>SUMIF('12peso'!$E$39:$E$492,$A73,'12peso'!AC$39:AC$492)</f>
        <v>6.1899999999999997E-2</v>
      </c>
      <c r="FR73">
        <f>SUMIF('12peso'!$E$39:$E$492,$A73,'12peso'!AD$39:AD$492)</f>
        <v>6.2100000000000002E-2</v>
      </c>
      <c r="FS73">
        <f>SUMIF('12peso'!$E$39:$E$492,$A73,'12peso'!AE$39:AE$492)</f>
        <v>6.3899999999999998E-2</v>
      </c>
      <c r="FT73">
        <f>SUMIF('12peso'!$E$39:$E$492,$A73,'12peso'!AF$39:AF$492)</f>
        <v>6.5799999999999997E-2</v>
      </c>
      <c r="FU73">
        <f>SUMIF('12peso'!$E$39:$E$492,$A73,'12peso'!AG$39:AG$492)</f>
        <v>7.1300000000000002E-2</v>
      </c>
      <c r="FV73">
        <f>SUMIF('12peso'!$E$39:$E$492,$A73,'12peso'!AH$39:AH$492)</f>
        <v>6.8500000000000005E-2</v>
      </c>
      <c r="FW73">
        <f>SUMIF('12peso'!$E$39:$E$492,$A73,'12peso'!AI$39:AI$492)</f>
        <v>7.2499999999999995E-2</v>
      </c>
      <c r="FX73">
        <f>SUMIF('12peso'!$E$39:$E$492,$A73,'12peso'!AJ$39:AJ$492)</f>
        <v>7.4499999999999997E-2</v>
      </c>
      <c r="FY73">
        <f>SUMIF('12peso'!$E$39:$E$492,$A73,'12peso'!AK$39:AK$492)</f>
        <v>7.4200000000000002E-2</v>
      </c>
      <c r="FZ73">
        <f>SUMIF('12peso'!$E$39:$E$492,$A73,'12peso'!AL$39:AL$492)</f>
        <v>7.0099999999999996E-2</v>
      </c>
      <c r="GA73">
        <f>SUMIF('12peso'!$E$39:$E$492,$A73,'12peso'!AM$39:AM$492)</f>
        <v>6.6199999999999995E-2</v>
      </c>
      <c r="GB73">
        <f>SUMIF('12peso'!$E$39:$E$492,$A73,'12peso'!AN$39:AN$492)</f>
        <v>6.5100000000000005E-2</v>
      </c>
    </row>
    <row r="74" spans="1:184" x14ac:dyDescent="0.25">
      <c r="A74" s="59">
        <v>1108045</v>
      </c>
      <c r="B74" s="56" t="s">
        <v>75</v>
      </c>
      <c r="C74" s="127">
        <v>4.7000000000000002E-3</v>
      </c>
      <c r="D74" s="127">
        <v>4.4000000000000003E-3</v>
      </c>
      <c r="E74" s="127">
        <v>4.4999999999999997E-3</v>
      </c>
      <c r="F74" s="127">
        <v>4.4000000000000003E-3</v>
      </c>
      <c r="G74" s="127">
        <v>4.4999999999999997E-3</v>
      </c>
      <c r="H74" s="127">
        <v>4.5999999999999999E-3</v>
      </c>
      <c r="I74" s="127">
        <v>4.7999999999999996E-3</v>
      </c>
      <c r="J74" s="127">
        <v>4.4999999999999997E-3</v>
      </c>
      <c r="K74" s="127">
        <v>4.7000000000000002E-3</v>
      </c>
      <c r="L74" s="127">
        <v>4.5999999999999999E-3</v>
      </c>
      <c r="M74" s="127">
        <v>4.7999999999999996E-3</v>
      </c>
      <c r="N74" s="127">
        <v>4.7000000000000002E-3</v>
      </c>
      <c r="O74" s="127">
        <v>4.3E-3</v>
      </c>
      <c r="P74" s="127">
        <v>4.7000000000000002E-3</v>
      </c>
      <c r="Q74" s="127">
        <v>4.4000000000000003E-3</v>
      </c>
      <c r="R74" s="127">
        <v>4.4000000000000003E-3</v>
      </c>
      <c r="S74" s="127">
        <v>4.4000000000000003E-3</v>
      </c>
      <c r="T74" s="127">
        <v>4.4000000000000003E-3</v>
      </c>
      <c r="U74" s="127">
        <v>4.4999999999999997E-3</v>
      </c>
      <c r="V74" s="127">
        <v>4.4000000000000003E-3</v>
      </c>
      <c r="W74" s="127">
        <v>4.4000000000000003E-3</v>
      </c>
      <c r="X74" s="127">
        <v>4.7000000000000002E-3</v>
      </c>
      <c r="Y74" s="127">
        <v>4.4999999999999997E-3</v>
      </c>
      <c r="Z74" s="127">
        <v>4.5999999999999999E-3</v>
      </c>
      <c r="AA74" s="127">
        <v>4.3E-3</v>
      </c>
      <c r="AB74" s="127">
        <v>4.1000000000000003E-3</v>
      </c>
      <c r="AC74" s="127">
        <v>4.1999999999999997E-3</v>
      </c>
      <c r="AD74" s="127">
        <v>4.0000000000000001E-3</v>
      </c>
      <c r="AE74" s="127">
        <v>4.1000000000000003E-3</v>
      </c>
      <c r="AF74" s="127">
        <v>4.1999999999999997E-3</v>
      </c>
      <c r="AG74" s="127">
        <v>4.4000000000000003E-3</v>
      </c>
      <c r="AH74" s="127">
        <v>4.1999999999999997E-3</v>
      </c>
      <c r="AI74" s="127">
        <v>4.3E-3</v>
      </c>
      <c r="AJ74" s="127">
        <v>4.4000000000000003E-3</v>
      </c>
      <c r="AK74" s="127">
        <v>4.1999999999999997E-3</v>
      </c>
      <c r="AL74" s="127">
        <v>4.1999999999999997E-3</v>
      </c>
      <c r="AM74" s="127">
        <v>4.4999999999999997E-3</v>
      </c>
      <c r="AN74" s="127">
        <v>4.4999999999999997E-3</v>
      </c>
      <c r="AO74" s="127">
        <v>4.3E-3</v>
      </c>
      <c r="AP74" s="127">
        <v>4.1000000000000003E-3</v>
      </c>
      <c r="AQ74" s="127">
        <v>4.1000000000000003E-3</v>
      </c>
      <c r="AR74" s="127">
        <v>3.8999999999999998E-3</v>
      </c>
      <c r="AS74" s="127">
        <v>4.0000000000000001E-3</v>
      </c>
      <c r="AT74" s="127">
        <v>3.8999999999999998E-3</v>
      </c>
      <c r="AU74" s="127">
        <v>4.3E-3</v>
      </c>
      <c r="AV74" s="127">
        <v>4.4999999999999997E-3</v>
      </c>
      <c r="AW74" s="127">
        <v>4.4000000000000003E-3</v>
      </c>
      <c r="AX74" s="127">
        <v>4.7000000000000002E-3</v>
      </c>
      <c r="AY74" s="127">
        <v>4.5999999999999999E-3</v>
      </c>
      <c r="AZ74" s="127">
        <v>4.4000000000000003E-3</v>
      </c>
      <c r="BA74" s="127">
        <v>4.4000000000000003E-3</v>
      </c>
      <c r="BB74" s="127">
        <v>4.1999999999999997E-3</v>
      </c>
      <c r="BC74" s="127">
        <v>4.1000000000000003E-3</v>
      </c>
      <c r="BD74" s="127">
        <v>4.3E-3</v>
      </c>
      <c r="BE74" s="127">
        <v>4.4000000000000003E-3</v>
      </c>
      <c r="BF74" s="127">
        <v>4.4000000000000003E-3</v>
      </c>
      <c r="BG74" s="127">
        <v>4.4000000000000003E-3</v>
      </c>
      <c r="BH74" s="127">
        <v>4.4999999999999997E-3</v>
      </c>
      <c r="BI74" s="127">
        <v>4.1999999999999997E-3</v>
      </c>
      <c r="BJ74" s="127">
        <v>4.4999999999999997E-3</v>
      </c>
      <c r="BK74" s="127">
        <v>5.1999999999999998E-3</v>
      </c>
      <c r="BL74" s="127">
        <v>4.7000000000000002E-3</v>
      </c>
      <c r="BM74" s="127">
        <v>5.0000000000000001E-3</v>
      </c>
      <c r="BN74" s="127">
        <v>4.7000000000000002E-3</v>
      </c>
      <c r="BO74" s="127">
        <v>5.1999999999999998E-3</v>
      </c>
      <c r="BP74" s="127">
        <v>4.7999999999999996E-3</v>
      </c>
      <c r="BQ74" s="127">
        <v>5.4000000000000003E-3</v>
      </c>
      <c r="BR74" s="127">
        <v>5.3E-3</v>
      </c>
      <c r="BS74" s="127">
        <v>5.4000000000000003E-3</v>
      </c>
      <c r="BT74" s="127">
        <v>5.4999999999999997E-3</v>
      </c>
      <c r="BU74" s="127">
        <v>5.1000000000000004E-3</v>
      </c>
      <c r="BV74" s="127">
        <v>5.5999999999999999E-3</v>
      </c>
      <c r="BW74" s="127">
        <v>5.4999999999999997E-3</v>
      </c>
      <c r="BX74" s="127">
        <v>5.3E-3</v>
      </c>
      <c r="BY74" s="127">
        <v>5.4000000000000003E-3</v>
      </c>
      <c r="BZ74" s="127">
        <v>5.4000000000000003E-3</v>
      </c>
      <c r="CA74" s="127">
        <v>5.1000000000000004E-3</v>
      </c>
      <c r="CB74" s="127">
        <v>5.1000000000000004E-3</v>
      </c>
      <c r="CC74" s="127">
        <v>4.8999999999999998E-3</v>
      </c>
      <c r="CD74" s="127">
        <v>4.8999999999999998E-3</v>
      </c>
      <c r="CE74" s="127">
        <v>4.7999999999999996E-3</v>
      </c>
      <c r="CF74" s="127">
        <v>5.4000000000000003E-3</v>
      </c>
      <c r="CG74" s="127">
        <v>5.4999999999999997E-3</v>
      </c>
      <c r="CH74" s="127">
        <v>5.7999999999999996E-3</v>
      </c>
      <c r="CI74" s="127">
        <v>5.5999999999999999E-3</v>
      </c>
      <c r="CJ74" s="127">
        <v>6.0000000000000001E-3</v>
      </c>
      <c r="CK74" s="127">
        <v>6.0000000000000001E-3</v>
      </c>
      <c r="CL74" s="127">
        <v>6.1999999999999998E-3</v>
      </c>
      <c r="CM74" s="127">
        <v>5.8999999999999999E-3</v>
      </c>
      <c r="CN74" s="127">
        <v>5.7999999999999996E-3</v>
      </c>
      <c r="CO74" s="127">
        <v>6.1999999999999998E-3</v>
      </c>
      <c r="CP74" s="127">
        <v>6.3E-3</v>
      </c>
      <c r="CQ74" s="127">
        <v>6.1000000000000004E-3</v>
      </c>
      <c r="CR74" s="127">
        <v>5.7999999999999996E-3</v>
      </c>
      <c r="CS74" s="127">
        <v>6.4000000000000003E-3</v>
      </c>
      <c r="CT74" s="127">
        <v>6.4999999999999997E-3</v>
      </c>
      <c r="CU74" s="127">
        <v>6.7000000000000002E-3</v>
      </c>
      <c r="CV74" s="127">
        <v>6.7000000000000002E-3</v>
      </c>
      <c r="CW74" s="127">
        <v>6.1999999999999998E-3</v>
      </c>
      <c r="CX74" s="127">
        <v>6.1999999999999998E-3</v>
      </c>
      <c r="CY74" s="127">
        <v>6.1999999999999998E-3</v>
      </c>
      <c r="CZ74" s="127">
        <v>6.1999999999999998E-3</v>
      </c>
      <c r="DA74" s="127">
        <v>6.6E-3</v>
      </c>
      <c r="DB74" s="127">
        <v>6.4999999999999997E-3</v>
      </c>
      <c r="DC74" s="127">
        <v>6.3E-3</v>
      </c>
      <c r="DD74" s="127">
        <v>5.8999999999999999E-3</v>
      </c>
      <c r="DE74" s="127">
        <v>6.1000000000000004E-3</v>
      </c>
      <c r="DF74" s="127">
        <v>6.0000000000000001E-3</v>
      </c>
      <c r="DG74" s="127">
        <v>6.4000000000000003E-3</v>
      </c>
      <c r="DH74" s="127">
        <v>6.4999999999999997E-3</v>
      </c>
      <c r="DI74" s="127">
        <v>6.4000000000000003E-3</v>
      </c>
      <c r="DJ74" s="127">
        <v>6.4000000000000003E-3</v>
      </c>
      <c r="DK74" s="127">
        <v>6.4999999999999997E-3</v>
      </c>
      <c r="DL74" s="127">
        <v>6.7999999999999996E-3</v>
      </c>
      <c r="DM74" s="127">
        <v>6.3E-3</v>
      </c>
      <c r="DN74" s="127">
        <v>6.7000000000000002E-3</v>
      </c>
      <c r="DO74" s="127">
        <v>6.6E-3</v>
      </c>
      <c r="DP74" s="127">
        <v>6.8999999999999999E-3</v>
      </c>
      <c r="DQ74" s="127">
        <v>6.7999999999999996E-3</v>
      </c>
      <c r="DR74" s="127">
        <v>6.7999999999999996E-3</v>
      </c>
      <c r="DS74" s="127">
        <v>6.4999999999999997E-3</v>
      </c>
      <c r="DT74" s="127">
        <v>6.8999999999999999E-3</v>
      </c>
      <c r="DU74" s="127">
        <v>6.7000000000000002E-3</v>
      </c>
      <c r="DV74" s="127">
        <v>7.0000000000000001E-3</v>
      </c>
      <c r="DW74" s="127">
        <v>6.8999999999999999E-3</v>
      </c>
      <c r="DX74" s="127">
        <v>7.4000000000000003E-3</v>
      </c>
      <c r="DY74" s="127">
        <v>7.4999999999999997E-3</v>
      </c>
      <c r="DZ74" s="127">
        <v>7.3000000000000001E-3</v>
      </c>
      <c r="EA74" s="127">
        <v>6.7999999999999996E-3</v>
      </c>
      <c r="EB74" s="127">
        <v>7.4999999999999997E-3</v>
      </c>
      <c r="EC74" s="127">
        <v>7.1999999999999998E-3</v>
      </c>
      <c r="ED74" s="127">
        <v>8.2000000000000007E-3</v>
      </c>
      <c r="EE74" s="127">
        <v>8.2000000000000007E-3</v>
      </c>
      <c r="EF74" s="127">
        <v>8.2000000000000007E-3</v>
      </c>
      <c r="EG74" s="127">
        <v>8.3000000000000001E-3</v>
      </c>
      <c r="EH74" s="127">
        <v>8.2000000000000007E-3</v>
      </c>
      <c r="EI74" s="127">
        <v>8.2000000000000007E-3</v>
      </c>
      <c r="EJ74" s="127">
        <v>8.2000000000000007E-3</v>
      </c>
      <c r="EK74" s="127">
        <v>8.6E-3</v>
      </c>
      <c r="EL74" s="127">
        <v>7.3000000000000001E-3</v>
      </c>
      <c r="EM74" s="127">
        <v>7.7000000000000002E-3</v>
      </c>
      <c r="EN74" s="127">
        <v>7.3000000000000001E-3</v>
      </c>
      <c r="EO74" s="127">
        <v>8.0000000000000002E-3</v>
      </c>
      <c r="EP74" s="127">
        <v>8.5000000000000006E-3</v>
      </c>
      <c r="EQ74" s="127">
        <v>8.3999999999999995E-3</v>
      </c>
      <c r="ER74" s="127">
        <v>8.0999999999999996E-3</v>
      </c>
      <c r="ES74" s="127">
        <v>8.5000000000000006E-3</v>
      </c>
      <c r="ET74" s="127">
        <v>8.3000000000000001E-3</v>
      </c>
      <c r="EU74" s="127">
        <v>8.5000000000000006E-3</v>
      </c>
      <c r="EV74">
        <f>SUMIF('12peso'!$E$39:$E$492,$A74,'12peso'!H$39:H$492)</f>
        <v>6.3E-3</v>
      </c>
      <c r="EW74">
        <f>SUMIF('12peso'!$E$39:$E$492,$A74,'12peso'!I$39:I$492)</f>
        <v>6.7999999999999996E-3</v>
      </c>
      <c r="EX74">
        <f>SUMIF('12peso'!$E$39:$E$492,$A74,'12peso'!J$39:J$492)</f>
        <v>6.7999999999999996E-3</v>
      </c>
      <c r="EY74">
        <f>SUMIF('12peso'!$E$39:$E$492,$A74,'12peso'!K$39:K$492)</f>
        <v>6.4000000000000003E-3</v>
      </c>
      <c r="EZ74">
        <f>SUMIF('12peso'!$E$39:$E$492,$A74,'12peso'!L$39:L$492)</f>
        <v>6.6E-3</v>
      </c>
      <c r="FA74">
        <f>SUMIF('12peso'!$E$39:$E$492,$A74,'12peso'!M$39:M$492)</f>
        <v>6.4000000000000003E-3</v>
      </c>
      <c r="FB74">
        <f>SUMIF('12peso'!$E$39:$E$492,$A74,'12peso'!N$39:N$492)</f>
        <v>7.1000000000000004E-3</v>
      </c>
      <c r="FC74">
        <f>SUMIF('12peso'!$E$39:$E$492,$A74,'12peso'!O$39:O$492)</f>
        <v>7.3000000000000001E-3</v>
      </c>
      <c r="FD74">
        <f>SUMIF('12peso'!$E$39:$E$492,$A74,'12peso'!P$39:P$492)</f>
        <v>7.1000000000000004E-3</v>
      </c>
      <c r="FE74">
        <f>SUMIF('12peso'!$E$39:$E$492,$A74,'12peso'!Q$39:Q$492)</f>
        <v>7.1999999999999998E-3</v>
      </c>
      <c r="FF74">
        <f>SUMIF('12peso'!$E$39:$E$492,$A74,'12peso'!R$39:R$492)</f>
        <v>7.4000000000000003E-3</v>
      </c>
      <c r="FG74">
        <f>SUMIF('12peso'!$E$39:$E$492,$A74,'12peso'!S$39:S$492)</f>
        <v>7.6E-3</v>
      </c>
      <c r="FH74">
        <f>SUMIF('12peso'!$E$39:$E$492,$A74,'12peso'!T$39:T$492)</f>
        <v>7.4000000000000003E-3</v>
      </c>
      <c r="FI74">
        <f>SUMIF('12peso'!$E$39:$E$492,$A74,'12peso'!U$39:U$492)</f>
        <v>7.9000000000000008E-3</v>
      </c>
      <c r="FJ74">
        <f>SUMIF('12peso'!$E$39:$E$492,$A74,'12peso'!V$39:V$492)</f>
        <v>7.7000000000000002E-3</v>
      </c>
      <c r="FK74">
        <f>SUMIF('12peso'!$E$39:$E$492,$A74,'12peso'!W$39:W$492)</f>
        <v>7.1999999999999998E-3</v>
      </c>
      <c r="FL74">
        <f>SUMIF('12peso'!$E$39:$E$492,$A74,'12peso'!X$39:X$492)</f>
        <v>7.0000000000000001E-3</v>
      </c>
      <c r="FM74">
        <f>SUMIF('12peso'!$E$39:$E$492,$A74,'12peso'!Y$39:Y$492)</f>
        <v>7.4000000000000003E-3</v>
      </c>
      <c r="FN74">
        <f>SUMIF('12peso'!$E$39:$E$492,$A74,'12peso'!Z$39:Z$492)</f>
        <v>8.6E-3</v>
      </c>
      <c r="FO74">
        <f>SUMIF('12peso'!$E$39:$E$492,$A74,'12peso'!AA$39:AA$492)</f>
        <v>7.9000000000000008E-3</v>
      </c>
      <c r="FP74">
        <f>SUMIF('12peso'!$E$39:$E$492,$A74,'12peso'!AB$39:AB$492)</f>
        <v>7.9000000000000008E-3</v>
      </c>
      <c r="FQ74">
        <f>SUMIF('12peso'!$E$39:$E$492,$A74,'12peso'!AC$39:AC$492)</f>
        <v>6.8999999999999999E-3</v>
      </c>
      <c r="FR74">
        <f>SUMIF('12peso'!$E$39:$E$492,$A74,'12peso'!AD$39:AD$492)</f>
        <v>6.8999999999999999E-3</v>
      </c>
      <c r="FS74">
        <f>SUMIF('12peso'!$E$39:$E$492,$A74,'12peso'!AE$39:AE$492)</f>
        <v>7.1000000000000004E-3</v>
      </c>
      <c r="FT74">
        <f>SUMIF('12peso'!$E$39:$E$492,$A74,'12peso'!AF$39:AF$492)</f>
        <v>7.3000000000000001E-3</v>
      </c>
      <c r="FU74">
        <f>SUMIF('12peso'!$E$39:$E$492,$A74,'12peso'!AG$39:AG$492)</f>
        <v>7.3000000000000001E-3</v>
      </c>
      <c r="FV74">
        <f>SUMIF('12peso'!$E$39:$E$492,$A74,'12peso'!AH$39:AH$492)</f>
        <v>7.3000000000000001E-3</v>
      </c>
      <c r="FW74">
        <f>SUMIF('12peso'!$E$39:$E$492,$A74,'12peso'!AI$39:AI$492)</f>
        <v>7.1999999999999998E-3</v>
      </c>
      <c r="FX74">
        <f>SUMIF('12peso'!$E$39:$E$492,$A74,'12peso'!AJ$39:AJ$492)</f>
        <v>7.1000000000000004E-3</v>
      </c>
      <c r="FY74">
        <f>SUMIF('12peso'!$E$39:$E$492,$A74,'12peso'!AK$39:AK$492)</f>
        <v>7.6E-3</v>
      </c>
      <c r="FZ74">
        <f>SUMIF('12peso'!$E$39:$E$492,$A74,'12peso'!AL$39:AL$492)</f>
        <v>7.1000000000000004E-3</v>
      </c>
      <c r="GA74">
        <f>SUMIF('12peso'!$E$39:$E$492,$A74,'12peso'!AM$39:AM$492)</f>
        <v>7.7000000000000002E-3</v>
      </c>
      <c r="GB74">
        <f>SUMIF('12peso'!$E$39:$E$492,$A74,'12peso'!AN$39:AN$492)</f>
        <v>7.6E-3</v>
      </c>
    </row>
    <row r="75" spans="1:184" x14ac:dyDescent="0.25">
      <c r="A75" s="59">
        <v>1108088</v>
      </c>
      <c r="B75" s="56" t="s">
        <v>76</v>
      </c>
      <c r="C75" s="127">
        <v>2.2599999999999999E-2</v>
      </c>
      <c r="D75" s="127">
        <v>0.02</v>
      </c>
      <c r="E75" s="127">
        <v>1.9800000000000002E-2</v>
      </c>
      <c r="F75" s="127">
        <v>2.1100000000000001E-2</v>
      </c>
      <c r="G75" s="127">
        <v>2.3599999999999999E-2</v>
      </c>
      <c r="H75" s="127">
        <v>2.3E-2</v>
      </c>
      <c r="I75" s="127">
        <v>2.47E-2</v>
      </c>
      <c r="J75" s="127">
        <v>2.3800000000000002E-2</v>
      </c>
      <c r="K75" s="127">
        <v>2.5100000000000001E-2</v>
      </c>
      <c r="L75" s="127">
        <v>2.5000000000000001E-2</v>
      </c>
      <c r="M75" s="127">
        <v>2.4400000000000002E-2</v>
      </c>
      <c r="N75" s="127">
        <v>2.3300000000000001E-2</v>
      </c>
      <c r="O75" s="127">
        <v>2.35E-2</v>
      </c>
      <c r="P75" s="127">
        <v>2.3900000000000001E-2</v>
      </c>
      <c r="Q75" s="127">
        <v>2.2499999999999999E-2</v>
      </c>
      <c r="R75" s="127">
        <v>2.1499999999999998E-2</v>
      </c>
      <c r="S75" s="127">
        <v>2.29E-2</v>
      </c>
      <c r="T75" s="127">
        <v>2.2800000000000001E-2</v>
      </c>
      <c r="U75" s="127">
        <v>2.4199999999999999E-2</v>
      </c>
      <c r="V75" s="127">
        <v>2.4E-2</v>
      </c>
      <c r="W75" s="127">
        <v>2.4500000000000001E-2</v>
      </c>
      <c r="X75" s="127">
        <v>2.6700000000000002E-2</v>
      </c>
      <c r="Y75" s="127">
        <v>2.47E-2</v>
      </c>
      <c r="Z75" s="127">
        <v>2.3199999999999998E-2</v>
      </c>
      <c r="AA75" s="127">
        <v>2.3699999999999999E-2</v>
      </c>
      <c r="AB75" s="127">
        <v>2.3199999999999998E-2</v>
      </c>
      <c r="AC75" s="127">
        <v>2.1899999999999999E-2</v>
      </c>
      <c r="AD75" s="127">
        <v>2.2200000000000001E-2</v>
      </c>
      <c r="AE75" s="127">
        <v>2.3599999999999999E-2</v>
      </c>
      <c r="AF75" s="127">
        <v>2.4400000000000002E-2</v>
      </c>
      <c r="AG75" s="127">
        <v>2.5899999999999999E-2</v>
      </c>
      <c r="AH75" s="127">
        <v>2.6100000000000002E-2</v>
      </c>
      <c r="AI75" s="127">
        <v>2.8000000000000001E-2</v>
      </c>
      <c r="AJ75" s="127">
        <v>2.86E-2</v>
      </c>
      <c r="AK75" s="127">
        <v>2.4299999999999999E-2</v>
      </c>
      <c r="AL75" s="127">
        <v>2.3400000000000001E-2</v>
      </c>
      <c r="AM75" s="127">
        <v>2.3099999999999999E-2</v>
      </c>
      <c r="AN75" s="127">
        <v>2.1999999999999999E-2</v>
      </c>
      <c r="AO75" s="127">
        <v>2.2200000000000001E-2</v>
      </c>
      <c r="AP75" s="127">
        <v>2.1700000000000001E-2</v>
      </c>
      <c r="AQ75" s="127">
        <v>2.5100000000000001E-2</v>
      </c>
      <c r="AR75" s="127">
        <v>2.5999999999999999E-2</v>
      </c>
      <c r="AS75" s="127">
        <v>2.69E-2</v>
      </c>
      <c r="AT75" s="127">
        <v>2.58E-2</v>
      </c>
      <c r="AU75" s="127">
        <v>2.4899999999999999E-2</v>
      </c>
      <c r="AV75" s="127">
        <v>2.6599999999999999E-2</v>
      </c>
      <c r="AW75" s="127">
        <v>2.4799999999999999E-2</v>
      </c>
      <c r="AX75" s="127">
        <v>2.1399999999999999E-2</v>
      </c>
      <c r="AY75" s="127">
        <v>2.07E-2</v>
      </c>
      <c r="AZ75" s="127">
        <v>2.1000000000000001E-2</v>
      </c>
      <c r="BA75" s="127">
        <v>0.02</v>
      </c>
      <c r="BB75" s="127">
        <v>2.0899999999999998E-2</v>
      </c>
      <c r="BC75" s="127">
        <v>2.46E-2</v>
      </c>
      <c r="BD75" s="127">
        <v>2.52E-2</v>
      </c>
      <c r="BE75" s="127">
        <v>2.5499999999999998E-2</v>
      </c>
      <c r="BF75" s="127">
        <v>2.63E-2</v>
      </c>
      <c r="BG75" s="127">
        <v>2.6800000000000001E-2</v>
      </c>
      <c r="BH75" s="127">
        <v>2.64E-2</v>
      </c>
      <c r="BI75" s="127">
        <v>2.6100000000000002E-2</v>
      </c>
      <c r="BJ75" s="127">
        <v>2.3900000000000001E-2</v>
      </c>
      <c r="BK75" s="127">
        <v>2.4199999999999999E-2</v>
      </c>
      <c r="BL75" s="127">
        <v>2.4899999999999999E-2</v>
      </c>
      <c r="BM75" s="127">
        <v>2.4E-2</v>
      </c>
      <c r="BN75" s="127">
        <v>2.4500000000000001E-2</v>
      </c>
      <c r="BO75" s="127">
        <v>2.4400000000000002E-2</v>
      </c>
      <c r="BP75" s="127">
        <v>2.6200000000000001E-2</v>
      </c>
      <c r="BQ75" s="127">
        <v>2.8500000000000001E-2</v>
      </c>
      <c r="BR75" s="127">
        <v>2.9000000000000001E-2</v>
      </c>
      <c r="BS75" s="127">
        <v>3.0499999999999999E-2</v>
      </c>
      <c r="BT75" s="127">
        <v>2.9000000000000001E-2</v>
      </c>
      <c r="BU75" s="127">
        <v>2.69E-2</v>
      </c>
      <c r="BV75" s="127">
        <v>2.6200000000000001E-2</v>
      </c>
      <c r="BW75" s="127">
        <v>2.6700000000000002E-2</v>
      </c>
      <c r="BX75" s="127">
        <v>2.6100000000000002E-2</v>
      </c>
      <c r="BY75" s="127">
        <v>2.4400000000000002E-2</v>
      </c>
      <c r="BZ75" s="127">
        <v>2.6499999999999999E-2</v>
      </c>
      <c r="CA75" s="127">
        <v>2.8199999999999999E-2</v>
      </c>
      <c r="CB75" s="127">
        <v>2.8400000000000002E-2</v>
      </c>
      <c r="CC75" s="127">
        <v>2.98E-2</v>
      </c>
      <c r="CD75" s="127">
        <v>2.93E-2</v>
      </c>
      <c r="CE75" s="127">
        <v>3.0499999999999999E-2</v>
      </c>
      <c r="CF75" s="127">
        <v>3.0200000000000001E-2</v>
      </c>
      <c r="CG75" s="127">
        <v>2.69E-2</v>
      </c>
      <c r="CH75" s="127">
        <v>1.9699999999999999E-2</v>
      </c>
      <c r="CI75" s="127">
        <v>1.9099999999999999E-2</v>
      </c>
      <c r="CJ75" s="127">
        <v>1.84E-2</v>
      </c>
      <c r="CK75" s="127">
        <v>1.7299999999999999E-2</v>
      </c>
      <c r="CL75" s="127">
        <v>1.7899999999999999E-2</v>
      </c>
      <c r="CM75" s="127">
        <v>2.07E-2</v>
      </c>
      <c r="CN75" s="127">
        <v>2.1899999999999999E-2</v>
      </c>
      <c r="CO75" s="127">
        <v>2.5000000000000001E-2</v>
      </c>
      <c r="CP75" s="127">
        <v>2.47E-2</v>
      </c>
      <c r="CQ75" s="127">
        <v>2.41E-2</v>
      </c>
      <c r="CR75" s="127">
        <v>2.35E-2</v>
      </c>
      <c r="CS75" s="127">
        <v>2.1999999999999999E-2</v>
      </c>
      <c r="CT75" s="127">
        <v>2.0799999999999999E-2</v>
      </c>
      <c r="CU75" s="127">
        <v>2.1000000000000001E-2</v>
      </c>
      <c r="CV75" s="127">
        <v>2.2200000000000001E-2</v>
      </c>
      <c r="CW75" s="127">
        <v>1.9900000000000001E-2</v>
      </c>
      <c r="CX75" s="127">
        <v>2.1499999999999998E-2</v>
      </c>
      <c r="CY75" s="127">
        <v>2.1899999999999999E-2</v>
      </c>
      <c r="CZ75" s="127">
        <v>2.3099999999999999E-2</v>
      </c>
      <c r="DA75" s="127">
        <v>2.3699999999999999E-2</v>
      </c>
      <c r="DB75" s="127">
        <v>2.5000000000000001E-2</v>
      </c>
      <c r="DC75" s="127">
        <v>2.4500000000000001E-2</v>
      </c>
      <c r="DD75" s="127">
        <v>2.4E-2</v>
      </c>
      <c r="DE75" s="127">
        <v>2.1100000000000001E-2</v>
      </c>
      <c r="DF75" s="127">
        <v>2.1000000000000001E-2</v>
      </c>
      <c r="DG75" s="127">
        <v>2.06E-2</v>
      </c>
      <c r="DH75" s="127">
        <v>2.1899999999999999E-2</v>
      </c>
      <c r="DI75" s="127">
        <v>2.12E-2</v>
      </c>
      <c r="DJ75" s="127">
        <v>2.18E-2</v>
      </c>
      <c r="DK75" s="127">
        <v>2.2800000000000001E-2</v>
      </c>
      <c r="DL75" s="127">
        <v>2.4299999999999999E-2</v>
      </c>
      <c r="DM75" s="127">
        <v>2.6200000000000001E-2</v>
      </c>
      <c r="DN75" s="127">
        <v>2.4799999999999999E-2</v>
      </c>
      <c r="DO75" s="127">
        <v>2.6800000000000001E-2</v>
      </c>
      <c r="DP75" s="127">
        <v>2.8299999999999999E-2</v>
      </c>
      <c r="DQ75" s="127">
        <v>2.7E-2</v>
      </c>
      <c r="DR75" s="127">
        <v>2.5499999999999998E-2</v>
      </c>
      <c r="DS75" s="127">
        <v>2.47E-2</v>
      </c>
      <c r="DT75" s="127">
        <v>2.5399999999999999E-2</v>
      </c>
      <c r="DU75" s="127">
        <v>2.3300000000000001E-2</v>
      </c>
      <c r="DV75" s="127">
        <v>2.3400000000000001E-2</v>
      </c>
      <c r="DW75" s="127">
        <v>2.4199999999999999E-2</v>
      </c>
      <c r="DX75" s="127">
        <v>2.6200000000000001E-2</v>
      </c>
      <c r="DY75" s="127">
        <v>2.86E-2</v>
      </c>
      <c r="DZ75" s="127">
        <v>2.9000000000000001E-2</v>
      </c>
      <c r="EA75" s="127">
        <v>2.98E-2</v>
      </c>
      <c r="EB75" s="127">
        <v>2.93E-2</v>
      </c>
      <c r="EC75" s="127">
        <v>2.6599999999999999E-2</v>
      </c>
      <c r="ED75" s="127">
        <v>2.46E-2</v>
      </c>
      <c r="EE75" s="127">
        <v>2.5899999999999999E-2</v>
      </c>
      <c r="EF75" s="127">
        <v>2.69E-2</v>
      </c>
      <c r="EG75" s="127">
        <v>2.53E-2</v>
      </c>
      <c r="EH75" s="127">
        <v>2.58E-2</v>
      </c>
      <c r="EI75" s="127">
        <v>2.63E-2</v>
      </c>
      <c r="EJ75" s="127">
        <v>2.9700000000000001E-2</v>
      </c>
      <c r="EK75" s="127">
        <v>3.3599999999999998E-2</v>
      </c>
      <c r="EL75" s="127">
        <v>3.1E-2</v>
      </c>
      <c r="EM75" s="127">
        <v>3.15E-2</v>
      </c>
      <c r="EN75" s="127">
        <v>3.2399999999999998E-2</v>
      </c>
      <c r="EO75" s="127">
        <v>3.1699999999999999E-2</v>
      </c>
      <c r="EP75" s="127">
        <v>2.8799999999999999E-2</v>
      </c>
      <c r="EQ75" s="127">
        <v>2.8000000000000001E-2</v>
      </c>
      <c r="ER75" s="127">
        <v>3.0700000000000002E-2</v>
      </c>
      <c r="ES75" s="127">
        <v>2.8500000000000001E-2</v>
      </c>
      <c r="ET75" s="127">
        <v>2.7199999999999998E-2</v>
      </c>
      <c r="EU75" s="127">
        <v>2.9100000000000001E-2</v>
      </c>
      <c r="EV75">
        <f>SUMIF('12peso'!$E$39:$E$492,$A75,'12peso'!H$39:H$492)</f>
        <v>2.1600000000000001E-2</v>
      </c>
      <c r="EW75">
        <f>SUMIF('12peso'!$E$39:$E$492,$A75,'12peso'!I$39:I$492)</f>
        <v>2.4400000000000002E-2</v>
      </c>
      <c r="EX75">
        <f>SUMIF('12peso'!$E$39:$E$492,$A75,'12peso'!J$39:J$492)</f>
        <v>2.4299999999999999E-2</v>
      </c>
      <c r="EY75">
        <f>SUMIF('12peso'!$E$39:$E$492,$A75,'12peso'!K$39:K$492)</f>
        <v>2.7199999999999998E-2</v>
      </c>
      <c r="EZ75">
        <f>SUMIF('12peso'!$E$39:$E$492,$A75,'12peso'!L$39:L$492)</f>
        <v>2.6599999999999999E-2</v>
      </c>
      <c r="FA75">
        <f>SUMIF('12peso'!$E$39:$E$492,$A75,'12peso'!M$39:M$492)</f>
        <v>2.5999999999999999E-2</v>
      </c>
      <c r="FB75">
        <f>SUMIF('12peso'!$E$39:$E$492,$A75,'12peso'!N$39:N$492)</f>
        <v>2.2499999999999999E-2</v>
      </c>
      <c r="FC75">
        <f>SUMIF('12peso'!$E$39:$E$492,$A75,'12peso'!O$39:O$492)</f>
        <v>2.2100000000000002E-2</v>
      </c>
      <c r="FD75">
        <f>SUMIF('12peso'!$E$39:$E$492,$A75,'12peso'!P$39:P$492)</f>
        <v>2.29E-2</v>
      </c>
      <c r="FE75">
        <f>SUMIF('12peso'!$E$39:$E$492,$A75,'12peso'!Q$39:Q$492)</f>
        <v>2.23E-2</v>
      </c>
      <c r="FF75">
        <f>SUMIF('12peso'!$E$39:$E$492,$A75,'12peso'!R$39:R$492)</f>
        <v>2.1399999999999999E-2</v>
      </c>
      <c r="FG75">
        <f>SUMIF('12peso'!$E$39:$E$492,$A75,'12peso'!S$39:S$492)</f>
        <v>2.12E-2</v>
      </c>
      <c r="FH75">
        <f>SUMIF('12peso'!$E$39:$E$492,$A75,'12peso'!T$39:T$492)</f>
        <v>2.1600000000000001E-2</v>
      </c>
      <c r="FI75">
        <f>SUMIF('12peso'!$E$39:$E$492,$A75,'12peso'!U$39:U$492)</f>
        <v>2.5100000000000001E-2</v>
      </c>
      <c r="FJ75">
        <f>SUMIF('12peso'!$E$39:$E$492,$A75,'12peso'!V$39:V$492)</f>
        <v>2.29E-2</v>
      </c>
      <c r="FK75">
        <f>SUMIF('12peso'!$E$39:$E$492,$A75,'12peso'!W$39:W$492)</f>
        <v>2.2800000000000001E-2</v>
      </c>
      <c r="FL75">
        <f>SUMIF('12peso'!$E$39:$E$492,$A75,'12peso'!X$39:X$492)</f>
        <v>2.3400000000000001E-2</v>
      </c>
      <c r="FM75">
        <f>SUMIF('12peso'!$E$39:$E$492,$A75,'12peso'!Y$39:Y$492)</f>
        <v>1.9199999999999998E-2</v>
      </c>
      <c r="FN75">
        <f>SUMIF('12peso'!$E$39:$E$492,$A75,'12peso'!Z$39:Z$492)</f>
        <v>1.8200000000000001E-2</v>
      </c>
      <c r="FO75">
        <f>SUMIF('12peso'!$E$39:$E$492,$A75,'12peso'!AA$39:AA$492)</f>
        <v>1.9400000000000001E-2</v>
      </c>
      <c r="FP75">
        <f>SUMIF('12peso'!$E$39:$E$492,$A75,'12peso'!AB$39:AB$492)</f>
        <v>1.95E-2</v>
      </c>
      <c r="FQ75">
        <f>SUMIF('12peso'!$E$39:$E$492,$A75,'12peso'!AC$39:AC$492)</f>
        <v>1.8599999999999998E-2</v>
      </c>
      <c r="FR75">
        <f>SUMIF('12peso'!$E$39:$E$492,$A75,'12peso'!AD$39:AD$492)</f>
        <v>1.78E-2</v>
      </c>
      <c r="FS75">
        <f>SUMIF('12peso'!$E$39:$E$492,$A75,'12peso'!AE$39:AE$492)</f>
        <v>1.8599999999999998E-2</v>
      </c>
      <c r="FT75">
        <f>SUMIF('12peso'!$E$39:$E$492,$A75,'12peso'!AF$39:AF$492)</f>
        <v>2.0400000000000001E-2</v>
      </c>
      <c r="FU75">
        <f>SUMIF('12peso'!$E$39:$E$492,$A75,'12peso'!AG$39:AG$492)</f>
        <v>2.3599999999999999E-2</v>
      </c>
      <c r="FV75">
        <f>SUMIF('12peso'!$E$39:$E$492,$A75,'12peso'!AH$39:AH$492)</f>
        <v>2.0500000000000001E-2</v>
      </c>
      <c r="FW75">
        <f>SUMIF('12peso'!$E$39:$E$492,$A75,'12peso'!AI$39:AI$492)</f>
        <v>2.1100000000000001E-2</v>
      </c>
      <c r="FX75">
        <f>SUMIF('12peso'!$E$39:$E$492,$A75,'12peso'!AJ$39:AJ$492)</f>
        <v>2.1700000000000001E-2</v>
      </c>
      <c r="FY75">
        <f>SUMIF('12peso'!$E$39:$E$492,$A75,'12peso'!AK$39:AK$492)</f>
        <v>2.23E-2</v>
      </c>
      <c r="FZ75">
        <f>SUMIF('12peso'!$E$39:$E$492,$A75,'12peso'!AL$39:AL$492)</f>
        <v>1.9400000000000001E-2</v>
      </c>
      <c r="GA75">
        <f>SUMIF('12peso'!$E$39:$E$492,$A75,'12peso'!AM$39:AM$492)</f>
        <v>1.72E-2</v>
      </c>
      <c r="GB75">
        <f>SUMIF('12peso'!$E$39:$E$492,$A75,'12peso'!AN$39:AN$492)</f>
        <v>1.7299999999999999E-2</v>
      </c>
    </row>
    <row r="76" spans="1:184" x14ac:dyDescent="0.25">
      <c r="A76" s="59">
        <v>1109002</v>
      </c>
      <c r="B76" s="56" t="s">
        <v>77</v>
      </c>
      <c r="C76" s="127">
        <v>0.10580000000000001</v>
      </c>
      <c r="D76" s="127">
        <v>0.1046</v>
      </c>
      <c r="E76" s="127">
        <v>0.1019</v>
      </c>
      <c r="F76" s="127">
        <v>0.10009999999999999</v>
      </c>
      <c r="G76" s="127">
        <v>0.1022</v>
      </c>
      <c r="H76" s="127">
        <v>0.1032</v>
      </c>
      <c r="I76" s="127">
        <v>0.10539999999999999</v>
      </c>
      <c r="J76" s="127">
        <v>0.1085</v>
      </c>
      <c r="K76" s="127">
        <v>0.108</v>
      </c>
      <c r="L76" s="127">
        <v>0.1085</v>
      </c>
      <c r="M76" s="127">
        <v>0.1099</v>
      </c>
      <c r="N76" s="127">
        <v>0.1066</v>
      </c>
      <c r="O76" s="127">
        <v>0.105</v>
      </c>
      <c r="P76" s="127">
        <v>0.10390000000000001</v>
      </c>
      <c r="Q76" s="127">
        <v>0.10349999999999999</v>
      </c>
      <c r="R76" s="127">
        <v>0.10290000000000001</v>
      </c>
      <c r="S76" s="127">
        <v>0.1046</v>
      </c>
      <c r="T76" s="127">
        <v>0.1045</v>
      </c>
      <c r="U76" s="127">
        <v>0.1055</v>
      </c>
      <c r="V76" s="127">
        <v>0.1051</v>
      </c>
      <c r="W76" s="127">
        <v>0.1067</v>
      </c>
      <c r="X76" s="127">
        <v>0.10639999999999999</v>
      </c>
      <c r="Y76" s="127">
        <v>0.1055</v>
      </c>
      <c r="Z76" s="127">
        <v>0.10340000000000001</v>
      </c>
      <c r="AA76" s="127">
        <v>0.1021</v>
      </c>
      <c r="AB76" s="127">
        <v>0.1023</v>
      </c>
      <c r="AC76" s="127">
        <v>0.10249999999999999</v>
      </c>
      <c r="AD76" s="127">
        <v>0.1017</v>
      </c>
      <c r="AE76" s="127">
        <v>0.1051</v>
      </c>
      <c r="AF76" s="127">
        <v>0.1071</v>
      </c>
      <c r="AG76" s="127">
        <v>0.1091</v>
      </c>
      <c r="AH76" s="127">
        <v>0.112</v>
      </c>
      <c r="AI76" s="127">
        <v>0.1129</v>
      </c>
      <c r="AJ76" s="127">
        <v>0.1115</v>
      </c>
      <c r="AK76" s="127">
        <v>0.10879999999999999</v>
      </c>
      <c r="AL76" s="127">
        <v>0.1066</v>
      </c>
      <c r="AM76" s="127">
        <v>0.1036</v>
      </c>
      <c r="AN76" s="127">
        <v>0.1009</v>
      </c>
      <c r="AO76" s="127">
        <v>0.1013</v>
      </c>
      <c r="AP76" s="127">
        <v>0.10059999999999999</v>
      </c>
      <c r="AQ76" s="127">
        <v>0.1002</v>
      </c>
      <c r="AR76" s="127">
        <v>0.10390000000000001</v>
      </c>
      <c r="AS76" s="127">
        <v>0.115</v>
      </c>
      <c r="AT76" s="127">
        <v>0.121</v>
      </c>
      <c r="AU76" s="127">
        <v>0.12470000000000001</v>
      </c>
      <c r="AV76" s="127">
        <v>0.13089999999999999</v>
      </c>
      <c r="AW76" s="127">
        <v>0.1348</v>
      </c>
      <c r="AX76" s="127">
        <v>0.1381</v>
      </c>
      <c r="AY76" s="127">
        <v>0.13669999999999999</v>
      </c>
      <c r="AZ76" s="127">
        <v>0.13420000000000001</v>
      </c>
      <c r="BA76" s="127">
        <v>0.1333</v>
      </c>
      <c r="BB76" s="127">
        <v>0.1336</v>
      </c>
      <c r="BC76" s="127">
        <v>0.13100000000000001</v>
      </c>
      <c r="BD76" s="127">
        <v>0.13450000000000001</v>
      </c>
      <c r="BE76" s="127">
        <v>0.1348</v>
      </c>
      <c r="BF76" s="127">
        <v>0.13400000000000001</v>
      </c>
      <c r="BG76" s="127">
        <v>0.13600000000000001</v>
      </c>
      <c r="BH76" s="127">
        <v>0.13220000000000001</v>
      </c>
      <c r="BI76" s="127">
        <v>0.13070000000000001</v>
      </c>
      <c r="BJ76" s="127">
        <v>0.1288</v>
      </c>
      <c r="BK76" s="127">
        <v>0.129</v>
      </c>
      <c r="BL76" s="127">
        <v>0.127</v>
      </c>
      <c r="BM76" s="127">
        <v>0.12609999999999999</v>
      </c>
      <c r="BN76" s="127">
        <v>0.1303</v>
      </c>
      <c r="BO76" s="127">
        <v>0.13109999999999999</v>
      </c>
      <c r="BP76" s="127">
        <v>0.1283</v>
      </c>
      <c r="BQ76" s="127">
        <v>0.12959999999999999</v>
      </c>
      <c r="BR76" s="127">
        <v>0.13139999999999999</v>
      </c>
      <c r="BS76" s="127">
        <v>0.12770000000000001</v>
      </c>
      <c r="BT76" s="127">
        <v>0.13109999999999999</v>
      </c>
      <c r="BU76" s="127">
        <v>0.12909999999999999</v>
      </c>
      <c r="BV76" s="127">
        <v>0.12859999999999999</v>
      </c>
      <c r="BW76" s="127">
        <v>0.12820000000000001</v>
      </c>
      <c r="BX76" s="127">
        <v>0.1246</v>
      </c>
      <c r="BY76" s="127">
        <v>0.12709999999999999</v>
      </c>
      <c r="BZ76" s="127">
        <v>0.1244</v>
      </c>
      <c r="CA76" s="127">
        <v>0.12470000000000001</v>
      </c>
      <c r="CB76" s="127">
        <v>0.12479999999999999</v>
      </c>
      <c r="CC76" s="127">
        <v>0.1236</v>
      </c>
      <c r="CD76" s="127">
        <v>0.1215</v>
      </c>
      <c r="CE76" s="127">
        <v>0.1179</v>
      </c>
      <c r="CF76" s="127">
        <v>0.11559999999999999</v>
      </c>
      <c r="CG76" s="127">
        <v>0.11360000000000001</v>
      </c>
      <c r="CH76" s="127">
        <v>0.12239999999999999</v>
      </c>
      <c r="CI76" s="127">
        <v>0.1192</v>
      </c>
      <c r="CJ76" s="127">
        <v>0.11899999999999999</v>
      </c>
      <c r="CK76" s="127">
        <v>0.1192</v>
      </c>
      <c r="CL76" s="127">
        <v>0.1166</v>
      </c>
      <c r="CM76" s="127">
        <v>0.11840000000000001</v>
      </c>
      <c r="CN76" s="127">
        <v>0.11990000000000001</v>
      </c>
      <c r="CO76" s="127">
        <v>0.11849999999999999</v>
      </c>
      <c r="CP76" s="127">
        <v>0.1202</v>
      </c>
      <c r="CQ76" s="127">
        <v>0.11990000000000001</v>
      </c>
      <c r="CR76" s="127">
        <v>0.1182</v>
      </c>
      <c r="CS76" s="127">
        <v>0.1198</v>
      </c>
      <c r="CT76" s="127">
        <v>0.11890000000000001</v>
      </c>
      <c r="CU76" s="127">
        <v>0.1195</v>
      </c>
      <c r="CV76" s="127">
        <v>0.1201</v>
      </c>
      <c r="CW76" s="127">
        <v>0.1196</v>
      </c>
      <c r="CX76" s="127">
        <v>0.11990000000000001</v>
      </c>
      <c r="CY76" s="127">
        <v>0.1198</v>
      </c>
      <c r="CZ76" s="127">
        <v>0.1187</v>
      </c>
      <c r="DA76" s="127">
        <v>0.1183</v>
      </c>
      <c r="DB76" s="127">
        <v>0.1179</v>
      </c>
      <c r="DC76" s="127">
        <v>0.11890000000000001</v>
      </c>
      <c r="DD76" s="127">
        <v>0.11899999999999999</v>
      </c>
      <c r="DE76" s="127">
        <v>0.1206</v>
      </c>
      <c r="DF76" s="127">
        <v>0.1222</v>
      </c>
      <c r="DG76" s="127">
        <v>0.12230000000000001</v>
      </c>
      <c r="DH76" s="127">
        <v>0.1232</v>
      </c>
      <c r="DI76" s="127">
        <v>0.12479999999999999</v>
      </c>
      <c r="DJ76" s="127">
        <v>0.1231</v>
      </c>
      <c r="DK76" s="127">
        <v>0.122</v>
      </c>
      <c r="DL76" s="127">
        <v>0.122</v>
      </c>
      <c r="DM76" s="127">
        <v>0.12039999999999999</v>
      </c>
      <c r="DN76" s="127">
        <v>0.12280000000000001</v>
      </c>
      <c r="DO76" s="127">
        <v>0.1232</v>
      </c>
      <c r="DP76" s="127">
        <v>0.1211</v>
      </c>
      <c r="DQ76" s="127">
        <v>0.1217</v>
      </c>
      <c r="DR76" s="127">
        <v>0.121</v>
      </c>
      <c r="DS76" s="127">
        <v>0.1198</v>
      </c>
      <c r="DT76" s="127">
        <v>0.1201</v>
      </c>
      <c r="DU76" s="127">
        <v>0.11890000000000001</v>
      </c>
      <c r="DV76" s="127">
        <v>0.1173</v>
      </c>
      <c r="DW76" s="127">
        <v>0.1169</v>
      </c>
      <c r="DX76" s="127">
        <v>0.1169</v>
      </c>
      <c r="DY76" s="127">
        <v>0.1168</v>
      </c>
      <c r="DZ76" s="127">
        <v>0.1167</v>
      </c>
      <c r="EA76" s="127">
        <v>0.1171</v>
      </c>
      <c r="EB76" s="127">
        <v>0.1154</v>
      </c>
      <c r="EC76" s="127">
        <v>0.1159</v>
      </c>
      <c r="ED76" s="127">
        <v>0.1174</v>
      </c>
      <c r="EE76" s="127">
        <v>0.1172</v>
      </c>
      <c r="EF76" s="127">
        <v>0.1166</v>
      </c>
      <c r="EG76" s="127">
        <v>0.11600000000000001</v>
      </c>
      <c r="EH76" s="127">
        <v>0.1152</v>
      </c>
      <c r="EI76" s="127">
        <v>0.11600000000000001</v>
      </c>
      <c r="EJ76" s="127">
        <v>0.1183</v>
      </c>
      <c r="EK76" s="127">
        <v>0.1183</v>
      </c>
      <c r="EL76" s="127">
        <v>0.11899999999999999</v>
      </c>
      <c r="EM76" s="127">
        <v>0.1187</v>
      </c>
      <c r="EN76" s="127">
        <v>0.11890000000000001</v>
      </c>
      <c r="EO76" s="127">
        <v>0.11940000000000001</v>
      </c>
      <c r="EP76" s="127">
        <v>0.11990000000000001</v>
      </c>
      <c r="EQ76" s="127">
        <v>0.11990000000000001</v>
      </c>
      <c r="ER76" s="127">
        <v>0.1203</v>
      </c>
      <c r="ES76" s="127">
        <v>0.1186</v>
      </c>
      <c r="ET76" s="127">
        <v>0.11890000000000001</v>
      </c>
      <c r="EU76" s="127">
        <v>0.1196</v>
      </c>
      <c r="EV76">
        <f>SUMIF('12peso'!$E$39:$E$492,$A76,'12peso'!H$39:H$492)</f>
        <v>0.122</v>
      </c>
      <c r="EW76">
        <f>SUMIF('12peso'!$E$39:$E$492,$A76,'12peso'!I$39:I$492)</f>
        <v>0.12189999999999999</v>
      </c>
      <c r="EX76">
        <f>SUMIF('12peso'!$E$39:$E$492,$A76,'12peso'!J$39:J$492)</f>
        <v>0.12039999999999999</v>
      </c>
      <c r="EY76">
        <f>SUMIF('12peso'!$E$39:$E$492,$A76,'12peso'!K$39:K$492)</f>
        <v>0.12039999999999999</v>
      </c>
      <c r="EZ76">
        <f>SUMIF('12peso'!$E$39:$E$492,$A76,'12peso'!L$39:L$492)</f>
        <v>0.11890000000000001</v>
      </c>
      <c r="FA76">
        <f>SUMIF('12peso'!$E$39:$E$492,$A76,'12peso'!M$39:M$492)</f>
        <v>0.1179</v>
      </c>
      <c r="FB76">
        <f>SUMIF('12peso'!$E$39:$E$492,$A76,'12peso'!N$39:N$492)</f>
        <v>0.1183</v>
      </c>
      <c r="FC76">
        <f>SUMIF('12peso'!$E$39:$E$492,$A76,'12peso'!O$39:O$492)</f>
        <v>0.11799999999999999</v>
      </c>
      <c r="FD76">
        <f>SUMIF('12peso'!$E$39:$E$492,$A76,'12peso'!P$39:P$492)</f>
        <v>0.11899999999999999</v>
      </c>
      <c r="FE76">
        <f>SUMIF('12peso'!$E$39:$E$492,$A76,'12peso'!Q$39:Q$492)</f>
        <v>0.12189999999999999</v>
      </c>
      <c r="FF76">
        <f>SUMIF('12peso'!$E$39:$E$492,$A76,'12peso'!R$39:R$492)</f>
        <v>0.1241</v>
      </c>
      <c r="FG76">
        <f>SUMIF('12peso'!$E$39:$E$492,$A76,'12peso'!S$39:S$492)</f>
        <v>0.12839999999999999</v>
      </c>
      <c r="FH76">
        <f>SUMIF('12peso'!$E$39:$E$492,$A76,'12peso'!T$39:T$492)</f>
        <v>0.13159999999999999</v>
      </c>
      <c r="FI76">
        <f>SUMIF('12peso'!$E$39:$E$492,$A76,'12peso'!U$39:U$492)</f>
        <v>0.13420000000000001</v>
      </c>
      <c r="FJ76">
        <f>SUMIF('12peso'!$E$39:$E$492,$A76,'12peso'!V$39:V$492)</f>
        <v>0.1363</v>
      </c>
      <c r="FK76">
        <f>SUMIF('12peso'!$E$39:$E$492,$A76,'12peso'!W$39:W$492)</f>
        <v>0.1389</v>
      </c>
      <c r="FL76">
        <f>SUMIF('12peso'!$E$39:$E$492,$A76,'12peso'!X$39:X$492)</f>
        <v>0.13830000000000001</v>
      </c>
      <c r="FM76">
        <f>SUMIF('12peso'!$E$39:$E$492,$A76,'12peso'!Y$39:Y$492)</f>
        <v>0.13719999999999999</v>
      </c>
      <c r="FN76">
        <f>SUMIF('12peso'!$E$39:$E$492,$A76,'12peso'!Z$39:Z$492)</f>
        <v>0.13400000000000001</v>
      </c>
      <c r="FO76">
        <f>SUMIF('12peso'!$E$39:$E$492,$A76,'12peso'!AA$39:AA$492)</f>
        <v>0.13139999999999999</v>
      </c>
      <c r="FP76">
        <f>SUMIF('12peso'!$E$39:$E$492,$A76,'12peso'!AB$39:AB$492)</f>
        <v>0.1313</v>
      </c>
      <c r="FQ76">
        <f>SUMIF('12peso'!$E$39:$E$492,$A76,'12peso'!AC$39:AC$492)</f>
        <v>0.1303</v>
      </c>
      <c r="FR76">
        <f>SUMIF('12peso'!$E$39:$E$492,$A76,'12peso'!AD$39:AD$492)</f>
        <v>0.1328</v>
      </c>
      <c r="FS76">
        <f>SUMIF('12peso'!$E$39:$E$492,$A76,'12peso'!AE$39:AE$492)</f>
        <v>0.1348</v>
      </c>
      <c r="FT76">
        <f>SUMIF('12peso'!$E$39:$E$492,$A76,'12peso'!AF$39:AF$492)</f>
        <v>0.13469999999999999</v>
      </c>
      <c r="FU76">
        <f>SUMIF('12peso'!$E$39:$E$492,$A76,'12peso'!AG$39:AG$492)</f>
        <v>0.13589999999999999</v>
      </c>
      <c r="FV76">
        <f>SUMIF('12peso'!$E$39:$E$492,$A76,'12peso'!AH$39:AH$492)</f>
        <v>0.13350000000000001</v>
      </c>
      <c r="FW76">
        <f>SUMIF('12peso'!$E$39:$E$492,$A76,'12peso'!AI$39:AI$492)</f>
        <v>0.13239999999999999</v>
      </c>
      <c r="FX76">
        <f>SUMIF('12peso'!$E$39:$E$492,$A76,'12peso'!AJ$39:AJ$492)</f>
        <v>0.1323</v>
      </c>
      <c r="FY76">
        <f>SUMIF('12peso'!$E$39:$E$492,$A76,'12peso'!AK$39:AK$492)</f>
        <v>0.1321</v>
      </c>
      <c r="FZ76">
        <f>SUMIF('12peso'!$E$39:$E$492,$A76,'12peso'!AL$39:AL$492)</f>
        <v>0.13339999999999999</v>
      </c>
      <c r="GA76">
        <f>SUMIF('12peso'!$E$39:$E$492,$A76,'12peso'!AM$39:AM$492)</f>
        <v>0.13389999999999999</v>
      </c>
      <c r="GB76">
        <f>SUMIF('12peso'!$E$39:$E$492,$A76,'12peso'!AN$39:AN$492)</f>
        <v>0.1338</v>
      </c>
    </row>
    <row r="77" spans="1:184" x14ac:dyDescent="0.25">
      <c r="A77" s="59">
        <v>1109007</v>
      </c>
      <c r="B77" s="56" t="s">
        <v>78</v>
      </c>
      <c r="C77" s="127">
        <v>0.1152</v>
      </c>
      <c r="D77" s="127">
        <v>0.11169999999999999</v>
      </c>
      <c r="E77" s="127">
        <v>0.1143</v>
      </c>
      <c r="F77" s="127">
        <v>0.1108</v>
      </c>
      <c r="G77" s="127">
        <v>0.11070000000000001</v>
      </c>
      <c r="H77" s="127">
        <v>0.11360000000000001</v>
      </c>
      <c r="I77" s="127">
        <v>0.115</v>
      </c>
      <c r="J77" s="127">
        <v>0.1144</v>
      </c>
      <c r="K77" s="127">
        <v>0.1137</v>
      </c>
      <c r="L77" s="127">
        <v>0.11269999999999999</v>
      </c>
      <c r="M77" s="127">
        <v>0.11459999999999999</v>
      </c>
      <c r="N77" s="127">
        <v>0.1135</v>
      </c>
      <c r="O77" s="127">
        <v>0.1139</v>
      </c>
      <c r="P77" s="127">
        <v>0.1128</v>
      </c>
      <c r="Q77" s="127">
        <v>0.1174</v>
      </c>
      <c r="R77" s="127">
        <v>0.1183</v>
      </c>
      <c r="S77" s="127">
        <v>0.1171</v>
      </c>
      <c r="T77" s="127">
        <v>0.1163</v>
      </c>
      <c r="U77" s="127">
        <v>0.1145</v>
      </c>
      <c r="V77" s="127">
        <v>0.1143</v>
      </c>
      <c r="W77" s="127">
        <v>0.1125</v>
      </c>
      <c r="X77" s="127">
        <v>0.1105</v>
      </c>
      <c r="Y77" s="127">
        <v>0.1101</v>
      </c>
      <c r="Z77" s="127">
        <v>0.1108</v>
      </c>
      <c r="AA77" s="127">
        <v>0.1067</v>
      </c>
      <c r="AB77" s="127">
        <v>0.1052</v>
      </c>
      <c r="AC77" s="127">
        <v>0.1061</v>
      </c>
      <c r="AD77" s="127">
        <v>0.10489999999999999</v>
      </c>
      <c r="AE77" s="127">
        <v>0.1046</v>
      </c>
      <c r="AF77" s="127">
        <v>0.1055</v>
      </c>
      <c r="AG77" s="127">
        <v>0.108</v>
      </c>
      <c r="AH77" s="127">
        <v>0.1087</v>
      </c>
      <c r="AI77" s="127">
        <v>0.1101</v>
      </c>
      <c r="AJ77" s="127">
        <v>0.1071</v>
      </c>
      <c r="AK77" s="127">
        <v>0.1069</v>
      </c>
      <c r="AL77" s="127">
        <v>0.1057</v>
      </c>
      <c r="AM77" s="127">
        <v>0.1036</v>
      </c>
      <c r="AN77" s="127">
        <v>0.1011</v>
      </c>
      <c r="AO77" s="127">
        <v>0.1041</v>
      </c>
      <c r="AP77" s="127">
        <v>0.10539999999999999</v>
      </c>
      <c r="AQ77" s="127">
        <v>0.1087</v>
      </c>
      <c r="AR77" s="127">
        <v>0.1125</v>
      </c>
      <c r="AS77" s="127">
        <v>0.1171</v>
      </c>
      <c r="AT77" s="127">
        <v>0.1193</v>
      </c>
      <c r="AU77" s="127">
        <v>0.1192</v>
      </c>
      <c r="AV77" s="127">
        <v>0.1242</v>
      </c>
      <c r="AW77" s="127">
        <v>0.12970000000000001</v>
      </c>
      <c r="AX77" s="127">
        <v>0.13170000000000001</v>
      </c>
      <c r="AY77" s="127">
        <v>0.1303</v>
      </c>
      <c r="AZ77" s="127">
        <v>0.13</v>
      </c>
      <c r="BA77" s="127">
        <v>0.13120000000000001</v>
      </c>
      <c r="BB77" s="127">
        <v>0.13139999999999999</v>
      </c>
      <c r="BC77" s="127">
        <v>0.12989999999999999</v>
      </c>
      <c r="BD77" s="127">
        <v>0.13120000000000001</v>
      </c>
      <c r="BE77" s="127">
        <v>0.12909999999999999</v>
      </c>
      <c r="BF77" s="127">
        <v>0.13059999999999999</v>
      </c>
      <c r="BG77" s="127">
        <v>0.1283</v>
      </c>
      <c r="BH77" s="127">
        <v>0.1265</v>
      </c>
      <c r="BI77" s="127">
        <v>0.12470000000000001</v>
      </c>
      <c r="BJ77" s="127">
        <v>0.12620000000000001</v>
      </c>
      <c r="BK77" s="127">
        <v>0.127</v>
      </c>
      <c r="BL77" s="127">
        <v>0.12239999999999999</v>
      </c>
      <c r="BM77" s="127">
        <v>0.12429999999999999</v>
      </c>
      <c r="BN77" s="127">
        <v>0.1236</v>
      </c>
      <c r="BO77" s="127">
        <v>0.1232</v>
      </c>
      <c r="BP77" s="127">
        <v>0.1236</v>
      </c>
      <c r="BQ77" s="127">
        <v>0.12540000000000001</v>
      </c>
      <c r="BR77" s="127">
        <v>0.1244</v>
      </c>
      <c r="BS77" s="127">
        <v>0.1244</v>
      </c>
      <c r="BT77" s="127">
        <v>0.1235</v>
      </c>
      <c r="BU77" s="127">
        <v>0.1236</v>
      </c>
      <c r="BV77" s="127">
        <v>0.124</v>
      </c>
      <c r="BW77" s="127">
        <v>0.1229</v>
      </c>
      <c r="BX77" s="127">
        <v>0.1242</v>
      </c>
      <c r="BY77" s="127">
        <v>0.1225</v>
      </c>
      <c r="BZ77" s="127">
        <v>0.12189999999999999</v>
      </c>
      <c r="CA77" s="127">
        <v>0.1208</v>
      </c>
      <c r="CB77" s="127">
        <v>0.1203</v>
      </c>
      <c r="CC77" s="127">
        <v>0.1186</v>
      </c>
      <c r="CD77" s="127">
        <v>0.11840000000000001</v>
      </c>
      <c r="CE77" s="127">
        <v>0.1169</v>
      </c>
      <c r="CF77" s="127">
        <v>0.1154</v>
      </c>
      <c r="CG77" s="127">
        <v>0.1134</v>
      </c>
      <c r="CH77" s="127">
        <v>8.4000000000000005E-2</v>
      </c>
      <c r="CI77" s="127">
        <v>8.2600000000000007E-2</v>
      </c>
      <c r="CJ77" s="127">
        <v>8.2000000000000003E-2</v>
      </c>
      <c r="CK77" s="127">
        <v>8.1299999999999997E-2</v>
      </c>
      <c r="CL77" s="127">
        <v>8.1100000000000005E-2</v>
      </c>
      <c r="CM77" s="127">
        <v>8.1199999999999994E-2</v>
      </c>
      <c r="CN77" s="127">
        <v>8.2600000000000007E-2</v>
      </c>
      <c r="CO77" s="127">
        <v>8.3900000000000002E-2</v>
      </c>
      <c r="CP77" s="127">
        <v>8.4000000000000005E-2</v>
      </c>
      <c r="CQ77" s="127">
        <v>8.5800000000000001E-2</v>
      </c>
      <c r="CR77" s="127">
        <v>8.5500000000000007E-2</v>
      </c>
      <c r="CS77" s="127">
        <v>8.4599999999999995E-2</v>
      </c>
      <c r="CT77" s="127">
        <v>8.4000000000000005E-2</v>
      </c>
      <c r="CU77" s="127">
        <v>8.4699999999999998E-2</v>
      </c>
      <c r="CV77" s="127">
        <v>8.43E-2</v>
      </c>
      <c r="CW77" s="127">
        <v>8.5199999999999998E-2</v>
      </c>
      <c r="CX77" s="127">
        <v>8.3799999999999999E-2</v>
      </c>
      <c r="CY77" s="127">
        <v>8.5199999999999998E-2</v>
      </c>
      <c r="CZ77" s="127">
        <v>8.4400000000000003E-2</v>
      </c>
      <c r="DA77" s="127">
        <v>8.5699999999999998E-2</v>
      </c>
      <c r="DB77" s="127">
        <v>8.5000000000000006E-2</v>
      </c>
      <c r="DC77" s="127">
        <v>8.5300000000000001E-2</v>
      </c>
      <c r="DD77" s="127">
        <v>8.4099999999999994E-2</v>
      </c>
      <c r="DE77" s="127">
        <v>8.4500000000000006E-2</v>
      </c>
      <c r="DF77" s="127">
        <v>8.5500000000000007E-2</v>
      </c>
      <c r="DG77" s="127">
        <v>8.7099999999999997E-2</v>
      </c>
      <c r="DH77" s="127">
        <v>8.8200000000000001E-2</v>
      </c>
      <c r="DI77" s="127">
        <v>8.9200000000000002E-2</v>
      </c>
      <c r="DJ77" s="127">
        <v>9.0700000000000003E-2</v>
      </c>
      <c r="DK77" s="127">
        <v>8.9499999999999996E-2</v>
      </c>
      <c r="DL77" s="127">
        <v>8.9899999999999994E-2</v>
      </c>
      <c r="DM77" s="127">
        <v>9.11E-2</v>
      </c>
      <c r="DN77" s="127">
        <v>9.0300000000000005E-2</v>
      </c>
      <c r="DO77" s="127">
        <v>9.0800000000000006E-2</v>
      </c>
      <c r="DP77" s="127">
        <v>9.1700000000000004E-2</v>
      </c>
      <c r="DQ77" s="127">
        <v>9.0200000000000002E-2</v>
      </c>
      <c r="DR77" s="127">
        <v>8.8400000000000006E-2</v>
      </c>
      <c r="DS77" s="127">
        <v>8.9599999999999999E-2</v>
      </c>
      <c r="DT77" s="127">
        <v>8.9599999999999999E-2</v>
      </c>
      <c r="DU77" s="127">
        <v>8.8499999999999995E-2</v>
      </c>
      <c r="DV77" s="127">
        <v>8.7599999999999997E-2</v>
      </c>
      <c r="DW77" s="127">
        <v>8.6499999999999994E-2</v>
      </c>
      <c r="DX77" s="127">
        <v>8.8099999999999998E-2</v>
      </c>
      <c r="DY77" s="127">
        <v>8.7900000000000006E-2</v>
      </c>
      <c r="DZ77" s="127">
        <v>8.6199999999999999E-2</v>
      </c>
      <c r="EA77" s="127">
        <v>8.5800000000000001E-2</v>
      </c>
      <c r="EB77" s="127">
        <v>8.6300000000000002E-2</v>
      </c>
      <c r="EC77" s="127">
        <v>8.6099999999999996E-2</v>
      </c>
      <c r="ED77" s="127">
        <v>8.6900000000000005E-2</v>
      </c>
      <c r="EE77" s="127">
        <v>8.7800000000000003E-2</v>
      </c>
      <c r="EF77" s="127">
        <v>8.7499999999999994E-2</v>
      </c>
      <c r="EG77" s="127">
        <v>8.77E-2</v>
      </c>
      <c r="EH77" s="127">
        <v>8.8200000000000001E-2</v>
      </c>
      <c r="EI77" s="127">
        <v>9.0200000000000002E-2</v>
      </c>
      <c r="EJ77" s="127">
        <v>9.1300000000000006E-2</v>
      </c>
      <c r="EK77" s="127">
        <v>9.1399999999999995E-2</v>
      </c>
      <c r="EL77" s="127">
        <v>8.9599999999999999E-2</v>
      </c>
      <c r="EM77" s="127">
        <v>8.9700000000000002E-2</v>
      </c>
      <c r="EN77" s="127">
        <v>9.0200000000000002E-2</v>
      </c>
      <c r="EO77" s="127">
        <v>9.0200000000000002E-2</v>
      </c>
      <c r="EP77" s="127">
        <v>9.0499999999999997E-2</v>
      </c>
      <c r="EQ77" s="127">
        <v>0.09</v>
      </c>
      <c r="ER77" s="127">
        <v>8.8800000000000004E-2</v>
      </c>
      <c r="ES77" s="127">
        <v>8.8700000000000001E-2</v>
      </c>
      <c r="ET77" s="127">
        <v>0.09</v>
      </c>
      <c r="EU77" s="127">
        <v>9.1399999999999995E-2</v>
      </c>
      <c r="EV77">
        <f>SUMIF('12peso'!$E$39:$E$492,$A77,'12peso'!H$39:H$492)</f>
        <v>9.7600000000000006E-2</v>
      </c>
      <c r="EW77">
        <f>SUMIF('12peso'!$E$39:$E$492,$A77,'12peso'!I$39:I$492)</f>
        <v>9.8500000000000004E-2</v>
      </c>
      <c r="EX77">
        <f>SUMIF('12peso'!$E$39:$E$492,$A77,'12peso'!J$39:J$492)</f>
        <v>9.6799999999999997E-2</v>
      </c>
      <c r="EY77">
        <f>SUMIF('12peso'!$E$39:$E$492,$A77,'12peso'!K$39:K$492)</f>
        <v>9.8400000000000001E-2</v>
      </c>
      <c r="EZ77">
        <f>SUMIF('12peso'!$E$39:$E$492,$A77,'12peso'!L$39:L$492)</f>
        <v>9.8599999999999993E-2</v>
      </c>
      <c r="FA77">
        <f>SUMIF('12peso'!$E$39:$E$492,$A77,'12peso'!M$39:M$492)</f>
        <v>9.9099999999999994E-2</v>
      </c>
      <c r="FB77">
        <f>SUMIF('12peso'!$E$39:$E$492,$A77,'12peso'!N$39:N$492)</f>
        <v>9.8400000000000001E-2</v>
      </c>
      <c r="FC77">
        <f>SUMIF('12peso'!$E$39:$E$492,$A77,'12peso'!O$39:O$492)</f>
        <v>9.7799999999999998E-2</v>
      </c>
      <c r="FD77">
        <f>SUMIF('12peso'!$E$39:$E$492,$A77,'12peso'!P$39:P$492)</f>
        <v>9.69E-2</v>
      </c>
      <c r="FE77">
        <f>SUMIF('12peso'!$E$39:$E$492,$A77,'12peso'!Q$39:Q$492)</f>
        <v>0.1004</v>
      </c>
      <c r="FF77">
        <f>SUMIF('12peso'!$E$39:$E$492,$A77,'12peso'!R$39:R$492)</f>
        <v>0.1052</v>
      </c>
      <c r="FG77">
        <f>SUMIF('12peso'!$E$39:$E$492,$A77,'12peso'!S$39:S$492)</f>
        <v>0.1085</v>
      </c>
      <c r="FH77">
        <f>SUMIF('12peso'!$E$39:$E$492,$A77,'12peso'!T$39:T$492)</f>
        <v>0.1104</v>
      </c>
      <c r="FI77">
        <f>SUMIF('12peso'!$E$39:$E$492,$A77,'12peso'!U$39:U$492)</f>
        <v>0.11020000000000001</v>
      </c>
      <c r="FJ77">
        <f>SUMIF('12peso'!$E$39:$E$492,$A77,'12peso'!V$39:V$492)</f>
        <v>0.10979999999999999</v>
      </c>
      <c r="FK77">
        <f>SUMIF('12peso'!$E$39:$E$492,$A77,'12peso'!W$39:W$492)</f>
        <v>0.1118</v>
      </c>
      <c r="FL77">
        <f>SUMIF('12peso'!$E$39:$E$492,$A77,'12peso'!X$39:X$492)</f>
        <v>0.1114</v>
      </c>
      <c r="FM77">
        <f>SUMIF('12peso'!$E$39:$E$492,$A77,'12peso'!Y$39:Y$492)</f>
        <v>0.11169999999999999</v>
      </c>
      <c r="FN77">
        <f>SUMIF('12peso'!$E$39:$E$492,$A77,'12peso'!Z$39:Z$492)</f>
        <v>0.1115</v>
      </c>
      <c r="FO77">
        <f>SUMIF('12peso'!$E$39:$E$492,$A77,'12peso'!AA$39:AA$492)</f>
        <v>0.111</v>
      </c>
      <c r="FP77">
        <f>SUMIF('12peso'!$E$39:$E$492,$A77,'12peso'!AB$39:AB$492)</f>
        <v>0.11</v>
      </c>
      <c r="FQ77">
        <f>SUMIF('12peso'!$E$39:$E$492,$A77,'12peso'!AC$39:AC$492)</f>
        <v>0.1104</v>
      </c>
      <c r="FR77">
        <f>SUMIF('12peso'!$E$39:$E$492,$A77,'12peso'!AD$39:AD$492)</f>
        <v>0.1137</v>
      </c>
      <c r="FS77">
        <f>SUMIF('12peso'!$E$39:$E$492,$A77,'12peso'!AE$39:AE$492)</f>
        <v>0.1158</v>
      </c>
      <c r="FT77">
        <f>SUMIF('12peso'!$E$39:$E$492,$A77,'12peso'!AF$39:AF$492)</f>
        <v>0.1163</v>
      </c>
      <c r="FU77">
        <f>SUMIF('12peso'!$E$39:$E$492,$A77,'12peso'!AG$39:AG$492)</f>
        <v>0.1171</v>
      </c>
      <c r="FV77">
        <f>SUMIF('12peso'!$E$39:$E$492,$A77,'12peso'!AH$39:AH$492)</f>
        <v>0.1173</v>
      </c>
      <c r="FW77">
        <f>SUMIF('12peso'!$E$39:$E$492,$A77,'12peso'!AI$39:AI$492)</f>
        <v>0.1186</v>
      </c>
      <c r="FX77">
        <f>SUMIF('12peso'!$E$39:$E$492,$A77,'12peso'!AJ$39:AJ$492)</f>
        <v>0.1181</v>
      </c>
      <c r="FY77">
        <f>SUMIF('12peso'!$E$39:$E$492,$A77,'12peso'!AK$39:AK$492)</f>
        <v>0.11799999999999999</v>
      </c>
      <c r="FZ77">
        <f>SUMIF('12peso'!$E$39:$E$492,$A77,'12peso'!AL$39:AL$492)</f>
        <v>0.11799999999999999</v>
      </c>
      <c r="GA77">
        <f>SUMIF('12peso'!$E$39:$E$492,$A77,'12peso'!AM$39:AM$492)</f>
        <v>0.1182</v>
      </c>
      <c r="GB77">
        <f>SUMIF('12peso'!$E$39:$E$492,$A77,'12peso'!AN$39:AN$492)</f>
        <v>0.1191</v>
      </c>
    </row>
    <row r="78" spans="1:184" x14ac:dyDescent="0.25">
      <c r="A78" s="59">
        <v>1109008</v>
      </c>
      <c r="B78" s="56" t="s">
        <v>79</v>
      </c>
      <c r="C78" s="127">
        <v>0.2354</v>
      </c>
      <c r="D78" s="127">
        <v>0.2331</v>
      </c>
      <c r="E78" s="127">
        <v>0.23019999999999999</v>
      </c>
      <c r="F78" s="127">
        <v>0.2283</v>
      </c>
      <c r="G78" s="127">
        <v>0.22900000000000001</v>
      </c>
      <c r="H78" s="127">
        <v>0.2339</v>
      </c>
      <c r="I78" s="127">
        <v>0.23449999999999999</v>
      </c>
      <c r="J78" s="127">
        <v>0.23769999999999999</v>
      </c>
      <c r="K78" s="127">
        <v>0.2344</v>
      </c>
      <c r="L78" s="127">
        <v>0.23419999999999999</v>
      </c>
      <c r="M78" s="127">
        <v>0.2298</v>
      </c>
      <c r="N78" s="127">
        <v>0.22869999999999999</v>
      </c>
      <c r="O78" s="127">
        <v>0.22600000000000001</v>
      </c>
      <c r="P78" s="127">
        <v>0.2253</v>
      </c>
      <c r="Q78" s="127">
        <v>0.22939999999999999</v>
      </c>
      <c r="R78" s="127">
        <v>0.23430000000000001</v>
      </c>
      <c r="S78" s="127">
        <v>0.2291</v>
      </c>
      <c r="T78" s="127">
        <v>0.2288</v>
      </c>
      <c r="U78" s="127">
        <v>0.22600000000000001</v>
      </c>
      <c r="V78" s="127">
        <v>0.22700000000000001</v>
      </c>
      <c r="W78" s="127">
        <v>0.22520000000000001</v>
      </c>
      <c r="X78" s="127">
        <v>0.2243</v>
      </c>
      <c r="Y78" s="127">
        <v>0.2258</v>
      </c>
      <c r="Z78" s="127">
        <v>0.22420000000000001</v>
      </c>
      <c r="AA78" s="127">
        <v>0.2185</v>
      </c>
      <c r="AB78" s="127">
        <v>0.22320000000000001</v>
      </c>
      <c r="AC78" s="127">
        <v>0.223</v>
      </c>
      <c r="AD78" s="127">
        <v>0.2203</v>
      </c>
      <c r="AE78" s="127">
        <v>0.2233</v>
      </c>
      <c r="AF78" s="127">
        <v>0.22500000000000001</v>
      </c>
      <c r="AG78" s="127">
        <v>0.22819999999999999</v>
      </c>
      <c r="AH78" s="127">
        <v>0.22459999999999999</v>
      </c>
      <c r="AI78" s="127">
        <v>0.22309999999999999</v>
      </c>
      <c r="AJ78" s="127">
        <v>0.2248</v>
      </c>
      <c r="AK78" s="127">
        <v>0.21840000000000001</v>
      </c>
      <c r="AL78" s="127">
        <v>0.2175</v>
      </c>
      <c r="AM78" s="127">
        <v>0.21460000000000001</v>
      </c>
      <c r="AN78" s="127">
        <v>0.21479999999999999</v>
      </c>
      <c r="AO78" s="127">
        <v>0.215</v>
      </c>
      <c r="AP78" s="127">
        <v>0.2137</v>
      </c>
      <c r="AQ78" s="127">
        <v>0.21029999999999999</v>
      </c>
      <c r="AR78" s="127">
        <v>0.21460000000000001</v>
      </c>
      <c r="AS78" s="127">
        <v>0.21590000000000001</v>
      </c>
      <c r="AT78" s="127">
        <v>0.21879999999999999</v>
      </c>
      <c r="AU78" s="127">
        <v>0.23180000000000001</v>
      </c>
      <c r="AV78" s="127">
        <v>0.23669999999999999</v>
      </c>
      <c r="AW78" s="127">
        <v>0.24199999999999999</v>
      </c>
      <c r="AX78" s="127">
        <v>0.24479999999999999</v>
      </c>
      <c r="AY78" s="127">
        <v>0.24129999999999999</v>
      </c>
      <c r="AZ78" s="127">
        <v>0.24590000000000001</v>
      </c>
      <c r="BA78" s="127">
        <v>0.24399999999999999</v>
      </c>
      <c r="BB78" s="127">
        <v>0.24709999999999999</v>
      </c>
      <c r="BC78" s="127">
        <v>0.25090000000000001</v>
      </c>
      <c r="BD78" s="127">
        <v>0.25169999999999998</v>
      </c>
      <c r="BE78" s="127">
        <v>0.25180000000000002</v>
      </c>
      <c r="BF78" s="127">
        <v>0.25219999999999998</v>
      </c>
      <c r="BG78" s="127">
        <v>0.2596</v>
      </c>
      <c r="BH78" s="127">
        <v>0.25219999999999998</v>
      </c>
      <c r="BI78" s="127">
        <v>0.24690000000000001</v>
      </c>
      <c r="BJ78" s="127">
        <v>0.24690000000000001</v>
      </c>
      <c r="BK78" s="127">
        <v>0.24660000000000001</v>
      </c>
      <c r="BL78" s="127">
        <v>0.2397</v>
      </c>
      <c r="BM78" s="127">
        <v>0.2465</v>
      </c>
      <c r="BN78" s="127">
        <v>0.2487</v>
      </c>
      <c r="BO78" s="127">
        <v>0.25119999999999998</v>
      </c>
      <c r="BP78" s="127">
        <v>0.24929999999999999</v>
      </c>
      <c r="BQ78" s="127">
        <v>0.25519999999999998</v>
      </c>
      <c r="BR78" s="127">
        <v>0.25659999999999999</v>
      </c>
      <c r="BS78" s="127">
        <v>0.25719999999999998</v>
      </c>
      <c r="BT78" s="127">
        <v>0.25950000000000001</v>
      </c>
      <c r="BU78" s="127">
        <v>0.25419999999999998</v>
      </c>
      <c r="BV78" s="127">
        <v>0.25430000000000003</v>
      </c>
      <c r="BW78" s="127">
        <v>0.25869999999999999</v>
      </c>
      <c r="BX78" s="127">
        <v>0.25840000000000002</v>
      </c>
      <c r="BY78" s="127">
        <v>0.25750000000000001</v>
      </c>
      <c r="BZ78" s="127">
        <v>0.25130000000000002</v>
      </c>
      <c r="CA78" s="127">
        <v>0.25309999999999999</v>
      </c>
      <c r="CB78" s="127">
        <v>0.25280000000000002</v>
      </c>
      <c r="CC78" s="127">
        <v>0.25069999999999998</v>
      </c>
      <c r="CD78" s="127">
        <v>0.25030000000000002</v>
      </c>
      <c r="CE78" s="127">
        <v>0.25390000000000001</v>
      </c>
      <c r="CF78" s="127">
        <v>0.24759999999999999</v>
      </c>
      <c r="CG78" s="127">
        <v>0.25069999999999998</v>
      </c>
      <c r="CH78" s="127">
        <v>0.29099999999999998</v>
      </c>
      <c r="CI78" s="127">
        <v>0.29880000000000001</v>
      </c>
      <c r="CJ78" s="127">
        <v>0.2999</v>
      </c>
      <c r="CK78" s="127">
        <v>0.29570000000000002</v>
      </c>
      <c r="CL78" s="127">
        <v>0.2954</v>
      </c>
      <c r="CM78" s="127">
        <v>0.29759999999999998</v>
      </c>
      <c r="CN78" s="127">
        <v>0.29260000000000003</v>
      </c>
      <c r="CO78" s="127">
        <v>0.29630000000000001</v>
      </c>
      <c r="CP78" s="127">
        <v>0.29599999999999999</v>
      </c>
      <c r="CQ78" s="127">
        <v>0.29680000000000001</v>
      </c>
      <c r="CR78" s="127">
        <v>0.2964</v>
      </c>
      <c r="CS78" s="127">
        <v>0.29609999999999997</v>
      </c>
      <c r="CT78" s="127">
        <v>0.2964</v>
      </c>
      <c r="CU78" s="127">
        <v>0.2984</v>
      </c>
      <c r="CV78" s="127">
        <v>0.29670000000000002</v>
      </c>
      <c r="CW78" s="127">
        <v>0.2979</v>
      </c>
      <c r="CX78" s="127">
        <v>0.29770000000000002</v>
      </c>
      <c r="CY78" s="127">
        <v>0.29659999999999997</v>
      </c>
      <c r="CZ78" s="127">
        <v>0.29870000000000002</v>
      </c>
      <c r="DA78" s="127">
        <v>0.30049999999999999</v>
      </c>
      <c r="DB78" s="127">
        <v>0.29210000000000003</v>
      </c>
      <c r="DC78" s="127">
        <v>0.30009999999999998</v>
      </c>
      <c r="DD78" s="127">
        <v>0.29959999999999998</v>
      </c>
      <c r="DE78" s="127">
        <v>0.3014</v>
      </c>
      <c r="DF78" s="127">
        <v>0.30630000000000002</v>
      </c>
      <c r="DG78" s="127">
        <v>0.3085</v>
      </c>
      <c r="DH78" s="127">
        <v>0.31330000000000002</v>
      </c>
      <c r="DI78" s="127">
        <v>0.31490000000000001</v>
      </c>
      <c r="DJ78" s="127">
        <v>0.31390000000000001</v>
      </c>
      <c r="DK78" s="127">
        <v>0.31879999999999997</v>
      </c>
      <c r="DL78" s="127">
        <v>0.31979999999999997</v>
      </c>
      <c r="DM78" s="127">
        <v>0.32469999999999999</v>
      </c>
      <c r="DN78" s="127">
        <v>0.32050000000000001</v>
      </c>
      <c r="DO78" s="127">
        <v>0.31780000000000003</v>
      </c>
      <c r="DP78" s="127">
        <v>0.31809999999999999</v>
      </c>
      <c r="DQ78" s="127">
        <v>0.31659999999999999</v>
      </c>
      <c r="DR78" s="127">
        <v>0.31569999999999998</v>
      </c>
      <c r="DS78" s="127">
        <v>0.31530000000000002</v>
      </c>
      <c r="DT78" s="127">
        <v>0.31680000000000003</v>
      </c>
      <c r="DU78" s="127">
        <v>0.31790000000000002</v>
      </c>
      <c r="DV78" s="127">
        <v>0.31369999999999998</v>
      </c>
      <c r="DW78" s="127">
        <v>0.30919999999999997</v>
      </c>
      <c r="DX78" s="127">
        <v>0.30830000000000002</v>
      </c>
      <c r="DY78" s="127">
        <v>0.307</v>
      </c>
      <c r="DZ78" s="127">
        <v>0.30009999999999998</v>
      </c>
      <c r="EA78" s="127">
        <v>0.30299999999999999</v>
      </c>
      <c r="EB78" s="127">
        <v>0.29959999999999998</v>
      </c>
      <c r="EC78" s="127">
        <v>0.30199999999999999</v>
      </c>
      <c r="ED78" s="127">
        <v>0.30249999999999999</v>
      </c>
      <c r="EE78" s="127">
        <v>0.3019</v>
      </c>
      <c r="EF78" s="127">
        <v>0.30170000000000002</v>
      </c>
      <c r="EG78" s="127">
        <v>0.30170000000000002</v>
      </c>
      <c r="EH78" s="127">
        <v>0.3044</v>
      </c>
      <c r="EI78" s="127">
        <v>0.30570000000000003</v>
      </c>
      <c r="EJ78" s="127">
        <v>0.31030000000000002</v>
      </c>
      <c r="EK78" s="127">
        <v>0.31359999999999999</v>
      </c>
      <c r="EL78" s="127">
        <v>0.31109999999999999</v>
      </c>
      <c r="EM78" s="127">
        <v>0.30890000000000001</v>
      </c>
      <c r="EN78" s="127">
        <v>0.31209999999999999</v>
      </c>
      <c r="EO78" s="127">
        <v>0.31090000000000001</v>
      </c>
      <c r="EP78" s="127">
        <v>0.30930000000000002</v>
      </c>
      <c r="EQ78" s="127">
        <v>0.307</v>
      </c>
      <c r="ER78" s="127">
        <v>0.31040000000000001</v>
      </c>
      <c r="ES78" s="127">
        <v>0.30890000000000001</v>
      </c>
      <c r="ET78" s="127">
        <v>0.31119999999999998</v>
      </c>
      <c r="EU78" s="127">
        <v>0.3125</v>
      </c>
      <c r="EV78">
        <f>SUMIF('12peso'!$E$39:$E$492,$A78,'12peso'!H$39:H$492)</f>
        <v>0.28599999999999998</v>
      </c>
      <c r="EW78">
        <f>SUMIF('12peso'!$E$39:$E$492,$A78,'12peso'!I$39:I$492)</f>
        <v>0.28339999999999999</v>
      </c>
      <c r="EX78">
        <f>SUMIF('12peso'!$E$39:$E$492,$A78,'12peso'!J$39:J$492)</f>
        <v>0.28499999999999998</v>
      </c>
      <c r="EY78">
        <f>SUMIF('12peso'!$E$39:$E$492,$A78,'12peso'!K$39:K$492)</f>
        <v>0.28589999999999999</v>
      </c>
      <c r="EZ78">
        <f>SUMIF('12peso'!$E$39:$E$492,$A78,'12peso'!L$39:L$492)</f>
        <v>0.28470000000000001</v>
      </c>
      <c r="FA78">
        <f>SUMIF('12peso'!$E$39:$E$492,$A78,'12peso'!M$39:M$492)</f>
        <v>0.28720000000000001</v>
      </c>
      <c r="FB78">
        <f>SUMIF('12peso'!$E$39:$E$492,$A78,'12peso'!N$39:N$492)</f>
        <v>0.2903</v>
      </c>
      <c r="FC78">
        <f>SUMIF('12peso'!$E$39:$E$492,$A78,'12peso'!O$39:O$492)</f>
        <v>0.28939999999999999</v>
      </c>
      <c r="FD78">
        <f>SUMIF('12peso'!$E$39:$E$492,$A78,'12peso'!P$39:P$492)</f>
        <v>0.29139999999999999</v>
      </c>
      <c r="FE78">
        <f>SUMIF('12peso'!$E$39:$E$492,$A78,'12peso'!Q$39:Q$492)</f>
        <v>0.29649999999999999</v>
      </c>
      <c r="FF78">
        <f>SUMIF('12peso'!$E$39:$E$492,$A78,'12peso'!R$39:R$492)</f>
        <v>0.30499999999999999</v>
      </c>
      <c r="FG78">
        <f>SUMIF('12peso'!$E$39:$E$492,$A78,'12peso'!S$39:S$492)</f>
        <v>0.31269999999999998</v>
      </c>
      <c r="FH78">
        <f>SUMIF('12peso'!$E$39:$E$492,$A78,'12peso'!T$39:T$492)</f>
        <v>0.31369999999999998</v>
      </c>
      <c r="FI78">
        <f>SUMIF('12peso'!$E$39:$E$492,$A78,'12peso'!U$39:U$492)</f>
        <v>0.31209999999999999</v>
      </c>
      <c r="FJ78">
        <f>SUMIF('12peso'!$E$39:$E$492,$A78,'12peso'!V$39:V$492)</f>
        <v>0.31280000000000002</v>
      </c>
      <c r="FK78">
        <f>SUMIF('12peso'!$E$39:$E$492,$A78,'12peso'!W$39:W$492)</f>
        <v>0.3115</v>
      </c>
      <c r="FL78">
        <f>SUMIF('12peso'!$E$39:$E$492,$A78,'12peso'!X$39:X$492)</f>
        <v>0.3115</v>
      </c>
      <c r="FM78">
        <f>SUMIF('12peso'!$E$39:$E$492,$A78,'12peso'!Y$39:Y$492)</f>
        <v>0.30890000000000001</v>
      </c>
      <c r="FN78">
        <f>SUMIF('12peso'!$E$39:$E$492,$A78,'12peso'!Z$39:Z$492)</f>
        <v>0.30430000000000001</v>
      </c>
      <c r="FO78">
        <f>SUMIF('12peso'!$E$39:$E$492,$A78,'12peso'!AA$39:AA$492)</f>
        <v>0.30409999999999998</v>
      </c>
      <c r="FP78">
        <f>SUMIF('12peso'!$E$39:$E$492,$A78,'12peso'!AB$39:AB$492)</f>
        <v>0.30280000000000001</v>
      </c>
      <c r="FQ78">
        <f>SUMIF('12peso'!$E$39:$E$492,$A78,'12peso'!AC$39:AC$492)</f>
        <v>0.30299999999999999</v>
      </c>
      <c r="FR78">
        <f>SUMIF('12peso'!$E$39:$E$492,$A78,'12peso'!AD$39:AD$492)</f>
        <v>0.30680000000000002</v>
      </c>
      <c r="FS78">
        <f>SUMIF('12peso'!$E$39:$E$492,$A78,'12peso'!AE$39:AE$492)</f>
        <v>0.31069999999999998</v>
      </c>
      <c r="FT78">
        <f>SUMIF('12peso'!$E$39:$E$492,$A78,'12peso'!AF$39:AF$492)</f>
        <v>0.31080000000000002</v>
      </c>
      <c r="FU78">
        <f>SUMIF('12peso'!$E$39:$E$492,$A78,'12peso'!AG$39:AG$492)</f>
        <v>0.30959999999999999</v>
      </c>
      <c r="FV78">
        <f>SUMIF('12peso'!$E$39:$E$492,$A78,'12peso'!AH$39:AH$492)</f>
        <v>0.30549999999999999</v>
      </c>
      <c r="FW78">
        <f>SUMIF('12peso'!$E$39:$E$492,$A78,'12peso'!AI$39:AI$492)</f>
        <v>0.30299999999999999</v>
      </c>
      <c r="FX78">
        <f>SUMIF('12peso'!$E$39:$E$492,$A78,'12peso'!AJ$39:AJ$492)</f>
        <v>0.30349999999999999</v>
      </c>
      <c r="FY78">
        <f>SUMIF('12peso'!$E$39:$E$492,$A78,'12peso'!AK$39:AK$492)</f>
        <v>0.30559999999999998</v>
      </c>
      <c r="FZ78">
        <f>SUMIF('12peso'!$E$39:$E$492,$A78,'12peso'!AL$39:AL$492)</f>
        <v>0.30840000000000001</v>
      </c>
      <c r="GA78">
        <f>SUMIF('12peso'!$E$39:$E$492,$A78,'12peso'!AM$39:AM$492)</f>
        <v>0.31059999999999999</v>
      </c>
      <c r="GB78">
        <f>SUMIF('12peso'!$E$39:$E$492,$A78,'12peso'!AN$39:AN$492)</f>
        <v>0.30980000000000002</v>
      </c>
    </row>
    <row r="79" spans="1:184" x14ac:dyDescent="0.25">
      <c r="A79" s="59">
        <v>1109010</v>
      </c>
      <c r="B79" s="56" t="s">
        <v>80</v>
      </c>
      <c r="C79" s="127">
        <v>5.3800000000000001E-2</v>
      </c>
      <c r="D79" s="127">
        <v>5.3699999999999998E-2</v>
      </c>
      <c r="E79" s="127">
        <v>5.3600000000000002E-2</v>
      </c>
      <c r="F79" s="127">
        <v>5.3699999999999998E-2</v>
      </c>
      <c r="G79" s="127">
        <v>5.5599999999999997E-2</v>
      </c>
      <c r="H79" s="127">
        <v>5.6899999999999999E-2</v>
      </c>
      <c r="I79" s="127">
        <v>5.8099999999999999E-2</v>
      </c>
      <c r="J79" s="127">
        <v>5.7599999999999998E-2</v>
      </c>
      <c r="K79" s="127">
        <v>5.7700000000000001E-2</v>
      </c>
      <c r="L79" s="127">
        <v>5.74E-2</v>
      </c>
      <c r="M79" s="127">
        <v>5.8400000000000001E-2</v>
      </c>
      <c r="N79" s="127">
        <v>5.79E-2</v>
      </c>
      <c r="O79" s="127">
        <v>5.7700000000000001E-2</v>
      </c>
      <c r="P79" s="127">
        <v>5.79E-2</v>
      </c>
      <c r="Q79" s="127">
        <v>5.8000000000000003E-2</v>
      </c>
      <c r="R79" s="127">
        <v>5.8400000000000001E-2</v>
      </c>
      <c r="S79" s="127">
        <v>5.8500000000000003E-2</v>
      </c>
      <c r="T79" s="127">
        <v>5.8200000000000002E-2</v>
      </c>
      <c r="U79" s="127">
        <v>5.67E-2</v>
      </c>
      <c r="V79" s="127">
        <v>5.7700000000000001E-2</v>
      </c>
      <c r="W79" s="127">
        <v>5.6800000000000003E-2</v>
      </c>
      <c r="X79" s="127">
        <v>5.7000000000000002E-2</v>
      </c>
      <c r="Y79" s="127">
        <v>5.6899999999999999E-2</v>
      </c>
      <c r="Z79" s="127">
        <v>5.7700000000000001E-2</v>
      </c>
      <c r="AA79" s="127">
        <v>5.5899999999999998E-2</v>
      </c>
      <c r="AB79" s="127">
        <v>5.6000000000000001E-2</v>
      </c>
      <c r="AC79" s="127">
        <v>5.5300000000000002E-2</v>
      </c>
      <c r="AD79" s="127">
        <v>5.5300000000000002E-2</v>
      </c>
      <c r="AE79" s="127">
        <v>5.5899999999999998E-2</v>
      </c>
      <c r="AF79" s="127">
        <v>5.6399999999999999E-2</v>
      </c>
      <c r="AG79" s="127">
        <v>5.6899999999999999E-2</v>
      </c>
      <c r="AH79" s="127">
        <v>5.7299999999999997E-2</v>
      </c>
      <c r="AI79" s="127">
        <v>5.7200000000000001E-2</v>
      </c>
      <c r="AJ79" s="127">
        <v>5.6000000000000001E-2</v>
      </c>
      <c r="AK79" s="127">
        <v>5.6099999999999997E-2</v>
      </c>
      <c r="AL79" s="127">
        <v>5.5800000000000002E-2</v>
      </c>
      <c r="AM79" s="127">
        <v>5.5399999999999998E-2</v>
      </c>
      <c r="AN79" s="127">
        <v>5.5300000000000002E-2</v>
      </c>
      <c r="AO79" s="127">
        <v>5.6099999999999997E-2</v>
      </c>
      <c r="AP79" s="127">
        <v>5.5599999999999997E-2</v>
      </c>
      <c r="AQ79" s="127">
        <v>5.57E-2</v>
      </c>
      <c r="AR79" s="127">
        <v>5.67E-2</v>
      </c>
      <c r="AS79" s="127">
        <v>5.8700000000000002E-2</v>
      </c>
      <c r="AT79" s="127">
        <v>5.96E-2</v>
      </c>
      <c r="AU79" s="127">
        <v>6.2199999999999998E-2</v>
      </c>
      <c r="AV79" s="127">
        <v>6.4399999999999999E-2</v>
      </c>
      <c r="AW79" s="127">
        <v>6.7199999999999996E-2</v>
      </c>
      <c r="AX79" s="127">
        <v>6.8199999999999997E-2</v>
      </c>
      <c r="AY79" s="127">
        <v>6.88E-2</v>
      </c>
      <c r="AZ79" s="127">
        <v>6.7799999999999999E-2</v>
      </c>
      <c r="BA79" s="127">
        <v>6.7500000000000004E-2</v>
      </c>
      <c r="BB79" s="127">
        <v>6.7500000000000004E-2</v>
      </c>
      <c r="BC79" s="127">
        <v>6.8099999999999994E-2</v>
      </c>
      <c r="BD79" s="127">
        <v>6.7500000000000004E-2</v>
      </c>
      <c r="BE79" s="127">
        <v>6.6699999999999995E-2</v>
      </c>
      <c r="BF79" s="127">
        <v>6.6600000000000006E-2</v>
      </c>
      <c r="BG79" s="127">
        <v>6.7100000000000007E-2</v>
      </c>
      <c r="BH79" s="127">
        <v>6.4600000000000005E-2</v>
      </c>
      <c r="BI79" s="127">
        <v>6.3299999999999995E-2</v>
      </c>
      <c r="BJ79" s="127">
        <v>6.4100000000000004E-2</v>
      </c>
      <c r="BK79" s="127">
        <v>6.3399999999999998E-2</v>
      </c>
      <c r="BL79" s="127">
        <v>6.1499999999999999E-2</v>
      </c>
      <c r="BM79" s="127">
        <v>6.1499999999999999E-2</v>
      </c>
      <c r="BN79" s="127">
        <v>6.1600000000000002E-2</v>
      </c>
      <c r="BO79" s="127">
        <v>6.1600000000000002E-2</v>
      </c>
      <c r="BP79" s="127">
        <v>6.1400000000000003E-2</v>
      </c>
      <c r="BQ79" s="127">
        <v>6.2799999999999995E-2</v>
      </c>
      <c r="BR79" s="127">
        <v>6.2700000000000006E-2</v>
      </c>
      <c r="BS79" s="127">
        <v>6.1699999999999998E-2</v>
      </c>
      <c r="BT79" s="127">
        <v>6.2E-2</v>
      </c>
      <c r="BU79" s="127">
        <v>6.2E-2</v>
      </c>
      <c r="BV79" s="127">
        <v>6.25E-2</v>
      </c>
      <c r="BW79" s="127">
        <v>6.2100000000000002E-2</v>
      </c>
      <c r="BX79" s="127">
        <v>6.0900000000000003E-2</v>
      </c>
      <c r="BY79" s="127">
        <v>6.1400000000000003E-2</v>
      </c>
      <c r="BZ79" s="127">
        <v>6.13E-2</v>
      </c>
      <c r="CA79" s="127">
        <v>6.1499999999999999E-2</v>
      </c>
      <c r="CB79" s="127">
        <v>6.1899999999999997E-2</v>
      </c>
      <c r="CC79" s="127">
        <v>6.2199999999999998E-2</v>
      </c>
      <c r="CD79" s="127">
        <v>6.0499999999999998E-2</v>
      </c>
      <c r="CE79" s="127">
        <v>5.9900000000000002E-2</v>
      </c>
      <c r="CF79" s="127">
        <v>5.8799999999999998E-2</v>
      </c>
      <c r="CG79" s="127">
        <v>5.67E-2</v>
      </c>
      <c r="CH79" s="127">
        <v>6.0100000000000001E-2</v>
      </c>
      <c r="CI79" s="127">
        <v>6.0699999999999997E-2</v>
      </c>
      <c r="CJ79" s="127">
        <v>6.13E-2</v>
      </c>
      <c r="CK79" s="127">
        <v>6.1899999999999997E-2</v>
      </c>
      <c r="CL79" s="127">
        <v>6.0699999999999997E-2</v>
      </c>
      <c r="CM79" s="127">
        <v>6.0100000000000001E-2</v>
      </c>
      <c r="CN79" s="127">
        <v>6.1100000000000002E-2</v>
      </c>
      <c r="CO79" s="127">
        <v>6.08E-2</v>
      </c>
      <c r="CP79" s="127">
        <v>6.0499999999999998E-2</v>
      </c>
      <c r="CQ79" s="127">
        <v>5.96E-2</v>
      </c>
      <c r="CR79" s="127">
        <v>6.1100000000000002E-2</v>
      </c>
      <c r="CS79" s="127">
        <v>6.1199999999999997E-2</v>
      </c>
      <c r="CT79" s="127">
        <v>6.08E-2</v>
      </c>
      <c r="CU79" s="127">
        <v>6.0999999999999999E-2</v>
      </c>
      <c r="CV79" s="127">
        <v>6.1199999999999997E-2</v>
      </c>
      <c r="CW79" s="127">
        <v>6.0600000000000001E-2</v>
      </c>
      <c r="CX79" s="127">
        <v>5.9799999999999999E-2</v>
      </c>
      <c r="CY79" s="127">
        <v>6.0199999999999997E-2</v>
      </c>
      <c r="CZ79" s="127">
        <v>5.9400000000000001E-2</v>
      </c>
      <c r="DA79" s="127">
        <v>5.9700000000000003E-2</v>
      </c>
      <c r="DB79" s="127">
        <v>0.06</v>
      </c>
      <c r="DC79" s="127">
        <v>5.67E-2</v>
      </c>
      <c r="DD79" s="127">
        <v>5.6800000000000003E-2</v>
      </c>
      <c r="DE79" s="127">
        <v>5.8200000000000002E-2</v>
      </c>
      <c r="DF79" s="127">
        <v>5.74E-2</v>
      </c>
      <c r="DG79" s="127">
        <v>5.7500000000000002E-2</v>
      </c>
      <c r="DH79" s="127">
        <v>5.7700000000000001E-2</v>
      </c>
      <c r="DI79" s="127">
        <v>5.7799999999999997E-2</v>
      </c>
      <c r="DJ79" s="127">
        <v>5.8200000000000002E-2</v>
      </c>
      <c r="DK79" s="127">
        <v>5.8000000000000003E-2</v>
      </c>
      <c r="DL79" s="127">
        <v>5.7700000000000001E-2</v>
      </c>
      <c r="DM79" s="127">
        <v>5.7200000000000001E-2</v>
      </c>
      <c r="DN79" s="127">
        <v>5.7000000000000002E-2</v>
      </c>
      <c r="DO79" s="127">
        <v>5.6399999999999999E-2</v>
      </c>
      <c r="DP79" s="127">
        <v>5.5300000000000002E-2</v>
      </c>
      <c r="DQ79" s="127">
        <v>5.5500000000000001E-2</v>
      </c>
      <c r="DR79" s="127">
        <v>5.5300000000000002E-2</v>
      </c>
      <c r="DS79" s="127">
        <v>5.5399999999999998E-2</v>
      </c>
      <c r="DT79" s="127">
        <v>5.5500000000000001E-2</v>
      </c>
      <c r="DU79" s="127">
        <v>5.5599999999999997E-2</v>
      </c>
      <c r="DV79" s="127">
        <v>5.5E-2</v>
      </c>
      <c r="DW79" s="127">
        <v>5.4100000000000002E-2</v>
      </c>
      <c r="DX79" s="127">
        <v>5.3600000000000002E-2</v>
      </c>
      <c r="DY79" s="127">
        <v>5.3699999999999998E-2</v>
      </c>
      <c r="DZ79" s="127">
        <v>5.3199999999999997E-2</v>
      </c>
      <c r="EA79" s="127">
        <v>5.2999999999999999E-2</v>
      </c>
      <c r="EB79" s="127">
        <v>5.2699999999999997E-2</v>
      </c>
      <c r="EC79" s="127">
        <v>5.21E-2</v>
      </c>
      <c r="ED79" s="127">
        <v>5.2499999999999998E-2</v>
      </c>
      <c r="EE79" s="127">
        <v>5.2699999999999997E-2</v>
      </c>
      <c r="EF79" s="127">
        <v>5.2900000000000003E-2</v>
      </c>
      <c r="EG79" s="127">
        <v>5.2699999999999997E-2</v>
      </c>
      <c r="EH79" s="127">
        <v>5.28E-2</v>
      </c>
      <c r="EI79" s="127">
        <v>5.2900000000000003E-2</v>
      </c>
      <c r="EJ79" s="127">
        <v>5.3900000000000003E-2</v>
      </c>
      <c r="EK79" s="127">
        <v>5.4100000000000002E-2</v>
      </c>
      <c r="EL79" s="127">
        <v>5.3800000000000001E-2</v>
      </c>
      <c r="EM79" s="127">
        <v>5.4100000000000002E-2</v>
      </c>
      <c r="EN79" s="127">
        <v>5.3600000000000002E-2</v>
      </c>
      <c r="EO79" s="127">
        <v>5.3199999999999997E-2</v>
      </c>
      <c r="EP79" s="127">
        <v>5.4399999999999997E-2</v>
      </c>
      <c r="EQ79" s="127">
        <v>5.4100000000000002E-2</v>
      </c>
      <c r="ER79" s="127">
        <v>5.4100000000000002E-2</v>
      </c>
      <c r="ES79" s="127">
        <v>5.3800000000000001E-2</v>
      </c>
      <c r="ET79" s="127">
        <v>5.4300000000000001E-2</v>
      </c>
      <c r="EU79" s="127">
        <v>5.4399999999999997E-2</v>
      </c>
      <c r="EV79">
        <f>SUMIF('12peso'!$E$39:$E$492,$A79,'12peso'!H$39:H$492)</f>
        <v>9.1700000000000004E-2</v>
      </c>
      <c r="EW79">
        <f>SUMIF('12peso'!$E$39:$E$492,$A79,'12peso'!I$39:I$492)</f>
        <v>9.1200000000000003E-2</v>
      </c>
      <c r="EX79">
        <f>SUMIF('12peso'!$E$39:$E$492,$A79,'12peso'!J$39:J$492)</f>
        <v>9.2100000000000001E-2</v>
      </c>
      <c r="EY79">
        <f>SUMIF('12peso'!$E$39:$E$492,$A79,'12peso'!K$39:K$492)</f>
        <v>9.2299999999999993E-2</v>
      </c>
      <c r="EZ79">
        <f>SUMIF('12peso'!$E$39:$E$492,$A79,'12peso'!L$39:L$492)</f>
        <v>9.1600000000000001E-2</v>
      </c>
      <c r="FA79">
        <f>SUMIF('12peso'!$E$39:$E$492,$A79,'12peso'!M$39:M$492)</f>
        <v>9.2799999999999994E-2</v>
      </c>
      <c r="FB79">
        <f>SUMIF('12peso'!$E$39:$E$492,$A79,'12peso'!N$39:N$492)</f>
        <v>9.1399999999999995E-2</v>
      </c>
      <c r="FC79">
        <f>SUMIF('12peso'!$E$39:$E$492,$A79,'12peso'!O$39:O$492)</f>
        <v>9.0899999999999995E-2</v>
      </c>
      <c r="FD79">
        <f>SUMIF('12peso'!$E$39:$E$492,$A79,'12peso'!P$39:P$492)</f>
        <v>9.2799999999999994E-2</v>
      </c>
      <c r="FE79">
        <f>SUMIF('12peso'!$E$39:$E$492,$A79,'12peso'!Q$39:Q$492)</f>
        <v>9.5100000000000004E-2</v>
      </c>
      <c r="FF79">
        <f>SUMIF('12peso'!$E$39:$E$492,$A79,'12peso'!R$39:R$492)</f>
        <v>9.7299999999999998E-2</v>
      </c>
      <c r="FG79">
        <f>SUMIF('12peso'!$E$39:$E$492,$A79,'12peso'!S$39:S$492)</f>
        <v>9.7500000000000003E-2</v>
      </c>
      <c r="FH79">
        <f>SUMIF('12peso'!$E$39:$E$492,$A79,'12peso'!T$39:T$492)</f>
        <v>9.8699999999999996E-2</v>
      </c>
      <c r="FI79">
        <f>SUMIF('12peso'!$E$39:$E$492,$A79,'12peso'!U$39:U$492)</f>
        <v>9.9000000000000005E-2</v>
      </c>
      <c r="FJ79">
        <f>SUMIF('12peso'!$E$39:$E$492,$A79,'12peso'!V$39:V$492)</f>
        <v>9.9099999999999994E-2</v>
      </c>
      <c r="FK79">
        <f>SUMIF('12peso'!$E$39:$E$492,$A79,'12peso'!W$39:W$492)</f>
        <v>9.8799999999999999E-2</v>
      </c>
      <c r="FL79">
        <f>SUMIF('12peso'!$E$39:$E$492,$A79,'12peso'!X$39:X$492)</f>
        <v>9.9000000000000005E-2</v>
      </c>
      <c r="FM79">
        <f>SUMIF('12peso'!$E$39:$E$492,$A79,'12peso'!Y$39:Y$492)</f>
        <v>9.8900000000000002E-2</v>
      </c>
      <c r="FN79">
        <f>SUMIF('12peso'!$E$39:$E$492,$A79,'12peso'!Z$39:Z$492)</f>
        <v>9.8500000000000004E-2</v>
      </c>
      <c r="FO79">
        <f>SUMIF('12peso'!$E$39:$E$492,$A79,'12peso'!AA$39:AA$492)</f>
        <v>9.7900000000000001E-2</v>
      </c>
      <c r="FP79">
        <f>SUMIF('12peso'!$E$39:$E$492,$A79,'12peso'!AB$39:AB$492)</f>
        <v>9.6600000000000005E-2</v>
      </c>
      <c r="FQ79">
        <f>SUMIF('12peso'!$E$39:$E$492,$A79,'12peso'!AC$39:AC$492)</f>
        <v>9.7000000000000003E-2</v>
      </c>
      <c r="FR79">
        <f>SUMIF('12peso'!$E$39:$E$492,$A79,'12peso'!AD$39:AD$492)</f>
        <v>9.7100000000000006E-2</v>
      </c>
      <c r="FS79">
        <f>SUMIF('12peso'!$E$39:$E$492,$A79,'12peso'!AE$39:AE$492)</f>
        <v>9.7699999999999995E-2</v>
      </c>
      <c r="FT79">
        <f>SUMIF('12peso'!$E$39:$E$492,$A79,'12peso'!AF$39:AF$492)</f>
        <v>9.9599999999999994E-2</v>
      </c>
      <c r="FU79">
        <f>SUMIF('12peso'!$E$39:$E$492,$A79,'12peso'!AG$39:AG$492)</f>
        <v>0.1003</v>
      </c>
      <c r="FV79">
        <f>SUMIF('12peso'!$E$39:$E$492,$A79,'12peso'!AH$39:AH$492)</f>
        <v>9.9699999999999997E-2</v>
      </c>
      <c r="FW79">
        <f>SUMIF('12peso'!$E$39:$E$492,$A79,'12peso'!AI$39:AI$492)</f>
        <v>9.9299999999999999E-2</v>
      </c>
      <c r="FX79">
        <f>SUMIF('12peso'!$E$39:$E$492,$A79,'12peso'!AJ$39:AJ$492)</f>
        <v>9.8599999999999993E-2</v>
      </c>
      <c r="FY79">
        <f>SUMIF('12peso'!$E$39:$E$492,$A79,'12peso'!AK$39:AK$492)</f>
        <v>9.8000000000000004E-2</v>
      </c>
      <c r="FZ79">
        <f>SUMIF('12peso'!$E$39:$E$492,$A79,'12peso'!AL$39:AL$492)</f>
        <v>9.8799999999999999E-2</v>
      </c>
      <c r="GA79">
        <f>SUMIF('12peso'!$E$39:$E$492,$A79,'12peso'!AM$39:AM$492)</f>
        <v>9.9599999999999994E-2</v>
      </c>
      <c r="GB79">
        <f>SUMIF('12peso'!$E$39:$E$492,$A79,'12peso'!AN$39:AN$492)</f>
        <v>9.9500000000000005E-2</v>
      </c>
    </row>
    <row r="80" spans="1:184" x14ac:dyDescent="0.25">
      <c r="A80" s="59">
        <v>1109056</v>
      </c>
      <c r="B80" s="56" t="s">
        <v>81</v>
      </c>
      <c r="C80" s="127">
        <v>0.1439</v>
      </c>
      <c r="D80" s="127">
        <v>0.15029999999999999</v>
      </c>
      <c r="E80" s="127">
        <v>0.1515</v>
      </c>
      <c r="F80" s="127">
        <v>0.16850000000000001</v>
      </c>
      <c r="G80" s="127">
        <v>0.17499999999999999</v>
      </c>
      <c r="H80" s="127">
        <v>0.17580000000000001</v>
      </c>
      <c r="I80" s="127">
        <v>0.17219999999999999</v>
      </c>
      <c r="J80" s="127">
        <v>0.1694</v>
      </c>
      <c r="K80" s="127">
        <v>0.1633</v>
      </c>
      <c r="L80" s="127">
        <v>0.16159999999999999</v>
      </c>
      <c r="M80" s="127">
        <v>0.16220000000000001</v>
      </c>
      <c r="N80" s="127">
        <v>0.15790000000000001</v>
      </c>
      <c r="O80" s="127">
        <v>0.16</v>
      </c>
      <c r="P80" s="127">
        <v>0.16109999999999999</v>
      </c>
      <c r="Q80" s="127">
        <v>0.16550000000000001</v>
      </c>
      <c r="R80" s="127">
        <v>0.1646</v>
      </c>
      <c r="S80" s="127">
        <v>0.16880000000000001</v>
      </c>
      <c r="T80" s="127">
        <v>0.16489999999999999</v>
      </c>
      <c r="U80" s="127">
        <v>0.16880000000000001</v>
      </c>
      <c r="V80" s="127">
        <v>0.1671</v>
      </c>
      <c r="W80" s="127">
        <v>0.16539999999999999</v>
      </c>
      <c r="X80" s="127">
        <v>0.16619999999999999</v>
      </c>
      <c r="Y80" s="127">
        <v>0.16520000000000001</v>
      </c>
      <c r="Z80" s="127">
        <v>0.1633</v>
      </c>
      <c r="AA80" s="127">
        <v>0.16339999999999999</v>
      </c>
      <c r="AB80" s="127">
        <v>0.16639999999999999</v>
      </c>
      <c r="AC80" s="127">
        <v>0.16500000000000001</v>
      </c>
      <c r="AD80" s="127">
        <v>0.17050000000000001</v>
      </c>
      <c r="AE80" s="127">
        <v>0.17680000000000001</v>
      </c>
      <c r="AF80" s="127">
        <v>0.17879999999999999</v>
      </c>
      <c r="AG80" s="127">
        <v>0.18110000000000001</v>
      </c>
      <c r="AH80" s="127">
        <v>0.17349999999999999</v>
      </c>
      <c r="AI80" s="127">
        <v>0.16900000000000001</v>
      </c>
      <c r="AJ80" s="127">
        <v>0.16889999999999999</v>
      </c>
      <c r="AK80" s="127">
        <v>0.16209999999999999</v>
      </c>
      <c r="AL80" s="127">
        <v>0.1605</v>
      </c>
      <c r="AM80" s="127">
        <v>0.15529999999999999</v>
      </c>
      <c r="AN80" s="127">
        <v>0.1598</v>
      </c>
      <c r="AO80" s="127">
        <v>0.1704</v>
      </c>
      <c r="AP80" s="127">
        <v>0.1706</v>
      </c>
      <c r="AQ80" s="127">
        <v>0.1719</v>
      </c>
      <c r="AR80" s="127">
        <v>0.17199999999999999</v>
      </c>
      <c r="AS80" s="127">
        <v>0.16739999999999999</v>
      </c>
      <c r="AT80" s="127">
        <v>0.16159999999999999</v>
      </c>
      <c r="AU80" s="127">
        <v>0.15870000000000001</v>
      </c>
      <c r="AV80" s="127">
        <v>0.16209999999999999</v>
      </c>
      <c r="AW80" s="127">
        <v>0.16300000000000001</v>
      </c>
      <c r="AX80" s="127">
        <v>0.16109999999999999</v>
      </c>
      <c r="AY80" s="127">
        <v>0.16039999999999999</v>
      </c>
      <c r="AZ80" s="127">
        <v>0.15970000000000001</v>
      </c>
      <c r="BA80" s="127">
        <v>0.16300000000000001</v>
      </c>
      <c r="BB80" s="127">
        <v>0.16589999999999999</v>
      </c>
      <c r="BC80" s="127">
        <v>0.16739999999999999</v>
      </c>
      <c r="BD80" s="127">
        <v>0.16830000000000001</v>
      </c>
      <c r="BE80" s="127">
        <v>0.1699</v>
      </c>
      <c r="BF80" s="127">
        <v>0.1719</v>
      </c>
      <c r="BG80" s="127">
        <v>0.16769999999999999</v>
      </c>
      <c r="BH80" s="127">
        <v>0.16980000000000001</v>
      </c>
      <c r="BI80" s="127">
        <v>0.1615</v>
      </c>
      <c r="BJ80" s="127">
        <v>0.157</v>
      </c>
      <c r="BK80" s="127">
        <v>0.15720000000000001</v>
      </c>
      <c r="BL80" s="127">
        <v>0.1552</v>
      </c>
      <c r="BM80" s="127">
        <v>0.159</v>
      </c>
      <c r="BN80" s="127">
        <v>0.158</v>
      </c>
      <c r="BO80" s="127">
        <v>0.15770000000000001</v>
      </c>
      <c r="BP80" s="127">
        <v>0.1648</v>
      </c>
      <c r="BQ80" s="127">
        <v>0.16489999999999999</v>
      </c>
      <c r="BR80" s="127">
        <v>0.1618</v>
      </c>
      <c r="BS80" s="127">
        <v>0.1605</v>
      </c>
      <c r="BT80" s="127">
        <v>0.16239999999999999</v>
      </c>
      <c r="BU80" s="127">
        <v>0.16020000000000001</v>
      </c>
      <c r="BV80" s="127">
        <v>0.15790000000000001</v>
      </c>
      <c r="BW80" s="127">
        <v>0.1605</v>
      </c>
      <c r="BX80" s="127">
        <v>0.15939999999999999</v>
      </c>
      <c r="BY80" s="127">
        <v>0.16020000000000001</v>
      </c>
      <c r="BZ80" s="127">
        <v>0.16089999999999999</v>
      </c>
      <c r="CA80" s="127">
        <v>0.1671</v>
      </c>
      <c r="CB80" s="127">
        <v>0.16569999999999999</v>
      </c>
      <c r="CC80" s="127">
        <v>0.1575</v>
      </c>
      <c r="CD80" s="127">
        <v>0.1452</v>
      </c>
      <c r="CE80" s="127">
        <v>0.14299999999999999</v>
      </c>
      <c r="CF80" s="127">
        <v>0.13700000000000001</v>
      </c>
      <c r="CG80" s="127">
        <v>0.1396</v>
      </c>
      <c r="CH80" s="127">
        <v>9.6000000000000002E-2</v>
      </c>
      <c r="CI80" s="127">
        <v>9.1899999999999996E-2</v>
      </c>
      <c r="CJ80" s="127">
        <v>9.4100000000000003E-2</v>
      </c>
      <c r="CK80" s="127">
        <v>9.8400000000000001E-2</v>
      </c>
      <c r="CL80" s="127">
        <v>9.9400000000000002E-2</v>
      </c>
      <c r="CM80" s="127">
        <v>0.1023</v>
      </c>
      <c r="CN80" s="127">
        <v>0.1</v>
      </c>
      <c r="CO80" s="127">
        <v>0.1003</v>
      </c>
      <c r="CP80" s="127">
        <v>9.9400000000000002E-2</v>
      </c>
      <c r="CQ80" s="127">
        <v>0.1002</v>
      </c>
      <c r="CR80" s="127">
        <v>9.8599999999999993E-2</v>
      </c>
      <c r="CS80" s="127">
        <v>9.8599999999999993E-2</v>
      </c>
      <c r="CT80" s="127">
        <v>9.7299999999999998E-2</v>
      </c>
      <c r="CU80" s="127">
        <v>0.1002</v>
      </c>
      <c r="CV80" s="127">
        <v>0.1007</v>
      </c>
      <c r="CW80" s="127">
        <v>0.1036</v>
      </c>
      <c r="CX80" s="127">
        <v>0.1023</v>
      </c>
      <c r="CY80" s="127">
        <v>0.1056</v>
      </c>
      <c r="CZ80" s="127">
        <v>0.1139</v>
      </c>
      <c r="DA80" s="127">
        <v>0.1132</v>
      </c>
      <c r="DB80" s="127">
        <v>0.1139</v>
      </c>
      <c r="DC80" s="127">
        <v>0.1133</v>
      </c>
      <c r="DD80" s="127">
        <v>0.1181</v>
      </c>
      <c r="DE80" s="127">
        <v>0.1241</v>
      </c>
      <c r="DF80" s="127">
        <v>0.13320000000000001</v>
      </c>
      <c r="DG80" s="127">
        <v>0.13800000000000001</v>
      </c>
      <c r="DH80" s="127">
        <v>0.1371</v>
      </c>
      <c r="DI80" s="127">
        <v>0.13730000000000001</v>
      </c>
      <c r="DJ80" s="127">
        <v>0.14130000000000001</v>
      </c>
      <c r="DK80" s="127">
        <v>0.1452</v>
      </c>
      <c r="DL80" s="127">
        <v>0.14549999999999999</v>
      </c>
      <c r="DM80" s="127">
        <v>0.14369999999999999</v>
      </c>
      <c r="DN80" s="127">
        <v>0.1426</v>
      </c>
      <c r="DO80" s="127">
        <v>0.1394</v>
      </c>
      <c r="DP80" s="127">
        <v>0.13650000000000001</v>
      </c>
      <c r="DQ80" s="127">
        <v>0.1384</v>
      </c>
      <c r="DR80" s="127">
        <v>0.13950000000000001</v>
      </c>
      <c r="DS80" s="127">
        <v>0.1391</v>
      </c>
      <c r="DT80" s="127">
        <v>0.13619999999999999</v>
      </c>
      <c r="DU80" s="127">
        <v>0.13489999999999999</v>
      </c>
      <c r="DV80" s="127">
        <v>0.13519999999999999</v>
      </c>
      <c r="DW80" s="127">
        <v>0.1338</v>
      </c>
      <c r="DX80" s="127">
        <v>0.13170000000000001</v>
      </c>
      <c r="DY80" s="127">
        <v>0.12709999999999999</v>
      </c>
      <c r="DZ80" s="127">
        <v>0.1246</v>
      </c>
      <c r="EA80" s="127">
        <v>0.12570000000000001</v>
      </c>
      <c r="EB80" s="127">
        <v>0.12740000000000001</v>
      </c>
      <c r="EC80" s="127">
        <v>0.12889999999999999</v>
      </c>
      <c r="ED80" s="127">
        <v>0.13059999999999999</v>
      </c>
      <c r="EE80" s="127">
        <v>0.12970000000000001</v>
      </c>
      <c r="EF80" s="127">
        <v>0.1313</v>
      </c>
      <c r="EG80" s="127">
        <v>0.13589999999999999</v>
      </c>
      <c r="EH80" s="127">
        <v>0.13930000000000001</v>
      </c>
      <c r="EI80" s="127">
        <v>0.14760000000000001</v>
      </c>
      <c r="EJ80" s="127">
        <v>0.1552</v>
      </c>
      <c r="EK80" s="127">
        <v>0.1578</v>
      </c>
      <c r="EL80" s="127">
        <v>0.1527</v>
      </c>
      <c r="EM80" s="127">
        <v>0.14949999999999999</v>
      </c>
      <c r="EN80" s="127">
        <v>0.15049999999999999</v>
      </c>
      <c r="EO80" s="127">
        <v>0.15110000000000001</v>
      </c>
      <c r="EP80" s="127">
        <v>0.15</v>
      </c>
      <c r="EQ80" s="127">
        <v>0.1487</v>
      </c>
      <c r="ER80" s="127">
        <v>0.1479</v>
      </c>
      <c r="ES80" s="127">
        <v>0.14660000000000001</v>
      </c>
      <c r="ET80" s="127">
        <v>0.14349999999999999</v>
      </c>
      <c r="EU80" s="127">
        <v>0.1426</v>
      </c>
      <c r="EV80">
        <f>SUMIF('12peso'!$E$39:$E$492,$A80,'12peso'!H$39:H$492)</f>
        <v>0.1321</v>
      </c>
      <c r="EW80">
        <f>SUMIF('12peso'!$E$39:$E$492,$A80,'12peso'!I$39:I$492)</f>
        <v>0.13150000000000001</v>
      </c>
      <c r="EX80">
        <f>SUMIF('12peso'!$E$39:$E$492,$A80,'12peso'!J$39:J$492)</f>
        <v>0.12870000000000001</v>
      </c>
      <c r="EY80">
        <f>SUMIF('12peso'!$E$39:$E$492,$A80,'12peso'!K$39:K$492)</f>
        <v>0.1295</v>
      </c>
      <c r="EZ80">
        <f>SUMIF('12peso'!$E$39:$E$492,$A80,'12peso'!L$39:L$492)</f>
        <v>0.13</v>
      </c>
      <c r="FA80">
        <f>SUMIF('12peso'!$E$39:$E$492,$A80,'12peso'!M$39:M$492)</f>
        <v>0.12889999999999999</v>
      </c>
      <c r="FB80">
        <f>SUMIF('12peso'!$E$39:$E$492,$A80,'12peso'!N$39:N$492)</f>
        <v>0.1283</v>
      </c>
      <c r="FC80">
        <f>SUMIF('12peso'!$E$39:$E$492,$A80,'12peso'!O$39:O$492)</f>
        <v>0.1273</v>
      </c>
      <c r="FD80">
        <f>SUMIF('12peso'!$E$39:$E$492,$A80,'12peso'!P$39:P$492)</f>
        <v>0.12609999999999999</v>
      </c>
      <c r="FE80">
        <f>SUMIF('12peso'!$E$39:$E$492,$A80,'12peso'!Q$39:Q$492)</f>
        <v>0.12609999999999999</v>
      </c>
      <c r="FF80">
        <f>SUMIF('12peso'!$E$39:$E$492,$A80,'12peso'!R$39:R$492)</f>
        <v>0.12970000000000001</v>
      </c>
      <c r="FG80">
        <f>SUMIF('12peso'!$E$39:$E$492,$A80,'12peso'!S$39:S$492)</f>
        <v>0.12790000000000001</v>
      </c>
      <c r="FH80">
        <f>SUMIF('12peso'!$E$39:$E$492,$A80,'12peso'!T$39:T$492)</f>
        <v>0.12709999999999999</v>
      </c>
      <c r="FI80">
        <f>SUMIF('12peso'!$E$39:$E$492,$A80,'12peso'!U$39:U$492)</f>
        <v>0.1265</v>
      </c>
      <c r="FJ80">
        <f>SUMIF('12peso'!$E$39:$E$492,$A80,'12peso'!V$39:V$492)</f>
        <v>0.1258</v>
      </c>
      <c r="FK80">
        <f>SUMIF('12peso'!$E$39:$E$492,$A80,'12peso'!W$39:W$492)</f>
        <v>0.12470000000000001</v>
      </c>
      <c r="FL80">
        <f>SUMIF('12peso'!$E$39:$E$492,$A80,'12peso'!X$39:X$492)</f>
        <v>0.1226</v>
      </c>
      <c r="FM80">
        <f>SUMIF('12peso'!$E$39:$E$492,$A80,'12peso'!Y$39:Y$492)</f>
        <v>0.12189999999999999</v>
      </c>
      <c r="FN80">
        <f>SUMIF('12peso'!$E$39:$E$492,$A80,'12peso'!Z$39:Z$492)</f>
        <v>0.12089999999999999</v>
      </c>
      <c r="FO80">
        <f>SUMIF('12peso'!$E$39:$E$492,$A80,'12peso'!AA$39:AA$492)</f>
        <v>0.12</v>
      </c>
      <c r="FP80">
        <f>SUMIF('12peso'!$E$39:$E$492,$A80,'12peso'!AB$39:AB$492)</f>
        <v>0.1207</v>
      </c>
      <c r="FQ80">
        <f>SUMIF('12peso'!$E$39:$E$492,$A80,'12peso'!AC$39:AC$492)</f>
        <v>0.1205</v>
      </c>
      <c r="FR80">
        <f>SUMIF('12peso'!$E$39:$E$492,$A80,'12peso'!AD$39:AD$492)</f>
        <v>0.12330000000000001</v>
      </c>
      <c r="FS80">
        <f>SUMIF('12peso'!$E$39:$E$492,$A80,'12peso'!AE$39:AE$492)</f>
        <v>0.12189999999999999</v>
      </c>
      <c r="FT80">
        <f>SUMIF('12peso'!$E$39:$E$492,$A80,'12peso'!AF$39:AF$492)</f>
        <v>0.1225</v>
      </c>
      <c r="FU80">
        <f>SUMIF('12peso'!$E$39:$E$492,$A80,'12peso'!AG$39:AG$492)</f>
        <v>0.12470000000000001</v>
      </c>
      <c r="FV80">
        <f>SUMIF('12peso'!$E$39:$E$492,$A80,'12peso'!AH$39:AH$492)</f>
        <v>0.12759999999999999</v>
      </c>
      <c r="FW80">
        <f>SUMIF('12peso'!$E$39:$E$492,$A80,'12peso'!AI$39:AI$492)</f>
        <v>0.13120000000000001</v>
      </c>
      <c r="FX80">
        <f>SUMIF('12peso'!$E$39:$E$492,$A80,'12peso'!AJ$39:AJ$492)</f>
        <v>0.14069999999999999</v>
      </c>
      <c r="FY80">
        <f>SUMIF('12peso'!$E$39:$E$492,$A80,'12peso'!AK$39:AK$492)</f>
        <v>0.14480000000000001</v>
      </c>
      <c r="FZ80">
        <f>SUMIF('12peso'!$E$39:$E$492,$A80,'12peso'!AL$39:AL$492)</f>
        <v>0.1457</v>
      </c>
      <c r="GA80">
        <f>SUMIF('12peso'!$E$39:$E$492,$A80,'12peso'!AM$39:AM$492)</f>
        <v>0.1482</v>
      </c>
      <c r="GB80">
        <f>SUMIF('12peso'!$E$39:$E$492,$A80,'12peso'!AN$39:AN$492)</f>
        <v>0.14799999999999999</v>
      </c>
    </row>
    <row r="81" spans="1:184" x14ac:dyDescent="0.25">
      <c r="A81" s="59">
        <v>1109088</v>
      </c>
      <c r="B81" s="56" t="s">
        <v>82</v>
      </c>
      <c r="C81" s="127">
        <v>1.3599999999999999E-2</v>
      </c>
      <c r="D81" s="127">
        <v>1.34E-2</v>
      </c>
      <c r="E81" s="127">
        <v>1.32E-2</v>
      </c>
      <c r="F81" s="127">
        <v>1.3299999999999999E-2</v>
      </c>
      <c r="G81" s="127">
        <v>1.34E-2</v>
      </c>
      <c r="H81" s="127">
        <v>1.3599999999999999E-2</v>
      </c>
      <c r="I81" s="127">
        <v>1.38E-2</v>
      </c>
      <c r="J81" s="127">
        <v>1.3899999999999999E-2</v>
      </c>
      <c r="K81" s="127">
        <v>1.41E-2</v>
      </c>
      <c r="L81" s="127">
        <v>1.4200000000000001E-2</v>
      </c>
      <c r="M81" s="127">
        <v>1.43E-2</v>
      </c>
      <c r="N81" s="127">
        <v>1.4200000000000001E-2</v>
      </c>
      <c r="O81" s="127">
        <v>1.4500000000000001E-2</v>
      </c>
      <c r="P81" s="127">
        <v>1.4E-2</v>
      </c>
      <c r="Q81" s="127">
        <v>1.4500000000000001E-2</v>
      </c>
      <c r="R81" s="127">
        <v>1.47E-2</v>
      </c>
      <c r="S81" s="127">
        <v>1.47E-2</v>
      </c>
      <c r="T81" s="127">
        <v>1.44E-2</v>
      </c>
      <c r="U81" s="127">
        <v>1.41E-2</v>
      </c>
      <c r="V81" s="127">
        <v>1.4E-2</v>
      </c>
      <c r="W81" s="127">
        <v>1.38E-2</v>
      </c>
      <c r="X81" s="127">
        <v>1.38E-2</v>
      </c>
      <c r="Y81" s="127">
        <v>1.38E-2</v>
      </c>
      <c r="Z81" s="127">
        <v>1.37E-2</v>
      </c>
      <c r="AA81" s="127">
        <v>1.32E-2</v>
      </c>
      <c r="AB81" s="127">
        <v>1.32E-2</v>
      </c>
      <c r="AC81" s="127">
        <v>1.34E-2</v>
      </c>
      <c r="AD81" s="127">
        <v>1.34E-2</v>
      </c>
      <c r="AE81" s="127">
        <v>1.3100000000000001E-2</v>
      </c>
      <c r="AF81" s="127">
        <v>1.34E-2</v>
      </c>
      <c r="AG81" s="127">
        <v>1.35E-2</v>
      </c>
      <c r="AH81" s="127">
        <v>1.3599999999999999E-2</v>
      </c>
      <c r="AI81" s="127">
        <v>1.38E-2</v>
      </c>
      <c r="AJ81" s="127">
        <v>1.37E-2</v>
      </c>
      <c r="AK81" s="127">
        <v>1.34E-2</v>
      </c>
      <c r="AL81" s="127">
        <v>1.35E-2</v>
      </c>
      <c r="AM81" s="127">
        <v>1.3100000000000001E-2</v>
      </c>
      <c r="AN81" s="127">
        <v>1.2999999999999999E-2</v>
      </c>
      <c r="AO81" s="127">
        <v>1.3100000000000001E-2</v>
      </c>
      <c r="AP81" s="127">
        <v>1.35E-2</v>
      </c>
      <c r="AQ81" s="127">
        <v>1.3299999999999999E-2</v>
      </c>
      <c r="AR81" s="127">
        <v>1.3599999999999999E-2</v>
      </c>
      <c r="AS81" s="127">
        <v>1.3599999999999999E-2</v>
      </c>
      <c r="AT81" s="127">
        <v>1.37E-2</v>
      </c>
      <c r="AU81" s="127">
        <v>1.3599999999999999E-2</v>
      </c>
      <c r="AV81" s="127">
        <v>1.4E-2</v>
      </c>
      <c r="AW81" s="127">
        <v>1.3899999999999999E-2</v>
      </c>
      <c r="AX81" s="127">
        <v>1.38E-2</v>
      </c>
      <c r="AY81" s="127">
        <v>1.41E-2</v>
      </c>
      <c r="AZ81" s="127">
        <v>1.4E-2</v>
      </c>
      <c r="BA81" s="127">
        <v>1.4E-2</v>
      </c>
      <c r="BB81" s="127">
        <v>1.37E-2</v>
      </c>
      <c r="BC81" s="127">
        <v>1.37E-2</v>
      </c>
      <c r="BD81" s="127">
        <v>1.37E-2</v>
      </c>
      <c r="BE81" s="127">
        <v>1.3899999999999999E-2</v>
      </c>
      <c r="BF81" s="127">
        <v>1.3899999999999999E-2</v>
      </c>
      <c r="BG81" s="127">
        <v>1.4E-2</v>
      </c>
      <c r="BH81" s="127">
        <v>1.3599999999999999E-2</v>
      </c>
      <c r="BI81" s="127">
        <v>1.2999999999999999E-2</v>
      </c>
      <c r="BJ81" s="127">
        <v>1.3100000000000001E-2</v>
      </c>
      <c r="BK81" s="127">
        <v>1.35E-2</v>
      </c>
      <c r="BL81" s="127">
        <v>1.34E-2</v>
      </c>
      <c r="BM81" s="127">
        <v>1.35E-2</v>
      </c>
      <c r="BN81" s="127">
        <v>1.38E-2</v>
      </c>
      <c r="BO81" s="127">
        <v>1.37E-2</v>
      </c>
      <c r="BP81" s="127">
        <v>1.3599999999999999E-2</v>
      </c>
      <c r="BQ81" s="127">
        <v>1.38E-2</v>
      </c>
      <c r="BR81" s="127">
        <v>1.38E-2</v>
      </c>
      <c r="BS81" s="127">
        <v>1.3899999999999999E-2</v>
      </c>
      <c r="BT81" s="127">
        <v>1.38E-2</v>
      </c>
      <c r="BU81" s="127">
        <v>1.37E-2</v>
      </c>
      <c r="BV81" s="127">
        <v>1.38E-2</v>
      </c>
      <c r="BW81" s="127">
        <v>1.3899999999999999E-2</v>
      </c>
      <c r="BX81" s="127">
        <v>1.37E-2</v>
      </c>
      <c r="BY81" s="127">
        <v>1.37E-2</v>
      </c>
      <c r="BZ81" s="127">
        <v>1.35E-2</v>
      </c>
      <c r="CA81" s="127">
        <v>1.35E-2</v>
      </c>
      <c r="CB81" s="127">
        <v>1.37E-2</v>
      </c>
      <c r="CC81" s="127">
        <v>1.34E-2</v>
      </c>
      <c r="CD81" s="127">
        <v>1.3100000000000001E-2</v>
      </c>
      <c r="CE81" s="127">
        <v>1.2999999999999999E-2</v>
      </c>
      <c r="CF81" s="127">
        <v>1.2999999999999999E-2</v>
      </c>
      <c r="CG81" s="127">
        <v>1.2999999999999999E-2</v>
      </c>
      <c r="CH81" s="127">
        <v>8.9999999999999993E-3</v>
      </c>
      <c r="CI81" s="127">
        <v>8.9999999999999993E-3</v>
      </c>
      <c r="CJ81" s="127">
        <v>8.8999999999999999E-3</v>
      </c>
      <c r="CK81" s="127">
        <v>9.1000000000000004E-3</v>
      </c>
      <c r="CL81" s="127">
        <v>8.9999999999999993E-3</v>
      </c>
      <c r="CM81" s="127">
        <v>8.9999999999999993E-3</v>
      </c>
      <c r="CN81" s="127">
        <v>9.1000000000000004E-3</v>
      </c>
      <c r="CO81" s="127">
        <v>9.1999999999999998E-3</v>
      </c>
      <c r="CP81" s="127">
        <v>9.1000000000000004E-3</v>
      </c>
      <c r="CQ81" s="127">
        <v>9.1000000000000004E-3</v>
      </c>
      <c r="CR81" s="127">
        <v>8.9999999999999993E-3</v>
      </c>
      <c r="CS81" s="127">
        <v>9.1000000000000004E-3</v>
      </c>
      <c r="CT81" s="127">
        <v>8.9999999999999993E-3</v>
      </c>
      <c r="CU81" s="127">
        <v>8.8999999999999999E-3</v>
      </c>
      <c r="CV81" s="127">
        <v>8.9999999999999993E-3</v>
      </c>
      <c r="CW81" s="127">
        <v>8.8999999999999999E-3</v>
      </c>
      <c r="CX81" s="127">
        <v>8.8999999999999999E-3</v>
      </c>
      <c r="CY81" s="127">
        <v>8.9999999999999993E-3</v>
      </c>
      <c r="CZ81" s="127">
        <v>9.1999999999999998E-3</v>
      </c>
      <c r="DA81" s="127">
        <v>9.1999999999999998E-3</v>
      </c>
      <c r="DB81" s="127">
        <v>9.1000000000000004E-3</v>
      </c>
      <c r="DC81" s="127">
        <v>9.1000000000000004E-3</v>
      </c>
      <c r="DD81" s="127">
        <v>9.4000000000000004E-3</v>
      </c>
      <c r="DE81" s="127">
        <v>9.4999999999999998E-3</v>
      </c>
      <c r="DF81" s="127">
        <v>9.7999999999999997E-3</v>
      </c>
      <c r="DG81" s="127">
        <v>9.9000000000000008E-3</v>
      </c>
      <c r="DH81" s="127">
        <v>9.9000000000000008E-3</v>
      </c>
      <c r="DI81" s="127">
        <v>0.01</v>
      </c>
      <c r="DJ81" s="127">
        <v>0.01</v>
      </c>
      <c r="DK81" s="127">
        <v>9.9000000000000008E-3</v>
      </c>
      <c r="DL81" s="127">
        <v>0.01</v>
      </c>
      <c r="DM81" s="127">
        <v>9.9000000000000008E-3</v>
      </c>
      <c r="DN81" s="127">
        <v>0.01</v>
      </c>
      <c r="DO81" s="127">
        <v>1.01E-2</v>
      </c>
      <c r="DP81" s="127">
        <v>9.9000000000000008E-3</v>
      </c>
      <c r="DQ81" s="127">
        <v>1.01E-2</v>
      </c>
      <c r="DR81" s="127">
        <v>1.01E-2</v>
      </c>
      <c r="DS81" s="127">
        <v>9.7999999999999997E-3</v>
      </c>
      <c r="DT81" s="127">
        <v>9.4999999999999998E-3</v>
      </c>
      <c r="DU81" s="127">
        <v>9.7000000000000003E-3</v>
      </c>
      <c r="DV81" s="127">
        <v>9.5999999999999992E-3</v>
      </c>
      <c r="DW81" s="127">
        <v>9.5999999999999992E-3</v>
      </c>
      <c r="DX81" s="127">
        <v>9.4000000000000004E-3</v>
      </c>
      <c r="DY81" s="127">
        <v>9.4000000000000004E-3</v>
      </c>
      <c r="DZ81" s="127">
        <v>9.2999999999999992E-3</v>
      </c>
      <c r="EA81" s="127">
        <v>9.4999999999999998E-3</v>
      </c>
      <c r="EB81" s="127">
        <v>9.4999999999999998E-3</v>
      </c>
      <c r="EC81" s="127">
        <v>9.4000000000000004E-3</v>
      </c>
      <c r="ED81" s="127">
        <v>9.4000000000000004E-3</v>
      </c>
      <c r="EE81" s="127">
        <v>9.4999999999999998E-3</v>
      </c>
      <c r="EF81" s="127">
        <v>9.2999999999999992E-3</v>
      </c>
      <c r="EG81" s="127">
        <v>9.1999999999999998E-3</v>
      </c>
      <c r="EH81" s="127">
        <v>9.1000000000000004E-3</v>
      </c>
      <c r="EI81" s="127">
        <v>9.4000000000000004E-3</v>
      </c>
      <c r="EJ81" s="127">
        <v>9.5999999999999992E-3</v>
      </c>
      <c r="EK81" s="127">
        <v>9.4999999999999998E-3</v>
      </c>
      <c r="EL81" s="127">
        <v>9.4000000000000004E-3</v>
      </c>
      <c r="EM81" s="127">
        <v>9.2999999999999992E-3</v>
      </c>
      <c r="EN81" s="127">
        <v>9.1999999999999998E-3</v>
      </c>
      <c r="EO81" s="127">
        <v>9.1999999999999998E-3</v>
      </c>
      <c r="EP81" s="127">
        <v>9.1999999999999998E-3</v>
      </c>
      <c r="EQ81" s="127">
        <v>9.1999999999999998E-3</v>
      </c>
      <c r="ER81" s="127">
        <v>9.4000000000000004E-3</v>
      </c>
      <c r="ES81" s="127">
        <v>9.1999999999999998E-3</v>
      </c>
      <c r="ET81" s="127">
        <v>9.2999999999999992E-3</v>
      </c>
      <c r="EU81" s="127">
        <v>9.4000000000000004E-3</v>
      </c>
      <c r="EV81">
        <f>SUMIF('12peso'!$E$39:$E$492,$A81,'12peso'!H$39:H$492)</f>
        <v>2.0999999999999999E-3</v>
      </c>
      <c r="EW81">
        <f>SUMIF('12peso'!$E$39:$E$492,$A81,'12peso'!I$39:I$492)</f>
        <v>2.0999999999999999E-3</v>
      </c>
      <c r="EX81">
        <f>SUMIF('12peso'!$E$39:$E$492,$A81,'12peso'!J$39:J$492)</f>
        <v>2.0999999999999999E-3</v>
      </c>
      <c r="EY81">
        <f>SUMIF('12peso'!$E$39:$E$492,$A81,'12peso'!K$39:K$492)</f>
        <v>2.0999999999999999E-3</v>
      </c>
      <c r="EZ81">
        <f>SUMIF('12peso'!$E$39:$E$492,$A81,'12peso'!L$39:L$492)</f>
        <v>2.0999999999999999E-3</v>
      </c>
      <c r="FA81">
        <f>SUMIF('12peso'!$E$39:$E$492,$A81,'12peso'!M$39:M$492)</f>
        <v>2.0999999999999999E-3</v>
      </c>
      <c r="FB81">
        <f>SUMIF('12peso'!$E$39:$E$492,$A81,'12peso'!N$39:N$492)</f>
        <v>2.0999999999999999E-3</v>
      </c>
      <c r="FC81">
        <f>SUMIF('12peso'!$E$39:$E$492,$A81,'12peso'!O$39:O$492)</f>
        <v>2E-3</v>
      </c>
      <c r="FD81">
        <f>SUMIF('12peso'!$E$39:$E$492,$A81,'12peso'!P$39:P$492)</f>
        <v>2.0999999999999999E-3</v>
      </c>
      <c r="FE81">
        <f>SUMIF('12peso'!$E$39:$E$492,$A81,'12peso'!Q$39:Q$492)</f>
        <v>2.0999999999999999E-3</v>
      </c>
      <c r="FF81">
        <f>SUMIF('12peso'!$E$39:$E$492,$A81,'12peso'!R$39:R$492)</f>
        <v>2.0999999999999999E-3</v>
      </c>
      <c r="FG81">
        <f>SUMIF('12peso'!$E$39:$E$492,$A81,'12peso'!S$39:S$492)</f>
        <v>2.2000000000000001E-3</v>
      </c>
      <c r="FH81">
        <f>SUMIF('12peso'!$E$39:$E$492,$A81,'12peso'!T$39:T$492)</f>
        <v>2.0999999999999999E-3</v>
      </c>
      <c r="FI81">
        <f>SUMIF('12peso'!$E$39:$E$492,$A81,'12peso'!U$39:U$492)</f>
        <v>2.0999999999999999E-3</v>
      </c>
      <c r="FJ81">
        <f>SUMIF('12peso'!$E$39:$E$492,$A81,'12peso'!V$39:V$492)</f>
        <v>2.2000000000000001E-3</v>
      </c>
      <c r="FK81">
        <f>SUMIF('12peso'!$E$39:$E$492,$A81,'12peso'!W$39:W$492)</f>
        <v>2.2000000000000001E-3</v>
      </c>
      <c r="FL81">
        <f>SUMIF('12peso'!$E$39:$E$492,$A81,'12peso'!X$39:X$492)</f>
        <v>2.2000000000000001E-3</v>
      </c>
      <c r="FM81">
        <f>SUMIF('12peso'!$E$39:$E$492,$A81,'12peso'!Y$39:Y$492)</f>
        <v>2.2000000000000001E-3</v>
      </c>
      <c r="FN81">
        <f>SUMIF('12peso'!$E$39:$E$492,$A81,'12peso'!Z$39:Z$492)</f>
        <v>2.2000000000000001E-3</v>
      </c>
      <c r="FO81">
        <f>SUMIF('12peso'!$E$39:$E$492,$A81,'12peso'!AA$39:AA$492)</f>
        <v>2.0999999999999999E-3</v>
      </c>
      <c r="FP81">
        <f>SUMIF('12peso'!$E$39:$E$492,$A81,'12peso'!AB$39:AB$492)</f>
        <v>2E-3</v>
      </c>
      <c r="FQ81">
        <f>SUMIF('12peso'!$E$39:$E$492,$A81,'12peso'!AC$39:AC$492)</f>
        <v>2E-3</v>
      </c>
      <c r="FR81">
        <f>SUMIF('12peso'!$E$39:$E$492,$A81,'12peso'!AD$39:AD$492)</f>
        <v>2.0999999999999999E-3</v>
      </c>
      <c r="FS81">
        <f>SUMIF('12peso'!$E$39:$E$492,$A81,'12peso'!AE$39:AE$492)</f>
        <v>2.0999999999999999E-3</v>
      </c>
      <c r="FT81">
        <f>SUMIF('12peso'!$E$39:$E$492,$A81,'12peso'!AF$39:AF$492)</f>
        <v>1.6999999999999999E-3</v>
      </c>
      <c r="FU81">
        <f>SUMIF('12peso'!$E$39:$E$492,$A81,'12peso'!AG$39:AG$492)</f>
        <v>1.6999999999999999E-3</v>
      </c>
      <c r="FV81">
        <f>SUMIF('12peso'!$E$39:$E$492,$A81,'12peso'!AH$39:AH$492)</f>
        <v>1.6999999999999999E-3</v>
      </c>
      <c r="FW81">
        <f>SUMIF('12peso'!$E$39:$E$492,$A81,'12peso'!AI$39:AI$492)</f>
        <v>1.6999999999999999E-3</v>
      </c>
      <c r="FX81">
        <f>SUMIF('12peso'!$E$39:$E$492,$A81,'12peso'!AJ$39:AJ$492)</f>
        <v>1.8E-3</v>
      </c>
      <c r="FY81">
        <f>SUMIF('12peso'!$E$39:$E$492,$A81,'12peso'!AK$39:AK$492)</f>
        <v>1.8E-3</v>
      </c>
      <c r="FZ81">
        <f>SUMIF('12peso'!$E$39:$E$492,$A81,'12peso'!AL$39:AL$492)</f>
        <v>1.8E-3</v>
      </c>
      <c r="GA81">
        <f>SUMIF('12peso'!$E$39:$E$492,$A81,'12peso'!AM$39:AM$492)</f>
        <v>1.9E-3</v>
      </c>
      <c r="GB81">
        <f>SUMIF('12peso'!$E$39:$E$492,$A81,'12peso'!AN$39:AN$492)</f>
        <v>1.8E-3</v>
      </c>
    </row>
    <row r="82" spans="1:184" x14ac:dyDescent="0.25">
      <c r="A82" s="59">
        <v>1110009</v>
      </c>
      <c r="B82" s="56" t="s">
        <v>83</v>
      </c>
      <c r="C82" s="127">
        <v>0.71499999999999997</v>
      </c>
      <c r="D82" s="127">
        <v>0.72940000000000005</v>
      </c>
      <c r="E82" s="127">
        <v>0.74270000000000003</v>
      </c>
      <c r="F82" s="127">
        <v>0.77339999999999998</v>
      </c>
      <c r="G82" s="127">
        <v>0.82989999999999997</v>
      </c>
      <c r="H82" s="127">
        <v>0.89329999999999998</v>
      </c>
      <c r="I82" s="127">
        <v>0.89700000000000002</v>
      </c>
      <c r="J82" s="127">
        <v>0.84760000000000002</v>
      </c>
      <c r="K82" s="127">
        <v>0.77780000000000005</v>
      </c>
      <c r="L82" s="127">
        <v>0.72860000000000003</v>
      </c>
      <c r="M82" s="127">
        <v>0.68779999999999997</v>
      </c>
      <c r="N82" s="127">
        <v>0.68959999999999999</v>
      </c>
      <c r="O82" s="127">
        <v>0.73729999999999996</v>
      </c>
      <c r="P82" s="127">
        <v>0.83950000000000002</v>
      </c>
      <c r="Q82" s="127">
        <v>0.86109999999999998</v>
      </c>
      <c r="R82" s="127">
        <v>0.86470000000000002</v>
      </c>
      <c r="S82" s="127">
        <v>0.88549999999999995</v>
      </c>
      <c r="T82" s="127">
        <v>0.90190000000000003</v>
      </c>
      <c r="U82" s="127">
        <v>0.87319999999999998</v>
      </c>
      <c r="V82" s="127">
        <v>0.80830000000000002</v>
      </c>
      <c r="W82" s="127">
        <v>0.81530000000000002</v>
      </c>
      <c r="X82" s="127">
        <v>0.86229999999999996</v>
      </c>
      <c r="Y82" s="127">
        <v>0.87450000000000006</v>
      </c>
      <c r="Z82" s="127">
        <v>0.85550000000000004</v>
      </c>
      <c r="AA82" s="127">
        <v>0.83089999999999997</v>
      </c>
      <c r="AB82" s="127">
        <v>0.81620000000000004</v>
      </c>
      <c r="AC82" s="127">
        <v>0.81210000000000004</v>
      </c>
      <c r="AD82" s="127">
        <v>0.8095</v>
      </c>
      <c r="AE82" s="127">
        <v>0.83160000000000001</v>
      </c>
      <c r="AF82" s="127">
        <v>0.86560000000000004</v>
      </c>
      <c r="AG82" s="127">
        <v>0.89059999999999995</v>
      </c>
      <c r="AH82" s="127">
        <v>0.87980000000000003</v>
      </c>
      <c r="AI82" s="127">
        <v>0.86729999999999996</v>
      </c>
      <c r="AJ82" s="127">
        <v>0.82820000000000005</v>
      </c>
      <c r="AK82" s="127">
        <v>0.7974</v>
      </c>
      <c r="AL82" s="127">
        <v>0.77749999999999997</v>
      </c>
      <c r="AM82" s="127">
        <v>0.75339999999999996</v>
      </c>
      <c r="AN82" s="127">
        <v>0.77270000000000005</v>
      </c>
      <c r="AO82" s="127">
        <v>0.80730000000000002</v>
      </c>
      <c r="AP82" s="127">
        <v>0.84060000000000001</v>
      </c>
      <c r="AQ82" s="127">
        <v>0.89639999999999997</v>
      </c>
      <c r="AR82" s="127">
        <v>0.95030000000000003</v>
      </c>
      <c r="AS82" s="127">
        <v>0.95379999999999998</v>
      </c>
      <c r="AT82" s="127">
        <v>0.93469999999999998</v>
      </c>
      <c r="AU82" s="127">
        <v>0.94179999999999997</v>
      </c>
      <c r="AV82" s="127">
        <v>0.93730000000000002</v>
      </c>
      <c r="AW82" s="127">
        <v>0.91920000000000002</v>
      </c>
      <c r="AX82" s="127">
        <v>0.89929999999999999</v>
      </c>
      <c r="AY82" s="127">
        <v>0.88139999999999996</v>
      </c>
      <c r="AZ82" s="127">
        <v>0.86660000000000004</v>
      </c>
      <c r="BA82" s="127">
        <v>0.89229999999999998</v>
      </c>
      <c r="BB82" s="127">
        <v>0.99060000000000004</v>
      </c>
      <c r="BC82" s="127">
        <v>1.0061</v>
      </c>
      <c r="BD82" s="127">
        <v>0.98060000000000003</v>
      </c>
      <c r="BE82" s="127">
        <v>0.96930000000000005</v>
      </c>
      <c r="BF82" s="127">
        <v>0.95399999999999996</v>
      </c>
      <c r="BG82" s="127">
        <v>0.94540000000000002</v>
      </c>
      <c r="BH82" s="127">
        <v>0.93089999999999995</v>
      </c>
      <c r="BI82" s="127">
        <v>0.90539999999999998</v>
      </c>
      <c r="BJ82" s="127">
        <v>0.8962</v>
      </c>
      <c r="BK82" s="127">
        <v>0.89410000000000001</v>
      </c>
      <c r="BL82" s="127">
        <v>0.88719999999999999</v>
      </c>
      <c r="BM82" s="127">
        <v>0.88870000000000005</v>
      </c>
      <c r="BN82" s="127">
        <v>0.89480000000000004</v>
      </c>
      <c r="BO82" s="127">
        <v>0.91449999999999998</v>
      </c>
      <c r="BP82" s="127">
        <v>0.93869999999999998</v>
      </c>
      <c r="BQ82" s="127">
        <v>0.94030000000000002</v>
      </c>
      <c r="BR82" s="127">
        <v>0.91720000000000002</v>
      </c>
      <c r="BS82" s="127">
        <v>0.89780000000000004</v>
      </c>
      <c r="BT82" s="127">
        <v>0.87270000000000003</v>
      </c>
      <c r="BU82" s="127">
        <v>0.87050000000000005</v>
      </c>
      <c r="BV82" s="127">
        <v>0.86380000000000001</v>
      </c>
      <c r="BW82" s="127">
        <v>0.86060000000000003</v>
      </c>
      <c r="BX82" s="127">
        <v>0.8669</v>
      </c>
      <c r="BY82" s="127">
        <v>0.88859999999999995</v>
      </c>
      <c r="BZ82" s="127">
        <v>0.9163</v>
      </c>
      <c r="CA82" s="127">
        <v>0.92210000000000003</v>
      </c>
      <c r="CB82" s="127">
        <v>0.90610000000000002</v>
      </c>
      <c r="CC82" s="127">
        <v>0.86839999999999995</v>
      </c>
      <c r="CD82" s="127">
        <v>0.81720000000000004</v>
      </c>
      <c r="CE82" s="127">
        <v>0.7147</v>
      </c>
      <c r="CF82" s="127">
        <v>0.67069999999999996</v>
      </c>
      <c r="CG82" s="127">
        <v>0.72619999999999996</v>
      </c>
      <c r="CH82" s="127">
        <v>0.4985</v>
      </c>
      <c r="CI82" s="127">
        <v>0.4824</v>
      </c>
      <c r="CJ82" s="127">
        <v>0.4788</v>
      </c>
      <c r="CK82" s="127">
        <v>0.50309999999999999</v>
      </c>
      <c r="CL82" s="127">
        <v>0.55759999999999998</v>
      </c>
      <c r="CM82" s="127">
        <v>0.58789999999999998</v>
      </c>
      <c r="CN82" s="127">
        <v>0.58050000000000002</v>
      </c>
      <c r="CO82" s="127">
        <v>0.57899999999999996</v>
      </c>
      <c r="CP82" s="127">
        <v>0.59419999999999995</v>
      </c>
      <c r="CQ82" s="127">
        <v>0.60229999999999995</v>
      </c>
      <c r="CR82" s="127">
        <v>0.59150000000000003</v>
      </c>
      <c r="CS82" s="127">
        <v>0.58630000000000004</v>
      </c>
      <c r="CT82" s="127">
        <v>0.58209999999999995</v>
      </c>
      <c r="CU82" s="127">
        <v>0.59</v>
      </c>
      <c r="CV82" s="127">
        <v>0.59770000000000001</v>
      </c>
      <c r="CW82" s="127">
        <v>0.60460000000000003</v>
      </c>
      <c r="CX82" s="127">
        <v>0.61070000000000002</v>
      </c>
      <c r="CY82" s="127">
        <v>0.61809999999999998</v>
      </c>
      <c r="CZ82" s="127">
        <v>0.64380000000000004</v>
      </c>
      <c r="DA82" s="127">
        <v>0.6492</v>
      </c>
      <c r="DB82" s="127">
        <v>0.64039999999999997</v>
      </c>
      <c r="DC82" s="127">
        <v>0.62849999999999995</v>
      </c>
      <c r="DD82" s="127">
        <v>0.60580000000000001</v>
      </c>
      <c r="DE82" s="127">
        <v>0.61109999999999998</v>
      </c>
      <c r="DF82" s="127">
        <v>0.61519999999999997</v>
      </c>
      <c r="DG82" s="127">
        <v>0.63100000000000001</v>
      </c>
      <c r="DH82" s="127">
        <v>0.65200000000000002</v>
      </c>
      <c r="DI82" s="127">
        <v>0.65949999999999998</v>
      </c>
      <c r="DJ82" s="127">
        <v>0.66900000000000004</v>
      </c>
      <c r="DK82" s="127">
        <v>0.66579999999999995</v>
      </c>
      <c r="DL82" s="127">
        <v>0.65580000000000005</v>
      </c>
      <c r="DM82" s="127">
        <v>0.64349999999999996</v>
      </c>
      <c r="DN82" s="127">
        <v>0.62909999999999999</v>
      </c>
      <c r="DO82" s="127">
        <v>0.61829999999999996</v>
      </c>
      <c r="DP82" s="127">
        <v>0.61270000000000002</v>
      </c>
      <c r="DQ82" s="127">
        <v>0.61060000000000003</v>
      </c>
      <c r="DR82" s="127">
        <v>0.62109999999999999</v>
      </c>
      <c r="DS82" s="127">
        <v>0.61550000000000005</v>
      </c>
      <c r="DT82" s="127">
        <v>0.61529999999999996</v>
      </c>
      <c r="DU82" s="127">
        <v>0.60529999999999995</v>
      </c>
      <c r="DV82" s="127">
        <v>0.60240000000000005</v>
      </c>
      <c r="DW82" s="127">
        <v>0.59309999999999996</v>
      </c>
      <c r="DX82" s="127">
        <v>0.59609999999999996</v>
      </c>
      <c r="DY82" s="127">
        <v>0.59109999999999996</v>
      </c>
      <c r="DZ82" s="127">
        <v>0.57709999999999995</v>
      </c>
      <c r="EA82" s="127">
        <v>0.57889999999999997</v>
      </c>
      <c r="EB82" s="127">
        <v>0.57399999999999995</v>
      </c>
      <c r="EC82" s="127">
        <v>0.57110000000000005</v>
      </c>
      <c r="ED82" s="127">
        <v>0.56840000000000002</v>
      </c>
      <c r="EE82" s="127">
        <v>0.55989999999999995</v>
      </c>
      <c r="EF82" s="127">
        <v>0.56459999999999999</v>
      </c>
      <c r="EG82" s="127">
        <v>0.57969999999999999</v>
      </c>
      <c r="EH82" s="127">
        <v>0.60460000000000003</v>
      </c>
      <c r="EI82" s="127">
        <v>0.61919999999999997</v>
      </c>
      <c r="EJ82" s="127">
        <v>0.64490000000000003</v>
      </c>
      <c r="EK82" s="127">
        <v>0.64580000000000004</v>
      </c>
      <c r="EL82" s="127">
        <v>0.6321</v>
      </c>
      <c r="EM82" s="127">
        <v>0.61929999999999996</v>
      </c>
      <c r="EN82" s="127">
        <v>0.61499999999999999</v>
      </c>
      <c r="EO82" s="127">
        <v>0.59970000000000001</v>
      </c>
      <c r="EP82" s="127">
        <v>0.58660000000000001</v>
      </c>
      <c r="EQ82" s="127">
        <v>0.57640000000000002</v>
      </c>
      <c r="ER82" s="127">
        <v>0.59009999999999996</v>
      </c>
      <c r="ES82" s="127">
        <v>0.60440000000000005</v>
      </c>
      <c r="ET82" s="127">
        <v>0.60170000000000001</v>
      </c>
      <c r="EU82" s="127">
        <v>0.61709999999999998</v>
      </c>
      <c r="EV82">
        <f>SUMIF('12peso'!$E$39:$E$492,$A82,'12peso'!H$39:H$492)</f>
        <v>0.4652</v>
      </c>
      <c r="EW82">
        <f>SUMIF('12peso'!$E$39:$E$492,$A82,'12peso'!I$39:I$492)</f>
        <v>0.46360000000000001</v>
      </c>
      <c r="EX82">
        <f>SUMIF('12peso'!$E$39:$E$492,$A82,'12peso'!J$39:J$492)</f>
        <v>0.46279999999999999</v>
      </c>
      <c r="EY82">
        <f>SUMIF('12peso'!$E$39:$E$492,$A82,'12peso'!K$39:K$492)</f>
        <v>0.4602</v>
      </c>
      <c r="EZ82">
        <f>SUMIF('12peso'!$E$39:$E$492,$A82,'12peso'!L$39:L$492)</f>
        <v>0.45529999999999998</v>
      </c>
      <c r="FA82">
        <f>SUMIF('12peso'!$E$39:$E$492,$A82,'12peso'!M$39:M$492)</f>
        <v>0.45590000000000003</v>
      </c>
      <c r="FB82">
        <f>SUMIF('12peso'!$E$39:$E$492,$A82,'12peso'!N$39:N$492)</f>
        <v>0.4516</v>
      </c>
      <c r="FC82">
        <f>SUMIF('12peso'!$E$39:$E$492,$A82,'12peso'!O$39:O$492)</f>
        <v>0.45029999999999998</v>
      </c>
      <c r="FD82">
        <f>SUMIF('12peso'!$E$39:$E$492,$A82,'12peso'!P$39:P$492)</f>
        <v>0.45429999999999998</v>
      </c>
      <c r="FE82">
        <f>SUMIF('12peso'!$E$39:$E$492,$A82,'12peso'!Q$39:Q$492)</f>
        <v>0.47249999999999998</v>
      </c>
      <c r="FF82">
        <f>SUMIF('12peso'!$E$39:$E$492,$A82,'12peso'!R$39:R$492)</f>
        <v>0.48</v>
      </c>
      <c r="FG82">
        <f>SUMIF('12peso'!$E$39:$E$492,$A82,'12peso'!S$39:S$492)</f>
        <v>0.49170000000000003</v>
      </c>
      <c r="FH82">
        <f>SUMIF('12peso'!$E$39:$E$492,$A82,'12peso'!T$39:T$492)</f>
        <v>0.5111</v>
      </c>
      <c r="FI82">
        <f>SUMIF('12peso'!$E$39:$E$492,$A82,'12peso'!U$39:U$492)</f>
        <v>0.53059999999999996</v>
      </c>
      <c r="FJ82">
        <f>SUMIF('12peso'!$E$39:$E$492,$A82,'12peso'!V$39:V$492)</f>
        <v>0.53790000000000004</v>
      </c>
      <c r="FK82">
        <f>SUMIF('12peso'!$E$39:$E$492,$A82,'12peso'!W$39:W$492)</f>
        <v>0.53600000000000003</v>
      </c>
      <c r="FL82">
        <f>SUMIF('12peso'!$E$39:$E$492,$A82,'12peso'!X$39:X$492)</f>
        <v>0.52239999999999998</v>
      </c>
      <c r="FM82">
        <f>SUMIF('12peso'!$E$39:$E$492,$A82,'12peso'!Y$39:Y$492)</f>
        <v>0.50439999999999996</v>
      </c>
      <c r="FN82">
        <f>SUMIF('12peso'!$E$39:$E$492,$A82,'12peso'!Z$39:Z$492)</f>
        <v>0.49159999999999998</v>
      </c>
      <c r="FO82">
        <f>SUMIF('12peso'!$E$39:$E$492,$A82,'12peso'!AA$39:AA$492)</f>
        <v>0.48749999999999999</v>
      </c>
      <c r="FP82">
        <f>SUMIF('12peso'!$E$39:$E$492,$A82,'12peso'!AB$39:AB$492)</f>
        <v>0.48420000000000002</v>
      </c>
      <c r="FQ82">
        <f>SUMIF('12peso'!$E$39:$E$492,$A82,'12peso'!AC$39:AC$492)</f>
        <v>0.49740000000000001</v>
      </c>
      <c r="FR82">
        <f>SUMIF('12peso'!$E$39:$E$492,$A82,'12peso'!AD$39:AD$492)</f>
        <v>0.51170000000000004</v>
      </c>
      <c r="FS82">
        <f>SUMIF('12peso'!$E$39:$E$492,$A82,'12peso'!AE$39:AE$492)</f>
        <v>0.50529999999999997</v>
      </c>
      <c r="FT82">
        <f>SUMIF('12peso'!$E$39:$E$492,$A82,'12peso'!AF$39:AF$492)</f>
        <v>0.50960000000000005</v>
      </c>
      <c r="FU82">
        <f>SUMIF('12peso'!$E$39:$E$492,$A82,'12peso'!AG$39:AG$492)</f>
        <v>0.50760000000000005</v>
      </c>
      <c r="FV82">
        <f>SUMIF('12peso'!$E$39:$E$492,$A82,'12peso'!AH$39:AH$492)</f>
        <v>0.49480000000000002</v>
      </c>
      <c r="FW82">
        <f>SUMIF('12peso'!$E$39:$E$492,$A82,'12peso'!AI$39:AI$492)</f>
        <v>0.48880000000000001</v>
      </c>
      <c r="FX82">
        <f>SUMIF('12peso'!$E$39:$E$492,$A82,'12peso'!AJ$39:AJ$492)</f>
        <v>0.4889</v>
      </c>
      <c r="FY82">
        <f>SUMIF('12peso'!$E$39:$E$492,$A82,'12peso'!AK$39:AK$492)</f>
        <v>0.48970000000000002</v>
      </c>
      <c r="FZ82">
        <f>SUMIF('12peso'!$E$39:$E$492,$A82,'12peso'!AL$39:AL$492)</f>
        <v>0.48799999999999999</v>
      </c>
      <c r="GA82">
        <f>SUMIF('12peso'!$E$39:$E$492,$A82,'12peso'!AM$39:AM$492)</f>
        <v>0.48570000000000002</v>
      </c>
      <c r="GB82">
        <f>SUMIF('12peso'!$E$39:$E$492,$A82,'12peso'!AN$39:AN$492)</f>
        <v>0.48110000000000003</v>
      </c>
    </row>
    <row r="83" spans="1:184" x14ac:dyDescent="0.25">
      <c r="A83" s="59">
        <v>1110010</v>
      </c>
      <c r="B83" s="56" t="s">
        <v>84</v>
      </c>
      <c r="C83" s="127">
        <v>0.15789999999999998</v>
      </c>
      <c r="D83" s="127">
        <v>0.15570000000000001</v>
      </c>
      <c r="E83" s="127">
        <v>0.15460000000000002</v>
      </c>
      <c r="F83" s="127">
        <v>0.15840000000000001</v>
      </c>
      <c r="G83" s="127">
        <v>0.16750000000000001</v>
      </c>
      <c r="H83" s="127">
        <v>0.1757</v>
      </c>
      <c r="I83" s="127">
        <v>0.17540000000000003</v>
      </c>
      <c r="J83" s="127">
        <v>0.1701</v>
      </c>
      <c r="K83" s="127">
        <v>0.1666</v>
      </c>
      <c r="L83" s="127">
        <v>0.1578</v>
      </c>
      <c r="M83" s="127">
        <v>0.15429999999999999</v>
      </c>
      <c r="N83" s="127">
        <v>0.14970000000000003</v>
      </c>
      <c r="O83" s="127">
        <v>0.15429999999999999</v>
      </c>
      <c r="P83" s="127">
        <v>0.16900000000000001</v>
      </c>
      <c r="Q83" s="127">
        <v>0.1719</v>
      </c>
      <c r="R83" s="127">
        <v>0.17529999999999998</v>
      </c>
      <c r="S83" s="127">
        <v>0.184</v>
      </c>
      <c r="T83" s="127">
        <v>0.19230000000000003</v>
      </c>
      <c r="U83" s="127">
        <v>0.19499999999999998</v>
      </c>
      <c r="V83" s="127">
        <v>0.19009999999999999</v>
      </c>
      <c r="W83" s="127">
        <v>0.19240000000000002</v>
      </c>
      <c r="X83" s="127">
        <v>0.19610000000000002</v>
      </c>
      <c r="Y83" s="127">
        <v>0.20020000000000002</v>
      </c>
      <c r="Z83" s="127">
        <v>0.1988</v>
      </c>
      <c r="AA83" s="127">
        <v>0.19439999999999999</v>
      </c>
      <c r="AB83" s="127">
        <v>0.18989999999999999</v>
      </c>
      <c r="AC83" s="127">
        <v>0.1925</v>
      </c>
      <c r="AD83" s="127">
        <v>0.19359999999999999</v>
      </c>
      <c r="AE83" s="127">
        <v>0.1971</v>
      </c>
      <c r="AF83" s="127">
        <v>0.19850000000000001</v>
      </c>
      <c r="AG83" s="127">
        <v>0.19889999999999999</v>
      </c>
      <c r="AH83" s="127">
        <v>0.1968</v>
      </c>
      <c r="AI83" s="127">
        <v>0.19530000000000003</v>
      </c>
      <c r="AJ83" s="127">
        <v>0.19440000000000002</v>
      </c>
      <c r="AK83" s="127">
        <v>0.1885</v>
      </c>
      <c r="AL83" s="127">
        <v>0.18379999999999999</v>
      </c>
      <c r="AM83" s="127">
        <v>0.1825</v>
      </c>
      <c r="AN83" s="127">
        <v>0.17759999999999998</v>
      </c>
      <c r="AO83" s="127">
        <v>0.17849999999999999</v>
      </c>
      <c r="AP83" s="127">
        <v>0.18030000000000002</v>
      </c>
      <c r="AQ83" s="127">
        <v>0.18689999999999998</v>
      </c>
      <c r="AR83" s="127">
        <v>0.1923</v>
      </c>
      <c r="AS83" s="127">
        <v>0.19019999999999998</v>
      </c>
      <c r="AT83" s="127">
        <v>0.18899999999999997</v>
      </c>
      <c r="AU83" s="127">
        <v>0.18799999999999997</v>
      </c>
      <c r="AV83" s="127">
        <v>0.18989999999999999</v>
      </c>
      <c r="AW83" s="127">
        <v>0.191</v>
      </c>
      <c r="AX83" s="127">
        <v>0.19220000000000001</v>
      </c>
      <c r="AY83" s="127">
        <v>0.19270000000000001</v>
      </c>
      <c r="AZ83" s="127">
        <v>0.19139999999999999</v>
      </c>
      <c r="BA83" s="127">
        <v>0.1903</v>
      </c>
      <c r="BB83" s="127">
        <v>0.19409999999999999</v>
      </c>
      <c r="BC83" s="127">
        <v>0.1981</v>
      </c>
      <c r="BD83" s="127">
        <v>0.19980000000000001</v>
      </c>
      <c r="BE83" s="127">
        <v>0.19869999999999999</v>
      </c>
      <c r="BF83" s="127">
        <v>0.1943</v>
      </c>
      <c r="BG83" s="127">
        <v>0.19539999999999999</v>
      </c>
      <c r="BH83" s="127">
        <v>0.19190000000000002</v>
      </c>
      <c r="BI83" s="127">
        <v>0.18870000000000001</v>
      </c>
      <c r="BJ83" s="127">
        <v>0.1857</v>
      </c>
      <c r="BK83" s="127">
        <v>0.18639999999999998</v>
      </c>
      <c r="BL83" s="127">
        <v>0.18210000000000001</v>
      </c>
      <c r="BM83" s="127">
        <v>0.18300000000000002</v>
      </c>
      <c r="BN83" s="127">
        <v>0.18640000000000001</v>
      </c>
      <c r="BO83" s="127">
        <v>0.18410000000000001</v>
      </c>
      <c r="BP83" s="127">
        <v>0.18199999999999997</v>
      </c>
      <c r="BQ83" s="127">
        <v>0.18389999999999998</v>
      </c>
      <c r="BR83" s="127">
        <v>0.18039999999999998</v>
      </c>
      <c r="BS83" s="127">
        <v>0.17650000000000002</v>
      </c>
      <c r="BT83" s="127">
        <v>0.17230000000000001</v>
      </c>
      <c r="BU83" s="127">
        <v>0.1734</v>
      </c>
      <c r="BV83" s="127">
        <v>0.17340000000000003</v>
      </c>
      <c r="BW83" s="127">
        <v>0.1721</v>
      </c>
      <c r="BX83" s="127">
        <v>0.17019999999999999</v>
      </c>
      <c r="BY83" s="127">
        <v>0.17469999999999999</v>
      </c>
      <c r="BZ83" s="127">
        <v>0.18</v>
      </c>
      <c r="CA83" s="127">
        <v>0.18060000000000001</v>
      </c>
      <c r="CB83" s="127">
        <v>0.1807</v>
      </c>
      <c r="CC83" s="127">
        <v>0.17829999999999999</v>
      </c>
      <c r="CD83" s="127">
        <v>0.16829999999999998</v>
      </c>
      <c r="CE83" s="127">
        <v>0.15309999999999999</v>
      </c>
      <c r="CF83" s="127">
        <v>0.14749999999999999</v>
      </c>
      <c r="CG83" s="127">
        <v>0.1489</v>
      </c>
      <c r="CH83" s="127">
        <v>0.25519999999999998</v>
      </c>
      <c r="CI83" s="127">
        <v>0.25119999999999998</v>
      </c>
      <c r="CJ83" s="127">
        <v>0.253</v>
      </c>
      <c r="CK83" s="127">
        <v>0.25719999999999998</v>
      </c>
      <c r="CL83" s="127">
        <v>0.26240000000000002</v>
      </c>
      <c r="CM83" s="127">
        <v>0.26900000000000002</v>
      </c>
      <c r="CN83" s="127">
        <v>0.27679999999999999</v>
      </c>
      <c r="CO83" s="127">
        <v>0.2767</v>
      </c>
      <c r="CP83" s="127">
        <v>0.27639999999999998</v>
      </c>
      <c r="CQ83" s="127">
        <v>0.28299999999999997</v>
      </c>
      <c r="CR83" s="127">
        <v>0.28349999999999997</v>
      </c>
      <c r="CS83" s="127">
        <v>0.28370000000000001</v>
      </c>
      <c r="CT83" s="127">
        <v>0.28570000000000001</v>
      </c>
      <c r="CU83" s="127">
        <v>0.28539999999999999</v>
      </c>
      <c r="CV83" s="127">
        <v>0.28520000000000001</v>
      </c>
      <c r="CW83" s="127">
        <v>0.28129999999999999</v>
      </c>
      <c r="CX83" s="127">
        <v>0.2878</v>
      </c>
      <c r="CY83" s="127">
        <v>0.28649999999999998</v>
      </c>
      <c r="CZ83" s="127">
        <v>0.2878</v>
      </c>
      <c r="DA83" s="127">
        <v>0.29380000000000001</v>
      </c>
      <c r="DB83" s="127">
        <v>0.29680000000000001</v>
      </c>
      <c r="DC83" s="127">
        <v>0.2918</v>
      </c>
      <c r="DD83" s="127">
        <v>0.28760000000000002</v>
      </c>
      <c r="DE83" s="127">
        <v>0.28420000000000001</v>
      </c>
      <c r="DF83" s="127">
        <v>0.28739999999999999</v>
      </c>
      <c r="DG83" s="127">
        <v>0.2893</v>
      </c>
      <c r="DH83" s="127">
        <v>0.29060000000000002</v>
      </c>
      <c r="DI83" s="127">
        <v>0.2928</v>
      </c>
      <c r="DJ83" s="127">
        <v>0.29160000000000003</v>
      </c>
      <c r="DK83" s="127">
        <v>0.29530000000000001</v>
      </c>
      <c r="DL83" s="127">
        <v>0.29520000000000002</v>
      </c>
      <c r="DM83" s="127">
        <v>0.29609999999999997</v>
      </c>
      <c r="DN83" s="127">
        <v>0.2923</v>
      </c>
      <c r="DO83" s="127">
        <v>0.29210000000000003</v>
      </c>
      <c r="DP83" s="127">
        <v>0.29089999999999999</v>
      </c>
      <c r="DQ83" s="127">
        <v>0.2868</v>
      </c>
      <c r="DR83" s="127">
        <v>0.28699999999999998</v>
      </c>
      <c r="DS83" s="127">
        <v>0.28960000000000002</v>
      </c>
      <c r="DT83" s="127">
        <v>0.2883</v>
      </c>
      <c r="DU83" s="127">
        <v>0.28910000000000002</v>
      </c>
      <c r="DV83" s="127">
        <v>0.28799999999999998</v>
      </c>
      <c r="DW83" s="127">
        <v>0.28899999999999998</v>
      </c>
      <c r="DX83" s="127">
        <v>0.29070000000000001</v>
      </c>
      <c r="DY83" s="127">
        <v>0.28599999999999998</v>
      </c>
      <c r="DZ83" s="127">
        <v>0.27639999999999998</v>
      </c>
      <c r="EA83" s="127">
        <v>0.27189999999999998</v>
      </c>
      <c r="EB83" s="127">
        <v>0.27310000000000001</v>
      </c>
      <c r="EC83" s="127">
        <v>0.2752</v>
      </c>
      <c r="ED83" s="127">
        <v>0.2727</v>
      </c>
      <c r="EE83" s="127">
        <v>0.27379999999999999</v>
      </c>
      <c r="EF83" s="127">
        <v>0.2757</v>
      </c>
      <c r="EG83" s="127">
        <v>0.27510000000000001</v>
      </c>
      <c r="EH83" s="127">
        <v>0.27579999999999999</v>
      </c>
      <c r="EI83" s="127">
        <v>0.27729999999999999</v>
      </c>
      <c r="EJ83" s="127">
        <v>0.28499999999999998</v>
      </c>
      <c r="EK83" s="127">
        <v>0.2954</v>
      </c>
      <c r="EL83" s="127">
        <v>0.2994</v>
      </c>
      <c r="EM83" s="127">
        <v>0.30349999999999999</v>
      </c>
      <c r="EN83" s="127">
        <v>0.30409999999999998</v>
      </c>
      <c r="EO83" s="127">
        <v>0.30059999999999998</v>
      </c>
      <c r="EP83" s="127">
        <v>0.29430000000000001</v>
      </c>
      <c r="EQ83" s="127">
        <v>0.29370000000000002</v>
      </c>
      <c r="ER83" s="127">
        <v>0.29249999999999998</v>
      </c>
      <c r="ES83" s="127">
        <v>0.28870000000000001</v>
      </c>
      <c r="ET83" s="127">
        <v>0.29039999999999999</v>
      </c>
      <c r="EU83" s="127">
        <v>0.29210000000000003</v>
      </c>
      <c r="EV83">
        <f>SUMIF('12peso'!$E$39:$E$492,$A83,'12peso'!H$39:H$492)</f>
        <v>0.4118</v>
      </c>
      <c r="EW83">
        <f>SUMIF('12peso'!$E$39:$E$492,$A83,'12peso'!I$39:I$492)</f>
        <v>0.40889999999999999</v>
      </c>
      <c r="EX83">
        <f>SUMIF('12peso'!$E$39:$E$492,$A83,'12peso'!J$39:J$492)</f>
        <v>0.41410000000000002</v>
      </c>
      <c r="EY83">
        <f>SUMIF('12peso'!$E$39:$E$492,$A83,'12peso'!K$39:K$492)</f>
        <v>0.41189999999999999</v>
      </c>
      <c r="EZ83">
        <f>SUMIF('12peso'!$E$39:$E$492,$A83,'12peso'!L$39:L$492)</f>
        <v>0.41370000000000001</v>
      </c>
      <c r="FA83">
        <f>SUMIF('12peso'!$E$39:$E$492,$A83,'12peso'!M$39:M$492)</f>
        <v>0.40889999999999999</v>
      </c>
      <c r="FB83">
        <f>SUMIF('12peso'!$E$39:$E$492,$A83,'12peso'!N$39:N$492)</f>
        <v>0.4108</v>
      </c>
      <c r="FC83">
        <f>SUMIF('12peso'!$E$39:$E$492,$A83,'12peso'!O$39:O$492)</f>
        <v>0.40849999999999997</v>
      </c>
      <c r="FD83">
        <f>SUMIF('12peso'!$E$39:$E$492,$A83,'12peso'!P$39:P$492)</f>
        <v>0.40649999999999997</v>
      </c>
      <c r="FE83">
        <f>SUMIF('12peso'!$E$39:$E$492,$A83,'12peso'!Q$39:Q$492)</f>
        <v>0.40439999999999998</v>
      </c>
      <c r="FF83">
        <f>SUMIF('12peso'!$E$39:$E$492,$A83,'12peso'!R$39:R$492)</f>
        <v>0.4037</v>
      </c>
      <c r="FG83">
        <f>SUMIF('12peso'!$E$39:$E$492,$A83,'12peso'!S$39:S$492)</f>
        <v>0.40479999999999999</v>
      </c>
      <c r="FH83">
        <f>SUMIF('12peso'!$E$39:$E$492,$A83,'12peso'!T$39:T$492)</f>
        <v>0.40989999999999999</v>
      </c>
      <c r="FI83">
        <f>SUMIF('12peso'!$E$39:$E$492,$A83,'12peso'!U$39:U$492)</f>
        <v>0.42670000000000002</v>
      </c>
      <c r="FJ83">
        <f>SUMIF('12peso'!$E$39:$E$492,$A83,'12peso'!V$39:V$492)</f>
        <v>0.44669999999999999</v>
      </c>
      <c r="FK83">
        <f>SUMIF('12peso'!$E$39:$E$492,$A83,'12peso'!W$39:W$492)</f>
        <v>0.44850000000000001</v>
      </c>
      <c r="FL83">
        <f>SUMIF('12peso'!$E$39:$E$492,$A83,'12peso'!X$39:X$492)</f>
        <v>0.439</v>
      </c>
      <c r="FM83">
        <f>SUMIF('12peso'!$E$39:$E$492,$A83,'12peso'!Y$39:Y$492)</f>
        <v>0.42709999999999998</v>
      </c>
      <c r="FN83">
        <f>SUMIF('12peso'!$E$39:$E$492,$A83,'12peso'!Z$39:Z$492)</f>
        <v>0.42170000000000002</v>
      </c>
      <c r="FO83">
        <f>SUMIF('12peso'!$E$39:$E$492,$A83,'12peso'!AA$39:AA$492)</f>
        <v>0.41310000000000002</v>
      </c>
      <c r="FP83">
        <f>SUMIF('12peso'!$E$39:$E$492,$A83,'12peso'!AB$39:AB$492)</f>
        <v>0.41199999999999998</v>
      </c>
      <c r="FQ83">
        <f>SUMIF('12peso'!$E$39:$E$492,$A83,'12peso'!AC$39:AC$492)</f>
        <v>0.41170000000000001</v>
      </c>
      <c r="FR83">
        <f>SUMIF('12peso'!$E$39:$E$492,$A83,'12peso'!AD$39:AD$492)</f>
        <v>0.41959999999999997</v>
      </c>
      <c r="FS83">
        <f>SUMIF('12peso'!$E$39:$E$492,$A83,'12peso'!AE$39:AE$492)</f>
        <v>0.42080000000000001</v>
      </c>
      <c r="FT83">
        <f>SUMIF('12peso'!$E$39:$E$492,$A83,'12peso'!AF$39:AF$492)</f>
        <v>0.42320000000000002</v>
      </c>
      <c r="FU83">
        <f>SUMIF('12peso'!$E$39:$E$492,$A83,'12peso'!AG$39:AG$492)</f>
        <v>0.42059999999999997</v>
      </c>
      <c r="FV83">
        <f>SUMIF('12peso'!$E$39:$E$492,$A83,'12peso'!AH$39:AH$492)</f>
        <v>0.41049999999999998</v>
      </c>
      <c r="FW83">
        <f>SUMIF('12peso'!$E$39:$E$492,$A83,'12peso'!AI$39:AI$492)</f>
        <v>0.40489999999999998</v>
      </c>
      <c r="FX83">
        <f>SUMIF('12peso'!$E$39:$E$492,$A83,'12peso'!AJ$39:AJ$492)</f>
        <v>0.41270000000000001</v>
      </c>
      <c r="FY83">
        <f>SUMIF('12peso'!$E$39:$E$492,$A83,'12peso'!AK$39:AK$492)</f>
        <v>0.41499999999999998</v>
      </c>
      <c r="FZ83">
        <f>SUMIF('12peso'!$E$39:$E$492,$A83,'12peso'!AL$39:AL$492)</f>
        <v>0.41289999999999999</v>
      </c>
      <c r="GA83">
        <f>SUMIF('12peso'!$E$39:$E$492,$A83,'12peso'!AM$39:AM$492)</f>
        <v>0.41799999999999998</v>
      </c>
      <c r="GB83">
        <f>SUMIF('12peso'!$E$39:$E$492,$A83,'12peso'!AN$39:AN$492)</f>
        <v>0.41199999999999998</v>
      </c>
    </row>
    <row r="84" spans="1:184" x14ac:dyDescent="0.25">
      <c r="A84" s="59">
        <v>1110044</v>
      </c>
      <c r="B84" s="56" t="s">
        <v>85</v>
      </c>
      <c r="C84" s="127">
        <v>0.21210000000000001</v>
      </c>
      <c r="D84" s="127">
        <v>0.20979999999999999</v>
      </c>
      <c r="E84" s="127">
        <v>0.20619999999999999</v>
      </c>
      <c r="F84" s="127">
        <v>0.19869999999999999</v>
      </c>
      <c r="G84" s="127">
        <v>0.2051</v>
      </c>
      <c r="H84" s="127">
        <v>0.2157</v>
      </c>
      <c r="I84" s="127">
        <v>0.222</v>
      </c>
      <c r="J84" s="127">
        <v>0.2248</v>
      </c>
      <c r="K84" s="127">
        <v>0.23530000000000001</v>
      </c>
      <c r="L84" s="127">
        <v>0.23069999999999999</v>
      </c>
      <c r="M84" s="127">
        <v>0.22589999999999999</v>
      </c>
      <c r="N84" s="127">
        <v>0.2223</v>
      </c>
      <c r="O84" s="127">
        <v>0.22239999999999999</v>
      </c>
      <c r="P84" s="127">
        <v>0.22839999999999999</v>
      </c>
      <c r="Q84" s="127">
        <v>0.22850000000000001</v>
      </c>
      <c r="R84" s="127">
        <v>0.2291</v>
      </c>
      <c r="S84" s="127">
        <v>0.22789999999999999</v>
      </c>
      <c r="T84" s="127">
        <v>0.23039999999999999</v>
      </c>
      <c r="U84" s="127">
        <v>0.23080000000000001</v>
      </c>
      <c r="V84" s="127">
        <v>0.22989999999999999</v>
      </c>
      <c r="W84" s="127">
        <v>0.23269999999999999</v>
      </c>
      <c r="X84" s="127">
        <v>0.24690000000000001</v>
      </c>
      <c r="Y84" s="127">
        <v>0.24479999999999999</v>
      </c>
      <c r="Z84" s="127">
        <v>0.24729999999999999</v>
      </c>
      <c r="AA84" s="127">
        <v>0.2445</v>
      </c>
      <c r="AB84" s="127">
        <v>0.24740000000000001</v>
      </c>
      <c r="AC84" s="127">
        <v>0.24030000000000001</v>
      </c>
      <c r="AD84" s="127">
        <v>0.23619999999999999</v>
      </c>
      <c r="AE84" s="127">
        <v>0.22650000000000001</v>
      </c>
      <c r="AF84" s="127">
        <v>0.223</v>
      </c>
      <c r="AG84" s="127">
        <v>0.2253</v>
      </c>
      <c r="AH84" s="127">
        <v>0.2278</v>
      </c>
      <c r="AI84" s="127">
        <v>0.23960000000000001</v>
      </c>
      <c r="AJ84" s="127">
        <v>0.2324</v>
      </c>
      <c r="AK84" s="127">
        <v>0.22550000000000001</v>
      </c>
      <c r="AL84" s="127">
        <v>0.23200000000000001</v>
      </c>
      <c r="AM84" s="127">
        <v>0.23699999999999999</v>
      </c>
      <c r="AN84" s="127">
        <v>0.23400000000000001</v>
      </c>
      <c r="AO84" s="127">
        <v>0.23100000000000001</v>
      </c>
      <c r="AP84" s="127">
        <v>0.23580000000000001</v>
      </c>
      <c r="AQ84" s="127">
        <v>0.25640000000000002</v>
      </c>
      <c r="AR84" s="127">
        <v>0.28689999999999999</v>
      </c>
      <c r="AS84" s="127">
        <v>0.29580000000000001</v>
      </c>
      <c r="AT84" s="127">
        <v>0.3014</v>
      </c>
      <c r="AU84" s="127">
        <v>0.30809999999999998</v>
      </c>
      <c r="AV84" s="127">
        <v>0.32090000000000002</v>
      </c>
      <c r="AW84" s="127">
        <v>0.32119999999999999</v>
      </c>
      <c r="AX84" s="127">
        <v>0.31590000000000001</v>
      </c>
      <c r="AY84" s="127">
        <v>0.316</v>
      </c>
      <c r="AZ84" s="127">
        <v>0.31090000000000001</v>
      </c>
      <c r="BA84" s="127">
        <v>0.30259999999999998</v>
      </c>
      <c r="BB84" s="127">
        <v>0.29339999999999999</v>
      </c>
      <c r="BC84" s="127">
        <v>0.28649999999999998</v>
      </c>
      <c r="BD84" s="127">
        <v>0.27800000000000002</v>
      </c>
      <c r="BE84" s="127">
        <v>0.27100000000000002</v>
      </c>
      <c r="BF84" s="127">
        <v>0.27200000000000002</v>
      </c>
      <c r="BG84" s="127">
        <v>0.28920000000000001</v>
      </c>
      <c r="BH84" s="127">
        <v>0.2868</v>
      </c>
      <c r="BI84" s="127">
        <v>0.2782</v>
      </c>
      <c r="BJ84" s="127">
        <v>0.27660000000000001</v>
      </c>
      <c r="BK84" s="127">
        <v>0.27479999999999999</v>
      </c>
      <c r="BL84" s="127">
        <v>0.26900000000000002</v>
      </c>
      <c r="BM84" s="127">
        <v>0.2646</v>
      </c>
      <c r="BN84" s="127">
        <v>0.24390000000000001</v>
      </c>
      <c r="BO84" s="127">
        <v>0.23480000000000001</v>
      </c>
      <c r="BP84" s="127">
        <v>0.23350000000000001</v>
      </c>
      <c r="BQ84" s="127">
        <v>0.2374</v>
      </c>
      <c r="BR84" s="127">
        <v>0.24479999999999999</v>
      </c>
      <c r="BS84" s="127">
        <v>0.26719999999999999</v>
      </c>
      <c r="BT84" s="127">
        <v>0.26129999999999998</v>
      </c>
      <c r="BU84" s="127">
        <v>0.25590000000000002</v>
      </c>
      <c r="BV84" s="127">
        <v>0.25650000000000001</v>
      </c>
      <c r="BW84" s="127">
        <v>0.25319999999999998</v>
      </c>
      <c r="BX84" s="127">
        <v>0.248</v>
      </c>
      <c r="BY84" s="127">
        <v>0.23810000000000001</v>
      </c>
      <c r="BZ84" s="127">
        <v>0.22789999999999999</v>
      </c>
      <c r="CA84" s="127">
        <v>0.23280000000000001</v>
      </c>
      <c r="CB84" s="127">
        <v>0.2349</v>
      </c>
      <c r="CC84" s="127">
        <v>0.23599999999999999</v>
      </c>
      <c r="CD84" s="127">
        <v>0.2273</v>
      </c>
      <c r="CE84" s="127">
        <v>0.22159999999999999</v>
      </c>
      <c r="CF84" s="127">
        <v>0.22140000000000001</v>
      </c>
      <c r="CG84" s="127">
        <v>0.22239999999999999</v>
      </c>
      <c r="CH84" s="127">
        <v>0.1663</v>
      </c>
      <c r="CI84" s="127">
        <v>0.1641</v>
      </c>
      <c r="CJ84" s="127">
        <v>0.16209999999999999</v>
      </c>
      <c r="CK84" s="127">
        <v>0.16059999999999999</v>
      </c>
      <c r="CL84" s="127">
        <v>0.16009999999999999</v>
      </c>
      <c r="CM84" s="127">
        <v>0.16089999999999999</v>
      </c>
      <c r="CN84" s="127">
        <v>0.16250000000000001</v>
      </c>
      <c r="CO84" s="127">
        <v>0.1673</v>
      </c>
      <c r="CP84" s="127">
        <v>0.17119999999999999</v>
      </c>
      <c r="CQ84" s="127">
        <v>0.18779999999999999</v>
      </c>
      <c r="CR84" s="127">
        <v>0.18970000000000001</v>
      </c>
      <c r="CS84" s="127">
        <v>0.18709999999999999</v>
      </c>
      <c r="CT84" s="127">
        <v>0.1958</v>
      </c>
      <c r="CU84" s="127">
        <v>0.20080000000000001</v>
      </c>
      <c r="CV84" s="127">
        <v>0.1983</v>
      </c>
      <c r="CW84" s="127">
        <v>0.19700000000000001</v>
      </c>
      <c r="CX84" s="127">
        <v>0.1971</v>
      </c>
      <c r="CY84" s="127">
        <v>0.19370000000000001</v>
      </c>
      <c r="CZ84" s="127">
        <v>0.1958</v>
      </c>
      <c r="DA84" s="127">
        <v>0.20549999999999999</v>
      </c>
      <c r="DB84" s="127">
        <v>0.20780000000000001</v>
      </c>
      <c r="DC84" s="127">
        <v>0.22270000000000001</v>
      </c>
      <c r="DD84" s="127">
        <v>0.21249999999999999</v>
      </c>
      <c r="DE84" s="127">
        <v>0.21379999999999999</v>
      </c>
      <c r="DF84" s="127">
        <v>0.21460000000000001</v>
      </c>
      <c r="DG84" s="127">
        <v>0.2145</v>
      </c>
      <c r="DH84" s="127">
        <v>0.21609999999999999</v>
      </c>
      <c r="DI84" s="127">
        <v>0.2165</v>
      </c>
      <c r="DJ84" s="127">
        <v>0.20660000000000001</v>
      </c>
      <c r="DK84" s="127">
        <v>0.20230000000000001</v>
      </c>
      <c r="DL84" s="127">
        <v>0.2001</v>
      </c>
      <c r="DM84" s="127">
        <v>0.19950000000000001</v>
      </c>
      <c r="DN84" s="127">
        <v>0.19750000000000001</v>
      </c>
      <c r="DO84" s="127">
        <v>0.21240000000000001</v>
      </c>
      <c r="DP84" s="127">
        <v>0.22059999999999999</v>
      </c>
      <c r="DQ84" s="127">
        <v>0.21110000000000001</v>
      </c>
      <c r="DR84" s="127">
        <v>0.21379999999999999</v>
      </c>
      <c r="DS84" s="127">
        <v>0.21229999999999999</v>
      </c>
      <c r="DT84" s="127">
        <v>0.21490000000000001</v>
      </c>
      <c r="DU84" s="127">
        <v>0.2082</v>
      </c>
      <c r="DV84" s="127">
        <v>0.2001</v>
      </c>
      <c r="DW84" s="127">
        <v>0.19600000000000001</v>
      </c>
      <c r="DX84" s="127">
        <v>0.19900000000000001</v>
      </c>
      <c r="DY84" s="127">
        <v>0.1943</v>
      </c>
      <c r="DZ84" s="127">
        <v>0.1956</v>
      </c>
      <c r="EA84" s="127">
        <v>0.1968</v>
      </c>
      <c r="EB84" s="127">
        <v>0.1981</v>
      </c>
      <c r="EC84" s="127">
        <v>0.19889999999999999</v>
      </c>
      <c r="ED84" s="127">
        <v>0.2009</v>
      </c>
      <c r="EE84" s="127">
        <v>0.2031</v>
      </c>
      <c r="EF84" s="127">
        <v>0.20119999999999999</v>
      </c>
      <c r="EG84" s="127">
        <v>0.19980000000000001</v>
      </c>
      <c r="EH84" s="127">
        <v>0.19969999999999999</v>
      </c>
      <c r="EI84" s="127">
        <v>0.19939999999999999</v>
      </c>
      <c r="EJ84" s="127">
        <v>0.1981</v>
      </c>
      <c r="EK84" s="127">
        <v>0.1966</v>
      </c>
      <c r="EL84" s="127">
        <v>0.19639999999999999</v>
      </c>
      <c r="EM84" s="127">
        <v>0.20469999999999999</v>
      </c>
      <c r="EN84" s="127">
        <v>0.21210000000000001</v>
      </c>
      <c r="EO84" s="127">
        <v>0.2087</v>
      </c>
      <c r="EP84" s="127">
        <v>0.2089</v>
      </c>
      <c r="EQ84" s="127">
        <v>0.20899999999999999</v>
      </c>
      <c r="ER84" s="127">
        <v>0.20949999999999999</v>
      </c>
      <c r="ES84" s="127">
        <v>0.20899999999999999</v>
      </c>
      <c r="ET84" s="127">
        <v>0.20649999999999999</v>
      </c>
      <c r="EU84" s="127">
        <v>0.2034</v>
      </c>
      <c r="EV84">
        <f>SUMIF('12peso'!$E$39:$E$492,$A84,'12peso'!H$39:H$492)</f>
        <v>0.1867</v>
      </c>
      <c r="EW84">
        <f>SUMIF('12peso'!$E$39:$E$492,$A84,'12peso'!I$39:I$492)</f>
        <v>0.1855</v>
      </c>
      <c r="EX84">
        <f>SUMIF('12peso'!$E$39:$E$492,$A84,'12peso'!J$39:J$492)</f>
        <v>0.18429999999999999</v>
      </c>
      <c r="EY84">
        <f>SUMIF('12peso'!$E$39:$E$492,$A84,'12peso'!K$39:K$492)</f>
        <v>0.18920000000000001</v>
      </c>
      <c r="EZ84">
        <f>SUMIF('12peso'!$E$39:$E$492,$A84,'12peso'!L$39:L$492)</f>
        <v>0.1923</v>
      </c>
      <c r="FA84">
        <f>SUMIF('12peso'!$E$39:$E$492,$A84,'12peso'!M$39:M$492)</f>
        <v>0.1913</v>
      </c>
      <c r="FB84">
        <f>SUMIF('12peso'!$E$39:$E$492,$A84,'12peso'!N$39:N$492)</f>
        <v>0.19270000000000001</v>
      </c>
      <c r="FC84">
        <f>SUMIF('12peso'!$E$39:$E$492,$A84,'12peso'!O$39:O$492)</f>
        <v>0.19700000000000001</v>
      </c>
      <c r="FD84">
        <f>SUMIF('12peso'!$E$39:$E$492,$A84,'12peso'!P$39:P$492)</f>
        <v>0.20380000000000001</v>
      </c>
      <c r="FE84">
        <f>SUMIF('12peso'!$E$39:$E$492,$A84,'12peso'!Q$39:Q$492)</f>
        <v>0.20849999999999999</v>
      </c>
      <c r="FF84">
        <f>SUMIF('12peso'!$E$39:$E$492,$A84,'12peso'!R$39:R$492)</f>
        <v>0.21010000000000001</v>
      </c>
      <c r="FG84">
        <f>SUMIF('12peso'!$E$39:$E$492,$A84,'12peso'!S$39:S$492)</f>
        <v>0.2097</v>
      </c>
      <c r="FH84">
        <f>SUMIF('12peso'!$E$39:$E$492,$A84,'12peso'!T$39:T$492)</f>
        <v>0.2089</v>
      </c>
      <c r="FI84">
        <f>SUMIF('12peso'!$E$39:$E$492,$A84,'12peso'!U$39:U$492)</f>
        <v>0.21029999999999999</v>
      </c>
      <c r="FJ84">
        <f>SUMIF('12peso'!$E$39:$E$492,$A84,'12peso'!V$39:V$492)</f>
        <v>0.21840000000000001</v>
      </c>
      <c r="FK84">
        <f>SUMIF('12peso'!$E$39:$E$492,$A84,'12peso'!W$39:W$492)</f>
        <v>0.22969999999999999</v>
      </c>
      <c r="FL84">
        <f>SUMIF('12peso'!$E$39:$E$492,$A84,'12peso'!X$39:X$492)</f>
        <v>0.2326</v>
      </c>
      <c r="FM84">
        <f>SUMIF('12peso'!$E$39:$E$492,$A84,'12peso'!Y$39:Y$492)</f>
        <v>0.2293</v>
      </c>
      <c r="FN84">
        <f>SUMIF('12peso'!$E$39:$E$492,$A84,'12peso'!Z$39:Z$492)</f>
        <v>0.23139999999999999</v>
      </c>
      <c r="FO84">
        <f>SUMIF('12peso'!$E$39:$E$492,$A84,'12peso'!AA$39:AA$492)</f>
        <v>0.2303</v>
      </c>
      <c r="FP84">
        <f>SUMIF('12peso'!$E$39:$E$492,$A84,'12peso'!AB$39:AB$492)</f>
        <v>0.22939999999999999</v>
      </c>
      <c r="FQ84">
        <f>SUMIF('12peso'!$E$39:$E$492,$A84,'12peso'!AC$39:AC$492)</f>
        <v>0.2273</v>
      </c>
      <c r="FR84">
        <f>SUMIF('12peso'!$E$39:$E$492,$A84,'12peso'!AD$39:AD$492)</f>
        <v>0.22389999999999999</v>
      </c>
      <c r="FS84">
        <f>SUMIF('12peso'!$E$39:$E$492,$A84,'12peso'!AE$39:AE$492)</f>
        <v>0.21920000000000001</v>
      </c>
      <c r="FT84">
        <f>SUMIF('12peso'!$E$39:$E$492,$A84,'12peso'!AF$39:AF$492)</f>
        <v>0.2167</v>
      </c>
      <c r="FU84">
        <f>SUMIF('12peso'!$E$39:$E$492,$A84,'12peso'!AG$39:AG$492)</f>
        <v>0.21890000000000001</v>
      </c>
      <c r="FV84">
        <f>SUMIF('12peso'!$E$39:$E$492,$A84,'12peso'!AH$39:AH$492)</f>
        <v>0.21640000000000001</v>
      </c>
      <c r="FW84">
        <f>SUMIF('12peso'!$E$39:$E$492,$A84,'12peso'!AI$39:AI$492)</f>
        <v>0.2321</v>
      </c>
      <c r="FX84">
        <f>SUMIF('12peso'!$E$39:$E$492,$A84,'12peso'!AJ$39:AJ$492)</f>
        <v>0.2407</v>
      </c>
      <c r="FY84">
        <f>SUMIF('12peso'!$E$39:$E$492,$A84,'12peso'!AK$39:AK$492)</f>
        <v>0.23749999999999999</v>
      </c>
      <c r="FZ84">
        <f>SUMIF('12peso'!$E$39:$E$492,$A84,'12peso'!AL$39:AL$492)</f>
        <v>0.23419999999999999</v>
      </c>
      <c r="GA84">
        <f>SUMIF('12peso'!$E$39:$E$492,$A84,'12peso'!AM$39:AM$492)</f>
        <v>0.23069999999999999</v>
      </c>
      <c r="GB84">
        <f>SUMIF('12peso'!$E$39:$E$492,$A84,'12peso'!AN$39:AN$492)</f>
        <v>0.22689999999999999</v>
      </c>
    </row>
    <row r="85" spans="1:184" x14ac:dyDescent="0.25">
      <c r="A85" s="59">
        <v>1111004</v>
      </c>
      <c r="B85" s="56" t="s">
        <v>86</v>
      </c>
      <c r="C85" s="127">
        <v>1.2924</v>
      </c>
      <c r="D85" s="127">
        <v>1.2881</v>
      </c>
      <c r="E85" s="127">
        <v>1.2774000000000001</v>
      </c>
      <c r="F85" s="127">
        <v>1.2583</v>
      </c>
      <c r="G85" s="127">
        <v>1.2471000000000001</v>
      </c>
      <c r="H85" s="127">
        <v>1.2433000000000001</v>
      </c>
      <c r="I85" s="127">
        <v>1.2416</v>
      </c>
      <c r="J85" s="127">
        <v>1.2430000000000001</v>
      </c>
      <c r="K85" s="127">
        <v>1.2493000000000001</v>
      </c>
      <c r="L85" s="127">
        <v>1.2712000000000001</v>
      </c>
      <c r="M85" s="127">
        <v>1.2995000000000001</v>
      </c>
      <c r="N85" s="127">
        <v>1.3952</v>
      </c>
      <c r="O85" s="127">
        <v>1.5548</v>
      </c>
      <c r="P85" s="127">
        <v>1.5772999999999999</v>
      </c>
      <c r="Q85" s="127">
        <v>1.5275000000000001</v>
      </c>
      <c r="R85" s="127">
        <v>1.4511000000000001</v>
      </c>
      <c r="S85" s="127">
        <v>1.3528</v>
      </c>
      <c r="T85" s="127">
        <v>1.3093999999999999</v>
      </c>
      <c r="U85" s="127">
        <v>1.2793000000000001</v>
      </c>
      <c r="V85" s="127">
        <v>1.2878000000000001</v>
      </c>
      <c r="W85" s="127">
        <v>1.3228</v>
      </c>
      <c r="X85" s="127">
        <v>1.3836999999999999</v>
      </c>
      <c r="Y85" s="127">
        <v>1.4117999999999999</v>
      </c>
      <c r="Z85" s="127">
        <v>1.4303999999999999</v>
      </c>
      <c r="AA85" s="127">
        <v>1.4089</v>
      </c>
      <c r="AB85" s="127">
        <v>1.367</v>
      </c>
      <c r="AC85" s="127">
        <v>1.3071999999999999</v>
      </c>
      <c r="AD85" s="127">
        <v>1.2630999999999999</v>
      </c>
      <c r="AE85" s="127">
        <v>1.2509999999999999</v>
      </c>
      <c r="AF85" s="127">
        <v>1.226</v>
      </c>
      <c r="AG85" s="127">
        <v>1.2179</v>
      </c>
      <c r="AH85" s="127">
        <v>1.2379</v>
      </c>
      <c r="AI85" s="127">
        <v>1.2897000000000001</v>
      </c>
      <c r="AJ85" s="127">
        <v>1.2923</v>
      </c>
      <c r="AK85" s="127">
        <v>1.2982</v>
      </c>
      <c r="AL85" s="127">
        <v>1.3013999999999999</v>
      </c>
      <c r="AM85" s="127">
        <v>1.3199000000000001</v>
      </c>
      <c r="AN85" s="127">
        <v>1.3357000000000001</v>
      </c>
      <c r="AO85" s="127">
        <v>1.3343</v>
      </c>
      <c r="AP85" s="127">
        <v>1.3251999999999999</v>
      </c>
      <c r="AQ85" s="127">
        <v>1.3136000000000001</v>
      </c>
      <c r="AR85" s="127">
        <v>1.3404</v>
      </c>
      <c r="AS85" s="127">
        <v>1.3222</v>
      </c>
      <c r="AT85" s="127">
        <v>1.3019000000000001</v>
      </c>
      <c r="AU85" s="127">
        <v>1.2969999999999999</v>
      </c>
      <c r="AV85" s="127">
        <v>1.3147</v>
      </c>
      <c r="AW85" s="127">
        <v>1.3571</v>
      </c>
      <c r="AX85" s="127">
        <v>1.3855999999999999</v>
      </c>
      <c r="AY85" s="127">
        <v>1.3834</v>
      </c>
      <c r="AZ85" s="127">
        <v>1.3748</v>
      </c>
      <c r="BA85" s="127">
        <v>1.3544</v>
      </c>
      <c r="BB85" s="127">
        <v>1.3391999999999999</v>
      </c>
      <c r="BC85" s="127">
        <v>1.3246</v>
      </c>
      <c r="BD85" s="127">
        <v>1.2944</v>
      </c>
      <c r="BE85" s="127">
        <v>1.2765</v>
      </c>
      <c r="BF85" s="127">
        <v>1.2485999999999999</v>
      </c>
      <c r="BG85" s="127">
        <v>1.2605</v>
      </c>
      <c r="BH85" s="127">
        <v>1.3016000000000001</v>
      </c>
      <c r="BI85" s="127">
        <v>1.3419000000000001</v>
      </c>
      <c r="BJ85" s="127">
        <v>1.4025000000000001</v>
      </c>
      <c r="BK85" s="127">
        <v>1.4479</v>
      </c>
      <c r="BL85" s="127">
        <v>1.4435</v>
      </c>
      <c r="BM85" s="127">
        <v>1.4168000000000001</v>
      </c>
      <c r="BN85" s="127">
        <v>1.3727</v>
      </c>
      <c r="BO85" s="127">
        <v>1.3320000000000001</v>
      </c>
      <c r="BP85" s="127">
        <v>1.3156000000000001</v>
      </c>
      <c r="BQ85" s="127">
        <v>1.3132999999999999</v>
      </c>
      <c r="BR85" s="127">
        <v>1.2984</v>
      </c>
      <c r="BS85" s="127">
        <v>1.3</v>
      </c>
      <c r="BT85" s="127">
        <v>1.3462000000000001</v>
      </c>
      <c r="BU85" s="127">
        <v>1.3617999999999999</v>
      </c>
      <c r="BV85" s="127">
        <v>1.3608</v>
      </c>
      <c r="BW85" s="127">
        <v>1.3239000000000001</v>
      </c>
      <c r="BX85" s="127">
        <v>1.2827999999999999</v>
      </c>
      <c r="BY85" s="127">
        <v>1.2398</v>
      </c>
      <c r="BZ85" s="127">
        <v>1.2078</v>
      </c>
      <c r="CA85" s="127">
        <v>1.1777</v>
      </c>
      <c r="CB85" s="127">
        <v>1.153</v>
      </c>
      <c r="CC85" s="127">
        <v>1.1244000000000001</v>
      </c>
      <c r="CD85" s="127">
        <v>1.143</v>
      </c>
      <c r="CE85" s="127">
        <v>1.1702999999999999</v>
      </c>
      <c r="CF85" s="127">
        <v>1.2055</v>
      </c>
      <c r="CG85" s="127">
        <v>1.2216</v>
      </c>
      <c r="CH85" s="127">
        <v>0.95699999999999996</v>
      </c>
      <c r="CI85" s="127">
        <v>0.95840000000000003</v>
      </c>
      <c r="CJ85" s="127">
        <v>0.94910000000000005</v>
      </c>
      <c r="CK85" s="127">
        <v>0.93869999999999998</v>
      </c>
      <c r="CL85" s="127">
        <v>0.92220000000000002</v>
      </c>
      <c r="CM85" s="127">
        <v>0.9163</v>
      </c>
      <c r="CN85" s="127">
        <v>0.90769999999999995</v>
      </c>
      <c r="CO85" s="127">
        <v>0.89849999999999997</v>
      </c>
      <c r="CP85" s="127">
        <v>0.89710000000000001</v>
      </c>
      <c r="CQ85" s="127">
        <v>0.90290000000000004</v>
      </c>
      <c r="CR85" s="127">
        <v>0.93799999999999994</v>
      </c>
      <c r="CS85" s="127">
        <v>0.99150000000000005</v>
      </c>
      <c r="CT85" s="127">
        <v>1.1111</v>
      </c>
      <c r="CU85" s="127">
        <v>1.2830999999999999</v>
      </c>
      <c r="CV85" s="127">
        <v>1.3595999999999999</v>
      </c>
      <c r="CW85" s="127">
        <v>1.2916000000000001</v>
      </c>
      <c r="CX85" s="127">
        <v>1.1226</v>
      </c>
      <c r="CY85" s="127">
        <v>1.0418000000000001</v>
      </c>
      <c r="CZ85" s="127">
        <v>1.0166999999999999</v>
      </c>
      <c r="DA85" s="127">
        <v>0.99850000000000005</v>
      </c>
      <c r="DB85" s="127">
        <v>0.99250000000000005</v>
      </c>
      <c r="DC85" s="127">
        <v>1.0128999999999999</v>
      </c>
      <c r="DD85" s="127">
        <v>1.0438000000000001</v>
      </c>
      <c r="DE85" s="127">
        <v>1.0640000000000001</v>
      </c>
      <c r="DF85" s="127">
        <v>1.0698000000000001</v>
      </c>
      <c r="DG85" s="127">
        <v>1.0672999999999999</v>
      </c>
      <c r="DH85" s="127">
        <v>1.0341</v>
      </c>
      <c r="DI85" s="127">
        <v>0.98480000000000001</v>
      </c>
      <c r="DJ85" s="127">
        <v>0.97699999999999998</v>
      </c>
      <c r="DK85" s="127">
        <v>0.99870000000000003</v>
      </c>
      <c r="DL85" s="127">
        <v>1.0081</v>
      </c>
      <c r="DM85" s="127">
        <v>1.0095000000000001</v>
      </c>
      <c r="DN85" s="127">
        <v>1.008</v>
      </c>
      <c r="DO85" s="127">
        <v>1.0114000000000001</v>
      </c>
      <c r="DP85" s="127">
        <v>1.0376000000000001</v>
      </c>
      <c r="DQ85" s="127">
        <v>1.1336999999999999</v>
      </c>
      <c r="DR85" s="127">
        <v>1.2665</v>
      </c>
      <c r="DS85" s="127">
        <v>1.3141</v>
      </c>
      <c r="DT85" s="127">
        <v>1.2257</v>
      </c>
      <c r="DU85" s="127">
        <v>1.1154999999999999</v>
      </c>
      <c r="DV85" s="127">
        <v>1.0376000000000001</v>
      </c>
      <c r="DW85" s="127">
        <v>0.97350000000000003</v>
      </c>
      <c r="DX85" s="127">
        <v>0.93289999999999995</v>
      </c>
      <c r="DY85" s="127">
        <v>0.94340000000000002</v>
      </c>
      <c r="DZ85" s="127">
        <v>0.96289999999999998</v>
      </c>
      <c r="EA85" s="127">
        <v>1.0347999999999999</v>
      </c>
      <c r="EB85" s="127">
        <v>1.1055999999999999</v>
      </c>
      <c r="EC85" s="127">
        <v>1.1194999999999999</v>
      </c>
      <c r="ED85" s="127">
        <v>1.0784</v>
      </c>
      <c r="EE85" s="127">
        <v>1.0414000000000001</v>
      </c>
      <c r="EF85" s="127">
        <v>1.0301</v>
      </c>
      <c r="EG85" s="127">
        <v>1.0246999999999999</v>
      </c>
      <c r="EH85" s="127">
        <v>1.0305</v>
      </c>
      <c r="EI85" s="127">
        <v>1.0386</v>
      </c>
      <c r="EJ85" s="127">
        <v>1.0488</v>
      </c>
      <c r="EK85" s="127">
        <v>1.048</v>
      </c>
      <c r="EL85" s="127">
        <v>1.0351999999999999</v>
      </c>
      <c r="EM85" s="127">
        <v>1.0343</v>
      </c>
      <c r="EN85" s="127">
        <v>1.0533999999999999</v>
      </c>
      <c r="EO85" s="127">
        <v>1.0814999999999999</v>
      </c>
      <c r="EP85" s="127">
        <v>1.0820000000000001</v>
      </c>
      <c r="EQ85" s="127">
        <v>1.0768</v>
      </c>
      <c r="ER85" s="127">
        <v>1.0926</v>
      </c>
      <c r="ES85" s="127">
        <v>1.1134999999999999</v>
      </c>
      <c r="ET85" s="127">
        <v>1.1087</v>
      </c>
      <c r="EU85" s="127">
        <v>1.081</v>
      </c>
      <c r="EV85">
        <f>SUMIF('12peso'!$E$39:$E$492,$A85,'12peso'!H$39:H$492)</f>
        <v>0.94889999999999997</v>
      </c>
      <c r="EW85">
        <f>SUMIF('12peso'!$E$39:$E$492,$A85,'12peso'!I$39:I$492)</f>
        <v>0.93310000000000004</v>
      </c>
      <c r="EX85">
        <f>SUMIF('12peso'!$E$39:$E$492,$A85,'12peso'!J$39:J$492)</f>
        <v>0.92410000000000003</v>
      </c>
      <c r="EY85">
        <f>SUMIF('12peso'!$E$39:$E$492,$A85,'12peso'!K$39:K$492)</f>
        <v>0.92490000000000006</v>
      </c>
      <c r="EZ85">
        <f>SUMIF('12peso'!$E$39:$E$492,$A85,'12peso'!L$39:L$492)</f>
        <v>0.92649999999999999</v>
      </c>
      <c r="FA85">
        <f>SUMIF('12peso'!$E$39:$E$492,$A85,'12peso'!M$39:M$492)</f>
        <v>0.9224</v>
      </c>
      <c r="FB85">
        <f>SUMIF('12peso'!$E$39:$E$492,$A85,'12peso'!N$39:N$492)</f>
        <v>0.92490000000000006</v>
      </c>
      <c r="FC85">
        <f>SUMIF('12peso'!$E$39:$E$492,$A85,'12peso'!O$39:O$492)</f>
        <v>0.91559999999999997</v>
      </c>
      <c r="FD85">
        <f>SUMIF('12peso'!$E$39:$E$492,$A85,'12peso'!P$39:P$492)</f>
        <v>0.91320000000000001</v>
      </c>
      <c r="FE85">
        <f>SUMIF('12peso'!$E$39:$E$492,$A85,'12peso'!Q$39:Q$492)</f>
        <v>0.91490000000000005</v>
      </c>
      <c r="FF85">
        <f>SUMIF('12peso'!$E$39:$E$492,$A85,'12peso'!R$39:R$492)</f>
        <v>0.91920000000000002</v>
      </c>
      <c r="FG85">
        <f>SUMIF('12peso'!$E$39:$E$492,$A85,'12peso'!S$39:S$492)</f>
        <v>0.93259999999999998</v>
      </c>
      <c r="FH85">
        <f>SUMIF('12peso'!$E$39:$E$492,$A85,'12peso'!T$39:T$492)</f>
        <v>0.94010000000000005</v>
      </c>
      <c r="FI85">
        <f>SUMIF('12peso'!$E$39:$E$492,$A85,'12peso'!U$39:U$492)</f>
        <v>0.93869999999999998</v>
      </c>
      <c r="FJ85">
        <f>SUMIF('12peso'!$E$39:$E$492,$A85,'12peso'!V$39:V$492)</f>
        <v>0.93310000000000004</v>
      </c>
      <c r="FK85">
        <f>SUMIF('12peso'!$E$39:$E$492,$A85,'12peso'!W$39:W$492)</f>
        <v>0.94510000000000005</v>
      </c>
      <c r="FL85">
        <f>SUMIF('12peso'!$E$39:$E$492,$A85,'12peso'!X$39:X$492)</f>
        <v>0.96730000000000005</v>
      </c>
      <c r="FM85">
        <f>SUMIF('12peso'!$E$39:$E$492,$A85,'12peso'!Y$39:Y$492)</f>
        <v>1.0014000000000001</v>
      </c>
      <c r="FN85">
        <f>SUMIF('12peso'!$E$39:$E$492,$A85,'12peso'!Z$39:Z$492)</f>
        <v>1.0448999999999999</v>
      </c>
      <c r="FO85">
        <f>SUMIF('12peso'!$E$39:$E$492,$A85,'12peso'!AA$39:AA$492)</f>
        <v>1.0972</v>
      </c>
      <c r="FP85">
        <f>SUMIF('12peso'!$E$39:$E$492,$A85,'12peso'!AB$39:AB$492)</f>
        <v>1.1355999999999999</v>
      </c>
      <c r="FQ85">
        <f>SUMIF('12peso'!$E$39:$E$492,$A85,'12peso'!AC$39:AC$492)</f>
        <v>1.1445000000000001</v>
      </c>
      <c r="FR85">
        <f>SUMIF('12peso'!$E$39:$E$492,$A85,'12peso'!AD$39:AD$492)</f>
        <v>1.1352</v>
      </c>
      <c r="FS85">
        <f>SUMIF('12peso'!$E$39:$E$492,$A85,'12peso'!AE$39:AE$492)</f>
        <v>1.1014999999999999</v>
      </c>
      <c r="FT85">
        <f>SUMIF('12peso'!$E$39:$E$492,$A85,'12peso'!AF$39:AF$492)</f>
        <v>1.0375000000000001</v>
      </c>
      <c r="FU85">
        <f>SUMIF('12peso'!$E$39:$E$492,$A85,'12peso'!AG$39:AG$492)</f>
        <v>0.97389999999999999</v>
      </c>
      <c r="FV85">
        <f>SUMIF('12peso'!$E$39:$E$492,$A85,'12peso'!AH$39:AH$492)</f>
        <v>0.93179999999999996</v>
      </c>
      <c r="FW85">
        <f>SUMIF('12peso'!$E$39:$E$492,$A85,'12peso'!AI$39:AI$492)</f>
        <v>0.97089999999999999</v>
      </c>
      <c r="FX85">
        <f>SUMIF('12peso'!$E$39:$E$492,$A85,'12peso'!AJ$39:AJ$492)</f>
        <v>0.99680000000000002</v>
      </c>
      <c r="FY85">
        <f>SUMIF('12peso'!$E$39:$E$492,$A85,'12peso'!AK$39:AK$492)</f>
        <v>1.0094000000000001</v>
      </c>
      <c r="FZ85">
        <f>SUMIF('12peso'!$E$39:$E$492,$A85,'12peso'!AL$39:AL$492)</f>
        <v>1.0011000000000001</v>
      </c>
      <c r="GA85">
        <f>SUMIF('12peso'!$E$39:$E$492,$A85,'12peso'!AM$39:AM$492)</f>
        <v>1.0222</v>
      </c>
      <c r="GB85">
        <f>SUMIF('12peso'!$E$39:$E$492,$A85,'12peso'!AN$39:AN$492)</f>
        <v>1.0296000000000001</v>
      </c>
    </row>
    <row r="86" spans="1:184" x14ac:dyDescent="0.25">
      <c r="A86" s="59">
        <v>1111008</v>
      </c>
      <c r="B86" s="56" t="s">
        <v>87</v>
      </c>
      <c r="C86" s="127">
        <v>5.7799999999999997E-2</v>
      </c>
      <c r="D86" s="127">
        <v>5.7500000000000002E-2</v>
      </c>
      <c r="E86" s="127">
        <v>5.7200000000000001E-2</v>
      </c>
      <c r="F86" s="127">
        <v>5.6500000000000002E-2</v>
      </c>
      <c r="G86" s="127">
        <v>5.6000000000000001E-2</v>
      </c>
      <c r="H86" s="127">
        <v>5.6500000000000002E-2</v>
      </c>
      <c r="I86" s="127">
        <v>5.7599999999999998E-2</v>
      </c>
      <c r="J86" s="127">
        <v>5.74E-2</v>
      </c>
      <c r="K86" s="127">
        <v>5.6500000000000002E-2</v>
      </c>
      <c r="L86" s="127">
        <v>5.67E-2</v>
      </c>
      <c r="M86" s="127">
        <v>5.7000000000000002E-2</v>
      </c>
      <c r="N86" s="127">
        <v>5.5199999999999999E-2</v>
      </c>
      <c r="O86" s="127">
        <v>5.5100000000000003E-2</v>
      </c>
      <c r="P86" s="127">
        <v>5.5100000000000003E-2</v>
      </c>
      <c r="Q86" s="127">
        <v>5.6899999999999999E-2</v>
      </c>
      <c r="R86" s="127">
        <v>5.74E-2</v>
      </c>
      <c r="S86" s="127">
        <v>5.7000000000000002E-2</v>
      </c>
      <c r="T86" s="127">
        <v>5.5500000000000001E-2</v>
      </c>
      <c r="U86" s="127">
        <v>5.5500000000000001E-2</v>
      </c>
      <c r="V86" s="127">
        <v>5.5300000000000002E-2</v>
      </c>
      <c r="W86" s="127">
        <v>5.5599999999999997E-2</v>
      </c>
      <c r="X86" s="127">
        <v>5.4399999999999997E-2</v>
      </c>
      <c r="Y86" s="127">
        <v>5.4199999999999998E-2</v>
      </c>
      <c r="Z86" s="127">
        <v>5.4300000000000001E-2</v>
      </c>
      <c r="AA86" s="127">
        <v>5.4199999999999998E-2</v>
      </c>
      <c r="AB86" s="127">
        <v>5.3600000000000002E-2</v>
      </c>
      <c r="AC86" s="127">
        <v>5.4899999999999997E-2</v>
      </c>
      <c r="AD86" s="127">
        <v>5.45E-2</v>
      </c>
      <c r="AE86" s="127">
        <v>5.4199999999999998E-2</v>
      </c>
      <c r="AF86" s="127">
        <v>5.28E-2</v>
      </c>
      <c r="AG86" s="127">
        <v>5.3900000000000003E-2</v>
      </c>
      <c r="AH86" s="127">
        <v>5.3499999999999999E-2</v>
      </c>
      <c r="AI86" s="127">
        <v>5.3199999999999997E-2</v>
      </c>
      <c r="AJ86" s="127">
        <v>5.2299999999999999E-2</v>
      </c>
      <c r="AK86" s="127">
        <v>5.3100000000000001E-2</v>
      </c>
      <c r="AL86" s="127">
        <v>5.1700000000000003E-2</v>
      </c>
      <c r="AM86" s="127">
        <v>5.16E-2</v>
      </c>
      <c r="AN86" s="127">
        <v>5.1299999999999998E-2</v>
      </c>
      <c r="AO86" s="127">
        <v>5.1999999999999998E-2</v>
      </c>
      <c r="AP86" s="127">
        <v>5.28E-2</v>
      </c>
      <c r="AQ86" s="127">
        <v>5.2299999999999999E-2</v>
      </c>
      <c r="AR86" s="127">
        <v>5.3499999999999999E-2</v>
      </c>
      <c r="AS86" s="127">
        <v>5.5300000000000002E-2</v>
      </c>
      <c r="AT86" s="127">
        <v>5.6500000000000002E-2</v>
      </c>
      <c r="AU86" s="127">
        <v>5.6500000000000002E-2</v>
      </c>
      <c r="AV86" s="127">
        <v>5.7000000000000002E-2</v>
      </c>
      <c r="AW86" s="127">
        <v>5.79E-2</v>
      </c>
      <c r="AX86" s="127">
        <v>5.8099999999999999E-2</v>
      </c>
      <c r="AY86" s="127">
        <v>5.9400000000000001E-2</v>
      </c>
      <c r="AZ86" s="127">
        <v>5.9499999999999997E-2</v>
      </c>
      <c r="BA86" s="127">
        <v>5.9200000000000003E-2</v>
      </c>
      <c r="BB86" s="127">
        <v>5.91E-2</v>
      </c>
      <c r="BC86" s="127">
        <v>5.8200000000000002E-2</v>
      </c>
      <c r="BD86" s="127">
        <v>5.8000000000000003E-2</v>
      </c>
      <c r="BE86" s="127">
        <v>5.8200000000000002E-2</v>
      </c>
      <c r="BF86" s="127">
        <v>5.7500000000000002E-2</v>
      </c>
      <c r="BG86" s="127">
        <v>5.6599999999999998E-2</v>
      </c>
      <c r="BH86" s="127">
        <v>5.7799999999999997E-2</v>
      </c>
      <c r="BI86" s="127">
        <v>5.7599999999999998E-2</v>
      </c>
      <c r="BJ86" s="127">
        <v>5.7500000000000002E-2</v>
      </c>
      <c r="BK86" s="127">
        <v>5.7599999999999998E-2</v>
      </c>
      <c r="BL86" s="127">
        <v>5.67E-2</v>
      </c>
      <c r="BM86" s="127">
        <v>5.57E-2</v>
      </c>
      <c r="BN86" s="127">
        <v>5.5500000000000001E-2</v>
      </c>
      <c r="BO86" s="127">
        <v>5.4800000000000001E-2</v>
      </c>
      <c r="BP86" s="127">
        <v>5.4199999999999998E-2</v>
      </c>
      <c r="BQ86" s="127">
        <v>5.3699999999999998E-2</v>
      </c>
      <c r="BR86" s="127">
        <v>5.3100000000000001E-2</v>
      </c>
      <c r="BS86" s="127">
        <v>5.28E-2</v>
      </c>
      <c r="BT86" s="127">
        <v>5.2699999999999997E-2</v>
      </c>
      <c r="BU86" s="127">
        <v>5.33E-2</v>
      </c>
      <c r="BV86" s="127">
        <v>5.3800000000000001E-2</v>
      </c>
      <c r="BW86" s="127">
        <v>5.3400000000000003E-2</v>
      </c>
      <c r="BX86" s="127">
        <v>5.3199999999999997E-2</v>
      </c>
      <c r="BY86" s="127">
        <v>5.2600000000000001E-2</v>
      </c>
      <c r="BZ86" s="127">
        <v>5.2499999999999998E-2</v>
      </c>
      <c r="CA86" s="127">
        <v>5.2499999999999998E-2</v>
      </c>
      <c r="CB86" s="127">
        <v>5.1700000000000003E-2</v>
      </c>
      <c r="CC86" s="127">
        <v>5.1200000000000002E-2</v>
      </c>
      <c r="CD86" s="127">
        <v>5.0500000000000003E-2</v>
      </c>
      <c r="CE86" s="127">
        <v>4.9500000000000002E-2</v>
      </c>
      <c r="CF86" s="127">
        <v>4.9099999999999998E-2</v>
      </c>
      <c r="CG86" s="127">
        <v>4.9099999999999998E-2</v>
      </c>
      <c r="CH86" s="127">
        <v>1.9599999999999999E-2</v>
      </c>
      <c r="CI86" s="127">
        <v>1.9599999999999999E-2</v>
      </c>
      <c r="CJ86" s="127">
        <v>1.95E-2</v>
      </c>
      <c r="CK86" s="127">
        <v>1.9300000000000001E-2</v>
      </c>
      <c r="CL86" s="127">
        <v>1.9099999999999999E-2</v>
      </c>
      <c r="CM86" s="127">
        <v>1.9E-2</v>
      </c>
      <c r="CN86" s="127">
        <v>1.9099999999999999E-2</v>
      </c>
      <c r="CO86" s="127">
        <v>1.9099999999999999E-2</v>
      </c>
      <c r="CP86" s="127">
        <v>1.9099999999999999E-2</v>
      </c>
      <c r="CQ86" s="127">
        <v>1.9300000000000001E-2</v>
      </c>
      <c r="CR86" s="127">
        <v>1.95E-2</v>
      </c>
      <c r="CS86" s="127">
        <v>1.9599999999999999E-2</v>
      </c>
      <c r="CT86" s="127">
        <v>0.02</v>
      </c>
      <c r="CU86" s="127">
        <v>2.1299999999999999E-2</v>
      </c>
      <c r="CV86" s="127">
        <v>2.2700000000000001E-2</v>
      </c>
      <c r="CW86" s="127">
        <v>2.41E-2</v>
      </c>
      <c r="CX86" s="127">
        <v>2.5100000000000001E-2</v>
      </c>
      <c r="CY86" s="127">
        <v>2.5000000000000001E-2</v>
      </c>
      <c r="CZ86" s="127">
        <v>2.46E-2</v>
      </c>
      <c r="DA86" s="127">
        <v>2.4400000000000002E-2</v>
      </c>
      <c r="DB86" s="127">
        <v>2.4199999999999999E-2</v>
      </c>
      <c r="DC86" s="127">
        <v>2.3699999999999999E-2</v>
      </c>
      <c r="DD86" s="127">
        <v>2.3300000000000001E-2</v>
      </c>
      <c r="DE86" s="127">
        <v>2.3E-2</v>
      </c>
      <c r="DF86" s="127">
        <v>2.2800000000000001E-2</v>
      </c>
      <c r="DG86" s="127">
        <v>2.23E-2</v>
      </c>
      <c r="DH86" s="127">
        <v>2.1999999999999999E-2</v>
      </c>
      <c r="DI86" s="127">
        <v>2.18E-2</v>
      </c>
      <c r="DJ86" s="127">
        <v>2.1299999999999999E-2</v>
      </c>
      <c r="DK86" s="127">
        <v>2.1100000000000001E-2</v>
      </c>
      <c r="DL86" s="127">
        <v>2.0799999999999999E-2</v>
      </c>
      <c r="DM86" s="127">
        <v>2.07E-2</v>
      </c>
      <c r="DN86" s="127">
        <v>2.06E-2</v>
      </c>
      <c r="DO86" s="127">
        <v>2.0299999999999999E-2</v>
      </c>
      <c r="DP86" s="127">
        <v>2.0199999999999999E-2</v>
      </c>
      <c r="DQ86" s="127">
        <v>2.0299999999999999E-2</v>
      </c>
      <c r="DR86" s="127">
        <v>2.01E-2</v>
      </c>
      <c r="DS86" s="127">
        <v>2.0400000000000001E-2</v>
      </c>
      <c r="DT86" s="127">
        <v>2.06E-2</v>
      </c>
      <c r="DU86" s="127">
        <v>2.06E-2</v>
      </c>
      <c r="DV86" s="127">
        <v>2.07E-2</v>
      </c>
      <c r="DW86" s="127">
        <v>2.0899999999999998E-2</v>
      </c>
      <c r="DX86" s="127">
        <v>2.0899999999999998E-2</v>
      </c>
      <c r="DY86" s="127">
        <v>2.1100000000000001E-2</v>
      </c>
      <c r="DZ86" s="127">
        <v>2.1499999999999998E-2</v>
      </c>
      <c r="EA86" s="127">
        <v>2.12E-2</v>
      </c>
      <c r="EB86" s="127">
        <v>2.12E-2</v>
      </c>
      <c r="EC86" s="127">
        <v>2.1299999999999999E-2</v>
      </c>
      <c r="ED86" s="127">
        <v>2.1299999999999999E-2</v>
      </c>
      <c r="EE86" s="127">
        <v>2.1399999999999999E-2</v>
      </c>
      <c r="EF86" s="127">
        <v>2.1600000000000001E-2</v>
      </c>
      <c r="EG86" s="127">
        <v>2.1299999999999999E-2</v>
      </c>
      <c r="EH86" s="127">
        <v>2.12E-2</v>
      </c>
      <c r="EI86" s="127">
        <v>2.1000000000000001E-2</v>
      </c>
      <c r="EJ86" s="127">
        <v>2.1100000000000001E-2</v>
      </c>
      <c r="EK86" s="127">
        <v>2.0799999999999999E-2</v>
      </c>
      <c r="EL86" s="127">
        <v>2.1100000000000001E-2</v>
      </c>
      <c r="EM86" s="127">
        <v>2.1000000000000001E-2</v>
      </c>
      <c r="EN86" s="127">
        <v>2.1000000000000001E-2</v>
      </c>
      <c r="EO86" s="127">
        <v>2.12E-2</v>
      </c>
      <c r="EP86" s="127">
        <v>2.1100000000000001E-2</v>
      </c>
      <c r="EQ86" s="127">
        <v>2.1100000000000001E-2</v>
      </c>
      <c r="ER86" s="127">
        <v>2.12E-2</v>
      </c>
      <c r="ES86" s="127">
        <v>2.12E-2</v>
      </c>
      <c r="ET86" s="127">
        <v>2.1499999999999998E-2</v>
      </c>
      <c r="EU86" s="127">
        <v>2.18E-2</v>
      </c>
      <c r="EV86">
        <f>SUMIF('12peso'!$E$39:$E$492,$A86,'12peso'!H$39:H$492)</f>
        <v>1.44E-2</v>
      </c>
      <c r="EW86">
        <f>SUMIF('12peso'!$E$39:$E$492,$A86,'12peso'!I$39:I$492)</f>
        <v>1.4500000000000001E-2</v>
      </c>
      <c r="EX86">
        <f>SUMIF('12peso'!$E$39:$E$492,$A86,'12peso'!J$39:J$492)</f>
        <v>1.46E-2</v>
      </c>
      <c r="EY86">
        <f>SUMIF('12peso'!$E$39:$E$492,$A86,'12peso'!K$39:K$492)</f>
        <v>1.46E-2</v>
      </c>
      <c r="EZ86">
        <f>SUMIF('12peso'!$E$39:$E$492,$A86,'12peso'!L$39:L$492)</f>
        <v>1.46E-2</v>
      </c>
      <c r="FA86">
        <f>SUMIF('12peso'!$E$39:$E$492,$A86,'12peso'!M$39:M$492)</f>
        <v>1.4500000000000001E-2</v>
      </c>
      <c r="FB86">
        <f>SUMIF('12peso'!$E$39:$E$492,$A86,'12peso'!N$39:N$492)</f>
        <v>1.4500000000000001E-2</v>
      </c>
      <c r="FC86">
        <f>SUMIF('12peso'!$E$39:$E$492,$A86,'12peso'!O$39:O$492)</f>
        <v>1.43E-2</v>
      </c>
      <c r="FD86">
        <f>SUMIF('12peso'!$E$39:$E$492,$A86,'12peso'!P$39:P$492)</f>
        <v>1.4500000000000001E-2</v>
      </c>
      <c r="FE86">
        <f>SUMIF('12peso'!$E$39:$E$492,$A86,'12peso'!Q$39:Q$492)</f>
        <v>1.43E-2</v>
      </c>
      <c r="FF86">
        <f>SUMIF('12peso'!$E$39:$E$492,$A86,'12peso'!R$39:R$492)</f>
        <v>1.4200000000000001E-2</v>
      </c>
      <c r="FG86">
        <f>SUMIF('12peso'!$E$39:$E$492,$A86,'12peso'!S$39:S$492)</f>
        <v>1.44E-2</v>
      </c>
      <c r="FH86">
        <f>SUMIF('12peso'!$E$39:$E$492,$A86,'12peso'!T$39:T$492)</f>
        <v>1.47E-2</v>
      </c>
      <c r="FI86">
        <f>SUMIF('12peso'!$E$39:$E$492,$A86,'12peso'!U$39:U$492)</f>
        <v>1.4800000000000001E-2</v>
      </c>
      <c r="FJ86">
        <f>SUMIF('12peso'!$E$39:$E$492,$A86,'12peso'!V$39:V$492)</f>
        <v>1.49E-2</v>
      </c>
      <c r="FK86">
        <f>SUMIF('12peso'!$E$39:$E$492,$A86,'12peso'!W$39:W$492)</f>
        <v>1.4800000000000001E-2</v>
      </c>
      <c r="FL86">
        <f>SUMIF('12peso'!$E$39:$E$492,$A86,'12peso'!X$39:X$492)</f>
        <v>1.49E-2</v>
      </c>
      <c r="FM86">
        <f>SUMIF('12peso'!$E$39:$E$492,$A86,'12peso'!Y$39:Y$492)</f>
        <v>1.4999999999999999E-2</v>
      </c>
      <c r="FN86">
        <f>SUMIF('12peso'!$E$39:$E$492,$A86,'12peso'!Z$39:Z$492)</f>
        <v>1.52E-2</v>
      </c>
      <c r="FO86">
        <f>SUMIF('12peso'!$E$39:$E$492,$A86,'12peso'!AA$39:AA$492)</f>
        <v>1.54E-2</v>
      </c>
      <c r="FP86">
        <f>SUMIF('12peso'!$E$39:$E$492,$A86,'12peso'!AB$39:AB$492)</f>
        <v>1.54E-2</v>
      </c>
      <c r="FQ86">
        <f>SUMIF('12peso'!$E$39:$E$492,$A86,'12peso'!AC$39:AC$492)</f>
        <v>1.55E-2</v>
      </c>
      <c r="FR86">
        <f>SUMIF('12peso'!$E$39:$E$492,$A86,'12peso'!AD$39:AD$492)</f>
        <v>1.54E-2</v>
      </c>
      <c r="FS86">
        <f>SUMIF('12peso'!$E$39:$E$492,$A86,'12peso'!AE$39:AE$492)</f>
        <v>1.54E-2</v>
      </c>
      <c r="FT86">
        <f>SUMIF('12peso'!$E$39:$E$492,$A86,'12peso'!AF$39:AF$492)</f>
        <v>1.6500000000000001E-2</v>
      </c>
      <c r="FU86">
        <f>SUMIF('12peso'!$E$39:$E$492,$A86,'12peso'!AG$39:AG$492)</f>
        <v>1.66E-2</v>
      </c>
      <c r="FV86">
        <f>SUMIF('12peso'!$E$39:$E$492,$A86,'12peso'!AH$39:AH$492)</f>
        <v>1.6500000000000001E-2</v>
      </c>
      <c r="FW86">
        <f>SUMIF('12peso'!$E$39:$E$492,$A86,'12peso'!AI$39:AI$492)</f>
        <v>1.6500000000000001E-2</v>
      </c>
      <c r="FX86">
        <f>SUMIF('12peso'!$E$39:$E$492,$A86,'12peso'!AJ$39:AJ$492)</f>
        <v>1.6299999999999999E-2</v>
      </c>
      <c r="FY86">
        <f>SUMIF('12peso'!$E$39:$E$492,$A86,'12peso'!AK$39:AK$492)</f>
        <v>1.6199999999999999E-2</v>
      </c>
      <c r="FZ86">
        <f>SUMIF('12peso'!$E$39:$E$492,$A86,'12peso'!AL$39:AL$492)</f>
        <v>1.6400000000000001E-2</v>
      </c>
      <c r="GA86">
        <f>SUMIF('12peso'!$E$39:$E$492,$A86,'12peso'!AM$39:AM$492)</f>
        <v>1.6500000000000001E-2</v>
      </c>
      <c r="GB86">
        <f>SUMIF('12peso'!$E$39:$E$492,$A86,'12peso'!AN$39:AN$492)</f>
        <v>1.6400000000000001E-2</v>
      </c>
    </row>
    <row r="87" spans="1:184" x14ac:dyDescent="0.25">
      <c r="A87" s="59">
        <v>1111009</v>
      </c>
      <c r="B87" s="56" t="s">
        <v>88</v>
      </c>
      <c r="C87" s="127">
        <v>0.33879999999999999</v>
      </c>
      <c r="D87" s="127">
        <v>0.33579999999999999</v>
      </c>
      <c r="E87" s="127">
        <v>0.33389999999999997</v>
      </c>
      <c r="F87" s="127">
        <v>0.3327</v>
      </c>
      <c r="G87" s="127">
        <v>0.33379999999999999</v>
      </c>
      <c r="H87" s="127">
        <v>0.33839999999999998</v>
      </c>
      <c r="I87" s="127">
        <v>0.3417</v>
      </c>
      <c r="J87" s="127">
        <v>0.34010000000000001</v>
      </c>
      <c r="K87" s="127">
        <v>0.34150000000000003</v>
      </c>
      <c r="L87" s="127">
        <v>0.3397</v>
      </c>
      <c r="M87" s="127">
        <v>0.3397</v>
      </c>
      <c r="N87" s="127">
        <v>0.34370000000000001</v>
      </c>
      <c r="O87" s="127">
        <v>0.34699999999999998</v>
      </c>
      <c r="P87" s="127">
        <v>0.34610000000000002</v>
      </c>
      <c r="Q87" s="127">
        <v>0.34770000000000001</v>
      </c>
      <c r="R87" s="127">
        <v>0.34710000000000002</v>
      </c>
      <c r="S87" s="127">
        <v>0.34460000000000002</v>
      </c>
      <c r="T87" s="127">
        <v>0.33760000000000001</v>
      </c>
      <c r="U87" s="127">
        <v>0.33589999999999998</v>
      </c>
      <c r="V87" s="127">
        <v>0.33090000000000003</v>
      </c>
      <c r="W87" s="127">
        <v>0.33139999999999997</v>
      </c>
      <c r="X87" s="127">
        <v>0.33050000000000002</v>
      </c>
      <c r="Y87" s="127">
        <v>0.33119999999999999</v>
      </c>
      <c r="Z87" s="127">
        <v>0.33279999999999998</v>
      </c>
      <c r="AA87" s="127">
        <v>0.33400000000000002</v>
      </c>
      <c r="AB87" s="127">
        <v>0.33250000000000002</v>
      </c>
      <c r="AC87" s="127">
        <v>0.3367</v>
      </c>
      <c r="AD87" s="127">
        <v>0.33489999999999998</v>
      </c>
      <c r="AE87" s="127">
        <v>0.33029999999999998</v>
      </c>
      <c r="AF87" s="127">
        <v>0.33200000000000002</v>
      </c>
      <c r="AG87" s="127">
        <v>0.32979999999999998</v>
      </c>
      <c r="AH87" s="127">
        <v>0.33350000000000002</v>
      </c>
      <c r="AI87" s="127">
        <v>0.32969999999999999</v>
      </c>
      <c r="AJ87" s="127">
        <v>0.32600000000000001</v>
      </c>
      <c r="AK87" s="127">
        <v>0.31819999999999998</v>
      </c>
      <c r="AL87" s="127">
        <v>0.31859999999999999</v>
      </c>
      <c r="AM87" s="127">
        <v>0.311</v>
      </c>
      <c r="AN87" s="127">
        <v>0.31040000000000001</v>
      </c>
      <c r="AO87" s="127">
        <v>0.31380000000000002</v>
      </c>
      <c r="AP87" s="127">
        <v>0.312</v>
      </c>
      <c r="AQ87" s="127">
        <v>0.31309999999999999</v>
      </c>
      <c r="AR87" s="127">
        <v>0.32819999999999999</v>
      </c>
      <c r="AS87" s="127">
        <v>0.33069999999999999</v>
      </c>
      <c r="AT87" s="127">
        <v>0.33550000000000002</v>
      </c>
      <c r="AU87" s="127">
        <v>0.34039999999999998</v>
      </c>
      <c r="AV87" s="127">
        <v>0.34079999999999999</v>
      </c>
      <c r="AW87" s="127">
        <v>0.34429999999999999</v>
      </c>
      <c r="AX87" s="127">
        <v>0.3508</v>
      </c>
      <c r="AY87" s="127">
        <v>0.34620000000000001</v>
      </c>
      <c r="AZ87" s="127">
        <v>0.34610000000000002</v>
      </c>
      <c r="BA87" s="127">
        <v>0.34</v>
      </c>
      <c r="BB87" s="127">
        <v>0.3407</v>
      </c>
      <c r="BC87" s="127">
        <v>0.33750000000000002</v>
      </c>
      <c r="BD87" s="127">
        <v>0.33289999999999997</v>
      </c>
      <c r="BE87" s="127">
        <v>0.3291</v>
      </c>
      <c r="BF87" s="127">
        <v>0.32590000000000002</v>
      </c>
      <c r="BG87" s="127">
        <v>0.32490000000000002</v>
      </c>
      <c r="BH87" s="127">
        <v>0.32290000000000002</v>
      </c>
      <c r="BI87" s="127">
        <v>0.32440000000000002</v>
      </c>
      <c r="BJ87" s="127">
        <v>0.33</v>
      </c>
      <c r="BK87" s="127">
        <v>0.33339999999999997</v>
      </c>
      <c r="BL87" s="127">
        <v>0.33629999999999999</v>
      </c>
      <c r="BM87" s="127">
        <v>0.33860000000000001</v>
      </c>
      <c r="BN87" s="127">
        <v>0.33389999999999997</v>
      </c>
      <c r="BO87" s="127">
        <v>0.33119999999999999</v>
      </c>
      <c r="BP87" s="127">
        <v>0.3291</v>
      </c>
      <c r="BQ87" s="127">
        <v>0.32969999999999999</v>
      </c>
      <c r="BR87" s="127">
        <v>0.33989999999999998</v>
      </c>
      <c r="BS87" s="127">
        <v>0.35020000000000001</v>
      </c>
      <c r="BT87" s="127">
        <v>0.3528</v>
      </c>
      <c r="BU87" s="127">
        <v>0.35470000000000002</v>
      </c>
      <c r="BV87" s="127">
        <v>0.35630000000000001</v>
      </c>
      <c r="BW87" s="127">
        <v>0.35759999999999997</v>
      </c>
      <c r="BX87" s="127">
        <v>0.35709999999999997</v>
      </c>
      <c r="BY87" s="127">
        <v>0.35680000000000001</v>
      </c>
      <c r="BZ87" s="127">
        <v>0.35410000000000003</v>
      </c>
      <c r="CA87" s="127">
        <v>0.34949999999999998</v>
      </c>
      <c r="CB87" s="127">
        <v>0.3473</v>
      </c>
      <c r="CC87" s="127">
        <v>0.34289999999999998</v>
      </c>
      <c r="CD87" s="127">
        <v>0.33639999999999998</v>
      </c>
      <c r="CE87" s="127">
        <v>0.33069999999999999</v>
      </c>
      <c r="CF87" s="127">
        <v>0.32400000000000001</v>
      </c>
      <c r="CG87" s="127">
        <v>0.32040000000000002</v>
      </c>
      <c r="CH87" s="127">
        <v>0.23960000000000001</v>
      </c>
      <c r="CI87" s="127">
        <v>0.23769999999999999</v>
      </c>
      <c r="CJ87" s="127">
        <v>0.23569999999999999</v>
      </c>
      <c r="CK87" s="127">
        <v>0.23519999999999999</v>
      </c>
      <c r="CL87" s="127">
        <v>0.23269999999999999</v>
      </c>
      <c r="CM87" s="127">
        <v>0.23200000000000001</v>
      </c>
      <c r="CN87" s="127">
        <v>0.2298</v>
      </c>
      <c r="CO87" s="127">
        <v>0.2319</v>
      </c>
      <c r="CP87" s="127">
        <v>0.2336</v>
      </c>
      <c r="CQ87" s="127">
        <v>0.23780000000000001</v>
      </c>
      <c r="CR87" s="127">
        <v>0.24179999999999999</v>
      </c>
      <c r="CS87" s="127">
        <v>0.24759999999999999</v>
      </c>
      <c r="CT87" s="127">
        <v>0.25569999999999998</v>
      </c>
      <c r="CU87" s="127">
        <v>0.27839999999999998</v>
      </c>
      <c r="CV87" s="127">
        <v>0.3024</v>
      </c>
      <c r="CW87" s="127">
        <v>0.32600000000000001</v>
      </c>
      <c r="CX87" s="127">
        <v>0.32819999999999999</v>
      </c>
      <c r="CY87" s="127">
        <v>0.32419999999999999</v>
      </c>
      <c r="CZ87" s="127">
        <v>0.31919999999999998</v>
      </c>
      <c r="DA87" s="127">
        <v>0.31330000000000002</v>
      </c>
      <c r="DB87" s="127">
        <v>0.31119999999999998</v>
      </c>
      <c r="DC87" s="127">
        <v>0.30730000000000002</v>
      </c>
      <c r="DD87" s="127">
        <v>0.30780000000000002</v>
      </c>
      <c r="DE87" s="127">
        <v>0.30620000000000003</v>
      </c>
      <c r="DF87" s="127">
        <v>0.30309999999999998</v>
      </c>
      <c r="DG87" s="127">
        <v>0.2949</v>
      </c>
      <c r="DH87" s="127">
        <v>0.29189999999999999</v>
      </c>
      <c r="DI87" s="127">
        <v>0.28510000000000002</v>
      </c>
      <c r="DJ87" s="127">
        <v>0.27729999999999999</v>
      </c>
      <c r="DK87" s="127">
        <v>0.2727</v>
      </c>
      <c r="DL87" s="127">
        <v>0.27</v>
      </c>
      <c r="DM87" s="127">
        <v>0.2636</v>
      </c>
      <c r="DN87" s="127">
        <v>0.26200000000000001</v>
      </c>
      <c r="DO87" s="127">
        <v>0.2631</v>
      </c>
      <c r="DP87" s="127">
        <v>0.2646</v>
      </c>
      <c r="DQ87" s="127">
        <v>0.2661</v>
      </c>
      <c r="DR87" s="127">
        <v>0.26889999999999997</v>
      </c>
      <c r="DS87" s="127">
        <v>0.26960000000000001</v>
      </c>
      <c r="DT87" s="127">
        <v>0.27179999999999999</v>
      </c>
      <c r="DU87" s="127">
        <v>0.27129999999999999</v>
      </c>
      <c r="DV87" s="127">
        <v>0.26860000000000001</v>
      </c>
      <c r="DW87" s="127">
        <v>0.26800000000000002</v>
      </c>
      <c r="DX87" s="127">
        <v>0.26600000000000001</v>
      </c>
      <c r="DY87" s="127">
        <v>0.2641</v>
      </c>
      <c r="DZ87" s="127">
        <v>0.26250000000000001</v>
      </c>
      <c r="EA87" s="127">
        <v>0.2631</v>
      </c>
      <c r="EB87" s="127">
        <v>0.2641</v>
      </c>
      <c r="EC87" s="127">
        <v>0.26819999999999999</v>
      </c>
      <c r="ED87" s="127">
        <v>0.2742</v>
      </c>
      <c r="EE87" s="127">
        <v>0.27410000000000001</v>
      </c>
      <c r="EF87" s="127">
        <v>0.27400000000000002</v>
      </c>
      <c r="EG87" s="127">
        <v>0.27050000000000002</v>
      </c>
      <c r="EH87" s="127">
        <v>0.2697</v>
      </c>
      <c r="EI87" s="127">
        <v>0.26690000000000003</v>
      </c>
      <c r="EJ87" s="127">
        <v>0.2656</v>
      </c>
      <c r="EK87" s="127">
        <v>0.26419999999999999</v>
      </c>
      <c r="EL87" s="127">
        <v>0.26400000000000001</v>
      </c>
      <c r="EM87" s="127">
        <v>0.26419999999999999</v>
      </c>
      <c r="EN87" s="127">
        <v>0.26879999999999998</v>
      </c>
      <c r="EO87" s="127">
        <v>0.27150000000000002</v>
      </c>
      <c r="EP87" s="127">
        <v>0.27279999999999999</v>
      </c>
      <c r="EQ87" s="127">
        <v>0.27339999999999998</v>
      </c>
      <c r="ER87" s="127">
        <v>0.27189999999999998</v>
      </c>
      <c r="ES87" s="127">
        <v>0.27010000000000001</v>
      </c>
      <c r="ET87" s="127">
        <v>0.27210000000000001</v>
      </c>
      <c r="EU87" s="127">
        <v>0.2747</v>
      </c>
      <c r="EV87">
        <f>SUMIF('12peso'!$E$39:$E$492,$A87,'12peso'!H$39:H$492)</f>
        <v>0.20899999999999999</v>
      </c>
      <c r="EW87">
        <f>SUMIF('12peso'!$E$39:$E$492,$A87,'12peso'!I$39:I$492)</f>
        <v>0.2077</v>
      </c>
      <c r="EX87">
        <f>SUMIF('12peso'!$E$39:$E$492,$A87,'12peso'!J$39:J$492)</f>
        <v>0.20810000000000001</v>
      </c>
      <c r="EY87">
        <f>SUMIF('12peso'!$E$39:$E$492,$A87,'12peso'!K$39:K$492)</f>
        <v>0.20930000000000001</v>
      </c>
      <c r="EZ87">
        <f>SUMIF('12peso'!$E$39:$E$492,$A87,'12peso'!L$39:L$492)</f>
        <v>0.21049999999999999</v>
      </c>
      <c r="FA87">
        <f>SUMIF('12peso'!$E$39:$E$492,$A87,'12peso'!M$39:M$492)</f>
        <v>0.21379999999999999</v>
      </c>
      <c r="FB87">
        <f>SUMIF('12peso'!$E$39:$E$492,$A87,'12peso'!N$39:N$492)</f>
        <v>0.2147</v>
      </c>
      <c r="FC87">
        <f>SUMIF('12peso'!$E$39:$E$492,$A87,'12peso'!O$39:O$492)</f>
        <v>0.21540000000000001</v>
      </c>
      <c r="FD87">
        <f>SUMIF('12peso'!$E$39:$E$492,$A87,'12peso'!P$39:P$492)</f>
        <v>0.2167</v>
      </c>
      <c r="FE87">
        <f>SUMIF('12peso'!$E$39:$E$492,$A87,'12peso'!Q$39:Q$492)</f>
        <v>0.21740000000000001</v>
      </c>
      <c r="FF87">
        <f>SUMIF('12peso'!$E$39:$E$492,$A87,'12peso'!R$39:R$492)</f>
        <v>0.21740000000000001</v>
      </c>
      <c r="FG87">
        <f>SUMIF('12peso'!$E$39:$E$492,$A87,'12peso'!S$39:S$492)</f>
        <v>0.21729999999999999</v>
      </c>
      <c r="FH87">
        <f>SUMIF('12peso'!$E$39:$E$492,$A87,'12peso'!T$39:T$492)</f>
        <v>0.218</v>
      </c>
      <c r="FI87">
        <f>SUMIF('12peso'!$E$39:$E$492,$A87,'12peso'!U$39:U$492)</f>
        <v>0.21779999999999999</v>
      </c>
      <c r="FJ87">
        <f>SUMIF('12peso'!$E$39:$E$492,$A87,'12peso'!V$39:V$492)</f>
        <v>0.21709999999999999</v>
      </c>
      <c r="FK87">
        <f>SUMIF('12peso'!$E$39:$E$492,$A87,'12peso'!W$39:W$492)</f>
        <v>0.2195</v>
      </c>
      <c r="FL87">
        <f>SUMIF('12peso'!$E$39:$E$492,$A87,'12peso'!X$39:X$492)</f>
        <v>0.22450000000000001</v>
      </c>
      <c r="FM87">
        <f>SUMIF('12peso'!$E$39:$E$492,$A87,'12peso'!Y$39:Y$492)</f>
        <v>0.23089999999999999</v>
      </c>
      <c r="FN87">
        <f>SUMIF('12peso'!$E$39:$E$492,$A87,'12peso'!Z$39:Z$492)</f>
        <v>0.23730000000000001</v>
      </c>
      <c r="FO87">
        <f>SUMIF('12peso'!$E$39:$E$492,$A87,'12peso'!AA$39:AA$492)</f>
        <v>0.24</v>
      </c>
      <c r="FP87">
        <f>SUMIF('12peso'!$E$39:$E$492,$A87,'12peso'!AB$39:AB$492)</f>
        <v>0.2424</v>
      </c>
      <c r="FQ87">
        <f>SUMIF('12peso'!$E$39:$E$492,$A87,'12peso'!AC$39:AC$492)</f>
        <v>0.246</v>
      </c>
      <c r="FR87">
        <f>SUMIF('12peso'!$E$39:$E$492,$A87,'12peso'!AD$39:AD$492)</f>
        <v>0.2477</v>
      </c>
      <c r="FS87">
        <f>SUMIF('12peso'!$E$39:$E$492,$A87,'12peso'!AE$39:AE$492)</f>
        <v>0.25019999999999998</v>
      </c>
      <c r="FT87">
        <f>SUMIF('12peso'!$E$39:$E$492,$A87,'12peso'!AF$39:AF$492)</f>
        <v>0.24990000000000001</v>
      </c>
      <c r="FU87">
        <f>SUMIF('12peso'!$E$39:$E$492,$A87,'12peso'!AG$39:AG$492)</f>
        <v>0.24879999999999999</v>
      </c>
      <c r="FV87">
        <f>SUMIF('12peso'!$E$39:$E$492,$A87,'12peso'!AH$39:AH$492)</f>
        <v>0.247</v>
      </c>
      <c r="FW87">
        <f>SUMIF('12peso'!$E$39:$E$492,$A87,'12peso'!AI$39:AI$492)</f>
        <v>0.2465</v>
      </c>
      <c r="FX87">
        <f>SUMIF('12peso'!$E$39:$E$492,$A87,'12peso'!AJ$39:AJ$492)</f>
        <v>0.24529999999999999</v>
      </c>
      <c r="FY87">
        <f>SUMIF('12peso'!$E$39:$E$492,$A87,'12peso'!AK$39:AK$492)</f>
        <v>0.24809999999999999</v>
      </c>
      <c r="FZ87">
        <f>SUMIF('12peso'!$E$39:$E$492,$A87,'12peso'!AL$39:AL$492)</f>
        <v>0.25280000000000002</v>
      </c>
      <c r="GA87">
        <f>SUMIF('12peso'!$E$39:$E$492,$A87,'12peso'!AM$39:AM$492)</f>
        <v>0.25540000000000002</v>
      </c>
      <c r="GB87">
        <f>SUMIF('12peso'!$E$39:$E$492,$A87,'12peso'!AN$39:AN$492)</f>
        <v>0.25740000000000002</v>
      </c>
    </row>
    <row r="88" spans="1:184" x14ac:dyDescent="0.25">
      <c r="A88" s="59">
        <v>1111011</v>
      </c>
      <c r="B88" s="56" t="s">
        <v>89</v>
      </c>
      <c r="C88" s="127">
        <v>0.4602</v>
      </c>
      <c r="D88" s="127">
        <v>0.45330000000000004</v>
      </c>
      <c r="E88" s="127">
        <v>0.44869999999999999</v>
      </c>
      <c r="F88" s="127">
        <v>0.44290000000000002</v>
      </c>
      <c r="G88" s="127">
        <v>0.44480000000000003</v>
      </c>
      <c r="H88" s="127">
        <v>0.44840000000000002</v>
      </c>
      <c r="I88" s="127">
        <v>0.44560000000000005</v>
      </c>
      <c r="J88" s="127">
        <v>0.44180000000000003</v>
      </c>
      <c r="K88" s="127">
        <v>0.43869999999999998</v>
      </c>
      <c r="L88" s="127">
        <v>0.43760000000000004</v>
      </c>
      <c r="M88" s="127">
        <v>0.44190000000000002</v>
      </c>
      <c r="N88" s="127">
        <v>0.4516</v>
      </c>
      <c r="O88" s="127">
        <v>0.45889999999999997</v>
      </c>
      <c r="P88" s="127">
        <v>0.47510000000000002</v>
      </c>
      <c r="Q88" s="127">
        <v>0.47390000000000004</v>
      </c>
      <c r="R88" s="127">
        <v>0.46589999999999998</v>
      </c>
      <c r="S88" s="127">
        <v>0.45659999999999995</v>
      </c>
      <c r="T88" s="127">
        <v>0.44130000000000003</v>
      </c>
      <c r="U88" s="127">
        <v>0.42880000000000001</v>
      </c>
      <c r="V88" s="127">
        <v>0.42040000000000005</v>
      </c>
      <c r="W88" s="127">
        <v>0.42799999999999994</v>
      </c>
      <c r="X88" s="127">
        <v>0.43909999999999993</v>
      </c>
      <c r="Y88" s="127">
        <v>0.44519999999999998</v>
      </c>
      <c r="Z88" s="127">
        <v>0.44939999999999997</v>
      </c>
      <c r="AA88" s="127">
        <v>0.4476</v>
      </c>
      <c r="AB88" s="127">
        <v>0.44009999999999999</v>
      </c>
      <c r="AC88" s="127">
        <v>0.42760000000000004</v>
      </c>
      <c r="AD88" s="127">
        <v>0.42099999999999999</v>
      </c>
      <c r="AE88" s="127">
        <v>0.42269999999999996</v>
      </c>
      <c r="AF88" s="127">
        <v>0.42299999999999993</v>
      </c>
      <c r="AG88" s="127">
        <v>0.4202999999999999</v>
      </c>
      <c r="AH88" s="127">
        <v>0.41709999999999997</v>
      </c>
      <c r="AI88" s="127">
        <v>0.42570000000000008</v>
      </c>
      <c r="AJ88" s="127">
        <v>0.42059999999999997</v>
      </c>
      <c r="AK88" s="127">
        <v>0.42559999999999998</v>
      </c>
      <c r="AL88" s="127">
        <v>0.43719999999999998</v>
      </c>
      <c r="AM88" s="127">
        <v>0.44169999999999998</v>
      </c>
      <c r="AN88" s="127">
        <v>0.44869999999999999</v>
      </c>
      <c r="AO88" s="127">
        <v>0.44849999999999995</v>
      </c>
      <c r="AP88" s="127">
        <v>0.45070000000000005</v>
      </c>
      <c r="AQ88" s="127">
        <v>0.44359999999999999</v>
      </c>
      <c r="AR88" s="127">
        <v>0.45290000000000002</v>
      </c>
      <c r="AS88" s="127">
        <v>0.45019999999999999</v>
      </c>
      <c r="AT88" s="127">
        <v>0.44350000000000001</v>
      </c>
      <c r="AU88" s="127">
        <v>0.44100000000000006</v>
      </c>
      <c r="AV88" s="127">
        <v>0.4401000000000001</v>
      </c>
      <c r="AW88" s="127">
        <v>0.44970000000000004</v>
      </c>
      <c r="AX88" s="127">
        <v>0.4657</v>
      </c>
      <c r="AY88" s="127">
        <v>0.46700000000000008</v>
      </c>
      <c r="AZ88" s="127">
        <v>0.46960000000000002</v>
      </c>
      <c r="BA88" s="127">
        <v>0.47160000000000002</v>
      </c>
      <c r="BB88" s="127">
        <v>0.47460000000000002</v>
      </c>
      <c r="BC88" s="127">
        <v>0.47370000000000007</v>
      </c>
      <c r="BD88" s="127">
        <v>0.46879999999999999</v>
      </c>
      <c r="BE88" s="127">
        <v>0.45729999999999998</v>
      </c>
      <c r="BF88" s="127">
        <v>0.44500000000000001</v>
      </c>
      <c r="BG88" s="127">
        <v>0.44040000000000001</v>
      </c>
      <c r="BH88" s="127">
        <v>0.44179999999999997</v>
      </c>
      <c r="BI88" s="127">
        <v>0.44689999999999996</v>
      </c>
      <c r="BJ88" s="127">
        <v>0.45289999999999997</v>
      </c>
      <c r="BK88" s="127">
        <v>0.4587</v>
      </c>
      <c r="BL88" s="127">
        <v>0.46250000000000008</v>
      </c>
      <c r="BM88" s="127">
        <v>0.46159999999999995</v>
      </c>
      <c r="BN88" s="127">
        <v>0.46759999999999996</v>
      </c>
      <c r="BO88" s="127">
        <v>0.4698</v>
      </c>
      <c r="BP88" s="127">
        <v>0.46900000000000003</v>
      </c>
      <c r="BQ88" s="127">
        <v>0.46729999999999994</v>
      </c>
      <c r="BR88" s="127">
        <v>0.46359999999999996</v>
      </c>
      <c r="BS88" s="127">
        <v>0.46159999999999995</v>
      </c>
      <c r="BT88" s="127">
        <v>0.46309999999999996</v>
      </c>
      <c r="BU88" s="127">
        <v>0.46489999999999998</v>
      </c>
      <c r="BV88" s="127">
        <v>0.46479999999999999</v>
      </c>
      <c r="BW88" s="127">
        <v>0.46179999999999999</v>
      </c>
      <c r="BX88" s="127">
        <v>0.46289999999999998</v>
      </c>
      <c r="BY88" s="127">
        <v>0.45469999999999994</v>
      </c>
      <c r="BZ88" s="127">
        <v>0.44980000000000003</v>
      </c>
      <c r="CA88" s="127">
        <v>0.4491</v>
      </c>
      <c r="CB88" s="127">
        <v>0.44129999999999991</v>
      </c>
      <c r="CC88" s="127">
        <v>0.43389999999999995</v>
      </c>
      <c r="CD88" s="127">
        <v>0.43090000000000001</v>
      </c>
      <c r="CE88" s="127">
        <v>0.4284</v>
      </c>
      <c r="CF88" s="127">
        <v>0.42799999999999999</v>
      </c>
      <c r="CG88" s="127">
        <v>0.42280000000000001</v>
      </c>
      <c r="CH88" s="127">
        <v>0.41170000000000001</v>
      </c>
      <c r="CI88" s="127">
        <v>0.41470000000000001</v>
      </c>
      <c r="CJ88" s="127">
        <v>0.41710000000000003</v>
      </c>
      <c r="CK88" s="127">
        <v>0.41739999999999999</v>
      </c>
      <c r="CL88" s="127">
        <v>0.4158</v>
      </c>
      <c r="CM88" s="127">
        <v>0.41549999999999998</v>
      </c>
      <c r="CN88" s="127">
        <v>0.41439999999999999</v>
      </c>
      <c r="CO88" s="127">
        <v>0.41260000000000002</v>
      </c>
      <c r="CP88" s="127">
        <v>0.41210000000000002</v>
      </c>
      <c r="CQ88" s="127">
        <v>0.4098</v>
      </c>
      <c r="CR88" s="127">
        <v>0.41</v>
      </c>
      <c r="CS88" s="127">
        <v>0.41389999999999999</v>
      </c>
      <c r="CT88" s="127">
        <v>0.42409999999999998</v>
      </c>
      <c r="CU88" s="127">
        <v>0.44790000000000002</v>
      </c>
      <c r="CV88" s="127">
        <v>0.46339999999999998</v>
      </c>
      <c r="CW88" s="127">
        <v>0.47189999999999999</v>
      </c>
      <c r="CX88" s="127">
        <v>0.47760000000000002</v>
      </c>
      <c r="CY88" s="127">
        <v>0.47339999999999999</v>
      </c>
      <c r="CZ88" s="127">
        <v>0.46820000000000001</v>
      </c>
      <c r="DA88" s="127">
        <v>0.46360000000000001</v>
      </c>
      <c r="DB88" s="127">
        <v>0.46050000000000002</v>
      </c>
      <c r="DC88" s="127">
        <v>0.45750000000000002</v>
      </c>
      <c r="DD88" s="127">
        <v>0.45340000000000003</v>
      </c>
      <c r="DE88" s="127">
        <v>0.45250000000000001</v>
      </c>
      <c r="DF88" s="127">
        <v>0.45150000000000001</v>
      </c>
      <c r="DG88" s="127">
        <v>0.44979999999999998</v>
      </c>
      <c r="DH88" s="127">
        <v>0.44650000000000001</v>
      </c>
      <c r="DI88" s="127">
        <v>0.44540000000000002</v>
      </c>
      <c r="DJ88" s="127">
        <v>0.44240000000000002</v>
      </c>
      <c r="DK88" s="127">
        <v>0.44230000000000003</v>
      </c>
      <c r="DL88" s="127">
        <v>0.442</v>
      </c>
      <c r="DM88" s="127">
        <v>0.44290000000000002</v>
      </c>
      <c r="DN88" s="127">
        <v>0.43919999999999998</v>
      </c>
      <c r="DO88" s="127">
        <v>0.43680000000000002</v>
      </c>
      <c r="DP88" s="127">
        <v>0.43819999999999998</v>
      </c>
      <c r="DQ88" s="127">
        <v>0.44209999999999999</v>
      </c>
      <c r="DR88" s="127">
        <v>0.44819999999999999</v>
      </c>
      <c r="DS88" s="127">
        <v>0.4511</v>
      </c>
      <c r="DT88" s="127">
        <v>0.45350000000000001</v>
      </c>
      <c r="DU88" s="127">
        <v>0.45319999999999999</v>
      </c>
      <c r="DV88" s="127">
        <v>0.44819999999999999</v>
      </c>
      <c r="DW88" s="127">
        <v>0.44519999999999998</v>
      </c>
      <c r="DX88" s="127">
        <v>0.44169999999999998</v>
      </c>
      <c r="DY88" s="127">
        <v>0.43619999999999998</v>
      </c>
      <c r="DZ88" s="127">
        <v>0.43190000000000001</v>
      </c>
      <c r="EA88" s="127">
        <v>0.43130000000000002</v>
      </c>
      <c r="EB88" s="127">
        <v>0.43280000000000002</v>
      </c>
      <c r="EC88" s="127">
        <v>0.44019999999999998</v>
      </c>
      <c r="ED88" s="127">
        <v>0.44319999999999998</v>
      </c>
      <c r="EE88" s="127">
        <v>0.44379999999999997</v>
      </c>
      <c r="EF88" s="127">
        <v>0.439</v>
      </c>
      <c r="EG88" s="127">
        <v>0.44090000000000001</v>
      </c>
      <c r="EH88" s="127">
        <v>0.43959999999999999</v>
      </c>
      <c r="EI88" s="127">
        <v>0.437</v>
      </c>
      <c r="EJ88" s="127">
        <v>0.43580000000000002</v>
      </c>
      <c r="EK88" s="127">
        <v>0.43730000000000002</v>
      </c>
      <c r="EL88" s="127">
        <v>0.43030000000000002</v>
      </c>
      <c r="EM88" s="127">
        <v>0.4274</v>
      </c>
      <c r="EN88" s="127">
        <v>0.42649999999999999</v>
      </c>
      <c r="EO88" s="127">
        <v>0.4325</v>
      </c>
      <c r="EP88" s="127">
        <v>0.43630000000000002</v>
      </c>
      <c r="EQ88" s="127">
        <v>0.43880000000000002</v>
      </c>
      <c r="ER88" s="127">
        <v>0.43930000000000002</v>
      </c>
      <c r="ES88" s="127">
        <v>0.43819999999999998</v>
      </c>
      <c r="ET88" s="127">
        <v>0.43959999999999999</v>
      </c>
      <c r="EU88" s="127">
        <v>0.44009999999999999</v>
      </c>
      <c r="EV88">
        <f>SUMIF('12peso'!$E$39:$E$492,$A88,'12peso'!H$39:H$492)</f>
        <v>0.4899</v>
      </c>
      <c r="EW88">
        <f>SUMIF('12peso'!$E$39:$E$492,$A88,'12peso'!I$39:I$492)</f>
        <v>0.4955</v>
      </c>
      <c r="EX88">
        <f>SUMIF('12peso'!$E$39:$E$492,$A88,'12peso'!J$39:J$492)</f>
        <v>0.49109999999999998</v>
      </c>
      <c r="EY88">
        <f>SUMIF('12peso'!$E$39:$E$492,$A88,'12peso'!K$39:K$492)</f>
        <v>0.48799999999999999</v>
      </c>
      <c r="EZ88">
        <f>SUMIF('12peso'!$E$39:$E$492,$A88,'12peso'!L$39:L$492)</f>
        <v>0.49109999999999998</v>
      </c>
      <c r="FA88">
        <f>SUMIF('12peso'!$E$39:$E$492,$A88,'12peso'!M$39:M$492)</f>
        <v>0.49580000000000002</v>
      </c>
      <c r="FB88">
        <f>SUMIF('12peso'!$E$39:$E$492,$A88,'12peso'!N$39:N$492)</f>
        <v>0.49759999999999999</v>
      </c>
      <c r="FC88">
        <f>SUMIF('12peso'!$E$39:$E$492,$A88,'12peso'!O$39:O$492)</f>
        <v>0.49930000000000002</v>
      </c>
      <c r="FD88">
        <f>SUMIF('12peso'!$E$39:$E$492,$A88,'12peso'!P$39:P$492)</f>
        <v>0.4975</v>
      </c>
      <c r="FE88">
        <f>SUMIF('12peso'!$E$39:$E$492,$A88,'12peso'!Q$39:Q$492)</f>
        <v>0.49399999999999999</v>
      </c>
      <c r="FF88">
        <f>SUMIF('12peso'!$E$39:$E$492,$A88,'12peso'!R$39:R$492)</f>
        <v>0.49199999999999999</v>
      </c>
      <c r="FG88">
        <f>SUMIF('12peso'!$E$39:$E$492,$A88,'12peso'!S$39:S$492)</f>
        <v>0.49330000000000002</v>
      </c>
      <c r="FH88">
        <f>SUMIF('12peso'!$E$39:$E$492,$A88,'12peso'!T$39:T$492)</f>
        <v>0.4919</v>
      </c>
      <c r="FI88">
        <f>SUMIF('12peso'!$E$39:$E$492,$A88,'12peso'!U$39:U$492)</f>
        <v>0.49580000000000002</v>
      </c>
      <c r="FJ88">
        <f>SUMIF('12peso'!$E$39:$E$492,$A88,'12peso'!V$39:V$492)</f>
        <v>0.49480000000000002</v>
      </c>
      <c r="FK88">
        <f>SUMIF('12peso'!$E$39:$E$492,$A88,'12peso'!W$39:W$492)</f>
        <v>0.49709999999999999</v>
      </c>
      <c r="FL88">
        <f>SUMIF('12peso'!$E$39:$E$492,$A88,'12peso'!X$39:X$492)</f>
        <v>0.50309999999999999</v>
      </c>
      <c r="FM88">
        <f>SUMIF('12peso'!$E$39:$E$492,$A88,'12peso'!Y$39:Y$492)</f>
        <v>0.51290000000000002</v>
      </c>
      <c r="FN88">
        <f>SUMIF('12peso'!$E$39:$E$492,$A88,'12peso'!Z$39:Z$492)</f>
        <v>0.51580000000000004</v>
      </c>
      <c r="FO88">
        <f>SUMIF('12peso'!$E$39:$E$492,$A88,'12peso'!AA$39:AA$492)</f>
        <v>0.52239999999999998</v>
      </c>
      <c r="FP88">
        <f>SUMIF('12peso'!$E$39:$E$492,$A88,'12peso'!AB$39:AB$492)</f>
        <v>0.52039999999999997</v>
      </c>
      <c r="FQ88">
        <f>SUMIF('12peso'!$E$39:$E$492,$A88,'12peso'!AC$39:AC$492)</f>
        <v>0.52429999999999999</v>
      </c>
      <c r="FR88">
        <f>SUMIF('12peso'!$E$39:$E$492,$A88,'12peso'!AD$39:AD$492)</f>
        <v>0.52890000000000004</v>
      </c>
      <c r="FS88">
        <f>SUMIF('12peso'!$E$39:$E$492,$A88,'12peso'!AE$39:AE$492)</f>
        <v>0.53110000000000002</v>
      </c>
      <c r="FT88">
        <f>SUMIF('12peso'!$E$39:$E$492,$A88,'12peso'!AF$39:AF$492)</f>
        <v>0.5302</v>
      </c>
      <c r="FU88">
        <f>SUMIF('12peso'!$E$39:$E$492,$A88,'12peso'!AG$39:AG$492)</f>
        <v>0.52749999999999997</v>
      </c>
      <c r="FV88">
        <f>SUMIF('12peso'!$E$39:$E$492,$A88,'12peso'!AH$39:AH$492)</f>
        <v>0.52659999999999996</v>
      </c>
      <c r="FW88">
        <f>SUMIF('12peso'!$E$39:$E$492,$A88,'12peso'!AI$39:AI$492)</f>
        <v>0.52580000000000005</v>
      </c>
      <c r="FX88">
        <f>SUMIF('12peso'!$E$39:$E$492,$A88,'12peso'!AJ$39:AJ$492)</f>
        <v>0.52680000000000005</v>
      </c>
      <c r="FY88">
        <f>SUMIF('12peso'!$E$39:$E$492,$A88,'12peso'!AK$39:AK$492)</f>
        <v>0.53010000000000002</v>
      </c>
      <c r="FZ88">
        <f>SUMIF('12peso'!$E$39:$E$492,$A88,'12peso'!AL$39:AL$492)</f>
        <v>0.5292</v>
      </c>
      <c r="GA88">
        <f>SUMIF('12peso'!$E$39:$E$492,$A88,'12peso'!AM$39:AM$492)</f>
        <v>0.53869999999999996</v>
      </c>
      <c r="GB88">
        <f>SUMIF('12peso'!$E$39:$E$492,$A88,'12peso'!AN$39:AN$492)</f>
        <v>0.53810000000000002</v>
      </c>
    </row>
    <row r="89" spans="1:184" x14ac:dyDescent="0.25">
      <c r="A89" s="59">
        <v>1111012</v>
      </c>
      <c r="B89" s="56" t="s">
        <v>90</v>
      </c>
      <c r="C89" s="127">
        <v>1.0800000000000001E-2</v>
      </c>
      <c r="D89" s="127">
        <v>1.0800000000000001E-2</v>
      </c>
      <c r="E89" s="127">
        <v>1.0699999999999999E-2</v>
      </c>
      <c r="F89" s="127">
        <v>1.06E-2</v>
      </c>
      <c r="G89" s="127">
        <v>1.0500000000000001E-2</v>
      </c>
      <c r="H89" s="127">
        <v>1.0500000000000001E-2</v>
      </c>
      <c r="I89" s="127">
        <v>1.06E-2</v>
      </c>
      <c r="J89" s="127">
        <v>1.0699999999999999E-2</v>
      </c>
      <c r="K89" s="127">
        <v>1.09E-2</v>
      </c>
      <c r="L89" s="127">
        <v>1.0800000000000001E-2</v>
      </c>
      <c r="M89" s="127">
        <v>1.0699999999999999E-2</v>
      </c>
      <c r="N89" s="127">
        <v>1.0699999999999999E-2</v>
      </c>
      <c r="O89" s="127">
        <v>1.0800000000000001E-2</v>
      </c>
      <c r="P89" s="127">
        <v>1.09E-2</v>
      </c>
      <c r="Q89" s="127">
        <v>1.09E-2</v>
      </c>
      <c r="R89" s="127">
        <v>1.11E-2</v>
      </c>
      <c r="S89" s="127">
        <v>1.0999999999999999E-2</v>
      </c>
      <c r="T89" s="127">
        <v>1.11E-2</v>
      </c>
      <c r="U89" s="127">
        <v>1.09E-2</v>
      </c>
      <c r="V89" s="127">
        <v>1.0800000000000001E-2</v>
      </c>
      <c r="W89" s="127">
        <v>1.0800000000000001E-2</v>
      </c>
      <c r="X89" s="127">
        <v>1.09E-2</v>
      </c>
      <c r="Y89" s="127">
        <v>1.09E-2</v>
      </c>
      <c r="Z89" s="127">
        <v>1.0800000000000001E-2</v>
      </c>
      <c r="AA89" s="127">
        <v>1.0699999999999999E-2</v>
      </c>
      <c r="AB89" s="127">
        <v>1.06E-2</v>
      </c>
      <c r="AC89" s="127">
        <v>1.06E-2</v>
      </c>
      <c r="AD89" s="127">
        <v>1.0200000000000001E-2</v>
      </c>
      <c r="AE89" s="127">
        <v>1.01E-2</v>
      </c>
      <c r="AF89" s="127">
        <v>9.9000000000000008E-3</v>
      </c>
      <c r="AG89" s="127">
        <v>1.0200000000000001E-2</v>
      </c>
      <c r="AH89" s="127">
        <v>0.01</v>
      </c>
      <c r="AI89" s="127">
        <v>9.9000000000000008E-3</v>
      </c>
      <c r="AJ89" s="127">
        <v>9.9000000000000008E-3</v>
      </c>
      <c r="AK89" s="127">
        <v>9.7000000000000003E-3</v>
      </c>
      <c r="AL89" s="127">
        <v>9.7000000000000003E-3</v>
      </c>
      <c r="AM89" s="127">
        <v>9.5999999999999992E-3</v>
      </c>
      <c r="AN89" s="127">
        <v>9.4999999999999998E-3</v>
      </c>
      <c r="AO89" s="127">
        <v>9.4999999999999998E-3</v>
      </c>
      <c r="AP89" s="127">
        <v>9.4999999999999998E-3</v>
      </c>
      <c r="AQ89" s="127">
        <v>9.4000000000000004E-3</v>
      </c>
      <c r="AR89" s="127">
        <v>9.4999999999999998E-3</v>
      </c>
      <c r="AS89" s="127">
        <v>9.4000000000000004E-3</v>
      </c>
      <c r="AT89" s="127">
        <v>9.4999999999999998E-3</v>
      </c>
      <c r="AU89" s="127">
        <v>9.4000000000000004E-3</v>
      </c>
      <c r="AV89" s="127">
        <v>9.4000000000000004E-3</v>
      </c>
      <c r="AW89" s="127">
        <v>9.4000000000000004E-3</v>
      </c>
      <c r="AX89" s="127">
        <v>9.7999999999999997E-3</v>
      </c>
      <c r="AY89" s="127">
        <v>9.5999999999999992E-3</v>
      </c>
      <c r="AZ89" s="127">
        <v>9.4999999999999998E-3</v>
      </c>
      <c r="BA89" s="127">
        <v>9.4999999999999998E-3</v>
      </c>
      <c r="BB89" s="127">
        <v>9.4000000000000004E-3</v>
      </c>
      <c r="BC89" s="127">
        <v>9.4999999999999998E-3</v>
      </c>
      <c r="BD89" s="127">
        <v>9.2999999999999992E-3</v>
      </c>
      <c r="BE89" s="127">
        <v>9.2999999999999992E-3</v>
      </c>
      <c r="BF89" s="127">
        <v>9.2999999999999992E-3</v>
      </c>
      <c r="BG89" s="127">
        <v>9.4999999999999998E-3</v>
      </c>
      <c r="BH89" s="127">
        <v>9.5999999999999992E-3</v>
      </c>
      <c r="BI89" s="127">
        <v>9.2999999999999992E-3</v>
      </c>
      <c r="BJ89" s="127">
        <v>9.4000000000000004E-3</v>
      </c>
      <c r="BK89" s="127">
        <v>9.2999999999999992E-3</v>
      </c>
      <c r="BL89" s="127">
        <v>9.1999999999999998E-3</v>
      </c>
      <c r="BM89" s="127">
        <v>9.2999999999999992E-3</v>
      </c>
      <c r="BN89" s="127">
        <v>9.4000000000000004E-3</v>
      </c>
      <c r="BO89" s="127">
        <v>9.4000000000000004E-3</v>
      </c>
      <c r="BP89" s="127">
        <v>9.1000000000000004E-3</v>
      </c>
      <c r="BQ89" s="127">
        <v>8.9999999999999993E-3</v>
      </c>
      <c r="BR89" s="127">
        <v>9.1000000000000004E-3</v>
      </c>
      <c r="BS89" s="127">
        <v>9.1000000000000004E-3</v>
      </c>
      <c r="BT89" s="127">
        <v>8.9999999999999993E-3</v>
      </c>
      <c r="BU89" s="127">
        <v>8.9999999999999993E-3</v>
      </c>
      <c r="BV89" s="127">
        <v>8.8000000000000005E-3</v>
      </c>
      <c r="BW89" s="127">
        <v>8.8000000000000005E-3</v>
      </c>
      <c r="BX89" s="127">
        <v>8.6999999999999994E-3</v>
      </c>
      <c r="BY89" s="127">
        <v>8.6999999999999994E-3</v>
      </c>
      <c r="BZ89" s="127">
        <v>8.6E-3</v>
      </c>
      <c r="CA89" s="127">
        <v>8.5000000000000006E-3</v>
      </c>
      <c r="CB89" s="127">
        <v>8.3999999999999995E-3</v>
      </c>
      <c r="CC89" s="127">
        <v>8.3000000000000001E-3</v>
      </c>
      <c r="CD89" s="127">
        <v>8.2000000000000007E-3</v>
      </c>
      <c r="CE89" s="127">
        <v>8.0999999999999996E-3</v>
      </c>
      <c r="CF89" s="127">
        <v>8.0000000000000002E-3</v>
      </c>
      <c r="CG89" s="127">
        <v>7.9000000000000008E-3</v>
      </c>
      <c r="CH89" s="127">
        <v>5.4000000000000003E-3</v>
      </c>
      <c r="CI89" s="127">
        <v>5.3E-3</v>
      </c>
      <c r="CJ89" s="127">
        <v>5.4000000000000003E-3</v>
      </c>
      <c r="CK89" s="127">
        <v>5.3E-3</v>
      </c>
      <c r="CL89" s="127">
        <v>5.1999999999999998E-3</v>
      </c>
      <c r="CM89" s="127">
        <v>5.1000000000000004E-3</v>
      </c>
      <c r="CN89" s="127">
        <v>5.1999999999999998E-3</v>
      </c>
      <c r="CO89" s="127">
        <v>5.1999999999999998E-3</v>
      </c>
      <c r="CP89" s="127">
        <v>5.1999999999999998E-3</v>
      </c>
      <c r="CQ89" s="127">
        <v>5.1999999999999998E-3</v>
      </c>
      <c r="CR89" s="127">
        <v>5.1999999999999998E-3</v>
      </c>
      <c r="CS89" s="127">
        <v>5.1999999999999998E-3</v>
      </c>
      <c r="CT89" s="127">
        <v>5.3E-3</v>
      </c>
      <c r="CU89" s="127">
        <v>5.3E-3</v>
      </c>
      <c r="CV89" s="127">
        <v>5.4000000000000003E-3</v>
      </c>
      <c r="CW89" s="127">
        <v>5.7000000000000002E-3</v>
      </c>
      <c r="CX89" s="127">
        <v>5.7999999999999996E-3</v>
      </c>
      <c r="CY89" s="127">
        <v>5.8999999999999999E-3</v>
      </c>
      <c r="CZ89" s="127">
        <v>5.7000000000000002E-3</v>
      </c>
      <c r="DA89" s="127">
        <v>5.8999999999999999E-3</v>
      </c>
      <c r="DB89" s="127">
        <v>6.0000000000000001E-3</v>
      </c>
      <c r="DC89" s="127">
        <v>5.8999999999999999E-3</v>
      </c>
      <c r="DD89" s="127">
        <v>5.7999999999999996E-3</v>
      </c>
      <c r="DE89" s="127">
        <v>5.8999999999999999E-3</v>
      </c>
      <c r="DF89" s="127">
        <v>5.7999999999999996E-3</v>
      </c>
      <c r="DG89" s="127">
        <v>5.7000000000000002E-3</v>
      </c>
      <c r="DH89" s="127">
        <v>5.5999999999999999E-3</v>
      </c>
      <c r="DI89" s="127">
        <v>5.5999999999999999E-3</v>
      </c>
      <c r="DJ89" s="127">
        <v>5.4000000000000003E-3</v>
      </c>
      <c r="DK89" s="127">
        <v>5.4000000000000003E-3</v>
      </c>
      <c r="DL89" s="127">
        <v>5.4999999999999997E-3</v>
      </c>
      <c r="DM89" s="127">
        <v>5.4999999999999997E-3</v>
      </c>
      <c r="DN89" s="127">
        <v>5.5999999999999999E-3</v>
      </c>
      <c r="DO89" s="127">
        <v>5.7000000000000002E-3</v>
      </c>
      <c r="DP89" s="127">
        <v>5.7999999999999996E-3</v>
      </c>
      <c r="DQ89" s="127">
        <v>5.8999999999999999E-3</v>
      </c>
      <c r="DR89" s="127">
        <v>6.0000000000000001E-3</v>
      </c>
      <c r="DS89" s="127">
        <v>6.1999999999999998E-3</v>
      </c>
      <c r="DT89" s="127">
        <v>6.1999999999999998E-3</v>
      </c>
      <c r="DU89" s="127">
        <v>6.1000000000000004E-3</v>
      </c>
      <c r="DV89" s="127">
        <v>6.1000000000000004E-3</v>
      </c>
      <c r="DW89" s="127">
        <v>5.8999999999999999E-3</v>
      </c>
      <c r="DX89" s="127">
        <v>5.8999999999999999E-3</v>
      </c>
      <c r="DY89" s="127">
        <v>6.1000000000000004E-3</v>
      </c>
      <c r="DZ89" s="127">
        <v>6.1000000000000004E-3</v>
      </c>
      <c r="EA89" s="127">
        <v>6.1999999999999998E-3</v>
      </c>
      <c r="EB89" s="127">
        <v>6.1999999999999998E-3</v>
      </c>
      <c r="EC89" s="127">
        <v>6.1000000000000004E-3</v>
      </c>
      <c r="ED89" s="127">
        <v>6.1999999999999998E-3</v>
      </c>
      <c r="EE89" s="127">
        <v>6.1999999999999998E-3</v>
      </c>
      <c r="EF89" s="127">
        <v>6.1000000000000004E-3</v>
      </c>
      <c r="EG89" s="127">
        <v>6.1999999999999998E-3</v>
      </c>
      <c r="EH89" s="127">
        <v>6.1999999999999998E-3</v>
      </c>
      <c r="EI89" s="127">
        <v>5.8999999999999999E-3</v>
      </c>
      <c r="EJ89" s="127">
        <v>6.0000000000000001E-3</v>
      </c>
      <c r="EK89" s="127">
        <v>5.7999999999999996E-3</v>
      </c>
      <c r="EL89" s="127">
        <v>5.8999999999999999E-3</v>
      </c>
      <c r="EM89" s="127">
        <v>6.1999999999999998E-3</v>
      </c>
      <c r="EN89" s="127">
        <v>6.1000000000000004E-3</v>
      </c>
      <c r="EO89" s="127">
        <v>5.8999999999999999E-3</v>
      </c>
      <c r="EP89" s="127">
        <v>6.0000000000000001E-3</v>
      </c>
      <c r="EQ89" s="127">
        <v>6.1000000000000004E-3</v>
      </c>
      <c r="ER89" s="127">
        <v>6.0000000000000001E-3</v>
      </c>
      <c r="ES89" s="127">
        <v>5.8999999999999999E-3</v>
      </c>
      <c r="ET89" s="127">
        <v>6.0000000000000001E-3</v>
      </c>
      <c r="EU89" s="127">
        <v>5.8999999999999999E-3</v>
      </c>
      <c r="EV89">
        <f>SUMIF('12peso'!$E$39:$E$492,$A89,'12peso'!H$39:H$492)</f>
        <v>2.3E-3</v>
      </c>
      <c r="EW89">
        <f>SUMIF('12peso'!$E$39:$E$492,$A89,'12peso'!I$39:I$492)</f>
        <v>2.3E-3</v>
      </c>
      <c r="EX89">
        <f>SUMIF('12peso'!$E$39:$E$492,$A89,'12peso'!J$39:J$492)</f>
        <v>2.3999999999999998E-3</v>
      </c>
      <c r="EY89">
        <f>SUMIF('12peso'!$E$39:$E$492,$A89,'12peso'!K$39:K$492)</f>
        <v>2.3999999999999998E-3</v>
      </c>
      <c r="EZ89">
        <f>SUMIF('12peso'!$E$39:$E$492,$A89,'12peso'!L$39:L$492)</f>
        <v>2.3999999999999998E-3</v>
      </c>
      <c r="FA89">
        <f>SUMIF('12peso'!$E$39:$E$492,$A89,'12peso'!M$39:M$492)</f>
        <v>2.3999999999999998E-3</v>
      </c>
      <c r="FB89">
        <f>SUMIF('12peso'!$E$39:$E$492,$A89,'12peso'!N$39:N$492)</f>
        <v>2.3999999999999998E-3</v>
      </c>
      <c r="FC89">
        <f>SUMIF('12peso'!$E$39:$E$492,$A89,'12peso'!O$39:O$492)</f>
        <v>2.3999999999999998E-3</v>
      </c>
      <c r="FD89">
        <f>SUMIF('12peso'!$E$39:$E$492,$A89,'12peso'!P$39:P$492)</f>
        <v>2.5000000000000001E-3</v>
      </c>
      <c r="FE89">
        <f>SUMIF('12peso'!$E$39:$E$492,$A89,'12peso'!Q$39:Q$492)</f>
        <v>2.5000000000000001E-3</v>
      </c>
      <c r="FF89">
        <f>SUMIF('12peso'!$E$39:$E$492,$A89,'12peso'!R$39:R$492)</f>
        <v>2.3999999999999998E-3</v>
      </c>
      <c r="FG89">
        <f>SUMIF('12peso'!$E$39:$E$492,$A89,'12peso'!S$39:S$492)</f>
        <v>2.5000000000000001E-3</v>
      </c>
      <c r="FH89">
        <f>SUMIF('12peso'!$E$39:$E$492,$A89,'12peso'!T$39:T$492)</f>
        <v>2.5000000000000001E-3</v>
      </c>
      <c r="FI89">
        <f>SUMIF('12peso'!$E$39:$E$492,$A89,'12peso'!U$39:U$492)</f>
        <v>2.3999999999999998E-3</v>
      </c>
      <c r="FJ89">
        <f>SUMIF('12peso'!$E$39:$E$492,$A89,'12peso'!V$39:V$492)</f>
        <v>2.3999999999999998E-3</v>
      </c>
      <c r="FK89">
        <f>SUMIF('12peso'!$E$39:$E$492,$A89,'12peso'!W$39:W$492)</f>
        <v>2.3999999999999998E-3</v>
      </c>
      <c r="FL89">
        <f>SUMIF('12peso'!$E$39:$E$492,$A89,'12peso'!X$39:X$492)</f>
        <v>2.3999999999999998E-3</v>
      </c>
      <c r="FM89">
        <f>SUMIF('12peso'!$E$39:$E$492,$A89,'12peso'!Y$39:Y$492)</f>
        <v>2.3999999999999998E-3</v>
      </c>
      <c r="FN89">
        <f>SUMIF('12peso'!$E$39:$E$492,$A89,'12peso'!Z$39:Z$492)</f>
        <v>2.5000000000000001E-3</v>
      </c>
      <c r="FO89">
        <f>SUMIF('12peso'!$E$39:$E$492,$A89,'12peso'!AA$39:AA$492)</f>
        <v>2.5000000000000001E-3</v>
      </c>
      <c r="FP89">
        <f>SUMIF('12peso'!$E$39:$E$492,$A89,'12peso'!AB$39:AB$492)</f>
        <v>2.5000000000000001E-3</v>
      </c>
      <c r="FQ89">
        <f>SUMIF('12peso'!$E$39:$E$492,$A89,'12peso'!AC$39:AC$492)</f>
        <v>2.5000000000000001E-3</v>
      </c>
      <c r="FR89">
        <f>SUMIF('12peso'!$E$39:$E$492,$A89,'12peso'!AD$39:AD$492)</f>
        <v>2.5000000000000001E-3</v>
      </c>
      <c r="FS89">
        <f>SUMIF('12peso'!$E$39:$E$492,$A89,'12peso'!AE$39:AE$492)</f>
        <v>2.5000000000000001E-3</v>
      </c>
      <c r="FT89">
        <f>SUMIF('12peso'!$E$39:$E$492,$A89,'12peso'!AF$39:AF$492)</f>
        <v>2.5000000000000001E-3</v>
      </c>
      <c r="FU89">
        <f>SUMIF('12peso'!$E$39:$E$492,$A89,'12peso'!AG$39:AG$492)</f>
        <v>2.5000000000000001E-3</v>
      </c>
      <c r="FV89">
        <f>SUMIF('12peso'!$E$39:$E$492,$A89,'12peso'!AH$39:AH$492)</f>
        <v>2.5000000000000001E-3</v>
      </c>
      <c r="FW89">
        <f>SUMIF('12peso'!$E$39:$E$492,$A89,'12peso'!AI$39:AI$492)</f>
        <v>2.3999999999999998E-3</v>
      </c>
      <c r="FX89">
        <f>SUMIF('12peso'!$E$39:$E$492,$A89,'12peso'!AJ$39:AJ$492)</f>
        <v>2.3999999999999998E-3</v>
      </c>
      <c r="FY89">
        <f>SUMIF('12peso'!$E$39:$E$492,$A89,'12peso'!AK$39:AK$492)</f>
        <v>2.3999999999999998E-3</v>
      </c>
      <c r="FZ89">
        <f>SUMIF('12peso'!$E$39:$E$492,$A89,'12peso'!AL$39:AL$492)</f>
        <v>2.3999999999999998E-3</v>
      </c>
      <c r="GA89">
        <f>SUMIF('12peso'!$E$39:$E$492,$A89,'12peso'!AM$39:AM$492)</f>
        <v>2.3999999999999998E-3</v>
      </c>
      <c r="GB89">
        <f>SUMIF('12peso'!$E$39:$E$492,$A89,'12peso'!AN$39:AN$492)</f>
        <v>2.3999999999999998E-3</v>
      </c>
    </row>
    <row r="90" spans="1:184" x14ac:dyDescent="0.25">
      <c r="A90" s="59">
        <v>1111019</v>
      </c>
      <c r="B90" s="56" t="s">
        <v>91</v>
      </c>
      <c r="C90" s="127">
        <v>0.17269999999999999</v>
      </c>
      <c r="D90" s="127">
        <v>0.17299999999999999</v>
      </c>
      <c r="E90" s="127">
        <v>0.1741</v>
      </c>
      <c r="F90" s="127">
        <v>0.17080000000000001</v>
      </c>
      <c r="G90" s="127">
        <v>0.1709</v>
      </c>
      <c r="H90" s="127">
        <v>0.17510000000000001</v>
      </c>
      <c r="I90" s="127">
        <v>0.1759</v>
      </c>
      <c r="J90" s="127">
        <v>0.1754</v>
      </c>
      <c r="K90" s="127">
        <v>0.17860000000000001</v>
      </c>
      <c r="L90" s="127">
        <v>0.1767</v>
      </c>
      <c r="M90" s="127">
        <v>0.17349999999999999</v>
      </c>
      <c r="N90" s="127">
        <v>0.17449999999999999</v>
      </c>
      <c r="O90" s="127">
        <v>0.17050000000000001</v>
      </c>
      <c r="P90" s="127">
        <v>0.1706</v>
      </c>
      <c r="Q90" s="127">
        <v>0.1686</v>
      </c>
      <c r="R90" s="127">
        <v>0.17130000000000001</v>
      </c>
      <c r="S90" s="127">
        <v>0.17119999999999999</v>
      </c>
      <c r="T90" s="127">
        <v>0.16850000000000001</v>
      </c>
      <c r="U90" s="127">
        <v>0.16830000000000001</v>
      </c>
      <c r="V90" s="127">
        <v>0.1653</v>
      </c>
      <c r="W90" s="127">
        <v>0.16539999999999999</v>
      </c>
      <c r="X90" s="127">
        <v>0.16739999999999999</v>
      </c>
      <c r="Y90" s="127">
        <v>0.16750000000000001</v>
      </c>
      <c r="Z90" s="127">
        <v>0.16839999999999999</v>
      </c>
      <c r="AA90" s="127">
        <v>0.16450000000000001</v>
      </c>
      <c r="AB90" s="127">
        <v>0.16289999999999999</v>
      </c>
      <c r="AC90" s="127">
        <v>0.15870000000000001</v>
      </c>
      <c r="AD90" s="127">
        <v>0.15790000000000001</v>
      </c>
      <c r="AE90" s="127">
        <v>0.15640000000000001</v>
      </c>
      <c r="AF90" s="127">
        <v>0.15609999999999999</v>
      </c>
      <c r="AG90" s="127">
        <v>0.156</v>
      </c>
      <c r="AH90" s="127">
        <v>0.15570000000000001</v>
      </c>
      <c r="AI90" s="127">
        <v>0.15559999999999999</v>
      </c>
      <c r="AJ90" s="127">
        <v>0.15590000000000001</v>
      </c>
      <c r="AK90" s="127">
        <v>0.1527</v>
      </c>
      <c r="AL90" s="127">
        <v>0.15110000000000001</v>
      </c>
      <c r="AM90" s="127">
        <v>0.153</v>
      </c>
      <c r="AN90" s="127">
        <v>0.15029999999999999</v>
      </c>
      <c r="AO90" s="127">
        <v>0.15129999999999999</v>
      </c>
      <c r="AP90" s="127">
        <v>0.1532</v>
      </c>
      <c r="AQ90" s="127">
        <v>0.15540000000000001</v>
      </c>
      <c r="AR90" s="127">
        <v>0.1573</v>
      </c>
      <c r="AS90" s="127">
        <v>0.16039999999999999</v>
      </c>
      <c r="AT90" s="127">
        <v>0.161</v>
      </c>
      <c r="AU90" s="127">
        <v>0.16070000000000001</v>
      </c>
      <c r="AV90" s="127">
        <v>0.16139999999999999</v>
      </c>
      <c r="AW90" s="127">
        <v>0.1666</v>
      </c>
      <c r="AX90" s="127">
        <v>0.17119999999999999</v>
      </c>
      <c r="AY90" s="127">
        <v>0.17380000000000001</v>
      </c>
      <c r="AZ90" s="127">
        <v>0.17050000000000001</v>
      </c>
      <c r="BA90" s="127">
        <v>0.1691</v>
      </c>
      <c r="BB90" s="127">
        <v>0.16980000000000001</v>
      </c>
      <c r="BC90" s="127">
        <v>0.17019999999999999</v>
      </c>
      <c r="BD90" s="127">
        <v>0.16980000000000001</v>
      </c>
      <c r="BE90" s="127">
        <v>0.17249999999999999</v>
      </c>
      <c r="BF90" s="127">
        <v>0.1726</v>
      </c>
      <c r="BG90" s="127">
        <v>0.16800000000000001</v>
      </c>
      <c r="BH90" s="127">
        <v>0.1706</v>
      </c>
      <c r="BI90" s="127">
        <v>0.16739999999999999</v>
      </c>
      <c r="BJ90" s="127">
        <v>0.1706</v>
      </c>
      <c r="BK90" s="127">
        <v>0.16569999999999999</v>
      </c>
      <c r="BL90" s="127">
        <v>0.16289999999999999</v>
      </c>
      <c r="BM90" s="127">
        <v>0.16209999999999999</v>
      </c>
      <c r="BN90" s="127">
        <v>0.16320000000000001</v>
      </c>
      <c r="BO90" s="127">
        <v>0.16289999999999999</v>
      </c>
      <c r="BP90" s="127">
        <v>0.16370000000000001</v>
      </c>
      <c r="BQ90" s="127">
        <v>0.1663</v>
      </c>
      <c r="BR90" s="127">
        <v>0.1648</v>
      </c>
      <c r="BS90" s="127">
        <v>0.16350000000000001</v>
      </c>
      <c r="BT90" s="127">
        <v>0.16300000000000001</v>
      </c>
      <c r="BU90" s="127">
        <v>0.1628</v>
      </c>
      <c r="BV90" s="127">
        <v>0.16300000000000001</v>
      </c>
      <c r="BW90" s="127">
        <v>0.16059999999999999</v>
      </c>
      <c r="BX90" s="127">
        <v>0.16070000000000001</v>
      </c>
      <c r="BY90" s="127">
        <v>0.1605</v>
      </c>
      <c r="BZ90" s="127">
        <v>0.1605</v>
      </c>
      <c r="CA90" s="127">
        <v>0.15609999999999999</v>
      </c>
      <c r="CB90" s="127">
        <v>0.15229999999999999</v>
      </c>
      <c r="CC90" s="127">
        <v>0.15010000000000001</v>
      </c>
      <c r="CD90" s="127">
        <v>0.14879999999999999</v>
      </c>
      <c r="CE90" s="127">
        <v>0.14779999999999999</v>
      </c>
      <c r="CF90" s="127">
        <v>0.14879999999999999</v>
      </c>
      <c r="CG90" s="127">
        <v>0.14779999999999999</v>
      </c>
      <c r="CH90" s="127">
        <v>0.2019</v>
      </c>
      <c r="CI90" s="127">
        <v>0.20369999999999999</v>
      </c>
      <c r="CJ90" s="127">
        <v>0.2036</v>
      </c>
      <c r="CK90" s="127">
        <v>0.2041</v>
      </c>
      <c r="CL90" s="127">
        <v>0.20150000000000001</v>
      </c>
      <c r="CM90" s="127">
        <v>0.20119999999999999</v>
      </c>
      <c r="CN90" s="127">
        <v>0.20080000000000001</v>
      </c>
      <c r="CO90" s="127">
        <v>0.20119999999999999</v>
      </c>
      <c r="CP90" s="127">
        <v>0.2001</v>
      </c>
      <c r="CQ90" s="127">
        <v>0.1996</v>
      </c>
      <c r="CR90" s="127">
        <v>0.20050000000000001</v>
      </c>
      <c r="CS90" s="127">
        <v>0.20180000000000001</v>
      </c>
      <c r="CT90" s="127">
        <v>0.2014</v>
      </c>
      <c r="CU90" s="127">
        <v>0.20960000000000001</v>
      </c>
      <c r="CV90" s="127">
        <v>0.21249999999999999</v>
      </c>
      <c r="CW90" s="127">
        <v>0.21410000000000001</v>
      </c>
      <c r="CX90" s="127">
        <v>0.21390000000000001</v>
      </c>
      <c r="CY90" s="127">
        <v>0.2114</v>
      </c>
      <c r="CZ90" s="127">
        <v>0.21110000000000001</v>
      </c>
      <c r="DA90" s="127">
        <v>0.20699999999999999</v>
      </c>
      <c r="DB90" s="127">
        <v>0.20630000000000001</v>
      </c>
      <c r="DC90" s="127">
        <v>0.20319999999999999</v>
      </c>
      <c r="DD90" s="127">
        <v>0.20250000000000001</v>
      </c>
      <c r="DE90" s="127">
        <v>0.20030000000000001</v>
      </c>
      <c r="DF90" s="127">
        <v>0.19919999999999999</v>
      </c>
      <c r="DG90" s="127">
        <v>0.1946</v>
      </c>
      <c r="DH90" s="127">
        <v>0.19400000000000001</v>
      </c>
      <c r="DI90" s="127">
        <v>0.19520000000000001</v>
      </c>
      <c r="DJ90" s="127">
        <v>0.19550000000000001</v>
      </c>
      <c r="DK90" s="127">
        <v>0.1943</v>
      </c>
      <c r="DL90" s="127">
        <v>0.19520000000000001</v>
      </c>
      <c r="DM90" s="127">
        <v>0.1913</v>
      </c>
      <c r="DN90" s="127">
        <v>0.19059999999999999</v>
      </c>
      <c r="DO90" s="127">
        <v>0.19020000000000001</v>
      </c>
      <c r="DP90" s="127">
        <v>0.1908</v>
      </c>
      <c r="DQ90" s="127">
        <v>0.19159999999999999</v>
      </c>
      <c r="DR90" s="127">
        <v>0.1913</v>
      </c>
      <c r="DS90" s="127">
        <v>0.18870000000000001</v>
      </c>
      <c r="DT90" s="127">
        <v>0.1842</v>
      </c>
      <c r="DU90" s="127">
        <v>0.1832</v>
      </c>
      <c r="DV90" s="127">
        <v>0.18279999999999999</v>
      </c>
      <c r="DW90" s="127">
        <v>0.18329999999999999</v>
      </c>
      <c r="DX90" s="127">
        <v>0.18229999999999999</v>
      </c>
      <c r="DY90" s="127">
        <v>0.182</v>
      </c>
      <c r="DZ90" s="127">
        <v>0.17949999999999999</v>
      </c>
      <c r="EA90" s="127">
        <v>0.17860000000000001</v>
      </c>
      <c r="EB90" s="127">
        <v>0.1784</v>
      </c>
      <c r="EC90" s="127">
        <v>0.1825</v>
      </c>
      <c r="ED90" s="127">
        <v>0.18529999999999999</v>
      </c>
      <c r="EE90" s="127">
        <v>0.183</v>
      </c>
      <c r="EF90" s="127">
        <v>0.18190000000000001</v>
      </c>
      <c r="EG90" s="127">
        <v>0.18160000000000001</v>
      </c>
      <c r="EH90" s="127">
        <v>0.1802</v>
      </c>
      <c r="EI90" s="127">
        <v>0.17799999999999999</v>
      </c>
      <c r="EJ90" s="127">
        <v>0.1754</v>
      </c>
      <c r="EK90" s="127">
        <v>0.1757</v>
      </c>
      <c r="EL90" s="127">
        <v>0.17580000000000001</v>
      </c>
      <c r="EM90" s="127">
        <v>0.17180000000000001</v>
      </c>
      <c r="EN90" s="127">
        <v>0.17169999999999999</v>
      </c>
      <c r="EO90" s="127">
        <v>0.1744</v>
      </c>
      <c r="EP90" s="127">
        <v>0.1759</v>
      </c>
      <c r="EQ90" s="127">
        <v>0.17469999999999999</v>
      </c>
      <c r="ER90" s="127">
        <v>0.1724</v>
      </c>
      <c r="ES90" s="127">
        <v>0.17050000000000001</v>
      </c>
      <c r="ET90" s="127">
        <v>0.17280000000000001</v>
      </c>
      <c r="EU90" s="127">
        <v>0.1716</v>
      </c>
      <c r="EV90">
        <f>SUMIF('12peso'!$E$39:$E$492,$A90,'12peso'!H$39:H$492)</f>
        <v>0.21190000000000001</v>
      </c>
      <c r="EW90">
        <f>SUMIF('12peso'!$E$39:$E$492,$A90,'12peso'!I$39:I$492)</f>
        <v>0.21240000000000001</v>
      </c>
      <c r="EX90">
        <f>SUMIF('12peso'!$E$39:$E$492,$A90,'12peso'!J$39:J$492)</f>
        <v>0.21060000000000001</v>
      </c>
      <c r="EY90">
        <f>SUMIF('12peso'!$E$39:$E$492,$A90,'12peso'!K$39:K$492)</f>
        <v>0.2127</v>
      </c>
      <c r="EZ90">
        <f>SUMIF('12peso'!$E$39:$E$492,$A90,'12peso'!L$39:L$492)</f>
        <v>0.2117</v>
      </c>
      <c r="FA90">
        <f>SUMIF('12peso'!$E$39:$E$492,$A90,'12peso'!M$39:M$492)</f>
        <v>0.21149999999999999</v>
      </c>
      <c r="FB90">
        <f>SUMIF('12peso'!$E$39:$E$492,$A90,'12peso'!N$39:N$492)</f>
        <v>0.2074</v>
      </c>
      <c r="FC90">
        <f>SUMIF('12peso'!$E$39:$E$492,$A90,'12peso'!O$39:O$492)</f>
        <v>0.2051</v>
      </c>
      <c r="FD90">
        <f>SUMIF('12peso'!$E$39:$E$492,$A90,'12peso'!P$39:P$492)</f>
        <v>0.20710000000000001</v>
      </c>
      <c r="FE90">
        <f>SUMIF('12peso'!$E$39:$E$492,$A90,'12peso'!Q$39:Q$492)</f>
        <v>0.2077</v>
      </c>
      <c r="FF90">
        <f>SUMIF('12peso'!$E$39:$E$492,$A90,'12peso'!R$39:R$492)</f>
        <v>0.2072</v>
      </c>
      <c r="FG90">
        <f>SUMIF('12peso'!$E$39:$E$492,$A90,'12peso'!S$39:S$492)</f>
        <v>0.20730000000000001</v>
      </c>
      <c r="FH90">
        <f>SUMIF('12peso'!$E$39:$E$492,$A90,'12peso'!T$39:T$492)</f>
        <v>0.20730000000000001</v>
      </c>
      <c r="FI90">
        <f>SUMIF('12peso'!$E$39:$E$492,$A90,'12peso'!U$39:U$492)</f>
        <v>0.20979999999999999</v>
      </c>
      <c r="FJ90">
        <f>SUMIF('12peso'!$E$39:$E$492,$A90,'12peso'!V$39:V$492)</f>
        <v>0.20910000000000001</v>
      </c>
      <c r="FK90">
        <f>SUMIF('12peso'!$E$39:$E$492,$A90,'12peso'!W$39:W$492)</f>
        <v>0.20849999999999999</v>
      </c>
      <c r="FL90">
        <f>SUMIF('12peso'!$E$39:$E$492,$A90,'12peso'!X$39:X$492)</f>
        <v>0.2087</v>
      </c>
      <c r="FM90">
        <f>SUMIF('12peso'!$E$39:$E$492,$A90,'12peso'!Y$39:Y$492)</f>
        <v>0.21299999999999999</v>
      </c>
      <c r="FN90">
        <f>SUMIF('12peso'!$E$39:$E$492,$A90,'12peso'!Z$39:Z$492)</f>
        <v>0.21659999999999999</v>
      </c>
      <c r="FO90">
        <f>SUMIF('12peso'!$E$39:$E$492,$A90,'12peso'!AA$39:AA$492)</f>
        <v>0.21390000000000001</v>
      </c>
      <c r="FP90">
        <f>SUMIF('12peso'!$E$39:$E$492,$A90,'12peso'!AB$39:AB$492)</f>
        <v>0.21510000000000001</v>
      </c>
      <c r="FQ90">
        <f>SUMIF('12peso'!$E$39:$E$492,$A90,'12peso'!AC$39:AC$492)</f>
        <v>0.21629999999999999</v>
      </c>
      <c r="FR90">
        <f>SUMIF('12peso'!$E$39:$E$492,$A90,'12peso'!AD$39:AD$492)</f>
        <v>0.2172</v>
      </c>
      <c r="FS90">
        <f>SUMIF('12peso'!$E$39:$E$492,$A90,'12peso'!AE$39:AE$492)</f>
        <v>0.2172</v>
      </c>
      <c r="FT90">
        <f>SUMIF('12peso'!$E$39:$E$492,$A90,'12peso'!AF$39:AF$492)</f>
        <v>0.21590000000000001</v>
      </c>
      <c r="FU90">
        <f>SUMIF('12peso'!$E$39:$E$492,$A90,'12peso'!AG$39:AG$492)</f>
        <v>0.217</v>
      </c>
      <c r="FV90">
        <f>SUMIF('12peso'!$E$39:$E$492,$A90,'12peso'!AH$39:AH$492)</f>
        <v>0.218</v>
      </c>
      <c r="FW90">
        <f>SUMIF('12peso'!$E$39:$E$492,$A90,'12peso'!AI$39:AI$492)</f>
        <v>0.2228</v>
      </c>
      <c r="FX90">
        <f>SUMIF('12peso'!$E$39:$E$492,$A90,'12peso'!AJ$39:AJ$492)</f>
        <v>0.2233</v>
      </c>
      <c r="FY90">
        <f>SUMIF('12peso'!$E$39:$E$492,$A90,'12peso'!AK$39:AK$492)</f>
        <v>0.22459999999999999</v>
      </c>
      <c r="FZ90">
        <f>SUMIF('12peso'!$E$39:$E$492,$A90,'12peso'!AL$39:AL$492)</f>
        <v>0.2228</v>
      </c>
      <c r="GA90">
        <f>SUMIF('12peso'!$E$39:$E$492,$A90,'12peso'!AM$39:AM$492)</f>
        <v>0.22389999999999999</v>
      </c>
      <c r="GB90">
        <f>SUMIF('12peso'!$E$39:$E$492,$A90,'12peso'!AN$39:AN$492)</f>
        <v>0.22320000000000001</v>
      </c>
    </row>
    <row r="91" spans="1:184" x14ac:dyDescent="0.25">
      <c r="A91" s="59">
        <v>1111031</v>
      </c>
      <c r="B91" s="56" t="s">
        <v>92</v>
      </c>
      <c r="C91" s="127">
        <v>4.3999999999999997E-2</v>
      </c>
      <c r="D91" s="127">
        <v>4.4200000000000003E-2</v>
      </c>
      <c r="E91" s="127">
        <v>4.3799999999999999E-2</v>
      </c>
      <c r="F91" s="127">
        <v>4.3099999999999999E-2</v>
      </c>
      <c r="G91" s="127">
        <v>4.3400000000000001E-2</v>
      </c>
      <c r="H91" s="127">
        <v>4.4400000000000002E-2</v>
      </c>
      <c r="I91" s="127">
        <v>4.4900000000000002E-2</v>
      </c>
      <c r="J91" s="127">
        <v>4.4999999999999998E-2</v>
      </c>
      <c r="K91" s="127">
        <v>4.5499999999999999E-2</v>
      </c>
      <c r="L91" s="127">
        <v>4.5699999999999998E-2</v>
      </c>
      <c r="M91" s="127">
        <v>4.58E-2</v>
      </c>
      <c r="N91" s="127">
        <v>4.5400000000000003E-2</v>
      </c>
      <c r="O91" s="127">
        <v>4.5100000000000001E-2</v>
      </c>
      <c r="P91" s="127">
        <v>4.4499999999999998E-2</v>
      </c>
      <c r="Q91" s="127">
        <v>4.3400000000000001E-2</v>
      </c>
      <c r="R91" s="127">
        <v>4.2500000000000003E-2</v>
      </c>
      <c r="S91" s="127">
        <v>4.2099999999999999E-2</v>
      </c>
      <c r="T91" s="127">
        <v>4.0300000000000002E-2</v>
      </c>
      <c r="U91" s="127">
        <v>3.9600000000000003E-2</v>
      </c>
      <c r="V91" s="127">
        <v>3.8899999999999997E-2</v>
      </c>
      <c r="W91" s="127">
        <v>3.9699999999999999E-2</v>
      </c>
      <c r="X91" s="127">
        <v>3.8800000000000001E-2</v>
      </c>
      <c r="Y91" s="127">
        <v>3.8399999999999997E-2</v>
      </c>
      <c r="Z91" s="127">
        <v>3.9E-2</v>
      </c>
      <c r="AA91" s="127">
        <v>3.6600000000000001E-2</v>
      </c>
      <c r="AB91" s="127">
        <v>3.7100000000000001E-2</v>
      </c>
      <c r="AC91" s="127">
        <v>3.7499999999999999E-2</v>
      </c>
      <c r="AD91" s="127">
        <v>3.6299999999999999E-2</v>
      </c>
      <c r="AE91" s="127">
        <v>3.6999999999999998E-2</v>
      </c>
      <c r="AF91" s="127">
        <v>3.7600000000000001E-2</v>
      </c>
      <c r="AG91" s="127">
        <v>3.7900000000000003E-2</v>
      </c>
      <c r="AH91" s="127">
        <v>3.9199999999999999E-2</v>
      </c>
      <c r="AI91" s="127">
        <v>3.9199999999999999E-2</v>
      </c>
      <c r="AJ91" s="127">
        <v>3.8399999999999997E-2</v>
      </c>
      <c r="AK91" s="127">
        <v>3.7900000000000003E-2</v>
      </c>
      <c r="AL91" s="127">
        <v>3.7100000000000001E-2</v>
      </c>
      <c r="AM91" s="127">
        <v>3.7600000000000001E-2</v>
      </c>
      <c r="AN91" s="127">
        <v>3.78E-2</v>
      </c>
      <c r="AO91" s="127">
        <v>3.9E-2</v>
      </c>
      <c r="AP91" s="127">
        <v>4.0399999999999998E-2</v>
      </c>
      <c r="AQ91" s="127">
        <v>4.2999999999999997E-2</v>
      </c>
      <c r="AR91" s="127">
        <v>5.0700000000000002E-2</v>
      </c>
      <c r="AS91" s="127">
        <v>5.0500000000000003E-2</v>
      </c>
      <c r="AT91" s="127">
        <v>5.0999999999999997E-2</v>
      </c>
      <c r="AU91" s="127">
        <v>5.3499999999999999E-2</v>
      </c>
      <c r="AV91" s="127">
        <v>5.0200000000000002E-2</v>
      </c>
      <c r="AW91" s="127">
        <v>4.7399999999999998E-2</v>
      </c>
      <c r="AX91" s="127">
        <v>4.7800000000000002E-2</v>
      </c>
      <c r="AY91" s="127">
        <v>4.6600000000000003E-2</v>
      </c>
      <c r="AZ91" s="127">
        <v>4.6399999999999997E-2</v>
      </c>
      <c r="BA91" s="127">
        <v>4.5100000000000001E-2</v>
      </c>
      <c r="BB91" s="127">
        <v>4.4600000000000001E-2</v>
      </c>
      <c r="BC91" s="127">
        <v>4.6399999999999997E-2</v>
      </c>
      <c r="BD91" s="127">
        <v>4.6899999999999997E-2</v>
      </c>
      <c r="BE91" s="127">
        <v>4.5699999999999998E-2</v>
      </c>
      <c r="BF91" s="127">
        <v>4.5699999999999998E-2</v>
      </c>
      <c r="BG91" s="127">
        <v>4.5900000000000003E-2</v>
      </c>
      <c r="BH91" s="127">
        <v>4.5999999999999999E-2</v>
      </c>
      <c r="BI91" s="127">
        <v>4.6300000000000001E-2</v>
      </c>
      <c r="BJ91" s="127">
        <v>4.53E-2</v>
      </c>
      <c r="BK91" s="127">
        <v>4.4999999999999998E-2</v>
      </c>
      <c r="BL91" s="127">
        <v>4.3799999999999999E-2</v>
      </c>
      <c r="BM91" s="127">
        <v>4.3499999999999997E-2</v>
      </c>
      <c r="BN91" s="127">
        <v>4.3700000000000003E-2</v>
      </c>
      <c r="BO91" s="127">
        <v>4.4200000000000003E-2</v>
      </c>
      <c r="BP91" s="127">
        <v>4.4400000000000002E-2</v>
      </c>
      <c r="BQ91" s="127">
        <v>4.3900000000000002E-2</v>
      </c>
      <c r="BR91" s="127">
        <v>4.3700000000000003E-2</v>
      </c>
      <c r="BS91" s="127">
        <v>4.4900000000000002E-2</v>
      </c>
      <c r="BT91" s="127">
        <v>4.4499999999999998E-2</v>
      </c>
      <c r="BU91" s="127">
        <v>4.5100000000000001E-2</v>
      </c>
      <c r="BV91" s="127">
        <v>4.5400000000000003E-2</v>
      </c>
      <c r="BW91" s="127">
        <v>4.5499999999999999E-2</v>
      </c>
      <c r="BX91" s="127">
        <v>4.48E-2</v>
      </c>
      <c r="BY91" s="127">
        <v>4.36E-2</v>
      </c>
      <c r="BZ91" s="127">
        <v>4.3400000000000001E-2</v>
      </c>
      <c r="CA91" s="127">
        <v>4.2299999999999997E-2</v>
      </c>
      <c r="CB91" s="127">
        <v>4.1500000000000002E-2</v>
      </c>
      <c r="CC91" s="127">
        <v>4.1500000000000002E-2</v>
      </c>
      <c r="CD91" s="127">
        <v>4.1700000000000001E-2</v>
      </c>
      <c r="CE91" s="127">
        <v>4.07E-2</v>
      </c>
      <c r="CF91" s="127">
        <v>4.1200000000000001E-2</v>
      </c>
      <c r="CG91" s="127">
        <v>4.0500000000000001E-2</v>
      </c>
      <c r="CH91" s="127">
        <v>4.2500000000000003E-2</v>
      </c>
      <c r="CI91" s="127">
        <v>4.1799999999999997E-2</v>
      </c>
      <c r="CJ91" s="127">
        <v>4.2200000000000001E-2</v>
      </c>
      <c r="CK91" s="127">
        <v>4.2200000000000001E-2</v>
      </c>
      <c r="CL91" s="127">
        <v>4.1799999999999997E-2</v>
      </c>
      <c r="CM91" s="127">
        <v>4.1799999999999997E-2</v>
      </c>
      <c r="CN91" s="127">
        <v>4.1399999999999999E-2</v>
      </c>
      <c r="CO91" s="127">
        <v>4.1599999999999998E-2</v>
      </c>
      <c r="CP91" s="127">
        <v>4.1700000000000001E-2</v>
      </c>
      <c r="CQ91" s="127">
        <v>4.2000000000000003E-2</v>
      </c>
      <c r="CR91" s="127">
        <v>4.1700000000000001E-2</v>
      </c>
      <c r="CS91" s="127">
        <v>4.2200000000000001E-2</v>
      </c>
      <c r="CT91" s="127">
        <v>4.1700000000000001E-2</v>
      </c>
      <c r="CU91" s="127">
        <v>4.2099999999999999E-2</v>
      </c>
      <c r="CV91" s="127">
        <v>4.2599999999999999E-2</v>
      </c>
      <c r="CW91" s="127">
        <v>4.24E-2</v>
      </c>
      <c r="CX91" s="127">
        <v>4.19E-2</v>
      </c>
      <c r="CY91" s="127">
        <v>4.2500000000000003E-2</v>
      </c>
      <c r="CZ91" s="127">
        <v>4.2000000000000003E-2</v>
      </c>
      <c r="DA91" s="127">
        <v>4.1799999999999997E-2</v>
      </c>
      <c r="DB91" s="127">
        <v>4.3400000000000001E-2</v>
      </c>
      <c r="DC91" s="127">
        <v>4.4699999999999997E-2</v>
      </c>
      <c r="DD91" s="127">
        <v>4.6800000000000001E-2</v>
      </c>
      <c r="DE91" s="127">
        <v>4.4200000000000003E-2</v>
      </c>
      <c r="DF91" s="127">
        <v>4.3099999999999999E-2</v>
      </c>
      <c r="DG91" s="127">
        <v>4.19E-2</v>
      </c>
      <c r="DH91" s="127">
        <v>4.2099999999999999E-2</v>
      </c>
      <c r="DI91" s="127">
        <v>4.19E-2</v>
      </c>
      <c r="DJ91" s="127">
        <v>4.2000000000000003E-2</v>
      </c>
      <c r="DK91" s="127">
        <v>4.1599999999999998E-2</v>
      </c>
      <c r="DL91" s="127">
        <v>4.2299999999999997E-2</v>
      </c>
      <c r="DM91" s="127">
        <v>4.2700000000000002E-2</v>
      </c>
      <c r="DN91" s="127">
        <v>4.19E-2</v>
      </c>
      <c r="DO91" s="127">
        <v>4.2700000000000002E-2</v>
      </c>
      <c r="DP91" s="127">
        <v>4.24E-2</v>
      </c>
      <c r="DQ91" s="127">
        <v>4.2099999999999999E-2</v>
      </c>
      <c r="DR91" s="127">
        <v>4.1300000000000003E-2</v>
      </c>
      <c r="DS91" s="127">
        <v>4.19E-2</v>
      </c>
      <c r="DT91" s="127">
        <v>4.19E-2</v>
      </c>
      <c r="DU91" s="127">
        <v>4.2799999999999998E-2</v>
      </c>
      <c r="DV91" s="127">
        <v>4.2000000000000003E-2</v>
      </c>
      <c r="DW91" s="127">
        <v>4.2099999999999999E-2</v>
      </c>
      <c r="DX91" s="127">
        <v>4.24E-2</v>
      </c>
      <c r="DY91" s="127">
        <v>4.2200000000000001E-2</v>
      </c>
      <c r="DZ91" s="127">
        <v>4.1799999999999997E-2</v>
      </c>
      <c r="EA91" s="127">
        <v>4.1599999999999998E-2</v>
      </c>
      <c r="EB91" s="127">
        <v>4.1099999999999998E-2</v>
      </c>
      <c r="EC91" s="127">
        <v>4.0800000000000003E-2</v>
      </c>
      <c r="ED91" s="127">
        <v>4.1000000000000002E-2</v>
      </c>
      <c r="EE91" s="127">
        <v>4.0599999999999997E-2</v>
      </c>
      <c r="EF91" s="127">
        <v>4.0599999999999997E-2</v>
      </c>
      <c r="EG91" s="127">
        <v>3.9899999999999998E-2</v>
      </c>
      <c r="EH91" s="127">
        <v>3.9800000000000002E-2</v>
      </c>
      <c r="EI91" s="127">
        <v>3.95E-2</v>
      </c>
      <c r="EJ91" s="127">
        <v>3.9800000000000002E-2</v>
      </c>
      <c r="EK91" s="127">
        <v>3.9800000000000002E-2</v>
      </c>
      <c r="EL91" s="127">
        <v>3.9100000000000003E-2</v>
      </c>
      <c r="EM91" s="127">
        <v>3.9199999999999999E-2</v>
      </c>
      <c r="EN91" s="127">
        <v>3.9100000000000003E-2</v>
      </c>
      <c r="EO91" s="127">
        <v>0.04</v>
      </c>
      <c r="EP91" s="127">
        <v>3.9699999999999999E-2</v>
      </c>
      <c r="EQ91" s="127">
        <v>3.9899999999999998E-2</v>
      </c>
      <c r="ER91" s="127">
        <v>4.0300000000000002E-2</v>
      </c>
      <c r="ES91" s="127">
        <v>4.0599999999999997E-2</v>
      </c>
      <c r="ET91" s="127">
        <v>4.1099999999999998E-2</v>
      </c>
      <c r="EU91" s="127">
        <v>4.1500000000000002E-2</v>
      </c>
      <c r="EV91">
        <f>SUMIF('12peso'!$E$39:$E$492,$A91,'12peso'!H$39:H$492)</f>
        <v>1.9800000000000002E-2</v>
      </c>
      <c r="EW91">
        <f>SUMIF('12peso'!$E$39:$E$492,$A91,'12peso'!I$39:I$492)</f>
        <v>2.0199999999999999E-2</v>
      </c>
      <c r="EX91">
        <f>SUMIF('12peso'!$E$39:$E$492,$A91,'12peso'!J$39:J$492)</f>
        <v>2.0400000000000001E-2</v>
      </c>
      <c r="EY91">
        <f>SUMIF('12peso'!$E$39:$E$492,$A91,'12peso'!K$39:K$492)</f>
        <v>2.0400000000000001E-2</v>
      </c>
      <c r="EZ91">
        <f>SUMIF('12peso'!$E$39:$E$492,$A91,'12peso'!L$39:L$492)</f>
        <v>2.0400000000000001E-2</v>
      </c>
      <c r="FA91">
        <f>SUMIF('12peso'!$E$39:$E$492,$A91,'12peso'!M$39:M$492)</f>
        <v>2.07E-2</v>
      </c>
      <c r="FB91">
        <f>SUMIF('12peso'!$E$39:$E$492,$A91,'12peso'!N$39:N$492)</f>
        <v>2.1000000000000001E-2</v>
      </c>
      <c r="FC91">
        <f>SUMIF('12peso'!$E$39:$E$492,$A91,'12peso'!O$39:O$492)</f>
        <v>2.07E-2</v>
      </c>
      <c r="FD91">
        <f>SUMIF('12peso'!$E$39:$E$492,$A91,'12peso'!P$39:P$492)</f>
        <v>2.0400000000000001E-2</v>
      </c>
      <c r="FE91">
        <f>SUMIF('12peso'!$E$39:$E$492,$A91,'12peso'!Q$39:Q$492)</f>
        <v>2.0199999999999999E-2</v>
      </c>
      <c r="FF91">
        <f>SUMIF('12peso'!$E$39:$E$492,$A91,'12peso'!R$39:R$492)</f>
        <v>1.95E-2</v>
      </c>
      <c r="FG91">
        <f>SUMIF('12peso'!$E$39:$E$492,$A91,'12peso'!S$39:S$492)</f>
        <v>1.9400000000000001E-2</v>
      </c>
      <c r="FH91">
        <f>SUMIF('12peso'!$E$39:$E$492,$A91,'12peso'!T$39:T$492)</f>
        <v>1.9199999999999998E-2</v>
      </c>
      <c r="FI91">
        <f>SUMIF('12peso'!$E$39:$E$492,$A91,'12peso'!U$39:U$492)</f>
        <v>1.9599999999999999E-2</v>
      </c>
      <c r="FJ91">
        <f>SUMIF('12peso'!$E$39:$E$492,$A91,'12peso'!V$39:V$492)</f>
        <v>1.9800000000000002E-2</v>
      </c>
      <c r="FK91">
        <f>SUMIF('12peso'!$E$39:$E$492,$A91,'12peso'!W$39:W$492)</f>
        <v>1.9900000000000001E-2</v>
      </c>
      <c r="FL91">
        <f>SUMIF('12peso'!$E$39:$E$492,$A91,'12peso'!X$39:X$492)</f>
        <v>2.01E-2</v>
      </c>
      <c r="FM91">
        <f>SUMIF('12peso'!$E$39:$E$492,$A91,'12peso'!Y$39:Y$492)</f>
        <v>2.01E-2</v>
      </c>
      <c r="FN91">
        <f>SUMIF('12peso'!$E$39:$E$492,$A91,'12peso'!Z$39:Z$492)</f>
        <v>2.0299999999999999E-2</v>
      </c>
      <c r="FO91">
        <f>SUMIF('12peso'!$E$39:$E$492,$A91,'12peso'!AA$39:AA$492)</f>
        <v>2.0400000000000001E-2</v>
      </c>
      <c r="FP91">
        <f>SUMIF('12peso'!$E$39:$E$492,$A91,'12peso'!AB$39:AB$492)</f>
        <v>2.0199999999999999E-2</v>
      </c>
      <c r="FQ91">
        <f>SUMIF('12peso'!$E$39:$E$492,$A91,'12peso'!AC$39:AC$492)</f>
        <v>0.02</v>
      </c>
      <c r="FR91">
        <f>SUMIF('12peso'!$E$39:$E$492,$A91,'12peso'!AD$39:AD$492)</f>
        <v>2.0199999999999999E-2</v>
      </c>
      <c r="FS91">
        <f>SUMIF('12peso'!$E$39:$E$492,$A91,'12peso'!AE$39:AE$492)</f>
        <v>2.01E-2</v>
      </c>
      <c r="FT91">
        <f>SUMIF('12peso'!$E$39:$E$492,$A91,'12peso'!AF$39:AF$492)</f>
        <v>2.1499999999999998E-2</v>
      </c>
      <c r="FU91">
        <f>SUMIF('12peso'!$E$39:$E$492,$A91,'12peso'!AG$39:AG$492)</f>
        <v>2.1499999999999998E-2</v>
      </c>
      <c r="FV91">
        <f>SUMIF('12peso'!$E$39:$E$492,$A91,'12peso'!AH$39:AH$492)</f>
        <v>2.1399999999999999E-2</v>
      </c>
      <c r="FW91">
        <f>SUMIF('12peso'!$E$39:$E$492,$A91,'12peso'!AI$39:AI$492)</f>
        <v>2.1399999999999999E-2</v>
      </c>
      <c r="FX91">
        <f>SUMIF('12peso'!$E$39:$E$492,$A91,'12peso'!AJ$39:AJ$492)</f>
        <v>2.1100000000000001E-2</v>
      </c>
      <c r="FY91">
        <f>SUMIF('12peso'!$E$39:$E$492,$A91,'12peso'!AK$39:AK$492)</f>
        <v>2.1000000000000001E-2</v>
      </c>
      <c r="FZ91">
        <f>SUMIF('12peso'!$E$39:$E$492,$A91,'12peso'!AL$39:AL$492)</f>
        <v>2.07E-2</v>
      </c>
      <c r="GA91">
        <f>SUMIF('12peso'!$E$39:$E$492,$A91,'12peso'!AM$39:AM$492)</f>
        <v>2.0799999999999999E-2</v>
      </c>
      <c r="GB91">
        <f>SUMIF('12peso'!$E$39:$E$492,$A91,'12peso'!AN$39:AN$492)</f>
        <v>2.0400000000000001E-2</v>
      </c>
    </row>
    <row r="92" spans="1:184" x14ac:dyDescent="0.25">
      <c r="A92" s="59">
        <v>1112003</v>
      </c>
      <c r="B92" s="56" t="s">
        <v>93</v>
      </c>
      <c r="C92" s="127">
        <v>0.48909999999999998</v>
      </c>
      <c r="D92" s="127">
        <v>0.48359999999999997</v>
      </c>
      <c r="E92" s="127">
        <v>0.47920000000000001</v>
      </c>
      <c r="F92" s="127">
        <v>0.47760000000000002</v>
      </c>
      <c r="G92" s="127">
        <v>0.48220000000000002</v>
      </c>
      <c r="H92" s="127">
        <v>0.48930000000000001</v>
      </c>
      <c r="I92" s="127">
        <v>0.48949999999999999</v>
      </c>
      <c r="J92" s="127">
        <v>0.48759999999999998</v>
      </c>
      <c r="K92" s="127">
        <v>0.49149999999999999</v>
      </c>
      <c r="L92" s="127">
        <v>0.48709999999999998</v>
      </c>
      <c r="M92" s="127">
        <v>0.48480000000000001</v>
      </c>
      <c r="N92" s="127">
        <v>0.48430000000000001</v>
      </c>
      <c r="O92" s="127">
        <v>0.47549999999999998</v>
      </c>
      <c r="P92" s="127">
        <v>0.46839999999999998</v>
      </c>
      <c r="Q92" s="127">
        <v>0.46829999999999999</v>
      </c>
      <c r="R92" s="127">
        <v>0.47310000000000002</v>
      </c>
      <c r="S92" s="127">
        <v>0.47170000000000001</v>
      </c>
      <c r="T92" s="127">
        <v>0.46660000000000001</v>
      </c>
      <c r="U92" s="127">
        <v>0.46139999999999998</v>
      </c>
      <c r="V92" s="127">
        <v>0.45679999999999998</v>
      </c>
      <c r="W92" s="127">
        <v>0.45519999999999999</v>
      </c>
      <c r="X92" s="127">
        <v>0.45569999999999999</v>
      </c>
      <c r="Y92" s="127">
        <v>0.45540000000000003</v>
      </c>
      <c r="Z92" s="127">
        <v>0.4627</v>
      </c>
      <c r="AA92" s="127">
        <v>0.46339999999999998</v>
      </c>
      <c r="AB92" s="127">
        <v>0.46810000000000002</v>
      </c>
      <c r="AC92" s="127">
        <v>0.4713</v>
      </c>
      <c r="AD92" s="127">
        <v>0.47720000000000001</v>
      </c>
      <c r="AE92" s="127">
        <v>0.49070000000000003</v>
      </c>
      <c r="AF92" s="127">
        <v>0.49719999999999998</v>
      </c>
      <c r="AG92" s="127">
        <v>0.49580000000000002</v>
      </c>
      <c r="AH92" s="127">
        <v>0.49349999999999999</v>
      </c>
      <c r="AI92" s="127">
        <v>0.48759999999999998</v>
      </c>
      <c r="AJ92" s="127">
        <v>0.48180000000000001</v>
      </c>
      <c r="AK92" s="127">
        <v>0.48199999999999998</v>
      </c>
      <c r="AL92" s="127">
        <v>0.47960000000000003</v>
      </c>
      <c r="AM92" s="127">
        <v>0.47889999999999999</v>
      </c>
      <c r="AN92" s="127">
        <v>0.4834</v>
      </c>
      <c r="AO92" s="127">
        <v>0.50049999999999994</v>
      </c>
      <c r="AP92" s="127">
        <v>0.50690000000000002</v>
      </c>
      <c r="AQ92" s="127">
        <v>0.51729999999999998</v>
      </c>
      <c r="AR92" s="127">
        <v>0.53300000000000003</v>
      </c>
      <c r="AS92" s="127">
        <v>0.53779999999999994</v>
      </c>
      <c r="AT92" s="127">
        <v>0.5494</v>
      </c>
      <c r="AU92" s="127">
        <v>0.55720000000000003</v>
      </c>
      <c r="AV92" s="127">
        <v>0.5575</v>
      </c>
      <c r="AW92" s="127">
        <v>0.56020000000000003</v>
      </c>
      <c r="AX92" s="127">
        <v>0.56469999999999998</v>
      </c>
      <c r="AY92" s="127">
        <v>0.56379999999999997</v>
      </c>
      <c r="AZ92" s="127">
        <v>0.55869999999999997</v>
      </c>
      <c r="BA92" s="127">
        <v>0.55859999999999999</v>
      </c>
      <c r="BB92" s="127">
        <v>0.55400000000000005</v>
      </c>
      <c r="BC92" s="127">
        <v>0.55020000000000002</v>
      </c>
      <c r="BD92" s="127">
        <v>0.55049999999999999</v>
      </c>
      <c r="BE92" s="127">
        <v>0.54690000000000005</v>
      </c>
      <c r="BF92" s="127">
        <v>0.54720000000000002</v>
      </c>
      <c r="BG92" s="127">
        <v>0.55520000000000003</v>
      </c>
      <c r="BH92" s="127">
        <v>0.55589999999999995</v>
      </c>
      <c r="BI92" s="127">
        <v>0.55049999999999999</v>
      </c>
      <c r="BJ92" s="127">
        <v>0.54990000000000006</v>
      </c>
      <c r="BK92" s="127">
        <v>0.54610000000000003</v>
      </c>
      <c r="BL92" s="127">
        <v>0.54210000000000003</v>
      </c>
      <c r="BM92" s="127">
        <v>0.54</v>
      </c>
      <c r="BN92" s="127">
        <v>0.53080000000000005</v>
      </c>
      <c r="BO92" s="127">
        <v>0.52270000000000005</v>
      </c>
      <c r="BP92" s="127">
        <v>0.51859999999999995</v>
      </c>
      <c r="BQ92" s="127">
        <v>0.51590000000000003</v>
      </c>
      <c r="BR92" s="127">
        <v>0.52180000000000004</v>
      </c>
      <c r="BS92" s="127">
        <v>0.52080000000000004</v>
      </c>
      <c r="BT92" s="127">
        <v>0.52029999999999998</v>
      </c>
      <c r="BU92" s="127">
        <v>0.52400000000000002</v>
      </c>
      <c r="BV92" s="127">
        <v>0.51580000000000004</v>
      </c>
      <c r="BW92" s="127">
        <v>0.51300000000000001</v>
      </c>
      <c r="BX92" s="127">
        <v>0.50639999999999996</v>
      </c>
      <c r="BY92" s="127">
        <v>0.49930000000000002</v>
      </c>
      <c r="BZ92" s="127">
        <v>0.49370000000000003</v>
      </c>
      <c r="CA92" s="127">
        <v>0.48630000000000001</v>
      </c>
      <c r="CB92" s="127">
        <v>0.4854</v>
      </c>
      <c r="CC92" s="127">
        <v>0.48230000000000001</v>
      </c>
      <c r="CD92" s="127">
        <v>0.48020000000000002</v>
      </c>
      <c r="CE92" s="127">
        <v>0.47710000000000002</v>
      </c>
      <c r="CF92" s="127">
        <v>0.47499999999999998</v>
      </c>
      <c r="CG92" s="127">
        <v>0.4748</v>
      </c>
      <c r="CH92" s="127">
        <v>0.47299999999999998</v>
      </c>
      <c r="CI92" s="127">
        <v>0.4753</v>
      </c>
      <c r="CJ92" s="127">
        <v>0.47370000000000001</v>
      </c>
      <c r="CK92" s="127">
        <v>0.4718</v>
      </c>
      <c r="CL92" s="127">
        <v>0.46939999999999998</v>
      </c>
      <c r="CM92" s="127">
        <v>0.46870000000000001</v>
      </c>
      <c r="CN92" s="127">
        <v>0.46739999999999998</v>
      </c>
      <c r="CO92" s="127">
        <v>0.4667</v>
      </c>
      <c r="CP92" s="127">
        <v>0.46700000000000003</v>
      </c>
      <c r="CQ92" s="127">
        <v>0.46800000000000003</v>
      </c>
      <c r="CR92" s="127">
        <v>0.46870000000000001</v>
      </c>
      <c r="CS92" s="127">
        <v>0.46479999999999999</v>
      </c>
      <c r="CT92" s="127">
        <v>0.4703</v>
      </c>
      <c r="CU92" s="127">
        <v>0.46789999999999998</v>
      </c>
      <c r="CV92" s="127">
        <v>0.4733</v>
      </c>
      <c r="CW92" s="127">
        <v>0.4753</v>
      </c>
      <c r="CX92" s="127">
        <v>0.4713</v>
      </c>
      <c r="CY92" s="127">
        <v>0.47270000000000001</v>
      </c>
      <c r="CZ92" s="127">
        <v>0.4703</v>
      </c>
      <c r="DA92" s="127">
        <v>0.47110000000000002</v>
      </c>
      <c r="DB92" s="127">
        <v>0.47420000000000001</v>
      </c>
      <c r="DC92" s="127">
        <v>0.48099999999999998</v>
      </c>
      <c r="DD92" s="127">
        <v>0.48139999999999999</v>
      </c>
      <c r="DE92" s="127">
        <v>0.48</v>
      </c>
      <c r="DF92" s="127">
        <v>0.48120000000000002</v>
      </c>
      <c r="DG92" s="127">
        <v>0.48299999999999998</v>
      </c>
      <c r="DH92" s="127">
        <v>0.48259999999999997</v>
      </c>
      <c r="DI92" s="127">
        <v>0.48520000000000002</v>
      </c>
      <c r="DJ92" s="127">
        <v>0.47689999999999999</v>
      </c>
      <c r="DK92" s="127">
        <v>0.47739999999999999</v>
      </c>
      <c r="DL92" s="127">
        <v>0.47860000000000003</v>
      </c>
      <c r="DM92" s="127">
        <v>0.47699999999999998</v>
      </c>
      <c r="DN92" s="127">
        <v>0.4738</v>
      </c>
      <c r="DO92" s="127">
        <v>0.47549999999999998</v>
      </c>
      <c r="DP92" s="127">
        <v>0.47360000000000002</v>
      </c>
      <c r="DQ92" s="127">
        <v>0.47310000000000002</v>
      </c>
      <c r="DR92" s="127">
        <v>0.47070000000000001</v>
      </c>
      <c r="DS92" s="127">
        <v>0.46949999999999997</v>
      </c>
      <c r="DT92" s="127">
        <v>0.46899999999999997</v>
      </c>
      <c r="DU92" s="127">
        <v>0.46920000000000001</v>
      </c>
      <c r="DV92" s="127">
        <v>0.46329999999999999</v>
      </c>
      <c r="DW92" s="127">
        <v>0.46460000000000001</v>
      </c>
      <c r="DX92" s="127">
        <v>0.4637</v>
      </c>
      <c r="DY92" s="127">
        <v>0.46110000000000001</v>
      </c>
      <c r="DZ92" s="127">
        <v>0.45910000000000001</v>
      </c>
      <c r="EA92" s="127">
        <v>0.45500000000000002</v>
      </c>
      <c r="EB92" s="127">
        <v>0.45450000000000002</v>
      </c>
      <c r="EC92" s="127">
        <v>0.45619999999999999</v>
      </c>
      <c r="ED92" s="127">
        <v>0.45490000000000003</v>
      </c>
      <c r="EE92" s="127">
        <v>0.45479999999999998</v>
      </c>
      <c r="EF92" s="127">
        <v>0.45440000000000003</v>
      </c>
      <c r="EG92" s="127">
        <v>0.45839999999999997</v>
      </c>
      <c r="EH92" s="127">
        <v>0.45639999999999997</v>
      </c>
      <c r="EI92" s="127">
        <v>0.4556</v>
      </c>
      <c r="EJ92" s="127">
        <v>0.45590000000000003</v>
      </c>
      <c r="EK92" s="127">
        <v>0.45650000000000002</v>
      </c>
      <c r="EL92" s="127">
        <v>0.45779999999999998</v>
      </c>
      <c r="EM92" s="127">
        <v>0.45829999999999999</v>
      </c>
      <c r="EN92" s="127">
        <v>0.45419999999999999</v>
      </c>
      <c r="EO92" s="127">
        <v>0.45550000000000002</v>
      </c>
      <c r="EP92" s="127">
        <v>0.4587</v>
      </c>
      <c r="EQ92" s="127">
        <v>0.45629999999999998</v>
      </c>
      <c r="ER92" s="127">
        <v>0.45529999999999998</v>
      </c>
      <c r="ES92" s="127">
        <v>0.45440000000000003</v>
      </c>
      <c r="ET92" s="127">
        <v>0.44950000000000001</v>
      </c>
      <c r="EU92" s="127">
        <v>0.45069999999999999</v>
      </c>
      <c r="EV92">
        <f>SUMIF('12peso'!$E$39:$E$492,$A92,'12peso'!H$39:H$492)</f>
        <v>0.48320000000000002</v>
      </c>
      <c r="EW92">
        <f>SUMIF('12peso'!$E$39:$E$492,$A92,'12peso'!I$39:I$492)</f>
        <v>0.47820000000000001</v>
      </c>
      <c r="EX92">
        <f>SUMIF('12peso'!$E$39:$E$492,$A92,'12peso'!J$39:J$492)</f>
        <v>0.4763</v>
      </c>
      <c r="EY92">
        <f>SUMIF('12peso'!$E$39:$E$492,$A92,'12peso'!K$39:K$492)</f>
        <v>0.47360000000000002</v>
      </c>
      <c r="EZ92">
        <f>SUMIF('12peso'!$E$39:$E$492,$A92,'12peso'!L$39:L$492)</f>
        <v>0.47399999999999998</v>
      </c>
      <c r="FA92">
        <f>SUMIF('12peso'!$E$39:$E$492,$A92,'12peso'!M$39:M$492)</f>
        <v>0.47289999999999999</v>
      </c>
      <c r="FB92">
        <f>SUMIF('12peso'!$E$39:$E$492,$A92,'12peso'!N$39:N$492)</f>
        <v>0.47560000000000002</v>
      </c>
      <c r="FC92">
        <f>SUMIF('12peso'!$E$39:$E$492,$A92,'12peso'!O$39:O$492)</f>
        <v>0.47560000000000002</v>
      </c>
      <c r="FD92">
        <f>SUMIF('12peso'!$E$39:$E$492,$A92,'12peso'!P$39:P$492)</f>
        <v>0.47589999999999999</v>
      </c>
      <c r="FE92">
        <f>SUMIF('12peso'!$E$39:$E$492,$A92,'12peso'!Q$39:Q$492)</f>
        <v>0.47539999999999999</v>
      </c>
      <c r="FF92">
        <f>SUMIF('12peso'!$E$39:$E$492,$A92,'12peso'!R$39:R$492)</f>
        <v>0.47589999999999999</v>
      </c>
      <c r="FG92">
        <f>SUMIF('12peso'!$E$39:$E$492,$A92,'12peso'!S$39:S$492)</f>
        <v>0.47270000000000001</v>
      </c>
      <c r="FH92">
        <f>SUMIF('12peso'!$E$39:$E$492,$A92,'12peso'!T$39:T$492)</f>
        <v>0.47120000000000001</v>
      </c>
      <c r="FI92">
        <f>SUMIF('12peso'!$E$39:$E$492,$A92,'12peso'!U$39:U$492)</f>
        <v>0.47420000000000001</v>
      </c>
      <c r="FJ92">
        <f>SUMIF('12peso'!$E$39:$E$492,$A92,'12peso'!V$39:V$492)</f>
        <v>0.47649999999999998</v>
      </c>
      <c r="FK92">
        <f>SUMIF('12peso'!$E$39:$E$492,$A92,'12peso'!W$39:W$492)</f>
        <v>0.48270000000000002</v>
      </c>
      <c r="FL92">
        <f>SUMIF('12peso'!$E$39:$E$492,$A92,'12peso'!X$39:X$492)</f>
        <v>0.48699999999999999</v>
      </c>
      <c r="FM92">
        <f>SUMIF('12peso'!$E$39:$E$492,$A92,'12peso'!Y$39:Y$492)</f>
        <v>0.48420000000000002</v>
      </c>
      <c r="FN92">
        <f>SUMIF('12peso'!$E$39:$E$492,$A92,'12peso'!Z$39:Z$492)</f>
        <v>0.48709999999999998</v>
      </c>
      <c r="FO92">
        <f>SUMIF('12peso'!$E$39:$E$492,$A92,'12peso'!AA$39:AA$492)</f>
        <v>0.48709999999999998</v>
      </c>
      <c r="FP92">
        <f>SUMIF('12peso'!$E$39:$E$492,$A92,'12peso'!AB$39:AB$492)</f>
        <v>0.48720000000000002</v>
      </c>
      <c r="FQ92">
        <f>SUMIF('12peso'!$E$39:$E$492,$A92,'12peso'!AC$39:AC$492)</f>
        <v>0.48759999999999998</v>
      </c>
      <c r="FR92">
        <f>SUMIF('12peso'!$E$39:$E$492,$A92,'12peso'!AD$39:AD$492)</f>
        <v>0.4879</v>
      </c>
      <c r="FS92">
        <f>SUMIF('12peso'!$E$39:$E$492,$A92,'12peso'!AE$39:AE$492)</f>
        <v>0.48870000000000002</v>
      </c>
      <c r="FT92">
        <f>SUMIF('12peso'!$E$39:$E$492,$A92,'12peso'!AF$39:AF$492)</f>
        <v>0.48909999999999998</v>
      </c>
      <c r="FU92">
        <f>SUMIF('12peso'!$E$39:$E$492,$A92,'12peso'!AG$39:AG$492)</f>
        <v>0.49199999999999999</v>
      </c>
      <c r="FV92">
        <f>SUMIF('12peso'!$E$39:$E$492,$A92,'12peso'!AH$39:AH$492)</f>
        <v>0.48849999999999999</v>
      </c>
      <c r="FW92">
        <f>SUMIF('12peso'!$E$39:$E$492,$A92,'12peso'!AI$39:AI$492)</f>
        <v>0.48570000000000002</v>
      </c>
      <c r="FX92">
        <f>SUMIF('12peso'!$E$39:$E$492,$A92,'12peso'!AJ$39:AJ$492)</f>
        <v>0.4869</v>
      </c>
      <c r="FY92">
        <f>SUMIF('12peso'!$E$39:$E$492,$A92,'12peso'!AK$39:AK$492)</f>
        <v>0.48630000000000001</v>
      </c>
      <c r="FZ92">
        <f>SUMIF('12peso'!$E$39:$E$492,$A92,'12peso'!AL$39:AL$492)</f>
        <v>0.48949999999999999</v>
      </c>
      <c r="GA92">
        <f>SUMIF('12peso'!$E$39:$E$492,$A92,'12peso'!AM$39:AM$492)</f>
        <v>0.4929</v>
      </c>
      <c r="GB92">
        <f>SUMIF('12peso'!$E$39:$E$492,$A92,'12peso'!AN$39:AN$492)</f>
        <v>0.48759999999999998</v>
      </c>
    </row>
    <row r="93" spans="1:184" x14ac:dyDescent="0.25">
      <c r="A93" s="59">
        <v>1112015</v>
      </c>
      <c r="B93" s="56" t="s">
        <v>94</v>
      </c>
      <c r="C93" s="127">
        <v>1.3374999999999999</v>
      </c>
      <c r="D93" s="127">
        <v>1.3253999999999999</v>
      </c>
      <c r="E93" s="127">
        <v>1.3133999999999999</v>
      </c>
      <c r="F93" s="127">
        <v>1.3123</v>
      </c>
      <c r="G93" s="127">
        <v>1.2988</v>
      </c>
      <c r="H93" s="127">
        <v>1.3083</v>
      </c>
      <c r="I93" s="127">
        <v>1.2929999999999999</v>
      </c>
      <c r="J93" s="127">
        <v>1.2847999999999999</v>
      </c>
      <c r="K93" s="127">
        <v>1.2791999999999999</v>
      </c>
      <c r="L93" s="127">
        <v>1.2782</v>
      </c>
      <c r="M93" s="127">
        <v>1.2727999999999999</v>
      </c>
      <c r="N93" s="127">
        <v>1.286</v>
      </c>
      <c r="O93" s="127">
        <v>1.2763</v>
      </c>
      <c r="P93" s="127">
        <v>1.2641</v>
      </c>
      <c r="Q93" s="127">
        <v>1.258</v>
      </c>
      <c r="R93" s="127">
        <v>1.256</v>
      </c>
      <c r="S93" s="127">
        <v>1.2648999999999999</v>
      </c>
      <c r="T93" s="127">
        <v>1.238</v>
      </c>
      <c r="U93" s="127">
        <v>1.2255</v>
      </c>
      <c r="V93" s="127">
        <v>1.2245999999999999</v>
      </c>
      <c r="W93" s="127">
        <v>1.2332000000000001</v>
      </c>
      <c r="X93" s="127">
        <v>1.2673000000000001</v>
      </c>
      <c r="Y93" s="127">
        <v>1.3090999999999999</v>
      </c>
      <c r="Z93" s="127">
        <v>1.3332999999999999</v>
      </c>
      <c r="AA93" s="127">
        <v>1.3775999999999999</v>
      </c>
      <c r="AB93" s="127">
        <v>1.4138999999999999</v>
      </c>
      <c r="AC93" s="127">
        <v>1.4148000000000001</v>
      </c>
      <c r="AD93" s="127">
        <v>1.4026000000000001</v>
      </c>
      <c r="AE93" s="127">
        <v>1.4169</v>
      </c>
      <c r="AF93" s="127">
        <v>1.4017999999999999</v>
      </c>
      <c r="AG93" s="127">
        <v>1.3874</v>
      </c>
      <c r="AH93" s="127">
        <v>1.3809</v>
      </c>
      <c r="AI93" s="127">
        <v>1.3683000000000001</v>
      </c>
      <c r="AJ93" s="127">
        <v>1.3702000000000001</v>
      </c>
      <c r="AK93" s="127">
        <v>1.3547</v>
      </c>
      <c r="AL93" s="127">
        <v>1.3579000000000001</v>
      </c>
      <c r="AM93" s="127">
        <v>1.4177</v>
      </c>
      <c r="AN93" s="127">
        <v>1.5446</v>
      </c>
      <c r="AO93" s="127">
        <v>1.5746</v>
      </c>
      <c r="AP93" s="127">
        <v>1.6535</v>
      </c>
      <c r="AQ93" s="127">
        <v>1.7208000000000001</v>
      </c>
      <c r="AR93" s="127">
        <v>1.7065999999999999</v>
      </c>
      <c r="AS93" s="127">
        <v>1.6651</v>
      </c>
      <c r="AT93" s="127">
        <v>1.6509</v>
      </c>
      <c r="AU93" s="127">
        <v>1.6283000000000001</v>
      </c>
      <c r="AV93" s="127">
        <v>1.6140000000000001</v>
      </c>
      <c r="AW93" s="127">
        <v>1.5975999999999999</v>
      </c>
      <c r="AX93" s="127">
        <v>1.5983000000000001</v>
      </c>
      <c r="AY93" s="127">
        <v>1.5539000000000001</v>
      </c>
      <c r="AZ93" s="127">
        <v>1.5311999999999999</v>
      </c>
      <c r="BA93" s="127">
        <v>1.5185999999999999</v>
      </c>
      <c r="BB93" s="127">
        <v>1.5007999999999999</v>
      </c>
      <c r="BC93" s="127">
        <v>1.4901</v>
      </c>
      <c r="BD93" s="127">
        <v>1.5061</v>
      </c>
      <c r="BE93" s="127">
        <v>1.5039</v>
      </c>
      <c r="BF93" s="127">
        <v>1.484</v>
      </c>
      <c r="BG93" s="127">
        <v>1.4878</v>
      </c>
      <c r="BH93" s="127">
        <v>1.4578</v>
      </c>
      <c r="BI93" s="127">
        <v>1.4716</v>
      </c>
      <c r="BJ93" s="127">
        <v>1.4784999999999999</v>
      </c>
      <c r="BK93" s="127">
        <v>1.4896</v>
      </c>
      <c r="BL93" s="127">
        <v>1.4906999999999999</v>
      </c>
      <c r="BM93" s="127">
        <v>1.4873000000000001</v>
      </c>
      <c r="BN93" s="127">
        <v>1.4650000000000001</v>
      </c>
      <c r="BO93" s="127">
        <v>1.4444999999999999</v>
      </c>
      <c r="BP93" s="127">
        <v>1.4325000000000001</v>
      </c>
      <c r="BQ93" s="127">
        <v>1.4339</v>
      </c>
      <c r="BR93" s="127">
        <v>1.4374</v>
      </c>
      <c r="BS93" s="127">
        <v>1.4069</v>
      </c>
      <c r="BT93" s="127">
        <v>1.4251</v>
      </c>
      <c r="BU93" s="127">
        <v>1.4713000000000001</v>
      </c>
      <c r="BV93" s="127">
        <v>1.4738</v>
      </c>
      <c r="BW93" s="127">
        <v>1.4562999999999999</v>
      </c>
      <c r="BX93" s="127">
        <v>1.4594</v>
      </c>
      <c r="BY93" s="127">
        <v>1.4397</v>
      </c>
      <c r="BZ93" s="127">
        <v>1.4280999999999999</v>
      </c>
      <c r="CA93" s="127">
        <v>1.4158999999999999</v>
      </c>
      <c r="CB93" s="127">
        <v>1.4197</v>
      </c>
      <c r="CC93" s="127">
        <v>1.395</v>
      </c>
      <c r="CD93" s="127">
        <v>1.3967000000000001</v>
      </c>
      <c r="CE93" s="127">
        <v>1.3839999999999999</v>
      </c>
      <c r="CF93" s="127">
        <v>1.3740000000000001</v>
      </c>
      <c r="CG93" s="127">
        <v>1.3635999999999999</v>
      </c>
      <c r="CH93" s="127">
        <v>1.0662</v>
      </c>
      <c r="CI93" s="127">
        <v>1.0573999999999999</v>
      </c>
      <c r="CJ93" s="127">
        <v>1.0537000000000001</v>
      </c>
      <c r="CK93" s="127">
        <v>1.0485</v>
      </c>
      <c r="CL93" s="127">
        <v>1.0508999999999999</v>
      </c>
      <c r="CM93" s="127">
        <v>1.0482</v>
      </c>
      <c r="CN93" s="127">
        <v>1.0447</v>
      </c>
      <c r="CO93" s="127">
        <v>1.0339</v>
      </c>
      <c r="CP93" s="127">
        <v>1.0334000000000001</v>
      </c>
      <c r="CQ93" s="127">
        <v>1.0254000000000001</v>
      </c>
      <c r="CR93" s="127">
        <v>1.0275000000000001</v>
      </c>
      <c r="CS93" s="127">
        <v>1.0319</v>
      </c>
      <c r="CT93" s="127">
        <v>1.0317000000000001</v>
      </c>
      <c r="CU93" s="127">
        <v>1.0524</v>
      </c>
      <c r="CV93" s="127">
        <v>1.0599000000000001</v>
      </c>
      <c r="CW93" s="127">
        <v>1.0640000000000001</v>
      </c>
      <c r="CX93" s="127">
        <v>1.0759000000000001</v>
      </c>
      <c r="CY93" s="127">
        <v>1.0767</v>
      </c>
      <c r="CZ93" s="127">
        <v>1.077</v>
      </c>
      <c r="DA93" s="127">
        <v>1.0834999999999999</v>
      </c>
      <c r="DB93" s="127">
        <v>1.0851999999999999</v>
      </c>
      <c r="DC93" s="127">
        <v>1.1258999999999999</v>
      </c>
      <c r="DD93" s="127">
        <v>1.2015</v>
      </c>
      <c r="DE93" s="127">
        <v>1.2488999999999999</v>
      </c>
      <c r="DF93" s="127">
        <v>1.2562</v>
      </c>
      <c r="DG93" s="127">
        <v>1.2483</v>
      </c>
      <c r="DH93" s="127">
        <v>1.2433000000000001</v>
      </c>
      <c r="DI93" s="127">
        <v>1.2256</v>
      </c>
      <c r="DJ93" s="127">
        <v>1.2218</v>
      </c>
      <c r="DK93" s="127">
        <v>1.2216</v>
      </c>
      <c r="DL93" s="127">
        <v>1.2130000000000001</v>
      </c>
      <c r="DM93" s="127">
        <v>1.2064999999999999</v>
      </c>
      <c r="DN93" s="127">
        <v>1.1937</v>
      </c>
      <c r="DO93" s="127">
        <v>1.194</v>
      </c>
      <c r="DP93" s="127">
        <v>1.1826000000000001</v>
      </c>
      <c r="DQ93" s="127">
        <v>1.1758</v>
      </c>
      <c r="DR93" s="127">
        <v>1.1749000000000001</v>
      </c>
      <c r="DS93" s="127">
        <v>1.1673</v>
      </c>
      <c r="DT93" s="127">
        <v>1.1641999999999999</v>
      </c>
      <c r="DU93" s="127">
        <v>1.1682999999999999</v>
      </c>
      <c r="DV93" s="127">
        <v>1.1611</v>
      </c>
      <c r="DW93" s="127">
        <v>1.1579999999999999</v>
      </c>
      <c r="DX93" s="127">
        <v>1.1497999999999999</v>
      </c>
      <c r="DY93" s="127">
        <v>1.1489</v>
      </c>
      <c r="DZ93" s="127">
        <v>1.1472</v>
      </c>
      <c r="EA93" s="127">
        <v>1.1415999999999999</v>
      </c>
      <c r="EB93" s="127">
        <v>1.1397999999999999</v>
      </c>
      <c r="EC93" s="127">
        <v>1.1281000000000001</v>
      </c>
      <c r="ED93" s="127">
        <v>1.1311</v>
      </c>
      <c r="EE93" s="127">
        <v>1.1251</v>
      </c>
      <c r="EF93" s="127">
        <v>1.1373</v>
      </c>
      <c r="EG93" s="127">
        <v>1.1656</v>
      </c>
      <c r="EH93" s="127">
        <v>1.1753</v>
      </c>
      <c r="EI93" s="127">
        <v>1.1798</v>
      </c>
      <c r="EJ93" s="127">
        <v>1.1776</v>
      </c>
      <c r="EK93" s="127">
        <v>1.1697</v>
      </c>
      <c r="EL93" s="127">
        <v>1.1626000000000001</v>
      </c>
      <c r="EM93" s="127">
        <v>1.1572</v>
      </c>
      <c r="EN93" s="127">
        <v>1.1549</v>
      </c>
      <c r="EO93" s="127">
        <v>1.1479999999999999</v>
      </c>
      <c r="EP93" s="127">
        <v>1.1574</v>
      </c>
      <c r="EQ93" s="127">
        <v>1.1493</v>
      </c>
      <c r="ER93" s="127">
        <v>1.1521999999999999</v>
      </c>
      <c r="ES93" s="127">
        <v>1.1528</v>
      </c>
      <c r="ET93" s="127">
        <v>1.1523000000000001</v>
      </c>
      <c r="EU93" s="127">
        <v>1.1499999999999999</v>
      </c>
      <c r="EV93">
        <f>SUMIF('12peso'!$E$39:$E$492,$A93,'12peso'!H$39:H$492)</f>
        <v>0.98880000000000001</v>
      </c>
      <c r="EW93">
        <f>SUMIF('12peso'!$E$39:$E$492,$A93,'12peso'!I$39:I$492)</f>
        <v>0.98050000000000004</v>
      </c>
      <c r="EX93">
        <f>SUMIF('12peso'!$E$39:$E$492,$A93,'12peso'!J$39:J$492)</f>
        <v>0.97989999999999999</v>
      </c>
      <c r="EY93">
        <f>SUMIF('12peso'!$E$39:$E$492,$A93,'12peso'!K$39:K$492)</f>
        <v>0.98209999999999997</v>
      </c>
      <c r="EZ93">
        <f>SUMIF('12peso'!$E$39:$E$492,$A93,'12peso'!L$39:L$492)</f>
        <v>0.97899999999999998</v>
      </c>
      <c r="FA93">
        <f>SUMIF('12peso'!$E$39:$E$492,$A93,'12peso'!M$39:M$492)</f>
        <v>0.97950000000000004</v>
      </c>
      <c r="FB93">
        <f>SUMIF('12peso'!$E$39:$E$492,$A93,'12peso'!N$39:N$492)</f>
        <v>0.9879</v>
      </c>
      <c r="FC93">
        <f>SUMIF('12peso'!$E$39:$E$492,$A93,'12peso'!O$39:O$492)</f>
        <v>1.0011000000000001</v>
      </c>
      <c r="FD93">
        <f>SUMIF('12peso'!$E$39:$E$492,$A93,'12peso'!P$39:P$492)</f>
        <v>1.0058</v>
      </c>
      <c r="FE93">
        <f>SUMIF('12peso'!$E$39:$E$492,$A93,'12peso'!Q$39:Q$492)</f>
        <v>1.0316000000000001</v>
      </c>
      <c r="FF93">
        <f>SUMIF('12peso'!$E$39:$E$492,$A93,'12peso'!R$39:R$492)</f>
        <v>1.0428999999999999</v>
      </c>
      <c r="FG93">
        <f>SUMIF('12peso'!$E$39:$E$492,$A93,'12peso'!S$39:S$492)</f>
        <v>1.0418000000000001</v>
      </c>
      <c r="FH93">
        <f>SUMIF('12peso'!$E$39:$E$492,$A93,'12peso'!T$39:T$492)</f>
        <v>1.0415000000000001</v>
      </c>
      <c r="FI93">
        <f>SUMIF('12peso'!$E$39:$E$492,$A93,'12peso'!U$39:U$492)</f>
        <v>1.046</v>
      </c>
      <c r="FJ93">
        <f>SUMIF('12peso'!$E$39:$E$492,$A93,'12peso'!V$39:V$492)</f>
        <v>1.0585</v>
      </c>
      <c r="FK93">
        <f>SUMIF('12peso'!$E$39:$E$492,$A93,'12peso'!W$39:W$492)</f>
        <v>1.0608</v>
      </c>
      <c r="FL93">
        <f>SUMIF('12peso'!$E$39:$E$492,$A93,'12peso'!X$39:X$492)</f>
        <v>1.0631999999999999</v>
      </c>
      <c r="FM93">
        <f>SUMIF('12peso'!$E$39:$E$492,$A93,'12peso'!Y$39:Y$492)</f>
        <v>1.0668</v>
      </c>
      <c r="FN93">
        <f>SUMIF('12peso'!$E$39:$E$492,$A93,'12peso'!Z$39:Z$492)</f>
        <v>1.0636000000000001</v>
      </c>
      <c r="FO93">
        <f>SUMIF('12peso'!$E$39:$E$492,$A93,'12peso'!AA$39:AA$492)</f>
        <v>1.0706</v>
      </c>
      <c r="FP93">
        <f>SUMIF('12peso'!$E$39:$E$492,$A93,'12peso'!AB$39:AB$492)</f>
        <v>1.0849</v>
      </c>
      <c r="FQ93">
        <f>SUMIF('12peso'!$E$39:$E$492,$A93,'12peso'!AC$39:AC$492)</f>
        <v>1.1175999999999999</v>
      </c>
      <c r="FR93">
        <f>SUMIF('12peso'!$E$39:$E$492,$A93,'12peso'!AD$39:AD$492)</f>
        <v>1.1278999999999999</v>
      </c>
      <c r="FS93">
        <f>SUMIF('12peso'!$E$39:$E$492,$A93,'12peso'!AE$39:AE$492)</f>
        <v>1.1335</v>
      </c>
      <c r="FT93">
        <f>SUMIF('12peso'!$E$39:$E$492,$A93,'12peso'!AF$39:AF$492)</f>
        <v>1.1287</v>
      </c>
      <c r="FU93">
        <f>SUMIF('12peso'!$E$39:$E$492,$A93,'12peso'!AG$39:AG$492)</f>
        <v>1.1337999999999999</v>
      </c>
      <c r="FV93">
        <f>SUMIF('12peso'!$E$39:$E$492,$A93,'12peso'!AH$39:AH$492)</f>
        <v>1.1373</v>
      </c>
      <c r="FW93">
        <f>SUMIF('12peso'!$E$39:$E$492,$A93,'12peso'!AI$39:AI$492)</f>
        <v>1.135</v>
      </c>
      <c r="FX93">
        <f>SUMIF('12peso'!$E$39:$E$492,$A93,'12peso'!AJ$39:AJ$492)</f>
        <v>1.1294999999999999</v>
      </c>
      <c r="FY93">
        <f>SUMIF('12peso'!$E$39:$E$492,$A93,'12peso'!AK$39:AK$492)</f>
        <v>1.1344000000000001</v>
      </c>
      <c r="FZ93">
        <f>SUMIF('12peso'!$E$39:$E$492,$A93,'12peso'!AL$39:AL$492)</f>
        <v>1.1396999999999999</v>
      </c>
      <c r="GA93">
        <f>SUMIF('12peso'!$E$39:$E$492,$A93,'12peso'!AM$39:AM$492)</f>
        <v>1.1418999999999999</v>
      </c>
      <c r="GB93">
        <f>SUMIF('12peso'!$E$39:$E$492,$A93,'12peso'!AN$39:AN$492)</f>
        <v>1.1442000000000001</v>
      </c>
    </row>
    <row r="94" spans="1:184" x14ac:dyDescent="0.25">
      <c r="A94" s="59">
        <v>1112017</v>
      </c>
      <c r="B94" s="56" t="s">
        <v>95</v>
      </c>
      <c r="C94" s="127">
        <v>0.10979999999999999</v>
      </c>
      <c r="D94" s="127">
        <v>0.10629999999999999</v>
      </c>
      <c r="E94" s="127">
        <v>0.10780000000000001</v>
      </c>
      <c r="F94" s="127">
        <v>0.1099</v>
      </c>
      <c r="G94" s="127">
        <v>0.10930000000000001</v>
      </c>
      <c r="H94" s="127">
        <v>0.10639999999999999</v>
      </c>
      <c r="I94" s="127">
        <v>0.10700000000000001</v>
      </c>
      <c r="J94" s="127">
        <v>0.10550000000000001</v>
      </c>
      <c r="K94" s="127">
        <v>0.1048</v>
      </c>
      <c r="L94" s="127">
        <v>0.1047</v>
      </c>
      <c r="M94" s="127">
        <v>0.1052</v>
      </c>
      <c r="N94" s="127">
        <v>0.10540000000000001</v>
      </c>
      <c r="O94" s="127">
        <v>0.1042</v>
      </c>
      <c r="P94" s="127">
        <v>0.10489999999999999</v>
      </c>
      <c r="Q94" s="127">
        <v>0.10489999999999999</v>
      </c>
      <c r="R94" s="127">
        <v>0.10289999999999999</v>
      </c>
      <c r="S94" s="127">
        <v>0.1019</v>
      </c>
      <c r="T94" s="127">
        <v>0.10300000000000001</v>
      </c>
      <c r="U94" s="127">
        <v>0.1027</v>
      </c>
      <c r="V94" s="127">
        <v>0.10340000000000001</v>
      </c>
      <c r="W94" s="127">
        <v>0.1017</v>
      </c>
      <c r="X94" s="127">
        <v>0.10419999999999999</v>
      </c>
      <c r="Y94" s="127">
        <v>0.10780000000000001</v>
      </c>
      <c r="Z94" s="127">
        <v>0.10590000000000001</v>
      </c>
      <c r="AA94" s="127">
        <v>0.10650000000000001</v>
      </c>
      <c r="AB94" s="127">
        <v>0.10829999999999999</v>
      </c>
      <c r="AC94" s="127">
        <v>0.1095</v>
      </c>
      <c r="AD94" s="127">
        <v>0.1076</v>
      </c>
      <c r="AE94" s="127">
        <v>0.10850000000000001</v>
      </c>
      <c r="AF94" s="127">
        <v>0.1075</v>
      </c>
      <c r="AG94" s="127">
        <v>0.106</v>
      </c>
      <c r="AH94" s="127">
        <v>0.1076</v>
      </c>
      <c r="AI94" s="127">
        <v>0.1084</v>
      </c>
      <c r="AJ94" s="127">
        <v>0.1075</v>
      </c>
      <c r="AK94" s="127">
        <v>0.107</v>
      </c>
      <c r="AL94" s="127">
        <v>0.108</v>
      </c>
      <c r="AM94" s="127">
        <v>0.10769999999999999</v>
      </c>
      <c r="AN94" s="127">
        <v>0.11599999999999999</v>
      </c>
      <c r="AO94" s="127">
        <v>0.1145</v>
      </c>
      <c r="AP94" s="127">
        <v>0.11650000000000001</v>
      </c>
      <c r="AQ94" s="127">
        <v>0.11840000000000001</v>
      </c>
      <c r="AR94" s="127">
        <v>0.12</v>
      </c>
      <c r="AS94" s="127">
        <v>0.11879999999999999</v>
      </c>
      <c r="AT94" s="127">
        <v>0.12060000000000001</v>
      </c>
      <c r="AU94" s="127">
        <v>0.11849999999999999</v>
      </c>
      <c r="AV94" s="127">
        <v>0.1181</v>
      </c>
      <c r="AW94" s="127">
        <v>0.11699999999999999</v>
      </c>
      <c r="AX94" s="127">
        <v>0.1179</v>
      </c>
      <c r="AY94" s="127">
        <v>0.11729999999999999</v>
      </c>
      <c r="AZ94" s="127">
        <v>0.1168</v>
      </c>
      <c r="BA94" s="127">
        <v>0.1159</v>
      </c>
      <c r="BB94" s="127">
        <v>0.11650000000000001</v>
      </c>
      <c r="BC94" s="127">
        <v>0.1166</v>
      </c>
      <c r="BD94" s="127">
        <v>0.1158</v>
      </c>
      <c r="BE94" s="127">
        <v>0.1148</v>
      </c>
      <c r="BF94" s="127">
        <v>0.1138</v>
      </c>
      <c r="BG94" s="127">
        <v>0.11360000000000001</v>
      </c>
      <c r="BH94" s="127">
        <v>0.1135</v>
      </c>
      <c r="BI94" s="127">
        <v>0.1139</v>
      </c>
      <c r="BJ94" s="127">
        <v>0.114</v>
      </c>
      <c r="BK94" s="127">
        <v>0.1137</v>
      </c>
      <c r="BL94" s="127">
        <v>0.11399999999999999</v>
      </c>
      <c r="BM94" s="127">
        <v>0.1132</v>
      </c>
      <c r="BN94" s="127">
        <v>0.11180000000000001</v>
      </c>
      <c r="BO94" s="127">
        <v>0.1114</v>
      </c>
      <c r="BP94" s="127">
        <v>0.1125</v>
      </c>
      <c r="BQ94" s="127">
        <v>0.10930000000000001</v>
      </c>
      <c r="BR94" s="127">
        <v>0.10980000000000001</v>
      </c>
      <c r="BS94" s="127">
        <v>0.10920000000000001</v>
      </c>
      <c r="BT94" s="127">
        <v>0.1084</v>
      </c>
      <c r="BU94" s="127">
        <v>0.11169999999999999</v>
      </c>
      <c r="BV94" s="127">
        <v>0.11149999999999999</v>
      </c>
      <c r="BW94" s="127">
        <v>0.1101</v>
      </c>
      <c r="BX94" s="127">
        <v>0.1109</v>
      </c>
      <c r="BY94" s="127">
        <v>0.1081</v>
      </c>
      <c r="BZ94" s="127">
        <v>0.10639999999999999</v>
      </c>
      <c r="CA94" s="127">
        <v>0.1056</v>
      </c>
      <c r="CB94" s="127">
        <v>0.10539999999999999</v>
      </c>
      <c r="CC94" s="127">
        <v>0.104</v>
      </c>
      <c r="CD94" s="127">
        <v>0.1033</v>
      </c>
      <c r="CE94" s="127">
        <v>0.10340000000000001</v>
      </c>
      <c r="CF94" s="127">
        <v>0.1038</v>
      </c>
      <c r="CG94" s="127">
        <v>0.10329999999999999</v>
      </c>
      <c r="CH94" s="127">
        <v>8.2000000000000003E-2</v>
      </c>
      <c r="CI94" s="127">
        <v>8.1699999999999995E-2</v>
      </c>
      <c r="CJ94" s="127">
        <v>8.1199999999999994E-2</v>
      </c>
      <c r="CK94" s="127">
        <v>8.0199999999999994E-2</v>
      </c>
      <c r="CL94" s="127">
        <v>8.0299999999999996E-2</v>
      </c>
      <c r="CM94" s="127">
        <v>8.0199999999999994E-2</v>
      </c>
      <c r="CN94" s="127">
        <v>8.0100000000000005E-2</v>
      </c>
      <c r="CO94" s="127">
        <v>0.08</v>
      </c>
      <c r="CP94" s="127">
        <v>8.0299999999999996E-2</v>
      </c>
      <c r="CQ94" s="127">
        <v>8.0500000000000002E-2</v>
      </c>
      <c r="CR94" s="127">
        <v>8.1000000000000003E-2</v>
      </c>
      <c r="CS94" s="127">
        <v>8.1199999999999994E-2</v>
      </c>
      <c r="CT94" s="127">
        <v>8.3199999999999996E-2</v>
      </c>
      <c r="CU94" s="127">
        <v>8.3000000000000004E-2</v>
      </c>
      <c r="CV94" s="127">
        <v>8.3799999999999999E-2</v>
      </c>
      <c r="CW94" s="127">
        <v>8.5300000000000001E-2</v>
      </c>
      <c r="CX94" s="127">
        <v>8.43E-2</v>
      </c>
      <c r="CY94" s="127">
        <v>8.3299999999999999E-2</v>
      </c>
      <c r="CZ94" s="127">
        <v>8.2799999999999999E-2</v>
      </c>
      <c r="DA94" s="127">
        <v>8.2600000000000007E-2</v>
      </c>
      <c r="DB94" s="127">
        <v>8.2500000000000004E-2</v>
      </c>
      <c r="DC94" s="127">
        <v>8.4099999999999994E-2</v>
      </c>
      <c r="DD94" s="127">
        <v>8.6199999999999999E-2</v>
      </c>
      <c r="DE94" s="127">
        <v>8.9099999999999999E-2</v>
      </c>
      <c r="DF94" s="127">
        <v>9.0499999999999997E-2</v>
      </c>
      <c r="DG94" s="127">
        <v>8.9499999999999996E-2</v>
      </c>
      <c r="DH94" s="127">
        <v>8.8200000000000001E-2</v>
      </c>
      <c r="DI94" s="127">
        <v>8.8800000000000004E-2</v>
      </c>
      <c r="DJ94" s="127">
        <v>8.8900000000000007E-2</v>
      </c>
      <c r="DK94" s="127">
        <v>8.8599999999999998E-2</v>
      </c>
      <c r="DL94" s="127">
        <v>8.77E-2</v>
      </c>
      <c r="DM94" s="127">
        <v>8.7599999999999997E-2</v>
      </c>
      <c r="DN94" s="127">
        <v>8.6199999999999999E-2</v>
      </c>
      <c r="DO94" s="127">
        <v>8.7400000000000005E-2</v>
      </c>
      <c r="DP94" s="127">
        <v>8.7400000000000005E-2</v>
      </c>
      <c r="DQ94" s="127">
        <v>8.7400000000000005E-2</v>
      </c>
      <c r="DR94" s="127">
        <v>8.6999999999999994E-2</v>
      </c>
      <c r="DS94" s="127">
        <v>8.6599999999999996E-2</v>
      </c>
      <c r="DT94" s="127">
        <v>8.7400000000000005E-2</v>
      </c>
      <c r="DU94" s="127">
        <v>8.6300000000000002E-2</v>
      </c>
      <c r="DV94" s="127">
        <v>8.72E-2</v>
      </c>
      <c r="DW94" s="127">
        <v>8.6999999999999994E-2</v>
      </c>
      <c r="DX94" s="127">
        <v>8.6699999999999999E-2</v>
      </c>
      <c r="DY94" s="127">
        <v>8.6699999999999999E-2</v>
      </c>
      <c r="DZ94" s="127">
        <v>8.5400000000000004E-2</v>
      </c>
      <c r="EA94" s="127">
        <v>8.4500000000000006E-2</v>
      </c>
      <c r="EB94" s="127">
        <v>8.5699999999999998E-2</v>
      </c>
      <c r="EC94" s="127">
        <v>8.5300000000000001E-2</v>
      </c>
      <c r="ED94" s="127">
        <v>8.5099999999999995E-2</v>
      </c>
      <c r="EE94" s="127">
        <v>8.5199999999999998E-2</v>
      </c>
      <c r="EF94" s="127">
        <v>8.5400000000000004E-2</v>
      </c>
      <c r="EG94" s="127">
        <v>8.6599999999999996E-2</v>
      </c>
      <c r="EH94" s="127">
        <v>8.6699999999999999E-2</v>
      </c>
      <c r="EI94" s="127">
        <v>8.77E-2</v>
      </c>
      <c r="EJ94" s="127">
        <v>8.6499999999999994E-2</v>
      </c>
      <c r="EK94" s="127">
        <v>8.7300000000000003E-2</v>
      </c>
      <c r="EL94" s="127">
        <v>8.5900000000000004E-2</v>
      </c>
      <c r="EM94" s="127">
        <v>8.6800000000000002E-2</v>
      </c>
      <c r="EN94" s="127">
        <v>8.5599999999999996E-2</v>
      </c>
      <c r="EO94" s="127">
        <v>8.72E-2</v>
      </c>
      <c r="EP94" s="127">
        <v>8.6800000000000002E-2</v>
      </c>
      <c r="EQ94" s="127">
        <v>8.72E-2</v>
      </c>
      <c r="ER94" s="127">
        <v>8.7900000000000006E-2</v>
      </c>
      <c r="ES94" s="127">
        <v>8.6199999999999999E-2</v>
      </c>
      <c r="ET94" s="127">
        <v>8.5999999999999993E-2</v>
      </c>
      <c r="EU94" s="127">
        <v>8.6599999999999996E-2</v>
      </c>
      <c r="EV94">
        <f>SUMIF('12peso'!$E$39:$E$492,$A94,'12peso'!H$39:H$492)</f>
        <v>9.7299999999999998E-2</v>
      </c>
      <c r="EW94">
        <f>SUMIF('12peso'!$E$39:$E$492,$A94,'12peso'!I$39:I$492)</f>
        <v>9.6299999999999997E-2</v>
      </c>
      <c r="EX94">
        <f>SUMIF('12peso'!$E$39:$E$492,$A94,'12peso'!J$39:J$492)</f>
        <v>9.6799999999999997E-2</v>
      </c>
      <c r="EY94">
        <f>SUMIF('12peso'!$E$39:$E$492,$A94,'12peso'!K$39:K$492)</f>
        <v>9.7000000000000003E-2</v>
      </c>
      <c r="EZ94">
        <f>SUMIF('12peso'!$E$39:$E$492,$A94,'12peso'!L$39:L$492)</f>
        <v>9.7000000000000003E-2</v>
      </c>
      <c r="FA94">
        <f>SUMIF('12peso'!$E$39:$E$492,$A94,'12peso'!M$39:M$492)</f>
        <v>9.6500000000000002E-2</v>
      </c>
      <c r="FB94">
        <f>SUMIF('12peso'!$E$39:$E$492,$A94,'12peso'!N$39:N$492)</f>
        <v>9.7299999999999998E-2</v>
      </c>
      <c r="FC94">
        <f>SUMIF('12peso'!$E$39:$E$492,$A94,'12peso'!O$39:O$492)</f>
        <v>9.6600000000000005E-2</v>
      </c>
      <c r="FD94">
        <f>SUMIF('12peso'!$E$39:$E$492,$A94,'12peso'!P$39:P$492)</f>
        <v>9.8000000000000004E-2</v>
      </c>
      <c r="FE94">
        <f>SUMIF('12peso'!$E$39:$E$492,$A94,'12peso'!Q$39:Q$492)</f>
        <v>9.8500000000000004E-2</v>
      </c>
      <c r="FF94">
        <f>SUMIF('12peso'!$E$39:$E$492,$A94,'12peso'!R$39:R$492)</f>
        <v>9.8500000000000004E-2</v>
      </c>
      <c r="FG94">
        <f>SUMIF('12peso'!$E$39:$E$492,$A94,'12peso'!S$39:S$492)</f>
        <v>9.8400000000000001E-2</v>
      </c>
      <c r="FH94">
        <f>SUMIF('12peso'!$E$39:$E$492,$A94,'12peso'!T$39:T$492)</f>
        <v>9.9400000000000002E-2</v>
      </c>
      <c r="FI94">
        <f>SUMIF('12peso'!$E$39:$E$492,$A94,'12peso'!U$39:U$492)</f>
        <v>9.8900000000000002E-2</v>
      </c>
      <c r="FJ94">
        <f>SUMIF('12peso'!$E$39:$E$492,$A94,'12peso'!V$39:V$492)</f>
        <v>9.9599999999999994E-2</v>
      </c>
      <c r="FK94">
        <f>SUMIF('12peso'!$E$39:$E$492,$A94,'12peso'!W$39:W$492)</f>
        <v>0.1017</v>
      </c>
      <c r="FL94">
        <f>SUMIF('12peso'!$E$39:$E$492,$A94,'12peso'!X$39:X$492)</f>
        <v>0.1017</v>
      </c>
      <c r="FM94">
        <f>SUMIF('12peso'!$E$39:$E$492,$A94,'12peso'!Y$39:Y$492)</f>
        <v>0.1012</v>
      </c>
      <c r="FN94">
        <f>SUMIF('12peso'!$E$39:$E$492,$A94,'12peso'!Z$39:Z$492)</f>
        <v>0.1016</v>
      </c>
      <c r="FO94">
        <f>SUMIF('12peso'!$E$39:$E$492,$A94,'12peso'!AA$39:AA$492)</f>
        <v>0.1022</v>
      </c>
      <c r="FP94">
        <f>SUMIF('12peso'!$E$39:$E$492,$A94,'12peso'!AB$39:AB$492)</f>
        <v>0.10340000000000001</v>
      </c>
      <c r="FQ94">
        <f>SUMIF('12peso'!$E$39:$E$492,$A94,'12peso'!AC$39:AC$492)</f>
        <v>0.1053</v>
      </c>
      <c r="FR94">
        <f>SUMIF('12peso'!$E$39:$E$492,$A94,'12peso'!AD$39:AD$492)</f>
        <v>0.1057</v>
      </c>
      <c r="FS94">
        <f>SUMIF('12peso'!$E$39:$E$492,$A94,'12peso'!AE$39:AE$492)</f>
        <v>0.1069</v>
      </c>
      <c r="FT94">
        <f>SUMIF('12peso'!$E$39:$E$492,$A94,'12peso'!AF$39:AF$492)</f>
        <v>0.1065</v>
      </c>
      <c r="FU94">
        <f>SUMIF('12peso'!$E$39:$E$492,$A94,'12peso'!AG$39:AG$492)</f>
        <v>0.1069</v>
      </c>
      <c r="FV94">
        <f>SUMIF('12peso'!$E$39:$E$492,$A94,'12peso'!AH$39:AH$492)</f>
        <v>0.10589999999999999</v>
      </c>
      <c r="FW94">
        <f>SUMIF('12peso'!$E$39:$E$492,$A94,'12peso'!AI$39:AI$492)</f>
        <v>0.1043</v>
      </c>
      <c r="FX94">
        <f>SUMIF('12peso'!$E$39:$E$492,$A94,'12peso'!AJ$39:AJ$492)</f>
        <v>0.1053</v>
      </c>
      <c r="FY94">
        <f>SUMIF('12peso'!$E$39:$E$492,$A94,'12peso'!AK$39:AK$492)</f>
        <v>0.1047</v>
      </c>
      <c r="FZ94">
        <f>SUMIF('12peso'!$E$39:$E$492,$A94,'12peso'!AL$39:AL$492)</f>
        <v>0.106</v>
      </c>
      <c r="GA94">
        <f>SUMIF('12peso'!$E$39:$E$492,$A94,'12peso'!AM$39:AM$492)</f>
        <v>0.1046</v>
      </c>
      <c r="GB94">
        <f>SUMIF('12peso'!$E$39:$E$492,$A94,'12peso'!AN$39:AN$492)</f>
        <v>0.10680000000000001</v>
      </c>
    </row>
    <row r="95" spans="1:184" x14ac:dyDescent="0.25">
      <c r="A95" s="59">
        <v>1112018</v>
      </c>
      <c r="B95" s="56" t="s">
        <v>96</v>
      </c>
      <c r="C95" s="127">
        <v>0.1032</v>
      </c>
      <c r="D95" s="127">
        <v>0.1009</v>
      </c>
      <c r="E95" s="127">
        <v>0.1017</v>
      </c>
      <c r="F95" s="127">
        <v>0.1013</v>
      </c>
      <c r="G95" s="127">
        <v>9.8100000000000007E-2</v>
      </c>
      <c r="H95" s="127">
        <v>9.8100000000000007E-2</v>
      </c>
      <c r="I95" s="127">
        <v>0.10050000000000001</v>
      </c>
      <c r="J95" s="127">
        <v>9.9599999999999994E-2</v>
      </c>
      <c r="K95" s="127">
        <v>9.9500000000000005E-2</v>
      </c>
      <c r="L95" s="127">
        <v>0.10249999999999999</v>
      </c>
      <c r="M95" s="127">
        <v>0.1012</v>
      </c>
      <c r="N95" s="127">
        <v>9.7900000000000001E-2</v>
      </c>
      <c r="O95" s="127">
        <v>9.7699999999999995E-2</v>
      </c>
      <c r="P95" s="127">
        <v>9.6500000000000002E-2</v>
      </c>
      <c r="Q95" s="127">
        <v>9.4799999999999995E-2</v>
      </c>
      <c r="R95" s="127">
        <v>9.3899999999999997E-2</v>
      </c>
      <c r="S95" s="127">
        <v>9.4E-2</v>
      </c>
      <c r="T95" s="127">
        <v>9.4399999999999998E-2</v>
      </c>
      <c r="U95" s="127">
        <v>9.9099999999999994E-2</v>
      </c>
      <c r="V95" s="127">
        <v>0.1009</v>
      </c>
      <c r="W95" s="127">
        <v>9.98E-2</v>
      </c>
      <c r="X95" s="127">
        <v>0.10059999999999999</v>
      </c>
      <c r="Y95" s="127">
        <v>9.98E-2</v>
      </c>
      <c r="Z95" s="127">
        <v>9.9099999999999994E-2</v>
      </c>
      <c r="AA95" s="127">
        <v>9.9299999999999999E-2</v>
      </c>
      <c r="AB95" s="127">
        <v>0.1007</v>
      </c>
      <c r="AC95" s="127">
        <v>9.9299999999999999E-2</v>
      </c>
      <c r="AD95" s="127">
        <v>9.9400000000000002E-2</v>
      </c>
      <c r="AE95" s="127">
        <v>0.10050000000000001</v>
      </c>
      <c r="AF95" s="127">
        <v>0.1009</v>
      </c>
      <c r="AG95" s="127">
        <v>0.1028</v>
      </c>
      <c r="AH95" s="127">
        <v>0.1027</v>
      </c>
      <c r="AI95" s="127">
        <v>0.1021</v>
      </c>
      <c r="AJ95" s="127">
        <v>0.10199999999999999</v>
      </c>
      <c r="AK95" s="127">
        <v>0.1036</v>
      </c>
      <c r="AL95" s="127">
        <v>0.10390000000000001</v>
      </c>
      <c r="AM95" s="127">
        <v>0.1016</v>
      </c>
      <c r="AN95" s="127">
        <v>0.1009</v>
      </c>
      <c r="AO95" s="127">
        <v>0.104</v>
      </c>
      <c r="AP95" s="127">
        <v>0.1057</v>
      </c>
      <c r="AQ95" s="127">
        <v>0.10920000000000001</v>
      </c>
      <c r="AR95" s="127">
        <v>0.1128</v>
      </c>
      <c r="AS95" s="127">
        <v>0.11219999999999999</v>
      </c>
      <c r="AT95" s="127">
        <v>0.1116</v>
      </c>
      <c r="AU95" s="127">
        <v>0.1116</v>
      </c>
      <c r="AV95" s="127">
        <v>0.1105</v>
      </c>
      <c r="AW95" s="127">
        <v>0.10970000000000001</v>
      </c>
      <c r="AX95" s="127">
        <v>0.1089</v>
      </c>
      <c r="AY95" s="127">
        <v>0.107</v>
      </c>
      <c r="AZ95" s="127">
        <v>0.10539999999999999</v>
      </c>
      <c r="BA95" s="127">
        <v>0.1045</v>
      </c>
      <c r="BB95" s="127">
        <v>0.1037</v>
      </c>
      <c r="BC95" s="127">
        <v>0.1028</v>
      </c>
      <c r="BD95" s="127">
        <v>0.1002</v>
      </c>
      <c r="BE95" s="127">
        <v>0.1002</v>
      </c>
      <c r="BF95" s="127">
        <v>0.10050000000000001</v>
      </c>
      <c r="BG95" s="127">
        <v>9.9599999999999994E-2</v>
      </c>
      <c r="BH95" s="127">
        <v>9.8699999999999996E-2</v>
      </c>
      <c r="BI95" s="127">
        <v>9.8900000000000002E-2</v>
      </c>
      <c r="BJ95" s="127">
        <v>9.8699999999999996E-2</v>
      </c>
      <c r="BK95" s="127">
        <v>9.6500000000000002E-2</v>
      </c>
      <c r="BL95" s="127">
        <v>9.5600000000000004E-2</v>
      </c>
      <c r="BM95" s="127">
        <v>9.4700000000000006E-2</v>
      </c>
      <c r="BN95" s="127">
        <v>9.5000000000000001E-2</v>
      </c>
      <c r="BO95" s="127">
        <v>9.5899999999999999E-2</v>
      </c>
      <c r="BP95" s="127">
        <v>9.5100000000000004E-2</v>
      </c>
      <c r="BQ95" s="127">
        <v>9.5600000000000004E-2</v>
      </c>
      <c r="BR95" s="127">
        <v>9.4700000000000006E-2</v>
      </c>
      <c r="BS95" s="127">
        <v>9.4500000000000001E-2</v>
      </c>
      <c r="BT95" s="127">
        <v>9.2499999999999999E-2</v>
      </c>
      <c r="BU95" s="127">
        <v>9.3299999999999994E-2</v>
      </c>
      <c r="BV95" s="127">
        <v>9.3399999999999997E-2</v>
      </c>
      <c r="BW95" s="127">
        <v>9.3399999999999997E-2</v>
      </c>
      <c r="BX95" s="127">
        <v>9.2499999999999999E-2</v>
      </c>
      <c r="BY95" s="127">
        <v>9.1300000000000006E-2</v>
      </c>
      <c r="BZ95" s="127">
        <v>8.9700000000000002E-2</v>
      </c>
      <c r="CA95" s="127">
        <v>8.9200000000000002E-2</v>
      </c>
      <c r="CB95" s="127">
        <v>8.8999999999999996E-2</v>
      </c>
      <c r="CC95" s="127">
        <v>8.9099999999999999E-2</v>
      </c>
      <c r="CD95" s="127">
        <v>8.7800000000000003E-2</v>
      </c>
      <c r="CE95" s="127">
        <v>8.6800000000000002E-2</v>
      </c>
      <c r="CF95" s="127">
        <v>8.48E-2</v>
      </c>
      <c r="CG95" s="127">
        <v>8.5300000000000001E-2</v>
      </c>
      <c r="CH95" s="127">
        <v>0.11940000000000001</v>
      </c>
      <c r="CI95" s="127">
        <v>0.1176</v>
      </c>
      <c r="CJ95" s="127">
        <v>0.1187</v>
      </c>
      <c r="CK95" s="127">
        <v>0.11749999999999999</v>
      </c>
      <c r="CL95" s="127">
        <v>0.1178</v>
      </c>
      <c r="CM95" s="127">
        <v>0.11890000000000001</v>
      </c>
      <c r="CN95" s="127">
        <v>0.1197</v>
      </c>
      <c r="CO95" s="127">
        <v>0.1216</v>
      </c>
      <c r="CP95" s="127">
        <v>0.12139999999999999</v>
      </c>
      <c r="CQ95" s="127">
        <v>0.12189999999999999</v>
      </c>
      <c r="CR95" s="127">
        <v>0.123</v>
      </c>
      <c r="CS95" s="127">
        <v>0.12379999999999999</v>
      </c>
      <c r="CT95" s="127">
        <v>0.12620000000000001</v>
      </c>
      <c r="CU95" s="127">
        <v>0.1249</v>
      </c>
      <c r="CV95" s="127">
        <v>0.12280000000000001</v>
      </c>
      <c r="CW95" s="127">
        <v>0.12230000000000001</v>
      </c>
      <c r="CX95" s="127">
        <v>0.12130000000000001</v>
      </c>
      <c r="CY95" s="127">
        <v>0.1201</v>
      </c>
      <c r="CZ95" s="127">
        <v>0.1211</v>
      </c>
      <c r="DA95" s="127">
        <v>0.122</v>
      </c>
      <c r="DB95" s="127">
        <v>0.1236</v>
      </c>
      <c r="DC95" s="127">
        <v>0.1217</v>
      </c>
      <c r="DD95" s="127">
        <v>0.12230000000000001</v>
      </c>
      <c r="DE95" s="127">
        <v>0.12529999999999999</v>
      </c>
      <c r="DF95" s="127">
        <v>0.12920000000000001</v>
      </c>
      <c r="DG95" s="127">
        <v>0.12970000000000001</v>
      </c>
      <c r="DH95" s="127">
        <v>0.12889999999999999</v>
      </c>
      <c r="DI95" s="127">
        <v>0.12770000000000001</v>
      </c>
      <c r="DJ95" s="127">
        <v>0.1273</v>
      </c>
      <c r="DK95" s="127">
        <v>0.12559999999999999</v>
      </c>
      <c r="DL95" s="127">
        <v>0.12470000000000001</v>
      </c>
      <c r="DM95" s="127">
        <v>0.1237</v>
      </c>
      <c r="DN95" s="127">
        <v>0.124</v>
      </c>
      <c r="DO95" s="127">
        <v>0.1244</v>
      </c>
      <c r="DP95" s="127">
        <v>0.1242</v>
      </c>
      <c r="DQ95" s="127">
        <v>0.1229</v>
      </c>
      <c r="DR95" s="127">
        <v>0.1232</v>
      </c>
      <c r="DS95" s="127">
        <v>0.1216</v>
      </c>
      <c r="DT95" s="127">
        <v>0.1202</v>
      </c>
      <c r="DU95" s="127">
        <v>0.1205</v>
      </c>
      <c r="DV95" s="127">
        <v>0.1202</v>
      </c>
      <c r="DW95" s="127">
        <v>0.1196</v>
      </c>
      <c r="DX95" s="127">
        <v>0.1187</v>
      </c>
      <c r="DY95" s="127">
        <v>0.1193</v>
      </c>
      <c r="DZ95" s="127">
        <v>0.1182</v>
      </c>
      <c r="EA95" s="127">
        <v>0.11700000000000001</v>
      </c>
      <c r="EB95" s="127">
        <v>0.1167</v>
      </c>
      <c r="EC95" s="127">
        <v>0.11609999999999999</v>
      </c>
      <c r="ED95" s="127">
        <v>0.1162</v>
      </c>
      <c r="EE95" s="127">
        <v>0.1153</v>
      </c>
      <c r="EF95" s="127">
        <v>0.1178</v>
      </c>
      <c r="EG95" s="127">
        <v>0.1201</v>
      </c>
      <c r="EH95" s="127">
        <v>0.121</v>
      </c>
      <c r="EI95" s="127">
        <v>0.1207</v>
      </c>
      <c r="EJ95" s="127">
        <v>0.11940000000000001</v>
      </c>
      <c r="EK95" s="127">
        <v>0.1187</v>
      </c>
      <c r="EL95" s="127">
        <v>0.1179</v>
      </c>
      <c r="EM95" s="127">
        <v>0.11849999999999999</v>
      </c>
      <c r="EN95" s="127">
        <v>0.1181</v>
      </c>
      <c r="EO95" s="127">
        <v>0.1195</v>
      </c>
      <c r="EP95" s="127">
        <v>0.1201</v>
      </c>
      <c r="EQ95" s="127">
        <v>0.12</v>
      </c>
      <c r="ER95" s="127">
        <v>0.1195</v>
      </c>
      <c r="ES95" s="127">
        <v>0.1193</v>
      </c>
      <c r="ET95" s="127">
        <v>0.12</v>
      </c>
      <c r="EU95" s="127">
        <v>0.12</v>
      </c>
      <c r="EV95">
        <f>SUMIF('12peso'!$E$39:$E$492,$A95,'12peso'!H$39:H$492)</f>
        <v>0.1087</v>
      </c>
      <c r="EW95">
        <f>SUMIF('12peso'!$E$39:$E$492,$A95,'12peso'!I$39:I$492)</f>
        <v>0.10929999999999999</v>
      </c>
      <c r="EX95">
        <f>SUMIF('12peso'!$E$39:$E$492,$A95,'12peso'!J$39:J$492)</f>
        <v>0.1086</v>
      </c>
      <c r="EY95">
        <f>SUMIF('12peso'!$E$39:$E$492,$A95,'12peso'!K$39:K$492)</f>
        <v>0.108</v>
      </c>
      <c r="EZ95">
        <f>SUMIF('12peso'!$E$39:$E$492,$A95,'12peso'!L$39:L$492)</f>
        <v>0.1087</v>
      </c>
      <c r="FA95">
        <f>SUMIF('12peso'!$E$39:$E$492,$A95,'12peso'!M$39:M$492)</f>
        <v>0.11020000000000001</v>
      </c>
      <c r="FB95">
        <f>SUMIF('12peso'!$E$39:$E$492,$A95,'12peso'!N$39:N$492)</f>
        <v>0.1135</v>
      </c>
      <c r="FC95">
        <f>SUMIF('12peso'!$E$39:$E$492,$A95,'12peso'!O$39:O$492)</f>
        <v>0.1145</v>
      </c>
      <c r="FD95">
        <f>SUMIF('12peso'!$E$39:$E$492,$A95,'12peso'!P$39:P$492)</f>
        <v>0.1134</v>
      </c>
      <c r="FE95">
        <f>SUMIF('12peso'!$E$39:$E$492,$A95,'12peso'!Q$39:Q$492)</f>
        <v>0.1135</v>
      </c>
      <c r="FF95">
        <f>SUMIF('12peso'!$E$39:$E$492,$A95,'12peso'!R$39:R$492)</f>
        <v>0.1116</v>
      </c>
      <c r="FG95">
        <f>SUMIF('12peso'!$E$39:$E$492,$A95,'12peso'!S$39:S$492)</f>
        <v>0.1124</v>
      </c>
      <c r="FH95">
        <f>SUMIF('12peso'!$E$39:$E$492,$A95,'12peso'!T$39:T$492)</f>
        <v>0.113</v>
      </c>
      <c r="FI95">
        <f>SUMIF('12peso'!$E$39:$E$492,$A95,'12peso'!U$39:U$492)</f>
        <v>0.1147</v>
      </c>
      <c r="FJ95">
        <f>SUMIF('12peso'!$E$39:$E$492,$A95,'12peso'!V$39:V$492)</f>
        <v>0.1164</v>
      </c>
      <c r="FK95">
        <f>SUMIF('12peso'!$E$39:$E$492,$A95,'12peso'!W$39:W$492)</f>
        <v>0.1212</v>
      </c>
      <c r="FL95">
        <f>SUMIF('12peso'!$E$39:$E$492,$A95,'12peso'!X$39:X$492)</f>
        <v>0.12180000000000001</v>
      </c>
      <c r="FM95">
        <f>SUMIF('12peso'!$E$39:$E$492,$A95,'12peso'!Y$39:Y$492)</f>
        <v>0.12230000000000001</v>
      </c>
      <c r="FN95">
        <f>SUMIF('12peso'!$E$39:$E$492,$A95,'12peso'!Z$39:Z$492)</f>
        <v>0.12180000000000001</v>
      </c>
      <c r="FO95">
        <f>SUMIF('12peso'!$E$39:$E$492,$A95,'12peso'!AA$39:AA$492)</f>
        <v>0.1215</v>
      </c>
      <c r="FP95">
        <f>SUMIF('12peso'!$E$39:$E$492,$A95,'12peso'!AB$39:AB$492)</f>
        <v>0.1208</v>
      </c>
      <c r="FQ95">
        <f>SUMIF('12peso'!$E$39:$E$492,$A95,'12peso'!AC$39:AC$492)</f>
        <v>0.1207</v>
      </c>
      <c r="FR95">
        <f>SUMIF('12peso'!$E$39:$E$492,$A95,'12peso'!AD$39:AD$492)</f>
        <v>0.1212</v>
      </c>
      <c r="FS95">
        <f>SUMIF('12peso'!$E$39:$E$492,$A95,'12peso'!AE$39:AE$492)</f>
        <v>0.1201</v>
      </c>
      <c r="FT95">
        <f>SUMIF('12peso'!$E$39:$E$492,$A95,'12peso'!AF$39:AF$492)</f>
        <v>0.1211</v>
      </c>
      <c r="FU95">
        <f>SUMIF('12peso'!$E$39:$E$492,$A95,'12peso'!AG$39:AG$492)</f>
        <v>0.12230000000000001</v>
      </c>
      <c r="FV95">
        <f>SUMIF('12peso'!$E$39:$E$492,$A95,'12peso'!AH$39:AH$492)</f>
        <v>0.12180000000000001</v>
      </c>
      <c r="FW95">
        <f>SUMIF('12peso'!$E$39:$E$492,$A95,'12peso'!AI$39:AI$492)</f>
        <v>0.12189999999999999</v>
      </c>
      <c r="FX95">
        <f>SUMIF('12peso'!$E$39:$E$492,$A95,'12peso'!AJ$39:AJ$492)</f>
        <v>0.12230000000000001</v>
      </c>
      <c r="FY95">
        <f>SUMIF('12peso'!$E$39:$E$492,$A95,'12peso'!AK$39:AK$492)</f>
        <v>0.1229</v>
      </c>
      <c r="FZ95">
        <f>SUMIF('12peso'!$E$39:$E$492,$A95,'12peso'!AL$39:AL$492)</f>
        <v>0.1232</v>
      </c>
      <c r="GA95">
        <f>SUMIF('12peso'!$E$39:$E$492,$A95,'12peso'!AM$39:AM$492)</f>
        <v>0.1232</v>
      </c>
      <c r="GB95">
        <f>SUMIF('12peso'!$E$39:$E$492,$A95,'12peso'!AN$39:AN$492)</f>
        <v>0.1226</v>
      </c>
    </row>
    <row r="96" spans="1:184" x14ac:dyDescent="0.25">
      <c r="A96" s="59">
        <v>1112019</v>
      </c>
      <c r="B96" s="56" t="s">
        <v>97</v>
      </c>
      <c r="C96" s="127">
        <v>5.2299999999999999E-2</v>
      </c>
      <c r="D96" s="127">
        <v>5.2400000000000002E-2</v>
      </c>
      <c r="E96" s="127">
        <v>5.2200000000000003E-2</v>
      </c>
      <c r="F96" s="127">
        <v>5.2600000000000001E-2</v>
      </c>
      <c r="G96" s="127">
        <v>5.2200000000000003E-2</v>
      </c>
      <c r="H96" s="127">
        <v>5.2600000000000001E-2</v>
      </c>
      <c r="I96" s="127">
        <v>5.2999999999999999E-2</v>
      </c>
      <c r="J96" s="127">
        <v>5.2999999999999999E-2</v>
      </c>
      <c r="K96" s="127">
        <v>5.3900000000000003E-2</v>
      </c>
      <c r="L96" s="127">
        <v>5.3900000000000003E-2</v>
      </c>
      <c r="M96" s="127">
        <v>5.33E-2</v>
      </c>
      <c r="N96" s="127">
        <v>5.2600000000000001E-2</v>
      </c>
      <c r="O96" s="127">
        <v>5.1900000000000002E-2</v>
      </c>
      <c r="P96" s="127">
        <v>5.11E-2</v>
      </c>
      <c r="Q96" s="127">
        <v>5.0799999999999998E-2</v>
      </c>
      <c r="R96" s="127">
        <v>5.0700000000000002E-2</v>
      </c>
      <c r="S96" s="127">
        <v>0.05</v>
      </c>
      <c r="T96" s="127">
        <v>4.9200000000000001E-2</v>
      </c>
      <c r="U96" s="127">
        <v>4.99E-2</v>
      </c>
      <c r="V96" s="127">
        <v>5.0200000000000002E-2</v>
      </c>
      <c r="W96" s="127">
        <v>4.9799999999999997E-2</v>
      </c>
      <c r="X96" s="127">
        <v>4.8599999999999997E-2</v>
      </c>
      <c r="Y96" s="127">
        <v>4.8399999999999999E-2</v>
      </c>
      <c r="Z96" s="127">
        <v>4.8500000000000001E-2</v>
      </c>
      <c r="AA96" s="127">
        <v>4.8800000000000003E-2</v>
      </c>
      <c r="AB96" s="127">
        <v>4.82E-2</v>
      </c>
      <c r="AC96" s="127">
        <v>4.7699999999999999E-2</v>
      </c>
      <c r="AD96" s="127">
        <v>4.7699999999999999E-2</v>
      </c>
      <c r="AE96" s="127">
        <v>4.8099999999999997E-2</v>
      </c>
      <c r="AF96" s="127">
        <v>4.8099999999999997E-2</v>
      </c>
      <c r="AG96" s="127">
        <v>4.9000000000000002E-2</v>
      </c>
      <c r="AH96" s="127">
        <v>5.0299999999999997E-2</v>
      </c>
      <c r="AI96" s="127">
        <v>4.9599999999999998E-2</v>
      </c>
      <c r="AJ96" s="127">
        <v>4.8899999999999999E-2</v>
      </c>
      <c r="AK96" s="127">
        <v>4.87E-2</v>
      </c>
      <c r="AL96" s="127">
        <v>4.7699999999999999E-2</v>
      </c>
      <c r="AM96" s="127">
        <v>4.7899999999999998E-2</v>
      </c>
      <c r="AN96" s="127">
        <v>4.7500000000000001E-2</v>
      </c>
      <c r="AO96" s="127">
        <v>4.7199999999999999E-2</v>
      </c>
      <c r="AP96" s="127">
        <v>4.7E-2</v>
      </c>
      <c r="AQ96" s="127">
        <v>4.8099999999999997E-2</v>
      </c>
      <c r="AR96" s="127">
        <v>4.9000000000000002E-2</v>
      </c>
      <c r="AS96" s="127">
        <v>4.9500000000000002E-2</v>
      </c>
      <c r="AT96" s="127">
        <v>4.9399999999999999E-2</v>
      </c>
      <c r="AU96" s="127">
        <v>4.9099999999999998E-2</v>
      </c>
      <c r="AV96" s="127">
        <v>4.8399999999999999E-2</v>
      </c>
      <c r="AW96" s="127">
        <v>4.8399999999999999E-2</v>
      </c>
      <c r="AX96" s="127">
        <v>4.8000000000000001E-2</v>
      </c>
      <c r="AY96" s="127">
        <v>4.82E-2</v>
      </c>
      <c r="AZ96" s="127">
        <v>4.7600000000000003E-2</v>
      </c>
      <c r="BA96" s="127">
        <v>4.6899999999999997E-2</v>
      </c>
      <c r="BB96" s="127">
        <v>4.6600000000000003E-2</v>
      </c>
      <c r="BC96" s="127">
        <v>4.6800000000000001E-2</v>
      </c>
      <c r="BD96" s="127">
        <v>4.6600000000000003E-2</v>
      </c>
      <c r="BE96" s="127">
        <v>4.7199999999999999E-2</v>
      </c>
      <c r="BF96" s="127">
        <v>4.7600000000000003E-2</v>
      </c>
      <c r="BG96" s="127">
        <v>4.6300000000000001E-2</v>
      </c>
      <c r="BH96" s="127">
        <v>4.6600000000000003E-2</v>
      </c>
      <c r="BI96" s="127">
        <v>4.5999999999999999E-2</v>
      </c>
      <c r="BJ96" s="127">
        <v>4.6300000000000001E-2</v>
      </c>
      <c r="BK96" s="127">
        <v>4.58E-2</v>
      </c>
      <c r="BL96" s="127">
        <v>4.6300000000000001E-2</v>
      </c>
      <c r="BM96" s="127">
        <v>4.6100000000000002E-2</v>
      </c>
      <c r="BN96" s="127">
        <v>4.58E-2</v>
      </c>
      <c r="BO96" s="127">
        <v>4.5999999999999999E-2</v>
      </c>
      <c r="BP96" s="127">
        <v>4.58E-2</v>
      </c>
      <c r="BQ96" s="127">
        <v>4.6399999999999997E-2</v>
      </c>
      <c r="BR96" s="127">
        <v>4.6300000000000001E-2</v>
      </c>
      <c r="BS96" s="127">
        <v>4.6300000000000001E-2</v>
      </c>
      <c r="BT96" s="127">
        <v>4.6300000000000001E-2</v>
      </c>
      <c r="BU96" s="127">
        <v>4.7E-2</v>
      </c>
      <c r="BV96" s="127">
        <v>4.7500000000000001E-2</v>
      </c>
      <c r="BW96" s="127">
        <v>4.6699999999999998E-2</v>
      </c>
      <c r="BX96" s="127">
        <v>4.58E-2</v>
      </c>
      <c r="BY96" s="127">
        <v>4.4900000000000002E-2</v>
      </c>
      <c r="BZ96" s="127">
        <v>4.4200000000000003E-2</v>
      </c>
      <c r="CA96" s="127">
        <v>4.4299999999999999E-2</v>
      </c>
      <c r="CB96" s="127">
        <v>4.3999999999999997E-2</v>
      </c>
      <c r="CC96" s="127">
        <v>4.4200000000000003E-2</v>
      </c>
      <c r="CD96" s="127">
        <v>4.3799999999999999E-2</v>
      </c>
      <c r="CE96" s="127">
        <v>4.3299999999999998E-2</v>
      </c>
      <c r="CF96" s="127">
        <v>4.3200000000000002E-2</v>
      </c>
      <c r="CG96" s="127">
        <v>4.3499999999999997E-2</v>
      </c>
      <c r="CH96" s="127">
        <v>9.4299999999999995E-2</v>
      </c>
      <c r="CI96" s="127">
        <v>9.3700000000000006E-2</v>
      </c>
      <c r="CJ96" s="127">
        <v>9.2700000000000005E-2</v>
      </c>
      <c r="CK96" s="127">
        <v>9.2600000000000002E-2</v>
      </c>
      <c r="CL96" s="127">
        <v>9.1499999999999998E-2</v>
      </c>
      <c r="CM96" s="127">
        <v>9.2799999999999994E-2</v>
      </c>
      <c r="CN96" s="127">
        <v>9.4700000000000006E-2</v>
      </c>
      <c r="CO96" s="127">
        <v>9.4399999999999998E-2</v>
      </c>
      <c r="CP96" s="127">
        <v>9.4899999999999998E-2</v>
      </c>
      <c r="CQ96" s="127">
        <v>9.4799999999999995E-2</v>
      </c>
      <c r="CR96" s="127">
        <v>9.2899999999999996E-2</v>
      </c>
      <c r="CS96" s="127">
        <v>9.1999999999999998E-2</v>
      </c>
      <c r="CT96" s="127">
        <v>9.3399999999999997E-2</v>
      </c>
      <c r="CU96" s="127">
        <v>9.6699999999999994E-2</v>
      </c>
      <c r="CV96" s="127">
        <v>9.8400000000000001E-2</v>
      </c>
      <c r="CW96" s="127">
        <v>9.9699999999999997E-2</v>
      </c>
      <c r="CX96" s="127">
        <v>9.8699999999999996E-2</v>
      </c>
      <c r="CY96" s="127">
        <v>9.9099999999999994E-2</v>
      </c>
      <c r="CZ96" s="127">
        <v>0.1003</v>
      </c>
      <c r="DA96" s="127">
        <v>0.10009999999999999</v>
      </c>
      <c r="DB96" s="127">
        <v>0.10050000000000001</v>
      </c>
      <c r="DC96" s="127">
        <v>9.9699999999999997E-2</v>
      </c>
      <c r="DD96" s="127">
        <v>0.1021</v>
      </c>
      <c r="DE96" s="127">
        <v>0.1031</v>
      </c>
      <c r="DF96" s="127">
        <v>0.10489999999999999</v>
      </c>
      <c r="DG96" s="127">
        <v>0.104</v>
      </c>
      <c r="DH96" s="127">
        <v>0.10199999999999999</v>
      </c>
      <c r="DI96" s="127">
        <v>0.1022</v>
      </c>
      <c r="DJ96" s="127">
        <v>0.10199999999999999</v>
      </c>
      <c r="DK96" s="127">
        <v>0.1024</v>
      </c>
      <c r="DL96" s="127">
        <v>0.1026</v>
      </c>
      <c r="DM96" s="127">
        <v>0.1014</v>
      </c>
      <c r="DN96" s="127">
        <v>9.9599999999999994E-2</v>
      </c>
      <c r="DO96" s="127">
        <v>9.7000000000000003E-2</v>
      </c>
      <c r="DP96" s="127">
        <v>9.5399999999999999E-2</v>
      </c>
      <c r="DQ96" s="127">
        <v>9.3700000000000006E-2</v>
      </c>
      <c r="DR96" s="127">
        <v>9.3600000000000003E-2</v>
      </c>
      <c r="DS96" s="127">
        <v>9.1200000000000003E-2</v>
      </c>
      <c r="DT96" s="127">
        <v>9.1399999999999995E-2</v>
      </c>
      <c r="DU96" s="127">
        <v>9.1600000000000001E-2</v>
      </c>
      <c r="DV96" s="127">
        <v>9.11E-2</v>
      </c>
      <c r="DW96" s="127">
        <v>9.1700000000000004E-2</v>
      </c>
      <c r="DX96" s="127">
        <v>9.0499999999999997E-2</v>
      </c>
      <c r="DY96" s="127">
        <v>9.1800000000000007E-2</v>
      </c>
      <c r="DZ96" s="127">
        <v>9.06E-2</v>
      </c>
      <c r="EA96" s="127">
        <v>8.9899999999999994E-2</v>
      </c>
      <c r="EB96" s="127">
        <v>8.8700000000000001E-2</v>
      </c>
      <c r="EC96" s="127">
        <v>8.8599999999999998E-2</v>
      </c>
      <c r="ED96" s="127">
        <v>8.9899999999999994E-2</v>
      </c>
      <c r="EE96" s="127">
        <v>9.0899999999999995E-2</v>
      </c>
      <c r="EF96" s="127">
        <v>9.0899999999999995E-2</v>
      </c>
      <c r="EG96" s="127">
        <v>9.1700000000000004E-2</v>
      </c>
      <c r="EH96" s="127">
        <v>9.1899999999999996E-2</v>
      </c>
      <c r="EI96" s="127">
        <v>9.1200000000000003E-2</v>
      </c>
      <c r="EJ96" s="127">
        <v>9.1399999999999995E-2</v>
      </c>
      <c r="EK96" s="127">
        <v>9.0700000000000003E-2</v>
      </c>
      <c r="EL96" s="127">
        <v>0.09</v>
      </c>
      <c r="EM96" s="127">
        <v>8.9599999999999999E-2</v>
      </c>
      <c r="EN96" s="127">
        <v>8.8700000000000001E-2</v>
      </c>
      <c r="EO96" s="127">
        <v>8.8599999999999998E-2</v>
      </c>
      <c r="EP96" s="127">
        <v>8.7400000000000005E-2</v>
      </c>
      <c r="EQ96" s="127">
        <v>8.77E-2</v>
      </c>
      <c r="ER96" s="127">
        <v>8.8999999999999996E-2</v>
      </c>
      <c r="ES96" s="127">
        <v>0.09</v>
      </c>
      <c r="ET96" s="127">
        <v>8.9700000000000002E-2</v>
      </c>
      <c r="EU96" s="127">
        <v>8.9399999999999993E-2</v>
      </c>
      <c r="EV96">
        <f>SUMIF('12peso'!$E$39:$E$492,$A96,'12peso'!H$39:H$492)</f>
        <v>0.1019</v>
      </c>
      <c r="EW96">
        <f>SUMIF('12peso'!$E$39:$E$492,$A96,'12peso'!I$39:I$492)</f>
        <v>0.1022</v>
      </c>
      <c r="EX96">
        <f>SUMIF('12peso'!$E$39:$E$492,$A96,'12peso'!J$39:J$492)</f>
        <v>0.1011</v>
      </c>
      <c r="EY96">
        <f>SUMIF('12peso'!$E$39:$E$492,$A96,'12peso'!K$39:K$492)</f>
        <v>0.10059999999999999</v>
      </c>
      <c r="EZ96">
        <f>SUMIF('12peso'!$E$39:$E$492,$A96,'12peso'!L$39:L$492)</f>
        <v>9.9599999999999994E-2</v>
      </c>
      <c r="FA96">
        <f>SUMIF('12peso'!$E$39:$E$492,$A96,'12peso'!M$39:M$492)</f>
        <v>0.1002</v>
      </c>
      <c r="FB96">
        <f>SUMIF('12peso'!$E$39:$E$492,$A96,'12peso'!N$39:N$492)</f>
        <v>0.1024</v>
      </c>
      <c r="FC96">
        <f>SUMIF('12peso'!$E$39:$E$492,$A96,'12peso'!O$39:O$492)</f>
        <v>0.1013</v>
      </c>
      <c r="FD96">
        <f>SUMIF('12peso'!$E$39:$E$492,$A96,'12peso'!P$39:P$492)</f>
        <v>0.1026</v>
      </c>
      <c r="FE96">
        <f>SUMIF('12peso'!$E$39:$E$492,$A96,'12peso'!Q$39:Q$492)</f>
        <v>0.105</v>
      </c>
      <c r="FF96">
        <f>SUMIF('12peso'!$E$39:$E$492,$A96,'12peso'!R$39:R$492)</f>
        <v>0.10299999999999999</v>
      </c>
      <c r="FG96">
        <f>SUMIF('12peso'!$E$39:$E$492,$A96,'12peso'!S$39:S$492)</f>
        <v>0.10150000000000001</v>
      </c>
      <c r="FH96">
        <f>SUMIF('12peso'!$E$39:$E$492,$A96,'12peso'!T$39:T$492)</f>
        <v>0.1016</v>
      </c>
      <c r="FI96">
        <f>SUMIF('12peso'!$E$39:$E$492,$A96,'12peso'!U$39:U$492)</f>
        <v>0.1021</v>
      </c>
      <c r="FJ96">
        <f>SUMIF('12peso'!$E$39:$E$492,$A96,'12peso'!V$39:V$492)</f>
        <v>0.10299999999999999</v>
      </c>
      <c r="FK96">
        <f>SUMIF('12peso'!$E$39:$E$492,$A96,'12peso'!W$39:W$492)</f>
        <v>0.1045</v>
      </c>
      <c r="FL96">
        <f>SUMIF('12peso'!$E$39:$E$492,$A96,'12peso'!X$39:X$492)</f>
        <v>0.10539999999999999</v>
      </c>
      <c r="FM96">
        <f>SUMIF('12peso'!$E$39:$E$492,$A96,'12peso'!Y$39:Y$492)</f>
        <v>0.1062</v>
      </c>
      <c r="FN96">
        <f>SUMIF('12peso'!$E$39:$E$492,$A96,'12peso'!Z$39:Z$492)</f>
        <v>0.1067</v>
      </c>
      <c r="FO96">
        <f>SUMIF('12peso'!$E$39:$E$492,$A96,'12peso'!AA$39:AA$492)</f>
        <v>0.1066</v>
      </c>
      <c r="FP96">
        <f>SUMIF('12peso'!$E$39:$E$492,$A96,'12peso'!AB$39:AB$492)</f>
        <v>0.1074</v>
      </c>
      <c r="FQ96">
        <f>SUMIF('12peso'!$E$39:$E$492,$A96,'12peso'!AC$39:AC$492)</f>
        <v>0.109</v>
      </c>
      <c r="FR96">
        <f>SUMIF('12peso'!$E$39:$E$492,$A96,'12peso'!AD$39:AD$492)</f>
        <v>0.1087</v>
      </c>
      <c r="FS96">
        <f>SUMIF('12peso'!$E$39:$E$492,$A96,'12peso'!AE$39:AE$492)</f>
        <v>0.109</v>
      </c>
      <c r="FT96">
        <f>SUMIF('12peso'!$E$39:$E$492,$A96,'12peso'!AF$39:AF$492)</f>
        <v>0.1101</v>
      </c>
      <c r="FU96">
        <f>SUMIF('12peso'!$E$39:$E$492,$A96,'12peso'!AG$39:AG$492)</f>
        <v>0.1094</v>
      </c>
      <c r="FV96">
        <f>SUMIF('12peso'!$E$39:$E$492,$A96,'12peso'!AH$39:AH$492)</f>
        <v>0.11</v>
      </c>
      <c r="FW96">
        <f>SUMIF('12peso'!$E$39:$E$492,$A96,'12peso'!AI$39:AI$492)</f>
        <v>0.109</v>
      </c>
      <c r="FX96">
        <f>SUMIF('12peso'!$E$39:$E$492,$A96,'12peso'!AJ$39:AJ$492)</f>
        <v>0.10920000000000001</v>
      </c>
      <c r="FY96">
        <f>SUMIF('12peso'!$E$39:$E$492,$A96,'12peso'!AK$39:AK$492)</f>
        <v>0.1082</v>
      </c>
      <c r="FZ96">
        <f>SUMIF('12peso'!$E$39:$E$492,$A96,'12peso'!AL$39:AL$492)</f>
        <v>0.1066</v>
      </c>
      <c r="GA96">
        <f>SUMIF('12peso'!$E$39:$E$492,$A96,'12peso'!AM$39:AM$492)</f>
        <v>0.1057</v>
      </c>
      <c r="GB96">
        <f>SUMIF('12peso'!$E$39:$E$492,$A96,'12peso'!AN$39:AN$492)</f>
        <v>0.1066</v>
      </c>
    </row>
    <row r="97" spans="1:184" x14ac:dyDescent="0.25">
      <c r="A97" s="59">
        <v>1112025</v>
      </c>
      <c r="B97" s="56" t="s">
        <v>98</v>
      </c>
      <c r="C97" s="127">
        <v>1.1299999999999999E-2</v>
      </c>
      <c r="D97" s="127">
        <v>1.12E-2</v>
      </c>
      <c r="E97" s="127">
        <v>1.11E-2</v>
      </c>
      <c r="F97" s="127">
        <v>1.0999999999999999E-2</v>
      </c>
      <c r="G97" s="127">
        <v>1.09E-2</v>
      </c>
      <c r="H97" s="127">
        <v>1.09E-2</v>
      </c>
      <c r="I97" s="127">
        <v>1.0699999999999999E-2</v>
      </c>
      <c r="J97" s="127">
        <v>1.04E-2</v>
      </c>
      <c r="K97" s="127">
        <v>1.01E-2</v>
      </c>
      <c r="L97" s="127">
        <v>1.01E-2</v>
      </c>
      <c r="M97" s="127">
        <v>1.01E-2</v>
      </c>
      <c r="N97" s="127">
        <v>9.9000000000000008E-3</v>
      </c>
      <c r="O97" s="127">
        <v>1.0200000000000001E-2</v>
      </c>
      <c r="P97" s="127">
        <v>1.0200000000000001E-2</v>
      </c>
      <c r="Q97" s="127">
        <v>1.03E-2</v>
      </c>
      <c r="R97" s="127">
        <v>1.0200000000000001E-2</v>
      </c>
      <c r="S97" s="127">
        <v>0.01</v>
      </c>
      <c r="T97" s="127">
        <v>0.01</v>
      </c>
      <c r="U97" s="127">
        <v>1.01E-2</v>
      </c>
      <c r="V97" s="127">
        <v>1.01E-2</v>
      </c>
      <c r="W97" s="127">
        <v>1.03E-2</v>
      </c>
      <c r="X97" s="127">
        <v>1.01E-2</v>
      </c>
      <c r="Y97" s="127">
        <v>1.0200000000000001E-2</v>
      </c>
      <c r="Z97" s="127">
        <v>1.03E-2</v>
      </c>
      <c r="AA97" s="127">
        <v>1.0200000000000001E-2</v>
      </c>
      <c r="AB97" s="127">
        <v>1.01E-2</v>
      </c>
      <c r="AC97" s="127">
        <v>1.0200000000000001E-2</v>
      </c>
      <c r="AD97" s="127">
        <v>1.0200000000000001E-2</v>
      </c>
      <c r="AE97" s="127">
        <v>1.04E-2</v>
      </c>
      <c r="AF97" s="127">
        <v>0.01</v>
      </c>
      <c r="AG97" s="127">
        <v>0.01</v>
      </c>
      <c r="AH97" s="127">
        <v>1.0200000000000001E-2</v>
      </c>
      <c r="AI97" s="127">
        <v>1.0200000000000001E-2</v>
      </c>
      <c r="AJ97" s="127">
        <v>9.9000000000000008E-3</v>
      </c>
      <c r="AK97" s="127">
        <v>9.9000000000000008E-3</v>
      </c>
      <c r="AL97" s="127">
        <v>9.7000000000000003E-3</v>
      </c>
      <c r="AM97" s="127">
        <v>9.9000000000000008E-3</v>
      </c>
      <c r="AN97" s="127">
        <v>9.9000000000000008E-3</v>
      </c>
      <c r="AO97" s="127">
        <v>1.01E-2</v>
      </c>
      <c r="AP97" s="127">
        <v>0.01</v>
      </c>
      <c r="AQ97" s="127">
        <v>0.01</v>
      </c>
      <c r="AR97" s="127">
        <v>9.9000000000000008E-3</v>
      </c>
      <c r="AS97" s="127">
        <v>9.9000000000000008E-3</v>
      </c>
      <c r="AT97" s="127">
        <v>9.9000000000000008E-3</v>
      </c>
      <c r="AU97" s="127">
        <v>0.01</v>
      </c>
      <c r="AV97" s="127">
        <v>1.01E-2</v>
      </c>
      <c r="AW97" s="127">
        <v>1.01E-2</v>
      </c>
      <c r="AX97" s="127">
        <v>1.01E-2</v>
      </c>
      <c r="AY97" s="127">
        <v>1.0200000000000001E-2</v>
      </c>
      <c r="AZ97" s="127">
        <v>1.04E-2</v>
      </c>
      <c r="BA97" s="127">
        <v>1.0500000000000001E-2</v>
      </c>
      <c r="BB97" s="127">
        <v>1.04E-2</v>
      </c>
      <c r="BC97" s="127">
        <v>1.0500000000000001E-2</v>
      </c>
      <c r="BD97" s="127">
        <v>1.06E-2</v>
      </c>
      <c r="BE97" s="127">
        <v>1.06E-2</v>
      </c>
      <c r="BF97" s="127">
        <v>1.04E-2</v>
      </c>
      <c r="BG97" s="127">
        <v>1.0500000000000001E-2</v>
      </c>
      <c r="BH97" s="127">
        <v>1.06E-2</v>
      </c>
      <c r="BI97" s="127">
        <v>1.04E-2</v>
      </c>
      <c r="BJ97" s="127">
        <v>1.0500000000000001E-2</v>
      </c>
      <c r="BK97" s="127">
        <v>1.04E-2</v>
      </c>
      <c r="BL97" s="127">
        <v>1.03E-2</v>
      </c>
      <c r="BM97" s="127">
        <v>1.01E-2</v>
      </c>
      <c r="BN97" s="127">
        <v>1.03E-2</v>
      </c>
      <c r="BO97" s="127">
        <v>1.03E-2</v>
      </c>
      <c r="BP97" s="127">
        <v>1.03E-2</v>
      </c>
      <c r="BQ97" s="127">
        <v>0.01</v>
      </c>
      <c r="BR97" s="127">
        <v>1.0200000000000001E-2</v>
      </c>
      <c r="BS97" s="127">
        <v>1.0200000000000001E-2</v>
      </c>
      <c r="BT97" s="127">
        <v>1.01E-2</v>
      </c>
      <c r="BU97" s="127">
        <v>1.06E-2</v>
      </c>
      <c r="BV97" s="127">
        <v>1.09E-2</v>
      </c>
      <c r="BW97" s="127">
        <v>1.0500000000000001E-2</v>
      </c>
      <c r="BX97" s="127">
        <v>1.0500000000000001E-2</v>
      </c>
      <c r="BY97" s="127">
        <v>1.0699999999999999E-2</v>
      </c>
      <c r="BZ97" s="127">
        <v>1.0699999999999999E-2</v>
      </c>
      <c r="CA97" s="127">
        <v>1.0699999999999999E-2</v>
      </c>
      <c r="CB97" s="127">
        <v>1.06E-2</v>
      </c>
      <c r="CC97" s="127">
        <v>1.0699999999999999E-2</v>
      </c>
      <c r="CD97" s="127">
        <v>1.0699999999999999E-2</v>
      </c>
      <c r="CE97" s="127">
        <v>1.04E-2</v>
      </c>
      <c r="CF97" s="127">
        <v>1.0699999999999999E-2</v>
      </c>
      <c r="CG97" s="127">
        <v>1.0500000000000001E-2</v>
      </c>
      <c r="CH97" s="127">
        <v>8.2000000000000007E-3</v>
      </c>
      <c r="CI97" s="127">
        <v>8.2000000000000007E-3</v>
      </c>
      <c r="CJ97" s="127">
        <v>8.0999999999999996E-3</v>
      </c>
      <c r="CK97" s="127">
        <v>8.0000000000000002E-3</v>
      </c>
      <c r="CL97" s="127">
        <v>8.0000000000000002E-3</v>
      </c>
      <c r="CM97" s="127">
        <v>8.0000000000000002E-3</v>
      </c>
      <c r="CN97" s="127">
        <v>8.2000000000000007E-3</v>
      </c>
      <c r="CO97" s="127">
        <v>8.2000000000000007E-3</v>
      </c>
      <c r="CP97" s="127">
        <v>8.2000000000000007E-3</v>
      </c>
      <c r="CQ97" s="127">
        <v>8.3000000000000001E-3</v>
      </c>
      <c r="CR97" s="127">
        <v>8.3000000000000001E-3</v>
      </c>
      <c r="CS97" s="127">
        <v>8.3999999999999995E-3</v>
      </c>
      <c r="CT97" s="127">
        <v>8.3999999999999995E-3</v>
      </c>
      <c r="CU97" s="127">
        <v>8.5000000000000006E-3</v>
      </c>
      <c r="CV97" s="127">
        <v>8.6999999999999994E-3</v>
      </c>
      <c r="CW97" s="127">
        <v>8.6999999999999994E-3</v>
      </c>
      <c r="CX97" s="127">
        <v>8.6999999999999994E-3</v>
      </c>
      <c r="CY97" s="127">
        <v>8.6999999999999994E-3</v>
      </c>
      <c r="CZ97" s="127">
        <v>8.6E-3</v>
      </c>
      <c r="DA97" s="127">
        <v>8.6999999999999994E-3</v>
      </c>
      <c r="DB97" s="127">
        <v>8.6999999999999994E-3</v>
      </c>
      <c r="DC97" s="127">
        <v>8.9999999999999993E-3</v>
      </c>
      <c r="DD97" s="127">
        <v>8.8999999999999999E-3</v>
      </c>
      <c r="DE97" s="127">
        <v>8.8000000000000005E-3</v>
      </c>
      <c r="DF97" s="127">
        <v>9.1000000000000004E-3</v>
      </c>
      <c r="DG97" s="127">
        <v>8.9999999999999993E-3</v>
      </c>
      <c r="DH97" s="127">
        <v>9.1000000000000004E-3</v>
      </c>
      <c r="DI97" s="127">
        <v>9.1000000000000004E-3</v>
      </c>
      <c r="DJ97" s="127">
        <v>9.1000000000000004E-3</v>
      </c>
      <c r="DK97" s="127">
        <v>8.8999999999999999E-3</v>
      </c>
      <c r="DL97" s="127">
        <v>8.9999999999999993E-3</v>
      </c>
      <c r="DM97" s="127">
        <v>9.1000000000000004E-3</v>
      </c>
      <c r="DN97" s="127">
        <v>9.1999999999999998E-3</v>
      </c>
      <c r="DO97" s="127">
        <v>9.1000000000000004E-3</v>
      </c>
      <c r="DP97" s="127">
        <v>8.9999999999999993E-3</v>
      </c>
      <c r="DQ97" s="127">
        <v>8.8000000000000005E-3</v>
      </c>
      <c r="DR97" s="127">
        <v>8.8000000000000005E-3</v>
      </c>
      <c r="DS97" s="127">
        <v>8.9999999999999993E-3</v>
      </c>
      <c r="DT97" s="127">
        <v>9.1000000000000004E-3</v>
      </c>
      <c r="DU97" s="127">
        <v>9.1000000000000004E-3</v>
      </c>
      <c r="DV97" s="127">
        <v>9.2999999999999992E-3</v>
      </c>
      <c r="DW97" s="127">
        <v>9.1999999999999998E-3</v>
      </c>
      <c r="DX97" s="127">
        <v>9.4000000000000004E-3</v>
      </c>
      <c r="DY97" s="127">
        <v>9.2999999999999992E-3</v>
      </c>
      <c r="DZ97" s="127">
        <v>9.2999999999999992E-3</v>
      </c>
      <c r="EA97" s="127">
        <v>9.2999999999999992E-3</v>
      </c>
      <c r="EB97" s="127">
        <v>9.2999999999999992E-3</v>
      </c>
      <c r="EC97" s="127">
        <v>9.2999999999999992E-3</v>
      </c>
      <c r="ED97" s="127">
        <v>9.2999999999999992E-3</v>
      </c>
      <c r="EE97" s="127">
        <v>9.2999999999999992E-3</v>
      </c>
      <c r="EF97" s="127">
        <v>9.2999999999999992E-3</v>
      </c>
      <c r="EG97" s="127">
        <v>9.1999999999999998E-3</v>
      </c>
      <c r="EH97" s="127">
        <v>9.2999999999999992E-3</v>
      </c>
      <c r="EI97" s="127">
        <v>9.4000000000000004E-3</v>
      </c>
      <c r="EJ97" s="127">
        <v>9.4000000000000004E-3</v>
      </c>
      <c r="EK97" s="127">
        <v>9.5999999999999992E-3</v>
      </c>
      <c r="EL97" s="127">
        <v>9.2999999999999992E-3</v>
      </c>
      <c r="EM97" s="127">
        <v>9.2999999999999992E-3</v>
      </c>
      <c r="EN97" s="127">
        <v>9.2999999999999992E-3</v>
      </c>
      <c r="EO97" s="127">
        <v>9.1999999999999998E-3</v>
      </c>
      <c r="EP97" s="127">
        <v>9.4999999999999998E-3</v>
      </c>
      <c r="EQ97" s="127">
        <v>9.1999999999999998E-3</v>
      </c>
      <c r="ER97" s="127">
        <v>9.2999999999999992E-3</v>
      </c>
      <c r="ES97" s="127">
        <v>9.1999999999999998E-3</v>
      </c>
      <c r="ET97" s="127">
        <v>9.1999999999999998E-3</v>
      </c>
      <c r="EU97" s="127">
        <v>9.1999999999999998E-3</v>
      </c>
      <c r="EV97">
        <f>SUMIF('12peso'!$E$39:$E$492,$A97,'12peso'!H$39:H$492)</f>
        <v>1.9599999999999999E-2</v>
      </c>
      <c r="EW97">
        <f>SUMIF('12peso'!$E$39:$E$492,$A97,'12peso'!I$39:I$492)</f>
        <v>1.9699999999999999E-2</v>
      </c>
      <c r="EX97">
        <f>SUMIF('12peso'!$E$39:$E$492,$A97,'12peso'!J$39:J$492)</f>
        <v>0.02</v>
      </c>
      <c r="EY97">
        <f>SUMIF('12peso'!$E$39:$E$492,$A97,'12peso'!K$39:K$492)</f>
        <v>2.0199999999999999E-2</v>
      </c>
      <c r="EZ97">
        <f>SUMIF('12peso'!$E$39:$E$492,$A97,'12peso'!L$39:L$492)</f>
        <v>2.0199999999999999E-2</v>
      </c>
      <c r="FA97">
        <f>SUMIF('12peso'!$E$39:$E$492,$A97,'12peso'!M$39:M$492)</f>
        <v>2.0199999999999999E-2</v>
      </c>
      <c r="FB97">
        <f>SUMIF('12peso'!$E$39:$E$492,$A97,'12peso'!N$39:N$492)</f>
        <v>2.06E-2</v>
      </c>
      <c r="FC97">
        <f>SUMIF('12peso'!$E$39:$E$492,$A97,'12peso'!O$39:O$492)</f>
        <v>2.0299999999999999E-2</v>
      </c>
      <c r="FD97">
        <f>SUMIF('12peso'!$E$39:$E$492,$A97,'12peso'!P$39:P$492)</f>
        <v>2.0299999999999999E-2</v>
      </c>
      <c r="FE97">
        <f>SUMIF('12peso'!$E$39:$E$492,$A97,'12peso'!Q$39:Q$492)</f>
        <v>0.02</v>
      </c>
      <c r="FF97">
        <f>SUMIF('12peso'!$E$39:$E$492,$A97,'12peso'!R$39:R$492)</f>
        <v>2.0199999999999999E-2</v>
      </c>
      <c r="FG97">
        <f>SUMIF('12peso'!$E$39:$E$492,$A97,'12peso'!S$39:S$492)</f>
        <v>2.0400000000000001E-2</v>
      </c>
      <c r="FH97">
        <f>SUMIF('12peso'!$E$39:$E$492,$A97,'12peso'!T$39:T$492)</f>
        <v>2.06E-2</v>
      </c>
      <c r="FI97">
        <f>SUMIF('12peso'!$E$39:$E$492,$A97,'12peso'!U$39:U$492)</f>
        <v>2.07E-2</v>
      </c>
      <c r="FJ97">
        <f>SUMIF('12peso'!$E$39:$E$492,$A97,'12peso'!V$39:V$492)</f>
        <v>2.0500000000000001E-2</v>
      </c>
      <c r="FK97">
        <f>SUMIF('12peso'!$E$39:$E$492,$A97,'12peso'!W$39:W$492)</f>
        <v>2.0799999999999999E-2</v>
      </c>
      <c r="FL97">
        <f>SUMIF('12peso'!$E$39:$E$492,$A97,'12peso'!X$39:X$492)</f>
        <v>2.0899999999999998E-2</v>
      </c>
      <c r="FM97">
        <f>SUMIF('12peso'!$E$39:$E$492,$A97,'12peso'!Y$39:Y$492)</f>
        <v>2.12E-2</v>
      </c>
      <c r="FN97">
        <f>SUMIF('12peso'!$E$39:$E$492,$A97,'12peso'!Z$39:Z$492)</f>
        <v>2.1499999999999998E-2</v>
      </c>
      <c r="FO97">
        <f>SUMIF('12peso'!$E$39:$E$492,$A97,'12peso'!AA$39:AA$492)</f>
        <v>2.1700000000000001E-2</v>
      </c>
      <c r="FP97">
        <f>SUMIF('12peso'!$E$39:$E$492,$A97,'12peso'!AB$39:AB$492)</f>
        <v>2.1999999999999999E-2</v>
      </c>
      <c r="FQ97">
        <f>SUMIF('12peso'!$E$39:$E$492,$A97,'12peso'!AC$39:AC$492)</f>
        <v>2.24E-2</v>
      </c>
      <c r="FR97">
        <f>SUMIF('12peso'!$E$39:$E$492,$A97,'12peso'!AD$39:AD$492)</f>
        <v>2.24E-2</v>
      </c>
      <c r="FS97">
        <f>SUMIF('12peso'!$E$39:$E$492,$A97,'12peso'!AE$39:AE$492)</f>
        <v>2.2100000000000002E-2</v>
      </c>
      <c r="FT97">
        <f>SUMIF('12peso'!$E$39:$E$492,$A97,'12peso'!AF$39:AF$492)</f>
        <v>0.02</v>
      </c>
      <c r="FU97">
        <f>SUMIF('12peso'!$E$39:$E$492,$A97,'12peso'!AG$39:AG$492)</f>
        <v>1.9900000000000001E-2</v>
      </c>
      <c r="FV97">
        <f>SUMIF('12peso'!$E$39:$E$492,$A97,'12peso'!AH$39:AH$492)</f>
        <v>1.9900000000000001E-2</v>
      </c>
      <c r="FW97">
        <f>SUMIF('12peso'!$E$39:$E$492,$A97,'12peso'!AI$39:AI$492)</f>
        <v>2.0199999999999999E-2</v>
      </c>
      <c r="FX97">
        <f>SUMIF('12peso'!$E$39:$E$492,$A97,'12peso'!AJ$39:AJ$492)</f>
        <v>2.0199999999999999E-2</v>
      </c>
      <c r="FY97">
        <f>SUMIF('12peso'!$E$39:$E$492,$A97,'12peso'!AK$39:AK$492)</f>
        <v>2.01E-2</v>
      </c>
      <c r="FZ97">
        <f>SUMIF('12peso'!$E$39:$E$492,$A97,'12peso'!AL$39:AL$492)</f>
        <v>2.0199999999999999E-2</v>
      </c>
      <c r="GA97">
        <f>SUMIF('12peso'!$E$39:$E$492,$A97,'12peso'!AM$39:AM$492)</f>
        <v>2.0500000000000001E-2</v>
      </c>
      <c r="GB97">
        <f>SUMIF('12peso'!$E$39:$E$492,$A97,'12peso'!AN$39:AN$492)</f>
        <v>2.0500000000000001E-2</v>
      </c>
    </row>
    <row r="98" spans="1:184" x14ac:dyDescent="0.25">
      <c r="A98" s="59">
        <v>1113013</v>
      </c>
      <c r="B98" s="56" t="s">
        <v>99</v>
      </c>
      <c r="C98" s="127">
        <v>0.28610000000000002</v>
      </c>
      <c r="D98" s="127">
        <v>0.28110000000000002</v>
      </c>
      <c r="E98" s="127">
        <v>0.28499999999999998</v>
      </c>
      <c r="F98" s="127">
        <v>0.28549999999999998</v>
      </c>
      <c r="G98" s="127">
        <v>0.28499999999999998</v>
      </c>
      <c r="H98" s="127">
        <v>0.2823</v>
      </c>
      <c r="I98" s="127">
        <v>0.27979999999999999</v>
      </c>
      <c r="J98" s="127">
        <v>0.27500000000000002</v>
      </c>
      <c r="K98" s="127">
        <v>0.2661</v>
      </c>
      <c r="L98" s="127">
        <v>0.25629999999999997</v>
      </c>
      <c r="M98" s="127">
        <v>0.25490000000000002</v>
      </c>
      <c r="N98" s="127">
        <v>0.25080000000000002</v>
      </c>
      <c r="O98" s="127">
        <v>0.24249999999999999</v>
      </c>
      <c r="P98" s="127">
        <v>0.23930000000000001</v>
      </c>
      <c r="Q98" s="127">
        <v>0.23480000000000001</v>
      </c>
      <c r="R98" s="127">
        <v>0.23219999999999999</v>
      </c>
      <c r="S98" s="127">
        <v>0.2296</v>
      </c>
      <c r="T98" s="127">
        <v>0.22689999999999999</v>
      </c>
      <c r="U98" s="127">
        <v>0.2389</v>
      </c>
      <c r="V98" s="127">
        <v>0.2407</v>
      </c>
      <c r="W98" s="127">
        <v>0.23849999999999999</v>
      </c>
      <c r="X98" s="127">
        <v>0.24149999999999999</v>
      </c>
      <c r="Y98" s="127">
        <v>0.24099999999999999</v>
      </c>
      <c r="Z98" s="127">
        <v>0.24160000000000001</v>
      </c>
      <c r="AA98" s="127">
        <v>0.25669999999999998</v>
      </c>
      <c r="AB98" s="127">
        <v>0.3085</v>
      </c>
      <c r="AC98" s="127">
        <v>0.31969999999999998</v>
      </c>
      <c r="AD98" s="127">
        <v>0.31590000000000001</v>
      </c>
      <c r="AE98" s="127">
        <v>0.31190000000000001</v>
      </c>
      <c r="AF98" s="127">
        <v>0.30830000000000002</v>
      </c>
      <c r="AG98" s="127">
        <v>0.307</v>
      </c>
      <c r="AH98" s="127">
        <v>0.30330000000000001</v>
      </c>
      <c r="AI98" s="127">
        <v>0.29549999999999998</v>
      </c>
      <c r="AJ98" s="127">
        <v>0.28889999999999999</v>
      </c>
      <c r="AK98" s="127">
        <v>0.28470000000000001</v>
      </c>
      <c r="AL98" s="127">
        <v>0.30609999999999998</v>
      </c>
      <c r="AM98" s="127">
        <v>0.33019999999999999</v>
      </c>
      <c r="AN98" s="127">
        <v>0.35260000000000002</v>
      </c>
      <c r="AO98" s="127">
        <v>0.39979999999999999</v>
      </c>
      <c r="AP98" s="127">
        <v>0.43580000000000002</v>
      </c>
      <c r="AQ98" s="127">
        <v>0.45860000000000001</v>
      </c>
      <c r="AR98" s="127">
        <v>0.47349999999999998</v>
      </c>
      <c r="AS98" s="127">
        <v>0.47549999999999998</v>
      </c>
      <c r="AT98" s="127">
        <v>0.46450000000000002</v>
      </c>
      <c r="AU98" s="127">
        <v>0.45490000000000003</v>
      </c>
      <c r="AV98" s="127">
        <v>0.44190000000000002</v>
      </c>
      <c r="AW98" s="127">
        <v>0.41949999999999998</v>
      </c>
      <c r="AX98" s="127">
        <v>0.40799999999999997</v>
      </c>
      <c r="AY98" s="127">
        <v>0.39939999999999998</v>
      </c>
      <c r="AZ98" s="127">
        <v>0.39190000000000003</v>
      </c>
      <c r="BA98" s="127">
        <v>0.38109999999999999</v>
      </c>
      <c r="BB98" s="127">
        <v>0.38379999999999997</v>
      </c>
      <c r="BC98" s="127">
        <v>0.4042</v>
      </c>
      <c r="BD98" s="127">
        <v>0.41549999999999998</v>
      </c>
      <c r="BE98" s="127">
        <v>0.4173</v>
      </c>
      <c r="BF98" s="127">
        <v>0.41970000000000002</v>
      </c>
      <c r="BG98" s="127">
        <v>0.4496</v>
      </c>
      <c r="BH98" s="127">
        <v>0.4481</v>
      </c>
      <c r="BI98" s="127">
        <v>0.44159999999999999</v>
      </c>
      <c r="BJ98" s="127">
        <v>0.42509999999999998</v>
      </c>
      <c r="BK98" s="127">
        <v>0.40350000000000003</v>
      </c>
      <c r="BL98" s="127">
        <v>0.39129999999999998</v>
      </c>
      <c r="BM98" s="127">
        <v>0.38629999999999998</v>
      </c>
      <c r="BN98" s="127">
        <v>0.3735</v>
      </c>
      <c r="BO98" s="127">
        <v>0.35649999999999998</v>
      </c>
      <c r="BP98" s="127">
        <v>0.34250000000000003</v>
      </c>
      <c r="BQ98" s="127">
        <v>0.33600000000000002</v>
      </c>
      <c r="BR98" s="127">
        <v>0.3296</v>
      </c>
      <c r="BS98" s="127">
        <v>0.32440000000000002</v>
      </c>
      <c r="BT98" s="127">
        <v>0.32690000000000002</v>
      </c>
      <c r="BU98" s="127">
        <v>0.32050000000000001</v>
      </c>
      <c r="BV98" s="127">
        <v>0.3039</v>
      </c>
      <c r="BW98" s="127">
        <v>0.2964</v>
      </c>
      <c r="BX98" s="127">
        <v>0.2873</v>
      </c>
      <c r="BY98" s="127">
        <v>0.28439999999999999</v>
      </c>
      <c r="BZ98" s="127">
        <v>0.27589999999999998</v>
      </c>
      <c r="CA98" s="127">
        <v>0.2722</v>
      </c>
      <c r="CB98" s="127">
        <v>0.26819999999999999</v>
      </c>
      <c r="CC98" s="127">
        <v>0.26950000000000002</v>
      </c>
      <c r="CD98" s="127">
        <v>0.26979999999999998</v>
      </c>
      <c r="CE98" s="127">
        <v>0.2676</v>
      </c>
      <c r="CF98" s="127">
        <v>0.26390000000000002</v>
      </c>
      <c r="CG98" s="127">
        <v>0.26190000000000002</v>
      </c>
      <c r="CH98" s="127">
        <v>0.21360000000000001</v>
      </c>
      <c r="CI98" s="127">
        <v>0.21590000000000001</v>
      </c>
      <c r="CJ98" s="127">
        <v>0.21429999999999999</v>
      </c>
      <c r="CK98" s="127">
        <v>0.2132</v>
      </c>
      <c r="CL98" s="127">
        <v>0.21060000000000001</v>
      </c>
      <c r="CM98" s="127">
        <v>0.22090000000000001</v>
      </c>
      <c r="CN98" s="127">
        <v>0.2422</v>
      </c>
      <c r="CO98" s="127">
        <v>0.2495</v>
      </c>
      <c r="CP98" s="127">
        <v>0.24360000000000001</v>
      </c>
      <c r="CQ98" s="127">
        <v>0.2387</v>
      </c>
      <c r="CR98" s="127">
        <v>0.2321</v>
      </c>
      <c r="CS98" s="127">
        <v>0.23130000000000001</v>
      </c>
      <c r="CT98" s="127">
        <v>0.23369999999999999</v>
      </c>
      <c r="CU98" s="127">
        <v>0.23680000000000001</v>
      </c>
      <c r="CV98" s="127">
        <v>0.24060000000000001</v>
      </c>
      <c r="CW98" s="127">
        <v>0.2515</v>
      </c>
      <c r="CX98" s="127">
        <v>0.25459999999999999</v>
      </c>
      <c r="CY98" s="127">
        <v>0.2581</v>
      </c>
      <c r="CZ98" s="127">
        <v>0.27550000000000002</v>
      </c>
      <c r="DA98" s="127">
        <v>0.29349999999999998</v>
      </c>
      <c r="DB98" s="127">
        <v>0.3115</v>
      </c>
      <c r="DC98" s="127">
        <v>0.34039999999999998</v>
      </c>
      <c r="DD98" s="127">
        <v>0.34939999999999999</v>
      </c>
      <c r="DE98" s="127">
        <v>0.34820000000000001</v>
      </c>
      <c r="DF98" s="127">
        <v>0.33610000000000001</v>
      </c>
      <c r="DG98" s="127">
        <v>0.33179999999999998</v>
      </c>
      <c r="DH98" s="127">
        <v>0.31780000000000003</v>
      </c>
      <c r="DI98" s="127">
        <v>0.30180000000000001</v>
      </c>
      <c r="DJ98" s="127">
        <v>0.29039999999999999</v>
      </c>
      <c r="DK98" s="127">
        <v>0.28439999999999999</v>
      </c>
      <c r="DL98" s="127">
        <v>0.2712</v>
      </c>
      <c r="DM98" s="127">
        <v>0.26269999999999999</v>
      </c>
      <c r="DN98" s="127">
        <v>0.26379999999999998</v>
      </c>
      <c r="DO98" s="127">
        <v>0.2616</v>
      </c>
      <c r="DP98" s="127">
        <v>0.25440000000000002</v>
      </c>
      <c r="DQ98" s="127">
        <v>0.25330000000000003</v>
      </c>
      <c r="DR98" s="127">
        <v>0.25459999999999999</v>
      </c>
      <c r="DS98" s="127">
        <v>0.25030000000000002</v>
      </c>
      <c r="DT98" s="127">
        <v>0.2404</v>
      </c>
      <c r="DU98" s="127">
        <v>0.24030000000000001</v>
      </c>
      <c r="DV98" s="127">
        <v>0.2452</v>
      </c>
      <c r="DW98" s="127">
        <v>0.25490000000000002</v>
      </c>
      <c r="DX98" s="127">
        <v>0.25609999999999999</v>
      </c>
      <c r="DY98" s="127">
        <v>0.25119999999999998</v>
      </c>
      <c r="DZ98" s="127">
        <v>0.2429</v>
      </c>
      <c r="EA98" s="127">
        <v>0.23769999999999999</v>
      </c>
      <c r="EB98" s="127">
        <v>0.23080000000000001</v>
      </c>
      <c r="EC98" s="127">
        <v>0.22389999999999999</v>
      </c>
      <c r="ED98" s="127">
        <v>0.2235</v>
      </c>
      <c r="EE98" s="127">
        <v>0.22140000000000001</v>
      </c>
      <c r="EF98" s="127">
        <v>0.22720000000000001</v>
      </c>
      <c r="EG98" s="127">
        <v>0.23849999999999999</v>
      </c>
      <c r="EH98" s="127">
        <v>0.2437</v>
      </c>
      <c r="EI98" s="127">
        <v>0.24929999999999999</v>
      </c>
      <c r="EJ98" s="127">
        <v>0.2576</v>
      </c>
      <c r="EK98" s="127">
        <v>0.26040000000000002</v>
      </c>
      <c r="EL98" s="127">
        <v>0.26429999999999998</v>
      </c>
      <c r="EM98" s="127">
        <v>0.2676</v>
      </c>
      <c r="EN98" s="127">
        <v>0.2666</v>
      </c>
      <c r="EO98" s="127">
        <v>0.26750000000000002</v>
      </c>
      <c r="EP98" s="127">
        <v>0.26419999999999999</v>
      </c>
      <c r="EQ98" s="127">
        <v>0.26050000000000001</v>
      </c>
      <c r="ER98" s="127">
        <v>0.25559999999999999</v>
      </c>
      <c r="ES98" s="127">
        <v>0.25740000000000002</v>
      </c>
      <c r="ET98" s="127">
        <v>0.26169999999999999</v>
      </c>
      <c r="EU98" s="127">
        <v>0.26019999999999999</v>
      </c>
      <c r="EV98">
        <f>SUMIF('12peso'!$E$39:$E$492,$A98,'12peso'!H$39:H$492)</f>
        <v>0.30249999999999999</v>
      </c>
      <c r="EW98">
        <f>SUMIF('12peso'!$E$39:$E$492,$A98,'12peso'!I$39:I$492)</f>
        <v>0.3014</v>
      </c>
      <c r="EX98">
        <f>SUMIF('12peso'!$E$39:$E$492,$A98,'12peso'!J$39:J$492)</f>
        <v>0.30170000000000002</v>
      </c>
      <c r="EY98">
        <f>SUMIF('12peso'!$E$39:$E$492,$A98,'12peso'!K$39:K$492)</f>
        <v>0.30669999999999997</v>
      </c>
      <c r="EZ98">
        <f>SUMIF('12peso'!$E$39:$E$492,$A98,'12peso'!L$39:L$492)</f>
        <v>0.31440000000000001</v>
      </c>
      <c r="FA98">
        <f>SUMIF('12peso'!$E$39:$E$492,$A98,'12peso'!M$39:M$492)</f>
        <v>0.3246</v>
      </c>
      <c r="FB98">
        <f>SUMIF('12peso'!$E$39:$E$492,$A98,'12peso'!N$39:N$492)</f>
        <v>0.33179999999999998</v>
      </c>
      <c r="FC98">
        <f>SUMIF('12peso'!$E$39:$E$492,$A98,'12peso'!O$39:O$492)</f>
        <v>0.33379999999999999</v>
      </c>
      <c r="FD98">
        <f>SUMIF('12peso'!$E$39:$E$492,$A98,'12peso'!P$39:P$492)</f>
        <v>0.33650000000000002</v>
      </c>
      <c r="FE98">
        <f>SUMIF('12peso'!$E$39:$E$492,$A98,'12peso'!Q$39:Q$492)</f>
        <v>0.34350000000000003</v>
      </c>
      <c r="FF98">
        <f>SUMIF('12peso'!$E$39:$E$492,$A98,'12peso'!R$39:R$492)</f>
        <v>0.35189999999999999</v>
      </c>
      <c r="FG98">
        <f>SUMIF('12peso'!$E$39:$E$492,$A98,'12peso'!S$39:S$492)</f>
        <v>0.35699999999999998</v>
      </c>
      <c r="FH98">
        <f>SUMIF('12peso'!$E$39:$E$492,$A98,'12peso'!T$39:T$492)</f>
        <v>0.35289999999999999</v>
      </c>
      <c r="FI98">
        <f>SUMIF('12peso'!$E$39:$E$492,$A98,'12peso'!U$39:U$492)</f>
        <v>0.3488</v>
      </c>
      <c r="FJ98">
        <f>SUMIF('12peso'!$E$39:$E$492,$A98,'12peso'!V$39:V$492)</f>
        <v>0.34379999999999999</v>
      </c>
      <c r="FK98">
        <f>SUMIF('12peso'!$E$39:$E$492,$A98,'12peso'!W$39:W$492)</f>
        <v>0.33679999999999999</v>
      </c>
      <c r="FL98">
        <f>SUMIF('12peso'!$E$39:$E$492,$A98,'12peso'!X$39:X$492)</f>
        <v>0.32529999999999998</v>
      </c>
      <c r="FM98">
        <f>SUMIF('12peso'!$E$39:$E$492,$A98,'12peso'!Y$39:Y$492)</f>
        <v>0.31269999999999998</v>
      </c>
      <c r="FN98">
        <f>SUMIF('12peso'!$E$39:$E$492,$A98,'12peso'!Z$39:Z$492)</f>
        <v>0.3014</v>
      </c>
      <c r="FO98">
        <f>SUMIF('12peso'!$E$39:$E$492,$A98,'12peso'!AA$39:AA$492)</f>
        <v>0.2954</v>
      </c>
      <c r="FP98">
        <f>SUMIF('12peso'!$E$39:$E$492,$A98,'12peso'!AB$39:AB$492)</f>
        <v>0.28889999999999999</v>
      </c>
      <c r="FQ98">
        <f>SUMIF('12peso'!$E$39:$E$492,$A98,'12peso'!AC$39:AC$492)</f>
        <v>0.28660000000000002</v>
      </c>
      <c r="FR98">
        <f>SUMIF('12peso'!$E$39:$E$492,$A98,'12peso'!AD$39:AD$492)</f>
        <v>0.28189999999999998</v>
      </c>
      <c r="FS98">
        <f>SUMIF('12peso'!$E$39:$E$492,$A98,'12peso'!AE$39:AE$492)</f>
        <v>0.2782</v>
      </c>
      <c r="FT98">
        <f>SUMIF('12peso'!$E$39:$E$492,$A98,'12peso'!AF$39:AF$492)</f>
        <v>0.27829999999999999</v>
      </c>
      <c r="FU98">
        <f>SUMIF('12peso'!$E$39:$E$492,$A98,'12peso'!AG$39:AG$492)</f>
        <v>0.27739999999999998</v>
      </c>
      <c r="FV98">
        <f>SUMIF('12peso'!$E$39:$E$492,$A98,'12peso'!AH$39:AH$492)</f>
        <v>0.27479999999999999</v>
      </c>
      <c r="FW98">
        <f>SUMIF('12peso'!$E$39:$E$492,$A98,'12peso'!AI$39:AI$492)</f>
        <v>0.28120000000000001</v>
      </c>
      <c r="FX98">
        <f>SUMIF('12peso'!$E$39:$E$492,$A98,'12peso'!AJ$39:AJ$492)</f>
        <v>0.28989999999999999</v>
      </c>
      <c r="FY98">
        <f>SUMIF('12peso'!$E$39:$E$492,$A98,'12peso'!AK$39:AK$492)</f>
        <v>0.29199999999999998</v>
      </c>
      <c r="FZ98">
        <f>SUMIF('12peso'!$E$39:$E$492,$A98,'12peso'!AL$39:AL$492)</f>
        <v>0.29070000000000001</v>
      </c>
      <c r="GA98">
        <f>SUMIF('12peso'!$E$39:$E$492,$A98,'12peso'!AM$39:AM$492)</f>
        <v>0.28589999999999999</v>
      </c>
      <c r="GB98">
        <f>SUMIF('12peso'!$E$39:$E$492,$A98,'12peso'!AN$39:AN$492)</f>
        <v>0.27110000000000001</v>
      </c>
    </row>
    <row r="99" spans="1:184" x14ac:dyDescent="0.25">
      <c r="A99" s="59">
        <v>1113014</v>
      </c>
      <c r="B99" s="56" t="s">
        <v>100</v>
      </c>
      <c r="C99" s="127">
        <v>4.7399999999999998E-2</v>
      </c>
      <c r="D99" s="127">
        <v>4.7E-2</v>
      </c>
      <c r="E99" s="127">
        <v>4.7300000000000002E-2</v>
      </c>
      <c r="F99" s="127">
        <v>4.7399999999999998E-2</v>
      </c>
      <c r="G99" s="127">
        <v>4.8000000000000001E-2</v>
      </c>
      <c r="H99" s="127">
        <v>4.7300000000000002E-2</v>
      </c>
      <c r="I99" s="127">
        <v>4.6899999999999997E-2</v>
      </c>
      <c r="J99" s="127">
        <v>4.6399999999999997E-2</v>
      </c>
      <c r="K99" s="127">
        <v>4.5900000000000003E-2</v>
      </c>
      <c r="L99" s="127">
        <v>4.5600000000000002E-2</v>
      </c>
      <c r="M99" s="127">
        <v>4.5900000000000003E-2</v>
      </c>
      <c r="N99" s="127">
        <v>4.5699999999999998E-2</v>
      </c>
      <c r="O99" s="127">
        <v>4.5199999999999997E-2</v>
      </c>
      <c r="P99" s="127">
        <v>4.5499999999999999E-2</v>
      </c>
      <c r="Q99" s="127">
        <v>4.5900000000000003E-2</v>
      </c>
      <c r="R99" s="127">
        <v>4.4699999999999997E-2</v>
      </c>
      <c r="S99" s="127">
        <v>4.4900000000000002E-2</v>
      </c>
      <c r="T99" s="127">
        <v>4.3799999999999999E-2</v>
      </c>
      <c r="U99" s="127">
        <v>4.2200000000000001E-2</v>
      </c>
      <c r="V99" s="127">
        <v>4.2200000000000001E-2</v>
      </c>
      <c r="W99" s="127">
        <v>4.19E-2</v>
      </c>
      <c r="X99" s="127">
        <v>4.1000000000000002E-2</v>
      </c>
      <c r="Y99" s="127">
        <v>4.0899999999999999E-2</v>
      </c>
      <c r="Z99" s="127">
        <v>4.1799999999999997E-2</v>
      </c>
      <c r="AA99" s="127">
        <v>4.24E-2</v>
      </c>
      <c r="AB99" s="127">
        <v>4.2000000000000003E-2</v>
      </c>
      <c r="AC99" s="127">
        <v>4.3799999999999999E-2</v>
      </c>
      <c r="AD99" s="127">
        <v>4.5699999999999998E-2</v>
      </c>
      <c r="AE99" s="127">
        <v>4.6100000000000002E-2</v>
      </c>
      <c r="AF99" s="127">
        <v>4.58E-2</v>
      </c>
      <c r="AG99" s="127">
        <v>4.6899999999999997E-2</v>
      </c>
      <c r="AH99" s="127">
        <v>4.6800000000000001E-2</v>
      </c>
      <c r="AI99" s="127">
        <v>4.6899999999999997E-2</v>
      </c>
      <c r="AJ99" s="127">
        <v>4.6699999999999998E-2</v>
      </c>
      <c r="AK99" s="127">
        <v>4.6399999999999997E-2</v>
      </c>
      <c r="AL99" s="127">
        <v>4.6300000000000001E-2</v>
      </c>
      <c r="AM99" s="127">
        <v>4.7E-2</v>
      </c>
      <c r="AN99" s="127">
        <v>4.7600000000000003E-2</v>
      </c>
      <c r="AO99" s="127">
        <v>4.87E-2</v>
      </c>
      <c r="AP99" s="127">
        <v>4.9799999999999997E-2</v>
      </c>
      <c r="AQ99" s="127">
        <v>5.3499999999999999E-2</v>
      </c>
      <c r="AR99" s="127">
        <v>5.6800000000000003E-2</v>
      </c>
      <c r="AS99" s="127">
        <v>5.62E-2</v>
      </c>
      <c r="AT99" s="127">
        <v>5.7099999999999998E-2</v>
      </c>
      <c r="AU99" s="127">
        <v>5.7299999999999997E-2</v>
      </c>
      <c r="AV99" s="127">
        <v>5.9499999999999997E-2</v>
      </c>
      <c r="AW99" s="127">
        <v>5.9499999999999997E-2</v>
      </c>
      <c r="AX99" s="127">
        <v>5.9200000000000003E-2</v>
      </c>
      <c r="AY99" s="127">
        <v>6.0400000000000002E-2</v>
      </c>
      <c r="AZ99" s="127">
        <v>5.9299999999999999E-2</v>
      </c>
      <c r="BA99" s="127">
        <v>5.8900000000000001E-2</v>
      </c>
      <c r="BB99" s="127">
        <v>5.9499999999999997E-2</v>
      </c>
      <c r="BC99" s="127">
        <v>5.8900000000000001E-2</v>
      </c>
      <c r="BD99" s="127">
        <v>5.8000000000000003E-2</v>
      </c>
      <c r="BE99" s="127">
        <v>5.91E-2</v>
      </c>
      <c r="BF99" s="127">
        <v>5.96E-2</v>
      </c>
      <c r="BG99" s="127">
        <v>6.2600000000000003E-2</v>
      </c>
      <c r="BH99" s="127">
        <v>6.3299999999999995E-2</v>
      </c>
      <c r="BI99" s="127">
        <v>6.4399999999999999E-2</v>
      </c>
      <c r="BJ99" s="127">
        <v>6.4100000000000004E-2</v>
      </c>
      <c r="BK99" s="127">
        <v>6.5299999999999997E-2</v>
      </c>
      <c r="BL99" s="127">
        <v>6.4799999999999996E-2</v>
      </c>
      <c r="BM99" s="127">
        <v>6.4899999999999999E-2</v>
      </c>
      <c r="BN99" s="127">
        <v>6.6299999999999998E-2</v>
      </c>
      <c r="BO99" s="127">
        <v>6.5600000000000006E-2</v>
      </c>
      <c r="BP99" s="127">
        <v>6.4899999999999999E-2</v>
      </c>
      <c r="BQ99" s="127">
        <v>6.5000000000000002E-2</v>
      </c>
      <c r="BR99" s="127">
        <v>6.4500000000000002E-2</v>
      </c>
      <c r="BS99" s="127">
        <v>6.2600000000000003E-2</v>
      </c>
      <c r="BT99" s="127">
        <v>6.5100000000000005E-2</v>
      </c>
      <c r="BU99" s="127">
        <v>6.7199999999999996E-2</v>
      </c>
      <c r="BV99" s="127">
        <v>6.5500000000000003E-2</v>
      </c>
      <c r="BW99" s="127">
        <v>6.1100000000000002E-2</v>
      </c>
      <c r="BX99" s="127">
        <v>6.3399999999999998E-2</v>
      </c>
      <c r="BY99" s="127">
        <v>6.3200000000000006E-2</v>
      </c>
      <c r="BZ99" s="127">
        <v>6.3200000000000006E-2</v>
      </c>
      <c r="CA99" s="127">
        <v>6.4199999999999993E-2</v>
      </c>
      <c r="CB99" s="127">
        <v>6.5100000000000005E-2</v>
      </c>
      <c r="CC99" s="127">
        <v>6.3700000000000007E-2</v>
      </c>
      <c r="CD99" s="127">
        <v>6.3399999999999998E-2</v>
      </c>
      <c r="CE99" s="127">
        <v>6.4799999999999996E-2</v>
      </c>
      <c r="CF99" s="127">
        <v>6.3799999999999996E-2</v>
      </c>
      <c r="CG99" s="127">
        <v>6.5000000000000002E-2</v>
      </c>
      <c r="CH99" s="127">
        <v>2.3199999999999998E-2</v>
      </c>
      <c r="CI99" s="127">
        <v>2.4E-2</v>
      </c>
      <c r="CJ99" s="127">
        <v>2.35E-2</v>
      </c>
      <c r="CK99" s="127">
        <v>2.2800000000000001E-2</v>
      </c>
      <c r="CL99" s="127">
        <v>2.3099999999999999E-2</v>
      </c>
      <c r="CM99" s="127">
        <v>2.3199999999999998E-2</v>
      </c>
      <c r="CN99" s="127">
        <v>2.24E-2</v>
      </c>
      <c r="CO99" s="127">
        <v>2.3300000000000001E-2</v>
      </c>
      <c r="CP99" s="127">
        <v>2.3099999999999999E-2</v>
      </c>
      <c r="CQ99" s="127">
        <v>2.24E-2</v>
      </c>
      <c r="CR99" s="127">
        <v>2.1600000000000001E-2</v>
      </c>
      <c r="CS99" s="127">
        <v>2.1899999999999999E-2</v>
      </c>
      <c r="CT99" s="127">
        <v>2.23E-2</v>
      </c>
      <c r="CU99" s="127">
        <v>2.2499999999999999E-2</v>
      </c>
      <c r="CV99" s="127">
        <v>2.1499999999999998E-2</v>
      </c>
      <c r="CW99" s="127">
        <v>2.1600000000000001E-2</v>
      </c>
      <c r="CX99" s="127">
        <v>2.1600000000000001E-2</v>
      </c>
      <c r="CY99" s="127">
        <v>2.07E-2</v>
      </c>
      <c r="CZ99" s="127">
        <v>2.07E-2</v>
      </c>
      <c r="DA99" s="127">
        <v>2.07E-2</v>
      </c>
      <c r="DB99" s="127">
        <v>1.9900000000000001E-2</v>
      </c>
      <c r="DC99" s="127">
        <v>1.9400000000000001E-2</v>
      </c>
      <c r="DD99" s="127">
        <v>1.9199999999999998E-2</v>
      </c>
      <c r="DE99" s="127">
        <v>1.9099999999999999E-2</v>
      </c>
      <c r="DF99" s="127">
        <v>1.9E-2</v>
      </c>
      <c r="DG99" s="127">
        <v>1.8599999999999998E-2</v>
      </c>
      <c r="DH99" s="127">
        <v>1.89E-2</v>
      </c>
      <c r="DI99" s="127">
        <v>1.84E-2</v>
      </c>
      <c r="DJ99" s="127">
        <v>1.8200000000000001E-2</v>
      </c>
      <c r="DK99" s="127">
        <v>1.8700000000000001E-2</v>
      </c>
      <c r="DL99" s="127">
        <v>1.89E-2</v>
      </c>
      <c r="DM99" s="127">
        <v>1.8700000000000001E-2</v>
      </c>
      <c r="DN99" s="127">
        <v>1.8499999999999999E-2</v>
      </c>
      <c r="DO99" s="127">
        <v>1.8599999999999998E-2</v>
      </c>
      <c r="DP99" s="127">
        <v>1.8499999999999999E-2</v>
      </c>
      <c r="DQ99" s="127">
        <v>1.8700000000000001E-2</v>
      </c>
      <c r="DR99" s="127">
        <v>1.9E-2</v>
      </c>
      <c r="DS99" s="127">
        <v>1.8499999999999999E-2</v>
      </c>
      <c r="DT99" s="127">
        <v>1.78E-2</v>
      </c>
      <c r="DU99" s="127">
        <v>1.7899999999999999E-2</v>
      </c>
      <c r="DV99" s="127">
        <v>1.7299999999999999E-2</v>
      </c>
      <c r="DW99" s="127">
        <v>1.7100000000000001E-2</v>
      </c>
      <c r="DX99" s="127">
        <v>1.6899999999999998E-2</v>
      </c>
      <c r="DY99" s="127">
        <v>1.6799999999999999E-2</v>
      </c>
      <c r="DZ99" s="127">
        <v>1.66E-2</v>
      </c>
      <c r="EA99" s="127">
        <v>1.6400000000000001E-2</v>
      </c>
      <c r="EB99" s="127">
        <v>1.61E-2</v>
      </c>
      <c r="EC99" s="127">
        <v>1.6400000000000001E-2</v>
      </c>
      <c r="ED99" s="127">
        <v>1.6199999999999999E-2</v>
      </c>
      <c r="EE99" s="127">
        <v>1.61E-2</v>
      </c>
      <c r="EF99" s="127">
        <v>1.5900000000000001E-2</v>
      </c>
      <c r="EG99" s="127">
        <v>1.5699999999999999E-2</v>
      </c>
      <c r="EH99" s="127">
        <v>1.55E-2</v>
      </c>
      <c r="EI99" s="127">
        <v>1.52E-2</v>
      </c>
      <c r="EJ99" s="127">
        <v>1.49E-2</v>
      </c>
      <c r="EK99" s="127">
        <v>1.46E-2</v>
      </c>
      <c r="EL99" s="127">
        <v>1.44E-2</v>
      </c>
      <c r="EM99" s="127">
        <v>1.4200000000000001E-2</v>
      </c>
      <c r="EN99" s="127">
        <v>1.38E-2</v>
      </c>
      <c r="EO99" s="127">
        <v>1.38E-2</v>
      </c>
      <c r="EP99" s="127">
        <v>1.38E-2</v>
      </c>
      <c r="EQ99" s="127">
        <v>1.3899999999999999E-2</v>
      </c>
      <c r="ER99" s="127">
        <v>1.37E-2</v>
      </c>
      <c r="ES99" s="127">
        <v>1.3599999999999999E-2</v>
      </c>
      <c r="ET99" s="127">
        <v>1.3599999999999999E-2</v>
      </c>
      <c r="EU99" s="127">
        <v>1.34E-2</v>
      </c>
      <c r="EV99">
        <f>SUMIF('12peso'!$E$39:$E$492,$A99,'12peso'!H$39:H$492)</f>
        <v>2.4500000000000001E-2</v>
      </c>
      <c r="EW99">
        <f>SUMIF('12peso'!$E$39:$E$492,$A99,'12peso'!I$39:I$492)</f>
        <v>2.4199999999999999E-2</v>
      </c>
      <c r="EX99">
        <f>SUMIF('12peso'!$E$39:$E$492,$A99,'12peso'!J$39:J$492)</f>
        <v>2.3800000000000002E-2</v>
      </c>
      <c r="EY99">
        <f>SUMIF('12peso'!$E$39:$E$492,$A99,'12peso'!K$39:K$492)</f>
        <v>2.3900000000000001E-2</v>
      </c>
      <c r="EZ99">
        <f>SUMIF('12peso'!$E$39:$E$492,$A99,'12peso'!L$39:L$492)</f>
        <v>2.35E-2</v>
      </c>
      <c r="FA99">
        <f>SUMIF('12peso'!$E$39:$E$492,$A99,'12peso'!M$39:M$492)</f>
        <v>2.3900000000000001E-2</v>
      </c>
      <c r="FB99">
        <f>SUMIF('12peso'!$E$39:$E$492,$A99,'12peso'!N$39:N$492)</f>
        <v>2.35E-2</v>
      </c>
      <c r="FC99">
        <f>SUMIF('12peso'!$E$39:$E$492,$A99,'12peso'!O$39:O$492)</f>
        <v>2.3400000000000001E-2</v>
      </c>
      <c r="FD99">
        <f>SUMIF('12peso'!$E$39:$E$492,$A99,'12peso'!P$39:P$492)</f>
        <v>2.3400000000000001E-2</v>
      </c>
      <c r="FE99">
        <f>SUMIF('12peso'!$E$39:$E$492,$A99,'12peso'!Q$39:Q$492)</f>
        <v>2.3699999999999999E-2</v>
      </c>
      <c r="FF99">
        <f>SUMIF('12peso'!$E$39:$E$492,$A99,'12peso'!R$39:R$492)</f>
        <v>2.3599999999999999E-2</v>
      </c>
      <c r="FG99">
        <f>SUMIF('12peso'!$E$39:$E$492,$A99,'12peso'!S$39:S$492)</f>
        <v>2.35E-2</v>
      </c>
      <c r="FH99">
        <f>SUMIF('12peso'!$E$39:$E$492,$A99,'12peso'!T$39:T$492)</f>
        <v>2.3599999999999999E-2</v>
      </c>
      <c r="FI99">
        <f>SUMIF('12peso'!$E$39:$E$492,$A99,'12peso'!U$39:U$492)</f>
        <v>2.3699999999999999E-2</v>
      </c>
      <c r="FJ99">
        <f>SUMIF('12peso'!$E$39:$E$492,$A99,'12peso'!V$39:V$492)</f>
        <v>2.4299999999999999E-2</v>
      </c>
      <c r="FK99">
        <f>SUMIF('12peso'!$E$39:$E$492,$A99,'12peso'!W$39:W$492)</f>
        <v>2.4899999999999999E-2</v>
      </c>
      <c r="FL99">
        <f>SUMIF('12peso'!$E$39:$E$492,$A99,'12peso'!X$39:X$492)</f>
        <v>2.47E-2</v>
      </c>
      <c r="FM99">
        <f>SUMIF('12peso'!$E$39:$E$492,$A99,'12peso'!Y$39:Y$492)</f>
        <v>2.4500000000000001E-2</v>
      </c>
      <c r="FN99">
        <f>SUMIF('12peso'!$E$39:$E$492,$A99,'12peso'!Z$39:Z$492)</f>
        <v>2.46E-2</v>
      </c>
      <c r="FO99">
        <f>SUMIF('12peso'!$E$39:$E$492,$A99,'12peso'!AA$39:AA$492)</f>
        <v>2.4500000000000001E-2</v>
      </c>
      <c r="FP99">
        <f>SUMIF('12peso'!$E$39:$E$492,$A99,'12peso'!AB$39:AB$492)</f>
        <v>2.41E-2</v>
      </c>
      <c r="FQ99">
        <f>SUMIF('12peso'!$E$39:$E$492,$A99,'12peso'!AC$39:AC$492)</f>
        <v>2.4199999999999999E-2</v>
      </c>
      <c r="FR99">
        <f>SUMIF('12peso'!$E$39:$E$492,$A99,'12peso'!AD$39:AD$492)</f>
        <v>2.41E-2</v>
      </c>
      <c r="FS99">
        <f>SUMIF('12peso'!$E$39:$E$492,$A99,'12peso'!AE$39:AE$492)</f>
        <v>2.5000000000000001E-2</v>
      </c>
      <c r="FT99">
        <f>SUMIF('12peso'!$E$39:$E$492,$A99,'12peso'!AF$39:AF$492)</f>
        <v>2.58E-2</v>
      </c>
      <c r="FU99">
        <f>SUMIF('12peso'!$E$39:$E$492,$A99,'12peso'!AG$39:AG$492)</f>
        <v>2.5899999999999999E-2</v>
      </c>
      <c r="FV99">
        <f>SUMIF('12peso'!$E$39:$E$492,$A99,'12peso'!AH$39:AH$492)</f>
        <v>2.5600000000000001E-2</v>
      </c>
      <c r="FW99">
        <f>SUMIF('12peso'!$E$39:$E$492,$A99,'12peso'!AI$39:AI$492)</f>
        <v>2.5100000000000001E-2</v>
      </c>
      <c r="FX99">
        <f>SUMIF('12peso'!$E$39:$E$492,$A99,'12peso'!AJ$39:AJ$492)</f>
        <v>2.47E-2</v>
      </c>
      <c r="FY99">
        <f>SUMIF('12peso'!$E$39:$E$492,$A99,'12peso'!AK$39:AK$492)</f>
        <v>2.53E-2</v>
      </c>
      <c r="FZ99">
        <f>SUMIF('12peso'!$E$39:$E$492,$A99,'12peso'!AL$39:AL$492)</f>
        <v>2.53E-2</v>
      </c>
      <c r="GA99">
        <f>SUMIF('12peso'!$E$39:$E$492,$A99,'12peso'!AM$39:AM$492)</f>
        <v>2.5499999999999998E-2</v>
      </c>
      <c r="GB99">
        <f>SUMIF('12peso'!$E$39:$E$492,$A99,'12peso'!AN$39:AN$492)</f>
        <v>2.53E-2</v>
      </c>
    </row>
    <row r="100" spans="1:184" x14ac:dyDescent="0.25">
      <c r="A100" s="59">
        <v>1113040</v>
      </c>
      <c r="B100" s="56" t="s">
        <v>101</v>
      </c>
      <c r="C100" s="127">
        <v>0.1865</v>
      </c>
      <c r="D100" s="127">
        <v>0.18559999999999999</v>
      </c>
      <c r="E100" s="127">
        <v>0.18360000000000001</v>
      </c>
      <c r="F100" s="127">
        <v>0.18099999999999999</v>
      </c>
      <c r="G100" s="127">
        <v>0.17849999999999999</v>
      </c>
      <c r="H100" s="127">
        <v>0.17730000000000001</v>
      </c>
      <c r="I100" s="127">
        <v>0.17630000000000001</v>
      </c>
      <c r="J100" s="127">
        <v>0.1764</v>
      </c>
      <c r="K100" s="127">
        <v>0.1772</v>
      </c>
      <c r="L100" s="127">
        <v>0.17630000000000001</v>
      </c>
      <c r="M100" s="127">
        <v>0.17460000000000001</v>
      </c>
      <c r="N100" s="127">
        <v>0.17380000000000001</v>
      </c>
      <c r="O100" s="127">
        <v>0.17030000000000001</v>
      </c>
      <c r="P100" s="127">
        <v>0.16819999999999999</v>
      </c>
      <c r="Q100" s="127">
        <v>0.16719999999999999</v>
      </c>
      <c r="R100" s="127">
        <v>0.1663</v>
      </c>
      <c r="S100" s="127">
        <v>0.1658</v>
      </c>
      <c r="T100" s="127">
        <v>0.16370000000000001</v>
      </c>
      <c r="U100" s="127">
        <v>0.16350000000000001</v>
      </c>
      <c r="V100" s="127">
        <v>0.1638</v>
      </c>
      <c r="W100" s="127">
        <v>0.16389999999999999</v>
      </c>
      <c r="X100" s="127">
        <v>0.16320000000000001</v>
      </c>
      <c r="Y100" s="127">
        <v>0.16450000000000001</v>
      </c>
      <c r="Z100" s="127">
        <v>0.16270000000000001</v>
      </c>
      <c r="AA100" s="127">
        <v>0.16139999999999999</v>
      </c>
      <c r="AB100" s="127">
        <v>0.16320000000000001</v>
      </c>
      <c r="AC100" s="127">
        <v>0.1706</v>
      </c>
      <c r="AD100" s="127">
        <v>0.17610000000000001</v>
      </c>
      <c r="AE100" s="127">
        <v>0.1817</v>
      </c>
      <c r="AF100" s="127">
        <v>0.18279999999999999</v>
      </c>
      <c r="AG100" s="127">
        <v>0.1837</v>
      </c>
      <c r="AH100" s="127">
        <v>0.18379999999999999</v>
      </c>
      <c r="AI100" s="127">
        <v>0.18210000000000001</v>
      </c>
      <c r="AJ100" s="127">
        <v>0.18049999999999999</v>
      </c>
      <c r="AK100" s="127">
        <v>0.1782</v>
      </c>
      <c r="AL100" s="127">
        <v>0.17749999999999999</v>
      </c>
      <c r="AM100" s="127">
        <v>0.1714</v>
      </c>
      <c r="AN100" s="127">
        <v>0.1734</v>
      </c>
      <c r="AO100" s="127">
        <v>0.18029999999999999</v>
      </c>
      <c r="AP100" s="127">
        <v>0.1946</v>
      </c>
      <c r="AQ100" s="127">
        <v>0.20150000000000001</v>
      </c>
      <c r="AR100" s="127">
        <v>0.20749999999999999</v>
      </c>
      <c r="AS100" s="127">
        <v>0.20610000000000001</v>
      </c>
      <c r="AT100" s="127">
        <v>0.20880000000000001</v>
      </c>
      <c r="AU100" s="127">
        <v>0.20799999999999999</v>
      </c>
      <c r="AV100" s="127">
        <v>0.2087</v>
      </c>
      <c r="AW100" s="127">
        <v>0.20660000000000001</v>
      </c>
      <c r="AX100" s="127">
        <v>0.2054</v>
      </c>
      <c r="AY100" s="127">
        <v>0.20469999999999999</v>
      </c>
      <c r="AZ100" s="127">
        <v>0.2024</v>
      </c>
      <c r="BA100" s="127">
        <v>0.20019999999999999</v>
      </c>
      <c r="BB100" s="127">
        <v>0.20150000000000001</v>
      </c>
      <c r="BC100" s="127">
        <v>0.2006</v>
      </c>
      <c r="BD100" s="127">
        <v>0.19739999999999999</v>
      </c>
      <c r="BE100" s="127">
        <v>0.1978</v>
      </c>
      <c r="BF100" s="127">
        <v>0.1991</v>
      </c>
      <c r="BG100" s="127">
        <v>0.19989999999999999</v>
      </c>
      <c r="BH100" s="127">
        <v>0.2016</v>
      </c>
      <c r="BI100" s="127">
        <v>0.2006</v>
      </c>
      <c r="BJ100" s="127">
        <v>0.20080000000000001</v>
      </c>
      <c r="BK100" s="127">
        <v>0.19739999999999999</v>
      </c>
      <c r="BL100" s="127">
        <v>0.19500000000000001</v>
      </c>
      <c r="BM100" s="127">
        <v>0.19420000000000001</v>
      </c>
      <c r="BN100" s="127">
        <v>0.1903</v>
      </c>
      <c r="BO100" s="127">
        <v>0.1885</v>
      </c>
      <c r="BP100" s="127">
        <v>0.18540000000000001</v>
      </c>
      <c r="BQ100" s="127">
        <v>0.186</v>
      </c>
      <c r="BR100" s="127">
        <v>0.18329999999999999</v>
      </c>
      <c r="BS100" s="127">
        <v>0.18229999999999999</v>
      </c>
      <c r="BT100" s="127">
        <v>0.1792</v>
      </c>
      <c r="BU100" s="127">
        <v>0.1784</v>
      </c>
      <c r="BV100" s="127">
        <v>0.17849999999999999</v>
      </c>
      <c r="BW100" s="127">
        <v>0.17710000000000001</v>
      </c>
      <c r="BX100" s="127">
        <v>0.1759</v>
      </c>
      <c r="BY100" s="127">
        <v>0.17230000000000001</v>
      </c>
      <c r="BZ100" s="127">
        <v>0.17169999999999999</v>
      </c>
      <c r="CA100" s="127">
        <v>0.16819999999999999</v>
      </c>
      <c r="CB100" s="127">
        <v>0.1663</v>
      </c>
      <c r="CC100" s="127">
        <v>0.16259999999999999</v>
      </c>
      <c r="CD100" s="127">
        <v>0.159</v>
      </c>
      <c r="CE100" s="127">
        <v>0.15820000000000001</v>
      </c>
      <c r="CF100" s="127">
        <v>0.15679999999999999</v>
      </c>
      <c r="CG100" s="127">
        <v>0.15479999999999999</v>
      </c>
      <c r="CH100" s="127">
        <v>0.15640000000000001</v>
      </c>
      <c r="CI100" s="127">
        <v>0.15459999999999999</v>
      </c>
      <c r="CJ100" s="127">
        <v>0.15409999999999999</v>
      </c>
      <c r="CK100" s="127">
        <v>0.1512</v>
      </c>
      <c r="CL100" s="127">
        <v>0.14990000000000001</v>
      </c>
      <c r="CM100" s="127">
        <v>0.14990000000000001</v>
      </c>
      <c r="CN100" s="127">
        <v>0.14879999999999999</v>
      </c>
      <c r="CO100" s="127">
        <v>0.1487</v>
      </c>
      <c r="CP100" s="127">
        <v>0.15010000000000001</v>
      </c>
      <c r="CQ100" s="127">
        <v>0.1477</v>
      </c>
      <c r="CR100" s="127">
        <v>0.14610000000000001</v>
      </c>
      <c r="CS100" s="127">
        <v>0.14599999999999999</v>
      </c>
      <c r="CT100" s="127">
        <v>0.14929999999999999</v>
      </c>
      <c r="CU100" s="127">
        <v>0.15079999999999999</v>
      </c>
      <c r="CV100" s="127">
        <v>0.151</v>
      </c>
      <c r="CW100" s="127">
        <v>0.15179999999999999</v>
      </c>
      <c r="CX100" s="127">
        <v>0.15129999999999999</v>
      </c>
      <c r="CY100" s="127">
        <v>0.15060000000000001</v>
      </c>
      <c r="CZ100" s="127">
        <v>0.14899999999999999</v>
      </c>
      <c r="DA100" s="127">
        <v>0.14899999999999999</v>
      </c>
      <c r="DB100" s="127">
        <v>0.14940000000000001</v>
      </c>
      <c r="DC100" s="127">
        <v>0.1487</v>
      </c>
      <c r="DD100" s="127">
        <v>0.14940000000000001</v>
      </c>
      <c r="DE100" s="127">
        <v>0.15079999999999999</v>
      </c>
      <c r="DF100" s="127">
        <v>0.1522</v>
      </c>
      <c r="DG100" s="127">
        <v>0.15179999999999999</v>
      </c>
      <c r="DH100" s="127">
        <v>0.1547</v>
      </c>
      <c r="DI100" s="127">
        <v>0.1555</v>
      </c>
      <c r="DJ100" s="127">
        <v>0.155</v>
      </c>
      <c r="DK100" s="127">
        <v>0.15579999999999999</v>
      </c>
      <c r="DL100" s="127">
        <v>0.15629999999999999</v>
      </c>
      <c r="DM100" s="127">
        <v>0.15540000000000001</v>
      </c>
      <c r="DN100" s="127">
        <v>0.15409999999999999</v>
      </c>
      <c r="DO100" s="127">
        <v>0.15229999999999999</v>
      </c>
      <c r="DP100" s="127">
        <v>0.1502</v>
      </c>
      <c r="DQ100" s="127">
        <v>0.14879999999999999</v>
      </c>
      <c r="DR100" s="127">
        <v>0.1477</v>
      </c>
      <c r="DS100" s="127">
        <v>0.1462</v>
      </c>
      <c r="DT100" s="127">
        <v>0.1457</v>
      </c>
      <c r="DU100" s="127">
        <v>0.1452</v>
      </c>
      <c r="DV100" s="127">
        <v>0.1447</v>
      </c>
      <c r="DW100" s="127">
        <v>0.14460000000000001</v>
      </c>
      <c r="DX100" s="127">
        <v>0.14430000000000001</v>
      </c>
      <c r="DY100" s="127">
        <v>0.14319999999999999</v>
      </c>
      <c r="DZ100" s="127">
        <v>0.14180000000000001</v>
      </c>
      <c r="EA100" s="127">
        <v>0.1404</v>
      </c>
      <c r="EB100" s="127">
        <v>0.14069999999999999</v>
      </c>
      <c r="EC100" s="127">
        <v>0.13919999999999999</v>
      </c>
      <c r="ED100" s="127">
        <v>0.1389</v>
      </c>
      <c r="EE100" s="127">
        <v>0.1394</v>
      </c>
      <c r="EF100" s="127">
        <v>0.1389</v>
      </c>
      <c r="EG100" s="127">
        <v>0.1404</v>
      </c>
      <c r="EH100" s="127">
        <v>0.14000000000000001</v>
      </c>
      <c r="EI100" s="127">
        <v>0.1394</v>
      </c>
      <c r="EJ100" s="127">
        <v>0.13869999999999999</v>
      </c>
      <c r="EK100" s="127">
        <v>0.14000000000000001</v>
      </c>
      <c r="EL100" s="127">
        <v>0.13969999999999999</v>
      </c>
      <c r="EM100" s="127">
        <v>0.1399</v>
      </c>
      <c r="EN100" s="127">
        <v>0.1399</v>
      </c>
      <c r="EO100" s="127">
        <v>0.13969999999999999</v>
      </c>
      <c r="EP100" s="127">
        <v>0.1406</v>
      </c>
      <c r="EQ100" s="127">
        <v>0.14080000000000001</v>
      </c>
      <c r="ER100" s="127">
        <v>0.14119999999999999</v>
      </c>
      <c r="ES100" s="127">
        <v>0.1416</v>
      </c>
      <c r="ET100" s="127">
        <v>0.14380000000000001</v>
      </c>
      <c r="EU100" s="127">
        <v>0.14499999999999999</v>
      </c>
      <c r="EV100">
        <f>SUMIF('12peso'!$E$39:$E$492,$A100,'12peso'!H$39:H$492)</f>
        <v>0.1525</v>
      </c>
      <c r="EW100">
        <f>SUMIF('12peso'!$E$39:$E$492,$A100,'12peso'!I$39:I$492)</f>
        <v>0.153</v>
      </c>
      <c r="EX100">
        <f>SUMIF('12peso'!$E$39:$E$492,$A100,'12peso'!J$39:J$492)</f>
        <v>0.152</v>
      </c>
      <c r="EY100">
        <f>SUMIF('12peso'!$E$39:$E$492,$A100,'12peso'!K$39:K$492)</f>
        <v>0.15310000000000001</v>
      </c>
      <c r="EZ100">
        <f>SUMIF('12peso'!$E$39:$E$492,$A100,'12peso'!L$39:L$492)</f>
        <v>0.15310000000000001</v>
      </c>
      <c r="FA100">
        <f>SUMIF('12peso'!$E$39:$E$492,$A100,'12peso'!M$39:M$492)</f>
        <v>0.1547</v>
      </c>
      <c r="FB100">
        <f>SUMIF('12peso'!$E$39:$E$492,$A100,'12peso'!N$39:N$492)</f>
        <v>0.15640000000000001</v>
      </c>
      <c r="FC100">
        <f>SUMIF('12peso'!$E$39:$E$492,$A100,'12peso'!O$39:O$492)</f>
        <v>0.156</v>
      </c>
      <c r="FD100">
        <f>SUMIF('12peso'!$E$39:$E$492,$A100,'12peso'!P$39:P$492)</f>
        <v>0.1573</v>
      </c>
      <c r="FE100">
        <f>SUMIF('12peso'!$E$39:$E$492,$A100,'12peso'!Q$39:Q$492)</f>
        <v>0.1593</v>
      </c>
      <c r="FF100">
        <f>SUMIF('12peso'!$E$39:$E$492,$A100,'12peso'!R$39:R$492)</f>
        <v>0.16220000000000001</v>
      </c>
      <c r="FG100">
        <f>SUMIF('12peso'!$E$39:$E$492,$A100,'12peso'!S$39:S$492)</f>
        <v>0.16339999999999999</v>
      </c>
      <c r="FH100">
        <f>SUMIF('12peso'!$E$39:$E$492,$A100,'12peso'!T$39:T$492)</f>
        <v>0.16239999999999999</v>
      </c>
      <c r="FI100">
        <f>SUMIF('12peso'!$E$39:$E$492,$A100,'12peso'!U$39:U$492)</f>
        <v>0.16289999999999999</v>
      </c>
      <c r="FJ100">
        <f>SUMIF('12peso'!$E$39:$E$492,$A100,'12peso'!V$39:V$492)</f>
        <v>0.1638</v>
      </c>
      <c r="FK100">
        <f>SUMIF('12peso'!$E$39:$E$492,$A100,'12peso'!W$39:W$492)</f>
        <v>0.1643</v>
      </c>
      <c r="FL100">
        <f>SUMIF('12peso'!$E$39:$E$492,$A100,'12peso'!X$39:X$492)</f>
        <v>0.1623</v>
      </c>
      <c r="FM100">
        <f>SUMIF('12peso'!$E$39:$E$492,$A100,'12peso'!Y$39:Y$492)</f>
        <v>0.1595</v>
      </c>
      <c r="FN100">
        <f>SUMIF('12peso'!$E$39:$E$492,$A100,'12peso'!Z$39:Z$492)</f>
        <v>0.1598</v>
      </c>
      <c r="FO100">
        <f>SUMIF('12peso'!$E$39:$E$492,$A100,'12peso'!AA$39:AA$492)</f>
        <v>0.15720000000000001</v>
      </c>
      <c r="FP100">
        <f>SUMIF('12peso'!$E$39:$E$492,$A100,'12peso'!AB$39:AB$492)</f>
        <v>0.15740000000000001</v>
      </c>
      <c r="FQ100">
        <f>SUMIF('12peso'!$E$39:$E$492,$A100,'12peso'!AC$39:AC$492)</f>
        <v>0.15709999999999999</v>
      </c>
      <c r="FR100">
        <f>SUMIF('12peso'!$E$39:$E$492,$A100,'12peso'!AD$39:AD$492)</f>
        <v>0.15690000000000001</v>
      </c>
      <c r="FS100">
        <f>SUMIF('12peso'!$E$39:$E$492,$A100,'12peso'!AE$39:AE$492)</f>
        <v>0.158</v>
      </c>
      <c r="FT100">
        <f>SUMIF('12peso'!$E$39:$E$492,$A100,'12peso'!AF$39:AF$492)</f>
        <v>0.15670000000000001</v>
      </c>
      <c r="FU100">
        <f>SUMIF('12peso'!$E$39:$E$492,$A100,'12peso'!AG$39:AG$492)</f>
        <v>0.15759999999999999</v>
      </c>
      <c r="FV100">
        <f>SUMIF('12peso'!$E$39:$E$492,$A100,'12peso'!AH$39:AH$492)</f>
        <v>0.15720000000000001</v>
      </c>
      <c r="FW100">
        <f>SUMIF('12peso'!$E$39:$E$492,$A100,'12peso'!AI$39:AI$492)</f>
        <v>0.156</v>
      </c>
      <c r="FX100">
        <f>SUMIF('12peso'!$E$39:$E$492,$A100,'12peso'!AJ$39:AJ$492)</f>
        <v>0.1565</v>
      </c>
      <c r="FY100">
        <f>SUMIF('12peso'!$E$39:$E$492,$A100,'12peso'!AK$39:AK$492)</f>
        <v>0.15670000000000001</v>
      </c>
      <c r="FZ100">
        <f>SUMIF('12peso'!$E$39:$E$492,$A100,'12peso'!AL$39:AL$492)</f>
        <v>0.157</v>
      </c>
      <c r="GA100">
        <f>SUMIF('12peso'!$E$39:$E$492,$A100,'12peso'!AM$39:AM$492)</f>
        <v>0.1575</v>
      </c>
      <c r="GB100">
        <f>SUMIF('12peso'!$E$39:$E$492,$A100,'12peso'!AN$39:AN$492)</f>
        <v>0.15820000000000001</v>
      </c>
    </row>
    <row r="101" spans="1:184" x14ac:dyDescent="0.25">
      <c r="A101" s="59">
        <v>1114001</v>
      </c>
      <c r="B101" s="56" t="s">
        <v>102</v>
      </c>
      <c r="C101" s="127">
        <v>0.1278</v>
      </c>
      <c r="D101" s="127">
        <v>0.12609999999999999</v>
      </c>
      <c r="E101" s="127">
        <v>0.12509999999999999</v>
      </c>
      <c r="F101" s="127">
        <v>0.1237</v>
      </c>
      <c r="G101" s="127">
        <v>0.1229</v>
      </c>
      <c r="H101" s="127">
        <v>0.125</v>
      </c>
      <c r="I101" s="127">
        <v>0.1242</v>
      </c>
      <c r="J101" s="127">
        <v>0.1236</v>
      </c>
      <c r="K101" s="127">
        <v>0.1203</v>
      </c>
      <c r="L101" s="127">
        <v>0.11990000000000001</v>
      </c>
      <c r="M101" s="127">
        <v>0.121</v>
      </c>
      <c r="N101" s="127">
        <v>0.1197</v>
      </c>
      <c r="O101" s="127">
        <v>0.11840000000000001</v>
      </c>
      <c r="P101" s="127">
        <v>0.11749999999999999</v>
      </c>
      <c r="Q101" s="127">
        <v>0.1168</v>
      </c>
      <c r="R101" s="127">
        <v>0.1169</v>
      </c>
      <c r="S101" s="127">
        <v>0.1166</v>
      </c>
      <c r="T101" s="127">
        <v>0.1148</v>
      </c>
      <c r="U101" s="127">
        <v>0.1152</v>
      </c>
      <c r="V101" s="127">
        <v>0.11459999999999999</v>
      </c>
      <c r="W101" s="127">
        <v>0.1158</v>
      </c>
      <c r="X101" s="127">
        <v>0.1163</v>
      </c>
      <c r="Y101" s="127">
        <v>0.11849999999999999</v>
      </c>
      <c r="Z101" s="127">
        <v>0.1198</v>
      </c>
      <c r="AA101" s="127">
        <v>0.1197</v>
      </c>
      <c r="AB101" s="127">
        <v>0.1202</v>
      </c>
      <c r="AC101" s="127">
        <v>0.12239999999999999</v>
      </c>
      <c r="AD101" s="127">
        <v>0.12189999999999999</v>
      </c>
      <c r="AE101" s="127">
        <v>0.12230000000000001</v>
      </c>
      <c r="AF101" s="127">
        <v>0.12089999999999999</v>
      </c>
      <c r="AG101" s="127">
        <v>0.1195</v>
      </c>
      <c r="AH101" s="127">
        <v>0.1203</v>
      </c>
      <c r="AI101" s="127">
        <v>0.1201</v>
      </c>
      <c r="AJ101" s="127">
        <v>0.12039999999999999</v>
      </c>
      <c r="AK101" s="127">
        <v>0.12039999999999999</v>
      </c>
      <c r="AL101" s="127">
        <v>0.1202</v>
      </c>
      <c r="AM101" s="127">
        <v>0.12</v>
      </c>
      <c r="AN101" s="127">
        <v>0.1192</v>
      </c>
      <c r="AO101" s="127">
        <v>0.1229</v>
      </c>
      <c r="AP101" s="127">
        <v>0.1215</v>
      </c>
      <c r="AQ101" s="127">
        <v>0.12</v>
      </c>
      <c r="AR101" s="127">
        <v>0.1202</v>
      </c>
      <c r="AS101" s="127">
        <v>0.11849999999999999</v>
      </c>
      <c r="AT101" s="127">
        <v>0.11840000000000001</v>
      </c>
      <c r="AU101" s="127">
        <v>0.1178</v>
      </c>
      <c r="AV101" s="127">
        <v>0.1191</v>
      </c>
      <c r="AW101" s="127">
        <v>0.12180000000000001</v>
      </c>
      <c r="AX101" s="127">
        <v>0.1235</v>
      </c>
      <c r="AY101" s="127">
        <v>0.123</v>
      </c>
      <c r="AZ101" s="127">
        <v>0.1232</v>
      </c>
      <c r="BA101" s="127">
        <v>0.1229</v>
      </c>
      <c r="BB101" s="127">
        <v>0.1207</v>
      </c>
      <c r="BC101" s="127">
        <v>0.1198</v>
      </c>
      <c r="BD101" s="127">
        <v>0.1198</v>
      </c>
      <c r="BE101" s="127">
        <v>0.11990000000000001</v>
      </c>
      <c r="BF101" s="127">
        <v>0.1191</v>
      </c>
      <c r="BG101" s="127">
        <v>0.11940000000000001</v>
      </c>
      <c r="BH101" s="127">
        <v>0.11749999999999999</v>
      </c>
      <c r="BI101" s="127">
        <v>0.1158</v>
      </c>
      <c r="BJ101" s="127">
        <v>0.1162</v>
      </c>
      <c r="BK101" s="127">
        <v>0.115</v>
      </c>
      <c r="BL101" s="127">
        <v>0.114</v>
      </c>
      <c r="BM101" s="127">
        <v>0.1139</v>
      </c>
      <c r="BN101" s="127">
        <v>0.1149</v>
      </c>
      <c r="BO101" s="127">
        <v>0.1138</v>
      </c>
      <c r="BP101" s="127">
        <v>0.11219999999999999</v>
      </c>
      <c r="BQ101" s="127">
        <v>0.112</v>
      </c>
      <c r="BR101" s="127">
        <v>0.1129</v>
      </c>
      <c r="BS101" s="127">
        <v>0.11219999999999999</v>
      </c>
      <c r="BT101" s="127">
        <v>0.1108</v>
      </c>
      <c r="BU101" s="127">
        <v>0.1119</v>
      </c>
      <c r="BV101" s="127">
        <v>0.11210000000000001</v>
      </c>
      <c r="BW101" s="127">
        <v>0.1133</v>
      </c>
      <c r="BX101" s="127">
        <v>0.1133</v>
      </c>
      <c r="BY101" s="127">
        <v>0.1134</v>
      </c>
      <c r="BZ101" s="127">
        <v>0.1119</v>
      </c>
      <c r="CA101" s="127">
        <v>0.1123</v>
      </c>
      <c r="CB101" s="127">
        <v>0.1104</v>
      </c>
      <c r="CC101" s="127">
        <v>0.111</v>
      </c>
      <c r="CD101" s="127">
        <v>0.1105</v>
      </c>
      <c r="CE101" s="127">
        <v>0.1087</v>
      </c>
      <c r="CF101" s="127">
        <v>0.1085</v>
      </c>
      <c r="CG101" s="127">
        <v>0.1075</v>
      </c>
      <c r="CH101" s="127">
        <v>0.1719</v>
      </c>
      <c r="CI101" s="127">
        <v>0.1704</v>
      </c>
      <c r="CJ101" s="127">
        <v>0.1704</v>
      </c>
      <c r="CK101" s="127">
        <v>0.1691</v>
      </c>
      <c r="CL101" s="127">
        <v>0.16889999999999999</v>
      </c>
      <c r="CM101" s="127">
        <v>0.16830000000000001</v>
      </c>
      <c r="CN101" s="127">
        <v>0.16669999999999999</v>
      </c>
      <c r="CO101" s="127">
        <v>0.16600000000000001</v>
      </c>
      <c r="CP101" s="127">
        <v>0.16520000000000001</v>
      </c>
      <c r="CQ101" s="127">
        <v>0.16650000000000001</v>
      </c>
      <c r="CR101" s="127">
        <v>0.16700000000000001</v>
      </c>
      <c r="CS101" s="127">
        <v>0.16589999999999999</v>
      </c>
      <c r="CT101" s="127">
        <v>0.1658</v>
      </c>
      <c r="CU101" s="127">
        <v>0.1643</v>
      </c>
      <c r="CV101" s="127">
        <v>0.16250000000000001</v>
      </c>
      <c r="CW101" s="127">
        <v>0.1615</v>
      </c>
      <c r="CX101" s="127">
        <v>0.16239999999999999</v>
      </c>
      <c r="CY101" s="127">
        <v>0.16059999999999999</v>
      </c>
      <c r="CZ101" s="127">
        <v>0.15659999999999999</v>
      </c>
      <c r="DA101" s="127">
        <v>0.15709999999999999</v>
      </c>
      <c r="DB101" s="127">
        <v>0.15720000000000001</v>
      </c>
      <c r="DC101" s="127">
        <v>0.15709999999999999</v>
      </c>
      <c r="DD101" s="127">
        <v>0.15629999999999999</v>
      </c>
      <c r="DE101" s="127">
        <v>0.15679999999999999</v>
      </c>
      <c r="DF101" s="127">
        <v>0.15540000000000001</v>
      </c>
      <c r="DG101" s="127">
        <v>0.1565</v>
      </c>
      <c r="DH101" s="127">
        <v>0.15579999999999999</v>
      </c>
      <c r="DI101" s="127">
        <v>0.1547</v>
      </c>
      <c r="DJ101" s="127">
        <v>0.15310000000000001</v>
      </c>
      <c r="DK101" s="127">
        <v>0.1532</v>
      </c>
      <c r="DL101" s="127">
        <v>0.15260000000000001</v>
      </c>
      <c r="DM101" s="127">
        <v>0.1527</v>
      </c>
      <c r="DN101" s="127">
        <v>0.15310000000000001</v>
      </c>
      <c r="DO101" s="127">
        <v>0.155</v>
      </c>
      <c r="DP101" s="127">
        <v>0.1547</v>
      </c>
      <c r="DQ101" s="127">
        <v>0.1565</v>
      </c>
      <c r="DR101" s="127">
        <v>0.15629999999999999</v>
      </c>
      <c r="DS101" s="127">
        <v>0.15590000000000001</v>
      </c>
      <c r="DT101" s="127">
        <v>0.15640000000000001</v>
      </c>
      <c r="DU101" s="127">
        <v>0.15609999999999999</v>
      </c>
      <c r="DV101" s="127">
        <v>0.156</v>
      </c>
      <c r="DW101" s="127">
        <v>0.15790000000000001</v>
      </c>
      <c r="DX101" s="127">
        <v>0.1583</v>
      </c>
      <c r="DY101" s="127">
        <v>0.15720000000000001</v>
      </c>
      <c r="DZ101" s="127">
        <v>0.15540000000000001</v>
      </c>
      <c r="EA101" s="127">
        <v>0.15570000000000001</v>
      </c>
      <c r="EB101" s="127">
        <v>0.15459999999999999</v>
      </c>
      <c r="EC101" s="127">
        <v>0.1545</v>
      </c>
      <c r="ED101" s="127">
        <v>0.1552</v>
      </c>
      <c r="EE101" s="127">
        <v>0.15459999999999999</v>
      </c>
      <c r="EF101" s="127">
        <v>0.15570000000000001</v>
      </c>
      <c r="EG101" s="127">
        <v>0.15720000000000001</v>
      </c>
      <c r="EH101" s="127">
        <v>0.15570000000000001</v>
      </c>
      <c r="EI101" s="127">
        <v>0.15570000000000001</v>
      </c>
      <c r="EJ101" s="127">
        <v>0.1545</v>
      </c>
      <c r="EK101" s="127">
        <v>0.15359999999999999</v>
      </c>
      <c r="EL101" s="127">
        <v>0.1525</v>
      </c>
      <c r="EM101" s="127">
        <v>0.1525</v>
      </c>
      <c r="EN101" s="127">
        <v>0.15210000000000001</v>
      </c>
      <c r="EO101" s="127">
        <v>0.15229999999999999</v>
      </c>
      <c r="EP101" s="127">
        <v>0.1517</v>
      </c>
      <c r="EQ101" s="127">
        <v>0.15229999999999999</v>
      </c>
      <c r="ER101" s="127">
        <v>0.1512</v>
      </c>
      <c r="ES101" s="127">
        <v>0.15079999999999999</v>
      </c>
      <c r="ET101" s="127">
        <v>0.15079999999999999</v>
      </c>
      <c r="EU101" s="127">
        <v>0.15029999999999999</v>
      </c>
      <c r="EV101">
        <f>SUMIF('12peso'!$E$39:$E$492,$A101,'12peso'!H$39:H$492)</f>
        <v>0.1628</v>
      </c>
      <c r="EW101">
        <f>SUMIF('12peso'!$E$39:$E$492,$A101,'12peso'!I$39:I$492)</f>
        <v>0.16200000000000001</v>
      </c>
      <c r="EX101">
        <f>SUMIF('12peso'!$E$39:$E$492,$A101,'12peso'!J$39:J$492)</f>
        <v>0.16059999999999999</v>
      </c>
      <c r="EY101">
        <f>SUMIF('12peso'!$E$39:$E$492,$A101,'12peso'!K$39:K$492)</f>
        <v>0.16109999999999999</v>
      </c>
      <c r="EZ101">
        <f>SUMIF('12peso'!$E$39:$E$492,$A101,'12peso'!L$39:L$492)</f>
        <v>0.1623</v>
      </c>
      <c r="FA101">
        <f>SUMIF('12peso'!$E$39:$E$492,$A101,'12peso'!M$39:M$492)</f>
        <v>0.16220000000000001</v>
      </c>
      <c r="FB101">
        <f>SUMIF('12peso'!$E$39:$E$492,$A101,'12peso'!N$39:N$492)</f>
        <v>0.16200000000000001</v>
      </c>
      <c r="FC101">
        <f>SUMIF('12peso'!$E$39:$E$492,$A101,'12peso'!O$39:O$492)</f>
        <v>0.16120000000000001</v>
      </c>
      <c r="FD101">
        <f>SUMIF('12peso'!$E$39:$E$492,$A101,'12peso'!P$39:P$492)</f>
        <v>0.16220000000000001</v>
      </c>
      <c r="FE101">
        <f>SUMIF('12peso'!$E$39:$E$492,$A101,'12peso'!Q$39:Q$492)</f>
        <v>0.16189999999999999</v>
      </c>
      <c r="FF101">
        <f>SUMIF('12peso'!$E$39:$E$492,$A101,'12peso'!R$39:R$492)</f>
        <v>0.16289999999999999</v>
      </c>
      <c r="FG101">
        <f>SUMIF('12peso'!$E$39:$E$492,$A101,'12peso'!S$39:S$492)</f>
        <v>0.1628</v>
      </c>
      <c r="FH101">
        <f>SUMIF('12peso'!$E$39:$E$492,$A101,'12peso'!T$39:T$492)</f>
        <v>0.16270000000000001</v>
      </c>
      <c r="FI101">
        <f>SUMIF('12peso'!$E$39:$E$492,$A101,'12peso'!U$39:U$492)</f>
        <v>0.16220000000000001</v>
      </c>
      <c r="FJ101">
        <f>SUMIF('12peso'!$E$39:$E$492,$A101,'12peso'!V$39:V$492)</f>
        <v>0.16139999999999999</v>
      </c>
      <c r="FK101">
        <f>SUMIF('12peso'!$E$39:$E$492,$A101,'12peso'!W$39:W$492)</f>
        <v>0.16139999999999999</v>
      </c>
      <c r="FL101">
        <f>SUMIF('12peso'!$E$39:$E$492,$A101,'12peso'!X$39:X$492)</f>
        <v>0.1618</v>
      </c>
      <c r="FM101">
        <f>SUMIF('12peso'!$E$39:$E$492,$A101,'12peso'!Y$39:Y$492)</f>
        <v>0.1613</v>
      </c>
      <c r="FN101">
        <f>SUMIF('12peso'!$E$39:$E$492,$A101,'12peso'!Z$39:Z$492)</f>
        <v>0.1613</v>
      </c>
      <c r="FO101">
        <f>SUMIF('12peso'!$E$39:$E$492,$A101,'12peso'!AA$39:AA$492)</f>
        <v>0.1605</v>
      </c>
      <c r="FP101">
        <f>SUMIF('12peso'!$E$39:$E$492,$A101,'12peso'!AB$39:AB$492)</f>
        <v>0.15959999999999999</v>
      </c>
      <c r="FQ101">
        <f>SUMIF('12peso'!$E$39:$E$492,$A101,'12peso'!AC$39:AC$492)</f>
        <v>0.15840000000000001</v>
      </c>
      <c r="FR101">
        <f>SUMIF('12peso'!$E$39:$E$492,$A101,'12peso'!AD$39:AD$492)</f>
        <v>0.15859999999999999</v>
      </c>
      <c r="FS101">
        <f>SUMIF('12peso'!$E$39:$E$492,$A101,'12peso'!AE$39:AE$492)</f>
        <v>0.15870000000000001</v>
      </c>
      <c r="FT101">
        <f>SUMIF('12peso'!$E$39:$E$492,$A101,'12peso'!AF$39:AF$492)</f>
        <v>0.15759999999999999</v>
      </c>
      <c r="FU101">
        <f>SUMIF('12peso'!$E$39:$E$492,$A101,'12peso'!AG$39:AG$492)</f>
        <v>0.1573</v>
      </c>
      <c r="FV101">
        <f>SUMIF('12peso'!$E$39:$E$492,$A101,'12peso'!AH$39:AH$492)</f>
        <v>0.15570000000000001</v>
      </c>
      <c r="FW101">
        <f>SUMIF('12peso'!$E$39:$E$492,$A101,'12peso'!AI$39:AI$492)</f>
        <v>0.15640000000000001</v>
      </c>
      <c r="FX101">
        <f>SUMIF('12peso'!$E$39:$E$492,$A101,'12peso'!AJ$39:AJ$492)</f>
        <v>0.1578</v>
      </c>
      <c r="FY101">
        <f>SUMIF('12peso'!$E$39:$E$492,$A101,'12peso'!AK$39:AK$492)</f>
        <v>0.15790000000000001</v>
      </c>
      <c r="FZ101">
        <f>SUMIF('12peso'!$E$39:$E$492,$A101,'12peso'!AL$39:AL$492)</f>
        <v>0.15759999999999999</v>
      </c>
      <c r="GA101">
        <f>SUMIF('12peso'!$E$39:$E$492,$A101,'12peso'!AM$39:AM$492)</f>
        <v>0.15939999999999999</v>
      </c>
      <c r="GB101">
        <f>SUMIF('12peso'!$E$39:$E$492,$A101,'12peso'!AN$39:AN$492)</f>
        <v>0.159</v>
      </c>
    </row>
    <row r="102" spans="1:184" x14ac:dyDescent="0.25">
      <c r="A102" s="59">
        <v>1114004</v>
      </c>
      <c r="B102" s="56" t="s">
        <v>103</v>
      </c>
      <c r="C102" s="127">
        <v>2.7E-2</v>
      </c>
      <c r="D102" s="127">
        <v>2.5999999999999999E-2</v>
      </c>
      <c r="E102" s="127">
        <v>2.5899999999999999E-2</v>
      </c>
      <c r="F102" s="127">
        <v>2.5999999999999999E-2</v>
      </c>
      <c r="G102" s="127">
        <v>2.58E-2</v>
      </c>
      <c r="H102" s="127">
        <v>2.6100000000000002E-2</v>
      </c>
      <c r="I102" s="127">
        <v>2.7300000000000001E-2</v>
      </c>
      <c r="J102" s="127">
        <v>2.7900000000000001E-2</v>
      </c>
      <c r="K102" s="127">
        <v>2.7E-2</v>
      </c>
      <c r="L102" s="127">
        <v>2.6499999999999999E-2</v>
      </c>
      <c r="M102" s="127">
        <v>2.5999999999999999E-2</v>
      </c>
      <c r="N102" s="127">
        <v>2.5700000000000001E-2</v>
      </c>
      <c r="O102" s="127">
        <v>2.5700000000000001E-2</v>
      </c>
      <c r="P102" s="127">
        <v>2.52E-2</v>
      </c>
      <c r="Q102" s="127">
        <v>2.58E-2</v>
      </c>
      <c r="R102" s="127">
        <v>2.5899999999999999E-2</v>
      </c>
      <c r="S102" s="127">
        <v>2.46E-2</v>
      </c>
      <c r="T102" s="127">
        <v>2.47E-2</v>
      </c>
      <c r="U102" s="127">
        <v>2.41E-2</v>
      </c>
      <c r="V102" s="127">
        <v>3.3399999999999999E-2</v>
      </c>
      <c r="W102" s="127">
        <v>3.7400000000000003E-2</v>
      </c>
      <c r="X102" s="127">
        <v>3.7999999999999999E-2</v>
      </c>
      <c r="Y102" s="127">
        <v>3.4799999999999998E-2</v>
      </c>
      <c r="Z102" s="127">
        <v>3.1899999999999998E-2</v>
      </c>
      <c r="AA102" s="127">
        <v>3.3500000000000002E-2</v>
      </c>
      <c r="AB102" s="127">
        <v>2.9100000000000001E-2</v>
      </c>
      <c r="AC102" s="127">
        <v>2.5000000000000001E-2</v>
      </c>
      <c r="AD102" s="127">
        <v>2.4199999999999999E-2</v>
      </c>
      <c r="AE102" s="127">
        <v>2.2599999999999999E-2</v>
      </c>
      <c r="AF102" s="127">
        <v>2.2499999999999999E-2</v>
      </c>
      <c r="AG102" s="127">
        <v>2.3900000000000001E-2</v>
      </c>
      <c r="AH102" s="127">
        <v>2.75E-2</v>
      </c>
      <c r="AI102" s="127">
        <v>3.5900000000000001E-2</v>
      </c>
      <c r="AJ102" s="127">
        <v>3.44E-2</v>
      </c>
      <c r="AK102" s="127">
        <v>3.3000000000000002E-2</v>
      </c>
      <c r="AL102" s="127">
        <v>3.0800000000000001E-2</v>
      </c>
      <c r="AM102" s="127">
        <v>2.9100000000000001E-2</v>
      </c>
      <c r="AN102" s="127">
        <v>2.24E-2</v>
      </c>
      <c r="AO102" s="127">
        <v>2.1000000000000001E-2</v>
      </c>
      <c r="AP102" s="127">
        <v>1.9300000000000001E-2</v>
      </c>
      <c r="AQ102" s="127">
        <v>1.8800000000000001E-2</v>
      </c>
      <c r="AR102" s="127">
        <v>1.9E-2</v>
      </c>
      <c r="AS102" s="127">
        <v>2.1700000000000001E-2</v>
      </c>
      <c r="AT102" s="127">
        <v>2.4E-2</v>
      </c>
      <c r="AU102" s="127">
        <v>2.4799999999999999E-2</v>
      </c>
      <c r="AV102" s="127">
        <v>2.47E-2</v>
      </c>
      <c r="AW102" s="127">
        <v>2.8199999999999999E-2</v>
      </c>
      <c r="AX102" s="127">
        <v>2.8899999999999999E-2</v>
      </c>
      <c r="AY102" s="127">
        <v>2.7099999999999999E-2</v>
      </c>
      <c r="AZ102" s="127">
        <v>2.3699999999999999E-2</v>
      </c>
      <c r="BA102" s="127">
        <v>2.0799999999999999E-2</v>
      </c>
      <c r="BB102" s="127">
        <v>1.9599999999999999E-2</v>
      </c>
      <c r="BC102" s="127">
        <v>1.9400000000000001E-2</v>
      </c>
      <c r="BD102" s="127">
        <v>0.02</v>
      </c>
      <c r="BE102" s="127">
        <v>2.23E-2</v>
      </c>
      <c r="BF102" s="127">
        <v>2.46E-2</v>
      </c>
      <c r="BG102" s="127">
        <v>2.75E-2</v>
      </c>
      <c r="BH102" s="127">
        <v>2.86E-2</v>
      </c>
      <c r="BI102" s="127">
        <v>2.6800000000000001E-2</v>
      </c>
      <c r="BJ102" s="127">
        <v>2.81E-2</v>
      </c>
      <c r="BK102" s="127">
        <v>2.6100000000000002E-2</v>
      </c>
      <c r="BL102" s="127">
        <v>2.3199999999999998E-2</v>
      </c>
      <c r="BM102" s="127">
        <v>2.2100000000000002E-2</v>
      </c>
      <c r="BN102" s="127">
        <v>2.06E-2</v>
      </c>
      <c r="BO102" s="127">
        <v>2.07E-2</v>
      </c>
      <c r="BP102" s="127">
        <v>2.0500000000000001E-2</v>
      </c>
      <c r="BQ102" s="127">
        <v>2.1700000000000001E-2</v>
      </c>
      <c r="BR102" s="127">
        <v>2.52E-2</v>
      </c>
      <c r="BS102" s="127">
        <v>2.8400000000000002E-2</v>
      </c>
      <c r="BT102" s="127">
        <v>2.7400000000000001E-2</v>
      </c>
      <c r="BU102" s="127">
        <v>2.8500000000000001E-2</v>
      </c>
      <c r="BV102" s="127">
        <v>2.8899999999999999E-2</v>
      </c>
      <c r="BW102" s="127">
        <v>2.7E-2</v>
      </c>
      <c r="BX102" s="127">
        <v>2.64E-2</v>
      </c>
      <c r="BY102" s="127">
        <v>2.3400000000000001E-2</v>
      </c>
      <c r="BZ102" s="127">
        <v>2.3300000000000001E-2</v>
      </c>
      <c r="CA102" s="127">
        <v>2.3599999999999999E-2</v>
      </c>
      <c r="CB102" s="127">
        <v>2.47E-2</v>
      </c>
      <c r="CC102" s="127">
        <v>2.7099999999999999E-2</v>
      </c>
      <c r="CD102" s="127">
        <v>2.7900000000000001E-2</v>
      </c>
      <c r="CE102" s="127">
        <v>2.7400000000000001E-2</v>
      </c>
      <c r="CF102" s="127">
        <v>2.8299999999999999E-2</v>
      </c>
      <c r="CG102" s="127">
        <v>3.04E-2</v>
      </c>
      <c r="CH102" s="127">
        <v>4.8599999999999997E-2</v>
      </c>
      <c r="CI102" s="127">
        <v>5.1900000000000002E-2</v>
      </c>
      <c r="CJ102" s="127">
        <v>4.53E-2</v>
      </c>
      <c r="CK102" s="127">
        <v>3.9600000000000003E-2</v>
      </c>
      <c r="CL102" s="127">
        <v>3.8399999999999997E-2</v>
      </c>
      <c r="CM102" s="127">
        <v>3.7900000000000003E-2</v>
      </c>
      <c r="CN102" s="127">
        <v>3.8800000000000001E-2</v>
      </c>
      <c r="CO102" s="127">
        <v>3.95E-2</v>
      </c>
      <c r="CP102" s="127">
        <v>4.1599999999999998E-2</v>
      </c>
      <c r="CQ102" s="127">
        <v>4.8099999999999997E-2</v>
      </c>
      <c r="CR102" s="127">
        <v>5.4100000000000002E-2</v>
      </c>
      <c r="CS102" s="127">
        <v>5.4399999999999997E-2</v>
      </c>
      <c r="CT102" s="127">
        <v>5.3100000000000001E-2</v>
      </c>
      <c r="CU102" s="127">
        <v>4.9299999999999997E-2</v>
      </c>
      <c r="CV102" s="127">
        <v>4.2299999999999997E-2</v>
      </c>
      <c r="CW102" s="127">
        <v>3.78E-2</v>
      </c>
      <c r="CX102" s="127">
        <v>3.7699999999999997E-2</v>
      </c>
      <c r="CY102" s="127">
        <v>3.6999999999999998E-2</v>
      </c>
      <c r="CZ102" s="127">
        <v>3.6999999999999998E-2</v>
      </c>
      <c r="DA102" s="127">
        <v>3.8300000000000001E-2</v>
      </c>
      <c r="DB102" s="127">
        <v>4.53E-2</v>
      </c>
      <c r="DC102" s="127">
        <v>5.5800000000000002E-2</v>
      </c>
      <c r="DD102" s="127">
        <v>6.7599999999999993E-2</v>
      </c>
      <c r="DE102" s="127">
        <v>6.0600000000000001E-2</v>
      </c>
      <c r="DF102" s="127">
        <v>5.6599999999999998E-2</v>
      </c>
      <c r="DG102" s="127">
        <v>5.1700000000000003E-2</v>
      </c>
      <c r="DH102" s="127">
        <v>4.7600000000000003E-2</v>
      </c>
      <c r="DI102" s="127">
        <v>4.3799999999999999E-2</v>
      </c>
      <c r="DJ102" s="127">
        <v>4.1099999999999998E-2</v>
      </c>
      <c r="DK102" s="127">
        <v>4.1300000000000003E-2</v>
      </c>
      <c r="DL102" s="127">
        <v>4.1300000000000003E-2</v>
      </c>
      <c r="DM102" s="127">
        <v>4.6100000000000002E-2</v>
      </c>
      <c r="DN102" s="127">
        <v>5.0299999999999997E-2</v>
      </c>
      <c r="DO102" s="127">
        <v>5.3499999999999999E-2</v>
      </c>
      <c r="DP102" s="127">
        <v>5.7200000000000001E-2</v>
      </c>
      <c r="DQ102" s="127">
        <v>5.6800000000000003E-2</v>
      </c>
      <c r="DR102" s="127">
        <v>0.06</v>
      </c>
      <c r="DS102" s="127">
        <v>5.5399999999999998E-2</v>
      </c>
      <c r="DT102" s="127">
        <v>5.0900000000000001E-2</v>
      </c>
      <c r="DU102" s="127">
        <v>4.87E-2</v>
      </c>
      <c r="DV102" s="127">
        <v>4.8500000000000001E-2</v>
      </c>
      <c r="DW102" s="127">
        <v>4.8300000000000003E-2</v>
      </c>
      <c r="DX102" s="127">
        <v>4.8500000000000001E-2</v>
      </c>
      <c r="DY102" s="127">
        <v>5.04E-2</v>
      </c>
      <c r="DZ102" s="127">
        <v>5.67E-2</v>
      </c>
      <c r="EA102" s="127">
        <v>6.25E-2</v>
      </c>
      <c r="EB102" s="127">
        <v>6.6699999999999995E-2</v>
      </c>
      <c r="EC102" s="127">
        <v>6.4399999999999999E-2</v>
      </c>
      <c r="ED102" s="127">
        <v>6.8500000000000005E-2</v>
      </c>
      <c r="EE102" s="127">
        <v>6.0999999999999999E-2</v>
      </c>
      <c r="EF102" s="127">
        <v>5.21E-2</v>
      </c>
      <c r="EG102" s="127">
        <v>4.9599999999999998E-2</v>
      </c>
      <c r="EH102" s="127">
        <v>4.65E-2</v>
      </c>
      <c r="EI102" s="127">
        <v>4.4499999999999998E-2</v>
      </c>
      <c r="EJ102" s="127">
        <v>4.4400000000000002E-2</v>
      </c>
      <c r="EK102" s="127">
        <v>4.6600000000000003E-2</v>
      </c>
      <c r="EL102" s="127">
        <v>5.3999999999999999E-2</v>
      </c>
      <c r="EM102" s="127">
        <v>6.3200000000000006E-2</v>
      </c>
      <c r="EN102" s="127">
        <v>6.1699999999999998E-2</v>
      </c>
      <c r="EO102" s="127">
        <v>6.3399999999999998E-2</v>
      </c>
      <c r="EP102" s="127">
        <v>6.0699999999999997E-2</v>
      </c>
      <c r="EQ102" s="127">
        <v>5.9499999999999997E-2</v>
      </c>
      <c r="ER102" s="127">
        <v>5.3600000000000002E-2</v>
      </c>
      <c r="ES102" s="127">
        <v>5.0099999999999999E-2</v>
      </c>
      <c r="ET102" s="127">
        <v>5.11E-2</v>
      </c>
      <c r="EU102" s="127">
        <v>5.3999999999999999E-2</v>
      </c>
      <c r="EV102">
        <f>SUMIF('12peso'!$E$39:$E$492,$A102,'12peso'!H$39:H$492)</f>
        <v>3.5700000000000003E-2</v>
      </c>
      <c r="EW102">
        <f>SUMIF('12peso'!$E$39:$E$492,$A102,'12peso'!I$39:I$492)</f>
        <v>3.6299999999999999E-2</v>
      </c>
      <c r="EX102">
        <f>SUMIF('12peso'!$E$39:$E$492,$A102,'12peso'!J$39:J$492)</f>
        <v>3.9399999999999998E-2</v>
      </c>
      <c r="EY102">
        <f>SUMIF('12peso'!$E$39:$E$492,$A102,'12peso'!K$39:K$492)</f>
        <v>4.1599999999999998E-2</v>
      </c>
      <c r="EZ102">
        <f>SUMIF('12peso'!$E$39:$E$492,$A102,'12peso'!L$39:L$492)</f>
        <v>4.2599999999999999E-2</v>
      </c>
      <c r="FA102">
        <f>SUMIF('12peso'!$E$39:$E$492,$A102,'12peso'!M$39:M$492)</f>
        <v>4.2700000000000002E-2</v>
      </c>
      <c r="FB102">
        <f>SUMIF('12peso'!$E$39:$E$492,$A102,'12peso'!N$39:N$492)</f>
        <v>4.2799999999999998E-2</v>
      </c>
      <c r="FC102">
        <f>SUMIF('12peso'!$E$39:$E$492,$A102,'12peso'!O$39:O$492)</f>
        <v>3.9699999999999999E-2</v>
      </c>
      <c r="FD102">
        <f>SUMIF('12peso'!$E$39:$E$492,$A102,'12peso'!P$39:P$492)</f>
        <v>3.6799999999999999E-2</v>
      </c>
      <c r="FE102">
        <f>SUMIF('12peso'!$E$39:$E$492,$A102,'12peso'!Q$39:Q$492)</f>
        <v>3.4500000000000003E-2</v>
      </c>
      <c r="FF102">
        <f>SUMIF('12peso'!$E$39:$E$492,$A102,'12peso'!R$39:R$492)</f>
        <v>3.3799999999999997E-2</v>
      </c>
      <c r="FG102">
        <f>SUMIF('12peso'!$E$39:$E$492,$A102,'12peso'!S$39:S$492)</f>
        <v>3.3700000000000001E-2</v>
      </c>
      <c r="FH102">
        <f>SUMIF('12peso'!$E$39:$E$492,$A102,'12peso'!T$39:T$492)</f>
        <v>3.5200000000000002E-2</v>
      </c>
      <c r="FI102">
        <f>SUMIF('12peso'!$E$39:$E$492,$A102,'12peso'!U$39:U$492)</f>
        <v>3.9300000000000002E-2</v>
      </c>
      <c r="FJ102">
        <f>SUMIF('12peso'!$E$39:$E$492,$A102,'12peso'!V$39:V$492)</f>
        <v>4.5600000000000002E-2</v>
      </c>
      <c r="FK102">
        <f>SUMIF('12peso'!$E$39:$E$492,$A102,'12peso'!W$39:W$492)</f>
        <v>5.3499999999999999E-2</v>
      </c>
      <c r="FL102">
        <f>SUMIF('12peso'!$E$39:$E$492,$A102,'12peso'!X$39:X$492)</f>
        <v>5.5199999999999999E-2</v>
      </c>
      <c r="FM102">
        <f>SUMIF('12peso'!$E$39:$E$492,$A102,'12peso'!Y$39:Y$492)</f>
        <v>5.0599999999999999E-2</v>
      </c>
      <c r="FN102">
        <f>SUMIF('12peso'!$E$39:$E$492,$A102,'12peso'!Z$39:Z$492)</f>
        <v>4.7399999999999998E-2</v>
      </c>
      <c r="FO102">
        <f>SUMIF('12peso'!$E$39:$E$492,$A102,'12peso'!AA$39:AA$492)</f>
        <v>4.6600000000000003E-2</v>
      </c>
      <c r="FP102">
        <f>SUMIF('12peso'!$E$39:$E$492,$A102,'12peso'!AB$39:AB$492)</f>
        <v>4.3200000000000002E-2</v>
      </c>
      <c r="FQ102">
        <f>SUMIF('12peso'!$E$39:$E$492,$A102,'12peso'!AC$39:AC$492)</f>
        <v>3.7199999999999997E-2</v>
      </c>
      <c r="FR102">
        <f>SUMIF('12peso'!$E$39:$E$492,$A102,'12peso'!AD$39:AD$492)</f>
        <v>3.5499999999999997E-2</v>
      </c>
      <c r="FS102">
        <f>SUMIF('12peso'!$E$39:$E$492,$A102,'12peso'!AE$39:AE$492)</f>
        <v>3.5099999999999999E-2</v>
      </c>
      <c r="FT102">
        <f>SUMIF('12peso'!$E$39:$E$492,$A102,'12peso'!AF$39:AF$492)</f>
        <v>3.61E-2</v>
      </c>
      <c r="FU102">
        <f>SUMIF('12peso'!$E$39:$E$492,$A102,'12peso'!AG$39:AG$492)</f>
        <v>4.2700000000000002E-2</v>
      </c>
      <c r="FV102">
        <f>SUMIF('12peso'!$E$39:$E$492,$A102,'12peso'!AH$39:AH$492)</f>
        <v>4.7500000000000001E-2</v>
      </c>
      <c r="FW102">
        <f>SUMIF('12peso'!$E$39:$E$492,$A102,'12peso'!AI$39:AI$492)</f>
        <v>4.5699999999999998E-2</v>
      </c>
      <c r="FX102">
        <f>SUMIF('12peso'!$E$39:$E$492,$A102,'12peso'!AJ$39:AJ$492)</f>
        <v>4.5999999999999999E-2</v>
      </c>
      <c r="FY102">
        <f>SUMIF('12peso'!$E$39:$E$492,$A102,'12peso'!AK$39:AK$492)</f>
        <v>4.5199999999999997E-2</v>
      </c>
      <c r="FZ102">
        <f>SUMIF('12peso'!$E$39:$E$492,$A102,'12peso'!AL$39:AL$492)</f>
        <v>4.6800000000000001E-2</v>
      </c>
      <c r="GA102">
        <f>SUMIF('12peso'!$E$39:$E$492,$A102,'12peso'!AM$39:AM$492)</f>
        <v>4.7600000000000003E-2</v>
      </c>
      <c r="GB102">
        <f>SUMIF('12peso'!$E$39:$E$492,$A102,'12peso'!AN$39:AN$492)</f>
        <v>4.2599999999999999E-2</v>
      </c>
    </row>
    <row r="103" spans="1:184" x14ac:dyDescent="0.25">
      <c r="A103" s="59">
        <v>1114022</v>
      </c>
      <c r="B103" s="56" t="s">
        <v>104</v>
      </c>
      <c r="C103" s="127">
        <v>0.44479999999999997</v>
      </c>
      <c r="D103" s="127">
        <v>0.4375</v>
      </c>
      <c r="E103" s="127">
        <v>0.42930000000000001</v>
      </c>
      <c r="F103" s="127">
        <v>0.42420000000000002</v>
      </c>
      <c r="G103" s="127">
        <v>0.4239</v>
      </c>
      <c r="H103" s="127">
        <v>0.45760000000000001</v>
      </c>
      <c r="I103" s="127">
        <v>0.495</v>
      </c>
      <c r="J103" s="127">
        <v>0.49509999999999998</v>
      </c>
      <c r="K103" s="127">
        <v>0.48309999999999997</v>
      </c>
      <c r="L103" s="127">
        <v>0.46820000000000001</v>
      </c>
      <c r="M103" s="127">
        <v>0.4592</v>
      </c>
      <c r="N103" s="127">
        <v>0.4536</v>
      </c>
      <c r="O103" s="127">
        <v>0.44350000000000001</v>
      </c>
      <c r="P103" s="127">
        <v>0.44019999999999998</v>
      </c>
      <c r="Q103" s="127">
        <v>0.43519999999999998</v>
      </c>
      <c r="R103" s="127">
        <v>0.4254</v>
      </c>
      <c r="S103" s="127">
        <v>0.41789999999999999</v>
      </c>
      <c r="T103" s="127">
        <v>0.40749999999999997</v>
      </c>
      <c r="U103" s="127">
        <v>0.3967</v>
      </c>
      <c r="V103" s="127">
        <v>0.38240000000000002</v>
      </c>
      <c r="W103" s="127">
        <v>0.37109999999999999</v>
      </c>
      <c r="X103" s="127">
        <v>0.36570000000000003</v>
      </c>
      <c r="Y103" s="127">
        <v>0.3589</v>
      </c>
      <c r="Z103" s="127">
        <v>0.35</v>
      </c>
      <c r="AA103" s="127">
        <v>0.34620000000000001</v>
      </c>
      <c r="AB103" s="127">
        <v>0.34100000000000003</v>
      </c>
      <c r="AC103" s="127">
        <v>0.33529999999999999</v>
      </c>
      <c r="AD103" s="127">
        <v>0.32929999999999998</v>
      </c>
      <c r="AE103" s="127">
        <v>0.32229999999999998</v>
      </c>
      <c r="AF103" s="127">
        <v>0.31790000000000002</v>
      </c>
      <c r="AG103" s="127">
        <v>0.30859999999999999</v>
      </c>
      <c r="AH103" s="127">
        <v>0.30869999999999997</v>
      </c>
      <c r="AI103" s="127">
        <v>0.30769999999999997</v>
      </c>
      <c r="AJ103" s="127">
        <v>0.30880000000000002</v>
      </c>
      <c r="AK103" s="127">
        <v>0.30409999999999998</v>
      </c>
      <c r="AL103" s="127">
        <v>0.29980000000000001</v>
      </c>
      <c r="AM103" s="127">
        <v>0.29799999999999999</v>
      </c>
      <c r="AN103" s="127">
        <v>0.29549999999999998</v>
      </c>
      <c r="AO103" s="127">
        <v>0.29330000000000001</v>
      </c>
      <c r="AP103" s="127">
        <v>0.30480000000000002</v>
      </c>
      <c r="AQ103" s="127">
        <v>0.31190000000000001</v>
      </c>
      <c r="AR103" s="127">
        <v>0.3271</v>
      </c>
      <c r="AS103" s="127">
        <v>0.33960000000000001</v>
      </c>
      <c r="AT103" s="127">
        <v>0.35649999999999998</v>
      </c>
      <c r="AU103" s="127">
        <v>0.3624</v>
      </c>
      <c r="AV103" s="127">
        <v>0.36420000000000002</v>
      </c>
      <c r="AW103" s="127">
        <v>0.36349999999999999</v>
      </c>
      <c r="AX103" s="127">
        <v>0.36430000000000001</v>
      </c>
      <c r="AY103" s="127">
        <v>0.3624</v>
      </c>
      <c r="AZ103" s="127">
        <v>0.36020000000000002</v>
      </c>
      <c r="BA103" s="127">
        <v>0.36320000000000002</v>
      </c>
      <c r="BB103" s="127">
        <v>0.37159999999999999</v>
      </c>
      <c r="BC103" s="127">
        <v>0.37269999999999998</v>
      </c>
      <c r="BD103" s="127">
        <v>0.37519999999999998</v>
      </c>
      <c r="BE103" s="127">
        <v>0.37409999999999999</v>
      </c>
      <c r="BF103" s="127">
        <v>0.37630000000000002</v>
      </c>
      <c r="BG103" s="127">
        <v>0.38790000000000002</v>
      </c>
      <c r="BH103" s="127">
        <v>0.39229999999999998</v>
      </c>
      <c r="BI103" s="127">
        <v>0.39079999999999998</v>
      </c>
      <c r="BJ103" s="127">
        <v>0.39100000000000001</v>
      </c>
      <c r="BK103" s="127">
        <v>0.39069999999999999</v>
      </c>
      <c r="BL103" s="127">
        <v>0.39500000000000002</v>
      </c>
      <c r="BM103" s="127">
        <v>0.39369999999999999</v>
      </c>
      <c r="BN103" s="127">
        <v>0.3911</v>
      </c>
      <c r="BO103" s="127">
        <v>0.38629999999999998</v>
      </c>
      <c r="BP103" s="127">
        <v>0.38429999999999997</v>
      </c>
      <c r="BQ103" s="127">
        <v>0.38440000000000002</v>
      </c>
      <c r="BR103" s="127">
        <v>0.38740000000000002</v>
      </c>
      <c r="BS103" s="127">
        <v>0.39500000000000002</v>
      </c>
      <c r="BT103" s="127">
        <v>0.38990000000000002</v>
      </c>
      <c r="BU103" s="127">
        <v>0.39329999999999998</v>
      </c>
      <c r="BV103" s="127">
        <v>0.39369999999999999</v>
      </c>
      <c r="BW103" s="127">
        <v>0.39079999999999998</v>
      </c>
      <c r="BX103" s="127">
        <v>0.39119999999999999</v>
      </c>
      <c r="BY103" s="127">
        <v>0.3967</v>
      </c>
      <c r="BZ103" s="127">
        <v>0.39950000000000002</v>
      </c>
      <c r="CA103" s="127">
        <v>0.39829999999999999</v>
      </c>
      <c r="CB103" s="127">
        <v>0.39439999999999997</v>
      </c>
      <c r="CC103" s="127">
        <v>0.39200000000000002</v>
      </c>
      <c r="CD103" s="127">
        <v>0.39500000000000002</v>
      </c>
      <c r="CE103" s="127">
        <v>0.39389999999999997</v>
      </c>
      <c r="CF103" s="127">
        <v>0.39040000000000002</v>
      </c>
      <c r="CG103" s="127">
        <v>0.38440000000000002</v>
      </c>
      <c r="CH103" s="127">
        <v>0.30259999999999998</v>
      </c>
      <c r="CI103" s="127">
        <v>0.29920000000000002</v>
      </c>
      <c r="CJ103" s="127">
        <v>0.29730000000000001</v>
      </c>
      <c r="CK103" s="127">
        <v>0.29830000000000001</v>
      </c>
      <c r="CL103" s="127">
        <v>0.29859999999999998</v>
      </c>
      <c r="CM103" s="127">
        <v>0.3014</v>
      </c>
      <c r="CN103" s="127">
        <v>0.30499999999999999</v>
      </c>
      <c r="CO103" s="127">
        <v>0.31869999999999998</v>
      </c>
      <c r="CP103" s="127">
        <v>0.3332</v>
      </c>
      <c r="CQ103" s="127">
        <v>0.34549999999999997</v>
      </c>
      <c r="CR103" s="127">
        <v>0.34639999999999999</v>
      </c>
      <c r="CS103" s="127">
        <v>0.34610000000000002</v>
      </c>
      <c r="CT103" s="127">
        <v>0.34489999999999998</v>
      </c>
      <c r="CU103" s="127">
        <v>0.3382</v>
      </c>
      <c r="CV103" s="127">
        <v>0.33700000000000002</v>
      </c>
      <c r="CW103" s="127">
        <v>0.33410000000000001</v>
      </c>
      <c r="CX103" s="127">
        <v>0.33</v>
      </c>
      <c r="CY103" s="127">
        <v>0.32629999999999998</v>
      </c>
      <c r="CZ103" s="127">
        <v>0.3261</v>
      </c>
      <c r="DA103" s="127">
        <v>0.32479999999999998</v>
      </c>
      <c r="DB103" s="127">
        <v>0.3246</v>
      </c>
      <c r="DC103" s="127">
        <v>0.3226</v>
      </c>
      <c r="DD103" s="127">
        <v>0.3246</v>
      </c>
      <c r="DE103" s="127">
        <v>0.32319999999999999</v>
      </c>
      <c r="DF103" s="127">
        <v>0.32350000000000001</v>
      </c>
      <c r="DG103" s="127">
        <v>0.31850000000000001</v>
      </c>
      <c r="DH103" s="127">
        <v>0.31879999999999997</v>
      </c>
      <c r="DI103" s="127">
        <v>0.31940000000000002</v>
      </c>
      <c r="DJ103" s="127">
        <v>0.318</v>
      </c>
      <c r="DK103" s="127">
        <v>0.31819999999999998</v>
      </c>
      <c r="DL103" s="127">
        <v>0.31900000000000001</v>
      </c>
      <c r="DM103" s="127">
        <v>0.3196</v>
      </c>
      <c r="DN103" s="127">
        <v>0.31879999999999997</v>
      </c>
      <c r="DO103" s="127">
        <v>0.3201</v>
      </c>
      <c r="DP103" s="127">
        <v>0.3155</v>
      </c>
      <c r="DQ103" s="127">
        <v>0.31280000000000002</v>
      </c>
      <c r="DR103" s="127">
        <v>0.31280000000000002</v>
      </c>
      <c r="DS103" s="127">
        <v>0.3095</v>
      </c>
      <c r="DT103" s="127">
        <v>0.31030000000000002</v>
      </c>
      <c r="DU103" s="127">
        <v>0.30980000000000002</v>
      </c>
      <c r="DV103" s="127">
        <v>0.307</v>
      </c>
      <c r="DW103" s="127">
        <v>0.30509999999999998</v>
      </c>
      <c r="DX103" s="127">
        <v>0.30480000000000002</v>
      </c>
      <c r="DY103" s="127">
        <v>0.30420000000000003</v>
      </c>
      <c r="DZ103" s="127">
        <v>0.30220000000000002</v>
      </c>
      <c r="EA103" s="127">
        <v>0.2974</v>
      </c>
      <c r="EB103" s="127">
        <v>0.29530000000000001</v>
      </c>
      <c r="EC103" s="127">
        <v>0.29239999999999999</v>
      </c>
      <c r="ED103" s="127">
        <v>0.2903</v>
      </c>
      <c r="EE103" s="127">
        <v>0.2903</v>
      </c>
      <c r="EF103" s="127">
        <v>0.29189999999999999</v>
      </c>
      <c r="EG103" s="127">
        <v>0.29160000000000003</v>
      </c>
      <c r="EH103" s="127">
        <v>0.29349999999999998</v>
      </c>
      <c r="EI103" s="127">
        <v>0.29349999999999998</v>
      </c>
      <c r="EJ103" s="127">
        <v>0.29470000000000002</v>
      </c>
      <c r="EK103" s="127">
        <v>0.29409999999999997</v>
      </c>
      <c r="EL103" s="127">
        <v>0.29330000000000001</v>
      </c>
      <c r="EM103" s="127">
        <v>0.29799999999999999</v>
      </c>
      <c r="EN103" s="127">
        <v>0.30399999999999999</v>
      </c>
      <c r="EO103" s="127">
        <v>0.3085</v>
      </c>
      <c r="EP103" s="127">
        <v>0.31280000000000002</v>
      </c>
      <c r="EQ103" s="127">
        <v>0.31640000000000001</v>
      </c>
      <c r="ER103" s="127">
        <v>0.31969999999999998</v>
      </c>
      <c r="ES103" s="127">
        <v>0.32519999999999999</v>
      </c>
      <c r="ET103" s="127">
        <v>0.3337</v>
      </c>
      <c r="EU103" s="127">
        <v>0.3407</v>
      </c>
      <c r="EV103">
        <f>SUMIF('12peso'!$E$39:$E$492,$A103,'12peso'!H$39:H$492)</f>
        <v>0.36720000000000003</v>
      </c>
      <c r="EW103">
        <f>SUMIF('12peso'!$E$39:$E$492,$A103,'12peso'!I$39:I$492)</f>
        <v>0.37269999999999998</v>
      </c>
      <c r="EX103">
        <f>SUMIF('12peso'!$E$39:$E$492,$A103,'12peso'!J$39:J$492)</f>
        <v>0.37469999999999998</v>
      </c>
      <c r="EY103">
        <f>SUMIF('12peso'!$E$39:$E$492,$A103,'12peso'!K$39:K$492)</f>
        <v>0.38200000000000001</v>
      </c>
      <c r="EZ103">
        <f>SUMIF('12peso'!$E$39:$E$492,$A103,'12peso'!L$39:L$492)</f>
        <v>0.37909999999999999</v>
      </c>
      <c r="FA103">
        <f>SUMIF('12peso'!$E$39:$E$492,$A103,'12peso'!M$39:M$492)</f>
        <v>0.38069999999999998</v>
      </c>
      <c r="FB103">
        <f>SUMIF('12peso'!$E$39:$E$492,$A103,'12peso'!N$39:N$492)</f>
        <v>0.37859999999999999</v>
      </c>
      <c r="FC103">
        <f>SUMIF('12peso'!$E$39:$E$492,$A103,'12peso'!O$39:O$492)</f>
        <v>0.3765</v>
      </c>
      <c r="FD103">
        <f>SUMIF('12peso'!$E$39:$E$492,$A103,'12peso'!P$39:P$492)</f>
        <v>0.37440000000000001</v>
      </c>
      <c r="FE103">
        <f>SUMIF('12peso'!$E$39:$E$492,$A103,'12peso'!Q$39:Q$492)</f>
        <v>0.37790000000000001</v>
      </c>
      <c r="FF103">
        <f>SUMIF('12peso'!$E$39:$E$492,$A103,'12peso'!R$39:R$492)</f>
        <v>0.38569999999999999</v>
      </c>
      <c r="FG103">
        <f>SUMIF('12peso'!$E$39:$E$492,$A103,'12peso'!S$39:S$492)</f>
        <v>0.3896</v>
      </c>
      <c r="FH103">
        <f>SUMIF('12peso'!$E$39:$E$492,$A103,'12peso'!T$39:T$492)</f>
        <v>0.38919999999999999</v>
      </c>
      <c r="FI103">
        <f>SUMIF('12peso'!$E$39:$E$492,$A103,'12peso'!U$39:U$492)</f>
        <v>0.38729999999999998</v>
      </c>
      <c r="FJ103">
        <f>SUMIF('12peso'!$E$39:$E$492,$A103,'12peso'!V$39:V$492)</f>
        <v>0.38690000000000002</v>
      </c>
      <c r="FK103">
        <f>SUMIF('12peso'!$E$39:$E$492,$A103,'12peso'!W$39:W$492)</f>
        <v>0.3836</v>
      </c>
      <c r="FL103">
        <f>SUMIF('12peso'!$E$39:$E$492,$A103,'12peso'!X$39:X$492)</f>
        <v>0.37619999999999998</v>
      </c>
      <c r="FM103">
        <f>SUMIF('12peso'!$E$39:$E$492,$A103,'12peso'!Y$39:Y$492)</f>
        <v>0.36840000000000001</v>
      </c>
      <c r="FN103">
        <f>SUMIF('12peso'!$E$39:$E$492,$A103,'12peso'!Z$39:Z$492)</f>
        <v>0.36449999999999999</v>
      </c>
      <c r="FO103">
        <f>SUMIF('12peso'!$E$39:$E$492,$A103,'12peso'!AA$39:AA$492)</f>
        <v>0.35970000000000002</v>
      </c>
      <c r="FP103">
        <f>SUMIF('12peso'!$E$39:$E$492,$A103,'12peso'!AB$39:AB$492)</f>
        <v>0.3579</v>
      </c>
      <c r="FQ103">
        <f>SUMIF('12peso'!$E$39:$E$492,$A103,'12peso'!AC$39:AC$492)</f>
        <v>0.35730000000000001</v>
      </c>
      <c r="FR103">
        <f>SUMIF('12peso'!$E$39:$E$492,$A103,'12peso'!AD$39:AD$492)</f>
        <v>0.35560000000000003</v>
      </c>
      <c r="FS103">
        <f>SUMIF('12peso'!$E$39:$E$492,$A103,'12peso'!AE$39:AE$492)</f>
        <v>0.35399999999999998</v>
      </c>
      <c r="FT103">
        <f>SUMIF('12peso'!$E$39:$E$492,$A103,'12peso'!AF$39:AF$492)</f>
        <v>0.3473</v>
      </c>
      <c r="FU103">
        <f>SUMIF('12peso'!$E$39:$E$492,$A103,'12peso'!AG$39:AG$492)</f>
        <v>0.3468</v>
      </c>
      <c r="FV103">
        <f>SUMIF('12peso'!$E$39:$E$492,$A103,'12peso'!AH$39:AH$492)</f>
        <v>0.3422</v>
      </c>
      <c r="FW103">
        <f>SUMIF('12peso'!$E$39:$E$492,$A103,'12peso'!AI$39:AI$492)</f>
        <v>0.33879999999999999</v>
      </c>
      <c r="FX103">
        <f>SUMIF('12peso'!$E$39:$E$492,$A103,'12peso'!AJ$39:AJ$492)</f>
        <v>0.34150000000000003</v>
      </c>
      <c r="FY103">
        <f>SUMIF('12peso'!$E$39:$E$492,$A103,'12peso'!AK$39:AK$492)</f>
        <v>0.34620000000000001</v>
      </c>
      <c r="FZ103">
        <f>SUMIF('12peso'!$E$39:$E$492,$A103,'12peso'!AL$39:AL$492)</f>
        <v>0.35039999999999999</v>
      </c>
      <c r="GA103">
        <f>SUMIF('12peso'!$E$39:$E$492,$A103,'12peso'!AM$39:AM$492)</f>
        <v>0.35510000000000003</v>
      </c>
      <c r="GB103">
        <f>SUMIF('12peso'!$E$39:$E$492,$A103,'12peso'!AN$39:AN$492)</f>
        <v>0.35270000000000001</v>
      </c>
    </row>
    <row r="104" spans="1:184" x14ac:dyDescent="0.25">
      <c r="A104" s="59">
        <v>1114023</v>
      </c>
      <c r="B104" s="56" t="s">
        <v>105</v>
      </c>
      <c r="C104" s="127">
        <v>1.9699999999999999E-2</v>
      </c>
      <c r="D104" s="127">
        <v>1.9599999999999999E-2</v>
      </c>
      <c r="E104" s="127">
        <v>1.95E-2</v>
      </c>
      <c r="F104" s="127">
        <v>1.9400000000000001E-2</v>
      </c>
      <c r="G104" s="127">
        <v>1.9300000000000001E-2</v>
      </c>
      <c r="H104" s="127">
        <v>1.9300000000000001E-2</v>
      </c>
      <c r="I104" s="127">
        <v>1.9699999999999999E-2</v>
      </c>
      <c r="J104" s="127">
        <v>2.0299999999999999E-2</v>
      </c>
      <c r="K104" s="127">
        <v>2.0400000000000001E-2</v>
      </c>
      <c r="L104" s="127">
        <v>2.0400000000000001E-2</v>
      </c>
      <c r="M104" s="127">
        <v>2.0400000000000001E-2</v>
      </c>
      <c r="N104" s="127">
        <v>2.01E-2</v>
      </c>
      <c r="O104" s="127">
        <v>1.9699999999999999E-2</v>
      </c>
      <c r="P104" s="127">
        <v>1.9199999999999998E-2</v>
      </c>
      <c r="Q104" s="127">
        <v>1.89E-2</v>
      </c>
      <c r="R104" s="127">
        <v>1.8700000000000001E-2</v>
      </c>
      <c r="S104" s="127">
        <v>1.8700000000000001E-2</v>
      </c>
      <c r="T104" s="127">
        <v>1.8700000000000001E-2</v>
      </c>
      <c r="U104" s="127">
        <v>1.8499999999999999E-2</v>
      </c>
      <c r="V104" s="127">
        <v>1.8499999999999999E-2</v>
      </c>
      <c r="W104" s="127">
        <v>1.83E-2</v>
      </c>
      <c r="X104" s="127">
        <v>1.8100000000000002E-2</v>
      </c>
      <c r="Y104" s="127">
        <v>1.77E-2</v>
      </c>
      <c r="Z104" s="127">
        <v>1.7399999999999999E-2</v>
      </c>
      <c r="AA104" s="127">
        <v>1.7100000000000001E-2</v>
      </c>
      <c r="AB104" s="127">
        <v>1.7100000000000001E-2</v>
      </c>
      <c r="AC104" s="127">
        <v>1.6799999999999999E-2</v>
      </c>
      <c r="AD104" s="127">
        <v>1.66E-2</v>
      </c>
      <c r="AE104" s="127">
        <v>1.6500000000000001E-2</v>
      </c>
      <c r="AF104" s="127">
        <v>1.6299999999999999E-2</v>
      </c>
      <c r="AG104" s="127">
        <v>1.5900000000000001E-2</v>
      </c>
      <c r="AH104" s="127">
        <v>1.5699999999999999E-2</v>
      </c>
      <c r="AI104" s="127">
        <v>1.54E-2</v>
      </c>
      <c r="AJ104" s="127">
        <v>1.5100000000000001E-2</v>
      </c>
      <c r="AK104" s="127">
        <v>1.4800000000000001E-2</v>
      </c>
      <c r="AL104" s="127">
        <v>1.41E-2</v>
      </c>
      <c r="AM104" s="127">
        <v>1.35E-2</v>
      </c>
      <c r="AN104" s="127">
        <v>1.34E-2</v>
      </c>
      <c r="AO104" s="127">
        <v>1.3299999999999999E-2</v>
      </c>
      <c r="AP104" s="127">
        <v>1.3299999999999999E-2</v>
      </c>
      <c r="AQ104" s="127">
        <v>1.2999999999999999E-2</v>
      </c>
      <c r="AR104" s="127">
        <v>1.3100000000000001E-2</v>
      </c>
      <c r="AS104" s="127">
        <v>1.3299999999999999E-2</v>
      </c>
      <c r="AT104" s="127">
        <v>1.3599999999999999E-2</v>
      </c>
      <c r="AU104" s="127">
        <v>1.43E-2</v>
      </c>
      <c r="AV104" s="127">
        <v>1.4999999999999999E-2</v>
      </c>
      <c r="AW104" s="127">
        <v>1.5699999999999999E-2</v>
      </c>
      <c r="AX104" s="127">
        <v>1.5800000000000002E-2</v>
      </c>
      <c r="AY104" s="127">
        <v>1.6E-2</v>
      </c>
      <c r="AZ104" s="127">
        <v>1.6E-2</v>
      </c>
      <c r="BA104" s="127">
        <v>1.61E-2</v>
      </c>
      <c r="BB104" s="127">
        <v>1.6299999999999999E-2</v>
      </c>
      <c r="BC104" s="127">
        <v>1.6299999999999999E-2</v>
      </c>
      <c r="BD104" s="127">
        <v>1.61E-2</v>
      </c>
      <c r="BE104" s="127">
        <v>1.61E-2</v>
      </c>
      <c r="BF104" s="127">
        <v>1.61E-2</v>
      </c>
      <c r="BG104" s="127">
        <v>1.6500000000000001E-2</v>
      </c>
      <c r="BH104" s="127">
        <v>1.67E-2</v>
      </c>
      <c r="BI104" s="127">
        <v>1.7000000000000001E-2</v>
      </c>
      <c r="BJ104" s="127">
        <v>1.7000000000000001E-2</v>
      </c>
      <c r="BK104" s="127">
        <v>1.67E-2</v>
      </c>
      <c r="BL104" s="127">
        <v>1.6500000000000001E-2</v>
      </c>
      <c r="BM104" s="127">
        <v>1.6500000000000001E-2</v>
      </c>
      <c r="BN104" s="127">
        <v>1.6400000000000001E-2</v>
      </c>
      <c r="BO104" s="127">
        <v>1.6299999999999999E-2</v>
      </c>
      <c r="BP104" s="127">
        <v>1.6199999999999999E-2</v>
      </c>
      <c r="BQ104" s="127">
        <v>1.6199999999999999E-2</v>
      </c>
      <c r="BR104" s="127">
        <v>1.61E-2</v>
      </c>
      <c r="BS104" s="127">
        <v>1.6E-2</v>
      </c>
      <c r="BT104" s="127">
        <v>1.5699999999999999E-2</v>
      </c>
      <c r="BU104" s="127">
        <v>1.61E-2</v>
      </c>
      <c r="BV104" s="127">
        <v>1.6500000000000001E-2</v>
      </c>
      <c r="BW104" s="127">
        <v>1.66E-2</v>
      </c>
      <c r="BX104" s="127">
        <v>1.6500000000000001E-2</v>
      </c>
      <c r="BY104" s="127">
        <v>1.6400000000000001E-2</v>
      </c>
      <c r="BZ104" s="127">
        <v>1.5900000000000001E-2</v>
      </c>
      <c r="CA104" s="127">
        <v>1.6199999999999999E-2</v>
      </c>
      <c r="CB104" s="127">
        <v>1.6299999999999999E-2</v>
      </c>
      <c r="CC104" s="127">
        <v>1.6199999999999999E-2</v>
      </c>
      <c r="CD104" s="127">
        <v>1.6199999999999999E-2</v>
      </c>
      <c r="CE104" s="127">
        <v>1.6199999999999999E-2</v>
      </c>
      <c r="CF104" s="127">
        <v>1.6299999999999999E-2</v>
      </c>
      <c r="CG104" s="127">
        <v>1.61E-2</v>
      </c>
      <c r="CH104" s="127">
        <v>2.24E-2</v>
      </c>
      <c r="CI104" s="127">
        <v>2.24E-2</v>
      </c>
      <c r="CJ104" s="127">
        <v>2.23E-2</v>
      </c>
      <c r="CK104" s="127">
        <v>2.24E-2</v>
      </c>
      <c r="CL104" s="127">
        <v>2.2700000000000001E-2</v>
      </c>
      <c r="CM104" s="127">
        <v>2.24E-2</v>
      </c>
      <c r="CN104" s="127">
        <v>2.2700000000000001E-2</v>
      </c>
      <c r="CO104" s="127">
        <v>2.2599999999999999E-2</v>
      </c>
      <c r="CP104" s="127">
        <v>2.35E-2</v>
      </c>
      <c r="CQ104" s="127">
        <v>2.3900000000000001E-2</v>
      </c>
      <c r="CR104" s="127">
        <v>2.4199999999999999E-2</v>
      </c>
      <c r="CS104" s="127">
        <v>2.4299999999999999E-2</v>
      </c>
      <c r="CT104" s="127">
        <v>2.4299999999999999E-2</v>
      </c>
      <c r="CU104" s="127">
        <v>2.4299999999999999E-2</v>
      </c>
      <c r="CV104" s="127">
        <v>2.4299999999999999E-2</v>
      </c>
      <c r="CW104" s="127">
        <v>2.5100000000000001E-2</v>
      </c>
      <c r="CX104" s="127">
        <v>2.52E-2</v>
      </c>
      <c r="CY104" s="127">
        <v>2.4899999999999999E-2</v>
      </c>
      <c r="CZ104" s="127">
        <v>2.4899999999999999E-2</v>
      </c>
      <c r="DA104" s="127">
        <v>2.47E-2</v>
      </c>
      <c r="DB104" s="127">
        <v>2.4199999999999999E-2</v>
      </c>
      <c r="DC104" s="127">
        <v>2.3900000000000001E-2</v>
      </c>
      <c r="DD104" s="127">
        <v>2.3400000000000001E-2</v>
      </c>
      <c r="DE104" s="127">
        <v>2.3E-2</v>
      </c>
      <c r="DF104" s="127">
        <v>2.29E-2</v>
      </c>
      <c r="DG104" s="127">
        <v>2.2499999999999999E-2</v>
      </c>
      <c r="DH104" s="127">
        <v>2.2800000000000001E-2</v>
      </c>
      <c r="DI104" s="127">
        <v>2.2200000000000001E-2</v>
      </c>
      <c r="DJ104" s="127">
        <v>2.2100000000000002E-2</v>
      </c>
      <c r="DK104" s="127">
        <v>2.2499999999999999E-2</v>
      </c>
      <c r="DL104" s="127">
        <v>2.2499999999999999E-2</v>
      </c>
      <c r="DM104" s="127">
        <v>2.24E-2</v>
      </c>
      <c r="DN104" s="127">
        <v>2.2200000000000001E-2</v>
      </c>
      <c r="DO104" s="127">
        <v>2.24E-2</v>
      </c>
      <c r="DP104" s="127">
        <v>2.2100000000000002E-2</v>
      </c>
      <c r="DQ104" s="127">
        <v>2.1700000000000001E-2</v>
      </c>
      <c r="DR104" s="127">
        <v>2.1499999999999998E-2</v>
      </c>
      <c r="DS104" s="127">
        <v>2.1000000000000001E-2</v>
      </c>
      <c r="DT104" s="127">
        <v>2.1299999999999999E-2</v>
      </c>
      <c r="DU104" s="127">
        <v>2.12E-2</v>
      </c>
      <c r="DV104" s="127">
        <v>2.1299999999999999E-2</v>
      </c>
      <c r="DW104" s="127">
        <v>2.1600000000000001E-2</v>
      </c>
      <c r="DX104" s="127">
        <v>2.1600000000000001E-2</v>
      </c>
      <c r="DY104" s="127">
        <v>2.1100000000000001E-2</v>
      </c>
      <c r="DZ104" s="127">
        <v>2.1100000000000001E-2</v>
      </c>
      <c r="EA104" s="127">
        <v>2.0899999999999998E-2</v>
      </c>
      <c r="EB104" s="127">
        <v>2.0500000000000001E-2</v>
      </c>
      <c r="EC104" s="127">
        <v>2.0299999999999999E-2</v>
      </c>
      <c r="ED104" s="127">
        <v>2.0500000000000001E-2</v>
      </c>
      <c r="EE104" s="127">
        <v>2.07E-2</v>
      </c>
      <c r="EF104" s="127">
        <v>2.0400000000000001E-2</v>
      </c>
      <c r="EG104" s="127">
        <v>2.0400000000000001E-2</v>
      </c>
      <c r="EH104" s="127">
        <v>2.0299999999999999E-2</v>
      </c>
      <c r="EI104" s="127">
        <v>2.0400000000000001E-2</v>
      </c>
      <c r="EJ104" s="127">
        <v>2.01E-2</v>
      </c>
      <c r="EK104" s="127">
        <v>1.9900000000000001E-2</v>
      </c>
      <c r="EL104" s="127">
        <v>1.9699999999999999E-2</v>
      </c>
      <c r="EM104" s="127">
        <v>1.9800000000000002E-2</v>
      </c>
      <c r="EN104" s="127">
        <v>1.9599999999999999E-2</v>
      </c>
      <c r="EO104" s="127">
        <v>1.9699999999999999E-2</v>
      </c>
      <c r="EP104" s="127">
        <v>0.02</v>
      </c>
      <c r="EQ104" s="127">
        <v>2.0199999999999999E-2</v>
      </c>
      <c r="ER104" s="127">
        <v>2.0400000000000001E-2</v>
      </c>
      <c r="ES104" s="127">
        <v>2.0500000000000001E-2</v>
      </c>
      <c r="ET104" s="127">
        <v>2.0299999999999999E-2</v>
      </c>
      <c r="EU104" s="127">
        <v>2.01E-2</v>
      </c>
      <c r="EV104">
        <f>SUMIF('12peso'!$E$39:$E$492,$A104,'12peso'!H$39:H$492)</f>
        <v>1.47E-2</v>
      </c>
      <c r="EW104">
        <f>SUMIF('12peso'!$E$39:$E$492,$A104,'12peso'!I$39:I$492)</f>
        <v>1.4800000000000001E-2</v>
      </c>
      <c r="EX104">
        <f>SUMIF('12peso'!$E$39:$E$492,$A104,'12peso'!J$39:J$492)</f>
        <v>1.5100000000000001E-2</v>
      </c>
      <c r="EY104">
        <f>SUMIF('12peso'!$E$39:$E$492,$A104,'12peso'!K$39:K$492)</f>
        <v>1.5100000000000001E-2</v>
      </c>
      <c r="EZ104">
        <f>SUMIF('12peso'!$E$39:$E$492,$A104,'12peso'!L$39:L$492)</f>
        <v>1.54E-2</v>
      </c>
      <c r="FA104">
        <f>SUMIF('12peso'!$E$39:$E$492,$A104,'12peso'!M$39:M$492)</f>
        <v>1.52E-2</v>
      </c>
      <c r="FB104">
        <f>SUMIF('12peso'!$E$39:$E$492,$A104,'12peso'!N$39:N$492)</f>
        <v>1.52E-2</v>
      </c>
      <c r="FC104">
        <f>SUMIF('12peso'!$E$39:$E$492,$A104,'12peso'!O$39:O$492)</f>
        <v>1.5100000000000001E-2</v>
      </c>
      <c r="FD104">
        <f>SUMIF('12peso'!$E$39:$E$492,$A104,'12peso'!P$39:P$492)</f>
        <v>1.5299999999999999E-2</v>
      </c>
      <c r="FE104">
        <f>SUMIF('12peso'!$E$39:$E$492,$A104,'12peso'!Q$39:Q$492)</f>
        <v>1.5599999999999999E-2</v>
      </c>
      <c r="FF104">
        <f>SUMIF('12peso'!$E$39:$E$492,$A104,'12peso'!R$39:R$492)</f>
        <v>1.55E-2</v>
      </c>
      <c r="FG104">
        <f>SUMIF('12peso'!$E$39:$E$492,$A104,'12peso'!S$39:S$492)</f>
        <v>1.5100000000000001E-2</v>
      </c>
      <c r="FH104">
        <f>SUMIF('12peso'!$E$39:$E$492,$A104,'12peso'!T$39:T$492)</f>
        <v>1.52E-2</v>
      </c>
      <c r="FI104">
        <f>SUMIF('12peso'!$E$39:$E$492,$A104,'12peso'!U$39:U$492)</f>
        <v>1.54E-2</v>
      </c>
      <c r="FJ104">
        <f>SUMIF('12peso'!$E$39:$E$492,$A104,'12peso'!V$39:V$492)</f>
        <v>1.55E-2</v>
      </c>
      <c r="FK104">
        <f>SUMIF('12peso'!$E$39:$E$492,$A104,'12peso'!W$39:W$492)</f>
        <v>1.5599999999999999E-2</v>
      </c>
      <c r="FL104">
        <f>SUMIF('12peso'!$E$39:$E$492,$A104,'12peso'!X$39:X$492)</f>
        <v>1.54E-2</v>
      </c>
      <c r="FM104">
        <f>SUMIF('12peso'!$E$39:$E$492,$A104,'12peso'!Y$39:Y$492)</f>
        <v>1.55E-2</v>
      </c>
      <c r="FN104">
        <f>SUMIF('12peso'!$E$39:$E$492,$A104,'12peso'!Z$39:Z$492)</f>
        <v>1.54E-2</v>
      </c>
      <c r="FO104">
        <f>SUMIF('12peso'!$E$39:$E$492,$A104,'12peso'!AA$39:AA$492)</f>
        <v>1.5699999999999999E-2</v>
      </c>
      <c r="FP104">
        <f>SUMIF('12peso'!$E$39:$E$492,$A104,'12peso'!AB$39:AB$492)</f>
        <v>1.54E-2</v>
      </c>
      <c r="FQ104">
        <f>SUMIF('12peso'!$E$39:$E$492,$A104,'12peso'!AC$39:AC$492)</f>
        <v>1.55E-2</v>
      </c>
      <c r="FR104">
        <f>SUMIF('12peso'!$E$39:$E$492,$A104,'12peso'!AD$39:AD$492)</f>
        <v>1.5299999999999999E-2</v>
      </c>
      <c r="FS104">
        <f>SUMIF('12peso'!$E$39:$E$492,$A104,'12peso'!AE$39:AE$492)</f>
        <v>1.52E-2</v>
      </c>
      <c r="FT104">
        <f>SUMIF('12peso'!$E$39:$E$492,$A104,'12peso'!AF$39:AF$492)</f>
        <v>1.49E-2</v>
      </c>
      <c r="FU104">
        <f>SUMIF('12peso'!$E$39:$E$492,$A104,'12peso'!AG$39:AG$492)</f>
        <v>1.4800000000000001E-2</v>
      </c>
      <c r="FV104">
        <f>SUMIF('12peso'!$E$39:$E$492,$A104,'12peso'!AH$39:AH$492)</f>
        <v>1.46E-2</v>
      </c>
      <c r="FW104">
        <f>SUMIF('12peso'!$E$39:$E$492,$A104,'12peso'!AI$39:AI$492)</f>
        <v>1.44E-2</v>
      </c>
      <c r="FX104">
        <f>SUMIF('12peso'!$E$39:$E$492,$A104,'12peso'!AJ$39:AJ$492)</f>
        <v>1.4500000000000001E-2</v>
      </c>
      <c r="FY104">
        <f>SUMIF('12peso'!$E$39:$E$492,$A104,'12peso'!AK$39:AK$492)</f>
        <v>1.46E-2</v>
      </c>
      <c r="FZ104">
        <f>SUMIF('12peso'!$E$39:$E$492,$A104,'12peso'!AL$39:AL$492)</f>
        <v>1.4999999999999999E-2</v>
      </c>
      <c r="GA104">
        <f>SUMIF('12peso'!$E$39:$E$492,$A104,'12peso'!AM$39:AM$492)</f>
        <v>1.4800000000000001E-2</v>
      </c>
      <c r="GB104">
        <f>SUMIF('12peso'!$E$39:$E$492,$A104,'12peso'!AN$39:AN$492)</f>
        <v>1.47E-2</v>
      </c>
    </row>
    <row r="105" spans="1:184" x14ac:dyDescent="0.25">
      <c r="A105" s="59">
        <v>1114029</v>
      </c>
      <c r="B105" s="56" t="s">
        <v>106</v>
      </c>
      <c r="C105" s="127">
        <v>1.3100000000000001E-2</v>
      </c>
      <c r="D105" s="127">
        <v>1.3100000000000001E-2</v>
      </c>
      <c r="E105" s="127">
        <v>1.2500000000000001E-2</v>
      </c>
      <c r="F105" s="127">
        <v>1.26E-2</v>
      </c>
      <c r="G105" s="127">
        <v>1.2800000000000001E-2</v>
      </c>
      <c r="H105" s="127">
        <v>1.24E-2</v>
      </c>
      <c r="I105" s="127">
        <v>1.24E-2</v>
      </c>
      <c r="J105" s="127">
        <v>1.2500000000000001E-2</v>
      </c>
      <c r="K105" s="127">
        <v>1.26E-2</v>
      </c>
      <c r="L105" s="127">
        <v>1.2699999999999999E-2</v>
      </c>
      <c r="M105" s="127">
        <v>1.2800000000000001E-2</v>
      </c>
      <c r="N105" s="127">
        <v>1.2800000000000001E-2</v>
      </c>
      <c r="O105" s="127">
        <v>1.2699999999999999E-2</v>
      </c>
      <c r="P105" s="127">
        <v>1.29E-2</v>
      </c>
      <c r="Q105" s="127">
        <v>1.29E-2</v>
      </c>
      <c r="R105" s="127">
        <v>1.2500000000000001E-2</v>
      </c>
      <c r="S105" s="127">
        <v>1.2800000000000001E-2</v>
      </c>
      <c r="T105" s="127">
        <v>1.2999999999999999E-2</v>
      </c>
      <c r="U105" s="127">
        <v>1.2699999999999999E-2</v>
      </c>
      <c r="V105" s="127">
        <v>1.2800000000000001E-2</v>
      </c>
      <c r="W105" s="127">
        <v>1.3299999999999999E-2</v>
      </c>
      <c r="X105" s="127">
        <v>1.35E-2</v>
      </c>
      <c r="Y105" s="127">
        <v>1.3100000000000001E-2</v>
      </c>
      <c r="Z105" s="127">
        <v>1.3100000000000001E-2</v>
      </c>
      <c r="AA105" s="127">
        <v>1.3100000000000001E-2</v>
      </c>
      <c r="AB105" s="127">
        <v>1.2999999999999999E-2</v>
      </c>
      <c r="AC105" s="127">
        <v>1.2999999999999999E-2</v>
      </c>
      <c r="AD105" s="127">
        <v>1.32E-2</v>
      </c>
      <c r="AE105" s="127">
        <v>1.2999999999999999E-2</v>
      </c>
      <c r="AF105" s="127">
        <v>1.29E-2</v>
      </c>
      <c r="AG105" s="127">
        <v>1.2999999999999999E-2</v>
      </c>
      <c r="AH105" s="127">
        <v>1.2999999999999999E-2</v>
      </c>
      <c r="AI105" s="127">
        <v>1.26E-2</v>
      </c>
      <c r="AJ105" s="127">
        <v>1.2800000000000001E-2</v>
      </c>
      <c r="AK105" s="127">
        <v>1.2800000000000001E-2</v>
      </c>
      <c r="AL105" s="127">
        <v>1.24E-2</v>
      </c>
      <c r="AM105" s="127">
        <v>1.2200000000000001E-2</v>
      </c>
      <c r="AN105" s="127">
        <v>1.18E-2</v>
      </c>
      <c r="AO105" s="127">
        <v>1.18E-2</v>
      </c>
      <c r="AP105" s="127">
        <v>1.24E-2</v>
      </c>
      <c r="AQ105" s="127">
        <v>1.2200000000000001E-2</v>
      </c>
      <c r="AR105" s="127">
        <v>1.21E-2</v>
      </c>
      <c r="AS105" s="127">
        <v>1.1900000000000001E-2</v>
      </c>
      <c r="AT105" s="127">
        <v>1.2E-2</v>
      </c>
      <c r="AU105" s="127">
        <v>1.2E-2</v>
      </c>
      <c r="AV105" s="127">
        <v>1.24E-2</v>
      </c>
      <c r="AW105" s="127">
        <v>1.23E-2</v>
      </c>
      <c r="AX105" s="127">
        <v>1.26E-2</v>
      </c>
      <c r="AY105" s="127">
        <v>1.24E-2</v>
      </c>
      <c r="AZ105" s="127">
        <v>1.24E-2</v>
      </c>
      <c r="BA105" s="127">
        <v>1.23E-2</v>
      </c>
      <c r="BB105" s="127">
        <v>1.2E-2</v>
      </c>
      <c r="BC105" s="127">
        <v>1.1900000000000001E-2</v>
      </c>
      <c r="BD105" s="127">
        <v>1.24E-2</v>
      </c>
      <c r="BE105" s="127">
        <v>1.2699999999999999E-2</v>
      </c>
      <c r="BF105" s="127">
        <v>1.29E-2</v>
      </c>
      <c r="BG105" s="127">
        <v>1.24E-2</v>
      </c>
      <c r="BH105" s="127">
        <v>1.2200000000000001E-2</v>
      </c>
      <c r="BI105" s="127">
        <v>1.24E-2</v>
      </c>
      <c r="BJ105" s="127">
        <v>1.23E-2</v>
      </c>
      <c r="BK105" s="127">
        <v>1.2500000000000001E-2</v>
      </c>
      <c r="BL105" s="127">
        <v>1.2699999999999999E-2</v>
      </c>
      <c r="BM105" s="127">
        <v>1.3100000000000001E-2</v>
      </c>
      <c r="BN105" s="127">
        <v>1.32E-2</v>
      </c>
      <c r="BO105" s="127">
        <v>1.3599999999999999E-2</v>
      </c>
      <c r="BP105" s="127">
        <v>1.38E-2</v>
      </c>
      <c r="BQ105" s="127">
        <v>1.37E-2</v>
      </c>
      <c r="BR105" s="127">
        <v>1.37E-2</v>
      </c>
      <c r="BS105" s="127">
        <v>1.38E-2</v>
      </c>
      <c r="BT105" s="127">
        <v>1.43E-2</v>
      </c>
      <c r="BU105" s="127">
        <v>1.46E-2</v>
      </c>
      <c r="BV105" s="127">
        <v>1.4500000000000001E-2</v>
      </c>
      <c r="BW105" s="127">
        <v>1.44E-2</v>
      </c>
      <c r="BX105" s="127">
        <v>1.44E-2</v>
      </c>
      <c r="BY105" s="127">
        <v>1.4500000000000001E-2</v>
      </c>
      <c r="BZ105" s="127">
        <v>1.43E-2</v>
      </c>
      <c r="CA105" s="127">
        <v>1.4500000000000001E-2</v>
      </c>
      <c r="CB105" s="127">
        <v>1.5100000000000001E-2</v>
      </c>
      <c r="CC105" s="127">
        <v>1.5699999999999999E-2</v>
      </c>
      <c r="CD105" s="127">
        <v>1.5599999999999999E-2</v>
      </c>
      <c r="CE105" s="127">
        <v>1.55E-2</v>
      </c>
      <c r="CF105" s="127">
        <v>1.55E-2</v>
      </c>
      <c r="CG105" s="127">
        <v>1.5599999999999999E-2</v>
      </c>
      <c r="CH105" s="127">
        <v>1.9E-2</v>
      </c>
      <c r="CI105" s="127">
        <v>1.8800000000000001E-2</v>
      </c>
      <c r="CJ105" s="127">
        <v>1.8700000000000001E-2</v>
      </c>
      <c r="CK105" s="127">
        <v>1.8499999999999999E-2</v>
      </c>
      <c r="CL105" s="127">
        <v>1.8599999999999998E-2</v>
      </c>
      <c r="CM105" s="127">
        <v>1.8700000000000001E-2</v>
      </c>
      <c r="CN105" s="127">
        <v>1.8700000000000001E-2</v>
      </c>
      <c r="CO105" s="127">
        <v>1.9E-2</v>
      </c>
      <c r="CP105" s="127">
        <v>1.9E-2</v>
      </c>
      <c r="CQ105" s="127">
        <v>1.9099999999999999E-2</v>
      </c>
      <c r="CR105" s="127">
        <v>1.9E-2</v>
      </c>
      <c r="CS105" s="127">
        <v>1.9E-2</v>
      </c>
      <c r="CT105" s="127">
        <v>1.9E-2</v>
      </c>
      <c r="CU105" s="127">
        <v>1.9099999999999999E-2</v>
      </c>
      <c r="CV105" s="127">
        <v>1.9199999999999998E-2</v>
      </c>
      <c r="CW105" s="127">
        <v>1.9400000000000001E-2</v>
      </c>
      <c r="CX105" s="127">
        <v>1.9300000000000001E-2</v>
      </c>
      <c r="CY105" s="127">
        <v>1.9E-2</v>
      </c>
      <c r="CZ105" s="127">
        <v>1.9099999999999999E-2</v>
      </c>
      <c r="DA105" s="127">
        <v>2.0199999999999999E-2</v>
      </c>
      <c r="DB105" s="127">
        <v>1.9800000000000002E-2</v>
      </c>
      <c r="DC105" s="127">
        <v>1.9800000000000002E-2</v>
      </c>
      <c r="DD105" s="127">
        <v>1.9800000000000002E-2</v>
      </c>
      <c r="DE105" s="127">
        <v>1.95E-2</v>
      </c>
      <c r="DF105" s="127">
        <v>1.9599999999999999E-2</v>
      </c>
      <c r="DG105" s="127">
        <v>1.9400000000000001E-2</v>
      </c>
      <c r="DH105" s="127">
        <v>1.9199999999999998E-2</v>
      </c>
      <c r="DI105" s="127">
        <v>1.9699999999999999E-2</v>
      </c>
      <c r="DJ105" s="127">
        <v>1.9300000000000001E-2</v>
      </c>
      <c r="DK105" s="127">
        <v>1.95E-2</v>
      </c>
      <c r="DL105" s="127">
        <v>2.0199999999999999E-2</v>
      </c>
      <c r="DM105" s="127">
        <v>1.9599999999999999E-2</v>
      </c>
      <c r="DN105" s="127">
        <v>1.9900000000000001E-2</v>
      </c>
      <c r="DO105" s="127">
        <v>0.02</v>
      </c>
      <c r="DP105" s="127">
        <v>2.01E-2</v>
      </c>
      <c r="DQ105" s="127">
        <v>1.9900000000000001E-2</v>
      </c>
      <c r="DR105" s="127">
        <v>2.0199999999999999E-2</v>
      </c>
      <c r="DS105" s="127">
        <v>2.0199999999999999E-2</v>
      </c>
      <c r="DT105" s="127">
        <v>1.9599999999999999E-2</v>
      </c>
      <c r="DU105" s="127">
        <v>1.9900000000000001E-2</v>
      </c>
      <c r="DV105" s="127">
        <v>1.9800000000000002E-2</v>
      </c>
      <c r="DW105" s="127">
        <v>2.06E-2</v>
      </c>
      <c r="DX105" s="127">
        <v>2.1299999999999999E-2</v>
      </c>
      <c r="DY105" s="127">
        <v>2.12E-2</v>
      </c>
      <c r="DZ105" s="127">
        <v>2.12E-2</v>
      </c>
      <c r="EA105" s="127">
        <v>2.12E-2</v>
      </c>
      <c r="EB105" s="127">
        <v>2.0799999999999999E-2</v>
      </c>
      <c r="EC105" s="127">
        <v>2.1100000000000001E-2</v>
      </c>
      <c r="ED105" s="127">
        <v>2.1100000000000001E-2</v>
      </c>
      <c r="EE105" s="127">
        <v>2.1000000000000001E-2</v>
      </c>
      <c r="EF105" s="127">
        <v>2.1000000000000001E-2</v>
      </c>
      <c r="EG105" s="127">
        <v>2.12E-2</v>
      </c>
      <c r="EH105" s="127">
        <v>2.1100000000000001E-2</v>
      </c>
      <c r="EI105" s="127">
        <v>2.1499999999999998E-2</v>
      </c>
      <c r="EJ105" s="127">
        <v>2.2200000000000001E-2</v>
      </c>
      <c r="EK105" s="127">
        <v>2.3099999999999999E-2</v>
      </c>
      <c r="EL105" s="127">
        <v>2.1899999999999999E-2</v>
      </c>
      <c r="EM105" s="127">
        <v>2.1600000000000001E-2</v>
      </c>
      <c r="EN105" s="127">
        <v>2.1499999999999998E-2</v>
      </c>
      <c r="EO105" s="127">
        <v>2.1999999999999999E-2</v>
      </c>
      <c r="EP105" s="127">
        <v>2.2200000000000001E-2</v>
      </c>
      <c r="EQ105" s="127">
        <v>2.2599999999999999E-2</v>
      </c>
      <c r="ER105" s="127">
        <v>2.2499999999999999E-2</v>
      </c>
      <c r="ES105" s="127">
        <v>2.2700000000000001E-2</v>
      </c>
      <c r="ET105" s="127">
        <v>2.23E-2</v>
      </c>
      <c r="EU105" s="127">
        <v>2.24E-2</v>
      </c>
      <c r="EV105">
        <f>SUMIF('12peso'!$E$39:$E$492,$A105,'12peso'!H$39:H$492)</f>
        <v>3.0099999999999998E-2</v>
      </c>
      <c r="EW105">
        <f>SUMIF('12peso'!$E$39:$E$492,$A105,'12peso'!I$39:I$492)</f>
        <v>3.0700000000000002E-2</v>
      </c>
      <c r="EX105">
        <f>SUMIF('12peso'!$E$39:$E$492,$A105,'12peso'!J$39:J$492)</f>
        <v>3.1E-2</v>
      </c>
      <c r="EY105">
        <f>SUMIF('12peso'!$E$39:$E$492,$A105,'12peso'!K$39:K$492)</f>
        <v>3.0700000000000002E-2</v>
      </c>
      <c r="EZ105">
        <f>SUMIF('12peso'!$E$39:$E$492,$A105,'12peso'!L$39:L$492)</f>
        <v>3.0499999999999999E-2</v>
      </c>
      <c r="FA105">
        <f>SUMIF('12peso'!$E$39:$E$492,$A105,'12peso'!M$39:M$492)</f>
        <v>3.15E-2</v>
      </c>
      <c r="FB105">
        <f>SUMIF('12peso'!$E$39:$E$492,$A105,'12peso'!N$39:N$492)</f>
        <v>3.1699999999999999E-2</v>
      </c>
      <c r="FC105">
        <f>SUMIF('12peso'!$E$39:$E$492,$A105,'12peso'!O$39:O$492)</f>
        <v>3.1800000000000002E-2</v>
      </c>
      <c r="FD105">
        <f>SUMIF('12peso'!$E$39:$E$492,$A105,'12peso'!P$39:P$492)</f>
        <v>3.1800000000000002E-2</v>
      </c>
      <c r="FE105">
        <f>SUMIF('12peso'!$E$39:$E$492,$A105,'12peso'!Q$39:Q$492)</f>
        <v>3.2199999999999999E-2</v>
      </c>
      <c r="FF105">
        <f>SUMIF('12peso'!$E$39:$E$492,$A105,'12peso'!R$39:R$492)</f>
        <v>3.2199999999999999E-2</v>
      </c>
      <c r="FG105">
        <f>SUMIF('12peso'!$E$39:$E$492,$A105,'12peso'!S$39:S$492)</f>
        <v>3.2099999999999997E-2</v>
      </c>
      <c r="FH105">
        <f>SUMIF('12peso'!$E$39:$E$492,$A105,'12peso'!T$39:T$492)</f>
        <v>3.5099999999999999E-2</v>
      </c>
      <c r="FI105">
        <f>SUMIF('12peso'!$E$39:$E$492,$A105,'12peso'!U$39:U$492)</f>
        <v>3.4599999999999999E-2</v>
      </c>
      <c r="FJ105">
        <f>SUMIF('12peso'!$E$39:$E$492,$A105,'12peso'!V$39:V$492)</f>
        <v>3.4500000000000003E-2</v>
      </c>
      <c r="FK105">
        <f>SUMIF('12peso'!$E$39:$E$492,$A105,'12peso'!W$39:W$492)</f>
        <v>3.5299999999999998E-2</v>
      </c>
      <c r="FL105">
        <f>SUMIF('12peso'!$E$39:$E$492,$A105,'12peso'!X$39:X$492)</f>
        <v>3.6700000000000003E-2</v>
      </c>
      <c r="FM105">
        <f>SUMIF('12peso'!$E$39:$E$492,$A105,'12peso'!Y$39:Y$492)</f>
        <v>3.7600000000000001E-2</v>
      </c>
      <c r="FN105">
        <f>SUMIF('12peso'!$E$39:$E$492,$A105,'12peso'!Z$39:Z$492)</f>
        <v>3.9699999999999999E-2</v>
      </c>
      <c r="FO105">
        <f>SUMIF('12peso'!$E$39:$E$492,$A105,'12peso'!AA$39:AA$492)</f>
        <v>4.0800000000000003E-2</v>
      </c>
      <c r="FP105">
        <f>SUMIF('12peso'!$E$39:$E$492,$A105,'12peso'!AB$39:AB$492)</f>
        <v>4.1799999999999997E-2</v>
      </c>
      <c r="FQ105">
        <f>SUMIF('12peso'!$E$39:$E$492,$A105,'12peso'!AC$39:AC$492)</f>
        <v>4.5199999999999997E-2</v>
      </c>
      <c r="FR105">
        <f>SUMIF('12peso'!$E$39:$E$492,$A105,'12peso'!AD$39:AD$492)</f>
        <v>4.9799999999999997E-2</v>
      </c>
      <c r="FS105">
        <f>SUMIF('12peso'!$E$39:$E$492,$A105,'12peso'!AE$39:AE$492)</f>
        <v>5.1400000000000001E-2</v>
      </c>
      <c r="FT105">
        <f>SUMIF('12peso'!$E$39:$E$492,$A105,'12peso'!AF$39:AF$492)</f>
        <v>5.3400000000000003E-2</v>
      </c>
      <c r="FU105">
        <f>SUMIF('12peso'!$E$39:$E$492,$A105,'12peso'!AG$39:AG$492)</f>
        <v>5.5399999999999998E-2</v>
      </c>
      <c r="FV105">
        <f>SUMIF('12peso'!$E$39:$E$492,$A105,'12peso'!AH$39:AH$492)</f>
        <v>5.4800000000000001E-2</v>
      </c>
      <c r="FW105">
        <f>SUMIF('12peso'!$E$39:$E$492,$A105,'12peso'!AI$39:AI$492)</f>
        <v>5.57E-2</v>
      </c>
      <c r="FX105">
        <f>SUMIF('12peso'!$E$39:$E$492,$A105,'12peso'!AJ$39:AJ$492)</f>
        <v>5.5399999999999998E-2</v>
      </c>
      <c r="FY105">
        <f>SUMIF('12peso'!$E$39:$E$492,$A105,'12peso'!AK$39:AK$492)</f>
        <v>5.45E-2</v>
      </c>
      <c r="FZ105">
        <f>SUMIF('12peso'!$E$39:$E$492,$A105,'12peso'!AL$39:AL$492)</f>
        <v>5.5E-2</v>
      </c>
      <c r="GA105">
        <f>SUMIF('12peso'!$E$39:$E$492,$A105,'12peso'!AM$39:AM$492)</f>
        <v>5.3999999999999999E-2</v>
      </c>
      <c r="GB105">
        <f>SUMIF('12peso'!$E$39:$E$492,$A105,'12peso'!AN$39:AN$492)</f>
        <v>5.4199999999999998E-2</v>
      </c>
    </row>
    <row r="106" spans="1:184" x14ac:dyDescent="0.25">
      <c r="A106" s="59">
        <v>1114083</v>
      </c>
      <c r="B106" s="56" t="s">
        <v>107</v>
      </c>
      <c r="C106" s="127">
        <v>0.78649999999999998</v>
      </c>
      <c r="D106" s="127">
        <v>0.78459999999999996</v>
      </c>
      <c r="E106" s="127">
        <v>0.77779999999999994</v>
      </c>
      <c r="F106" s="127">
        <v>0.77059999999999995</v>
      </c>
      <c r="G106" s="127">
        <v>0.76190000000000002</v>
      </c>
      <c r="H106" s="127">
        <v>0.76749999999999996</v>
      </c>
      <c r="I106" s="127">
        <v>0.76369999999999993</v>
      </c>
      <c r="J106" s="127">
        <v>0.76349999999999996</v>
      </c>
      <c r="K106" s="127">
        <v>0.76089999999999991</v>
      </c>
      <c r="L106" s="127">
        <v>0.75839999999999996</v>
      </c>
      <c r="M106" s="127">
        <v>0.75769999999999993</v>
      </c>
      <c r="N106" s="127">
        <v>0.75919999999999999</v>
      </c>
      <c r="O106" s="127">
        <v>0.75789999999999991</v>
      </c>
      <c r="P106" s="127">
        <v>0.74429999999999996</v>
      </c>
      <c r="Q106" s="127">
        <v>0.74399999999999999</v>
      </c>
      <c r="R106" s="127">
        <v>0.75570000000000004</v>
      </c>
      <c r="S106" s="127">
        <v>0.76560000000000006</v>
      </c>
      <c r="T106" s="127">
        <v>0.75680000000000003</v>
      </c>
      <c r="U106" s="127">
        <v>0.76</v>
      </c>
      <c r="V106" s="127">
        <v>0.75530000000000008</v>
      </c>
      <c r="W106" s="127">
        <v>0.75540000000000007</v>
      </c>
      <c r="X106" s="127">
        <v>0.75140000000000007</v>
      </c>
      <c r="Y106" s="127">
        <v>0.74150000000000005</v>
      </c>
      <c r="Z106" s="127">
        <v>0.74930000000000008</v>
      </c>
      <c r="AA106" s="127">
        <v>0.74670000000000003</v>
      </c>
      <c r="AB106" s="127">
        <v>0.74540000000000006</v>
      </c>
      <c r="AC106" s="127">
        <v>0.746</v>
      </c>
      <c r="AD106" s="127">
        <v>0.73980000000000001</v>
      </c>
      <c r="AE106" s="127">
        <v>0.74770000000000003</v>
      </c>
      <c r="AF106" s="127">
        <v>0.74260000000000004</v>
      </c>
      <c r="AG106" s="127">
        <v>0.74260000000000004</v>
      </c>
      <c r="AH106" s="127">
        <v>0.73720000000000008</v>
      </c>
      <c r="AI106" s="127">
        <v>0.73699999999999999</v>
      </c>
      <c r="AJ106" s="127">
        <v>0.73010000000000008</v>
      </c>
      <c r="AK106" s="127">
        <v>0.73170000000000002</v>
      </c>
      <c r="AL106" s="127">
        <v>0.73040000000000005</v>
      </c>
      <c r="AM106" s="127">
        <v>0.72920000000000007</v>
      </c>
      <c r="AN106" s="127">
        <v>0.72960000000000003</v>
      </c>
      <c r="AO106" s="127">
        <v>0.73560000000000003</v>
      </c>
      <c r="AP106" s="127">
        <v>0.73150000000000004</v>
      </c>
      <c r="AQ106" s="127">
        <v>0.73220000000000007</v>
      </c>
      <c r="AR106" s="127">
        <v>0.74070000000000003</v>
      </c>
      <c r="AS106" s="127">
        <v>0.73320000000000007</v>
      </c>
      <c r="AT106" s="127">
        <v>0.73440000000000005</v>
      </c>
      <c r="AU106" s="127">
        <v>0.74199999999999999</v>
      </c>
      <c r="AV106" s="127">
        <v>0.74130000000000007</v>
      </c>
      <c r="AW106" s="127">
        <v>0.74140000000000006</v>
      </c>
      <c r="AX106" s="127">
        <v>0.74570000000000003</v>
      </c>
      <c r="AY106" s="127">
        <v>0.75220000000000009</v>
      </c>
      <c r="AZ106" s="127">
        <v>0.74690000000000001</v>
      </c>
      <c r="BA106" s="127">
        <v>0.74309999999999998</v>
      </c>
      <c r="BB106" s="127">
        <v>0.74770000000000003</v>
      </c>
      <c r="BC106" s="127">
        <v>0.74770000000000003</v>
      </c>
      <c r="BD106" s="127">
        <v>0.74430000000000007</v>
      </c>
      <c r="BE106" s="127">
        <v>0.7429</v>
      </c>
      <c r="BF106" s="127">
        <v>0.74</v>
      </c>
      <c r="BG106" s="127">
        <v>0.74109999999999998</v>
      </c>
      <c r="BH106" s="127">
        <v>0.74130000000000007</v>
      </c>
      <c r="BI106" s="127">
        <v>0.73970000000000002</v>
      </c>
      <c r="BJ106" s="127">
        <v>0.74020000000000008</v>
      </c>
      <c r="BK106" s="127">
        <v>0.74</v>
      </c>
      <c r="BL106" s="127">
        <v>0.73460000000000003</v>
      </c>
      <c r="BM106" s="127">
        <v>0.73710000000000009</v>
      </c>
      <c r="BN106" s="127">
        <v>0.74370000000000003</v>
      </c>
      <c r="BO106" s="127">
        <v>0.74170000000000003</v>
      </c>
      <c r="BP106" s="127">
        <v>0.73499999999999999</v>
      </c>
      <c r="BQ106" s="127">
        <v>0.73499999999999999</v>
      </c>
      <c r="BR106" s="127">
        <v>0.73520000000000008</v>
      </c>
      <c r="BS106" s="127">
        <v>0.74680000000000002</v>
      </c>
      <c r="BT106" s="127">
        <v>0.74329999999999996</v>
      </c>
      <c r="BU106" s="127">
        <v>0.74550000000000005</v>
      </c>
      <c r="BV106" s="127">
        <v>0.74640000000000006</v>
      </c>
      <c r="BW106" s="127">
        <v>0.75019999999999998</v>
      </c>
      <c r="BX106" s="127">
        <v>0.74780000000000002</v>
      </c>
      <c r="BY106" s="127">
        <v>0.75150000000000006</v>
      </c>
      <c r="BZ106" s="127">
        <v>0.75670000000000004</v>
      </c>
      <c r="CA106" s="127">
        <v>0.75850000000000006</v>
      </c>
      <c r="CB106" s="127">
        <v>0.75070000000000003</v>
      </c>
      <c r="CC106" s="127">
        <v>0.75</v>
      </c>
      <c r="CD106" s="127">
        <v>0.75350000000000006</v>
      </c>
      <c r="CE106" s="127">
        <v>0.7631</v>
      </c>
      <c r="CF106" s="127">
        <v>0.76160000000000005</v>
      </c>
      <c r="CG106" s="127">
        <v>0.7621</v>
      </c>
      <c r="CH106" s="127">
        <v>0.68410000000000004</v>
      </c>
      <c r="CI106" s="127">
        <v>0.68389999999999995</v>
      </c>
      <c r="CJ106" s="127">
        <v>0.68620000000000003</v>
      </c>
      <c r="CK106" s="127">
        <v>0.68889999999999996</v>
      </c>
      <c r="CL106" s="127">
        <v>0.68759999999999999</v>
      </c>
      <c r="CM106" s="127">
        <v>0.68679999999999997</v>
      </c>
      <c r="CN106" s="127">
        <v>0.6855</v>
      </c>
      <c r="CO106" s="127">
        <v>0.68620000000000003</v>
      </c>
      <c r="CP106" s="127">
        <v>0.68189999999999995</v>
      </c>
      <c r="CQ106" s="127">
        <v>0.68210000000000004</v>
      </c>
      <c r="CR106" s="127">
        <v>0.68230000000000002</v>
      </c>
      <c r="CS106" s="127">
        <v>0.68700000000000006</v>
      </c>
      <c r="CT106" s="127">
        <v>0.68530000000000002</v>
      </c>
      <c r="CU106" s="127">
        <v>0.6865</v>
      </c>
      <c r="CV106" s="127">
        <v>0.68979999999999997</v>
      </c>
      <c r="CW106" s="127">
        <v>0.69220000000000004</v>
      </c>
      <c r="CX106" s="127">
        <v>0.69610000000000005</v>
      </c>
      <c r="CY106" s="127">
        <v>0.69340000000000002</v>
      </c>
      <c r="CZ106" s="127">
        <v>0.68640000000000001</v>
      </c>
      <c r="DA106" s="127">
        <v>0.68779999999999997</v>
      </c>
      <c r="DB106" s="127">
        <v>0.68089999999999995</v>
      </c>
      <c r="DC106" s="127">
        <v>0.6764</v>
      </c>
      <c r="DD106" s="127">
        <v>0.67110000000000003</v>
      </c>
      <c r="DE106" s="127">
        <v>0.66400000000000003</v>
      </c>
      <c r="DF106" s="127">
        <v>0.66059999999999997</v>
      </c>
      <c r="DG106" s="127">
        <v>0.6593</v>
      </c>
      <c r="DH106" s="127">
        <v>0.65659999999999996</v>
      </c>
      <c r="DI106" s="127">
        <v>0.65920000000000001</v>
      </c>
      <c r="DJ106" s="127">
        <v>0.6613</v>
      </c>
      <c r="DK106" s="127">
        <v>0.65639999999999998</v>
      </c>
      <c r="DL106" s="127">
        <v>0.66359999999999997</v>
      </c>
      <c r="DM106" s="127">
        <v>0.67330000000000001</v>
      </c>
      <c r="DN106" s="127">
        <v>0.67810000000000004</v>
      </c>
      <c r="DO106" s="127">
        <v>0.67969999999999997</v>
      </c>
      <c r="DP106" s="127">
        <v>0.67720000000000002</v>
      </c>
      <c r="DQ106" s="127">
        <v>0.67549999999999999</v>
      </c>
      <c r="DR106" s="127">
        <v>0.67179999999999995</v>
      </c>
      <c r="DS106" s="127">
        <v>0.66969999999999996</v>
      </c>
      <c r="DT106" s="127">
        <v>0.67210000000000003</v>
      </c>
      <c r="DU106" s="127">
        <v>0.67469999999999997</v>
      </c>
      <c r="DV106" s="127">
        <v>0.6764</v>
      </c>
      <c r="DW106" s="127">
        <v>0.67610000000000003</v>
      </c>
      <c r="DX106" s="127">
        <v>0.67830000000000001</v>
      </c>
      <c r="DY106" s="127">
        <v>0.6804</v>
      </c>
      <c r="DZ106" s="127">
        <v>0.68510000000000004</v>
      </c>
      <c r="EA106" s="127">
        <v>0.68669999999999998</v>
      </c>
      <c r="EB106" s="127">
        <v>0.68459999999999999</v>
      </c>
      <c r="EC106" s="127">
        <v>0.68579999999999997</v>
      </c>
      <c r="ED106" s="127">
        <v>0.68630000000000002</v>
      </c>
      <c r="EE106" s="127">
        <v>0.68830000000000002</v>
      </c>
      <c r="EF106" s="127">
        <v>0.68630000000000002</v>
      </c>
      <c r="EG106" s="127">
        <v>0.68789999999999996</v>
      </c>
      <c r="EH106" s="127">
        <v>0.68310000000000004</v>
      </c>
      <c r="EI106" s="127">
        <v>0.68840000000000001</v>
      </c>
      <c r="EJ106" s="127">
        <v>0.69179999999999997</v>
      </c>
      <c r="EK106" s="127">
        <v>0.68830000000000002</v>
      </c>
      <c r="EL106" s="127">
        <v>0.68910000000000005</v>
      </c>
      <c r="EM106" s="127">
        <v>0.68340000000000001</v>
      </c>
      <c r="EN106" s="127">
        <v>0.68669999999999998</v>
      </c>
      <c r="EO106" s="127">
        <v>0.69030000000000002</v>
      </c>
      <c r="EP106" s="127">
        <v>0.69059999999999999</v>
      </c>
      <c r="EQ106" s="127">
        <v>0.6905</v>
      </c>
      <c r="ER106" s="127">
        <v>0.68630000000000002</v>
      </c>
      <c r="ES106" s="127">
        <v>0.68589999999999995</v>
      </c>
      <c r="ET106" s="127">
        <v>0.69089999999999996</v>
      </c>
      <c r="EU106" s="127">
        <v>0.69989999999999997</v>
      </c>
      <c r="EV106">
        <f>SUMIF('12peso'!$E$39:$E$492,$A106,'12peso'!H$39:H$492)</f>
        <v>0.68140000000000001</v>
      </c>
      <c r="EW106">
        <f>SUMIF('12peso'!$E$39:$E$492,$A106,'12peso'!I$39:I$492)</f>
        <v>0.67869999999999997</v>
      </c>
      <c r="EX106">
        <f>SUMIF('12peso'!$E$39:$E$492,$A106,'12peso'!J$39:J$492)</f>
        <v>0.68420000000000003</v>
      </c>
      <c r="EY106">
        <f>SUMIF('12peso'!$E$39:$E$492,$A106,'12peso'!K$39:K$492)</f>
        <v>0.68700000000000006</v>
      </c>
      <c r="EZ106">
        <f>SUMIF('12peso'!$E$39:$E$492,$A106,'12peso'!L$39:L$492)</f>
        <v>0.68149999999999999</v>
      </c>
      <c r="FA106">
        <f>SUMIF('12peso'!$E$39:$E$492,$A106,'12peso'!M$39:M$492)</f>
        <v>0.68089999999999995</v>
      </c>
      <c r="FB106">
        <f>SUMIF('12peso'!$E$39:$E$492,$A106,'12peso'!N$39:N$492)</f>
        <v>0.68730000000000002</v>
      </c>
      <c r="FC106">
        <f>SUMIF('12peso'!$E$39:$E$492,$A106,'12peso'!O$39:O$492)</f>
        <v>0.6925</v>
      </c>
      <c r="FD106">
        <f>SUMIF('12peso'!$E$39:$E$492,$A106,'12peso'!P$39:P$492)</f>
        <v>0.69540000000000002</v>
      </c>
      <c r="FE106">
        <f>SUMIF('12peso'!$E$39:$E$492,$A106,'12peso'!Q$39:Q$492)</f>
        <v>0.70230000000000004</v>
      </c>
      <c r="FF106">
        <f>SUMIF('12peso'!$E$39:$E$492,$A106,'12peso'!R$39:R$492)</f>
        <v>0.71</v>
      </c>
      <c r="FG106">
        <f>SUMIF('12peso'!$E$39:$E$492,$A106,'12peso'!S$39:S$492)</f>
        <v>0.71499999999999997</v>
      </c>
      <c r="FH106">
        <f>SUMIF('12peso'!$E$39:$E$492,$A106,'12peso'!T$39:T$492)</f>
        <v>0.70689999999999997</v>
      </c>
      <c r="FI106">
        <f>SUMIF('12peso'!$E$39:$E$492,$A106,'12peso'!U$39:U$492)</f>
        <v>0.71160000000000001</v>
      </c>
      <c r="FJ106">
        <f>SUMIF('12peso'!$E$39:$E$492,$A106,'12peso'!V$39:V$492)</f>
        <v>0.70640000000000003</v>
      </c>
      <c r="FK106">
        <f>SUMIF('12peso'!$E$39:$E$492,$A106,'12peso'!W$39:W$492)</f>
        <v>0.70699999999999996</v>
      </c>
      <c r="FL106">
        <f>SUMIF('12peso'!$E$39:$E$492,$A106,'12peso'!X$39:X$492)</f>
        <v>0.71340000000000003</v>
      </c>
      <c r="FM106">
        <f>SUMIF('12peso'!$E$39:$E$492,$A106,'12peso'!Y$39:Y$492)</f>
        <v>0.7157</v>
      </c>
      <c r="FN106">
        <f>SUMIF('12peso'!$E$39:$E$492,$A106,'12peso'!Z$39:Z$492)</f>
        <v>0.71060000000000001</v>
      </c>
      <c r="FO106">
        <f>SUMIF('12peso'!$E$39:$E$492,$A106,'12peso'!AA$39:AA$492)</f>
        <v>0.71260000000000001</v>
      </c>
      <c r="FP106">
        <f>SUMIF('12peso'!$E$39:$E$492,$A106,'12peso'!AB$39:AB$492)</f>
        <v>0.71250000000000002</v>
      </c>
      <c r="FQ106">
        <f>SUMIF('12peso'!$E$39:$E$492,$A106,'12peso'!AC$39:AC$492)</f>
        <v>0.71299999999999997</v>
      </c>
      <c r="FR106">
        <f>SUMIF('12peso'!$E$39:$E$492,$A106,'12peso'!AD$39:AD$492)</f>
        <v>0.71830000000000005</v>
      </c>
      <c r="FS106">
        <f>SUMIF('12peso'!$E$39:$E$492,$A106,'12peso'!AE$39:AE$492)</f>
        <v>0.71530000000000005</v>
      </c>
      <c r="FT106">
        <f>SUMIF('12peso'!$E$39:$E$492,$A106,'12peso'!AF$39:AF$492)</f>
        <v>0.71389999999999998</v>
      </c>
      <c r="FU106">
        <f>SUMIF('12peso'!$E$39:$E$492,$A106,'12peso'!AG$39:AG$492)</f>
        <v>0.71840000000000004</v>
      </c>
      <c r="FV106">
        <f>SUMIF('12peso'!$E$39:$E$492,$A106,'12peso'!AH$39:AH$492)</f>
        <v>0.71809999999999996</v>
      </c>
      <c r="FW106">
        <f>SUMIF('12peso'!$E$39:$E$492,$A106,'12peso'!AI$39:AI$492)</f>
        <v>0.71399999999999997</v>
      </c>
      <c r="FX106">
        <f>SUMIF('12peso'!$E$39:$E$492,$A106,'12peso'!AJ$39:AJ$492)</f>
        <v>0.71540000000000004</v>
      </c>
      <c r="FY106">
        <f>SUMIF('12peso'!$E$39:$E$492,$A106,'12peso'!AK$39:AK$492)</f>
        <v>0.71289999999999998</v>
      </c>
      <c r="FZ106">
        <f>SUMIF('12peso'!$E$39:$E$492,$A106,'12peso'!AL$39:AL$492)</f>
        <v>0.71360000000000001</v>
      </c>
      <c r="GA106">
        <f>SUMIF('12peso'!$E$39:$E$492,$A106,'12peso'!AM$39:AM$492)</f>
        <v>0.71699999999999997</v>
      </c>
      <c r="GB106">
        <f>SUMIF('12peso'!$E$39:$E$492,$A106,'12peso'!AN$39:AN$492)</f>
        <v>0.72009999999999996</v>
      </c>
    </row>
    <row r="107" spans="1:184" x14ac:dyDescent="0.25">
      <c r="A107" s="59">
        <v>1114084</v>
      </c>
      <c r="B107" s="56" t="s">
        <v>108</v>
      </c>
      <c r="C107" s="127">
        <v>0.38379999999999997</v>
      </c>
      <c r="D107" s="127">
        <v>0.38669999999999999</v>
      </c>
      <c r="E107" s="127">
        <v>0.38650000000000001</v>
      </c>
      <c r="F107" s="127">
        <v>0.379</v>
      </c>
      <c r="G107" s="127">
        <v>0.37209999999999999</v>
      </c>
      <c r="H107" s="127">
        <v>0.37419999999999998</v>
      </c>
      <c r="I107" s="127">
        <v>0.37390000000000001</v>
      </c>
      <c r="J107" s="127">
        <v>0.36859999999999998</v>
      </c>
      <c r="K107" s="127">
        <v>0.36859999999999998</v>
      </c>
      <c r="L107" s="127">
        <v>0.36570000000000003</v>
      </c>
      <c r="M107" s="127">
        <v>0.36299999999999999</v>
      </c>
      <c r="N107" s="127">
        <v>0.36120000000000002</v>
      </c>
      <c r="O107" s="127">
        <v>0.35859999999999997</v>
      </c>
      <c r="P107" s="127">
        <v>0.35120000000000001</v>
      </c>
      <c r="Q107" s="127">
        <v>0.35310000000000002</v>
      </c>
      <c r="R107" s="127">
        <v>0.3574</v>
      </c>
      <c r="S107" s="127">
        <v>0.35439999999999999</v>
      </c>
      <c r="T107" s="127">
        <v>0.3528</v>
      </c>
      <c r="U107" s="127">
        <v>0.3569</v>
      </c>
      <c r="V107" s="127">
        <v>0.35770000000000002</v>
      </c>
      <c r="W107" s="127">
        <v>0.3589</v>
      </c>
      <c r="X107" s="127">
        <v>0.3594</v>
      </c>
      <c r="Y107" s="127">
        <v>0.35580000000000001</v>
      </c>
      <c r="Z107" s="127">
        <v>0.35820000000000002</v>
      </c>
      <c r="AA107" s="127">
        <v>0.3614</v>
      </c>
      <c r="AB107" s="127">
        <v>0.3624</v>
      </c>
      <c r="AC107" s="127">
        <v>0.36509999999999998</v>
      </c>
      <c r="AD107" s="127">
        <v>0.3674</v>
      </c>
      <c r="AE107" s="127">
        <v>0.3745</v>
      </c>
      <c r="AF107" s="127">
        <v>0.37480000000000002</v>
      </c>
      <c r="AG107" s="127">
        <v>0.37509999999999999</v>
      </c>
      <c r="AH107" s="127">
        <v>0.37330000000000002</v>
      </c>
      <c r="AI107" s="127">
        <v>0.37490000000000001</v>
      </c>
      <c r="AJ107" s="127">
        <v>0.3695</v>
      </c>
      <c r="AK107" s="127">
        <v>0.36780000000000002</v>
      </c>
      <c r="AL107" s="127">
        <v>0.37080000000000002</v>
      </c>
      <c r="AM107" s="127">
        <v>0.36249999999999999</v>
      </c>
      <c r="AN107" s="127">
        <v>0.36180000000000001</v>
      </c>
      <c r="AO107" s="127">
        <v>0.36299999999999999</v>
      </c>
      <c r="AP107" s="127">
        <v>0.3619</v>
      </c>
      <c r="AQ107" s="127">
        <v>0.37280000000000002</v>
      </c>
      <c r="AR107" s="127">
        <v>0.37380000000000002</v>
      </c>
      <c r="AS107" s="127">
        <v>0.36870000000000003</v>
      </c>
      <c r="AT107" s="127">
        <v>0.36270000000000002</v>
      </c>
      <c r="AU107" s="127">
        <v>0.35460000000000003</v>
      </c>
      <c r="AV107" s="127">
        <v>0.35260000000000002</v>
      </c>
      <c r="AW107" s="127">
        <v>0.35139999999999999</v>
      </c>
      <c r="AX107" s="127">
        <v>0.35649999999999998</v>
      </c>
      <c r="AY107" s="127">
        <v>0.37509999999999999</v>
      </c>
      <c r="AZ107" s="127">
        <v>0.38229999999999997</v>
      </c>
      <c r="BA107" s="127">
        <v>0.3826</v>
      </c>
      <c r="BB107" s="127">
        <v>0.38300000000000001</v>
      </c>
      <c r="BC107" s="127">
        <v>0.3831</v>
      </c>
      <c r="BD107" s="127">
        <v>0.37040000000000001</v>
      </c>
      <c r="BE107" s="127">
        <v>0.37019999999999997</v>
      </c>
      <c r="BF107" s="127">
        <v>0.36599999999999999</v>
      </c>
      <c r="BG107" s="127">
        <v>0.36559999999999998</v>
      </c>
      <c r="BH107" s="127">
        <v>0.3609</v>
      </c>
      <c r="BI107" s="127">
        <v>0.35780000000000001</v>
      </c>
      <c r="BJ107" s="127">
        <v>0.35349999999999998</v>
      </c>
      <c r="BK107" s="127">
        <v>0.35020000000000001</v>
      </c>
      <c r="BL107" s="127">
        <v>0.35139999999999999</v>
      </c>
      <c r="BM107" s="127">
        <v>0.35039999999999999</v>
      </c>
      <c r="BN107" s="127">
        <v>0.3488</v>
      </c>
      <c r="BO107" s="127">
        <v>0.34689999999999999</v>
      </c>
      <c r="BP107" s="127">
        <v>0.3448</v>
      </c>
      <c r="BQ107" s="127">
        <v>0.35089999999999999</v>
      </c>
      <c r="BR107" s="127">
        <v>0.35139999999999999</v>
      </c>
      <c r="BS107" s="127">
        <v>0.35210000000000002</v>
      </c>
      <c r="BT107" s="127">
        <v>0.3493</v>
      </c>
      <c r="BU107" s="127">
        <v>0.34939999999999999</v>
      </c>
      <c r="BV107" s="127">
        <v>0.34660000000000002</v>
      </c>
      <c r="BW107" s="127">
        <v>0.34820000000000001</v>
      </c>
      <c r="BX107" s="127">
        <v>0.3473</v>
      </c>
      <c r="BY107" s="127">
        <v>0.34620000000000001</v>
      </c>
      <c r="BZ107" s="127">
        <v>0.34179999999999999</v>
      </c>
      <c r="CA107" s="127">
        <v>0.34039999999999998</v>
      </c>
      <c r="CB107" s="127">
        <v>0.33979999999999999</v>
      </c>
      <c r="CC107" s="127">
        <v>0.34410000000000002</v>
      </c>
      <c r="CD107" s="127">
        <v>0.35</v>
      </c>
      <c r="CE107" s="127">
        <v>0.35260000000000002</v>
      </c>
      <c r="CF107" s="127">
        <v>0.35470000000000002</v>
      </c>
      <c r="CG107" s="127">
        <v>0.35289999999999999</v>
      </c>
      <c r="CH107" s="127">
        <v>0.29980000000000001</v>
      </c>
      <c r="CI107" s="127">
        <v>0.29849999999999999</v>
      </c>
      <c r="CJ107" s="127">
        <v>0.29770000000000002</v>
      </c>
      <c r="CK107" s="127">
        <v>0.29730000000000001</v>
      </c>
      <c r="CL107" s="127">
        <v>0.29289999999999999</v>
      </c>
      <c r="CM107" s="127">
        <v>0.29310000000000003</v>
      </c>
      <c r="CN107" s="127">
        <v>0.29039999999999999</v>
      </c>
      <c r="CO107" s="127">
        <v>0.29509999999999997</v>
      </c>
      <c r="CP107" s="127">
        <v>0.29930000000000001</v>
      </c>
      <c r="CQ107" s="127">
        <v>0.30220000000000002</v>
      </c>
      <c r="CR107" s="127">
        <v>0.30259999999999998</v>
      </c>
      <c r="CS107" s="127">
        <v>0.30309999999999998</v>
      </c>
      <c r="CT107" s="127">
        <v>0.30249999999999999</v>
      </c>
      <c r="CU107" s="127">
        <v>0.30130000000000001</v>
      </c>
      <c r="CV107" s="127">
        <v>0.30120000000000002</v>
      </c>
      <c r="CW107" s="127">
        <v>0.29899999999999999</v>
      </c>
      <c r="CX107" s="127">
        <v>0.29849999999999999</v>
      </c>
      <c r="CY107" s="127">
        <v>0.29549999999999998</v>
      </c>
      <c r="CZ107" s="127">
        <v>0.29349999999999998</v>
      </c>
      <c r="DA107" s="127">
        <v>0.29370000000000002</v>
      </c>
      <c r="DB107" s="127">
        <v>0.29449999999999998</v>
      </c>
      <c r="DC107" s="127">
        <v>0.29820000000000002</v>
      </c>
      <c r="DD107" s="127">
        <v>0.2989</v>
      </c>
      <c r="DE107" s="127">
        <v>0.29609999999999997</v>
      </c>
      <c r="DF107" s="127">
        <v>0.29559999999999997</v>
      </c>
      <c r="DG107" s="127">
        <v>0.29339999999999999</v>
      </c>
      <c r="DH107" s="127">
        <v>0.29409999999999997</v>
      </c>
      <c r="DI107" s="127">
        <v>0.29149999999999998</v>
      </c>
      <c r="DJ107" s="127">
        <v>0.29060000000000002</v>
      </c>
      <c r="DK107" s="127">
        <v>0.28710000000000002</v>
      </c>
      <c r="DL107" s="127">
        <v>0.28939999999999999</v>
      </c>
      <c r="DM107" s="127">
        <v>0.29459999999999997</v>
      </c>
      <c r="DN107" s="127">
        <v>0.2959</v>
      </c>
      <c r="DO107" s="127">
        <v>0.2949</v>
      </c>
      <c r="DP107" s="127">
        <v>0.29120000000000001</v>
      </c>
      <c r="DQ107" s="127">
        <v>0.2913</v>
      </c>
      <c r="DR107" s="127">
        <v>0.28939999999999999</v>
      </c>
      <c r="DS107" s="127">
        <v>0.2908</v>
      </c>
      <c r="DT107" s="127">
        <v>0.28799999999999998</v>
      </c>
      <c r="DU107" s="127">
        <v>0.28460000000000002</v>
      </c>
      <c r="DV107" s="127">
        <v>0.28210000000000002</v>
      </c>
      <c r="DW107" s="127">
        <v>0.28739999999999999</v>
      </c>
      <c r="DX107" s="127">
        <v>0.2949</v>
      </c>
      <c r="DY107" s="127">
        <v>0.29580000000000001</v>
      </c>
      <c r="DZ107" s="127">
        <v>0.29399999999999998</v>
      </c>
      <c r="EA107" s="127">
        <v>0.2913</v>
      </c>
      <c r="EB107" s="127">
        <v>0.28749999999999998</v>
      </c>
      <c r="EC107" s="127">
        <v>0.2883</v>
      </c>
      <c r="ED107" s="127">
        <v>0.28439999999999999</v>
      </c>
      <c r="EE107" s="127">
        <v>0.28220000000000001</v>
      </c>
      <c r="EF107" s="127">
        <v>0.28239999999999998</v>
      </c>
      <c r="EG107" s="127">
        <v>0.27860000000000001</v>
      </c>
      <c r="EH107" s="127">
        <v>0.28289999999999998</v>
      </c>
      <c r="EI107" s="127">
        <v>0.2878</v>
      </c>
      <c r="EJ107" s="127">
        <v>0.29659999999999997</v>
      </c>
      <c r="EK107" s="127">
        <v>0.30480000000000002</v>
      </c>
      <c r="EL107" s="127">
        <v>0.3024</v>
      </c>
      <c r="EM107" s="127">
        <v>0.29670000000000002</v>
      </c>
      <c r="EN107" s="127">
        <v>0.30009999999999998</v>
      </c>
      <c r="EO107" s="127">
        <v>0.3049</v>
      </c>
      <c r="EP107" s="127">
        <v>0.30790000000000001</v>
      </c>
      <c r="EQ107" s="127">
        <v>0.30769999999999997</v>
      </c>
      <c r="ER107" s="127">
        <v>0.30620000000000003</v>
      </c>
      <c r="ES107" s="127">
        <v>0.30549999999999999</v>
      </c>
      <c r="ET107" s="127">
        <v>0.30680000000000002</v>
      </c>
      <c r="EU107" s="127">
        <v>0.316</v>
      </c>
      <c r="EV107">
        <f>SUMIF('12peso'!$E$39:$E$492,$A107,'12peso'!H$39:H$492)</f>
        <v>0.35680000000000001</v>
      </c>
      <c r="EW107">
        <f>SUMIF('12peso'!$E$39:$E$492,$A107,'12peso'!I$39:I$492)</f>
        <v>0.35620000000000002</v>
      </c>
      <c r="EX107">
        <f>SUMIF('12peso'!$E$39:$E$492,$A107,'12peso'!J$39:J$492)</f>
        <v>0.35389999999999999</v>
      </c>
      <c r="EY107">
        <f>SUMIF('12peso'!$E$39:$E$492,$A107,'12peso'!K$39:K$492)</f>
        <v>0.35320000000000001</v>
      </c>
      <c r="EZ107">
        <f>SUMIF('12peso'!$E$39:$E$492,$A107,'12peso'!L$39:L$492)</f>
        <v>0.35520000000000002</v>
      </c>
      <c r="FA107">
        <f>SUMIF('12peso'!$E$39:$E$492,$A107,'12peso'!M$39:M$492)</f>
        <v>0.36420000000000002</v>
      </c>
      <c r="FB107">
        <f>SUMIF('12peso'!$E$39:$E$492,$A107,'12peso'!N$39:N$492)</f>
        <v>0.36799999999999999</v>
      </c>
      <c r="FC107">
        <f>SUMIF('12peso'!$E$39:$E$492,$A107,'12peso'!O$39:O$492)</f>
        <v>0.36930000000000002</v>
      </c>
      <c r="FD107">
        <f>SUMIF('12peso'!$E$39:$E$492,$A107,'12peso'!P$39:P$492)</f>
        <v>0.37030000000000002</v>
      </c>
      <c r="FE107">
        <f>SUMIF('12peso'!$E$39:$E$492,$A107,'12peso'!Q$39:Q$492)</f>
        <v>0.37819999999999998</v>
      </c>
      <c r="FF107">
        <f>SUMIF('12peso'!$E$39:$E$492,$A107,'12peso'!R$39:R$492)</f>
        <v>0.38690000000000002</v>
      </c>
      <c r="FG107">
        <f>SUMIF('12peso'!$E$39:$E$492,$A107,'12peso'!S$39:S$492)</f>
        <v>0.38640000000000002</v>
      </c>
      <c r="FH107">
        <f>SUMIF('12peso'!$E$39:$E$492,$A107,'12peso'!T$39:T$492)</f>
        <v>0.38319999999999999</v>
      </c>
      <c r="FI107">
        <f>SUMIF('12peso'!$E$39:$E$492,$A107,'12peso'!U$39:U$492)</f>
        <v>0.38400000000000001</v>
      </c>
      <c r="FJ107">
        <f>SUMIF('12peso'!$E$39:$E$492,$A107,'12peso'!V$39:V$492)</f>
        <v>0.37619999999999998</v>
      </c>
      <c r="FK107">
        <f>SUMIF('12peso'!$E$39:$E$492,$A107,'12peso'!W$39:W$492)</f>
        <v>0.37709999999999999</v>
      </c>
      <c r="FL107">
        <f>SUMIF('12peso'!$E$39:$E$492,$A107,'12peso'!X$39:X$492)</f>
        <v>0.37590000000000001</v>
      </c>
      <c r="FM107">
        <f>SUMIF('12peso'!$E$39:$E$492,$A107,'12peso'!Y$39:Y$492)</f>
        <v>0.37359999999999999</v>
      </c>
      <c r="FN107">
        <f>SUMIF('12peso'!$E$39:$E$492,$A107,'12peso'!Z$39:Z$492)</f>
        <v>0.37069999999999997</v>
      </c>
      <c r="FO107">
        <f>SUMIF('12peso'!$E$39:$E$492,$A107,'12peso'!AA$39:AA$492)</f>
        <v>0.38119999999999998</v>
      </c>
      <c r="FP107">
        <f>SUMIF('12peso'!$E$39:$E$492,$A107,'12peso'!AB$39:AB$492)</f>
        <v>0.39019999999999999</v>
      </c>
      <c r="FQ107">
        <f>SUMIF('12peso'!$E$39:$E$492,$A107,'12peso'!AC$39:AC$492)</f>
        <v>0.39329999999999998</v>
      </c>
      <c r="FR107">
        <f>SUMIF('12peso'!$E$39:$E$492,$A107,'12peso'!AD$39:AD$492)</f>
        <v>0.39560000000000001</v>
      </c>
      <c r="FS107">
        <f>SUMIF('12peso'!$E$39:$E$492,$A107,'12peso'!AE$39:AE$492)</f>
        <v>0.39779999999999999</v>
      </c>
      <c r="FT107">
        <f>SUMIF('12peso'!$E$39:$E$492,$A107,'12peso'!AF$39:AF$492)</f>
        <v>0.39579999999999999</v>
      </c>
      <c r="FU107">
        <f>SUMIF('12peso'!$E$39:$E$492,$A107,'12peso'!AG$39:AG$492)</f>
        <v>0.3967</v>
      </c>
      <c r="FV107">
        <f>SUMIF('12peso'!$E$39:$E$492,$A107,'12peso'!AH$39:AH$492)</f>
        <v>0.39700000000000002</v>
      </c>
      <c r="FW107">
        <f>SUMIF('12peso'!$E$39:$E$492,$A107,'12peso'!AI$39:AI$492)</f>
        <v>0.39379999999999998</v>
      </c>
      <c r="FX107">
        <f>SUMIF('12peso'!$E$39:$E$492,$A107,'12peso'!AJ$39:AJ$492)</f>
        <v>0.38690000000000002</v>
      </c>
      <c r="FY107">
        <f>SUMIF('12peso'!$E$39:$E$492,$A107,'12peso'!AK$39:AK$492)</f>
        <v>0.38750000000000001</v>
      </c>
      <c r="FZ107">
        <f>SUMIF('12peso'!$E$39:$E$492,$A107,'12peso'!AL$39:AL$492)</f>
        <v>0.38590000000000002</v>
      </c>
      <c r="GA107">
        <f>SUMIF('12peso'!$E$39:$E$492,$A107,'12peso'!AM$39:AM$492)</f>
        <v>0.38779999999999998</v>
      </c>
      <c r="GB107">
        <f>SUMIF('12peso'!$E$39:$E$492,$A107,'12peso'!AN$39:AN$492)</f>
        <v>0.38829999999999998</v>
      </c>
    </row>
    <row r="108" spans="1:184" x14ac:dyDescent="0.25">
      <c r="A108" s="59">
        <v>1114085</v>
      </c>
      <c r="B108" s="56" t="s">
        <v>109</v>
      </c>
      <c r="C108" s="127">
        <v>0.13119999999999998</v>
      </c>
      <c r="D108" s="127">
        <v>0.13120000000000001</v>
      </c>
      <c r="E108" s="127">
        <v>0.13069999999999998</v>
      </c>
      <c r="F108" s="127">
        <v>0.1298</v>
      </c>
      <c r="G108" s="127">
        <v>0.12759999999999999</v>
      </c>
      <c r="H108" s="127">
        <v>0.13040000000000002</v>
      </c>
      <c r="I108" s="127">
        <v>0.12970000000000001</v>
      </c>
      <c r="J108" s="127">
        <v>0.13069999999999998</v>
      </c>
      <c r="K108" s="127">
        <v>0.13400000000000001</v>
      </c>
      <c r="L108" s="127">
        <v>0.1343</v>
      </c>
      <c r="M108" s="127">
        <v>0.13640000000000002</v>
      </c>
      <c r="N108" s="127">
        <v>0.13650000000000001</v>
      </c>
      <c r="O108" s="127">
        <v>0.1363</v>
      </c>
      <c r="P108" s="127">
        <v>0.13600000000000001</v>
      </c>
      <c r="Q108" s="127">
        <v>0.1389</v>
      </c>
      <c r="R108" s="127">
        <v>0.14050000000000001</v>
      </c>
      <c r="S108" s="127">
        <v>0.13930000000000001</v>
      </c>
      <c r="T108" s="127">
        <v>0.1363</v>
      </c>
      <c r="U108" s="127">
        <v>0.1356</v>
      </c>
      <c r="V108" s="127">
        <v>0.13690000000000002</v>
      </c>
      <c r="W108" s="127">
        <v>0.13780000000000001</v>
      </c>
      <c r="X108" s="127">
        <v>0.1371</v>
      </c>
      <c r="Y108" s="127">
        <v>0.1389</v>
      </c>
      <c r="Z108" s="127">
        <v>0.1363</v>
      </c>
      <c r="AA108" s="127">
        <v>0.13600000000000001</v>
      </c>
      <c r="AB108" s="127">
        <v>0.13650000000000001</v>
      </c>
      <c r="AC108" s="127">
        <v>0.13829999999999998</v>
      </c>
      <c r="AD108" s="127">
        <v>0.1389</v>
      </c>
      <c r="AE108" s="127">
        <v>0.14019999999999999</v>
      </c>
      <c r="AF108" s="127">
        <v>0.13730000000000001</v>
      </c>
      <c r="AG108" s="127">
        <v>0.13880000000000001</v>
      </c>
      <c r="AH108" s="127">
        <v>0.1399</v>
      </c>
      <c r="AI108" s="127">
        <v>0.13930000000000001</v>
      </c>
      <c r="AJ108" s="127">
        <v>0.1389</v>
      </c>
      <c r="AK108" s="127">
        <v>0.1384</v>
      </c>
      <c r="AL108" s="127">
        <v>0.13900000000000001</v>
      </c>
      <c r="AM108" s="127">
        <v>0.1386</v>
      </c>
      <c r="AN108" s="127">
        <v>0.14000000000000001</v>
      </c>
      <c r="AO108" s="127">
        <v>0.1411</v>
      </c>
      <c r="AP108" s="127">
        <v>0.14080000000000001</v>
      </c>
      <c r="AQ108" s="127">
        <v>0.13840000000000002</v>
      </c>
      <c r="AR108" s="127">
        <v>0.13589999999999999</v>
      </c>
      <c r="AS108" s="127">
        <v>0.1353</v>
      </c>
      <c r="AT108" s="127">
        <v>0.13350000000000001</v>
      </c>
      <c r="AU108" s="127">
        <v>0.1338</v>
      </c>
      <c r="AV108" s="127">
        <v>0.1353</v>
      </c>
      <c r="AW108" s="127">
        <v>0.13719999999999999</v>
      </c>
      <c r="AX108" s="127">
        <v>0.1381</v>
      </c>
      <c r="AY108" s="127">
        <v>0.14019999999999999</v>
      </c>
      <c r="AZ108" s="127">
        <v>0.1411</v>
      </c>
      <c r="BA108" s="127">
        <v>0.1421</v>
      </c>
      <c r="BB108" s="127">
        <v>0.14150000000000001</v>
      </c>
      <c r="BC108" s="127">
        <v>0.1424</v>
      </c>
      <c r="BD108" s="127">
        <v>0.13919999999999999</v>
      </c>
      <c r="BE108" s="127">
        <v>0.13800000000000001</v>
      </c>
      <c r="BF108" s="127">
        <v>0.13719999999999999</v>
      </c>
      <c r="BG108" s="127">
        <v>0.13780000000000001</v>
      </c>
      <c r="BH108" s="127">
        <v>0.13790000000000002</v>
      </c>
      <c r="BI108" s="127">
        <v>0.1401</v>
      </c>
      <c r="BJ108" s="127">
        <v>0.14119999999999999</v>
      </c>
      <c r="BK108" s="127">
        <v>0.1391</v>
      </c>
      <c r="BL108" s="127">
        <v>0.1404</v>
      </c>
      <c r="BM108" s="127">
        <v>0.14179999999999998</v>
      </c>
      <c r="BN108" s="127">
        <v>0.14019999999999999</v>
      </c>
      <c r="BO108" s="127">
        <v>0.1396</v>
      </c>
      <c r="BP108" s="127">
        <v>0.13519999999999999</v>
      </c>
      <c r="BQ108" s="127">
        <v>0.13589999999999999</v>
      </c>
      <c r="BR108" s="127">
        <v>0.13600000000000001</v>
      </c>
      <c r="BS108" s="127">
        <v>0.13669999999999999</v>
      </c>
      <c r="BT108" s="127">
        <v>0.1371</v>
      </c>
      <c r="BU108" s="127">
        <v>0.13850000000000001</v>
      </c>
      <c r="BV108" s="127">
        <v>0.13780000000000001</v>
      </c>
      <c r="BW108" s="127">
        <v>0.1368</v>
      </c>
      <c r="BX108" s="127">
        <v>0.13800000000000001</v>
      </c>
      <c r="BY108" s="127">
        <v>0.1371</v>
      </c>
      <c r="BZ108" s="127">
        <v>0.13780000000000001</v>
      </c>
      <c r="CA108" s="127">
        <v>0.1371</v>
      </c>
      <c r="CB108" s="127">
        <v>0.13319999999999999</v>
      </c>
      <c r="CC108" s="127">
        <v>0.13669999999999999</v>
      </c>
      <c r="CD108" s="127">
        <v>0.13850000000000001</v>
      </c>
      <c r="CE108" s="127">
        <v>0.13840000000000002</v>
      </c>
      <c r="CF108" s="127">
        <v>0.13569999999999999</v>
      </c>
      <c r="CG108" s="127">
        <v>0.1386</v>
      </c>
      <c r="CH108" s="127">
        <v>9.3899999999999997E-2</v>
      </c>
      <c r="CI108" s="127">
        <v>9.3799999999999994E-2</v>
      </c>
      <c r="CJ108" s="127">
        <v>9.4200000000000006E-2</v>
      </c>
      <c r="CK108" s="127">
        <v>9.5399999999999999E-2</v>
      </c>
      <c r="CL108" s="127">
        <v>9.3299999999999994E-2</v>
      </c>
      <c r="CM108" s="127">
        <v>9.3100000000000002E-2</v>
      </c>
      <c r="CN108" s="127">
        <v>9.1999999999999998E-2</v>
      </c>
      <c r="CO108" s="127">
        <v>9.2499999999999999E-2</v>
      </c>
      <c r="CP108" s="127">
        <v>9.2600000000000002E-2</v>
      </c>
      <c r="CQ108" s="127">
        <v>9.3100000000000002E-2</v>
      </c>
      <c r="CR108" s="127">
        <v>9.2799999999999994E-2</v>
      </c>
      <c r="CS108" s="127">
        <v>9.2399999999999996E-2</v>
      </c>
      <c r="CT108" s="127">
        <v>9.3100000000000002E-2</v>
      </c>
      <c r="CU108" s="127">
        <v>9.1899999999999996E-2</v>
      </c>
      <c r="CV108" s="127">
        <v>9.2499999999999999E-2</v>
      </c>
      <c r="CW108" s="127">
        <v>9.2399999999999996E-2</v>
      </c>
      <c r="CX108" s="127">
        <v>9.3600000000000003E-2</v>
      </c>
      <c r="CY108" s="127">
        <v>9.3200000000000005E-2</v>
      </c>
      <c r="CZ108" s="127">
        <v>9.1600000000000001E-2</v>
      </c>
      <c r="DA108" s="127">
        <v>9.1899999999999996E-2</v>
      </c>
      <c r="DB108" s="127">
        <v>9.1800000000000007E-2</v>
      </c>
      <c r="DC108" s="127">
        <v>9.1499999999999998E-2</v>
      </c>
      <c r="DD108" s="127">
        <v>9.1499999999999998E-2</v>
      </c>
      <c r="DE108" s="127">
        <v>9.1600000000000001E-2</v>
      </c>
      <c r="DF108" s="127">
        <v>9.1600000000000001E-2</v>
      </c>
      <c r="DG108" s="127">
        <v>9.0999999999999998E-2</v>
      </c>
      <c r="DH108" s="127">
        <v>9.2299999999999993E-2</v>
      </c>
      <c r="DI108" s="127">
        <v>9.2700000000000005E-2</v>
      </c>
      <c r="DJ108" s="127">
        <v>9.2999999999999999E-2</v>
      </c>
      <c r="DK108" s="127">
        <v>9.2799999999999994E-2</v>
      </c>
      <c r="DL108" s="127">
        <v>9.2299999999999993E-2</v>
      </c>
      <c r="DM108" s="127">
        <v>9.3399999999999997E-2</v>
      </c>
      <c r="DN108" s="127">
        <v>9.4200000000000006E-2</v>
      </c>
      <c r="DO108" s="127">
        <v>9.6299999999999997E-2</v>
      </c>
      <c r="DP108" s="127">
        <v>9.7000000000000003E-2</v>
      </c>
      <c r="DQ108" s="127">
        <v>9.8699999999999996E-2</v>
      </c>
      <c r="DR108" s="127">
        <v>9.9000000000000005E-2</v>
      </c>
      <c r="DS108" s="127">
        <v>9.9400000000000002E-2</v>
      </c>
      <c r="DT108" s="127">
        <v>9.98E-2</v>
      </c>
      <c r="DU108" s="127">
        <v>0.1012</v>
      </c>
      <c r="DV108" s="127">
        <v>0.10100000000000001</v>
      </c>
      <c r="DW108" s="127">
        <v>0.1009</v>
      </c>
      <c r="DX108" s="127">
        <v>0.1</v>
      </c>
      <c r="DY108" s="127">
        <v>0.1002</v>
      </c>
      <c r="DZ108" s="127">
        <v>0.1</v>
      </c>
      <c r="EA108" s="127">
        <v>0.1012</v>
      </c>
      <c r="EB108" s="127">
        <v>0.1013</v>
      </c>
      <c r="EC108" s="127">
        <v>0.10050000000000001</v>
      </c>
      <c r="ED108" s="127">
        <v>0.10009999999999999</v>
      </c>
      <c r="EE108" s="127">
        <v>9.9099999999999994E-2</v>
      </c>
      <c r="EF108" s="127">
        <v>0.10059999999999999</v>
      </c>
      <c r="EG108" s="127">
        <v>0.10290000000000001</v>
      </c>
      <c r="EH108" s="127">
        <v>0.1031</v>
      </c>
      <c r="EI108" s="127">
        <v>0.1026</v>
      </c>
      <c r="EJ108" s="127">
        <v>0.1011</v>
      </c>
      <c r="EK108" s="127">
        <v>0.10150000000000001</v>
      </c>
      <c r="EL108" s="127">
        <v>0.1011</v>
      </c>
      <c r="EM108" s="127">
        <v>0.1004</v>
      </c>
      <c r="EN108" s="127">
        <v>9.9400000000000002E-2</v>
      </c>
      <c r="EO108" s="127">
        <v>9.9400000000000002E-2</v>
      </c>
      <c r="EP108" s="127">
        <v>9.9199999999999997E-2</v>
      </c>
      <c r="EQ108" s="127">
        <v>9.8400000000000001E-2</v>
      </c>
      <c r="ER108" s="127">
        <v>9.8799999999999999E-2</v>
      </c>
      <c r="ES108" s="127">
        <v>9.8599999999999993E-2</v>
      </c>
      <c r="ET108" s="127">
        <v>9.9299999999999999E-2</v>
      </c>
      <c r="EU108" s="127">
        <v>9.9099999999999994E-2</v>
      </c>
      <c r="EV108">
        <f>SUMIF('12peso'!$E$39:$E$492,$A108,'12peso'!H$39:H$492)</f>
        <v>0.1152</v>
      </c>
      <c r="EW108">
        <f>SUMIF('12peso'!$E$39:$E$492,$A108,'12peso'!I$39:I$492)</f>
        <v>0.1169</v>
      </c>
      <c r="EX108">
        <f>SUMIF('12peso'!$E$39:$E$492,$A108,'12peso'!J$39:J$492)</f>
        <v>0.11650000000000001</v>
      </c>
      <c r="EY108">
        <f>SUMIF('12peso'!$E$39:$E$492,$A108,'12peso'!K$39:K$492)</f>
        <v>0.1167</v>
      </c>
      <c r="EZ108">
        <f>SUMIF('12peso'!$E$39:$E$492,$A108,'12peso'!L$39:L$492)</f>
        <v>0.115</v>
      </c>
      <c r="FA108">
        <f>SUMIF('12peso'!$E$39:$E$492,$A108,'12peso'!M$39:M$492)</f>
        <v>0.1147</v>
      </c>
      <c r="FB108">
        <f>SUMIF('12peso'!$E$39:$E$492,$A108,'12peso'!N$39:N$492)</f>
        <v>0.1145</v>
      </c>
      <c r="FC108">
        <f>SUMIF('12peso'!$E$39:$E$492,$A108,'12peso'!O$39:O$492)</f>
        <v>0.11360000000000001</v>
      </c>
      <c r="FD108">
        <f>SUMIF('12peso'!$E$39:$E$492,$A108,'12peso'!P$39:P$492)</f>
        <v>0.1166</v>
      </c>
      <c r="FE108">
        <f>SUMIF('12peso'!$E$39:$E$492,$A108,'12peso'!Q$39:Q$492)</f>
        <v>0.11749999999999999</v>
      </c>
      <c r="FF108">
        <f>SUMIF('12peso'!$E$39:$E$492,$A108,'12peso'!R$39:R$492)</f>
        <v>0.11749999999999999</v>
      </c>
      <c r="FG108">
        <f>SUMIF('12peso'!$E$39:$E$492,$A108,'12peso'!S$39:S$492)</f>
        <v>0.1154</v>
      </c>
      <c r="FH108">
        <f>SUMIF('12peso'!$E$39:$E$492,$A108,'12peso'!T$39:T$492)</f>
        <v>0.1138</v>
      </c>
      <c r="FI108">
        <f>SUMIF('12peso'!$E$39:$E$492,$A108,'12peso'!U$39:U$492)</f>
        <v>0.1137</v>
      </c>
      <c r="FJ108">
        <f>SUMIF('12peso'!$E$39:$E$492,$A108,'12peso'!V$39:V$492)</f>
        <v>0.1132</v>
      </c>
      <c r="FK108">
        <f>SUMIF('12peso'!$E$39:$E$492,$A108,'12peso'!W$39:W$492)</f>
        <v>0.11310000000000001</v>
      </c>
      <c r="FL108">
        <f>SUMIF('12peso'!$E$39:$E$492,$A108,'12peso'!X$39:X$492)</f>
        <v>0.1143</v>
      </c>
      <c r="FM108">
        <f>SUMIF('12peso'!$E$39:$E$492,$A108,'12peso'!Y$39:Y$492)</f>
        <v>0.11260000000000001</v>
      </c>
      <c r="FN108">
        <f>SUMIF('12peso'!$E$39:$E$492,$A108,'12peso'!Z$39:Z$492)</f>
        <v>0.1108</v>
      </c>
      <c r="FO108">
        <f>SUMIF('12peso'!$E$39:$E$492,$A108,'12peso'!AA$39:AA$492)</f>
        <v>0.1109</v>
      </c>
      <c r="FP108">
        <f>SUMIF('12peso'!$E$39:$E$492,$A108,'12peso'!AB$39:AB$492)</f>
        <v>0.1109</v>
      </c>
      <c r="FQ108">
        <f>SUMIF('12peso'!$E$39:$E$492,$A108,'12peso'!AC$39:AC$492)</f>
        <v>0.1113</v>
      </c>
      <c r="FR108">
        <f>SUMIF('12peso'!$E$39:$E$492,$A108,'12peso'!AD$39:AD$492)</f>
        <v>0.1114</v>
      </c>
      <c r="FS108">
        <f>SUMIF('12peso'!$E$39:$E$492,$A108,'12peso'!AE$39:AE$492)</f>
        <v>0.11169999999999999</v>
      </c>
      <c r="FT108">
        <f>SUMIF('12peso'!$E$39:$E$492,$A108,'12peso'!AF$39:AF$492)</f>
        <v>0.1105</v>
      </c>
      <c r="FU108">
        <f>SUMIF('12peso'!$E$39:$E$492,$A108,'12peso'!AG$39:AG$492)</f>
        <v>0.1099</v>
      </c>
      <c r="FV108">
        <f>SUMIF('12peso'!$E$39:$E$492,$A108,'12peso'!AH$39:AH$492)</f>
        <v>0.1094</v>
      </c>
      <c r="FW108">
        <f>SUMIF('12peso'!$E$39:$E$492,$A108,'12peso'!AI$39:AI$492)</f>
        <v>0.10929999999999999</v>
      </c>
      <c r="FX108">
        <f>SUMIF('12peso'!$E$39:$E$492,$A108,'12peso'!AJ$39:AJ$492)</f>
        <v>0.11</v>
      </c>
      <c r="FY108">
        <f>SUMIF('12peso'!$E$39:$E$492,$A108,'12peso'!AK$39:AK$492)</f>
        <v>0.1105</v>
      </c>
      <c r="FZ108">
        <f>SUMIF('12peso'!$E$39:$E$492,$A108,'12peso'!AL$39:AL$492)</f>
        <v>0.1109</v>
      </c>
      <c r="GA108">
        <f>SUMIF('12peso'!$E$39:$E$492,$A108,'12peso'!AM$39:AM$492)</f>
        <v>0.1108</v>
      </c>
      <c r="GB108">
        <f>SUMIF('12peso'!$E$39:$E$492,$A108,'12peso'!AN$39:AN$492)</f>
        <v>0.1118</v>
      </c>
    </row>
    <row r="109" spans="1:184" x14ac:dyDescent="0.25">
      <c r="A109" s="59">
        <v>1115006</v>
      </c>
      <c r="B109" s="56" t="s">
        <v>110</v>
      </c>
      <c r="C109" s="127">
        <v>2.3300000000000001E-2</v>
      </c>
      <c r="D109" s="127">
        <v>2.2800000000000001E-2</v>
      </c>
      <c r="E109" s="127">
        <v>2.29E-2</v>
      </c>
      <c r="F109" s="127">
        <v>2.29E-2</v>
      </c>
      <c r="G109" s="127">
        <v>2.2499999999999999E-2</v>
      </c>
      <c r="H109" s="127">
        <v>2.23E-2</v>
      </c>
      <c r="I109" s="127">
        <v>2.24E-2</v>
      </c>
      <c r="J109" s="127">
        <v>2.23E-2</v>
      </c>
      <c r="K109" s="127">
        <v>2.2200000000000001E-2</v>
      </c>
      <c r="L109" s="127">
        <v>2.2700000000000001E-2</v>
      </c>
      <c r="M109" s="127">
        <v>2.3300000000000001E-2</v>
      </c>
      <c r="N109" s="127">
        <v>2.3300000000000001E-2</v>
      </c>
      <c r="O109" s="127">
        <v>2.3300000000000001E-2</v>
      </c>
      <c r="P109" s="127">
        <v>2.2599999999999999E-2</v>
      </c>
      <c r="Q109" s="127">
        <v>2.2700000000000001E-2</v>
      </c>
      <c r="R109" s="127">
        <v>2.3E-2</v>
      </c>
      <c r="S109" s="127">
        <v>2.3300000000000001E-2</v>
      </c>
      <c r="T109" s="127">
        <v>2.3099999999999999E-2</v>
      </c>
      <c r="U109" s="127">
        <v>2.3300000000000001E-2</v>
      </c>
      <c r="V109" s="127">
        <v>2.3099999999999999E-2</v>
      </c>
      <c r="W109" s="127">
        <v>2.3300000000000001E-2</v>
      </c>
      <c r="X109" s="127">
        <v>2.3400000000000001E-2</v>
      </c>
      <c r="Y109" s="127">
        <v>2.3400000000000001E-2</v>
      </c>
      <c r="Z109" s="127">
        <v>2.3300000000000001E-2</v>
      </c>
      <c r="AA109" s="127">
        <v>2.3199999999999998E-2</v>
      </c>
      <c r="AB109" s="127">
        <v>2.3099999999999999E-2</v>
      </c>
      <c r="AC109" s="127">
        <v>2.3699999999999999E-2</v>
      </c>
      <c r="AD109" s="127">
        <v>2.3599999999999999E-2</v>
      </c>
      <c r="AE109" s="127">
        <v>2.3599999999999999E-2</v>
      </c>
      <c r="AF109" s="127">
        <v>2.3300000000000001E-2</v>
      </c>
      <c r="AG109" s="127">
        <v>2.4E-2</v>
      </c>
      <c r="AH109" s="127">
        <v>2.3800000000000002E-2</v>
      </c>
      <c r="AI109" s="127">
        <v>2.3800000000000002E-2</v>
      </c>
      <c r="AJ109" s="127">
        <v>2.3800000000000002E-2</v>
      </c>
      <c r="AK109" s="127">
        <v>2.3800000000000002E-2</v>
      </c>
      <c r="AL109" s="127">
        <v>2.4E-2</v>
      </c>
      <c r="AM109" s="127">
        <v>2.3900000000000001E-2</v>
      </c>
      <c r="AN109" s="127">
        <v>2.3800000000000002E-2</v>
      </c>
      <c r="AO109" s="127">
        <v>2.4E-2</v>
      </c>
      <c r="AP109" s="127">
        <v>2.4299999999999999E-2</v>
      </c>
      <c r="AQ109" s="127">
        <v>2.5100000000000001E-2</v>
      </c>
      <c r="AR109" s="127">
        <v>2.53E-2</v>
      </c>
      <c r="AS109" s="127">
        <v>2.5399999999999999E-2</v>
      </c>
      <c r="AT109" s="127">
        <v>2.52E-2</v>
      </c>
      <c r="AU109" s="127">
        <v>2.6100000000000002E-2</v>
      </c>
      <c r="AV109" s="127">
        <v>2.6499999999999999E-2</v>
      </c>
      <c r="AW109" s="127">
        <v>2.7E-2</v>
      </c>
      <c r="AX109" s="127">
        <v>2.8299999999999999E-2</v>
      </c>
      <c r="AY109" s="127">
        <v>2.87E-2</v>
      </c>
      <c r="AZ109" s="127">
        <v>2.9000000000000001E-2</v>
      </c>
      <c r="BA109" s="127">
        <v>2.8400000000000002E-2</v>
      </c>
      <c r="BB109" s="127">
        <v>2.86E-2</v>
      </c>
      <c r="BC109" s="127">
        <v>2.8500000000000001E-2</v>
      </c>
      <c r="BD109" s="127">
        <v>2.8400000000000002E-2</v>
      </c>
      <c r="BE109" s="127">
        <v>2.8299999999999999E-2</v>
      </c>
      <c r="BF109" s="127">
        <v>2.7900000000000001E-2</v>
      </c>
      <c r="BG109" s="127">
        <v>2.8299999999999999E-2</v>
      </c>
      <c r="BH109" s="127">
        <v>2.8199999999999999E-2</v>
      </c>
      <c r="BI109" s="127">
        <v>2.8299999999999999E-2</v>
      </c>
      <c r="BJ109" s="127">
        <v>2.8199999999999999E-2</v>
      </c>
      <c r="BK109" s="127">
        <v>2.8500000000000001E-2</v>
      </c>
      <c r="BL109" s="127">
        <v>2.9100000000000001E-2</v>
      </c>
      <c r="BM109" s="127">
        <v>2.86E-2</v>
      </c>
      <c r="BN109" s="127">
        <v>2.81E-2</v>
      </c>
      <c r="BO109" s="127">
        <v>2.81E-2</v>
      </c>
      <c r="BP109" s="127">
        <v>2.8000000000000001E-2</v>
      </c>
      <c r="BQ109" s="127">
        <v>2.75E-2</v>
      </c>
      <c r="BR109" s="127">
        <v>2.81E-2</v>
      </c>
      <c r="BS109" s="127">
        <v>2.7799999999999998E-2</v>
      </c>
      <c r="BT109" s="127">
        <v>2.7799999999999998E-2</v>
      </c>
      <c r="BU109" s="127">
        <v>2.7199999999999998E-2</v>
      </c>
      <c r="BV109" s="127">
        <v>2.7199999999999998E-2</v>
      </c>
      <c r="BW109" s="127">
        <v>2.7099999999999999E-2</v>
      </c>
      <c r="BX109" s="127">
        <v>2.6599999999999999E-2</v>
      </c>
      <c r="BY109" s="127">
        <v>2.6800000000000001E-2</v>
      </c>
      <c r="BZ109" s="127">
        <v>2.7099999999999999E-2</v>
      </c>
      <c r="CA109" s="127">
        <v>2.7400000000000001E-2</v>
      </c>
      <c r="CB109" s="127">
        <v>2.6700000000000002E-2</v>
      </c>
      <c r="CC109" s="127">
        <v>2.6499999999999999E-2</v>
      </c>
      <c r="CD109" s="127">
        <v>2.5899999999999999E-2</v>
      </c>
      <c r="CE109" s="127">
        <v>2.6100000000000002E-2</v>
      </c>
      <c r="CF109" s="127">
        <v>2.52E-2</v>
      </c>
      <c r="CG109" s="127">
        <v>2.4899999999999999E-2</v>
      </c>
      <c r="CH109" s="127">
        <v>3.7000000000000002E-3</v>
      </c>
      <c r="CI109" s="127">
        <v>3.5999999999999999E-3</v>
      </c>
      <c r="CJ109" s="127">
        <v>3.7000000000000002E-3</v>
      </c>
      <c r="CK109" s="127">
        <v>3.5999999999999999E-3</v>
      </c>
      <c r="CL109" s="127">
        <v>3.5999999999999999E-3</v>
      </c>
      <c r="CM109" s="127">
        <v>3.5999999999999999E-3</v>
      </c>
      <c r="CN109" s="127">
        <v>3.5999999999999999E-3</v>
      </c>
      <c r="CO109" s="127">
        <v>3.5999999999999999E-3</v>
      </c>
      <c r="CP109" s="127">
        <v>3.5999999999999999E-3</v>
      </c>
      <c r="CQ109" s="127">
        <v>3.5000000000000001E-3</v>
      </c>
      <c r="CR109" s="127">
        <v>3.5000000000000001E-3</v>
      </c>
      <c r="CS109" s="127">
        <v>3.5999999999999999E-3</v>
      </c>
      <c r="CT109" s="127">
        <v>3.5000000000000001E-3</v>
      </c>
      <c r="CU109" s="127">
        <v>3.5000000000000001E-3</v>
      </c>
      <c r="CV109" s="127">
        <v>3.5000000000000001E-3</v>
      </c>
      <c r="CW109" s="127">
        <v>3.5000000000000001E-3</v>
      </c>
      <c r="CX109" s="127">
        <v>3.5000000000000001E-3</v>
      </c>
      <c r="CY109" s="127">
        <v>3.3999999999999998E-3</v>
      </c>
      <c r="CZ109" s="127">
        <v>3.5000000000000001E-3</v>
      </c>
      <c r="DA109" s="127">
        <v>3.5000000000000001E-3</v>
      </c>
      <c r="DB109" s="127">
        <v>3.3999999999999998E-3</v>
      </c>
      <c r="DC109" s="127">
        <v>3.3999999999999998E-3</v>
      </c>
      <c r="DD109" s="127">
        <v>3.3999999999999998E-3</v>
      </c>
      <c r="DE109" s="127">
        <v>3.3999999999999998E-3</v>
      </c>
      <c r="DF109" s="127">
        <v>3.5000000000000001E-3</v>
      </c>
      <c r="DG109" s="127">
        <v>3.5999999999999999E-3</v>
      </c>
      <c r="DH109" s="127">
        <v>3.5000000000000001E-3</v>
      </c>
      <c r="DI109" s="127">
        <v>3.5000000000000001E-3</v>
      </c>
      <c r="DJ109" s="127">
        <v>3.3E-3</v>
      </c>
      <c r="DK109" s="127">
        <v>3.3999999999999998E-3</v>
      </c>
      <c r="DL109" s="127">
        <v>3.3999999999999998E-3</v>
      </c>
      <c r="DM109" s="127">
        <v>3.3999999999999998E-3</v>
      </c>
      <c r="DN109" s="127">
        <v>3.3999999999999998E-3</v>
      </c>
      <c r="DO109" s="127">
        <v>3.3E-3</v>
      </c>
      <c r="DP109" s="127">
        <v>3.3E-3</v>
      </c>
      <c r="DQ109" s="127">
        <v>3.3E-3</v>
      </c>
      <c r="DR109" s="127">
        <v>3.3E-3</v>
      </c>
      <c r="DS109" s="127">
        <v>3.2000000000000002E-3</v>
      </c>
      <c r="DT109" s="127">
        <v>3.3E-3</v>
      </c>
      <c r="DU109" s="127">
        <v>3.2000000000000002E-3</v>
      </c>
      <c r="DV109" s="127">
        <v>3.3E-3</v>
      </c>
      <c r="DW109" s="127">
        <v>3.2000000000000002E-3</v>
      </c>
      <c r="DX109" s="127">
        <v>3.3E-3</v>
      </c>
      <c r="DY109" s="127">
        <v>3.2000000000000002E-3</v>
      </c>
      <c r="DZ109" s="127">
        <v>3.0999999999999999E-3</v>
      </c>
      <c r="EA109" s="127">
        <v>3.0999999999999999E-3</v>
      </c>
      <c r="EB109" s="127">
        <v>3.0999999999999999E-3</v>
      </c>
      <c r="EC109" s="127">
        <v>3.0999999999999999E-3</v>
      </c>
      <c r="ED109" s="127">
        <v>3.0999999999999999E-3</v>
      </c>
      <c r="EE109" s="127">
        <v>3.0999999999999999E-3</v>
      </c>
      <c r="EF109" s="127">
        <v>3.0000000000000001E-3</v>
      </c>
      <c r="EG109" s="127">
        <v>3.0999999999999999E-3</v>
      </c>
      <c r="EH109" s="127">
        <v>3.0000000000000001E-3</v>
      </c>
      <c r="EI109" s="127">
        <v>3.0000000000000001E-3</v>
      </c>
      <c r="EJ109" s="127">
        <v>3.0000000000000001E-3</v>
      </c>
      <c r="EK109" s="127">
        <v>2.8999999999999998E-3</v>
      </c>
      <c r="EL109" s="127">
        <v>2.8999999999999998E-3</v>
      </c>
      <c r="EM109" s="127">
        <v>2.8999999999999998E-3</v>
      </c>
      <c r="EN109" s="127">
        <v>2.8E-3</v>
      </c>
      <c r="EO109" s="127">
        <v>2.7000000000000001E-3</v>
      </c>
      <c r="EP109" s="127">
        <v>2.8E-3</v>
      </c>
      <c r="EQ109" s="127">
        <v>2.8E-3</v>
      </c>
      <c r="ER109" s="127">
        <v>2.7000000000000001E-3</v>
      </c>
      <c r="ES109" s="127">
        <v>2.5999999999999999E-3</v>
      </c>
      <c r="ET109" s="127">
        <v>2.5999999999999999E-3</v>
      </c>
      <c r="EU109" s="127">
        <v>2.5999999999999999E-3</v>
      </c>
      <c r="EV109">
        <f>SUMIF('12peso'!$E$39:$E$492,$A109,'12peso'!H$39:H$492)</f>
        <v>4.7000000000000002E-3</v>
      </c>
      <c r="EW109">
        <f>SUMIF('12peso'!$E$39:$E$492,$A109,'12peso'!I$39:I$492)</f>
        <v>4.7000000000000002E-3</v>
      </c>
      <c r="EX109">
        <f>SUMIF('12peso'!$E$39:$E$492,$A109,'12peso'!J$39:J$492)</f>
        <v>4.7000000000000002E-3</v>
      </c>
      <c r="EY109">
        <f>SUMIF('12peso'!$E$39:$E$492,$A109,'12peso'!K$39:K$492)</f>
        <v>4.7999999999999996E-3</v>
      </c>
      <c r="EZ109">
        <f>SUMIF('12peso'!$E$39:$E$492,$A109,'12peso'!L$39:L$492)</f>
        <v>4.7999999999999996E-3</v>
      </c>
      <c r="FA109">
        <f>SUMIF('12peso'!$E$39:$E$492,$A109,'12peso'!M$39:M$492)</f>
        <v>4.7999999999999996E-3</v>
      </c>
      <c r="FB109">
        <f>SUMIF('12peso'!$E$39:$E$492,$A109,'12peso'!N$39:N$492)</f>
        <v>4.8999999999999998E-3</v>
      </c>
      <c r="FC109">
        <f>SUMIF('12peso'!$E$39:$E$492,$A109,'12peso'!O$39:O$492)</f>
        <v>5.0000000000000001E-3</v>
      </c>
      <c r="FD109">
        <f>SUMIF('12peso'!$E$39:$E$492,$A109,'12peso'!P$39:P$492)</f>
        <v>4.8999999999999998E-3</v>
      </c>
      <c r="FE109">
        <f>SUMIF('12peso'!$E$39:$E$492,$A109,'12peso'!Q$39:Q$492)</f>
        <v>5.0000000000000001E-3</v>
      </c>
      <c r="FF109">
        <f>SUMIF('12peso'!$E$39:$E$492,$A109,'12peso'!R$39:R$492)</f>
        <v>5.1000000000000004E-3</v>
      </c>
      <c r="FG109">
        <f>SUMIF('12peso'!$E$39:$E$492,$A109,'12peso'!S$39:S$492)</f>
        <v>5.1999999999999998E-3</v>
      </c>
      <c r="FH109">
        <f>SUMIF('12peso'!$E$39:$E$492,$A109,'12peso'!T$39:T$492)</f>
        <v>5.3E-3</v>
      </c>
      <c r="FI109">
        <f>SUMIF('12peso'!$E$39:$E$492,$A109,'12peso'!U$39:U$492)</f>
        <v>5.4999999999999997E-3</v>
      </c>
      <c r="FJ109">
        <f>SUMIF('12peso'!$E$39:$E$492,$A109,'12peso'!V$39:V$492)</f>
        <v>5.5999999999999999E-3</v>
      </c>
      <c r="FK109">
        <f>SUMIF('12peso'!$E$39:$E$492,$A109,'12peso'!W$39:W$492)</f>
        <v>5.7999999999999996E-3</v>
      </c>
      <c r="FL109">
        <f>SUMIF('12peso'!$E$39:$E$492,$A109,'12peso'!X$39:X$492)</f>
        <v>5.8999999999999999E-3</v>
      </c>
      <c r="FM109">
        <f>SUMIF('12peso'!$E$39:$E$492,$A109,'12peso'!Y$39:Y$492)</f>
        <v>5.7999999999999996E-3</v>
      </c>
      <c r="FN109">
        <f>SUMIF('12peso'!$E$39:$E$492,$A109,'12peso'!Z$39:Z$492)</f>
        <v>5.8999999999999999E-3</v>
      </c>
      <c r="FO109">
        <f>SUMIF('12peso'!$E$39:$E$492,$A109,'12peso'!AA$39:AA$492)</f>
        <v>6.0000000000000001E-3</v>
      </c>
      <c r="FP109">
        <f>SUMIF('12peso'!$E$39:$E$492,$A109,'12peso'!AB$39:AB$492)</f>
        <v>6.0000000000000001E-3</v>
      </c>
      <c r="FQ109">
        <f>SUMIF('12peso'!$E$39:$E$492,$A109,'12peso'!AC$39:AC$492)</f>
        <v>6.0000000000000001E-3</v>
      </c>
      <c r="FR109">
        <f>SUMIF('12peso'!$E$39:$E$492,$A109,'12peso'!AD$39:AD$492)</f>
        <v>5.8999999999999999E-3</v>
      </c>
      <c r="FS109">
        <f>SUMIF('12peso'!$E$39:$E$492,$A109,'12peso'!AE$39:AE$492)</f>
        <v>6.0000000000000001E-3</v>
      </c>
      <c r="FT109">
        <f>SUMIF('12peso'!$E$39:$E$492,$A109,'12peso'!AF$39:AF$492)</f>
        <v>6.1000000000000004E-3</v>
      </c>
      <c r="FU109">
        <f>SUMIF('12peso'!$E$39:$E$492,$A109,'12peso'!AG$39:AG$492)</f>
        <v>6.0000000000000001E-3</v>
      </c>
      <c r="FV109">
        <f>SUMIF('12peso'!$E$39:$E$492,$A109,'12peso'!AH$39:AH$492)</f>
        <v>6.0000000000000001E-3</v>
      </c>
      <c r="FW109">
        <f>SUMIF('12peso'!$E$39:$E$492,$A109,'12peso'!AI$39:AI$492)</f>
        <v>5.8999999999999999E-3</v>
      </c>
      <c r="FX109">
        <f>SUMIF('12peso'!$E$39:$E$492,$A109,'12peso'!AJ$39:AJ$492)</f>
        <v>6.0000000000000001E-3</v>
      </c>
      <c r="FY109">
        <f>SUMIF('12peso'!$E$39:$E$492,$A109,'12peso'!AK$39:AK$492)</f>
        <v>6.0000000000000001E-3</v>
      </c>
      <c r="FZ109">
        <f>SUMIF('12peso'!$E$39:$E$492,$A109,'12peso'!AL$39:AL$492)</f>
        <v>6.0000000000000001E-3</v>
      </c>
      <c r="GA109">
        <f>SUMIF('12peso'!$E$39:$E$492,$A109,'12peso'!AM$39:AM$492)</f>
        <v>6.1000000000000004E-3</v>
      </c>
      <c r="GB109">
        <f>SUMIF('12peso'!$E$39:$E$492,$A109,'12peso'!AN$39:AN$492)</f>
        <v>6.1000000000000004E-3</v>
      </c>
    </row>
    <row r="110" spans="1:184" x14ac:dyDescent="0.25">
      <c r="A110" s="59">
        <v>1115016</v>
      </c>
      <c r="B110" s="56" t="s">
        <v>111</v>
      </c>
      <c r="C110" s="127">
        <v>9.7999999999999997E-3</v>
      </c>
      <c r="D110" s="127">
        <v>9.4999999999999998E-3</v>
      </c>
      <c r="E110" s="127">
        <v>9.4000000000000004E-3</v>
      </c>
      <c r="F110" s="127">
        <v>9.2999999999999992E-3</v>
      </c>
      <c r="G110" s="127">
        <v>9.2999999999999992E-3</v>
      </c>
      <c r="H110" s="127">
        <v>9.4000000000000004E-3</v>
      </c>
      <c r="I110" s="127">
        <v>9.4000000000000004E-3</v>
      </c>
      <c r="J110" s="127">
        <v>9.5999999999999992E-3</v>
      </c>
      <c r="K110" s="127">
        <v>9.4000000000000004E-3</v>
      </c>
      <c r="L110" s="127">
        <v>9.5999999999999992E-3</v>
      </c>
      <c r="M110" s="127">
        <v>9.2999999999999992E-3</v>
      </c>
      <c r="N110" s="127">
        <v>9.4999999999999998E-3</v>
      </c>
      <c r="O110" s="127">
        <v>9.5999999999999992E-3</v>
      </c>
      <c r="P110" s="127">
        <v>9.5999999999999992E-3</v>
      </c>
      <c r="Q110" s="127">
        <v>9.7999999999999997E-3</v>
      </c>
      <c r="R110" s="127">
        <v>9.7999999999999997E-3</v>
      </c>
      <c r="S110" s="127">
        <v>9.9000000000000008E-3</v>
      </c>
      <c r="T110" s="127">
        <v>9.4999999999999998E-3</v>
      </c>
      <c r="U110" s="127">
        <v>9.5999999999999992E-3</v>
      </c>
      <c r="V110" s="127">
        <v>9.1999999999999998E-3</v>
      </c>
      <c r="W110" s="127">
        <v>9.1999999999999998E-3</v>
      </c>
      <c r="X110" s="127">
        <v>9.1999999999999998E-3</v>
      </c>
      <c r="Y110" s="127">
        <v>9.2999999999999992E-3</v>
      </c>
      <c r="Z110" s="127">
        <v>9.2999999999999992E-3</v>
      </c>
      <c r="AA110" s="127">
        <v>9.2999999999999992E-3</v>
      </c>
      <c r="AB110" s="127">
        <v>9.2999999999999992E-3</v>
      </c>
      <c r="AC110" s="127">
        <v>9.1999999999999998E-3</v>
      </c>
      <c r="AD110" s="127">
        <v>9.4000000000000004E-3</v>
      </c>
      <c r="AE110" s="127">
        <v>9.4000000000000004E-3</v>
      </c>
      <c r="AF110" s="127">
        <v>9.1000000000000004E-3</v>
      </c>
      <c r="AG110" s="127">
        <v>9.2999999999999992E-3</v>
      </c>
      <c r="AH110" s="127">
        <v>9.1999999999999998E-3</v>
      </c>
      <c r="AI110" s="127">
        <v>9.1000000000000004E-3</v>
      </c>
      <c r="AJ110" s="127">
        <v>9.1000000000000004E-3</v>
      </c>
      <c r="AK110" s="127">
        <v>9.1000000000000004E-3</v>
      </c>
      <c r="AL110" s="127">
        <v>8.9999999999999993E-3</v>
      </c>
      <c r="AM110" s="127">
        <v>8.6999999999999994E-3</v>
      </c>
      <c r="AN110" s="127">
        <v>8.8999999999999999E-3</v>
      </c>
      <c r="AO110" s="127">
        <v>8.8000000000000005E-3</v>
      </c>
      <c r="AP110" s="127">
        <v>8.5000000000000006E-3</v>
      </c>
      <c r="AQ110" s="127">
        <v>8.3000000000000001E-3</v>
      </c>
      <c r="AR110" s="127">
        <v>8.2000000000000007E-3</v>
      </c>
      <c r="AS110" s="127">
        <v>8.0999999999999996E-3</v>
      </c>
      <c r="AT110" s="127">
        <v>7.9000000000000008E-3</v>
      </c>
      <c r="AU110" s="127">
        <v>8.0999999999999996E-3</v>
      </c>
      <c r="AV110" s="127">
        <v>8.2000000000000007E-3</v>
      </c>
      <c r="AW110" s="127">
        <v>8.2000000000000007E-3</v>
      </c>
      <c r="AX110" s="127">
        <v>8.2000000000000007E-3</v>
      </c>
      <c r="AY110" s="127">
        <v>8.0000000000000002E-3</v>
      </c>
      <c r="AZ110" s="127">
        <v>8.3000000000000001E-3</v>
      </c>
      <c r="BA110" s="127">
        <v>8.2000000000000007E-3</v>
      </c>
      <c r="BB110" s="127">
        <v>8.0999999999999996E-3</v>
      </c>
      <c r="BC110" s="127">
        <v>8.3000000000000001E-3</v>
      </c>
      <c r="BD110" s="127">
        <v>8.3000000000000001E-3</v>
      </c>
      <c r="BE110" s="127">
        <v>8.3000000000000001E-3</v>
      </c>
      <c r="BF110" s="127">
        <v>8.2000000000000007E-3</v>
      </c>
      <c r="BG110" s="127">
        <v>8.5000000000000006E-3</v>
      </c>
      <c r="BH110" s="127">
        <v>8.5000000000000006E-3</v>
      </c>
      <c r="BI110" s="127">
        <v>8.3000000000000001E-3</v>
      </c>
      <c r="BJ110" s="127">
        <v>8.5000000000000006E-3</v>
      </c>
      <c r="BK110" s="127">
        <v>8.3999999999999995E-3</v>
      </c>
      <c r="BL110" s="127">
        <v>8.6E-3</v>
      </c>
      <c r="BM110" s="127">
        <v>8.6E-3</v>
      </c>
      <c r="BN110" s="127">
        <v>8.8000000000000005E-3</v>
      </c>
      <c r="BO110" s="127">
        <v>8.9999999999999993E-3</v>
      </c>
      <c r="BP110" s="127">
        <v>9.1000000000000004E-3</v>
      </c>
      <c r="BQ110" s="127">
        <v>9.1999999999999998E-3</v>
      </c>
      <c r="BR110" s="127">
        <v>9.1999999999999998E-3</v>
      </c>
      <c r="BS110" s="127">
        <v>8.8999999999999999E-3</v>
      </c>
      <c r="BT110" s="127">
        <v>8.8999999999999999E-3</v>
      </c>
      <c r="BU110" s="127">
        <v>8.8999999999999999E-3</v>
      </c>
      <c r="BV110" s="127">
        <v>9.1000000000000004E-3</v>
      </c>
      <c r="BW110" s="127">
        <v>8.8999999999999999E-3</v>
      </c>
      <c r="BX110" s="127">
        <v>8.9999999999999993E-3</v>
      </c>
      <c r="BY110" s="127">
        <v>8.8000000000000005E-3</v>
      </c>
      <c r="BZ110" s="127">
        <v>8.0000000000000002E-3</v>
      </c>
      <c r="CA110" s="127">
        <v>7.7999999999999996E-3</v>
      </c>
      <c r="CB110" s="127">
        <v>7.7000000000000002E-3</v>
      </c>
      <c r="CC110" s="127">
        <v>7.7999999999999996E-3</v>
      </c>
      <c r="CD110" s="127">
        <v>7.7000000000000002E-3</v>
      </c>
      <c r="CE110" s="127">
        <v>7.7000000000000002E-3</v>
      </c>
      <c r="CF110" s="127">
        <v>7.7999999999999996E-3</v>
      </c>
      <c r="CG110" s="127">
        <v>7.7000000000000002E-3</v>
      </c>
      <c r="CH110" s="127">
        <v>1.5299999999999999E-2</v>
      </c>
      <c r="CI110" s="127">
        <v>1.5299999999999999E-2</v>
      </c>
      <c r="CJ110" s="127">
        <v>1.54E-2</v>
      </c>
      <c r="CK110" s="127">
        <v>1.55E-2</v>
      </c>
      <c r="CL110" s="127">
        <v>1.5299999999999999E-2</v>
      </c>
      <c r="CM110" s="127">
        <v>1.54E-2</v>
      </c>
      <c r="CN110" s="127">
        <v>1.54E-2</v>
      </c>
      <c r="CO110" s="127">
        <v>1.54E-2</v>
      </c>
      <c r="CP110" s="127">
        <v>1.52E-2</v>
      </c>
      <c r="CQ110" s="127">
        <v>1.54E-2</v>
      </c>
      <c r="CR110" s="127">
        <v>1.5100000000000001E-2</v>
      </c>
      <c r="CS110" s="127">
        <v>1.55E-2</v>
      </c>
      <c r="CT110" s="127">
        <v>1.4999999999999999E-2</v>
      </c>
      <c r="CU110" s="127">
        <v>1.4999999999999999E-2</v>
      </c>
      <c r="CV110" s="127">
        <v>1.49E-2</v>
      </c>
      <c r="CW110" s="127">
        <v>1.52E-2</v>
      </c>
      <c r="CX110" s="127">
        <v>1.5100000000000001E-2</v>
      </c>
      <c r="CY110" s="127">
        <v>1.52E-2</v>
      </c>
      <c r="CZ110" s="127">
        <v>1.49E-2</v>
      </c>
      <c r="DA110" s="127">
        <v>1.49E-2</v>
      </c>
      <c r="DB110" s="127">
        <v>1.47E-2</v>
      </c>
      <c r="DC110" s="127">
        <v>1.4999999999999999E-2</v>
      </c>
      <c r="DD110" s="127">
        <v>1.4800000000000001E-2</v>
      </c>
      <c r="DE110" s="127">
        <v>1.5100000000000001E-2</v>
      </c>
      <c r="DF110" s="127">
        <v>1.47E-2</v>
      </c>
      <c r="DG110" s="127">
        <v>1.46E-2</v>
      </c>
      <c r="DH110" s="127">
        <v>1.47E-2</v>
      </c>
      <c r="DI110" s="127">
        <v>1.46E-2</v>
      </c>
      <c r="DJ110" s="127">
        <v>1.44E-2</v>
      </c>
      <c r="DK110" s="127">
        <v>1.43E-2</v>
      </c>
      <c r="DL110" s="127">
        <v>1.43E-2</v>
      </c>
      <c r="DM110" s="127">
        <v>1.4800000000000001E-2</v>
      </c>
      <c r="DN110" s="127">
        <v>1.4800000000000001E-2</v>
      </c>
      <c r="DO110" s="127">
        <v>1.4999999999999999E-2</v>
      </c>
      <c r="DP110" s="127">
        <v>1.4999999999999999E-2</v>
      </c>
      <c r="DQ110" s="127">
        <v>1.52E-2</v>
      </c>
      <c r="DR110" s="127">
        <v>1.54E-2</v>
      </c>
      <c r="DS110" s="127">
        <v>1.55E-2</v>
      </c>
      <c r="DT110" s="127">
        <v>1.49E-2</v>
      </c>
      <c r="DU110" s="127">
        <v>1.4800000000000001E-2</v>
      </c>
      <c r="DV110" s="127">
        <v>1.47E-2</v>
      </c>
      <c r="DW110" s="127">
        <v>1.4800000000000001E-2</v>
      </c>
      <c r="DX110" s="127">
        <v>1.49E-2</v>
      </c>
      <c r="DY110" s="127">
        <v>1.49E-2</v>
      </c>
      <c r="DZ110" s="127">
        <v>1.4800000000000001E-2</v>
      </c>
      <c r="EA110" s="127">
        <v>1.46E-2</v>
      </c>
      <c r="EB110" s="127">
        <v>1.4800000000000001E-2</v>
      </c>
      <c r="EC110" s="127">
        <v>1.4800000000000001E-2</v>
      </c>
      <c r="ED110" s="127">
        <v>1.47E-2</v>
      </c>
      <c r="EE110" s="127">
        <v>1.4800000000000001E-2</v>
      </c>
      <c r="EF110" s="127">
        <v>1.46E-2</v>
      </c>
      <c r="EG110" s="127">
        <v>1.47E-2</v>
      </c>
      <c r="EH110" s="127">
        <v>1.47E-2</v>
      </c>
      <c r="EI110" s="127">
        <v>1.4999999999999999E-2</v>
      </c>
      <c r="EJ110" s="127">
        <v>1.4800000000000001E-2</v>
      </c>
      <c r="EK110" s="127">
        <v>1.4800000000000001E-2</v>
      </c>
      <c r="EL110" s="127">
        <v>1.4800000000000001E-2</v>
      </c>
      <c r="EM110" s="127">
        <v>1.47E-2</v>
      </c>
      <c r="EN110" s="127">
        <v>1.44E-2</v>
      </c>
      <c r="EO110" s="127">
        <v>1.44E-2</v>
      </c>
      <c r="EP110" s="127">
        <v>1.4500000000000001E-2</v>
      </c>
      <c r="EQ110" s="127">
        <v>1.43E-2</v>
      </c>
      <c r="ER110" s="127">
        <v>1.4500000000000001E-2</v>
      </c>
      <c r="ES110" s="127">
        <v>1.43E-2</v>
      </c>
      <c r="ET110" s="127">
        <v>1.44E-2</v>
      </c>
      <c r="EU110" s="127">
        <v>1.4500000000000001E-2</v>
      </c>
      <c r="EV110">
        <f>SUMIF('12peso'!$E$39:$E$492,$A110,'12peso'!H$39:H$492)</f>
        <v>1.49E-2</v>
      </c>
      <c r="EW110">
        <f>SUMIF('12peso'!$E$39:$E$492,$A110,'12peso'!I$39:I$492)</f>
        <v>1.4800000000000001E-2</v>
      </c>
      <c r="EX110">
        <f>SUMIF('12peso'!$E$39:$E$492,$A110,'12peso'!J$39:J$492)</f>
        <v>1.52E-2</v>
      </c>
      <c r="EY110">
        <f>SUMIF('12peso'!$E$39:$E$492,$A110,'12peso'!K$39:K$492)</f>
        <v>1.47E-2</v>
      </c>
      <c r="EZ110">
        <f>SUMIF('12peso'!$E$39:$E$492,$A110,'12peso'!L$39:L$492)</f>
        <v>1.4999999999999999E-2</v>
      </c>
      <c r="FA110">
        <f>SUMIF('12peso'!$E$39:$E$492,$A110,'12peso'!M$39:M$492)</f>
        <v>1.4500000000000001E-2</v>
      </c>
      <c r="FB110">
        <f>SUMIF('12peso'!$E$39:$E$492,$A110,'12peso'!N$39:N$492)</f>
        <v>1.47E-2</v>
      </c>
      <c r="FC110">
        <f>SUMIF('12peso'!$E$39:$E$492,$A110,'12peso'!O$39:O$492)</f>
        <v>1.54E-2</v>
      </c>
      <c r="FD110">
        <f>SUMIF('12peso'!$E$39:$E$492,$A110,'12peso'!P$39:P$492)</f>
        <v>1.52E-2</v>
      </c>
      <c r="FE110">
        <f>SUMIF('12peso'!$E$39:$E$492,$A110,'12peso'!Q$39:Q$492)</f>
        <v>1.55E-2</v>
      </c>
      <c r="FF110">
        <f>SUMIF('12peso'!$E$39:$E$492,$A110,'12peso'!R$39:R$492)</f>
        <v>1.5299999999999999E-2</v>
      </c>
      <c r="FG110">
        <f>SUMIF('12peso'!$E$39:$E$492,$A110,'12peso'!S$39:S$492)</f>
        <v>1.49E-2</v>
      </c>
      <c r="FH110">
        <f>SUMIF('12peso'!$E$39:$E$492,$A110,'12peso'!T$39:T$492)</f>
        <v>1.4800000000000001E-2</v>
      </c>
      <c r="FI110">
        <f>SUMIF('12peso'!$E$39:$E$492,$A110,'12peso'!U$39:U$492)</f>
        <v>1.47E-2</v>
      </c>
      <c r="FJ110">
        <f>SUMIF('12peso'!$E$39:$E$492,$A110,'12peso'!V$39:V$492)</f>
        <v>1.4999999999999999E-2</v>
      </c>
      <c r="FK110">
        <f>SUMIF('12peso'!$E$39:$E$492,$A110,'12peso'!W$39:W$492)</f>
        <v>1.49E-2</v>
      </c>
      <c r="FL110">
        <f>SUMIF('12peso'!$E$39:$E$492,$A110,'12peso'!X$39:X$492)</f>
        <v>1.4999999999999999E-2</v>
      </c>
      <c r="FM110">
        <f>SUMIF('12peso'!$E$39:$E$492,$A110,'12peso'!Y$39:Y$492)</f>
        <v>1.4999999999999999E-2</v>
      </c>
      <c r="FN110">
        <f>SUMIF('12peso'!$E$39:$E$492,$A110,'12peso'!Z$39:Z$492)</f>
        <v>1.52E-2</v>
      </c>
      <c r="FO110">
        <f>SUMIF('12peso'!$E$39:$E$492,$A110,'12peso'!AA$39:AA$492)</f>
        <v>1.5299999999999999E-2</v>
      </c>
      <c r="FP110">
        <f>SUMIF('12peso'!$E$39:$E$492,$A110,'12peso'!AB$39:AB$492)</f>
        <v>1.52E-2</v>
      </c>
      <c r="FQ110">
        <f>SUMIF('12peso'!$E$39:$E$492,$A110,'12peso'!AC$39:AC$492)</f>
        <v>1.54E-2</v>
      </c>
      <c r="FR110">
        <f>SUMIF('12peso'!$E$39:$E$492,$A110,'12peso'!AD$39:AD$492)</f>
        <v>1.5299999999999999E-2</v>
      </c>
      <c r="FS110">
        <f>SUMIF('12peso'!$E$39:$E$492,$A110,'12peso'!AE$39:AE$492)</f>
        <v>1.5299999999999999E-2</v>
      </c>
      <c r="FT110">
        <f>SUMIF('12peso'!$E$39:$E$492,$A110,'12peso'!AF$39:AF$492)</f>
        <v>1.47E-2</v>
      </c>
      <c r="FU110">
        <f>SUMIF('12peso'!$E$39:$E$492,$A110,'12peso'!AG$39:AG$492)</f>
        <v>1.47E-2</v>
      </c>
      <c r="FV110">
        <f>SUMIF('12peso'!$E$39:$E$492,$A110,'12peso'!AH$39:AH$492)</f>
        <v>1.4500000000000001E-2</v>
      </c>
      <c r="FW110">
        <f>SUMIF('12peso'!$E$39:$E$492,$A110,'12peso'!AI$39:AI$492)</f>
        <v>1.4500000000000001E-2</v>
      </c>
      <c r="FX110">
        <f>SUMIF('12peso'!$E$39:$E$492,$A110,'12peso'!AJ$39:AJ$492)</f>
        <v>1.4500000000000001E-2</v>
      </c>
      <c r="FY110">
        <f>SUMIF('12peso'!$E$39:$E$492,$A110,'12peso'!AK$39:AK$492)</f>
        <v>1.4500000000000001E-2</v>
      </c>
      <c r="FZ110">
        <f>SUMIF('12peso'!$E$39:$E$492,$A110,'12peso'!AL$39:AL$492)</f>
        <v>1.4500000000000001E-2</v>
      </c>
      <c r="GA110">
        <f>SUMIF('12peso'!$E$39:$E$492,$A110,'12peso'!AM$39:AM$492)</f>
        <v>1.4500000000000001E-2</v>
      </c>
      <c r="GB110">
        <f>SUMIF('12peso'!$E$39:$E$492,$A110,'12peso'!AN$39:AN$492)</f>
        <v>1.4500000000000001E-2</v>
      </c>
    </row>
    <row r="111" spans="1:184" x14ac:dyDescent="0.25">
      <c r="A111" s="59">
        <v>1115039</v>
      </c>
      <c r="B111" s="56" t="s">
        <v>112</v>
      </c>
      <c r="C111" s="127">
        <v>3.32E-2</v>
      </c>
      <c r="D111" s="127">
        <v>3.27E-2</v>
      </c>
      <c r="E111" s="127">
        <v>3.32E-2</v>
      </c>
      <c r="F111" s="127">
        <v>3.3099999999999997E-2</v>
      </c>
      <c r="G111" s="127">
        <v>3.27E-2</v>
      </c>
      <c r="H111" s="127">
        <v>3.32E-2</v>
      </c>
      <c r="I111" s="127">
        <v>3.3500000000000002E-2</v>
      </c>
      <c r="J111" s="127">
        <v>3.3500000000000002E-2</v>
      </c>
      <c r="K111" s="127">
        <v>3.3599999999999998E-2</v>
      </c>
      <c r="L111" s="127">
        <v>3.3300000000000003E-2</v>
      </c>
      <c r="M111" s="127">
        <v>3.3500000000000002E-2</v>
      </c>
      <c r="N111" s="127">
        <v>3.3700000000000001E-2</v>
      </c>
      <c r="O111" s="127">
        <v>3.3099999999999997E-2</v>
      </c>
      <c r="P111" s="127">
        <v>3.2500000000000001E-2</v>
      </c>
      <c r="Q111" s="127">
        <v>3.2599999999999997E-2</v>
      </c>
      <c r="R111" s="127">
        <v>3.3000000000000002E-2</v>
      </c>
      <c r="S111" s="127">
        <v>3.3099999999999997E-2</v>
      </c>
      <c r="T111" s="127">
        <v>3.3399999999999999E-2</v>
      </c>
      <c r="U111" s="127">
        <v>3.3300000000000003E-2</v>
      </c>
      <c r="V111" s="127">
        <v>3.4099999999999998E-2</v>
      </c>
      <c r="W111" s="127">
        <v>3.4599999999999999E-2</v>
      </c>
      <c r="X111" s="127">
        <v>3.4299999999999997E-2</v>
      </c>
      <c r="Y111" s="127">
        <v>3.4500000000000003E-2</v>
      </c>
      <c r="Z111" s="127">
        <v>3.4099999999999998E-2</v>
      </c>
      <c r="AA111" s="127">
        <v>3.4000000000000002E-2</v>
      </c>
      <c r="AB111" s="127">
        <v>3.4000000000000002E-2</v>
      </c>
      <c r="AC111" s="127">
        <v>3.4599999999999999E-2</v>
      </c>
      <c r="AD111" s="127">
        <v>3.4599999999999999E-2</v>
      </c>
      <c r="AE111" s="127">
        <v>3.4700000000000002E-2</v>
      </c>
      <c r="AF111" s="127">
        <v>3.5200000000000002E-2</v>
      </c>
      <c r="AG111" s="127">
        <v>3.5999999999999997E-2</v>
      </c>
      <c r="AH111" s="127">
        <v>3.6600000000000001E-2</v>
      </c>
      <c r="AI111" s="127">
        <v>3.6200000000000003E-2</v>
      </c>
      <c r="AJ111" s="127">
        <v>3.6700000000000003E-2</v>
      </c>
      <c r="AK111" s="127">
        <v>3.61E-2</v>
      </c>
      <c r="AL111" s="127">
        <v>3.5999999999999997E-2</v>
      </c>
      <c r="AM111" s="127">
        <v>3.5799999999999998E-2</v>
      </c>
      <c r="AN111" s="127">
        <v>3.5799999999999998E-2</v>
      </c>
      <c r="AO111" s="127">
        <v>3.61E-2</v>
      </c>
      <c r="AP111" s="127">
        <v>3.6499999999999998E-2</v>
      </c>
      <c r="AQ111" s="127">
        <v>3.7100000000000001E-2</v>
      </c>
      <c r="AR111" s="127">
        <v>3.6799999999999999E-2</v>
      </c>
      <c r="AS111" s="127">
        <v>3.6999999999999998E-2</v>
      </c>
      <c r="AT111" s="127">
        <v>3.8300000000000001E-2</v>
      </c>
      <c r="AU111" s="127">
        <v>4.0099999999999997E-2</v>
      </c>
      <c r="AV111" s="127">
        <v>4.1000000000000002E-2</v>
      </c>
      <c r="AW111" s="127">
        <v>4.2999999999999997E-2</v>
      </c>
      <c r="AX111" s="127">
        <v>4.2799999999999998E-2</v>
      </c>
      <c r="AY111" s="127">
        <v>4.2799999999999998E-2</v>
      </c>
      <c r="AZ111" s="127">
        <v>4.2900000000000001E-2</v>
      </c>
      <c r="BA111" s="127">
        <v>4.2700000000000002E-2</v>
      </c>
      <c r="BB111" s="127">
        <v>4.19E-2</v>
      </c>
      <c r="BC111" s="127">
        <v>4.1599999999999998E-2</v>
      </c>
      <c r="BD111" s="127">
        <v>4.1399999999999999E-2</v>
      </c>
      <c r="BE111" s="127">
        <v>4.1200000000000001E-2</v>
      </c>
      <c r="BF111" s="127">
        <v>4.1099999999999998E-2</v>
      </c>
      <c r="BG111" s="127">
        <v>4.0599999999999997E-2</v>
      </c>
      <c r="BH111" s="127">
        <v>0.04</v>
      </c>
      <c r="BI111" s="127">
        <v>0.04</v>
      </c>
      <c r="BJ111" s="127">
        <v>3.9899999999999998E-2</v>
      </c>
      <c r="BK111" s="127">
        <v>3.9600000000000003E-2</v>
      </c>
      <c r="BL111" s="127">
        <v>3.9600000000000003E-2</v>
      </c>
      <c r="BM111" s="127">
        <v>3.95E-2</v>
      </c>
      <c r="BN111" s="127">
        <v>3.9800000000000002E-2</v>
      </c>
      <c r="BO111" s="127">
        <v>3.95E-2</v>
      </c>
      <c r="BP111" s="127">
        <v>3.8899999999999997E-2</v>
      </c>
      <c r="BQ111" s="127">
        <v>3.9E-2</v>
      </c>
      <c r="BR111" s="127">
        <v>3.8399999999999997E-2</v>
      </c>
      <c r="BS111" s="127">
        <v>3.73E-2</v>
      </c>
      <c r="BT111" s="127">
        <v>3.7600000000000001E-2</v>
      </c>
      <c r="BU111" s="127">
        <v>3.8199999999999998E-2</v>
      </c>
      <c r="BV111" s="127">
        <v>3.8399999999999997E-2</v>
      </c>
      <c r="BW111" s="127">
        <v>3.8199999999999998E-2</v>
      </c>
      <c r="BX111" s="127">
        <v>3.8300000000000001E-2</v>
      </c>
      <c r="BY111" s="127">
        <v>3.85E-2</v>
      </c>
      <c r="BZ111" s="127">
        <v>3.8199999999999998E-2</v>
      </c>
      <c r="CA111" s="127">
        <v>3.8399999999999997E-2</v>
      </c>
      <c r="CB111" s="127">
        <v>3.8199999999999998E-2</v>
      </c>
      <c r="CC111" s="127">
        <v>3.8399999999999997E-2</v>
      </c>
      <c r="CD111" s="127">
        <v>3.7900000000000003E-2</v>
      </c>
      <c r="CE111" s="127">
        <v>3.8100000000000002E-2</v>
      </c>
      <c r="CF111" s="127">
        <v>3.7600000000000001E-2</v>
      </c>
      <c r="CG111" s="127">
        <v>3.85E-2</v>
      </c>
      <c r="CH111" s="127">
        <v>3.4099999999999998E-2</v>
      </c>
      <c r="CI111" s="127">
        <v>3.4200000000000001E-2</v>
      </c>
      <c r="CJ111" s="127">
        <v>3.4200000000000001E-2</v>
      </c>
      <c r="CK111" s="127">
        <v>3.4000000000000002E-2</v>
      </c>
      <c r="CL111" s="127">
        <v>3.3700000000000001E-2</v>
      </c>
      <c r="CM111" s="127">
        <v>3.3599999999999998E-2</v>
      </c>
      <c r="CN111" s="127">
        <v>3.3599999999999998E-2</v>
      </c>
      <c r="CO111" s="127">
        <v>3.3700000000000001E-2</v>
      </c>
      <c r="CP111" s="127">
        <v>3.3799999999999997E-2</v>
      </c>
      <c r="CQ111" s="127">
        <v>3.3000000000000002E-2</v>
      </c>
      <c r="CR111" s="127">
        <v>3.3000000000000002E-2</v>
      </c>
      <c r="CS111" s="127">
        <v>3.3599999999999998E-2</v>
      </c>
      <c r="CT111" s="127">
        <v>3.4200000000000001E-2</v>
      </c>
      <c r="CU111" s="127">
        <v>3.39E-2</v>
      </c>
      <c r="CV111" s="127">
        <v>3.3399999999999999E-2</v>
      </c>
      <c r="CW111" s="127">
        <v>3.3599999999999998E-2</v>
      </c>
      <c r="CX111" s="127">
        <v>3.3599999999999998E-2</v>
      </c>
      <c r="CY111" s="127">
        <v>3.3500000000000002E-2</v>
      </c>
      <c r="CZ111" s="127">
        <v>3.3300000000000003E-2</v>
      </c>
      <c r="DA111" s="127">
        <v>3.3599999999999998E-2</v>
      </c>
      <c r="DB111" s="127">
        <v>3.3599999999999998E-2</v>
      </c>
      <c r="DC111" s="127">
        <v>3.2899999999999999E-2</v>
      </c>
      <c r="DD111" s="127">
        <v>3.3500000000000002E-2</v>
      </c>
      <c r="DE111" s="127">
        <v>3.3599999999999998E-2</v>
      </c>
      <c r="DF111" s="127">
        <v>3.3799999999999997E-2</v>
      </c>
      <c r="DG111" s="127">
        <v>3.3799999999999997E-2</v>
      </c>
      <c r="DH111" s="127">
        <v>3.4099999999999998E-2</v>
      </c>
      <c r="DI111" s="127">
        <v>3.4599999999999999E-2</v>
      </c>
      <c r="DJ111" s="127">
        <v>3.49E-2</v>
      </c>
      <c r="DK111" s="127">
        <v>3.5000000000000003E-2</v>
      </c>
      <c r="DL111" s="127">
        <v>3.5400000000000001E-2</v>
      </c>
      <c r="DM111" s="127">
        <v>3.6200000000000003E-2</v>
      </c>
      <c r="DN111" s="127">
        <v>3.6799999999999999E-2</v>
      </c>
      <c r="DO111" s="127">
        <v>3.7100000000000001E-2</v>
      </c>
      <c r="DP111" s="127">
        <v>3.7100000000000001E-2</v>
      </c>
      <c r="DQ111" s="127">
        <v>3.7499999999999999E-2</v>
      </c>
      <c r="DR111" s="127">
        <v>3.7499999999999999E-2</v>
      </c>
      <c r="DS111" s="127">
        <v>3.7699999999999997E-2</v>
      </c>
      <c r="DT111" s="127">
        <v>3.7600000000000001E-2</v>
      </c>
      <c r="DU111" s="127">
        <v>3.78E-2</v>
      </c>
      <c r="DV111" s="127">
        <v>3.8199999999999998E-2</v>
      </c>
      <c r="DW111" s="127">
        <v>3.8399999999999997E-2</v>
      </c>
      <c r="DX111" s="127">
        <v>3.8399999999999997E-2</v>
      </c>
      <c r="DY111" s="127">
        <v>3.7999999999999999E-2</v>
      </c>
      <c r="DZ111" s="127">
        <v>3.78E-2</v>
      </c>
      <c r="EA111" s="127">
        <v>3.7199999999999997E-2</v>
      </c>
      <c r="EB111" s="127">
        <v>3.7100000000000001E-2</v>
      </c>
      <c r="EC111" s="127">
        <v>3.7400000000000003E-2</v>
      </c>
      <c r="ED111" s="127">
        <v>3.7400000000000003E-2</v>
      </c>
      <c r="EE111" s="127">
        <v>3.6999999999999998E-2</v>
      </c>
      <c r="EF111" s="127">
        <v>3.7100000000000001E-2</v>
      </c>
      <c r="EG111" s="127">
        <v>3.6600000000000001E-2</v>
      </c>
      <c r="EH111" s="127">
        <v>3.6400000000000002E-2</v>
      </c>
      <c r="EI111" s="127">
        <v>3.61E-2</v>
      </c>
      <c r="EJ111" s="127">
        <v>3.5900000000000001E-2</v>
      </c>
      <c r="EK111" s="127">
        <v>3.61E-2</v>
      </c>
      <c r="EL111" s="127">
        <v>3.56E-2</v>
      </c>
      <c r="EM111" s="127">
        <v>3.5099999999999999E-2</v>
      </c>
      <c r="EN111" s="127">
        <v>3.4200000000000001E-2</v>
      </c>
      <c r="EO111" s="127">
        <v>3.4500000000000003E-2</v>
      </c>
      <c r="EP111" s="127">
        <v>3.44E-2</v>
      </c>
      <c r="EQ111" s="127">
        <v>3.4500000000000003E-2</v>
      </c>
      <c r="ER111" s="127">
        <v>3.4599999999999999E-2</v>
      </c>
      <c r="ES111" s="127">
        <v>3.4200000000000001E-2</v>
      </c>
      <c r="ET111" s="127">
        <v>3.4099999999999998E-2</v>
      </c>
      <c r="EU111" s="127">
        <v>3.4099999999999998E-2</v>
      </c>
      <c r="EV111">
        <f>SUMIF('12peso'!$E$39:$E$492,$A111,'12peso'!H$39:H$492)</f>
        <v>3.73E-2</v>
      </c>
      <c r="EW111">
        <f>SUMIF('12peso'!$E$39:$E$492,$A111,'12peso'!I$39:I$492)</f>
        <v>3.8699999999999998E-2</v>
      </c>
      <c r="EX111">
        <f>SUMIF('12peso'!$E$39:$E$492,$A111,'12peso'!J$39:J$492)</f>
        <v>3.9199999999999999E-2</v>
      </c>
      <c r="EY111">
        <f>SUMIF('12peso'!$E$39:$E$492,$A111,'12peso'!K$39:K$492)</f>
        <v>4.0099999999999997E-2</v>
      </c>
      <c r="EZ111">
        <f>SUMIF('12peso'!$E$39:$E$492,$A111,'12peso'!L$39:L$492)</f>
        <v>4.0800000000000003E-2</v>
      </c>
      <c r="FA111">
        <f>SUMIF('12peso'!$E$39:$E$492,$A111,'12peso'!M$39:M$492)</f>
        <v>4.1300000000000003E-2</v>
      </c>
      <c r="FB111">
        <f>SUMIF('12peso'!$E$39:$E$492,$A111,'12peso'!N$39:N$492)</f>
        <v>4.2000000000000003E-2</v>
      </c>
      <c r="FC111">
        <f>SUMIF('12peso'!$E$39:$E$492,$A111,'12peso'!O$39:O$492)</f>
        <v>4.24E-2</v>
      </c>
      <c r="FD111">
        <f>SUMIF('12peso'!$E$39:$E$492,$A111,'12peso'!P$39:P$492)</f>
        <v>4.2900000000000001E-2</v>
      </c>
      <c r="FE111">
        <f>SUMIF('12peso'!$E$39:$E$492,$A111,'12peso'!Q$39:Q$492)</f>
        <v>4.2500000000000003E-2</v>
      </c>
      <c r="FF111">
        <f>SUMIF('12peso'!$E$39:$E$492,$A111,'12peso'!R$39:R$492)</f>
        <v>4.2700000000000002E-2</v>
      </c>
      <c r="FG111">
        <f>SUMIF('12peso'!$E$39:$E$492,$A111,'12peso'!S$39:S$492)</f>
        <v>4.2700000000000002E-2</v>
      </c>
      <c r="FH111">
        <f>SUMIF('12peso'!$E$39:$E$492,$A111,'12peso'!T$39:T$492)</f>
        <v>4.2599999999999999E-2</v>
      </c>
      <c r="FI111">
        <f>SUMIF('12peso'!$E$39:$E$492,$A111,'12peso'!U$39:U$492)</f>
        <v>4.2799999999999998E-2</v>
      </c>
      <c r="FJ111">
        <f>SUMIF('12peso'!$E$39:$E$492,$A111,'12peso'!V$39:V$492)</f>
        <v>4.3499999999999997E-2</v>
      </c>
      <c r="FK111">
        <f>SUMIF('12peso'!$E$39:$E$492,$A111,'12peso'!W$39:W$492)</f>
        <v>4.3700000000000003E-2</v>
      </c>
      <c r="FL111">
        <f>SUMIF('12peso'!$E$39:$E$492,$A111,'12peso'!X$39:X$492)</f>
        <v>4.4400000000000002E-2</v>
      </c>
      <c r="FM111">
        <f>SUMIF('12peso'!$E$39:$E$492,$A111,'12peso'!Y$39:Y$492)</f>
        <v>4.4699999999999997E-2</v>
      </c>
      <c r="FN111">
        <f>SUMIF('12peso'!$E$39:$E$492,$A111,'12peso'!Z$39:Z$492)</f>
        <v>4.48E-2</v>
      </c>
      <c r="FO111">
        <f>SUMIF('12peso'!$E$39:$E$492,$A111,'12peso'!AA$39:AA$492)</f>
        <v>4.4699999999999997E-2</v>
      </c>
      <c r="FP111">
        <f>SUMIF('12peso'!$E$39:$E$492,$A111,'12peso'!AB$39:AB$492)</f>
        <v>4.4400000000000002E-2</v>
      </c>
      <c r="FQ111">
        <f>SUMIF('12peso'!$E$39:$E$492,$A111,'12peso'!AC$39:AC$492)</f>
        <v>4.41E-2</v>
      </c>
      <c r="FR111">
        <f>SUMIF('12peso'!$E$39:$E$492,$A111,'12peso'!AD$39:AD$492)</f>
        <v>4.41E-2</v>
      </c>
      <c r="FS111">
        <f>SUMIF('12peso'!$E$39:$E$492,$A111,'12peso'!AE$39:AE$492)</f>
        <v>4.3900000000000002E-2</v>
      </c>
      <c r="FT111">
        <f>SUMIF('12peso'!$E$39:$E$492,$A111,'12peso'!AF$39:AF$492)</f>
        <v>4.4400000000000002E-2</v>
      </c>
      <c r="FU111">
        <f>SUMIF('12peso'!$E$39:$E$492,$A111,'12peso'!AG$39:AG$492)</f>
        <v>4.4299999999999999E-2</v>
      </c>
      <c r="FV111">
        <f>SUMIF('12peso'!$E$39:$E$492,$A111,'12peso'!AH$39:AH$492)</f>
        <v>4.41E-2</v>
      </c>
      <c r="FW111">
        <f>SUMIF('12peso'!$E$39:$E$492,$A111,'12peso'!AI$39:AI$492)</f>
        <v>4.3499999999999997E-2</v>
      </c>
      <c r="FX111">
        <f>SUMIF('12peso'!$E$39:$E$492,$A111,'12peso'!AJ$39:AJ$492)</f>
        <v>4.2999999999999997E-2</v>
      </c>
      <c r="FY111">
        <f>SUMIF('12peso'!$E$39:$E$492,$A111,'12peso'!AK$39:AK$492)</f>
        <v>4.2999999999999997E-2</v>
      </c>
      <c r="FZ111">
        <f>SUMIF('12peso'!$E$39:$E$492,$A111,'12peso'!AL$39:AL$492)</f>
        <v>4.2500000000000003E-2</v>
      </c>
      <c r="GA111">
        <f>SUMIF('12peso'!$E$39:$E$492,$A111,'12peso'!AM$39:AM$492)</f>
        <v>4.3099999999999999E-2</v>
      </c>
      <c r="GB111">
        <f>SUMIF('12peso'!$E$39:$E$492,$A111,'12peso'!AN$39:AN$492)</f>
        <v>4.3099999999999999E-2</v>
      </c>
    </row>
    <row r="112" spans="1:184" x14ac:dyDescent="0.25">
      <c r="A112" s="59">
        <v>1115050</v>
      </c>
      <c r="B112" s="56" t="s">
        <v>113</v>
      </c>
      <c r="C112" s="127">
        <v>5.8999999999999999E-3</v>
      </c>
      <c r="D112" s="127">
        <v>5.8999999999999999E-3</v>
      </c>
      <c r="E112" s="127">
        <v>5.8999999999999999E-3</v>
      </c>
      <c r="F112" s="127">
        <v>5.7999999999999996E-3</v>
      </c>
      <c r="G112" s="127">
        <v>5.7999999999999996E-3</v>
      </c>
      <c r="H112" s="127">
        <v>6.0000000000000001E-3</v>
      </c>
      <c r="I112" s="127">
        <v>6.1999999999999998E-3</v>
      </c>
      <c r="J112" s="127">
        <v>6.4000000000000003E-3</v>
      </c>
      <c r="K112" s="127">
        <v>6.7999999999999996E-3</v>
      </c>
      <c r="L112" s="127">
        <v>6.7000000000000002E-3</v>
      </c>
      <c r="M112" s="127">
        <v>6.6E-3</v>
      </c>
      <c r="N112" s="127">
        <v>6.7000000000000002E-3</v>
      </c>
      <c r="O112" s="127">
        <v>6.4999999999999997E-3</v>
      </c>
      <c r="P112" s="127">
        <v>6.6E-3</v>
      </c>
      <c r="Q112" s="127">
        <v>6.4999999999999997E-3</v>
      </c>
      <c r="R112" s="127">
        <v>6.4999999999999997E-3</v>
      </c>
      <c r="S112" s="127">
        <v>6.3E-3</v>
      </c>
      <c r="T112" s="127">
        <v>6.4000000000000003E-3</v>
      </c>
      <c r="U112" s="127">
        <v>6.4000000000000003E-3</v>
      </c>
      <c r="V112" s="127">
        <v>6.1999999999999998E-3</v>
      </c>
      <c r="W112" s="127">
        <v>6.1999999999999998E-3</v>
      </c>
      <c r="X112" s="127">
        <v>6.1999999999999998E-3</v>
      </c>
      <c r="Y112" s="127">
        <v>6.3E-3</v>
      </c>
      <c r="Z112" s="127">
        <v>6.3E-3</v>
      </c>
      <c r="AA112" s="127">
        <v>6.3E-3</v>
      </c>
      <c r="AB112" s="127">
        <v>6.1999999999999998E-3</v>
      </c>
      <c r="AC112" s="127">
        <v>6.1000000000000004E-3</v>
      </c>
      <c r="AD112" s="127">
        <v>6.1000000000000004E-3</v>
      </c>
      <c r="AE112" s="127">
        <v>6.1000000000000004E-3</v>
      </c>
      <c r="AF112" s="127">
        <v>6.0000000000000001E-3</v>
      </c>
      <c r="AG112" s="127">
        <v>6.0000000000000001E-3</v>
      </c>
      <c r="AH112" s="127">
        <v>6.0000000000000001E-3</v>
      </c>
      <c r="AI112" s="127">
        <v>6.0000000000000001E-3</v>
      </c>
      <c r="AJ112" s="127">
        <v>5.8999999999999999E-3</v>
      </c>
      <c r="AK112" s="127">
        <v>6.0000000000000001E-3</v>
      </c>
      <c r="AL112" s="127">
        <v>6.0000000000000001E-3</v>
      </c>
      <c r="AM112" s="127">
        <v>5.8999999999999999E-3</v>
      </c>
      <c r="AN112" s="127">
        <v>6.0000000000000001E-3</v>
      </c>
      <c r="AO112" s="127">
        <v>5.8999999999999999E-3</v>
      </c>
      <c r="AP112" s="127">
        <v>5.8999999999999999E-3</v>
      </c>
      <c r="AQ112" s="127">
        <v>5.7999999999999996E-3</v>
      </c>
      <c r="AR112" s="127">
        <v>6.0000000000000001E-3</v>
      </c>
      <c r="AS112" s="127">
        <v>6.1000000000000004E-3</v>
      </c>
      <c r="AT112" s="127">
        <v>6.1999999999999998E-3</v>
      </c>
      <c r="AU112" s="127">
        <v>6.1999999999999998E-3</v>
      </c>
      <c r="AV112" s="127">
        <v>6.3E-3</v>
      </c>
      <c r="AW112" s="127">
        <v>6.4000000000000003E-3</v>
      </c>
      <c r="AX112" s="127">
        <v>6.4999999999999997E-3</v>
      </c>
      <c r="AY112" s="127">
        <v>6.4999999999999997E-3</v>
      </c>
      <c r="AZ112" s="127">
        <v>6.6E-3</v>
      </c>
      <c r="BA112" s="127">
        <v>6.6E-3</v>
      </c>
      <c r="BB112" s="127">
        <v>6.4999999999999997E-3</v>
      </c>
      <c r="BC112" s="127">
        <v>6.3E-3</v>
      </c>
      <c r="BD112" s="127">
        <v>6.1999999999999998E-3</v>
      </c>
      <c r="BE112" s="127">
        <v>6.1000000000000004E-3</v>
      </c>
      <c r="BF112" s="127">
        <v>6.1000000000000004E-3</v>
      </c>
      <c r="BG112" s="127">
        <v>6.0000000000000001E-3</v>
      </c>
      <c r="BH112" s="127">
        <v>6.1000000000000004E-3</v>
      </c>
      <c r="BI112" s="127">
        <v>6.1000000000000004E-3</v>
      </c>
      <c r="BJ112" s="127">
        <v>6.1000000000000004E-3</v>
      </c>
      <c r="BK112" s="127">
        <v>6.1000000000000004E-3</v>
      </c>
      <c r="BL112" s="127">
        <v>6.1000000000000004E-3</v>
      </c>
      <c r="BM112" s="127">
        <v>6.0000000000000001E-3</v>
      </c>
      <c r="BN112" s="127">
        <v>5.8999999999999999E-3</v>
      </c>
      <c r="BO112" s="127">
        <v>5.7999999999999996E-3</v>
      </c>
      <c r="BP112" s="127">
        <v>5.7999999999999996E-3</v>
      </c>
      <c r="BQ112" s="127">
        <v>6.0000000000000001E-3</v>
      </c>
      <c r="BR112" s="127">
        <v>6.4000000000000003E-3</v>
      </c>
      <c r="BS112" s="127">
        <v>6.4999999999999997E-3</v>
      </c>
      <c r="BT112" s="127">
        <v>6.6E-3</v>
      </c>
      <c r="BU112" s="127">
        <v>6.4999999999999997E-3</v>
      </c>
      <c r="BV112" s="127">
        <v>6.4999999999999997E-3</v>
      </c>
      <c r="BW112" s="127">
        <v>6.7000000000000002E-3</v>
      </c>
      <c r="BX112" s="127">
        <v>6.4999999999999997E-3</v>
      </c>
      <c r="BY112" s="127">
        <v>6.4999999999999997E-3</v>
      </c>
      <c r="BZ112" s="127">
        <v>6.4999999999999997E-3</v>
      </c>
      <c r="CA112" s="127">
        <v>6.4999999999999997E-3</v>
      </c>
      <c r="CB112" s="127">
        <v>6.4999999999999997E-3</v>
      </c>
      <c r="CC112" s="127">
        <v>6.4000000000000003E-3</v>
      </c>
      <c r="CD112" s="127">
        <v>6.4000000000000003E-3</v>
      </c>
      <c r="CE112" s="127">
        <v>6.4999999999999997E-3</v>
      </c>
      <c r="CF112" s="127">
        <v>6.4000000000000003E-3</v>
      </c>
      <c r="CG112" s="127">
        <v>6.3E-3</v>
      </c>
      <c r="CH112" s="127">
        <v>1.1999999999999999E-3</v>
      </c>
      <c r="CI112" s="127">
        <v>1.1000000000000001E-3</v>
      </c>
      <c r="CJ112" s="127">
        <v>1.1000000000000001E-3</v>
      </c>
      <c r="CK112" s="127">
        <v>1.1000000000000001E-3</v>
      </c>
      <c r="CL112" s="127">
        <v>1.1000000000000001E-3</v>
      </c>
      <c r="CM112" s="127">
        <v>1.1000000000000001E-3</v>
      </c>
      <c r="CN112" s="127">
        <v>1.1000000000000001E-3</v>
      </c>
      <c r="CO112" s="127">
        <v>1E-3</v>
      </c>
      <c r="CP112" s="127">
        <v>1E-3</v>
      </c>
      <c r="CQ112" s="127">
        <v>1E-3</v>
      </c>
      <c r="CR112" s="127">
        <v>1E-3</v>
      </c>
      <c r="CS112" s="127">
        <v>1E-3</v>
      </c>
      <c r="CT112" s="127">
        <v>1E-3</v>
      </c>
      <c r="CU112" s="127">
        <v>1E-3</v>
      </c>
      <c r="CV112" s="127">
        <v>1E-3</v>
      </c>
      <c r="CW112" s="127">
        <v>1E-3</v>
      </c>
      <c r="CX112" s="127">
        <v>1E-3</v>
      </c>
      <c r="CY112" s="127">
        <v>1E-3</v>
      </c>
      <c r="CZ112" s="127">
        <v>1E-3</v>
      </c>
      <c r="DA112" s="127">
        <v>1E-3</v>
      </c>
      <c r="DB112" s="127">
        <v>1E-3</v>
      </c>
      <c r="DC112" s="127">
        <v>1E-3</v>
      </c>
      <c r="DD112" s="127">
        <v>1E-3</v>
      </c>
      <c r="DE112" s="127">
        <v>1E-3</v>
      </c>
      <c r="DF112" s="127">
        <v>1E-3</v>
      </c>
      <c r="DG112" s="127">
        <v>1E-3</v>
      </c>
      <c r="DH112" s="127">
        <v>1E-3</v>
      </c>
      <c r="DI112" s="127">
        <v>1E-3</v>
      </c>
      <c r="DJ112" s="127">
        <v>1.1000000000000001E-3</v>
      </c>
      <c r="DK112" s="127">
        <v>1.1000000000000001E-3</v>
      </c>
      <c r="DL112" s="127">
        <v>1.1999999999999999E-3</v>
      </c>
      <c r="DM112" s="127">
        <v>1.1999999999999999E-3</v>
      </c>
      <c r="DN112" s="127">
        <v>1.1999999999999999E-3</v>
      </c>
      <c r="DO112" s="127">
        <v>1.1999999999999999E-3</v>
      </c>
      <c r="DP112" s="127">
        <v>1.1999999999999999E-3</v>
      </c>
      <c r="DQ112" s="127">
        <v>1.1999999999999999E-3</v>
      </c>
      <c r="DR112" s="127">
        <v>1.1999999999999999E-3</v>
      </c>
      <c r="DS112" s="127">
        <v>1.1999999999999999E-3</v>
      </c>
      <c r="DT112" s="127">
        <v>1.1999999999999999E-3</v>
      </c>
      <c r="DU112" s="127">
        <v>1.1999999999999999E-3</v>
      </c>
      <c r="DV112" s="127">
        <v>1.1999999999999999E-3</v>
      </c>
      <c r="DW112" s="127">
        <v>1.1000000000000001E-3</v>
      </c>
      <c r="DX112" s="127">
        <v>1.1000000000000001E-3</v>
      </c>
      <c r="DY112" s="127">
        <v>1.1000000000000001E-3</v>
      </c>
      <c r="DZ112" s="127">
        <v>1.1000000000000001E-3</v>
      </c>
      <c r="EA112" s="127">
        <v>1.1000000000000001E-3</v>
      </c>
      <c r="EB112" s="127">
        <v>1.1000000000000001E-3</v>
      </c>
      <c r="EC112" s="127">
        <v>1.1000000000000001E-3</v>
      </c>
      <c r="ED112" s="127">
        <v>1.1000000000000001E-3</v>
      </c>
      <c r="EE112" s="127">
        <v>1.1000000000000001E-3</v>
      </c>
      <c r="EF112" s="127">
        <v>1.1000000000000001E-3</v>
      </c>
      <c r="EG112" s="127">
        <v>1.1000000000000001E-3</v>
      </c>
      <c r="EH112" s="127">
        <v>1.1000000000000001E-3</v>
      </c>
      <c r="EI112" s="127">
        <v>1E-3</v>
      </c>
      <c r="EJ112" s="127">
        <v>1E-3</v>
      </c>
      <c r="EK112" s="127">
        <v>1E-3</v>
      </c>
      <c r="EL112" s="127">
        <v>1E-3</v>
      </c>
      <c r="EM112" s="127">
        <v>1E-3</v>
      </c>
      <c r="EN112" s="127">
        <v>1E-3</v>
      </c>
      <c r="EO112" s="127">
        <v>1E-3</v>
      </c>
      <c r="EP112" s="127">
        <v>1E-3</v>
      </c>
      <c r="EQ112" s="127">
        <v>1E-3</v>
      </c>
      <c r="ER112" s="127">
        <v>1E-3</v>
      </c>
      <c r="ES112" s="127">
        <v>1E-3</v>
      </c>
      <c r="ET112" s="127">
        <v>1E-3</v>
      </c>
      <c r="EU112" s="127">
        <v>1E-3</v>
      </c>
      <c r="EV112">
        <f>SUMIF('12peso'!$E$39:$E$492,$A112,'12peso'!H$39:H$492)</f>
        <v>4.1999999999999997E-3</v>
      </c>
      <c r="EW112">
        <f>SUMIF('12peso'!$E$39:$E$492,$A112,'12peso'!I$39:I$492)</f>
        <v>4.0000000000000001E-3</v>
      </c>
      <c r="EX112">
        <f>SUMIF('12peso'!$E$39:$E$492,$A112,'12peso'!J$39:J$492)</f>
        <v>4.1000000000000003E-3</v>
      </c>
      <c r="EY112">
        <f>SUMIF('12peso'!$E$39:$E$492,$A112,'12peso'!K$39:K$492)</f>
        <v>4.0000000000000001E-3</v>
      </c>
      <c r="EZ112">
        <f>SUMIF('12peso'!$E$39:$E$492,$A112,'12peso'!L$39:L$492)</f>
        <v>3.8999999999999998E-3</v>
      </c>
      <c r="FA112">
        <f>SUMIF('12peso'!$E$39:$E$492,$A112,'12peso'!M$39:M$492)</f>
        <v>4.0000000000000001E-3</v>
      </c>
      <c r="FB112">
        <f>SUMIF('12peso'!$E$39:$E$492,$A112,'12peso'!N$39:N$492)</f>
        <v>4.1000000000000003E-3</v>
      </c>
      <c r="FC112">
        <f>SUMIF('12peso'!$E$39:$E$492,$A112,'12peso'!O$39:O$492)</f>
        <v>4.0000000000000001E-3</v>
      </c>
      <c r="FD112">
        <f>SUMIF('12peso'!$E$39:$E$492,$A112,'12peso'!P$39:P$492)</f>
        <v>4.0000000000000001E-3</v>
      </c>
      <c r="FE112">
        <f>SUMIF('12peso'!$E$39:$E$492,$A112,'12peso'!Q$39:Q$492)</f>
        <v>4.0000000000000001E-3</v>
      </c>
      <c r="FF112">
        <f>SUMIF('12peso'!$E$39:$E$492,$A112,'12peso'!R$39:R$492)</f>
        <v>4.1000000000000003E-3</v>
      </c>
      <c r="FG112">
        <f>SUMIF('12peso'!$E$39:$E$492,$A112,'12peso'!S$39:S$492)</f>
        <v>4.1000000000000003E-3</v>
      </c>
      <c r="FH112">
        <f>SUMIF('12peso'!$E$39:$E$492,$A112,'12peso'!T$39:T$492)</f>
        <v>4.0000000000000001E-3</v>
      </c>
      <c r="FI112">
        <f>SUMIF('12peso'!$E$39:$E$492,$A112,'12peso'!U$39:U$492)</f>
        <v>4.1000000000000003E-3</v>
      </c>
      <c r="FJ112">
        <f>SUMIF('12peso'!$E$39:$E$492,$A112,'12peso'!V$39:V$492)</f>
        <v>4.1000000000000003E-3</v>
      </c>
      <c r="FK112">
        <f>SUMIF('12peso'!$E$39:$E$492,$A112,'12peso'!W$39:W$492)</f>
        <v>4.1000000000000003E-3</v>
      </c>
      <c r="FL112">
        <f>SUMIF('12peso'!$E$39:$E$492,$A112,'12peso'!X$39:X$492)</f>
        <v>4.1999999999999997E-3</v>
      </c>
      <c r="FM112">
        <f>SUMIF('12peso'!$E$39:$E$492,$A112,'12peso'!Y$39:Y$492)</f>
        <v>4.1999999999999997E-3</v>
      </c>
      <c r="FN112">
        <f>SUMIF('12peso'!$E$39:$E$492,$A112,'12peso'!Z$39:Z$492)</f>
        <v>4.1999999999999997E-3</v>
      </c>
      <c r="FO112">
        <f>SUMIF('12peso'!$E$39:$E$492,$A112,'12peso'!AA$39:AA$492)</f>
        <v>4.3E-3</v>
      </c>
      <c r="FP112">
        <f>SUMIF('12peso'!$E$39:$E$492,$A112,'12peso'!AB$39:AB$492)</f>
        <v>4.3E-3</v>
      </c>
      <c r="FQ112">
        <f>SUMIF('12peso'!$E$39:$E$492,$A112,'12peso'!AC$39:AC$492)</f>
        <v>4.1999999999999997E-3</v>
      </c>
      <c r="FR112">
        <f>SUMIF('12peso'!$E$39:$E$492,$A112,'12peso'!AD$39:AD$492)</f>
        <v>4.3E-3</v>
      </c>
      <c r="FS112">
        <f>SUMIF('12peso'!$E$39:$E$492,$A112,'12peso'!AE$39:AE$492)</f>
        <v>4.3E-3</v>
      </c>
      <c r="FT112">
        <f>SUMIF('12peso'!$E$39:$E$492,$A112,'12peso'!AF$39:AF$492)</f>
        <v>4.1000000000000003E-3</v>
      </c>
      <c r="FU112">
        <f>SUMIF('12peso'!$E$39:$E$492,$A112,'12peso'!AG$39:AG$492)</f>
        <v>4.0000000000000001E-3</v>
      </c>
      <c r="FV112">
        <f>SUMIF('12peso'!$E$39:$E$492,$A112,'12peso'!AH$39:AH$492)</f>
        <v>4.0000000000000001E-3</v>
      </c>
      <c r="FW112">
        <f>SUMIF('12peso'!$E$39:$E$492,$A112,'12peso'!AI$39:AI$492)</f>
        <v>4.0000000000000001E-3</v>
      </c>
      <c r="FX112">
        <f>SUMIF('12peso'!$E$39:$E$492,$A112,'12peso'!AJ$39:AJ$492)</f>
        <v>3.8999999999999998E-3</v>
      </c>
      <c r="FY112">
        <f>SUMIF('12peso'!$E$39:$E$492,$A112,'12peso'!AK$39:AK$492)</f>
        <v>4.1000000000000003E-3</v>
      </c>
      <c r="FZ112">
        <f>SUMIF('12peso'!$E$39:$E$492,$A112,'12peso'!AL$39:AL$492)</f>
        <v>4.0000000000000001E-3</v>
      </c>
      <c r="GA112">
        <f>SUMIF('12peso'!$E$39:$E$492,$A112,'12peso'!AM$39:AM$492)</f>
        <v>4.0000000000000001E-3</v>
      </c>
      <c r="GB112">
        <f>SUMIF('12peso'!$E$39:$E$492,$A112,'12peso'!AN$39:AN$492)</f>
        <v>4.0000000000000001E-3</v>
      </c>
    </row>
    <row r="113" spans="1:184" x14ac:dyDescent="0.25">
      <c r="A113" s="59">
        <v>1115051</v>
      </c>
      <c r="B113" s="56" t="s">
        <v>114</v>
      </c>
      <c r="C113" s="127">
        <v>4.1999999999999997E-3</v>
      </c>
      <c r="D113" s="127">
        <v>4.1000000000000003E-3</v>
      </c>
      <c r="E113" s="127">
        <v>4.1000000000000003E-3</v>
      </c>
      <c r="F113" s="127">
        <v>4.1000000000000003E-3</v>
      </c>
      <c r="G113" s="127">
        <v>4.0000000000000001E-3</v>
      </c>
      <c r="H113" s="127">
        <v>4.0000000000000001E-3</v>
      </c>
      <c r="I113" s="127">
        <v>4.0000000000000001E-3</v>
      </c>
      <c r="J113" s="127">
        <v>4.1000000000000003E-3</v>
      </c>
      <c r="K113" s="127">
        <v>4.4999999999999997E-3</v>
      </c>
      <c r="L113" s="127">
        <v>4.4999999999999997E-3</v>
      </c>
      <c r="M113" s="127">
        <v>4.5999999999999999E-3</v>
      </c>
      <c r="N113" s="127">
        <v>4.5999999999999999E-3</v>
      </c>
      <c r="O113" s="127">
        <v>4.4999999999999997E-3</v>
      </c>
      <c r="P113" s="127">
        <v>4.4000000000000003E-3</v>
      </c>
      <c r="Q113" s="127">
        <v>4.4000000000000003E-3</v>
      </c>
      <c r="R113" s="127">
        <v>4.4999999999999997E-3</v>
      </c>
      <c r="S113" s="127">
        <v>4.4999999999999997E-3</v>
      </c>
      <c r="T113" s="127">
        <v>4.4999999999999997E-3</v>
      </c>
      <c r="U113" s="127">
        <v>4.4999999999999997E-3</v>
      </c>
      <c r="V113" s="127">
        <v>4.4999999999999997E-3</v>
      </c>
      <c r="W113" s="127">
        <v>4.4000000000000003E-3</v>
      </c>
      <c r="X113" s="127">
        <v>4.4000000000000003E-3</v>
      </c>
      <c r="Y113" s="127">
        <v>4.3E-3</v>
      </c>
      <c r="Z113" s="127">
        <v>4.4000000000000003E-3</v>
      </c>
      <c r="AA113" s="127">
        <v>4.4000000000000003E-3</v>
      </c>
      <c r="AB113" s="127">
        <v>4.4000000000000003E-3</v>
      </c>
      <c r="AC113" s="127">
        <v>4.3E-3</v>
      </c>
      <c r="AD113" s="127">
        <v>4.3E-3</v>
      </c>
      <c r="AE113" s="127">
        <v>4.3E-3</v>
      </c>
      <c r="AF113" s="127">
        <v>4.3E-3</v>
      </c>
      <c r="AG113" s="127">
        <v>4.1999999999999997E-3</v>
      </c>
      <c r="AH113" s="127">
        <v>4.1999999999999997E-3</v>
      </c>
      <c r="AI113" s="127">
        <v>4.3E-3</v>
      </c>
      <c r="AJ113" s="127">
        <v>4.3E-3</v>
      </c>
      <c r="AK113" s="127">
        <v>4.3E-3</v>
      </c>
      <c r="AL113" s="127">
        <v>4.3E-3</v>
      </c>
      <c r="AM113" s="127">
        <v>4.1999999999999997E-3</v>
      </c>
      <c r="AN113" s="127">
        <v>4.1999999999999997E-3</v>
      </c>
      <c r="AO113" s="127">
        <v>4.3E-3</v>
      </c>
      <c r="AP113" s="127">
        <v>4.4999999999999997E-3</v>
      </c>
      <c r="AQ113" s="127">
        <v>4.5999999999999999E-3</v>
      </c>
      <c r="AR113" s="127">
        <v>4.7999999999999996E-3</v>
      </c>
      <c r="AS113" s="127">
        <v>4.8999999999999998E-3</v>
      </c>
      <c r="AT113" s="127">
        <v>4.8999999999999998E-3</v>
      </c>
      <c r="AU113" s="127">
        <v>5.4000000000000003E-3</v>
      </c>
      <c r="AV113" s="127">
        <v>5.4999999999999997E-3</v>
      </c>
      <c r="AW113" s="127">
        <v>5.4000000000000003E-3</v>
      </c>
      <c r="AX113" s="127">
        <v>5.4000000000000003E-3</v>
      </c>
      <c r="AY113" s="127">
        <v>5.1999999999999998E-3</v>
      </c>
      <c r="AZ113" s="127">
        <v>5.1999999999999998E-3</v>
      </c>
      <c r="BA113" s="127">
        <v>5.1999999999999998E-3</v>
      </c>
      <c r="BB113" s="127">
        <v>5.1000000000000004E-3</v>
      </c>
      <c r="BC113" s="127">
        <v>5.1000000000000004E-3</v>
      </c>
      <c r="BD113" s="127">
        <v>5.0000000000000001E-3</v>
      </c>
      <c r="BE113" s="127">
        <v>4.8999999999999998E-3</v>
      </c>
      <c r="BF113" s="127">
        <v>4.8999999999999998E-3</v>
      </c>
      <c r="BG113" s="127">
        <v>4.8999999999999998E-3</v>
      </c>
      <c r="BH113" s="127">
        <v>5.0000000000000001E-3</v>
      </c>
      <c r="BI113" s="127">
        <v>4.8999999999999998E-3</v>
      </c>
      <c r="BJ113" s="127">
        <v>5.0000000000000001E-3</v>
      </c>
      <c r="BK113" s="127">
        <v>5.0000000000000001E-3</v>
      </c>
      <c r="BL113" s="127">
        <v>4.7999999999999996E-3</v>
      </c>
      <c r="BM113" s="127">
        <v>4.8999999999999998E-3</v>
      </c>
      <c r="BN113" s="127">
        <v>4.8999999999999998E-3</v>
      </c>
      <c r="BO113" s="127">
        <v>4.7999999999999996E-3</v>
      </c>
      <c r="BP113" s="127">
        <v>4.7999999999999996E-3</v>
      </c>
      <c r="BQ113" s="127">
        <v>4.8999999999999998E-3</v>
      </c>
      <c r="BR113" s="127">
        <v>5.4999999999999997E-3</v>
      </c>
      <c r="BS113" s="127">
        <v>5.7999999999999996E-3</v>
      </c>
      <c r="BT113" s="127">
        <v>5.7999999999999996E-3</v>
      </c>
      <c r="BU113" s="127">
        <v>5.8999999999999999E-3</v>
      </c>
      <c r="BV113" s="127">
        <v>6.0000000000000001E-3</v>
      </c>
      <c r="BW113" s="127">
        <v>5.8999999999999999E-3</v>
      </c>
      <c r="BX113" s="127">
        <v>5.8999999999999999E-3</v>
      </c>
      <c r="BY113" s="127">
        <v>5.7999999999999996E-3</v>
      </c>
      <c r="BZ113" s="127">
        <v>5.7000000000000002E-3</v>
      </c>
      <c r="CA113" s="127">
        <v>5.7000000000000002E-3</v>
      </c>
      <c r="CB113" s="127">
        <v>5.7000000000000002E-3</v>
      </c>
      <c r="CC113" s="127">
        <v>5.5999999999999999E-3</v>
      </c>
      <c r="CD113" s="127">
        <v>5.5999999999999999E-3</v>
      </c>
      <c r="CE113" s="127">
        <v>5.4999999999999997E-3</v>
      </c>
      <c r="CF113" s="127">
        <v>5.4999999999999997E-3</v>
      </c>
      <c r="CG113" s="127">
        <v>5.5999999999999999E-3</v>
      </c>
      <c r="CH113" s="127">
        <v>5.5999999999999999E-3</v>
      </c>
      <c r="CI113" s="127">
        <v>5.5999999999999999E-3</v>
      </c>
      <c r="CJ113" s="127">
        <v>5.5999999999999999E-3</v>
      </c>
      <c r="CK113" s="127">
        <v>5.5999999999999999E-3</v>
      </c>
      <c r="CL113" s="127">
        <v>5.4999999999999997E-3</v>
      </c>
      <c r="CM113" s="127">
        <v>5.4999999999999997E-3</v>
      </c>
      <c r="CN113" s="127">
        <v>5.4000000000000003E-3</v>
      </c>
      <c r="CO113" s="127">
        <v>5.4000000000000003E-3</v>
      </c>
      <c r="CP113" s="127">
        <v>5.4000000000000003E-3</v>
      </c>
      <c r="CQ113" s="127">
        <v>5.4000000000000003E-3</v>
      </c>
      <c r="CR113" s="127">
        <v>5.4000000000000003E-3</v>
      </c>
      <c r="CS113" s="127">
        <v>5.4000000000000003E-3</v>
      </c>
      <c r="CT113" s="127">
        <v>5.4000000000000003E-3</v>
      </c>
      <c r="CU113" s="127">
        <v>5.4000000000000003E-3</v>
      </c>
      <c r="CV113" s="127">
        <v>5.3E-3</v>
      </c>
      <c r="CW113" s="127">
        <v>5.3E-3</v>
      </c>
      <c r="CX113" s="127">
        <v>5.3E-3</v>
      </c>
      <c r="CY113" s="127">
        <v>5.1999999999999998E-3</v>
      </c>
      <c r="CZ113" s="127">
        <v>5.1999999999999998E-3</v>
      </c>
      <c r="DA113" s="127">
        <v>5.1999999999999998E-3</v>
      </c>
      <c r="DB113" s="127">
        <v>5.3E-3</v>
      </c>
      <c r="DC113" s="127">
        <v>5.1000000000000004E-3</v>
      </c>
      <c r="DD113" s="127">
        <v>5.1000000000000004E-3</v>
      </c>
      <c r="DE113" s="127">
        <v>5.1000000000000004E-3</v>
      </c>
      <c r="DF113" s="127">
        <v>5.1000000000000004E-3</v>
      </c>
      <c r="DG113" s="127">
        <v>5.0000000000000001E-3</v>
      </c>
      <c r="DH113" s="127">
        <v>4.8999999999999998E-3</v>
      </c>
      <c r="DI113" s="127">
        <v>5.0000000000000001E-3</v>
      </c>
      <c r="DJ113" s="127">
        <v>5.1000000000000004E-3</v>
      </c>
      <c r="DK113" s="127">
        <v>5.1999999999999998E-3</v>
      </c>
      <c r="DL113" s="127">
        <v>5.4000000000000003E-3</v>
      </c>
      <c r="DM113" s="127">
        <v>5.4000000000000003E-3</v>
      </c>
      <c r="DN113" s="127">
        <v>5.4999999999999997E-3</v>
      </c>
      <c r="DO113" s="127">
        <v>5.4999999999999997E-3</v>
      </c>
      <c r="DP113" s="127">
        <v>5.4999999999999997E-3</v>
      </c>
      <c r="DQ113" s="127">
        <v>5.4999999999999997E-3</v>
      </c>
      <c r="DR113" s="127">
        <v>5.4000000000000003E-3</v>
      </c>
      <c r="DS113" s="127">
        <v>5.3E-3</v>
      </c>
      <c r="DT113" s="127">
        <v>5.3E-3</v>
      </c>
      <c r="DU113" s="127">
        <v>5.3E-3</v>
      </c>
      <c r="DV113" s="127">
        <v>5.1999999999999998E-3</v>
      </c>
      <c r="DW113" s="127">
        <v>5.1999999999999998E-3</v>
      </c>
      <c r="DX113" s="127">
        <v>5.1999999999999998E-3</v>
      </c>
      <c r="DY113" s="127">
        <v>5.1000000000000004E-3</v>
      </c>
      <c r="DZ113" s="127">
        <v>5.1000000000000004E-3</v>
      </c>
      <c r="EA113" s="127">
        <v>5.0000000000000001E-3</v>
      </c>
      <c r="EB113" s="127">
        <v>5.0000000000000001E-3</v>
      </c>
      <c r="EC113" s="127">
        <v>5.0000000000000001E-3</v>
      </c>
      <c r="ED113" s="127">
        <v>5.0000000000000001E-3</v>
      </c>
      <c r="EE113" s="127">
        <v>4.7999999999999996E-3</v>
      </c>
      <c r="EF113" s="127">
        <v>4.7999999999999996E-3</v>
      </c>
      <c r="EG113" s="127">
        <v>4.7000000000000002E-3</v>
      </c>
      <c r="EH113" s="127">
        <v>4.7000000000000002E-3</v>
      </c>
      <c r="EI113" s="127">
        <v>4.5999999999999999E-3</v>
      </c>
      <c r="EJ113" s="127">
        <v>4.7000000000000002E-3</v>
      </c>
      <c r="EK113" s="127">
        <v>4.5999999999999999E-3</v>
      </c>
      <c r="EL113" s="127">
        <v>4.4999999999999997E-3</v>
      </c>
      <c r="EM113" s="127">
        <v>4.4999999999999997E-3</v>
      </c>
      <c r="EN113" s="127">
        <v>4.4999999999999997E-3</v>
      </c>
      <c r="EO113" s="127">
        <v>4.4000000000000003E-3</v>
      </c>
      <c r="EP113" s="127">
        <v>4.4999999999999997E-3</v>
      </c>
      <c r="EQ113" s="127">
        <v>4.4999999999999997E-3</v>
      </c>
      <c r="ER113" s="127">
        <v>4.4000000000000003E-3</v>
      </c>
      <c r="ES113" s="127">
        <v>4.4000000000000003E-3</v>
      </c>
      <c r="ET113" s="127">
        <v>4.4999999999999997E-3</v>
      </c>
      <c r="EU113" s="127">
        <v>4.4999999999999997E-3</v>
      </c>
      <c r="EV113">
        <f>SUMIF('12peso'!$E$39:$E$492,$A113,'12peso'!H$39:H$492)</f>
        <v>5.7999999999999996E-3</v>
      </c>
      <c r="EW113">
        <f>SUMIF('12peso'!$E$39:$E$492,$A113,'12peso'!I$39:I$492)</f>
        <v>5.7999999999999996E-3</v>
      </c>
      <c r="EX113">
        <f>SUMIF('12peso'!$E$39:$E$492,$A113,'12peso'!J$39:J$492)</f>
        <v>5.5999999999999999E-3</v>
      </c>
      <c r="EY113">
        <f>SUMIF('12peso'!$E$39:$E$492,$A113,'12peso'!K$39:K$492)</f>
        <v>5.7999999999999996E-3</v>
      </c>
      <c r="EZ113">
        <f>SUMIF('12peso'!$E$39:$E$492,$A113,'12peso'!L$39:L$492)</f>
        <v>5.8999999999999999E-3</v>
      </c>
      <c r="FA113">
        <f>SUMIF('12peso'!$E$39:$E$492,$A113,'12peso'!M$39:M$492)</f>
        <v>5.8999999999999999E-3</v>
      </c>
      <c r="FB113">
        <f>SUMIF('12peso'!$E$39:$E$492,$A113,'12peso'!N$39:N$492)</f>
        <v>6.0000000000000001E-3</v>
      </c>
      <c r="FC113">
        <f>SUMIF('12peso'!$E$39:$E$492,$A113,'12peso'!O$39:O$492)</f>
        <v>6.1999999999999998E-3</v>
      </c>
      <c r="FD113">
        <f>SUMIF('12peso'!$E$39:$E$492,$A113,'12peso'!P$39:P$492)</f>
        <v>6.4000000000000003E-3</v>
      </c>
      <c r="FE113">
        <f>SUMIF('12peso'!$E$39:$E$492,$A113,'12peso'!Q$39:Q$492)</f>
        <v>6.1999999999999998E-3</v>
      </c>
      <c r="FF113">
        <f>SUMIF('12peso'!$E$39:$E$492,$A113,'12peso'!R$39:R$492)</f>
        <v>6.1999999999999998E-3</v>
      </c>
      <c r="FG113">
        <f>SUMIF('12peso'!$E$39:$E$492,$A113,'12peso'!S$39:S$492)</f>
        <v>6.1999999999999998E-3</v>
      </c>
      <c r="FH113">
        <f>SUMIF('12peso'!$E$39:$E$492,$A113,'12peso'!T$39:T$492)</f>
        <v>6.1999999999999998E-3</v>
      </c>
      <c r="FI113">
        <f>SUMIF('12peso'!$E$39:$E$492,$A113,'12peso'!U$39:U$492)</f>
        <v>6.1999999999999998E-3</v>
      </c>
      <c r="FJ113">
        <f>SUMIF('12peso'!$E$39:$E$492,$A113,'12peso'!V$39:V$492)</f>
        <v>5.8999999999999999E-3</v>
      </c>
      <c r="FK113">
        <f>SUMIF('12peso'!$E$39:$E$492,$A113,'12peso'!W$39:W$492)</f>
        <v>6.1000000000000004E-3</v>
      </c>
      <c r="FL113">
        <f>SUMIF('12peso'!$E$39:$E$492,$A113,'12peso'!X$39:X$492)</f>
        <v>5.8999999999999999E-3</v>
      </c>
      <c r="FM113">
        <f>SUMIF('12peso'!$E$39:$E$492,$A113,'12peso'!Y$39:Y$492)</f>
        <v>5.7000000000000002E-3</v>
      </c>
      <c r="FN113">
        <f>SUMIF('12peso'!$E$39:$E$492,$A113,'12peso'!Z$39:Z$492)</f>
        <v>5.7000000000000002E-3</v>
      </c>
      <c r="FO113">
        <f>SUMIF('12peso'!$E$39:$E$492,$A113,'12peso'!AA$39:AA$492)</f>
        <v>5.7000000000000002E-3</v>
      </c>
      <c r="FP113">
        <f>SUMIF('12peso'!$E$39:$E$492,$A113,'12peso'!AB$39:AB$492)</f>
        <v>5.7000000000000002E-3</v>
      </c>
      <c r="FQ113">
        <f>SUMIF('12peso'!$E$39:$E$492,$A113,'12peso'!AC$39:AC$492)</f>
        <v>5.7999999999999996E-3</v>
      </c>
      <c r="FR113">
        <f>SUMIF('12peso'!$E$39:$E$492,$A113,'12peso'!AD$39:AD$492)</f>
        <v>5.8999999999999999E-3</v>
      </c>
      <c r="FS113">
        <f>SUMIF('12peso'!$E$39:$E$492,$A113,'12peso'!AE$39:AE$492)</f>
        <v>5.7999999999999996E-3</v>
      </c>
      <c r="FT113">
        <f>SUMIF('12peso'!$E$39:$E$492,$A113,'12peso'!AF$39:AF$492)</f>
        <v>5.7999999999999996E-3</v>
      </c>
      <c r="FU113">
        <f>SUMIF('12peso'!$E$39:$E$492,$A113,'12peso'!AG$39:AG$492)</f>
        <v>5.7999999999999996E-3</v>
      </c>
      <c r="FV113">
        <f>SUMIF('12peso'!$E$39:$E$492,$A113,'12peso'!AH$39:AH$492)</f>
        <v>5.7999999999999996E-3</v>
      </c>
      <c r="FW113">
        <f>SUMIF('12peso'!$E$39:$E$492,$A113,'12peso'!AI$39:AI$492)</f>
        <v>5.7999999999999996E-3</v>
      </c>
      <c r="FX113">
        <f>SUMIF('12peso'!$E$39:$E$492,$A113,'12peso'!AJ$39:AJ$492)</f>
        <v>5.8999999999999999E-3</v>
      </c>
      <c r="FY113">
        <f>SUMIF('12peso'!$E$39:$E$492,$A113,'12peso'!AK$39:AK$492)</f>
        <v>5.7999999999999996E-3</v>
      </c>
      <c r="FZ113">
        <f>SUMIF('12peso'!$E$39:$E$492,$A113,'12peso'!AL$39:AL$492)</f>
        <v>5.7999999999999996E-3</v>
      </c>
      <c r="GA113">
        <f>SUMIF('12peso'!$E$39:$E$492,$A113,'12peso'!AM$39:AM$492)</f>
        <v>5.7999999999999996E-3</v>
      </c>
      <c r="GB113">
        <f>SUMIF('12peso'!$E$39:$E$492,$A113,'12peso'!AN$39:AN$492)</f>
        <v>5.8999999999999999E-3</v>
      </c>
    </row>
    <row r="114" spans="1:184" x14ac:dyDescent="0.25">
      <c r="A114" s="59">
        <v>1115056</v>
      </c>
      <c r="B114" s="56" t="s">
        <v>115</v>
      </c>
      <c r="C114" s="127">
        <v>2.58E-2</v>
      </c>
      <c r="D114" s="127">
        <v>2.5399999999999999E-2</v>
      </c>
      <c r="E114" s="127">
        <v>2.5399999999999999E-2</v>
      </c>
      <c r="F114" s="127">
        <v>2.5100000000000001E-2</v>
      </c>
      <c r="G114" s="127">
        <v>2.52E-2</v>
      </c>
      <c r="H114" s="127">
        <v>2.5100000000000001E-2</v>
      </c>
      <c r="I114" s="127">
        <v>2.5100000000000001E-2</v>
      </c>
      <c r="J114" s="127">
        <v>2.5100000000000001E-2</v>
      </c>
      <c r="K114" s="127">
        <v>2.46E-2</v>
      </c>
      <c r="L114" s="127">
        <v>2.46E-2</v>
      </c>
      <c r="M114" s="127">
        <v>2.4500000000000001E-2</v>
      </c>
      <c r="N114" s="127">
        <v>2.4199999999999999E-2</v>
      </c>
      <c r="O114" s="127">
        <v>2.4E-2</v>
      </c>
      <c r="P114" s="127">
        <v>2.3800000000000002E-2</v>
      </c>
      <c r="Q114" s="127">
        <v>2.41E-2</v>
      </c>
      <c r="R114" s="127">
        <v>2.4199999999999999E-2</v>
      </c>
      <c r="S114" s="127">
        <v>2.4199999999999999E-2</v>
      </c>
      <c r="T114" s="127">
        <v>2.41E-2</v>
      </c>
      <c r="U114" s="127">
        <v>2.41E-2</v>
      </c>
      <c r="V114" s="127">
        <v>2.4E-2</v>
      </c>
      <c r="W114" s="127">
        <v>2.3699999999999999E-2</v>
      </c>
      <c r="X114" s="127">
        <v>2.3599999999999999E-2</v>
      </c>
      <c r="Y114" s="127">
        <v>2.3599999999999999E-2</v>
      </c>
      <c r="Z114" s="127">
        <v>2.3599999999999999E-2</v>
      </c>
      <c r="AA114" s="127">
        <v>2.3199999999999998E-2</v>
      </c>
      <c r="AB114" s="127">
        <v>2.3400000000000001E-2</v>
      </c>
      <c r="AC114" s="127">
        <v>2.35E-2</v>
      </c>
      <c r="AD114" s="127">
        <v>2.3400000000000001E-2</v>
      </c>
      <c r="AE114" s="127">
        <v>2.3400000000000001E-2</v>
      </c>
      <c r="AF114" s="127">
        <v>2.3300000000000001E-2</v>
      </c>
      <c r="AG114" s="127">
        <v>2.3199999999999998E-2</v>
      </c>
      <c r="AH114" s="127">
        <v>2.3199999999999998E-2</v>
      </c>
      <c r="AI114" s="127">
        <v>2.3400000000000001E-2</v>
      </c>
      <c r="AJ114" s="127">
        <v>2.3199999999999998E-2</v>
      </c>
      <c r="AK114" s="127">
        <v>2.2800000000000001E-2</v>
      </c>
      <c r="AL114" s="127">
        <v>2.3E-2</v>
      </c>
      <c r="AM114" s="127">
        <v>2.2700000000000001E-2</v>
      </c>
      <c r="AN114" s="127">
        <v>2.29E-2</v>
      </c>
      <c r="AO114" s="127">
        <v>2.29E-2</v>
      </c>
      <c r="AP114" s="127">
        <v>2.3E-2</v>
      </c>
      <c r="AQ114" s="127">
        <v>2.3199999999999998E-2</v>
      </c>
      <c r="AR114" s="127">
        <v>2.3E-2</v>
      </c>
      <c r="AS114" s="127">
        <v>2.3099999999999999E-2</v>
      </c>
      <c r="AT114" s="127">
        <v>2.3099999999999999E-2</v>
      </c>
      <c r="AU114" s="127">
        <v>2.3400000000000001E-2</v>
      </c>
      <c r="AV114" s="127">
        <v>2.3900000000000001E-2</v>
      </c>
      <c r="AW114" s="127">
        <v>2.4400000000000002E-2</v>
      </c>
      <c r="AX114" s="127">
        <v>2.5700000000000001E-2</v>
      </c>
      <c r="AY114" s="127">
        <v>2.5600000000000001E-2</v>
      </c>
      <c r="AZ114" s="127">
        <v>2.4899999999999999E-2</v>
      </c>
      <c r="BA114" s="127">
        <v>2.5100000000000001E-2</v>
      </c>
      <c r="BB114" s="127">
        <v>2.4899999999999999E-2</v>
      </c>
      <c r="BC114" s="127">
        <v>2.53E-2</v>
      </c>
      <c r="BD114" s="127">
        <v>2.5100000000000001E-2</v>
      </c>
      <c r="BE114" s="127">
        <v>2.4899999999999999E-2</v>
      </c>
      <c r="BF114" s="127">
        <v>2.5100000000000001E-2</v>
      </c>
      <c r="BG114" s="127">
        <v>2.53E-2</v>
      </c>
      <c r="BH114" s="127">
        <v>2.5399999999999999E-2</v>
      </c>
      <c r="BI114" s="127">
        <v>2.52E-2</v>
      </c>
      <c r="BJ114" s="127">
        <v>2.5000000000000001E-2</v>
      </c>
      <c r="BK114" s="127">
        <v>2.4500000000000001E-2</v>
      </c>
      <c r="BL114" s="127">
        <v>2.4899999999999999E-2</v>
      </c>
      <c r="BM114" s="127">
        <v>2.58E-2</v>
      </c>
      <c r="BN114" s="127">
        <v>2.5700000000000001E-2</v>
      </c>
      <c r="BO114" s="127">
        <v>2.5700000000000001E-2</v>
      </c>
      <c r="BP114" s="127">
        <v>2.5600000000000001E-2</v>
      </c>
      <c r="BQ114" s="127">
        <v>2.5700000000000001E-2</v>
      </c>
      <c r="BR114" s="127">
        <v>2.5899999999999999E-2</v>
      </c>
      <c r="BS114" s="127">
        <v>2.63E-2</v>
      </c>
      <c r="BT114" s="127">
        <v>2.6599999999999999E-2</v>
      </c>
      <c r="BU114" s="127">
        <v>2.69E-2</v>
      </c>
      <c r="BV114" s="127">
        <v>2.6599999999999999E-2</v>
      </c>
      <c r="BW114" s="127">
        <v>2.63E-2</v>
      </c>
      <c r="BX114" s="127">
        <v>2.6599999999999999E-2</v>
      </c>
      <c r="BY114" s="127">
        <v>2.6200000000000001E-2</v>
      </c>
      <c r="BZ114" s="127">
        <v>2.5999999999999999E-2</v>
      </c>
      <c r="CA114" s="127">
        <v>2.5700000000000001E-2</v>
      </c>
      <c r="CB114" s="127">
        <v>2.5899999999999999E-2</v>
      </c>
      <c r="CC114" s="127">
        <v>2.5899999999999999E-2</v>
      </c>
      <c r="CD114" s="127">
        <v>2.58E-2</v>
      </c>
      <c r="CE114" s="127">
        <v>2.5600000000000001E-2</v>
      </c>
      <c r="CF114" s="127">
        <v>2.52E-2</v>
      </c>
      <c r="CG114" s="127">
        <v>2.4799999999999999E-2</v>
      </c>
      <c r="CH114" s="127">
        <v>1.7600000000000001E-2</v>
      </c>
      <c r="CI114" s="127">
        <v>1.77E-2</v>
      </c>
      <c r="CJ114" s="127">
        <v>1.78E-2</v>
      </c>
      <c r="CK114" s="127">
        <v>1.78E-2</v>
      </c>
      <c r="CL114" s="127">
        <v>1.7999999999999999E-2</v>
      </c>
      <c r="CM114" s="127">
        <v>1.7500000000000002E-2</v>
      </c>
      <c r="CN114" s="127">
        <v>1.7600000000000001E-2</v>
      </c>
      <c r="CO114" s="127">
        <v>1.7500000000000002E-2</v>
      </c>
      <c r="CP114" s="127">
        <v>1.7500000000000002E-2</v>
      </c>
      <c r="CQ114" s="127">
        <v>1.7500000000000002E-2</v>
      </c>
      <c r="CR114" s="127">
        <v>1.7600000000000001E-2</v>
      </c>
      <c r="CS114" s="127">
        <v>1.7500000000000002E-2</v>
      </c>
      <c r="CT114" s="127">
        <v>1.6799999999999999E-2</v>
      </c>
      <c r="CU114" s="127">
        <v>1.6899999999999998E-2</v>
      </c>
      <c r="CV114" s="127">
        <v>1.67E-2</v>
      </c>
      <c r="CW114" s="127">
        <v>1.7000000000000001E-2</v>
      </c>
      <c r="CX114" s="127">
        <v>1.7000000000000001E-2</v>
      </c>
      <c r="CY114" s="127">
        <v>1.7100000000000001E-2</v>
      </c>
      <c r="CZ114" s="127">
        <v>1.7000000000000001E-2</v>
      </c>
      <c r="DA114" s="127">
        <v>1.7100000000000001E-2</v>
      </c>
      <c r="DB114" s="127">
        <v>1.7299999999999999E-2</v>
      </c>
      <c r="DC114" s="127">
        <v>1.6899999999999998E-2</v>
      </c>
      <c r="DD114" s="127">
        <v>1.67E-2</v>
      </c>
      <c r="DE114" s="127">
        <v>1.6299999999999999E-2</v>
      </c>
      <c r="DF114" s="127">
        <v>1.66E-2</v>
      </c>
      <c r="DG114" s="127">
        <v>1.6400000000000001E-2</v>
      </c>
      <c r="DH114" s="127">
        <v>1.67E-2</v>
      </c>
      <c r="DI114" s="127">
        <v>1.6899999999999998E-2</v>
      </c>
      <c r="DJ114" s="127">
        <v>1.67E-2</v>
      </c>
      <c r="DK114" s="127">
        <v>1.6899999999999998E-2</v>
      </c>
      <c r="DL114" s="127">
        <v>1.6799999999999999E-2</v>
      </c>
      <c r="DM114" s="127">
        <v>1.66E-2</v>
      </c>
      <c r="DN114" s="127">
        <v>1.67E-2</v>
      </c>
      <c r="DO114" s="127">
        <v>1.7000000000000001E-2</v>
      </c>
      <c r="DP114" s="127">
        <v>1.66E-2</v>
      </c>
      <c r="DQ114" s="127">
        <v>1.61E-2</v>
      </c>
      <c r="DR114" s="127">
        <v>1.61E-2</v>
      </c>
      <c r="DS114" s="127">
        <v>1.5800000000000002E-2</v>
      </c>
      <c r="DT114" s="127">
        <v>1.6E-2</v>
      </c>
      <c r="DU114" s="127">
        <v>1.6299999999999999E-2</v>
      </c>
      <c r="DV114" s="127">
        <v>1.61E-2</v>
      </c>
      <c r="DW114" s="127">
        <v>1.5900000000000001E-2</v>
      </c>
      <c r="DX114" s="127">
        <v>1.6199999999999999E-2</v>
      </c>
      <c r="DY114" s="127">
        <v>1.6400000000000001E-2</v>
      </c>
      <c r="DZ114" s="127">
        <v>1.6500000000000001E-2</v>
      </c>
      <c r="EA114" s="127">
        <v>1.6500000000000001E-2</v>
      </c>
      <c r="EB114" s="127">
        <v>1.6199999999999999E-2</v>
      </c>
      <c r="EC114" s="127">
        <v>1.61E-2</v>
      </c>
      <c r="ED114" s="127">
        <v>1.5900000000000001E-2</v>
      </c>
      <c r="EE114" s="127">
        <v>1.6E-2</v>
      </c>
      <c r="EF114" s="127">
        <v>1.61E-2</v>
      </c>
      <c r="EG114" s="127">
        <v>1.6199999999999999E-2</v>
      </c>
      <c r="EH114" s="127">
        <v>1.6199999999999999E-2</v>
      </c>
      <c r="EI114" s="127">
        <v>1.6E-2</v>
      </c>
      <c r="EJ114" s="127">
        <v>1.6E-2</v>
      </c>
      <c r="EK114" s="127">
        <v>1.5900000000000001E-2</v>
      </c>
      <c r="EL114" s="127">
        <v>1.5900000000000001E-2</v>
      </c>
      <c r="EM114" s="127">
        <v>1.5699999999999999E-2</v>
      </c>
      <c r="EN114" s="127">
        <v>1.5599999999999999E-2</v>
      </c>
      <c r="EO114" s="127">
        <v>1.5299999999999999E-2</v>
      </c>
      <c r="EP114" s="127">
        <v>1.5299999999999999E-2</v>
      </c>
      <c r="EQ114" s="127">
        <v>1.5100000000000001E-2</v>
      </c>
      <c r="ER114" s="127">
        <v>1.5100000000000001E-2</v>
      </c>
      <c r="ES114" s="127">
        <v>1.55E-2</v>
      </c>
      <c r="ET114" s="127">
        <v>1.5299999999999999E-2</v>
      </c>
      <c r="EU114" s="127">
        <v>1.5599999999999999E-2</v>
      </c>
      <c r="EV114">
        <f>SUMIF('12peso'!$E$39:$E$492,$A114,'12peso'!H$39:H$492)</f>
        <v>9.5999999999999992E-3</v>
      </c>
      <c r="EW114">
        <f>SUMIF('12peso'!$E$39:$E$492,$A114,'12peso'!I$39:I$492)</f>
        <v>9.7000000000000003E-3</v>
      </c>
      <c r="EX114">
        <f>SUMIF('12peso'!$E$39:$E$492,$A114,'12peso'!J$39:J$492)</f>
        <v>9.7000000000000003E-3</v>
      </c>
      <c r="EY114">
        <f>SUMIF('12peso'!$E$39:$E$492,$A114,'12peso'!K$39:K$492)</f>
        <v>9.7999999999999997E-3</v>
      </c>
      <c r="EZ114">
        <f>SUMIF('12peso'!$E$39:$E$492,$A114,'12peso'!L$39:L$492)</f>
        <v>9.7999999999999997E-3</v>
      </c>
      <c r="FA114">
        <f>SUMIF('12peso'!$E$39:$E$492,$A114,'12peso'!M$39:M$492)</f>
        <v>9.7000000000000003E-3</v>
      </c>
      <c r="FB114">
        <f>SUMIF('12peso'!$E$39:$E$492,$A114,'12peso'!N$39:N$492)</f>
        <v>9.4999999999999998E-3</v>
      </c>
      <c r="FC114">
        <f>SUMIF('12peso'!$E$39:$E$492,$A114,'12peso'!O$39:O$492)</f>
        <v>9.5999999999999992E-3</v>
      </c>
      <c r="FD114">
        <f>SUMIF('12peso'!$E$39:$E$492,$A114,'12peso'!P$39:P$492)</f>
        <v>9.7000000000000003E-3</v>
      </c>
      <c r="FE114">
        <f>SUMIF('12peso'!$E$39:$E$492,$A114,'12peso'!Q$39:Q$492)</f>
        <v>9.7000000000000003E-3</v>
      </c>
      <c r="FF114">
        <f>SUMIF('12peso'!$E$39:$E$492,$A114,'12peso'!R$39:R$492)</f>
        <v>9.7999999999999997E-3</v>
      </c>
      <c r="FG114">
        <f>SUMIF('12peso'!$E$39:$E$492,$A114,'12peso'!S$39:S$492)</f>
        <v>9.7000000000000003E-3</v>
      </c>
      <c r="FH114">
        <f>SUMIF('12peso'!$E$39:$E$492,$A114,'12peso'!T$39:T$492)</f>
        <v>9.5999999999999992E-3</v>
      </c>
      <c r="FI114">
        <f>SUMIF('12peso'!$E$39:$E$492,$A114,'12peso'!U$39:U$492)</f>
        <v>9.7999999999999997E-3</v>
      </c>
      <c r="FJ114">
        <f>SUMIF('12peso'!$E$39:$E$492,$A114,'12peso'!V$39:V$492)</f>
        <v>9.7000000000000003E-3</v>
      </c>
      <c r="FK114">
        <f>SUMIF('12peso'!$E$39:$E$492,$A114,'12peso'!W$39:W$492)</f>
        <v>9.5999999999999992E-3</v>
      </c>
      <c r="FL114">
        <f>SUMIF('12peso'!$E$39:$E$492,$A114,'12peso'!X$39:X$492)</f>
        <v>9.7000000000000003E-3</v>
      </c>
      <c r="FM114">
        <f>SUMIF('12peso'!$E$39:$E$492,$A114,'12peso'!Y$39:Y$492)</f>
        <v>9.7999999999999997E-3</v>
      </c>
      <c r="FN114">
        <f>SUMIF('12peso'!$E$39:$E$492,$A114,'12peso'!Z$39:Z$492)</f>
        <v>9.7000000000000003E-3</v>
      </c>
      <c r="FO114">
        <f>SUMIF('12peso'!$E$39:$E$492,$A114,'12peso'!AA$39:AA$492)</f>
        <v>9.7999999999999997E-3</v>
      </c>
      <c r="FP114">
        <f>SUMIF('12peso'!$E$39:$E$492,$A114,'12peso'!AB$39:AB$492)</f>
        <v>9.7999999999999997E-3</v>
      </c>
      <c r="FQ114">
        <f>SUMIF('12peso'!$E$39:$E$492,$A114,'12peso'!AC$39:AC$492)</f>
        <v>9.9000000000000008E-3</v>
      </c>
      <c r="FR114">
        <f>SUMIF('12peso'!$E$39:$E$492,$A114,'12peso'!AD$39:AD$492)</f>
        <v>9.9000000000000008E-3</v>
      </c>
      <c r="FS114">
        <f>SUMIF('12peso'!$E$39:$E$492,$A114,'12peso'!AE$39:AE$492)</f>
        <v>1.01E-2</v>
      </c>
      <c r="FT114">
        <f>SUMIF('12peso'!$E$39:$E$492,$A114,'12peso'!AF$39:AF$492)</f>
        <v>9.7000000000000003E-3</v>
      </c>
      <c r="FU114">
        <f>SUMIF('12peso'!$E$39:$E$492,$A114,'12peso'!AG$39:AG$492)</f>
        <v>9.7000000000000003E-3</v>
      </c>
      <c r="FV114">
        <f>SUMIF('12peso'!$E$39:$E$492,$A114,'12peso'!AH$39:AH$492)</f>
        <v>9.5999999999999992E-3</v>
      </c>
      <c r="FW114">
        <f>SUMIF('12peso'!$E$39:$E$492,$A114,'12peso'!AI$39:AI$492)</f>
        <v>9.4999999999999998E-3</v>
      </c>
      <c r="FX114">
        <f>SUMIF('12peso'!$E$39:$E$492,$A114,'12peso'!AJ$39:AJ$492)</f>
        <v>9.5999999999999992E-3</v>
      </c>
      <c r="FY114">
        <f>SUMIF('12peso'!$E$39:$E$492,$A114,'12peso'!AK$39:AK$492)</f>
        <v>9.4999999999999998E-3</v>
      </c>
      <c r="FZ114">
        <f>SUMIF('12peso'!$E$39:$E$492,$A114,'12peso'!AL$39:AL$492)</f>
        <v>9.4999999999999998E-3</v>
      </c>
      <c r="GA114">
        <f>SUMIF('12peso'!$E$39:$E$492,$A114,'12peso'!AM$39:AM$492)</f>
        <v>9.4999999999999998E-3</v>
      </c>
      <c r="GB114">
        <f>SUMIF('12peso'!$E$39:$E$492,$A114,'12peso'!AN$39:AN$492)</f>
        <v>9.4999999999999998E-3</v>
      </c>
    </row>
    <row r="115" spans="1:184" x14ac:dyDescent="0.25">
      <c r="A115" s="59">
        <v>1115057</v>
      </c>
      <c r="B115" s="56" t="s">
        <v>116</v>
      </c>
      <c r="C115" s="127">
        <v>3.3599999999999998E-2</v>
      </c>
      <c r="D115" s="127">
        <v>3.3000000000000002E-2</v>
      </c>
      <c r="E115" s="127">
        <v>3.2399999999999998E-2</v>
      </c>
      <c r="F115" s="127">
        <v>3.15E-2</v>
      </c>
      <c r="G115" s="127">
        <v>3.1199999999999999E-2</v>
      </c>
      <c r="H115" s="127">
        <v>3.1E-2</v>
      </c>
      <c r="I115" s="127">
        <v>3.0800000000000001E-2</v>
      </c>
      <c r="J115" s="127">
        <v>3.1E-2</v>
      </c>
      <c r="K115" s="127">
        <v>3.1300000000000001E-2</v>
      </c>
      <c r="L115" s="127">
        <v>3.1300000000000001E-2</v>
      </c>
      <c r="M115" s="127">
        <v>3.1399999999999997E-2</v>
      </c>
      <c r="N115" s="127">
        <v>3.2500000000000001E-2</v>
      </c>
      <c r="O115" s="127">
        <v>3.2399999999999998E-2</v>
      </c>
      <c r="P115" s="127">
        <v>3.2399999999999998E-2</v>
      </c>
      <c r="Q115" s="127">
        <v>3.2399999999999998E-2</v>
      </c>
      <c r="R115" s="127">
        <v>3.3099999999999997E-2</v>
      </c>
      <c r="S115" s="127">
        <v>3.3399999999999999E-2</v>
      </c>
      <c r="T115" s="127">
        <v>3.2399999999999998E-2</v>
      </c>
      <c r="U115" s="127">
        <v>3.27E-2</v>
      </c>
      <c r="V115" s="127">
        <v>3.2500000000000001E-2</v>
      </c>
      <c r="W115" s="127">
        <v>3.2599999999999997E-2</v>
      </c>
      <c r="X115" s="127">
        <v>3.2500000000000001E-2</v>
      </c>
      <c r="Y115" s="127">
        <v>3.2899999999999999E-2</v>
      </c>
      <c r="Z115" s="127">
        <v>3.3099999999999997E-2</v>
      </c>
      <c r="AA115" s="127">
        <v>3.32E-2</v>
      </c>
      <c r="AB115" s="127">
        <v>3.3399999999999999E-2</v>
      </c>
      <c r="AC115" s="127">
        <v>3.3599999999999998E-2</v>
      </c>
      <c r="AD115" s="127">
        <v>3.3799999999999997E-2</v>
      </c>
      <c r="AE115" s="127">
        <v>3.4599999999999999E-2</v>
      </c>
      <c r="AF115" s="127">
        <v>3.49E-2</v>
      </c>
      <c r="AG115" s="127">
        <v>3.7100000000000001E-2</v>
      </c>
      <c r="AH115" s="127">
        <v>3.6600000000000001E-2</v>
      </c>
      <c r="AI115" s="127">
        <v>3.6799999999999999E-2</v>
      </c>
      <c r="AJ115" s="127">
        <v>3.6499999999999998E-2</v>
      </c>
      <c r="AK115" s="127">
        <v>3.6900000000000002E-2</v>
      </c>
      <c r="AL115" s="127">
        <v>3.7199999999999997E-2</v>
      </c>
      <c r="AM115" s="127">
        <v>3.6600000000000001E-2</v>
      </c>
      <c r="AN115" s="127">
        <v>3.6700000000000003E-2</v>
      </c>
      <c r="AO115" s="127">
        <v>3.6999999999999998E-2</v>
      </c>
      <c r="AP115" s="127">
        <v>3.6600000000000001E-2</v>
      </c>
      <c r="AQ115" s="127">
        <v>3.6400000000000002E-2</v>
      </c>
      <c r="AR115" s="127">
        <v>3.61E-2</v>
      </c>
      <c r="AS115" s="127">
        <v>3.61E-2</v>
      </c>
      <c r="AT115" s="127">
        <v>3.5400000000000001E-2</v>
      </c>
      <c r="AU115" s="127">
        <v>3.5400000000000001E-2</v>
      </c>
      <c r="AV115" s="127">
        <v>3.6499999999999998E-2</v>
      </c>
      <c r="AW115" s="127">
        <v>3.6499999999999998E-2</v>
      </c>
      <c r="AX115" s="127">
        <v>3.73E-2</v>
      </c>
      <c r="AY115" s="127">
        <v>3.7699999999999997E-2</v>
      </c>
      <c r="AZ115" s="127">
        <v>3.73E-2</v>
      </c>
      <c r="BA115" s="127">
        <v>3.7699999999999997E-2</v>
      </c>
      <c r="BB115" s="127">
        <v>3.5900000000000001E-2</v>
      </c>
      <c r="BC115" s="127">
        <v>3.6299999999999999E-2</v>
      </c>
      <c r="BD115" s="127">
        <v>3.6200000000000003E-2</v>
      </c>
      <c r="BE115" s="127">
        <v>3.5900000000000001E-2</v>
      </c>
      <c r="BF115" s="127">
        <v>3.6400000000000002E-2</v>
      </c>
      <c r="BG115" s="127">
        <v>3.6999999999999998E-2</v>
      </c>
      <c r="BH115" s="127">
        <v>3.6400000000000002E-2</v>
      </c>
      <c r="BI115" s="127">
        <v>3.7499999999999999E-2</v>
      </c>
      <c r="BJ115" s="127">
        <v>3.7100000000000001E-2</v>
      </c>
      <c r="BK115" s="127">
        <v>3.8199999999999998E-2</v>
      </c>
      <c r="BL115" s="127">
        <v>3.9699999999999999E-2</v>
      </c>
      <c r="BM115" s="127">
        <v>4.3200000000000002E-2</v>
      </c>
      <c r="BN115" s="127">
        <v>4.6199999999999998E-2</v>
      </c>
      <c r="BO115" s="127">
        <v>4.7300000000000002E-2</v>
      </c>
      <c r="BP115" s="127">
        <v>4.6800000000000001E-2</v>
      </c>
      <c r="BQ115" s="127">
        <v>4.8099999999999997E-2</v>
      </c>
      <c r="BR115" s="127">
        <v>4.8599999999999997E-2</v>
      </c>
      <c r="BS115" s="127">
        <v>4.87E-2</v>
      </c>
      <c r="BT115" s="127">
        <v>4.9000000000000002E-2</v>
      </c>
      <c r="BU115" s="127">
        <v>4.87E-2</v>
      </c>
      <c r="BV115" s="127">
        <v>4.9099999999999998E-2</v>
      </c>
      <c r="BW115" s="127">
        <v>4.8399999999999999E-2</v>
      </c>
      <c r="BX115" s="127">
        <v>4.7800000000000002E-2</v>
      </c>
      <c r="BY115" s="127">
        <v>4.82E-2</v>
      </c>
      <c r="BZ115" s="127">
        <v>4.6100000000000002E-2</v>
      </c>
      <c r="CA115" s="127">
        <v>4.5699999999999998E-2</v>
      </c>
      <c r="CB115" s="127">
        <v>4.5199999999999997E-2</v>
      </c>
      <c r="CC115" s="127">
        <v>4.5699999999999998E-2</v>
      </c>
      <c r="CD115" s="127">
        <v>4.65E-2</v>
      </c>
      <c r="CE115" s="127">
        <v>4.4400000000000002E-2</v>
      </c>
      <c r="CF115" s="127">
        <v>4.41E-2</v>
      </c>
      <c r="CG115" s="127">
        <v>4.2099999999999999E-2</v>
      </c>
      <c r="CH115" s="127">
        <v>3.8100000000000002E-2</v>
      </c>
      <c r="CI115" s="127">
        <v>3.8100000000000002E-2</v>
      </c>
      <c r="CJ115" s="127">
        <v>3.8100000000000002E-2</v>
      </c>
      <c r="CK115" s="127">
        <v>3.8199999999999998E-2</v>
      </c>
      <c r="CL115" s="127">
        <v>3.8100000000000002E-2</v>
      </c>
      <c r="CM115" s="127">
        <v>3.6799999999999999E-2</v>
      </c>
      <c r="CN115" s="127">
        <v>3.73E-2</v>
      </c>
      <c r="CO115" s="127">
        <v>3.6999999999999998E-2</v>
      </c>
      <c r="CP115" s="127">
        <v>3.6999999999999998E-2</v>
      </c>
      <c r="CQ115" s="127">
        <v>3.73E-2</v>
      </c>
      <c r="CR115" s="127">
        <v>3.73E-2</v>
      </c>
      <c r="CS115" s="127">
        <v>3.7499999999999999E-2</v>
      </c>
      <c r="CT115" s="127">
        <v>3.6299999999999999E-2</v>
      </c>
      <c r="CU115" s="127">
        <v>3.6499999999999998E-2</v>
      </c>
      <c r="CV115" s="127">
        <v>3.6600000000000001E-2</v>
      </c>
      <c r="CW115" s="127">
        <v>3.5999999999999997E-2</v>
      </c>
      <c r="CX115" s="127">
        <v>3.6799999999999999E-2</v>
      </c>
      <c r="CY115" s="127">
        <v>3.5299999999999998E-2</v>
      </c>
      <c r="CZ115" s="127">
        <v>3.5200000000000002E-2</v>
      </c>
      <c r="DA115" s="127">
        <v>3.4000000000000002E-2</v>
      </c>
      <c r="DB115" s="127">
        <v>3.4599999999999999E-2</v>
      </c>
      <c r="DC115" s="127">
        <v>3.3399999999999999E-2</v>
      </c>
      <c r="DD115" s="127">
        <v>3.4000000000000002E-2</v>
      </c>
      <c r="DE115" s="127">
        <v>3.44E-2</v>
      </c>
      <c r="DF115" s="127">
        <v>3.4500000000000003E-2</v>
      </c>
      <c r="DG115" s="127">
        <v>3.5000000000000003E-2</v>
      </c>
      <c r="DH115" s="127">
        <v>3.4500000000000003E-2</v>
      </c>
      <c r="DI115" s="127">
        <v>3.4099999999999998E-2</v>
      </c>
      <c r="DJ115" s="127">
        <v>3.27E-2</v>
      </c>
      <c r="DK115" s="127">
        <v>3.3700000000000001E-2</v>
      </c>
      <c r="DL115" s="127">
        <v>3.4000000000000002E-2</v>
      </c>
      <c r="DM115" s="127">
        <v>3.4599999999999999E-2</v>
      </c>
      <c r="DN115" s="127">
        <v>3.4500000000000003E-2</v>
      </c>
      <c r="DO115" s="127">
        <v>3.4500000000000003E-2</v>
      </c>
      <c r="DP115" s="127">
        <v>3.39E-2</v>
      </c>
      <c r="DQ115" s="127">
        <v>3.44E-2</v>
      </c>
      <c r="DR115" s="127">
        <v>3.5000000000000003E-2</v>
      </c>
      <c r="DS115" s="127">
        <v>3.4599999999999999E-2</v>
      </c>
      <c r="DT115" s="127">
        <v>3.3799999999999997E-2</v>
      </c>
      <c r="DU115" s="127">
        <v>3.44E-2</v>
      </c>
      <c r="DV115" s="127">
        <v>3.4000000000000002E-2</v>
      </c>
      <c r="DW115" s="127">
        <v>3.3799999999999997E-2</v>
      </c>
      <c r="DX115" s="127">
        <v>3.3300000000000003E-2</v>
      </c>
      <c r="DY115" s="127">
        <v>3.32E-2</v>
      </c>
      <c r="DZ115" s="127">
        <v>3.3000000000000002E-2</v>
      </c>
      <c r="EA115" s="127">
        <v>3.2199999999999999E-2</v>
      </c>
      <c r="EB115" s="127">
        <v>3.2199999999999999E-2</v>
      </c>
      <c r="EC115" s="127">
        <v>3.2199999999999999E-2</v>
      </c>
      <c r="ED115" s="127">
        <v>3.2399999999999998E-2</v>
      </c>
      <c r="EE115" s="127">
        <v>3.2599999999999997E-2</v>
      </c>
      <c r="EF115" s="127">
        <v>3.2099999999999997E-2</v>
      </c>
      <c r="EG115" s="127">
        <v>3.1899999999999998E-2</v>
      </c>
      <c r="EH115" s="127">
        <v>3.2000000000000001E-2</v>
      </c>
      <c r="EI115" s="127">
        <v>3.1600000000000003E-2</v>
      </c>
      <c r="EJ115" s="127">
        <v>3.1E-2</v>
      </c>
      <c r="EK115" s="127">
        <v>3.0800000000000001E-2</v>
      </c>
      <c r="EL115" s="127">
        <v>3.0700000000000002E-2</v>
      </c>
      <c r="EM115" s="127">
        <v>3.0800000000000001E-2</v>
      </c>
      <c r="EN115" s="127">
        <v>2.9700000000000001E-2</v>
      </c>
      <c r="EO115" s="127">
        <v>2.98E-2</v>
      </c>
      <c r="EP115" s="127">
        <v>2.9600000000000001E-2</v>
      </c>
      <c r="EQ115" s="127">
        <v>2.9399999999999999E-2</v>
      </c>
      <c r="ER115" s="127">
        <v>2.8899999999999999E-2</v>
      </c>
      <c r="ES115" s="127">
        <v>2.9000000000000001E-2</v>
      </c>
      <c r="ET115" s="127">
        <v>2.8899999999999999E-2</v>
      </c>
      <c r="EU115" s="127">
        <v>2.92E-2</v>
      </c>
      <c r="EV115">
        <f>SUMIF('12peso'!$E$39:$E$492,$A115,'12peso'!H$39:H$492)</f>
        <v>2.4799999999999999E-2</v>
      </c>
      <c r="EW115">
        <f>SUMIF('12peso'!$E$39:$E$492,$A115,'12peso'!I$39:I$492)</f>
        <v>2.52E-2</v>
      </c>
      <c r="EX115">
        <f>SUMIF('12peso'!$E$39:$E$492,$A115,'12peso'!J$39:J$492)</f>
        <v>2.5399999999999999E-2</v>
      </c>
      <c r="EY115">
        <f>SUMIF('12peso'!$E$39:$E$492,$A115,'12peso'!K$39:K$492)</f>
        <v>2.52E-2</v>
      </c>
      <c r="EZ115">
        <f>SUMIF('12peso'!$E$39:$E$492,$A115,'12peso'!L$39:L$492)</f>
        <v>2.5100000000000001E-2</v>
      </c>
      <c r="FA115">
        <f>SUMIF('12peso'!$E$39:$E$492,$A115,'12peso'!M$39:M$492)</f>
        <v>2.5700000000000001E-2</v>
      </c>
      <c r="FB115">
        <f>SUMIF('12peso'!$E$39:$E$492,$A115,'12peso'!N$39:N$492)</f>
        <v>2.5700000000000001E-2</v>
      </c>
      <c r="FC115">
        <f>SUMIF('12peso'!$E$39:$E$492,$A115,'12peso'!O$39:O$492)</f>
        <v>2.6200000000000001E-2</v>
      </c>
      <c r="FD115">
        <f>SUMIF('12peso'!$E$39:$E$492,$A115,'12peso'!P$39:P$492)</f>
        <v>2.6800000000000001E-2</v>
      </c>
      <c r="FE115">
        <f>SUMIF('12peso'!$E$39:$E$492,$A115,'12peso'!Q$39:Q$492)</f>
        <v>2.6800000000000001E-2</v>
      </c>
      <c r="FF115">
        <f>SUMIF('12peso'!$E$39:$E$492,$A115,'12peso'!R$39:R$492)</f>
        <v>2.64E-2</v>
      </c>
      <c r="FG115">
        <f>SUMIF('12peso'!$E$39:$E$492,$A115,'12peso'!S$39:S$492)</f>
        <v>2.7099999999999999E-2</v>
      </c>
      <c r="FH115">
        <f>SUMIF('12peso'!$E$39:$E$492,$A115,'12peso'!T$39:T$492)</f>
        <v>2.63E-2</v>
      </c>
      <c r="FI115">
        <f>SUMIF('12peso'!$E$39:$E$492,$A115,'12peso'!U$39:U$492)</f>
        <v>2.58E-2</v>
      </c>
      <c r="FJ115">
        <f>SUMIF('12peso'!$E$39:$E$492,$A115,'12peso'!V$39:V$492)</f>
        <v>2.6100000000000002E-2</v>
      </c>
      <c r="FK115">
        <f>SUMIF('12peso'!$E$39:$E$492,$A115,'12peso'!W$39:W$492)</f>
        <v>2.6499999999999999E-2</v>
      </c>
      <c r="FL115">
        <f>SUMIF('12peso'!$E$39:$E$492,$A115,'12peso'!X$39:X$492)</f>
        <v>2.5700000000000001E-2</v>
      </c>
      <c r="FM115">
        <f>SUMIF('12peso'!$E$39:$E$492,$A115,'12peso'!Y$39:Y$492)</f>
        <v>2.5499999999999998E-2</v>
      </c>
      <c r="FN115">
        <f>SUMIF('12peso'!$E$39:$E$492,$A115,'12peso'!Z$39:Z$492)</f>
        <v>2.58E-2</v>
      </c>
      <c r="FO115">
        <f>SUMIF('12peso'!$E$39:$E$492,$A115,'12peso'!AA$39:AA$492)</f>
        <v>2.5999999999999999E-2</v>
      </c>
      <c r="FP115">
        <f>SUMIF('12peso'!$E$39:$E$492,$A115,'12peso'!AB$39:AB$492)</f>
        <v>2.5899999999999999E-2</v>
      </c>
      <c r="FQ115">
        <f>SUMIF('12peso'!$E$39:$E$492,$A115,'12peso'!AC$39:AC$492)</f>
        <v>2.63E-2</v>
      </c>
      <c r="FR115">
        <f>SUMIF('12peso'!$E$39:$E$492,$A115,'12peso'!AD$39:AD$492)</f>
        <v>2.6200000000000001E-2</v>
      </c>
      <c r="FS115">
        <f>SUMIF('12peso'!$E$39:$E$492,$A115,'12peso'!AE$39:AE$492)</f>
        <v>2.69E-2</v>
      </c>
      <c r="FT115">
        <f>SUMIF('12peso'!$E$39:$E$492,$A115,'12peso'!AF$39:AF$492)</f>
        <v>2.7199999999999998E-2</v>
      </c>
      <c r="FU115">
        <f>SUMIF('12peso'!$E$39:$E$492,$A115,'12peso'!AG$39:AG$492)</f>
        <v>2.7699999999999999E-2</v>
      </c>
      <c r="FV115">
        <f>SUMIF('12peso'!$E$39:$E$492,$A115,'12peso'!AH$39:AH$492)</f>
        <v>2.6800000000000001E-2</v>
      </c>
      <c r="FW115">
        <f>SUMIF('12peso'!$E$39:$E$492,$A115,'12peso'!AI$39:AI$492)</f>
        <v>2.69E-2</v>
      </c>
      <c r="FX115">
        <f>SUMIF('12peso'!$E$39:$E$492,$A115,'12peso'!AJ$39:AJ$492)</f>
        <v>2.6800000000000001E-2</v>
      </c>
      <c r="FY115">
        <f>SUMIF('12peso'!$E$39:$E$492,$A115,'12peso'!AK$39:AK$492)</f>
        <v>2.7099999999999999E-2</v>
      </c>
      <c r="FZ115">
        <f>SUMIF('12peso'!$E$39:$E$492,$A115,'12peso'!AL$39:AL$492)</f>
        <v>2.7E-2</v>
      </c>
      <c r="GA115">
        <f>SUMIF('12peso'!$E$39:$E$492,$A115,'12peso'!AM$39:AM$492)</f>
        <v>2.7099999999999999E-2</v>
      </c>
      <c r="GB115">
        <f>SUMIF('12peso'!$E$39:$E$492,$A115,'12peso'!AN$39:AN$492)</f>
        <v>2.7199999999999998E-2</v>
      </c>
    </row>
    <row r="116" spans="1:184" x14ac:dyDescent="0.25">
      <c r="A116" s="59">
        <v>1115058</v>
      </c>
      <c r="B116" s="56" t="s">
        <v>117</v>
      </c>
      <c r="C116" s="127">
        <v>2.1700000000000001E-2</v>
      </c>
      <c r="D116" s="127">
        <v>2.1299999999999999E-2</v>
      </c>
      <c r="E116" s="127">
        <v>2.1399999999999999E-2</v>
      </c>
      <c r="F116" s="127">
        <v>2.1299999999999999E-2</v>
      </c>
      <c r="G116" s="127">
        <v>2.12E-2</v>
      </c>
      <c r="H116" s="127">
        <v>2.1000000000000001E-2</v>
      </c>
      <c r="I116" s="127">
        <v>2.1100000000000001E-2</v>
      </c>
      <c r="J116" s="127">
        <v>2.1600000000000001E-2</v>
      </c>
      <c r="K116" s="127">
        <v>2.18E-2</v>
      </c>
      <c r="L116" s="127">
        <v>2.2200000000000001E-2</v>
      </c>
      <c r="M116" s="127">
        <v>2.24E-2</v>
      </c>
      <c r="N116" s="127">
        <v>2.2499999999999999E-2</v>
      </c>
      <c r="O116" s="127">
        <v>2.24E-2</v>
      </c>
      <c r="P116" s="127">
        <v>2.1899999999999999E-2</v>
      </c>
      <c r="Q116" s="127">
        <v>2.2200000000000001E-2</v>
      </c>
      <c r="R116" s="127">
        <v>2.18E-2</v>
      </c>
      <c r="S116" s="127">
        <v>2.18E-2</v>
      </c>
      <c r="T116" s="127">
        <v>2.1399999999999999E-2</v>
      </c>
      <c r="U116" s="127">
        <v>2.1499999999999998E-2</v>
      </c>
      <c r="V116" s="127">
        <v>2.1399999999999999E-2</v>
      </c>
      <c r="W116" s="127">
        <v>2.1299999999999999E-2</v>
      </c>
      <c r="X116" s="127">
        <v>2.1499999999999998E-2</v>
      </c>
      <c r="Y116" s="127">
        <v>2.1499999999999998E-2</v>
      </c>
      <c r="Z116" s="127">
        <v>2.1499999999999998E-2</v>
      </c>
      <c r="AA116" s="127">
        <v>2.1100000000000001E-2</v>
      </c>
      <c r="AB116" s="127">
        <v>2.12E-2</v>
      </c>
      <c r="AC116" s="127">
        <v>2.1700000000000001E-2</v>
      </c>
      <c r="AD116" s="127">
        <v>2.1700000000000001E-2</v>
      </c>
      <c r="AE116" s="127">
        <v>2.1700000000000001E-2</v>
      </c>
      <c r="AF116" s="127">
        <v>2.1600000000000001E-2</v>
      </c>
      <c r="AG116" s="127">
        <v>2.18E-2</v>
      </c>
      <c r="AH116" s="127">
        <v>2.1600000000000001E-2</v>
      </c>
      <c r="AI116" s="127">
        <v>2.1299999999999999E-2</v>
      </c>
      <c r="AJ116" s="127">
        <v>2.12E-2</v>
      </c>
      <c r="AK116" s="127">
        <v>2.1000000000000001E-2</v>
      </c>
      <c r="AL116" s="127">
        <v>2.12E-2</v>
      </c>
      <c r="AM116" s="127">
        <v>2.1100000000000001E-2</v>
      </c>
      <c r="AN116" s="127">
        <v>2.1299999999999999E-2</v>
      </c>
      <c r="AO116" s="127">
        <v>2.1700000000000001E-2</v>
      </c>
      <c r="AP116" s="127">
        <v>2.1600000000000001E-2</v>
      </c>
      <c r="AQ116" s="127">
        <v>2.1700000000000001E-2</v>
      </c>
      <c r="AR116" s="127">
        <v>2.2100000000000002E-2</v>
      </c>
      <c r="AS116" s="127">
        <v>2.2499999999999999E-2</v>
      </c>
      <c r="AT116" s="127">
        <v>2.2800000000000001E-2</v>
      </c>
      <c r="AU116" s="127">
        <v>2.3900000000000001E-2</v>
      </c>
      <c r="AV116" s="127">
        <v>2.4500000000000001E-2</v>
      </c>
      <c r="AW116" s="127">
        <v>2.5100000000000001E-2</v>
      </c>
      <c r="AX116" s="127">
        <v>2.58E-2</v>
      </c>
      <c r="AY116" s="127">
        <v>2.58E-2</v>
      </c>
      <c r="AZ116" s="127">
        <v>2.58E-2</v>
      </c>
      <c r="BA116" s="127">
        <v>2.5600000000000001E-2</v>
      </c>
      <c r="BB116" s="127">
        <v>2.47E-2</v>
      </c>
      <c r="BC116" s="127">
        <v>2.46E-2</v>
      </c>
      <c r="BD116" s="127">
        <v>2.4400000000000002E-2</v>
      </c>
      <c r="BE116" s="127">
        <v>2.4500000000000001E-2</v>
      </c>
      <c r="BF116" s="127">
        <v>2.4299999999999999E-2</v>
      </c>
      <c r="BG116" s="127">
        <v>2.4400000000000002E-2</v>
      </c>
      <c r="BH116" s="127">
        <v>2.4299999999999999E-2</v>
      </c>
      <c r="BI116" s="127">
        <v>2.4E-2</v>
      </c>
      <c r="BJ116" s="127">
        <v>2.3699999999999999E-2</v>
      </c>
      <c r="BK116" s="127">
        <v>2.3900000000000001E-2</v>
      </c>
      <c r="BL116" s="127">
        <v>2.41E-2</v>
      </c>
      <c r="BM116" s="127">
        <v>2.4199999999999999E-2</v>
      </c>
      <c r="BN116" s="127">
        <v>2.41E-2</v>
      </c>
      <c r="BO116" s="127">
        <v>2.41E-2</v>
      </c>
      <c r="BP116" s="127">
        <v>2.3900000000000001E-2</v>
      </c>
      <c r="BQ116" s="127">
        <v>2.3800000000000002E-2</v>
      </c>
      <c r="BR116" s="127">
        <v>2.3900000000000001E-2</v>
      </c>
      <c r="BS116" s="127">
        <v>2.3800000000000002E-2</v>
      </c>
      <c r="BT116" s="127">
        <v>2.3699999999999999E-2</v>
      </c>
      <c r="BU116" s="127">
        <v>2.3199999999999998E-2</v>
      </c>
      <c r="BV116" s="127">
        <v>2.3E-2</v>
      </c>
      <c r="BW116" s="127">
        <v>2.2599999999999999E-2</v>
      </c>
      <c r="BX116" s="127">
        <v>2.2100000000000002E-2</v>
      </c>
      <c r="BY116" s="127">
        <v>2.23E-2</v>
      </c>
      <c r="BZ116" s="127">
        <v>2.1899999999999999E-2</v>
      </c>
      <c r="CA116" s="127">
        <v>2.1700000000000001E-2</v>
      </c>
      <c r="CB116" s="127">
        <v>2.1399999999999999E-2</v>
      </c>
      <c r="CC116" s="127">
        <v>2.1000000000000001E-2</v>
      </c>
      <c r="CD116" s="127">
        <v>2.06E-2</v>
      </c>
      <c r="CE116" s="127">
        <v>2.1000000000000001E-2</v>
      </c>
      <c r="CF116" s="127">
        <v>2.06E-2</v>
      </c>
      <c r="CG116" s="127">
        <v>2.0400000000000001E-2</v>
      </c>
      <c r="CH116" s="127">
        <v>1.1299999999999999E-2</v>
      </c>
      <c r="CI116" s="127">
        <v>1.1299999999999999E-2</v>
      </c>
      <c r="CJ116" s="127">
        <v>1.15E-2</v>
      </c>
      <c r="CK116" s="127">
        <v>1.1599999999999999E-2</v>
      </c>
      <c r="CL116" s="127">
        <v>1.17E-2</v>
      </c>
      <c r="CM116" s="127">
        <v>1.1900000000000001E-2</v>
      </c>
      <c r="CN116" s="127">
        <v>1.1900000000000001E-2</v>
      </c>
      <c r="CO116" s="127">
        <v>1.18E-2</v>
      </c>
      <c r="CP116" s="127">
        <v>1.18E-2</v>
      </c>
      <c r="CQ116" s="127">
        <v>1.17E-2</v>
      </c>
      <c r="CR116" s="127">
        <v>1.2E-2</v>
      </c>
      <c r="CS116" s="127">
        <v>1.2200000000000001E-2</v>
      </c>
      <c r="CT116" s="127">
        <v>1.23E-2</v>
      </c>
      <c r="CU116" s="127">
        <v>1.2500000000000001E-2</v>
      </c>
      <c r="CV116" s="127">
        <v>1.2200000000000001E-2</v>
      </c>
      <c r="CW116" s="127">
        <v>1.23E-2</v>
      </c>
      <c r="CX116" s="127">
        <v>1.2200000000000001E-2</v>
      </c>
      <c r="CY116" s="127">
        <v>1.21E-2</v>
      </c>
      <c r="CZ116" s="127">
        <v>1.2E-2</v>
      </c>
      <c r="DA116" s="127">
        <v>1.2E-2</v>
      </c>
      <c r="DB116" s="127">
        <v>1.21E-2</v>
      </c>
      <c r="DC116" s="127">
        <v>1.2E-2</v>
      </c>
      <c r="DD116" s="127">
        <v>1.21E-2</v>
      </c>
      <c r="DE116" s="127">
        <v>1.2200000000000001E-2</v>
      </c>
      <c r="DF116" s="127">
        <v>1.2200000000000001E-2</v>
      </c>
      <c r="DG116" s="127">
        <v>1.2200000000000001E-2</v>
      </c>
      <c r="DH116" s="127">
        <v>1.23E-2</v>
      </c>
      <c r="DI116" s="127">
        <v>1.23E-2</v>
      </c>
      <c r="DJ116" s="127">
        <v>1.26E-2</v>
      </c>
      <c r="DK116" s="127">
        <v>1.2699999999999999E-2</v>
      </c>
      <c r="DL116" s="127">
        <v>1.29E-2</v>
      </c>
      <c r="DM116" s="127">
        <v>1.2699999999999999E-2</v>
      </c>
      <c r="DN116" s="127">
        <v>1.2999999999999999E-2</v>
      </c>
      <c r="DO116" s="127">
        <v>1.32E-2</v>
      </c>
      <c r="DP116" s="127">
        <v>1.3299999999999999E-2</v>
      </c>
      <c r="DQ116" s="127">
        <v>1.35E-2</v>
      </c>
      <c r="DR116" s="127">
        <v>1.35E-2</v>
      </c>
      <c r="DS116" s="127">
        <v>1.3299999999999999E-2</v>
      </c>
      <c r="DT116" s="127">
        <v>1.35E-2</v>
      </c>
      <c r="DU116" s="127">
        <v>1.32E-2</v>
      </c>
      <c r="DV116" s="127">
        <v>1.29E-2</v>
      </c>
      <c r="DW116" s="127">
        <v>1.2500000000000001E-2</v>
      </c>
      <c r="DX116" s="127">
        <v>1.21E-2</v>
      </c>
      <c r="DY116" s="127">
        <v>1.21E-2</v>
      </c>
      <c r="DZ116" s="127">
        <v>1.24E-2</v>
      </c>
      <c r="EA116" s="127">
        <v>1.26E-2</v>
      </c>
      <c r="EB116" s="127">
        <v>1.26E-2</v>
      </c>
      <c r="EC116" s="127">
        <v>1.26E-2</v>
      </c>
      <c r="ED116" s="127">
        <v>1.2699999999999999E-2</v>
      </c>
      <c r="EE116" s="127">
        <v>1.24E-2</v>
      </c>
      <c r="EF116" s="127">
        <v>1.2200000000000001E-2</v>
      </c>
      <c r="EG116" s="127">
        <v>1.21E-2</v>
      </c>
      <c r="EH116" s="127">
        <v>1.17E-2</v>
      </c>
      <c r="EI116" s="127">
        <v>1.15E-2</v>
      </c>
      <c r="EJ116" s="127">
        <v>1.1299999999999999E-2</v>
      </c>
      <c r="EK116" s="127">
        <v>1.14E-2</v>
      </c>
      <c r="EL116" s="127">
        <v>1.14E-2</v>
      </c>
      <c r="EM116" s="127">
        <v>1.0999999999999999E-2</v>
      </c>
      <c r="EN116" s="127">
        <v>1.03E-2</v>
      </c>
      <c r="EO116" s="127">
        <v>1.0200000000000001E-2</v>
      </c>
      <c r="EP116" s="127">
        <v>1.0200000000000001E-2</v>
      </c>
      <c r="EQ116" s="127">
        <v>9.9000000000000008E-3</v>
      </c>
      <c r="ER116" s="127">
        <v>9.7999999999999997E-3</v>
      </c>
      <c r="ES116" s="127">
        <v>9.7000000000000003E-3</v>
      </c>
      <c r="ET116" s="127">
        <v>9.2999999999999992E-3</v>
      </c>
      <c r="EU116" s="127">
        <v>9.2999999999999992E-3</v>
      </c>
      <c r="EV116">
        <f>SUMIF('12peso'!$E$39:$E$492,$A116,'12peso'!H$39:H$492)</f>
        <v>1.89E-2</v>
      </c>
      <c r="EW116">
        <f>SUMIF('12peso'!$E$39:$E$492,$A116,'12peso'!I$39:I$492)</f>
        <v>1.8599999999999998E-2</v>
      </c>
      <c r="EX116">
        <f>SUMIF('12peso'!$E$39:$E$492,$A116,'12peso'!J$39:J$492)</f>
        <v>1.89E-2</v>
      </c>
      <c r="EY116">
        <f>SUMIF('12peso'!$E$39:$E$492,$A116,'12peso'!K$39:K$492)</f>
        <v>1.8499999999999999E-2</v>
      </c>
      <c r="EZ116">
        <f>SUMIF('12peso'!$E$39:$E$492,$A116,'12peso'!L$39:L$492)</f>
        <v>1.8700000000000001E-2</v>
      </c>
      <c r="FA116">
        <f>SUMIF('12peso'!$E$39:$E$492,$A116,'12peso'!M$39:M$492)</f>
        <v>1.9199999999999998E-2</v>
      </c>
      <c r="FB116">
        <f>SUMIF('12peso'!$E$39:$E$492,$A116,'12peso'!N$39:N$492)</f>
        <v>1.9400000000000001E-2</v>
      </c>
      <c r="FC116">
        <f>SUMIF('12peso'!$E$39:$E$492,$A116,'12peso'!O$39:O$492)</f>
        <v>1.9400000000000001E-2</v>
      </c>
      <c r="FD116">
        <f>SUMIF('12peso'!$E$39:$E$492,$A116,'12peso'!P$39:P$492)</f>
        <v>0.02</v>
      </c>
      <c r="FE116">
        <f>SUMIF('12peso'!$E$39:$E$492,$A116,'12peso'!Q$39:Q$492)</f>
        <v>0.02</v>
      </c>
      <c r="FF116">
        <f>SUMIF('12peso'!$E$39:$E$492,$A116,'12peso'!R$39:R$492)</f>
        <v>2.0299999999999999E-2</v>
      </c>
      <c r="FG116">
        <f>SUMIF('12peso'!$E$39:$E$492,$A116,'12peso'!S$39:S$492)</f>
        <v>2.0400000000000001E-2</v>
      </c>
      <c r="FH116">
        <f>SUMIF('12peso'!$E$39:$E$492,$A116,'12peso'!T$39:T$492)</f>
        <v>2.07E-2</v>
      </c>
      <c r="FI116">
        <f>SUMIF('12peso'!$E$39:$E$492,$A116,'12peso'!U$39:U$492)</f>
        <v>2.1100000000000001E-2</v>
      </c>
      <c r="FJ116">
        <f>SUMIF('12peso'!$E$39:$E$492,$A116,'12peso'!V$39:V$492)</f>
        <v>2.1100000000000001E-2</v>
      </c>
      <c r="FK116">
        <f>SUMIF('12peso'!$E$39:$E$492,$A116,'12peso'!W$39:W$492)</f>
        <v>2.1399999999999999E-2</v>
      </c>
      <c r="FL116">
        <f>SUMIF('12peso'!$E$39:$E$492,$A116,'12peso'!X$39:X$492)</f>
        <v>2.1299999999999999E-2</v>
      </c>
      <c r="FM116">
        <f>SUMIF('12peso'!$E$39:$E$492,$A116,'12peso'!Y$39:Y$492)</f>
        <v>2.1399999999999999E-2</v>
      </c>
      <c r="FN116">
        <f>SUMIF('12peso'!$E$39:$E$492,$A116,'12peso'!Z$39:Z$492)</f>
        <v>2.12E-2</v>
      </c>
      <c r="FO116">
        <f>SUMIF('12peso'!$E$39:$E$492,$A116,'12peso'!AA$39:AA$492)</f>
        <v>2.1000000000000001E-2</v>
      </c>
      <c r="FP116">
        <f>SUMIF('12peso'!$E$39:$E$492,$A116,'12peso'!AB$39:AB$492)</f>
        <v>2.07E-2</v>
      </c>
      <c r="FQ116">
        <f>SUMIF('12peso'!$E$39:$E$492,$A116,'12peso'!AC$39:AC$492)</f>
        <v>2.06E-2</v>
      </c>
      <c r="FR116">
        <f>SUMIF('12peso'!$E$39:$E$492,$A116,'12peso'!AD$39:AD$492)</f>
        <v>2.06E-2</v>
      </c>
      <c r="FS116">
        <f>SUMIF('12peso'!$E$39:$E$492,$A116,'12peso'!AE$39:AE$492)</f>
        <v>2.0299999999999999E-2</v>
      </c>
      <c r="FT116">
        <f>SUMIF('12peso'!$E$39:$E$492,$A116,'12peso'!AF$39:AF$492)</f>
        <v>2.07E-2</v>
      </c>
      <c r="FU116">
        <f>SUMIF('12peso'!$E$39:$E$492,$A116,'12peso'!AG$39:AG$492)</f>
        <v>2.0400000000000001E-2</v>
      </c>
      <c r="FV116">
        <f>SUMIF('12peso'!$E$39:$E$492,$A116,'12peso'!AH$39:AH$492)</f>
        <v>2.01E-2</v>
      </c>
      <c r="FW116">
        <f>SUMIF('12peso'!$E$39:$E$492,$A116,'12peso'!AI$39:AI$492)</f>
        <v>0.02</v>
      </c>
      <c r="FX116">
        <f>SUMIF('12peso'!$E$39:$E$492,$A116,'12peso'!AJ$39:AJ$492)</f>
        <v>0.02</v>
      </c>
      <c r="FY116">
        <f>SUMIF('12peso'!$E$39:$E$492,$A116,'12peso'!AK$39:AK$492)</f>
        <v>1.9900000000000001E-2</v>
      </c>
      <c r="FZ116">
        <f>SUMIF('12peso'!$E$39:$E$492,$A116,'12peso'!AL$39:AL$492)</f>
        <v>1.9599999999999999E-2</v>
      </c>
      <c r="GA116">
        <f>SUMIF('12peso'!$E$39:$E$492,$A116,'12peso'!AM$39:AM$492)</f>
        <v>1.9599999999999999E-2</v>
      </c>
      <c r="GB116">
        <f>SUMIF('12peso'!$E$39:$E$492,$A116,'12peso'!AN$39:AN$492)</f>
        <v>1.9300000000000001E-2</v>
      </c>
    </row>
    <row r="117" spans="1:184" x14ac:dyDescent="0.25">
      <c r="A117" s="59">
        <v>1115075</v>
      </c>
      <c r="B117" s="56" t="s">
        <v>118</v>
      </c>
      <c r="C117" s="127">
        <v>1.4E-2</v>
      </c>
      <c r="D117" s="127">
        <v>1.38E-2</v>
      </c>
      <c r="E117" s="127">
        <v>1.38E-2</v>
      </c>
      <c r="F117" s="127">
        <v>1.37E-2</v>
      </c>
      <c r="G117" s="127">
        <v>1.35E-2</v>
      </c>
      <c r="H117" s="127">
        <v>1.35E-2</v>
      </c>
      <c r="I117" s="127">
        <v>1.35E-2</v>
      </c>
      <c r="J117" s="127">
        <v>1.37E-2</v>
      </c>
      <c r="K117" s="127">
        <v>1.37E-2</v>
      </c>
      <c r="L117" s="127">
        <v>1.37E-2</v>
      </c>
      <c r="M117" s="127">
        <v>1.3599999999999999E-2</v>
      </c>
      <c r="N117" s="127">
        <v>1.37E-2</v>
      </c>
      <c r="O117" s="127">
        <v>1.35E-2</v>
      </c>
      <c r="P117" s="127">
        <v>1.32E-2</v>
      </c>
      <c r="Q117" s="127">
        <v>1.3299999999999999E-2</v>
      </c>
      <c r="R117" s="127">
        <v>1.32E-2</v>
      </c>
      <c r="S117" s="127">
        <v>1.3100000000000001E-2</v>
      </c>
      <c r="T117" s="127">
        <v>1.2699999999999999E-2</v>
      </c>
      <c r="U117" s="127">
        <v>1.2800000000000001E-2</v>
      </c>
      <c r="V117" s="127">
        <v>1.2800000000000001E-2</v>
      </c>
      <c r="W117" s="127">
        <v>1.29E-2</v>
      </c>
      <c r="X117" s="127">
        <v>1.2800000000000001E-2</v>
      </c>
      <c r="Y117" s="127">
        <v>1.2800000000000001E-2</v>
      </c>
      <c r="Z117" s="127">
        <v>1.2800000000000001E-2</v>
      </c>
      <c r="AA117" s="127">
        <v>1.2699999999999999E-2</v>
      </c>
      <c r="AB117" s="127">
        <v>1.2500000000000001E-2</v>
      </c>
      <c r="AC117" s="127">
        <v>1.2699999999999999E-2</v>
      </c>
      <c r="AD117" s="127">
        <v>1.2699999999999999E-2</v>
      </c>
      <c r="AE117" s="127">
        <v>1.2800000000000001E-2</v>
      </c>
      <c r="AF117" s="127">
        <v>1.2800000000000001E-2</v>
      </c>
      <c r="AG117" s="127">
        <v>1.29E-2</v>
      </c>
      <c r="AH117" s="127">
        <v>1.3100000000000001E-2</v>
      </c>
      <c r="AI117" s="127">
        <v>1.2999999999999999E-2</v>
      </c>
      <c r="AJ117" s="127">
        <v>1.3100000000000001E-2</v>
      </c>
      <c r="AK117" s="127">
        <v>1.3299999999999999E-2</v>
      </c>
      <c r="AL117" s="127">
        <v>1.3299999999999999E-2</v>
      </c>
      <c r="AM117" s="127">
        <v>1.32E-2</v>
      </c>
      <c r="AN117" s="127">
        <v>1.3100000000000001E-2</v>
      </c>
      <c r="AO117" s="127">
        <v>1.32E-2</v>
      </c>
      <c r="AP117" s="127">
        <v>1.2999999999999999E-2</v>
      </c>
      <c r="AQ117" s="127">
        <v>1.29E-2</v>
      </c>
      <c r="AR117" s="127">
        <v>1.2999999999999999E-2</v>
      </c>
      <c r="AS117" s="127">
        <v>1.32E-2</v>
      </c>
      <c r="AT117" s="127">
        <v>1.3599999999999999E-2</v>
      </c>
      <c r="AU117" s="127">
        <v>1.4E-2</v>
      </c>
      <c r="AV117" s="127">
        <v>1.44E-2</v>
      </c>
      <c r="AW117" s="127">
        <v>1.46E-2</v>
      </c>
      <c r="AX117" s="127">
        <v>1.5100000000000001E-2</v>
      </c>
      <c r="AY117" s="127">
        <v>1.52E-2</v>
      </c>
      <c r="AZ117" s="127">
        <v>1.4999999999999999E-2</v>
      </c>
      <c r="BA117" s="127">
        <v>1.52E-2</v>
      </c>
      <c r="BB117" s="127">
        <v>1.4999999999999999E-2</v>
      </c>
      <c r="BC117" s="127">
        <v>1.5100000000000001E-2</v>
      </c>
      <c r="BD117" s="127">
        <v>1.4999999999999999E-2</v>
      </c>
      <c r="BE117" s="127">
        <v>1.5100000000000001E-2</v>
      </c>
      <c r="BF117" s="127">
        <v>1.49E-2</v>
      </c>
      <c r="BG117" s="127">
        <v>1.4800000000000001E-2</v>
      </c>
      <c r="BH117" s="127">
        <v>1.43E-2</v>
      </c>
      <c r="BI117" s="127">
        <v>1.4200000000000001E-2</v>
      </c>
      <c r="BJ117" s="127">
        <v>1.41E-2</v>
      </c>
      <c r="BK117" s="127">
        <v>1.38E-2</v>
      </c>
      <c r="BL117" s="127">
        <v>1.37E-2</v>
      </c>
      <c r="BM117" s="127">
        <v>1.3599999999999999E-2</v>
      </c>
      <c r="BN117" s="127">
        <v>1.38E-2</v>
      </c>
      <c r="BO117" s="127">
        <v>1.38E-2</v>
      </c>
      <c r="BP117" s="127">
        <v>1.4E-2</v>
      </c>
      <c r="BQ117" s="127">
        <v>1.4E-2</v>
      </c>
      <c r="BR117" s="127">
        <v>1.35E-2</v>
      </c>
      <c r="BS117" s="127">
        <v>1.3299999999999999E-2</v>
      </c>
      <c r="BT117" s="127">
        <v>1.35E-2</v>
      </c>
      <c r="BU117" s="127">
        <v>1.37E-2</v>
      </c>
      <c r="BV117" s="127">
        <v>1.37E-2</v>
      </c>
      <c r="BW117" s="127">
        <v>1.37E-2</v>
      </c>
      <c r="BX117" s="127">
        <v>1.37E-2</v>
      </c>
      <c r="BY117" s="127">
        <v>1.37E-2</v>
      </c>
      <c r="BZ117" s="127">
        <v>1.3599999999999999E-2</v>
      </c>
      <c r="CA117" s="127">
        <v>1.37E-2</v>
      </c>
      <c r="CB117" s="127">
        <v>1.38E-2</v>
      </c>
      <c r="CC117" s="127">
        <v>1.38E-2</v>
      </c>
      <c r="CD117" s="127">
        <v>1.4E-2</v>
      </c>
      <c r="CE117" s="127">
        <v>1.4E-2</v>
      </c>
      <c r="CF117" s="127">
        <v>1.4E-2</v>
      </c>
      <c r="CG117" s="127">
        <v>1.4200000000000001E-2</v>
      </c>
      <c r="CH117" s="127">
        <v>2.7300000000000001E-2</v>
      </c>
      <c r="CI117" s="127">
        <v>2.7400000000000001E-2</v>
      </c>
      <c r="CJ117" s="127">
        <v>2.76E-2</v>
      </c>
      <c r="CK117" s="127">
        <v>2.7699999999999999E-2</v>
      </c>
      <c r="CL117" s="127">
        <v>2.76E-2</v>
      </c>
      <c r="CM117" s="127">
        <v>2.76E-2</v>
      </c>
      <c r="CN117" s="127">
        <v>2.7300000000000001E-2</v>
      </c>
      <c r="CO117" s="127">
        <v>2.7400000000000001E-2</v>
      </c>
      <c r="CP117" s="127">
        <v>2.75E-2</v>
      </c>
      <c r="CQ117" s="127">
        <v>2.7099999999999999E-2</v>
      </c>
      <c r="CR117" s="127">
        <v>2.69E-2</v>
      </c>
      <c r="CS117" s="127">
        <v>2.7099999999999999E-2</v>
      </c>
      <c r="CT117" s="127">
        <v>2.7300000000000001E-2</v>
      </c>
      <c r="CU117" s="127">
        <v>2.7199999999999998E-2</v>
      </c>
      <c r="CV117" s="127">
        <v>2.6599999999999999E-2</v>
      </c>
      <c r="CW117" s="127">
        <v>2.6800000000000001E-2</v>
      </c>
      <c r="CX117" s="127">
        <v>2.6499999999999999E-2</v>
      </c>
      <c r="CY117" s="127">
        <v>2.6499999999999999E-2</v>
      </c>
      <c r="CZ117" s="127">
        <v>2.6499999999999999E-2</v>
      </c>
      <c r="DA117" s="127">
        <v>2.6599999999999999E-2</v>
      </c>
      <c r="DB117" s="127">
        <v>2.64E-2</v>
      </c>
      <c r="DC117" s="127">
        <v>2.64E-2</v>
      </c>
      <c r="DD117" s="127">
        <v>2.6200000000000001E-2</v>
      </c>
      <c r="DE117" s="127">
        <v>2.6100000000000002E-2</v>
      </c>
      <c r="DF117" s="127">
        <v>2.58E-2</v>
      </c>
      <c r="DG117" s="127">
        <v>2.6100000000000002E-2</v>
      </c>
      <c r="DH117" s="127">
        <v>2.5899999999999999E-2</v>
      </c>
      <c r="DI117" s="127">
        <v>2.5999999999999999E-2</v>
      </c>
      <c r="DJ117" s="127">
        <v>2.5700000000000001E-2</v>
      </c>
      <c r="DK117" s="127">
        <v>2.5899999999999999E-2</v>
      </c>
      <c r="DL117" s="127">
        <v>2.6200000000000001E-2</v>
      </c>
      <c r="DM117" s="127">
        <v>2.6100000000000002E-2</v>
      </c>
      <c r="DN117" s="127">
        <v>2.6599999999999999E-2</v>
      </c>
      <c r="DO117" s="127">
        <v>2.6499999999999999E-2</v>
      </c>
      <c r="DP117" s="127">
        <v>2.5899999999999999E-2</v>
      </c>
      <c r="DQ117" s="127">
        <v>2.6499999999999999E-2</v>
      </c>
      <c r="DR117" s="127">
        <v>2.6499999999999999E-2</v>
      </c>
      <c r="DS117" s="127">
        <v>2.6599999999999999E-2</v>
      </c>
      <c r="DT117" s="127">
        <v>2.6599999999999999E-2</v>
      </c>
      <c r="DU117" s="127">
        <v>2.7E-2</v>
      </c>
      <c r="DV117" s="127">
        <v>2.69E-2</v>
      </c>
      <c r="DW117" s="127">
        <v>2.7099999999999999E-2</v>
      </c>
      <c r="DX117" s="127">
        <v>2.7E-2</v>
      </c>
      <c r="DY117" s="127">
        <v>2.69E-2</v>
      </c>
      <c r="DZ117" s="127">
        <v>2.69E-2</v>
      </c>
      <c r="EA117" s="127">
        <v>2.63E-2</v>
      </c>
      <c r="EB117" s="127">
        <v>2.6100000000000002E-2</v>
      </c>
      <c r="EC117" s="127">
        <v>2.64E-2</v>
      </c>
      <c r="ED117" s="127">
        <v>2.6700000000000002E-2</v>
      </c>
      <c r="EE117" s="127">
        <v>2.6700000000000002E-2</v>
      </c>
      <c r="EF117" s="127">
        <v>2.6599999999999999E-2</v>
      </c>
      <c r="EG117" s="127">
        <v>2.6100000000000002E-2</v>
      </c>
      <c r="EH117" s="127">
        <v>2.5999999999999999E-2</v>
      </c>
      <c r="EI117" s="127">
        <v>2.5899999999999999E-2</v>
      </c>
      <c r="EJ117" s="127">
        <v>2.5700000000000001E-2</v>
      </c>
      <c r="EK117" s="127">
        <v>2.5600000000000001E-2</v>
      </c>
      <c r="EL117" s="127">
        <v>2.53E-2</v>
      </c>
      <c r="EM117" s="127">
        <v>2.5100000000000001E-2</v>
      </c>
      <c r="EN117" s="127">
        <v>2.41E-2</v>
      </c>
      <c r="EO117" s="127">
        <v>2.4199999999999999E-2</v>
      </c>
      <c r="EP117" s="127">
        <v>2.4299999999999999E-2</v>
      </c>
      <c r="EQ117" s="127">
        <v>2.4E-2</v>
      </c>
      <c r="ER117" s="127">
        <v>2.3800000000000002E-2</v>
      </c>
      <c r="ES117" s="127">
        <v>2.3599999999999999E-2</v>
      </c>
      <c r="ET117" s="127">
        <v>2.3300000000000001E-2</v>
      </c>
      <c r="EU117" s="127">
        <v>2.3400000000000001E-2</v>
      </c>
      <c r="EV117">
        <f>SUMIF('12peso'!$E$39:$E$492,$A117,'12peso'!H$39:H$492)</f>
        <v>1.5900000000000001E-2</v>
      </c>
      <c r="EW117">
        <f>SUMIF('12peso'!$E$39:$E$492,$A117,'12peso'!I$39:I$492)</f>
        <v>1.6E-2</v>
      </c>
      <c r="EX117">
        <f>SUMIF('12peso'!$E$39:$E$492,$A117,'12peso'!J$39:J$492)</f>
        <v>1.6E-2</v>
      </c>
      <c r="EY117">
        <f>SUMIF('12peso'!$E$39:$E$492,$A117,'12peso'!K$39:K$492)</f>
        <v>1.5900000000000001E-2</v>
      </c>
      <c r="EZ117">
        <f>SUMIF('12peso'!$E$39:$E$492,$A117,'12peso'!L$39:L$492)</f>
        <v>1.5699999999999999E-2</v>
      </c>
      <c r="FA117">
        <f>SUMIF('12peso'!$E$39:$E$492,$A117,'12peso'!M$39:M$492)</f>
        <v>1.5900000000000001E-2</v>
      </c>
      <c r="FB117">
        <f>SUMIF('12peso'!$E$39:$E$492,$A117,'12peso'!N$39:N$492)</f>
        <v>1.5900000000000001E-2</v>
      </c>
      <c r="FC117">
        <f>SUMIF('12peso'!$E$39:$E$492,$A117,'12peso'!O$39:O$492)</f>
        <v>1.6E-2</v>
      </c>
      <c r="FD117">
        <f>SUMIF('12peso'!$E$39:$E$492,$A117,'12peso'!P$39:P$492)</f>
        <v>1.5900000000000001E-2</v>
      </c>
      <c r="FE117">
        <f>SUMIF('12peso'!$E$39:$E$492,$A117,'12peso'!Q$39:Q$492)</f>
        <v>1.5599999999999999E-2</v>
      </c>
      <c r="FF117">
        <f>SUMIF('12peso'!$E$39:$E$492,$A117,'12peso'!R$39:R$492)</f>
        <v>1.55E-2</v>
      </c>
      <c r="FG117">
        <f>SUMIF('12peso'!$E$39:$E$492,$A117,'12peso'!S$39:S$492)</f>
        <v>1.5699999999999999E-2</v>
      </c>
      <c r="FH117">
        <f>SUMIF('12peso'!$E$39:$E$492,$A117,'12peso'!T$39:T$492)</f>
        <v>1.5800000000000002E-2</v>
      </c>
      <c r="FI117">
        <f>SUMIF('12peso'!$E$39:$E$492,$A117,'12peso'!U$39:U$492)</f>
        <v>1.6199999999999999E-2</v>
      </c>
      <c r="FJ117">
        <f>SUMIF('12peso'!$E$39:$E$492,$A117,'12peso'!V$39:V$492)</f>
        <v>1.6400000000000001E-2</v>
      </c>
      <c r="FK117">
        <f>SUMIF('12peso'!$E$39:$E$492,$A117,'12peso'!W$39:W$492)</f>
        <v>1.66E-2</v>
      </c>
      <c r="FL117">
        <f>SUMIF('12peso'!$E$39:$E$492,$A117,'12peso'!X$39:X$492)</f>
        <v>1.7000000000000001E-2</v>
      </c>
      <c r="FM117">
        <f>SUMIF('12peso'!$E$39:$E$492,$A117,'12peso'!Y$39:Y$492)</f>
        <v>1.72E-2</v>
      </c>
      <c r="FN117">
        <f>SUMIF('12peso'!$E$39:$E$492,$A117,'12peso'!Z$39:Z$492)</f>
        <v>1.72E-2</v>
      </c>
      <c r="FO117">
        <f>SUMIF('12peso'!$E$39:$E$492,$A117,'12peso'!AA$39:AA$492)</f>
        <v>1.7500000000000002E-2</v>
      </c>
      <c r="FP117">
        <f>SUMIF('12peso'!$E$39:$E$492,$A117,'12peso'!AB$39:AB$492)</f>
        <v>1.7600000000000001E-2</v>
      </c>
      <c r="FQ117">
        <f>SUMIF('12peso'!$E$39:$E$492,$A117,'12peso'!AC$39:AC$492)</f>
        <v>1.78E-2</v>
      </c>
      <c r="FR117">
        <f>SUMIF('12peso'!$E$39:$E$492,$A117,'12peso'!AD$39:AD$492)</f>
        <v>1.8100000000000002E-2</v>
      </c>
      <c r="FS117">
        <f>SUMIF('12peso'!$E$39:$E$492,$A117,'12peso'!AE$39:AE$492)</f>
        <v>1.8200000000000001E-2</v>
      </c>
      <c r="FT117">
        <f>SUMIF('12peso'!$E$39:$E$492,$A117,'12peso'!AF$39:AF$492)</f>
        <v>1.7600000000000001E-2</v>
      </c>
      <c r="FU117">
        <f>SUMIF('12peso'!$E$39:$E$492,$A117,'12peso'!AG$39:AG$492)</f>
        <v>1.77E-2</v>
      </c>
      <c r="FV117">
        <f>SUMIF('12peso'!$E$39:$E$492,$A117,'12peso'!AH$39:AH$492)</f>
        <v>1.78E-2</v>
      </c>
      <c r="FW117">
        <f>SUMIF('12peso'!$E$39:$E$492,$A117,'12peso'!AI$39:AI$492)</f>
        <v>1.7500000000000002E-2</v>
      </c>
      <c r="FX117">
        <f>SUMIF('12peso'!$E$39:$E$492,$A117,'12peso'!AJ$39:AJ$492)</f>
        <v>1.77E-2</v>
      </c>
      <c r="FY117">
        <f>SUMIF('12peso'!$E$39:$E$492,$A117,'12peso'!AK$39:AK$492)</f>
        <v>1.7999999999999999E-2</v>
      </c>
      <c r="FZ117">
        <f>SUMIF('12peso'!$E$39:$E$492,$A117,'12peso'!AL$39:AL$492)</f>
        <v>1.8100000000000002E-2</v>
      </c>
      <c r="GA117">
        <f>SUMIF('12peso'!$E$39:$E$492,$A117,'12peso'!AM$39:AM$492)</f>
        <v>1.83E-2</v>
      </c>
      <c r="GB117">
        <f>SUMIF('12peso'!$E$39:$E$492,$A117,'12peso'!AN$39:AN$492)</f>
        <v>1.8200000000000001E-2</v>
      </c>
    </row>
    <row r="118" spans="1:184" x14ac:dyDescent="0.25">
      <c r="A118" s="59">
        <v>1116001</v>
      </c>
      <c r="B118" s="56" t="s">
        <v>119</v>
      </c>
      <c r="C118" s="127">
        <v>1.46E-2</v>
      </c>
      <c r="D118" s="127">
        <v>1.4500000000000001E-2</v>
      </c>
      <c r="E118" s="127">
        <v>1.49E-2</v>
      </c>
      <c r="F118" s="127">
        <v>1.4500000000000001E-2</v>
      </c>
      <c r="G118" s="127">
        <v>1.3899999999999999E-2</v>
      </c>
      <c r="H118" s="127">
        <v>1.3899999999999999E-2</v>
      </c>
      <c r="I118" s="127">
        <v>1.3899999999999999E-2</v>
      </c>
      <c r="J118" s="127">
        <v>1.3899999999999999E-2</v>
      </c>
      <c r="K118" s="127">
        <v>1.3599999999999999E-2</v>
      </c>
      <c r="L118" s="127">
        <v>1.2800000000000001E-2</v>
      </c>
      <c r="M118" s="127">
        <v>1.32E-2</v>
      </c>
      <c r="N118" s="127">
        <v>1.29E-2</v>
      </c>
      <c r="O118" s="127">
        <v>1.29E-2</v>
      </c>
      <c r="P118" s="127">
        <v>1.29E-2</v>
      </c>
      <c r="Q118" s="127">
        <v>1.2200000000000001E-2</v>
      </c>
      <c r="R118" s="127">
        <v>1.24E-2</v>
      </c>
      <c r="S118" s="127">
        <v>1.23E-2</v>
      </c>
      <c r="T118" s="127">
        <v>1.2200000000000001E-2</v>
      </c>
      <c r="U118" s="127">
        <v>1.23E-2</v>
      </c>
      <c r="V118" s="127">
        <v>1.2200000000000001E-2</v>
      </c>
      <c r="W118" s="127">
        <v>1.2E-2</v>
      </c>
      <c r="X118" s="127">
        <v>1.17E-2</v>
      </c>
      <c r="Y118" s="127">
        <v>1.15E-2</v>
      </c>
      <c r="Z118" s="127">
        <v>1.14E-2</v>
      </c>
      <c r="AA118" s="127">
        <v>1.14E-2</v>
      </c>
      <c r="AB118" s="127">
        <v>1.15E-2</v>
      </c>
      <c r="AC118" s="127">
        <v>1.2E-2</v>
      </c>
      <c r="AD118" s="127">
        <v>1.1900000000000001E-2</v>
      </c>
      <c r="AE118" s="127">
        <v>1.18E-2</v>
      </c>
      <c r="AF118" s="127">
        <v>1.1599999999999999E-2</v>
      </c>
      <c r="AG118" s="127">
        <v>1.18E-2</v>
      </c>
      <c r="AH118" s="127">
        <v>1.17E-2</v>
      </c>
      <c r="AI118" s="127">
        <v>1.15E-2</v>
      </c>
      <c r="AJ118" s="127">
        <v>1.1599999999999999E-2</v>
      </c>
      <c r="AK118" s="127">
        <v>1.18E-2</v>
      </c>
      <c r="AL118" s="127">
        <v>1.17E-2</v>
      </c>
      <c r="AM118" s="127">
        <v>1.1599999999999999E-2</v>
      </c>
      <c r="AN118" s="127">
        <v>1.1900000000000001E-2</v>
      </c>
      <c r="AO118" s="127">
        <v>1.1900000000000001E-2</v>
      </c>
      <c r="AP118" s="127">
        <v>1.21E-2</v>
      </c>
      <c r="AQ118" s="127">
        <v>1.21E-2</v>
      </c>
      <c r="AR118" s="127">
        <v>1.26E-2</v>
      </c>
      <c r="AS118" s="127">
        <v>1.2800000000000001E-2</v>
      </c>
      <c r="AT118" s="127">
        <v>1.2999999999999999E-2</v>
      </c>
      <c r="AU118" s="127">
        <v>1.3100000000000001E-2</v>
      </c>
      <c r="AV118" s="127">
        <v>1.2999999999999999E-2</v>
      </c>
      <c r="AW118" s="127">
        <v>1.2999999999999999E-2</v>
      </c>
      <c r="AX118" s="127">
        <v>1.32E-2</v>
      </c>
      <c r="AY118" s="127">
        <v>1.29E-2</v>
      </c>
      <c r="AZ118" s="127">
        <v>1.2699999999999999E-2</v>
      </c>
      <c r="BA118" s="127">
        <v>1.26E-2</v>
      </c>
      <c r="BB118" s="127">
        <v>1.2699999999999999E-2</v>
      </c>
      <c r="BC118" s="127">
        <v>1.2500000000000001E-2</v>
      </c>
      <c r="BD118" s="127">
        <v>1.2500000000000001E-2</v>
      </c>
      <c r="BE118" s="127">
        <v>1.2500000000000001E-2</v>
      </c>
      <c r="BF118" s="127">
        <v>1.24E-2</v>
      </c>
      <c r="BG118" s="127">
        <v>1.21E-2</v>
      </c>
      <c r="BH118" s="127">
        <v>1.1900000000000001E-2</v>
      </c>
      <c r="BI118" s="127">
        <v>1.2E-2</v>
      </c>
      <c r="BJ118" s="127">
        <v>1.17E-2</v>
      </c>
      <c r="BK118" s="127">
        <v>1.15E-2</v>
      </c>
      <c r="BL118" s="127">
        <v>1.17E-2</v>
      </c>
      <c r="BM118" s="127">
        <v>1.18E-2</v>
      </c>
      <c r="BN118" s="127">
        <v>1.1900000000000001E-2</v>
      </c>
      <c r="BO118" s="127">
        <v>1.15E-2</v>
      </c>
      <c r="BP118" s="127">
        <v>1.17E-2</v>
      </c>
      <c r="BQ118" s="127">
        <v>1.1900000000000001E-2</v>
      </c>
      <c r="BR118" s="127">
        <v>1.15E-2</v>
      </c>
      <c r="BS118" s="127">
        <v>1.0999999999999999E-2</v>
      </c>
      <c r="BT118" s="127">
        <v>1.0800000000000001E-2</v>
      </c>
      <c r="BU118" s="127">
        <v>1.09E-2</v>
      </c>
      <c r="BV118" s="127">
        <v>1.0999999999999999E-2</v>
      </c>
      <c r="BW118" s="127">
        <v>1.0999999999999999E-2</v>
      </c>
      <c r="BX118" s="127">
        <v>1.0999999999999999E-2</v>
      </c>
      <c r="BY118" s="127">
        <v>1.0999999999999999E-2</v>
      </c>
      <c r="BZ118" s="127">
        <v>1.0999999999999999E-2</v>
      </c>
      <c r="CA118" s="127">
        <v>1.0699999999999999E-2</v>
      </c>
      <c r="CB118" s="127">
        <v>1.0800000000000001E-2</v>
      </c>
      <c r="CC118" s="127">
        <v>1.0500000000000001E-2</v>
      </c>
      <c r="CD118" s="127">
        <v>1.0699999999999999E-2</v>
      </c>
      <c r="CE118" s="127">
        <v>1.04E-2</v>
      </c>
      <c r="CF118" s="127">
        <v>1.03E-2</v>
      </c>
      <c r="CG118" s="127">
        <v>1.04E-2</v>
      </c>
      <c r="CH118" s="127">
        <v>2.2000000000000001E-3</v>
      </c>
      <c r="CI118" s="127">
        <v>2.3E-3</v>
      </c>
      <c r="CJ118" s="127">
        <v>2.3E-3</v>
      </c>
      <c r="CK118" s="127">
        <v>2.3E-3</v>
      </c>
      <c r="CL118" s="127">
        <v>2.3E-3</v>
      </c>
      <c r="CM118" s="127">
        <v>2.3999999999999998E-3</v>
      </c>
      <c r="CN118" s="127">
        <v>2.3999999999999998E-3</v>
      </c>
      <c r="CO118" s="127">
        <v>2.3E-3</v>
      </c>
      <c r="CP118" s="127">
        <v>2.3E-3</v>
      </c>
      <c r="CQ118" s="127">
        <v>2.3E-3</v>
      </c>
      <c r="CR118" s="127">
        <v>2.3E-3</v>
      </c>
      <c r="CS118" s="127">
        <v>2.3E-3</v>
      </c>
      <c r="CT118" s="127">
        <v>2.3E-3</v>
      </c>
      <c r="CU118" s="127">
        <v>2.3E-3</v>
      </c>
      <c r="CV118" s="127">
        <v>2.3E-3</v>
      </c>
      <c r="CW118" s="127">
        <v>2.3E-3</v>
      </c>
      <c r="CX118" s="127">
        <v>2.2000000000000001E-3</v>
      </c>
      <c r="CY118" s="127">
        <v>2.3E-3</v>
      </c>
      <c r="CZ118" s="127">
        <v>2.3E-3</v>
      </c>
      <c r="DA118" s="127">
        <v>2.2000000000000001E-3</v>
      </c>
      <c r="DB118" s="127">
        <v>2.2000000000000001E-3</v>
      </c>
      <c r="DC118" s="127">
        <v>2.3E-3</v>
      </c>
      <c r="DD118" s="127">
        <v>2.2000000000000001E-3</v>
      </c>
      <c r="DE118" s="127">
        <v>2.3E-3</v>
      </c>
      <c r="DF118" s="127">
        <v>2.2000000000000001E-3</v>
      </c>
      <c r="DG118" s="127">
        <v>2.2000000000000001E-3</v>
      </c>
      <c r="DH118" s="127">
        <v>2.2000000000000001E-3</v>
      </c>
      <c r="DI118" s="127">
        <v>2.0999999999999999E-3</v>
      </c>
      <c r="DJ118" s="127">
        <v>2.3E-3</v>
      </c>
      <c r="DK118" s="127">
        <v>2.3E-3</v>
      </c>
      <c r="DL118" s="127">
        <v>2.3E-3</v>
      </c>
      <c r="DM118" s="127">
        <v>2.3E-3</v>
      </c>
      <c r="DN118" s="127">
        <v>2.2000000000000001E-3</v>
      </c>
      <c r="DO118" s="127">
        <v>2.3E-3</v>
      </c>
      <c r="DP118" s="127">
        <v>2.5000000000000001E-3</v>
      </c>
      <c r="DQ118" s="127">
        <v>2.5000000000000001E-3</v>
      </c>
      <c r="DR118" s="127">
        <v>2.3999999999999998E-3</v>
      </c>
      <c r="DS118" s="127">
        <v>2.3999999999999998E-3</v>
      </c>
      <c r="DT118" s="127">
        <v>2.3E-3</v>
      </c>
      <c r="DU118" s="127">
        <v>2.3999999999999998E-3</v>
      </c>
      <c r="DV118" s="127">
        <v>2.3E-3</v>
      </c>
      <c r="DW118" s="127">
        <v>2.5000000000000001E-3</v>
      </c>
      <c r="DX118" s="127">
        <v>2.5000000000000001E-3</v>
      </c>
      <c r="DY118" s="127">
        <v>2.3999999999999998E-3</v>
      </c>
      <c r="DZ118" s="127">
        <v>2.3999999999999998E-3</v>
      </c>
      <c r="EA118" s="127">
        <v>2.3E-3</v>
      </c>
      <c r="EB118" s="127">
        <v>2.3E-3</v>
      </c>
      <c r="EC118" s="127">
        <v>2.5000000000000001E-3</v>
      </c>
      <c r="ED118" s="127">
        <v>2.5000000000000001E-3</v>
      </c>
      <c r="EE118" s="127">
        <v>2.5999999999999999E-3</v>
      </c>
      <c r="EF118" s="127">
        <v>2.5999999999999999E-3</v>
      </c>
      <c r="EG118" s="127">
        <v>2.5000000000000001E-3</v>
      </c>
      <c r="EH118" s="127">
        <v>2.3999999999999998E-3</v>
      </c>
      <c r="EI118" s="127">
        <v>2.3999999999999998E-3</v>
      </c>
      <c r="EJ118" s="127">
        <v>2.5000000000000001E-3</v>
      </c>
      <c r="EK118" s="127">
        <v>2.3999999999999998E-3</v>
      </c>
      <c r="EL118" s="127">
        <v>2.3999999999999998E-3</v>
      </c>
      <c r="EM118" s="127">
        <v>2.5000000000000001E-3</v>
      </c>
      <c r="EN118" s="127">
        <v>2.5000000000000001E-3</v>
      </c>
      <c r="EO118" s="127">
        <v>2.5999999999999999E-3</v>
      </c>
      <c r="EP118" s="127">
        <v>2.5000000000000001E-3</v>
      </c>
      <c r="EQ118" s="127">
        <v>2.3999999999999998E-3</v>
      </c>
      <c r="ER118" s="127">
        <v>2.3E-3</v>
      </c>
      <c r="ES118" s="127">
        <v>2.3E-3</v>
      </c>
      <c r="ET118" s="127">
        <v>2.2000000000000001E-3</v>
      </c>
      <c r="EU118" s="127">
        <v>2.2000000000000001E-3</v>
      </c>
      <c r="EV118">
        <f>SUMIF('12peso'!$E$39:$E$492,$A118,'12peso'!H$39:H$492)</f>
        <v>4.0000000000000001E-3</v>
      </c>
      <c r="EW118">
        <f>SUMIF('12peso'!$E$39:$E$492,$A118,'12peso'!I$39:I$492)</f>
        <v>4.1000000000000003E-3</v>
      </c>
      <c r="EX118">
        <f>SUMIF('12peso'!$E$39:$E$492,$A118,'12peso'!J$39:J$492)</f>
        <v>4.1000000000000003E-3</v>
      </c>
      <c r="EY118">
        <f>SUMIF('12peso'!$E$39:$E$492,$A118,'12peso'!K$39:K$492)</f>
        <v>3.8999999999999998E-3</v>
      </c>
      <c r="EZ118">
        <f>SUMIF('12peso'!$E$39:$E$492,$A118,'12peso'!L$39:L$492)</f>
        <v>3.8E-3</v>
      </c>
      <c r="FA118">
        <f>SUMIF('12peso'!$E$39:$E$492,$A118,'12peso'!M$39:M$492)</f>
        <v>4.0000000000000001E-3</v>
      </c>
      <c r="FB118">
        <f>SUMIF('12peso'!$E$39:$E$492,$A118,'12peso'!N$39:N$492)</f>
        <v>4.0000000000000001E-3</v>
      </c>
      <c r="FC118">
        <f>SUMIF('12peso'!$E$39:$E$492,$A118,'12peso'!O$39:O$492)</f>
        <v>4.1000000000000003E-3</v>
      </c>
      <c r="FD118">
        <f>SUMIF('12peso'!$E$39:$E$492,$A118,'12peso'!P$39:P$492)</f>
        <v>4.0000000000000001E-3</v>
      </c>
      <c r="FE118">
        <f>SUMIF('12peso'!$E$39:$E$492,$A118,'12peso'!Q$39:Q$492)</f>
        <v>4.0000000000000001E-3</v>
      </c>
      <c r="FF118">
        <f>SUMIF('12peso'!$E$39:$E$492,$A118,'12peso'!R$39:R$492)</f>
        <v>4.0000000000000001E-3</v>
      </c>
      <c r="FG118">
        <f>SUMIF('12peso'!$E$39:$E$492,$A118,'12peso'!S$39:S$492)</f>
        <v>3.8999999999999998E-3</v>
      </c>
      <c r="FH118">
        <f>SUMIF('12peso'!$E$39:$E$492,$A118,'12peso'!T$39:T$492)</f>
        <v>3.8999999999999998E-3</v>
      </c>
      <c r="FI118">
        <f>SUMIF('12peso'!$E$39:$E$492,$A118,'12peso'!U$39:U$492)</f>
        <v>3.8E-3</v>
      </c>
      <c r="FJ118">
        <f>SUMIF('12peso'!$E$39:$E$492,$A118,'12peso'!V$39:V$492)</f>
        <v>3.8999999999999998E-3</v>
      </c>
      <c r="FK118">
        <f>SUMIF('12peso'!$E$39:$E$492,$A118,'12peso'!W$39:W$492)</f>
        <v>4.0000000000000001E-3</v>
      </c>
      <c r="FL118">
        <f>SUMIF('12peso'!$E$39:$E$492,$A118,'12peso'!X$39:X$492)</f>
        <v>4.1000000000000003E-3</v>
      </c>
      <c r="FM118">
        <f>SUMIF('12peso'!$E$39:$E$492,$A118,'12peso'!Y$39:Y$492)</f>
        <v>4.3E-3</v>
      </c>
      <c r="FN118">
        <f>SUMIF('12peso'!$E$39:$E$492,$A118,'12peso'!Z$39:Z$492)</f>
        <v>3.8999999999999998E-3</v>
      </c>
      <c r="FO118">
        <f>SUMIF('12peso'!$E$39:$E$492,$A118,'12peso'!AA$39:AA$492)</f>
        <v>4.3E-3</v>
      </c>
      <c r="FP118">
        <f>SUMIF('12peso'!$E$39:$E$492,$A118,'12peso'!AB$39:AB$492)</f>
        <v>4.4999999999999997E-3</v>
      </c>
      <c r="FQ118">
        <f>SUMIF('12peso'!$E$39:$E$492,$A118,'12peso'!AC$39:AC$492)</f>
        <v>4.7000000000000002E-3</v>
      </c>
      <c r="FR118">
        <f>SUMIF('12peso'!$E$39:$E$492,$A118,'12peso'!AD$39:AD$492)</f>
        <v>4.7000000000000002E-3</v>
      </c>
      <c r="FS118">
        <f>SUMIF('12peso'!$E$39:$E$492,$A118,'12peso'!AE$39:AE$492)</f>
        <v>4.7000000000000002E-3</v>
      </c>
      <c r="FT118">
        <f>SUMIF('12peso'!$E$39:$E$492,$A118,'12peso'!AF$39:AF$492)</f>
        <v>4.4999999999999997E-3</v>
      </c>
      <c r="FU118">
        <f>SUMIF('12peso'!$E$39:$E$492,$A118,'12peso'!AG$39:AG$492)</f>
        <v>4.4999999999999997E-3</v>
      </c>
      <c r="FV118">
        <f>SUMIF('12peso'!$E$39:$E$492,$A118,'12peso'!AH$39:AH$492)</f>
        <v>4.5999999999999999E-3</v>
      </c>
      <c r="FW118">
        <f>SUMIF('12peso'!$E$39:$E$492,$A118,'12peso'!AI$39:AI$492)</f>
        <v>4.5999999999999999E-3</v>
      </c>
      <c r="FX118">
        <f>SUMIF('12peso'!$E$39:$E$492,$A118,'12peso'!AJ$39:AJ$492)</f>
        <v>4.5999999999999999E-3</v>
      </c>
      <c r="FY118">
        <f>SUMIF('12peso'!$E$39:$E$492,$A118,'12peso'!AK$39:AK$492)</f>
        <v>4.5999999999999999E-3</v>
      </c>
      <c r="FZ118">
        <f>SUMIF('12peso'!$E$39:$E$492,$A118,'12peso'!AL$39:AL$492)</f>
        <v>5.0000000000000001E-3</v>
      </c>
      <c r="GA118">
        <f>SUMIF('12peso'!$E$39:$E$492,$A118,'12peso'!AM$39:AM$492)</f>
        <v>5.0000000000000001E-3</v>
      </c>
      <c r="GB118">
        <f>SUMIF('12peso'!$E$39:$E$492,$A118,'12peso'!AN$39:AN$492)</f>
        <v>5.0000000000000001E-3</v>
      </c>
    </row>
    <row r="119" spans="1:184" x14ac:dyDescent="0.25">
      <c r="A119" s="59">
        <v>1116005</v>
      </c>
      <c r="B119" s="56" t="s">
        <v>120</v>
      </c>
      <c r="C119" s="127">
        <v>0.14910000000000001</v>
      </c>
      <c r="D119" s="127">
        <v>0.1477</v>
      </c>
      <c r="E119" s="127">
        <v>0.14649999999999999</v>
      </c>
      <c r="F119" s="127">
        <v>0.1447</v>
      </c>
      <c r="G119" s="127">
        <v>0.1447</v>
      </c>
      <c r="H119" s="127">
        <v>0.14380000000000001</v>
      </c>
      <c r="I119" s="127">
        <v>0.14499999999999999</v>
      </c>
      <c r="J119" s="127">
        <v>0.14380000000000001</v>
      </c>
      <c r="K119" s="127">
        <v>0.14299999999999999</v>
      </c>
      <c r="L119" s="127">
        <v>0.14360000000000001</v>
      </c>
      <c r="M119" s="127">
        <v>0.14319999999999999</v>
      </c>
      <c r="N119" s="127">
        <v>0.1421</v>
      </c>
      <c r="O119" s="127">
        <v>0.14019999999999999</v>
      </c>
      <c r="P119" s="127">
        <v>0.13969999999999999</v>
      </c>
      <c r="Q119" s="127">
        <v>0.14030000000000001</v>
      </c>
      <c r="R119" s="127">
        <v>0.13819999999999999</v>
      </c>
      <c r="S119" s="127">
        <v>0.13919999999999999</v>
      </c>
      <c r="T119" s="127">
        <v>0.13619999999999999</v>
      </c>
      <c r="U119" s="127">
        <v>0.13730000000000001</v>
      </c>
      <c r="V119" s="127">
        <v>0.1356</v>
      </c>
      <c r="W119" s="127">
        <v>0.13339999999999999</v>
      </c>
      <c r="X119" s="127">
        <v>0.13289999999999999</v>
      </c>
      <c r="Y119" s="127">
        <v>0.13109999999999999</v>
      </c>
      <c r="Z119" s="127">
        <v>0.13020000000000001</v>
      </c>
      <c r="AA119" s="127">
        <v>0.12920000000000001</v>
      </c>
      <c r="AB119" s="127">
        <v>0.12970000000000001</v>
      </c>
      <c r="AC119" s="127">
        <v>0.13089999999999999</v>
      </c>
      <c r="AD119" s="127">
        <v>0.12889999999999999</v>
      </c>
      <c r="AE119" s="127">
        <v>0.1283</v>
      </c>
      <c r="AF119" s="127">
        <v>0.1305</v>
      </c>
      <c r="AG119" s="127">
        <v>0.1303</v>
      </c>
      <c r="AH119" s="127">
        <v>0.1308</v>
      </c>
      <c r="AI119" s="127">
        <v>0.1308</v>
      </c>
      <c r="AJ119" s="127">
        <v>0.13120000000000001</v>
      </c>
      <c r="AK119" s="127">
        <v>0.1305</v>
      </c>
      <c r="AL119" s="127">
        <v>0.13070000000000001</v>
      </c>
      <c r="AM119" s="127">
        <v>0.12909999999999999</v>
      </c>
      <c r="AN119" s="127">
        <v>0.1293</v>
      </c>
      <c r="AO119" s="127">
        <v>0.13</v>
      </c>
      <c r="AP119" s="127">
        <v>0.13020000000000001</v>
      </c>
      <c r="AQ119" s="127">
        <v>0.1278</v>
      </c>
      <c r="AR119" s="127">
        <v>0.12859999999999999</v>
      </c>
      <c r="AS119" s="127">
        <v>0.1283</v>
      </c>
      <c r="AT119" s="127">
        <v>0.129</v>
      </c>
      <c r="AU119" s="127">
        <v>0.13170000000000001</v>
      </c>
      <c r="AV119" s="127">
        <v>0.13339999999999999</v>
      </c>
      <c r="AW119" s="127">
        <v>0.1366</v>
      </c>
      <c r="AX119" s="127">
        <v>0.13919999999999999</v>
      </c>
      <c r="AY119" s="127">
        <v>0.13969999999999999</v>
      </c>
      <c r="AZ119" s="127">
        <v>0.13950000000000001</v>
      </c>
      <c r="BA119" s="127">
        <v>0.1401</v>
      </c>
      <c r="BB119" s="127">
        <v>0.13789999999999999</v>
      </c>
      <c r="BC119" s="127">
        <v>0.13739999999999999</v>
      </c>
      <c r="BD119" s="127">
        <v>0.13739999999999999</v>
      </c>
      <c r="BE119" s="127">
        <v>0.13739999999999999</v>
      </c>
      <c r="BF119" s="127">
        <v>0.1381</v>
      </c>
      <c r="BG119" s="127">
        <v>0.1414</v>
      </c>
      <c r="BH119" s="127">
        <v>0.1429</v>
      </c>
      <c r="BI119" s="127">
        <v>0.14249999999999999</v>
      </c>
      <c r="BJ119" s="127">
        <v>0.1424</v>
      </c>
      <c r="BK119" s="127">
        <v>0.14230000000000001</v>
      </c>
      <c r="BL119" s="127">
        <v>0.1406</v>
      </c>
      <c r="BM119" s="127">
        <v>0.1404</v>
      </c>
      <c r="BN119" s="127">
        <v>0.14099999999999999</v>
      </c>
      <c r="BO119" s="127">
        <v>0.1389</v>
      </c>
      <c r="BP119" s="127">
        <v>0.13619999999999999</v>
      </c>
      <c r="BQ119" s="127">
        <v>0.13650000000000001</v>
      </c>
      <c r="BR119" s="127">
        <v>0.1358</v>
      </c>
      <c r="BS119" s="127">
        <v>0.13639999999999999</v>
      </c>
      <c r="BT119" s="127">
        <v>0.1389</v>
      </c>
      <c r="BU119" s="127">
        <v>0.1394</v>
      </c>
      <c r="BV119" s="127">
        <v>0.14069999999999999</v>
      </c>
      <c r="BW119" s="127">
        <v>0.1409</v>
      </c>
      <c r="BX119" s="127">
        <v>0.1399</v>
      </c>
      <c r="BY119" s="127">
        <v>0.13969999999999999</v>
      </c>
      <c r="BZ119" s="127">
        <v>0.13900000000000001</v>
      </c>
      <c r="CA119" s="127">
        <v>0.13880000000000001</v>
      </c>
      <c r="CB119" s="127">
        <v>0.13850000000000001</v>
      </c>
      <c r="CC119" s="127">
        <v>0.13730000000000001</v>
      </c>
      <c r="CD119" s="127">
        <v>0.1356</v>
      </c>
      <c r="CE119" s="127">
        <v>0.1358</v>
      </c>
      <c r="CF119" s="127">
        <v>0.13600000000000001</v>
      </c>
      <c r="CG119" s="127">
        <v>0.13689999999999999</v>
      </c>
      <c r="CH119" s="127">
        <v>0.18340000000000001</v>
      </c>
      <c r="CI119" s="127">
        <v>0.18379999999999999</v>
      </c>
      <c r="CJ119" s="127">
        <v>0.18410000000000001</v>
      </c>
      <c r="CK119" s="127">
        <v>0.18310000000000001</v>
      </c>
      <c r="CL119" s="127">
        <v>0.18240000000000001</v>
      </c>
      <c r="CM119" s="127">
        <v>0.18240000000000001</v>
      </c>
      <c r="CN119" s="127">
        <v>0.18140000000000001</v>
      </c>
      <c r="CO119" s="127">
        <v>0.182</v>
      </c>
      <c r="CP119" s="127">
        <v>0.18149999999999999</v>
      </c>
      <c r="CQ119" s="127">
        <v>0.1825</v>
      </c>
      <c r="CR119" s="127">
        <v>0.18240000000000001</v>
      </c>
      <c r="CS119" s="127">
        <v>0.18260000000000001</v>
      </c>
      <c r="CT119" s="127">
        <v>0.18559999999999999</v>
      </c>
      <c r="CU119" s="127">
        <v>0.1852</v>
      </c>
      <c r="CV119" s="127">
        <v>0.18360000000000001</v>
      </c>
      <c r="CW119" s="127">
        <v>0.18410000000000001</v>
      </c>
      <c r="CX119" s="127">
        <v>0.18290000000000001</v>
      </c>
      <c r="CY119" s="127">
        <v>0.182</v>
      </c>
      <c r="CZ119" s="127">
        <v>0.1817</v>
      </c>
      <c r="DA119" s="127">
        <v>0.18099999999999999</v>
      </c>
      <c r="DB119" s="127">
        <v>0.18010000000000001</v>
      </c>
      <c r="DC119" s="127">
        <v>0.1784</v>
      </c>
      <c r="DD119" s="127">
        <v>0.17899999999999999</v>
      </c>
      <c r="DE119" s="127">
        <v>0.18060000000000001</v>
      </c>
      <c r="DF119" s="127">
        <v>0.1807</v>
      </c>
      <c r="DG119" s="127">
        <v>0.17929999999999999</v>
      </c>
      <c r="DH119" s="127">
        <v>0.18049999999999999</v>
      </c>
      <c r="DI119" s="127">
        <v>0.18479999999999999</v>
      </c>
      <c r="DJ119" s="127">
        <v>0.1857</v>
      </c>
      <c r="DK119" s="127">
        <v>0.1883</v>
      </c>
      <c r="DL119" s="127">
        <v>0.1883</v>
      </c>
      <c r="DM119" s="127">
        <v>0.1883</v>
      </c>
      <c r="DN119" s="127">
        <v>0.18809999999999999</v>
      </c>
      <c r="DO119" s="127">
        <v>0.18909999999999999</v>
      </c>
      <c r="DP119" s="127">
        <v>0.1905</v>
      </c>
      <c r="DQ119" s="127">
        <v>0.1923</v>
      </c>
      <c r="DR119" s="127">
        <v>0.1928</v>
      </c>
      <c r="DS119" s="127">
        <v>0.18990000000000001</v>
      </c>
      <c r="DT119" s="127">
        <v>0.1908</v>
      </c>
      <c r="DU119" s="127">
        <v>0.1905</v>
      </c>
      <c r="DV119" s="127">
        <v>0.19009999999999999</v>
      </c>
      <c r="DW119" s="127">
        <v>0.18859999999999999</v>
      </c>
      <c r="DX119" s="127">
        <v>0.18959999999999999</v>
      </c>
      <c r="DY119" s="127">
        <v>0.18820000000000001</v>
      </c>
      <c r="DZ119" s="127">
        <v>0.1857</v>
      </c>
      <c r="EA119" s="127">
        <v>0.185</v>
      </c>
      <c r="EB119" s="127">
        <v>0.18590000000000001</v>
      </c>
      <c r="EC119" s="127">
        <v>0.18679999999999999</v>
      </c>
      <c r="ED119" s="127">
        <v>0.18859999999999999</v>
      </c>
      <c r="EE119" s="127">
        <v>0.19009999999999999</v>
      </c>
      <c r="EF119" s="127">
        <v>0.1915</v>
      </c>
      <c r="EG119" s="127">
        <v>0.19239999999999999</v>
      </c>
      <c r="EH119" s="127">
        <v>0.1915</v>
      </c>
      <c r="EI119" s="127">
        <v>0.19059999999999999</v>
      </c>
      <c r="EJ119" s="127">
        <v>0.1905</v>
      </c>
      <c r="EK119" s="127">
        <v>0.1915</v>
      </c>
      <c r="EL119" s="127">
        <v>0.19040000000000001</v>
      </c>
      <c r="EM119" s="127">
        <v>0.1888</v>
      </c>
      <c r="EN119" s="127">
        <v>0.18870000000000001</v>
      </c>
      <c r="EO119" s="127">
        <v>0.1918</v>
      </c>
      <c r="EP119" s="127">
        <v>0.19339999999999999</v>
      </c>
      <c r="EQ119" s="127">
        <v>0.19359999999999999</v>
      </c>
      <c r="ER119" s="127">
        <v>0.19489999999999999</v>
      </c>
      <c r="ES119" s="127">
        <v>0.1943</v>
      </c>
      <c r="ET119" s="127">
        <v>0.19270000000000001</v>
      </c>
      <c r="EU119" s="127">
        <v>0.19350000000000001</v>
      </c>
      <c r="EV119">
        <f>SUMIF('12peso'!$E$39:$E$492,$A119,'12peso'!H$39:H$492)</f>
        <v>0.15329999999999999</v>
      </c>
      <c r="EW119">
        <f>SUMIF('12peso'!$E$39:$E$492,$A119,'12peso'!I$39:I$492)</f>
        <v>0.15359999999999999</v>
      </c>
      <c r="EX119">
        <f>SUMIF('12peso'!$E$39:$E$492,$A119,'12peso'!J$39:J$492)</f>
        <v>0.1522</v>
      </c>
      <c r="EY119">
        <f>SUMIF('12peso'!$E$39:$E$492,$A119,'12peso'!K$39:K$492)</f>
        <v>0.15240000000000001</v>
      </c>
      <c r="EZ119">
        <f>SUMIF('12peso'!$E$39:$E$492,$A119,'12peso'!L$39:L$492)</f>
        <v>0.15179999999999999</v>
      </c>
      <c r="FA119">
        <f>SUMIF('12peso'!$E$39:$E$492,$A119,'12peso'!M$39:M$492)</f>
        <v>0.14990000000000001</v>
      </c>
      <c r="FB119">
        <f>SUMIF('12peso'!$E$39:$E$492,$A119,'12peso'!N$39:N$492)</f>
        <v>0.14949999999999999</v>
      </c>
      <c r="FC119">
        <f>SUMIF('12peso'!$E$39:$E$492,$A119,'12peso'!O$39:O$492)</f>
        <v>0.14860000000000001</v>
      </c>
      <c r="FD119">
        <f>SUMIF('12peso'!$E$39:$E$492,$A119,'12peso'!P$39:P$492)</f>
        <v>0.14860000000000001</v>
      </c>
      <c r="FE119">
        <f>SUMIF('12peso'!$E$39:$E$492,$A119,'12peso'!Q$39:Q$492)</f>
        <v>0.14860000000000001</v>
      </c>
      <c r="FF119">
        <f>SUMIF('12peso'!$E$39:$E$492,$A119,'12peso'!R$39:R$492)</f>
        <v>0.1492</v>
      </c>
      <c r="FG119">
        <f>SUMIF('12peso'!$E$39:$E$492,$A119,'12peso'!S$39:S$492)</f>
        <v>0.1487</v>
      </c>
      <c r="FH119">
        <f>SUMIF('12peso'!$E$39:$E$492,$A119,'12peso'!T$39:T$492)</f>
        <v>0.151</v>
      </c>
      <c r="FI119">
        <f>SUMIF('12peso'!$E$39:$E$492,$A119,'12peso'!U$39:U$492)</f>
        <v>0.15359999999999999</v>
      </c>
      <c r="FJ119">
        <f>SUMIF('12peso'!$E$39:$E$492,$A119,'12peso'!V$39:V$492)</f>
        <v>0.153</v>
      </c>
      <c r="FK119">
        <f>SUMIF('12peso'!$E$39:$E$492,$A119,'12peso'!W$39:W$492)</f>
        <v>0.15440000000000001</v>
      </c>
      <c r="FL119">
        <f>SUMIF('12peso'!$E$39:$E$492,$A119,'12peso'!X$39:X$492)</f>
        <v>0.156</v>
      </c>
      <c r="FM119">
        <f>SUMIF('12peso'!$E$39:$E$492,$A119,'12peso'!Y$39:Y$492)</f>
        <v>0.15529999999999999</v>
      </c>
      <c r="FN119">
        <f>SUMIF('12peso'!$E$39:$E$492,$A119,'12peso'!Z$39:Z$492)</f>
        <v>0.15670000000000001</v>
      </c>
      <c r="FO119">
        <f>SUMIF('12peso'!$E$39:$E$492,$A119,'12peso'!AA$39:AA$492)</f>
        <v>0.15759999999999999</v>
      </c>
      <c r="FP119">
        <f>SUMIF('12peso'!$E$39:$E$492,$A119,'12peso'!AB$39:AB$492)</f>
        <v>0.15720000000000001</v>
      </c>
      <c r="FQ119">
        <f>SUMIF('12peso'!$E$39:$E$492,$A119,'12peso'!AC$39:AC$492)</f>
        <v>0.15629999999999999</v>
      </c>
      <c r="FR119">
        <f>SUMIF('12peso'!$E$39:$E$492,$A119,'12peso'!AD$39:AD$492)</f>
        <v>0.1545</v>
      </c>
      <c r="FS119">
        <f>SUMIF('12peso'!$E$39:$E$492,$A119,'12peso'!AE$39:AE$492)</f>
        <v>0.1532</v>
      </c>
      <c r="FT119">
        <f>SUMIF('12peso'!$E$39:$E$492,$A119,'12peso'!AF$39:AF$492)</f>
        <v>0.1545</v>
      </c>
      <c r="FU119">
        <f>SUMIF('12peso'!$E$39:$E$492,$A119,'12peso'!AG$39:AG$492)</f>
        <v>0.1542</v>
      </c>
      <c r="FV119">
        <f>SUMIF('12peso'!$E$39:$E$492,$A119,'12peso'!AH$39:AH$492)</f>
        <v>0.1525</v>
      </c>
      <c r="FW119">
        <f>SUMIF('12peso'!$E$39:$E$492,$A119,'12peso'!AI$39:AI$492)</f>
        <v>0.1497</v>
      </c>
      <c r="FX119">
        <f>SUMIF('12peso'!$E$39:$E$492,$A119,'12peso'!AJ$39:AJ$492)</f>
        <v>0.1497</v>
      </c>
      <c r="FY119">
        <f>SUMIF('12peso'!$E$39:$E$492,$A119,'12peso'!AK$39:AK$492)</f>
        <v>0.15140000000000001</v>
      </c>
      <c r="FZ119">
        <f>SUMIF('12peso'!$E$39:$E$492,$A119,'12peso'!AL$39:AL$492)</f>
        <v>0.15310000000000001</v>
      </c>
      <c r="GA119">
        <f>SUMIF('12peso'!$E$39:$E$492,$A119,'12peso'!AM$39:AM$492)</f>
        <v>0.15540000000000001</v>
      </c>
      <c r="GB119">
        <f>SUMIF('12peso'!$E$39:$E$492,$A119,'12peso'!AN$39:AN$492)</f>
        <v>0.15640000000000001</v>
      </c>
    </row>
    <row r="120" spans="1:184" x14ac:dyDescent="0.25">
      <c r="A120" s="59">
        <v>1116010</v>
      </c>
      <c r="B120" s="56" t="s">
        <v>121</v>
      </c>
      <c r="C120" s="127">
        <v>6.8000000000000005E-2</v>
      </c>
      <c r="D120" s="127">
        <v>6.8099999999999994E-2</v>
      </c>
      <c r="E120" s="127">
        <v>6.8500000000000005E-2</v>
      </c>
      <c r="F120" s="127">
        <v>6.6799999999999998E-2</v>
      </c>
      <c r="G120" s="127">
        <v>6.4799999999999996E-2</v>
      </c>
      <c r="H120" s="127">
        <v>6.0199999999999997E-2</v>
      </c>
      <c r="I120" s="127">
        <v>6.1899999999999997E-2</v>
      </c>
      <c r="J120" s="127">
        <v>6.1100000000000002E-2</v>
      </c>
      <c r="K120" s="127">
        <v>5.9900000000000002E-2</v>
      </c>
      <c r="L120" s="127">
        <v>6.1800000000000001E-2</v>
      </c>
      <c r="M120" s="127">
        <v>6.0999999999999999E-2</v>
      </c>
      <c r="N120" s="127">
        <v>6.0400000000000002E-2</v>
      </c>
      <c r="O120" s="127">
        <v>6.0400000000000002E-2</v>
      </c>
      <c r="P120" s="127">
        <v>6.0299999999999999E-2</v>
      </c>
      <c r="Q120" s="127">
        <v>5.96E-2</v>
      </c>
      <c r="R120" s="127">
        <v>5.9299999999999999E-2</v>
      </c>
      <c r="S120" s="127">
        <v>5.91E-2</v>
      </c>
      <c r="T120" s="127">
        <v>5.8099999999999999E-2</v>
      </c>
      <c r="U120" s="127">
        <v>5.67E-2</v>
      </c>
      <c r="V120" s="127">
        <v>5.7799999999999997E-2</v>
      </c>
      <c r="W120" s="127">
        <v>5.62E-2</v>
      </c>
      <c r="X120" s="127">
        <v>5.62E-2</v>
      </c>
      <c r="Y120" s="127">
        <v>5.8299999999999998E-2</v>
      </c>
      <c r="Z120" s="127">
        <v>5.8599999999999999E-2</v>
      </c>
      <c r="AA120" s="127">
        <v>6.1199999999999997E-2</v>
      </c>
      <c r="AB120" s="127">
        <v>6.59E-2</v>
      </c>
      <c r="AC120" s="127">
        <v>6.7199999999999996E-2</v>
      </c>
      <c r="AD120" s="127">
        <v>6.8000000000000005E-2</v>
      </c>
      <c r="AE120" s="127">
        <v>6.7599999999999993E-2</v>
      </c>
      <c r="AF120" s="127">
        <v>6.7599999999999993E-2</v>
      </c>
      <c r="AG120" s="127">
        <v>6.6500000000000004E-2</v>
      </c>
      <c r="AH120" s="127">
        <v>6.6699999999999995E-2</v>
      </c>
      <c r="AI120" s="127">
        <v>6.83E-2</v>
      </c>
      <c r="AJ120" s="127">
        <v>7.0900000000000005E-2</v>
      </c>
      <c r="AK120" s="127">
        <v>8.1000000000000003E-2</v>
      </c>
      <c r="AL120" s="127">
        <v>8.3599999999999994E-2</v>
      </c>
      <c r="AM120" s="127">
        <v>8.4099999999999994E-2</v>
      </c>
      <c r="AN120" s="127">
        <v>8.3299999999999999E-2</v>
      </c>
      <c r="AO120" s="127">
        <v>7.6499999999999999E-2</v>
      </c>
      <c r="AP120" s="127">
        <v>7.1400000000000005E-2</v>
      </c>
      <c r="AQ120" s="127">
        <v>6.54E-2</v>
      </c>
      <c r="AR120" s="127">
        <v>6.2399999999999997E-2</v>
      </c>
      <c r="AS120" s="127">
        <v>6.0100000000000001E-2</v>
      </c>
      <c r="AT120" s="127">
        <v>5.9200000000000003E-2</v>
      </c>
      <c r="AU120" s="127">
        <v>5.7799999999999997E-2</v>
      </c>
      <c r="AV120" s="127">
        <v>5.7700000000000001E-2</v>
      </c>
      <c r="AW120" s="127">
        <v>5.4800000000000001E-2</v>
      </c>
      <c r="AX120" s="127">
        <v>5.3100000000000001E-2</v>
      </c>
      <c r="AY120" s="127">
        <v>5.2499999999999998E-2</v>
      </c>
      <c r="AZ120" s="127">
        <v>5.0799999999999998E-2</v>
      </c>
      <c r="BA120" s="127">
        <v>4.9799999999999997E-2</v>
      </c>
      <c r="BB120" s="127">
        <v>5.04E-2</v>
      </c>
      <c r="BC120" s="127">
        <v>4.9099999999999998E-2</v>
      </c>
      <c r="BD120" s="127">
        <v>4.6899999999999997E-2</v>
      </c>
      <c r="BE120" s="127">
        <v>4.7100000000000003E-2</v>
      </c>
      <c r="BF120" s="127">
        <v>4.7E-2</v>
      </c>
      <c r="BG120" s="127">
        <v>4.5199999999999997E-2</v>
      </c>
      <c r="BH120" s="127">
        <v>4.41E-2</v>
      </c>
      <c r="BI120" s="127">
        <v>4.3200000000000002E-2</v>
      </c>
      <c r="BJ120" s="127">
        <v>4.4400000000000002E-2</v>
      </c>
      <c r="BK120" s="127">
        <v>4.4699999999999997E-2</v>
      </c>
      <c r="BL120" s="127">
        <v>5.2699999999999997E-2</v>
      </c>
      <c r="BM120" s="127">
        <v>5.8599999999999999E-2</v>
      </c>
      <c r="BN120" s="127">
        <v>5.96E-2</v>
      </c>
      <c r="BO120" s="127">
        <v>5.8000000000000003E-2</v>
      </c>
      <c r="BP120" s="127">
        <v>5.5399999999999998E-2</v>
      </c>
      <c r="BQ120" s="127">
        <v>5.1999999999999998E-2</v>
      </c>
      <c r="BR120" s="127">
        <v>5.1700000000000003E-2</v>
      </c>
      <c r="BS120" s="127">
        <v>5.4600000000000003E-2</v>
      </c>
      <c r="BT120" s="127">
        <v>5.6800000000000003E-2</v>
      </c>
      <c r="BU120" s="127">
        <v>5.6300000000000003E-2</v>
      </c>
      <c r="BV120" s="127">
        <v>5.7799999999999997E-2</v>
      </c>
      <c r="BW120" s="127">
        <v>5.8799999999999998E-2</v>
      </c>
      <c r="BX120" s="127">
        <v>5.9700000000000003E-2</v>
      </c>
      <c r="BY120" s="127">
        <v>5.8000000000000003E-2</v>
      </c>
      <c r="BZ120" s="127">
        <v>5.3600000000000002E-2</v>
      </c>
      <c r="CA120" s="127">
        <v>5.3400000000000003E-2</v>
      </c>
      <c r="CB120" s="127">
        <v>4.9500000000000002E-2</v>
      </c>
      <c r="CC120" s="127">
        <v>4.7500000000000001E-2</v>
      </c>
      <c r="CD120" s="127">
        <v>4.5199999999999997E-2</v>
      </c>
      <c r="CE120" s="127">
        <v>4.6899999999999997E-2</v>
      </c>
      <c r="CF120" s="127">
        <v>4.9700000000000001E-2</v>
      </c>
      <c r="CG120" s="127">
        <v>5.2299999999999999E-2</v>
      </c>
      <c r="CH120" s="127">
        <v>5.5100000000000003E-2</v>
      </c>
      <c r="CI120" s="127">
        <v>5.8900000000000001E-2</v>
      </c>
      <c r="CJ120" s="127">
        <v>6.0299999999999999E-2</v>
      </c>
      <c r="CK120" s="127">
        <v>5.9700000000000003E-2</v>
      </c>
      <c r="CL120" s="127">
        <v>5.7500000000000002E-2</v>
      </c>
      <c r="CM120" s="127">
        <v>5.5E-2</v>
      </c>
      <c r="CN120" s="127">
        <v>5.3699999999999998E-2</v>
      </c>
      <c r="CO120" s="127">
        <v>5.16E-2</v>
      </c>
      <c r="CP120" s="127">
        <v>5.1299999999999998E-2</v>
      </c>
      <c r="CQ120" s="127">
        <v>5.4600000000000003E-2</v>
      </c>
      <c r="CR120" s="127">
        <v>5.5300000000000002E-2</v>
      </c>
      <c r="CS120" s="127">
        <v>5.5800000000000002E-2</v>
      </c>
      <c r="CT120" s="127">
        <v>5.6800000000000003E-2</v>
      </c>
      <c r="CU120" s="127">
        <v>5.33E-2</v>
      </c>
      <c r="CV120" s="127">
        <v>5.2400000000000002E-2</v>
      </c>
      <c r="CW120" s="127">
        <v>5.1799999999999999E-2</v>
      </c>
      <c r="CX120" s="127">
        <v>5.0099999999999999E-2</v>
      </c>
      <c r="CY120" s="127">
        <v>5.16E-2</v>
      </c>
      <c r="CZ120" s="127">
        <v>5.0700000000000002E-2</v>
      </c>
      <c r="DA120" s="127">
        <v>5.0299999999999997E-2</v>
      </c>
      <c r="DB120" s="127">
        <v>4.9200000000000001E-2</v>
      </c>
      <c r="DC120" s="127">
        <v>4.8500000000000001E-2</v>
      </c>
      <c r="DD120" s="127">
        <v>4.65E-2</v>
      </c>
      <c r="DE120" s="127">
        <v>4.4999999999999998E-2</v>
      </c>
      <c r="DF120" s="127">
        <v>4.41E-2</v>
      </c>
      <c r="DG120" s="127">
        <v>4.53E-2</v>
      </c>
      <c r="DH120" s="127">
        <v>4.3799999999999999E-2</v>
      </c>
      <c r="DI120" s="127">
        <v>4.4600000000000001E-2</v>
      </c>
      <c r="DJ120" s="127">
        <v>4.4999999999999998E-2</v>
      </c>
      <c r="DK120" s="127">
        <v>4.5400000000000003E-2</v>
      </c>
      <c r="DL120" s="127">
        <v>4.53E-2</v>
      </c>
      <c r="DM120" s="127">
        <v>4.4900000000000002E-2</v>
      </c>
      <c r="DN120" s="127">
        <v>4.3700000000000003E-2</v>
      </c>
      <c r="DO120" s="127">
        <v>4.3700000000000003E-2</v>
      </c>
      <c r="DP120" s="127">
        <v>4.4200000000000003E-2</v>
      </c>
      <c r="DQ120" s="127">
        <v>4.7100000000000003E-2</v>
      </c>
      <c r="DR120" s="127">
        <v>5.2499999999999998E-2</v>
      </c>
      <c r="DS120" s="127">
        <v>0.06</v>
      </c>
      <c r="DT120" s="127">
        <v>6.2899999999999998E-2</v>
      </c>
      <c r="DU120" s="127">
        <v>6.2600000000000003E-2</v>
      </c>
      <c r="DV120" s="127">
        <v>6.2100000000000002E-2</v>
      </c>
      <c r="DW120" s="127">
        <v>6.13E-2</v>
      </c>
      <c r="DX120" s="127">
        <v>6.1100000000000002E-2</v>
      </c>
      <c r="DY120" s="127">
        <v>6.25E-2</v>
      </c>
      <c r="DZ120" s="127">
        <v>6.7799999999999999E-2</v>
      </c>
      <c r="EA120" s="127">
        <v>6.9400000000000003E-2</v>
      </c>
      <c r="EB120" s="127">
        <v>6.9599999999999995E-2</v>
      </c>
      <c r="EC120" s="127">
        <v>7.0099999999999996E-2</v>
      </c>
      <c r="ED120" s="127">
        <v>6.8699999999999997E-2</v>
      </c>
      <c r="EE120" s="127">
        <v>7.4800000000000005E-2</v>
      </c>
      <c r="EF120" s="127">
        <v>8.2100000000000006E-2</v>
      </c>
      <c r="EG120" s="127">
        <v>8.4199999999999997E-2</v>
      </c>
      <c r="EH120" s="127">
        <v>8.3599999999999994E-2</v>
      </c>
      <c r="EI120" s="127">
        <v>8.2000000000000003E-2</v>
      </c>
      <c r="EJ120" s="127">
        <v>8.0799999999999997E-2</v>
      </c>
      <c r="EK120" s="127">
        <v>7.6300000000000007E-2</v>
      </c>
      <c r="EL120" s="127">
        <v>7.2999999999999995E-2</v>
      </c>
      <c r="EM120" s="127">
        <v>7.4800000000000005E-2</v>
      </c>
      <c r="EN120" s="127">
        <v>7.9399999999999998E-2</v>
      </c>
      <c r="EO120" s="127">
        <v>8.4500000000000006E-2</v>
      </c>
      <c r="EP120" s="127">
        <v>8.6099999999999996E-2</v>
      </c>
      <c r="EQ120" s="127">
        <v>8.4900000000000003E-2</v>
      </c>
      <c r="ER120" s="127">
        <v>7.6999999999999999E-2</v>
      </c>
      <c r="ES120" s="127">
        <v>6.3700000000000007E-2</v>
      </c>
      <c r="ET120" s="127">
        <v>5.4600000000000003E-2</v>
      </c>
      <c r="EU120" s="127">
        <v>5.3600000000000002E-2</v>
      </c>
      <c r="EV120">
        <f>SUMIF('12peso'!$E$39:$E$492,$A120,'12peso'!H$39:H$492)</f>
        <v>7.0400000000000004E-2</v>
      </c>
      <c r="EW120">
        <f>SUMIF('12peso'!$E$39:$E$492,$A120,'12peso'!I$39:I$492)</f>
        <v>6.93E-2</v>
      </c>
      <c r="EX120">
        <f>SUMIF('12peso'!$E$39:$E$492,$A120,'12peso'!J$39:J$492)</f>
        <v>6.8099999999999994E-2</v>
      </c>
      <c r="EY120">
        <f>SUMIF('12peso'!$E$39:$E$492,$A120,'12peso'!K$39:K$492)</f>
        <v>7.0099999999999996E-2</v>
      </c>
      <c r="EZ120">
        <f>SUMIF('12peso'!$E$39:$E$492,$A120,'12peso'!L$39:L$492)</f>
        <v>7.4099999999999999E-2</v>
      </c>
      <c r="FA120">
        <f>SUMIF('12peso'!$E$39:$E$492,$A120,'12peso'!M$39:M$492)</f>
        <v>7.6899999999999996E-2</v>
      </c>
      <c r="FB120">
        <f>SUMIF('12peso'!$E$39:$E$492,$A120,'12peso'!N$39:N$492)</f>
        <v>8.14E-2</v>
      </c>
      <c r="FC120">
        <f>SUMIF('12peso'!$E$39:$E$492,$A120,'12peso'!O$39:O$492)</f>
        <v>9.0999999999999998E-2</v>
      </c>
      <c r="FD120">
        <f>SUMIF('12peso'!$E$39:$E$492,$A120,'12peso'!P$39:P$492)</f>
        <v>9.5299999999999996E-2</v>
      </c>
      <c r="FE120">
        <f>SUMIF('12peso'!$E$39:$E$492,$A120,'12peso'!Q$39:Q$492)</f>
        <v>9.8799999999999999E-2</v>
      </c>
      <c r="FF120">
        <f>SUMIF('12peso'!$E$39:$E$492,$A120,'12peso'!R$39:R$492)</f>
        <v>0.1014</v>
      </c>
      <c r="FG120">
        <f>SUMIF('12peso'!$E$39:$E$492,$A120,'12peso'!S$39:S$492)</f>
        <v>0.10050000000000001</v>
      </c>
      <c r="FH120">
        <f>SUMIF('12peso'!$E$39:$E$492,$A120,'12peso'!T$39:T$492)</f>
        <v>0.10009999999999999</v>
      </c>
      <c r="FI120">
        <f>SUMIF('12peso'!$E$39:$E$492,$A120,'12peso'!U$39:U$492)</f>
        <v>9.6500000000000002E-2</v>
      </c>
      <c r="FJ120">
        <f>SUMIF('12peso'!$E$39:$E$492,$A120,'12peso'!V$39:V$492)</f>
        <v>9.5600000000000004E-2</v>
      </c>
      <c r="FK120">
        <f>SUMIF('12peso'!$E$39:$E$492,$A120,'12peso'!W$39:W$492)</f>
        <v>0.1007</v>
      </c>
      <c r="FL120">
        <f>SUMIF('12peso'!$E$39:$E$492,$A120,'12peso'!X$39:X$492)</f>
        <v>0.1017</v>
      </c>
      <c r="FM120">
        <f>SUMIF('12peso'!$E$39:$E$492,$A120,'12peso'!Y$39:Y$492)</f>
        <v>0.1021</v>
      </c>
      <c r="FN120">
        <f>SUMIF('12peso'!$E$39:$E$492,$A120,'12peso'!Z$39:Z$492)</f>
        <v>9.98E-2</v>
      </c>
      <c r="FO120">
        <f>SUMIF('12peso'!$E$39:$E$492,$A120,'12peso'!AA$39:AA$492)</f>
        <v>9.64E-2</v>
      </c>
      <c r="FP120">
        <f>SUMIF('12peso'!$E$39:$E$492,$A120,'12peso'!AB$39:AB$492)</f>
        <v>9.7900000000000001E-2</v>
      </c>
      <c r="FQ120">
        <f>SUMIF('12peso'!$E$39:$E$492,$A120,'12peso'!AC$39:AC$492)</f>
        <v>9.3100000000000002E-2</v>
      </c>
      <c r="FR120">
        <f>SUMIF('12peso'!$E$39:$E$492,$A120,'12peso'!AD$39:AD$492)</f>
        <v>8.7400000000000005E-2</v>
      </c>
      <c r="FS120">
        <f>SUMIF('12peso'!$E$39:$E$492,$A120,'12peso'!AE$39:AE$492)</f>
        <v>8.1299999999999997E-2</v>
      </c>
      <c r="FT120">
        <f>SUMIF('12peso'!$E$39:$E$492,$A120,'12peso'!AF$39:AF$492)</f>
        <v>8.2600000000000007E-2</v>
      </c>
      <c r="FU120">
        <f>SUMIF('12peso'!$E$39:$E$492,$A120,'12peso'!AG$39:AG$492)</f>
        <v>8.3699999999999997E-2</v>
      </c>
      <c r="FV120">
        <f>SUMIF('12peso'!$E$39:$E$492,$A120,'12peso'!AH$39:AH$492)</f>
        <v>8.14E-2</v>
      </c>
      <c r="FW120">
        <f>SUMIF('12peso'!$E$39:$E$492,$A120,'12peso'!AI$39:AI$492)</f>
        <v>8.1900000000000001E-2</v>
      </c>
      <c r="FX120">
        <f>SUMIF('12peso'!$E$39:$E$492,$A120,'12peso'!AJ$39:AJ$492)</f>
        <v>8.2900000000000001E-2</v>
      </c>
      <c r="FY120">
        <f>SUMIF('12peso'!$E$39:$E$492,$A120,'12peso'!AK$39:AK$492)</f>
        <v>8.6999999999999994E-2</v>
      </c>
      <c r="FZ120">
        <f>SUMIF('12peso'!$E$39:$E$492,$A120,'12peso'!AL$39:AL$492)</f>
        <v>8.7400000000000005E-2</v>
      </c>
      <c r="GA120">
        <f>SUMIF('12peso'!$E$39:$E$492,$A120,'12peso'!AM$39:AM$492)</f>
        <v>8.8800000000000004E-2</v>
      </c>
      <c r="GB120">
        <f>SUMIF('12peso'!$E$39:$E$492,$A120,'12peso'!AN$39:AN$492)</f>
        <v>8.7800000000000003E-2</v>
      </c>
    </row>
    <row r="121" spans="1:184" x14ac:dyDescent="0.25">
      <c r="A121" s="59">
        <v>1116013</v>
      </c>
      <c r="B121" s="56" t="s">
        <v>122</v>
      </c>
      <c r="C121" s="127">
        <v>3.15E-2</v>
      </c>
      <c r="D121" s="127">
        <v>3.1199999999999999E-2</v>
      </c>
      <c r="E121" s="127">
        <v>3.1199999999999999E-2</v>
      </c>
      <c r="F121" s="127">
        <v>3.1099999999999999E-2</v>
      </c>
      <c r="G121" s="127">
        <v>3.0499999999999999E-2</v>
      </c>
      <c r="H121" s="127">
        <v>3.0099999999999998E-2</v>
      </c>
      <c r="I121" s="127">
        <v>0.03</v>
      </c>
      <c r="J121" s="127">
        <v>3.0300000000000001E-2</v>
      </c>
      <c r="K121" s="127">
        <v>3.0599999999999999E-2</v>
      </c>
      <c r="L121" s="127">
        <v>3.0499999999999999E-2</v>
      </c>
      <c r="M121" s="127">
        <v>3.0300000000000001E-2</v>
      </c>
      <c r="N121" s="127">
        <v>3.0499999999999999E-2</v>
      </c>
      <c r="O121" s="127">
        <v>3.0599999999999999E-2</v>
      </c>
      <c r="P121" s="127">
        <v>3.0800000000000001E-2</v>
      </c>
      <c r="Q121" s="127">
        <v>3.0099999999999998E-2</v>
      </c>
      <c r="R121" s="127">
        <v>3.0499999999999999E-2</v>
      </c>
      <c r="S121" s="127">
        <v>3.0800000000000001E-2</v>
      </c>
      <c r="T121" s="127">
        <v>3.0499999999999999E-2</v>
      </c>
      <c r="U121" s="127">
        <v>3.0200000000000001E-2</v>
      </c>
      <c r="V121" s="127">
        <v>2.98E-2</v>
      </c>
      <c r="W121" s="127">
        <v>2.9899999999999999E-2</v>
      </c>
      <c r="X121" s="127">
        <v>0.03</v>
      </c>
      <c r="Y121" s="127">
        <v>3.0300000000000001E-2</v>
      </c>
      <c r="Z121" s="127">
        <v>3.0300000000000001E-2</v>
      </c>
      <c r="AA121" s="127">
        <v>3.0099999999999998E-2</v>
      </c>
      <c r="AB121" s="127">
        <v>2.98E-2</v>
      </c>
      <c r="AC121" s="127">
        <v>3.0200000000000001E-2</v>
      </c>
      <c r="AD121" s="127">
        <v>2.9899999999999999E-2</v>
      </c>
      <c r="AE121" s="127">
        <v>2.93E-2</v>
      </c>
      <c r="AF121" s="127">
        <v>2.9700000000000001E-2</v>
      </c>
      <c r="AG121" s="127">
        <v>0.03</v>
      </c>
      <c r="AH121" s="127">
        <v>3.0099999999999998E-2</v>
      </c>
      <c r="AI121" s="127">
        <v>2.9899999999999999E-2</v>
      </c>
      <c r="AJ121" s="127">
        <v>2.98E-2</v>
      </c>
      <c r="AK121" s="127">
        <v>2.98E-2</v>
      </c>
      <c r="AL121" s="127">
        <v>0.03</v>
      </c>
      <c r="AM121" s="127">
        <v>2.9399999999999999E-2</v>
      </c>
      <c r="AN121" s="127">
        <v>2.9600000000000001E-2</v>
      </c>
      <c r="AO121" s="127">
        <v>3.0300000000000001E-2</v>
      </c>
      <c r="AP121" s="127">
        <v>3.1099999999999999E-2</v>
      </c>
      <c r="AQ121" s="127">
        <v>3.1E-2</v>
      </c>
      <c r="AR121" s="127">
        <v>3.1399999999999997E-2</v>
      </c>
      <c r="AS121" s="127">
        <v>3.1199999999999999E-2</v>
      </c>
      <c r="AT121" s="127">
        <v>3.2199999999999999E-2</v>
      </c>
      <c r="AU121" s="127">
        <v>3.2599999999999997E-2</v>
      </c>
      <c r="AV121" s="127">
        <v>3.3799999999999997E-2</v>
      </c>
      <c r="AW121" s="127">
        <v>3.4799999999999998E-2</v>
      </c>
      <c r="AX121" s="127">
        <v>3.5499999999999997E-2</v>
      </c>
      <c r="AY121" s="127">
        <v>3.5999999999999997E-2</v>
      </c>
      <c r="AZ121" s="127">
        <v>3.6200000000000003E-2</v>
      </c>
      <c r="BA121" s="127">
        <v>3.6299999999999999E-2</v>
      </c>
      <c r="BB121" s="127">
        <v>3.61E-2</v>
      </c>
      <c r="BC121" s="127">
        <v>3.6299999999999999E-2</v>
      </c>
      <c r="BD121" s="127">
        <v>3.6499999999999998E-2</v>
      </c>
      <c r="BE121" s="127">
        <v>3.6400000000000002E-2</v>
      </c>
      <c r="BF121" s="127">
        <v>3.6600000000000001E-2</v>
      </c>
      <c r="BG121" s="127">
        <v>3.7900000000000003E-2</v>
      </c>
      <c r="BH121" s="127">
        <v>3.8199999999999998E-2</v>
      </c>
      <c r="BI121" s="127">
        <v>3.9399999999999998E-2</v>
      </c>
      <c r="BJ121" s="127">
        <v>3.95E-2</v>
      </c>
      <c r="BK121" s="127">
        <v>3.9300000000000002E-2</v>
      </c>
      <c r="BL121" s="127">
        <v>3.9399999999999998E-2</v>
      </c>
      <c r="BM121" s="127">
        <v>3.95E-2</v>
      </c>
      <c r="BN121" s="127">
        <v>3.9699999999999999E-2</v>
      </c>
      <c r="BO121" s="127">
        <v>3.9600000000000003E-2</v>
      </c>
      <c r="BP121" s="127">
        <v>3.9899999999999998E-2</v>
      </c>
      <c r="BQ121" s="127">
        <v>4.02E-2</v>
      </c>
      <c r="BR121" s="127">
        <v>4.0399999999999998E-2</v>
      </c>
      <c r="BS121" s="127">
        <v>4.0500000000000001E-2</v>
      </c>
      <c r="BT121" s="127">
        <v>4.0300000000000002E-2</v>
      </c>
      <c r="BU121" s="127">
        <v>0.04</v>
      </c>
      <c r="BV121" s="127">
        <v>4.02E-2</v>
      </c>
      <c r="BW121" s="127">
        <v>3.9899999999999998E-2</v>
      </c>
      <c r="BX121" s="127">
        <v>3.9800000000000002E-2</v>
      </c>
      <c r="BY121" s="127">
        <v>3.9899999999999998E-2</v>
      </c>
      <c r="BZ121" s="127">
        <v>4.02E-2</v>
      </c>
      <c r="CA121" s="127">
        <v>4.0399999999999998E-2</v>
      </c>
      <c r="CB121" s="127">
        <v>4.0800000000000003E-2</v>
      </c>
      <c r="CC121" s="127">
        <v>4.0800000000000003E-2</v>
      </c>
      <c r="CD121" s="127">
        <v>4.02E-2</v>
      </c>
      <c r="CE121" s="127">
        <v>4.0500000000000001E-2</v>
      </c>
      <c r="CF121" s="127">
        <v>4.0500000000000001E-2</v>
      </c>
      <c r="CG121" s="127">
        <v>4.07E-2</v>
      </c>
      <c r="CH121" s="127">
        <v>3.0999999999999999E-3</v>
      </c>
      <c r="CI121" s="127">
        <v>3.0999999999999999E-3</v>
      </c>
      <c r="CJ121" s="127">
        <v>3.0999999999999999E-3</v>
      </c>
      <c r="CK121" s="127">
        <v>3.0999999999999999E-3</v>
      </c>
      <c r="CL121" s="127">
        <v>3.0999999999999999E-3</v>
      </c>
      <c r="CM121" s="127">
        <v>3.0999999999999999E-3</v>
      </c>
      <c r="CN121" s="127">
        <v>3.0999999999999999E-3</v>
      </c>
      <c r="CO121" s="127">
        <v>3.0999999999999999E-3</v>
      </c>
      <c r="CP121" s="127">
        <v>3.0999999999999999E-3</v>
      </c>
      <c r="CQ121" s="127">
        <v>3.0000000000000001E-3</v>
      </c>
      <c r="CR121" s="127">
        <v>3.0000000000000001E-3</v>
      </c>
      <c r="CS121" s="127">
        <v>3.0000000000000001E-3</v>
      </c>
      <c r="CT121" s="127">
        <v>3.0000000000000001E-3</v>
      </c>
      <c r="CU121" s="127">
        <v>3.0000000000000001E-3</v>
      </c>
      <c r="CV121" s="127">
        <v>3.0000000000000001E-3</v>
      </c>
      <c r="CW121" s="127">
        <v>3.0000000000000001E-3</v>
      </c>
      <c r="CX121" s="127">
        <v>3.0000000000000001E-3</v>
      </c>
      <c r="CY121" s="127">
        <v>2.8999999999999998E-3</v>
      </c>
      <c r="CZ121" s="127">
        <v>2.8999999999999998E-3</v>
      </c>
      <c r="DA121" s="127">
        <v>3.0000000000000001E-3</v>
      </c>
      <c r="DB121" s="127">
        <v>3.0000000000000001E-3</v>
      </c>
      <c r="DC121" s="127">
        <v>3.0000000000000001E-3</v>
      </c>
      <c r="DD121" s="127">
        <v>3.0000000000000001E-3</v>
      </c>
      <c r="DE121" s="127">
        <v>3.0999999999999999E-3</v>
      </c>
      <c r="DF121" s="127">
        <v>3.3E-3</v>
      </c>
      <c r="DG121" s="127">
        <v>3.3999999999999998E-3</v>
      </c>
      <c r="DH121" s="127">
        <v>3.7000000000000002E-3</v>
      </c>
      <c r="DI121" s="127">
        <v>3.5999999999999999E-3</v>
      </c>
      <c r="DJ121" s="127">
        <v>3.7000000000000002E-3</v>
      </c>
      <c r="DK121" s="127">
        <v>3.8E-3</v>
      </c>
      <c r="DL121" s="127">
        <v>3.8E-3</v>
      </c>
      <c r="DM121" s="127">
        <v>3.8999999999999998E-3</v>
      </c>
      <c r="DN121" s="127">
        <v>3.8999999999999998E-3</v>
      </c>
      <c r="DO121" s="127">
        <v>3.8999999999999998E-3</v>
      </c>
      <c r="DP121" s="127">
        <v>3.8999999999999998E-3</v>
      </c>
      <c r="DQ121" s="127">
        <v>3.8999999999999998E-3</v>
      </c>
      <c r="DR121" s="127">
        <v>3.8999999999999998E-3</v>
      </c>
      <c r="DS121" s="127">
        <v>4.3E-3</v>
      </c>
      <c r="DT121" s="127">
        <v>4.4000000000000003E-3</v>
      </c>
      <c r="DU121" s="127">
        <v>4.7000000000000002E-3</v>
      </c>
      <c r="DV121" s="127">
        <v>4.8999999999999998E-3</v>
      </c>
      <c r="DW121" s="127">
        <v>5.1999999999999998E-3</v>
      </c>
      <c r="DX121" s="127">
        <v>5.5999999999999999E-3</v>
      </c>
      <c r="DY121" s="127">
        <v>5.7000000000000002E-3</v>
      </c>
      <c r="DZ121" s="127">
        <v>5.7000000000000002E-3</v>
      </c>
      <c r="EA121" s="127">
        <v>5.5999999999999999E-3</v>
      </c>
      <c r="EB121" s="127">
        <v>5.5999999999999999E-3</v>
      </c>
      <c r="EC121" s="127">
        <v>5.4999999999999997E-3</v>
      </c>
      <c r="ED121" s="127">
        <v>5.4999999999999997E-3</v>
      </c>
      <c r="EE121" s="127">
        <v>5.4000000000000003E-3</v>
      </c>
      <c r="EF121" s="127">
        <v>5.4999999999999997E-3</v>
      </c>
      <c r="EG121" s="127">
        <v>5.4999999999999997E-3</v>
      </c>
      <c r="EH121" s="127">
        <v>5.4000000000000003E-3</v>
      </c>
      <c r="EI121" s="127">
        <v>5.1999999999999998E-3</v>
      </c>
      <c r="EJ121" s="127">
        <v>5.0000000000000001E-3</v>
      </c>
      <c r="EK121" s="127">
        <v>5.0000000000000001E-3</v>
      </c>
      <c r="EL121" s="127">
        <v>5.0000000000000001E-3</v>
      </c>
      <c r="EM121" s="127">
        <v>5.1000000000000004E-3</v>
      </c>
      <c r="EN121" s="127">
        <v>4.8999999999999998E-3</v>
      </c>
      <c r="EO121" s="127">
        <v>4.7999999999999996E-3</v>
      </c>
      <c r="EP121" s="127">
        <v>4.8999999999999998E-3</v>
      </c>
      <c r="EQ121" s="127">
        <v>4.8999999999999998E-3</v>
      </c>
      <c r="ER121" s="127">
        <v>5.1000000000000004E-3</v>
      </c>
      <c r="ES121" s="127">
        <v>5.0000000000000001E-3</v>
      </c>
      <c r="ET121" s="127">
        <v>5.0000000000000001E-3</v>
      </c>
      <c r="EU121" s="127">
        <v>5.0000000000000001E-3</v>
      </c>
      <c r="EV121">
        <f>SUMIF('12peso'!$E$39:$E$492,$A121,'12peso'!H$39:H$492)</f>
        <v>8.0000000000000002E-3</v>
      </c>
      <c r="EW121">
        <f>SUMIF('12peso'!$E$39:$E$492,$A121,'12peso'!I$39:I$492)</f>
        <v>8.0999999999999996E-3</v>
      </c>
      <c r="EX121">
        <f>SUMIF('12peso'!$E$39:$E$492,$A121,'12peso'!J$39:J$492)</f>
        <v>8.0999999999999996E-3</v>
      </c>
      <c r="EY121">
        <f>SUMIF('12peso'!$E$39:$E$492,$A121,'12peso'!K$39:K$492)</f>
        <v>8.0000000000000002E-3</v>
      </c>
      <c r="EZ121">
        <f>SUMIF('12peso'!$E$39:$E$492,$A121,'12peso'!L$39:L$492)</f>
        <v>7.9000000000000008E-3</v>
      </c>
      <c r="FA121">
        <f>SUMIF('12peso'!$E$39:$E$492,$A121,'12peso'!M$39:M$492)</f>
        <v>7.9000000000000008E-3</v>
      </c>
      <c r="FB121">
        <f>SUMIF('12peso'!$E$39:$E$492,$A121,'12peso'!N$39:N$492)</f>
        <v>8.0000000000000002E-3</v>
      </c>
      <c r="FC121">
        <f>SUMIF('12peso'!$E$39:$E$492,$A121,'12peso'!O$39:O$492)</f>
        <v>7.9000000000000008E-3</v>
      </c>
      <c r="FD121">
        <f>SUMIF('12peso'!$E$39:$E$492,$A121,'12peso'!P$39:P$492)</f>
        <v>8.0999999999999996E-3</v>
      </c>
      <c r="FE121">
        <f>SUMIF('12peso'!$E$39:$E$492,$A121,'12peso'!Q$39:Q$492)</f>
        <v>8.0000000000000002E-3</v>
      </c>
      <c r="FF121">
        <f>SUMIF('12peso'!$E$39:$E$492,$A121,'12peso'!R$39:R$492)</f>
        <v>8.0000000000000002E-3</v>
      </c>
      <c r="FG121">
        <f>SUMIF('12peso'!$E$39:$E$492,$A121,'12peso'!S$39:S$492)</f>
        <v>7.9000000000000008E-3</v>
      </c>
      <c r="FH121">
        <f>SUMIF('12peso'!$E$39:$E$492,$A121,'12peso'!T$39:T$492)</f>
        <v>7.9000000000000008E-3</v>
      </c>
      <c r="FI121">
        <f>SUMIF('12peso'!$E$39:$E$492,$A121,'12peso'!U$39:U$492)</f>
        <v>7.7999999999999996E-3</v>
      </c>
      <c r="FJ121">
        <f>SUMIF('12peso'!$E$39:$E$492,$A121,'12peso'!V$39:V$492)</f>
        <v>7.7000000000000002E-3</v>
      </c>
      <c r="FK121">
        <f>SUMIF('12peso'!$E$39:$E$492,$A121,'12peso'!W$39:W$492)</f>
        <v>7.7000000000000002E-3</v>
      </c>
      <c r="FL121">
        <f>SUMIF('12peso'!$E$39:$E$492,$A121,'12peso'!X$39:X$492)</f>
        <v>7.7000000000000002E-3</v>
      </c>
      <c r="FM121">
        <f>SUMIF('12peso'!$E$39:$E$492,$A121,'12peso'!Y$39:Y$492)</f>
        <v>7.6E-3</v>
      </c>
      <c r="FN121">
        <f>SUMIF('12peso'!$E$39:$E$492,$A121,'12peso'!Z$39:Z$492)</f>
        <v>7.6E-3</v>
      </c>
      <c r="FO121">
        <f>SUMIF('12peso'!$E$39:$E$492,$A121,'12peso'!AA$39:AA$492)</f>
        <v>7.7000000000000002E-3</v>
      </c>
      <c r="FP121">
        <f>SUMIF('12peso'!$E$39:$E$492,$A121,'12peso'!AB$39:AB$492)</f>
        <v>7.6E-3</v>
      </c>
      <c r="FQ121">
        <f>SUMIF('12peso'!$E$39:$E$492,$A121,'12peso'!AC$39:AC$492)</f>
        <v>7.6E-3</v>
      </c>
      <c r="FR121">
        <f>SUMIF('12peso'!$E$39:$E$492,$A121,'12peso'!AD$39:AD$492)</f>
        <v>7.6E-3</v>
      </c>
      <c r="FS121">
        <f>SUMIF('12peso'!$E$39:$E$492,$A121,'12peso'!AE$39:AE$492)</f>
        <v>7.6E-3</v>
      </c>
      <c r="FT121">
        <f>SUMIF('12peso'!$E$39:$E$492,$A121,'12peso'!AF$39:AF$492)</f>
        <v>7.7999999999999996E-3</v>
      </c>
      <c r="FU121">
        <f>SUMIF('12peso'!$E$39:$E$492,$A121,'12peso'!AG$39:AG$492)</f>
        <v>7.7999999999999996E-3</v>
      </c>
      <c r="FV121">
        <f>SUMIF('12peso'!$E$39:$E$492,$A121,'12peso'!AH$39:AH$492)</f>
        <v>7.9000000000000008E-3</v>
      </c>
      <c r="FW121">
        <f>SUMIF('12peso'!$E$39:$E$492,$A121,'12peso'!AI$39:AI$492)</f>
        <v>7.7999999999999996E-3</v>
      </c>
      <c r="FX121">
        <f>SUMIF('12peso'!$E$39:$E$492,$A121,'12peso'!AJ$39:AJ$492)</f>
        <v>7.7999999999999996E-3</v>
      </c>
      <c r="FY121">
        <f>SUMIF('12peso'!$E$39:$E$492,$A121,'12peso'!AK$39:AK$492)</f>
        <v>7.7000000000000002E-3</v>
      </c>
      <c r="FZ121">
        <f>SUMIF('12peso'!$E$39:$E$492,$A121,'12peso'!AL$39:AL$492)</f>
        <v>7.7999999999999996E-3</v>
      </c>
      <c r="GA121">
        <f>SUMIF('12peso'!$E$39:$E$492,$A121,'12peso'!AM$39:AM$492)</f>
        <v>7.7999999999999996E-3</v>
      </c>
      <c r="GB121">
        <f>SUMIF('12peso'!$E$39:$E$492,$A121,'12peso'!AN$39:AN$492)</f>
        <v>7.9000000000000008E-3</v>
      </c>
    </row>
    <row r="122" spans="1:184" x14ac:dyDescent="0.25">
      <c r="A122" s="59">
        <v>1116026</v>
      </c>
      <c r="B122" s="56" t="s">
        <v>123</v>
      </c>
      <c r="C122" s="127">
        <v>2.3300000000000001E-2</v>
      </c>
      <c r="D122" s="127">
        <v>2.3E-2</v>
      </c>
      <c r="E122" s="127">
        <v>2.3099999999999999E-2</v>
      </c>
      <c r="F122" s="127">
        <v>2.2800000000000001E-2</v>
      </c>
      <c r="G122" s="127">
        <v>2.29E-2</v>
      </c>
      <c r="H122" s="127">
        <v>2.2800000000000001E-2</v>
      </c>
      <c r="I122" s="127">
        <v>2.3099999999999999E-2</v>
      </c>
      <c r="J122" s="127">
        <v>2.3E-2</v>
      </c>
      <c r="K122" s="127">
        <v>2.2800000000000001E-2</v>
      </c>
      <c r="L122" s="127">
        <v>2.2800000000000001E-2</v>
      </c>
      <c r="M122" s="127">
        <v>2.3E-2</v>
      </c>
      <c r="N122" s="127">
        <v>2.3E-2</v>
      </c>
      <c r="O122" s="127">
        <v>2.2499999999999999E-2</v>
      </c>
      <c r="P122" s="127">
        <v>2.2499999999999999E-2</v>
      </c>
      <c r="Q122" s="127">
        <v>2.2800000000000001E-2</v>
      </c>
      <c r="R122" s="127">
        <v>2.3599999999999999E-2</v>
      </c>
      <c r="S122" s="127">
        <v>2.3599999999999999E-2</v>
      </c>
      <c r="T122" s="127">
        <v>2.4199999999999999E-2</v>
      </c>
      <c r="U122" s="127">
        <v>2.46E-2</v>
      </c>
      <c r="V122" s="127">
        <v>2.4799999999999999E-2</v>
      </c>
      <c r="W122" s="127">
        <v>2.47E-2</v>
      </c>
      <c r="X122" s="127">
        <v>2.4799999999999999E-2</v>
      </c>
      <c r="Y122" s="127">
        <v>2.46E-2</v>
      </c>
      <c r="Z122" s="127">
        <v>2.4500000000000001E-2</v>
      </c>
      <c r="AA122" s="127">
        <v>2.4500000000000001E-2</v>
      </c>
      <c r="AB122" s="127">
        <v>2.46E-2</v>
      </c>
      <c r="AC122" s="127">
        <v>2.47E-2</v>
      </c>
      <c r="AD122" s="127">
        <v>2.4400000000000002E-2</v>
      </c>
      <c r="AE122" s="127">
        <v>2.4500000000000001E-2</v>
      </c>
      <c r="AF122" s="127">
        <v>2.46E-2</v>
      </c>
      <c r="AG122" s="127">
        <v>2.4799999999999999E-2</v>
      </c>
      <c r="AH122" s="127">
        <v>2.4400000000000002E-2</v>
      </c>
      <c r="AI122" s="127">
        <v>2.4199999999999999E-2</v>
      </c>
      <c r="AJ122" s="127">
        <v>2.4E-2</v>
      </c>
      <c r="AK122" s="127">
        <v>2.4199999999999999E-2</v>
      </c>
      <c r="AL122" s="127">
        <v>2.4400000000000002E-2</v>
      </c>
      <c r="AM122" s="127">
        <v>2.4500000000000001E-2</v>
      </c>
      <c r="AN122" s="127">
        <v>2.4799999999999999E-2</v>
      </c>
      <c r="AO122" s="127">
        <v>2.46E-2</v>
      </c>
      <c r="AP122" s="127">
        <v>2.4199999999999999E-2</v>
      </c>
      <c r="AQ122" s="127">
        <v>2.3900000000000001E-2</v>
      </c>
      <c r="AR122" s="127">
        <v>2.3599999999999999E-2</v>
      </c>
      <c r="AS122" s="127">
        <v>2.4E-2</v>
      </c>
      <c r="AT122" s="127">
        <v>2.47E-2</v>
      </c>
      <c r="AU122" s="127">
        <v>2.4899999999999999E-2</v>
      </c>
      <c r="AV122" s="127">
        <v>2.4899999999999999E-2</v>
      </c>
      <c r="AW122" s="127">
        <v>2.47E-2</v>
      </c>
      <c r="AX122" s="127">
        <v>2.4899999999999999E-2</v>
      </c>
      <c r="AY122" s="127">
        <v>2.47E-2</v>
      </c>
      <c r="AZ122" s="127">
        <v>2.4199999999999999E-2</v>
      </c>
      <c r="BA122" s="127">
        <v>2.4199999999999999E-2</v>
      </c>
      <c r="BB122" s="127">
        <v>2.4199999999999999E-2</v>
      </c>
      <c r="BC122" s="127">
        <v>2.4E-2</v>
      </c>
      <c r="BD122" s="127">
        <v>2.3900000000000001E-2</v>
      </c>
      <c r="BE122" s="127">
        <v>2.4E-2</v>
      </c>
      <c r="BF122" s="127">
        <v>2.3800000000000002E-2</v>
      </c>
      <c r="BG122" s="127">
        <v>2.3599999999999999E-2</v>
      </c>
      <c r="BH122" s="127">
        <v>2.3699999999999999E-2</v>
      </c>
      <c r="BI122" s="127">
        <v>2.35E-2</v>
      </c>
      <c r="BJ122" s="127">
        <v>2.35E-2</v>
      </c>
      <c r="BK122" s="127">
        <v>2.3300000000000001E-2</v>
      </c>
      <c r="BL122" s="127">
        <v>2.3300000000000001E-2</v>
      </c>
      <c r="BM122" s="127">
        <v>2.3300000000000001E-2</v>
      </c>
      <c r="BN122" s="127">
        <v>2.3199999999999998E-2</v>
      </c>
      <c r="BO122" s="127">
        <v>2.2499999999999999E-2</v>
      </c>
      <c r="BP122" s="127">
        <v>2.29E-2</v>
      </c>
      <c r="BQ122" s="127">
        <v>2.3E-2</v>
      </c>
      <c r="BR122" s="127">
        <v>2.3199999999999998E-2</v>
      </c>
      <c r="BS122" s="127">
        <v>2.3E-2</v>
      </c>
      <c r="BT122" s="127">
        <v>2.2700000000000001E-2</v>
      </c>
      <c r="BU122" s="127">
        <v>2.2800000000000001E-2</v>
      </c>
      <c r="BV122" s="127">
        <v>2.2599999999999999E-2</v>
      </c>
      <c r="BW122" s="127">
        <v>2.2800000000000001E-2</v>
      </c>
      <c r="BX122" s="127">
        <v>2.2499999999999999E-2</v>
      </c>
      <c r="BY122" s="127">
        <v>2.2599999999999999E-2</v>
      </c>
      <c r="BZ122" s="127">
        <v>2.2599999999999999E-2</v>
      </c>
      <c r="CA122" s="127">
        <v>2.24E-2</v>
      </c>
      <c r="CB122" s="127">
        <v>2.24E-2</v>
      </c>
      <c r="CC122" s="127">
        <v>2.1999999999999999E-2</v>
      </c>
      <c r="CD122" s="127">
        <v>2.1899999999999999E-2</v>
      </c>
      <c r="CE122" s="127">
        <v>2.1700000000000001E-2</v>
      </c>
      <c r="CF122" s="127">
        <v>2.1399999999999999E-2</v>
      </c>
      <c r="CG122" s="127">
        <v>2.1499999999999998E-2</v>
      </c>
      <c r="CH122" s="127">
        <v>8.9999999999999993E-3</v>
      </c>
      <c r="CI122" s="127">
        <v>8.8999999999999999E-3</v>
      </c>
      <c r="CJ122" s="127">
        <v>8.3999999999999995E-3</v>
      </c>
      <c r="CK122" s="127">
        <v>8.3999999999999995E-3</v>
      </c>
      <c r="CL122" s="127">
        <v>8.6E-3</v>
      </c>
      <c r="CM122" s="127">
        <v>8.6E-3</v>
      </c>
      <c r="CN122" s="127">
        <v>8.6E-3</v>
      </c>
      <c r="CO122" s="127">
        <v>8.6999999999999994E-3</v>
      </c>
      <c r="CP122" s="127">
        <v>8.6999999999999994E-3</v>
      </c>
      <c r="CQ122" s="127">
        <v>8.6999999999999994E-3</v>
      </c>
      <c r="CR122" s="127">
        <v>8.6E-3</v>
      </c>
      <c r="CS122" s="127">
        <v>8.5000000000000006E-3</v>
      </c>
      <c r="CT122" s="127">
        <v>8.5000000000000006E-3</v>
      </c>
      <c r="CU122" s="127">
        <v>8.3000000000000001E-3</v>
      </c>
      <c r="CV122" s="127">
        <v>8.3000000000000001E-3</v>
      </c>
      <c r="CW122" s="127">
        <v>8.3000000000000001E-3</v>
      </c>
      <c r="CX122" s="127">
        <v>8.3000000000000001E-3</v>
      </c>
      <c r="CY122" s="127">
        <v>8.3000000000000001E-3</v>
      </c>
      <c r="CZ122" s="127">
        <v>8.3000000000000001E-3</v>
      </c>
      <c r="DA122" s="127">
        <v>8.3000000000000001E-3</v>
      </c>
      <c r="DB122" s="127">
        <v>8.3000000000000001E-3</v>
      </c>
      <c r="DC122" s="127">
        <v>8.3999999999999995E-3</v>
      </c>
      <c r="DD122" s="127">
        <v>8.3000000000000001E-3</v>
      </c>
      <c r="DE122" s="127">
        <v>8.0999999999999996E-3</v>
      </c>
      <c r="DF122" s="127">
        <v>8.3000000000000001E-3</v>
      </c>
      <c r="DG122" s="127">
        <v>8.2000000000000007E-3</v>
      </c>
      <c r="DH122" s="127">
        <v>8.2000000000000007E-3</v>
      </c>
      <c r="DI122" s="127">
        <v>8.3999999999999995E-3</v>
      </c>
      <c r="DJ122" s="127">
        <v>8.2000000000000007E-3</v>
      </c>
      <c r="DK122" s="127">
        <v>8.3000000000000001E-3</v>
      </c>
      <c r="DL122" s="127">
        <v>8.3000000000000001E-3</v>
      </c>
      <c r="DM122" s="127">
        <v>8.3000000000000001E-3</v>
      </c>
      <c r="DN122" s="127">
        <v>8.0999999999999996E-3</v>
      </c>
      <c r="DO122" s="127">
        <v>8.2000000000000007E-3</v>
      </c>
      <c r="DP122" s="127">
        <v>8.0000000000000002E-3</v>
      </c>
      <c r="DQ122" s="127">
        <v>7.9000000000000008E-3</v>
      </c>
      <c r="DR122" s="127">
        <v>8.0999999999999996E-3</v>
      </c>
      <c r="DS122" s="127">
        <v>7.9000000000000008E-3</v>
      </c>
      <c r="DT122" s="127">
        <v>7.9000000000000008E-3</v>
      </c>
      <c r="DU122" s="127">
        <v>7.9000000000000008E-3</v>
      </c>
      <c r="DV122" s="127">
        <v>7.9000000000000008E-3</v>
      </c>
      <c r="DW122" s="127">
        <v>7.7999999999999996E-3</v>
      </c>
      <c r="DX122" s="127">
        <v>8.0000000000000002E-3</v>
      </c>
      <c r="DY122" s="127">
        <v>7.9000000000000008E-3</v>
      </c>
      <c r="DZ122" s="127">
        <v>8.0999999999999996E-3</v>
      </c>
      <c r="EA122" s="127">
        <v>8.0999999999999996E-3</v>
      </c>
      <c r="EB122" s="127">
        <v>8.2000000000000007E-3</v>
      </c>
      <c r="EC122" s="127">
        <v>8.0000000000000002E-3</v>
      </c>
      <c r="ED122" s="127">
        <v>8.3000000000000001E-3</v>
      </c>
      <c r="EE122" s="127">
        <v>8.3999999999999995E-3</v>
      </c>
      <c r="EF122" s="127">
        <v>8.3000000000000001E-3</v>
      </c>
      <c r="EG122" s="127">
        <v>8.2000000000000007E-3</v>
      </c>
      <c r="EH122" s="127">
        <v>8.0999999999999996E-3</v>
      </c>
      <c r="EI122" s="127">
        <v>8.0999999999999996E-3</v>
      </c>
      <c r="EJ122" s="127">
        <v>8.0000000000000002E-3</v>
      </c>
      <c r="EK122" s="127">
        <v>8.2000000000000007E-3</v>
      </c>
      <c r="EL122" s="127">
        <v>8.0999999999999996E-3</v>
      </c>
      <c r="EM122" s="127">
        <v>7.9000000000000008E-3</v>
      </c>
      <c r="EN122" s="127">
        <v>7.7999999999999996E-3</v>
      </c>
      <c r="EO122" s="127">
        <v>7.7000000000000002E-3</v>
      </c>
      <c r="EP122" s="127">
        <v>7.7999999999999996E-3</v>
      </c>
      <c r="EQ122" s="127">
        <v>7.7999999999999996E-3</v>
      </c>
      <c r="ER122" s="127">
        <v>7.7999999999999996E-3</v>
      </c>
      <c r="ES122" s="127">
        <v>7.9000000000000008E-3</v>
      </c>
      <c r="ET122" s="127">
        <v>7.9000000000000008E-3</v>
      </c>
      <c r="EU122" s="127">
        <v>8.0000000000000002E-3</v>
      </c>
      <c r="EV122">
        <f>SUMIF('12peso'!$E$39:$E$492,$A122,'12peso'!H$39:H$492)</f>
        <v>8.5000000000000006E-3</v>
      </c>
      <c r="EW122">
        <f>SUMIF('12peso'!$E$39:$E$492,$A122,'12peso'!I$39:I$492)</f>
        <v>8.5000000000000006E-3</v>
      </c>
      <c r="EX122">
        <f>SUMIF('12peso'!$E$39:$E$492,$A122,'12peso'!J$39:J$492)</f>
        <v>8.3999999999999995E-3</v>
      </c>
      <c r="EY122">
        <f>SUMIF('12peso'!$E$39:$E$492,$A122,'12peso'!K$39:K$492)</f>
        <v>8.5000000000000006E-3</v>
      </c>
      <c r="EZ122">
        <f>SUMIF('12peso'!$E$39:$E$492,$A122,'12peso'!L$39:L$492)</f>
        <v>8.6E-3</v>
      </c>
      <c r="FA122">
        <f>SUMIF('12peso'!$E$39:$E$492,$A122,'12peso'!M$39:M$492)</f>
        <v>8.3999999999999995E-3</v>
      </c>
      <c r="FB122">
        <f>SUMIF('12peso'!$E$39:$E$492,$A122,'12peso'!N$39:N$492)</f>
        <v>8.3000000000000001E-3</v>
      </c>
      <c r="FC122">
        <f>SUMIF('12peso'!$E$39:$E$492,$A122,'12peso'!O$39:O$492)</f>
        <v>8.2000000000000007E-3</v>
      </c>
      <c r="FD122">
        <f>SUMIF('12peso'!$E$39:$E$492,$A122,'12peso'!P$39:P$492)</f>
        <v>8.2000000000000007E-3</v>
      </c>
      <c r="FE122">
        <f>SUMIF('12peso'!$E$39:$E$492,$A122,'12peso'!Q$39:Q$492)</f>
        <v>8.2000000000000007E-3</v>
      </c>
      <c r="FF122">
        <f>SUMIF('12peso'!$E$39:$E$492,$A122,'12peso'!R$39:R$492)</f>
        <v>8.0999999999999996E-3</v>
      </c>
      <c r="FG122">
        <f>SUMIF('12peso'!$E$39:$E$492,$A122,'12peso'!S$39:S$492)</f>
        <v>8.0000000000000002E-3</v>
      </c>
      <c r="FH122">
        <f>SUMIF('12peso'!$E$39:$E$492,$A122,'12peso'!T$39:T$492)</f>
        <v>7.7999999999999996E-3</v>
      </c>
      <c r="FI122">
        <f>SUMIF('12peso'!$E$39:$E$492,$A122,'12peso'!U$39:U$492)</f>
        <v>7.7000000000000002E-3</v>
      </c>
      <c r="FJ122">
        <f>SUMIF('12peso'!$E$39:$E$492,$A122,'12peso'!V$39:V$492)</f>
        <v>7.9000000000000008E-3</v>
      </c>
      <c r="FK122">
        <f>SUMIF('12peso'!$E$39:$E$492,$A122,'12peso'!W$39:W$492)</f>
        <v>7.9000000000000008E-3</v>
      </c>
      <c r="FL122">
        <f>SUMIF('12peso'!$E$39:$E$492,$A122,'12peso'!X$39:X$492)</f>
        <v>7.4999999999999997E-3</v>
      </c>
      <c r="FM122">
        <f>SUMIF('12peso'!$E$39:$E$492,$A122,'12peso'!Y$39:Y$492)</f>
        <v>7.6E-3</v>
      </c>
      <c r="FN122">
        <f>SUMIF('12peso'!$E$39:$E$492,$A122,'12peso'!Z$39:Z$492)</f>
        <v>7.9000000000000008E-3</v>
      </c>
      <c r="FO122">
        <f>SUMIF('12peso'!$E$39:$E$492,$A122,'12peso'!AA$39:AA$492)</f>
        <v>7.7999999999999996E-3</v>
      </c>
      <c r="FP122">
        <f>SUMIF('12peso'!$E$39:$E$492,$A122,'12peso'!AB$39:AB$492)</f>
        <v>7.6E-3</v>
      </c>
      <c r="FQ122">
        <f>SUMIF('12peso'!$E$39:$E$492,$A122,'12peso'!AC$39:AC$492)</f>
        <v>7.7999999999999996E-3</v>
      </c>
      <c r="FR122">
        <f>SUMIF('12peso'!$E$39:$E$492,$A122,'12peso'!AD$39:AD$492)</f>
        <v>7.6E-3</v>
      </c>
      <c r="FS122">
        <f>SUMIF('12peso'!$E$39:$E$492,$A122,'12peso'!AE$39:AE$492)</f>
        <v>7.4000000000000003E-3</v>
      </c>
      <c r="FT122">
        <f>SUMIF('12peso'!$E$39:$E$492,$A122,'12peso'!AF$39:AF$492)</f>
        <v>7.7999999999999996E-3</v>
      </c>
      <c r="FU122">
        <f>SUMIF('12peso'!$E$39:$E$492,$A122,'12peso'!AG$39:AG$492)</f>
        <v>7.7000000000000002E-3</v>
      </c>
      <c r="FV122">
        <f>SUMIF('12peso'!$E$39:$E$492,$A122,'12peso'!AH$39:AH$492)</f>
        <v>7.7000000000000002E-3</v>
      </c>
      <c r="FW122">
        <f>SUMIF('12peso'!$E$39:$E$492,$A122,'12peso'!AI$39:AI$492)</f>
        <v>7.6E-3</v>
      </c>
      <c r="FX122">
        <f>SUMIF('12peso'!$E$39:$E$492,$A122,'12peso'!AJ$39:AJ$492)</f>
        <v>7.7000000000000002E-3</v>
      </c>
      <c r="FY122">
        <f>SUMIF('12peso'!$E$39:$E$492,$A122,'12peso'!AK$39:AK$492)</f>
        <v>7.7000000000000002E-3</v>
      </c>
      <c r="FZ122">
        <f>SUMIF('12peso'!$E$39:$E$492,$A122,'12peso'!AL$39:AL$492)</f>
        <v>8.0999999999999996E-3</v>
      </c>
      <c r="GA122">
        <f>SUMIF('12peso'!$E$39:$E$492,$A122,'12peso'!AM$39:AM$492)</f>
        <v>8.0999999999999996E-3</v>
      </c>
      <c r="GB122">
        <f>SUMIF('12peso'!$E$39:$E$492,$A122,'12peso'!AN$39:AN$492)</f>
        <v>8.2000000000000007E-3</v>
      </c>
    </row>
    <row r="123" spans="1:184" x14ac:dyDescent="0.25">
      <c r="A123" s="59">
        <v>1116033</v>
      </c>
      <c r="B123" s="56" t="s">
        <v>124</v>
      </c>
      <c r="C123" s="127">
        <v>6.3700000000000007E-2</v>
      </c>
      <c r="D123" s="127">
        <v>6.3399999999999998E-2</v>
      </c>
      <c r="E123" s="127">
        <v>6.2600000000000003E-2</v>
      </c>
      <c r="F123" s="127">
        <v>6.1899999999999997E-2</v>
      </c>
      <c r="G123" s="127">
        <v>6.1100000000000002E-2</v>
      </c>
      <c r="H123" s="127">
        <v>6.0499999999999998E-2</v>
      </c>
      <c r="I123" s="127">
        <v>6.0999999999999999E-2</v>
      </c>
      <c r="J123" s="127">
        <v>6.0299999999999999E-2</v>
      </c>
      <c r="K123" s="127">
        <v>5.9700000000000003E-2</v>
      </c>
      <c r="L123" s="127">
        <v>5.9900000000000002E-2</v>
      </c>
      <c r="M123" s="127">
        <v>5.9799999999999999E-2</v>
      </c>
      <c r="N123" s="127">
        <v>5.9700000000000003E-2</v>
      </c>
      <c r="O123" s="127">
        <v>5.8400000000000001E-2</v>
      </c>
      <c r="P123" s="127">
        <v>5.7000000000000002E-2</v>
      </c>
      <c r="Q123" s="127">
        <v>5.6800000000000003E-2</v>
      </c>
      <c r="R123" s="127">
        <v>5.6800000000000003E-2</v>
      </c>
      <c r="S123" s="127">
        <v>5.6300000000000003E-2</v>
      </c>
      <c r="T123" s="127">
        <v>5.74E-2</v>
      </c>
      <c r="U123" s="127">
        <v>5.6899999999999999E-2</v>
      </c>
      <c r="V123" s="127">
        <v>5.5899999999999998E-2</v>
      </c>
      <c r="W123" s="127">
        <v>5.5800000000000002E-2</v>
      </c>
      <c r="X123" s="127">
        <v>5.5300000000000002E-2</v>
      </c>
      <c r="Y123" s="127">
        <v>5.4699999999999999E-2</v>
      </c>
      <c r="Z123" s="127">
        <v>5.3900000000000003E-2</v>
      </c>
      <c r="AA123" s="127">
        <v>5.45E-2</v>
      </c>
      <c r="AB123" s="127">
        <v>5.4600000000000003E-2</v>
      </c>
      <c r="AC123" s="127">
        <v>5.6599999999999998E-2</v>
      </c>
      <c r="AD123" s="127">
        <v>5.7000000000000002E-2</v>
      </c>
      <c r="AE123" s="127">
        <v>5.7000000000000002E-2</v>
      </c>
      <c r="AF123" s="127">
        <v>5.6099999999999997E-2</v>
      </c>
      <c r="AG123" s="127">
        <v>5.6300000000000003E-2</v>
      </c>
      <c r="AH123" s="127">
        <v>5.62E-2</v>
      </c>
      <c r="AI123" s="127">
        <v>5.62E-2</v>
      </c>
      <c r="AJ123" s="127">
        <v>5.5800000000000002E-2</v>
      </c>
      <c r="AK123" s="127">
        <v>5.5300000000000002E-2</v>
      </c>
      <c r="AL123" s="127">
        <v>5.5500000000000001E-2</v>
      </c>
      <c r="AM123" s="127">
        <v>5.5199999999999999E-2</v>
      </c>
      <c r="AN123" s="127">
        <v>5.5399999999999998E-2</v>
      </c>
      <c r="AO123" s="127">
        <v>5.6500000000000002E-2</v>
      </c>
      <c r="AP123" s="127">
        <v>5.8900000000000001E-2</v>
      </c>
      <c r="AQ123" s="127">
        <v>6.0600000000000001E-2</v>
      </c>
      <c r="AR123" s="127">
        <v>6.2E-2</v>
      </c>
      <c r="AS123" s="127">
        <v>6.2300000000000001E-2</v>
      </c>
      <c r="AT123" s="127">
        <v>6.1899999999999997E-2</v>
      </c>
      <c r="AU123" s="127">
        <v>6.2799999999999995E-2</v>
      </c>
      <c r="AV123" s="127">
        <v>6.25E-2</v>
      </c>
      <c r="AW123" s="127">
        <v>6.2399999999999997E-2</v>
      </c>
      <c r="AX123" s="127">
        <v>6.3E-2</v>
      </c>
      <c r="AY123" s="127">
        <v>6.2199999999999998E-2</v>
      </c>
      <c r="AZ123" s="127">
        <v>6.1400000000000003E-2</v>
      </c>
      <c r="BA123" s="127">
        <v>6.0400000000000002E-2</v>
      </c>
      <c r="BB123" s="127">
        <v>5.9499999999999997E-2</v>
      </c>
      <c r="BC123" s="127">
        <v>5.8700000000000002E-2</v>
      </c>
      <c r="BD123" s="127">
        <v>5.8799999999999998E-2</v>
      </c>
      <c r="BE123" s="127">
        <v>5.8500000000000003E-2</v>
      </c>
      <c r="BF123" s="127">
        <v>5.8200000000000002E-2</v>
      </c>
      <c r="BG123" s="127">
        <v>5.9299999999999999E-2</v>
      </c>
      <c r="BH123" s="127">
        <v>5.9700000000000003E-2</v>
      </c>
      <c r="BI123" s="127">
        <v>5.9900000000000002E-2</v>
      </c>
      <c r="BJ123" s="127">
        <v>5.9200000000000003E-2</v>
      </c>
      <c r="BK123" s="127">
        <v>5.8500000000000003E-2</v>
      </c>
      <c r="BL123" s="127">
        <v>5.7099999999999998E-2</v>
      </c>
      <c r="BM123" s="127">
        <v>5.5300000000000002E-2</v>
      </c>
      <c r="BN123" s="127">
        <v>5.4699999999999999E-2</v>
      </c>
      <c r="BO123" s="127">
        <v>5.3999999999999999E-2</v>
      </c>
      <c r="BP123" s="127">
        <v>5.2600000000000001E-2</v>
      </c>
      <c r="BQ123" s="127">
        <v>5.2299999999999999E-2</v>
      </c>
      <c r="BR123" s="127">
        <v>5.2699999999999997E-2</v>
      </c>
      <c r="BS123" s="127">
        <v>5.2299999999999999E-2</v>
      </c>
      <c r="BT123" s="127">
        <v>5.21E-2</v>
      </c>
      <c r="BU123" s="127">
        <v>5.2200000000000003E-2</v>
      </c>
      <c r="BV123" s="127">
        <v>5.2600000000000001E-2</v>
      </c>
      <c r="BW123" s="127">
        <v>5.1999999999999998E-2</v>
      </c>
      <c r="BX123" s="127">
        <v>5.0700000000000002E-2</v>
      </c>
      <c r="BY123" s="127">
        <v>5.0999999999999997E-2</v>
      </c>
      <c r="BZ123" s="127">
        <v>4.9500000000000002E-2</v>
      </c>
      <c r="CA123" s="127">
        <v>4.8800000000000003E-2</v>
      </c>
      <c r="CB123" s="127">
        <v>4.7699999999999999E-2</v>
      </c>
      <c r="CC123" s="127">
        <v>4.6899999999999997E-2</v>
      </c>
      <c r="CD123" s="127">
        <v>4.6800000000000001E-2</v>
      </c>
      <c r="CE123" s="127">
        <v>4.6199999999999998E-2</v>
      </c>
      <c r="CF123" s="127">
        <v>4.5900000000000003E-2</v>
      </c>
      <c r="CG123" s="127">
        <v>4.5900000000000003E-2</v>
      </c>
      <c r="CH123" s="127">
        <v>5.57E-2</v>
      </c>
      <c r="CI123" s="127">
        <v>5.5300000000000002E-2</v>
      </c>
      <c r="CJ123" s="127">
        <v>5.4699999999999999E-2</v>
      </c>
      <c r="CK123" s="127">
        <v>5.4199999999999998E-2</v>
      </c>
      <c r="CL123" s="127">
        <v>5.3699999999999998E-2</v>
      </c>
      <c r="CM123" s="127">
        <v>5.2999999999999999E-2</v>
      </c>
      <c r="CN123" s="127">
        <v>5.2400000000000002E-2</v>
      </c>
      <c r="CO123" s="127">
        <v>5.2200000000000003E-2</v>
      </c>
      <c r="CP123" s="127">
        <v>5.21E-2</v>
      </c>
      <c r="CQ123" s="127">
        <v>5.1799999999999999E-2</v>
      </c>
      <c r="CR123" s="127">
        <v>5.16E-2</v>
      </c>
      <c r="CS123" s="127">
        <v>5.1400000000000001E-2</v>
      </c>
      <c r="CT123" s="127">
        <v>5.1900000000000002E-2</v>
      </c>
      <c r="CU123" s="127">
        <v>5.1700000000000003E-2</v>
      </c>
      <c r="CV123" s="127">
        <v>5.2499999999999998E-2</v>
      </c>
      <c r="CW123" s="127">
        <v>5.2999999999999999E-2</v>
      </c>
      <c r="CX123" s="127">
        <v>5.2299999999999999E-2</v>
      </c>
      <c r="CY123" s="127">
        <v>5.2200000000000003E-2</v>
      </c>
      <c r="CZ123" s="127">
        <v>5.1499999999999997E-2</v>
      </c>
      <c r="DA123" s="127">
        <v>5.16E-2</v>
      </c>
      <c r="DB123" s="127">
        <v>5.1200000000000002E-2</v>
      </c>
      <c r="DC123" s="127">
        <v>5.0799999999999998E-2</v>
      </c>
      <c r="DD123" s="127">
        <v>5.0900000000000001E-2</v>
      </c>
      <c r="DE123" s="127">
        <v>5.1700000000000003E-2</v>
      </c>
      <c r="DF123" s="127">
        <v>5.2999999999999999E-2</v>
      </c>
      <c r="DG123" s="127">
        <v>5.3100000000000001E-2</v>
      </c>
      <c r="DH123" s="127">
        <v>5.3400000000000003E-2</v>
      </c>
      <c r="DI123" s="127">
        <v>5.4300000000000001E-2</v>
      </c>
      <c r="DJ123" s="127">
        <v>5.4899999999999997E-2</v>
      </c>
      <c r="DK123" s="127">
        <v>5.5800000000000002E-2</v>
      </c>
      <c r="DL123" s="127">
        <v>5.5199999999999999E-2</v>
      </c>
      <c r="DM123" s="127">
        <v>5.6099999999999997E-2</v>
      </c>
      <c r="DN123" s="127">
        <v>5.57E-2</v>
      </c>
      <c r="DO123" s="127">
        <v>5.5599999999999997E-2</v>
      </c>
      <c r="DP123" s="127">
        <v>5.5100000000000003E-2</v>
      </c>
      <c r="DQ123" s="127">
        <v>5.4699999999999999E-2</v>
      </c>
      <c r="DR123" s="127">
        <v>5.3999999999999999E-2</v>
      </c>
      <c r="DS123" s="127">
        <v>5.3699999999999998E-2</v>
      </c>
      <c r="DT123" s="127">
        <v>5.2999999999999999E-2</v>
      </c>
      <c r="DU123" s="127">
        <v>5.2699999999999997E-2</v>
      </c>
      <c r="DV123" s="127">
        <v>5.2600000000000001E-2</v>
      </c>
      <c r="DW123" s="127">
        <v>5.2900000000000003E-2</v>
      </c>
      <c r="DX123" s="127">
        <v>5.1799999999999999E-2</v>
      </c>
      <c r="DY123" s="127">
        <v>5.2299999999999999E-2</v>
      </c>
      <c r="DZ123" s="127">
        <v>5.1200000000000002E-2</v>
      </c>
      <c r="EA123" s="127">
        <v>5.0900000000000001E-2</v>
      </c>
      <c r="EB123" s="127">
        <v>5.04E-2</v>
      </c>
      <c r="EC123" s="127">
        <v>5.0099999999999999E-2</v>
      </c>
      <c r="ED123" s="127">
        <v>5.0700000000000002E-2</v>
      </c>
      <c r="EE123" s="127">
        <v>5.0700000000000002E-2</v>
      </c>
      <c r="EF123" s="127">
        <v>5.0299999999999997E-2</v>
      </c>
      <c r="EG123" s="127">
        <v>4.9700000000000001E-2</v>
      </c>
      <c r="EH123" s="127">
        <v>4.9599999999999998E-2</v>
      </c>
      <c r="EI123" s="127">
        <v>4.9299999999999997E-2</v>
      </c>
      <c r="EJ123" s="127">
        <v>4.8599999999999997E-2</v>
      </c>
      <c r="EK123" s="127">
        <v>4.9000000000000002E-2</v>
      </c>
      <c r="EL123" s="127">
        <v>4.9399999999999999E-2</v>
      </c>
      <c r="EM123" s="127">
        <v>4.8899999999999999E-2</v>
      </c>
      <c r="EN123" s="127">
        <v>4.8500000000000001E-2</v>
      </c>
      <c r="EO123" s="127">
        <v>4.8899999999999999E-2</v>
      </c>
      <c r="EP123" s="127">
        <v>4.99E-2</v>
      </c>
      <c r="EQ123" s="127">
        <v>0.05</v>
      </c>
      <c r="ER123" s="127">
        <v>5.1200000000000002E-2</v>
      </c>
      <c r="ES123" s="127">
        <v>5.0500000000000003E-2</v>
      </c>
      <c r="ET123" s="127">
        <v>5.0599999999999999E-2</v>
      </c>
      <c r="EU123" s="127">
        <v>5.1799999999999999E-2</v>
      </c>
      <c r="EV123">
        <f>SUMIF('12peso'!$E$39:$E$492,$A123,'12peso'!H$39:H$492)</f>
        <v>4.6100000000000002E-2</v>
      </c>
      <c r="EW123">
        <f>SUMIF('12peso'!$E$39:$E$492,$A123,'12peso'!I$39:I$492)</f>
        <v>4.5900000000000003E-2</v>
      </c>
      <c r="EX123">
        <f>SUMIF('12peso'!$E$39:$E$492,$A123,'12peso'!J$39:J$492)</f>
        <v>4.6100000000000002E-2</v>
      </c>
      <c r="EY123">
        <f>SUMIF('12peso'!$E$39:$E$492,$A123,'12peso'!K$39:K$492)</f>
        <v>4.6800000000000001E-2</v>
      </c>
      <c r="EZ123">
        <f>SUMIF('12peso'!$E$39:$E$492,$A123,'12peso'!L$39:L$492)</f>
        <v>4.82E-2</v>
      </c>
      <c r="FA123">
        <f>SUMIF('12peso'!$E$39:$E$492,$A123,'12peso'!M$39:M$492)</f>
        <v>4.8000000000000001E-2</v>
      </c>
      <c r="FB123">
        <f>SUMIF('12peso'!$E$39:$E$492,$A123,'12peso'!N$39:N$492)</f>
        <v>4.8300000000000003E-2</v>
      </c>
      <c r="FC123">
        <f>SUMIF('12peso'!$E$39:$E$492,$A123,'12peso'!O$39:O$492)</f>
        <v>4.9200000000000001E-2</v>
      </c>
      <c r="FD123">
        <f>SUMIF('12peso'!$E$39:$E$492,$A123,'12peso'!P$39:P$492)</f>
        <v>4.9700000000000001E-2</v>
      </c>
      <c r="FE123">
        <f>SUMIF('12peso'!$E$39:$E$492,$A123,'12peso'!Q$39:Q$492)</f>
        <v>5.0099999999999999E-2</v>
      </c>
      <c r="FF123">
        <f>SUMIF('12peso'!$E$39:$E$492,$A123,'12peso'!R$39:R$492)</f>
        <v>5.04E-2</v>
      </c>
      <c r="FG123">
        <f>SUMIF('12peso'!$E$39:$E$492,$A123,'12peso'!S$39:S$492)</f>
        <v>5.0099999999999999E-2</v>
      </c>
      <c r="FH123">
        <f>SUMIF('12peso'!$E$39:$E$492,$A123,'12peso'!T$39:T$492)</f>
        <v>5.04E-2</v>
      </c>
      <c r="FI123">
        <f>SUMIF('12peso'!$E$39:$E$492,$A123,'12peso'!U$39:U$492)</f>
        <v>5.0999999999999997E-2</v>
      </c>
      <c r="FJ123">
        <f>SUMIF('12peso'!$E$39:$E$492,$A123,'12peso'!V$39:V$492)</f>
        <v>5.0299999999999997E-2</v>
      </c>
      <c r="FK123">
        <f>SUMIF('12peso'!$E$39:$E$492,$A123,'12peso'!W$39:W$492)</f>
        <v>5.0700000000000002E-2</v>
      </c>
      <c r="FL123">
        <f>SUMIF('12peso'!$E$39:$E$492,$A123,'12peso'!X$39:X$492)</f>
        <v>5.11E-2</v>
      </c>
      <c r="FM123">
        <f>SUMIF('12peso'!$E$39:$E$492,$A123,'12peso'!Y$39:Y$492)</f>
        <v>5.11E-2</v>
      </c>
      <c r="FN123">
        <f>SUMIF('12peso'!$E$39:$E$492,$A123,'12peso'!Z$39:Z$492)</f>
        <v>5.1200000000000002E-2</v>
      </c>
      <c r="FO123">
        <f>SUMIF('12peso'!$E$39:$E$492,$A123,'12peso'!AA$39:AA$492)</f>
        <v>5.1900000000000002E-2</v>
      </c>
      <c r="FP123">
        <f>SUMIF('12peso'!$E$39:$E$492,$A123,'12peso'!AB$39:AB$492)</f>
        <v>5.1999999999999998E-2</v>
      </c>
      <c r="FQ123">
        <f>SUMIF('12peso'!$E$39:$E$492,$A123,'12peso'!AC$39:AC$492)</f>
        <v>5.1400000000000001E-2</v>
      </c>
      <c r="FR123">
        <f>SUMIF('12peso'!$E$39:$E$492,$A123,'12peso'!AD$39:AD$492)</f>
        <v>5.0700000000000002E-2</v>
      </c>
      <c r="FS123">
        <f>SUMIF('12peso'!$E$39:$E$492,$A123,'12peso'!AE$39:AE$492)</f>
        <v>5.0500000000000003E-2</v>
      </c>
      <c r="FT123">
        <f>SUMIF('12peso'!$E$39:$E$492,$A123,'12peso'!AF$39:AF$492)</f>
        <v>4.9700000000000001E-2</v>
      </c>
      <c r="FU123">
        <f>SUMIF('12peso'!$E$39:$E$492,$A123,'12peso'!AG$39:AG$492)</f>
        <v>5.0200000000000002E-2</v>
      </c>
      <c r="FV123">
        <f>SUMIF('12peso'!$E$39:$E$492,$A123,'12peso'!AH$39:AH$492)</f>
        <v>5.1299999999999998E-2</v>
      </c>
      <c r="FW123">
        <f>SUMIF('12peso'!$E$39:$E$492,$A123,'12peso'!AI$39:AI$492)</f>
        <v>5.1499999999999997E-2</v>
      </c>
      <c r="FX123">
        <f>SUMIF('12peso'!$E$39:$E$492,$A123,'12peso'!AJ$39:AJ$492)</f>
        <v>5.1700000000000003E-2</v>
      </c>
      <c r="FY123">
        <f>SUMIF('12peso'!$E$39:$E$492,$A123,'12peso'!AK$39:AK$492)</f>
        <v>5.1499999999999997E-2</v>
      </c>
      <c r="FZ123">
        <f>SUMIF('12peso'!$E$39:$E$492,$A123,'12peso'!AL$39:AL$492)</f>
        <v>5.1499999999999997E-2</v>
      </c>
      <c r="GA123">
        <f>SUMIF('12peso'!$E$39:$E$492,$A123,'12peso'!AM$39:AM$492)</f>
        <v>5.1799999999999999E-2</v>
      </c>
      <c r="GB123">
        <f>SUMIF('12peso'!$E$39:$E$492,$A123,'12peso'!AN$39:AN$492)</f>
        <v>5.1799999999999999E-2</v>
      </c>
    </row>
    <row r="124" spans="1:184" x14ac:dyDescent="0.25">
      <c r="A124" s="59">
        <v>1116041</v>
      </c>
      <c r="B124" s="56" t="s">
        <v>125</v>
      </c>
      <c r="C124" s="127">
        <v>2.8299999999999999E-2</v>
      </c>
      <c r="D124" s="127">
        <v>2.8199999999999999E-2</v>
      </c>
      <c r="E124" s="127">
        <v>2.7900000000000001E-2</v>
      </c>
      <c r="F124" s="127">
        <v>2.76E-2</v>
      </c>
      <c r="G124" s="127">
        <v>2.7400000000000001E-2</v>
      </c>
      <c r="H124" s="127">
        <v>2.7699999999999999E-2</v>
      </c>
      <c r="I124" s="127">
        <v>2.81E-2</v>
      </c>
      <c r="J124" s="127">
        <v>2.81E-2</v>
      </c>
      <c r="K124" s="127">
        <v>2.8199999999999999E-2</v>
      </c>
      <c r="L124" s="127">
        <v>2.8400000000000002E-2</v>
      </c>
      <c r="M124" s="127">
        <v>2.86E-2</v>
      </c>
      <c r="N124" s="127">
        <v>2.93E-2</v>
      </c>
      <c r="O124" s="127">
        <v>2.8899999999999999E-2</v>
      </c>
      <c r="P124" s="127">
        <v>2.8899999999999999E-2</v>
      </c>
      <c r="Q124" s="127">
        <v>2.9399999999999999E-2</v>
      </c>
      <c r="R124" s="127">
        <v>2.9700000000000001E-2</v>
      </c>
      <c r="S124" s="127">
        <v>2.92E-2</v>
      </c>
      <c r="T124" s="127">
        <v>2.9600000000000001E-2</v>
      </c>
      <c r="U124" s="127">
        <v>2.93E-2</v>
      </c>
      <c r="V124" s="127">
        <v>2.8899999999999999E-2</v>
      </c>
      <c r="W124" s="127">
        <v>2.9000000000000001E-2</v>
      </c>
      <c r="X124" s="127">
        <v>2.9100000000000001E-2</v>
      </c>
      <c r="Y124" s="127">
        <v>2.9000000000000001E-2</v>
      </c>
      <c r="Z124" s="127">
        <v>2.9000000000000001E-2</v>
      </c>
      <c r="AA124" s="127">
        <v>2.9000000000000001E-2</v>
      </c>
      <c r="AB124" s="127">
        <v>2.9399999999999999E-2</v>
      </c>
      <c r="AC124" s="127">
        <v>3.0200000000000001E-2</v>
      </c>
      <c r="AD124" s="127">
        <v>3.0800000000000001E-2</v>
      </c>
      <c r="AE124" s="127">
        <v>3.1399999999999997E-2</v>
      </c>
      <c r="AF124" s="127">
        <v>3.1399999999999997E-2</v>
      </c>
      <c r="AG124" s="127">
        <v>3.1699999999999999E-2</v>
      </c>
      <c r="AH124" s="127">
        <v>3.1699999999999999E-2</v>
      </c>
      <c r="AI124" s="127">
        <v>3.1899999999999998E-2</v>
      </c>
      <c r="AJ124" s="127">
        <v>3.1699999999999999E-2</v>
      </c>
      <c r="AK124" s="127">
        <v>3.1899999999999998E-2</v>
      </c>
      <c r="AL124" s="127">
        <v>3.1800000000000002E-2</v>
      </c>
      <c r="AM124" s="127">
        <v>3.1300000000000001E-2</v>
      </c>
      <c r="AN124" s="127">
        <v>3.1E-2</v>
      </c>
      <c r="AO124" s="127">
        <v>3.1E-2</v>
      </c>
      <c r="AP124" s="127">
        <v>3.0700000000000002E-2</v>
      </c>
      <c r="AQ124" s="127">
        <v>3.1E-2</v>
      </c>
      <c r="AR124" s="127">
        <v>3.1099999999999999E-2</v>
      </c>
      <c r="AS124" s="127">
        <v>3.1E-2</v>
      </c>
      <c r="AT124" s="127">
        <v>3.1399999999999997E-2</v>
      </c>
      <c r="AU124" s="127">
        <v>3.1800000000000002E-2</v>
      </c>
      <c r="AV124" s="127">
        <v>3.1899999999999998E-2</v>
      </c>
      <c r="AW124" s="127">
        <v>3.2300000000000002E-2</v>
      </c>
      <c r="AX124" s="127">
        <v>3.27E-2</v>
      </c>
      <c r="AY124" s="127">
        <v>3.1899999999999998E-2</v>
      </c>
      <c r="AZ124" s="127">
        <v>3.1899999999999998E-2</v>
      </c>
      <c r="BA124" s="127">
        <v>3.1399999999999997E-2</v>
      </c>
      <c r="BB124" s="127">
        <v>3.0599999999999999E-2</v>
      </c>
      <c r="BC124" s="127">
        <v>3.0300000000000001E-2</v>
      </c>
      <c r="BD124" s="127">
        <v>0.03</v>
      </c>
      <c r="BE124" s="127">
        <v>2.98E-2</v>
      </c>
      <c r="BF124" s="127">
        <v>0.03</v>
      </c>
      <c r="BG124" s="127">
        <v>3.04E-2</v>
      </c>
      <c r="BH124" s="127">
        <v>3.1E-2</v>
      </c>
      <c r="BI124" s="127">
        <v>2.9899999999999999E-2</v>
      </c>
      <c r="BJ124" s="127">
        <v>2.9499999999999998E-2</v>
      </c>
      <c r="BK124" s="127">
        <v>2.92E-2</v>
      </c>
      <c r="BL124" s="127">
        <v>2.9100000000000001E-2</v>
      </c>
      <c r="BM124" s="127">
        <v>2.8899999999999999E-2</v>
      </c>
      <c r="BN124" s="127">
        <v>2.8899999999999999E-2</v>
      </c>
      <c r="BO124" s="127">
        <v>2.8799999999999999E-2</v>
      </c>
      <c r="BP124" s="127">
        <v>2.87E-2</v>
      </c>
      <c r="BQ124" s="127">
        <v>2.9100000000000001E-2</v>
      </c>
      <c r="BR124" s="127">
        <v>0.03</v>
      </c>
      <c r="BS124" s="127">
        <v>3.0300000000000001E-2</v>
      </c>
      <c r="BT124" s="127">
        <v>3.04E-2</v>
      </c>
      <c r="BU124" s="127">
        <v>3.0200000000000001E-2</v>
      </c>
      <c r="BV124" s="127">
        <v>3.0800000000000001E-2</v>
      </c>
      <c r="BW124" s="127">
        <v>3.0800000000000001E-2</v>
      </c>
      <c r="BX124" s="127">
        <v>3.04E-2</v>
      </c>
      <c r="BY124" s="127">
        <v>3.0200000000000001E-2</v>
      </c>
      <c r="BZ124" s="127">
        <v>3.0099999999999998E-2</v>
      </c>
      <c r="CA124" s="127">
        <v>0.03</v>
      </c>
      <c r="CB124" s="127">
        <v>0.03</v>
      </c>
      <c r="CC124" s="127">
        <v>2.9399999999999999E-2</v>
      </c>
      <c r="CD124" s="127">
        <v>2.92E-2</v>
      </c>
      <c r="CE124" s="127">
        <v>2.9600000000000001E-2</v>
      </c>
      <c r="CF124" s="127">
        <v>2.9899999999999999E-2</v>
      </c>
      <c r="CG124" s="127">
        <v>2.93E-2</v>
      </c>
      <c r="CH124" s="127">
        <v>1.26E-2</v>
      </c>
      <c r="CI124" s="127">
        <v>1.24E-2</v>
      </c>
      <c r="CJ124" s="127">
        <v>1.23E-2</v>
      </c>
      <c r="CK124" s="127">
        <v>1.23E-2</v>
      </c>
      <c r="CL124" s="127">
        <v>1.23E-2</v>
      </c>
      <c r="CM124" s="127">
        <v>1.2500000000000001E-2</v>
      </c>
      <c r="CN124" s="127">
        <v>1.24E-2</v>
      </c>
      <c r="CO124" s="127">
        <v>1.24E-2</v>
      </c>
      <c r="CP124" s="127">
        <v>1.23E-2</v>
      </c>
      <c r="CQ124" s="127">
        <v>1.2200000000000001E-2</v>
      </c>
      <c r="CR124" s="127">
        <v>1.2200000000000001E-2</v>
      </c>
      <c r="CS124" s="127">
        <v>1.2E-2</v>
      </c>
      <c r="CT124" s="127">
        <v>1.21E-2</v>
      </c>
      <c r="CU124" s="127">
        <v>1.21E-2</v>
      </c>
      <c r="CV124" s="127">
        <v>1.21E-2</v>
      </c>
      <c r="CW124" s="127">
        <v>1.23E-2</v>
      </c>
      <c r="CX124" s="127">
        <v>1.21E-2</v>
      </c>
      <c r="CY124" s="127">
        <v>1.18E-2</v>
      </c>
      <c r="CZ124" s="127">
        <v>1.1599999999999999E-2</v>
      </c>
      <c r="DA124" s="127">
        <v>1.17E-2</v>
      </c>
      <c r="DB124" s="127">
        <v>1.1599999999999999E-2</v>
      </c>
      <c r="DC124" s="127">
        <v>1.1599999999999999E-2</v>
      </c>
      <c r="DD124" s="127">
        <v>1.14E-2</v>
      </c>
      <c r="DE124" s="127">
        <v>1.1299999999999999E-2</v>
      </c>
      <c r="DF124" s="127">
        <v>1.15E-2</v>
      </c>
      <c r="DG124" s="127">
        <v>1.14E-2</v>
      </c>
      <c r="DH124" s="127">
        <v>1.12E-2</v>
      </c>
      <c r="DI124" s="127">
        <v>1.15E-2</v>
      </c>
      <c r="DJ124" s="127">
        <v>1.14E-2</v>
      </c>
      <c r="DK124" s="127">
        <v>1.1299999999999999E-2</v>
      </c>
      <c r="DL124" s="127">
        <v>1.14E-2</v>
      </c>
      <c r="DM124" s="127">
        <v>1.17E-2</v>
      </c>
      <c r="DN124" s="127">
        <v>1.18E-2</v>
      </c>
      <c r="DO124" s="127">
        <v>1.1599999999999999E-2</v>
      </c>
      <c r="DP124" s="127">
        <v>1.1599999999999999E-2</v>
      </c>
      <c r="DQ124" s="127">
        <v>1.1599999999999999E-2</v>
      </c>
      <c r="DR124" s="127">
        <v>1.1599999999999999E-2</v>
      </c>
      <c r="DS124" s="127">
        <v>1.15E-2</v>
      </c>
      <c r="DT124" s="127">
        <v>1.14E-2</v>
      </c>
      <c r="DU124" s="127">
        <v>1.15E-2</v>
      </c>
      <c r="DV124" s="127">
        <v>1.15E-2</v>
      </c>
      <c r="DW124" s="127">
        <v>1.14E-2</v>
      </c>
      <c r="DX124" s="127">
        <v>1.1299999999999999E-2</v>
      </c>
      <c r="DY124" s="127">
        <v>1.15E-2</v>
      </c>
      <c r="DZ124" s="127">
        <v>1.11E-2</v>
      </c>
      <c r="EA124" s="127">
        <v>1.11E-2</v>
      </c>
      <c r="EB124" s="127">
        <v>1.0999999999999999E-2</v>
      </c>
      <c r="EC124" s="127">
        <v>1.0999999999999999E-2</v>
      </c>
      <c r="ED124" s="127">
        <v>1.11E-2</v>
      </c>
      <c r="EE124" s="127">
        <v>1.11E-2</v>
      </c>
      <c r="EF124" s="127">
        <v>1.11E-2</v>
      </c>
      <c r="EG124" s="127">
        <v>1.11E-2</v>
      </c>
      <c r="EH124" s="127">
        <v>1.09E-2</v>
      </c>
      <c r="EI124" s="127">
        <v>1.0999999999999999E-2</v>
      </c>
      <c r="EJ124" s="127">
        <v>1.0999999999999999E-2</v>
      </c>
      <c r="EK124" s="127">
        <v>1.0999999999999999E-2</v>
      </c>
      <c r="EL124" s="127">
        <v>1.09E-2</v>
      </c>
      <c r="EM124" s="127">
        <v>1.0699999999999999E-2</v>
      </c>
      <c r="EN124" s="127">
        <v>1.06E-2</v>
      </c>
      <c r="EO124" s="127">
        <v>1.0500000000000001E-2</v>
      </c>
      <c r="EP124" s="127">
        <v>1.04E-2</v>
      </c>
      <c r="EQ124" s="127">
        <v>1.0500000000000001E-2</v>
      </c>
      <c r="ER124" s="127">
        <v>1.06E-2</v>
      </c>
      <c r="ES124" s="127">
        <v>1.0699999999999999E-2</v>
      </c>
      <c r="ET124" s="127">
        <v>1.09E-2</v>
      </c>
      <c r="EU124" s="127">
        <v>1.09E-2</v>
      </c>
      <c r="EV124">
        <f>SUMIF('12peso'!$E$39:$E$492,$A124,'12peso'!H$39:H$492)</f>
        <v>4.7999999999999996E-3</v>
      </c>
      <c r="EW124">
        <f>SUMIF('12peso'!$E$39:$E$492,$A124,'12peso'!I$39:I$492)</f>
        <v>4.7000000000000002E-3</v>
      </c>
      <c r="EX124">
        <f>SUMIF('12peso'!$E$39:$E$492,$A124,'12peso'!J$39:J$492)</f>
        <v>4.7999999999999996E-3</v>
      </c>
      <c r="EY124">
        <f>SUMIF('12peso'!$E$39:$E$492,$A124,'12peso'!K$39:K$492)</f>
        <v>4.8999999999999998E-3</v>
      </c>
      <c r="EZ124">
        <f>SUMIF('12peso'!$E$39:$E$492,$A124,'12peso'!L$39:L$492)</f>
        <v>4.7999999999999996E-3</v>
      </c>
      <c r="FA124">
        <f>SUMIF('12peso'!$E$39:$E$492,$A124,'12peso'!M$39:M$492)</f>
        <v>5.0000000000000001E-3</v>
      </c>
      <c r="FB124">
        <f>SUMIF('12peso'!$E$39:$E$492,$A124,'12peso'!N$39:N$492)</f>
        <v>5.1000000000000004E-3</v>
      </c>
      <c r="FC124">
        <f>SUMIF('12peso'!$E$39:$E$492,$A124,'12peso'!O$39:O$492)</f>
        <v>5.1000000000000004E-3</v>
      </c>
      <c r="FD124">
        <f>SUMIF('12peso'!$E$39:$E$492,$A124,'12peso'!P$39:P$492)</f>
        <v>5.1999999999999998E-3</v>
      </c>
      <c r="FE124">
        <f>SUMIF('12peso'!$E$39:$E$492,$A124,'12peso'!Q$39:Q$492)</f>
        <v>5.1000000000000004E-3</v>
      </c>
      <c r="FF124">
        <f>SUMIF('12peso'!$E$39:$E$492,$A124,'12peso'!R$39:R$492)</f>
        <v>5.1000000000000004E-3</v>
      </c>
      <c r="FG124">
        <f>SUMIF('12peso'!$E$39:$E$492,$A124,'12peso'!S$39:S$492)</f>
        <v>5.1000000000000004E-3</v>
      </c>
      <c r="FH124">
        <f>SUMIF('12peso'!$E$39:$E$492,$A124,'12peso'!T$39:T$492)</f>
        <v>5.1000000000000004E-3</v>
      </c>
      <c r="FI124">
        <f>SUMIF('12peso'!$E$39:$E$492,$A124,'12peso'!U$39:U$492)</f>
        <v>5.1000000000000004E-3</v>
      </c>
      <c r="FJ124">
        <f>SUMIF('12peso'!$E$39:$E$492,$A124,'12peso'!V$39:V$492)</f>
        <v>5.0000000000000001E-3</v>
      </c>
      <c r="FK124">
        <f>SUMIF('12peso'!$E$39:$E$492,$A124,'12peso'!W$39:W$492)</f>
        <v>5.0000000000000001E-3</v>
      </c>
      <c r="FL124">
        <f>SUMIF('12peso'!$E$39:$E$492,$A124,'12peso'!X$39:X$492)</f>
        <v>5.0000000000000001E-3</v>
      </c>
      <c r="FM124">
        <f>SUMIF('12peso'!$E$39:$E$492,$A124,'12peso'!Y$39:Y$492)</f>
        <v>5.1000000000000004E-3</v>
      </c>
      <c r="FN124">
        <f>SUMIF('12peso'!$E$39:$E$492,$A124,'12peso'!Z$39:Z$492)</f>
        <v>5.1000000000000004E-3</v>
      </c>
      <c r="FO124">
        <f>SUMIF('12peso'!$E$39:$E$492,$A124,'12peso'!AA$39:AA$492)</f>
        <v>5.1999999999999998E-3</v>
      </c>
      <c r="FP124">
        <f>SUMIF('12peso'!$E$39:$E$492,$A124,'12peso'!AB$39:AB$492)</f>
        <v>5.1999999999999998E-3</v>
      </c>
      <c r="FQ124">
        <f>SUMIF('12peso'!$E$39:$E$492,$A124,'12peso'!AC$39:AC$492)</f>
        <v>5.1999999999999998E-3</v>
      </c>
      <c r="FR124">
        <f>SUMIF('12peso'!$E$39:$E$492,$A124,'12peso'!AD$39:AD$492)</f>
        <v>5.1999999999999998E-3</v>
      </c>
      <c r="FS124">
        <f>SUMIF('12peso'!$E$39:$E$492,$A124,'12peso'!AE$39:AE$492)</f>
        <v>5.1999999999999998E-3</v>
      </c>
      <c r="FT124">
        <f>SUMIF('12peso'!$E$39:$E$492,$A124,'12peso'!AF$39:AF$492)</f>
        <v>5.1999999999999998E-3</v>
      </c>
      <c r="FU124">
        <f>SUMIF('12peso'!$E$39:$E$492,$A124,'12peso'!AG$39:AG$492)</f>
        <v>5.1000000000000004E-3</v>
      </c>
      <c r="FV124">
        <f>SUMIF('12peso'!$E$39:$E$492,$A124,'12peso'!AH$39:AH$492)</f>
        <v>5.1000000000000004E-3</v>
      </c>
      <c r="FW124">
        <f>SUMIF('12peso'!$E$39:$E$492,$A124,'12peso'!AI$39:AI$492)</f>
        <v>5.1000000000000004E-3</v>
      </c>
      <c r="FX124">
        <f>SUMIF('12peso'!$E$39:$E$492,$A124,'12peso'!AJ$39:AJ$492)</f>
        <v>5.1000000000000004E-3</v>
      </c>
      <c r="FY124">
        <f>SUMIF('12peso'!$E$39:$E$492,$A124,'12peso'!AK$39:AK$492)</f>
        <v>5.1999999999999998E-3</v>
      </c>
      <c r="FZ124">
        <f>SUMIF('12peso'!$E$39:$E$492,$A124,'12peso'!AL$39:AL$492)</f>
        <v>5.1000000000000004E-3</v>
      </c>
      <c r="GA124">
        <f>SUMIF('12peso'!$E$39:$E$492,$A124,'12peso'!AM$39:AM$492)</f>
        <v>5.1999999999999998E-3</v>
      </c>
      <c r="GB124">
        <f>SUMIF('12peso'!$E$39:$E$492,$A124,'12peso'!AN$39:AN$492)</f>
        <v>5.1999999999999998E-3</v>
      </c>
    </row>
    <row r="125" spans="1:184" x14ac:dyDescent="0.25">
      <c r="A125" s="59">
        <v>1116048</v>
      </c>
      <c r="B125" s="56" t="s">
        <v>126</v>
      </c>
      <c r="C125" s="127">
        <v>2.87E-2</v>
      </c>
      <c r="D125" s="127">
        <v>2.8400000000000002E-2</v>
      </c>
      <c r="E125" s="127">
        <v>2.8199999999999999E-2</v>
      </c>
      <c r="F125" s="127">
        <v>2.7900000000000001E-2</v>
      </c>
      <c r="G125" s="127">
        <v>2.7900000000000001E-2</v>
      </c>
      <c r="H125" s="127">
        <v>2.7699999999999999E-2</v>
      </c>
      <c r="I125" s="127">
        <v>2.76E-2</v>
      </c>
      <c r="J125" s="127">
        <v>2.7099999999999999E-2</v>
      </c>
      <c r="K125" s="127">
        <v>2.7099999999999999E-2</v>
      </c>
      <c r="L125" s="127">
        <v>2.69E-2</v>
      </c>
      <c r="M125" s="127">
        <v>2.7E-2</v>
      </c>
      <c r="N125" s="127">
        <v>2.7199999999999998E-2</v>
      </c>
      <c r="O125" s="127">
        <v>2.69E-2</v>
      </c>
      <c r="P125" s="127">
        <v>2.6599999999999999E-2</v>
      </c>
      <c r="Q125" s="127">
        <v>2.6499999999999999E-2</v>
      </c>
      <c r="R125" s="127">
        <v>2.69E-2</v>
      </c>
      <c r="S125" s="127">
        <v>2.69E-2</v>
      </c>
      <c r="T125" s="127">
        <v>2.64E-2</v>
      </c>
      <c r="U125" s="127">
        <v>2.64E-2</v>
      </c>
      <c r="V125" s="127">
        <v>2.6499999999999999E-2</v>
      </c>
      <c r="W125" s="127">
        <v>2.6499999999999999E-2</v>
      </c>
      <c r="X125" s="127">
        <v>2.6700000000000002E-2</v>
      </c>
      <c r="Y125" s="127">
        <v>2.64E-2</v>
      </c>
      <c r="Z125" s="127">
        <v>2.64E-2</v>
      </c>
      <c r="AA125" s="127">
        <v>2.6100000000000002E-2</v>
      </c>
      <c r="AB125" s="127">
        <v>2.6100000000000002E-2</v>
      </c>
      <c r="AC125" s="127">
        <v>2.6200000000000001E-2</v>
      </c>
      <c r="AD125" s="127">
        <v>2.5899999999999999E-2</v>
      </c>
      <c r="AE125" s="127">
        <v>2.5600000000000001E-2</v>
      </c>
      <c r="AF125" s="127">
        <v>2.5899999999999999E-2</v>
      </c>
      <c r="AG125" s="127">
        <v>2.58E-2</v>
      </c>
      <c r="AH125" s="127">
        <v>2.5600000000000001E-2</v>
      </c>
      <c r="AI125" s="127">
        <v>2.58E-2</v>
      </c>
      <c r="AJ125" s="127">
        <v>2.5399999999999999E-2</v>
      </c>
      <c r="AK125" s="127">
        <v>2.52E-2</v>
      </c>
      <c r="AL125" s="127">
        <v>2.4799999999999999E-2</v>
      </c>
      <c r="AM125" s="127">
        <v>2.4500000000000001E-2</v>
      </c>
      <c r="AN125" s="127">
        <v>2.4299999999999999E-2</v>
      </c>
      <c r="AO125" s="127">
        <v>2.4199999999999999E-2</v>
      </c>
      <c r="AP125" s="127">
        <v>2.4199999999999999E-2</v>
      </c>
      <c r="AQ125" s="127">
        <v>2.4500000000000001E-2</v>
      </c>
      <c r="AR125" s="127">
        <v>2.4199999999999999E-2</v>
      </c>
      <c r="AS125" s="127">
        <v>2.3900000000000001E-2</v>
      </c>
      <c r="AT125" s="127">
        <v>2.4299999999999999E-2</v>
      </c>
      <c r="AU125" s="127">
        <v>2.4799999999999999E-2</v>
      </c>
      <c r="AV125" s="127">
        <v>2.4400000000000002E-2</v>
      </c>
      <c r="AW125" s="127">
        <v>2.4899999999999999E-2</v>
      </c>
      <c r="AX125" s="127">
        <v>2.4799999999999999E-2</v>
      </c>
      <c r="AY125" s="127">
        <v>2.4899999999999999E-2</v>
      </c>
      <c r="AZ125" s="127">
        <v>2.4500000000000001E-2</v>
      </c>
      <c r="BA125" s="127">
        <v>2.46E-2</v>
      </c>
      <c r="BB125" s="127">
        <v>2.4799999999999999E-2</v>
      </c>
      <c r="BC125" s="127">
        <v>2.4899999999999999E-2</v>
      </c>
      <c r="BD125" s="127">
        <v>2.4299999999999999E-2</v>
      </c>
      <c r="BE125" s="127">
        <v>2.4400000000000002E-2</v>
      </c>
      <c r="BF125" s="127">
        <v>2.4299999999999999E-2</v>
      </c>
      <c r="BG125" s="127">
        <v>2.4199999999999999E-2</v>
      </c>
      <c r="BH125" s="127">
        <v>2.4E-2</v>
      </c>
      <c r="BI125" s="127">
        <v>2.3599999999999999E-2</v>
      </c>
      <c r="BJ125" s="127">
        <v>2.3199999999999998E-2</v>
      </c>
      <c r="BK125" s="127">
        <v>2.2599999999999999E-2</v>
      </c>
      <c r="BL125" s="127">
        <v>2.24E-2</v>
      </c>
      <c r="BM125" s="127">
        <v>2.23E-2</v>
      </c>
      <c r="BN125" s="127">
        <v>2.2599999999999999E-2</v>
      </c>
      <c r="BO125" s="127">
        <v>2.2200000000000001E-2</v>
      </c>
      <c r="BP125" s="127">
        <v>2.1899999999999999E-2</v>
      </c>
      <c r="BQ125" s="127">
        <v>2.1899999999999999E-2</v>
      </c>
      <c r="BR125" s="127">
        <v>2.1999999999999999E-2</v>
      </c>
      <c r="BS125" s="127">
        <v>2.1999999999999999E-2</v>
      </c>
      <c r="BT125" s="127">
        <v>2.1999999999999999E-2</v>
      </c>
      <c r="BU125" s="127">
        <v>2.1899999999999999E-2</v>
      </c>
      <c r="BV125" s="127">
        <v>2.18E-2</v>
      </c>
      <c r="BW125" s="127">
        <v>2.1700000000000001E-2</v>
      </c>
      <c r="BX125" s="127">
        <v>2.1600000000000001E-2</v>
      </c>
      <c r="BY125" s="127">
        <v>2.1399999999999999E-2</v>
      </c>
      <c r="BZ125" s="127">
        <v>2.1100000000000001E-2</v>
      </c>
      <c r="CA125" s="127">
        <v>2.0899999999999998E-2</v>
      </c>
      <c r="CB125" s="127">
        <v>2.0799999999999999E-2</v>
      </c>
      <c r="CC125" s="127">
        <v>2.06E-2</v>
      </c>
      <c r="CD125" s="127">
        <v>2.0299999999999999E-2</v>
      </c>
      <c r="CE125" s="127">
        <v>2.0500000000000001E-2</v>
      </c>
      <c r="CF125" s="127">
        <v>2.07E-2</v>
      </c>
      <c r="CG125" s="127">
        <v>2.0400000000000001E-2</v>
      </c>
      <c r="CH125" s="127">
        <v>1.9699999999999999E-2</v>
      </c>
      <c r="CI125" s="127">
        <v>1.9699999999999999E-2</v>
      </c>
      <c r="CJ125" s="127">
        <v>1.9599999999999999E-2</v>
      </c>
      <c r="CK125" s="127">
        <v>1.95E-2</v>
      </c>
      <c r="CL125" s="127">
        <v>1.9699999999999999E-2</v>
      </c>
      <c r="CM125" s="127">
        <v>1.9400000000000001E-2</v>
      </c>
      <c r="CN125" s="127">
        <v>1.9099999999999999E-2</v>
      </c>
      <c r="CO125" s="127">
        <v>1.9E-2</v>
      </c>
      <c r="CP125" s="127">
        <v>1.9199999999999998E-2</v>
      </c>
      <c r="CQ125" s="127">
        <v>1.95E-2</v>
      </c>
      <c r="CR125" s="127">
        <v>1.9400000000000001E-2</v>
      </c>
      <c r="CS125" s="127">
        <v>1.9599999999999999E-2</v>
      </c>
      <c r="CT125" s="127">
        <v>1.9199999999999998E-2</v>
      </c>
      <c r="CU125" s="127">
        <v>1.9300000000000001E-2</v>
      </c>
      <c r="CV125" s="127">
        <v>1.9099999999999999E-2</v>
      </c>
      <c r="CW125" s="127">
        <v>1.9099999999999999E-2</v>
      </c>
      <c r="CX125" s="127">
        <v>1.8800000000000001E-2</v>
      </c>
      <c r="CY125" s="127">
        <v>1.8700000000000001E-2</v>
      </c>
      <c r="CZ125" s="127">
        <v>1.8499999999999999E-2</v>
      </c>
      <c r="DA125" s="127">
        <v>1.8800000000000001E-2</v>
      </c>
      <c r="DB125" s="127">
        <v>1.89E-2</v>
      </c>
      <c r="DC125" s="127">
        <v>1.9E-2</v>
      </c>
      <c r="DD125" s="127">
        <v>1.8700000000000001E-2</v>
      </c>
      <c r="DE125" s="127">
        <v>1.84E-2</v>
      </c>
      <c r="DF125" s="127">
        <v>1.8499999999999999E-2</v>
      </c>
      <c r="DG125" s="127">
        <v>1.84E-2</v>
      </c>
      <c r="DH125" s="127">
        <v>1.83E-2</v>
      </c>
      <c r="DI125" s="127">
        <v>1.8700000000000001E-2</v>
      </c>
      <c r="DJ125" s="127">
        <v>1.8200000000000001E-2</v>
      </c>
      <c r="DK125" s="127">
        <v>1.7999999999999999E-2</v>
      </c>
      <c r="DL125" s="127">
        <v>1.78E-2</v>
      </c>
      <c r="DM125" s="127">
        <v>1.7899999999999999E-2</v>
      </c>
      <c r="DN125" s="127">
        <v>1.78E-2</v>
      </c>
      <c r="DO125" s="127">
        <v>1.8100000000000002E-2</v>
      </c>
      <c r="DP125" s="127">
        <v>1.7600000000000001E-2</v>
      </c>
      <c r="DQ125" s="127">
        <v>1.7500000000000002E-2</v>
      </c>
      <c r="DR125" s="127">
        <v>1.6799999999999999E-2</v>
      </c>
      <c r="DS125" s="127">
        <v>1.66E-2</v>
      </c>
      <c r="DT125" s="127">
        <v>1.6500000000000001E-2</v>
      </c>
      <c r="DU125" s="127">
        <v>1.67E-2</v>
      </c>
      <c r="DV125" s="127">
        <v>1.6799999999999999E-2</v>
      </c>
      <c r="DW125" s="127">
        <v>1.6799999999999999E-2</v>
      </c>
      <c r="DX125" s="127">
        <v>1.7000000000000001E-2</v>
      </c>
      <c r="DY125" s="127">
        <v>1.7000000000000001E-2</v>
      </c>
      <c r="DZ125" s="127">
        <v>1.7000000000000001E-2</v>
      </c>
      <c r="EA125" s="127">
        <v>1.6500000000000001E-2</v>
      </c>
      <c r="EB125" s="127">
        <v>1.6299999999999999E-2</v>
      </c>
      <c r="EC125" s="127">
        <v>1.6E-2</v>
      </c>
      <c r="ED125" s="127">
        <v>1.5900000000000001E-2</v>
      </c>
      <c r="EE125" s="127">
        <v>1.5599999999999999E-2</v>
      </c>
      <c r="EF125" s="127">
        <v>1.5800000000000002E-2</v>
      </c>
      <c r="EG125" s="127">
        <v>1.5900000000000001E-2</v>
      </c>
      <c r="EH125" s="127">
        <v>1.5599999999999999E-2</v>
      </c>
      <c r="EI125" s="127">
        <v>1.5699999999999999E-2</v>
      </c>
      <c r="EJ125" s="127">
        <v>1.6E-2</v>
      </c>
      <c r="EK125" s="127">
        <v>1.6E-2</v>
      </c>
      <c r="EL125" s="127">
        <v>1.5599999999999999E-2</v>
      </c>
      <c r="EM125" s="127">
        <v>1.5699999999999999E-2</v>
      </c>
      <c r="EN125" s="127">
        <v>1.55E-2</v>
      </c>
      <c r="EO125" s="127">
        <v>1.5299999999999999E-2</v>
      </c>
      <c r="EP125" s="127">
        <v>1.5100000000000001E-2</v>
      </c>
      <c r="EQ125" s="127">
        <v>1.4999999999999999E-2</v>
      </c>
      <c r="ER125" s="127">
        <v>1.49E-2</v>
      </c>
      <c r="ES125" s="127">
        <v>1.4999999999999999E-2</v>
      </c>
      <c r="ET125" s="127">
        <v>1.4800000000000001E-2</v>
      </c>
      <c r="EU125" s="127">
        <v>1.49E-2</v>
      </c>
      <c r="EV125">
        <f>SUMIF('12peso'!$E$39:$E$492,$A125,'12peso'!H$39:H$492)</f>
        <v>2.7E-2</v>
      </c>
      <c r="EW125">
        <f>SUMIF('12peso'!$E$39:$E$492,$A125,'12peso'!I$39:I$492)</f>
        <v>2.7199999999999998E-2</v>
      </c>
      <c r="EX125">
        <f>SUMIF('12peso'!$E$39:$E$492,$A125,'12peso'!J$39:J$492)</f>
        <v>2.7099999999999999E-2</v>
      </c>
      <c r="EY125">
        <f>SUMIF('12peso'!$E$39:$E$492,$A125,'12peso'!K$39:K$492)</f>
        <v>2.6800000000000001E-2</v>
      </c>
      <c r="EZ125">
        <f>SUMIF('12peso'!$E$39:$E$492,$A125,'12peso'!L$39:L$492)</f>
        <v>2.7199999999999998E-2</v>
      </c>
      <c r="FA125">
        <f>SUMIF('12peso'!$E$39:$E$492,$A125,'12peso'!M$39:M$492)</f>
        <v>2.7E-2</v>
      </c>
      <c r="FB125">
        <f>SUMIF('12peso'!$E$39:$E$492,$A125,'12peso'!N$39:N$492)</f>
        <v>2.7E-2</v>
      </c>
      <c r="FC125">
        <f>SUMIF('12peso'!$E$39:$E$492,$A125,'12peso'!O$39:O$492)</f>
        <v>2.69E-2</v>
      </c>
      <c r="FD125">
        <f>SUMIF('12peso'!$E$39:$E$492,$A125,'12peso'!P$39:P$492)</f>
        <v>2.6800000000000001E-2</v>
      </c>
      <c r="FE125">
        <f>SUMIF('12peso'!$E$39:$E$492,$A125,'12peso'!Q$39:Q$492)</f>
        <v>2.6499999999999999E-2</v>
      </c>
      <c r="FF125">
        <f>SUMIF('12peso'!$E$39:$E$492,$A125,'12peso'!R$39:R$492)</f>
        <v>2.63E-2</v>
      </c>
      <c r="FG125">
        <f>SUMIF('12peso'!$E$39:$E$492,$A125,'12peso'!S$39:S$492)</f>
        <v>2.6499999999999999E-2</v>
      </c>
      <c r="FH125">
        <f>SUMIF('12peso'!$E$39:$E$492,$A125,'12peso'!T$39:T$492)</f>
        <v>2.6800000000000001E-2</v>
      </c>
      <c r="FI125">
        <f>SUMIF('12peso'!$E$39:$E$492,$A125,'12peso'!U$39:U$492)</f>
        <v>2.6700000000000002E-2</v>
      </c>
      <c r="FJ125">
        <f>SUMIF('12peso'!$E$39:$E$492,$A125,'12peso'!V$39:V$492)</f>
        <v>2.6599999999999999E-2</v>
      </c>
      <c r="FK125">
        <f>SUMIF('12peso'!$E$39:$E$492,$A125,'12peso'!W$39:W$492)</f>
        <v>2.6800000000000001E-2</v>
      </c>
      <c r="FL125">
        <f>SUMIF('12peso'!$E$39:$E$492,$A125,'12peso'!X$39:X$492)</f>
        <v>2.7199999999999998E-2</v>
      </c>
      <c r="FM125">
        <f>SUMIF('12peso'!$E$39:$E$492,$A125,'12peso'!Y$39:Y$492)</f>
        <v>2.7400000000000001E-2</v>
      </c>
      <c r="FN125">
        <f>SUMIF('12peso'!$E$39:$E$492,$A125,'12peso'!Z$39:Z$492)</f>
        <v>2.75E-2</v>
      </c>
      <c r="FO125">
        <f>SUMIF('12peso'!$E$39:$E$492,$A125,'12peso'!AA$39:AA$492)</f>
        <v>2.7900000000000001E-2</v>
      </c>
      <c r="FP125">
        <f>SUMIF('12peso'!$E$39:$E$492,$A125,'12peso'!AB$39:AB$492)</f>
        <v>2.76E-2</v>
      </c>
      <c r="FQ125">
        <f>SUMIF('12peso'!$E$39:$E$492,$A125,'12peso'!AC$39:AC$492)</f>
        <v>2.7199999999999998E-2</v>
      </c>
      <c r="FR125">
        <f>SUMIF('12peso'!$E$39:$E$492,$A125,'12peso'!AD$39:AD$492)</f>
        <v>2.64E-2</v>
      </c>
      <c r="FS125">
        <f>SUMIF('12peso'!$E$39:$E$492,$A125,'12peso'!AE$39:AE$492)</f>
        <v>2.63E-2</v>
      </c>
      <c r="FT125">
        <f>SUMIF('12peso'!$E$39:$E$492,$A125,'12peso'!AF$39:AF$492)</f>
        <v>2.6499999999999999E-2</v>
      </c>
      <c r="FU125">
        <f>SUMIF('12peso'!$E$39:$E$492,$A125,'12peso'!AG$39:AG$492)</f>
        <v>2.6200000000000001E-2</v>
      </c>
      <c r="FV125">
        <f>SUMIF('12peso'!$E$39:$E$492,$A125,'12peso'!AH$39:AH$492)</f>
        <v>2.63E-2</v>
      </c>
      <c r="FW125">
        <f>SUMIF('12peso'!$E$39:$E$492,$A125,'12peso'!AI$39:AI$492)</f>
        <v>2.64E-2</v>
      </c>
      <c r="FX125">
        <f>SUMIF('12peso'!$E$39:$E$492,$A125,'12peso'!AJ$39:AJ$492)</f>
        <v>2.58E-2</v>
      </c>
      <c r="FY125">
        <f>SUMIF('12peso'!$E$39:$E$492,$A125,'12peso'!AK$39:AK$492)</f>
        <v>2.5399999999999999E-2</v>
      </c>
      <c r="FZ125">
        <f>SUMIF('12peso'!$E$39:$E$492,$A125,'12peso'!AL$39:AL$492)</f>
        <v>2.4899999999999999E-2</v>
      </c>
      <c r="GA125">
        <f>SUMIF('12peso'!$E$39:$E$492,$A125,'12peso'!AM$39:AM$492)</f>
        <v>2.5000000000000001E-2</v>
      </c>
      <c r="GB125">
        <f>SUMIF('12peso'!$E$39:$E$492,$A125,'12peso'!AN$39:AN$492)</f>
        <v>2.5399999999999999E-2</v>
      </c>
    </row>
    <row r="126" spans="1:184" x14ac:dyDescent="0.25">
      <c r="A126" s="59">
        <v>1116071</v>
      </c>
      <c r="B126" s="56" t="s">
        <v>127</v>
      </c>
      <c r="C126" s="127">
        <v>1.0800000000000001E-2</v>
      </c>
      <c r="D126" s="127">
        <v>1.0800000000000001E-2</v>
      </c>
      <c r="E126" s="127">
        <v>1.0800000000000001E-2</v>
      </c>
      <c r="F126" s="127">
        <v>1.06E-2</v>
      </c>
      <c r="G126" s="127">
        <v>1.0500000000000001E-2</v>
      </c>
      <c r="H126" s="127">
        <v>1.0500000000000001E-2</v>
      </c>
      <c r="I126" s="127">
        <v>1.0200000000000001E-2</v>
      </c>
      <c r="J126" s="127">
        <v>1.0200000000000001E-2</v>
      </c>
      <c r="K126" s="127">
        <v>1.0200000000000001E-2</v>
      </c>
      <c r="L126" s="127">
        <v>0.01</v>
      </c>
      <c r="M126" s="127">
        <v>1.03E-2</v>
      </c>
      <c r="N126" s="127">
        <v>1.03E-2</v>
      </c>
      <c r="O126" s="127">
        <v>1.03E-2</v>
      </c>
      <c r="P126" s="127">
        <v>1.0200000000000001E-2</v>
      </c>
      <c r="Q126" s="127">
        <v>1.01E-2</v>
      </c>
      <c r="R126" s="127">
        <v>1.03E-2</v>
      </c>
      <c r="S126" s="127">
        <v>1.01E-2</v>
      </c>
      <c r="T126" s="127">
        <v>1.01E-2</v>
      </c>
      <c r="U126" s="127">
        <v>9.9000000000000008E-3</v>
      </c>
      <c r="V126" s="127">
        <v>9.5999999999999992E-3</v>
      </c>
      <c r="W126" s="127">
        <v>9.4999999999999998E-3</v>
      </c>
      <c r="X126" s="127">
        <v>9.4999999999999998E-3</v>
      </c>
      <c r="Y126" s="127">
        <v>9.4000000000000004E-3</v>
      </c>
      <c r="Z126" s="127">
        <v>9.2999999999999992E-3</v>
      </c>
      <c r="AA126" s="127">
        <v>9.1000000000000004E-3</v>
      </c>
      <c r="AB126" s="127">
        <v>9.1000000000000004E-3</v>
      </c>
      <c r="AC126" s="127">
        <v>9.2999999999999992E-3</v>
      </c>
      <c r="AD126" s="127">
        <v>9.1000000000000004E-3</v>
      </c>
      <c r="AE126" s="127">
        <v>9.1000000000000004E-3</v>
      </c>
      <c r="AF126" s="127">
        <v>8.9999999999999993E-3</v>
      </c>
      <c r="AG126" s="127">
        <v>8.9999999999999993E-3</v>
      </c>
      <c r="AH126" s="127">
        <v>8.9999999999999993E-3</v>
      </c>
      <c r="AI126" s="127">
        <v>8.8999999999999999E-3</v>
      </c>
      <c r="AJ126" s="127">
        <v>8.8000000000000005E-3</v>
      </c>
      <c r="AK126" s="127">
        <v>8.6999999999999994E-3</v>
      </c>
      <c r="AL126" s="127">
        <v>8.8000000000000005E-3</v>
      </c>
      <c r="AM126" s="127">
        <v>8.6E-3</v>
      </c>
      <c r="AN126" s="127">
        <v>8.5000000000000006E-3</v>
      </c>
      <c r="AO126" s="127">
        <v>8.5000000000000006E-3</v>
      </c>
      <c r="AP126" s="127">
        <v>8.5000000000000006E-3</v>
      </c>
      <c r="AQ126" s="127">
        <v>8.5000000000000006E-3</v>
      </c>
      <c r="AR126" s="127">
        <v>8.5000000000000006E-3</v>
      </c>
      <c r="AS126" s="127">
        <v>8.5000000000000006E-3</v>
      </c>
      <c r="AT126" s="127">
        <v>8.5000000000000006E-3</v>
      </c>
      <c r="AU126" s="127">
        <v>8.6999999999999994E-3</v>
      </c>
      <c r="AV126" s="127">
        <v>8.8000000000000005E-3</v>
      </c>
      <c r="AW126" s="127">
        <v>8.8000000000000005E-3</v>
      </c>
      <c r="AX126" s="127">
        <v>8.9999999999999993E-3</v>
      </c>
      <c r="AY126" s="127">
        <v>8.9999999999999993E-3</v>
      </c>
      <c r="AZ126" s="127">
        <v>8.9999999999999993E-3</v>
      </c>
      <c r="BA126" s="127">
        <v>8.8000000000000005E-3</v>
      </c>
      <c r="BB126" s="127">
        <v>8.8000000000000005E-3</v>
      </c>
      <c r="BC126" s="127">
        <v>8.6999999999999994E-3</v>
      </c>
      <c r="BD126" s="127">
        <v>8.6999999999999994E-3</v>
      </c>
      <c r="BE126" s="127">
        <v>8.6E-3</v>
      </c>
      <c r="BF126" s="127">
        <v>8.6E-3</v>
      </c>
      <c r="BG126" s="127">
        <v>8.6999999999999994E-3</v>
      </c>
      <c r="BH126" s="127">
        <v>8.6E-3</v>
      </c>
      <c r="BI126" s="127">
        <v>8.6999999999999994E-3</v>
      </c>
      <c r="BJ126" s="127">
        <v>8.6999999999999994E-3</v>
      </c>
      <c r="BK126" s="127">
        <v>8.6999999999999994E-3</v>
      </c>
      <c r="BL126" s="127">
        <v>8.8000000000000005E-3</v>
      </c>
      <c r="BM126" s="127">
        <v>8.6999999999999994E-3</v>
      </c>
      <c r="BN126" s="127">
        <v>8.6999999999999994E-3</v>
      </c>
      <c r="BO126" s="127">
        <v>8.6E-3</v>
      </c>
      <c r="BP126" s="127">
        <v>8.6E-3</v>
      </c>
      <c r="BQ126" s="127">
        <v>8.6E-3</v>
      </c>
      <c r="BR126" s="127">
        <v>8.5000000000000006E-3</v>
      </c>
      <c r="BS126" s="127">
        <v>8.6E-3</v>
      </c>
      <c r="BT126" s="127">
        <v>8.6999999999999994E-3</v>
      </c>
      <c r="BU126" s="127">
        <v>8.6999999999999994E-3</v>
      </c>
      <c r="BV126" s="127">
        <v>8.8000000000000005E-3</v>
      </c>
      <c r="BW126" s="127">
        <v>8.8000000000000005E-3</v>
      </c>
      <c r="BX126" s="127">
        <v>8.6E-3</v>
      </c>
      <c r="BY126" s="127">
        <v>8.5000000000000006E-3</v>
      </c>
      <c r="BZ126" s="127">
        <v>8.5000000000000006E-3</v>
      </c>
      <c r="CA126" s="127">
        <v>8.5000000000000006E-3</v>
      </c>
      <c r="CB126" s="127">
        <v>8.3999999999999995E-3</v>
      </c>
      <c r="CC126" s="127">
        <v>8.3000000000000001E-3</v>
      </c>
      <c r="CD126" s="127">
        <v>8.2000000000000007E-3</v>
      </c>
      <c r="CE126" s="127">
        <v>8.2000000000000007E-3</v>
      </c>
      <c r="CF126" s="127">
        <v>8.3000000000000001E-3</v>
      </c>
      <c r="CG126" s="127">
        <v>8.3999999999999995E-3</v>
      </c>
      <c r="CH126" s="127">
        <v>3.7100000000000001E-2</v>
      </c>
      <c r="CI126" s="127">
        <v>3.7199999999999997E-2</v>
      </c>
      <c r="CJ126" s="127">
        <v>3.7199999999999997E-2</v>
      </c>
      <c r="CK126" s="127">
        <v>3.6999999999999998E-2</v>
      </c>
      <c r="CL126" s="127">
        <v>3.6900000000000002E-2</v>
      </c>
      <c r="CM126" s="127">
        <v>3.6799999999999999E-2</v>
      </c>
      <c r="CN126" s="127">
        <v>3.6600000000000001E-2</v>
      </c>
      <c r="CO126" s="127">
        <v>3.6499999999999998E-2</v>
      </c>
      <c r="CP126" s="127">
        <v>3.6600000000000001E-2</v>
      </c>
      <c r="CQ126" s="127">
        <v>3.6900000000000002E-2</v>
      </c>
      <c r="CR126" s="127">
        <v>3.7100000000000001E-2</v>
      </c>
      <c r="CS126" s="127">
        <v>3.7199999999999997E-2</v>
      </c>
      <c r="CT126" s="127">
        <v>3.7900000000000003E-2</v>
      </c>
      <c r="CU126" s="127">
        <v>3.8399999999999997E-2</v>
      </c>
      <c r="CV126" s="127">
        <v>3.78E-2</v>
      </c>
      <c r="CW126" s="127">
        <v>3.7900000000000003E-2</v>
      </c>
      <c r="CX126" s="127">
        <v>3.8100000000000002E-2</v>
      </c>
      <c r="CY126" s="127">
        <v>3.78E-2</v>
      </c>
      <c r="CZ126" s="127">
        <v>3.7600000000000001E-2</v>
      </c>
      <c r="DA126" s="127">
        <v>3.7900000000000003E-2</v>
      </c>
      <c r="DB126" s="127">
        <v>3.7499999999999999E-2</v>
      </c>
      <c r="DC126" s="127">
        <v>3.73E-2</v>
      </c>
      <c r="DD126" s="127">
        <v>3.73E-2</v>
      </c>
      <c r="DE126" s="127">
        <v>3.7499999999999999E-2</v>
      </c>
      <c r="DF126" s="127">
        <v>3.7900000000000003E-2</v>
      </c>
      <c r="DG126" s="127">
        <v>3.7900000000000003E-2</v>
      </c>
      <c r="DH126" s="127">
        <v>3.7999999999999999E-2</v>
      </c>
      <c r="DI126" s="127">
        <v>3.8199999999999998E-2</v>
      </c>
      <c r="DJ126" s="127">
        <v>3.8199999999999998E-2</v>
      </c>
      <c r="DK126" s="127">
        <v>3.85E-2</v>
      </c>
      <c r="DL126" s="127">
        <v>3.8399999999999997E-2</v>
      </c>
      <c r="DM126" s="127">
        <v>3.8699999999999998E-2</v>
      </c>
      <c r="DN126" s="127">
        <v>3.8399999999999997E-2</v>
      </c>
      <c r="DO126" s="127">
        <v>3.8100000000000002E-2</v>
      </c>
      <c r="DP126" s="127">
        <v>3.78E-2</v>
      </c>
      <c r="DQ126" s="127">
        <v>3.7400000000000003E-2</v>
      </c>
      <c r="DR126" s="127">
        <v>3.78E-2</v>
      </c>
      <c r="DS126" s="127">
        <v>3.8100000000000002E-2</v>
      </c>
      <c r="DT126" s="127">
        <v>3.8600000000000002E-2</v>
      </c>
      <c r="DU126" s="127">
        <v>3.8899999999999997E-2</v>
      </c>
      <c r="DV126" s="127">
        <v>3.9199999999999999E-2</v>
      </c>
      <c r="DW126" s="127">
        <v>3.9E-2</v>
      </c>
      <c r="DX126" s="127">
        <v>3.9300000000000002E-2</v>
      </c>
      <c r="DY126" s="127">
        <v>3.9600000000000003E-2</v>
      </c>
      <c r="DZ126" s="127">
        <v>3.9E-2</v>
      </c>
      <c r="EA126" s="127">
        <v>3.9100000000000003E-2</v>
      </c>
      <c r="EB126" s="127">
        <v>3.9300000000000002E-2</v>
      </c>
      <c r="EC126" s="127">
        <v>3.9E-2</v>
      </c>
      <c r="ED126" s="127">
        <v>3.9300000000000002E-2</v>
      </c>
      <c r="EE126" s="127">
        <v>3.95E-2</v>
      </c>
      <c r="EF126" s="127">
        <v>3.9600000000000003E-2</v>
      </c>
      <c r="EG126" s="127">
        <v>3.9800000000000002E-2</v>
      </c>
      <c r="EH126" s="127">
        <v>3.9399999999999998E-2</v>
      </c>
      <c r="EI126" s="127">
        <v>3.95E-2</v>
      </c>
      <c r="EJ126" s="127">
        <v>3.9600000000000003E-2</v>
      </c>
      <c r="EK126" s="127">
        <v>3.9899999999999998E-2</v>
      </c>
      <c r="EL126" s="127">
        <v>3.9800000000000002E-2</v>
      </c>
      <c r="EM126" s="127">
        <v>3.9300000000000002E-2</v>
      </c>
      <c r="EN126" s="127">
        <v>3.9399999999999998E-2</v>
      </c>
      <c r="EO126" s="127">
        <v>3.95E-2</v>
      </c>
      <c r="EP126" s="127">
        <v>3.9300000000000002E-2</v>
      </c>
      <c r="EQ126" s="127">
        <v>3.9300000000000002E-2</v>
      </c>
      <c r="ER126" s="127">
        <v>3.9199999999999999E-2</v>
      </c>
      <c r="ES126" s="127">
        <v>3.9199999999999999E-2</v>
      </c>
      <c r="ET126" s="127">
        <v>3.9699999999999999E-2</v>
      </c>
      <c r="EU126" s="127">
        <v>3.9699999999999999E-2</v>
      </c>
      <c r="EV126">
        <f>SUMIF('12peso'!$E$39:$E$492,$A126,'12peso'!H$39:H$492)</f>
        <v>4.9200000000000001E-2</v>
      </c>
      <c r="EW126">
        <f>SUMIF('12peso'!$E$39:$E$492,$A126,'12peso'!I$39:I$492)</f>
        <v>4.8599999999999997E-2</v>
      </c>
      <c r="EX126">
        <f>SUMIF('12peso'!$E$39:$E$492,$A126,'12peso'!J$39:J$492)</f>
        <v>4.8599999999999997E-2</v>
      </c>
      <c r="EY126">
        <f>SUMIF('12peso'!$E$39:$E$492,$A126,'12peso'!K$39:K$492)</f>
        <v>4.8399999999999999E-2</v>
      </c>
      <c r="EZ126">
        <f>SUMIF('12peso'!$E$39:$E$492,$A126,'12peso'!L$39:L$492)</f>
        <v>4.8899999999999999E-2</v>
      </c>
      <c r="FA126">
        <f>SUMIF('12peso'!$E$39:$E$492,$A126,'12peso'!M$39:M$492)</f>
        <v>4.8399999999999999E-2</v>
      </c>
      <c r="FB126">
        <f>SUMIF('12peso'!$E$39:$E$492,$A126,'12peso'!N$39:N$492)</f>
        <v>4.9200000000000001E-2</v>
      </c>
      <c r="FC126">
        <f>SUMIF('12peso'!$E$39:$E$492,$A126,'12peso'!O$39:O$492)</f>
        <v>4.9099999999999998E-2</v>
      </c>
      <c r="FD126">
        <f>SUMIF('12peso'!$E$39:$E$492,$A126,'12peso'!P$39:P$492)</f>
        <v>4.9000000000000002E-2</v>
      </c>
      <c r="FE126">
        <f>SUMIF('12peso'!$E$39:$E$492,$A126,'12peso'!Q$39:Q$492)</f>
        <v>4.9099999999999998E-2</v>
      </c>
      <c r="FF126">
        <f>SUMIF('12peso'!$E$39:$E$492,$A126,'12peso'!R$39:R$492)</f>
        <v>4.9399999999999999E-2</v>
      </c>
      <c r="FG126">
        <f>SUMIF('12peso'!$E$39:$E$492,$A126,'12peso'!S$39:S$492)</f>
        <v>4.9599999999999998E-2</v>
      </c>
      <c r="FH126">
        <f>SUMIF('12peso'!$E$39:$E$492,$A126,'12peso'!T$39:T$492)</f>
        <v>4.9299999999999997E-2</v>
      </c>
      <c r="FI126">
        <f>SUMIF('12peso'!$E$39:$E$492,$A126,'12peso'!U$39:U$492)</f>
        <v>4.9799999999999997E-2</v>
      </c>
      <c r="FJ126">
        <f>SUMIF('12peso'!$E$39:$E$492,$A126,'12peso'!V$39:V$492)</f>
        <v>4.9399999999999999E-2</v>
      </c>
      <c r="FK126">
        <f>SUMIF('12peso'!$E$39:$E$492,$A126,'12peso'!W$39:W$492)</f>
        <v>4.9700000000000001E-2</v>
      </c>
      <c r="FL126">
        <f>SUMIF('12peso'!$E$39:$E$492,$A126,'12peso'!X$39:X$492)</f>
        <v>5.0500000000000003E-2</v>
      </c>
      <c r="FM126">
        <f>SUMIF('12peso'!$E$39:$E$492,$A126,'12peso'!Y$39:Y$492)</f>
        <v>5.0900000000000001E-2</v>
      </c>
      <c r="FN126">
        <f>SUMIF('12peso'!$E$39:$E$492,$A126,'12peso'!Z$39:Z$492)</f>
        <v>5.11E-2</v>
      </c>
      <c r="FO126">
        <f>SUMIF('12peso'!$E$39:$E$492,$A126,'12peso'!AA$39:AA$492)</f>
        <v>5.16E-2</v>
      </c>
      <c r="FP126">
        <f>SUMIF('12peso'!$E$39:$E$492,$A126,'12peso'!AB$39:AB$492)</f>
        <v>5.16E-2</v>
      </c>
      <c r="FQ126">
        <f>SUMIF('12peso'!$E$39:$E$492,$A126,'12peso'!AC$39:AC$492)</f>
        <v>5.1299999999999998E-2</v>
      </c>
      <c r="FR126">
        <f>SUMIF('12peso'!$E$39:$E$492,$A126,'12peso'!AD$39:AD$492)</f>
        <v>5.1200000000000002E-2</v>
      </c>
      <c r="FS126">
        <f>SUMIF('12peso'!$E$39:$E$492,$A126,'12peso'!AE$39:AE$492)</f>
        <v>5.1200000000000002E-2</v>
      </c>
      <c r="FT126">
        <f>SUMIF('12peso'!$E$39:$E$492,$A126,'12peso'!AF$39:AF$492)</f>
        <v>5.11E-2</v>
      </c>
      <c r="FU126">
        <f>SUMIF('12peso'!$E$39:$E$492,$A126,'12peso'!AG$39:AG$492)</f>
        <v>5.1499999999999997E-2</v>
      </c>
      <c r="FV126">
        <f>SUMIF('12peso'!$E$39:$E$492,$A126,'12peso'!AH$39:AH$492)</f>
        <v>5.1200000000000002E-2</v>
      </c>
      <c r="FW126">
        <f>SUMIF('12peso'!$E$39:$E$492,$A126,'12peso'!AI$39:AI$492)</f>
        <v>5.1299999999999998E-2</v>
      </c>
      <c r="FX126">
        <f>SUMIF('12peso'!$E$39:$E$492,$A126,'12peso'!AJ$39:AJ$492)</f>
        <v>5.16E-2</v>
      </c>
      <c r="FY126">
        <f>SUMIF('12peso'!$E$39:$E$492,$A126,'12peso'!AK$39:AK$492)</f>
        <v>5.2299999999999999E-2</v>
      </c>
      <c r="FZ126">
        <f>SUMIF('12peso'!$E$39:$E$492,$A126,'12peso'!AL$39:AL$492)</f>
        <v>5.2200000000000003E-2</v>
      </c>
      <c r="GA126">
        <f>SUMIF('12peso'!$E$39:$E$492,$A126,'12peso'!AM$39:AM$492)</f>
        <v>5.2400000000000002E-2</v>
      </c>
      <c r="GB126">
        <f>SUMIF('12peso'!$E$39:$E$492,$A126,'12peso'!AN$39:AN$492)</f>
        <v>5.2400000000000002E-2</v>
      </c>
    </row>
    <row r="127" spans="1:184" x14ac:dyDescent="0.25">
      <c r="A127" s="59">
        <v>1201001</v>
      </c>
      <c r="B127" s="56" t="s">
        <v>129</v>
      </c>
      <c r="C127" s="127">
        <v>2.7854000000000001</v>
      </c>
      <c r="D127" s="127">
        <v>2.7787999999999999</v>
      </c>
      <c r="E127" s="127">
        <v>2.7699000000000003</v>
      </c>
      <c r="F127" s="127">
        <v>2.7383999999999999</v>
      </c>
      <c r="G127" s="127">
        <v>2.7290999999999999</v>
      </c>
      <c r="H127" s="127">
        <v>2.7612000000000001</v>
      </c>
      <c r="I127" s="127">
        <v>2.7653000000000003</v>
      </c>
      <c r="J127" s="127">
        <v>2.7806999999999999</v>
      </c>
      <c r="K127" s="127">
        <v>2.7642000000000002</v>
      </c>
      <c r="L127" s="127">
        <v>2.7551999999999999</v>
      </c>
      <c r="M127" s="127">
        <v>2.7648000000000001</v>
      </c>
      <c r="N127" s="127">
        <v>2.7690999999999999</v>
      </c>
      <c r="O127" s="127">
        <v>2.7008000000000001</v>
      </c>
      <c r="P127" s="127">
        <v>2.6707999999999998</v>
      </c>
      <c r="Q127" s="127">
        <v>2.6795</v>
      </c>
      <c r="R127" s="127">
        <v>2.6879</v>
      </c>
      <c r="S127" s="127">
        <v>2.6995</v>
      </c>
      <c r="T127" s="127">
        <v>2.6877</v>
      </c>
      <c r="U127" s="127">
        <v>2.6692</v>
      </c>
      <c r="V127" s="127">
        <v>2.6774</v>
      </c>
      <c r="W127" s="127">
        <v>2.6903999999999999</v>
      </c>
      <c r="X127" s="127">
        <v>2.6894999999999998</v>
      </c>
      <c r="Y127" s="127">
        <v>2.6985000000000001</v>
      </c>
      <c r="Z127" s="127">
        <v>2.7026999999999997</v>
      </c>
      <c r="AA127" s="127">
        <v>2.7056999999999998</v>
      </c>
      <c r="AB127" s="127">
        <v>2.7191000000000001</v>
      </c>
      <c r="AC127" s="127">
        <v>2.7368000000000001</v>
      </c>
      <c r="AD127" s="127">
        <v>2.7222</v>
      </c>
      <c r="AE127" s="127">
        <v>2.7365999999999997</v>
      </c>
      <c r="AF127" s="127">
        <v>2.7597</v>
      </c>
      <c r="AG127" s="127">
        <v>2.7654999999999998</v>
      </c>
      <c r="AH127" s="127">
        <v>2.7860999999999998</v>
      </c>
      <c r="AI127" s="127">
        <v>2.7986</v>
      </c>
      <c r="AJ127" s="127">
        <v>2.7787999999999999</v>
      </c>
      <c r="AK127" s="127">
        <v>2.7798999999999996</v>
      </c>
      <c r="AL127" s="127">
        <v>2.7717000000000001</v>
      </c>
      <c r="AM127" s="127">
        <v>2.7441999999999998</v>
      </c>
      <c r="AN127" s="127">
        <v>2.7421000000000002</v>
      </c>
      <c r="AO127" s="127">
        <v>2.7397</v>
      </c>
      <c r="AP127" s="127">
        <v>2.7343999999999999</v>
      </c>
      <c r="AQ127" s="127">
        <v>2.7172000000000001</v>
      </c>
      <c r="AR127" s="127">
        <v>2.7325999999999997</v>
      </c>
      <c r="AS127" s="127">
        <v>2.7022999999999997</v>
      </c>
      <c r="AT127" s="127">
        <v>2.6720999999999999</v>
      </c>
      <c r="AU127" s="127">
        <v>2.6756000000000002</v>
      </c>
      <c r="AV127" s="127">
        <v>2.6673999999999998</v>
      </c>
      <c r="AW127" s="127">
        <v>2.6988999999999996</v>
      </c>
      <c r="AX127" s="127">
        <v>2.7214</v>
      </c>
      <c r="AY127" s="127">
        <v>2.7237</v>
      </c>
      <c r="AZ127" s="127">
        <v>2.7248000000000001</v>
      </c>
      <c r="BA127" s="127">
        <v>2.7016999999999998</v>
      </c>
      <c r="BB127" s="127">
        <v>2.7102999999999997</v>
      </c>
      <c r="BC127" s="127">
        <v>2.7147999999999999</v>
      </c>
      <c r="BD127" s="127">
        <v>2.7303999999999999</v>
      </c>
      <c r="BE127" s="127">
        <v>2.7209000000000003</v>
      </c>
      <c r="BF127" s="127">
        <v>2.7117</v>
      </c>
      <c r="BG127" s="127">
        <v>2.7288999999999999</v>
      </c>
      <c r="BH127" s="127">
        <v>2.7354000000000003</v>
      </c>
      <c r="BI127" s="127">
        <v>2.7204000000000002</v>
      </c>
      <c r="BJ127" s="127">
        <v>2.7246999999999999</v>
      </c>
      <c r="BK127" s="127">
        <v>2.7187000000000001</v>
      </c>
      <c r="BL127" s="127">
        <v>2.7431999999999999</v>
      </c>
      <c r="BM127" s="127">
        <v>2.7399999999999998</v>
      </c>
      <c r="BN127" s="127">
        <v>2.7606999999999999</v>
      </c>
      <c r="BO127" s="127">
        <v>2.7566000000000002</v>
      </c>
      <c r="BP127" s="127">
        <v>2.7563999999999997</v>
      </c>
      <c r="BQ127" s="127">
        <v>2.7587000000000002</v>
      </c>
      <c r="BR127" s="127">
        <v>2.7806999999999999</v>
      </c>
      <c r="BS127" s="127">
        <v>2.7847</v>
      </c>
      <c r="BT127" s="127">
        <v>2.7742</v>
      </c>
      <c r="BU127" s="127">
        <v>2.7768999999999999</v>
      </c>
      <c r="BV127" s="127">
        <v>2.7834000000000003</v>
      </c>
      <c r="BW127" s="127">
        <v>2.7862</v>
      </c>
      <c r="BX127" s="127">
        <v>2.7923</v>
      </c>
      <c r="BY127" s="127">
        <v>2.7949000000000002</v>
      </c>
      <c r="BZ127" s="127">
        <v>2.7619000000000002</v>
      </c>
      <c r="CA127" s="127">
        <v>2.7839999999999998</v>
      </c>
      <c r="CB127" s="127">
        <v>2.7760000000000002</v>
      </c>
      <c r="CC127" s="127">
        <v>2.7883</v>
      </c>
      <c r="CD127" s="127">
        <v>2.7765</v>
      </c>
      <c r="CE127" s="127">
        <v>2.7603</v>
      </c>
      <c r="CF127" s="127">
        <v>2.7519</v>
      </c>
      <c r="CG127" s="127">
        <v>2.7661000000000002</v>
      </c>
      <c r="CH127" s="127">
        <v>3.6859999999999999</v>
      </c>
      <c r="CI127" s="127">
        <v>3.6764000000000001</v>
      </c>
      <c r="CJ127" s="127">
        <v>3.6827999999999999</v>
      </c>
      <c r="CK127" s="127">
        <v>3.6696</v>
      </c>
      <c r="CL127" s="127">
        <v>3.6911999999999998</v>
      </c>
      <c r="CM127" s="127">
        <v>3.7018</v>
      </c>
      <c r="CN127" s="127">
        <v>3.6989999999999998</v>
      </c>
      <c r="CO127" s="127">
        <v>3.7081</v>
      </c>
      <c r="CP127" s="127">
        <v>3.7164999999999999</v>
      </c>
      <c r="CQ127" s="127">
        <v>3.7141000000000002</v>
      </c>
      <c r="CR127" s="127">
        <v>3.7237</v>
      </c>
      <c r="CS127" s="127">
        <v>3.7425999999999999</v>
      </c>
      <c r="CT127" s="127">
        <v>3.7690000000000001</v>
      </c>
      <c r="CU127" s="127">
        <v>3.7469999999999999</v>
      </c>
      <c r="CV127" s="127">
        <v>3.7599</v>
      </c>
      <c r="CW127" s="127">
        <v>3.7778</v>
      </c>
      <c r="CX127" s="127">
        <v>3.7871999999999999</v>
      </c>
      <c r="CY127" s="127">
        <v>3.8081</v>
      </c>
      <c r="CZ127" s="127">
        <v>3.8231000000000002</v>
      </c>
      <c r="DA127" s="127">
        <v>3.8509000000000002</v>
      </c>
      <c r="DB127" s="127">
        <v>3.8675999999999999</v>
      </c>
      <c r="DC127" s="127">
        <v>3.8935</v>
      </c>
      <c r="DD127" s="127">
        <v>3.9304000000000001</v>
      </c>
      <c r="DE127" s="127">
        <v>3.9561999999999999</v>
      </c>
      <c r="DF127" s="127">
        <v>3.9826999999999999</v>
      </c>
      <c r="DG127" s="127">
        <v>4.0317999999999996</v>
      </c>
      <c r="DH127" s="127">
        <v>4.0517000000000003</v>
      </c>
      <c r="DI127" s="127">
        <v>4.0968</v>
      </c>
      <c r="DJ127" s="127">
        <v>4.1093000000000002</v>
      </c>
      <c r="DK127" s="127">
        <v>4.1029999999999998</v>
      </c>
      <c r="DL127" s="127">
        <v>4.1323999999999996</v>
      </c>
      <c r="DM127" s="127">
        <v>4.1525999999999996</v>
      </c>
      <c r="DN127" s="127">
        <v>4.1795999999999998</v>
      </c>
      <c r="DO127" s="127">
        <v>4.2007000000000003</v>
      </c>
      <c r="DP127" s="127">
        <v>4.2061000000000002</v>
      </c>
      <c r="DQ127" s="127">
        <v>4.2013999999999996</v>
      </c>
      <c r="DR127" s="127">
        <v>4.2148000000000003</v>
      </c>
      <c r="DS127" s="127">
        <v>4.2279</v>
      </c>
      <c r="DT127" s="127">
        <v>4.2582000000000004</v>
      </c>
      <c r="DU127" s="127">
        <v>4.2553000000000001</v>
      </c>
      <c r="DV127" s="127">
        <v>4.2569999999999997</v>
      </c>
      <c r="DW127" s="127">
        <v>4.2779999999999996</v>
      </c>
      <c r="DX127" s="127">
        <v>4.3198999999999996</v>
      </c>
      <c r="DY127" s="127">
        <v>4.3292999999999999</v>
      </c>
      <c r="DZ127" s="127">
        <v>4.3070000000000004</v>
      </c>
      <c r="EA127" s="127">
        <v>4.3095999999999997</v>
      </c>
      <c r="EB127" s="127">
        <v>4.3067000000000002</v>
      </c>
      <c r="EC127" s="127">
        <v>4.3381999999999996</v>
      </c>
      <c r="ED127" s="127">
        <v>4.3773999999999997</v>
      </c>
      <c r="EE127" s="127">
        <v>4.4013</v>
      </c>
      <c r="EF127" s="127">
        <v>4.4234999999999998</v>
      </c>
      <c r="EG127" s="127">
        <v>4.4242999999999997</v>
      </c>
      <c r="EH127" s="127">
        <v>4.4276999999999997</v>
      </c>
      <c r="EI127" s="127">
        <v>4.4535999999999998</v>
      </c>
      <c r="EJ127" s="127">
        <v>4.5126999999999997</v>
      </c>
      <c r="EK127" s="127">
        <v>4.5190999999999999</v>
      </c>
      <c r="EL127" s="127">
        <v>4.5270000000000001</v>
      </c>
      <c r="EM127" s="127">
        <v>4.5330000000000004</v>
      </c>
      <c r="EN127" s="127">
        <v>4.5537999999999998</v>
      </c>
      <c r="EO127" s="127">
        <v>4.5716999999999999</v>
      </c>
      <c r="EP127" s="127">
        <v>4.5837000000000003</v>
      </c>
      <c r="EQ127" s="127">
        <v>4.6092000000000004</v>
      </c>
      <c r="ER127" s="127">
        <v>4.6223000000000001</v>
      </c>
      <c r="ES127" s="127">
        <v>4.6215000000000002</v>
      </c>
      <c r="ET127" s="127">
        <v>4.6338999999999997</v>
      </c>
      <c r="EU127" s="127">
        <v>4.6456999999999997</v>
      </c>
      <c r="EV127">
        <f>SUMIF('12peso'!$E$39:$E$492,$A127,'12peso'!H$39:H$492)</f>
        <v>4.7990000000000004</v>
      </c>
      <c r="EW127">
        <f>SUMIF('12peso'!$E$39:$E$492,$A127,'12peso'!I$39:I$492)</f>
        <v>4.8356000000000003</v>
      </c>
      <c r="EX127">
        <f>SUMIF('12peso'!$E$39:$E$492,$A127,'12peso'!J$39:J$492)</f>
        <v>4.8418999999999999</v>
      </c>
      <c r="EY127">
        <f>SUMIF('12peso'!$E$39:$E$492,$A127,'12peso'!K$39:K$492)</f>
        <v>4.8551000000000002</v>
      </c>
      <c r="EZ127">
        <f>SUMIF('12peso'!$E$39:$E$492,$A127,'12peso'!L$39:L$492)</f>
        <v>4.851</v>
      </c>
      <c r="FA127">
        <f>SUMIF('12peso'!$E$39:$E$492,$A127,'12peso'!M$39:M$492)</f>
        <v>4.8494000000000002</v>
      </c>
      <c r="FB127">
        <f>SUMIF('12peso'!$E$39:$E$492,$A127,'12peso'!N$39:N$492)</f>
        <v>4.8780000000000001</v>
      </c>
      <c r="FC127">
        <f>SUMIF('12peso'!$E$39:$E$492,$A127,'12peso'!O$39:O$492)</f>
        <v>4.8845000000000001</v>
      </c>
      <c r="FD127">
        <f>SUMIF('12peso'!$E$39:$E$492,$A127,'12peso'!P$39:P$492)</f>
        <v>4.8996000000000004</v>
      </c>
      <c r="FE127">
        <f>SUMIF('12peso'!$E$39:$E$492,$A127,'12peso'!Q$39:Q$492)</f>
        <v>4.9081000000000001</v>
      </c>
      <c r="FF127">
        <f>SUMIF('12peso'!$E$39:$E$492,$A127,'12peso'!R$39:R$492)</f>
        <v>4.9139999999999997</v>
      </c>
      <c r="FG127">
        <f>SUMIF('12peso'!$E$39:$E$492,$A127,'12peso'!S$39:S$492)</f>
        <v>4.9301000000000004</v>
      </c>
      <c r="FH127">
        <f>SUMIF('12peso'!$E$39:$E$492,$A127,'12peso'!T$39:T$492)</f>
        <v>4.9267000000000003</v>
      </c>
      <c r="FI127">
        <f>SUMIF('12peso'!$E$39:$E$492,$A127,'12peso'!U$39:U$492)</f>
        <v>4.9202000000000004</v>
      </c>
      <c r="FJ127">
        <f>SUMIF('12peso'!$E$39:$E$492,$A127,'12peso'!V$39:V$492)</f>
        <v>4.9431000000000003</v>
      </c>
      <c r="FK127">
        <f>SUMIF('12peso'!$E$39:$E$492,$A127,'12peso'!W$39:W$492)</f>
        <v>4.9648000000000003</v>
      </c>
      <c r="FL127">
        <f>SUMIF('12peso'!$E$39:$E$492,$A127,'12peso'!X$39:X$492)</f>
        <v>4.9832999999999998</v>
      </c>
      <c r="FM127">
        <f>SUMIF('12peso'!$E$39:$E$492,$A127,'12peso'!Y$39:Y$492)</f>
        <v>5.0061</v>
      </c>
      <c r="FN127">
        <f>SUMIF('12peso'!$E$39:$E$492,$A127,'12peso'!Z$39:Z$492)</f>
        <v>5.0243000000000002</v>
      </c>
      <c r="FO127">
        <f>SUMIF('12peso'!$E$39:$E$492,$A127,'12peso'!AA$39:AA$492)</f>
        <v>5.0336999999999996</v>
      </c>
      <c r="FP127">
        <f>SUMIF('12peso'!$E$39:$E$492,$A127,'12peso'!AB$39:AB$492)</f>
        <v>5.0591999999999997</v>
      </c>
      <c r="FQ127">
        <f>SUMIF('12peso'!$E$39:$E$492,$A127,'12peso'!AC$39:AC$492)</f>
        <v>5.0561999999999996</v>
      </c>
      <c r="FR127">
        <f>SUMIF('12peso'!$E$39:$E$492,$A127,'12peso'!AD$39:AD$492)</f>
        <v>5.0793999999999997</v>
      </c>
      <c r="FS127">
        <f>SUMIF('12peso'!$E$39:$E$492,$A127,'12peso'!AE$39:AE$492)</f>
        <v>5.0799000000000003</v>
      </c>
      <c r="FT127">
        <f>SUMIF('12peso'!$E$39:$E$492,$A127,'12peso'!AF$39:AF$492)</f>
        <v>5.0419</v>
      </c>
      <c r="FU127">
        <f>SUMIF('12peso'!$E$39:$E$492,$A127,'12peso'!AG$39:AG$492)</f>
        <v>5.0458999999999996</v>
      </c>
      <c r="FV127">
        <f>SUMIF('12peso'!$E$39:$E$492,$A127,'12peso'!AH$39:AH$492)</f>
        <v>5.0696000000000003</v>
      </c>
      <c r="FW127">
        <f>SUMIF('12peso'!$E$39:$E$492,$A127,'12peso'!AI$39:AI$492)</f>
        <v>5.0713999999999997</v>
      </c>
      <c r="FX127">
        <f>SUMIF('12peso'!$E$39:$E$492,$A127,'12peso'!AJ$39:AJ$492)</f>
        <v>5.0625999999999998</v>
      </c>
      <c r="FY127">
        <f>SUMIF('12peso'!$E$39:$E$492,$A127,'12peso'!AK$39:AK$492)</f>
        <v>5.0903999999999998</v>
      </c>
      <c r="FZ127">
        <f>SUMIF('12peso'!$E$39:$E$492,$A127,'12peso'!AL$39:AL$492)</f>
        <v>5.1082000000000001</v>
      </c>
      <c r="GA127">
        <f>SUMIF('12peso'!$E$39:$E$492,$A127,'12peso'!AM$39:AM$492)</f>
        <v>5.1329000000000002</v>
      </c>
      <c r="GB127">
        <f>SUMIF('12peso'!$E$39:$E$492,$A127,'12peso'!AN$39:AN$492)</f>
        <v>5.1634000000000002</v>
      </c>
    </row>
    <row r="128" spans="1:184" x14ac:dyDescent="0.25">
      <c r="A128" s="59">
        <v>1201003</v>
      </c>
      <c r="B128" s="56" t="s">
        <v>130</v>
      </c>
      <c r="C128" s="127">
        <v>1.0996000000000001</v>
      </c>
      <c r="D128" s="127">
        <v>1.0875999999999999</v>
      </c>
      <c r="E128" s="127">
        <v>1.0880999999999998</v>
      </c>
      <c r="F128" s="127">
        <v>1.0726</v>
      </c>
      <c r="G128" s="127">
        <v>1.0661</v>
      </c>
      <c r="H128" s="127">
        <v>1.0684</v>
      </c>
      <c r="I128" s="127">
        <v>1.0584</v>
      </c>
      <c r="J128" s="127">
        <v>1.0673000000000001</v>
      </c>
      <c r="K128" s="127">
        <v>1.0615000000000001</v>
      </c>
      <c r="L128" s="127">
        <v>1.0581</v>
      </c>
      <c r="M128" s="127">
        <v>1.0590999999999999</v>
      </c>
      <c r="N128" s="127">
        <v>1.0620000000000001</v>
      </c>
      <c r="O128" s="127">
        <v>1.0447</v>
      </c>
      <c r="P128" s="127">
        <v>1.0406</v>
      </c>
      <c r="Q128" s="127">
        <v>1.0342</v>
      </c>
      <c r="R128" s="127">
        <v>1.0339</v>
      </c>
      <c r="S128" s="127">
        <v>1.03</v>
      </c>
      <c r="T128" s="127">
        <v>1.0264</v>
      </c>
      <c r="U128" s="127">
        <v>1.0246</v>
      </c>
      <c r="V128" s="127">
        <v>1.0247999999999999</v>
      </c>
      <c r="W128" s="127">
        <v>1.0272999999999999</v>
      </c>
      <c r="X128" s="127">
        <v>1.026</v>
      </c>
      <c r="Y128" s="127">
        <v>1.0268999999999999</v>
      </c>
      <c r="Z128" s="127">
        <v>1.0252000000000001</v>
      </c>
      <c r="AA128" s="127">
        <v>1.0165</v>
      </c>
      <c r="AB128" s="127">
        <v>1.0104</v>
      </c>
      <c r="AC128" s="127">
        <v>1.0224</v>
      </c>
      <c r="AD128" s="127">
        <v>1.016</v>
      </c>
      <c r="AE128" s="127">
        <v>1.0165</v>
      </c>
      <c r="AF128" s="127">
        <v>1.0118</v>
      </c>
      <c r="AG128" s="127">
        <v>1.0114999999999998</v>
      </c>
      <c r="AH128" s="127">
        <v>1.0135000000000001</v>
      </c>
      <c r="AI128" s="127">
        <v>1.0138</v>
      </c>
      <c r="AJ128" s="127">
        <v>1.0065999999999999</v>
      </c>
      <c r="AK128" s="127">
        <v>1.0105999999999999</v>
      </c>
      <c r="AL128" s="127">
        <v>1.0056</v>
      </c>
      <c r="AM128" s="127">
        <v>0.9951000000000001</v>
      </c>
      <c r="AN128" s="127">
        <v>1.0052000000000001</v>
      </c>
      <c r="AO128" s="127">
        <v>1.0065</v>
      </c>
      <c r="AP128" s="127">
        <v>1.0023</v>
      </c>
      <c r="AQ128" s="127">
        <v>0.995</v>
      </c>
      <c r="AR128" s="127">
        <v>0.99709999999999999</v>
      </c>
      <c r="AS128" s="127">
        <v>0.99139999999999995</v>
      </c>
      <c r="AT128" s="127">
        <v>0.97860000000000003</v>
      </c>
      <c r="AU128" s="127">
        <v>0.97429999999999994</v>
      </c>
      <c r="AV128" s="127">
        <v>0.9738</v>
      </c>
      <c r="AW128" s="127">
        <v>0.98829999999999996</v>
      </c>
      <c r="AX128" s="127">
        <v>1.0028999999999999</v>
      </c>
      <c r="AY128" s="127">
        <v>1.0024</v>
      </c>
      <c r="AZ128" s="127">
        <v>1.0086999999999999</v>
      </c>
      <c r="BA128" s="127">
        <v>1.0035000000000001</v>
      </c>
      <c r="BB128" s="127">
        <v>1.0056</v>
      </c>
      <c r="BC128" s="127">
        <v>1.0052000000000001</v>
      </c>
      <c r="BD128" s="127">
        <v>1.0101</v>
      </c>
      <c r="BE128" s="127">
        <v>1.0228000000000002</v>
      </c>
      <c r="BF128" s="127">
        <v>1.0252000000000001</v>
      </c>
      <c r="BG128" s="127">
        <v>1.0276000000000001</v>
      </c>
      <c r="BH128" s="127">
        <v>1.0268999999999999</v>
      </c>
      <c r="BI128" s="127">
        <v>1.0347</v>
      </c>
      <c r="BJ128" s="127">
        <v>1.0348999999999999</v>
      </c>
      <c r="BK128" s="127">
        <v>1.032</v>
      </c>
      <c r="BL128" s="127">
        <v>1.0291000000000001</v>
      </c>
      <c r="BM128" s="127">
        <v>1.0362</v>
      </c>
      <c r="BN128" s="127">
        <v>1.0419</v>
      </c>
      <c r="BO128" s="127">
        <v>1.0402</v>
      </c>
      <c r="BP128" s="127">
        <v>1.0487</v>
      </c>
      <c r="BQ128" s="127">
        <v>1.0565</v>
      </c>
      <c r="BR128" s="127">
        <v>1.0569999999999999</v>
      </c>
      <c r="BS128" s="127">
        <v>1.0589</v>
      </c>
      <c r="BT128" s="127">
        <v>1.056</v>
      </c>
      <c r="BU128" s="127">
        <v>1.0548999999999999</v>
      </c>
      <c r="BV128" s="127">
        <v>1.0589</v>
      </c>
      <c r="BW128" s="127">
        <v>1.0627</v>
      </c>
      <c r="BX128" s="127">
        <v>1.0638000000000001</v>
      </c>
      <c r="BY128" s="127">
        <v>1.0691999999999999</v>
      </c>
      <c r="BZ128" s="127">
        <v>1.0659000000000001</v>
      </c>
      <c r="CA128" s="127">
        <v>1.0653999999999999</v>
      </c>
      <c r="CB128" s="127">
        <v>1.0687</v>
      </c>
      <c r="CC128" s="127">
        <v>1.0763</v>
      </c>
      <c r="CD128" s="127">
        <v>1.077</v>
      </c>
      <c r="CE128" s="127">
        <v>1.0769</v>
      </c>
      <c r="CF128" s="127">
        <v>1.0842000000000001</v>
      </c>
      <c r="CG128" s="127">
        <v>1.0855000000000001</v>
      </c>
      <c r="CH128" s="127">
        <v>1.4839</v>
      </c>
      <c r="CI128" s="127">
        <v>1.4885999999999999</v>
      </c>
      <c r="CJ128" s="127">
        <v>1.4939</v>
      </c>
      <c r="CK128" s="127">
        <v>1.4958</v>
      </c>
      <c r="CL128" s="127">
        <v>1.4953000000000001</v>
      </c>
      <c r="CM128" s="127">
        <v>1.4946999999999999</v>
      </c>
      <c r="CN128" s="127">
        <v>1.5114000000000001</v>
      </c>
      <c r="CO128" s="127">
        <v>1.5163</v>
      </c>
      <c r="CP128" s="127">
        <v>1.5158</v>
      </c>
      <c r="CQ128" s="127">
        <v>1.5173000000000001</v>
      </c>
      <c r="CR128" s="127">
        <v>1.5209999999999999</v>
      </c>
      <c r="CS128" s="127">
        <v>1.5236000000000001</v>
      </c>
      <c r="CT128" s="127">
        <v>1.5261</v>
      </c>
      <c r="CU128" s="127">
        <v>1.5257000000000001</v>
      </c>
      <c r="CV128" s="127">
        <v>1.5249999999999999</v>
      </c>
      <c r="CW128" s="127">
        <v>1.5336000000000001</v>
      </c>
      <c r="CX128" s="127">
        <v>1.5475000000000001</v>
      </c>
      <c r="CY128" s="127">
        <v>1.5556000000000001</v>
      </c>
      <c r="CZ128" s="127">
        <v>1.5620000000000001</v>
      </c>
      <c r="DA128" s="127">
        <v>1.5653999999999999</v>
      </c>
      <c r="DB128" s="127">
        <v>1.5644</v>
      </c>
      <c r="DC128" s="127">
        <v>1.5667</v>
      </c>
      <c r="DD128" s="127">
        <v>1.5683</v>
      </c>
      <c r="DE128" s="127">
        <v>1.5737000000000001</v>
      </c>
      <c r="DF128" s="127">
        <v>1.5880000000000001</v>
      </c>
      <c r="DG128" s="127">
        <v>1.6009</v>
      </c>
      <c r="DH128" s="127">
        <v>1.6017999999999999</v>
      </c>
      <c r="DI128" s="127">
        <v>1.6092</v>
      </c>
      <c r="DJ128" s="127">
        <v>1.6198999999999999</v>
      </c>
      <c r="DK128" s="127">
        <v>1.6238999999999999</v>
      </c>
      <c r="DL128" s="127">
        <v>1.635</v>
      </c>
      <c r="DM128" s="127">
        <v>1.6394</v>
      </c>
      <c r="DN128" s="127">
        <v>1.6415999999999999</v>
      </c>
      <c r="DO128" s="127">
        <v>1.6383000000000001</v>
      </c>
      <c r="DP128" s="127">
        <v>1.6388</v>
      </c>
      <c r="DQ128" s="127">
        <v>1.6337999999999999</v>
      </c>
      <c r="DR128" s="127">
        <v>1.6351</v>
      </c>
      <c r="DS128" s="127">
        <v>1.6383000000000001</v>
      </c>
      <c r="DT128" s="127">
        <v>1.6428</v>
      </c>
      <c r="DU128" s="127">
        <v>1.6507000000000001</v>
      </c>
      <c r="DV128" s="127">
        <v>1.6462000000000001</v>
      </c>
      <c r="DW128" s="127">
        <v>1.6458999999999999</v>
      </c>
      <c r="DX128" s="127">
        <v>1.6495</v>
      </c>
      <c r="DY128" s="127">
        <v>1.6574</v>
      </c>
      <c r="DZ128" s="127">
        <v>1.6593</v>
      </c>
      <c r="EA128" s="127">
        <v>1.6597</v>
      </c>
      <c r="EB128" s="127">
        <v>1.6596</v>
      </c>
      <c r="EC128" s="127">
        <v>1.6679999999999999</v>
      </c>
      <c r="ED128" s="127">
        <v>1.6758999999999999</v>
      </c>
      <c r="EE128" s="127">
        <v>1.6658999999999999</v>
      </c>
      <c r="EF128" s="127">
        <v>1.6659999999999999</v>
      </c>
      <c r="EG128" s="127">
        <v>1.6642999999999999</v>
      </c>
      <c r="EH128" s="127">
        <v>1.6755</v>
      </c>
      <c r="EI128" s="127">
        <v>1.6817</v>
      </c>
      <c r="EJ128" s="127">
        <v>1.7052</v>
      </c>
      <c r="EK128" s="127">
        <v>1.7060999999999999</v>
      </c>
      <c r="EL128" s="127">
        <v>1.7094</v>
      </c>
      <c r="EM128" s="127">
        <v>1.7061999999999999</v>
      </c>
      <c r="EN128" s="127">
        <v>1.6862999999999999</v>
      </c>
      <c r="EO128" s="127">
        <v>1.6849000000000001</v>
      </c>
      <c r="EP128" s="127">
        <v>1.6919999999999999</v>
      </c>
      <c r="EQ128" s="127">
        <v>1.7109000000000001</v>
      </c>
      <c r="ER128" s="127">
        <v>1.7194</v>
      </c>
      <c r="ES128" s="127">
        <v>1.7168000000000001</v>
      </c>
      <c r="ET128" s="127">
        <v>1.7276</v>
      </c>
      <c r="EU128" s="127">
        <v>1.7326999999999999</v>
      </c>
      <c r="EV128">
        <f>SUMIF('12peso'!$E$39:$E$492,$A128,'12peso'!H$39:H$492)</f>
        <v>1.7481</v>
      </c>
      <c r="EW128">
        <f>SUMIF('12peso'!$E$39:$E$492,$A128,'12peso'!I$39:I$492)</f>
        <v>1.7668999999999999</v>
      </c>
      <c r="EX128">
        <f>SUMIF('12peso'!$E$39:$E$492,$A128,'12peso'!J$39:J$492)</f>
        <v>1.7702</v>
      </c>
      <c r="EY128">
        <f>SUMIF('12peso'!$E$39:$E$492,$A128,'12peso'!K$39:K$492)</f>
        <v>1.7708999999999999</v>
      </c>
      <c r="EZ128">
        <f>SUMIF('12peso'!$E$39:$E$492,$A128,'12peso'!L$39:L$492)</f>
        <v>1.7461</v>
      </c>
      <c r="FA128">
        <f>SUMIF('12peso'!$E$39:$E$492,$A128,'12peso'!M$39:M$492)</f>
        <v>1.7542</v>
      </c>
      <c r="FB128">
        <f>SUMIF('12peso'!$E$39:$E$492,$A128,'12peso'!N$39:N$492)</f>
        <v>1.7639</v>
      </c>
      <c r="FC128">
        <f>SUMIF('12peso'!$E$39:$E$492,$A128,'12peso'!O$39:O$492)</f>
        <v>1.8025</v>
      </c>
      <c r="FD128">
        <f>SUMIF('12peso'!$E$39:$E$492,$A128,'12peso'!P$39:P$492)</f>
        <v>1.8125</v>
      </c>
      <c r="FE128">
        <f>SUMIF('12peso'!$E$39:$E$492,$A128,'12peso'!Q$39:Q$492)</f>
        <v>1.7843</v>
      </c>
      <c r="FF128">
        <f>SUMIF('12peso'!$E$39:$E$492,$A128,'12peso'!R$39:R$492)</f>
        <v>1.7967</v>
      </c>
      <c r="FG128">
        <f>SUMIF('12peso'!$E$39:$E$492,$A128,'12peso'!S$39:S$492)</f>
        <v>1.8315999999999999</v>
      </c>
      <c r="FH128">
        <f>SUMIF('12peso'!$E$39:$E$492,$A128,'12peso'!T$39:T$492)</f>
        <v>1.8368</v>
      </c>
      <c r="FI128">
        <f>SUMIF('12peso'!$E$39:$E$492,$A128,'12peso'!U$39:U$492)</f>
        <v>1.8492999999999999</v>
      </c>
      <c r="FJ128">
        <f>SUMIF('12peso'!$E$39:$E$492,$A128,'12peso'!V$39:V$492)</f>
        <v>1.8602000000000001</v>
      </c>
      <c r="FK128">
        <f>SUMIF('12peso'!$E$39:$E$492,$A128,'12peso'!W$39:W$492)</f>
        <v>1.8559000000000001</v>
      </c>
      <c r="FL128">
        <f>SUMIF('12peso'!$E$39:$E$492,$A128,'12peso'!X$39:X$492)</f>
        <v>1.8582000000000001</v>
      </c>
      <c r="FM128">
        <f>SUMIF('12peso'!$E$39:$E$492,$A128,'12peso'!Y$39:Y$492)</f>
        <v>1.8711</v>
      </c>
      <c r="FN128">
        <f>SUMIF('12peso'!$E$39:$E$492,$A128,'12peso'!Z$39:Z$492)</f>
        <v>1.8855999999999999</v>
      </c>
      <c r="FO128">
        <f>SUMIF('12peso'!$E$39:$E$492,$A128,'12peso'!AA$39:AA$492)</f>
        <v>1.9083000000000001</v>
      </c>
      <c r="FP128">
        <f>SUMIF('12peso'!$E$39:$E$492,$A128,'12peso'!AB$39:AB$492)</f>
        <v>1.9169</v>
      </c>
      <c r="FQ128">
        <f>SUMIF('12peso'!$E$39:$E$492,$A128,'12peso'!AC$39:AC$492)</f>
        <v>1.9248000000000001</v>
      </c>
      <c r="FR128">
        <f>SUMIF('12peso'!$E$39:$E$492,$A128,'12peso'!AD$39:AD$492)</f>
        <v>1.925</v>
      </c>
      <c r="FS128">
        <f>SUMIF('12peso'!$E$39:$E$492,$A128,'12peso'!AE$39:AE$492)</f>
        <v>1.9419</v>
      </c>
      <c r="FT128">
        <f>SUMIF('12peso'!$E$39:$E$492,$A128,'12peso'!AF$39:AF$492)</f>
        <v>1.9424999999999999</v>
      </c>
      <c r="FU128">
        <f>SUMIF('12peso'!$E$39:$E$492,$A128,'12peso'!AG$39:AG$492)</f>
        <v>1.9484999999999999</v>
      </c>
      <c r="FV128">
        <f>SUMIF('12peso'!$E$39:$E$492,$A128,'12peso'!AH$39:AH$492)</f>
        <v>1.9615</v>
      </c>
      <c r="FW128">
        <f>SUMIF('12peso'!$E$39:$E$492,$A128,'12peso'!AI$39:AI$492)</f>
        <v>1.9648000000000001</v>
      </c>
      <c r="FX128">
        <f>SUMIF('12peso'!$E$39:$E$492,$A128,'12peso'!AJ$39:AJ$492)</f>
        <v>1.9657</v>
      </c>
      <c r="FY128">
        <f>SUMIF('12peso'!$E$39:$E$492,$A128,'12peso'!AK$39:AK$492)</f>
        <v>1.9733000000000001</v>
      </c>
      <c r="FZ128">
        <f>SUMIF('12peso'!$E$39:$E$492,$A128,'12peso'!AL$39:AL$492)</f>
        <v>1.9916</v>
      </c>
      <c r="GA128">
        <f>SUMIF('12peso'!$E$39:$E$492,$A128,'12peso'!AM$39:AM$492)</f>
        <v>1.9944999999999999</v>
      </c>
      <c r="GB128">
        <f>SUMIF('12peso'!$E$39:$E$492,$A128,'12peso'!AN$39:AN$492)</f>
        <v>2.0034999999999998</v>
      </c>
    </row>
    <row r="129" spans="1:184" x14ac:dyDescent="0.25">
      <c r="A129" s="59">
        <v>1201005</v>
      </c>
      <c r="B129" s="56" t="s">
        <v>131</v>
      </c>
      <c r="C129" s="127">
        <v>6.0499999999999998E-2</v>
      </c>
      <c r="D129" s="127">
        <v>5.9900000000000002E-2</v>
      </c>
      <c r="E129" s="127">
        <v>6.0600000000000001E-2</v>
      </c>
      <c r="F129" s="127">
        <v>5.9499999999999997E-2</v>
      </c>
      <c r="G129" s="127">
        <v>5.9799999999999999E-2</v>
      </c>
      <c r="H129" s="127">
        <v>5.96E-2</v>
      </c>
      <c r="I129" s="127">
        <v>5.96E-2</v>
      </c>
      <c r="J129" s="127">
        <v>5.9700000000000003E-2</v>
      </c>
      <c r="K129" s="127">
        <v>5.96E-2</v>
      </c>
      <c r="L129" s="127">
        <v>5.9400000000000001E-2</v>
      </c>
      <c r="M129" s="127">
        <v>5.9799999999999999E-2</v>
      </c>
      <c r="N129" s="127">
        <v>6.0299999999999999E-2</v>
      </c>
      <c r="O129" s="127">
        <v>5.9700000000000003E-2</v>
      </c>
      <c r="P129" s="127">
        <v>5.8900000000000001E-2</v>
      </c>
      <c r="Q129" s="127">
        <v>5.9200000000000003E-2</v>
      </c>
      <c r="R129" s="127">
        <v>5.9200000000000003E-2</v>
      </c>
      <c r="S129" s="127">
        <v>5.9299999999999999E-2</v>
      </c>
      <c r="T129" s="127">
        <v>5.9499999999999997E-2</v>
      </c>
      <c r="U129" s="127">
        <v>5.9499999999999997E-2</v>
      </c>
      <c r="V129" s="127">
        <v>5.8700000000000002E-2</v>
      </c>
      <c r="W129" s="127">
        <v>5.8700000000000002E-2</v>
      </c>
      <c r="X129" s="127">
        <v>5.8000000000000003E-2</v>
      </c>
      <c r="Y129" s="127">
        <v>5.8099999999999999E-2</v>
      </c>
      <c r="Z129" s="127">
        <v>5.8400000000000001E-2</v>
      </c>
      <c r="AA129" s="127">
        <v>5.8099999999999999E-2</v>
      </c>
      <c r="AB129" s="127">
        <v>5.8000000000000003E-2</v>
      </c>
      <c r="AC129" s="127">
        <v>5.8400000000000001E-2</v>
      </c>
      <c r="AD129" s="127">
        <v>5.8200000000000002E-2</v>
      </c>
      <c r="AE129" s="127">
        <v>5.8500000000000003E-2</v>
      </c>
      <c r="AF129" s="127">
        <v>5.8299999999999998E-2</v>
      </c>
      <c r="AG129" s="127">
        <v>5.8299999999999998E-2</v>
      </c>
      <c r="AH129" s="127">
        <v>5.8200000000000002E-2</v>
      </c>
      <c r="AI129" s="127">
        <v>5.8200000000000002E-2</v>
      </c>
      <c r="AJ129" s="127">
        <v>5.8200000000000002E-2</v>
      </c>
      <c r="AK129" s="127">
        <v>5.8900000000000001E-2</v>
      </c>
      <c r="AL129" s="127">
        <v>5.8000000000000003E-2</v>
      </c>
      <c r="AM129" s="127">
        <v>5.8799999999999998E-2</v>
      </c>
      <c r="AN129" s="127">
        <v>5.9400000000000001E-2</v>
      </c>
      <c r="AO129" s="127">
        <v>5.96E-2</v>
      </c>
      <c r="AP129" s="127">
        <v>5.8200000000000002E-2</v>
      </c>
      <c r="AQ129" s="127">
        <v>5.8299999999999998E-2</v>
      </c>
      <c r="AR129" s="127">
        <v>5.8999999999999997E-2</v>
      </c>
      <c r="AS129" s="127">
        <v>0.06</v>
      </c>
      <c r="AT129" s="127">
        <v>5.8599999999999999E-2</v>
      </c>
      <c r="AU129" s="127">
        <v>5.8099999999999999E-2</v>
      </c>
      <c r="AV129" s="127">
        <v>5.8700000000000002E-2</v>
      </c>
      <c r="AW129" s="127">
        <v>5.8900000000000001E-2</v>
      </c>
      <c r="AX129" s="127">
        <v>5.9200000000000003E-2</v>
      </c>
      <c r="AY129" s="127">
        <v>5.91E-2</v>
      </c>
      <c r="AZ129" s="127">
        <v>5.9900000000000002E-2</v>
      </c>
      <c r="BA129" s="127">
        <v>5.9499999999999997E-2</v>
      </c>
      <c r="BB129" s="127">
        <v>5.9700000000000003E-2</v>
      </c>
      <c r="BC129" s="127">
        <v>6.0299999999999999E-2</v>
      </c>
      <c r="BD129" s="127">
        <v>5.9799999999999999E-2</v>
      </c>
      <c r="BE129" s="127">
        <v>6.08E-2</v>
      </c>
      <c r="BF129" s="127">
        <v>6.08E-2</v>
      </c>
      <c r="BG129" s="127">
        <v>6.0999999999999999E-2</v>
      </c>
      <c r="BH129" s="127">
        <v>6.0999999999999999E-2</v>
      </c>
      <c r="BI129" s="127">
        <v>6.1499999999999999E-2</v>
      </c>
      <c r="BJ129" s="127">
        <v>6.0900000000000003E-2</v>
      </c>
      <c r="BK129" s="127">
        <v>6.1499999999999999E-2</v>
      </c>
      <c r="BL129" s="127">
        <v>6.0999999999999999E-2</v>
      </c>
      <c r="BM129" s="127">
        <v>6.0999999999999999E-2</v>
      </c>
      <c r="BN129" s="127">
        <v>6.08E-2</v>
      </c>
      <c r="BO129" s="127">
        <v>6.0400000000000002E-2</v>
      </c>
      <c r="BP129" s="127">
        <v>5.9900000000000002E-2</v>
      </c>
      <c r="BQ129" s="127">
        <v>5.9700000000000003E-2</v>
      </c>
      <c r="BR129" s="127">
        <v>6.0400000000000002E-2</v>
      </c>
      <c r="BS129" s="127">
        <v>6.0400000000000002E-2</v>
      </c>
      <c r="BT129" s="127">
        <v>6.1100000000000002E-2</v>
      </c>
      <c r="BU129" s="127">
        <v>6.1400000000000003E-2</v>
      </c>
      <c r="BV129" s="127">
        <v>6.13E-2</v>
      </c>
      <c r="BW129" s="127">
        <v>6.1499999999999999E-2</v>
      </c>
      <c r="BX129" s="127">
        <v>6.2E-2</v>
      </c>
      <c r="BY129" s="127">
        <v>6.1100000000000002E-2</v>
      </c>
      <c r="BZ129" s="127">
        <v>6.1100000000000002E-2</v>
      </c>
      <c r="CA129" s="127">
        <v>6.13E-2</v>
      </c>
      <c r="CB129" s="127">
        <v>6.0600000000000001E-2</v>
      </c>
      <c r="CC129" s="127">
        <v>6.0499999999999998E-2</v>
      </c>
      <c r="CD129" s="127">
        <v>6.1400000000000003E-2</v>
      </c>
      <c r="CE129" s="127">
        <v>6.1100000000000002E-2</v>
      </c>
      <c r="CF129" s="127">
        <v>6.1199999999999997E-2</v>
      </c>
      <c r="CG129" s="127">
        <v>6.1199999999999997E-2</v>
      </c>
      <c r="CH129" s="127">
        <v>0.1449</v>
      </c>
      <c r="CI129" s="127">
        <v>0.14480000000000001</v>
      </c>
      <c r="CJ129" s="127">
        <v>0.14460000000000001</v>
      </c>
      <c r="CK129" s="127">
        <v>0.14580000000000001</v>
      </c>
      <c r="CL129" s="127">
        <v>0.1457</v>
      </c>
      <c r="CM129" s="127">
        <v>0.14549999999999999</v>
      </c>
      <c r="CN129" s="127">
        <v>0.14599999999999999</v>
      </c>
      <c r="CO129" s="127">
        <v>0.1474</v>
      </c>
      <c r="CP129" s="127">
        <v>0.1459</v>
      </c>
      <c r="CQ129" s="127">
        <v>0.14680000000000001</v>
      </c>
      <c r="CR129" s="127">
        <v>0.14630000000000001</v>
      </c>
      <c r="CS129" s="127">
        <v>0.1474</v>
      </c>
      <c r="CT129" s="127">
        <v>0.14979999999999999</v>
      </c>
      <c r="CU129" s="127">
        <v>0.1522</v>
      </c>
      <c r="CV129" s="127">
        <v>0.15310000000000001</v>
      </c>
      <c r="CW129" s="127">
        <v>0.15359999999999999</v>
      </c>
      <c r="CX129" s="127">
        <v>0.15490000000000001</v>
      </c>
      <c r="CY129" s="127">
        <v>0.1535</v>
      </c>
      <c r="CZ129" s="127">
        <v>0.156</v>
      </c>
      <c r="DA129" s="127">
        <v>0.1545</v>
      </c>
      <c r="DB129" s="127">
        <v>0.15629999999999999</v>
      </c>
      <c r="DC129" s="127">
        <v>0.15620000000000001</v>
      </c>
      <c r="DD129" s="127">
        <v>0.15570000000000001</v>
      </c>
      <c r="DE129" s="127">
        <v>0.15809999999999999</v>
      </c>
      <c r="DF129" s="127">
        <v>0.15870000000000001</v>
      </c>
      <c r="DG129" s="127">
        <v>0.15670000000000001</v>
      </c>
      <c r="DH129" s="127">
        <v>0.16009999999999999</v>
      </c>
      <c r="DI129" s="127">
        <v>0.16020000000000001</v>
      </c>
      <c r="DJ129" s="127">
        <v>0.15859999999999999</v>
      </c>
      <c r="DK129" s="127">
        <v>0.16089999999999999</v>
      </c>
      <c r="DL129" s="127">
        <v>0.161</v>
      </c>
      <c r="DM129" s="127">
        <v>0.1583</v>
      </c>
      <c r="DN129" s="127">
        <v>0.15890000000000001</v>
      </c>
      <c r="DO129" s="127">
        <v>0.1593</v>
      </c>
      <c r="DP129" s="127">
        <v>0.15890000000000001</v>
      </c>
      <c r="DQ129" s="127">
        <v>0.15870000000000001</v>
      </c>
      <c r="DR129" s="127">
        <v>0.1593</v>
      </c>
      <c r="DS129" s="127">
        <v>0.1603</v>
      </c>
      <c r="DT129" s="127">
        <v>0.16170000000000001</v>
      </c>
      <c r="DU129" s="127">
        <v>0.16250000000000001</v>
      </c>
      <c r="DV129" s="127">
        <v>0.16320000000000001</v>
      </c>
      <c r="DW129" s="127">
        <v>0.16450000000000001</v>
      </c>
      <c r="DX129" s="127">
        <v>0.16819999999999999</v>
      </c>
      <c r="DY129" s="127">
        <v>0.16420000000000001</v>
      </c>
      <c r="DZ129" s="127">
        <v>0.1643</v>
      </c>
      <c r="EA129" s="127">
        <v>0.16320000000000001</v>
      </c>
      <c r="EB129" s="127">
        <v>0.1638</v>
      </c>
      <c r="EC129" s="127">
        <v>0.1633</v>
      </c>
      <c r="ED129" s="127">
        <v>0.1643</v>
      </c>
      <c r="EE129" s="127">
        <v>0.16639999999999999</v>
      </c>
      <c r="EF129" s="127">
        <v>0.16689999999999999</v>
      </c>
      <c r="EG129" s="127">
        <v>0.16739999999999999</v>
      </c>
      <c r="EH129" s="127">
        <v>0.1673</v>
      </c>
      <c r="EI129" s="127">
        <v>0.16769999999999999</v>
      </c>
      <c r="EJ129" s="127">
        <v>0.1694</v>
      </c>
      <c r="EK129" s="127">
        <v>0.16980000000000001</v>
      </c>
      <c r="EL129" s="127">
        <v>0.1691</v>
      </c>
      <c r="EM129" s="127">
        <v>0.1691</v>
      </c>
      <c r="EN129" s="127">
        <v>0.17130000000000001</v>
      </c>
      <c r="EO129" s="127">
        <v>0.17269999999999999</v>
      </c>
      <c r="EP129" s="127">
        <v>0.1736</v>
      </c>
      <c r="EQ129" s="127">
        <v>0.17499999999999999</v>
      </c>
      <c r="ER129" s="127">
        <v>0.17510000000000001</v>
      </c>
      <c r="ES129" s="127">
        <v>0.1759</v>
      </c>
      <c r="ET129" s="127">
        <v>0.17510000000000001</v>
      </c>
      <c r="EU129" s="127">
        <v>0.1749</v>
      </c>
      <c r="EV129">
        <f>SUMIF('12peso'!$E$39:$E$492,$A129,'12peso'!H$39:H$492)</f>
        <v>9.0200000000000002E-2</v>
      </c>
      <c r="EW129">
        <f>SUMIF('12peso'!$E$39:$E$492,$A129,'12peso'!I$39:I$492)</f>
        <v>9.0700000000000003E-2</v>
      </c>
      <c r="EX129">
        <f>SUMIF('12peso'!$E$39:$E$492,$A129,'12peso'!J$39:J$492)</f>
        <v>9.1300000000000006E-2</v>
      </c>
      <c r="EY129">
        <f>SUMIF('12peso'!$E$39:$E$492,$A129,'12peso'!K$39:K$492)</f>
        <v>9.01E-2</v>
      </c>
      <c r="EZ129">
        <f>SUMIF('12peso'!$E$39:$E$492,$A129,'12peso'!L$39:L$492)</f>
        <v>9.01E-2</v>
      </c>
      <c r="FA129">
        <f>SUMIF('12peso'!$E$39:$E$492,$A129,'12peso'!M$39:M$492)</f>
        <v>9.1499999999999998E-2</v>
      </c>
      <c r="FB129">
        <f>SUMIF('12peso'!$E$39:$E$492,$A129,'12peso'!N$39:N$492)</f>
        <v>9.1800000000000007E-2</v>
      </c>
      <c r="FC129">
        <f>SUMIF('12peso'!$E$39:$E$492,$A129,'12peso'!O$39:O$492)</f>
        <v>9.2899999999999996E-2</v>
      </c>
      <c r="FD129">
        <f>SUMIF('12peso'!$E$39:$E$492,$A129,'12peso'!P$39:P$492)</f>
        <v>9.3100000000000002E-2</v>
      </c>
      <c r="FE129">
        <f>SUMIF('12peso'!$E$39:$E$492,$A129,'12peso'!Q$39:Q$492)</f>
        <v>9.3600000000000003E-2</v>
      </c>
      <c r="FF129">
        <f>SUMIF('12peso'!$E$39:$E$492,$A129,'12peso'!R$39:R$492)</f>
        <v>9.4100000000000003E-2</v>
      </c>
      <c r="FG129">
        <f>SUMIF('12peso'!$E$39:$E$492,$A129,'12peso'!S$39:S$492)</f>
        <v>9.4899999999999998E-2</v>
      </c>
      <c r="FH129">
        <f>SUMIF('12peso'!$E$39:$E$492,$A129,'12peso'!T$39:T$492)</f>
        <v>9.4500000000000001E-2</v>
      </c>
      <c r="FI129">
        <f>SUMIF('12peso'!$E$39:$E$492,$A129,'12peso'!U$39:U$492)</f>
        <v>9.5899999999999999E-2</v>
      </c>
      <c r="FJ129">
        <f>SUMIF('12peso'!$E$39:$E$492,$A129,'12peso'!V$39:V$492)</f>
        <v>9.6600000000000005E-2</v>
      </c>
      <c r="FK129">
        <f>SUMIF('12peso'!$E$39:$E$492,$A129,'12peso'!W$39:W$492)</f>
        <v>9.6699999999999994E-2</v>
      </c>
      <c r="FL129">
        <f>SUMIF('12peso'!$E$39:$E$492,$A129,'12peso'!X$39:X$492)</f>
        <v>9.5899999999999999E-2</v>
      </c>
      <c r="FM129">
        <f>SUMIF('12peso'!$E$39:$E$492,$A129,'12peso'!Y$39:Y$492)</f>
        <v>9.6799999999999997E-2</v>
      </c>
      <c r="FN129">
        <f>SUMIF('12peso'!$E$39:$E$492,$A129,'12peso'!Z$39:Z$492)</f>
        <v>9.7299999999999998E-2</v>
      </c>
      <c r="FO129">
        <f>SUMIF('12peso'!$E$39:$E$492,$A129,'12peso'!AA$39:AA$492)</f>
        <v>9.7900000000000001E-2</v>
      </c>
      <c r="FP129">
        <f>SUMIF('12peso'!$E$39:$E$492,$A129,'12peso'!AB$39:AB$492)</f>
        <v>9.9199999999999997E-2</v>
      </c>
      <c r="FQ129">
        <f>SUMIF('12peso'!$E$39:$E$492,$A129,'12peso'!AC$39:AC$492)</f>
        <v>9.9699999999999997E-2</v>
      </c>
      <c r="FR129">
        <f>SUMIF('12peso'!$E$39:$E$492,$A129,'12peso'!AD$39:AD$492)</f>
        <v>9.9400000000000002E-2</v>
      </c>
      <c r="FS129">
        <f>SUMIF('12peso'!$E$39:$E$492,$A129,'12peso'!AE$39:AE$492)</f>
        <v>0.10009999999999999</v>
      </c>
      <c r="FT129">
        <f>SUMIF('12peso'!$E$39:$E$492,$A129,'12peso'!AF$39:AF$492)</f>
        <v>9.9199999999999997E-2</v>
      </c>
      <c r="FU129">
        <f>SUMIF('12peso'!$E$39:$E$492,$A129,'12peso'!AG$39:AG$492)</f>
        <v>9.8599999999999993E-2</v>
      </c>
      <c r="FV129">
        <f>SUMIF('12peso'!$E$39:$E$492,$A129,'12peso'!AH$39:AH$492)</f>
        <v>0.1</v>
      </c>
      <c r="FW129">
        <f>SUMIF('12peso'!$E$39:$E$492,$A129,'12peso'!AI$39:AI$492)</f>
        <v>9.9599999999999994E-2</v>
      </c>
      <c r="FX129">
        <f>SUMIF('12peso'!$E$39:$E$492,$A129,'12peso'!AJ$39:AJ$492)</f>
        <v>9.9500000000000005E-2</v>
      </c>
      <c r="FY129">
        <f>SUMIF('12peso'!$E$39:$E$492,$A129,'12peso'!AK$39:AK$492)</f>
        <v>0.1003</v>
      </c>
      <c r="FZ129">
        <f>SUMIF('12peso'!$E$39:$E$492,$A129,'12peso'!AL$39:AL$492)</f>
        <v>0.1022</v>
      </c>
      <c r="GA129">
        <f>SUMIF('12peso'!$E$39:$E$492,$A129,'12peso'!AM$39:AM$492)</f>
        <v>0.10249999999999999</v>
      </c>
      <c r="GB129">
        <f>SUMIF('12peso'!$E$39:$E$492,$A129,'12peso'!AN$39:AN$492)</f>
        <v>0.104</v>
      </c>
    </row>
    <row r="130" spans="1:184" x14ac:dyDescent="0.25">
      <c r="A130" s="59">
        <v>1201007</v>
      </c>
      <c r="B130" s="56" t="s">
        <v>107</v>
      </c>
      <c r="C130" s="127">
        <v>0.42080000000000001</v>
      </c>
      <c r="D130" s="127">
        <v>0.41830000000000001</v>
      </c>
      <c r="E130" s="127">
        <v>0.41699999999999998</v>
      </c>
      <c r="F130" s="127">
        <v>0.41270000000000001</v>
      </c>
      <c r="G130" s="127">
        <v>0.41160000000000002</v>
      </c>
      <c r="H130" s="127">
        <v>0.40939999999999999</v>
      </c>
      <c r="I130" s="127">
        <v>0.40770000000000001</v>
      </c>
      <c r="J130" s="127">
        <v>0.40860000000000002</v>
      </c>
      <c r="K130" s="127">
        <v>0.40560000000000002</v>
      </c>
      <c r="L130" s="127">
        <v>0.40620000000000001</v>
      </c>
      <c r="M130" s="127">
        <v>0.40510000000000002</v>
      </c>
      <c r="N130" s="127">
        <v>0.4073</v>
      </c>
      <c r="O130" s="127">
        <v>0.40400000000000003</v>
      </c>
      <c r="P130" s="127">
        <v>0.40239999999999998</v>
      </c>
      <c r="Q130" s="127">
        <v>0.40089999999999998</v>
      </c>
      <c r="R130" s="127">
        <v>0.40050000000000002</v>
      </c>
      <c r="S130" s="127">
        <v>0.40029999999999999</v>
      </c>
      <c r="T130" s="127">
        <v>0.40100000000000002</v>
      </c>
      <c r="U130" s="127">
        <v>0.40239999999999998</v>
      </c>
      <c r="V130" s="127">
        <v>0.39900000000000002</v>
      </c>
      <c r="W130" s="127">
        <v>0.40400000000000003</v>
      </c>
      <c r="X130" s="127">
        <v>0.4052</v>
      </c>
      <c r="Y130" s="127">
        <v>0.40479999999999999</v>
      </c>
      <c r="Z130" s="127">
        <v>0.4078</v>
      </c>
      <c r="AA130" s="127">
        <v>0.40200000000000002</v>
      </c>
      <c r="AB130" s="127">
        <v>0.39879999999999999</v>
      </c>
      <c r="AC130" s="127">
        <v>0.40279999999999999</v>
      </c>
      <c r="AD130" s="127">
        <v>0.39900000000000002</v>
      </c>
      <c r="AE130" s="127">
        <v>0.40329999999999999</v>
      </c>
      <c r="AF130" s="127">
        <v>0.4012</v>
      </c>
      <c r="AG130" s="127">
        <v>0.40379999999999999</v>
      </c>
      <c r="AH130" s="127">
        <v>0.40339999999999998</v>
      </c>
      <c r="AI130" s="127">
        <v>0.40720000000000001</v>
      </c>
      <c r="AJ130" s="127">
        <v>0.4007</v>
      </c>
      <c r="AK130" s="127">
        <v>0.40770000000000001</v>
      </c>
      <c r="AL130" s="127">
        <v>0.4037</v>
      </c>
      <c r="AM130" s="127">
        <v>0.40060000000000001</v>
      </c>
      <c r="AN130" s="127">
        <v>0.40089999999999998</v>
      </c>
      <c r="AO130" s="127">
        <v>0.40279999999999999</v>
      </c>
      <c r="AP130" s="127">
        <v>0.40439999999999998</v>
      </c>
      <c r="AQ130" s="127">
        <v>0.4012</v>
      </c>
      <c r="AR130" s="127">
        <v>0.4022</v>
      </c>
      <c r="AS130" s="127">
        <v>0.39850000000000002</v>
      </c>
      <c r="AT130" s="127">
        <v>0.39450000000000002</v>
      </c>
      <c r="AU130" s="127">
        <v>0.40089999999999998</v>
      </c>
      <c r="AV130" s="127">
        <v>0.40379999999999999</v>
      </c>
      <c r="AW130" s="127">
        <v>0.39529999999999998</v>
      </c>
      <c r="AX130" s="127">
        <v>0.39979999999999999</v>
      </c>
      <c r="AY130" s="127">
        <v>0.4037</v>
      </c>
      <c r="AZ130" s="127">
        <v>0.40500000000000003</v>
      </c>
      <c r="BA130" s="127">
        <v>0.40410000000000001</v>
      </c>
      <c r="BB130" s="127">
        <v>0.4047</v>
      </c>
      <c r="BC130" s="127">
        <v>0.40229999999999999</v>
      </c>
      <c r="BD130" s="127">
        <v>0.40479999999999999</v>
      </c>
      <c r="BE130" s="127">
        <v>0.40589999999999998</v>
      </c>
      <c r="BF130" s="127">
        <v>0.40960000000000002</v>
      </c>
      <c r="BG130" s="127">
        <v>0.41349999999999998</v>
      </c>
      <c r="BH130" s="127">
        <v>0.41499999999999998</v>
      </c>
      <c r="BI130" s="127">
        <v>0.4143</v>
      </c>
      <c r="BJ130" s="127">
        <v>0.41120000000000001</v>
      </c>
      <c r="BK130" s="127">
        <v>0.40820000000000001</v>
      </c>
      <c r="BL130" s="127">
        <v>0.40870000000000001</v>
      </c>
      <c r="BM130" s="127">
        <v>0.41</v>
      </c>
      <c r="BN130" s="127">
        <v>0.41139999999999999</v>
      </c>
      <c r="BO130" s="127">
        <v>0.41010000000000002</v>
      </c>
      <c r="BP130" s="127">
        <v>0.4108</v>
      </c>
      <c r="BQ130" s="127">
        <v>0.4113</v>
      </c>
      <c r="BR130" s="127">
        <v>0.41170000000000001</v>
      </c>
      <c r="BS130" s="127">
        <v>0.4113</v>
      </c>
      <c r="BT130" s="127">
        <v>0.40989999999999999</v>
      </c>
      <c r="BU130" s="127">
        <v>0.41010000000000002</v>
      </c>
      <c r="BV130" s="127">
        <v>0.41049999999999998</v>
      </c>
      <c r="BW130" s="127">
        <v>0.41199999999999998</v>
      </c>
      <c r="BX130" s="127">
        <v>0.4128</v>
      </c>
      <c r="BY130" s="127">
        <v>0.41089999999999999</v>
      </c>
      <c r="BZ130" s="127">
        <v>0.41039999999999999</v>
      </c>
      <c r="CA130" s="127">
        <v>0.4093</v>
      </c>
      <c r="CB130" s="127">
        <v>0.40760000000000002</v>
      </c>
      <c r="CC130" s="127">
        <v>0.41010000000000002</v>
      </c>
      <c r="CD130" s="127">
        <v>0.4118</v>
      </c>
      <c r="CE130" s="127">
        <v>0.41449999999999998</v>
      </c>
      <c r="CF130" s="127">
        <v>0.41920000000000002</v>
      </c>
      <c r="CG130" s="127">
        <v>0.42109999999999997</v>
      </c>
      <c r="CH130" s="127">
        <v>0.4617</v>
      </c>
      <c r="CI130" s="127">
        <v>0.46110000000000001</v>
      </c>
      <c r="CJ130" s="127">
        <v>0.46489999999999998</v>
      </c>
      <c r="CK130" s="127">
        <v>0.46560000000000001</v>
      </c>
      <c r="CL130" s="127">
        <v>0.46789999999999998</v>
      </c>
      <c r="CM130" s="127">
        <v>0.46729999999999999</v>
      </c>
      <c r="CN130" s="127">
        <v>0.46839999999999998</v>
      </c>
      <c r="CO130" s="127">
        <v>0.46850000000000003</v>
      </c>
      <c r="CP130" s="127">
        <v>0.46779999999999999</v>
      </c>
      <c r="CQ130" s="127">
        <v>0.46750000000000003</v>
      </c>
      <c r="CR130" s="127">
        <v>0.47039999999999998</v>
      </c>
      <c r="CS130" s="127">
        <v>0.47160000000000002</v>
      </c>
      <c r="CT130" s="127">
        <v>0.4733</v>
      </c>
      <c r="CU130" s="127">
        <v>0.47570000000000001</v>
      </c>
      <c r="CV130" s="127">
        <v>0.47599999999999998</v>
      </c>
      <c r="CW130" s="127">
        <v>0.47660000000000002</v>
      </c>
      <c r="CX130" s="127">
        <v>0.47470000000000001</v>
      </c>
      <c r="CY130" s="127">
        <v>0.47889999999999999</v>
      </c>
      <c r="CZ130" s="127">
        <v>0.4803</v>
      </c>
      <c r="DA130" s="127">
        <v>0.48130000000000001</v>
      </c>
      <c r="DB130" s="127">
        <v>0.48149999999999998</v>
      </c>
      <c r="DC130" s="127">
        <v>0.48039999999999999</v>
      </c>
      <c r="DD130" s="127">
        <v>0.4788</v>
      </c>
      <c r="DE130" s="127">
        <v>0.47749999999999998</v>
      </c>
      <c r="DF130" s="127">
        <v>0.47589999999999999</v>
      </c>
      <c r="DG130" s="127">
        <v>0.47749999999999998</v>
      </c>
      <c r="DH130" s="127">
        <v>0.48049999999999998</v>
      </c>
      <c r="DI130" s="127">
        <v>0.4824</v>
      </c>
      <c r="DJ130" s="127">
        <v>0.48199999999999998</v>
      </c>
      <c r="DK130" s="127">
        <v>0.48199999999999998</v>
      </c>
      <c r="DL130" s="127">
        <v>0.48549999999999999</v>
      </c>
      <c r="DM130" s="127">
        <v>0.48720000000000002</v>
      </c>
      <c r="DN130" s="127">
        <v>0.4879</v>
      </c>
      <c r="DO130" s="127">
        <v>0.49070000000000003</v>
      </c>
      <c r="DP130" s="127">
        <v>0.48770000000000002</v>
      </c>
      <c r="DQ130" s="127">
        <v>0.4919</v>
      </c>
      <c r="DR130" s="127">
        <v>0.4909</v>
      </c>
      <c r="DS130" s="127">
        <v>0.49359999999999998</v>
      </c>
      <c r="DT130" s="127">
        <v>0.49640000000000001</v>
      </c>
      <c r="DU130" s="127">
        <v>0.49640000000000001</v>
      </c>
      <c r="DV130" s="127">
        <v>0.49480000000000002</v>
      </c>
      <c r="DW130" s="127">
        <v>0.49819999999999998</v>
      </c>
      <c r="DX130" s="127">
        <v>0.50029999999999997</v>
      </c>
      <c r="DY130" s="127">
        <v>0.50060000000000004</v>
      </c>
      <c r="DZ130" s="127">
        <v>0.50090000000000001</v>
      </c>
      <c r="EA130" s="127">
        <v>0.50229999999999997</v>
      </c>
      <c r="EB130" s="127">
        <v>0.50390000000000001</v>
      </c>
      <c r="EC130" s="127">
        <v>0.50580000000000003</v>
      </c>
      <c r="ED130" s="127">
        <v>0.50839999999999996</v>
      </c>
      <c r="EE130" s="127">
        <v>0.50739999999999996</v>
      </c>
      <c r="EF130" s="127">
        <v>0.51049999999999995</v>
      </c>
      <c r="EG130" s="127">
        <v>0.51290000000000002</v>
      </c>
      <c r="EH130" s="127">
        <v>0.51139999999999997</v>
      </c>
      <c r="EI130" s="127">
        <v>0.51139999999999997</v>
      </c>
      <c r="EJ130" s="127">
        <v>0.51280000000000003</v>
      </c>
      <c r="EK130" s="127">
        <v>0.51319999999999999</v>
      </c>
      <c r="EL130" s="127">
        <v>0.5091</v>
      </c>
      <c r="EM130" s="127">
        <v>0.51170000000000004</v>
      </c>
      <c r="EN130" s="127">
        <v>0.51119999999999999</v>
      </c>
      <c r="EO130" s="127">
        <v>0.51519999999999999</v>
      </c>
      <c r="EP130" s="127">
        <v>0.51880000000000004</v>
      </c>
      <c r="EQ130" s="127">
        <v>0.52010000000000001</v>
      </c>
      <c r="ER130" s="127">
        <v>0.52380000000000004</v>
      </c>
      <c r="ES130" s="127">
        <v>0.52159999999999995</v>
      </c>
      <c r="ET130" s="127">
        <v>0.52869999999999995</v>
      </c>
      <c r="EU130" s="127">
        <v>0.52869999999999995</v>
      </c>
      <c r="EV130">
        <f>SUMIF('12peso'!$E$39:$E$492,$A130,'12peso'!H$39:H$492)</f>
        <v>0.34350000000000003</v>
      </c>
      <c r="EW130">
        <f>SUMIF('12peso'!$E$39:$E$492,$A130,'12peso'!I$39:I$492)</f>
        <v>0.34460000000000002</v>
      </c>
      <c r="EX130">
        <f>SUMIF('12peso'!$E$39:$E$492,$A130,'12peso'!J$39:J$492)</f>
        <v>0.34300000000000003</v>
      </c>
      <c r="EY130">
        <f>SUMIF('12peso'!$E$39:$E$492,$A130,'12peso'!K$39:K$492)</f>
        <v>0.34499999999999997</v>
      </c>
      <c r="EZ130">
        <f>SUMIF('12peso'!$E$39:$E$492,$A130,'12peso'!L$39:L$492)</f>
        <v>0.3448</v>
      </c>
      <c r="FA130">
        <f>SUMIF('12peso'!$E$39:$E$492,$A130,'12peso'!M$39:M$492)</f>
        <v>0.34520000000000001</v>
      </c>
      <c r="FB130">
        <f>SUMIF('12peso'!$E$39:$E$492,$A130,'12peso'!N$39:N$492)</f>
        <v>0.3468</v>
      </c>
      <c r="FC130">
        <f>SUMIF('12peso'!$E$39:$E$492,$A130,'12peso'!O$39:O$492)</f>
        <v>0.35010000000000002</v>
      </c>
      <c r="FD130">
        <f>SUMIF('12peso'!$E$39:$E$492,$A130,'12peso'!P$39:P$492)</f>
        <v>0.35349999999999998</v>
      </c>
      <c r="FE130">
        <f>SUMIF('12peso'!$E$39:$E$492,$A130,'12peso'!Q$39:Q$492)</f>
        <v>0.35210000000000002</v>
      </c>
      <c r="FF130">
        <f>SUMIF('12peso'!$E$39:$E$492,$A130,'12peso'!R$39:R$492)</f>
        <v>0.3553</v>
      </c>
      <c r="FG130">
        <f>SUMIF('12peso'!$E$39:$E$492,$A130,'12peso'!S$39:S$492)</f>
        <v>0.35599999999999998</v>
      </c>
      <c r="FH130">
        <f>SUMIF('12peso'!$E$39:$E$492,$A130,'12peso'!T$39:T$492)</f>
        <v>0.35439999999999999</v>
      </c>
      <c r="FI130">
        <f>SUMIF('12peso'!$E$39:$E$492,$A130,'12peso'!U$39:U$492)</f>
        <v>0.3538</v>
      </c>
      <c r="FJ130">
        <f>SUMIF('12peso'!$E$39:$E$492,$A130,'12peso'!V$39:V$492)</f>
        <v>0.3579</v>
      </c>
      <c r="FK130">
        <f>SUMIF('12peso'!$E$39:$E$492,$A130,'12peso'!W$39:W$492)</f>
        <v>0.36120000000000002</v>
      </c>
      <c r="FL130">
        <f>SUMIF('12peso'!$E$39:$E$492,$A130,'12peso'!X$39:X$492)</f>
        <v>0.3584</v>
      </c>
      <c r="FM130">
        <f>SUMIF('12peso'!$E$39:$E$492,$A130,'12peso'!Y$39:Y$492)</f>
        <v>0.35899999999999999</v>
      </c>
      <c r="FN130">
        <f>SUMIF('12peso'!$E$39:$E$492,$A130,'12peso'!Z$39:Z$492)</f>
        <v>0.36230000000000001</v>
      </c>
      <c r="FO130">
        <f>SUMIF('12peso'!$E$39:$E$492,$A130,'12peso'!AA$39:AA$492)</f>
        <v>0.36249999999999999</v>
      </c>
      <c r="FP130">
        <f>SUMIF('12peso'!$E$39:$E$492,$A130,'12peso'!AB$39:AB$492)</f>
        <v>0.36270000000000002</v>
      </c>
      <c r="FQ130">
        <f>SUMIF('12peso'!$E$39:$E$492,$A130,'12peso'!AC$39:AC$492)</f>
        <v>0.36299999999999999</v>
      </c>
      <c r="FR130">
        <f>SUMIF('12peso'!$E$39:$E$492,$A130,'12peso'!AD$39:AD$492)</f>
        <v>0.36320000000000002</v>
      </c>
      <c r="FS130">
        <f>SUMIF('12peso'!$E$39:$E$492,$A130,'12peso'!AE$39:AE$492)</f>
        <v>0.36630000000000001</v>
      </c>
      <c r="FT130">
        <f>SUMIF('12peso'!$E$39:$E$492,$A130,'12peso'!AF$39:AF$492)</f>
        <v>0.3664</v>
      </c>
      <c r="FU130">
        <f>SUMIF('12peso'!$E$39:$E$492,$A130,'12peso'!AG$39:AG$492)</f>
        <v>0.36870000000000003</v>
      </c>
      <c r="FV130">
        <f>SUMIF('12peso'!$E$39:$E$492,$A130,'12peso'!AH$39:AH$492)</f>
        <v>0.36930000000000002</v>
      </c>
      <c r="FW130">
        <f>SUMIF('12peso'!$E$39:$E$492,$A130,'12peso'!AI$39:AI$492)</f>
        <v>0.3695</v>
      </c>
      <c r="FX130">
        <f>SUMIF('12peso'!$E$39:$E$492,$A130,'12peso'!AJ$39:AJ$492)</f>
        <v>0.3679</v>
      </c>
      <c r="FY130">
        <f>SUMIF('12peso'!$E$39:$E$492,$A130,'12peso'!AK$39:AK$492)</f>
        <v>0.37090000000000001</v>
      </c>
      <c r="FZ130">
        <f>SUMIF('12peso'!$E$39:$E$492,$A130,'12peso'!AL$39:AL$492)</f>
        <v>0.37140000000000001</v>
      </c>
      <c r="GA130">
        <f>SUMIF('12peso'!$E$39:$E$492,$A130,'12peso'!AM$39:AM$492)</f>
        <v>0.3735</v>
      </c>
      <c r="GB130">
        <f>SUMIF('12peso'!$E$39:$E$492,$A130,'12peso'!AN$39:AN$492)</f>
        <v>0.375</v>
      </c>
    </row>
    <row r="131" spans="1:184" x14ac:dyDescent="0.25">
      <c r="A131" s="59">
        <v>1201009</v>
      </c>
      <c r="B131" s="56" t="s">
        <v>132</v>
      </c>
      <c r="C131" s="127">
        <v>5.2699999999999997E-2</v>
      </c>
      <c r="D131" s="127">
        <v>5.28E-2</v>
      </c>
      <c r="E131" s="127">
        <v>5.2499999999999998E-2</v>
      </c>
      <c r="F131" s="127">
        <v>5.1999999999999998E-2</v>
      </c>
      <c r="G131" s="127">
        <v>5.1999999999999998E-2</v>
      </c>
      <c r="H131" s="127">
        <v>5.21E-2</v>
      </c>
      <c r="I131" s="127">
        <v>5.2400000000000002E-2</v>
      </c>
      <c r="J131" s="127">
        <v>5.1799999999999999E-2</v>
      </c>
      <c r="K131" s="127">
        <v>5.2299999999999999E-2</v>
      </c>
      <c r="L131" s="127">
        <v>5.2400000000000002E-2</v>
      </c>
      <c r="M131" s="127">
        <v>5.2400000000000002E-2</v>
      </c>
      <c r="N131" s="127">
        <v>5.2400000000000002E-2</v>
      </c>
      <c r="O131" s="127">
        <v>5.2400000000000002E-2</v>
      </c>
      <c r="P131" s="127">
        <v>5.1700000000000003E-2</v>
      </c>
      <c r="Q131" s="127">
        <v>5.1700000000000003E-2</v>
      </c>
      <c r="R131" s="127">
        <v>5.21E-2</v>
      </c>
      <c r="S131" s="127">
        <v>5.1999999999999998E-2</v>
      </c>
      <c r="T131" s="127">
        <v>5.16E-2</v>
      </c>
      <c r="U131" s="127">
        <v>5.2999999999999999E-2</v>
      </c>
      <c r="V131" s="127">
        <v>5.1700000000000003E-2</v>
      </c>
      <c r="W131" s="127">
        <v>5.16E-2</v>
      </c>
      <c r="X131" s="127">
        <v>5.16E-2</v>
      </c>
      <c r="Y131" s="127">
        <v>5.1799999999999999E-2</v>
      </c>
      <c r="Z131" s="127">
        <v>5.1499999999999997E-2</v>
      </c>
      <c r="AA131" s="127">
        <v>5.1400000000000001E-2</v>
      </c>
      <c r="AB131" s="127">
        <v>5.2299999999999999E-2</v>
      </c>
      <c r="AC131" s="127">
        <v>5.2200000000000003E-2</v>
      </c>
      <c r="AD131" s="127">
        <v>5.21E-2</v>
      </c>
      <c r="AE131" s="127">
        <v>5.1999999999999998E-2</v>
      </c>
      <c r="AF131" s="127">
        <v>5.1799999999999999E-2</v>
      </c>
      <c r="AG131" s="127">
        <v>5.11E-2</v>
      </c>
      <c r="AH131" s="127">
        <v>5.1700000000000003E-2</v>
      </c>
      <c r="AI131" s="127">
        <v>5.1700000000000003E-2</v>
      </c>
      <c r="AJ131" s="127">
        <v>5.1700000000000003E-2</v>
      </c>
      <c r="AK131" s="127">
        <v>5.1700000000000003E-2</v>
      </c>
      <c r="AL131" s="127">
        <v>5.1400000000000001E-2</v>
      </c>
      <c r="AM131" s="127">
        <v>5.1200000000000002E-2</v>
      </c>
      <c r="AN131" s="127">
        <v>5.1900000000000002E-2</v>
      </c>
      <c r="AO131" s="127">
        <v>5.1299999999999998E-2</v>
      </c>
      <c r="AP131" s="127">
        <v>5.1299999999999998E-2</v>
      </c>
      <c r="AQ131" s="127">
        <v>5.0999999999999997E-2</v>
      </c>
      <c r="AR131" s="127">
        <v>5.1200000000000002E-2</v>
      </c>
      <c r="AS131" s="127">
        <v>5.2600000000000001E-2</v>
      </c>
      <c r="AT131" s="127">
        <v>5.1999999999999998E-2</v>
      </c>
      <c r="AU131" s="127">
        <v>5.21E-2</v>
      </c>
      <c r="AV131" s="127">
        <v>5.1700000000000003E-2</v>
      </c>
      <c r="AW131" s="127">
        <v>5.1499999999999997E-2</v>
      </c>
      <c r="AX131" s="127">
        <v>5.1799999999999999E-2</v>
      </c>
      <c r="AY131" s="127">
        <v>5.1700000000000003E-2</v>
      </c>
      <c r="AZ131" s="127">
        <v>5.2400000000000002E-2</v>
      </c>
      <c r="BA131" s="127">
        <v>5.21E-2</v>
      </c>
      <c r="BB131" s="127">
        <v>5.2299999999999999E-2</v>
      </c>
      <c r="BC131" s="127">
        <v>5.2200000000000003E-2</v>
      </c>
      <c r="BD131" s="127">
        <v>5.2699999999999997E-2</v>
      </c>
      <c r="BE131" s="127">
        <v>5.2600000000000001E-2</v>
      </c>
      <c r="BF131" s="127">
        <v>5.2699999999999997E-2</v>
      </c>
      <c r="BG131" s="127">
        <v>5.3100000000000001E-2</v>
      </c>
      <c r="BH131" s="127">
        <v>5.2999999999999999E-2</v>
      </c>
      <c r="BI131" s="127">
        <v>5.2499999999999998E-2</v>
      </c>
      <c r="BJ131" s="127">
        <v>5.2499999999999998E-2</v>
      </c>
      <c r="BK131" s="127">
        <v>5.2499999999999998E-2</v>
      </c>
      <c r="BL131" s="127">
        <v>5.2400000000000002E-2</v>
      </c>
      <c r="BM131" s="127">
        <v>5.2699999999999997E-2</v>
      </c>
      <c r="BN131" s="127">
        <v>5.2600000000000001E-2</v>
      </c>
      <c r="BO131" s="127">
        <v>5.2499999999999998E-2</v>
      </c>
      <c r="BP131" s="127">
        <v>5.21E-2</v>
      </c>
      <c r="BQ131" s="127">
        <v>5.2699999999999997E-2</v>
      </c>
      <c r="BR131" s="127">
        <v>5.2900000000000003E-2</v>
      </c>
      <c r="BS131" s="127">
        <v>5.2400000000000002E-2</v>
      </c>
      <c r="BT131" s="127">
        <v>5.2600000000000001E-2</v>
      </c>
      <c r="BU131" s="127">
        <v>5.3100000000000001E-2</v>
      </c>
      <c r="BV131" s="127">
        <v>5.3400000000000003E-2</v>
      </c>
      <c r="BW131" s="127">
        <v>5.4100000000000002E-2</v>
      </c>
      <c r="BX131" s="127">
        <v>5.3600000000000002E-2</v>
      </c>
      <c r="BY131" s="127">
        <v>5.33E-2</v>
      </c>
      <c r="BZ131" s="127">
        <v>5.2999999999999999E-2</v>
      </c>
      <c r="CA131" s="127">
        <v>5.2999999999999999E-2</v>
      </c>
      <c r="CB131" s="127">
        <v>5.3100000000000001E-2</v>
      </c>
      <c r="CC131" s="127">
        <v>5.3699999999999998E-2</v>
      </c>
      <c r="CD131" s="127">
        <v>5.3999999999999999E-2</v>
      </c>
      <c r="CE131" s="127">
        <v>5.3600000000000002E-2</v>
      </c>
      <c r="CF131" s="127">
        <v>5.3600000000000002E-2</v>
      </c>
      <c r="CG131" s="127">
        <v>5.3400000000000003E-2</v>
      </c>
      <c r="CH131" s="127">
        <v>5.67E-2</v>
      </c>
      <c r="CI131" s="127">
        <v>5.7299999999999997E-2</v>
      </c>
      <c r="CJ131" s="127">
        <v>5.7200000000000001E-2</v>
      </c>
      <c r="CK131" s="127">
        <v>5.7599999999999998E-2</v>
      </c>
      <c r="CL131" s="127">
        <v>5.7700000000000001E-2</v>
      </c>
      <c r="CM131" s="127">
        <v>5.8400000000000001E-2</v>
      </c>
      <c r="CN131" s="127">
        <v>5.7200000000000001E-2</v>
      </c>
      <c r="CO131" s="127">
        <v>5.7500000000000002E-2</v>
      </c>
      <c r="CP131" s="127">
        <v>5.79E-2</v>
      </c>
      <c r="CQ131" s="127">
        <v>5.8099999999999999E-2</v>
      </c>
      <c r="CR131" s="127">
        <v>5.8200000000000002E-2</v>
      </c>
      <c r="CS131" s="127">
        <v>5.8400000000000001E-2</v>
      </c>
      <c r="CT131" s="127">
        <v>5.8700000000000002E-2</v>
      </c>
      <c r="CU131" s="127">
        <v>6.0299999999999999E-2</v>
      </c>
      <c r="CV131" s="127">
        <v>0.06</v>
      </c>
      <c r="CW131" s="127">
        <v>5.9900000000000002E-2</v>
      </c>
      <c r="CX131" s="127">
        <v>6.1100000000000002E-2</v>
      </c>
      <c r="CY131" s="127">
        <v>6.1199999999999997E-2</v>
      </c>
      <c r="CZ131" s="127">
        <v>6.0600000000000001E-2</v>
      </c>
      <c r="DA131" s="127">
        <v>6.0699999999999997E-2</v>
      </c>
      <c r="DB131" s="127">
        <v>6.1800000000000001E-2</v>
      </c>
      <c r="DC131" s="127">
        <v>6.08E-2</v>
      </c>
      <c r="DD131" s="127">
        <v>6.1899999999999997E-2</v>
      </c>
      <c r="DE131" s="127">
        <v>6.2600000000000003E-2</v>
      </c>
      <c r="DF131" s="127">
        <v>6.25E-2</v>
      </c>
      <c r="DG131" s="127">
        <v>6.2799999999999995E-2</v>
      </c>
      <c r="DH131" s="127">
        <v>6.2899999999999998E-2</v>
      </c>
      <c r="DI131" s="127">
        <v>6.2700000000000006E-2</v>
      </c>
      <c r="DJ131" s="127">
        <v>6.25E-2</v>
      </c>
      <c r="DK131" s="127">
        <v>6.2600000000000003E-2</v>
      </c>
      <c r="DL131" s="127">
        <v>6.2E-2</v>
      </c>
      <c r="DM131" s="127">
        <v>6.3399999999999998E-2</v>
      </c>
      <c r="DN131" s="127">
        <v>6.3100000000000003E-2</v>
      </c>
      <c r="DO131" s="127">
        <v>6.3500000000000001E-2</v>
      </c>
      <c r="DP131" s="127">
        <v>6.3500000000000001E-2</v>
      </c>
      <c r="DQ131" s="127">
        <v>6.3899999999999998E-2</v>
      </c>
      <c r="DR131" s="127">
        <v>6.4399999999999999E-2</v>
      </c>
      <c r="DS131" s="127">
        <v>6.4899999999999999E-2</v>
      </c>
      <c r="DT131" s="127">
        <v>6.5199999999999994E-2</v>
      </c>
      <c r="DU131" s="127">
        <v>6.6900000000000001E-2</v>
      </c>
      <c r="DV131" s="127">
        <v>6.6600000000000006E-2</v>
      </c>
      <c r="DW131" s="127">
        <v>6.9000000000000006E-2</v>
      </c>
      <c r="DX131" s="127">
        <v>6.5699999999999995E-2</v>
      </c>
      <c r="DY131" s="127">
        <v>6.7299999999999999E-2</v>
      </c>
      <c r="DZ131" s="127">
        <v>6.7699999999999996E-2</v>
      </c>
      <c r="EA131" s="127">
        <v>6.7699999999999996E-2</v>
      </c>
      <c r="EB131" s="127">
        <v>6.9000000000000006E-2</v>
      </c>
      <c r="EC131" s="127">
        <v>6.7100000000000007E-2</v>
      </c>
      <c r="ED131" s="127">
        <v>6.7400000000000002E-2</v>
      </c>
      <c r="EE131" s="127">
        <v>6.7799999999999999E-2</v>
      </c>
      <c r="EF131" s="127">
        <v>6.7799999999999999E-2</v>
      </c>
      <c r="EG131" s="127">
        <v>6.7599999999999993E-2</v>
      </c>
      <c r="EH131" s="127">
        <v>6.8199999999999997E-2</v>
      </c>
      <c r="EI131" s="127">
        <v>6.83E-2</v>
      </c>
      <c r="EJ131" s="127">
        <v>6.9000000000000006E-2</v>
      </c>
      <c r="EK131" s="127">
        <v>6.8400000000000002E-2</v>
      </c>
      <c r="EL131" s="127">
        <v>6.9000000000000006E-2</v>
      </c>
      <c r="EM131" s="127">
        <v>6.9099999999999995E-2</v>
      </c>
      <c r="EN131" s="127">
        <v>6.9400000000000003E-2</v>
      </c>
      <c r="EO131" s="127">
        <v>7.0599999999999996E-2</v>
      </c>
      <c r="EP131" s="127">
        <v>7.1199999999999999E-2</v>
      </c>
      <c r="EQ131" s="127">
        <v>7.1300000000000002E-2</v>
      </c>
      <c r="ER131" s="127">
        <v>7.1300000000000002E-2</v>
      </c>
      <c r="ES131" s="127">
        <v>7.17E-2</v>
      </c>
      <c r="ET131" s="127">
        <v>7.1599999999999997E-2</v>
      </c>
      <c r="EU131" s="127">
        <v>7.2099999999999997E-2</v>
      </c>
      <c r="EV131">
        <f>SUMIF('12peso'!$E$39:$E$492,$A131,'12peso'!H$39:H$492)</f>
        <v>6.5199999999999994E-2</v>
      </c>
      <c r="EW131">
        <f>SUMIF('12peso'!$E$39:$E$492,$A131,'12peso'!I$39:I$492)</f>
        <v>6.4299999999999996E-2</v>
      </c>
      <c r="EX131">
        <f>SUMIF('12peso'!$E$39:$E$492,$A131,'12peso'!J$39:J$492)</f>
        <v>6.4699999999999994E-2</v>
      </c>
      <c r="EY131">
        <f>SUMIF('12peso'!$E$39:$E$492,$A131,'12peso'!K$39:K$492)</f>
        <v>6.4199999999999993E-2</v>
      </c>
      <c r="EZ131">
        <f>SUMIF('12peso'!$E$39:$E$492,$A131,'12peso'!L$39:L$492)</f>
        <v>6.4500000000000002E-2</v>
      </c>
      <c r="FA131">
        <f>SUMIF('12peso'!$E$39:$E$492,$A131,'12peso'!M$39:M$492)</f>
        <v>6.5199999999999994E-2</v>
      </c>
      <c r="FB131">
        <f>SUMIF('12peso'!$E$39:$E$492,$A131,'12peso'!N$39:N$492)</f>
        <v>6.5600000000000006E-2</v>
      </c>
      <c r="FC131">
        <f>SUMIF('12peso'!$E$39:$E$492,$A131,'12peso'!O$39:O$492)</f>
        <v>6.5799999999999997E-2</v>
      </c>
      <c r="FD131">
        <f>SUMIF('12peso'!$E$39:$E$492,$A131,'12peso'!P$39:P$492)</f>
        <v>6.59E-2</v>
      </c>
      <c r="FE131">
        <f>SUMIF('12peso'!$E$39:$E$492,$A131,'12peso'!Q$39:Q$492)</f>
        <v>6.6500000000000004E-2</v>
      </c>
      <c r="FF131">
        <f>SUMIF('12peso'!$E$39:$E$492,$A131,'12peso'!R$39:R$492)</f>
        <v>6.6500000000000004E-2</v>
      </c>
      <c r="FG131">
        <f>SUMIF('12peso'!$E$39:$E$492,$A131,'12peso'!S$39:S$492)</f>
        <v>6.6600000000000006E-2</v>
      </c>
      <c r="FH131">
        <f>SUMIF('12peso'!$E$39:$E$492,$A131,'12peso'!T$39:T$492)</f>
        <v>6.7199999999999996E-2</v>
      </c>
      <c r="FI131">
        <f>SUMIF('12peso'!$E$39:$E$492,$A131,'12peso'!U$39:U$492)</f>
        <v>6.7199999999999996E-2</v>
      </c>
      <c r="FJ131">
        <f>SUMIF('12peso'!$E$39:$E$492,$A131,'12peso'!V$39:V$492)</f>
        <v>6.7799999999999999E-2</v>
      </c>
      <c r="FK131">
        <f>SUMIF('12peso'!$E$39:$E$492,$A131,'12peso'!W$39:W$492)</f>
        <v>6.7400000000000002E-2</v>
      </c>
      <c r="FL131">
        <f>SUMIF('12peso'!$E$39:$E$492,$A131,'12peso'!X$39:X$492)</f>
        <v>6.7299999999999999E-2</v>
      </c>
      <c r="FM131">
        <f>SUMIF('12peso'!$E$39:$E$492,$A131,'12peso'!Y$39:Y$492)</f>
        <v>6.7500000000000004E-2</v>
      </c>
      <c r="FN131">
        <f>SUMIF('12peso'!$E$39:$E$492,$A131,'12peso'!Z$39:Z$492)</f>
        <v>6.8500000000000005E-2</v>
      </c>
      <c r="FO131">
        <f>SUMIF('12peso'!$E$39:$E$492,$A131,'12peso'!AA$39:AA$492)</f>
        <v>6.93E-2</v>
      </c>
      <c r="FP131">
        <f>SUMIF('12peso'!$E$39:$E$492,$A131,'12peso'!AB$39:AB$492)</f>
        <v>6.9800000000000001E-2</v>
      </c>
      <c r="FQ131">
        <f>SUMIF('12peso'!$E$39:$E$492,$A131,'12peso'!AC$39:AC$492)</f>
        <v>6.9699999999999998E-2</v>
      </c>
      <c r="FR131">
        <f>SUMIF('12peso'!$E$39:$E$492,$A131,'12peso'!AD$39:AD$492)</f>
        <v>7.0900000000000005E-2</v>
      </c>
      <c r="FS131">
        <f>SUMIF('12peso'!$E$39:$E$492,$A131,'12peso'!AE$39:AE$492)</f>
        <v>7.1199999999999999E-2</v>
      </c>
      <c r="FT131">
        <f>SUMIF('12peso'!$E$39:$E$492,$A131,'12peso'!AF$39:AF$492)</f>
        <v>6.8099999999999994E-2</v>
      </c>
      <c r="FU131">
        <f>SUMIF('12peso'!$E$39:$E$492,$A131,'12peso'!AG$39:AG$492)</f>
        <v>6.9199999999999998E-2</v>
      </c>
      <c r="FV131">
        <f>SUMIF('12peso'!$E$39:$E$492,$A131,'12peso'!AH$39:AH$492)</f>
        <v>7.0000000000000007E-2</v>
      </c>
      <c r="FW131">
        <f>SUMIF('12peso'!$E$39:$E$492,$A131,'12peso'!AI$39:AI$492)</f>
        <v>7.1599999999999997E-2</v>
      </c>
      <c r="FX131">
        <f>SUMIF('12peso'!$E$39:$E$492,$A131,'12peso'!AJ$39:AJ$492)</f>
        <v>7.0800000000000002E-2</v>
      </c>
      <c r="FY131">
        <f>SUMIF('12peso'!$E$39:$E$492,$A131,'12peso'!AK$39:AK$492)</f>
        <v>7.0000000000000007E-2</v>
      </c>
      <c r="FZ131">
        <f>SUMIF('12peso'!$E$39:$E$492,$A131,'12peso'!AL$39:AL$492)</f>
        <v>7.0400000000000004E-2</v>
      </c>
      <c r="GA131">
        <f>SUMIF('12peso'!$E$39:$E$492,$A131,'12peso'!AM$39:AM$492)</f>
        <v>7.0199999999999999E-2</v>
      </c>
      <c r="GB131">
        <f>SUMIF('12peso'!$E$39:$E$492,$A131,'12peso'!AN$39:AN$492)</f>
        <v>7.0499999999999993E-2</v>
      </c>
    </row>
    <row r="132" spans="1:184" x14ac:dyDescent="0.25">
      <c r="A132" s="59">
        <v>1201048</v>
      </c>
      <c r="B132" s="56" t="s">
        <v>108</v>
      </c>
      <c r="C132" s="127">
        <v>0.69210000000000005</v>
      </c>
      <c r="D132" s="127">
        <v>0.68620000000000003</v>
      </c>
      <c r="E132" s="127">
        <v>0.6845</v>
      </c>
      <c r="F132" s="127">
        <v>0.6764</v>
      </c>
      <c r="G132" s="127">
        <v>0.66920000000000002</v>
      </c>
      <c r="H132" s="127">
        <v>0.66720000000000002</v>
      </c>
      <c r="I132" s="127">
        <v>0.66469999999999996</v>
      </c>
      <c r="J132" s="127">
        <v>0.66359999999999997</v>
      </c>
      <c r="K132" s="127">
        <v>0.66039999999999999</v>
      </c>
      <c r="L132" s="127">
        <v>0.65869999999999995</v>
      </c>
      <c r="M132" s="127">
        <v>0.66459999999999997</v>
      </c>
      <c r="N132" s="127">
        <v>0.6623</v>
      </c>
      <c r="O132" s="127">
        <v>0.65339999999999998</v>
      </c>
      <c r="P132" s="127">
        <v>0.64370000000000005</v>
      </c>
      <c r="Q132" s="127">
        <v>0.63900000000000001</v>
      </c>
      <c r="R132" s="127">
        <v>0.64119999999999999</v>
      </c>
      <c r="S132" s="127">
        <v>0.6411</v>
      </c>
      <c r="T132" s="127">
        <v>0.64029999999999998</v>
      </c>
      <c r="U132" s="127">
        <v>0.63619999999999999</v>
      </c>
      <c r="V132" s="127">
        <v>0.63419999999999999</v>
      </c>
      <c r="W132" s="127">
        <v>0.63519999999999999</v>
      </c>
      <c r="X132" s="127">
        <v>0.63180000000000003</v>
      </c>
      <c r="Y132" s="127">
        <v>0.63700000000000001</v>
      </c>
      <c r="Z132" s="127">
        <v>0.6532</v>
      </c>
      <c r="AA132" s="127">
        <v>0.6472</v>
      </c>
      <c r="AB132" s="127">
        <v>0.6411</v>
      </c>
      <c r="AC132" s="127">
        <v>0.64759999999999995</v>
      </c>
      <c r="AD132" s="127">
        <v>0.65629999999999999</v>
      </c>
      <c r="AE132" s="127">
        <v>0.66359999999999997</v>
      </c>
      <c r="AF132" s="127">
        <v>0.66439999999999999</v>
      </c>
      <c r="AG132" s="127">
        <v>0.67259999999999998</v>
      </c>
      <c r="AH132" s="127">
        <v>0.67110000000000003</v>
      </c>
      <c r="AI132" s="127">
        <v>0.67510000000000003</v>
      </c>
      <c r="AJ132" s="127">
        <v>0.66830000000000001</v>
      </c>
      <c r="AK132" s="127">
        <v>0.66769999999999996</v>
      </c>
      <c r="AL132" s="127">
        <v>0.66549999999999998</v>
      </c>
      <c r="AM132" s="127">
        <v>0.66500000000000004</v>
      </c>
      <c r="AN132" s="127">
        <v>0.65800000000000003</v>
      </c>
      <c r="AO132" s="127">
        <v>0.65410000000000001</v>
      </c>
      <c r="AP132" s="127">
        <v>0.65229999999999999</v>
      </c>
      <c r="AQ132" s="127">
        <v>0.6653</v>
      </c>
      <c r="AR132" s="127">
        <v>0.67410000000000003</v>
      </c>
      <c r="AS132" s="127">
        <v>0.66720000000000002</v>
      </c>
      <c r="AT132" s="127">
        <v>0.6512</v>
      </c>
      <c r="AU132" s="127">
        <v>0.65139999999999998</v>
      </c>
      <c r="AV132" s="127">
        <v>0.64849999999999997</v>
      </c>
      <c r="AW132" s="127">
        <v>0.64129999999999998</v>
      </c>
      <c r="AX132" s="127">
        <v>0.65459999999999996</v>
      </c>
      <c r="AY132" s="127">
        <v>0.68130000000000002</v>
      </c>
      <c r="AZ132" s="127">
        <v>0.68069999999999997</v>
      </c>
      <c r="BA132" s="127">
        <v>0.67889999999999995</v>
      </c>
      <c r="BB132" s="127">
        <v>0.68020000000000003</v>
      </c>
      <c r="BC132" s="127">
        <v>0.68579999999999997</v>
      </c>
      <c r="BD132" s="127">
        <v>0.68620000000000003</v>
      </c>
      <c r="BE132" s="127">
        <v>0.67849999999999999</v>
      </c>
      <c r="BF132" s="127">
        <v>0.6744</v>
      </c>
      <c r="BG132" s="127">
        <v>0.68189999999999995</v>
      </c>
      <c r="BH132" s="127">
        <v>0.67879999999999996</v>
      </c>
      <c r="BI132" s="127">
        <v>0.67710000000000004</v>
      </c>
      <c r="BJ132" s="127">
        <v>0.67420000000000002</v>
      </c>
      <c r="BK132" s="127">
        <v>0.67290000000000005</v>
      </c>
      <c r="BL132" s="127">
        <v>0.67689999999999995</v>
      </c>
      <c r="BM132" s="127">
        <v>0.66969999999999996</v>
      </c>
      <c r="BN132" s="127">
        <v>0.66349999999999998</v>
      </c>
      <c r="BO132" s="127">
        <v>0.66180000000000005</v>
      </c>
      <c r="BP132" s="127">
        <v>0.66239999999999999</v>
      </c>
      <c r="BQ132" s="127">
        <v>0.66520000000000001</v>
      </c>
      <c r="BR132" s="127">
        <v>0.66400000000000003</v>
      </c>
      <c r="BS132" s="127">
        <v>0.66590000000000005</v>
      </c>
      <c r="BT132" s="127">
        <v>0.66720000000000002</v>
      </c>
      <c r="BU132" s="127">
        <v>0.66639999999999999</v>
      </c>
      <c r="BV132" s="127">
        <v>0.66479999999999995</v>
      </c>
      <c r="BW132" s="127">
        <v>0.6643</v>
      </c>
      <c r="BX132" s="127">
        <v>0.66020000000000001</v>
      </c>
      <c r="BY132" s="127">
        <v>0.66679999999999995</v>
      </c>
      <c r="BZ132" s="127">
        <v>0.6633</v>
      </c>
      <c r="CA132" s="127">
        <v>0.66059999999999997</v>
      </c>
      <c r="CB132" s="127">
        <v>0.66290000000000004</v>
      </c>
      <c r="CC132" s="127">
        <v>0.66869999999999996</v>
      </c>
      <c r="CD132" s="127">
        <v>0.67420000000000002</v>
      </c>
      <c r="CE132" s="127">
        <v>0.67430000000000001</v>
      </c>
      <c r="CF132" s="127">
        <v>0.67669999999999997</v>
      </c>
      <c r="CG132" s="127">
        <v>0.67710000000000004</v>
      </c>
      <c r="CH132" s="127">
        <v>0.67659999999999998</v>
      </c>
      <c r="CI132" s="127">
        <v>0.67659999999999998</v>
      </c>
      <c r="CJ132" s="127">
        <v>0.68089999999999995</v>
      </c>
      <c r="CK132" s="127">
        <v>0.6804</v>
      </c>
      <c r="CL132" s="127">
        <v>0.68059999999999998</v>
      </c>
      <c r="CM132" s="127">
        <v>0.67800000000000005</v>
      </c>
      <c r="CN132" s="127">
        <v>0.68110000000000004</v>
      </c>
      <c r="CO132" s="127">
        <v>0.68159999999999998</v>
      </c>
      <c r="CP132" s="127">
        <v>0.68359999999999999</v>
      </c>
      <c r="CQ132" s="127">
        <v>0.68320000000000003</v>
      </c>
      <c r="CR132" s="127">
        <v>0.68930000000000002</v>
      </c>
      <c r="CS132" s="127">
        <v>0.68730000000000002</v>
      </c>
      <c r="CT132" s="127">
        <v>0.68540000000000001</v>
      </c>
      <c r="CU132" s="127">
        <v>0.68369999999999997</v>
      </c>
      <c r="CV132" s="127">
        <v>0.69089999999999996</v>
      </c>
      <c r="CW132" s="127">
        <v>0.68569999999999998</v>
      </c>
      <c r="CX132" s="127">
        <v>0.68379999999999996</v>
      </c>
      <c r="CY132" s="127">
        <v>0.68559999999999999</v>
      </c>
      <c r="CZ132" s="127">
        <v>0.68569999999999998</v>
      </c>
      <c r="DA132" s="127">
        <v>0.68940000000000001</v>
      </c>
      <c r="DB132" s="127">
        <v>0.68869999999999998</v>
      </c>
      <c r="DC132" s="127">
        <v>0.68420000000000003</v>
      </c>
      <c r="DD132" s="127">
        <v>0.67879999999999996</v>
      </c>
      <c r="DE132" s="127">
        <v>0.68079999999999996</v>
      </c>
      <c r="DF132" s="127">
        <v>0.68310000000000004</v>
      </c>
      <c r="DG132" s="127">
        <v>0.68189999999999995</v>
      </c>
      <c r="DH132" s="127">
        <v>0.68759999999999999</v>
      </c>
      <c r="DI132" s="127">
        <v>0.68769999999999998</v>
      </c>
      <c r="DJ132" s="127">
        <v>0.69130000000000003</v>
      </c>
      <c r="DK132" s="127">
        <v>0.68720000000000003</v>
      </c>
      <c r="DL132" s="127">
        <v>0.69450000000000001</v>
      </c>
      <c r="DM132" s="127">
        <v>0.69530000000000003</v>
      </c>
      <c r="DN132" s="127">
        <v>0.70269999999999999</v>
      </c>
      <c r="DO132" s="127">
        <v>0.70979999999999999</v>
      </c>
      <c r="DP132" s="127">
        <v>0.7</v>
      </c>
      <c r="DQ132" s="127">
        <v>0.70320000000000005</v>
      </c>
      <c r="DR132" s="127">
        <v>0.70150000000000001</v>
      </c>
      <c r="DS132" s="127">
        <v>0.70509999999999995</v>
      </c>
      <c r="DT132" s="127">
        <v>0.70720000000000005</v>
      </c>
      <c r="DU132" s="127">
        <v>0.71120000000000005</v>
      </c>
      <c r="DV132" s="127">
        <v>0.70509999999999995</v>
      </c>
      <c r="DW132" s="127">
        <v>0.71479999999999999</v>
      </c>
      <c r="DX132" s="127">
        <v>0.7147</v>
      </c>
      <c r="DY132" s="127">
        <v>0.71040000000000003</v>
      </c>
      <c r="DZ132" s="127">
        <v>0.71240000000000003</v>
      </c>
      <c r="EA132" s="127">
        <v>0.71640000000000004</v>
      </c>
      <c r="EB132" s="127">
        <v>0.71660000000000001</v>
      </c>
      <c r="EC132" s="127">
        <v>0.71499999999999997</v>
      </c>
      <c r="ED132" s="127">
        <v>0.72150000000000003</v>
      </c>
      <c r="EE132" s="127">
        <v>0.71560000000000001</v>
      </c>
      <c r="EF132" s="127">
        <v>0.72130000000000005</v>
      </c>
      <c r="EG132" s="127">
        <v>0.72160000000000002</v>
      </c>
      <c r="EH132" s="127">
        <v>0.72060000000000002</v>
      </c>
      <c r="EI132" s="127">
        <v>0.71579999999999999</v>
      </c>
      <c r="EJ132" s="127">
        <v>0.72609999999999997</v>
      </c>
      <c r="EK132" s="127">
        <v>0.73399999999999999</v>
      </c>
      <c r="EL132" s="127">
        <v>0.7399</v>
      </c>
      <c r="EM132" s="127">
        <v>0.74639999999999995</v>
      </c>
      <c r="EN132" s="127">
        <v>0.74409999999999998</v>
      </c>
      <c r="EO132" s="127">
        <v>0.75490000000000002</v>
      </c>
      <c r="EP132" s="127">
        <v>0.74939999999999996</v>
      </c>
      <c r="EQ132" s="127">
        <v>0.75339999999999996</v>
      </c>
      <c r="ER132" s="127">
        <v>0.75419999999999998</v>
      </c>
      <c r="ES132" s="127">
        <v>0.76019999999999999</v>
      </c>
      <c r="ET132" s="127">
        <v>0.76749999999999996</v>
      </c>
      <c r="EU132" s="127">
        <v>0.77070000000000005</v>
      </c>
      <c r="EV132">
        <f>SUMIF('12peso'!$E$39:$E$492,$A132,'12peso'!H$39:H$492)</f>
        <v>0.60860000000000003</v>
      </c>
      <c r="EW132">
        <f>SUMIF('12peso'!$E$39:$E$492,$A132,'12peso'!I$39:I$492)</f>
        <v>0.60319999999999996</v>
      </c>
      <c r="EX132">
        <f>SUMIF('12peso'!$E$39:$E$492,$A132,'12peso'!J$39:J$492)</f>
        <v>0.60619999999999996</v>
      </c>
      <c r="EY132">
        <f>SUMIF('12peso'!$E$39:$E$492,$A132,'12peso'!K$39:K$492)</f>
        <v>0.60040000000000004</v>
      </c>
      <c r="EZ132">
        <f>SUMIF('12peso'!$E$39:$E$492,$A132,'12peso'!L$39:L$492)</f>
        <v>0.60170000000000001</v>
      </c>
      <c r="FA132">
        <f>SUMIF('12peso'!$E$39:$E$492,$A132,'12peso'!M$39:M$492)</f>
        <v>0.60960000000000003</v>
      </c>
      <c r="FB132">
        <f>SUMIF('12peso'!$E$39:$E$492,$A132,'12peso'!N$39:N$492)</f>
        <v>0.61499999999999999</v>
      </c>
      <c r="FC132">
        <f>SUMIF('12peso'!$E$39:$E$492,$A132,'12peso'!O$39:O$492)</f>
        <v>0.62160000000000004</v>
      </c>
      <c r="FD132">
        <f>SUMIF('12peso'!$E$39:$E$492,$A132,'12peso'!P$39:P$492)</f>
        <v>0.62729999999999997</v>
      </c>
      <c r="FE132">
        <f>SUMIF('12peso'!$E$39:$E$492,$A132,'12peso'!Q$39:Q$492)</f>
        <v>0.63580000000000003</v>
      </c>
      <c r="FF132">
        <f>SUMIF('12peso'!$E$39:$E$492,$A132,'12peso'!R$39:R$492)</f>
        <v>0.64639999999999997</v>
      </c>
      <c r="FG132">
        <f>SUMIF('12peso'!$E$39:$E$492,$A132,'12peso'!S$39:S$492)</f>
        <v>0.65159999999999996</v>
      </c>
      <c r="FH132">
        <f>SUMIF('12peso'!$E$39:$E$492,$A132,'12peso'!T$39:T$492)</f>
        <v>0.6482</v>
      </c>
      <c r="FI132">
        <f>SUMIF('12peso'!$E$39:$E$492,$A132,'12peso'!U$39:U$492)</f>
        <v>0.65169999999999995</v>
      </c>
      <c r="FJ132">
        <f>SUMIF('12peso'!$E$39:$E$492,$A132,'12peso'!V$39:V$492)</f>
        <v>0.65200000000000002</v>
      </c>
      <c r="FK132">
        <f>SUMIF('12peso'!$E$39:$E$492,$A132,'12peso'!W$39:W$492)</f>
        <v>0.65249999999999997</v>
      </c>
      <c r="FL132">
        <f>SUMIF('12peso'!$E$39:$E$492,$A132,'12peso'!X$39:X$492)</f>
        <v>0.64970000000000006</v>
      </c>
      <c r="FM132">
        <f>SUMIF('12peso'!$E$39:$E$492,$A132,'12peso'!Y$39:Y$492)</f>
        <v>0.65049999999999997</v>
      </c>
      <c r="FN132">
        <f>SUMIF('12peso'!$E$39:$E$492,$A132,'12peso'!Z$39:Z$492)</f>
        <v>0.65739999999999998</v>
      </c>
      <c r="FO132">
        <f>SUMIF('12peso'!$E$39:$E$492,$A132,'12peso'!AA$39:AA$492)</f>
        <v>0.66</v>
      </c>
      <c r="FP132">
        <f>SUMIF('12peso'!$E$39:$E$492,$A132,'12peso'!AB$39:AB$492)</f>
        <v>0.66220000000000001</v>
      </c>
      <c r="FQ132">
        <f>SUMIF('12peso'!$E$39:$E$492,$A132,'12peso'!AC$39:AC$492)</f>
        <v>0.66749999999999998</v>
      </c>
      <c r="FR132">
        <f>SUMIF('12peso'!$E$39:$E$492,$A132,'12peso'!AD$39:AD$492)</f>
        <v>0.67300000000000004</v>
      </c>
      <c r="FS132">
        <f>SUMIF('12peso'!$E$39:$E$492,$A132,'12peso'!AE$39:AE$492)</f>
        <v>0.67800000000000005</v>
      </c>
      <c r="FT132">
        <f>SUMIF('12peso'!$E$39:$E$492,$A132,'12peso'!AF$39:AF$492)</f>
        <v>0.67830000000000001</v>
      </c>
      <c r="FU132">
        <f>SUMIF('12peso'!$E$39:$E$492,$A132,'12peso'!AG$39:AG$492)</f>
        <v>0.68010000000000004</v>
      </c>
      <c r="FV132">
        <f>SUMIF('12peso'!$E$39:$E$492,$A132,'12peso'!AH$39:AH$492)</f>
        <v>0.68389999999999995</v>
      </c>
      <c r="FW132">
        <f>SUMIF('12peso'!$E$39:$E$492,$A132,'12peso'!AI$39:AI$492)</f>
        <v>0.68020000000000003</v>
      </c>
      <c r="FX132">
        <f>SUMIF('12peso'!$E$39:$E$492,$A132,'12peso'!AJ$39:AJ$492)</f>
        <v>0.68420000000000003</v>
      </c>
      <c r="FY132">
        <f>SUMIF('12peso'!$E$39:$E$492,$A132,'12peso'!AK$39:AK$492)</f>
        <v>0.68330000000000002</v>
      </c>
      <c r="FZ132">
        <f>SUMIF('12peso'!$E$39:$E$492,$A132,'12peso'!AL$39:AL$492)</f>
        <v>0.68049999999999999</v>
      </c>
      <c r="GA132">
        <f>SUMIF('12peso'!$E$39:$E$492,$A132,'12peso'!AM$39:AM$492)</f>
        <v>0.69179999999999997</v>
      </c>
      <c r="GB132">
        <f>SUMIF('12peso'!$E$39:$E$492,$A132,'12peso'!AN$39:AN$492)</f>
        <v>0.68640000000000001</v>
      </c>
    </row>
    <row r="133" spans="1:184" x14ac:dyDescent="0.25">
      <c r="A133" s="59">
        <v>1201051</v>
      </c>
      <c r="B133" s="56" t="s">
        <v>109</v>
      </c>
      <c r="C133" s="127">
        <v>0.1273</v>
      </c>
      <c r="D133" s="127">
        <v>0.12670000000000001</v>
      </c>
      <c r="E133" s="127">
        <v>0.1265</v>
      </c>
      <c r="F133" s="127">
        <v>0.12509999999999999</v>
      </c>
      <c r="G133" s="127">
        <v>0.1245</v>
      </c>
      <c r="H133" s="127">
        <v>0.12509999999999999</v>
      </c>
      <c r="I133" s="127">
        <v>0.12570000000000001</v>
      </c>
      <c r="J133" s="127">
        <v>0.12570000000000001</v>
      </c>
      <c r="K133" s="127">
        <v>0.12920000000000001</v>
      </c>
      <c r="L133" s="127">
        <v>0.12989999999999999</v>
      </c>
      <c r="M133" s="127">
        <v>0.13100000000000001</v>
      </c>
      <c r="N133" s="127">
        <v>0.13100000000000001</v>
      </c>
      <c r="O133" s="127">
        <v>0.1323</v>
      </c>
      <c r="P133" s="127">
        <v>0.1288</v>
      </c>
      <c r="Q133" s="127">
        <v>0.12969999999999998</v>
      </c>
      <c r="R133" s="127">
        <v>0.13089999999999999</v>
      </c>
      <c r="S133" s="127">
        <v>0.12859999999999999</v>
      </c>
      <c r="T133" s="127">
        <v>0.12720000000000001</v>
      </c>
      <c r="U133" s="127">
        <v>0.12590000000000001</v>
      </c>
      <c r="V133" s="127">
        <v>0.12329999999999999</v>
      </c>
      <c r="W133" s="127">
        <v>0.122</v>
      </c>
      <c r="X133" s="127">
        <v>0.1196</v>
      </c>
      <c r="Y133" s="127">
        <v>0.1242</v>
      </c>
      <c r="Z133" s="127">
        <v>0.124</v>
      </c>
      <c r="AA133" s="127">
        <v>0.126</v>
      </c>
      <c r="AB133" s="127">
        <v>0.1268</v>
      </c>
      <c r="AC133" s="127">
        <v>0.1298</v>
      </c>
      <c r="AD133" s="127">
        <v>0.128</v>
      </c>
      <c r="AE133" s="127">
        <v>0.1275</v>
      </c>
      <c r="AF133" s="127">
        <v>0.1263</v>
      </c>
      <c r="AG133" s="127">
        <v>0.12820000000000001</v>
      </c>
      <c r="AH133" s="127">
        <v>0.1295</v>
      </c>
      <c r="AI133" s="127">
        <v>0.12969999999999998</v>
      </c>
      <c r="AJ133" s="127">
        <v>0.12840000000000001</v>
      </c>
      <c r="AK133" s="127">
        <v>0.129</v>
      </c>
      <c r="AL133" s="127">
        <v>0.12770000000000001</v>
      </c>
      <c r="AM133" s="127">
        <v>0.12790000000000001</v>
      </c>
      <c r="AN133" s="127">
        <v>0.1234</v>
      </c>
      <c r="AO133" s="127">
        <v>0.12430000000000001</v>
      </c>
      <c r="AP133" s="127">
        <v>0.1237</v>
      </c>
      <c r="AQ133" s="127">
        <v>0.1278</v>
      </c>
      <c r="AR133" s="127">
        <v>0.13020000000000001</v>
      </c>
      <c r="AS133" s="127">
        <v>0.12909999999999999</v>
      </c>
      <c r="AT133" s="127">
        <v>0.12840000000000001</v>
      </c>
      <c r="AU133" s="127">
        <v>0.12939999999999999</v>
      </c>
      <c r="AV133" s="127">
        <v>0.1341</v>
      </c>
      <c r="AW133" s="127">
        <v>0.13200000000000001</v>
      </c>
      <c r="AX133" s="127">
        <v>0.13540000000000002</v>
      </c>
      <c r="AY133" s="127">
        <v>0.13589999999999999</v>
      </c>
      <c r="AZ133" s="127">
        <v>0.14100000000000001</v>
      </c>
      <c r="BA133" s="127">
        <v>0.1389</v>
      </c>
      <c r="BB133" s="127">
        <v>0.14380000000000001</v>
      </c>
      <c r="BC133" s="127">
        <v>0.14319999999999999</v>
      </c>
      <c r="BD133" s="127">
        <v>0.13919999999999999</v>
      </c>
      <c r="BE133" s="127">
        <v>0.1401</v>
      </c>
      <c r="BF133" s="127">
        <v>0.1401</v>
      </c>
      <c r="BG133" s="127">
        <v>0.1431</v>
      </c>
      <c r="BH133" s="127">
        <v>0.1396</v>
      </c>
      <c r="BI133" s="127">
        <v>0.14050000000000001</v>
      </c>
      <c r="BJ133" s="127">
        <v>0.14250000000000002</v>
      </c>
      <c r="BK133" s="127">
        <v>0.14019999999999999</v>
      </c>
      <c r="BL133" s="127">
        <v>0.14140000000000003</v>
      </c>
      <c r="BM133" s="127">
        <v>0.14119999999999999</v>
      </c>
      <c r="BN133" s="127">
        <v>0.14069999999999999</v>
      </c>
      <c r="BO133" s="127">
        <v>0.14050000000000001</v>
      </c>
      <c r="BP133" s="127">
        <v>0.14269999999999999</v>
      </c>
      <c r="BQ133" s="127">
        <v>0.1431</v>
      </c>
      <c r="BR133" s="127">
        <v>0.14369999999999999</v>
      </c>
      <c r="BS133" s="127">
        <v>0.14660000000000001</v>
      </c>
      <c r="BT133" s="127">
        <v>0.14560000000000001</v>
      </c>
      <c r="BU133" s="127">
        <v>0.1452</v>
      </c>
      <c r="BV133" s="127">
        <v>0.1489</v>
      </c>
      <c r="BW133" s="127">
        <v>0.1477</v>
      </c>
      <c r="BX133" s="127">
        <v>0.14910000000000001</v>
      </c>
      <c r="BY133" s="127">
        <v>0.14829999999999999</v>
      </c>
      <c r="BZ133" s="127">
        <v>0.1467</v>
      </c>
      <c r="CA133" s="127">
        <v>0.14660000000000001</v>
      </c>
      <c r="CB133" s="127">
        <v>0.14660000000000001</v>
      </c>
      <c r="CC133" s="127">
        <v>0.14760000000000001</v>
      </c>
      <c r="CD133" s="127">
        <v>0.14689999999999998</v>
      </c>
      <c r="CE133" s="127">
        <v>0.14729999999999999</v>
      </c>
      <c r="CF133" s="127">
        <v>0.1477</v>
      </c>
      <c r="CG133" s="127">
        <v>0.1479</v>
      </c>
      <c r="CH133" s="127">
        <v>0.1013</v>
      </c>
      <c r="CI133" s="127">
        <v>0.1013</v>
      </c>
      <c r="CJ133" s="127">
        <v>0.1019</v>
      </c>
      <c r="CK133" s="127">
        <v>0.10290000000000001</v>
      </c>
      <c r="CL133" s="127">
        <v>0.10249999999999999</v>
      </c>
      <c r="CM133" s="127">
        <v>0.1027</v>
      </c>
      <c r="CN133" s="127">
        <v>0.1028</v>
      </c>
      <c r="CO133" s="127">
        <v>0.1026</v>
      </c>
      <c r="CP133" s="127">
        <v>0.10340000000000001</v>
      </c>
      <c r="CQ133" s="127">
        <v>0.1038</v>
      </c>
      <c r="CR133" s="127">
        <v>0.10349999999999999</v>
      </c>
      <c r="CS133" s="127">
        <v>0.1031</v>
      </c>
      <c r="CT133" s="127">
        <v>0.10349999999999999</v>
      </c>
      <c r="CU133" s="127">
        <v>0.104</v>
      </c>
      <c r="CV133" s="127">
        <v>0.1046</v>
      </c>
      <c r="CW133" s="127">
        <v>0.1051</v>
      </c>
      <c r="CX133" s="127">
        <v>0.10489999999999999</v>
      </c>
      <c r="CY133" s="127">
        <v>0.1056</v>
      </c>
      <c r="CZ133" s="127">
        <v>0.1057</v>
      </c>
      <c r="DA133" s="127">
        <v>0.1055</v>
      </c>
      <c r="DB133" s="127">
        <v>0.1066</v>
      </c>
      <c r="DC133" s="127">
        <v>0.1067</v>
      </c>
      <c r="DD133" s="127">
        <v>0.106</v>
      </c>
      <c r="DE133" s="127">
        <v>0.10630000000000001</v>
      </c>
      <c r="DF133" s="127">
        <v>0.10639999999999999</v>
      </c>
      <c r="DG133" s="127">
        <v>0.1067</v>
      </c>
      <c r="DH133" s="127">
        <v>0.107</v>
      </c>
      <c r="DI133" s="127">
        <v>0.1069</v>
      </c>
      <c r="DJ133" s="127">
        <v>0.1076</v>
      </c>
      <c r="DK133" s="127">
        <v>0.1086</v>
      </c>
      <c r="DL133" s="127">
        <v>0.10829999999999999</v>
      </c>
      <c r="DM133" s="127">
        <v>0.1089</v>
      </c>
      <c r="DN133" s="127">
        <v>0.1089</v>
      </c>
      <c r="DO133" s="127">
        <v>0.1108</v>
      </c>
      <c r="DP133" s="127">
        <v>0.1109</v>
      </c>
      <c r="DQ133" s="127">
        <v>0.1111</v>
      </c>
      <c r="DR133" s="127">
        <v>0.1115</v>
      </c>
      <c r="DS133" s="127">
        <v>0.1113</v>
      </c>
      <c r="DT133" s="127">
        <v>0.1123</v>
      </c>
      <c r="DU133" s="127">
        <v>0.11260000000000001</v>
      </c>
      <c r="DV133" s="127">
        <v>0.11269999999999999</v>
      </c>
      <c r="DW133" s="127">
        <v>0.1135</v>
      </c>
      <c r="DX133" s="127">
        <v>0.1139</v>
      </c>
      <c r="DY133" s="127">
        <v>0.1145</v>
      </c>
      <c r="DZ133" s="127">
        <v>0.1144</v>
      </c>
      <c r="EA133" s="127">
        <v>0.1143</v>
      </c>
      <c r="EB133" s="127">
        <v>0.11409999999999999</v>
      </c>
      <c r="EC133" s="127">
        <v>0.1147</v>
      </c>
      <c r="ED133" s="127">
        <v>0.1152</v>
      </c>
      <c r="EE133" s="127">
        <v>0.11609999999999999</v>
      </c>
      <c r="EF133" s="127">
        <v>0.1162</v>
      </c>
      <c r="EG133" s="127">
        <v>0.1163</v>
      </c>
      <c r="EH133" s="127">
        <v>0.1168</v>
      </c>
      <c r="EI133" s="127">
        <v>0.1177</v>
      </c>
      <c r="EJ133" s="127">
        <v>0.1179</v>
      </c>
      <c r="EK133" s="127">
        <v>0.1174</v>
      </c>
      <c r="EL133" s="127">
        <v>0.11700000000000001</v>
      </c>
      <c r="EM133" s="127">
        <v>0.1171</v>
      </c>
      <c r="EN133" s="127">
        <v>0.1169</v>
      </c>
      <c r="EO133" s="127">
        <v>0.1181</v>
      </c>
      <c r="EP133" s="127">
        <v>0.1191</v>
      </c>
      <c r="EQ133" s="127">
        <v>0.11849999999999999</v>
      </c>
      <c r="ER133" s="127">
        <v>0.11799999999999999</v>
      </c>
      <c r="ES133" s="127">
        <v>0.1187</v>
      </c>
      <c r="ET133" s="127">
        <v>0.11990000000000001</v>
      </c>
      <c r="EU133" s="127">
        <v>0.1197</v>
      </c>
      <c r="EV133">
        <f>SUMIF('12peso'!$E$39:$E$492,$A133,'12peso'!H$39:H$492)</f>
        <v>6.3600000000000004E-2</v>
      </c>
      <c r="EW133">
        <f>SUMIF('12peso'!$E$39:$E$492,$A133,'12peso'!I$39:I$492)</f>
        <v>6.3600000000000004E-2</v>
      </c>
      <c r="EX133">
        <f>SUMIF('12peso'!$E$39:$E$492,$A133,'12peso'!J$39:J$492)</f>
        <v>6.3600000000000004E-2</v>
      </c>
      <c r="EY133">
        <f>SUMIF('12peso'!$E$39:$E$492,$A133,'12peso'!K$39:K$492)</f>
        <v>6.3399999999999998E-2</v>
      </c>
      <c r="EZ133">
        <f>SUMIF('12peso'!$E$39:$E$492,$A133,'12peso'!L$39:L$492)</f>
        <v>6.3100000000000003E-2</v>
      </c>
      <c r="FA133">
        <f>SUMIF('12peso'!$E$39:$E$492,$A133,'12peso'!M$39:M$492)</f>
        <v>6.2600000000000003E-2</v>
      </c>
      <c r="FB133">
        <f>SUMIF('12peso'!$E$39:$E$492,$A133,'12peso'!N$39:N$492)</f>
        <v>6.3600000000000004E-2</v>
      </c>
      <c r="FC133">
        <f>SUMIF('12peso'!$E$39:$E$492,$A133,'12peso'!O$39:O$492)</f>
        <v>6.3700000000000007E-2</v>
      </c>
      <c r="FD133">
        <f>SUMIF('12peso'!$E$39:$E$492,$A133,'12peso'!P$39:P$492)</f>
        <v>6.4100000000000004E-2</v>
      </c>
      <c r="FE133">
        <f>SUMIF('12peso'!$E$39:$E$492,$A133,'12peso'!Q$39:Q$492)</f>
        <v>6.4000000000000001E-2</v>
      </c>
      <c r="FF133">
        <f>SUMIF('12peso'!$E$39:$E$492,$A133,'12peso'!R$39:R$492)</f>
        <v>6.4699999999999994E-2</v>
      </c>
      <c r="FG133">
        <f>SUMIF('12peso'!$E$39:$E$492,$A133,'12peso'!S$39:S$492)</f>
        <v>6.4899999999999999E-2</v>
      </c>
      <c r="FH133">
        <f>SUMIF('12peso'!$E$39:$E$492,$A133,'12peso'!T$39:T$492)</f>
        <v>6.5100000000000005E-2</v>
      </c>
      <c r="FI133">
        <f>SUMIF('12peso'!$E$39:$E$492,$A133,'12peso'!U$39:U$492)</f>
        <v>6.4799999999999996E-2</v>
      </c>
      <c r="FJ133">
        <f>SUMIF('12peso'!$E$39:$E$492,$A133,'12peso'!V$39:V$492)</f>
        <v>6.5299999999999997E-2</v>
      </c>
      <c r="FK133">
        <f>SUMIF('12peso'!$E$39:$E$492,$A133,'12peso'!W$39:W$492)</f>
        <v>6.4799999999999996E-2</v>
      </c>
      <c r="FL133">
        <f>SUMIF('12peso'!$E$39:$E$492,$A133,'12peso'!X$39:X$492)</f>
        <v>6.4199999999999993E-2</v>
      </c>
      <c r="FM133">
        <f>SUMIF('12peso'!$E$39:$E$492,$A133,'12peso'!Y$39:Y$492)</f>
        <v>6.4299999999999996E-2</v>
      </c>
      <c r="FN133">
        <f>SUMIF('12peso'!$E$39:$E$492,$A133,'12peso'!Z$39:Z$492)</f>
        <v>6.5100000000000005E-2</v>
      </c>
      <c r="FO133">
        <f>SUMIF('12peso'!$E$39:$E$492,$A133,'12peso'!AA$39:AA$492)</f>
        <v>6.5799999999999997E-2</v>
      </c>
      <c r="FP133">
        <f>SUMIF('12peso'!$E$39:$E$492,$A133,'12peso'!AB$39:AB$492)</f>
        <v>6.5799999999999997E-2</v>
      </c>
      <c r="FQ133">
        <f>SUMIF('12peso'!$E$39:$E$492,$A133,'12peso'!AC$39:AC$492)</f>
        <v>6.6500000000000004E-2</v>
      </c>
      <c r="FR133">
        <f>SUMIF('12peso'!$E$39:$E$492,$A133,'12peso'!AD$39:AD$492)</f>
        <v>6.6299999999999998E-2</v>
      </c>
      <c r="FS133">
        <f>SUMIF('12peso'!$E$39:$E$492,$A133,'12peso'!AE$39:AE$492)</f>
        <v>6.6299999999999998E-2</v>
      </c>
      <c r="FT133">
        <f>SUMIF('12peso'!$E$39:$E$492,$A133,'12peso'!AF$39:AF$492)</f>
        <v>6.7100000000000007E-2</v>
      </c>
      <c r="FU133">
        <f>SUMIF('12peso'!$E$39:$E$492,$A133,'12peso'!AG$39:AG$492)</f>
        <v>6.7699999999999996E-2</v>
      </c>
      <c r="FV133">
        <f>SUMIF('12peso'!$E$39:$E$492,$A133,'12peso'!AH$39:AH$492)</f>
        <v>6.7100000000000007E-2</v>
      </c>
      <c r="FW133">
        <f>SUMIF('12peso'!$E$39:$E$492,$A133,'12peso'!AI$39:AI$492)</f>
        <v>6.7299999999999999E-2</v>
      </c>
      <c r="FX133">
        <f>SUMIF('12peso'!$E$39:$E$492,$A133,'12peso'!AJ$39:AJ$492)</f>
        <v>6.6900000000000001E-2</v>
      </c>
      <c r="FY133">
        <f>SUMIF('12peso'!$E$39:$E$492,$A133,'12peso'!AK$39:AK$492)</f>
        <v>6.7199999999999996E-2</v>
      </c>
      <c r="FZ133">
        <f>SUMIF('12peso'!$E$39:$E$492,$A133,'12peso'!AL$39:AL$492)</f>
        <v>6.6600000000000006E-2</v>
      </c>
      <c r="GA133">
        <f>SUMIF('12peso'!$E$39:$E$492,$A133,'12peso'!AM$39:AM$492)</f>
        <v>6.7400000000000002E-2</v>
      </c>
      <c r="GB133">
        <f>SUMIF('12peso'!$E$39:$E$492,$A133,'12peso'!AN$39:AN$492)</f>
        <v>6.7500000000000004E-2</v>
      </c>
    </row>
    <row r="134" spans="1:184" x14ac:dyDescent="0.25">
      <c r="A134" s="59">
        <v>1201061</v>
      </c>
      <c r="B134" s="56" t="s">
        <v>133</v>
      </c>
      <c r="C134" s="127">
        <v>0.29370000000000002</v>
      </c>
      <c r="D134" s="127">
        <v>0.29210000000000003</v>
      </c>
      <c r="E134" s="127">
        <v>0.2913</v>
      </c>
      <c r="F134" s="127">
        <v>0.2878</v>
      </c>
      <c r="G134" s="127">
        <v>0.28620000000000001</v>
      </c>
      <c r="H134" s="127">
        <v>0.28689999999999999</v>
      </c>
      <c r="I134" s="127">
        <v>0.28399999999999997</v>
      </c>
      <c r="J134" s="127">
        <v>0.2823</v>
      </c>
      <c r="K134" s="127">
        <v>0.28499999999999998</v>
      </c>
      <c r="L134" s="127">
        <v>0.2838</v>
      </c>
      <c r="M134" s="127">
        <v>0.28989999999999999</v>
      </c>
      <c r="N134" s="127">
        <v>0.2883</v>
      </c>
      <c r="O134" s="127">
        <v>0.28789999999999999</v>
      </c>
      <c r="P134" s="127">
        <v>0.28470000000000001</v>
      </c>
      <c r="Q134" s="127">
        <v>0.28710000000000002</v>
      </c>
      <c r="R134" s="127">
        <v>0.29070000000000001</v>
      </c>
      <c r="S134" s="127">
        <v>0.28789999999999999</v>
      </c>
      <c r="T134" s="127">
        <v>0.2898</v>
      </c>
      <c r="U134" s="127">
        <v>0.28589999999999999</v>
      </c>
      <c r="V134" s="127">
        <v>0.28939999999999999</v>
      </c>
      <c r="W134" s="127">
        <v>0.28289999999999998</v>
      </c>
      <c r="X134" s="127">
        <v>0.28510000000000002</v>
      </c>
      <c r="Y134" s="127">
        <v>0.28699999999999998</v>
      </c>
      <c r="Z134" s="127">
        <v>0.29160000000000003</v>
      </c>
      <c r="AA134" s="127">
        <v>0.28839999999999999</v>
      </c>
      <c r="AB134" s="127">
        <v>0.28849999999999998</v>
      </c>
      <c r="AC134" s="127">
        <v>0.28699999999999998</v>
      </c>
      <c r="AD134" s="127">
        <v>0.28110000000000002</v>
      </c>
      <c r="AE134" s="127">
        <v>0.2802</v>
      </c>
      <c r="AF134" s="127">
        <v>0.27879999999999999</v>
      </c>
      <c r="AG134" s="127">
        <v>0.27889999999999998</v>
      </c>
      <c r="AH134" s="127">
        <v>0.28179999999999999</v>
      </c>
      <c r="AI134" s="127">
        <v>0.28079999999999999</v>
      </c>
      <c r="AJ134" s="127">
        <v>0.28010000000000002</v>
      </c>
      <c r="AK134" s="127">
        <v>0.27979999999999999</v>
      </c>
      <c r="AL134" s="127">
        <v>0.27950000000000003</v>
      </c>
      <c r="AM134" s="127">
        <v>0.27689999999999998</v>
      </c>
      <c r="AN134" s="127">
        <v>0.27779999999999999</v>
      </c>
      <c r="AO134" s="127">
        <v>0.27700000000000002</v>
      </c>
      <c r="AP134" s="127">
        <v>0.27539999999999998</v>
      </c>
      <c r="AQ134" s="127">
        <v>0.27579999999999999</v>
      </c>
      <c r="AR134" s="127">
        <v>0.27760000000000001</v>
      </c>
      <c r="AS134" s="127">
        <v>0.27429999999999999</v>
      </c>
      <c r="AT134" s="127">
        <v>0.27029999999999998</v>
      </c>
      <c r="AU134" s="127">
        <v>0.27150000000000002</v>
      </c>
      <c r="AV134" s="127">
        <v>0.2702</v>
      </c>
      <c r="AW134" s="127">
        <v>0.27200000000000002</v>
      </c>
      <c r="AX134" s="127">
        <v>0.27560000000000001</v>
      </c>
      <c r="AY134" s="127">
        <v>0.27589999999999998</v>
      </c>
      <c r="AZ134" s="127">
        <v>0.2772</v>
      </c>
      <c r="BA134" s="127">
        <v>0.27789999999999998</v>
      </c>
      <c r="BB134" s="127">
        <v>0.27879999999999999</v>
      </c>
      <c r="BC134" s="127">
        <v>0.27939999999999998</v>
      </c>
      <c r="BD134" s="127">
        <v>0.27760000000000001</v>
      </c>
      <c r="BE134" s="127">
        <v>0.27560000000000001</v>
      </c>
      <c r="BF134" s="127">
        <v>0.27539999999999998</v>
      </c>
      <c r="BG134" s="127">
        <v>0.27479999999999999</v>
      </c>
      <c r="BH134" s="127">
        <v>0.2742</v>
      </c>
      <c r="BI134" s="127">
        <v>0.27029999999999998</v>
      </c>
      <c r="BJ134" s="127">
        <v>0.26790000000000003</v>
      </c>
      <c r="BK134" s="127">
        <v>0.26600000000000001</v>
      </c>
      <c r="BL134" s="127">
        <v>0.26579999999999998</v>
      </c>
      <c r="BM134" s="127">
        <v>0.2646</v>
      </c>
      <c r="BN134" s="127">
        <v>0.26519999999999999</v>
      </c>
      <c r="BO134" s="127">
        <v>0.26379999999999998</v>
      </c>
      <c r="BP134" s="127">
        <v>0.26719999999999999</v>
      </c>
      <c r="BQ134" s="127">
        <v>0.26800000000000002</v>
      </c>
      <c r="BR134" s="127">
        <v>0.26690000000000003</v>
      </c>
      <c r="BS134" s="127">
        <v>0.26719999999999999</v>
      </c>
      <c r="BT134" s="127">
        <v>0.26669999999999999</v>
      </c>
      <c r="BU134" s="127">
        <v>0.26879999999999998</v>
      </c>
      <c r="BV134" s="127">
        <v>0.26919999999999999</v>
      </c>
      <c r="BW134" s="127">
        <v>0.26989999999999997</v>
      </c>
      <c r="BX134" s="127">
        <v>0.2697</v>
      </c>
      <c r="BY134" s="127">
        <v>0.26779999999999998</v>
      </c>
      <c r="BZ134" s="127">
        <v>0.26629999999999998</v>
      </c>
      <c r="CA134" s="127">
        <v>0.26500000000000001</v>
      </c>
      <c r="CB134" s="127">
        <v>0.2651</v>
      </c>
      <c r="CC134" s="127">
        <v>0.27050000000000002</v>
      </c>
      <c r="CD134" s="127">
        <v>0.27150000000000002</v>
      </c>
      <c r="CE134" s="127">
        <v>0.2717</v>
      </c>
      <c r="CF134" s="127">
        <v>0.2707</v>
      </c>
      <c r="CG134" s="127">
        <v>0.27250000000000002</v>
      </c>
      <c r="CH134" s="127">
        <v>0.2873</v>
      </c>
      <c r="CI134" s="127">
        <v>0.28689999999999999</v>
      </c>
      <c r="CJ134" s="127">
        <v>0.28860000000000002</v>
      </c>
      <c r="CK134" s="127">
        <v>0.28749999999999998</v>
      </c>
      <c r="CL134" s="127">
        <v>0.28860000000000002</v>
      </c>
      <c r="CM134" s="127">
        <v>0.28920000000000001</v>
      </c>
      <c r="CN134" s="127">
        <v>0.28799999999999998</v>
      </c>
      <c r="CO134" s="127">
        <v>0.2868</v>
      </c>
      <c r="CP134" s="127">
        <v>0.2873</v>
      </c>
      <c r="CQ134" s="127">
        <v>0.2863</v>
      </c>
      <c r="CR134" s="127">
        <v>0.28710000000000002</v>
      </c>
      <c r="CS134" s="127">
        <v>0.28749999999999998</v>
      </c>
      <c r="CT134" s="127">
        <v>0.28710000000000002</v>
      </c>
      <c r="CU134" s="127">
        <v>0.28820000000000001</v>
      </c>
      <c r="CV134" s="127">
        <v>0.2873</v>
      </c>
      <c r="CW134" s="127">
        <v>0.29039999999999999</v>
      </c>
      <c r="CX134" s="127">
        <v>0.29199999999999998</v>
      </c>
      <c r="CY134" s="127">
        <v>0.29199999999999998</v>
      </c>
      <c r="CZ134" s="127">
        <v>0.29509999999999997</v>
      </c>
      <c r="DA134" s="127">
        <v>0.29430000000000001</v>
      </c>
      <c r="DB134" s="127">
        <v>0.29409999999999997</v>
      </c>
      <c r="DC134" s="127">
        <v>0.29449999999999998</v>
      </c>
      <c r="DD134" s="127">
        <v>0.29409999999999997</v>
      </c>
      <c r="DE134" s="127">
        <v>0.29449999999999998</v>
      </c>
      <c r="DF134" s="127">
        <v>0.29659999999999997</v>
      </c>
      <c r="DG134" s="127">
        <v>0.29870000000000002</v>
      </c>
      <c r="DH134" s="127">
        <v>0.30070000000000002</v>
      </c>
      <c r="DI134" s="127">
        <v>0.30180000000000001</v>
      </c>
      <c r="DJ134" s="127">
        <v>0.30180000000000001</v>
      </c>
      <c r="DK134" s="127">
        <v>0.30430000000000001</v>
      </c>
      <c r="DL134" s="127">
        <v>0.30380000000000001</v>
      </c>
      <c r="DM134" s="127">
        <v>0.30330000000000001</v>
      </c>
      <c r="DN134" s="127">
        <v>0.30120000000000002</v>
      </c>
      <c r="DO134" s="127">
        <v>0.2999</v>
      </c>
      <c r="DP134" s="127">
        <v>0.29909999999999998</v>
      </c>
      <c r="DQ134" s="127">
        <v>0.29630000000000001</v>
      </c>
      <c r="DR134" s="127">
        <v>0.29559999999999997</v>
      </c>
      <c r="DS134" s="127">
        <v>0.29559999999999997</v>
      </c>
      <c r="DT134" s="127">
        <v>0.29570000000000002</v>
      </c>
      <c r="DU134" s="127">
        <v>0.29709999999999998</v>
      </c>
      <c r="DV134" s="127">
        <v>0.29709999999999998</v>
      </c>
      <c r="DW134" s="127">
        <v>0.29820000000000002</v>
      </c>
      <c r="DX134" s="127">
        <v>0.29870000000000002</v>
      </c>
      <c r="DY134" s="127">
        <v>0.2984</v>
      </c>
      <c r="DZ134" s="127">
        <v>0.29720000000000002</v>
      </c>
      <c r="EA134" s="127">
        <v>0.29580000000000001</v>
      </c>
      <c r="EB134" s="127">
        <v>0.29409999999999997</v>
      </c>
      <c r="EC134" s="127">
        <v>0.29449999999999998</v>
      </c>
      <c r="ED134" s="127">
        <v>0.2959</v>
      </c>
      <c r="EE134" s="127">
        <v>0.29580000000000001</v>
      </c>
      <c r="EF134" s="127">
        <v>0.29709999999999998</v>
      </c>
      <c r="EG134" s="127">
        <v>0.29720000000000002</v>
      </c>
      <c r="EH134" s="127">
        <v>0.30049999999999999</v>
      </c>
      <c r="EI134" s="127">
        <v>0.3009</v>
      </c>
      <c r="EJ134" s="127">
        <v>0.30370000000000003</v>
      </c>
      <c r="EK134" s="127">
        <v>0.30130000000000001</v>
      </c>
      <c r="EL134" s="127">
        <v>0.30030000000000001</v>
      </c>
      <c r="EM134" s="127">
        <v>0.29809999999999998</v>
      </c>
      <c r="EN134" s="127">
        <v>0.2959</v>
      </c>
      <c r="EO134" s="127">
        <v>0.29680000000000001</v>
      </c>
      <c r="EP134" s="127">
        <v>0.29820000000000002</v>
      </c>
      <c r="EQ134" s="127">
        <v>0.30009999999999998</v>
      </c>
      <c r="ER134" s="127">
        <v>0.30030000000000001</v>
      </c>
      <c r="ES134" s="127">
        <v>0.3004</v>
      </c>
      <c r="ET134" s="127">
        <v>0.30180000000000001</v>
      </c>
      <c r="EU134" s="127">
        <v>0.30299999999999999</v>
      </c>
      <c r="EV134">
        <f>SUMIF('12peso'!$E$39:$E$492,$A134,'12peso'!H$39:H$492)</f>
        <v>0.25280000000000002</v>
      </c>
      <c r="EW134">
        <f>SUMIF('12peso'!$E$39:$E$492,$A134,'12peso'!I$39:I$492)</f>
        <v>0.25240000000000001</v>
      </c>
      <c r="EX134">
        <f>SUMIF('12peso'!$E$39:$E$492,$A134,'12peso'!J$39:J$492)</f>
        <v>0.25190000000000001</v>
      </c>
      <c r="EY134">
        <f>SUMIF('12peso'!$E$39:$E$492,$A134,'12peso'!K$39:K$492)</f>
        <v>0.25280000000000002</v>
      </c>
      <c r="EZ134">
        <f>SUMIF('12peso'!$E$39:$E$492,$A134,'12peso'!L$39:L$492)</f>
        <v>0.25390000000000001</v>
      </c>
      <c r="FA134">
        <f>SUMIF('12peso'!$E$39:$E$492,$A134,'12peso'!M$39:M$492)</f>
        <v>0.25269999999999998</v>
      </c>
      <c r="FB134">
        <f>SUMIF('12peso'!$E$39:$E$492,$A134,'12peso'!N$39:N$492)</f>
        <v>0.25580000000000003</v>
      </c>
      <c r="FC134">
        <f>SUMIF('12peso'!$E$39:$E$492,$A134,'12peso'!O$39:O$492)</f>
        <v>0.25490000000000002</v>
      </c>
      <c r="FD134">
        <f>SUMIF('12peso'!$E$39:$E$492,$A134,'12peso'!P$39:P$492)</f>
        <v>0.25580000000000003</v>
      </c>
      <c r="FE134">
        <f>SUMIF('12peso'!$E$39:$E$492,$A134,'12peso'!Q$39:Q$492)</f>
        <v>0.25640000000000002</v>
      </c>
      <c r="FF134">
        <f>SUMIF('12peso'!$E$39:$E$492,$A134,'12peso'!R$39:R$492)</f>
        <v>0.25569999999999998</v>
      </c>
      <c r="FG134">
        <f>SUMIF('12peso'!$E$39:$E$492,$A134,'12peso'!S$39:S$492)</f>
        <v>0.25629999999999997</v>
      </c>
      <c r="FH134">
        <f>SUMIF('12peso'!$E$39:$E$492,$A134,'12peso'!T$39:T$492)</f>
        <v>0.25669999999999998</v>
      </c>
      <c r="FI134">
        <f>SUMIF('12peso'!$E$39:$E$492,$A134,'12peso'!U$39:U$492)</f>
        <v>0.25940000000000002</v>
      </c>
      <c r="FJ134">
        <f>SUMIF('12peso'!$E$39:$E$492,$A134,'12peso'!V$39:V$492)</f>
        <v>0.26150000000000001</v>
      </c>
      <c r="FK134">
        <f>SUMIF('12peso'!$E$39:$E$492,$A134,'12peso'!W$39:W$492)</f>
        <v>0.26229999999999998</v>
      </c>
      <c r="FL134">
        <f>SUMIF('12peso'!$E$39:$E$492,$A134,'12peso'!X$39:X$492)</f>
        <v>0.26069999999999999</v>
      </c>
      <c r="FM134">
        <f>SUMIF('12peso'!$E$39:$E$492,$A134,'12peso'!Y$39:Y$492)</f>
        <v>0.26090000000000002</v>
      </c>
      <c r="FN134">
        <f>SUMIF('12peso'!$E$39:$E$492,$A134,'12peso'!Z$39:Z$492)</f>
        <v>0.26100000000000001</v>
      </c>
      <c r="FO134">
        <f>SUMIF('12peso'!$E$39:$E$492,$A134,'12peso'!AA$39:AA$492)</f>
        <v>0.25919999999999999</v>
      </c>
      <c r="FP134">
        <f>SUMIF('12peso'!$E$39:$E$492,$A134,'12peso'!AB$39:AB$492)</f>
        <v>0.2571</v>
      </c>
      <c r="FQ134">
        <f>SUMIF('12peso'!$E$39:$E$492,$A134,'12peso'!AC$39:AC$492)</f>
        <v>0.25469999999999998</v>
      </c>
      <c r="FR134">
        <f>SUMIF('12peso'!$E$39:$E$492,$A134,'12peso'!AD$39:AD$492)</f>
        <v>0.2555</v>
      </c>
      <c r="FS134">
        <f>SUMIF('12peso'!$E$39:$E$492,$A134,'12peso'!AE$39:AE$492)</f>
        <v>0.25540000000000002</v>
      </c>
      <c r="FT134">
        <f>SUMIF('12peso'!$E$39:$E$492,$A134,'12peso'!AF$39:AF$492)</f>
        <v>0.25509999999999999</v>
      </c>
      <c r="FU134">
        <f>SUMIF('12peso'!$E$39:$E$492,$A134,'12peso'!AG$39:AG$492)</f>
        <v>0.25540000000000002</v>
      </c>
      <c r="FV134">
        <f>SUMIF('12peso'!$E$39:$E$492,$A134,'12peso'!AH$39:AH$492)</f>
        <v>0.25530000000000003</v>
      </c>
      <c r="FW134">
        <f>SUMIF('12peso'!$E$39:$E$492,$A134,'12peso'!AI$39:AI$492)</f>
        <v>0.25419999999999998</v>
      </c>
      <c r="FX134">
        <f>SUMIF('12peso'!$E$39:$E$492,$A134,'12peso'!AJ$39:AJ$492)</f>
        <v>0.25409999999999999</v>
      </c>
      <c r="FY134">
        <f>SUMIF('12peso'!$E$39:$E$492,$A134,'12peso'!AK$39:AK$492)</f>
        <v>0.25719999999999998</v>
      </c>
      <c r="FZ134">
        <f>SUMIF('12peso'!$E$39:$E$492,$A134,'12peso'!AL$39:AL$492)</f>
        <v>0.25719999999999998</v>
      </c>
      <c r="GA134">
        <f>SUMIF('12peso'!$E$39:$E$492,$A134,'12peso'!AM$39:AM$492)</f>
        <v>0.25850000000000001</v>
      </c>
      <c r="GB134">
        <f>SUMIF('12peso'!$E$39:$E$492,$A134,'12peso'!AN$39:AN$492)</f>
        <v>0.2601</v>
      </c>
    </row>
    <row r="135" spans="1:184" x14ac:dyDescent="0.25">
      <c r="A135" s="60">
        <v>2101001</v>
      </c>
      <c r="B135" s="56" t="s">
        <v>134</v>
      </c>
      <c r="C135" s="127">
        <v>5.9172000000000002</v>
      </c>
      <c r="D135" s="127">
        <v>5.8742000000000001</v>
      </c>
      <c r="E135" s="127">
        <v>5.8278999999999996</v>
      </c>
      <c r="F135" s="127">
        <v>5.7312000000000003</v>
      </c>
      <c r="G135" s="127">
        <v>5.6661999999999999</v>
      </c>
      <c r="H135" s="127">
        <v>5.6276000000000002</v>
      </c>
      <c r="I135" s="127">
        <v>5.5834000000000001</v>
      </c>
      <c r="J135" s="127">
        <v>5.5709999999999997</v>
      </c>
      <c r="K135" s="127">
        <v>5.5376000000000003</v>
      </c>
      <c r="L135" s="127">
        <v>5.4936999999999996</v>
      </c>
      <c r="M135" s="127">
        <v>5.4866000000000001</v>
      </c>
      <c r="N135" s="127">
        <v>5.4541000000000004</v>
      </c>
      <c r="O135" s="127">
        <v>5.3551000000000002</v>
      </c>
      <c r="P135" s="127">
        <v>5.2778999999999998</v>
      </c>
      <c r="Q135" s="127">
        <v>5.2603999999999997</v>
      </c>
      <c r="R135" s="127">
        <v>5.2468000000000004</v>
      </c>
      <c r="S135" s="127">
        <v>5.2278000000000002</v>
      </c>
      <c r="T135" s="127">
        <v>5.1921999999999997</v>
      </c>
      <c r="U135" s="127">
        <v>5.1638000000000002</v>
      </c>
      <c r="V135" s="127">
        <v>5.1372999999999998</v>
      </c>
      <c r="W135" s="127">
        <v>5.1223000000000001</v>
      </c>
      <c r="X135" s="127">
        <v>5.0904999999999996</v>
      </c>
      <c r="Y135" s="127">
        <v>5.0830000000000002</v>
      </c>
      <c r="Z135" s="127">
        <v>5.0652999999999997</v>
      </c>
      <c r="AA135" s="127">
        <v>5.0029000000000003</v>
      </c>
      <c r="AB135" s="127">
        <v>4.9755000000000003</v>
      </c>
      <c r="AC135" s="127">
        <v>4.9695999999999998</v>
      </c>
      <c r="AD135" s="127">
        <v>4.9375999999999998</v>
      </c>
      <c r="AE135" s="127">
        <v>4.9074999999999998</v>
      </c>
      <c r="AF135" s="127">
        <v>4.8803999999999998</v>
      </c>
      <c r="AG135" s="127">
        <v>4.84</v>
      </c>
      <c r="AH135" s="127">
        <v>4.8179999999999996</v>
      </c>
      <c r="AI135" s="127">
        <v>4.7961999999999998</v>
      </c>
      <c r="AJ135" s="127">
        <v>4.7619999999999996</v>
      </c>
      <c r="AK135" s="127">
        <v>4.75</v>
      </c>
      <c r="AL135" s="127">
        <v>4.7305000000000001</v>
      </c>
      <c r="AM135" s="127">
        <v>4.68</v>
      </c>
      <c r="AN135" s="127">
        <v>4.6566999999999998</v>
      </c>
      <c r="AO135" s="127">
        <v>4.6214000000000004</v>
      </c>
      <c r="AP135" s="127">
        <v>4.5648999999999997</v>
      </c>
      <c r="AQ135" s="127">
        <v>4.4390999999999998</v>
      </c>
      <c r="AR135" s="127">
        <v>4.3594999999999997</v>
      </c>
      <c r="AS135" s="127">
        <v>4.2870999999999997</v>
      </c>
      <c r="AT135" s="127">
        <v>4.2309000000000001</v>
      </c>
      <c r="AU135" s="127">
        <v>4.1970999999999998</v>
      </c>
      <c r="AV135" s="127">
        <v>4.1703000000000001</v>
      </c>
      <c r="AW135" s="127">
        <v>4.1532999999999998</v>
      </c>
      <c r="AX135" s="127">
        <v>4.1599000000000004</v>
      </c>
      <c r="AY135" s="127">
        <v>4.1665999999999999</v>
      </c>
      <c r="AZ135" s="127">
        <v>4.1588000000000003</v>
      </c>
      <c r="BA135" s="127">
        <v>4.1516000000000002</v>
      </c>
      <c r="BB135" s="127">
        <v>4.1536</v>
      </c>
      <c r="BC135" s="127">
        <v>4.1563999999999997</v>
      </c>
      <c r="BD135" s="127">
        <v>4.1463000000000001</v>
      </c>
      <c r="BE135" s="127">
        <v>4.1295000000000002</v>
      </c>
      <c r="BF135" s="127">
        <v>4.1009000000000002</v>
      </c>
      <c r="BG135" s="127">
        <v>4.0777000000000001</v>
      </c>
      <c r="BH135" s="127">
        <v>4.0643000000000002</v>
      </c>
      <c r="BI135" s="127">
        <v>4.0522</v>
      </c>
      <c r="BJ135" s="127">
        <v>4.0271999999999997</v>
      </c>
      <c r="BK135" s="127">
        <v>3.9927999999999999</v>
      </c>
      <c r="BL135" s="127">
        <v>3.9746000000000001</v>
      </c>
      <c r="BM135" s="127">
        <v>3.9598</v>
      </c>
      <c r="BN135" s="127">
        <v>3.9517000000000002</v>
      </c>
      <c r="BO135" s="127">
        <v>3.9329000000000001</v>
      </c>
      <c r="BP135" s="127">
        <v>3.9152</v>
      </c>
      <c r="BQ135" s="127">
        <v>3.8954</v>
      </c>
      <c r="BR135" s="127">
        <v>3.8826000000000001</v>
      </c>
      <c r="BS135" s="127">
        <v>3.8727999999999998</v>
      </c>
      <c r="BT135" s="127">
        <v>3.8410000000000002</v>
      </c>
      <c r="BU135" s="127">
        <v>3.8294999999999999</v>
      </c>
      <c r="BV135" s="127">
        <v>3.8435999999999999</v>
      </c>
      <c r="BW135" s="127">
        <v>3.8456999999999999</v>
      </c>
      <c r="BX135" s="127">
        <v>3.8571</v>
      </c>
      <c r="BY135" s="127">
        <v>3.8517000000000001</v>
      </c>
      <c r="BZ135" s="127">
        <v>3.8359999999999999</v>
      </c>
      <c r="CA135" s="127">
        <v>3.8188</v>
      </c>
      <c r="CB135" s="127">
        <v>3.8026</v>
      </c>
      <c r="CC135" s="127">
        <v>3.7757000000000001</v>
      </c>
      <c r="CD135" s="127">
        <v>3.7783000000000002</v>
      </c>
      <c r="CE135" s="127">
        <v>3.7831999999999999</v>
      </c>
      <c r="CF135" s="127">
        <v>3.778</v>
      </c>
      <c r="CG135" s="127">
        <v>3.7804000000000002</v>
      </c>
      <c r="CH135" s="127">
        <v>2.6907000000000001</v>
      </c>
      <c r="CI135" s="127">
        <v>2.6905999999999999</v>
      </c>
      <c r="CJ135" s="127">
        <v>2.7004000000000001</v>
      </c>
      <c r="CK135" s="127">
        <v>2.7067999999999999</v>
      </c>
      <c r="CL135" s="127">
        <v>2.7023999999999999</v>
      </c>
      <c r="CM135" s="127">
        <v>2.7014999999999998</v>
      </c>
      <c r="CN135" s="127">
        <v>2.6959</v>
      </c>
      <c r="CO135" s="127">
        <v>2.6890999999999998</v>
      </c>
      <c r="CP135" s="127">
        <v>2.6897000000000002</v>
      </c>
      <c r="CQ135" s="127">
        <v>2.6876000000000002</v>
      </c>
      <c r="CR135" s="127">
        <v>2.6916000000000002</v>
      </c>
      <c r="CS135" s="127">
        <v>2.6911</v>
      </c>
      <c r="CT135" s="127">
        <v>2.6896</v>
      </c>
      <c r="CU135" s="127">
        <v>2.6890999999999998</v>
      </c>
      <c r="CV135" s="127">
        <v>2.6859999999999999</v>
      </c>
      <c r="CW135" s="127">
        <v>2.6959</v>
      </c>
      <c r="CX135" s="127">
        <v>2.7033</v>
      </c>
      <c r="CY135" s="127">
        <v>2.7107999999999999</v>
      </c>
      <c r="CZ135" s="127">
        <v>2.6991999999999998</v>
      </c>
      <c r="DA135" s="127">
        <v>2.7027000000000001</v>
      </c>
      <c r="DB135" s="127">
        <v>2.6974</v>
      </c>
      <c r="DC135" s="127">
        <v>2.6905000000000001</v>
      </c>
      <c r="DD135" s="127">
        <v>2.6882000000000001</v>
      </c>
      <c r="DE135" s="127">
        <v>2.6804999999999999</v>
      </c>
      <c r="DF135" s="127">
        <v>2.6720000000000002</v>
      </c>
      <c r="DG135" s="127">
        <v>2.6737000000000002</v>
      </c>
      <c r="DH135" s="127">
        <v>2.6858</v>
      </c>
      <c r="DI135" s="127">
        <v>2.6956000000000002</v>
      </c>
      <c r="DJ135" s="127">
        <v>2.7061000000000002</v>
      </c>
      <c r="DK135" s="127">
        <v>2.7191999999999998</v>
      </c>
      <c r="DL135" s="127">
        <v>2.7275</v>
      </c>
      <c r="DM135" s="127">
        <v>2.7433000000000001</v>
      </c>
      <c r="DN135" s="127">
        <v>2.746</v>
      </c>
      <c r="DO135" s="127">
        <v>2.7519</v>
      </c>
      <c r="DP135" s="127">
        <v>2.762</v>
      </c>
      <c r="DQ135" s="127">
        <v>2.7706</v>
      </c>
      <c r="DR135" s="127">
        <v>2.7746</v>
      </c>
      <c r="DS135" s="127">
        <v>2.7803</v>
      </c>
      <c r="DT135" s="127">
        <v>2.7898000000000001</v>
      </c>
      <c r="DU135" s="127">
        <v>2.7949000000000002</v>
      </c>
      <c r="DV135" s="127">
        <v>2.7930000000000001</v>
      </c>
      <c r="DW135" s="127">
        <v>2.7873999999999999</v>
      </c>
      <c r="DX135" s="127">
        <v>2.7875999999999999</v>
      </c>
      <c r="DY135" s="127">
        <v>2.7791000000000001</v>
      </c>
      <c r="DZ135" s="127">
        <v>2.7660999999999998</v>
      </c>
      <c r="EA135" s="127">
        <v>2.7616000000000001</v>
      </c>
      <c r="EB135" s="127">
        <v>2.7618</v>
      </c>
      <c r="EC135" s="127">
        <v>2.7705000000000002</v>
      </c>
      <c r="ED135" s="127">
        <v>2.7936999999999999</v>
      </c>
      <c r="EE135" s="127">
        <v>2.8054000000000001</v>
      </c>
      <c r="EF135" s="127">
        <v>2.8136999999999999</v>
      </c>
      <c r="EG135" s="127">
        <v>2.8174999999999999</v>
      </c>
      <c r="EH135" s="127">
        <v>2.8195000000000001</v>
      </c>
      <c r="EI135" s="127">
        <v>2.8264</v>
      </c>
      <c r="EJ135" s="127">
        <v>2.8287</v>
      </c>
      <c r="EK135" s="127">
        <v>2.8403</v>
      </c>
      <c r="EL135" s="127">
        <v>2.8605999999999998</v>
      </c>
      <c r="EM135" s="127">
        <v>2.8489</v>
      </c>
      <c r="EN135" s="127">
        <v>2.8481000000000001</v>
      </c>
      <c r="EO135" s="127">
        <v>2.8622000000000001</v>
      </c>
      <c r="EP135" s="127">
        <v>2.8822000000000001</v>
      </c>
      <c r="EQ135" s="127">
        <v>2.8904999999999998</v>
      </c>
      <c r="ER135" s="127">
        <v>2.9106000000000001</v>
      </c>
      <c r="ES135" s="127">
        <v>2.9214000000000002</v>
      </c>
      <c r="ET135" s="127">
        <v>2.9319000000000002</v>
      </c>
      <c r="EU135" s="127">
        <v>2.9407999999999999</v>
      </c>
      <c r="EV135">
        <f>SUMIF('12peso'!$E$39:$E$492,$A135,'12peso'!H$39:H$492)</f>
        <v>3.6970999999999998</v>
      </c>
      <c r="EW135">
        <f>SUMIF('12peso'!$E$39:$E$492,$A135,'12peso'!I$39:I$492)</f>
        <v>3.7233999999999998</v>
      </c>
      <c r="EX135">
        <f>SUMIF('12peso'!$E$39:$E$492,$A135,'12peso'!J$39:J$492)</f>
        <v>3.7509000000000001</v>
      </c>
      <c r="EY135">
        <f>SUMIF('12peso'!$E$39:$E$492,$A135,'12peso'!K$39:K$492)</f>
        <v>3.7605</v>
      </c>
      <c r="EZ135">
        <f>SUMIF('12peso'!$E$39:$E$492,$A135,'12peso'!L$39:L$492)</f>
        <v>3.7671000000000001</v>
      </c>
      <c r="FA135">
        <f>SUMIF('12peso'!$E$39:$E$492,$A135,'12peso'!M$39:M$492)</f>
        <v>3.7780999999999998</v>
      </c>
      <c r="FB135">
        <f>SUMIF('12peso'!$E$39:$E$492,$A135,'12peso'!N$39:N$492)</f>
        <v>3.8010000000000002</v>
      </c>
      <c r="FC135">
        <f>SUMIF('12peso'!$E$39:$E$492,$A135,'12peso'!O$39:O$492)</f>
        <v>3.8285999999999998</v>
      </c>
      <c r="FD135">
        <f>SUMIF('12peso'!$E$39:$E$492,$A135,'12peso'!P$39:P$492)</f>
        <v>3.8296999999999999</v>
      </c>
      <c r="FE135">
        <f>SUMIF('12peso'!$E$39:$E$492,$A135,'12peso'!Q$39:Q$492)</f>
        <v>3.8313000000000001</v>
      </c>
      <c r="FF135">
        <f>SUMIF('12peso'!$E$39:$E$492,$A135,'12peso'!R$39:R$492)</f>
        <v>3.8288000000000002</v>
      </c>
      <c r="FG135">
        <f>SUMIF('12peso'!$E$39:$E$492,$A135,'12peso'!S$39:S$492)</f>
        <v>3.8176000000000001</v>
      </c>
      <c r="FH135">
        <f>SUMIF('12peso'!$E$39:$E$492,$A135,'12peso'!T$39:T$492)</f>
        <v>3.8075000000000001</v>
      </c>
      <c r="FI135">
        <f>SUMIF('12peso'!$E$39:$E$492,$A135,'12peso'!U$39:U$492)</f>
        <v>3.8342000000000001</v>
      </c>
      <c r="FJ135">
        <f>SUMIF('12peso'!$E$39:$E$492,$A135,'12peso'!V$39:V$492)</f>
        <v>3.8976000000000002</v>
      </c>
      <c r="FK135">
        <f>SUMIF('12peso'!$E$39:$E$492,$A135,'12peso'!W$39:W$492)</f>
        <v>3.8927</v>
      </c>
      <c r="FL135">
        <f>SUMIF('12peso'!$E$39:$E$492,$A135,'12peso'!X$39:X$492)</f>
        <v>3.9030999999999998</v>
      </c>
      <c r="FM135">
        <f>SUMIF('12peso'!$E$39:$E$492,$A135,'12peso'!Y$39:Y$492)</f>
        <v>3.9178000000000002</v>
      </c>
      <c r="FN135">
        <f>SUMIF('12peso'!$E$39:$E$492,$A135,'12peso'!Z$39:Z$492)</f>
        <v>3.948</v>
      </c>
      <c r="FO135">
        <f>SUMIF('12peso'!$E$39:$E$492,$A135,'12peso'!AA$39:AA$492)</f>
        <v>3.9794999999999998</v>
      </c>
      <c r="FP135">
        <f>SUMIF('12peso'!$E$39:$E$492,$A135,'12peso'!AB$39:AB$492)</f>
        <v>3.9994000000000001</v>
      </c>
      <c r="FQ135">
        <f>SUMIF('12peso'!$E$39:$E$492,$A135,'12peso'!AC$39:AC$492)</f>
        <v>4.0170000000000003</v>
      </c>
      <c r="FR135">
        <f>SUMIF('12peso'!$E$39:$E$492,$A135,'12peso'!AD$39:AD$492)</f>
        <v>4.0343</v>
      </c>
      <c r="FS135">
        <f>SUMIF('12peso'!$E$39:$E$492,$A135,'12peso'!AE$39:AE$492)</f>
        <v>4.0326000000000004</v>
      </c>
      <c r="FT135">
        <f>SUMIF('12peso'!$E$39:$E$492,$A135,'12peso'!AF$39:AF$492)</f>
        <v>4.0068999999999999</v>
      </c>
      <c r="FU135">
        <f>SUMIF('12peso'!$E$39:$E$492,$A135,'12peso'!AG$39:AG$492)</f>
        <v>4.0198999999999998</v>
      </c>
      <c r="FV135">
        <f>SUMIF('12peso'!$E$39:$E$492,$A135,'12peso'!AH$39:AH$492)</f>
        <v>4.0389999999999997</v>
      </c>
      <c r="FW135">
        <f>SUMIF('12peso'!$E$39:$E$492,$A135,'12peso'!AI$39:AI$492)</f>
        <v>4.0247000000000002</v>
      </c>
      <c r="FX135">
        <f>SUMIF('12peso'!$E$39:$E$492,$A135,'12peso'!AJ$39:AJ$492)</f>
        <v>4.0279999999999996</v>
      </c>
      <c r="FY135">
        <f>SUMIF('12peso'!$E$39:$E$492,$A135,'12peso'!AK$39:AK$492)</f>
        <v>4.0437000000000003</v>
      </c>
      <c r="FZ135">
        <f>SUMIF('12peso'!$E$39:$E$492,$A135,'12peso'!AL$39:AL$492)</f>
        <v>4.0613999999999999</v>
      </c>
      <c r="GA135">
        <f>SUMIF('12peso'!$E$39:$E$492,$A135,'12peso'!AM$39:AM$492)</f>
        <v>4.0974000000000004</v>
      </c>
      <c r="GB135">
        <f>SUMIF('12peso'!$E$39:$E$492,$A135,'12peso'!AN$39:AN$492)</f>
        <v>4.1142000000000003</v>
      </c>
    </row>
    <row r="136" spans="1:184" x14ac:dyDescent="0.25">
      <c r="A136" s="60">
        <v>2101002</v>
      </c>
      <c r="B136" s="56" t="s">
        <v>135</v>
      </c>
      <c r="C136" s="127">
        <v>1.9712000000000001</v>
      </c>
      <c r="D136" s="127">
        <v>1.9605999999999999</v>
      </c>
      <c r="E136" s="127">
        <v>1.956</v>
      </c>
      <c r="F136" s="127">
        <v>1.9389000000000001</v>
      </c>
      <c r="G136" s="127">
        <v>1.9292</v>
      </c>
      <c r="H136" s="127">
        <v>1.9253</v>
      </c>
      <c r="I136" s="127">
        <v>1.9239999999999999</v>
      </c>
      <c r="J136" s="127">
        <v>1.929</v>
      </c>
      <c r="K136" s="127">
        <v>1.9319999999999999</v>
      </c>
      <c r="L136" s="127">
        <v>1.9260999999999999</v>
      </c>
      <c r="M136" s="127">
        <v>1.9293</v>
      </c>
      <c r="N136" s="127">
        <v>1.9239999999999999</v>
      </c>
      <c r="O136" s="127">
        <v>1.8796999999999999</v>
      </c>
      <c r="P136" s="127">
        <v>1.8575999999999999</v>
      </c>
      <c r="Q136" s="127">
        <v>1.8566</v>
      </c>
      <c r="R136" s="127">
        <v>1.8560000000000001</v>
      </c>
      <c r="S136" s="127">
        <v>1.8556999999999999</v>
      </c>
      <c r="T136" s="127">
        <v>1.8526</v>
      </c>
      <c r="U136" s="127">
        <v>1.8543000000000001</v>
      </c>
      <c r="V136" s="127">
        <v>1.8565</v>
      </c>
      <c r="W136" s="127">
        <v>1.8553999999999999</v>
      </c>
      <c r="X136" s="127">
        <v>1.8540000000000001</v>
      </c>
      <c r="Y136" s="127">
        <v>1.8702000000000001</v>
      </c>
      <c r="Z136" s="127">
        <v>1.8817999999999999</v>
      </c>
      <c r="AA136" s="127">
        <v>1.8756999999999999</v>
      </c>
      <c r="AB136" s="127">
        <v>1.8792</v>
      </c>
      <c r="AC136" s="127">
        <v>1.8883000000000001</v>
      </c>
      <c r="AD136" s="127">
        <v>1.8835999999999999</v>
      </c>
      <c r="AE136" s="127">
        <v>1.8754999999999999</v>
      </c>
      <c r="AF136" s="127">
        <v>1.8685</v>
      </c>
      <c r="AG136" s="127">
        <v>1.8646</v>
      </c>
      <c r="AH136" s="127">
        <v>1.8727</v>
      </c>
      <c r="AI136" s="127">
        <v>1.8741000000000001</v>
      </c>
      <c r="AJ136" s="127">
        <v>1.8765000000000001</v>
      </c>
      <c r="AK136" s="127">
        <v>1.8846000000000001</v>
      </c>
      <c r="AL136" s="127">
        <v>1.8884000000000001</v>
      </c>
      <c r="AM136" s="127">
        <v>1.8871</v>
      </c>
      <c r="AN136" s="127">
        <v>1.8824000000000001</v>
      </c>
      <c r="AO136" s="127">
        <v>1.8645</v>
      </c>
      <c r="AP136" s="127">
        <v>1.8379000000000001</v>
      </c>
      <c r="AQ136" s="127">
        <v>1.7917000000000001</v>
      </c>
      <c r="AR136" s="127">
        <v>1.7611000000000001</v>
      </c>
      <c r="AS136" s="127">
        <v>1.7327999999999999</v>
      </c>
      <c r="AT136" s="127">
        <v>1.7172000000000001</v>
      </c>
      <c r="AU136" s="127">
        <v>1.7107000000000001</v>
      </c>
      <c r="AV136" s="127">
        <v>1.7009000000000001</v>
      </c>
      <c r="AW136" s="127">
        <v>1.7150000000000001</v>
      </c>
      <c r="AX136" s="127">
        <v>1.7699</v>
      </c>
      <c r="AY136" s="127">
        <v>1.7782</v>
      </c>
      <c r="AZ136" s="127">
        <v>1.7779</v>
      </c>
      <c r="BA136" s="127">
        <v>1.7788999999999999</v>
      </c>
      <c r="BB136" s="127">
        <v>1.7838000000000001</v>
      </c>
      <c r="BC136" s="127">
        <v>1.7943</v>
      </c>
      <c r="BD136" s="127">
        <v>1.7981</v>
      </c>
      <c r="BE136" s="127">
        <v>1.8119000000000001</v>
      </c>
      <c r="BF136" s="127">
        <v>1.8194999999999999</v>
      </c>
      <c r="BG136" s="127">
        <v>1.8259000000000001</v>
      </c>
      <c r="BH136" s="127">
        <v>1.8289</v>
      </c>
      <c r="BI136" s="127">
        <v>1.8275999999999999</v>
      </c>
      <c r="BJ136" s="127">
        <v>1.823</v>
      </c>
      <c r="BK136" s="127">
        <v>1.8169999999999999</v>
      </c>
      <c r="BL136" s="127">
        <v>1.8213999999999999</v>
      </c>
      <c r="BM136" s="127">
        <v>1.8053999999999999</v>
      </c>
      <c r="BN136" s="127">
        <v>1.8119000000000001</v>
      </c>
      <c r="BO136" s="127">
        <v>1.8234999999999999</v>
      </c>
      <c r="BP136" s="127">
        <v>1.8221000000000001</v>
      </c>
      <c r="BQ136" s="127">
        <v>1.8294999999999999</v>
      </c>
      <c r="BR136" s="127">
        <v>1.8326</v>
      </c>
      <c r="BS136" s="127">
        <v>1.8406</v>
      </c>
      <c r="BT136" s="127">
        <v>1.8398000000000001</v>
      </c>
      <c r="BU136" s="127">
        <v>1.8313999999999999</v>
      </c>
      <c r="BV136" s="127">
        <v>1.8345</v>
      </c>
      <c r="BW136" s="127">
        <v>1.8354999999999999</v>
      </c>
      <c r="BX136" s="127">
        <v>1.8396999999999999</v>
      </c>
      <c r="BY136" s="127">
        <v>1.8554999999999999</v>
      </c>
      <c r="BZ136" s="127">
        <v>1.8565</v>
      </c>
      <c r="CA136" s="127">
        <v>1.8621000000000001</v>
      </c>
      <c r="CB136" s="127">
        <v>1.8784000000000001</v>
      </c>
      <c r="CC136" s="127">
        <v>1.9014</v>
      </c>
      <c r="CD136" s="127">
        <v>1.9096</v>
      </c>
      <c r="CE136" s="127">
        <v>1.901</v>
      </c>
      <c r="CF136" s="127">
        <v>1.9209000000000001</v>
      </c>
      <c r="CG136" s="127">
        <v>1.9333</v>
      </c>
      <c r="CH136" s="127">
        <v>2.0085000000000002</v>
      </c>
      <c r="CI136" s="127">
        <v>2.0133000000000001</v>
      </c>
      <c r="CJ136" s="127">
        <v>2.0124</v>
      </c>
      <c r="CK136" s="127">
        <v>2.0173000000000001</v>
      </c>
      <c r="CL136" s="127">
        <v>2.0217000000000001</v>
      </c>
      <c r="CM136" s="127">
        <v>2.0173000000000001</v>
      </c>
      <c r="CN136" s="127">
        <v>2.0234000000000001</v>
      </c>
      <c r="CO136" s="127">
        <v>2.0501999999999998</v>
      </c>
      <c r="CP136" s="127">
        <v>2.0541</v>
      </c>
      <c r="CQ136" s="127">
        <v>2.0464000000000002</v>
      </c>
      <c r="CR136" s="127">
        <v>2.0392000000000001</v>
      </c>
      <c r="CS136" s="127">
        <v>2.0219</v>
      </c>
      <c r="CT136" s="127">
        <v>2.0316000000000001</v>
      </c>
      <c r="CU136" s="127">
        <v>2.0238999999999998</v>
      </c>
      <c r="CV136" s="127">
        <v>2.0209999999999999</v>
      </c>
      <c r="CW136" s="127">
        <v>2.0387</v>
      </c>
      <c r="CX136" s="127">
        <v>2.0466000000000002</v>
      </c>
      <c r="CY136" s="127">
        <v>2.0569999999999999</v>
      </c>
      <c r="CZ136" s="127">
        <v>2.0655999999999999</v>
      </c>
      <c r="DA136" s="127">
        <v>2.0630000000000002</v>
      </c>
      <c r="DB136" s="127">
        <v>2.0594999999999999</v>
      </c>
      <c r="DC136" s="127">
        <v>2.0567000000000002</v>
      </c>
      <c r="DD136" s="127">
        <v>2.0539999999999998</v>
      </c>
      <c r="DE136" s="127">
        <v>2.0333999999999999</v>
      </c>
      <c r="DF136" s="127">
        <v>2.0272999999999999</v>
      </c>
      <c r="DG136" s="127">
        <v>2.0165999999999999</v>
      </c>
      <c r="DH136" s="127">
        <v>2.0150000000000001</v>
      </c>
      <c r="DI136" s="127">
        <v>2.0232000000000001</v>
      </c>
      <c r="DJ136" s="127">
        <v>2.0103</v>
      </c>
      <c r="DK136" s="127">
        <v>2.0091000000000001</v>
      </c>
      <c r="DL136" s="127">
        <v>2.0017</v>
      </c>
      <c r="DM136" s="127">
        <v>2.0137</v>
      </c>
      <c r="DN136" s="127">
        <v>2.0165000000000002</v>
      </c>
      <c r="DO136" s="127">
        <v>2.0154000000000001</v>
      </c>
      <c r="DP136" s="127">
        <v>2.0121000000000002</v>
      </c>
      <c r="DQ136" s="127">
        <v>2.016</v>
      </c>
      <c r="DR136" s="127">
        <v>2.0221</v>
      </c>
      <c r="DS136" s="127">
        <v>2.0219999999999998</v>
      </c>
      <c r="DT136" s="127">
        <v>2.0289999999999999</v>
      </c>
      <c r="DU136" s="127">
        <v>2.0386000000000002</v>
      </c>
      <c r="DV136" s="127">
        <v>2.0274999999999999</v>
      </c>
      <c r="DW136" s="127">
        <v>2.0133999999999999</v>
      </c>
      <c r="DX136" s="127">
        <v>2.0211999999999999</v>
      </c>
      <c r="DY136" s="127">
        <v>2.0076999999999998</v>
      </c>
      <c r="DZ136" s="127">
        <v>2.0135000000000001</v>
      </c>
      <c r="EA136" s="127">
        <v>2.012</v>
      </c>
      <c r="EB136" s="127">
        <v>1.9886999999999999</v>
      </c>
      <c r="EC136" s="127">
        <v>2.0030999999999999</v>
      </c>
      <c r="ED136" s="127">
        <v>2.0188000000000001</v>
      </c>
      <c r="EE136" s="127">
        <v>2.0287999999999999</v>
      </c>
      <c r="EF136" s="127">
        <v>2.0362</v>
      </c>
      <c r="EG136" s="127">
        <v>2.0367999999999999</v>
      </c>
      <c r="EH136" s="127">
        <v>2.0350999999999999</v>
      </c>
      <c r="EI136" s="127">
        <v>2.0363000000000002</v>
      </c>
      <c r="EJ136" s="127">
        <v>2.0442999999999998</v>
      </c>
      <c r="EK136" s="127">
        <v>2.0529999999999999</v>
      </c>
      <c r="EL136" s="127">
        <v>2.0181</v>
      </c>
      <c r="EM136" s="127">
        <v>2.0145</v>
      </c>
      <c r="EN136" s="127">
        <v>2.0183</v>
      </c>
      <c r="EO136" s="127">
        <v>2.0287999999999999</v>
      </c>
      <c r="EP136" s="127">
        <v>2.0446</v>
      </c>
      <c r="EQ136" s="127">
        <v>2.0375000000000001</v>
      </c>
      <c r="ER136" s="127">
        <v>2.0192000000000001</v>
      </c>
      <c r="ES136" s="127">
        <v>2.0175000000000001</v>
      </c>
      <c r="ET136" s="127">
        <v>2.024</v>
      </c>
      <c r="EU136" s="127">
        <v>2.0175000000000001</v>
      </c>
      <c r="EV136">
        <f>SUMIF('12peso'!$E$39:$E$492,$A136,'12peso'!H$39:H$492)</f>
        <v>1.5737000000000001</v>
      </c>
      <c r="EW136">
        <f>SUMIF('12peso'!$E$39:$E$492,$A136,'12peso'!I$39:I$492)</f>
        <v>1.5763</v>
      </c>
      <c r="EX136">
        <f>SUMIF('12peso'!$E$39:$E$492,$A136,'12peso'!J$39:J$492)</f>
        <v>1.5792999999999999</v>
      </c>
      <c r="EY136">
        <f>SUMIF('12peso'!$E$39:$E$492,$A136,'12peso'!K$39:K$492)</f>
        <v>1.5842000000000001</v>
      </c>
      <c r="EZ136">
        <f>SUMIF('12peso'!$E$39:$E$492,$A136,'12peso'!L$39:L$492)</f>
        <v>1.5901000000000001</v>
      </c>
      <c r="FA136">
        <f>SUMIF('12peso'!$E$39:$E$492,$A136,'12peso'!M$39:M$492)</f>
        <v>1.5923</v>
      </c>
      <c r="FB136">
        <f>SUMIF('12peso'!$E$39:$E$492,$A136,'12peso'!N$39:N$492)</f>
        <v>1.5993999999999999</v>
      </c>
      <c r="FC136">
        <f>SUMIF('12peso'!$E$39:$E$492,$A136,'12peso'!O$39:O$492)</f>
        <v>1.6074999999999999</v>
      </c>
      <c r="FD136">
        <f>SUMIF('12peso'!$E$39:$E$492,$A136,'12peso'!P$39:P$492)</f>
        <v>1.6183000000000001</v>
      </c>
      <c r="FE136">
        <f>SUMIF('12peso'!$E$39:$E$492,$A136,'12peso'!Q$39:Q$492)</f>
        <v>1.6282000000000001</v>
      </c>
      <c r="FF136">
        <f>SUMIF('12peso'!$E$39:$E$492,$A136,'12peso'!R$39:R$492)</f>
        <v>1.6234999999999999</v>
      </c>
      <c r="FG136">
        <f>SUMIF('12peso'!$E$39:$E$492,$A136,'12peso'!S$39:S$492)</f>
        <v>1.6216999999999999</v>
      </c>
      <c r="FH136">
        <f>SUMIF('12peso'!$E$39:$E$492,$A136,'12peso'!T$39:T$492)</f>
        <v>1.6165</v>
      </c>
      <c r="FI136">
        <f>SUMIF('12peso'!$E$39:$E$492,$A136,'12peso'!U$39:U$492)</f>
        <v>1.6217999999999999</v>
      </c>
      <c r="FJ136">
        <f>SUMIF('12peso'!$E$39:$E$492,$A136,'12peso'!V$39:V$492)</f>
        <v>1.6338999999999999</v>
      </c>
      <c r="FK136">
        <f>SUMIF('12peso'!$E$39:$E$492,$A136,'12peso'!W$39:W$492)</f>
        <v>1.6368</v>
      </c>
      <c r="FL136">
        <f>SUMIF('12peso'!$E$39:$E$492,$A136,'12peso'!X$39:X$492)</f>
        <v>1.6362000000000001</v>
      </c>
      <c r="FM136">
        <f>SUMIF('12peso'!$E$39:$E$492,$A136,'12peso'!Y$39:Y$492)</f>
        <v>1.639</v>
      </c>
      <c r="FN136">
        <f>SUMIF('12peso'!$E$39:$E$492,$A136,'12peso'!Z$39:Z$492)</f>
        <v>1.6434</v>
      </c>
      <c r="FO136">
        <f>SUMIF('12peso'!$E$39:$E$492,$A136,'12peso'!AA$39:AA$492)</f>
        <v>1.6528</v>
      </c>
      <c r="FP136">
        <f>SUMIF('12peso'!$E$39:$E$492,$A136,'12peso'!AB$39:AB$492)</f>
        <v>1.6641999999999999</v>
      </c>
      <c r="FQ136">
        <f>SUMIF('12peso'!$E$39:$E$492,$A136,'12peso'!AC$39:AC$492)</f>
        <v>1.6619999999999999</v>
      </c>
      <c r="FR136">
        <f>SUMIF('12peso'!$E$39:$E$492,$A136,'12peso'!AD$39:AD$492)</f>
        <v>1.6674</v>
      </c>
      <c r="FS136">
        <f>SUMIF('12peso'!$E$39:$E$492,$A136,'12peso'!AE$39:AE$492)</f>
        <v>1.6625000000000001</v>
      </c>
      <c r="FT136">
        <f>SUMIF('12peso'!$E$39:$E$492,$A136,'12peso'!AF$39:AF$492)</f>
        <v>1.6392</v>
      </c>
      <c r="FU136">
        <f>SUMIF('12peso'!$E$39:$E$492,$A136,'12peso'!AG$39:AG$492)</f>
        <v>1.6436999999999999</v>
      </c>
      <c r="FV136">
        <f>SUMIF('12peso'!$E$39:$E$492,$A136,'12peso'!AH$39:AH$492)</f>
        <v>1.6447000000000001</v>
      </c>
      <c r="FW136">
        <f>SUMIF('12peso'!$E$39:$E$492,$A136,'12peso'!AI$39:AI$492)</f>
        <v>1.6319999999999999</v>
      </c>
      <c r="FX136">
        <f>SUMIF('12peso'!$E$39:$E$492,$A136,'12peso'!AJ$39:AJ$492)</f>
        <v>1.6272</v>
      </c>
      <c r="FY136">
        <f>SUMIF('12peso'!$E$39:$E$492,$A136,'12peso'!AK$39:AK$492)</f>
        <v>1.6297999999999999</v>
      </c>
      <c r="FZ136">
        <f>SUMIF('12peso'!$E$39:$E$492,$A136,'12peso'!AL$39:AL$492)</f>
        <v>1.6334</v>
      </c>
      <c r="GA136">
        <f>SUMIF('12peso'!$E$39:$E$492,$A136,'12peso'!AM$39:AM$492)</f>
        <v>1.6492</v>
      </c>
      <c r="GB136">
        <f>SUMIF('12peso'!$E$39:$E$492,$A136,'12peso'!AN$39:AN$492)</f>
        <v>1.667</v>
      </c>
    </row>
    <row r="137" spans="1:184" x14ac:dyDescent="0.25">
      <c r="A137" s="60">
        <v>2101004</v>
      </c>
      <c r="B137" s="56" t="s">
        <v>137</v>
      </c>
      <c r="C137" s="127">
        <v>1.4824999999999999</v>
      </c>
      <c r="D137" s="127">
        <v>1.5206999999999999</v>
      </c>
      <c r="E137" s="127">
        <v>1.5375000000000001</v>
      </c>
      <c r="F137" s="127">
        <v>1.5369999999999999</v>
      </c>
      <c r="G137" s="127">
        <v>1.5375000000000001</v>
      </c>
      <c r="H137" s="127">
        <v>1.5598000000000001</v>
      </c>
      <c r="I137" s="127">
        <v>1.5537000000000001</v>
      </c>
      <c r="J137" s="127">
        <v>1.5419</v>
      </c>
      <c r="K137" s="127">
        <v>1.5665</v>
      </c>
      <c r="L137" s="127">
        <v>1.5603</v>
      </c>
      <c r="M137" s="127">
        <v>1.5603</v>
      </c>
      <c r="N137" s="127">
        <v>1.5656000000000001</v>
      </c>
      <c r="O137" s="127">
        <v>1.5405</v>
      </c>
      <c r="P137" s="127">
        <v>1.5217000000000001</v>
      </c>
      <c r="Q137" s="127">
        <v>1.5204</v>
      </c>
      <c r="R137" s="127">
        <v>1.5192000000000001</v>
      </c>
      <c r="S137" s="127">
        <v>1.5145999999999999</v>
      </c>
      <c r="T137" s="127">
        <v>1.5357000000000001</v>
      </c>
      <c r="U137" s="127">
        <v>1.5441</v>
      </c>
      <c r="V137" s="127">
        <v>1.5736000000000001</v>
      </c>
      <c r="W137" s="127">
        <v>1.5927</v>
      </c>
      <c r="X137" s="127">
        <v>1.5947</v>
      </c>
      <c r="Y137" s="127">
        <v>1.5896999999999999</v>
      </c>
      <c r="Z137" s="127">
        <v>1.6524000000000001</v>
      </c>
      <c r="AA137" s="127">
        <v>1.6358999999999999</v>
      </c>
      <c r="AB137" s="127">
        <v>1.6376999999999999</v>
      </c>
      <c r="AC137" s="127">
        <v>1.6591</v>
      </c>
      <c r="AD137" s="127">
        <v>1.6476999999999999</v>
      </c>
      <c r="AE137" s="127">
        <v>1.637</v>
      </c>
      <c r="AF137" s="127">
        <v>1.6478999999999999</v>
      </c>
      <c r="AG137" s="127">
        <v>1.6566000000000001</v>
      </c>
      <c r="AH137" s="127">
        <v>1.665</v>
      </c>
      <c r="AI137" s="127">
        <v>1.6792</v>
      </c>
      <c r="AJ137" s="127">
        <v>1.6659999999999999</v>
      </c>
      <c r="AK137" s="127">
        <v>1.6748000000000001</v>
      </c>
      <c r="AL137" s="127">
        <v>1.6685000000000001</v>
      </c>
      <c r="AM137" s="127">
        <v>1.6491</v>
      </c>
      <c r="AN137" s="127">
        <v>1.6742999999999999</v>
      </c>
      <c r="AO137" s="127">
        <v>1.6752</v>
      </c>
      <c r="AP137" s="127">
        <v>1.6535</v>
      </c>
      <c r="AQ137" s="127">
        <v>1.6089</v>
      </c>
      <c r="AR137" s="127">
        <v>1.6032999999999999</v>
      </c>
      <c r="AS137" s="127">
        <v>1.5808</v>
      </c>
      <c r="AT137" s="127">
        <v>1.5605</v>
      </c>
      <c r="AU137" s="127">
        <v>1.6047</v>
      </c>
      <c r="AV137" s="127">
        <v>1.6291</v>
      </c>
      <c r="AW137" s="127">
        <v>1.6514</v>
      </c>
      <c r="AX137" s="127">
        <v>1.6577</v>
      </c>
      <c r="AY137" s="127">
        <v>1.6545000000000001</v>
      </c>
      <c r="AZ137" s="127">
        <v>1.6946000000000001</v>
      </c>
      <c r="BA137" s="127">
        <v>1.7877000000000001</v>
      </c>
      <c r="BB137" s="127">
        <v>1.7854000000000001</v>
      </c>
      <c r="BC137" s="127">
        <v>1.7791999999999999</v>
      </c>
      <c r="BD137" s="127">
        <v>1.7741</v>
      </c>
      <c r="BE137" s="127">
        <v>1.7750999999999999</v>
      </c>
      <c r="BF137" s="127">
        <v>1.7786</v>
      </c>
      <c r="BG137" s="127">
        <v>1.8169</v>
      </c>
      <c r="BH137" s="127">
        <v>1.8230999999999999</v>
      </c>
      <c r="BI137" s="127">
        <v>1.8183</v>
      </c>
      <c r="BJ137" s="127">
        <v>1.8130999999999999</v>
      </c>
      <c r="BK137" s="127">
        <v>1.7988</v>
      </c>
      <c r="BL137" s="127">
        <v>1.7862</v>
      </c>
      <c r="BM137" s="127">
        <v>1.8184</v>
      </c>
      <c r="BN137" s="127">
        <v>1.8156000000000001</v>
      </c>
      <c r="BO137" s="127">
        <v>1.8029999999999999</v>
      </c>
      <c r="BP137" s="127">
        <v>1.8192999999999999</v>
      </c>
      <c r="BQ137" s="127">
        <v>1.8161</v>
      </c>
      <c r="BR137" s="127">
        <v>1.8354999999999999</v>
      </c>
      <c r="BS137" s="127">
        <v>1.9049</v>
      </c>
      <c r="BT137" s="127">
        <v>1.8895999999999999</v>
      </c>
      <c r="BU137" s="127">
        <v>1.8854</v>
      </c>
      <c r="BV137" s="127">
        <v>1.8938999999999999</v>
      </c>
      <c r="BW137" s="127">
        <v>1.8927</v>
      </c>
      <c r="BX137" s="127">
        <v>1.9345000000000001</v>
      </c>
      <c r="BY137" s="127">
        <v>1.9681999999999999</v>
      </c>
      <c r="BZ137" s="127">
        <v>1.9596</v>
      </c>
      <c r="CA137" s="127">
        <v>1.9549000000000001</v>
      </c>
      <c r="CB137" s="127">
        <v>1.9508000000000001</v>
      </c>
      <c r="CC137" s="127">
        <v>1.9429000000000001</v>
      </c>
      <c r="CD137" s="127">
        <v>1.9349000000000001</v>
      </c>
      <c r="CE137" s="127">
        <v>1.962</v>
      </c>
      <c r="CF137" s="127">
        <v>1.9517</v>
      </c>
      <c r="CG137" s="127">
        <v>1.9493</v>
      </c>
      <c r="CH137" s="127">
        <v>1.5857000000000001</v>
      </c>
      <c r="CI137" s="127">
        <v>1.5867</v>
      </c>
      <c r="CJ137" s="127">
        <v>1.5936999999999999</v>
      </c>
      <c r="CK137" s="127">
        <v>1.6205000000000001</v>
      </c>
      <c r="CL137" s="127">
        <v>1.6175999999999999</v>
      </c>
      <c r="CM137" s="127">
        <v>1.6125</v>
      </c>
      <c r="CN137" s="127">
        <v>1.605</v>
      </c>
      <c r="CO137" s="127">
        <v>1.5981000000000001</v>
      </c>
      <c r="CP137" s="127">
        <v>1.5912999999999999</v>
      </c>
      <c r="CQ137" s="127">
        <v>1.6049</v>
      </c>
      <c r="CR137" s="127">
        <v>1.6124000000000001</v>
      </c>
      <c r="CS137" s="127">
        <v>1.6107</v>
      </c>
      <c r="CT137" s="127">
        <v>1.6123000000000001</v>
      </c>
      <c r="CU137" s="127">
        <v>1.6119000000000001</v>
      </c>
      <c r="CV137" s="127">
        <v>1.6048</v>
      </c>
      <c r="CW137" s="127">
        <v>1.6218999999999999</v>
      </c>
      <c r="CX137" s="127">
        <v>1.6286</v>
      </c>
      <c r="CY137" s="127">
        <v>1.6224000000000001</v>
      </c>
      <c r="CZ137" s="127">
        <v>1.6107</v>
      </c>
      <c r="DA137" s="127">
        <v>1.6021000000000001</v>
      </c>
      <c r="DB137" s="127">
        <v>1.5944</v>
      </c>
      <c r="DC137" s="127">
        <v>1.6095999999999999</v>
      </c>
      <c r="DD137" s="127">
        <v>1.6082000000000001</v>
      </c>
      <c r="DE137" s="127">
        <v>1.5992</v>
      </c>
      <c r="DF137" s="127">
        <v>1.5991</v>
      </c>
      <c r="DG137" s="127">
        <v>1.6033999999999999</v>
      </c>
      <c r="DH137" s="127">
        <v>1.6241000000000001</v>
      </c>
      <c r="DI137" s="127">
        <v>1.6356999999999999</v>
      </c>
      <c r="DJ137" s="127">
        <v>1.6412</v>
      </c>
      <c r="DK137" s="127">
        <v>1.635</v>
      </c>
      <c r="DL137" s="127">
        <v>1.6303000000000001</v>
      </c>
      <c r="DM137" s="127">
        <v>1.6221000000000001</v>
      </c>
      <c r="DN137" s="127">
        <v>1.6132</v>
      </c>
      <c r="DO137" s="127">
        <v>1.6101000000000001</v>
      </c>
      <c r="DP137" s="127">
        <v>1.6121000000000001</v>
      </c>
      <c r="DQ137" s="127">
        <v>1.6256999999999999</v>
      </c>
      <c r="DR137" s="127">
        <v>1.6214999999999999</v>
      </c>
      <c r="DS137" s="127">
        <v>1.6216999999999999</v>
      </c>
      <c r="DT137" s="127">
        <v>1.6356999999999999</v>
      </c>
      <c r="DU137" s="127">
        <v>1.645</v>
      </c>
      <c r="DV137" s="127">
        <v>1.6492</v>
      </c>
      <c r="DW137" s="127">
        <v>1.6431</v>
      </c>
      <c r="DX137" s="127">
        <v>1.6396999999999999</v>
      </c>
      <c r="DY137" s="127">
        <v>1.6277999999999999</v>
      </c>
      <c r="DZ137" s="127">
        <v>1.6154999999999999</v>
      </c>
      <c r="EA137" s="127">
        <v>1.6189</v>
      </c>
      <c r="EB137" s="127">
        <v>1.6108</v>
      </c>
      <c r="EC137" s="127">
        <v>1.6173999999999999</v>
      </c>
      <c r="ED137" s="127">
        <v>1.6197999999999999</v>
      </c>
      <c r="EE137" s="127">
        <v>1.6208</v>
      </c>
      <c r="EF137" s="127">
        <v>1.6236999999999999</v>
      </c>
      <c r="EG137" s="127">
        <v>1.6276999999999999</v>
      </c>
      <c r="EH137" s="127">
        <v>1.6237999999999999</v>
      </c>
      <c r="EI137" s="127">
        <v>1.6107</v>
      </c>
      <c r="EJ137" s="127">
        <v>1.6012</v>
      </c>
      <c r="EK137" s="127">
        <v>1.589</v>
      </c>
      <c r="EL137" s="127">
        <v>1.5831</v>
      </c>
      <c r="EM137" s="127">
        <v>1.5808</v>
      </c>
      <c r="EN137" s="127">
        <v>1.5844</v>
      </c>
      <c r="EO137" s="127">
        <v>1.6134999999999999</v>
      </c>
      <c r="EP137" s="127">
        <v>1.6124000000000001</v>
      </c>
      <c r="EQ137" s="127">
        <v>1.6149</v>
      </c>
      <c r="ER137" s="127">
        <v>1.6259999999999999</v>
      </c>
      <c r="ES137" s="127">
        <v>1.6364000000000001</v>
      </c>
      <c r="ET137" s="127">
        <v>1.643</v>
      </c>
      <c r="EU137" s="127">
        <v>1.6348</v>
      </c>
      <c r="EV137">
        <f>SUMIF('12peso'!$E$39:$E$492,$A137,'12peso'!H$39:H$492)</f>
        <v>1.4794</v>
      </c>
      <c r="EW137">
        <f>SUMIF('12peso'!$E$39:$E$492,$A137,'12peso'!I$39:I$492)</f>
        <v>1.4753000000000001</v>
      </c>
      <c r="EX137">
        <f>SUMIF('12peso'!$E$39:$E$492,$A137,'12peso'!J$39:J$492)</f>
        <v>1.4722999999999999</v>
      </c>
      <c r="EY137">
        <f>SUMIF('12peso'!$E$39:$E$492,$A137,'12peso'!K$39:K$492)</f>
        <v>1.4827999999999999</v>
      </c>
      <c r="EZ137">
        <f>SUMIF('12peso'!$E$39:$E$492,$A137,'12peso'!L$39:L$492)</f>
        <v>1.488</v>
      </c>
      <c r="FA137">
        <f>SUMIF('12peso'!$E$39:$E$492,$A137,'12peso'!M$39:M$492)</f>
        <v>1.5166999999999999</v>
      </c>
      <c r="FB137">
        <f>SUMIF('12peso'!$E$39:$E$492,$A137,'12peso'!N$39:N$492)</f>
        <v>1.5281</v>
      </c>
      <c r="FC137">
        <f>SUMIF('12peso'!$E$39:$E$492,$A137,'12peso'!O$39:O$492)</f>
        <v>1.5250999999999999</v>
      </c>
      <c r="FD137">
        <f>SUMIF('12peso'!$E$39:$E$492,$A137,'12peso'!P$39:P$492)</f>
        <v>1.5348999999999999</v>
      </c>
      <c r="FE137">
        <f>SUMIF('12peso'!$E$39:$E$492,$A137,'12peso'!Q$39:Q$492)</f>
        <v>1.5404</v>
      </c>
      <c r="FF137">
        <f>SUMIF('12peso'!$E$39:$E$492,$A137,'12peso'!R$39:R$492)</f>
        <v>1.5410999999999999</v>
      </c>
      <c r="FG137">
        <f>SUMIF('12peso'!$E$39:$E$492,$A137,'12peso'!S$39:S$492)</f>
        <v>1.5322</v>
      </c>
      <c r="FH137">
        <f>SUMIF('12peso'!$E$39:$E$492,$A137,'12peso'!T$39:T$492)</f>
        <v>1.5226999999999999</v>
      </c>
      <c r="FI137">
        <f>SUMIF('12peso'!$E$39:$E$492,$A137,'12peso'!U$39:U$492)</f>
        <v>1.5101</v>
      </c>
      <c r="FJ137">
        <f>SUMIF('12peso'!$E$39:$E$492,$A137,'12peso'!V$39:V$492)</f>
        <v>1.5063</v>
      </c>
      <c r="FK137">
        <f>SUMIF('12peso'!$E$39:$E$492,$A137,'12peso'!W$39:W$492)</f>
        <v>1.5092000000000001</v>
      </c>
      <c r="FL137">
        <f>SUMIF('12peso'!$E$39:$E$492,$A137,'12peso'!X$39:X$492)</f>
        <v>1.5133000000000001</v>
      </c>
      <c r="FM137">
        <f>SUMIF('12peso'!$E$39:$E$492,$A137,'12peso'!Y$39:Y$492)</f>
        <v>1.5254000000000001</v>
      </c>
      <c r="FN137">
        <f>SUMIF('12peso'!$E$39:$E$492,$A137,'12peso'!Z$39:Z$492)</f>
        <v>1.5373000000000001</v>
      </c>
      <c r="FO137">
        <f>SUMIF('12peso'!$E$39:$E$492,$A137,'12peso'!AA$39:AA$492)</f>
        <v>1.5466</v>
      </c>
      <c r="FP137">
        <f>SUMIF('12peso'!$E$39:$E$492,$A137,'12peso'!AB$39:AB$492)</f>
        <v>1.5430999999999999</v>
      </c>
      <c r="FQ137">
        <f>SUMIF('12peso'!$E$39:$E$492,$A137,'12peso'!AC$39:AC$492)</f>
        <v>1.5376000000000001</v>
      </c>
      <c r="FR137">
        <f>SUMIF('12peso'!$E$39:$E$492,$A137,'12peso'!AD$39:AD$492)</f>
        <v>1.5289999999999999</v>
      </c>
      <c r="FS137">
        <f>SUMIF('12peso'!$E$39:$E$492,$A137,'12peso'!AE$39:AE$492)</f>
        <v>1.5288999999999999</v>
      </c>
      <c r="FT137">
        <f>SUMIF('12peso'!$E$39:$E$492,$A137,'12peso'!AF$39:AF$492)</f>
        <v>1.53</v>
      </c>
      <c r="FU137">
        <f>SUMIF('12peso'!$E$39:$E$492,$A137,'12peso'!AG$39:AG$492)</f>
        <v>1.5265</v>
      </c>
      <c r="FV137">
        <f>SUMIF('12peso'!$E$39:$E$492,$A137,'12peso'!AH$39:AH$492)</f>
        <v>1.5221</v>
      </c>
      <c r="FW137">
        <f>SUMIF('12peso'!$E$39:$E$492,$A137,'12peso'!AI$39:AI$492)</f>
        <v>1.5155000000000001</v>
      </c>
      <c r="FX137">
        <f>SUMIF('12peso'!$E$39:$E$492,$A137,'12peso'!AJ$39:AJ$492)</f>
        <v>1.5163</v>
      </c>
      <c r="FY137">
        <f>SUMIF('12peso'!$E$39:$E$492,$A137,'12peso'!AK$39:AK$492)</f>
        <v>1.4298999999999999</v>
      </c>
      <c r="FZ137">
        <f>SUMIF('12peso'!$E$39:$E$492,$A137,'12peso'!AL$39:AL$492)</f>
        <v>1.4376</v>
      </c>
      <c r="GA137">
        <f>SUMIF('12peso'!$E$39:$E$492,$A137,'12peso'!AM$39:AM$492)</f>
        <v>1.4185000000000001</v>
      </c>
      <c r="GB137">
        <f>SUMIF('12peso'!$E$39:$E$492,$A137,'12peso'!AN$39:AN$492)</f>
        <v>1.4359</v>
      </c>
    </row>
    <row r="138" spans="1:184" x14ac:dyDescent="0.25">
      <c r="A138" s="60">
        <v>2101012</v>
      </c>
      <c r="B138" s="56" t="s">
        <v>138</v>
      </c>
      <c r="C138" s="127">
        <v>3.0099999999999998E-2</v>
      </c>
      <c r="D138" s="127">
        <v>3.0300000000000001E-2</v>
      </c>
      <c r="E138" s="127">
        <v>3.0200000000000001E-2</v>
      </c>
      <c r="F138" s="127">
        <v>2.9700000000000001E-2</v>
      </c>
      <c r="G138" s="127">
        <v>2.9899999999999999E-2</v>
      </c>
      <c r="H138" s="127">
        <v>2.9700000000000001E-2</v>
      </c>
      <c r="I138" s="127">
        <v>3.0099999999999998E-2</v>
      </c>
      <c r="J138" s="127">
        <v>2.9899999999999999E-2</v>
      </c>
      <c r="K138" s="127">
        <v>3.0099999999999998E-2</v>
      </c>
      <c r="L138" s="127">
        <v>3.04E-2</v>
      </c>
      <c r="M138" s="127">
        <v>3.0499999999999999E-2</v>
      </c>
      <c r="N138" s="127">
        <v>2.86E-2</v>
      </c>
      <c r="O138" s="127">
        <v>2.87E-2</v>
      </c>
      <c r="P138" s="127">
        <v>2.9000000000000001E-2</v>
      </c>
      <c r="Q138" s="127">
        <v>2.9100000000000001E-2</v>
      </c>
      <c r="R138" s="127">
        <v>2.9000000000000001E-2</v>
      </c>
      <c r="S138" s="127">
        <v>2.8400000000000002E-2</v>
      </c>
      <c r="T138" s="127">
        <v>2.7900000000000001E-2</v>
      </c>
      <c r="U138" s="127">
        <v>2.7900000000000001E-2</v>
      </c>
      <c r="V138" s="127">
        <v>2.8199999999999999E-2</v>
      </c>
      <c r="W138" s="127">
        <v>2.7300000000000001E-2</v>
      </c>
      <c r="X138" s="127">
        <v>2.6800000000000001E-2</v>
      </c>
      <c r="Y138" s="127">
        <v>2.7300000000000001E-2</v>
      </c>
      <c r="Z138" s="127">
        <v>2.7400000000000001E-2</v>
      </c>
      <c r="AA138" s="127">
        <v>2.75E-2</v>
      </c>
      <c r="AB138" s="127">
        <v>2.7099999999999999E-2</v>
      </c>
      <c r="AC138" s="127">
        <v>2.69E-2</v>
      </c>
      <c r="AD138" s="127">
        <v>2.7099999999999999E-2</v>
      </c>
      <c r="AE138" s="127">
        <v>2.6700000000000002E-2</v>
      </c>
      <c r="AF138" s="127">
        <v>2.7E-2</v>
      </c>
      <c r="AG138" s="127">
        <v>2.76E-2</v>
      </c>
      <c r="AH138" s="127">
        <v>2.75E-2</v>
      </c>
      <c r="AI138" s="127">
        <v>2.8400000000000002E-2</v>
      </c>
      <c r="AJ138" s="127">
        <v>2.8500000000000001E-2</v>
      </c>
      <c r="AK138" s="127">
        <v>2.7799999999999998E-2</v>
      </c>
      <c r="AL138" s="127">
        <v>2.7099999999999999E-2</v>
      </c>
      <c r="AM138" s="127">
        <v>2.7199999999999998E-2</v>
      </c>
      <c r="AN138" s="127">
        <v>2.7199999999999998E-2</v>
      </c>
      <c r="AO138" s="127">
        <v>2.75E-2</v>
      </c>
      <c r="AP138" s="127">
        <v>2.8000000000000001E-2</v>
      </c>
      <c r="AQ138" s="127">
        <v>2.7099999999999999E-2</v>
      </c>
      <c r="AR138" s="127">
        <v>2.8000000000000001E-2</v>
      </c>
      <c r="AS138" s="127">
        <v>2.76E-2</v>
      </c>
      <c r="AT138" s="127">
        <v>2.81E-2</v>
      </c>
      <c r="AU138" s="127">
        <v>2.8299999999999999E-2</v>
      </c>
      <c r="AV138" s="127">
        <v>2.7699999999999999E-2</v>
      </c>
      <c r="AW138" s="127">
        <v>2.6800000000000001E-2</v>
      </c>
      <c r="AX138" s="127">
        <v>2.75E-2</v>
      </c>
      <c r="AY138" s="127">
        <v>2.76E-2</v>
      </c>
      <c r="AZ138" s="127">
        <v>2.7900000000000001E-2</v>
      </c>
      <c r="BA138" s="127">
        <v>2.7400000000000001E-2</v>
      </c>
      <c r="BB138" s="127">
        <v>2.7099999999999999E-2</v>
      </c>
      <c r="BC138" s="127">
        <v>2.6800000000000001E-2</v>
      </c>
      <c r="BD138" s="127">
        <v>2.7E-2</v>
      </c>
      <c r="BE138" s="127">
        <v>2.7400000000000001E-2</v>
      </c>
      <c r="BF138" s="127">
        <v>2.7400000000000001E-2</v>
      </c>
      <c r="BG138" s="127">
        <v>2.6700000000000002E-2</v>
      </c>
      <c r="BH138" s="127">
        <v>2.7300000000000001E-2</v>
      </c>
      <c r="BI138" s="127">
        <v>2.8000000000000001E-2</v>
      </c>
      <c r="BJ138" s="127">
        <v>2.8000000000000001E-2</v>
      </c>
      <c r="BK138" s="127">
        <v>2.8000000000000001E-2</v>
      </c>
      <c r="BL138" s="127">
        <v>2.8199999999999999E-2</v>
      </c>
      <c r="BM138" s="127">
        <v>2.7400000000000001E-2</v>
      </c>
      <c r="BN138" s="127">
        <v>2.81E-2</v>
      </c>
      <c r="BO138" s="127">
        <v>2.8299999999999999E-2</v>
      </c>
      <c r="BP138" s="127">
        <v>2.7699999999999999E-2</v>
      </c>
      <c r="BQ138" s="127">
        <v>2.7199999999999998E-2</v>
      </c>
      <c r="BR138" s="127">
        <v>2.64E-2</v>
      </c>
      <c r="BS138" s="127">
        <v>2.7199999999999998E-2</v>
      </c>
      <c r="BT138" s="127">
        <v>2.7699999999999999E-2</v>
      </c>
      <c r="BU138" s="127">
        <v>2.7900000000000001E-2</v>
      </c>
      <c r="BV138" s="127">
        <v>2.7699999999999999E-2</v>
      </c>
      <c r="BW138" s="127">
        <v>2.9000000000000001E-2</v>
      </c>
      <c r="BX138" s="127">
        <v>2.9600000000000001E-2</v>
      </c>
      <c r="BY138" s="127">
        <v>3.1300000000000001E-2</v>
      </c>
      <c r="BZ138" s="127">
        <v>3.1199999999999999E-2</v>
      </c>
      <c r="CA138" s="127">
        <v>3.1600000000000003E-2</v>
      </c>
      <c r="CB138" s="127">
        <v>3.2500000000000001E-2</v>
      </c>
      <c r="CC138" s="127">
        <v>3.09E-2</v>
      </c>
      <c r="CD138" s="127">
        <v>3.1399999999999997E-2</v>
      </c>
      <c r="CE138" s="127">
        <v>3.1699999999999999E-2</v>
      </c>
      <c r="CF138" s="127">
        <v>3.15E-2</v>
      </c>
      <c r="CG138" s="127">
        <v>3.1300000000000001E-2</v>
      </c>
      <c r="CH138" s="127">
        <v>2.5000000000000001E-3</v>
      </c>
      <c r="CI138" s="127">
        <v>2.5000000000000001E-3</v>
      </c>
      <c r="CJ138" s="127">
        <v>2.5999999999999999E-3</v>
      </c>
      <c r="CK138" s="127">
        <v>2.5999999999999999E-3</v>
      </c>
      <c r="CL138" s="127">
        <v>2.3999999999999998E-3</v>
      </c>
      <c r="CM138" s="127">
        <v>2.3999999999999998E-3</v>
      </c>
      <c r="CN138" s="127">
        <v>2.3999999999999998E-3</v>
      </c>
      <c r="CO138" s="127">
        <v>2.5000000000000001E-3</v>
      </c>
      <c r="CP138" s="127">
        <v>2.5999999999999999E-3</v>
      </c>
      <c r="CQ138" s="127">
        <v>2.5999999999999999E-3</v>
      </c>
      <c r="CR138" s="127">
        <v>2.5999999999999999E-3</v>
      </c>
      <c r="CS138" s="127">
        <v>2.5000000000000001E-3</v>
      </c>
      <c r="CT138" s="127">
        <v>2.3999999999999998E-3</v>
      </c>
      <c r="CU138" s="127">
        <v>2.5999999999999999E-3</v>
      </c>
      <c r="CV138" s="127">
        <v>2.5999999999999999E-3</v>
      </c>
      <c r="CW138" s="127">
        <v>2.7000000000000001E-3</v>
      </c>
      <c r="CX138" s="127">
        <v>2.7000000000000001E-3</v>
      </c>
      <c r="CY138" s="127">
        <v>2.7000000000000001E-3</v>
      </c>
      <c r="CZ138" s="127">
        <v>2.8E-3</v>
      </c>
      <c r="DA138" s="127">
        <v>2.8999999999999998E-3</v>
      </c>
      <c r="DB138" s="127">
        <v>2.7000000000000001E-3</v>
      </c>
      <c r="DC138" s="127">
        <v>2.7000000000000001E-3</v>
      </c>
      <c r="DD138" s="127">
        <v>2.5999999999999999E-3</v>
      </c>
      <c r="DE138" s="127">
        <v>2.5999999999999999E-3</v>
      </c>
      <c r="DF138" s="127">
        <v>2.5999999999999999E-3</v>
      </c>
      <c r="DG138" s="127">
        <v>2.5999999999999999E-3</v>
      </c>
      <c r="DH138" s="127">
        <v>2.7000000000000001E-3</v>
      </c>
      <c r="DI138" s="127">
        <v>2.7000000000000001E-3</v>
      </c>
      <c r="DJ138" s="127">
        <v>2.7000000000000001E-3</v>
      </c>
      <c r="DK138" s="127">
        <v>2.7000000000000001E-3</v>
      </c>
      <c r="DL138" s="127">
        <v>2.7000000000000001E-3</v>
      </c>
      <c r="DM138" s="127">
        <v>3.0000000000000001E-3</v>
      </c>
      <c r="DN138" s="127">
        <v>3.0000000000000001E-3</v>
      </c>
      <c r="DO138" s="127">
        <v>2.8999999999999998E-3</v>
      </c>
      <c r="DP138" s="127">
        <v>2.8E-3</v>
      </c>
      <c r="DQ138" s="127">
        <v>2.8999999999999998E-3</v>
      </c>
      <c r="DR138" s="127">
        <v>2.8999999999999998E-3</v>
      </c>
      <c r="DS138" s="127">
        <v>3.0000000000000001E-3</v>
      </c>
      <c r="DT138" s="127">
        <v>2.8E-3</v>
      </c>
      <c r="DU138" s="127">
        <v>2.8E-3</v>
      </c>
      <c r="DV138" s="127">
        <v>2.7000000000000001E-3</v>
      </c>
      <c r="DW138" s="127">
        <v>2.7000000000000001E-3</v>
      </c>
      <c r="DX138" s="127">
        <v>2.8E-3</v>
      </c>
      <c r="DY138" s="127">
        <v>2.8999999999999998E-3</v>
      </c>
      <c r="DZ138" s="127">
        <v>2.8999999999999998E-3</v>
      </c>
      <c r="EA138" s="127">
        <v>3.0000000000000001E-3</v>
      </c>
      <c r="EB138" s="127">
        <v>2.8999999999999998E-3</v>
      </c>
      <c r="EC138" s="127">
        <v>3.0000000000000001E-3</v>
      </c>
      <c r="ED138" s="127">
        <v>2.8999999999999998E-3</v>
      </c>
      <c r="EE138" s="127">
        <v>3.0000000000000001E-3</v>
      </c>
      <c r="EF138" s="127">
        <v>3.0000000000000001E-3</v>
      </c>
      <c r="EG138" s="127">
        <v>3.0000000000000001E-3</v>
      </c>
      <c r="EH138" s="127">
        <v>3.0000000000000001E-3</v>
      </c>
      <c r="EI138" s="127">
        <v>3.0000000000000001E-3</v>
      </c>
      <c r="EJ138" s="127">
        <v>3.0999999999999999E-3</v>
      </c>
      <c r="EK138" s="127">
        <v>3.0000000000000001E-3</v>
      </c>
      <c r="EL138" s="127">
        <v>3.0999999999999999E-3</v>
      </c>
      <c r="EM138" s="127">
        <v>3.0999999999999999E-3</v>
      </c>
      <c r="EN138" s="127">
        <v>3.0999999999999999E-3</v>
      </c>
      <c r="EO138" s="127">
        <v>3.3999999999999998E-3</v>
      </c>
      <c r="EP138" s="127">
        <v>3.2000000000000002E-3</v>
      </c>
      <c r="EQ138" s="127">
        <v>3.3E-3</v>
      </c>
      <c r="ER138" s="127">
        <v>3.5000000000000001E-3</v>
      </c>
      <c r="ES138" s="127">
        <v>3.5000000000000001E-3</v>
      </c>
      <c r="ET138" s="127">
        <v>3.5000000000000001E-3</v>
      </c>
      <c r="EU138" s="127">
        <v>3.5000000000000001E-3</v>
      </c>
      <c r="EV138">
        <f>SUMIF('12peso'!$E$39:$E$492,$A138,'12peso'!H$39:H$492)</f>
        <v>1.4500000000000001E-2</v>
      </c>
      <c r="EW138">
        <f>SUMIF('12peso'!$E$39:$E$492,$A138,'12peso'!I$39:I$492)</f>
        <v>1.54E-2</v>
      </c>
      <c r="EX138">
        <f>SUMIF('12peso'!$E$39:$E$492,$A138,'12peso'!J$39:J$492)</f>
        <v>1.61E-2</v>
      </c>
      <c r="EY138">
        <f>SUMIF('12peso'!$E$39:$E$492,$A138,'12peso'!K$39:K$492)</f>
        <v>1.6E-2</v>
      </c>
      <c r="EZ138">
        <f>SUMIF('12peso'!$E$39:$E$492,$A138,'12peso'!L$39:L$492)</f>
        <v>1.61E-2</v>
      </c>
      <c r="FA138">
        <f>SUMIF('12peso'!$E$39:$E$492,$A138,'12peso'!M$39:M$492)</f>
        <v>1.55E-2</v>
      </c>
      <c r="FB138">
        <f>SUMIF('12peso'!$E$39:$E$492,$A138,'12peso'!N$39:N$492)</f>
        <v>1.55E-2</v>
      </c>
      <c r="FC138">
        <f>SUMIF('12peso'!$E$39:$E$492,$A138,'12peso'!O$39:O$492)</f>
        <v>1.6299999999999999E-2</v>
      </c>
      <c r="FD138">
        <f>SUMIF('12peso'!$E$39:$E$492,$A138,'12peso'!P$39:P$492)</f>
        <v>1.6199999999999999E-2</v>
      </c>
      <c r="FE138">
        <f>SUMIF('12peso'!$E$39:$E$492,$A138,'12peso'!Q$39:Q$492)</f>
        <v>1.5900000000000001E-2</v>
      </c>
      <c r="FF138">
        <f>SUMIF('12peso'!$E$39:$E$492,$A138,'12peso'!R$39:R$492)</f>
        <v>1.5900000000000001E-2</v>
      </c>
      <c r="FG138">
        <f>SUMIF('12peso'!$E$39:$E$492,$A138,'12peso'!S$39:S$492)</f>
        <v>1.55E-2</v>
      </c>
      <c r="FH138">
        <f>SUMIF('12peso'!$E$39:$E$492,$A138,'12peso'!T$39:T$492)</f>
        <v>1.5699999999999999E-2</v>
      </c>
      <c r="FI138">
        <f>SUMIF('12peso'!$E$39:$E$492,$A138,'12peso'!U$39:U$492)</f>
        <v>1.55E-2</v>
      </c>
      <c r="FJ138">
        <f>SUMIF('12peso'!$E$39:$E$492,$A138,'12peso'!V$39:V$492)</f>
        <v>1.5900000000000001E-2</v>
      </c>
      <c r="FK138">
        <f>SUMIF('12peso'!$E$39:$E$492,$A138,'12peso'!W$39:W$492)</f>
        <v>1.5699999999999999E-2</v>
      </c>
      <c r="FL138">
        <f>SUMIF('12peso'!$E$39:$E$492,$A138,'12peso'!X$39:X$492)</f>
        <v>1.5800000000000002E-2</v>
      </c>
      <c r="FM138">
        <f>SUMIF('12peso'!$E$39:$E$492,$A138,'12peso'!Y$39:Y$492)</f>
        <v>1.61E-2</v>
      </c>
      <c r="FN138">
        <f>SUMIF('12peso'!$E$39:$E$492,$A138,'12peso'!Z$39:Z$492)</f>
        <v>1.61E-2</v>
      </c>
      <c r="FO138">
        <f>SUMIF('12peso'!$E$39:$E$492,$A138,'12peso'!AA$39:AA$492)</f>
        <v>1.6199999999999999E-2</v>
      </c>
      <c r="FP138">
        <f>SUMIF('12peso'!$E$39:$E$492,$A138,'12peso'!AB$39:AB$492)</f>
        <v>1.66E-2</v>
      </c>
      <c r="FQ138">
        <f>SUMIF('12peso'!$E$39:$E$492,$A138,'12peso'!AC$39:AC$492)</f>
        <v>1.6500000000000001E-2</v>
      </c>
      <c r="FR138">
        <f>SUMIF('12peso'!$E$39:$E$492,$A138,'12peso'!AD$39:AD$492)</f>
        <v>1.61E-2</v>
      </c>
      <c r="FS138">
        <f>SUMIF('12peso'!$E$39:$E$492,$A138,'12peso'!AE$39:AE$492)</f>
        <v>1.5900000000000001E-2</v>
      </c>
      <c r="FT138">
        <f>SUMIF('12peso'!$E$39:$E$492,$A138,'12peso'!AF$39:AF$492)</f>
        <v>1.7299999999999999E-2</v>
      </c>
      <c r="FU138">
        <f>SUMIF('12peso'!$E$39:$E$492,$A138,'12peso'!AG$39:AG$492)</f>
        <v>1.83E-2</v>
      </c>
      <c r="FV138">
        <f>SUMIF('12peso'!$E$39:$E$492,$A138,'12peso'!AH$39:AH$492)</f>
        <v>1.89E-2</v>
      </c>
      <c r="FW138">
        <f>SUMIF('12peso'!$E$39:$E$492,$A138,'12peso'!AI$39:AI$492)</f>
        <v>1.8200000000000001E-2</v>
      </c>
      <c r="FX138">
        <f>SUMIF('12peso'!$E$39:$E$492,$A138,'12peso'!AJ$39:AJ$492)</f>
        <v>1.7999999999999999E-2</v>
      </c>
      <c r="FY138">
        <f>SUMIF('12peso'!$E$39:$E$492,$A138,'12peso'!AK$39:AK$492)</f>
        <v>1.7899999999999999E-2</v>
      </c>
      <c r="FZ138">
        <f>SUMIF('12peso'!$E$39:$E$492,$A138,'12peso'!AL$39:AL$492)</f>
        <v>1.8200000000000001E-2</v>
      </c>
      <c r="GA138">
        <f>SUMIF('12peso'!$E$39:$E$492,$A138,'12peso'!AM$39:AM$492)</f>
        <v>1.84E-2</v>
      </c>
      <c r="GB138">
        <f>SUMIF('12peso'!$E$39:$E$492,$A138,'12peso'!AN$39:AN$492)</f>
        <v>1.84E-2</v>
      </c>
    </row>
    <row r="139" spans="1:184" x14ac:dyDescent="0.25">
      <c r="A139" s="60">
        <v>2103005</v>
      </c>
      <c r="B139" s="56" t="s">
        <v>139</v>
      </c>
      <c r="C139" s="127">
        <v>0.13719999999999999</v>
      </c>
      <c r="D139" s="127">
        <v>0.13669999999999999</v>
      </c>
      <c r="E139" s="127">
        <v>0.13719999999999999</v>
      </c>
      <c r="F139" s="127">
        <v>0.13689999999999999</v>
      </c>
      <c r="G139" s="127">
        <v>0.13730000000000001</v>
      </c>
      <c r="H139" s="127">
        <v>0.1376</v>
      </c>
      <c r="I139" s="127">
        <v>0.13639999999999999</v>
      </c>
      <c r="J139" s="127">
        <v>0.1371</v>
      </c>
      <c r="K139" s="127">
        <v>0.13930000000000001</v>
      </c>
      <c r="L139" s="127">
        <v>0.14030000000000001</v>
      </c>
      <c r="M139" s="127">
        <v>0.1399</v>
      </c>
      <c r="N139" s="127">
        <v>0.13969999999999999</v>
      </c>
      <c r="O139" s="127">
        <v>0.13780000000000001</v>
      </c>
      <c r="P139" s="127">
        <v>0.13619999999999999</v>
      </c>
      <c r="Q139" s="127">
        <v>0.13519999999999999</v>
      </c>
      <c r="R139" s="127">
        <v>0.13539999999999999</v>
      </c>
      <c r="S139" s="127">
        <v>0.1353</v>
      </c>
      <c r="T139" s="127">
        <v>0.13500000000000001</v>
      </c>
      <c r="U139" s="127">
        <v>0.13389999999999999</v>
      </c>
      <c r="V139" s="127">
        <v>0.1338</v>
      </c>
      <c r="W139" s="127">
        <v>0.13300000000000001</v>
      </c>
      <c r="X139" s="127">
        <v>0.1328</v>
      </c>
      <c r="Y139" s="127">
        <v>0.1323</v>
      </c>
      <c r="Z139" s="127">
        <v>0.13239999999999999</v>
      </c>
      <c r="AA139" s="127">
        <v>0.13220000000000001</v>
      </c>
      <c r="AB139" s="127">
        <v>0.13320000000000001</v>
      </c>
      <c r="AC139" s="127">
        <v>0.13320000000000001</v>
      </c>
      <c r="AD139" s="127">
        <v>0.1336</v>
      </c>
      <c r="AE139" s="127">
        <v>0.1333</v>
      </c>
      <c r="AF139" s="127">
        <v>0.1348</v>
      </c>
      <c r="AG139" s="127">
        <v>0.13550000000000001</v>
      </c>
      <c r="AH139" s="127">
        <v>0.1346</v>
      </c>
      <c r="AI139" s="127">
        <v>0.13389999999999999</v>
      </c>
      <c r="AJ139" s="127">
        <v>0.1341</v>
      </c>
      <c r="AK139" s="127">
        <v>0.13500000000000001</v>
      </c>
      <c r="AL139" s="127">
        <v>0.1348</v>
      </c>
      <c r="AM139" s="127">
        <v>0.13339999999999999</v>
      </c>
      <c r="AN139" s="127">
        <v>0.13420000000000001</v>
      </c>
      <c r="AO139" s="127">
        <v>0.13350000000000001</v>
      </c>
      <c r="AP139" s="127">
        <v>0.1346</v>
      </c>
      <c r="AQ139" s="127">
        <v>0.13239999999999999</v>
      </c>
      <c r="AR139" s="127">
        <v>0.1336</v>
      </c>
      <c r="AS139" s="127">
        <v>0.1348</v>
      </c>
      <c r="AT139" s="127">
        <v>0.13650000000000001</v>
      </c>
      <c r="AU139" s="127">
        <v>0.1384</v>
      </c>
      <c r="AV139" s="127">
        <v>0.1404</v>
      </c>
      <c r="AW139" s="127">
        <v>0.1424</v>
      </c>
      <c r="AX139" s="127">
        <v>0.14410000000000001</v>
      </c>
      <c r="AY139" s="127">
        <v>0.1447</v>
      </c>
      <c r="AZ139" s="127">
        <v>0.1454</v>
      </c>
      <c r="BA139" s="127">
        <v>0.1454</v>
      </c>
      <c r="BB139" s="127">
        <v>0.14510000000000001</v>
      </c>
      <c r="BC139" s="127">
        <v>0.14680000000000001</v>
      </c>
      <c r="BD139" s="127">
        <v>0.1482</v>
      </c>
      <c r="BE139" s="127">
        <v>0.14849999999999999</v>
      </c>
      <c r="BF139" s="127">
        <v>0.1489</v>
      </c>
      <c r="BG139" s="127">
        <v>0.15010000000000001</v>
      </c>
      <c r="BH139" s="127">
        <v>0.15179999999999999</v>
      </c>
      <c r="BI139" s="127">
        <v>0.15329999999999999</v>
      </c>
      <c r="BJ139" s="127">
        <v>0.15570000000000001</v>
      </c>
      <c r="BK139" s="127">
        <v>0.1565</v>
      </c>
      <c r="BL139" s="127">
        <v>0.159</v>
      </c>
      <c r="BM139" s="127">
        <v>0.1613</v>
      </c>
      <c r="BN139" s="127">
        <v>0.16339999999999999</v>
      </c>
      <c r="BO139" s="127">
        <v>0.16569999999999999</v>
      </c>
      <c r="BP139" s="127">
        <v>0.1673</v>
      </c>
      <c r="BQ139" s="127">
        <v>0.16980000000000001</v>
      </c>
      <c r="BR139" s="127">
        <v>0.17080000000000001</v>
      </c>
      <c r="BS139" s="127">
        <v>0.1721</v>
      </c>
      <c r="BT139" s="127">
        <v>0.1729</v>
      </c>
      <c r="BU139" s="127">
        <v>0.17399999999999999</v>
      </c>
      <c r="BV139" s="127">
        <v>0.17460000000000001</v>
      </c>
      <c r="BW139" s="127">
        <v>0.1754</v>
      </c>
      <c r="BX139" s="127">
        <v>0.17549999999999999</v>
      </c>
      <c r="BY139" s="127">
        <v>0.1754</v>
      </c>
      <c r="BZ139" s="127">
        <v>0.1749</v>
      </c>
      <c r="CA139" s="127">
        <v>0.17369999999999999</v>
      </c>
      <c r="CB139" s="127">
        <v>0.1734</v>
      </c>
      <c r="CC139" s="127">
        <v>0.17369999999999999</v>
      </c>
      <c r="CD139" s="127">
        <v>0.17330000000000001</v>
      </c>
      <c r="CE139" s="127">
        <v>0.17299999999999999</v>
      </c>
      <c r="CF139" s="127">
        <v>0.1744</v>
      </c>
      <c r="CG139" s="127">
        <v>0.17610000000000001</v>
      </c>
      <c r="CH139" s="127">
        <v>7.7999999999999996E-3</v>
      </c>
      <c r="CI139" s="127">
        <v>7.7999999999999996E-3</v>
      </c>
      <c r="CJ139" s="127">
        <v>7.7000000000000002E-3</v>
      </c>
      <c r="CK139" s="127">
        <v>7.9000000000000008E-3</v>
      </c>
      <c r="CL139" s="127">
        <v>7.9000000000000008E-3</v>
      </c>
      <c r="CM139" s="127">
        <v>8.0000000000000002E-3</v>
      </c>
      <c r="CN139" s="127">
        <v>7.7999999999999996E-3</v>
      </c>
      <c r="CO139" s="127">
        <v>7.7999999999999996E-3</v>
      </c>
      <c r="CP139" s="127">
        <v>7.7999999999999996E-3</v>
      </c>
      <c r="CQ139" s="127">
        <v>7.7999999999999996E-3</v>
      </c>
      <c r="CR139" s="127">
        <v>8.0000000000000002E-3</v>
      </c>
      <c r="CS139" s="127">
        <v>7.7999999999999996E-3</v>
      </c>
      <c r="CT139" s="127">
        <v>7.7000000000000002E-3</v>
      </c>
      <c r="CU139" s="127">
        <v>7.6E-3</v>
      </c>
      <c r="CV139" s="127">
        <v>7.7000000000000002E-3</v>
      </c>
      <c r="CW139" s="127">
        <v>7.6E-3</v>
      </c>
      <c r="CX139" s="127">
        <v>7.7999999999999996E-3</v>
      </c>
      <c r="CY139" s="127">
        <v>8.0000000000000002E-3</v>
      </c>
      <c r="CZ139" s="127">
        <v>7.9000000000000008E-3</v>
      </c>
      <c r="DA139" s="127">
        <v>8.0999999999999996E-3</v>
      </c>
      <c r="DB139" s="127">
        <v>8.0999999999999996E-3</v>
      </c>
      <c r="DC139" s="127">
        <v>8.0000000000000002E-3</v>
      </c>
      <c r="DD139" s="127">
        <v>8.0000000000000002E-3</v>
      </c>
      <c r="DE139" s="127">
        <v>8.0999999999999996E-3</v>
      </c>
      <c r="DF139" s="127">
        <v>8.2000000000000007E-3</v>
      </c>
      <c r="DG139" s="127">
        <v>8.3000000000000001E-3</v>
      </c>
      <c r="DH139" s="127">
        <v>8.3000000000000001E-3</v>
      </c>
      <c r="DI139" s="127">
        <v>8.3999999999999995E-3</v>
      </c>
      <c r="DJ139" s="127">
        <v>8.5000000000000006E-3</v>
      </c>
      <c r="DK139" s="127">
        <v>8.3000000000000001E-3</v>
      </c>
      <c r="DL139" s="127">
        <v>8.3999999999999995E-3</v>
      </c>
      <c r="DM139" s="127">
        <v>8.6E-3</v>
      </c>
      <c r="DN139" s="127">
        <v>8.6999999999999994E-3</v>
      </c>
      <c r="DO139" s="127">
        <v>8.9999999999999993E-3</v>
      </c>
      <c r="DP139" s="127">
        <v>8.8000000000000005E-3</v>
      </c>
      <c r="DQ139" s="127">
        <v>9.1000000000000004E-3</v>
      </c>
      <c r="DR139" s="127">
        <v>8.9999999999999993E-3</v>
      </c>
      <c r="DS139" s="127">
        <v>8.6999999999999994E-3</v>
      </c>
      <c r="DT139" s="127">
        <v>8.6E-3</v>
      </c>
      <c r="DU139" s="127">
        <v>8.6E-3</v>
      </c>
      <c r="DV139" s="127">
        <v>8.6E-3</v>
      </c>
      <c r="DW139" s="127">
        <v>8.3000000000000001E-3</v>
      </c>
      <c r="DX139" s="127">
        <v>8.3999999999999995E-3</v>
      </c>
      <c r="DY139" s="127">
        <v>8.2000000000000007E-3</v>
      </c>
      <c r="DZ139" s="127">
        <v>8.2000000000000007E-3</v>
      </c>
      <c r="EA139" s="127">
        <v>8.3000000000000001E-3</v>
      </c>
      <c r="EB139" s="127">
        <v>8.3000000000000001E-3</v>
      </c>
      <c r="EC139" s="127">
        <v>8.3000000000000001E-3</v>
      </c>
      <c r="ED139" s="127">
        <v>8.5000000000000006E-3</v>
      </c>
      <c r="EE139" s="127">
        <v>8.3999999999999995E-3</v>
      </c>
      <c r="EF139" s="127">
        <v>8.2000000000000007E-3</v>
      </c>
      <c r="EG139" s="127">
        <v>8.0999999999999996E-3</v>
      </c>
      <c r="EH139" s="127">
        <v>8.0999999999999996E-3</v>
      </c>
      <c r="EI139" s="127">
        <v>8.2000000000000007E-3</v>
      </c>
      <c r="EJ139" s="127">
        <v>8.2000000000000007E-3</v>
      </c>
      <c r="EK139" s="127">
        <v>8.0000000000000002E-3</v>
      </c>
      <c r="EL139" s="127">
        <v>8.0000000000000002E-3</v>
      </c>
      <c r="EM139" s="127">
        <v>7.9000000000000008E-3</v>
      </c>
      <c r="EN139" s="127">
        <v>7.7999999999999996E-3</v>
      </c>
      <c r="EO139" s="127">
        <v>7.6E-3</v>
      </c>
      <c r="EP139" s="127">
        <v>7.4999999999999997E-3</v>
      </c>
      <c r="EQ139" s="127">
        <v>7.4999999999999997E-3</v>
      </c>
      <c r="ER139" s="127">
        <v>7.3000000000000001E-3</v>
      </c>
      <c r="ES139" s="127">
        <v>7.1999999999999998E-3</v>
      </c>
      <c r="ET139" s="127">
        <v>7.3000000000000001E-3</v>
      </c>
      <c r="EU139" s="127">
        <v>7.3000000000000001E-3</v>
      </c>
      <c r="EV139">
        <f>SUMIF('12peso'!$E$39:$E$492,$A139,'12peso'!H$39:H$492)</f>
        <v>5.1999999999999998E-2</v>
      </c>
      <c r="EW139">
        <f>SUMIF('12peso'!$E$39:$E$492,$A139,'12peso'!I$39:I$492)</f>
        <v>5.2499999999999998E-2</v>
      </c>
      <c r="EX139">
        <f>SUMIF('12peso'!$E$39:$E$492,$A139,'12peso'!J$39:J$492)</f>
        <v>5.2900000000000003E-2</v>
      </c>
      <c r="EY139">
        <f>SUMIF('12peso'!$E$39:$E$492,$A139,'12peso'!K$39:K$492)</f>
        <v>5.1999999999999998E-2</v>
      </c>
      <c r="EZ139">
        <f>SUMIF('12peso'!$E$39:$E$492,$A139,'12peso'!L$39:L$492)</f>
        <v>5.2499999999999998E-2</v>
      </c>
      <c r="FA139">
        <f>SUMIF('12peso'!$E$39:$E$492,$A139,'12peso'!M$39:M$492)</f>
        <v>5.2999999999999999E-2</v>
      </c>
      <c r="FB139">
        <f>SUMIF('12peso'!$E$39:$E$492,$A139,'12peso'!N$39:N$492)</f>
        <v>5.3100000000000001E-2</v>
      </c>
      <c r="FC139">
        <f>SUMIF('12peso'!$E$39:$E$492,$A139,'12peso'!O$39:O$492)</f>
        <v>5.2200000000000003E-2</v>
      </c>
      <c r="FD139">
        <f>SUMIF('12peso'!$E$39:$E$492,$A139,'12peso'!P$39:P$492)</f>
        <v>5.1499999999999997E-2</v>
      </c>
      <c r="FE139">
        <f>SUMIF('12peso'!$E$39:$E$492,$A139,'12peso'!Q$39:Q$492)</f>
        <v>5.1900000000000002E-2</v>
      </c>
      <c r="FF139">
        <f>SUMIF('12peso'!$E$39:$E$492,$A139,'12peso'!R$39:R$492)</f>
        <v>5.1499999999999997E-2</v>
      </c>
      <c r="FG139">
        <f>SUMIF('12peso'!$E$39:$E$492,$A139,'12peso'!S$39:S$492)</f>
        <v>5.1400000000000001E-2</v>
      </c>
      <c r="FH139">
        <f>SUMIF('12peso'!$E$39:$E$492,$A139,'12peso'!T$39:T$492)</f>
        <v>5.1400000000000001E-2</v>
      </c>
      <c r="FI139">
        <f>SUMIF('12peso'!$E$39:$E$492,$A139,'12peso'!U$39:U$492)</f>
        <v>5.16E-2</v>
      </c>
      <c r="FJ139">
        <f>SUMIF('12peso'!$E$39:$E$492,$A139,'12peso'!V$39:V$492)</f>
        <v>5.0999999999999997E-2</v>
      </c>
      <c r="FK139">
        <f>SUMIF('12peso'!$E$39:$E$492,$A139,'12peso'!W$39:W$492)</f>
        <v>5.0700000000000002E-2</v>
      </c>
      <c r="FL139">
        <f>SUMIF('12peso'!$E$39:$E$492,$A139,'12peso'!X$39:X$492)</f>
        <v>5.11E-2</v>
      </c>
      <c r="FM139">
        <f>SUMIF('12peso'!$E$39:$E$492,$A139,'12peso'!Y$39:Y$492)</f>
        <v>5.1299999999999998E-2</v>
      </c>
      <c r="FN139">
        <f>SUMIF('12peso'!$E$39:$E$492,$A139,'12peso'!Z$39:Z$492)</f>
        <v>5.0799999999999998E-2</v>
      </c>
      <c r="FO139">
        <f>SUMIF('12peso'!$E$39:$E$492,$A139,'12peso'!AA$39:AA$492)</f>
        <v>5.1999999999999998E-2</v>
      </c>
      <c r="FP139">
        <f>SUMIF('12peso'!$E$39:$E$492,$A139,'12peso'!AB$39:AB$492)</f>
        <v>5.1299999999999998E-2</v>
      </c>
      <c r="FQ139">
        <f>SUMIF('12peso'!$E$39:$E$492,$A139,'12peso'!AC$39:AC$492)</f>
        <v>5.0999999999999997E-2</v>
      </c>
      <c r="FR139">
        <f>SUMIF('12peso'!$E$39:$E$492,$A139,'12peso'!AD$39:AD$492)</f>
        <v>5.0999999999999997E-2</v>
      </c>
      <c r="FS139">
        <f>SUMIF('12peso'!$E$39:$E$492,$A139,'12peso'!AE$39:AE$492)</f>
        <v>5.1200000000000002E-2</v>
      </c>
      <c r="FT139">
        <f>SUMIF('12peso'!$E$39:$E$492,$A139,'12peso'!AF$39:AF$492)</f>
        <v>4.9599999999999998E-2</v>
      </c>
      <c r="FU139">
        <f>SUMIF('12peso'!$E$39:$E$492,$A139,'12peso'!AG$39:AG$492)</f>
        <v>5.0200000000000002E-2</v>
      </c>
      <c r="FV139">
        <f>SUMIF('12peso'!$E$39:$E$492,$A139,'12peso'!AH$39:AH$492)</f>
        <v>5.0200000000000002E-2</v>
      </c>
      <c r="FW139">
        <f>SUMIF('12peso'!$E$39:$E$492,$A139,'12peso'!AI$39:AI$492)</f>
        <v>4.9399999999999999E-2</v>
      </c>
      <c r="FX139">
        <f>SUMIF('12peso'!$E$39:$E$492,$A139,'12peso'!AJ$39:AJ$492)</f>
        <v>4.9399999999999999E-2</v>
      </c>
      <c r="FY139">
        <f>SUMIF('12peso'!$E$39:$E$492,$A139,'12peso'!AK$39:AK$492)</f>
        <v>4.99E-2</v>
      </c>
      <c r="FZ139">
        <f>SUMIF('12peso'!$E$39:$E$492,$A139,'12peso'!AL$39:AL$492)</f>
        <v>4.9700000000000001E-2</v>
      </c>
      <c r="GA139">
        <f>SUMIF('12peso'!$E$39:$E$492,$A139,'12peso'!AM$39:AM$492)</f>
        <v>4.9000000000000002E-2</v>
      </c>
      <c r="GB139">
        <f>SUMIF('12peso'!$E$39:$E$492,$A139,'12peso'!AN$39:AN$492)</f>
        <v>4.8899999999999999E-2</v>
      </c>
    </row>
    <row r="140" spans="1:184" x14ac:dyDescent="0.25">
      <c r="A140" s="60">
        <v>2103008</v>
      </c>
      <c r="B140" s="56" t="s">
        <v>140</v>
      </c>
      <c r="C140" s="127">
        <v>5.6399999999999999E-2</v>
      </c>
      <c r="D140" s="127">
        <v>5.62E-2</v>
      </c>
      <c r="E140" s="127">
        <v>5.67E-2</v>
      </c>
      <c r="F140" s="127">
        <v>5.6500000000000002E-2</v>
      </c>
      <c r="G140" s="127">
        <v>5.62E-2</v>
      </c>
      <c r="H140" s="127">
        <v>5.6800000000000003E-2</v>
      </c>
      <c r="I140" s="127">
        <v>5.57E-2</v>
      </c>
      <c r="J140" s="127">
        <v>5.5899999999999998E-2</v>
      </c>
      <c r="K140" s="127">
        <v>5.6399999999999999E-2</v>
      </c>
      <c r="L140" s="127">
        <v>5.5899999999999998E-2</v>
      </c>
      <c r="M140" s="127">
        <v>5.6500000000000002E-2</v>
      </c>
      <c r="N140" s="127">
        <v>5.7200000000000001E-2</v>
      </c>
      <c r="O140" s="127">
        <v>5.67E-2</v>
      </c>
      <c r="P140" s="127">
        <v>5.6500000000000002E-2</v>
      </c>
      <c r="Q140" s="127">
        <v>5.6099999999999997E-2</v>
      </c>
      <c r="R140" s="127">
        <v>5.5899999999999998E-2</v>
      </c>
      <c r="S140" s="127">
        <v>5.6099999999999997E-2</v>
      </c>
      <c r="T140" s="127">
        <v>5.6099999999999997E-2</v>
      </c>
      <c r="U140" s="127">
        <v>5.6399999999999999E-2</v>
      </c>
      <c r="V140" s="127">
        <v>5.6599999999999998E-2</v>
      </c>
      <c r="W140" s="127">
        <v>5.6399999999999999E-2</v>
      </c>
      <c r="X140" s="127">
        <v>5.5599999999999997E-2</v>
      </c>
      <c r="Y140" s="127">
        <v>5.6599999999999998E-2</v>
      </c>
      <c r="Z140" s="127">
        <v>5.6399999999999999E-2</v>
      </c>
      <c r="AA140" s="127">
        <v>5.6000000000000001E-2</v>
      </c>
      <c r="AB140" s="127">
        <v>5.6500000000000002E-2</v>
      </c>
      <c r="AC140" s="127">
        <v>5.6500000000000002E-2</v>
      </c>
      <c r="AD140" s="127">
        <v>5.6000000000000001E-2</v>
      </c>
      <c r="AE140" s="127">
        <v>5.5399999999999998E-2</v>
      </c>
      <c r="AF140" s="127">
        <v>5.5899999999999998E-2</v>
      </c>
      <c r="AG140" s="127">
        <v>5.5399999999999998E-2</v>
      </c>
      <c r="AH140" s="127">
        <v>5.5800000000000002E-2</v>
      </c>
      <c r="AI140" s="127">
        <v>5.5500000000000001E-2</v>
      </c>
      <c r="AJ140" s="127">
        <v>5.5399999999999998E-2</v>
      </c>
      <c r="AK140" s="127">
        <v>5.5599999999999997E-2</v>
      </c>
      <c r="AL140" s="127">
        <v>5.6300000000000003E-2</v>
      </c>
      <c r="AM140" s="127">
        <v>5.5100000000000003E-2</v>
      </c>
      <c r="AN140" s="127">
        <v>5.5500000000000001E-2</v>
      </c>
      <c r="AO140" s="127">
        <v>5.57E-2</v>
      </c>
      <c r="AP140" s="127">
        <v>5.6000000000000001E-2</v>
      </c>
      <c r="AQ140" s="127">
        <v>5.5899999999999998E-2</v>
      </c>
      <c r="AR140" s="127">
        <v>5.5899999999999998E-2</v>
      </c>
      <c r="AS140" s="127">
        <v>5.6300000000000003E-2</v>
      </c>
      <c r="AT140" s="127">
        <v>5.6800000000000003E-2</v>
      </c>
      <c r="AU140" s="127">
        <v>5.74E-2</v>
      </c>
      <c r="AV140" s="127">
        <v>5.8000000000000003E-2</v>
      </c>
      <c r="AW140" s="127">
        <v>5.8299999999999998E-2</v>
      </c>
      <c r="AX140" s="127">
        <v>5.8500000000000003E-2</v>
      </c>
      <c r="AY140" s="127">
        <v>5.8500000000000003E-2</v>
      </c>
      <c r="AZ140" s="127">
        <v>5.8200000000000002E-2</v>
      </c>
      <c r="BA140" s="127">
        <v>5.8500000000000003E-2</v>
      </c>
      <c r="BB140" s="127">
        <v>5.8099999999999999E-2</v>
      </c>
      <c r="BC140" s="127">
        <v>5.8599999999999999E-2</v>
      </c>
      <c r="BD140" s="127">
        <v>5.8400000000000001E-2</v>
      </c>
      <c r="BE140" s="127">
        <v>5.8000000000000003E-2</v>
      </c>
      <c r="BF140" s="127">
        <v>5.8599999999999999E-2</v>
      </c>
      <c r="BG140" s="127">
        <v>6.08E-2</v>
      </c>
      <c r="BH140" s="127">
        <v>6.2100000000000002E-2</v>
      </c>
      <c r="BI140" s="127">
        <v>6.3100000000000003E-2</v>
      </c>
      <c r="BJ140" s="127">
        <v>6.3399999999999998E-2</v>
      </c>
      <c r="BK140" s="127">
        <v>6.2899999999999998E-2</v>
      </c>
      <c r="BL140" s="127">
        <v>6.2799999999999995E-2</v>
      </c>
      <c r="BM140" s="127">
        <v>6.3200000000000006E-2</v>
      </c>
      <c r="BN140" s="127">
        <v>6.3399999999999998E-2</v>
      </c>
      <c r="BO140" s="127">
        <v>6.2899999999999998E-2</v>
      </c>
      <c r="BP140" s="127">
        <v>6.3600000000000004E-2</v>
      </c>
      <c r="BQ140" s="127">
        <v>6.3700000000000007E-2</v>
      </c>
      <c r="BR140" s="127">
        <v>6.4000000000000001E-2</v>
      </c>
      <c r="BS140" s="127">
        <v>6.4699999999999994E-2</v>
      </c>
      <c r="BT140" s="127">
        <v>6.4699999999999994E-2</v>
      </c>
      <c r="BU140" s="127">
        <v>6.4699999999999994E-2</v>
      </c>
      <c r="BV140" s="127">
        <v>6.5199999999999994E-2</v>
      </c>
      <c r="BW140" s="127">
        <v>6.4899999999999999E-2</v>
      </c>
      <c r="BX140" s="127">
        <v>6.5100000000000005E-2</v>
      </c>
      <c r="BY140" s="127">
        <v>6.5100000000000005E-2</v>
      </c>
      <c r="BZ140" s="127">
        <v>6.4500000000000002E-2</v>
      </c>
      <c r="CA140" s="127">
        <v>6.4500000000000002E-2</v>
      </c>
      <c r="CB140" s="127">
        <v>6.4600000000000005E-2</v>
      </c>
      <c r="CC140" s="127">
        <v>6.4299999999999996E-2</v>
      </c>
      <c r="CD140" s="127">
        <v>6.4199999999999993E-2</v>
      </c>
      <c r="CE140" s="127">
        <v>6.4000000000000001E-2</v>
      </c>
      <c r="CF140" s="127">
        <v>6.4299999999999996E-2</v>
      </c>
      <c r="CG140" s="127">
        <v>6.5500000000000003E-2</v>
      </c>
      <c r="CH140" s="127">
        <v>2.0199999999999999E-2</v>
      </c>
      <c r="CI140" s="127">
        <v>2.1100000000000001E-2</v>
      </c>
      <c r="CJ140" s="127">
        <v>2.1299999999999999E-2</v>
      </c>
      <c r="CK140" s="127">
        <v>2.1499999999999998E-2</v>
      </c>
      <c r="CL140" s="127">
        <v>2.1100000000000001E-2</v>
      </c>
      <c r="CM140" s="127">
        <v>2.1399999999999999E-2</v>
      </c>
      <c r="CN140" s="127">
        <v>2.1299999999999999E-2</v>
      </c>
      <c r="CO140" s="127">
        <v>2.12E-2</v>
      </c>
      <c r="CP140" s="127">
        <v>2.1000000000000001E-2</v>
      </c>
      <c r="CQ140" s="127">
        <v>2.0799999999999999E-2</v>
      </c>
      <c r="CR140" s="127">
        <v>2.0799999999999999E-2</v>
      </c>
      <c r="CS140" s="127">
        <v>2.1000000000000001E-2</v>
      </c>
      <c r="CT140" s="127">
        <v>2.12E-2</v>
      </c>
      <c r="CU140" s="127">
        <v>2.1299999999999999E-2</v>
      </c>
      <c r="CV140" s="127">
        <v>2.1100000000000001E-2</v>
      </c>
      <c r="CW140" s="127">
        <v>2.12E-2</v>
      </c>
      <c r="CX140" s="127">
        <v>2.12E-2</v>
      </c>
      <c r="CY140" s="127">
        <v>2.1100000000000001E-2</v>
      </c>
      <c r="CZ140" s="127">
        <v>2.0899999999999998E-2</v>
      </c>
      <c r="DA140" s="127">
        <v>2.1299999999999999E-2</v>
      </c>
      <c r="DB140" s="127">
        <v>2.07E-2</v>
      </c>
      <c r="DC140" s="127">
        <v>2.1100000000000001E-2</v>
      </c>
      <c r="DD140" s="127">
        <v>2.07E-2</v>
      </c>
      <c r="DE140" s="127">
        <v>2.0899999999999998E-2</v>
      </c>
      <c r="DF140" s="127">
        <v>2.07E-2</v>
      </c>
      <c r="DG140" s="127">
        <v>2.0799999999999999E-2</v>
      </c>
      <c r="DH140" s="127">
        <v>2.1000000000000001E-2</v>
      </c>
      <c r="DI140" s="127">
        <v>2.0799999999999999E-2</v>
      </c>
      <c r="DJ140" s="127">
        <v>2.0500000000000001E-2</v>
      </c>
      <c r="DK140" s="127">
        <v>2.06E-2</v>
      </c>
      <c r="DL140" s="127">
        <v>2.0299999999999999E-2</v>
      </c>
      <c r="DM140" s="127">
        <v>2.0199999999999999E-2</v>
      </c>
      <c r="DN140" s="127">
        <v>2.01E-2</v>
      </c>
      <c r="DO140" s="127">
        <v>1.95E-2</v>
      </c>
      <c r="DP140" s="127">
        <v>1.9099999999999999E-2</v>
      </c>
      <c r="DQ140" s="127">
        <v>1.9199999999999998E-2</v>
      </c>
      <c r="DR140" s="127">
        <v>1.9E-2</v>
      </c>
      <c r="DS140" s="127">
        <v>1.9099999999999999E-2</v>
      </c>
      <c r="DT140" s="127">
        <v>1.9E-2</v>
      </c>
      <c r="DU140" s="127">
        <v>1.8800000000000001E-2</v>
      </c>
      <c r="DV140" s="127">
        <v>1.9300000000000001E-2</v>
      </c>
      <c r="DW140" s="127">
        <v>1.8700000000000001E-2</v>
      </c>
      <c r="DX140" s="127">
        <v>1.8800000000000001E-2</v>
      </c>
      <c r="DY140" s="127">
        <v>1.9099999999999999E-2</v>
      </c>
      <c r="DZ140" s="127">
        <v>1.9099999999999999E-2</v>
      </c>
      <c r="EA140" s="127">
        <v>1.9199999999999998E-2</v>
      </c>
      <c r="EB140" s="127">
        <v>1.9099999999999999E-2</v>
      </c>
      <c r="EC140" s="127">
        <v>1.9300000000000001E-2</v>
      </c>
      <c r="ED140" s="127">
        <v>1.95E-2</v>
      </c>
      <c r="EE140" s="127">
        <v>1.95E-2</v>
      </c>
      <c r="EF140" s="127">
        <v>1.9599999999999999E-2</v>
      </c>
      <c r="EG140" s="127">
        <v>1.9599999999999999E-2</v>
      </c>
      <c r="EH140" s="127">
        <v>1.9800000000000002E-2</v>
      </c>
      <c r="EI140" s="127">
        <v>1.9800000000000002E-2</v>
      </c>
      <c r="EJ140" s="127">
        <v>1.9800000000000002E-2</v>
      </c>
      <c r="EK140" s="127">
        <v>2.0199999999999999E-2</v>
      </c>
      <c r="EL140" s="127">
        <v>2.07E-2</v>
      </c>
      <c r="EM140" s="127">
        <v>2.07E-2</v>
      </c>
      <c r="EN140" s="127">
        <v>2.06E-2</v>
      </c>
      <c r="EO140" s="127">
        <v>2.06E-2</v>
      </c>
      <c r="EP140" s="127">
        <v>2.06E-2</v>
      </c>
      <c r="EQ140" s="127">
        <v>2.0400000000000001E-2</v>
      </c>
      <c r="ER140" s="127">
        <v>2.07E-2</v>
      </c>
      <c r="ES140" s="127">
        <v>2.07E-2</v>
      </c>
      <c r="ET140" s="127">
        <v>2.0400000000000001E-2</v>
      </c>
      <c r="EU140" s="127">
        <v>2.0299999999999999E-2</v>
      </c>
      <c r="EV140">
        <f>SUMIF('12peso'!$E$39:$E$492,$A140,'12peso'!H$39:H$492)</f>
        <v>2.2700000000000001E-2</v>
      </c>
      <c r="EW140">
        <f>SUMIF('12peso'!$E$39:$E$492,$A140,'12peso'!I$39:I$492)</f>
        <v>2.29E-2</v>
      </c>
      <c r="EX140">
        <f>SUMIF('12peso'!$E$39:$E$492,$A140,'12peso'!J$39:J$492)</f>
        <v>2.3E-2</v>
      </c>
      <c r="EY140">
        <f>SUMIF('12peso'!$E$39:$E$492,$A140,'12peso'!K$39:K$492)</f>
        <v>2.3E-2</v>
      </c>
      <c r="EZ140">
        <f>SUMIF('12peso'!$E$39:$E$492,$A140,'12peso'!L$39:L$492)</f>
        <v>2.3E-2</v>
      </c>
      <c r="FA140">
        <f>SUMIF('12peso'!$E$39:$E$492,$A140,'12peso'!M$39:M$492)</f>
        <v>2.3E-2</v>
      </c>
      <c r="FB140">
        <f>SUMIF('12peso'!$E$39:$E$492,$A140,'12peso'!N$39:N$492)</f>
        <v>2.3400000000000001E-2</v>
      </c>
      <c r="FC140">
        <f>SUMIF('12peso'!$E$39:$E$492,$A140,'12peso'!O$39:O$492)</f>
        <v>2.3599999999999999E-2</v>
      </c>
      <c r="FD140">
        <f>SUMIF('12peso'!$E$39:$E$492,$A140,'12peso'!P$39:P$492)</f>
        <v>2.3099999999999999E-2</v>
      </c>
      <c r="FE140">
        <f>SUMIF('12peso'!$E$39:$E$492,$A140,'12peso'!Q$39:Q$492)</f>
        <v>2.3099999999999999E-2</v>
      </c>
      <c r="FF140">
        <f>SUMIF('12peso'!$E$39:$E$492,$A140,'12peso'!R$39:R$492)</f>
        <v>2.3E-2</v>
      </c>
      <c r="FG140">
        <f>SUMIF('12peso'!$E$39:$E$492,$A140,'12peso'!S$39:S$492)</f>
        <v>2.3E-2</v>
      </c>
      <c r="FH140">
        <f>SUMIF('12peso'!$E$39:$E$492,$A140,'12peso'!T$39:T$492)</f>
        <v>2.3E-2</v>
      </c>
      <c r="FI140">
        <f>SUMIF('12peso'!$E$39:$E$492,$A140,'12peso'!U$39:U$492)</f>
        <v>2.3300000000000001E-2</v>
      </c>
      <c r="FJ140">
        <f>SUMIF('12peso'!$E$39:$E$492,$A140,'12peso'!V$39:V$492)</f>
        <v>2.3699999999999999E-2</v>
      </c>
      <c r="FK140">
        <f>SUMIF('12peso'!$E$39:$E$492,$A140,'12peso'!W$39:W$492)</f>
        <v>2.3800000000000002E-2</v>
      </c>
      <c r="FL140">
        <f>SUMIF('12peso'!$E$39:$E$492,$A140,'12peso'!X$39:X$492)</f>
        <v>2.3599999999999999E-2</v>
      </c>
      <c r="FM140">
        <f>SUMIF('12peso'!$E$39:$E$492,$A140,'12peso'!Y$39:Y$492)</f>
        <v>2.3900000000000001E-2</v>
      </c>
      <c r="FN140">
        <f>SUMIF('12peso'!$E$39:$E$492,$A140,'12peso'!Z$39:Z$492)</f>
        <v>2.3900000000000001E-2</v>
      </c>
      <c r="FO140">
        <f>SUMIF('12peso'!$E$39:$E$492,$A140,'12peso'!AA$39:AA$492)</f>
        <v>2.3800000000000002E-2</v>
      </c>
      <c r="FP140">
        <f>SUMIF('12peso'!$E$39:$E$492,$A140,'12peso'!AB$39:AB$492)</f>
        <v>2.3800000000000002E-2</v>
      </c>
      <c r="FQ140">
        <f>SUMIF('12peso'!$E$39:$E$492,$A140,'12peso'!AC$39:AC$492)</f>
        <v>2.35E-2</v>
      </c>
      <c r="FR140">
        <f>SUMIF('12peso'!$E$39:$E$492,$A140,'12peso'!AD$39:AD$492)</f>
        <v>2.3900000000000001E-2</v>
      </c>
      <c r="FS140">
        <f>SUMIF('12peso'!$E$39:$E$492,$A140,'12peso'!AE$39:AE$492)</f>
        <v>2.41E-2</v>
      </c>
      <c r="FT140">
        <f>SUMIF('12peso'!$E$39:$E$492,$A140,'12peso'!AF$39:AF$492)</f>
        <v>2.3599999999999999E-2</v>
      </c>
      <c r="FU140">
        <f>SUMIF('12peso'!$E$39:$E$492,$A140,'12peso'!AG$39:AG$492)</f>
        <v>2.3699999999999999E-2</v>
      </c>
      <c r="FV140">
        <f>SUMIF('12peso'!$E$39:$E$492,$A140,'12peso'!AH$39:AH$492)</f>
        <v>2.35E-2</v>
      </c>
      <c r="FW140">
        <f>SUMIF('12peso'!$E$39:$E$492,$A140,'12peso'!AI$39:AI$492)</f>
        <v>2.35E-2</v>
      </c>
      <c r="FX140">
        <f>SUMIF('12peso'!$E$39:$E$492,$A140,'12peso'!AJ$39:AJ$492)</f>
        <v>2.3300000000000001E-2</v>
      </c>
      <c r="FY140">
        <f>SUMIF('12peso'!$E$39:$E$492,$A140,'12peso'!AK$39:AK$492)</f>
        <v>2.3599999999999999E-2</v>
      </c>
      <c r="FZ140">
        <f>SUMIF('12peso'!$E$39:$E$492,$A140,'12peso'!AL$39:AL$492)</f>
        <v>2.4E-2</v>
      </c>
      <c r="GA140">
        <f>SUMIF('12peso'!$E$39:$E$492,$A140,'12peso'!AM$39:AM$492)</f>
        <v>2.3900000000000001E-2</v>
      </c>
      <c r="GB140">
        <f>SUMIF('12peso'!$E$39:$E$492,$A140,'12peso'!AN$39:AN$492)</f>
        <v>2.3900000000000001E-2</v>
      </c>
    </row>
    <row r="141" spans="1:184" x14ac:dyDescent="0.25">
      <c r="A141" s="60">
        <v>2103009</v>
      </c>
      <c r="B141" s="56" t="s">
        <v>141</v>
      </c>
      <c r="C141" s="127">
        <v>4.8300000000000003E-2</v>
      </c>
      <c r="D141" s="127">
        <v>4.8300000000000003E-2</v>
      </c>
      <c r="E141" s="127">
        <v>4.8000000000000001E-2</v>
      </c>
      <c r="F141" s="127">
        <v>4.7899999999999998E-2</v>
      </c>
      <c r="G141" s="127">
        <v>4.7399999999999998E-2</v>
      </c>
      <c r="H141" s="127">
        <v>4.7800000000000002E-2</v>
      </c>
      <c r="I141" s="127">
        <v>4.7800000000000002E-2</v>
      </c>
      <c r="J141" s="127">
        <v>4.82E-2</v>
      </c>
      <c r="K141" s="127">
        <v>4.8500000000000001E-2</v>
      </c>
      <c r="L141" s="127">
        <v>4.8300000000000003E-2</v>
      </c>
      <c r="M141" s="127">
        <v>4.8399999999999999E-2</v>
      </c>
      <c r="N141" s="127">
        <v>4.8599999999999997E-2</v>
      </c>
      <c r="O141" s="127">
        <v>4.7600000000000003E-2</v>
      </c>
      <c r="P141" s="127">
        <v>4.6699999999999998E-2</v>
      </c>
      <c r="Q141" s="127">
        <v>4.7300000000000002E-2</v>
      </c>
      <c r="R141" s="127">
        <v>4.7199999999999999E-2</v>
      </c>
      <c r="S141" s="127">
        <v>4.7199999999999999E-2</v>
      </c>
      <c r="T141" s="127">
        <v>4.7399999999999998E-2</v>
      </c>
      <c r="U141" s="127">
        <v>4.7600000000000003E-2</v>
      </c>
      <c r="V141" s="127">
        <v>4.7100000000000003E-2</v>
      </c>
      <c r="W141" s="127">
        <v>4.7399999999999998E-2</v>
      </c>
      <c r="X141" s="127">
        <v>4.7500000000000001E-2</v>
      </c>
      <c r="Y141" s="127">
        <v>4.7100000000000003E-2</v>
      </c>
      <c r="Z141" s="127">
        <v>4.7399999999999998E-2</v>
      </c>
      <c r="AA141" s="127">
        <v>4.7199999999999999E-2</v>
      </c>
      <c r="AB141" s="127">
        <v>4.7199999999999999E-2</v>
      </c>
      <c r="AC141" s="127">
        <v>4.7399999999999998E-2</v>
      </c>
      <c r="AD141" s="127">
        <v>4.7100000000000003E-2</v>
      </c>
      <c r="AE141" s="127">
        <v>4.7300000000000002E-2</v>
      </c>
      <c r="AF141" s="127">
        <v>4.7100000000000003E-2</v>
      </c>
      <c r="AG141" s="127">
        <v>4.7100000000000003E-2</v>
      </c>
      <c r="AH141" s="127">
        <v>4.7500000000000001E-2</v>
      </c>
      <c r="AI141" s="127">
        <v>4.7399999999999998E-2</v>
      </c>
      <c r="AJ141" s="127">
        <v>4.7399999999999998E-2</v>
      </c>
      <c r="AK141" s="127">
        <v>4.7500000000000001E-2</v>
      </c>
      <c r="AL141" s="127">
        <v>4.7600000000000003E-2</v>
      </c>
      <c r="AM141" s="127">
        <v>4.7300000000000002E-2</v>
      </c>
      <c r="AN141" s="127">
        <v>4.7100000000000003E-2</v>
      </c>
      <c r="AO141" s="127">
        <v>4.7399999999999998E-2</v>
      </c>
      <c r="AP141" s="127">
        <v>4.7300000000000002E-2</v>
      </c>
      <c r="AQ141" s="127">
        <v>4.7399999999999998E-2</v>
      </c>
      <c r="AR141" s="127">
        <v>4.7500000000000001E-2</v>
      </c>
      <c r="AS141" s="127">
        <v>4.7800000000000002E-2</v>
      </c>
      <c r="AT141" s="127">
        <v>4.7699999999999999E-2</v>
      </c>
      <c r="AU141" s="127">
        <v>4.7300000000000002E-2</v>
      </c>
      <c r="AV141" s="127">
        <v>4.7800000000000002E-2</v>
      </c>
      <c r="AW141" s="127">
        <v>4.7600000000000003E-2</v>
      </c>
      <c r="AX141" s="127">
        <v>4.8300000000000003E-2</v>
      </c>
      <c r="AY141" s="127">
        <v>4.8800000000000003E-2</v>
      </c>
      <c r="AZ141" s="127">
        <v>4.9599999999999998E-2</v>
      </c>
      <c r="BA141" s="127">
        <v>4.9299999999999997E-2</v>
      </c>
      <c r="BB141" s="127">
        <v>4.9799999999999997E-2</v>
      </c>
      <c r="BC141" s="127">
        <v>5.0099999999999999E-2</v>
      </c>
      <c r="BD141" s="127">
        <v>5.0200000000000002E-2</v>
      </c>
      <c r="BE141" s="127">
        <v>5.0500000000000003E-2</v>
      </c>
      <c r="BF141" s="127">
        <v>5.04E-2</v>
      </c>
      <c r="BG141" s="127">
        <v>5.1200000000000002E-2</v>
      </c>
      <c r="BH141" s="127">
        <v>5.1400000000000001E-2</v>
      </c>
      <c r="BI141" s="127">
        <v>5.1999999999999998E-2</v>
      </c>
      <c r="BJ141" s="127">
        <v>5.2200000000000003E-2</v>
      </c>
      <c r="BK141" s="127">
        <v>5.16E-2</v>
      </c>
      <c r="BL141" s="127">
        <v>5.16E-2</v>
      </c>
      <c r="BM141" s="127">
        <v>5.16E-2</v>
      </c>
      <c r="BN141" s="127">
        <v>5.2200000000000003E-2</v>
      </c>
      <c r="BO141" s="127">
        <v>5.2299999999999999E-2</v>
      </c>
      <c r="BP141" s="127">
        <v>5.2499999999999998E-2</v>
      </c>
      <c r="BQ141" s="127">
        <v>5.2400000000000002E-2</v>
      </c>
      <c r="BR141" s="127">
        <v>5.2400000000000002E-2</v>
      </c>
      <c r="BS141" s="127">
        <v>5.2600000000000001E-2</v>
      </c>
      <c r="BT141" s="127">
        <v>5.21E-2</v>
      </c>
      <c r="BU141" s="127">
        <v>5.2400000000000002E-2</v>
      </c>
      <c r="BV141" s="127">
        <v>5.28E-2</v>
      </c>
      <c r="BW141" s="127">
        <v>5.2900000000000003E-2</v>
      </c>
      <c r="BX141" s="127">
        <v>5.2999999999999999E-2</v>
      </c>
      <c r="BY141" s="127">
        <v>5.28E-2</v>
      </c>
      <c r="BZ141" s="127">
        <v>5.2600000000000001E-2</v>
      </c>
      <c r="CA141" s="127">
        <v>5.2400000000000002E-2</v>
      </c>
      <c r="CB141" s="127">
        <v>5.2200000000000003E-2</v>
      </c>
      <c r="CC141" s="127">
        <v>5.2400000000000002E-2</v>
      </c>
      <c r="CD141" s="127">
        <v>5.1999999999999998E-2</v>
      </c>
      <c r="CE141" s="127">
        <v>5.1900000000000002E-2</v>
      </c>
      <c r="CF141" s="127">
        <v>5.1799999999999999E-2</v>
      </c>
      <c r="CG141" s="127">
        <v>5.1700000000000003E-2</v>
      </c>
      <c r="CH141" s="127">
        <v>1.43E-2</v>
      </c>
      <c r="CI141" s="127">
        <v>1.4E-2</v>
      </c>
      <c r="CJ141" s="127">
        <v>1.41E-2</v>
      </c>
      <c r="CK141" s="127">
        <v>1.4200000000000001E-2</v>
      </c>
      <c r="CL141" s="127">
        <v>1.41E-2</v>
      </c>
      <c r="CM141" s="127">
        <v>1.41E-2</v>
      </c>
      <c r="CN141" s="127">
        <v>1.4E-2</v>
      </c>
      <c r="CO141" s="127">
        <v>1.43E-2</v>
      </c>
      <c r="CP141" s="127">
        <v>1.4E-2</v>
      </c>
      <c r="CQ141" s="127">
        <v>1.3899999999999999E-2</v>
      </c>
      <c r="CR141" s="127">
        <v>1.3899999999999999E-2</v>
      </c>
      <c r="CS141" s="127">
        <v>1.4E-2</v>
      </c>
      <c r="CT141" s="127">
        <v>1.41E-2</v>
      </c>
      <c r="CU141" s="127">
        <v>1.4E-2</v>
      </c>
      <c r="CV141" s="127">
        <v>1.4200000000000001E-2</v>
      </c>
      <c r="CW141" s="127">
        <v>1.4E-2</v>
      </c>
      <c r="CX141" s="127">
        <v>1.3899999999999999E-2</v>
      </c>
      <c r="CY141" s="127">
        <v>1.3899999999999999E-2</v>
      </c>
      <c r="CZ141" s="127">
        <v>1.37E-2</v>
      </c>
      <c r="DA141" s="127">
        <v>1.37E-2</v>
      </c>
      <c r="DB141" s="127">
        <v>1.3599999999999999E-2</v>
      </c>
      <c r="DC141" s="127">
        <v>1.3599999999999999E-2</v>
      </c>
      <c r="DD141" s="127">
        <v>1.3599999999999999E-2</v>
      </c>
      <c r="DE141" s="127">
        <v>1.35E-2</v>
      </c>
      <c r="DF141" s="127">
        <v>1.3299999999999999E-2</v>
      </c>
      <c r="DG141" s="127">
        <v>1.35E-2</v>
      </c>
      <c r="DH141" s="127">
        <v>1.3299999999999999E-2</v>
      </c>
      <c r="DI141" s="127">
        <v>1.35E-2</v>
      </c>
      <c r="DJ141" s="127">
        <v>1.35E-2</v>
      </c>
      <c r="DK141" s="127">
        <v>1.37E-2</v>
      </c>
      <c r="DL141" s="127">
        <v>1.34E-2</v>
      </c>
      <c r="DM141" s="127">
        <v>1.3599999999999999E-2</v>
      </c>
      <c r="DN141" s="127">
        <v>1.38E-2</v>
      </c>
      <c r="DO141" s="127">
        <v>1.38E-2</v>
      </c>
      <c r="DP141" s="127">
        <v>1.37E-2</v>
      </c>
      <c r="DQ141" s="127">
        <v>1.38E-2</v>
      </c>
      <c r="DR141" s="127">
        <v>1.38E-2</v>
      </c>
      <c r="DS141" s="127">
        <v>1.37E-2</v>
      </c>
      <c r="DT141" s="127">
        <v>1.3299999999999999E-2</v>
      </c>
      <c r="DU141" s="127">
        <v>1.3299999999999999E-2</v>
      </c>
      <c r="DV141" s="127">
        <v>1.32E-2</v>
      </c>
      <c r="DW141" s="127">
        <v>1.2999999999999999E-2</v>
      </c>
      <c r="DX141" s="127">
        <v>1.3100000000000001E-2</v>
      </c>
      <c r="DY141" s="127">
        <v>1.2999999999999999E-2</v>
      </c>
      <c r="DZ141" s="127">
        <v>1.2999999999999999E-2</v>
      </c>
      <c r="EA141" s="127">
        <v>1.29E-2</v>
      </c>
      <c r="EB141" s="127">
        <v>1.2800000000000001E-2</v>
      </c>
      <c r="EC141" s="127">
        <v>1.2999999999999999E-2</v>
      </c>
      <c r="ED141" s="127">
        <v>1.29E-2</v>
      </c>
      <c r="EE141" s="127">
        <v>1.2999999999999999E-2</v>
      </c>
      <c r="EF141" s="127">
        <v>1.29E-2</v>
      </c>
      <c r="EG141" s="127">
        <v>1.2999999999999999E-2</v>
      </c>
      <c r="EH141" s="127">
        <v>1.2800000000000001E-2</v>
      </c>
      <c r="EI141" s="127">
        <v>1.2500000000000001E-2</v>
      </c>
      <c r="EJ141" s="127">
        <v>1.23E-2</v>
      </c>
      <c r="EK141" s="127">
        <v>1.23E-2</v>
      </c>
      <c r="EL141" s="127">
        <v>1.24E-2</v>
      </c>
      <c r="EM141" s="127">
        <v>1.23E-2</v>
      </c>
      <c r="EN141" s="127">
        <v>1.23E-2</v>
      </c>
      <c r="EO141" s="127">
        <v>1.23E-2</v>
      </c>
      <c r="EP141" s="127">
        <v>1.2500000000000001E-2</v>
      </c>
      <c r="EQ141" s="127">
        <v>1.26E-2</v>
      </c>
      <c r="ER141" s="127">
        <v>1.2699999999999999E-2</v>
      </c>
      <c r="ES141" s="127">
        <v>1.26E-2</v>
      </c>
      <c r="ET141" s="127">
        <v>1.26E-2</v>
      </c>
      <c r="EU141" s="127">
        <v>1.2699999999999999E-2</v>
      </c>
      <c r="EV141">
        <f>SUMIF('12peso'!$E$39:$E$492,$A141,'12peso'!H$39:H$492)</f>
        <v>2.6800000000000001E-2</v>
      </c>
      <c r="EW141">
        <f>SUMIF('12peso'!$E$39:$E$492,$A141,'12peso'!I$39:I$492)</f>
        <v>2.6800000000000001E-2</v>
      </c>
      <c r="EX141">
        <f>SUMIF('12peso'!$E$39:$E$492,$A141,'12peso'!J$39:J$492)</f>
        <v>2.69E-2</v>
      </c>
      <c r="EY141">
        <f>SUMIF('12peso'!$E$39:$E$492,$A141,'12peso'!K$39:K$492)</f>
        <v>2.69E-2</v>
      </c>
      <c r="EZ141">
        <f>SUMIF('12peso'!$E$39:$E$492,$A141,'12peso'!L$39:L$492)</f>
        <v>2.6700000000000002E-2</v>
      </c>
      <c r="FA141">
        <f>SUMIF('12peso'!$E$39:$E$492,$A141,'12peso'!M$39:M$492)</f>
        <v>2.6599999999999999E-2</v>
      </c>
      <c r="FB141">
        <f>SUMIF('12peso'!$E$39:$E$492,$A141,'12peso'!N$39:N$492)</f>
        <v>2.69E-2</v>
      </c>
      <c r="FC141">
        <f>SUMIF('12peso'!$E$39:$E$492,$A141,'12peso'!O$39:O$492)</f>
        <v>2.69E-2</v>
      </c>
      <c r="FD141">
        <f>SUMIF('12peso'!$E$39:$E$492,$A141,'12peso'!P$39:P$492)</f>
        <v>2.7199999999999998E-2</v>
      </c>
      <c r="FE141">
        <f>SUMIF('12peso'!$E$39:$E$492,$A141,'12peso'!Q$39:Q$492)</f>
        <v>2.7300000000000001E-2</v>
      </c>
      <c r="FF141">
        <f>SUMIF('12peso'!$E$39:$E$492,$A141,'12peso'!R$39:R$492)</f>
        <v>2.7699999999999999E-2</v>
      </c>
      <c r="FG141">
        <f>SUMIF('12peso'!$E$39:$E$492,$A141,'12peso'!S$39:S$492)</f>
        <v>2.7799999999999998E-2</v>
      </c>
      <c r="FH141">
        <f>SUMIF('12peso'!$E$39:$E$492,$A141,'12peso'!T$39:T$492)</f>
        <v>2.7799999999999998E-2</v>
      </c>
      <c r="FI141">
        <f>SUMIF('12peso'!$E$39:$E$492,$A141,'12peso'!U$39:U$492)</f>
        <v>2.7400000000000001E-2</v>
      </c>
      <c r="FJ141">
        <f>SUMIF('12peso'!$E$39:$E$492,$A141,'12peso'!V$39:V$492)</f>
        <v>2.7699999999999999E-2</v>
      </c>
      <c r="FK141">
        <f>SUMIF('12peso'!$E$39:$E$492,$A141,'12peso'!W$39:W$492)</f>
        <v>2.7400000000000001E-2</v>
      </c>
      <c r="FL141">
        <f>SUMIF('12peso'!$E$39:$E$492,$A141,'12peso'!X$39:X$492)</f>
        <v>2.7400000000000001E-2</v>
      </c>
      <c r="FM141">
        <f>SUMIF('12peso'!$E$39:$E$492,$A141,'12peso'!Y$39:Y$492)</f>
        <v>2.7699999999999999E-2</v>
      </c>
      <c r="FN141">
        <f>SUMIF('12peso'!$E$39:$E$492,$A141,'12peso'!Z$39:Z$492)</f>
        <v>2.76E-2</v>
      </c>
      <c r="FO141">
        <f>SUMIF('12peso'!$E$39:$E$492,$A141,'12peso'!AA$39:AA$492)</f>
        <v>2.76E-2</v>
      </c>
      <c r="FP141">
        <f>SUMIF('12peso'!$E$39:$E$492,$A141,'12peso'!AB$39:AB$492)</f>
        <v>2.81E-2</v>
      </c>
      <c r="FQ141">
        <f>SUMIF('12peso'!$E$39:$E$492,$A141,'12peso'!AC$39:AC$492)</f>
        <v>2.7799999999999998E-2</v>
      </c>
      <c r="FR141">
        <f>SUMIF('12peso'!$E$39:$E$492,$A141,'12peso'!AD$39:AD$492)</f>
        <v>2.7900000000000001E-2</v>
      </c>
      <c r="FS141">
        <f>SUMIF('12peso'!$E$39:$E$492,$A141,'12peso'!AE$39:AE$492)</f>
        <v>2.7699999999999999E-2</v>
      </c>
      <c r="FT141">
        <f>SUMIF('12peso'!$E$39:$E$492,$A141,'12peso'!AF$39:AF$492)</f>
        <v>3.0800000000000001E-2</v>
      </c>
      <c r="FU141">
        <f>SUMIF('12peso'!$E$39:$E$492,$A141,'12peso'!AG$39:AG$492)</f>
        <v>3.09E-2</v>
      </c>
      <c r="FV141">
        <f>SUMIF('12peso'!$E$39:$E$492,$A141,'12peso'!AH$39:AH$492)</f>
        <v>3.1300000000000001E-2</v>
      </c>
      <c r="FW141">
        <f>SUMIF('12peso'!$E$39:$E$492,$A141,'12peso'!AI$39:AI$492)</f>
        <v>3.1199999999999999E-2</v>
      </c>
      <c r="FX141">
        <f>SUMIF('12peso'!$E$39:$E$492,$A141,'12peso'!AJ$39:AJ$492)</f>
        <v>3.15E-2</v>
      </c>
      <c r="FY141">
        <f>SUMIF('12peso'!$E$39:$E$492,$A141,'12peso'!AK$39:AK$492)</f>
        <v>3.1199999999999999E-2</v>
      </c>
      <c r="FZ141">
        <f>SUMIF('12peso'!$E$39:$E$492,$A141,'12peso'!AL$39:AL$492)</f>
        <v>3.1300000000000001E-2</v>
      </c>
      <c r="GA141">
        <f>SUMIF('12peso'!$E$39:$E$492,$A141,'12peso'!AM$39:AM$492)</f>
        <v>3.15E-2</v>
      </c>
      <c r="GB141">
        <f>SUMIF('12peso'!$E$39:$E$492,$A141,'12peso'!AN$39:AN$492)</f>
        <v>3.15E-2</v>
      </c>
    </row>
    <row r="142" spans="1:184" x14ac:dyDescent="0.25">
      <c r="A142" s="60">
        <v>2103014</v>
      </c>
      <c r="B142" s="56" t="s">
        <v>142</v>
      </c>
      <c r="C142" s="127">
        <v>0.20369999999999999</v>
      </c>
      <c r="D142" s="127">
        <v>0.20349999999999999</v>
      </c>
      <c r="E142" s="127">
        <v>0.2069</v>
      </c>
      <c r="F142" s="127">
        <v>0.20760000000000001</v>
      </c>
      <c r="G142" s="127">
        <v>0.20949999999999999</v>
      </c>
      <c r="H142" s="127">
        <v>0.20949999999999999</v>
      </c>
      <c r="I142" s="127">
        <v>0.2084</v>
      </c>
      <c r="J142" s="127">
        <v>0.2122</v>
      </c>
      <c r="K142" s="127">
        <v>0.21299999999999999</v>
      </c>
      <c r="L142" s="127">
        <v>0.21229999999999999</v>
      </c>
      <c r="M142" s="127">
        <v>0.21179999999999999</v>
      </c>
      <c r="N142" s="127">
        <v>0.2097</v>
      </c>
      <c r="O142" s="127">
        <v>0.20580000000000001</v>
      </c>
      <c r="P142" s="127">
        <v>0.2026</v>
      </c>
      <c r="Q142" s="127">
        <v>0.20330000000000001</v>
      </c>
      <c r="R142" s="127">
        <v>0.20419999999999999</v>
      </c>
      <c r="S142" s="127">
        <v>0.20499999999999999</v>
      </c>
      <c r="T142" s="127">
        <v>0.2024</v>
      </c>
      <c r="U142" s="127">
        <v>0.20200000000000001</v>
      </c>
      <c r="V142" s="127">
        <v>0.20549999999999999</v>
      </c>
      <c r="W142" s="127">
        <v>0.20480000000000001</v>
      </c>
      <c r="X142" s="127">
        <v>0.2051</v>
      </c>
      <c r="Y142" s="127">
        <v>0.20469999999999999</v>
      </c>
      <c r="Z142" s="127">
        <v>0.20430000000000001</v>
      </c>
      <c r="AA142" s="127">
        <v>0.2046</v>
      </c>
      <c r="AB142" s="127">
        <v>0.20449999999999999</v>
      </c>
      <c r="AC142" s="127">
        <v>0.2079</v>
      </c>
      <c r="AD142" s="127">
        <v>0.20949999999999999</v>
      </c>
      <c r="AE142" s="127">
        <v>0.2087</v>
      </c>
      <c r="AF142" s="127">
        <v>0.2104</v>
      </c>
      <c r="AG142" s="127">
        <v>0.21110000000000001</v>
      </c>
      <c r="AH142" s="127">
        <v>0.21029999999999999</v>
      </c>
      <c r="AI142" s="127">
        <v>0.21010000000000001</v>
      </c>
      <c r="AJ142" s="127">
        <v>0.21079999999999999</v>
      </c>
      <c r="AK142" s="127">
        <v>0.21110000000000001</v>
      </c>
      <c r="AL142" s="127">
        <v>0.21179999999999999</v>
      </c>
      <c r="AM142" s="127">
        <v>0.2094</v>
      </c>
      <c r="AN142" s="127">
        <v>0.21010000000000001</v>
      </c>
      <c r="AO142" s="127">
        <v>0.21210000000000001</v>
      </c>
      <c r="AP142" s="127">
        <v>0.21160000000000001</v>
      </c>
      <c r="AQ142" s="127">
        <v>0.21079999999999999</v>
      </c>
      <c r="AR142" s="127">
        <v>0.21329999999999999</v>
      </c>
      <c r="AS142" s="127">
        <v>0.21440000000000001</v>
      </c>
      <c r="AT142" s="127">
        <v>0.21299999999999999</v>
      </c>
      <c r="AU142" s="127">
        <v>0.21260000000000001</v>
      </c>
      <c r="AV142" s="127">
        <v>0.21510000000000001</v>
      </c>
      <c r="AW142" s="127">
        <v>0.2137</v>
      </c>
      <c r="AX142" s="127">
        <v>0.2145</v>
      </c>
      <c r="AY142" s="127">
        <v>0.21490000000000001</v>
      </c>
      <c r="AZ142" s="127">
        <v>0.21379999999999999</v>
      </c>
      <c r="BA142" s="127">
        <v>0.21229999999999999</v>
      </c>
      <c r="BB142" s="127">
        <v>0.21240000000000001</v>
      </c>
      <c r="BC142" s="127">
        <v>0.21049999999999999</v>
      </c>
      <c r="BD142" s="127">
        <v>0.21049999999999999</v>
      </c>
      <c r="BE142" s="127">
        <v>0.2102</v>
      </c>
      <c r="BF142" s="127">
        <v>0.2099</v>
      </c>
      <c r="BG142" s="127">
        <v>0.21110000000000001</v>
      </c>
      <c r="BH142" s="127">
        <v>0.2137</v>
      </c>
      <c r="BI142" s="127">
        <v>0.2157</v>
      </c>
      <c r="BJ142" s="127">
        <v>0.2145</v>
      </c>
      <c r="BK142" s="127">
        <v>0.21410000000000001</v>
      </c>
      <c r="BL142" s="127">
        <v>0.2142</v>
      </c>
      <c r="BM142" s="127">
        <v>0.21390000000000001</v>
      </c>
      <c r="BN142" s="127">
        <v>0.21329999999999999</v>
      </c>
      <c r="BO142" s="127">
        <v>0.2142</v>
      </c>
      <c r="BP142" s="127">
        <v>0.2147</v>
      </c>
      <c r="BQ142" s="127">
        <v>0.21640000000000001</v>
      </c>
      <c r="BR142" s="127">
        <v>0.21829999999999999</v>
      </c>
      <c r="BS142" s="127">
        <v>0.21929999999999999</v>
      </c>
      <c r="BT142" s="127">
        <v>0.21759999999999999</v>
      </c>
      <c r="BU142" s="127">
        <v>0.21840000000000001</v>
      </c>
      <c r="BV142" s="127">
        <v>0.21920000000000001</v>
      </c>
      <c r="BW142" s="127">
        <v>0.2195</v>
      </c>
      <c r="BX142" s="127">
        <v>0.21940000000000001</v>
      </c>
      <c r="BY142" s="127">
        <v>0.21820000000000001</v>
      </c>
      <c r="BZ142" s="127">
        <v>0.2172</v>
      </c>
      <c r="CA142" s="127">
        <v>0.21609999999999999</v>
      </c>
      <c r="CB142" s="127">
        <v>0.2152</v>
      </c>
      <c r="CC142" s="127">
        <v>0.21490000000000001</v>
      </c>
      <c r="CD142" s="127">
        <v>0.21429999999999999</v>
      </c>
      <c r="CE142" s="127">
        <v>0.2122</v>
      </c>
      <c r="CF142" s="127">
        <v>0.21110000000000001</v>
      </c>
      <c r="CG142" s="127">
        <v>0.2114</v>
      </c>
      <c r="CH142" s="127">
        <v>0.1787</v>
      </c>
      <c r="CI142" s="127">
        <v>0.17960000000000001</v>
      </c>
      <c r="CJ142" s="127">
        <v>0.1794</v>
      </c>
      <c r="CK142" s="127">
        <v>0.17899999999999999</v>
      </c>
      <c r="CL142" s="127">
        <v>0.1772</v>
      </c>
      <c r="CM142" s="127">
        <v>0.17730000000000001</v>
      </c>
      <c r="CN142" s="127">
        <v>0.17610000000000001</v>
      </c>
      <c r="CO142" s="127">
        <v>0.17610000000000001</v>
      </c>
      <c r="CP142" s="127">
        <v>0.17549999999999999</v>
      </c>
      <c r="CQ142" s="127">
        <v>0.17510000000000001</v>
      </c>
      <c r="CR142" s="127">
        <v>0.17630000000000001</v>
      </c>
      <c r="CS142" s="127">
        <v>0.1759</v>
      </c>
      <c r="CT142" s="127">
        <v>0.17469999999999999</v>
      </c>
      <c r="CU142" s="127">
        <v>0.17399999999999999</v>
      </c>
      <c r="CV142" s="127">
        <v>0.17399999999999999</v>
      </c>
      <c r="CW142" s="127">
        <v>0.1739</v>
      </c>
      <c r="CX142" s="127">
        <v>0.17349999999999999</v>
      </c>
      <c r="CY142" s="127">
        <v>0.1726</v>
      </c>
      <c r="CZ142" s="127">
        <v>0.1711</v>
      </c>
      <c r="DA142" s="127">
        <v>0.17030000000000001</v>
      </c>
      <c r="DB142" s="127">
        <v>0.16930000000000001</v>
      </c>
      <c r="DC142" s="127">
        <v>0.16950000000000001</v>
      </c>
      <c r="DD142" s="127">
        <v>0.1686</v>
      </c>
      <c r="DE142" s="127">
        <v>0.16850000000000001</v>
      </c>
      <c r="DF142" s="127">
        <v>0.16739999999999999</v>
      </c>
      <c r="DG142" s="127">
        <v>0.16619999999999999</v>
      </c>
      <c r="DH142" s="127">
        <v>0.1668</v>
      </c>
      <c r="DI142" s="127">
        <v>0.1686</v>
      </c>
      <c r="DJ142" s="127">
        <v>0.16889999999999999</v>
      </c>
      <c r="DK142" s="127">
        <v>0.17150000000000001</v>
      </c>
      <c r="DL142" s="127">
        <v>0.17419999999999999</v>
      </c>
      <c r="DM142" s="127">
        <v>0.17560000000000001</v>
      </c>
      <c r="DN142" s="127">
        <v>0.17699999999999999</v>
      </c>
      <c r="DO142" s="127">
        <v>0.17749999999999999</v>
      </c>
      <c r="DP142" s="127">
        <v>0.1774</v>
      </c>
      <c r="DQ142" s="127">
        <v>0.17549999999999999</v>
      </c>
      <c r="DR142" s="127">
        <v>0.17510000000000001</v>
      </c>
      <c r="DS142" s="127">
        <v>0.17499999999999999</v>
      </c>
      <c r="DT142" s="127">
        <v>0.17419999999999999</v>
      </c>
      <c r="DU142" s="127">
        <v>0.1734</v>
      </c>
      <c r="DV142" s="127">
        <v>0.17180000000000001</v>
      </c>
      <c r="DW142" s="127">
        <v>0.1716</v>
      </c>
      <c r="DX142" s="127">
        <v>0.17130000000000001</v>
      </c>
      <c r="DY142" s="127">
        <v>0.17080000000000001</v>
      </c>
      <c r="DZ142" s="127">
        <v>0.1696</v>
      </c>
      <c r="EA142" s="127">
        <v>0.1686</v>
      </c>
      <c r="EB142" s="127">
        <v>0.16739999999999999</v>
      </c>
      <c r="EC142" s="127">
        <v>0.1671</v>
      </c>
      <c r="ED142" s="127">
        <v>0.16850000000000001</v>
      </c>
      <c r="EE142" s="127">
        <v>0.16830000000000001</v>
      </c>
      <c r="EF142" s="127">
        <v>0.1681</v>
      </c>
      <c r="EG142" s="127">
        <v>0.16700000000000001</v>
      </c>
      <c r="EH142" s="127">
        <v>0.1653</v>
      </c>
      <c r="EI142" s="127">
        <v>0.16420000000000001</v>
      </c>
      <c r="EJ142" s="127">
        <v>0.16259999999999999</v>
      </c>
      <c r="EK142" s="127">
        <v>0.1628</v>
      </c>
      <c r="EL142" s="127">
        <v>0.16250000000000001</v>
      </c>
      <c r="EM142" s="127">
        <v>0.1608</v>
      </c>
      <c r="EN142" s="127">
        <v>0.16200000000000001</v>
      </c>
      <c r="EO142" s="127">
        <v>0.16300000000000001</v>
      </c>
      <c r="EP142" s="127">
        <v>0.16439999999999999</v>
      </c>
      <c r="EQ142" s="127">
        <v>0.16470000000000001</v>
      </c>
      <c r="ER142" s="127">
        <v>0.16500000000000001</v>
      </c>
      <c r="ES142" s="127">
        <v>0.16619999999999999</v>
      </c>
      <c r="ET142" s="127">
        <v>0.1671</v>
      </c>
      <c r="EU142" s="127">
        <v>0.16769999999999999</v>
      </c>
      <c r="EV142">
        <f>SUMIF('12peso'!$E$39:$E$492,$A142,'12peso'!H$39:H$492)</f>
        <v>0.22070000000000001</v>
      </c>
      <c r="EW142">
        <f>SUMIF('12peso'!$E$39:$E$492,$A142,'12peso'!I$39:I$492)</f>
        <v>0.22059999999999999</v>
      </c>
      <c r="EX142">
        <f>SUMIF('12peso'!$E$39:$E$492,$A142,'12peso'!J$39:J$492)</f>
        <v>0.221</v>
      </c>
      <c r="EY142">
        <f>SUMIF('12peso'!$E$39:$E$492,$A142,'12peso'!K$39:K$492)</f>
        <v>0.2223</v>
      </c>
      <c r="EZ142">
        <f>SUMIF('12peso'!$E$39:$E$492,$A142,'12peso'!L$39:L$492)</f>
        <v>0.22109999999999999</v>
      </c>
      <c r="FA142">
        <f>SUMIF('12peso'!$E$39:$E$492,$A142,'12peso'!M$39:M$492)</f>
        <v>0.22159999999999999</v>
      </c>
      <c r="FB142">
        <f>SUMIF('12peso'!$E$39:$E$492,$A142,'12peso'!N$39:N$492)</f>
        <v>0.2213</v>
      </c>
      <c r="FC142">
        <f>SUMIF('12peso'!$E$39:$E$492,$A142,'12peso'!O$39:O$492)</f>
        <v>0.22189999999999999</v>
      </c>
      <c r="FD142">
        <f>SUMIF('12peso'!$E$39:$E$492,$A142,'12peso'!P$39:P$492)</f>
        <v>0.22420000000000001</v>
      </c>
      <c r="FE142">
        <f>SUMIF('12peso'!$E$39:$E$492,$A142,'12peso'!Q$39:Q$492)</f>
        <v>0.224</v>
      </c>
      <c r="FF142">
        <f>SUMIF('12peso'!$E$39:$E$492,$A142,'12peso'!R$39:R$492)</f>
        <v>0.223</v>
      </c>
      <c r="FG142">
        <f>SUMIF('12peso'!$E$39:$E$492,$A142,'12peso'!S$39:S$492)</f>
        <v>0.22389999999999999</v>
      </c>
      <c r="FH142">
        <f>SUMIF('12peso'!$E$39:$E$492,$A142,'12peso'!T$39:T$492)</f>
        <v>0.224</v>
      </c>
      <c r="FI142">
        <f>SUMIF('12peso'!$E$39:$E$492,$A142,'12peso'!U$39:U$492)</f>
        <v>0.22450000000000001</v>
      </c>
      <c r="FJ142">
        <f>SUMIF('12peso'!$E$39:$E$492,$A142,'12peso'!V$39:V$492)</f>
        <v>0.22450000000000001</v>
      </c>
      <c r="FK142">
        <f>SUMIF('12peso'!$E$39:$E$492,$A142,'12peso'!W$39:W$492)</f>
        <v>0.22489999999999999</v>
      </c>
      <c r="FL142">
        <f>SUMIF('12peso'!$E$39:$E$492,$A142,'12peso'!X$39:X$492)</f>
        <v>0.22450000000000001</v>
      </c>
      <c r="FM142">
        <f>SUMIF('12peso'!$E$39:$E$492,$A142,'12peso'!Y$39:Y$492)</f>
        <v>0.22500000000000001</v>
      </c>
      <c r="FN142">
        <f>SUMIF('12peso'!$E$39:$E$492,$A142,'12peso'!Z$39:Z$492)</f>
        <v>0.22520000000000001</v>
      </c>
      <c r="FO142">
        <f>SUMIF('12peso'!$E$39:$E$492,$A142,'12peso'!AA$39:AA$492)</f>
        <v>0.2271</v>
      </c>
      <c r="FP142">
        <f>SUMIF('12peso'!$E$39:$E$492,$A142,'12peso'!AB$39:AB$492)</f>
        <v>0.22670000000000001</v>
      </c>
      <c r="FQ142">
        <f>SUMIF('12peso'!$E$39:$E$492,$A142,'12peso'!AC$39:AC$492)</f>
        <v>0.22739999999999999</v>
      </c>
      <c r="FR142">
        <f>SUMIF('12peso'!$E$39:$E$492,$A142,'12peso'!AD$39:AD$492)</f>
        <v>0.22800000000000001</v>
      </c>
      <c r="FS142">
        <f>SUMIF('12peso'!$E$39:$E$492,$A142,'12peso'!AE$39:AE$492)</f>
        <v>0.22900000000000001</v>
      </c>
      <c r="FT142">
        <f>SUMIF('12peso'!$E$39:$E$492,$A142,'12peso'!AF$39:AF$492)</f>
        <v>0.2298</v>
      </c>
      <c r="FU142">
        <f>SUMIF('12peso'!$E$39:$E$492,$A142,'12peso'!AG$39:AG$492)</f>
        <v>0.23</v>
      </c>
      <c r="FV142">
        <f>SUMIF('12peso'!$E$39:$E$492,$A142,'12peso'!AH$39:AH$492)</f>
        <v>0.23150000000000001</v>
      </c>
      <c r="FW142">
        <f>SUMIF('12peso'!$E$39:$E$492,$A142,'12peso'!AI$39:AI$492)</f>
        <v>0.23019999999999999</v>
      </c>
      <c r="FX142">
        <f>SUMIF('12peso'!$E$39:$E$492,$A142,'12peso'!AJ$39:AJ$492)</f>
        <v>0.22989999999999999</v>
      </c>
      <c r="FY142">
        <f>SUMIF('12peso'!$E$39:$E$492,$A142,'12peso'!AK$39:AK$492)</f>
        <v>0.22969999999999999</v>
      </c>
      <c r="FZ142">
        <f>SUMIF('12peso'!$E$39:$E$492,$A142,'12peso'!AL$39:AL$492)</f>
        <v>0.2278</v>
      </c>
      <c r="GA142">
        <f>SUMIF('12peso'!$E$39:$E$492,$A142,'12peso'!AM$39:AM$492)</f>
        <v>0.22839999999999999</v>
      </c>
      <c r="GB142">
        <f>SUMIF('12peso'!$E$39:$E$492,$A142,'12peso'!AN$39:AN$492)</f>
        <v>0.2296</v>
      </c>
    </row>
    <row r="143" spans="1:184" x14ac:dyDescent="0.25">
      <c r="A143" s="60">
        <v>2104005</v>
      </c>
      <c r="B143" s="56" t="s">
        <v>143</v>
      </c>
      <c r="C143" s="127">
        <v>4.8800000000000003E-2</v>
      </c>
      <c r="D143" s="127">
        <v>4.8300000000000003E-2</v>
      </c>
      <c r="E143" s="127">
        <v>4.8300000000000003E-2</v>
      </c>
      <c r="F143" s="127">
        <v>4.8099999999999997E-2</v>
      </c>
      <c r="G143" s="127">
        <v>4.7600000000000003E-2</v>
      </c>
      <c r="H143" s="127">
        <v>4.7500000000000001E-2</v>
      </c>
      <c r="I143" s="127">
        <v>4.82E-2</v>
      </c>
      <c r="J143" s="127">
        <v>4.8899999999999999E-2</v>
      </c>
      <c r="K143" s="127">
        <v>4.9599999999999998E-2</v>
      </c>
      <c r="L143" s="127">
        <v>4.9799999999999997E-2</v>
      </c>
      <c r="M143" s="127">
        <v>4.9700000000000001E-2</v>
      </c>
      <c r="N143" s="127">
        <v>4.9500000000000002E-2</v>
      </c>
      <c r="O143" s="127">
        <v>4.9500000000000002E-2</v>
      </c>
      <c r="P143" s="127">
        <v>4.87E-2</v>
      </c>
      <c r="Q143" s="127">
        <v>4.9299999999999997E-2</v>
      </c>
      <c r="R143" s="127">
        <v>4.9399999999999999E-2</v>
      </c>
      <c r="S143" s="127">
        <v>0.05</v>
      </c>
      <c r="T143" s="127">
        <v>0.05</v>
      </c>
      <c r="U143" s="127">
        <v>4.9799999999999997E-2</v>
      </c>
      <c r="V143" s="127">
        <v>5.04E-2</v>
      </c>
      <c r="W143" s="127">
        <v>5.04E-2</v>
      </c>
      <c r="X143" s="127">
        <v>5.0700000000000002E-2</v>
      </c>
      <c r="Y143" s="127">
        <v>5.1299999999999998E-2</v>
      </c>
      <c r="Z143" s="127">
        <v>5.1999999999999998E-2</v>
      </c>
      <c r="AA143" s="127">
        <v>5.1900000000000002E-2</v>
      </c>
      <c r="AB143" s="127">
        <v>5.2699999999999997E-2</v>
      </c>
      <c r="AC143" s="127">
        <v>5.2999999999999999E-2</v>
      </c>
      <c r="AD143" s="127">
        <v>5.3800000000000001E-2</v>
      </c>
      <c r="AE143" s="127">
        <v>5.4199999999999998E-2</v>
      </c>
      <c r="AF143" s="127">
        <v>5.4199999999999998E-2</v>
      </c>
      <c r="AG143" s="127">
        <v>5.5E-2</v>
      </c>
      <c r="AH143" s="127">
        <v>5.5100000000000003E-2</v>
      </c>
      <c r="AI143" s="127">
        <v>5.5100000000000003E-2</v>
      </c>
      <c r="AJ143" s="127">
        <v>5.4699999999999999E-2</v>
      </c>
      <c r="AK143" s="127">
        <v>5.5500000000000001E-2</v>
      </c>
      <c r="AL143" s="127">
        <v>5.5800000000000002E-2</v>
      </c>
      <c r="AM143" s="127">
        <v>5.4800000000000001E-2</v>
      </c>
      <c r="AN143" s="127">
        <v>5.4300000000000001E-2</v>
      </c>
      <c r="AO143" s="127">
        <v>5.4600000000000003E-2</v>
      </c>
      <c r="AP143" s="127">
        <v>5.4699999999999999E-2</v>
      </c>
      <c r="AQ143" s="127">
        <v>5.3400000000000003E-2</v>
      </c>
      <c r="AR143" s="127">
        <v>5.2999999999999999E-2</v>
      </c>
      <c r="AS143" s="127">
        <v>5.21E-2</v>
      </c>
      <c r="AT143" s="127">
        <v>5.28E-2</v>
      </c>
      <c r="AU143" s="127">
        <v>5.3100000000000001E-2</v>
      </c>
      <c r="AV143" s="127">
        <v>5.3699999999999998E-2</v>
      </c>
      <c r="AW143" s="127">
        <v>5.4699999999999999E-2</v>
      </c>
      <c r="AX143" s="127">
        <v>5.57E-2</v>
      </c>
      <c r="AY143" s="127">
        <v>5.5899999999999998E-2</v>
      </c>
      <c r="AZ143" s="127">
        <v>5.6800000000000003E-2</v>
      </c>
      <c r="BA143" s="127">
        <v>5.7000000000000002E-2</v>
      </c>
      <c r="BB143" s="127">
        <v>5.7000000000000002E-2</v>
      </c>
      <c r="BC143" s="127">
        <v>5.7000000000000002E-2</v>
      </c>
      <c r="BD143" s="127">
        <v>5.6800000000000003E-2</v>
      </c>
      <c r="BE143" s="127">
        <v>5.74E-2</v>
      </c>
      <c r="BF143" s="127">
        <v>5.7599999999999998E-2</v>
      </c>
      <c r="BG143" s="127">
        <v>5.7700000000000001E-2</v>
      </c>
      <c r="BH143" s="127">
        <v>5.74E-2</v>
      </c>
      <c r="BI143" s="127">
        <v>5.7799999999999997E-2</v>
      </c>
      <c r="BJ143" s="127">
        <v>5.6800000000000003E-2</v>
      </c>
      <c r="BK143" s="127">
        <v>5.67E-2</v>
      </c>
      <c r="BL143" s="127">
        <v>5.67E-2</v>
      </c>
      <c r="BM143" s="127">
        <v>5.7099999999999998E-2</v>
      </c>
      <c r="BN143" s="127">
        <v>5.8000000000000003E-2</v>
      </c>
      <c r="BO143" s="127">
        <v>5.7500000000000002E-2</v>
      </c>
      <c r="BP143" s="127">
        <v>5.7500000000000002E-2</v>
      </c>
      <c r="BQ143" s="127">
        <v>5.7700000000000001E-2</v>
      </c>
      <c r="BR143" s="127">
        <v>5.79E-2</v>
      </c>
      <c r="BS143" s="127">
        <v>5.8099999999999999E-2</v>
      </c>
      <c r="BT143" s="127">
        <v>5.74E-2</v>
      </c>
      <c r="BU143" s="127">
        <v>5.7599999999999998E-2</v>
      </c>
      <c r="BV143" s="127">
        <v>5.7799999999999997E-2</v>
      </c>
      <c r="BW143" s="127">
        <v>5.7000000000000002E-2</v>
      </c>
      <c r="BX143" s="127">
        <v>5.7799999999999997E-2</v>
      </c>
      <c r="BY143" s="127">
        <v>5.8400000000000001E-2</v>
      </c>
      <c r="BZ143" s="127">
        <v>5.8099999999999999E-2</v>
      </c>
      <c r="CA143" s="127">
        <v>5.8999999999999997E-2</v>
      </c>
      <c r="CB143" s="127">
        <v>5.91E-2</v>
      </c>
      <c r="CC143" s="127">
        <v>6.0299999999999999E-2</v>
      </c>
      <c r="CD143" s="127">
        <v>5.9299999999999999E-2</v>
      </c>
      <c r="CE143" s="127">
        <v>5.9400000000000001E-2</v>
      </c>
      <c r="CF143" s="127">
        <v>5.9299999999999999E-2</v>
      </c>
      <c r="CG143" s="127">
        <v>5.8999999999999997E-2</v>
      </c>
      <c r="CH143" s="127">
        <v>3.6600000000000001E-2</v>
      </c>
      <c r="CI143" s="127">
        <v>3.6299999999999999E-2</v>
      </c>
      <c r="CJ143" s="127">
        <v>3.5999999999999997E-2</v>
      </c>
      <c r="CK143" s="127">
        <v>3.5799999999999998E-2</v>
      </c>
      <c r="CL143" s="127">
        <v>3.5900000000000001E-2</v>
      </c>
      <c r="CM143" s="127">
        <v>3.5999999999999997E-2</v>
      </c>
      <c r="CN143" s="127">
        <v>3.6299999999999999E-2</v>
      </c>
      <c r="CO143" s="127">
        <v>3.6299999999999999E-2</v>
      </c>
      <c r="CP143" s="127">
        <v>3.6400000000000002E-2</v>
      </c>
      <c r="CQ143" s="127">
        <v>3.5900000000000001E-2</v>
      </c>
      <c r="CR143" s="127">
        <v>3.6299999999999999E-2</v>
      </c>
      <c r="CS143" s="127">
        <v>3.6700000000000003E-2</v>
      </c>
      <c r="CT143" s="127">
        <v>3.6799999999999999E-2</v>
      </c>
      <c r="CU143" s="127">
        <v>3.6999999999999998E-2</v>
      </c>
      <c r="CV143" s="127">
        <v>3.7499999999999999E-2</v>
      </c>
      <c r="CW143" s="127">
        <v>3.7499999999999999E-2</v>
      </c>
      <c r="CX143" s="127">
        <v>3.6999999999999998E-2</v>
      </c>
      <c r="CY143" s="127">
        <v>3.7100000000000001E-2</v>
      </c>
      <c r="CZ143" s="127">
        <v>3.6900000000000002E-2</v>
      </c>
      <c r="DA143" s="127">
        <v>3.6299999999999999E-2</v>
      </c>
      <c r="DB143" s="127">
        <v>3.5400000000000001E-2</v>
      </c>
      <c r="DC143" s="127">
        <v>3.4700000000000002E-2</v>
      </c>
      <c r="DD143" s="127">
        <v>3.5099999999999999E-2</v>
      </c>
      <c r="DE143" s="127">
        <v>3.5499999999999997E-2</v>
      </c>
      <c r="DF143" s="127">
        <v>3.5799999999999998E-2</v>
      </c>
      <c r="DG143" s="127">
        <v>3.6499999999999998E-2</v>
      </c>
      <c r="DH143" s="127">
        <v>3.6400000000000002E-2</v>
      </c>
      <c r="DI143" s="127">
        <v>3.7499999999999999E-2</v>
      </c>
      <c r="DJ143" s="127">
        <v>3.7900000000000003E-2</v>
      </c>
      <c r="DK143" s="127">
        <v>3.8300000000000001E-2</v>
      </c>
      <c r="DL143" s="127">
        <v>3.8399999999999997E-2</v>
      </c>
      <c r="DM143" s="127">
        <v>3.7900000000000003E-2</v>
      </c>
      <c r="DN143" s="127">
        <v>3.7999999999999999E-2</v>
      </c>
      <c r="DO143" s="127">
        <v>3.6999999999999998E-2</v>
      </c>
      <c r="DP143" s="127">
        <v>3.6600000000000001E-2</v>
      </c>
      <c r="DQ143" s="127">
        <v>3.7499999999999999E-2</v>
      </c>
      <c r="DR143" s="127">
        <v>3.7900000000000003E-2</v>
      </c>
      <c r="DS143" s="127">
        <v>3.8199999999999998E-2</v>
      </c>
      <c r="DT143" s="127">
        <v>3.7999999999999999E-2</v>
      </c>
      <c r="DU143" s="127">
        <v>3.78E-2</v>
      </c>
      <c r="DV143" s="127">
        <v>3.7199999999999997E-2</v>
      </c>
      <c r="DW143" s="127">
        <v>3.7100000000000001E-2</v>
      </c>
      <c r="DX143" s="127">
        <v>3.6900000000000002E-2</v>
      </c>
      <c r="DY143" s="127">
        <v>3.6999999999999998E-2</v>
      </c>
      <c r="DZ143" s="127">
        <v>3.6600000000000001E-2</v>
      </c>
      <c r="EA143" s="127">
        <v>3.6499999999999998E-2</v>
      </c>
      <c r="EB143" s="127">
        <v>3.6700000000000003E-2</v>
      </c>
      <c r="EC143" s="127">
        <v>3.6799999999999999E-2</v>
      </c>
      <c r="ED143" s="127">
        <v>3.6400000000000002E-2</v>
      </c>
      <c r="EE143" s="127">
        <v>3.6499999999999998E-2</v>
      </c>
      <c r="EF143" s="127">
        <v>3.6700000000000003E-2</v>
      </c>
      <c r="EG143" s="127">
        <v>3.6499999999999998E-2</v>
      </c>
      <c r="EH143" s="127">
        <v>3.5999999999999997E-2</v>
      </c>
      <c r="EI143" s="127">
        <v>3.5999999999999997E-2</v>
      </c>
      <c r="EJ143" s="127">
        <v>3.5999999999999997E-2</v>
      </c>
      <c r="EK143" s="127">
        <v>3.61E-2</v>
      </c>
      <c r="EL143" s="127">
        <v>3.5799999999999998E-2</v>
      </c>
      <c r="EM143" s="127">
        <v>3.56E-2</v>
      </c>
      <c r="EN143" s="127">
        <v>3.5200000000000002E-2</v>
      </c>
      <c r="EO143" s="127">
        <v>3.5200000000000002E-2</v>
      </c>
      <c r="EP143" s="127">
        <v>3.5099999999999999E-2</v>
      </c>
      <c r="EQ143" s="127">
        <v>3.5499999999999997E-2</v>
      </c>
      <c r="ER143" s="127">
        <v>3.5799999999999998E-2</v>
      </c>
      <c r="ES143" s="127">
        <v>3.61E-2</v>
      </c>
      <c r="ET143" s="127">
        <v>3.5900000000000001E-2</v>
      </c>
      <c r="EU143" s="127">
        <v>3.5700000000000003E-2</v>
      </c>
      <c r="EV143">
        <f>SUMIF('12peso'!$E$39:$E$492,$A143,'12peso'!H$39:H$492)</f>
        <v>5.5899999999999998E-2</v>
      </c>
      <c r="EW143">
        <f>SUMIF('12peso'!$E$39:$E$492,$A143,'12peso'!I$39:I$492)</f>
        <v>5.6099999999999997E-2</v>
      </c>
      <c r="EX143">
        <f>SUMIF('12peso'!$E$39:$E$492,$A143,'12peso'!J$39:J$492)</f>
        <v>5.6599999999999998E-2</v>
      </c>
      <c r="EY143">
        <f>SUMIF('12peso'!$E$39:$E$492,$A143,'12peso'!K$39:K$492)</f>
        <v>5.6599999999999998E-2</v>
      </c>
      <c r="EZ143">
        <f>SUMIF('12peso'!$E$39:$E$492,$A143,'12peso'!L$39:L$492)</f>
        <v>5.7200000000000001E-2</v>
      </c>
      <c r="FA143">
        <f>SUMIF('12peso'!$E$39:$E$492,$A143,'12peso'!M$39:M$492)</f>
        <v>5.7299999999999997E-2</v>
      </c>
      <c r="FB143">
        <f>SUMIF('12peso'!$E$39:$E$492,$A143,'12peso'!N$39:N$492)</f>
        <v>5.8099999999999999E-2</v>
      </c>
      <c r="FC143">
        <f>SUMIF('12peso'!$E$39:$E$492,$A143,'12peso'!O$39:O$492)</f>
        <v>5.8400000000000001E-2</v>
      </c>
      <c r="FD143">
        <f>SUMIF('12peso'!$E$39:$E$492,$A143,'12peso'!P$39:P$492)</f>
        <v>5.79E-2</v>
      </c>
      <c r="FE143">
        <f>SUMIF('12peso'!$E$39:$E$492,$A143,'12peso'!Q$39:Q$492)</f>
        <v>5.79E-2</v>
      </c>
      <c r="FF143">
        <f>SUMIF('12peso'!$E$39:$E$492,$A143,'12peso'!R$39:R$492)</f>
        <v>5.7799999999999997E-2</v>
      </c>
      <c r="FG143">
        <f>SUMIF('12peso'!$E$39:$E$492,$A143,'12peso'!S$39:S$492)</f>
        <v>5.7000000000000002E-2</v>
      </c>
      <c r="FH143">
        <f>SUMIF('12peso'!$E$39:$E$492,$A143,'12peso'!T$39:T$492)</f>
        <v>5.6500000000000002E-2</v>
      </c>
      <c r="FI143">
        <f>SUMIF('12peso'!$E$39:$E$492,$A143,'12peso'!U$39:U$492)</f>
        <v>5.6099999999999997E-2</v>
      </c>
      <c r="FJ143">
        <f>SUMIF('12peso'!$E$39:$E$492,$A143,'12peso'!V$39:V$492)</f>
        <v>5.6300000000000003E-2</v>
      </c>
      <c r="FK143">
        <f>SUMIF('12peso'!$E$39:$E$492,$A143,'12peso'!W$39:W$492)</f>
        <v>5.5899999999999998E-2</v>
      </c>
      <c r="FL143">
        <f>SUMIF('12peso'!$E$39:$E$492,$A143,'12peso'!X$39:X$492)</f>
        <v>5.62E-2</v>
      </c>
      <c r="FM143">
        <f>SUMIF('12peso'!$E$39:$E$492,$A143,'12peso'!Y$39:Y$492)</f>
        <v>5.62E-2</v>
      </c>
      <c r="FN143">
        <f>SUMIF('12peso'!$E$39:$E$492,$A143,'12peso'!Z$39:Z$492)</f>
        <v>5.57E-2</v>
      </c>
      <c r="FO143">
        <f>SUMIF('12peso'!$E$39:$E$492,$A143,'12peso'!AA$39:AA$492)</f>
        <v>5.5399999999999998E-2</v>
      </c>
      <c r="FP143">
        <f>SUMIF('12peso'!$E$39:$E$492,$A143,'12peso'!AB$39:AB$492)</f>
        <v>5.5100000000000003E-2</v>
      </c>
      <c r="FQ143">
        <f>SUMIF('12peso'!$E$39:$E$492,$A143,'12peso'!AC$39:AC$492)</f>
        <v>5.4699999999999999E-2</v>
      </c>
      <c r="FR143">
        <f>SUMIF('12peso'!$E$39:$E$492,$A143,'12peso'!AD$39:AD$492)</f>
        <v>5.5500000000000001E-2</v>
      </c>
      <c r="FS143">
        <f>SUMIF('12peso'!$E$39:$E$492,$A143,'12peso'!AE$39:AE$492)</f>
        <v>5.5500000000000001E-2</v>
      </c>
      <c r="FT143">
        <f>SUMIF('12peso'!$E$39:$E$492,$A143,'12peso'!AF$39:AF$492)</f>
        <v>5.3600000000000002E-2</v>
      </c>
      <c r="FU143">
        <f>SUMIF('12peso'!$E$39:$E$492,$A143,'12peso'!AG$39:AG$492)</f>
        <v>5.4100000000000002E-2</v>
      </c>
      <c r="FV143">
        <f>SUMIF('12peso'!$E$39:$E$492,$A143,'12peso'!AH$39:AH$492)</f>
        <v>5.3699999999999998E-2</v>
      </c>
      <c r="FW143">
        <f>SUMIF('12peso'!$E$39:$E$492,$A143,'12peso'!AI$39:AI$492)</f>
        <v>5.3100000000000001E-2</v>
      </c>
      <c r="FX143">
        <f>SUMIF('12peso'!$E$39:$E$492,$A143,'12peso'!AJ$39:AJ$492)</f>
        <v>5.3999999999999999E-2</v>
      </c>
      <c r="FY143">
        <f>SUMIF('12peso'!$E$39:$E$492,$A143,'12peso'!AK$39:AK$492)</f>
        <v>5.4800000000000001E-2</v>
      </c>
      <c r="FZ143">
        <f>SUMIF('12peso'!$E$39:$E$492,$A143,'12peso'!AL$39:AL$492)</f>
        <v>5.45E-2</v>
      </c>
      <c r="GA143">
        <f>SUMIF('12peso'!$E$39:$E$492,$A143,'12peso'!AM$39:AM$492)</f>
        <v>5.5599999999999997E-2</v>
      </c>
      <c r="GB143">
        <f>SUMIF('12peso'!$E$39:$E$492,$A143,'12peso'!AN$39:AN$492)</f>
        <v>5.6300000000000003E-2</v>
      </c>
    </row>
    <row r="144" spans="1:184" x14ac:dyDescent="0.25">
      <c r="A144" s="60">
        <v>2104008</v>
      </c>
      <c r="B144" s="56" t="s">
        <v>144</v>
      </c>
      <c r="C144" s="127">
        <v>8.7400000000000005E-2</v>
      </c>
      <c r="D144" s="127">
        <v>8.6300000000000002E-2</v>
      </c>
      <c r="E144" s="127">
        <v>8.6699999999999999E-2</v>
      </c>
      <c r="F144" s="127">
        <v>8.6699999999999999E-2</v>
      </c>
      <c r="G144" s="127">
        <v>8.6900000000000005E-2</v>
      </c>
      <c r="H144" s="127">
        <v>8.72E-2</v>
      </c>
      <c r="I144" s="127">
        <v>8.6699999999999999E-2</v>
      </c>
      <c r="J144" s="127">
        <v>8.6999999999999994E-2</v>
      </c>
      <c r="K144" s="127">
        <v>8.9300000000000004E-2</v>
      </c>
      <c r="L144" s="127">
        <v>8.9899999999999994E-2</v>
      </c>
      <c r="M144" s="127">
        <v>8.8800000000000004E-2</v>
      </c>
      <c r="N144" s="127">
        <v>8.6999999999999994E-2</v>
      </c>
      <c r="O144" s="127">
        <v>8.5300000000000001E-2</v>
      </c>
      <c r="P144" s="127">
        <v>8.3900000000000002E-2</v>
      </c>
      <c r="Q144" s="127">
        <v>8.3799999999999999E-2</v>
      </c>
      <c r="R144" s="127">
        <v>8.5500000000000007E-2</v>
      </c>
      <c r="S144" s="127">
        <v>8.5099999999999995E-2</v>
      </c>
      <c r="T144" s="127">
        <v>8.43E-2</v>
      </c>
      <c r="U144" s="127">
        <v>8.5099999999999995E-2</v>
      </c>
      <c r="V144" s="127">
        <v>8.5400000000000004E-2</v>
      </c>
      <c r="W144" s="127">
        <v>8.4900000000000003E-2</v>
      </c>
      <c r="X144" s="127">
        <v>8.4000000000000005E-2</v>
      </c>
      <c r="Y144" s="127">
        <v>8.5000000000000006E-2</v>
      </c>
      <c r="Z144" s="127">
        <v>8.6800000000000002E-2</v>
      </c>
      <c r="AA144" s="127">
        <v>8.6199999999999999E-2</v>
      </c>
      <c r="AB144" s="127">
        <v>8.5300000000000001E-2</v>
      </c>
      <c r="AC144" s="127">
        <v>8.5900000000000004E-2</v>
      </c>
      <c r="AD144" s="127">
        <v>8.5900000000000004E-2</v>
      </c>
      <c r="AE144" s="127">
        <v>8.5800000000000001E-2</v>
      </c>
      <c r="AF144" s="127">
        <v>8.5999999999999993E-2</v>
      </c>
      <c r="AG144" s="127">
        <v>8.8400000000000006E-2</v>
      </c>
      <c r="AH144" s="127">
        <v>8.8499999999999995E-2</v>
      </c>
      <c r="AI144" s="127">
        <v>8.8999999999999996E-2</v>
      </c>
      <c r="AJ144" s="127">
        <v>8.8999999999999996E-2</v>
      </c>
      <c r="AK144" s="127">
        <v>8.9399999999999993E-2</v>
      </c>
      <c r="AL144" s="127">
        <v>8.9300000000000004E-2</v>
      </c>
      <c r="AM144" s="127">
        <v>8.8200000000000001E-2</v>
      </c>
      <c r="AN144" s="127">
        <v>8.8800000000000004E-2</v>
      </c>
      <c r="AO144" s="127">
        <v>8.8099999999999998E-2</v>
      </c>
      <c r="AP144" s="127">
        <v>9.0200000000000002E-2</v>
      </c>
      <c r="AQ144" s="127">
        <v>8.8400000000000006E-2</v>
      </c>
      <c r="AR144" s="127">
        <v>9.0899999999999995E-2</v>
      </c>
      <c r="AS144" s="127">
        <v>9.0700000000000003E-2</v>
      </c>
      <c r="AT144" s="127">
        <v>8.8499999999999995E-2</v>
      </c>
      <c r="AU144" s="127">
        <v>0.09</v>
      </c>
      <c r="AV144" s="127">
        <v>9.0999999999999998E-2</v>
      </c>
      <c r="AW144" s="127">
        <v>9.2899999999999996E-2</v>
      </c>
      <c r="AX144" s="127">
        <v>9.3700000000000006E-2</v>
      </c>
      <c r="AY144" s="127">
        <v>9.35E-2</v>
      </c>
      <c r="AZ144" s="127">
        <v>9.3700000000000006E-2</v>
      </c>
      <c r="BA144" s="127">
        <v>9.3100000000000002E-2</v>
      </c>
      <c r="BB144" s="127">
        <v>9.2399999999999996E-2</v>
      </c>
      <c r="BC144" s="127">
        <v>9.2499999999999999E-2</v>
      </c>
      <c r="BD144" s="127">
        <v>9.2799999999999994E-2</v>
      </c>
      <c r="BE144" s="127">
        <v>9.2700000000000005E-2</v>
      </c>
      <c r="BF144" s="127">
        <v>9.1600000000000001E-2</v>
      </c>
      <c r="BG144" s="127">
        <v>9.0899999999999995E-2</v>
      </c>
      <c r="BH144" s="127">
        <v>9.1200000000000003E-2</v>
      </c>
      <c r="BI144" s="127">
        <v>9.2100000000000001E-2</v>
      </c>
      <c r="BJ144" s="127">
        <v>9.2499999999999999E-2</v>
      </c>
      <c r="BK144" s="127">
        <v>9.2499999999999999E-2</v>
      </c>
      <c r="BL144" s="127">
        <v>9.1499999999999998E-2</v>
      </c>
      <c r="BM144" s="127">
        <v>9.1700000000000004E-2</v>
      </c>
      <c r="BN144" s="127">
        <v>9.2100000000000001E-2</v>
      </c>
      <c r="BO144" s="127">
        <v>9.1899999999999996E-2</v>
      </c>
      <c r="BP144" s="127">
        <v>9.1700000000000004E-2</v>
      </c>
      <c r="BQ144" s="127">
        <v>9.2899999999999996E-2</v>
      </c>
      <c r="BR144" s="127">
        <v>9.35E-2</v>
      </c>
      <c r="BS144" s="127">
        <v>9.4100000000000003E-2</v>
      </c>
      <c r="BT144" s="127">
        <v>9.3299999999999994E-2</v>
      </c>
      <c r="BU144" s="127">
        <v>9.3799999999999994E-2</v>
      </c>
      <c r="BV144" s="127">
        <v>9.4799999999999995E-2</v>
      </c>
      <c r="BW144" s="127">
        <v>9.3899999999999997E-2</v>
      </c>
      <c r="BX144" s="127">
        <v>9.2600000000000002E-2</v>
      </c>
      <c r="BY144" s="127">
        <v>9.1200000000000003E-2</v>
      </c>
      <c r="BZ144" s="127">
        <v>9.0200000000000002E-2</v>
      </c>
      <c r="CA144" s="127">
        <v>9.0300000000000005E-2</v>
      </c>
      <c r="CB144" s="127">
        <v>9.0800000000000006E-2</v>
      </c>
      <c r="CC144" s="127">
        <v>8.9700000000000002E-2</v>
      </c>
      <c r="CD144" s="127">
        <v>8.9300000000000004E-2</v>
      </c>
      <c r="CE144" s="127">
        <v>8.8400000000000006E-2</v>
      </c>
      <c r="CF144" s="127">
        <v>8.8499999999999995E-2</v>
      </c>
      <c r="CG144" s="127">
        <v>8.7499999999999994E-2</v>
      </c>
      <c r="CH144" s="127">
        <v>8.8700000000000001E-2</v>
      </c>
      <c r="CI144" s="127">
        <v>8.9200000000000002E-2</v>
      </c>
      <c r="CJ144" s="127">
        <v>8.8900000000000007E-2</v>
      </c>
      <c r="CK144" s="127">
        <v>8.8599999999999998E-2</v>
      </c>
      <c r="CL144" s="127">
        <v>8.8300000000000003E-2</v>
      </c>
      <c r="CM144" s="127">
        <v>8.7999999999999995E-2</v>
      </c>
      <c r="CN144" s="127">
        <v>8.8099999999999998E-2</v>
      </c>
      <c r="CO144" s="127">
        <v>8.8900000000000007E-2</v>
      </c>
      <c r="CP144" s="127">
        <v>8.9200000000000002E-2</v>
      </c>
      <c r="CQ144" s="127">
        <v>8.8900000000000007E-2</v>
      </c>
      <c r="CR144" s="127">
        <v>8.8400000000000006E-2</v>
      </c>
      <c r="CS144" s="127">
        <v>8.8800000000000004E-2</v>
      </c>
      <c r="CT144" s="127">
        <v>8.9300000000000004E-2</v>
      </c>
      <c r="CU144" s="127">
        <v>8.9399999999999993E-2</v>
      </c>
      <c r="CV144" s="127">
        <v>8.8800000000000004E-2</v>
      </c>
      <c r="CW144" s="127">
        <v>8.9200000000000002E-2</v>
      </c>
      <c r="CX144" s="127">
        <v>8.8800000000000004E-2</v>
      </c>
      <c r="CY144" s="127">
        <v>8.8499999999999995E-2</v>
      </c>
      <c r="CZ144" s="127">
        <v>8.8200000000000001E-2</v>
      </c>
      <c r="DA144" s="127">
        <v>8.7999999999999995E-2</v>
      </c>
      <c r="DB144" s="127">
        <v>8.6699999999999999E-2</v>
      </c>
      <c r="DC144" s="127">
        <v>8.5800000000000001E-2</v>
      </c>
      <c r="DD144" s="127">
        <v>8.6999999999999994E-2</v>
      </c>
      <c r="DE144" s="127">
        <v>8.72E-2</v>
      </c>
      <c r="DF144" s="127">
        <v>8.6300000000000002E-2</v>
      </c>
      <c r="DG144" s="127">
        <v>8.5900000000000004E-2</v>
      </c>
      <c r="DH144" s="127">
        <v>8.6599999999999996E-2</v>
      </c>
      <c r="DI144" s="127">
        <v>8.6800000000000002E-2</v>
      </c>
      <c r="DJ144" s="127">
        <v>8.6699999999999999E-2</v>
      </c>
      <c r="DK144" s="127">
        <v>8.6499999999999994E-2</v>
      </c>
      <c r="DL144" s="127">
        <v>8.6699999999999999E-2</v>
      </c>
      <c r="DM144" s="127">
        <v>8.6900000000000005E-2</v>
      </c>
      <c r="DN144" s="127">
        <v>8.72E-2</v>
      </c>
      <c r="DO144" s="127">
        <v>8.7099999999999997E-2</v>
      </c>
      <c r="DP144" s="127">
        <v>8.7900000000000006E-2</v>
      </c>
      <c r="DQ144" s="127">
        <v>8.8400000000000006E-2</v>
      </c>
      <c r="DR144" s="127">
        <v>8.8300000000000003E-2</v>
      </c>
      <c r="DS144" s="127">
        <v>8.7800000000000003E-2</v>
      </c>
      <c r="DT144" s="127">
        <v>8.7599999999999997E-2</v>
      </c>
      <c r="DU144" s="127">
        <v>8.7099999999999997E-2</v>
      </c>
      <c r="DV144" s="127">
        <v>8.6400000000000005E-2</v>
      </c>
      <c r="DW144" s="127">
        <v>8.6099999999999996E-2</v>
      </c>
      <c r="DX144" s="127">
        <v>8.5400000000000004E-2</v>
      </c>
      <c r="DY144" s="127">
        <v>8.5699999999999998E-2</v>
      </c>
      <c r="DZ144" s="127">
        <v>8.4500000000000006E-2</v>
      </c>
      <c r="EA144" s="127">
        <v>8.5199999999999998E-2</v>
      </c>
      <c r="EB144" s="127">
        <v>8.4500000000000006E-2</v>
      </c>
      <c r="EC144" s="127">
        <v>8.4599999999999995E-2</v>
      </c>
      <c r="ED144" s="127">
        <v>8.5400000000000004E-2</v>
      </c>
      <c r="EE144" s="127">
        <v>8.5500000000000007E-2</v>
      </c>
      <c r="EF144" s="127">
        <v>8.5800000000000001E-2</v>
      </c>
      <c r="EG144" s="127">
        <v>8.5599999999999996E-2</v>
      </c>
      <c r="EH144" s="127">
        <v>8.5400000000000004E-2</v>
      </c>
      <c r="EI144" s="127">
        <v>8.5000000000000006E-2</v>
      </c>
      <c r="EJ144" s="127">
        <v>8.5699999999999998E-2</v>
      </c>
      <c r="EK144" s="127">
        <v>8.5099999999999995E-2</v>
      </c>
      <c r="EL144" s="127">
        <v>8.5099999999999995E-2</v>
      </c>
      <c r="EM144" s="127">
        <v>8.4599999999999995E-2</v>
      </c>
      <c r="EN144" s="127">
        <v>8.3000000000000004E-2</v>
      </c>
      <c r="EO144" s="127">
        <v>8.3400000000000002E-2</v>
      </c>
      <c r="EP144" s="127">
        <v>8.4400000000000003E-2</v>
      </c>
      <c r="EQ144" s="127">
        <v>8.4900000000000003E-2</v>
      </c>
      <c r="ER144" s="127">
        <v>8.5300000000000001E-2</v>
      </c>
      <c r="ES144" s="127">
        <v>8.5199999999999998E-2</v>
      </c>
      <c r="ET144" s="127">
        <v>8.5400000000000004E-2</v>
      </c>
      <c r="EU144" s="127">
        <v>8.5099999999999995E-2</v>
      </c>
      <c r="EV144">
        <f>SUMIF('12peso'!$E$39:$E$492,$A144,'12peso'!H$39:H$492)</f>
        <v>0.1245</v>
      </c>
      <c r="EW144">
        <f>SUMIF('12peso'!$E$39:$E$492,$A144,'12peso'!I$39:I$492)</f>
        <v>0.1245</v>
      </c>
      <c r="EX144">
        <f>SUMIF('12peso'!$E$39:$E$492,$A144,'12peso'!J$39:J$492)</f>
        <v>0.1249</v>
      </c>
      <c r="EY144">
        <f>SUMIF('12peso'!$E$39:$E$492,$A144,'12peso'!K$39:K$492)</f>
        <v>0.125</v>
      </c>
      <c r="EZ144">
        <f>SUMIF('12peso'!$E$39:$E$492,$A144,'12peso'!L$39:L$492)</f>
        <v>0.12620000000000001</v>
      </c>
      <c r="FA144">
        <f>SUMIF('12peso'!$E$39:$E$492,$A144,'12peso'!M$39:M$492)</f>
        <v>0.12659999999999999</v>
      </c>
      <c r="FB144">
        <f>SUMIF('12peso'!$E$39:$E$492,$A144,'12peso'!N$39:N$492)</f>
        <v>0.12659999999999999</v>
      </c>
      <c r="FC144">
        <f>SUMIF('12peso'!$E$39:$E$492,$A144,'12peso'!O$39:O$492)</f>
        <v>0.1263</v>
      </c>
      <c r="FD144">
        <f>SUMIF('12peso'!$E$39:$E$492,$A144,'12peso'!P$39:P$492)</f>
        <v>0.12620000000000001</v>
      </c>
      <c r="FE144">
        <f>SUMIF('12peso'!$E$39:$E$492,$A144,'12peso'!Q$39:Q$492)</f>
        <v>0.1249</v>
      </c>
      <c r="FF144">
        <f>SUMIF('12peso'!$E$39:$E$492,$A144,'12peso'!R$39:R$492)</f>
        <v>0.1239</v>
      </c>
      <c r="FG144">
        <f>SUMIF('12peso'!$E$39:$E$492,$A144,'12peso'!S$39:S$492)</f>
        <v>0.1229</v>
      </c>
      <c r="FH144">
        <f>SUMIF('12peso'!$E$39:$E$492,$A144,'12peso'!T$39:T$492)</f>
        <v>0.1231</v>
      </c>
      <c r="FI144">
        <f>SUMIF('12peso'!$E$39:$E$492,$A144,'12peso'!U$39:U$492)</f>
        <v>0.1226</v>
      </c>
      <c r="FJ144">
        <f>SUMIF('12peso'!$E$39:$E$492,$A144,'12peso'!V$39:V$492)</f>
        <v>0.1217</v>
      </c>
      <c r="FK144">
        <f>SUMIF('12peso'!$E$39:$E$492,$A144,'12peso'!W$39:W$492)</f>
        <v>0.1234</v>
      </c>
      <c r="FL144">
        <f>SUMIF('12peso'!$E$39:$E$492,$A144,'12peso'!X$39:X$492)</f>
        <v>0.12330000000000001</v>
      </c>
      <c r="FM144">
        <f>SUMIF('12peso'!$E$39:$E$492,$A144,'12peso'!Y$39:Y$492)</f>
        <v>0.12379999999999999</v>
      </c>
      <c r="FN144">
        <f>SUMIF('12peso'!$E$39:$E$492,$A144,'12peso'!Z$39:Z$492)</f>
        <v>0.1227</v>
      </c>
      <c r="FO144">
        <f>SUMIF('12peso'!$E$39:$E$492,$A144,'12peso'!AA$39:AA$492)</f>
        <v>0.1235</v>
      </c>
      <c r="FP144">
        <f>SUMIF('12peso'!$E$39:$E$492,$A144,'12peso'!AB$39:AB$492)</f>
        <v>0.1244</v>
      </c>
      <c r="FQ144">
        <f>SUMIF('12peso'!$E$39:$E$492,$A144,'12peso'!AC$39:AC$492)</f>
        <v>0.1258</v>
      </c>
      <c r="FR144">
        <f>SUMIF('12peso'!$E$39:$E$492,$A144,'12peso'!AD$39:AD$492)</f>
        <v>0.12509999999999999</v>
      </c>
      <c r="FS144">
        <f>SUMIF('12peso'!$E$39:$E$492,$A144,'12peso'!AE$39:AE$492)</f>
        <v>0.12590000000000001</v>
      </c>
      <c r="FT144">
        <f>SUMIF('12peso'!$E$39:$E$492,$A144,'12peso'!AF$39:AF$492)</f>
        <v>0.12529999999999999</v>
      </c>
      <c r="FU144">
        <f>SUMIF('12peso'!$E$39:$E$492,$A144,'12peso'!AG$39:AG$492)</f>
        <v>0.1268</v>
      </c>
      <c r="FV144">
        <f>SUMIF('12peso'!$E$39:$E$492,$A144,'12peso'!AH$39:AH$492)</f>
        <v>0.1265</v>
      </c>
      <c r="FW144">
        <f>SUMIF('12peso'!$E$39:$E$492,$A144,'12peso'!AI$39:AI$492)</f>
        <v>0.1255</v>
      </c>
      <c r="FX144">
        <f>SUMIF('12peso'!$E$39:$E$492,$A144,'12peso'!AJ$39:AJ$492)</f>
        <v>0.126</v>
      </c>
      <c r="FY144">
        <f>SUMIF('12peso'!$E$39:$E$492,$A144,'12peso'!AK$39:AK$492)</f>
        <v>0.12759999999999999</v>
      </c>
      <c r="FZ144">
        <f>SUMIF('12peso'!$E$39:$E$492,$A144,'12peso'!AL$39:AL$492)</f>
        <v>0.13020000000000001</v>
      </c>
      <c r="GA144">
        <f>SUMIF('12peso'!$E$39:$E$492,$A144,'12peso'!AM$39:AM$492)</f>
        <v>0.13109999999999999</v>
      </c>
      <c r="GB144">
        <f>SUMIF('12peso'!$E$39:$E$492,$A144,'12peso'!AN$39:AN$492)</f>
        <v>0.13250000000000001</v>
      </c>
    </row>
    <row r="145" spans="1:184" x14ac:dyDescent="0.25">
      <c r="A145" s="60">
        <v>2104009</v>
      </c>
      <c r="B145" s="56" t="s">
        <v>145</v>
      </c>
      <c r="C145" s="127">
        <v>0.32100000000000001</v>
      </c>
      <c r="D145" s="127">
        <v>0.31380000000000002</v>
      </c>
      <c r="E145" s="127">
        <v>0.31580000000000003</v>
      </c>
      <c r="F145" s="127">
        <v>0.31580000000000003</v>
      </c>
      <c r="G145" s="127">
        <v>0.31459999999999999</v>
      </c>
      <c r="H145" s="127">
        <v>0.31140000000000001</v>
      </c>
      <c r="I145" s="127">
        <v>0.31180000000000002</v>
      </c>
      <c r="J145" s="127">
        <v>0.31090000000000001</v>
      </c>
      <c r="K145" s="127">
        <v>0.3155</v>
      </c>
      <c r="L145" s="127">
        <v>0.32050000000000001</v>
      </c>
      <c r="M145" s="127">
        <v>0.32690000000000002</v>
      </c>
      <c r="N145" s="127">
        <v>0.3266</v>
      </c>
      <c r="O145" s="127">
        <v>0.32200000000000001</v>
      </c>
      <c r="P145" s="127">
        <v>0.31540000000000001</v>
      </c>
      <c r="Q145" s="127">
        <v>0.31290000000000001</v>
      </c>
      <c r="R145" s="127">
        <v>0.31019999999999998</v>
      </c>
      <c r="S145" s="127">
        <v>0.30890000000000001</v>
      </c>
      <c r="T145" s="127">
        <v>0.30840000000000001</v>
      </c>
      <c r="U145" s="127">
        <v>0.30830000000000002</v>
      </c>
      <c r="V145" s="127">
        <v>0.30780000000000002</v>
      </c>
      <c r="W145" s="127">
        <v>0.3019</v>
      </c>
      <c r="X145" s="127">
        <v>0.29980000000000001</v>
      </c>
      <c r="Y145" s="127">
        <v>0.30130000000000001</v>
      </c>
      <c r="Z145" s="127">
        <v>0.3024</v>
      </c>
      <c r="AA145" s="127">
        <v>0.3</v>
      </c>
      <c r="AB145" s="127">
        <v>0.30259999999999998</v>
      </c>
      <c r="AC145" s="127">
        <v>0.30790000000000001</v>
      </c>
      <c r="AD145" s="127">
        <v>0.31180000000000002</v>
      </c>
      <c r="AE145" s="127">
        <v>0.31730000000000003</v>
      </c>
      <c r="AF145" s="127">
        <v>0.32640000000000002</v>
      </c>
      <c r="AG145" s="127">
        <v>0.33479999999999999</v>
      </c>
      <c r="AH145" s="127">
        <v>0.33989999999999998</v>
      </c>
      <c r="AI145" s="127">
        <v>0.34329999999999999</v>
      </c>
      <c r="AJ145" s="127">
        <v>0.34160000000000001</v>
      </c>
      <c r="AK145" s="127">
        <v>0.34289999999999998</v>
      </c>
      <c r="AL145" s="127">
        <v>0.3417</v>
      </c>
      <c r="AM145" s="127">
        <v>0.33979999999999999</v>
      </c>
      <c r="AN145" s="127">
        <v>0.34260000000000002</v>
      </c>
      <c r="AO145" s="127">
        <v>0.34839999999999999</v>
      </c>
      <c r="AP145" s="127">
        <v>0.35010000000000002</v>
      </c>
      <c r="AQ145" s="127">
        <v>0.34720000000000001</v>
      </c>
      <c r="AR145" s="127">
        <v>0.3508</v>
      </c>
      <c r="AS145" s="127">
        <v>0.35539999999999999</v>
      </c>
      <c r="AT145" s="127">
        <v>0.35970000000000002</v>
      </c>
      <c r="AU145" s="127">
        <v>0.37430000000000002</v>
      </c>
      <c r="AV145" s="127">
        <v>0.38069999999999998</v>
      </c>
      <c r="AW145" s="127">
        <v>0.37990000000000002</v>
      </c>
      <c r="AX145" s="127">
        <v>0.37780000000000002</v>
      </c>
      <c r="AY145" s="127">
        <v>0.37409999999999999</v>
      </c>
      <c r="AZ145" s="127">
        <v>0.3695</v>
      </c>
      <c r="BA145" s="127">
        <v>0.36380000000000001</v>
      </c>
      <c r="BB145" s="127">
        <v>0.36030000000000001</v>
      </c>
      <c r="BC145" s="127">
        <v>0.35880000000000001</v>
      </c>
      <c r="BD145" s="127">
        <v>0.35570000000000002</v>
      </c>
      <c r="BE145" s="127">
        <v>0.35270000000000001</v>
      </c>
      <c r="BF145" s="127">
        <v>0.34570000000000001</v>
      </c>
      <c r="BG145" s="127">
        <v>0.34260000000000002</v>
      </c>
      <c r="BH145" s="127">
        <v>0.33900000000000002</v>
      </c>
      <c r="BI145" s="127">
        <v>0.33750000000000002</v>
      </c>
      <c r="BJ145" s="127">
        <v>0.33400000000000002</v>
      </c>
      <c r="BK145" s="127">
        <v>0.3337</v>
      </c>
      <c r="BL145" s="127">
        <v>0.3337</v>
      </c>
      <c r="BM145" s="127">
        <v>0.33500000000000002</v>
      </c>
      <c r="BN145" s="127">
        <v>0.33489999999999998</v>
      </c>
      <c r="BO145" s="127">
        <v>0.33289999999999997</v>
      </c>
      <c r="BP145" s="127">
        <v>0.3306</v>
      </c>
      <c r="BQ145" s="127">
        <v>0.32919999999999999</v>
      </c>
      <c r="BR145" s="127">
        <v>0.32700000000000001</v>
      </c>
      <c r="BS145" s="127">
        <v>0.3246</v>
      </c>
      <c r="BT145" s="127">
        <v>0.32050000000000001</v>
      </c>
      <c r="BU145" s="127">
        <v>0.31940000000000002</v>
      </c>
      <c r="BV145" s="127">
        <v>0.32090000000000002</v>
      </c>
      <c r="BW145" s="127">
        <v>0.32119999999999999</v>
      </c>
      <c r="BX145" s="127">
        <v>0.31840000000000002</v>
      </c>
      <c r="BY145" s="127">
        <v>0.3196</v>
      </c>
      <c r="BZ145" s="127">
        <v>0.31869999999999998</v>
      </c>
      <c r="CA145" s="127">
        <v>0.31559999999999999</v>
      </c>
      <c r="CB145" s="127">
        <v>0.31590000000000001</v>
      </c>
      <c r="CC145" s="127">
        <v>0.31219999999999998</v>
      </c>
      <c r="CD145" s="127">
        <v>0.31080000000000002</v>
      </c>
      <c r="CE145" s="127">
        <v>0.30840000000000001</v>
      </c>
      <c r="CF145" s="127">
        <v>0.30719999999999997</v>
      </c>
      <c r="CG145" s="127">
        <v>0.30470000000000003</v>
      </c>
      <c r="CH145" s="127">
        <v>0.38009999999999999</v>
      </c>
      <c r="CI145" s="127">
        <v>0.3765</v>
      </c>
      <c r="CJ145" s="127">
        <v>0.3745</v>
      </c>
      <c r="CK145" s="127">
        <v>0.371</v>
      </c>
      <c r="CL145" s="127">
        <v>0.36969999999999997</v>
      </c>
      <c r="CM145" s="127">
        <v>0.36630000000000001</v>
      </c>
      <c r="CN145" s="127">
        <v>0.36580000000000001</v>
      </c>
      <c r="CO145" s="127">
        <v>0.36599999999999999</v>
      </c>
      <c r="CP145" s="127">
        <v>0.36499999999999999</v>
      </c>
      <c r="CQ145" s="127">
        <v>0.36330000000000001</v>
      </c>
      <c r="CR145" s="127">
        <v>0.36520000000000002</v>
      </c>
      <c r="CS145" s="127">
        <v>0.36699999999999999</v>
      </c>
      <c r="CT145" s="127">
        <v>0.36520000000000002</v>
      </c>
      <c r="CU145" s="127">
        <v>0.36499999999999999</v>
      </c>
      <c r="CV145" s="127">
        <v>0.36199999999999999</v>
      </c>
      <c r="CW145" s="127">
        <v>0.36080000000000001</v>
      </c>
      <c r="CX145" s="127">
        <v>0.35749999999999998</v>
      </c>
      <c r="CY145" s="127">
        <v>0.35449999999999998</v>
      </c>
      <c r="CZ145" s="127">
        <v>0.35099999999999998</v>
      </c>
      <c r="DA145" s="127">
        <v>0.34820000000000001</v>
      </c>
      <c r="DB145" s="127">
        <v>0.34560000000000002</v>
      </c>
      <c r="DC145" s="127">
        <v>0.3422</v>
      </c>
      <c r="DD145" s="127">
        <v>0.34189999999999998</v>
      </c>
      <c r="DE145" s="127">
        <v>0.34289999999999998</v>
      </c>
      <c r="DF145" s="127">
        <v>0.34499999999999997</v>
      </c>
      <c r="DG145" s="127">
        <v>0.34460000000000002</v>
      </c>
      <c r="DH145" s="127">
        <v>0.34660000000000002</v>
      </c>
      <c r="DI145" s="127">
        <v>0.35410000000000003</v>
      </c>
      <c r="DJ145" s="127">
        <v>0.35449999999999998</v>
      </c>
      <c r="DK145" s="127">
        <v>0.35349999999999998</v>
      </c>
      <c r="DL145" s="127">
        <v>0.35389999999999999</v>
      </c>
      <c r="DM145" s="127">
        <v>0.3513</v>
      </c>
      <c r="DN145" s="127">
        <v>0.35110000000000002</v>
      </c>
      <c r="DO145" s="127">
        <v>0.3538</v>
      </c>
      <c r="DP145" s="127">
        <v>0.3528</v>
      </c>
      <c r="DQ145" s="127">
        <v>0.35139999999999999</v>
      </c>
      <c r="DR145" s="127">
        <v>0.35299999999999998</v>
      </c>
      <c r="DS145" s="127">
        <v>0.35189999999999999</v>
      </c>
      <c r="DT145" s="127">
        <v>0.34889999999999999</v>
      </c>
      <c r="DU145" s="127">
        <v>0.34789999999999999</v>
      </c>
      <c r="DV145" s="127">
        <v>0.34329999999999999</v>
      </c>
      <c r="DW145" s="127">
        <v>0.34320000000000001</v>
      </c>
      <c r="DX145" s="127">
        <v>0.33979999999999999</v>
      </c>
      <c r="DY145" s="127">
        <v>0.33900000000000002</v>
      </c>
      <c r="DZ145" s="127">
        <v>0.3377</v>
      </c>
      <c r="EA145" s="127">
        <v>0.33639999999999998</v>
      </c>
      <c r="EB145" s="127">
        <v>0.33139999999999997</v>
      </c>
      <c r="EC145" s="127">
        <v>0.32769999999999999</v>
      </c>
      <c r="ED145" s="127">
        <v>0.32950000000000002</v>
      </c>
      <c r="EE145" s="127">
        <v>0.32779999999999998</v>
      </c>
      <c r="EF145" s="127">
        <v>0.3286</v>
      </c>
      <c r="EG145" s="127">
        <v>0.3281</v>
      </c>
      <c r="EH145" s="127">
        <v>0.33040000000000003</v>
      </c>
      <c r="EI145" s="127">
        <v>0.32679999999999998</v>
      </c>
      <c r="EJ145" s="127">
        <v>0.32829999999999998</v>
      </c>
      <c r="EK145" s="127">
        <v>0.32929999999999998</v>
      </c>
      <c r="EL145" s="127">
        <v>0.32469999999999999</v>
      </c>
      <c r="EM145" s="127">
        <v>0.32250000000000001</v>
      </c>
      <c r="EN145" s="127">
        <v>0.3216</v>
      </c>
      <c r="EO145" s="127">
        <v>0.32129999999999997</v>
      </c>
      <c r="EP145" s="127">
        <v>0.32190000000000002</v>
      </c>
      <c r="EQ145" s="127">
        <v>0.3266</v>
      </c>
      <c r="ER145" s="127">
        <v>0.32800000000000001</v>
      </c>
      <c r="ES145" s="127">
        <v>0.3296</v>
      </c>
      <c r="ET145" s="127">
        <v>0.32819999999999999</v>
      </c>
      <c r="EU145" s="127">
        <v>0.32750000000000001</v>
      </c>
      <c r="EV145">
        <f>SUMIF('12peso'!$E$39:$E$492,$A145,'12peso'!H$39:H$492)</f>
        <v>0.32219999999999999</v>
      </c>
      <c r="EW145">
        <f>SUMIF('12peso'!$E$39:$E$492,$A145,'12peso'!I$39:I$492)</f>
        <v>0.32129999999999997</v>
      </c>
      <c r="EX145">
        <f>SUMIF('12peso'!$E$39:$E$492,$A145,'12peso'!J$39:J$492)</f>
        <v>0.31809999999999999</v>
      </c>
      <c r="EY145">
        <f>SUMIF('12peso'!$E$39:$E$492,$A145,'12peso'!K$39:K$492)</f>
        <v>0.3201</v>
      </c>
      <c r="EZ145">
        <f>SUMIF('12peso'!$E$39:$E$492,$A145,'12peso'!L$39:L$492)</f>
        <v>0.32229999999999998</v>
      </c>
      <c r="FA145">
        <f>SUMIF('12peso'!$E$39:$E$492,$A145,'12peso'!M$39:M$492)</f>
        <v>0.31969999999999998</v>
      </c>
      <c r="FB145">
        <f>SUMIF('12peso'!$E$39:$E$492,$A145,'12peso'!N$39:N$492)</f>
        <v>0.31909999999999999</v>
      </c>
      <c r="FC145">
        <f>SUMIF('12peso'!$E$39:$E$492,$A145,'12peso'!O$39:O$492)</f>
        <v>0.32019999999999998</v>
      </c>
      <c r="FD145">
        <f>SUMIF('12peso'!$E$39:$E$492,$A145,'12peso'!P$39:P$492)</f>
        <v>0.32200000000000001</v>
      </c>
      <c r="FE145">
        <f>SUMIF('12peso'!$E$39:$E$492,$A145,'12peso'!Q$39:Q$492)</f>
        <v>0.32029999999999997</v>
      </c>
      <c r="FF145">
        <f>SUMIF('12peso'!$E$39:$E$492,$A145,'12peso'!R$39:R$492)</f>
        <v>0.31929999999999997</v>
      </c>
      <c r="FG145">
        <f>SUMIF('12peso'!$E$39:$E$492,$A145,'12peso'!S$39:S$492)</f>
        <v>0.31809999999999999</v>
      </c>
      <c r="FH145">
        <f>SUMIF('12peso'!$E$39:$E$492,$A145,'12peso'!T$39:T$492)</f>
        <v>0.31869999999999998</v>
      </c>
      <c r="FI145">
        <f>SUMIF('12peso'!$E$39:$E$492,$A145,'12peso'!U$39:U$492)</f>
        <v>0.31830000000000003</v>
      </c>
      <c r="FJ145">
        <f>SUMIF('12peso'!$E$39:$E$492,$A145,'12peso'!V$39:V$492)</f>
        <v>0.31769999999999998</v>
      </c>
      <c r="FK145">
        <f>SUMIF('12peso'!$E$39:$E$492,$A145,'12peso'!W$39:W$492)</f>
        <v>0.32100000000000001</v>
      </c>
      <c r="FL145">
        <f>SUMIF('12peso'!$E$39:$E$492,$A145,'12peso'!X$39:X$492)</f>
        <v>0.32629999999999998</v>
      </c>
      <c r="FM145">
        <f>SUMIF('12peso'!$E$39:$E$492,$A145,'12peso'!Y$39:Y$492)</f>
        <v>0.32879999999999998</v>
      </c>
      <c r="FN145">
        <f>SUMIF('12peso'!$E$39:$E$492,$A145,'12peso'!Z$39:Z$492)</f>
        <v>0.32890000000000003</v>
      </c>
      <c r="FO145">
        <f>SUMIF('12peso'!$E$39:$E$492,$A145,'12peso'!AA$39:AA$492)</f>
        <v>0.32900000000000001</v>
      </c>
      <c r="FP145">
        <f>SUMIF('12peso'!$E$39:$E$492,$A145,'12peso'!AB$39:AB$492)</f>
        <v>0.32800000000000001</v>
      </c>
      <c r="FQ145">
        <f>SUMIF('12peso'!$E$39:$E$492,$A145,'12peso'!AC$39:AC$492)</f>
        <v>0.32979999999999998</v>
      </c>
      <c r="FR145">
        <f>SUMIF('12peso'!$E$39:$E$492,$A145,'12peso'!AD$39:AD$492)</f>
        <v>0.32790000000000002</v>
      </c>
      <c r="FS145">
        <f>SUMIF('12peso'!$E$39:$E$492,$A145,'12peso'!AE$39:AE$492)</f>
        <v>0.32779999999999998</v>
      </c>
      <c r="FT145">
        <f>SUMIF('12peso'!$E$39:$E$492,$A145,'12peso'!AF$39:AF$492)</f>
        <v>0.3291</v>
      </c>
      <c r="FU145">
        <f>SUMIF('12peso'!$E$39:$E$492,$A145,'12peso'!AG$39:AG$492)</f>
        <v>0.33229999999999998</v>
      </c>
      <c r="FV145">
        <f>SUMIF('12peso'!$E$39:$E$492,$A145,'12peso'!AH$39:AH$492)</f>
        <v>0.33179999999999998</v>
      </c>
      <c r="FW145">
        <f>SUMIF('12peso'!$E$39:$E$492,$A145,'12peso'!AI$39:AI$492)</f>
        <v>0.33710000000000001</v>
      </c>
      <c r="FX145">
        <f>SUMIF('12peso'!$E$39:$E$492,$A145,'12peso'!AJ$39:AJ$492)</f>
        <v>0.33689999999999998</v>
      </c>
      <c r="FY145">
        <f>SUMIF('12peso'!$E$39:$E$492,$A145,'12peso'!AK$39:AK$492)</f>
        <v>0.33829999999999999</v>
      </c>
      <c r="FZ145">
        <f>SUMIF('12peso'!$E$39:$E$492,$A145,'12peso'!AL$39:AL$492)</f>
        <v>0.33910000000000001</v>
      </c>
      <c r="GA145">
        <f>SUMIF('12peso'!$E$39:$E$492,$A145,'12peso'!AM$39:AM$492)</f>
        <v>0.3427</v>
      </c>
      <c r="GB145">
        <f>SUMIF('12peso'!$E$39:$E$492,$A145,'12peso'!AN$39:AN$492)</f>
        <v>0.34720000000000001</v>
      </c>
    </row>
    <row r="146" spans="1:184" x14ac:dyDescent="0.25">
      <c r="A146" s="60">
        <v>2104012</v>
      </c>
      <c r="B146" s="56" t="s">
        <v>146</v>
      </c>
      <c r="C146" s="127">
        <v>5.7700000000000001E-2</v>
      </c>
      <c r="D146" s="127">
        <v>5.7200000000000001E-2</v>
      </c>
      <c r="E146" s="127">
        <v>5.67E-2</v>
      </c>
      <c r="F146" s="127">
        <v>5.6399999999999999E-2</v>
      </c>
      <c r="G146" s="127">
        <v>5.6099999999999997E-2</v>
      </c>
      <c r="H146" s="127">
        <v>5.6000000000000001E-2</v>
      </c>
      <c r="I146" s="127">
        <v>5.57E-2</v>
      </c>
      <c r="J146" s="127">
        <v>5.5899999999999998E-2</v>
      </c>
      <c r="K146" s="127">
        <v>5.67E-2</v>
      </c>
      <c r="L146" s="127">
        <v>5.7500000000000002E-2</v>
      </c>
      <c r="M146" s="127">
        <v>5.7000000000000002E-2</v>
      </c>
      <c r="N146" s="127">
        <v>5.6399999999999999E-2</v>
      </c>
      <c r="O146" s="127">
        <v>5.5399999999999998E-2</v>
      </c>
      <c r="P146" s="127">
        <v>5.4800000000000001E-2</v>
      </c>
      <c r="Q146" s="127">
        <v>5.4800000000000001E-2</v>
      </c>
      <c r="R146" s="127">
        <v>5.4399999999999997E-2</v>
      </c>
      <c r="S146" s="127">
        <v>5.4199999999999998E-2</v>
      </c>
      <c r="T146" s="127">
        <v>5.3800000000000001E-2</v>
      </c>
      <c r="U146" s="127">
        <v>5.3199999999999997E-2</v>
      </c>
      <c r="V146" s="127">
        <v>5.3499999999999999E-2</v>
      </c>
      <c r="W146" s="127">
        <v>5.3900000000000003E-2</v>
      </c>
      <c r="X146" s="127">
        <v>5.4199999999999998E-2</v>
      </c>
      <c r="Y146" s="127">
        <v>5.4399999999999997E-2</v>
      </c>
      <c r="Z146" s="127">
        <v>5.4399999999999997E-2</v>
      </c>
      <c r="AA146" s="127">
        <v>5.4100000000000002E-2</v>
      </c>
      <c r="AB146" s="127">
        <v>5.3900000000000003E-2</v>
      </c>
      <c r="AC146" s="127">
        <v>5.4899999999999997E-2</v>
      </c>
      <c r="AD146" s="127">
        <v>5.4399999999999997E-2</v>
      </c>
      <c r="AE146" s="127">
        <v>5.5100000000000003E-2</v>
      </c>
      <c r="AF146" s="127">
        <v>5.4699999999999999E-2</v>
      </c>
      <c r="AG146" s="127">
        <v>5.5300000000000002E-2</v>
      </c>
      <c r="AH146" s="127">
        <v>5.5100000000000003E-2</v>
      </c>
      <c r="AI146" s="127">
        <v>5.45E-2</v>
      </c>
      <c r="AJ146" s="127">
        <v>5.4800000000000001E-2</v>
      </c>
      <c r="AK146" s="127">
        <v>5.4899999999999997E-2</v>
      </c>
      <c r="AL146" s="127">
        <v>5.5100000000000003E-2</v>
      </c>
      <c r="AM146" s="127">
        <v>5.3900000000000003E-2</v>
      </c>
      <c r="AN146" s="127">
        <v>5.3900000000000003E-2</v>
      </c>
      <c r="AO146" s="127">
        <v>5.3699999999999998E-2</v>
      </c>
      <c r="AP146" s="127">
        <v>5.2999999999999999E-2</v>
      </c>
      <c r="AQ146" s="127">
        <v>5.1900000000000002E-2</v>
      </c>
      <c r="AR146" s="127">
        <v>5.21E-2</v>
      </c>
      <c r="AS146" s="127">
        <v>5.1799999999999999E-2</v>
      </c>
      <c r="AT146" s="127">
        <v>5.1799999999999999E-2</v>
      </c>
      <c r="AU146" s="127">
        <v>5.1999999999999998E-2</v>
      </c>
      <c r="AV146" s="127">
        <v>5.2699999999999997E-2</v>
      </c>
      <c r="AW146" s="127">
        <v>5.3499999999999999E-2</v>
      </c>
      <c r="AX146" s="127">
        <v>5.3900000000000003E-2</v>
      </c>
      <c r="AY146" s="127">
        <v>5.3800000000000001E-2</v>
      </c>
      <c r="AZ146" s="127">
        <v>5.3800000000000001E-2</v>
      </c>
      <c r="BA146" s="127">
        <v>5.3400000000000003E-2</v>
      </c>
      <c r="BB146" s="127">
        <v>5.3699999999999998E-2</v>
      </c>
      <c r="BC146" s="127">
        <v>5.3900000000000003E-2</v>
      </c>
      <c r="BD146" s="127">
        <v>5.3800000000000001E-2</v>
      </c>
      <c r="BE146" s="127">
        <v>5.4399999999999997E-2</v>
      </c>
      <c r="BF146" s="127">
        <v>5.3800000000000001E-2</v>
      </c>
      <c r="BG146" s="127">
        <v>5.3900000000000003E-2</v>
      </c>
      <c r="BH146" s="127">
        <v>5.3800000000000001E-2</v>
      </c>
      <c r="BI146" s="127">
        <v>5.3999999999999999E-2</v>
      </c>
      <c r="BJ146" s="127">
        <v>5.4399999999999997E-2</v>
      </c>
      <c r="BK146" s="127">
        <v>5.3600000000000002E-2</v>
      </c>
      <c r="BL146" s="127">
        <v>5.3199999999999997E-2</v>
      </c>
      <c r="BM146" s="127">
        <v>5.3999999999999999E-2</v>
      </c>
      <c r="BN146" s="127">
        <v>5.3999999999999999E-2</v>
      </c>
      <c r="BO146" s="127">
        <v>5.4100000000000002E-2</v>
      </c>
      <c r="BP146" s="127">
        <v>5.3900000000000003E-2</v>
      </c>
      <c r="BQ146" s="127">
        <v>5.3699999999999998E-2</v>
      </c>
      <c r="BR146" s="127">
        <v>5.4199999999999998E-2</v>
      </c>
      <c r="BS146" s="127">
        <v>5.4699999999999999E-2</v>
      </c>
      <c r="BT146" s="127">
        <v>5.5E-2</v>
      </c>
      <c r="BU146" s="127">
        <v>5.5E-2</v>
      </c>
      <c r="BV146" s="127">
        <v>5.5100000000000003E-2</v>
      </c>
      <c r="BW146" s="127">
        <v>5.4800000000000001E-2</v>
      </c>
      <c r="BX146" s="127">
        <v>5.4899999999999997E-2</v>
      </c>
      <c r="BY146" s="127">
        <v>5.5300000000000002E-2</v>
      </c>
      <c r="BZ146" s="127">
        <v>5.4899999999999997E-2</v>
      </c>
      <c r="CA146" s="127">
        <v>5.5199999999999999E-2</v>
      </c>
      <c r="CB146" s="127">
        <v>5.4399999999999997E-2</v>
      </c>
      <c r="CC146" s="127">
        <v>5.4199999999999998E-2</v>
      </c>
      <c r="CD146" s="127">
        <v>5.4199999999999998E-2</v>
      </c>
      <c r="CE146" s="127">
        <v>5.3699999999999998E-2</v>
      </c>
      <c r="CF146" s="127">
        <v>5.3600000000000002E-2</v>
      </c>
      <c r="CG146" s="127">
        <v>5.3800000000000001E-2</v>
      </c>
      <c r="CH146" s="127">
        <v>5.2900000000000003E-2</v>
      </c>
      <c r="CI146" s="127">
        <v>5.2900000000000003E-2</v>
      </c>
      <c r="CJ146" s="127">
        <v>5.2499999999999998E-2</v>
      </c>
      <c r="CK146" s="127">
        <v>5.1999999999999998E-2</v>
      </c>
      <c r="CL146" s="127">
        <v>5.1700000000000003E-2</v>
      </c>
      <c r="CM146" s="127">
        <v>5.1299999999999998E-2</v>
      </c>
      <c r="CN146" s="127">
        <v>5.11E-2</v>
      </c>
      <c r="CO146" s="127">
        <v>5.1200000000000002E-2</v>
      </c>
      <c r="CP146" s="127">
        <v>5.1400000000000001E-2</v>
      </c>
      <c r="CQ146" s="127">
        <v>5.0999999999999997E-2</v>
      </c>
      <c r="CR146" s="127">
        <v>5.1299999999999998E-2</v>
      </c>
      <c r="CS146" s="127">
        <v>5.1299999999999998E-2</v>
      </c>
      <c r="CT146" s="127">
        <v>5.1299999999999998E-2</v>
      </c>
      <c r="CU146" s="127">
        <v>5.0900000000000001E-2</v>
      </c>
      <c r="CV146" s="127">
        <v>5.1200000000000002E-2</v>
      </c>
      <c r="CW146" s="127">
        <v>5.1299999999999998E-2</v>
      </c>
      <c r="CX146" s="127">
        <v>5.1499999999999997E-2</v>
      </c>
      <c r="CY146" s="127">
        <v>5.2299999999999999E-2</v>
      </c>
      <c r="CZ146" s="127">
        <v>5.2699999999999997E-2</v>
      </c>
      <c r="DA146" s="127">
        <v>5.2699999999999997E-2</v>
      </c>
      <c r="DB146" s="127">
        <v>5.16E-2</v>
      </c>
      <c r="DC146" s="127">
        <v>5.1499999999999997E-2</v>
      </c>
      <c r="DD146" s="127">
        <v>5.1799999999999999E-2</v>
      </c>
      <c r="DE146" s="127">
        <v>5.2299999999999999E-2</v>
      </c>
      <c r="DF146" s="127">
        <v>5.2400000000000002E-2</v>
      </c>
      <c r="DG146" s="127">
        <v>5.2400000000000002E-2</v>
      </c>
      <c r="DH146" s="127">
        <v>5.1999999999999998E-2</v>
      </c>
      <c r="DI146" s="127">
        <v>5.1799999999999999E-2</v>
      </c>
      <c r="DJ146" s="127">
        <v>5.0900000000000001E-2</v>
      </c>
      <c r="DK146" s="127">
        <v>5.1499999999999997E-2</v>
      </c>
      <c r="DL146" s="127">
        <v>5.1700000000000003E-2</v>
      </c>
      <c r="DM146" s="127">
        <v>5.2499999999999998E-2</v>
      </c>
      <c r="DN146" s="127">
        <v>5.21E-2</v>
      </c>
      <c r="DO146" s="127">
        <v>5.1700000000000003E-2</v>
      </c>
      <c r="DP146" s="127">
        <v>5.2200000000000003E-2</v>
      </c>
      <c r="DQ146" s="127">
        <v>5.2299999999999999E-2</v>
      </c>
      <c r="DR146" s="127">
        <v>5.2499999999999998E-2</v>
      </c>
      <c r="DS146" s="127">
        <v>5.2499999999999998E-2</v>
      </c>
      <c r="DT146" s="127">
        <v>5.21E-2</v>
      </c>
      <c r="DU146" s="127">
        <v>5.2400000000000002E-2</v>
      </c>
      <c r="DV146" s="127">
        <v>5.1400000000000001E-2</v>
      </c>
      <c r="DW146" s="127">
        <v>5.1200000000000002E-2</v>
      </c>
      <c r="DX146" s="127">
        <v>5.1400000000000001E-2</v>
      </c>
      <c r="DY146" s="127">
        <v>5.0900000000000001E-2</v>
      </c>
      <c r="DZ146" s="127">
        <v>5.0599999999999999E-2</v>
      </c>
      <c r="EA146" s="127">
        <v>5.0599999999999999E-2</v>
      </c>
      <c r="EB146" s="127">
        <v>5.0599999999999999E-2</v>
      </c>
      <c r="EC146" s="127">
        <v>5.0599999999999999E-2</v>
      </c>
      <c r="ED146" s="127">
        <v>5.0500000000000003E-2</v>
      </c>
      <c r="EE146" s="127">
        <v>5.0500000000000003E-2</v>
      </c>
      <c r="EF146" s="127">
        <v>5.0599999999999999E-2</v>
      </c>
      <c r="EG146" s="127">
        <v>0.05</v>
      </c>
      <c r="EH146" s="127">
        <v>4.9299999999999997E-2</v>
      </c>
      <c r="EI146" s="127">
        <v>4.9399999999999999E-2</v>
      </c>
      <c r="EJ146" s="127">
        <v>4.9599999999999998E-2</v>
      </c>
      <c r="EK146" s="127">
        <v>4.9500000000000002E-2</v>
      </c>
      <c r="EL146" s="127">
        <v>4.9099999999999998E-2</v>
      </c>
      <c r="EM146" s="127">
        <v>4.8300000000000003E-2</v>
      </c>
      <c r="EN146" s="127">
        <v>4.8500000000000001E-2</v>
      </c>
      <c r="EO146" s="127">
        <v>4.8099999999999997E-2</v>
      </c>
      <c r="EP146" s="127">
        <v>4.7899999999999998E-2</v>
      </c>
      <c r="EQ146" s="127">
        <v>4.8399999999999999E-2</v>
      </c>
      <c r="ER146" s="127">
        <v>4.7899999999999998E-2</v>
      </c>
      <c r="ES146" s="127">
        <v>4.8099999999999997E-2</v>
      </c>
      <c r="ET146" s="127">
        <v>4.8500000000000001E-2</v>
      </c>
      <c r="EU146" s="127">
        <v>4.8500000000000001E-2</v>
      </c>
      <c r="EV146">
        <f>SUMIF('12peso'!$E$39:$E$492,$A146,'12peso'!H$39:H$492)</f>
        <v>4.6899999999999997E-2</v>
      </c>
      <c r="EW146">
        <f>SUMIF('12peso'!$E$39:$E$492,$A146,'12peso'!I$39:I$492)</f>
        <v>4.7100000000000003E-2</v>
      </c>
      <c r="EX146">
        <f>SUMIF('12peso'!$E$39:$E$492,$A146,'12peso'!J$39:J$492)</f>
        <v>4.6800000000000001E-2</v>
      </c>
      <c r="EY146">
        <f>SUMIF('12peso'!$E$39:$E$492,$A146,'12peso'!K$39:K$492)</f>
        <v>4.7E-2</v>
      </c>
      <c r="EZ146">
        <f>SUMIF('12peso'!$E$39:$E$492,$A146,'12peso'!L$39:L$492)</f>
        <v>4.7E-2</v>
      </c>
      <c r="FA146">
        <f>SUMIF('12peso'!$E$39:$E$492,$A146,'12peso'!M$39:M$492)</f>
        <v>4.7300000000000002E-2</v>
      </c>
      <c r="FB146">
        <f>SUMIF('12peso'!$E$39:$E$492,$A146,'12peso'!N$39:N$492)</f>
        <v>4.7399999999999998E-2</v>
      </c>
      <c r="FC146">
        <f>SUMIF('12peso'!$E$39:$E$492,$A146,'12peso'!O$39:O$492)</f>
        <v>4.7100000000000003E-2</v>
      </c>
      <c r="FD146">
        <f>SUMIF('12peso'!$E$39:$E$492,$A146,'12peso'!P$39:P$492)</f>
        <v>4.6800000000000001E-2</v>
      </c>
      <c r="FE146">
        <f>SUMIF('12peso'!$E$39:$E$492,$A146,'12peso'!Q$39:Q$492)</f>
        <v>4.6800000000000001E-2</v>
      </c>
      <c r="FF146">
        <f>SUMIF('12peso'!$E$39:$E$492,$A146,'12peso'!R$39:R$492)</f>
        <v>4.65E-2</v>
      </c>
      <c r="FG146">
        <f>SUMIF('12peso'!$E$39:$E$492,$A146,'12peso'!S$39:S$492)</f>
        <v>4.6600000000000003E-2</v>
      </c>
      <c r="FH146">
        <f>SUMIF('12peso'!$E$39:$E$492,$A146,'12peso'!T$39:T$492)</f>
        <v>4.5999999999999999E-2</v>
      </c>
      <c r="FI146">
        <f>SUMIF('12peso'!$E$39:$E$492,$A146,'12peso'!U$39:U$492)</f>
        <v>4.6100000000000002E-2</v>
      </c>
      <c r="FJ146">
        <f>SUMIF('12peso'!$E$39:$E$492,$A146,'12peso'!V$39:V$492)</f>
        <v>4.6100000000000002E-2</v>
      </c>
      <c r="FK146">
        <f>SUMIF('12peso'!$E$39:$E$492,$A146,'12peso'!W$39:W$492)</f>
        <v>4.6199999999999998E-2</v>
      </c>
      <c r="FL146">
        <f>SUMIF('12peso'!$E$39:$E$492,$A146,'12peso'!X$39:X$492)</f>
        <v>4.6399999999999997E-2</v>
      </c>
      <c r="FM146">
        <f>SUMIF('12peso'!$E$39:$E$492,$A146,'12peso'!Y$39:Y$492)</f>
        <v>4.6699999999999998E-2</v>
      </c>
      <c r="FN146">
        <f>SUMIF('12peso'!$E$39:$E$492,$A146,'12peso'!Z$39:Z$492)</f>
        <v>4.7100000000000003E-2</v>
      </c>
      <c r="FO146">
        <f>SUMIF('12peso'!$E$39:$E$492,$A146,'12peso'!AA$39:AA$492)</f>
        <v>4.7300000000000002E-2</v>
      </c>
      <c r="FP146">
        <f>SUMIF('12peso'!$E$39:$E$492,$A146,'12peso'!AB$39:AB$492)</f>
        <v>4.7100000000000003E-2</v>
      </c>
      <c r="FQ146">
        <f>SUMIF('12peso'!$E$39:$E$492,$A146,'12peso'!AC$39:AC$492)</f>
        <v>4.7500000000000001E-2</v>
      </c>
      <c r="FR146">
        <f>SUMIF('12peso'!$E$39:$E$492,$A146,'12peso'!AD$39:AD$492)</f>
        <v>4.7500000000000001E-2</v>
      </c>
      <c r="FS146">
        <f>SUMIF('12peso'!$E$39:$E$492,$A146,'12peso'!AE$39:AE$492)</f>
        <v>4.7100000000000003E-2</v>
      </c>
      <c r="FT146">
        <f>SUMIF('12peso'!$E$39:$E$492,$A146,'12peso'!AF$39:AF$492)</f>
        <v>4.7699999999999999E-2</v>
      </c>
      <c r="FU146">
        <f>SUMIF('12peso'!$E$39:$E$492,$A146,'12peso'!AG$39:AG$492)</f>
        <v>4.7899999999999998E-2</v>
      </c>
      <c r="FV146">
        <f>SUMIF('12peso'!$E$39:$E$492,$A146,'12peso'!AH$39:AH$492)</f>
        <v>4.7500000000000001E-2</v>
      </c>
      <c r="FW146">
        <f>SUMIF('12peso'!$E$39:$E$492,$A146,'12peso'!AI$39:AI$492)</f>
        <v>4.7399999999999998E-2</v>
      </c>
      <c r="FX146">
        <f>SUMIF('12peso'!$E$39:$E$492,$A146,'12peso'!AJ$39:AJ$492)</f>
        <v>4.7100000000000003E-2</v>
      </c>
      <c r="FY146">
        <f>SUMIF('12peso'!$E$39:$E$492,$A146,'12peso'!AK$39:AK$492)</f>
        <v>4.7399999999999998E-2</v>
      </c>
      <c r="FZ146">
        <f>SUMIF('12peso'!$E$39:$E$492,$A146,'12peso'!AL$39:AL$492)</f>
        <v>4.7699999999999999E-2</v>
      </c>
      <c r="GA146">
        <f>SUMIF('12peso'!$E$39:$E$492,$A146,'12peso'!AM$39:AM$492)</f>
        <v>4.82E-2</v>
      </c>
      <c r="GB146">
        <f>SUMIF('12peso'!$E$39:$E$492,$A146,'12peso'!AN$39:AN$492)</f>
        <v>4.8599999999999997E-2</v>
      </c>
    </row>
    <row r="147" spans="1:184" x14ac:dyDescent="0.25">
      <c r="A147" s="60">
        <v>2104013</v>
      </c>
      <c r="B147" s="56" t="s">
        <v>147</v>
      </c>
      <c r="C147" s="127">
        <v>1.6299999999999999E-2</v>
      </c>
      <c r="D147" s="127">
        <v>1.6400000000000001E-2</v>
      </c>
      <c r="E147" s="127">
        <v>1.7100000000000001E-2</v>
      </c>
      <c r="F147" s="127">
        <v>1.6400000000000001E-2</v>
      </c>
      <c r="G147" s="127">
        <v>1.61E-2</v>
      </c>
      <c r="H147" s="127">
        <v>1.55E-2</v>
      </c>
      <c r="I147" s="127">
        <v>1.6E-2</v>
      </c>
      <c r="J147" s="127">
        <v>1.6299999999999999E-2</v>
      </c>
      <c r="K147" s="127">
        <v>1.5299999999999999E-2</v>
      </c>
      <c r="L147" s="127">
        <v>1.5599999999999999E-2</v>
      </c>
      <c r="M147" s="127">
        <v>1.5800000000000002E-2</v>
      </c>
      <c r="N147" s="127">
        <v>1.5699999999999999E-2</v>
      </c>
      <c r="O147" s="127">
        <v>1.5599999999999999E-2</v>
      </c>
      <c r="P147" s="127">
        <v>1.5299999999999999E-2</v>
      </c>
      <c r="Q147" s="127">
        <v>1.5599999999999999E-2</v>
      </c>
      <c r="R147" s="127">
        <v>1.5599999999999999E-2</v>
      </c>
      <c r="S147" s="127">
        <v>1.4999999999999999E-2</v>
      </c>
      <c r="T147" s="127">
        <v>1.5100000000000001E-2</v>
      </c>
      <c r="U147" s="127">
        <v>1.5299999999999999E-2</v>
      </c>
      <c r="V147" s="127">
        <v>1.49E-2</v>
      </c>
      <c r="W147" s="127">
        <v>1.52E-2</v>
      </c>
      <c r="X147" s="127">
        <v>1.49E-2</v>
      </c>
      <c r="Y147" s="127">
        <v>1.47E-2</v>
      </c>
      <c r="Z147" s="127">
        <v>1.4800000000000001E-2</v>
      </c>
      <c r="AA147" s="127">
        <v>1.49E-2</v>
      </c>
      <c r="AB147" s="127">
        <v>1.49E-2</v>
      </c>
      <c r="AC147" s="127">
        <v>1.4800000000000001E-2</v>
      </c>
      <c r="AD147" s="127">
        <v>1.46E-2</v>
      </c>
      <c r="AE147" s="127">
        <v>1.43E-2</v>
      </c>
      <c r="AF147" s="127">
        <v>1.41E-2</v>
      </c>
      <c r="AG147" s="127">
        <v>1.4E-2</v>
      </c>
      <c r="AH147" s="127">
        <v>1.38E-2</v>
      </c>
      <c r="AI147" s="127">
        <v>1.37E-2</v>
      </c>
      <c r="AJ147" s="127">
        <v>1.37E-2</v>
      </c>
      <c r="AK147" s="127">
        <v>1.35E-2</v>
      </c>
      <c r="AL147" s="127">
        <v>1.35E-2</v>
      </c>
      <c r="AM147" s="127">
        <v>1.34E-2</v>
      </c>
      <c r="AN147" s="127">
        <v>1.34E-2</v>
      </c>
      <c r="AO147" s="127">
        <v>1.3599999999999999E-2</v>
      </c>
      <c r="AP147" s="127">
        <v>1.38E-2</v>
      </c>
      <c r="AQ147" s="127">
        <v>1.3599999999999999E-2</v>
      </c>
      <c r="AR147" s="127">
        <v>1.35E-2</v>
      </c>
      <c r="AS147" s="127">
        <v>1.3599999999999999E-2</v>
      </c>
      <c r="AT147" s="127">
        <v>1.35E-2</v>
      </c>
      <c r="AU147" s="127">
        <v>1.34E-2</v>
      </c>
      <c r="AV147" s="127">
        <v>1.34E-2</v>
      </c>
      <c r="AW147" s="127">
        <v>1.3599999999999999E-2</v>
      </c>
      <c r="AX147" s="127">
        <v>1.35E-2</v>
      </c>
      <c r="AY147" s="127">
        <v>1.38E-2</v>
      </c>
      <c r="AZ147" s="127">
        <v>1.4E-2</v>
      </c>
      <c r="BA147" s="127">
        <v>1.4200000000000001E-2</v>
      </c>
      <c r="BB147" s="127">
        <v>1.4200000000000001E-2</v>
      </c>
      <c r="BC147" s="127">
        <v>1.3899999999999999E-2</v>
      </c>
      <c r="BD147" s="127">
        <v>1.35E-2</v>
      </c>
      <c r="BE147" s="127">
        <v>1.35E-2</v>
      </c>
      <c r="BF147" s="127">
        <v>1.2999999999999999E-2</v>
      </c>
      <c r="BG147" s="127">
        <v>1.3100000000000001E-2</v>
      </c>
      <c r="BH147" s="127">
        <v>1.32E-2</v>
      </c>
      <c r="BI147" s="127">
        <v>1.2999999999999999E-2</v>
      </c>
      <c r="BJ147" s="127">
        <v>1.3100000000000001E-2</v>
      </c>
      <c r="BK147" s="127">
        <v>1.3100000000000001E-2</v>
      </c>
      <c r="BL147" s="127">
        <v>1.3100000000000001E-2</v>
      </c>
      <c r="BM147" s="127">
        <v>1.3299999999999999E-2</v>
      </c>
      <c r="BN147" s="127">
        <v>1.3299999999999999E-2</v>
      </c>
      <c r="BO147" s="127">
        <v>1.3100000000000001E-2</v>
      </c>
      <c r="BP147" s="127">
        <v>1.3100000000000001E-2</v>
      </c>
      <c r="BQ147" s="127">
        <v>1.2999999999999999E-2</v>
      </c>
      <c r="BR147" s="127">
        <v>1.2999999999999999E-2</v>
      </c>
      <c r="BS147" s="127">
        <v>1.3100000000000001E-2</v>
      </c>
      <c r="BT147" s="127">
        <v>1.2800000000000001E-2</v>
      </c>
      <c r="BU147" s="127">
        <v>1.32E-2</v>
      </c>
      <c r="BV147" s="127">
        <v>1.34E-2</v>
      </c>
      <c r="BW147" s="127">
        <v>1.3299999999999999E-2</v>
      </c>
      <c r="BX147" s="127">
        <v>1.34E-2</v>
      </c>
      <c r="BY147" s="127">
        <v>1.34E-2</v>
      </c>
      <c r="BZ147" s="127">
        <v>1.34E-2</v>
      </c>
      <c r="CA147" s="127">
        <v>1.3100000000000001E-2</v>
      </c>
      <c r="CB147" s="127">
        <v>1.32E-2</v>
      </c>
      <c r="CC147" s="127">
        <v>1.32E-2</v>
      </c>
      <c r="CD147" s="127">
        <v>1.3100000000000001E-2</v>
      </c>
      <c r="CE147" s="127">
        <v>1.29E-2</v>
      </c>
      <c r="CF147" s="127">
        <v>1.3299999999999999E-2</v>
      </c>
      <c r="CG147" s="127">
        <v>1.3299999999999999E-2</v>
      </c>
      <c r="CH147" s="127">
        <v>7.3000000000000001E-3</v>
      </c>
      <c r="CI147" s="127">
        <v>7.1999999999999998E-3</v>
      </c>
      <c r="CJ147" s="127">
        <v>7.3000000000000001E-3</v>
      </c>
      <c r="CK147" s="127">
        <v>7.1999999999999998E-3</v>
      </c>
      <c r="CL147" s="127">
        <v>7.1000000000000004E-3</v>
      </c>
      <c r="CM147" s="127">
        <v>7.1999999999999998E-3</v>
      </c>
      <c r="CN147" s="127">
        <v>7.0000000000000001E-3</v>
      </c>
      <c r="CO147" s="127">
        <v>7.1000000000000004E-3</v>
      </c>
      <c r="CP147" s="127">
        <v>7.0000000000000001E-3</v>
      </c>
      <c r="CQ147" s="127">
        <v>7.1000000000000004E-3</v>
      </c>
      <c r="CR147" s="127">
        <v>7.0000000000000001E-3</v>
      </c>
      <c r="CS147" s="127">
        <v>7.1000000000000004E-3</v>
      </c>
      <c r="CT147" s="127">
        <v>7.1000000000000004E-3</v>
      </c>
      <c r="CU147" s="127">
        <v>7.1999999999999998E-3</v>
      </c>
      <c r="CV147" s="127">
        <v>7.3000000000000001E-3</v>
      </c>
      <c r="CW147" s="127">
        <v>7.4000000000000003E-3</v>
      </c>
      <c r="CX147" s="127">
        <v>7.3000000000000001E-3</v>
      </c>
      <c r="CY147" s="127">
        <v>7.3000000000000001E-3</v>
      </c>
      <c r="CZ147" s="127">
        <v>7.3000000000000001E-3</v>
      </c>
      <c r="DA147" s="127">
        <v>7.1999999999999998E-3</v>
      </c>
      <c r="DB147" s="127">
        <v>7.1999999999999998E-3</v>
      </c>
      <c r="DC147" s="127">
        <v>7.1999999999999998E-3</v>
      </c>
      <c r="DD147" s="127">
        <v>7.0000000000000001E-3</v>
      </c>
      <c r="DE147" s="127">
        <v>7.1000000000000004E-3</v>
      </c>
      <c r="DF147" s="127">
        <v>7.1000000000000004E-3</v>
      </c>
      <c r="DG147" s="127">
        <v>7.1999999999999998E-3</v>
      </c>
      <c r="DH147" s="127">
        <v>7.1000000000000004E-3</v>
      </c>
      <c r="DI147" s="127">
        <v>7.1000000000000004E-3</v>
      </c>
      <c r="DJ147" s="127">
        <v>7.1000000000000004E-3</v>
      </c>
      <c r="DK147" s="127">
        <v>7.0000000000000001E-3</v>
      </c>
      <c r="DL147" s="127">
        <v>6.8999999999999999E-3</v>
      </c>
      <c r="DM147" s="127">
        <v>6.8999999999999999E-3</v>
      </c>
      <c r="DN147" s="127">
        <v>7.0000000000000001E-3</v>
      </c>
      <c r="DO147" s="127">
        <v>7.0000000000000001E-3</v>
      </c>
      <c r="DP147" s="127">
        <v>7.0000000000000001E-3</v>
      </c>
      <c r="DQ147" s="127">
        <v>7.0000000000000001E-3</v>
      </c>
      <c r="DR147" s="127">
        <v>6.8999999999999999E-3</v>
      </c>
      <c r="DS147" s="127">
        <v>7.0000000000000001E-3</v>
      </c>
      <c r="DT147" s="127">
        <v>7.0000000000000001E-3</v>
      </c>
      <c r="DU147" s="127">
        <v>7.0000000000000001E-3</v>
      </c>
      <c r="DV147" s="127">
        <v>7.0000000000000001E-3</v>
      </c>
      <c r="DW147" s="127">
        <v>7.0000000000000001E-3</v>
      </c>
      <c r="DX147" s="127">
        <v>7.0000000000000001E-3</v>
      </c>
      <c r="DY147" s="127">
        <v>6.8999999999999999E-3</v>
      </c>
      <c r="DZ147" s="127">
        <v>6.7999999999999996E-3</v>
      </c>
      <c r="EA147" s="127">
        <v>6.7999999999999996E-3</v>
      </c>
      <c r="EB147" s="127">
        <v>6.7999999999999996E-3</v>
      </c>
      <c r="EC147" s="127">
        <v>6.7999999999999996E-3</v>
      </c>
      <c r="ED147" s="127">
        <v>6.7999999999999996E-3</v>
      </c>
      <c r="EE147" s="127">
        <v>6.8999999999999999E-3</v>
      </c>
      <c r="EF147" s="127">
        <v>6.8999999999999999E-3</v>
      </c>
      <c r="EG147" s="127">
        <v>6.8999999999999999E-3</v>
      </c>
      <c r="EH147" s="127">
        <v>6.8999999999999999E-3</v>
      </c>
      <c r="EI147" s="127">
        <v>6.7999999999999996E-3</v>
      </c>
      <c r="EJ147" s="127">
        <v>6.7999999999999996E-3</v>
      </c>
      <c r="EK147" s="127">
        <v>6.7999999999999996E-3</v>
      </c>
      <c r="EL147" s="127">
        <v>6.7999999999999996E-3</v>
      </c>
      <c r="EM147" s="127">
        <v>6.7000000000000002E-3</v>
      </c>
      <c r="EN147" s="127">
        <v>6.7000000000000002E-3</v>
      </c>
      <c r="EO147" s="127">
        <v>6.7999999999999996E-3</v>
      </c>
      <c r="EP147" s="127">
        <v>6.7999999999999996E-3</v>
      </c>
      <c r="EQ147" s="127">
        <v>6.7999999999999996E-3</v>
      </c>
      <c r="ER147" s="127">
        <v>6.8999999999999999E-3</v>
      </c>
      <c r="ES147" s="127">
        <v>6.7999999999999996E-3</v>
      </c>
      <c r="ET147" s="127">
        <v>6.7999999999999996E-3</v>
      </c>
      <c r="EU147" s="127">
        <v>6.7999999999999996E-3</v>
      </c>
      <c r="EV147">
        <f>SUMIF('12peso'!$E$39:$E$492,$A147,'12peso'!H$39:H$492)</f>
        <v>5.7000000000000002E-3</v>
      </c>
      <c r="EW147">
        <f>SUMIF('12peso'!$E$39:$E$492,$A147,'12peso'!I$39:I$492)</f>
        <v>5.7000000000000002E-3</v>
      </c>
      <c r="EX147">
        <f>SUMIF('12peso'!$E$39:$E$492,$A147,'12peso'!J$39:J$492)</f>
        <v>5.4999999999999997E-3</v>
      </c>
      <c r="EY147">
        <f>SUMIF('12peso'!$E$39:$E$492,$A147,'12peso'!K$39:K$492)</f>
        <v>5.5999999999999999E-3</v>
      </c>
      <c r="EZ147">
        <f>SUMIF('12peso'!$E$39:$E$492,$A147,'12peso'!L$39:L$492)</f>
        <v>5.7000000000000002E-3</v>
      </c>
      <c r="FA147">
        <f>SUMIF('12peso'!$E$39:$E$492,$A147,'12peso'!M$39:M$492)</f>
        <v>5.7000000000000002E-3</v>
      </c>
      <c r="FB147">
        <f>SUMIF('12peso'!$E$39:$E$492,$A147,'12peso'!N$39:N$492)</f>
        <v>5.7999999999999996E-3</v>
      </c>
      <c r="FC147">
        <f>SUMIF('12peso'!$E$39:$E$492,$A147,'12peso'!O$39:O$492)</f>
        <v>5.7000000000000002E-3</v>
      </c>
      <c r="FD147">
        <f>SUMIF('12peso'!$E$39:$E$492,$A147,'12peso'!P$39:P$492)</f>
        <v>5.7999999999999996E-3</v>
      </c>
      <c r="FE147">
        <f>SUMIF('12peso'!$E$39:$E$492,$A147,'12peso'!Q$39:Q$492)</f>
        <v>5.7999999999999996E-3</v>
      </c>
      <c r="FF147">
        <f>SUMIF('12peso'!$E$39:$E$492,$A147,'12peso'!R$39:R$492)</f>
        <v>5.7999999999999996E-3</v>
      </c>
      <c r="FG147">
        <f>SUMIF('12peso'!$E$39:$E$492,$A147,'12peso'!S$39:S$492)</f>
        <v>5.7000000000000002E-3</v>
      </c>
      <c r="FH147">
        <f>SUMIF('12peso'!$E$39:$E$492,$A147,'12peso'!T$39:T$492)</f>
        <v>5.5999999999999999E-3</v>
      </c>
      <c r="FI147">
        <f>SUMIF('12peso'!$E$39:$E$492,$A147,'12peso'!U$39:U$492)</f>
        <v>5.4999999999999997E-3</v>
      </c>
      <c r="FJ147">
        <f>SUMIF('12peso'!$E$39:$E$492,$A147,'12peso'!V$39:V$492)</f>
        <v>5.4999999999999997E-3</v>
      </c>
      <c r="FK147">
        <f>SUMIF('12peso'!$E$39:$E$492,$A147,'12peso'!W$39:W$492)</f>
        <v>5.5999999999999999E-3</v>
      </c>
      <c r="FL147">
        <f>SUMIF('12peso'!$E$39:$E$492,$A147,'12peso'!X$39:X$492)</f>
        <v>5.4999999999999997E-3</v>
      </c>
      <c r="FM147">
        <f>SUMIF('12peso'!$E$39:$E$492,$A147,'12peso'!Y$39:Y$492)</f>
        <v>5.4999999999999997E-3</v>
      </c>
      <c r="FN147">
        <f>SUMIF('12peso'!$E$39:$E$492,$A147,'12peso'!Z$39:Z$492)</f>
        <v>5.4999999999999997E-3</v>
      </c>
      <c r="FO147">
        <f>SUMIF('12peso'!$E$39:$E$492,$A147,'12peso'!AA$39:AA$492)</f>
        <v>5.4999999999999997E-3</v>
      </c>
      <c r="FP147">
        <f>SUMIF('12peso'!$E$39:$E$492,$A147,'12peso'!AB$39:AB$492)</f>
        <v>5.4999999999999997E-3</v>
      </c>
      <c r="FQ147">
        <f>SUMIF('12peso'!$E$39:$E$492,$A147,'12peso'!AC$39:AC$492)</f>
        <v>5.4999999999999997E-3</v>
      </c>
      <c r="FR147">
        <f>SUMIF('12peso'!$E$39:$E$492,$A147,'12peso'!AD$39:AD$492)</f>
        <v>5.4999999999999997E-3</v>
      </c>
      <c r="FS147">
        <f>SUMIF('12peso'!$E$39:$E$492,$A147,'12peso'!AE$39:AE$492)</f>
        <v>5.4000000000000003E-3</v>
      </c>
      <c r="FT147">
        <f>SUMIF('12peso'!$E$39:$E$492,$A147,'12peso'!AF$39:AF$492)</f>
        <v>5.1000000000000004E-3</v>
      </c>
      <c r="FU147">
        <f>SUMIF('12peso'!$E$39:$E$492,$A147,'12peso'!AG$39:AG$492)</f>
        <v>5.1999999999999998E-3</v>
      </c>
      <c r="FV147">
        <f>SUMIF('12peso'!$E$39:$E$492,$A147,'12peso'!AH$39:AH$492)</f>
        <v>5.1000000000000004E-3</v>
      </c>
      <c r="FW147">
        <f>SUMIF('12peso'!$E$39:$E$492,$A147,'12peso'!AI$39:AI$492)</f>
        <v>5.0000000000000001E-3</v>
      </c>
      <c r="FX147">
        <f>SUMIF('12peso'!$E$39:$E$492,$A147,'12peso'!AJ$39:AJ$492)</f>
        <v>5.1000000000000004E-3</v>
      </c>
      <c r="FY147">
        <f>SUMIF('12peso'!$E$39:$E$492,$A147,'12peso'!AK$39:AK$492)</f>
        <v>5.0000000000000001E-3</v>
      </c>
      <c r="FZ147">
        <f>SUMIF('12peso'!$E$39:$E$492,$A147,'12peso'!AL$39:AL$492)</f>
        <v>5.1000000000000004E-3</v>
      </c>
      <c r="GA147">
        <f>SUMIF('12peso'!$E$39:$E$492,$A147,'12peso'!AM$39:AM$492)</f>
        <v>5.1999999999999998E-3</v>
      </c>
      <c r="GB147">
        <f>SUMIF('12peso'!$E$39:$E$492,$A147,'12peso'!AN$39:AN$492)</f>
        <v>5.1000000000000004E-3</v>
      </c>
    </row>
    <row r="148" spans="1:184" x14ac:dyDescent="0.25">
      <c r="A148" s="60">
        <v>2104015</v>
      </c>
      <c r="B148" s="56" t="s">
        <v>148</v>
      </c>
      <c r="C148" s="127">
        <v>0.1265</v>
      </c>
      <c r="D148" s="127">
        <v>0.1268</v>
      </c>
      <c r="E148" s="127">
        <v>0.12759999999999999</v>
      </c>
      <c r="F148" s="127">
        <v>0.126</v>
      </c>
      <c r="G148" s="127">
        <v>0.126</v>
      </c>
      <c r="H148" s="127">
        <v>0.1258</v>
      </c>
      <c r="I148" s="127">
        <v>0.12640000000000001</v>
      </c>
      <c r="J148" s="127">
        <v>0.12740000000000001</v>
      </c>
      <c r="K148" s="127">
        <v>0.1295</v>
      </c>
      <c r="L148" s="127">
        <v>0.1298</v>
      </c>
      <c r="M148" s="127">
        <v>0.13039999999999999</v>
      </c>
      <c r="N148" s="127">
        <v>0.1305</v>
      </c>
      <c r="O148" s="127">
        <v>0.12859999999999999</v>
      </c>
      <c r="P148" s="127">
        <v>0.12570000000000001</v>
      </c>
      <c r="Q148" s="127">
        <v>0.12670000000000001</v>
      </c>
      <c r="R148" s="127">
        <v>0.12520000000000001</v>
      </c>
      <c r="S148" s="127">
        <v>0.1245</v>
      </c>
      <c r="T148" s="127">
        <v>0.1237</v>
      </c>
      <c r="U148" s="127">
        <v>0.1231</v>
      </c>
      <c r="V148" s="127">
        <v>0.1216</v>
      </c>
      <c r="W148" s="127">
        <v>0.12130000000000001</v>
      </c>
      <c r="X148" s="127">
        <v>0.1206</v>
      </c>
      <c r="Y148" s="127">
        <v>0.1203</v>
      </c>
      <c r="Z148" s="127">
        <v>0.11990000000000001</v>
      </c>
      <c r="AA148" s="127">
        <v>0.1178</v>
      </c>
      <c r="AB148" s="127">
        <v>0.1173</v>
      </c>
      <c r="AC148" s="127">
        <v>0.1168</v>
      </c>
      <c r="AD148" s="127">
        <v>0.11559999999999999</v>
      </c>
      <c r="AE148" s="127">
        <v>0.1157</v>
      </c>
      <c r="AF148" s="127">
        <v>0.1149</v>
      </c>
      <c r="AG148" s="127">
        <v>0.11360000000000001</v>
      </c>
      <c r="AH148" s="127">
        <v>0.1148</v>
      </c>
      <c r="AI148" s="127">
        <v>0.1147</v>
      </c>
      <c r="AJ148" s="127">
        <v>0.11409999999999999</v>
      </c>
      <c r="AK148" s="127">
        <v>0.114</v>
      </c>
      <c r="AL148" s="127">
        <v>0.1143</v>
      </c>
      <c r="AM148" s="127">
        <v>0.1147</v>
      </c>
      <c r="AN148" s="127">
        <v>0.11609999999999999</v>
      </c>
      <c r="AO148" s="127">
        <v>0.1182</v>
      </c>
      <c r="AP148" s="127">
        <v>0.12139999999999999</v>
      </c>
      <c r="AQ148" s="127">
        <v>0.122</v>
      </c>
      <c r="AR148" s="127">
        <v>0.129</v>
      </c>
      <c r="AS148" s="127">
        <v>0.13089999999999999</v>
      </c>
      <c r="AT148" s="127">
        <v>0.13639999999999999</v>
      </c>
      <c r="AU148" s="127">
        <v>0.1406</v>
      </c>
      <c r="AV148" s="127">
        <v>0.14560000000000001</v>
      </c>
      <c r="AW148" s="127">
        <v>0.14779999999999999</v>
      </c>
      <c r="AX148" s="127">
        <v>0.1497</v>
      </c>
      <c r="AY148" s="127">
        <v>0.15160000000000001</v>
      </c>
      <c r="AZ148" s="127">
        <v>0.15029999999999999</v>
      </c>
      <c r="BA148" s="127">
        <v>0.1489</v>
      </c>
      <c r="BB148" s="127">
        <v>0.14810000000000001</v>
      </c>
      <c r="BC148" s="127">
        <v>0.14810000000000001</v>
      </c>
      <c r="BD148" s="127">
        <v>0.1467</v>
      </c>
      <c r="BE148" s="127">
        <v>0.14649999999999999</v>
      </c>
      <c r="BF148" s="127">
        <v>0.1447</v>
      </c>
      <c r="BG148" s="127">
        <v>0.14530000000000001</v>
      </c>
      <c r="BH148" s="127">
        <v>0.14610000000000001</v>
      </c>
      <c r="BI148" s="127">
        <v>0.1469</v>
      </c>
      <c r="BJ148" s="127">
        <v>0.1452</v>
      </c>
      <c r="BK148" s="127">
        <v>0.1439</v>
      </c>
      <c r="BL148" s="127">
        <v>0.1424</v>
      </c>
      <c r="BM148" s="127">
        <v>0.14230000000000001</v>
      </c>
      <c r="BN148" s="127">
        <v>0.1411</v>
      </c>
      <c r="BO148" s="127">
        <v>0.14099999999999999</v>
      </c>
      <c r="BP148" s="127">
        <v>0.13789999999999999</v>
      </c>
      <c r="BQ148" s="127">
        <v>0.1361</v>
      </c>
      <c r="BR148" s="127">
        <v>0.13489999999999999</v>
      </c>
      <c r="BS148" s="127">
        <v>0.13400000000000001</v>
      </c>
      <c r="BT148" s="127">
        <v>0.13089999999999999</v>
      </c>
      <c r="BU148" s="127">
        <v>0.13059999999999999</v>
      </c>
      <c r="BV148" s="127">
        <v>0.1298</v>
      </c>
      <c r="BW148" s="127">
        <v>0.12909999999999999</v>
      </c>
      <c r="BX148" s="127">
        <v>0.12770000000000001</v>
      </c>
      <c r="BY148" s="127">
        <v>0.12709999999999999</v>
      </c>
      <c r="BZ148" s="127">
        <v>0.12620000000000001</v>
      </c>
      <c r="CA148" s="127">
        <v>0.12540000000000001</v>
      </c>
      <c r="CB148" s="127">
        <v>0.12470000000000001</v>
      </c>
      <c r="CC148" s="127">
        <v>0.12520000000000001</v>
      </c>
      <c r="CD148" s="127">
        <v>0.1242</v>
      </c>
      <c r="CE148" s="127">
        <v>0.12280000000000001</v>
      </c>
      <c r="CF148" s="127">
        <v>0.1227</v>
      </c>
      <c r="CG148" s="127">
        <v>0.12239999999999999</v>
      </c>
      <c r="CH148" s="127">
        <v>9.0499999999999997E-2</v>
      </c>
      <c r="CI148" s="127">
        <v>8.9499999999999996E-2</v>
      </c>
      <c r="CJ148" s="127">
        <v>8.9700000000000002E-2</v>
      </c>
      <c r="CK148" s="127">
        <v>8.9399999999999993E-2</v>
      </c>
      <c r="CL148" s="127">
        <v>8.8999999999999996E-2</v>
      </c>
      <c r="CM148" s="127">
        <v>8.8900000000000007E-2</v>
      </c>
      <c r="CN148" s="127">
        <v>8.8700000000000001E-2</v>
      </c>
      <c r="CO148" s="127">
        <v>8.9200000000000002E-2</v>
      </c>
      <c r="CP148" s="127">
        <v>8.9499999999999996E-2</v>
      </c>
      <c r="CQ148" s="127">
        <v>8.9800000000000005E-2</v>
      </c>
      <c r="CR148" s="127">
        <v>0.09</v>
      </c>
      <c r="CS148" s="127">
        <v>9.0999999999999998E-2</v>
      </c>
      <c r="CT148" s="127">
        <v>9.1800000000000007E-2</v>
      </c>
      <c r="CU148" s="127">
        <v>9.1999999999999998E-2</v>
      </c>
      <c r="CV148" s="127">
        <v>9.0899999999999995E-2</v>
      </c>
      <c r="CW148" s="127">
        <v>9.1499999999999998E-2</v>
      </c>
      <c r="CX148" s="127">
        <v>9.0999999999999998E-2</v>
      </c>
      <c r="CY148" s="127">
        <v>9.0200000000000002E-2</v>
      </c>
      <c r="CZ148" s="127">
        <v>9.0399999999999994E-2</v>
      </c>
      <c r="DA148" s="127">
        <v>9.2299999999999993E-2</v>
      </c>
      <c r="DB148" s="127">
        <v>9.6000000000000002E-2</v>
      </c>
      <c r="DC148" s="127">
        <v>9.8100000000000007E-2</v>
      </c>
      <c r="DD148" s="127">
        <v>0.1027</v>
      </c>
      <c r="DE148" s="127">
        <v>0.1062</v>
      </c>
      <c r="DF148" s="127">
        <v>0.1096</v>
      </c>
      <c r="DG148" s="127">
        <v>0.1139</v>
      </c>
      <c r="DH148" s="127">
        <v>0.1163</v>
      </c>
      <c r="DI148" s="127">
        <v>0.11840000000000001</v>
      </c>
      <c r="DJ148" s="127">
        <v>0.12</v>
      </c>
      <c r="DK148" s="127">
        <v>0.1222</v>
      </c>
      <c r="DL148" s="127">
        <v>0.1246</v>
      </c>
      <c r="DM148" s="127">
        <v>0.1263</v>
      </c>
      <c r="DN148" s="127">
        <v>0.12559999999999999</v>
      </c>
      <c r="DO148" s="127">
        <v>0.1263</v>
      </c>
      <c r="DP148" s="127">
        <v>0.12470000000000001</v>
      </c>
      <c r="DQ148" s="127">
        <v>0.1249</v>
      </c>
      <c r="DR148" s="127">
        <v>0.1235</v>
      </c>
      <c r="DS148" s="127">
        <v>0.12280000000000001</v>
      </c>
      <c r="DT148" s="127">
        <v>0.12280000000000001</v>
      </c>
      <c r="DU148" s="127">
        <v>0.12239999999999999</v>
      </c>
      <c r="DV148" s="127">
        <v>0.12230000000000001</v>
      </c>
      <c r="DW148" s="127">
        <v>0.1208</v>
      </c>
      <c r="DX148" s="127">
        <v>0.1198</v>
      </c>
      <c r="DY148" s="127">
        <v>0.1183</v>
      </c>
      <c r="DZ148" s="127">
        <v>0.11600000000000001</v>
      </c>
      <c r="EA148" s="127">
        <v>0.1168</v>
      </c>
      <c r="EB148" s="127">
        <v>0.11600000000000001</v>
      </c>
      <c r="EC148" s="127">
        <v>0.11509999999999999</v>
      </c>
      <c r="ED148" s="127">
        <v>0.115</v>
      </c>
      <c r="EE148" s="127">
        <v>0.1139</v>
      </c>
      <c r="EF148" s="127">
        <v>0.1132</v>
      </c>
      <c r="EG148" s="127">
        <v>0.1125</v>
      </c>
      <c r="EH148" s="127">
        <v>0.1106</v>
      </c>
      <c r="EI148" s="127">
        <v>0.1113</v>
      </c>
      <c r="EJ148" s="127">
        <v>0.112</v>
      </c>
      <c r="EK148" s="127">
        <v>0.1118</v>
      </c>
      <c r="EL148" s="127">
        <v>0.1125</v>
      </c>
      <c r="EM148" s="127">
        <v>0.1135</v>
      </c>
      <c r="EN148" s="127">
        <v>0.1135</v>
      </c>
      <c r="EO148" s="127">
        <v>0.1132</v>
      </c>
      <c r="EP148" s="127">
        <v>0.1143</v>
      </c>
      <c r="EQ148" s="127">
        <v>0.1152</v>
      </c>
      <c r="ER148" s="127">
        <v>0.1162</v>
      </c>
      <c r="ES148" s="127">
        <v>0.1157</v>
      </c>
      <c r="ET148" s="127">
        <v>0.11600000000000001</v>
      </c>
      <c r="EU148" s="127">
        <v>0.1159</v>
      </c>
      <c r="EV148">
        <f>SUMIF('12peso'!$E$39:$E$492,$A148,'12peso'!H$39:H$492)</f>
        <v>9.7799999999999998E-2</v>
      </c>
      <c r="EW148">
        <f>SUMIF('12peso'!$E$39:$E$492,$A148,'12peso'!I$39:I$492)</f>
        <v>9.8000000000000004E-2</v>
      </c>
      <c r="EX148">
        <f>SUMIF('12peso'!$E$39:$E$492,$A148,'12peso'!J$39:J$492)</f>
        <v>9.7699999999999995E-2</v>
      </c>
      <c r="EY148">
        <f>SUMIF('12peso'!$E$39:$E$492,$A148,'12peso'!K$39:K$492)</f>
        <v>9.7600000000000006E-2</v>
      </c>
      <c r="EZ148">
        <f>SUMIF('12peso'!$E$39:$E$492,$A148,'12peso'!L$39:L$492)</f>
        <v>9.8000000000000004E-2</v>
      </c>
      <c r="FA148">
        <f>SUMIF('12peso'!$E$39:$E$492,$A148,'12peso'!M$39:M$492)</f>
        <v>9.8299999999999998E-2</v>
      </c>
      <c r="FB148">
        <f>SUMIF('12peso'!$E$39:$E$492,$A148,'12peso'!N$39:N$492)</f>
        <v>9.8500000000000004E-2</v>
      </c>
      <c r="FC148">
        <f>SUMIF('12peso'!$E$39:$E$492,$A148,'12peso'!O$39:O$492)</f>
        <v>9.8500000000000004E-2</v>
      </c>
      <c r="FD148">
        <f>SUMIF('12peso'!$E$39:$E$492,$A148,'12peso'!P$39:P$492)</f>
        <v>9.8500000000000004E-2</v>
      </c>
      <c r="FE148">
        <f>SUMIF('12peso'!$E$39:$E$492,$A148,'12peso'!Q$39:Q$492)</f>
        <v>9.74E-2</v>
      </c>
      <c r="FF148">
        <f>SUMIF('12peso'!$E$39:$E$492,$A148,'12peso'!R$39:R$492)</f>
        <v>9.7100000000000006E-2</v>
      </c>
      <c r="FG148">
        <f>SUMIF('12peso'!$E$39:$E$492,$A148,'12peso'!S$39:S$492)</f>
        <v>9.6299999999999997E-2</v>
      </c>
      <c r="FH148">
        <f>SUMIF('12peso'!$E$39:$E$492,$A148,'12peso'!T$39:T$492)</f>
        <v>9.5799999999999996E-2</v>
      </c>
      <c r="FI148">
        <f>SUMIF('12peso'!$E$39:$E$492,$A148,'12peso'!U$39:U$492)</f>
        <v>9.5299999999999996E-2</v>
      </c>
      <c r="FJ148">
        <f>SUMIF('12peso'!$E$39:$E$492,$A148,'12peso'!V$39:V$492)</f>
        <v>9.5200000000000007E-2</v>
      </c>
      <c r="FK148">
        <f>SUMIF('12peso'!$E$39:$E$492,$A148,'12peso'!W$39:W$492)</f>
        <v>9.5899999999999999E-2</v>
      </c>
      <c r="FL148">
        <f>SUMIF('12peso'!$E$39:$E$492,$A148,'12peso'!X$39:X$492)</f>
        <v>9.7000000000000003E-2</v>
      </c>
      <c r="FM148">
        <f>SUMIF('12peso'!$E$39:$E$492,$A148,'12peso'!Y$39:Y$492)</f>
        <v>9.6199999999999994E-2</v>
      </c>
      <c r="FN148">
        <f>SUMIF('12peso'!$E$39:$E$492,$A148,'12peso'!Z$39:Z$492)</f>
        <v>9.6600000000000005E-2</v>
      </c>
      <c r="FO148">
        <f>SUMIF('12peso'!$E$39:$E$492,$A148,'12peso'!AA$39:AA$492)</f>
        <v>9.5899999999999999E-2</v>
      </c>
      <c r="FP148">
        <f>SUMIF('12peso'!$E$39:$E$492,$A148,'12peso'!AB$39:AB$492)</f>
        <v>9.69E-2</v>
      </c>
      <c r="FQ148">
        <f>SUMIF('12peso'!$E$39:$E$492,$A148,'12peso'!AC$39:AC$492)</f>
        <v>9.6600000000000005E-2</v>
      </c>
      <c r="FR148">
        <f>SUMIF('12peso'!$E$39:$E$492,$A148,'12peso'!AD$39:AD$492)</f>
        <v>9.7199999999999995E-2</v>
      </c>
      <c r="FS148">
        <f>SUMIF('12peso'!$E$39:$E$492,$A148,'12peso'!AE$39:AE$492)</f>
        <v>9.6199999999999994E-2</v>
      </c>
      <c r="FT148">
        <f>SUMIF('12peso'!$E$39:$E$492,$A148,'12peso'!AF$39:AF$492)</f>
        <v>9.6600000000000005E-2</v>
      </c>
      <c r="FU148">
        <f>SUMIF('12peso'!$E$39:$E$492,$A148,'12peso'!AG$39:AG$492)</f>
        <v>9.7000000000000003E-2</v>
      </c>
      <c r="FV148">
        <f>SUMIF('12peso'!$E$39:$E$492,$A148,'12peso'!AH$39:AH$492)</f>
        <v>9.7799999999999998E-2</v>
      </c>
      <c r="FW148">
        <f>SUMIF('12peso'!$E$39:$E$492,$A148,'12peso'!AI$39:AI$492)</f>
        <v>9.8299999999999998E-2</v>
      </c>
      <c r="FX148">
        <f>SUMIF('12peso'!$E$39:$E$492,$A148,'12peso'!AJ$39:AJ$492)</f>
        <v>9.8000000000000004E-2</v>
      </c>
      <c r="FY148">
        <f>SUMIF('12peso'!$E$39:$E$492,$A148,'12peso'!AK$39:AK$492)</f>
        <v>9.8000000000000004E-2</v>
      </c>
      <c r="FZ148">
        <f>SUMIF('12peso'!$E$39:$E$492,$A148,'12peso'!AL$39:AL$492)</f>
        <v>9.7500000000000003E-2</v>
      </c>
      <c r="GA148">
        <f>SUMIF('12peso'!$E$39:$E$492,$A148,'12peso'!AM$39:AM$492)</f>
        <v>9.8500000000000004E-2</v>
      </c>
      <c r="GB148">
        <f>SUMIF('12peso'!$E$39:$E$492,$A148,'12peso'!AN$39:AN$492)</f>
        <v>9.8799999999999999E-2</v>
      </c>
    </row>
    <row r="149" spans="1:184" x14ac:dyDescent="0.25">
      <c r="A149" s="60">
        <v>2104016</v>
      </c>
      <c r="B149" s="56" t="s">
        <v>149</v>
      </c>
      <c r="C149" s="127">
        <v>5.2900000000000003E-2</v>
      </c>
      <c r="D149" s="127">
        <v>5.2299999999999999E-2</v>
      </c>
      <c r="E149" s="127">
        <v>5.3100000000000001E-2</v>
      </c>
      <c r="F149" s="127">
        <v>5.3400000000000003E-2</v>
      </c>
      <c r="G149" s="127">
        <v>5.2600000000000001E-2</v>
      </c>
      <c r="H149" s="127">
        <v>5.2200000000000003E-2</v>
      </c>
      <c r="I149" s="127">
        <v>5.33E-2</v>
      </c>
      <c r="J149" s="127">
        <v>5.28E-2</v>
      </c>
      <c r="K149" s="127">
        <v>5.4300000000000001E-2</v>
      </c>
      <c r="L149" s="127">
        <v>5.4600000000000003E-2</v>
      </c>
      <c r="M149" s="127">
        <v>5.4800000000000001E-2</v>
      </c>
      <c r="N149" s="127">
        <v>5.5100000000000003E-2</v>
      </c>
      <c r="O149" s="127">
        <v>5.4199999999999998E-2</v>
      </c>
      <c r="P149" s="127">
        <v>5.3199999999999997E-2</v>
      </c>
      <c r="Q149" s="127">
        <v>5.3100000000000001E-2</v>
      </c>
      <c r="R149" s="127">
        <v>5.3999999999999999E-2</v>
      </c>
      <c r="S149" s="127">
        <v>5.3400000000000003E-2</v>
      </c>
      <c r="T149" s="127">
        <v>5.3400000000000003E-2</v>
      </c>
      <c r="U149" s="127">
        <v>5.3600000000000002E-2</v>
      </c>
      <c r="V149" s="127">
        <v>5.3699999999999998E-2</v>
      </c>
      <c r="W149" s="127">
        <v>5.3400000000000003E-2</v>
      </c>
      <c r="X149" s="127">
        <v>5.28E-2</v>
      </c>
      <c r="Y149" s="127">
        <v>5.2999999999999999E-2</v>
      </c>
      <c r="Z149" s="127">
        <v>5.3600000000000002E-2</v>
      </c>
      <c r="AA149" s="127">
        <v>5.3400000000000003E-2</v>
      </c>
      <c r="AB149" s="127">
        <v>5.3600000000000002E-2</v>
      </c>
      <c r="AC149" s="127">
        <v>5.3900000000000003E-2</v>
      </c>
      <c r="AD149" s="127">
        <v>5.3800000000000001E-2</v>
      </c>
      <c r="AE149" s="127">
        <v>5.4100000000000002E-2</v>
      </c>
      <c r="AF149" s="127">
        <v>5.4699999999999999E-2</v>
      </c>
      <c r="AG149" s="127">
        <v>5.4600000000000003E-2</v>
      </c>
      <c r="AH149" s="127">
        <v>5.5100000000000003E-2</v>
      </c>
      <c r="AI149" s="127">
        <v>5.45E-2</v>
      </c>
      <c r="AJ149" s="127">
        <v>5.5100000000000003E-2</v>
      </c>
      <c r="AK149" s="127">
        <v>5.5399999999999998E-2</v>
      </c>
      <c r="AL149" s="127">
        <v>5.6000000000000001E-2</v>
      </c>
      <c r="AM149" s="127">
        <v>5.4899999999999997E-2</v>
      </c>
      <c r="AN149" s="127">
        <v>5.4300000000000001E-2</v>
      </c>
      <c r="AO149" s="127">
        <v>5.4800000000000001E-2</v>
      </c>
      <c r="AP149" s="127">
        <v>5.3900000000000003E-2</v>
      </c>
      <c r="AQ149" s="127">
        <v>5.33E-2</v>
      </c>
      <c r="AR149" s="127">
        <v>5.3600000000000002E-2</v>
      </c>
      <c r="AS149" s="127">
        <v>5.3800000000000001E-2</v>
      </c>
      <c r="AT149" s="127">
        <v>5.3100000000000001E-2</v>
      </c>
      <c r="AU149" s="127">
        <v>5.3600000000000002E-2</v>
      </c>
      <c r="AV149" s="127">
        <v>5.3999999999999999E-2</v>
      </c>
      <c r="AW149" s="127">
        <v>5.3800000000000001E-2</v>
      </c>
      <c r="AX149" s="127">
        <v>5.4199999999999998E-2</v>
      </c>
      <c r="AY149" s="127">
        <v>5.4399999999999997E-2</v>
      </c>
      <c r="AZ149" s="127">
        <v>5.4100000000000002E-2</v>
      </c>
      <c r="BA149" s="127">
        <v>5.4199999999999998E-2</v>
      </c>
      <c r="BB149" s="127">
        <v>5.33E-2</v>
      </c>
      <c r="BC149" s="127">
        <v>5.3100000000000001E-2</v>
      </c>
      <c r="BD149" s="127">
        <v>5.3900000000000003E-2</v>
      </c>
      <c r="BE149" s="127">
        <v>5.3400000000000003E-2</v>
      </c>
      <c r="BF149" s="127">
        <v>5.3199999999999997E-2</v>
      </c>
      <c r="BG149" s="127">
        <v>5.2900000000000003E-2</v>
      </c>
      <c r="BH149" s="127">
        <v>5.3499999999999999E-2</v>
      </c>
      <c r="BI149" s="127">
        <v>5.3800000000000001E-2</v>
      </c>
      <c r="BJ149" s="127">
        <v>5.5100000000000003E-2</v>
      </c>
      <c r="BK149" s="127">
        <v>5.4600000000000003E-2</v>
      </c>
      <c r="BL149" s="127">
        <v>5.4899999999999997E-2</v>
      </c>
      <c r="BM149" s="127">
        <v>5.4800000000000001E-2</v>
      </c>
      <c r="BN149" s="127">
        <v>5.5500000000000001E-2</v>
      </c>
      <c r="BO149" s="127">
        <v>5.62E-2</v>
      </c>
      <c r="BP149" s="127">
        <v>5.7099999999999998E-2</v>
      </c>
      <c r="BQ149" s="127">
        <v>5.9299999999999999E-2</v>
      </c>
      <c r="BR149" s="127">
        <v>6.5299999999999997E-2</v>
      </c>
      <c r="BS149" s="127">
        <v>7.0900000000000005E-2</v>
      </c>
      <c r="BT149" s="127">
        <v>7.3400000000000007E-2</v>
      </c>
      <c r="BU149" s="127">
        <v>7.4499999999999997E-2</v>
      </c>
      <c r="BV149" s="127">
        <v>7.6600000000000001E-2</v>
      </c>
      <c r="BW149" s="127">
        <v>7.7100000000000002E-2</v>
      </c>
      <c r="BX149" s="127">
        <v>7.6600000000000001E-2</v>
      </c>
      <c r="BY149" s="127">
        <v>7.6200000000000004E-2</v>
      </c>
      <c r="BZ149" s="127">
        <v>7.6300000000000007E-2</v>
      </c>
      <c r="CA149" s="127">
        <v>7.5499999999999998E-2</v>
      </c>
      <c r="CB149" s="127">
        <v>7.4399999999999994E-2</v>
      </c>
      <c r="CC149" s="127">
        <v>7.4300000000000005E-2</v>
      </c>
      <c r="CD149" s="127">
        <v>7.3999999999999996E-2</v>
      </c>
      <c r="CE149" s="127">
        <v>7.4200000000000002E-2</v>
      </c>
      <c r="CF149" s="127">
        <v>7.4999999999999997E-2</v>
      </c>
      <c r="CG149" s="127">
        <v>7.3899999999999993E-2</v>
      </c>
      <c r="CH149" s="127">
        <v>2.9600000000000001E-2</v>
      </c>
      <c r="CI149" s="127">
        <v>2.92E-2</v>
      </c>
      <c r="CJ149" s="127">
        <v>2.8899999999999999E-2</v>
      </c>
      <c r="CK149" s="127">
        <v>2.8799999999999999E-2</v>
      </c>
      <c r="CL149" s="127">
        <v>2.86E-2</v>
      </c>
      <c r="CM149" s="127">
        <v>2.8199999999999999E-2</v>
      </c>
      <c r="CN149" s="127">
        <v>2.7400000000000001E-2</v>
      </c>
      <c r="CO149" s="127">
        <v>2.7400000000000001E-2</v>
      </c>
      <c r="CP149" s="127">
        <v>2.7199999999999998E-2</v>
      </c>
      <c r="CQ149" s="127">
        <v>2.7099999999999999E-2</v>
      </c>
      <c r="CR149" s="127">
        <v>2.7300000000000001E-2</v>
      </c>
      <c r="CS149" s="127">
        <v>2.6700000000000002E-2</v>
      </c>
      <c r="CT149" s="127">
        <v>2.6599999999999999E-2</v>
      </c>
      <c r="CU149" s="127">
        <v>2.6499999999999999E-2</v>
      </c>
      <c r="CV149" s="127">
        <v>2.6700000000000002E-2</v>
      </c>
      <c r="CW149" s="127">
        <v>2.6499999999999999E-2</v>
      </c>
      <c r="CX149" s="127">
        <v>2.6700000000000002E-2</v>
      </c>
      <c r="CY149" s="127">
        <v>2.64E-2</v>
      </c>
      <c r="CZ149" s="127">
        <v>2.64E-2</v>
      </c>
      <c r="DA149" s="127">
        <v>2.64E-2</v>
      </c>
      <c r="DB149" s="127">
        <v>2.63E-2</v>
      </c>
      <c r="DC149" s="127">
        <v>2.6100000000000002E-2</v>
      </c>
      <c r="DD149" s="127">
        <v>2.6100000000000002E-2</v>
      </c>
      <c r="DE149" s="127">
        <v>2.5700000000000001E-2</v>
      </c>
      <c r="DF149" s="127">
        <v>2.5499999999999998E-2</v>
      </c>
      <c r="DG149" s="127">
        <v>2.58E-2</v>
      </c>
      <c r="DH149" s="127">
        <v>2.5899999999999999E-2</v>
      </c>
      <c r="DI149" s="127">
        <v>2.6100000000000002E-2</v>
      </c>
      <c r="DJ149" s="127">
        <v>2.64E-2</v>
      </c>
      <c r="DK149" s="127">
        <v>2.5899999999999999E-2</v>
      </c>
      <c r="DL149" s="127">
        <v>2.58E-2</v>
      </c>
      <c r="DM149" s="127">
        <v>2.6100000000000002E-2</v>
      </c>
      <c r="DN149" s="127">
        <v>2.6499999999999999E-2</v>
      </c>
      <c r="DO149" s="127">
        <v>2.6599999999999999E-2</v>
      </c>
      <c r="DP149" s="127">
        <v>2.6800000000000001E-2</v>
      </c>
      <c r="DQ149" s="127">
        <v>2.6599999999999999E-2</v>
      </c>
      <c r="DR149" s="127">
        <v>2.64E-2</v>
      </c>
      <c r="DS149" s="127">
        <v>2.6700000000000002E-2</v>
      </c>
      <c r="DT149" s="127">
        <v>2.69E-2</v>
      </c>
      <c r="DU149" s="127">
        <v>2.7E-2</v>
      </c>
      <c r="DV149" s="127">
        <v>2.6800000000000001E-2</v>
      </c>
      <c r="DW149" s="127">
        <v>2.6700000000000002E-2</v>
      </c>
      <c r="DX149" s="127">
        <v>2.6599999999999999E-2</v>
      </c>
      <c r="DY149" s="127">
        <v>2.64E-2</v>
      </c>
      <c r="DZ149" s="127">
        <v>2.6200000000000001E-2</v>
      </c>
      <c r="EA149" s="127">
        <v>2.5899999999999999E-2</v>
      </c>
      <c r="EB149" s="127">
        <v>2.5700000000000001E-2</v>
      </c>
      <c r="EC149" s="127">
        <v>2.5600000000000001E-2</v>
      </c>
      <c r="ED149" s="127">
        <v>2.5399999999999999E-2</v>
      </c>
      <c r="EE149" s="127">
        <v>2.5000000000000001E-2</v>
      </c>
      <c r="EF149" s="127">
        <v>2.5100000000000001E-2</v>
      </c>
      <c r="EG149" s="127">
        <v>2.4899999999999999E-2</v>
      </c>
      <c r="EH149" s="127">
        <v>2.5000000000000001E-2</v>
      </c>
      <c r="EI149" s="127">
        <v>2.5100000000000001E-2</v>
      </c>
      <c r="EJ149" s="127">
        <v>2.52E-2</v>
      </c>
      <c r="EK149" s="127">
        <v>2.4899999999999999E-2</v>
      </c>
      <c r="EL149" s="127">
        <v>2.5000000000000001E-2</v>
      </c>
      <c r="EM149" s="127">
        <v>2.47E-2</v>
      </c>
      <c r="EN149" s="127">
        <v>2.41E-2</v>
      </c>
      <c r="EO149" s="127">
        <v>2.41E-2</v>
      </c>
      <c r="EP149" s="127">
        <v>2.4E-2</v>
      </c>
      <c r="EQ149" s="127">
        <v>2.41E-2</v>
      </c>
      <c r="ER149" s="127">
        <v>2.3699999999999999E-2</v>
      </c>
      <c r="ES149" s="127">
        <v>2.3900000000000001E-2</v>
      </c>
      <c r="ET149" s="127">
        <v>2.3800000000000002E-2</v>
      </c>
      <c r="EU149" s="127">
        <v>2.3599999999999999E-2</v>
      </c>
      <c r="EV149">
        <f>SUMIF('12peso'!$E$39:$E$492,$A149,'12peso'!H$39:H$492)</f>
        <v>5.3400000000000003E-2</v>
      </c>
      <c r="EW149">
        <f>SUMIF('12peso'!$E$39:$E$492,$A149,'12peso'!I$39:I$492)</f>
        <v>5.2900000000000003E-2</v>
      </c>
      <c r="EX149">
        <f>SUMIF('12peso'!$E$39:$E$492,$A149,'12peso'!J$39:J$492)</f>
        <v>5.2499999999999998E-2</v>
      </c>
      <c r="EY149">
        <f>SUMIF('12peso'!$E$39:$E$492,$A149,'12peso'!K$39:K$492)</f>
        <v>5.1900000000000002E-2</v>
      </c>
      <c r="EZ149">
        <f>SUMIF('12peso'!$E$39:$E$492,$A149,'12peso'!L$39:L$492)</f>
        <v>5.2299999999999999E-2</v>
      </c>
      <c r="FA149">
        <f>SUMIF('12peso'!$E$39:$E$492,$A149,'12peso'!M$39:M$492)</f>
        <v>5.2200000000000003E-2</v>
      </c>
      <c r="FB149">
        <f>SUMIF('12peso'!$E$39:$E$492,$A149,'12peso'!N$39:N$492)</f>
        <v>5.2200000000000003E-2</v>
      </c>
      <c r="FC149">
        <f>SUMIF('12peso'!$E$39:$E$492,$A149,'12peso'!O$39:O$492)</f>
        <v>5.1900000000000002E-2</v>
      </c>
      <c r="FD149">
        <f>SUMIF('12peso'!$E$39:$E$492,$A149,'12peso'!P$39:P$492)</f>
        <v>5.1700000000000003E-2</v>
      </c>
      <c r="FE149">
        <f>SUMIF('12peso'!$E$39:$E$492,$A149,'12peso'!Q$39:Q$492)</f>
        <v>5.1499999999999997E-2</v>
      </c>
      <c r="FF149">
        <f>SUMIF('12peso'!$E$39:$E$492,$A149,'12peso'!R$39:R$492)</f>
        <v>5.0799999999999998E-2</v>
      </c>
      <c r="FG149">
        <f>SUMIF('12peso'!$E$39:$E$492,$A149,'12peso'!S$39:S$492)</f>
        <v>5.0799999999999998E-2</v>
      </c>
      <c r="FH149">
        <f>SUMIF('12peso'!$E$39:$E$492,$A149,'12peso'!T$39:T$492)</f>
        <v>5.0500000000000003E-2</v>
      </c>
      <c r="FI149">
        <f>SUMIF('12peso'!$E$39:$E$492,$A149,'12peso'!U$39:U$492)</f>
        <v>5.0599999999999999E-2</v>
      </c>
      <c r="FJ149">
        <f>SUMIF('12peso'!$E$39:$E$492,$A149,'12peso'!V$39:V$492)</f>
        <v>4.9700000000000001E-2</v>
      </c>
      <c r="FK149">
        <f>SUMIF('12peso'!$E$39:$E$492,$A149,'12peso'!W$39:W$492)</f>
        <v>4.99E-2</v>
      </c>
      <c r="FL149">
        <f>SUMIF('12peso'!$E$39:$E$492,$A149,'12peso'!X$39:X$492)</f>
        <v>4.99E-2</v>
      </c>
      <c r="FM149">
        <f>SUMIF('12peso'!$E$39:$E$492,$A149,'12peso'!Y$39:Y$492)</f>
        <v>5.04E-2</v>
      </c>
      <c r="FN149">
        <f>SUMIF('12peso'!$E$39:$E$492,$A149,'12peso'!Z$39:Z$492)</f>
        <v>5.0299999999999997E-2</v>
      </c>
      <c r="FO149">
        <f>SUMIF('12peso'!$E$39:$E$492,$A149,'12peso'!AA$39:AA$492)</f>
        <v>4.99E-2</v>
      </c>
      <c r="FP149">
        <f>SUMIF('12peso'!$E$39:$E$492,$A149,'12peso'!AB$39:AB$492)</f>
        <v>5.0799999999999998E-2</v>
      </c>
      <c r="FQ149">
        <f>SUMIF('12peso'!$E$39:$E$492,$A149,'12peso'!AC$39:AC$492)</f>
        <v>5.0500000000000003E-2</v>
      </c>
      <c r="FR149">
        <f>SUMIF('12peso'!$E$39:$E$492,$A149,'12peso'!AD$39:AD$492)</f>
        <v>5.0099999999999999E-2</v>
      </c>
      <c r="FS149">
        <f>SUMIF('12peso'!$E$39:$E$492,$A149,'12peso'!AE$39:AE$492)</f>
        <v>5.0299999999999997E-2</v>
      </c>
      <c r="FT149">
        <f>SUMIF('12peso'!$E$39:$E$492,$A149,'12peso'!AF$39:AF$492)</f>
        <v>5.0599999999999999E-2</v>
      </c>
      <c r="FU149">
        <f>SUMIF('12peso'!$E$39:$E$492,$A149,'12peso'!AG$39:AG$492)</f>
        <v>5.0200000000000002E-2</v>
      </c>
      <c r="FV149">
        <f>SUMIF('12peso'!$E$39:$E$492,$A149,'12peso'!AH$39:AH$492)</f>
        <v>5.0099999999999999E-2</v>
      </c>
      <c r="FW149">
        <f>SUMIF('12peso'!$E$39:$E$492,$A149,'12peso'!AI$39:AI$492)</f>
        <v>5.0099999999999999E-2</v>
      </c>
      <c r="FX149">
        <f>SUMIF('12peso'!$E$39:$E$492,$A149,'12peso'!AJ$39:AJ$492)</f>
        <v>5.11E-2</v>
      </c>
      <c r="FY149">
        <f>SUMIF('12peso'!$E$39:$E$492,$A149,'12peso'!AK$39:AK$492)</f>
        <v>5.1499999999999997E-2</v>
      </c>
      <c r="FZ149">
        <f>SUMIF('12peso'!$E$39:$E$492,$A149,'12peso'!AL$39:AL$492)</f>
        <v>5.0900000000000001E-2</v>
      </c>
      <c r="GA149">
        <f>SUMIF('12peso'!$E$39:$E$492,$A149,'12peso'!AM$39:AM$492)</f>
        <v>5.0700000000000002E-2</v>
      </c>
      <c r="GB149">
        <f>SUMIF('12peso'!$E$39:$E$492,$A149,'12peso'!AN$39:AN$492)</f>
        <v>5.0299999999999997E-2</v>
      </c>
    </row>
    <row r="150" spans="1:184" x14ac:dyDescent="0.25">
      <c r="A150" s="60">
        <v>2104032</v>
      </c>
      <c r="B150" s="56" t="s">
        <v>150</v>
      </c>
      <c r="C150" s="127">
        <v>5.9400000000000001E-2</v>
      </c>
      <c r="D150" s="127">
        <v>5.9700000000000003E-2</v>
      </c>
      <c r="E150" s="127">
        <v>5.9400000000000001E-2</v>
      </c>
      <c r="F150" s="127">
        <v>5.8500000000000003E-2</v>
      </c>
      <c r="G150" s="127">
        <v>5.7700000000000001E-2</v>
      </c>
      <c r="H150" s="127">
        <v>5.67E-2</v>
      </c>
      <c r="I150" s="127">
        <v>5.67E-2</v>
      </c>
      <c r="J150" s="127">
        <v>5.7200000000000001E-2</v>
      </c>
      <c r="K150" s="127">
        <v>5.7299999999999997E-2</v>
      </c>
      <c r="L150" s="127">
        <v>5.7500000000000002E-2</v>
      </c>
      <c r="M150" s="127">
        <v>5.8700000000000002E-2</v>
      </c>
      <c r="N150" s="127">
        <v>5.8400000000000001E-2</v>
      </c>
      <c r="O150" s="127">
        <v>5.7599999999999998E-2</v>
      </c>
      <c r="P150" s="127">
        <v>5.7200000000000001E-2</v>
      </c>
      <c r="Q150" s="127">
        <v>5.8000000000000003E-2</v>
      </c>
      <c r="R150" s="127">
        <v>5.8599999999999999E-2</v>
      </c>
      <c r="S150" s="127">
        <v>5.9400000000000001E-2</v>
      </c>
      <c r="T150" s="127">
        <v>5.8400000000000001E-2</v>
      </c>
      <c r="U150" s="127">
        <v>5.8700000000000002E-2</v>
      </c>
      <c r="V150" s="127">
        <v>5.8200000000000002E-2</v>
      </c>
      <c r="W150" s="127">
        <v>5.8299999999999998E-2</v>
      </c>
      <c r="X150" s="127">
        <v>5.8400000000000001E-2</v>
      </c>
      <c r="Y150" s="127">
        <v>5.8700000000000002E-2</v>
      </c>
      <c r="Z150" s="127">
        <v>5.7799999999999997E-2</v>
      </c>
      <c r="AA150" s="127">
        <v>5.7000000000000002E-2</v>
      </c>
      <c r="AB150" s="127">
        <v>5.7000000000000002E-2</v>
      </c>
      <c r="AC150" s="127">
        <v>5.7000000000000002E-2</v>
      </c>
      <c r="AD150" s="127">
        <v>5.7299999999999997E-2</v>
      </c>
      <c r="AE150" s="127">
        <v>5.6899999999999999E-2</v>
      </c>
      <c r="AF150" s="127">
        <v>5.6500000000000002E-2</v>
      </c>
      <c r="AG150" s="127">
        <v>5.67E-2</v>
      </c>
      <c r="AH150" s="127">
        <v>5.6599999999999998E-2</v>
      </c>
      <c r="AI150" s="127">
        <v>5.67E-2</v>
      </c>
      <c r="AJ150" s="127">
        <v>5.6300000000000003E-2</v>
      </c>
      <c r="AK150" s="127">
        <v>5.6800000000000003E-2</v>
      </c>
      <c r="AL150" s="127">
        <v>5.6500000000000002E-2</v>
      </c>
      <c r="AM150" s="127">
        <v>5.5300000000000002E-2</v>
      </c>
      <c r="AN150" s="127">
        <v>5.5899999999999998E-2</v>
      </c>
      <c r="AO150" s="127">
        <v>5.6500000000000002E-2</v>
      </c>
      <c r="AP150" s="127">
        <v>5.6099999999999997E-2</v>
      </c>
      <c r="AQ150" s="127">
        <v>5.5199999999999999E-2</v>
      </c>
      <c r="AR150" s="127">
        <v>5.4699999999999999E-2</v>
      </c>
      <c r="AS150" s="127">
        <v>5.4300000000000001E-2</v>
      </c>
      <c r="AT150" s="127">
        <v>5.45E-2</v>
      </c>
      <c r="AU150" s="127">
        <v>5.5599999999999997E-2</v>
      </c>
      <c r="AV150" s="127">
        <v>5.67E-2</v>
      </c>
      <c r="AW150" s="127">
        <v>5.7000000000000002E-2</v>
      </c>
      <c r="AX150" s="127">
        <v>5.8299999999999998E-2</v>
      </c>
      <c r="AY150" s="127">
        <v>5.91E-2</v>
      </c>
      <c r="AZ150" s="127">
        <v>5.9900000000000002E-2</v>
      </c>
      <c r="BA150" s="127">
        <v>5.96E-2</v>
      </c>
      <c r="BB150" s="127">
        <v>5.9499999999999997E-2</v>
      </c>
      <c r="BC150" s="127">
        <v>5.9400000000000001E-2</v>
      </c>
      <c r="BD150" s="127">
        <v>5.9200000000000003E-2</v>
      </c>
      <c r="BE150" s="127">
        <v>5.96E-2</v>
      </c>
      <c r="BF150" s="127">
        <v>5.8999999999999997E-2</v>
      </c>
      <c r="BG150" s="127">
        <v>5.8599999999999999E-2</v>
      </c>
      <c r="BH150" s="127">
        <v>5.8200000000000002E-2</v>
      </c>
      <c r="BI150" s="127">
        <v>5.8000000000000003E-2</v>
      </c>
      <c r="BJ150" s="127">
        <v>5.8400000000000001E-2</v>
      </c>
      <c r="BK150" s="127">
        <v>5.8200000000000002E-2</v>
      </c>
      <c r="BL150" s="127">
        <v>5.79E-2</v>
      </c>
      <c r="BM150" s="127">
        <v>5.8700000000000002E-2</v>
      </c>
      <c r="BN150" s="127">
        <v>5.8500000000000003E-2</v>
      </c>
      <c r="BO150" s="127">
        <v>5.8599999999999999E-2</v>
      </c>
      <c r="BP150" s="127">
        <v>5.8099999999999999E-2</v>
      </c>
      <c r="BQ150" s="127">
        <v>5.8599999999999999E-2</v>
      </c>
      <c r="BR150" s="127">
        <v>5.8299999999999998E-2</v>
      </c>
      <c r="BS150" s="127">
        <v>5.8500000000000003E-2</v>
      </c>
      <c r="BT150" s="127">
        <v>5.8400000000000001E-2</v>
      </c>
      <c r="BU150" s="127">
        <v>5.8599999999999999E-2</v>
      </c>
      <c r="BV150" s="127">
        <v>5.8999999999999997E-2</v>
      </c>
      <c r="BW150" s="127">
        <v>5.8999999999999997E-2</v>
      </c>
      <c r="BX150" s="127">
        <v>5.8799999999999998E-2</v>
      </c>
      <c r="BY150" s="127">
        <v>5.91E-2</v>
      </c>
      <c r="BZ150" s="127">
        <v>5.9299999999999999E-2</v>
      </c>
      <c r="CA150" s="127">
        <v>5.8700000000000002E-2</v>
      </c>
      <c r="CB150" s="127">
        <v>5.8799999999999998E-2</v>
      </c>
      <c r="CC150" s="127">
        <v>5.8500000000000003E-2</v>
      </c>
      <c r="CD150" s="127">
        <v>5.8099999999999999E-2</v>
      </c>
      <c r="CE150" s="127">
        <v>5.8000000000000003E-2</v>
      </c>
      <c r="CF150" s="127">
        <v>5.7799999999999997E-2</v>
      </c>
      <c r="CG150" s="127">
        <v>5.7700000000000001E-2</v>
      </c>
      <c r="CH150" s="127">
        <v>9.7100000000000006E-2</v>
      </c>
      <c r="CI150" s="127">
        <v>9.6500000000000002E-2</v>
      </c>
      <c r="CJ150" s="127">
        <v>9.69E-2</v>
      </c>
      <c r="CK150" s="127">
        <v>9.6699999999999994E-2</v>
      </c>
      <c r="CL150" s="127">
        <v>9.64E-2</v>
      </c>
      <c r="CM150" s="127">
        <v>9.6000000000000002E-2</v>
      </c>
      <c r="CN150" s="127">
        <v>9.5600000000000004E-2</v>
      </c>
      <c r="CO150" s="127">
        <v>9.6600000000000005E-2</v>
      </c>
      <c r="CP150" s="127">
        <v>9.6699999999999994E-2</v>
      </c>
      <c r="CQ150" s="127">
        <v>9.6299999999999997E-2</v>
      </c>
      <c r="CR150" s="127">
        <v>9.6500000000000002E-2</v>
      </c>
      <c r="CS150" s="127">
        <v>9.7299999999999998E-2</v>
      </c>
      <c r="CT150" s="127">
        <v>9.7199999999999995E-2</v>
      </c>
      <c r="CU150" s="127">
        <v>9.7199999999999995E-2</v>
      </c>
      <c r="CV150" s="127">
        <v>9.8199999999999996E-2</v>
      </c>
      <c r="CW150" s="127">
        <v>9.7699999999999995E-2</v>
      </c>
      <c r="CX150" s="127">
        <v>9.74E-2</v>
      </c>
      <c r="CY150" s="127">
        <v>9.69E-2</v>
      </c>
      <c r="CZ150" s="127">
        <v>9.5899999999999999E-2</v>
      </c>
      <c r="DA150" s="127">
        <v>9.5500000000000002E-2</v>
      </c>
      <c r="DB150" s="127">
        <v>9.5000000000000001E-2</v>
      </c>
      <c r="DC150" s="127">
        <v>9.5200000000000007E-2</v>
      </c>
      <c r="DD150" s="127">
        <v>9.5799999999999996E-2</v>
      </c>
      <c r="DE150" s="127">
        <v>9.8100000000000007E-2</v>
      </c>
      <c r="DF150" s="127">
        <v>9.7699999999999995E-2</v>
      </c>
      <c r="DG150" s="127">
        <v>9.7500000000000003E-2</v>
      </c>
      <c r="DH150" s="127">
        <v>9.8100000000000007E-2</v>
      </c>
      <c r="DI150" s="127">
        <v>9.9699999999999997E-2</v>
      </c>
      <c r="DJ150" s="127">
        <v>0.1</v>
      </c>
      <c r="DK150" s="127">
        <v>0.10009999999999999</v>
      </c>
      <c r="DL150" s="127">
        <v>9.9900000000000003E-2</v>
      </c>
      <c r="DM150" s="127">
        <v>9.9400000000000002E-2</v>
      </c>
      <c r="DN150" s="127">
        <v>9.9000000000000005E-2</v>
      </c>
      <c r="DO150" s="127">
        <v>9.8199999999999996E-2</v>
      </c>
      <c r="DP150" s="127">
        <v>9.8400000000000001E-2</v>
      </c>
      <c r="DQ150" s="127">
        <v>9.8900000000000002E-2</v>
      </c>
      <c r="DR150" s="127">
        <v>0.1003</v>
      </c>
      <c r="DS150" s="127">
        <v>9.9599999999999994E-2</v>
      </c>
      <c r="DT150" s="127">
        <v>9.98E-2</v>
      </c>
      <c r="DU150" s="127">
        <v>9.9500000000000005E-2</v>
      </c>
      <c r="DV150" s="127">
        <v>9.9400000000000002E-2</v>
      </c>
      <c r="DW150" s="127">
        <v>9.9400000000000002E-2</v>
      </c>
      <c r="DX150" s="127">
        <v>9.9599999999999994E-2</v>
      </c>
      <c r="DY150" s="127">
        <v>9.9000000000000005E-2</v>
      </c>
      <c r="DZ150" s="127">
        <v>9.8400000000000001E-2</v>
      </c>
      <c r="EA150" s="127">
        <v>9.7299999999999998E-2</v>
      </c>
      <c r="EB150" s="127">
        <v>9.8000000000000004E-2</v>
      </c>
      <c r="EC150" s="127">
        <v>9.7900000000000001E-2</v>
      </c>
      <c r="ED150" s="127">
        <v>9.8100000000000007E-2</v>
      </c>
      <c r="EE150" s="127">
        <v>9.8100000000000007E-2</v>
      </c>
      <c r="EF150" s="127">
        <v>9.7900000000000001E-2</v>
      </c>
      <c r="EG150" s="127">
        <v>9.69E-2</v>
      </c>
      <c r="EH150" s="127">
        <v>9.7900000000000001E-2</v>
      </c>
      <c r="EI150" s="127">
        <v>9.7900000000000001E-2</v>
      </c>
      <c r="EJ150" s="127">
        <v>9.7100000000000006E-2</v>
      </c>
      <c r="EK150" s="127">
        <v>9.6699999999999994E-2</v>
      </c>
      <c r="EL150" s="127">
        <v>9.6199999999999994E-2</v>
      </c>
      <c r="EM150" s="127">
        <v>9.5399999999999999E-2</v>
      </c>
      <c r="EN150" s="127">
        <v>9.5899999999999999E-2</v>
      </c>
      <c r="EO150" s="127">
        <v>9.6299999999999997E-2</v>
      </c>
      <c r="EP150" s="127">
        <v>9.7299999999999998E-2</v>
      </c>
      <c r="EQ150" s="127">
        <v>9.7199999999999995E-2</v>
      </c>
      <c r="ER150" s="127">
        <v>9.7600000000000006E-2</v>
      </c>
      <c r="ES150" s="127">
        <v>9.8799999999999999E-2</v>
      </c>
      <c r="ET150" s="127">
        <v>9.7500000000000003E-2</v>
      </c>
      <c r="EU150" s="127">
        <v>9.7299999999999998E-2</v>
      </c>
      <c r="EV150">
        <f>SUMIF('12peso'!$E$39:$E$492,$A150,'12peso'!H$39:H$492)</f>
        <v>0.12280000000000001</v>
      </c>
      <c r="EW150">
        <f>SUMIF('12peso'!$E$39:$E$492,$A150,'12peso'!I$39:I$492)</f>
        <v>0.1217</v>
      </c>
      <c r="EX150">
        <f>SUMIF('12peso'!$E$39:$E$492,$A150,'12peso'!J$39:J$492)</f>
        <v>0.122</v>
      </c>
      <c r="EY150">
        <f>SUMIF('12peso'!$E$39:$E$492,$A150,'12peso'!K$39:K$492)</f>
        <v>0.1235</v>
      </c>
      <c r="EZ150">
        <f>SUMIF('12peso'!$E$39:$E$492,$A150,'12peso'!L$39:L$492)</f>
        <v>0.1244</v>
      </c>
      <c r="FA150">
        <f>SUMIF('12peso'!$E$39:$E$492,$A150,'12peso'!M$39:M$492)</f>
        <v>0.1246</v>
      </c>
      <c r="FB150">
        <f>SUMIF('12peso'!$E$39:$E$492,$A150,'12peso'!N$39:N$492)</f>
        <v>0.12540000000000001</v>
      </c>
      <c r="FC150">
        <f>SUMIF('12peso'!$E$39:$E$492,$A150,'12peso'!O$39:O$492)</f>
        <v>0.12570000000000001</v>
      </c>
      <c r="FD150">
        <f>SUMIF('12peso'!$E$39:$E$492,$A150,'12peso'!P$39:P$492)</f>
        <v>0.12659999999999999</v>
      </c>
      <c r="FE150">
        <f>SUMIF('12peso'!$E$39:$E$492,$A150,'12peso'!Q$39:Q$492)</f>
        <v>0.12720000000000001</v>
      </c>
      <c r="FF150">
        <f>SUMIF('12peso'!$E$39:$E$492,$A150,'12peso'!R$39:R$492)</f>
        <v>0.12790000000000001</v>
      </c>
      <c r="FG150">
        <f>SUMIF('12peso'!$E$39:$E$492,$A150,'12peso'!S$39:S$492)</f>
        <v>0.1258</v>
      </c>
      <c r="FH150">
        <f>SUMIF('12peso'!$E$39:$E$492,$A150,'12peso'!T$39:T$492)</f>
        <v>0.1246</v>
      </c>
      <c r="FI150">
        <f>SUMIF('12peso'!$E$39:$E$492,$A150,'12peso'!U$39:U$492)</f>
        <v>0.1241</v>
      </c>
      <c r="FJ150">
        <f>SUMIF('12peso'!$E$39:$E$492,$A150,'12peso'!V$39:V$492)</f>
        <v>0.12379999999999999</v>
      </c>
      <c r="FK150">
        <f>SUMIF('12peso'!$E$39:$E$492,$A150,'12peso'!W$39:W$492)</f>
        <v>0.12529999999999999</v>
      </c>
      <c r="FL150">
        <f>SUMIF('12peso'!$E$39:$E$492,$A150,'12peso'!X$39:X$492)</f>
        <v>0.12670000000000001</v>
      </c>
      <c r="FM150">
        <f>SUMIF('12peso'!$E$39:$E$492,$A150,'12peso'!Y$39:Y$492)</f>
        <v>0.12790000000000001</v>
      </c>
      <c r="FN150">
        <f>SUMIF('12peso'!$E$39:$E$492,$A150,'12peso'!Z$39:Z$492)</f>
        <v>0.1278</v>
      </c>
      <c r="FO150">
        <f>SUMIF('12peso'!$E$39:$E$492,$A150,'12peso'!AA$39:AA$492)</f>
        <v>0.1283</v>
      </c>
      <c r="FP150">
        <f>SUMIF('12peso'!$E$39:$E$492,$A150,'12peso'!AB$39:AB$492)</f>
        <v>0.128</v>
      </c>
      <c r="FQ150">
        <f>SUMIF('12peso'!$E$39:$E$492,$A150,'12peso'!AC$39:AC$492)</f>
        <v>0.12839999999999999</v>
      </c>
      <c r="FR150">
        <f>SUMIF('12peso'!$E$39:$E$492,$A150,'12peso'!AD$39:AD$492)</f>
        <v>0.12809999999999999</v>
      </c>
      <c r="FS150">
        <f>SUMIF('12peso'!$E$39:$E$492,$A150,'12peso'!AE$39:AE$492)</f>
        <v>0.1278</v>
      </c>
      <c r="FT150">
        <f>SUMIF('12peso'!$E$39:$E$492,$A150,'12peso'!AF$39:AF$492)</f>
        <v>0.12790000000000001</v>
      </c>
      <c r="FU150">
        <f>SUMIF('12peso'!$E$39:$E$492,$A150,'12peso'!AG$39:AG$492)</f>
        <v>0.12770000000000001</v>
      </c>
      <c r="FV150">
        <f>SUMIF('12peso'!$E$39:$E$492,$A150,'12peso'!AH$39:AH$492)</f>
        <v>0.1275</v>
      </c>
      <c r="FW150">
        <f>SUMIF('12peso'!$E$39:$E$492,$A150,'12peso'!AI$39:AI$492)</f>
        <v>0.129</v>
      </c>
      <c r="FX150">
        <f>SUMIF('12peso'!$E$39:$E$492,$A150,'12peso'!AJ$39:AJ$492)</f>
        <v>0.13059999999999999</v>
      </c>
      <c r="FY150">
        <f>SUMIF('12peso'!$E$39:$E$492,$A150,'12peso'!AK$39:AK$492)</f>
        <v>0.13150000000000001</v>
      </c>
      <c r="FZ150">
        <f>SUMIF('12peso'!$E$39:$E$492,$A150,'12peso'!AL$39:AL$492)</f>
        <v>0.13350000000000001</v>
      </c>
      <c r="GA150">
        <f>SUMIF('12peso'!$E$39:$E$492,$A150,'12peso'!AM$39:AM$492)</f>
        <v>0.13500000000000001</v>
      </c>
      <c r="GB150">
        <f>SUMIF('12peso'!$E$39:$E$492,$A150,'12peso'!AN$39:AN$492)</f>
        <v>0.13730000000000001</v>
      </c>
    </row>
    <row r="151" spans="1:184" x14ac:dyDescent="0.25">
      <c r="A151" s="60">
        <v>2201003</v>
      </c>
      <c r="B151" s="56" t="s">
        <v>151</v>
      </c>
      <c r="C151" s="127">
        <v>7.6E-3</v>
      </c>
      <c r="D151" s="127">
        <v>7.9000000000000008E-3</v>
      </c>
      <c r="E151" s="127">
        <v>8.0000000000000002E-3</v>
      </c>
      <c r="F151" s="127">
        <v>8.0999999999999996E-3</v>
      </c>
      <c r="G151" s="127">
        <v>7.9000000000000008E-3</v>
      </c>
      <c r="H151" s="127">
        <v>7.7000000000000002E-3</v>
      </c>
      <c r="I151" s="127">
        <v>8.5000000000000006E-3</v>
      </c>
      <c r="J151" s="127">
        <v>8.6E-3</v>
      </c>
      <c r="K151" s="127">
        <v>8.5000000000000006E-3</v>
      </c>
      <c r="L151" s="127">
        <v>8.6E-3</v>
      </c>
      <c r="M151" s="127">
        <v>8.8999999999999999E-3</v>
      </c>
      <c r="N151" s="127">
        <v>1.0200000000000001E-2</v>
      </c>
      <c r="O151" s="127">
        <v>1.03E-2</v>
      </c>
      <c r="P151" s="127">
        <v>1.01E-2</v>
      </c>
      <c r="Q151" s="127">
        <v>1.03E-2</v>
      </c>
      <c r="R151" s="127">
        <v>1.03E-2</v>
      </c>
      <c r="S151" s="127">
        <v>1.04E-2</v>
      </c>
      <c r="T151" s="127">
        <v>1.06E-2</v>
      </c>
      <c r="U151" s="127">
        <v>1.06E-2</v>
      </c>
      <c r="V151" s="127">
        <v>1.0800000000000001E-2</v>
      </c>
      <c r="W151" s="127">
        <v>1.0800000000000001E-2</v>
      </c>
      <c r="X151" s="127">
        <v>1.0800000000000001E-2</v>
      </c>
      <c r="Y151" s="127">
        <v>1.06E-2</v>
      </c>
      <c r="Z151" s="127">
        <v>1.06E-2</v>
      </c>
      <c r="AA151" s="127">
        <v>0.01</v>
      </c>
      <c r="AB151" s="127">
        <v>1.04E-2</v>
      </c>
      <c r="AC151" s="127">
        <v>1.0500000000000001E-2</v>
      </c>
      <c r="AD151" s="127">
        <v>1.09E-2</v>
      </c>
      <c r="AE151" s="127">
        <v>1.12E-2</v>
      </c>
      <c r="AF151" s="127">
        <v>1.11E-2</v>
      </c>
      <c r="AG151" s="127">
        <v>1.0999999999999999E-2</v>
      </c>
      <c r="AH151" s="127">
        <v>1.17E-2</v>
      </c>
      <c r="AI151" s="127">
        <v>1.1599999999999999E-2</v>
      </c>
      <c r="AJ151" s="127">
        <v>1.18E-2</v>
      </c>
      <c r="AK151" s="127">
        <v>1.18E-2</v>
      </c>
      <c r="AL151" s="127">
        <v>1.12E-2</v>
      </c>
      <c r="AM151" s="127">
        <v>1.12E-2</v>
      </c>
      <c r="AN151" s="127">
        <v>1.11E-2</v>
      </c>
      <c r="AO151" s="127">
        <v>1.03E-2</v>
      </c>
      <c r="AP151" s="127">
        <v>1.09E-2</v>
      </c>
      <c r="AQ151" s="127">
        <v>1.0500000000000001E-2</v>
      </c>
      <c r="AR151" s="127">
        <v>1.0999999999999999E-2</v>
      </c>
      <c r="AS151" s="127">
        <v>1.06E-2</v>
      </c>
      <c r="AT151" s="127">
        <v>1.0999999999999999E-2</v>
      </c>
      <c r="AU151" s="127">
        <v>1.0800000000000001E-2</v>
      </c>
      <c r="AV151" s="127">
        <v>1.0500000000000001E-2</v>
      </c>
      <c r="AW151" s="127">
        <v>1.03E-2</v>
      </c>
      <c r="AX151" s="127">
        <v>1.01E-2</v>
      </c>
      <c r="AY151" s="127">
        <v>1.01E-2</v>
      </c>
      <c r="AZ151" s="127">
        <v>1.01E-2</v>
      </c>
      <c r="BA151" s="127">
        <v>9.7999999999999997E-3</v>
      </c>
      <c r="BB151" s="127">
        <v>9.5999999999999992E-3</v>
      </c>
      <c r="BC151" s="127">
        <v>9.4000000000000004E-3</v>
      </c>
      <c r="BD151" s="127">
        <v>9.9000000000000008E-3</v>
      </c>
      <c r="BE151" s="127">
        <v>9.9000000000000008E-3</v>
      </c>
      <c r="BF151" s="127">
        <v>9.7000000000000003E-3</v>
      </c>
      <c r="BG151" s="127">
        <v>0.01</v>
      </c>
      <c r="BH151" s="127">
        <v>1.0200000000000001E-2</v>
      </c>
      <c r="BI151" s="127">
        <v>9.7000000000000003E-3</v>
      </c>
      <c r="BJ151" s="127">
        <v>1.0200000000000001E-2</v>
      </c>
      <c r="BK151" s="127">
        <v>0.01</v>
      </c>
      <c r="BL151" s="127">
        <v>0.01</v>
      </c>
      <c r="BM151" s="127">
        <v>1.06E-2</v>
      </c>
      <c r="BN151" s="127">
        <v>1.0500000000000001E-2</v>
      </c>
      <c r="BO151" s="127">
        <v>1.06E-2</v>
      </c>
      <c r="BP151" s="127">
        <v>1.04E-2</v>
      </c>
      <c r="BQ151" s="127">
        <v>1.09E-2</v>
      </c>
      <c r="BR151" s="127">
        <v>1.0800000000000001E-2</v>
      </c>
      <c r="BS151" s="127">
        <v>1.06E-2</v>
      </c>
      <c r="BT151" s="127">
        <v>1.04E-2</v>
      </c>
      <c r="BU151" s="127">
        <v>1.0500000000000001E-2</v>
      </c>
      <c r="BV151" s="127">
        <v>1.04E-2</v>
      </c>
      <c r="BW151" s="127">
        <v>1.04E-2</v>
      </c>
      <c r="BX151" s="127">
        <v>0.01</v>
      </c>
      <c r="BY151" s="127">
        <v>9.7000000000000003E-3</v>
      </c>
      <c r="BZ151" s="127">
        <v>9.9000000000000008E-3</v>
      </c>
      <c r="CA151" s="127">
        <v>1.0699999999999999E-2</v>
      </c>
      <c r="CB151" s="127">
        <v>1.03E-2</v>
      </c>
      <c r="CC151" s="127">
        <v>1.0500000000000001E-2</v>
      </c>
      <c r="CD151" s="127">
        <v>1.04E-2</v>
      </c>
      <c r="CE151" s="127">
        <v>1.06E-2</v>
      </c>
      <c r="CF151" s="127">
        <v>1.03E-2</v>
      </c>
      <c r="CG151" s="127">
        <v>1.0200000000000001E-2</v>
      </c>
      <c r="CH151" s="127">
        <v>2.3999999999999998E-3</v>
      </c>
      <c r="CI151" s="127">
        <v>2.3999999999999998E-3</v>
      </c>
      <c r="CJ151" s="127">
        <v>2.5000000000000001E-3</v>
      </c>
      <c r="CK151" s="127">
        <v>2.5000000000000001E-3</v>
      </c>
      <c r="CL151" s="127">
        <v>2.5000000000000001E-3</v>
      </c>
      <c r="CM151" s="127">
        <v>2.5000000000000001E-3</v>
      </c>
      <c r="CN151" s="127">
        <v>2.3999999999999998E-3</v>
      </c>
      <c r="CO151" s="127">
        <v>2.5000000000000001E-3</v>
      </c>
      <c r="CP151" s="127">
        <v>2.3999999999999998E-3</v>
      </c>
      <c r="CQ151" s="127">
        <v>2.3999999999999998E-3</v>
      </c>
      <c r="CR151" s="127">
        <v>2.3999999999999998E-3</v>
      </c>
      <c r="CS151" s="127">
        <v>2.3999999999999998E-3</v>
      </c>
      <c r="CT151" s="127">
        <v>2.3999999999999998E-3</v>
      </c>
      <c r="CU151" s="127">
        <v>2.5000000000000001E-3</v>
      </c>
      <c r="CV151" s="127">
        <v>2.3999999999999998E-3</v>
      </c>
      <c r="CW151" s="127">
        <v>2.3999999999999998E-3</v>
      </c>
      <c r="CX151" s="127">
        <v>2.3999999999999998E-3</v>
      </c>
      <c r="CY151" s="127">
        <v>2.3999999999999998E-3</v>
      </c>
      <c r="CZ151" s="127">
        <v>2.3999999999999998E-3</v>
      </c>
      <c r="DA151" s="127">
        <v>2.3999999999999998E-3</v>
      </c>
      <c r="DB151" s="127">
        <v>2.3999999999999998E-3</v>
      </c>
      <c r="DC151" s="127">
        <v>2.3999999999999998E-3</v>
      </c>
      <c r="DD151" s="127">
        <v>2.3999999999999998E-3</v>
      </c>
      <c r="DE151" s="127">
        <v>2.3999999999999998E-3</v>
      </c>
      <c r="DF151" s="127">
        <v>2.3999999999999998E-3</v>
      </c>
      <c r="DG151" s="127">
        <v>2.3999999999999998E-3</v>
      </c>
      <c r="DH151" s="127">
        <v>2.3999999999999998E-3</v>
      </c>
      <c r="DI151" s="127">
        <v>2.3999999999999998E-3</v>
      </c>
      <c r="DJ151" s="127">
        <v>2.3999999999999998E-3</v>
      </c>
      <c r="DK151" s="127">
        <v>2.3999999999999998E-3</v>
      </c>
      <c r="DL151" s="127">
        <v>2.5000000000000001E-3</v>
      </c>
      <c r="DM151" s="127">
        <v>2.5999999999999999E-3</v>
      </c>
      <c r="DN151" s="127">
        <v>2.5999999999999999E-3</v>
      </c>
      <c r="DO151" s="127">
        <v>2.5999999999999999E-3</v>
      </c>
      <c r="DP151" s="127">
        <v>2.3999999999999998E-3</v>
      </c>
      <c r="DQ151" s="127">
        <v>2.5000000000000001E-3</v>
      </c>
      <c r="DR151" s="127">
        <v>2.3999999999999998E-3</v>
      </c>
      <c r="DS151" s="127">
        <v>2.5000000000000001E-3</v>
      </c>
      <c r="DT151" s="127">
        <v>2.3999999999999998E-3</v>
      </c>
      <c r="DU151" s="127">
        <v>2.3999999999999998E-3</v>
      </c>
      <c r="DV151" s="127">
        <v>2.3999999999999998E-3</v>
      </c>
      <c r="DW151" s="127">
        <v>2.3999999999999998E-3</v>
      </c>
      <c r="DX151" s="127">
        <v>2.3999999999999998E-3</v>
      </c>
      <c r="DY151" s="127">
        <v>2.3999999999999998E-3</v>
      </c>
      <c r="DZ151" s="127">
        <v>2.3E-3</v>
      </c>
      <c r="EA151" s="127">
        <v>2.5000000000000001E-3</v>
      </c>
      <c r="EB151" s="127">
        <v>2.5000000000000001E-3</v>
      </c>
      <c r="EC151" s="127">
        <v>2.5000000000000001E-3</v>
      </c>
      <c r="ED151" s="127">
        <v>2.5999999999999999E-3</v>
      </c>
      <c r="EE151" s="127">
        <v>2.5000000000000001E-3</v>
      </c>
      <c r="EF151" s="127">
        <v>2.5000000000000001E-3</v>
      </c>
      <c r="EG151" s="127">
        <v>2.5000000000000001E-3</v>
      </c>
      <c r="EH151" s="127">
        <v>2.5000000000000001E-3</v>
      </c>
      <c r="EI151" s="127">
        <v>2.3999999999999998E-3</v>
      </c>
      <c r="EJ151" s="127">
        <v>2.5000000000000001E-3</v>
      </c>
      <c r="EK151" s="127">
        <v>2.5000000000000001E-3</v>
      </c>
      <c r="EL151" s="127">
        <v>2.5000000000000001E-3</v>
      </c>
      <c r="EM151" s="127">
        <v>2.3999999999999998E-3</v>
      </c>
      <c r="EN151" s="127">
        <v>2.3999999999999998E-3</v>
      </c>
      <c r="EO151" s="127">
        <v>2.3999999999999998E-3</v>
      </c>
      <c r="EP151" s="127">
        <v>2.3999999999999998E-3</v>
      </c>
      <c r="EQ151" s="127">
        <v>2.3999999999999998E-3</v>
      </c>
      <c r="ER151" s="127">
        <v>2.3999999999999998E-3</v>
      </c>
      <c r="ES151" s="127">
        <v>2.5000000000000001E-3</v>
      </c>
      <c r="ET151" s="127">
        <v>2.5999999999999999E-3</v>
      </c>
      <c r="EU151" s="127">
        <v>2.5999999999999999E-3</v>
      </c>
      <c r="EV151">
        <f>SUMIF('12peso'!$E$39:$E$492,$A151,'12peso'!H$39:H$492)</f>
        <v>6.6E-3</v>
      </c>
      <c r="EW151">
        <f>SUMIF('12peso'!$E$39:$E$492,$A151,'12peso'!I$39:I$492)</f>
        <v>6.7999999999999996E-3</v>
      </c>
      <c r="EX151">
        <f>SUMIF('12peso'!$E$39:$E$492,$A151,'12peso'!J$39:J$492)</f>
        <v>6.6E-3</v>
      </c>
      <c r="EY151">
        <f>SUMIF('12peso'!$E$39:$E$492,$A151,'12peso'!K$39:K$492)</f>
        <v>6.6E-3</v>
      </c>
      <c r="EZ151">
        <f>SUMIF('12peso'!$E$39:$E$492,$A151,'12peso'!L$39:L$492)</f>
        <v>6.4000000000000003E-3</v>
      </c>
      <c r="FA151">
        <f>SUMIF('12peso'!$E$39:$E$492,$A151,'12peso'!M$39:M$492)</f>
        <v>6.6E-3</v>
      </c>
      <c r="FB151">
        <f>SUMIF('12peso'!$E$39:$E$492,$A151,'12peso'!N$39:N$492)</f>
        <v>6.4999999999999997E-3</v>
      </c>
      <c r="FC151">
        <f>SUMIF('12peso'!$E$39:$E$492,$A151,'12peso'!O$39:O$492)</f>
        <v>6.4999999999999997E-3</v>
      </c>
      <c r="FD151">
        <f>SUMIF('12peso'!$E$39:$E$492,$A151,'12peso'!P$39:P$492)</f>
        <v>6.4999999999999997E-3</v>
      </c>
      <c r="FE151">
        <f>SUMIF('12peso'!$E$39:$E$492,$A151,'12peso'!Q$39:Q$492)</f>
        <v>6.4999999999999997E-3</v>
      </c>
      <c r="FF151">
        <f>SUMIF('12peso'!$E$39:$E$492,$A151,'12peso'!R$39:R$492)</f>
        <v>6.4999999999999997E-3</v>
      </c>
      <c r="FG151">
        <f>SUMIF('12peso'!$E$39:$E$492,$A151,'12peso'!S$39:S$492)</f>
        <v>6.6E-3</v>
      </c>
      <c r="FH151">
        <f>SUMIF('12peso'!$E$39:$E$492,$A151,'12peso'!T$39:T$492)</f>
        <v>6.6E-3</v>
      </c>
      <c r="FI151">
        <f>SUMIF('12peso'!$E$39:$E$492,$A151,'12peso'!U$39:U$492)</f>
        <v>6.3E-3</v>
      </c>
      <c r="FJ151">
        <f>SUMIF('12peso'!$E$39:$E$492,$A151,'12peso'!V$39:V$492)</f>
        <v>6.4000000000000003E-3</v>
      </c>
      <c r="FK151">
        <f>SUMIF('12peso'!$E$39:$E$492,$A151,'12peso'!W$39:W$492)</f>
        <v>6.3E-3</v>
      </c>
      <c r="FL151">
        <f>SUMIF('12peso'!$E$39:$E$492,$A151,'12peso'!X$39:X$492)</f>
        <v>6.4999999999999997E-3</v>
      </c>
      <c r="FM151">
        <f>SUMIF('12peso'!$E$39:$E$492,$A151,'12peso'!Y$39:Y$492)</f>
        <v>6.6E-3</v>
      </c>
      <c r="FN151">
        <f>SUMIF('12peso'!$E$39:$E$492,$A151,'12peso'!Z$39:Z$492)</f>
        <v>6.4999999999999997E-3</v>
      </c>
      <c r="FO151">
        <f>SUMIF('12peso'!$E$39:$E$492,$A151,'12peso'!AA$39:AA$492)</f>
        <v>6.4999999999999997E-3</v>
      </c>
      <c r="FP151">
        <f>SUMIF('12peso'!$E$39:$E$492,$A151,'12peso'!AB$39:AB$492)</f>
        <v>6.3E-3</v>
      </c>
      <c r="FQ151">
        <f>SUMIF('12peso'!$E$39:$E$492,$A151,'12peso'!AC$39:AC$492)</f>
        <v>6.6E-3</v>
      </c>
      <c r="FR151">
        <f>SUMIF('12peso'!$E$39:$E$492,$A151,'12peso'!AD$39:AD$492)</f>
        <v>7.0000000000000001E-3</v>
      </c>
      <c r="FS151">
        <f>SUMIF('12peso'!$E$39:$E$492,$A151,'12peso'!AE$39:AE$492)</f>
        <v>7.1000000000000004E-3</v>
      </c>
      <c r="FT151">
        <f>SUMIF('12peso'!$E$39:$E$492,$A151,'12peso'!AF$39:AF$492)</f>
        <v>7.1999999999999998E-3</v>
      </c>
      <c r="FU151">
        <f>SUMIF('12peso'!$E$39:$E$492,$A151,'12peso'!AG$39:AG$492)</f>
        <v>7.3000000000000001E-3</v>
      </c>
      <c r="FV151">
        <f>SUMIF('12peso'!$E$39:$E$492,$A151,'12peso'!AH$39:AH$492)</f>
        <v>7.4000000000000003E-3</v>
      </c>
      <c r="FW151">
        <f>SUMIF('12peso'!$E$39:$E$492,$A151,'12peso'!AI$39:AI$492)</f>
        <v>7.3000000000000001E-3</v>
      </c>
      <c r="FX151">
        <f>SUMIF('12peso'!$E$39:$E$492,$A151,'12peso'!AJ$39:AJ$492)</f>
        <v>7.1999999999999998E-3</v>
      </c>
      <c r="FY151">
        <f>SUMIF('12peso'!$E$39:$E$492,$A151,'12peso'!AK$39:AK$492)</f>
        <v>7.4000000000000003E-3</v>
      </c>
      <c r="FZ151">
        <f>SUMIF('12peso'!$E$39:$E$492,$A151,'12peso'!AL$39:AL$492)</f>
        <v>7.4999999999999997E-3</v>
      </c>
      <c r="GA151">
        <f>SUMIF('12peso'!$E$39:$E$492,$A151,'12peso'!AM$39:AM$492)</f>
        <v>7.4999999999999997E-3</v>
      </c>
      <c r="GB151">
        <f>SUMIF('12peso'!$E$39:$E$492,$A151,'12peso'!AN$39:AN$492)</f>
        <v>7.7000000000000002E-3</v>
      </c>
    </row>
    <row r="152" spans="1:184" x14ac:dyDescent="0.25">
      <c r="A152" s="60">
        <v>2201004</v>
      </c>
      <c r="B152" s="56" t="s">
        <v>152</v>
      </c>
      <c r="C152" s="127">
        <v>1.0967</v>
      </c>
      <c r="D152" s="127">
        <v>1.1354</v>
      </c>
      <c r="E152" s="127">
        <v>1.1386000000000001</v>
      </c>
      <c r="F152" s="127">
        <v>1.1133</v>
      </c>
      <c r="G152" s="127">
        <v>1.0923</v>
      </c>
      <c r="H152" s="127">
        <v>1.0916999999999999</v>
      </c>
      <c r="I152" s="127">
        <v>1.1011</v>
      </c>
      <c r="J152" s="127">
        <v>1.1020000000000001</v>
      </c>
      <c r="K152" s="127">
        <v>1.0902000000000001</v>
      </c>
      <c r="L152" s="127">
        <v>1.0827</v>
      </c>
      <c r="M152" s="127">
        <v>1.0915999999999999</v>
      </c>
      <c r="N152" s="127">
        <v>1.1023000000000001</v>
      </c>
      <c r="O152" s="127">
        <v>1.1451</v>
      </c>
      <c r="P152" s="127">
        <v>1.1958</v>
      </c>
      <c r="Q152" s="127">
        <v>1.1866000000000001</v>
      </c>
      <c r="R152" s="127">
        <v>1.1705000000000001</v>
      </c>
      <c r="S152" s="127">
        <v>1.175</v>
      </c>
      <c r="T152" s="127">
        <v>1.246</v>
      </c>
      <c r="U152" s="127">
        <v>1.2356</v>
      </c>
      <c r="V152" s="127">
        <v>1.2128000000000001</v>
      </c>
      <c r="W152" s="127">
        <v>1.1898</v>
      </c>
      <c r="X152" s="127">
        <v>1.1938</v>
      </c>
      <c r="Y152" s="127">
        <v>1.2323999999999999</v>
      </c>
      <c r="Z152" s="127">
        <v>1.2546999999999999</v>
      </c>
      <c r="AA152" s="127">
        <v>1.3118000000000001</v>
      </c>
      <c r="AB152" s="127">
        <v>1.3249</v>
      </c>
      <c r="AC152" s="127">
        <v>1.3115000000000001</v>
      </c>
      <c r="AD152" s="127">
        <v>1.3563000000000001</v>
      </c>
      <c r="AE152" s="127">
        <v>1.3528</v>
      </c>
      <c r="AF152" s="127">
        <v>1.3365</v>
      </c>
      <c r="AG152" s="127">
        <v>1.5669999999999999</v>
      </c>
      <c r="AH152" s="127">
        <v>1.5402</v>
      </c>
      <c r="AI152" s="127">
        <v>1.5261</v>
      </c>
      <c r="AJ152" s="127">
        <v>1.6463000000000001</v>
      </c>
      <c r="AK152" s="127">
        <v>1.5826</v>
      </c>
      <c r="AL152" s="127">
        <v>1.7178</v>
      </c>
      <c r="AM152" s="127">
        <v>1.7726999999999999</v>
      </c>
      <c r="AN152" s="127">
        <v>1.706</v>
      </c>
      <c r="AO152" s="127">
        <v>1.5649</v>
      </c>
      <c r="AP152" s="127">
        <v>1.5418000000000001</v>
      </c>
      <c r="AQ152" s="127">
        <v>1.6822999999999999</v>
      </c>
      <c r="AR152" s="127">
        <v>1.7584</v>
      </c>
      <c r="AS152" s="127">
        <v>1.7981</v>
      </c>
      <c r="AT152" s="127">
        <v>1.7043999999999999</v>
      </c>
      <c r="AU152" s="127">
        <v>1.6989000000000001</v>
      </c>
      <c r="AV152" s="127">
        <v>1.7512000000000001</v>
      </c>
      <c r="AW152" s="127">
        <v>1.7459</v>
      </c>
      <c r="AX152" s="127">
        <v>1.7473000000000001</v>
      </c>
      <c r="AY152" s="127">
        <v>1.74</v>
      </c>
      <c r="AZ152" s="127">
        <v>1.7272000000000001</v>
      </c>
      <c r="BA152" s="127">
        <v>1.7126999999999999</v>
      </c>
      <c r="BB152" s="127">
        <v>1.6994</v>
      </c>
      <c r="BC152" s="127">
        <v>1.6753</v>
      </c>
      <c r="BD152" s="127">
        <v>1.6538999999999999</v>
      </c>
      <c r="BE152" s="127">
        <v>1.669</v>
      </c>
      <c r="BF152" s="127">
        <v>1.6667000000000001</v>
      </c>
      <c r="BG152" s="127">
        <v>1.6837</v>
      </c>
      <c r="BH152" s="127">
        <v>1.7170000000000001</v>
      </c>
      <c r="BI152" s="127">
        <v>1.7081</v>
      </c>
      <c r="BJ152" s="127">
        <v>1.6956</v>
      </c>
      <c r="BK152" s="127">
        <v>1.6878</v>
      </c>
      <c r="BL152" s="127">
        <v>1.6607000000000001</v>
      </c>
      <c r="BM152" s="127">
        <v>1.6420999999999999</v>
      </c>
      <c r="BN152" s="127">
        <v>1.6403000000000001</v>
      </c>
      <c r="BO152" s="127">
        <v>1.6529</v>
      </c>
      <c r="BP152" s="127">
        <v>1.6486000000000001</v>
      </c>
      <c r="BQ152" s="127">
        <v>1.6328</v>
      </c>
      <c r="BR152" s="127">
        <v>1.6063000000000001</v>
      </c>
      <c r="BS152" s="127">
        <v>1.5972999999999999</v>
      </c>
      <c r="BT152" s="127">
        <v>1.587</v>
      </c>
      <c r="BU152" s="127">
        <v>1.5716000000000001</v>
      </c>
      <c r="BV152" s="127">
        <v>1.5845</v>
      </c>
      <c r="BW152" s="127">
        <v>1.5749</v>
      </c>
      <c r="BX152" s="127">
        <v>1.5648</v>
      </c>
      <c r="BY152" s="127">
        <v>1.5666</v>
      </c>
      <c r="BZ152" s="127">
        <v>1.5591999999999999</v>
      </c>
      <c r="CA152" s="127">
        <v>1.5603</v>
      </c>
      <c r="CB152" s="127">
        <v>1.5629999999999999</v>
      </c>
      <c r="CC152" s="127">
        <v>1.5626</v>
      </c>
      <c r="CD152" s="127">
        <v>1.5609</v>
      </c>
      <c r="CE152" s="127">
        <v>1.5731999999999999</v>
      </c>
      <c r="CF152" s="127">
        <v>1.5801000000000001</v>
      </c>
      <c r="CG152" s="127">
        <v>1.5981000000000001</v>
      </c>
      <c r="CH152" s="127">
        <v>1.2033</v>
      </c>
      <c r="CI152" s="127">
        <v>1.2064999999999999</v>
      </c>
      <c r="CJ152" s="127">
        <v>1.2099</v>
      </c>
      <c r="CK152" s="127">
        <v>1.2144999999999999</v>
      </c>
      <c r="CL152" s="127">
        <v>1.21</v>
      </c>
      <c r="CM152" s="127">
        <v>1.2077</v>
      </c>
      <c r="CN152" s="127">
        <v>1.206</v>
      </c>
      <c r="CO152" s="127">
        <v>1.2003999999999999</v>
      </c>
      <c r="CP152" s="127">
        <v>1.1946000000000001</v>
      </c>
      <c r="CQ152" s="127">
        <v>1.1868000000000001</v>
      </c>
      <c r="CR152" s="127">
        <v>1.1861999999999999</v>
      </c>
      <c r="CS152" s="127">
        <v>1.1798999999999999</v>
      </c>
      <c r="CT152" s="127">
        <v>1.1780999999999999</v>
      </c>
      <c r="CU152" s="127">
        <v>1.1727000000000001</v>
      </c>
      <c r="CV152" s="127">
        <v>1.1676</v>
      </c>
      <c r="CW152" s="127">
        <v>1.1735</v>
      </c>
      <c r="CX152" s="127">
        <v>1.1708000000000001</v>
      </c>
      <c r="CY152" s="127">
        <v>1.1656</v>
      </c>
      <c r="CZ152" s="127">
        <v>1.1546000000000001</v>
      </c>
      <c r="DA152" s="127">
        <v>1.1516</v>
      </c>
      <c r="DB152" s="127">
        <v>1.1451</v>
      </c>
      <c r="DC152" s="127">
        <v>1.1371</v>
      </c>
      <c r="DD152" s="127">
        <v>1.1289</v>
      </c>
      <c r="DE152" s="127">
        <v>1.1375</v>
      </c>
      <c r="DF152" s="127">
        <v>1.1351</v>
      </c>
      <c r="DG152" s="127">
        <v>1.1307</v>
      </c>
      <c r="DH152" s="127">
        <v>1.1274999999999999</v>
      </c>
      <c r="DI152" s="127">
        <v>1.1259999999999999</v>
      </c>
      <c r="DJ152" s="127">
        <v>1.1234</v>
      </c>
      <c r="DK152" s="127">
        <v>1.1217999999999999</v>
      </c>
      <c r="DL152" s="127">
        <v>1.1166</v>
      </c>
      <c r="DM152" s="127">
        <v>1.1128</v>
      </c>
      <c r="DN152" s="127">
        <v>1.1024</v>
      </c>
      <c r="DO152" s="127">
        <v>1.1192</v>
      </c>
      <c r="DP152" s="127">
        <v>1.1405000000000001</v>
      </c>
      <c r="DQ152" s="127">
        <v>1.1424000000000001</v>
      </c>
      <c r="DR152" s="127">
        <v>1.1526000000000001</v>
      </c>
      <c r="DS152" s="127">
        <v>1.1615</v>
      </c>
      <c r="DT152" s="127">
        <v>1.1731</v>
      </c>
      <c r="DU152" s="127">
        <v>1.2099</v>
      </c>
      <c r="DV152" s="127">
        <v>1.2208000000000001</v>
      </c>
      <c r="DW152" s="127">
        <v>1.2181</v>
      </c>
      <c r="DX152" s="127">
        <v>1.2173</v>
      </c>
      <c r="DY152" s="127">
        <v>1.2168000000000001</v>
      </c>
      <c r="DZ152" s="127">
        <v>1.2098</v>
      </c>
      <c r="EA152" s="127">
        <v>1.2068000000000001</v>
      </c>
      <c r="EB152" s="127">
        <v>1.2042999999999999</v>
      </c>
      <c r="EC152" s="127">
        <v>1.1960999999999999</v>
      </c>
      <c r="ED152" s="127">
        <v>1.2</v>
      </c>
      <c r="EE152" s="127">
        <v>1.198</v>
      </c>
      <c r="EF152" s="127">
        <v>1.1956</v>
      </c>
      <c r="EG152" s="127">
        <v>1.1928000000000001</v>
      </c>
      <c r="EH152" s="127">
        <v>1.1865000000000001</v>
      </c>
      <c r="EI152" s="127">
        <v>1.1776</v>
      </c>
      <c r="EJ152" s="127">
        <v>1.1733</v>
      </c>
      <c r="EK152" s="127">
        <v>1.1651</v>
      </c>
      <c r="EL152" s="127">
        <v>1.1564000000000001</v>
      </c>
      <c r="EM152" s="127">
        <v>1.1506000000000001</v>
      </c>
      <c r="EN152" s="127">
        <v>1.1428</v>
      </c>
      <c r="EO152" s="127">
        <v>1.1397999999999999</v>
      </c>
      <c r="EP152" s="127">
        <v>1.1412</v>
      </c>
      <c r="EQ152" s="127">
        <v>1.1383000000000001</v>
      </c>
      <c r="ER152" s="127">
        <v>1.133</v>
      </c>
      <c r="ES152" s="127">
        <v>1.1422000000000001</v>
      </c>
      <c r="ET152" s="127">
        <v>1.1384000000000001</v>
      </c>
      <c r="EU152" s="127">
        <v>1.1289</v>
      </c>
      <c r="EV152">
        <f>SUMIF('12peso'!$E$39:$E$492,$A152,'12peso'!H$39:H$492)</f>
        <v>1.1105</v>
      </c>
      <c r="EW152">
        <f>SUMIF('12peso'!$E$39:$E$492,$A152,'12peso'!I$39:I$492)</f>
        <v>1.1051</v>
      </c>
      <c r="EX152">
        <f>SUMIF('12peso'!$E$39:$E$492,$A152,'12peso'!J$39:J$492)</f>
        <v>1.1081000000000001</v>
      </c>
      <c r="EY152">
        <f>SUMIF('12peso'!$E$39:$E$492,$A152,'12peso'!K$39:K$492)</f>
        <v>1.1100000000000001</v>
      </c>
      <c r="EZ152">
        <f>SUMIF('12peso'!$E$39:$E$492,$A152,'12peso'!L$39:L$492)</f>
        <v>1.1103000000000001</v>
      </c>
      <c r="FA152">
        <f>SUMIF('12peso'!$E$39:$E$492,$A152,'12peso'!M$39:M$492)</f>
        <v>1.1073</v>
      </c>
      <c r="FB152">
        <f>SUMIF('12peso'!$E$39:$E$492,$A152,'12peso'!N$39:N$492)</f>
        <v>1.1072</v>
      </c>
      <c r="FC152">
        <f>SUMIF('12peso'!$E$39:$E$492,$A152,'12peso'!O$39:O$492)</f>
        <v>1.1036999999999999</v>
      </c>
      <c r="FD152">
        <f>SUMIF('12peso'!$E$39:$E$492,$A152,'12peso'!P$39:P$492)</f>
        <v>1.0938000000000001</v>
      </c>
      <c r="FE152">
        <f>SUMIF('12peso'!$E$39:$E$492,$A152,'12peso'!Q$39:Q$492)</f>
        <v>1.1012</v>
      </c>
      <c r="FF152">
        <f>SUMIF('12peso'!$E$39:$E$492,$A152,'12peso'!R$39:R$492)</f>
        <v>1.0998000000000001</v>
      </c>
      <c r="FG152">
        <f>SUMIF('12peso'!$E$39:$E$492,$A152,'12peso'!S$39:S$492)</f>
        <v>1.1037999999999999</v>
      </c>
      <c r="FH152">
        <f>SUMIF('12peso'!$E$39:$E$492,$A152,'12peso'!T$39:T$492)</f>
        <v>1.0991</v>
      </c>
      <c r="FI152">
        <f>SUMIF('12peso'!$E$39:$E$492,$A152,'12peso'!U$39:U$492)</f>
        <v>1.0912999999999999</v>
      </c>
      <c r="FJ152">
        <f>SUMIF('12peso'!$E$39:$E$492,$A152,'12peso'!V$39:V$492)</f>
        <v>1.0921000000000001</v>
      </c>
      <c r="FK152">
        <f>SUMIF('12peso'!$E$39:$E$492,$A152,'12peso'!W$39:W$492)</f>
        <v>1.0899000000000001</v>
      </c>
      <c r="FL152">
        <f>SUMIF('12peso'!$E$39:$E$492,$A152,'12peso'!X$39:X$492)</f>
        <v>1.0881000000000001</v>
      </c>
      <c r="FM152">
        <f>SUMIF('12peso'!$E$39:$E$492,$A152,'12peso'!Y$39:Y$492)</f>
        <v>1.0853999999999999</v>
      </c>
      <c r="FN152">
        <f>SUMIF('12peso'!$E$39:$E$492,$A152,'12peso'!Z$39:Z$492)</f>
        <v>1.0857000000000001</v>
      </c>
      <c r="FO152">
        <f>SUMIF('12peso'!$E$39:$E$492,$A152,'12peso'!AA$39:AA$492)</f>
        <v>1.0846</v>
      </c>
      <c r="FP152">
        <f>SUMIF('12peso'!$E$39:$E$492,$A152,'12peso'!AB$39:AB$492)</f>
        <v>1.0851999999999999</v>
      </c>
      <c r="FQ152">
        <f>SUMIF('12peso'!$E$39:$E$492,$A152,'12peso'!AC$39:AC$492)</f>
        <v>1.1032999999999999</v>
      </c>
      <c r="FR152">
        <f>SUMIF('12peso'!$E$39:$E$492,$A152,'12peso'!AD$39:AD$492)</f>
        <v>1.1144000000000001</v>
      </c>
      <c r="FS152">
        <f>SUMIF('12peso'!$E$39:$E$492,$A152,'12peso'!AE$39:AE$492)</f>
        <v>1.1124000000000001</v>
      </c>
      <c r="FT152">
        <f>SUMIF('12peso'!$E$39:$E$492,$A152,'12peso'!AF$39:AF$492)</f>
        <v>1.1184000000000001</v>
      </c>
      <c r="FU152">
        <f>SUMIF('12peso'!$E$39:$E$492,$A152,'12peso'!AG$39:AG$492)</f>
        <v>1.1134999999999999</v>
      </c>
      <c r="FV152">
        <f>SUMIF('12peso'!$E$39:$E$492,$A152,'12peso'!AH$39:AH$492)</f>
        <v>1.1081000000000001</v>
      </c>
      <c r="FW152">
        <f>SUMIF('12peso'!$E$39:$E$492,$A152,'12peso'!AI$39:AI$492)</f>
        <v>1.0986</v>
      </c>
      <c r="FX152">
        <f>SUMIF('12peso'!$E$39:$E$492,$A152,'12peso'!AJ$39:AJ$492)</f>
        <v>1.0933999999999999</v>
      </c>
      <c r="FY152">
        <f>SUMIF('12peso'!$E$39:$E$492,$A152,'12peso'!AK$39:AK$492)</f>
        <v>1.0894999999999999</v>
      </c>
      <c r="FZ152">
        <f>SUMIF('12peso'!$E$39:$E$492,$A152,'12peso'!AL$39:AL$492)</f>
        <v>1.0851999999999999</v>
      </c>
      <c r="GA152">
        <f>SUMIF('12peso'!$E$39:$E$492,$A152,'12peso'!AM$39:AM$492)</f>
        <v>1.0846</v>
      </c>
      <c r="GB152">
        <f>SUMIF('12peso'!$E$39:$E$492,$A152,'12peso'!AN$39:AN$492)</f>
        <v>1.0780000000000001</v>
      </c>
    </row>
    <row r="153" spans="1:184" x14ac:dyDescent="0.25">
      <c r="A153" s="60">
        <v>2201005</v>
      </c>
      <c r="B153" s="56" t="s">
        <v>153</v>
      </c>
      <c r="C153" s="127">
        <v>6.6500000000000004E-2</v>
      </c>
      <c r="D153" s="127">
        <v>6.8699999999999997E-2</v>
      </c>
      <c r="E153" s="127">
        <v>6.8599999999999994E-2</v>
      </c>
      <c r="F153" s="127">
        <v>6.8099999999999994E-2</v>
      </c>
      <c r="G153" s="127">
        <v>6.7400000000000002E-2</v>
      </c>
      <c r="H153" s="127">
        <v>6.7000000000000004E-2</v>
      </c>
      <c r="I153" s="127">
        <v>6.6600000000000006E-2</v>
      </c>
      <c r="J153" s="127">
        <v>6.7400000000000002E-2</v>
      </c>
      <c r="K153" s="127">
        <v>6.7500000000000004E-2</v>
      </c>
      <c r="L153" s="127">
        <v>6.7199999999999996E-2</v>
      </c>
      <c r="M153" s="127">
        <v>6.7400000000000002E-2</v>
      </c>
      <c r="N153" s="127">
        <v>6.7299999999999999E-2</v>
      </c>
      <c r="O153" s="127">
        <v>7.1099999999999997E-2</v>
      </c>
      <c r="P153" s="127">
        <v>7.3700000000000002E-2</v>
      </c>
      <c r="Q153" s="127">
        <v>7.3599999999999999E-2</v>
      </c>
      <c r="R153" s="127">
        <v>7.3899999999999993E-2</v>
      </c>
      <c r="S153" s="127">
        <v>7.3400000000000007E-2</v>
      </c>
      <c r="T153" s="127">
        <v>7.2900000000000006E-2</v>
      </c>
      <c r="U153" s="127">
        <v>7.2599999999999998E-2</v>
      </c>
      <c r="V153" s="127">
        <v>7.2499999999999995E-2</v>
      </c>
      <c r="W153" s="127">
        <v>7.22E-2</v>
      </c>
      <c r="X153" s="127">
        <v>7.1900000000000006E-2</v>
      </c>
      <c r="Y153" s="127">
        <v>7.1599999999999997E-2</v>
      </c>
      <c r="Z153" s="127">
        <v>7.5899999999999995E-2</v>
      </c>
      <c r="AA153" s="127">
        <v>7.4999999999999997E-2</v>
      </c>
      <c r="AB153" s="127">
        <v>7.4499999999999997E-2</v>
      </c>
      <c r="AC153" s="127">
        <v>7.7899999999999997E-2</v>
      </c>
      <c r="AD153" s="127">
        <v>7.7299999999999994E-2</v>
      </c>
      <c r="AE153" s="127">
        <v>7.7600000000000002E-2</v>
      </c>
      <c r="AF153" s="127">
        <v>7.7700000000000005E-2</v>
      </c>
      <c r="AG153" s="127">
        <v>7.7200000000000005E-2</v>
      </c>
      <c r="AH153" s="127">
        <v>7.6899999999999996E-2</v>
      </c>
      <c r="AI153" s="127">
        <v>7.6600000000000001E-2</v>
      </c>
      <c r="AJ153" s="127">
        <v>7.5200000000000003E-2</v>
      </c>
      <c r="AK153" s="127">
        <v>7.4999999999999997E-2</v>
      </c>
      <c r="AL153" s="127">
        <v>7.6600000000000001E-2</v>
      </c>
      <c r="AM153" s="127">
        <v>7.8299999999999995E-2</v>
      </c>
      <c r="AN153" s="127">
        <v>7.8799999999999995E-2</v>
      </c>
      <c r="AO153" s="127">
        <v>7.8299999999999995E-2</v>
      </c>
      <c r="AP153" s="127">
        <v>7.7399999999999997E-2</v>
      </c>
      <c r="AQ153" s="127">
        <v>7.7600000000000002E-2</v>
      </c>
      <c r="AR153" s="127">
        <v>7.6999999999999999E-2</v>
      </c>
      <c r="AS153" s="127">
        <v>7.7399999999999997E-2</v>
      </c>
      <c r="AT153" s="127">
        <v>7.7700000000000005E-2</v>
      </c>
      <c r="AU153" s="127">
        <v>7.6899999999999996E-2</v>
      </c>
      <c r="AV153" s="127">
        <v>7.6200000000000004E-2</v>
      </c>
      <c r="AW153" s="127">
        <v>7.5800000000000006E-2</v>
      </c>
      <c r="AX153" s="127">
        <v>8.43E-2</v>
      </c>
      <c r="AY153" s="127">
        <v>8.4500000000000006E-2</v>
      </c>
      <c r="AZ153" s="127">
        <v>9.3100000000000002E-2</v>
      </c>
      <c r="BA153" s="127">
        <v>9.2499999999999999E-2</v>
      </c>
      <c r="BB153" s="127">
        <v>9.1800000000000007E-2</v>
      </c>
      <c r="BC153" s="127">
        <v>9.1300000000000006E-2</v>
      </c>
      <c r="BD153" s="127">
        <v>9.0800000000000006E-2</v>
      </c>
      <c r="BE153" s="127">
        <v>9.0200000000000002E-2</v>
      </c>
      <c r="BF153" s="127">
        <v>9.1200000000000003E-2</v>
      </c>
      <c r="BG153" s="127">
        <v>9.0800000000000006E-2</v>
      </c>
      <c r="BH153" s="127">
        <v>9.06E-2</v>
      </c>
      <c r="BI153" s="127">
        <v>9.0200000000000002E-2</v>
      </c>
      <c r="BJ153" s="127">
        <v>8.5699999999999998E-2</v>
      </c>
      <c r="BK153" s="127">
        <v>8.5199999999999998E-2</v>
      </c>
      <c r="BL153" s="127">
        <v>8.7099999999999997E-2</v>
      </c>
      <c r="BM153" s="127">
        <v>8.6800000000000002E-2</v>
      </c>
      <c r="BN153" s="127">
        <v>8.6499999999999994E-2</v>
      </c>
      <c r="BO153" s="127">
        <v>8.5900000000000004E-2</v>
      </c>
      <c r="BP153" s="127">
        <v>8.5500000000000007E-2</v>
      </c>
      <c r="BQ153" s="127">
        <v>8.4699999999999998E-2</v>
      </c>
      <c r="BR153" s="127">
        <v>8.4199999999999997E-2</v>
      </c>
      <c r="BS153" s="127">
        <v>8.3699999999999997E-2</v>
      </c>
      <c r="BT153" s="127">
        <v>8.3000000000000004E-2</v>
      </c>
      <c r="BU153" s="127">
        <v>8.2500000000000004E-2</v>
      </c>
      <c r="BV153" s="127">
        <v>8.5000000000000006E-2</v>
      </c>
      <c r="BW153" s="127">
        <v>8.5000000000000006E-2</v>
      </c>
      <c r="BX153" s="127">
        <v>8.4900000000000003E-2</v>
      </c>
      <c r="BY153" s="127">
        <v>8.5099999999999995E-2</v>
      </c>
      <c r="BZ153" s="127">
        <v>8.4699999999999998E-2</v>
      </c>
      <c r="CA153" s="127">
        <v>8.4099999999999994E-2</v>
      </c>
      <c r="CB153" s="127">
        <v>8.3799999999999999E-2</v>
      </c>
      <c r="CC153" s="127">
        <v>8.3400000000000002E-2</v>
      </c>
      <c r="CD153" s="127">
        <v>8.5900000000000004E-2</v>
      </c>
      <c r="CE153" s="127">
        <v>8.6099999999999996E-2</v>
      </c>
      <c r="CF153" s="127">
        <v>8.6900000000000005E-2</v>
      </c>
      <c r="CG153" s="127">
        <v>8.6900000000000005E-2</v>
      </c>
      <c r="CH153" s="127">
        <v>9.2499999999999999E-2</v>
      </c>
      <c r="CI153" s="127">
        <v>9.2200000000000004E-2</v>
      </c>
      <c r="CJ153" s="127">
        <v>9.2100000000000001E-2</v>
      </c>
      <c r="CK153" s="127">
        <v>9.1800000000000007E-2</v>
      </c>
      <c r="CL153" s="127">
        <v>9.1499999999999998E-2</v>
      </c>
      <c r="CM153" s="127">
        <v>9.1300000000000006E-2</v>
      </c>
      <c r="CN153" s="127">
        <v>9.0700000000000003E-2</v>
      </c>
      <c r="CO153" s="127">
        <v>9.1499999999999998E-2</v>
      </c>
      <c r="CP153" s="127">
        <v>9.1300000000000006E-2</v>
      </c>
      <c r="CQ153" s="127">
        <v>9.11E-2</v>
      </c>
      <c r="CR153" s="127">
        <v>9.11E-2</v>
      </c>
      <c r="CS153" s="127">
        <v>9.2399999999999996E-2</v>
      </c>
      <c r="CT153" s="127">
        <v>9.3200000000000005E-2</v>
      </c>
      <c r="CU153" s="127">
        <v>9.3100000000000002E-2</v>
      </c>
      <c r="CV153" s="127">
        <v>9.2999999999999999E-2</v>
      </c>
      <c r="CW153" s="127">
        <v>9.3100000000000002E-2</v>
      </c>
      <c r="CX153" s="127">
        <v>9.3299999999999994E-2</v>
      </c>
      <c r="CY153" s="127">
        <v>9.2999999999999999E-2</v>
      </c>
      <c r="CZ153" s="127">
        <v>9.2399999999999996E-2</v>
      </c>
      <c r="DA153" s="127">
        <v>9.4600000000000004E-2</v>
      </c>
      <c r="DB153" s="127">
        <v>9.4700000000000006E-2</v>
      </c>
      <c r="DC153" s="127">
        <v>9.4399999999999998E-2</v>
      </c>
      <c r="DD153" s="127">
        <v>9.4299999999999995E-2</v>
      </c>
      <c r="DE153" s="127">
        <v>9.3700000000000006E-2</v>
      </c>
      <c r="DF153" s="127">
        <v>0.1012</v>
      </c>
      <c r="DG153" s="127">
        <v>0.10290000000000001</v>
      </c>
      <c r="DH153" s="127">
        <v>0.1033</v>
      </c>
      <c r="DI153" s="127">
        <v>0.1031</v>
      </c>
      <c r="DJ153" s="127">
        <v>0.1026</v>
      </c>
      <c r="DK153" s="127">
        <v>9.9900000000000003E-2</v>
      </c>
      <c r="DL153" s="127">
        <v>9.9299999999999999E-2</v>
      </c>
      <c r="DM153" s="127">
        <v>0.1032</v>
      </c>
      <c r="DN153" s="127">
        <v>0.10150000000000001</v>
      </c>
      <c r="DO153" s="127">
        <v>0.1012</v>
      </c>
      <c r="DP153" s="127">
        <v>0.1007</v>
      </c>
      <c r="DQ153" s="127">
        <v>9.9099999999999994E-2</v>
      </c>
      <c r="DR153" s="127">
        <v>0.10009999999999999</v>
      </c>
      <c r="DS153" s="127">
        <v>0.1009</v>
      </c>
      <c r="DT153" s="127">
        <v>0.1011</v>
      </c>
      <c r="DU153" s="127">
        <v>0.1009</v>
      </c>
      <c r="DV153" s="127">
        <v>0.10059999999999999</v>
      </c>
      <c r="DW153" s="127">
        <v>0.10009999999999999</v>
      </c>
      <c r="DX153" s="127">
        <v>9.98E-2</v>
      </c>
      <c r="DY153" s="127">
        <v>9.9000000000000005E-2</v>
      </c>
      <c r="DZ153" s="127">
        <v>9.8500000000000004E-2</v>
      </c>
      <c r="EA153" s="127">
        <v>9.8000000000000004E-2</v>
      </c>
      <c r="EB153" s="127">
        <v>9.74E-2</v>
      </c>
      <c r="EC153" s="127">
        <v>9.7900000000000001E-2</v>
      </c>
      <c r="ED153" s="127">
        <v>9.7900000000000001E-2</v>
      </c>
      <c r="EE153" s="127">
        <v>9.7799999999999998E-2</v>
      </c>
      <c r="EF153" s="127">
        <v>9.8199999999999996E-2</v>
      </c>
      <c r="EG153" s="127">
        <v>9.7799999999999998E-2</v>
      </c>
      <c r="EH153" s="127">
        <v>9.7199999999999995E-2</v>
      </c>
      <c r="EI153" s="127">
        <v>9.6000000000000002E-2</v>
      </c>
      <c r="EJ153" s="127">
        <v>9.5399999999999999E-2</v>
      </c>
      <c r="EK153" s="127">
        <v>0.1004</v>
      </c>
      <c r="EL153" s="127">
        <v>0.1007</v>
      </c>
      <c r="EM153" s="127">
        <v>0.1</v>
      </c>
      <c r="EN153" s="127">
        <v>9.9199999999999997E-2</v>
      </c>
      <c r="EO153" s="127">
        <v>9.8599999999999993E-2</v>
      </c>
      <c r="EP153" s="127">
        <v>0.1002</v>
      </c>
      <c r="EQ153" s="127">
        <v>0.1003</v>
      </c>
      <c r="ER153" s="127">
        <v>9.9900000000000003E-2</v>
      </c>
      <c r="ES153" s="127">
        <v>9.9400000000000002E-2</v>
      </c>
      <c r="ET153" s="127">
        <v>9.9000000000000005E-2</v>
      </c>
      <c r="EU153" s="127">
        <v>9.8500000000000004E-2</v>
      </c>
      <c r="EV153">
        <f>SUMIF('12peso'!$E$39:$E$492,$A153,'12peso'!H$39:H$492)</f>
        <v>7.5899999999999995E-2</v>
      </c>
      <c r="EW153">
        <f>SUMIF('12peso'!$E$39:$E$492,$A153,'12peso'!I$39:I$492)</f>
        <v>7.8299999999999995E-2</v>
      </c>
      <c r="EX153">
        <f>SUMIF('12peso'!$E$39:$E$492,$A153,'12peso'!J$39:J$492)</f>
        <v>7.8100000000000003E-2</v>
      </c>
      <c r="EY153">
        <f>SUMIF('12peso'!$E$39:$E$492,$A153,'12peso'!K$39:K$492)</f>
        <v>7.8100000000000003E-2</v>
      </c>
      <c r="EZ153">
        <f>SUMIF('12peso'!$E$39:$E$492,$A153,'12peso'!L$39:L$492)</f>
        <v>7.7600000000000002E-2</v>
      </c>
      <c r="FA153">
        <f>SUMIF('12peso'!$E$39:$E$492,$A153,'12peso'!M$39:M$492)</f>
        <v>7.7399999999999997E-2</v>
      </c>
      <c r="FB153">
        <f>SUMIF('12peso'!$E$39:$E$492,$A153,'12peso'!N$39:N$492)</f>
        <v>8.0100000000000005E-2</v>
      </c>
      <c r="FC153">
        <f>SUMIF('12peso'!$E$39:$E$492,$A153,'12peso'!O$39:O$492)</f>
        <v>7.9899999999999999E-2</v>
      </c>
      <c r="FD153">
        <f>SUMIF('12peso'!$E$39:$E$492,$A153,'12peso'!P$39:P$492)</f>
        <v>7.9600000000000004E-2</v>
      </c>
      <c r="FE153">
        <f>SUMIF('12peso'!$E$39:$E$492,$A153,'12peso'!Q$39:Q$492)</f>
        <v>7.9000000000000001E-2</v>
      </c>
      <c r="FF153">
        <f>SUMIF('12peso'!$E$39:$E$492,$A153,'12peso'!R$39:R$492)</f>
        <v>7.8600000000000003E-2</v>
      </c>
      <c r="FG153">
        <f>SUMIF('12peso'!$E$39:$E$492,$A153,'12peso'!S$39:S$492)</f>
        <v>7.8200000000000006E-2</v>
      </c>
      <c r="FH153">
        <f>SUMIF('12peso'!$E$39:$E$492,$A153,'12peso'!T$39:T$492)</f>
        <v>7.8100000000000003E-2</v>
      </c>
      <c r="FI153">
        <f>SUMIF('12peso'!$E$39:$E$492,$A153,'12peso'!U$39:U$492)</f>
        <v>7.9699999999999993E-2</v>
      </c>
      <c r="FJ153">
        <f>SUMIF('12peso'!$E$39:$E$492,$A153,'12peso'!V$39:V$492)</f>
        <v>7.9600000000000004E-2</v>
      </c>
      <c r="FK153">
        <f>SUMIF('12peso'!$E$39:$E$492,$A153,'12peso'!W$39:W$492)</f>
        <v>7.9299999999999995E-2</v>
      </c>
      <c r="FL153">
        <f>SUMIF('12peso'!$E$39:$E$492,$A153,'12peso'!X$39:X$492)</f>
        <v>7.8899999999999998E-2</v>
      </c>
      <c r="FM153">
        <f>SUMIF('12peso'!$E$39:$E$492,$A153,'12peso'!Y$39:Y$492)</f>
        <v>7.8600000000000003E-2</v>
      </c>
      <c r="FN153">
        <f>SUMIF('12peso'!$E$39:$E$492,$A153,'12peso'!Z$39:Z$492)</f>
        <v>0.08</v>
      </c>
      <c r="FO153">
        <f>SUMIF('12peso'!$E$39:$E$492,$A153,'12peso'!AA$39:AA$492)</f>
        <v>8.1000000000000003E-2</v>
      </c>
      <c r="FP153">
        <f>SUMIF('12peso'!$E$39:$E$492,$A153,'12peso'!AB$39:AB$492)</f>
        <v>8.0799999999999997E-2</v>
      </c>
      <c r="FQ153">
        <f>SUMIF('12peso'!$E$39:$E$492,$A153,'12peso'!AC$39:AC$492)</f>
        <v>8.0500000000000002E-2</v>
      </c>
      <c r="FR153">
        <f>SUMIF('12peso'!$E$39:$E$492,$A153,'12peso'!AD$39:AD$492)</f>
        <v>8.0100000000000005E-2</v>
      </c>
      <c r="FS153">
        <f>SUMIF('12peso'!$E$39:$E$492,$A153,'12peso'!AE$39:AE$492)</f>
        <v>7.9600000000000004E-2</v>
      </c>
      <c r="FT153">
        <f>SUMIF('12peso'!$E$39:$E$492,$A153,'12peso'!AF$39:AF$492)</f>
        <v>7.6499999999999999E-2</v>
      </c>
      <c r="FU153">
        <f>SUMIF('12peso'!$E$39:$E$492,$A153,'12peso'!AG$39:AG$492)</f>
        <v>7.5499999999999998E-2</v>
      </c>
      <c r="FV153">
        <f>SUMIF('12peso'!$E$39:$E$492,$A153,'12peso'!AH$39:AH$492)</f>
        <v>7.4700000000000003E-2</v>
      </c>
      <c r="FW153">
        <f>SUMIF('12peso'!$E$39:$E$492,$A153,'12peso'!AI$39:AI$492)</f>
        <v>7.4300000000000005E-2</v>
      </c>
      <c r="FX153">
        <f>SUMIF('12peso'!$E$39:$E$492,$A153,'12peso'!AJ$39:AJ$492)</f>
        <v>7.3999999999999996E-2</v>
      </c>
      <c r="FY153">
        <f>SUMIF('12peso'!$E$39:$E$492,$A153,'12peso'!AK$39:AK$492)</f>
        <v>7.3800000000000004E-2</v>
      </c>
      <c r="FZ153">
        <f>SUMIF('12peso'!$E$39:$E$492,$A153,'12peso'!AL$39:AL$492)</f>
        <v>7.46E-2</v>
      </c>
      <c r="GA153">
        <f>SUMIF('12peso'!$E$39:$E$492,$A153,'12peso'!AM$39:AM$492)</f>
        <v>7.46E-2</v>
      </c>
      <c r="GB153">
        <f>SUMIF('12peso'!$E$39:$E$492,$A153,'12peso'!AN$39:AN$492)</f>
        <v>7.4399999999999994E-2</v>
      </c>
    </row>
    <row r="154" spans="1:184" x14ac:dyDescent="0.25">
      <c r="A154" s="60">
        <v>2202003</v>
      </c>
      <c r="B154" s="56" t="s">
        <v>154</v>
      </c>
      <c r="C154" s="127">
        <v>3.3166000000000002</v>
      </c>
      <c r="D154" s="127">
        <v>3.3449</v>
      </c>
      <c r="E154" s="127">
        <v>3.3488000000000002</v>
      </c>
      <c r="F154" s="127">
        <v>3.3109000000000002</v>
      </c>
      <c r="G154" s="127">
        <v>3.3330000000000002</v>
      </c>
      <c r="H154" s="127">
        <v>3.3321999999999998</v>
      </c>
      <c r="I154" s="127">
        <v>3.3115999999999999</v>
      </c>
      <c r="J154" s="127">
        <v>3.3071000000000002</v>
      </c>
      <c r="K154" s="127">
        <v>3.298</v>
      </c>
      <c r="L154" s="127">
        <v>3.2902</v>
      </c>
      <c r="M154" s="127">
        <v>3.3494000000000002</v>
      </c>
      <c r="N154" s="127">
        <v>3.3371</v>
      </c>
      <c r="O154" s="127">
        <v>3.4445000000000001</v>
      </c>
      <c r="P154" s="127">
        <v>3.4037000000000002</v>
      </c>
      <c r="Q154" s="127">
        <v>3.4215</v>
      </c>
      <c r="R154" s="127">
        <v>3.4363000000000001</v>
      </c>
      <c r="S154" s="127">
        <v>3.5224000000000002</v>
      </c>
      <c r="T154" s="127">
        <v>3.5383</v>
      </c>
      <c r="U154" s="127">
        <v>3.5859999999999999</v>
      </c>
      <c r="V154" s="127">
        <v>3.5886</v>
      </c>
      <c r="W154" s="127">
        <v>3.5788000000000002</v>
      </c>
      <c r="X154" s="127">
        <v>3.6244999999999998</v>
      </c>
      <c r="Y154" s="127">
        <v>3.6816</v>
      </c>
      <c r="Z154" s="127">
        <v>3.6707999999999998</v>
      </c>
      <c r="AA154" s="127">
        <v>3.8142</v>
      </c>
      <c r="AB154" s="127">
        <v>3.8336000000000001</v>
      </c>
      <c r="AC154" s="127">
        <v>3.8500999999999999</v>
      </c>
      <c r="AD154" s="127">
        <v>3.8290999999999999</v>
      </c>
      <c r="AE154" s="127">
        <v>3.8681000000000001</v>
      </c>
      <c r="AF154" s="127">
        <v>3.8712</v>
      </c>
      <c r="AG154" s="127">
        <v>4.0220000000000002</v>
      </c>
      <c r="AH154" s="127">
        <v>4.0157999999999996</v>
      </c>
      <c r="AI154" s="127">
        <v>4.0819999999999999</v>
      </c>
      <c r="AJ154" s="127">
        <v>4.1039000000000003</v>
      </c>
      <c r="AK154" s="127">
        <v>4.1576000000000004</v>
      </c>
      <c r="AL154" s="127">
        <v>4.1432000000000002</v>
      </c>
      <c r="AM154" s="127">
        <v>4.2699999999999996</v>
      </c>
      <c r="AN154" s="127">
        <v>4.2892000000000001</v>
      </c>
      <c r="AO154" s="127">
        <v>4.2828999999999997</v>
      </c>
      <c r="AP154" s="127">
        <v>4.2435999999999998</v>
      </c>
      <c r="AQ154" s="127">
        <v>4.1891999999999996</v>
      </c>
      <c r="AR154" s="127">
        <v>4.1238000000000001</v>
      </c>
      <c r="AS154" s="127">
        <v>4.1417999999999999</v>
      </c>
      <c r="AT154" s="127">
        <v>4.1043000000000003</v>
      </c>
      <c r="AU154" s="127">
        <v>4.0617000000000001</v>
      </c>
      <c r="AV154" s="127">
        <v>4.1521999999999997</v>
      </c>
      <c r="AW154" s="127">
        <v>4.3910999999999998</v>
      </c>
      <c r="AX154" s="127">
        <v>4.4000000000000004</v>
      </c>
      <c r="AY154" s="127">
        <v>4.4821999999999997</v>
      </c>
      <c r="AZ154" s="127">
        <v>4.5563000000000002</v>
      </c>
      <c r="BA154" s="127">
        <v>4.5575000000000001</v>
      </c>
      <c r="BB154" s="127">
        <v>4.5890000000000004</v>
      </c>
      <c r="BC154" s="127">
        <v>4.5895000000000001</v>
      </c>
      <c r="BD154" s="127">
        <v>4.5690999999999997</v>
      </c>
      <c r="BE154" s="127">
        <v>4.6336000000000004</v>
      </c>
      <c r="BF154" s="127">
        <v>4.6104000000000003</v>
      </c>
      <c r="BG154" s="127">
        <v>4.5903999999999998</v>
      </c>
      <c r="BH154" s="127">
        <v>4.6303999999999998</v>
      </c>
      <c r="BI154" s="127">
        <v>4.6672000000000002</v>
      </c>
      <c r="BJ154" s="127">
        <v>4.6355000000000004</v>
      </c>
      <c r="BK154" s="127">
        <v>4.7626999999999997</v>
      </c>
      <c r="BL154" s="127">
        <v>4.7525000000000004</v>
      </c>
      <c r="BM154" s="127">
        <v>4.7523999999999997</v>
      </c>
      <c r="BN154" s="127">
        <v>4.7542</v>
      </c>
      <c r="BO154" s="127">
        <v>4.7054</v>
      </c>
      <c r="BP154" s="127">
        <v>4.6590999999999996</v>
      </c>
      <c r="BQ154" s="127">
        <v>4.6905000000000001</v>
      </c>
      <c r="BR154" s="127">
        <v>4.6764000000000001</v>
      </c>
      <c r="BS154" s="127">
        <v>4.6478000000000002</v>
      </c>
      <c r="BT154" s="127">
        <v>4.7084999999999999</v>
      </c>
      <c r="BU154" s="127">
        <v>4.7671999999999999</v>
      </c>
      <c r="BV154" s="127">
        <v>4.7698999999999998</v>
      </c>
      <c r="BW154" s="127">
        <v>4.7416</v>
      </c>
      <c r="BX154" s="127">
        <v>4.7344999999999997</v>
      </c>
      <c r="BY154" s="127">
        <v>4.7294</v>
      </c>
      <c r="BZ154" s="127">
        <v>4.7205000000000004</v>
      </c>
      <c r="CA154" s="127">
        <v>4.7534999999999998</v>
      </c>
      <c r="CB154" s="127">
        <v>4.7622</v>
      </c>
      <c r="CC154" s="127">
        <v>4.6879999999999997</v>
      </c>
      <c r="CD154" s="127">
        <v>4.6738999999999997</v>
      </c>
      <c r="CE154" s="127">
        <v>4.6725000000000003</v>
      </c>
      <c r="CF154" s="127">
        <v>4.7184999999999997</v>
      </c>
      <c r="CG154" s="127">
        <v>4.7243000000000004</v>
      </c>
      <c r="CH154" s="127">
        <v>3.9177</v>
      </c>
      <c r="CI154" s="127">
        <v>3.8815</v>
      </c>
      <c r="CJ154" s="127">
        <v>3.8729</v>
      </c>
      <c r="CK154" s="127">
        <v>3.8656000000000001</v>
      </c>
      <c r="CL154" s="127">
        <v>3.8651</v>
      </c>
      <c r="CM154" s="127">
        <v>3.8313999999999999</v>
      </c>
      <c r="CN154" s="127">
        <v>3.8090000000000002</v>
      </c>
      <c r="CO154" s="127">
        <v>3.7528999999999999</v>
      </c>
      <c r="CP154" s="127">
        <v>3.7330999999999999</v>
      </c>
      <c r="CQ154" s="127">
        <v>3.7021999999999999</v>
      </c>
      <c r="CR154" s="127">
        <v>3.7069999999999999</v>
      </c>
      <c r="CS154" s="127">
        <v>3.7139000000000002</v>
      </c>
      <c r="CT154" s="127">
        <v>3.7006999999999999</v>
      </c>
      <c r="CU154" s="127">
        <v>3.5796999999999999</v>
      </c>
      <c r="CV154" s="127">
        <v>3.5449999999999999</v>
      </c>
      <c r="CW154" s="127">
        <v>3.5333999999999999</v>
      </c>
      <c r="CX154" s="127">
        <v>3.4645000000000001</v>
      </c>
      <c r="CY154" s="127">
        <v>3.4586000000000001</v>
      </c>
      <c r="CZ154" s="127">
        <v>3.4198</v>
      </c>
      <c r="DA154" s="127">
        <v>3.3828</v>
      </c>
      <c r="DB154" s="127">
        <v>3.3706999999999998</v>
      </c>
      <c r="DC154" s="127">
        <v>3.4013</v>
      </c>
      <c r="DD154" s="127">
        <v>3.3664000000000001</v>
      </c>
      <c r="DE154" s="127">
        <v>3.3197000000000001</v>
      </c>
      <c r="DF154" s="127">
        <v>3.262</v>
      </c>
      <c r="DG154" s="127">
        <v>3.2753000000000001</v>
      </c>
      <c r="DH154" s="127">
        <v>3.2991999999999999</v>
      </c>
      <c r="DI154" s="127">
        <v>3.2753999999999999</v>
      </c>
      <c r="DJ154" s="127">
        <v>3.2751999999999999</v>
      </c>
      <c r="DK154" s="127">
        <v>3.2683</v>
      </c>
      <c r="DL154" s="127">
        <v>3.2629999999999999</v>
      </c>
      <c r="DM154" s="127">
        <v>3.2427000000000001</v>
      </c>
      <c r="DN154" s="127">
        <v>3.2130000000000001</v>
      </c>
      <c r="DO154" s="127">
        <v>3.1981000000000002</v>
      </c>
      <c r="DP154" s="127">
        <v>3.2101000000000002</v>
      </c>
      <c r="DQ154" s="127">
        <v>3.2208999999999999</v>
      </c>
      <c r="DR154" s="127">
        <v>3.194</v>
      </c>
      <c r="DS154" s="127">
        <v>3.2905000000000002</v>
      </c>
      <c r="DT154" s="127">
        <v>3.2988</v>
      </c>
      <c r="DU154" s="127">
        <v>3.2909999999999999</v>
      </c>
      <c r="DV154" s="127">
        <v>3.2984</v>
      </c>
      <c r="DW154" s="127">
        <v>3.3008999999999999</v>
      </c>
      <c r="DX154" s="127">
        <v>3.2747000000000002</v>
      </c>
      <c r="DY154" s="127">
        <v>3.2528000000000001</v>
      </c>
      <c r="DZ154" s="127">
        <v>3.2311000000000001</v>
      </c>
      <c r="EA154" s="127">
        <v>3.2099000000000002</v>
      </c>
      <c r="EB154" s="127">
        <v>3.1873999999999998</v>
      </c>
      <c r="EC154" s="127">
        <v>3.2128999999999999</v>
      </c>
      <c r="ED154" s="127">
        <v>3.2166000000000001</v>
      </c>
      <c r="EE154" s="127">
        <v>3.2511999999999999</v>
      </c>
      <c r="EF154" s="127">
        <v>3.2534999999999998</v>
      </c>
      <c r="EG154" s="127">
        <v>3.2372000000000001</v>
      </c>
      <c r="EH154" s="127">
        <v>3.2176</v>
      </c>
      <c r="EI154" s="127">
        <v>3.2061000000000002</v>
      </c>
      <c r="EJ154" s="127">
        <v>3.1865999999999999</v>
      </c>
      <c r="EK154" s="127">
        <v>3.1482000000000001</v>
      </c>
      <c r="EL154" s="127">
        <v>3.1263999999999998</v>
      </c>
      <c r="EM154" s="127">
        <v>3.1124999999999998</v>
      </c>
      <c r="EN154" s="127">
        <v>3.1175000000000002</v>
      </c>
      <c r="EO154" s="127">
        <v>3.1293000000000002</v>
      </c>
      <c r="EP154" s="127">
        <v>3.1387</v>
      </c>
      <c r="EQ154" s="127">
        <v>3.1406999999999998</v>
      </c>
      <c r="ER154" s="127">
        <v>3.1164999999999998</v>
      </c>
      <c r="ES154" s="127">
        <v>3.1175000000000002</v>
      </c>
      <c r="ET154" s="127">
        <v>3.1162000000000001</v>
      </c>
      <c r="EU154" s="127">
        <v>3.1225000000000001</v>
      </c>
      <c r="EV154">
        <f>SUMIF('12peso'!$E$39:$E$492,$A154,'12peso'!H$39:H$492)</f>
        <v>3.4298000000000002</v>
      </c>
      <c r="EW154">
        <f>SUMIF('12peso'!$E$39:$E$492,$A154,'12peso'!I$39:I$492)</f>
        <v>3.3974000000000002</v>
      </c>
      <c r="EX154">
        <f>SUMIF('12peso'!$E$39:$E$492,$A154,'12peso'!J$39:J$492)</f>
        <v>3.3866999999999998</v>
      </c>
      <c r="EY154">
        <f>SUMIF('12peso'!$E$39:$E$492,$A154,'12peso'!K$39:K$492)</f>
        <v>3.3871000000000002</v>
      </c>
      <c r="EZ154">
        <f>SUMIF('12peso'!$E$39:$E$492,$A154,'12peso'!L$39:L$492)</f>
        <v>3.3807999999999998</v>
      </c>
      <c r="FA154">
        <f>SUMIF('12peso'!$E$39:$E$492,$A154,'12peso'!M$39:M$492)</f>
        <v>3.3929</v>
      </c>
      <c r="FB154">
        <f>SUMIF('12peso'!$E$39:$E$492,$A154,'12peso'!N$39:N$492)</f>
        <v>3.3673999999999999</v>
      </c>
      <c r="FC154">
        <f>SUMIF('12peso'!$E$39:$E$492,$A154,'12peso'!O$39:O$492)</f>
        <v>3.3542999999999998</v>
      </c>
      <c r="FD154">
        <f>SUMIF('12peso'!$E$39:$E$492,$A154,'12peso'!P$39:P$492)</f>
        <v>3.3126000000000002</v>
      </c>
      <c r="FE154">
        <f>SUMIF('12peso'!$E$39:$E$492,$A154,'12peso'!Q$39:Q$492)</f>
        <v>3.3209</v>
      </c>
      <c r="FF154">
        <f>SUMIF('12peso'!$E$39:$E$492,$A154,'12peso'!R$39:R$492)</f>
        <v>3.2934000000000001</v>
      </c>
      <c r="FG154">
        <f>SUMIF('12peso'!$E$39:$E$492,$A154,'12peso'!S$39:S$492)</f>
        <v>3.3188</v>
      </c>
      <c r="FH154">
        <f>SUMIF('12peso'!$E$39:$E$492,$A154,'12peso'!T$39:T$492)</f>
        <v>3.3332000000000002</v>
      </c>
      <c r="FI154">
        <f>SUMIF('12peso'!$E$39:$E$492,$A154,'12peso'!U$39:U$492)</f>
        <v>3.1756000000000002</v>
      </c>
      <c r="FJ154">
        <f>SUMIF('12peso'!$E$39:$E$492,$A154,'12peso'!V$39:V$492)</f>
        <v>2.6781999999999999</v>
      </c>
      <c r="FK154">
        <f>SUMIF('12peso'!$E$39:$E$492,$A154,'12peso'!W$39:W$492)</f>
        <v>2.6802999999999999</v>
      </c>
      <c r="FL154">
        <f>SUMIF('12peso'!$E$39:$E$492,$A154,'12peso'!X$39:X$492)</f>
        <v>2.6589999999999998</v>
      </c>
      <c r="FM154">
        <f>SUMIF('12peso'!$E$39:$E$492,$A154,'12peso'!Y$39:Y$492)</f>
        <v>2.6528999999999998</v>
      </c>
      <c r="FN154">
        <f>SUMIF('12peso'!$E$39:$E$492,$A154,'12peso'!Z$39:Z$492)</f>
        <v>2.6490999999999998</v>
      </c>
      <c r="FO154">
        <f>SUMIF('12peso'!$E$39:$E$492,$A154,'12peso'!AA$39:AA$492)</f>
        <v>2.6636000000000002</v>
      </c>
      <c r="FP154">
        <f>SUMIF('12peso'!$E$39:$E$492,$A154,'12peso'!AB$39:AB$492)</f>
        <v>2.6724000000000001</v>
      </c>
      <c r="FQ154">
        <f>SUMIF('12peso'!$E$39:$E$492,$A154,'12peso'!AC$39:AC$492)</f>
        <v>2.6726999999999999</v>
      </c>
      <c r="FR154">
        <f>SUMIF('12peso'!$E$39:$E$492,$A154,'12peso'!AD$39:AD$492)</f>
        <v>2.6417000000000002</v>
      </c>
      <c r="FS154">
        <f>SUMIF('12peso'!$E$39:$E$492,$A154,'12peso'!AE$39:AE$492)</f>
        <v>2.67</v>
      </c>
      <c r="FT154">
        <f>SUMIF('12peso'!$E$39:$E$492,$A154,'12peso'!AF$39:AF$492)</f>
        <v>2.6783000000000001</v>
      </c>
      <c r="FU154">
        <f>SUMIF('12peso'!$E$39:$E$492,$A154,'12peso'!AG$39:AG$492)</f>
        <v>2.6564000000000001</v>
      </c>
      <c r="FV154">
        <f>SUMIF('12peso'!$E$39:$E$492,$A154,'12peso'!AH$39:AH$492)</f>
        <v>2.6543999999999999</v>
      </c>
      <c r="FW154">
        <f>SUMIF('12peso'!$E$39:$E$492,$A154,'12peso'!AI$39:AI$492)</f>
        <v>2.6074000000000002</v>
      </c>
      <c r="FX154">
        <f>SUMIF('12peso'!$E$39:$E$492,$A154,'12peso'!AJ$39:AJ$492)</f>
        <v>2.6320999999999999</v>
      </c>
      <c r="FY154">
        <f>SUMIF('12peso'!$E$39:$E$492,$A154,'12peso'!AK$39:AK$492)</f>
        <v>2.7166999999999999</v>
      </c>
      <c r="FZ154">
        <f>SUMIF('12peso'!$E$39:$E$492,$A154,'12peso'!AL$39:AL$492)</f>
        <v>2.7092999999999998</v>
      </c>
      <c r="GA154">
        <f>SUMIF('12peso'!$E$39:$E$492,$A154,'12peso'!AM$39:AM$492)</f>
        <v>2.8311000000000002</v>
      </c>
      <c r="GB154">
        <f>SUMIF('12peso'!$E$39:$E$492,$A154,'12peso'!AN$39:AN$492)</f>
        <v>2.8731</v>
      </c>
    </row>
    <row r="155" spans="1:184" x14ac:dyDescent="0.25">
      <c r="A155" s="60">
        <v>3101002</v>
      </c>
      <c r="B155" s="56" t="s">
        <v>156</v>
      </c>
      <c r="C155" s="127">
        <v>0.50180000000000002</v>
      </c>
      <c r="D155" s="127">
        <v>0.49990000000000001</v>
      </c>
      <c r="E155" s="127">
        <v>0.50780000000000003</v>
      </c>
      <c r="F155" s="127">
        <v>0.49519999999999997</v>
      </c>
      <c r="G155" s="127">
        <v>0.49469999999999997</v>
      </c>
      <c r="H155" s="127">
        <v>0.49790000000000001</v>
      </c>
      <c r="I155" s="127">
        <v>0.49640000000000001</v>
      </c>
      <c r="J155" s="127">
        <v>0.497</v>
      </c>
      <c r="K155" s="127">
        <v>0.50009999999999999</v>
      </c>
      <c r="L155" s="127">
        <v>0.49890000000000001</v>
      </c>
      <c r="M155" s="127">
        <v>0.50639999999999996</v>
      </c>
      <c r="N155" s="127">
        <v>0.50819999999999999</v>
      </c>
      <c r="O155" s="127">
        <v>0.50139999999999996</v>
      </c>
      <c r="P155" s="127">
        <v>0.49569999999999997</v>
      </c>
      <c r="Q155" s="127">
        <v>0.49519999999999997</v>
      </c>
      <c r="R155" s="127">
        <v>0.49969999999999998</v>
      </c>
      <c r="S155" s="127">
        <v>0.51070000000000004</v>
      </c>
      <c r="T155" s="127">
        <v>0.50800000000000001</v>
      </c>
      <c r="U155" s="127">
        <v>0.52429999999999999</v>
      </c>
      <c r="V155" s="127">
        <v>0.52359999999999995</v>
      </c>
      <c r="W155" s="127">
        <v>0.52849999999999997</v>
      </c>
      <c r="X155" s="127">
        <v>0.53180000000000005</v>
      </c>
      <c r="Y155" s="127">
        <v>0.53680000000000005</v>
      </c>
      <c r="Z155" s="127">
        <v>0.53859999999999997</v>
      </c>
      <c r="AA155" s="127">
        <v>0.53159999999999996</v>
      </c>
      <c r="AB155" s="127">
        <v>0.54149999999999998</v>
      </c>
      <c r="AC155" s="127">
        <v>0.54</v>
      </c>
      <c r="AD155" s="127">
        <v>0.54669999999999996</v>
      </c>
      <c r="AE155" s="127">
        <v>0.55049999999999999</v>
      </c>
      <c r="AF155" s="127">
        <v>0.55649999999999999</v>
      </c>
      <c r="AG155" s="127">
        <v>0.56130000000000002</v>
      </c>
      <c r="AH155" s="127">
        <v>0.56310000000000004</v>
      </c>
      <c r="AI155" s="127">
        <v>0.54979999999999996</v>
      </c>
      <c r="AJ155" s="127">
        <v>0.55200000000000005</v>
      </c>
      <c r="AK155" s="127">
        <v>0.55220000000000002</v>
      </c>
      <c r="AL155" s="127">
        <v>0.55479999999999996</v>
      </c>
      <c r="AM155" s="127">
        <v>0.55230000000000001</v>
      </c>
      <c r="AN155" s="127">
        <v>0.5514</v>
      </c>
      <c r="AO155" s="127">
        <v>0.56159999999999999</v>
      </c>
      <c r="AP155" s="127">
        <v>0.56889999999999996</v>
      </c>
      <c r="AQ155" s="127">
        <v>0.57520000000000004</v>
      </c>
      <c r="AR155" s="127">
        <v>0.56879999999999997</v>
      </c>
      <c r="AS155" s="127">
        <v>0.56769999999999998</v>
      </c>
      <c r="AT155" s="127">
        <v>0.56299999999999994</v>
      </c>
      <c r="AU155" s="127">
        <v>0.56130000000000002</v>
      </c>
      <c r="AV155" s="127">
        <v>0.56430000000000002</v>
      </c>
      <c r="AW155" s="127">
        <v>0.5665</v>
      </c>
      <c r="AX155" s="127">
        <v>0.57540000000000002</v>
      </c>
      <c r="AY155" s="127">
        <v>0.57609999999999995</v>
      </c>
      <c r="AZ155" s="127">
        <v>0.58560000000000001</v>
      </c>
      <c r="BA155" s="127">
        <v>0.58309999999999995</v>
      </c>
      <c r="BB155" s="127">
        <v>0.58809999999999996</v>
      </c>
      <c r="BC155" s="127">
        <v>0.58399999999999996</v>
      </c>
      <c r="BD155" s="127">
        <v>0.58230000000000004</v>
      </c>
      <c r="BE155" s="127">
        <v>0.58709999999999996</v>
      </c>
      <c r="BF155" s="127">
        <v>0.58230000000000004</v>
      </c>
      <c r="BG155" s="127">
        <v>0.57469999999999999</v>
      </c>
      <c r="BH155" s="127">
        <v>0.56830000000000003</v>
      </c>
      <c r="BI155" s="127">
        <v>0.55840000000000001</v>
      </c>
      <c r="BJ155" s="127">
        <v>0.5645</v>
      </c>
      <c r="BK155" s="127">
        <v>0.56379999999999997</v>
      </c>
      <c r="BL155" s="127">
        <v>0.55289999999999995</v>
      </c>
      <c r="BM155" s="127">
        <v>0.56459999999999999</v>
      </c>
      <c r="BN155" s="127">
        <v>0.56479999999999997</v>
      </c>
      <c r="BO155" s="127">
        <v>0.56669999999999998</v>
      </c>
      <c r="BP155" s="127">
        <v>0.56340000000000001</v>
      </c>
      <c r="BQ155" s="127">
        <v>0.56940000000000002</v>
      </c>
      <c r="BR155" s="127">
        <v>0.56130000000000002</v>
      </c>
      <c r="BS155" s="127">
        <v>0.55500000000000005</v>
      </c>
      <c r="BT155" s="127">
        <v>0.54569999999999996</v>
      </c>
      <c r="BU155" s="127">
        <v>0.55330000000000001</v>
      </c>
      <c r="BV155" s="127">
        <v>0.54969999999999997</v>
      </c>
      <c r="BW155" s="127">
        <v>0.54969999999999997</v>
      </c>
      <c r="BX155" s="127">
        <v>0.55149999999999999</v>
      </c>
      <c r="BY155" s="127">
        <v>0.54790000000000005</v>
      </c>
      <c r="BZ155" s="127">
        <v>0.5413</v>
      </c>
      <c r="CA155" s="127">
        <v>0.53390000000000004</v>
      </c>
      <c r="CB155" s="127">
        <v>0.54069999999999996</v>
      </c>
      <c r="CC155" s="127">
        <v>0.54800000000000004</v>
      </c>
      <c r="CD155" s="127">
        <v>0.54</v>
      </c>
      <c r="CE155" s="127">
        <v>0.53410000000000002</v>
      </c>
      <c r="CF155" s="127">
        <v>0.52480000000000004</v>
      </c>
      <c r="CG155" s="127">
        <v>0.52070000000000005</v>
      </c>
      <c r="CH155" s="127">
        <v>0.54669999999999996</v>
      </c>
      <c r="CI155" s="127">
        <v>0.55020000000000002</v>
      </c>
      <c r="CJ155" s="127">
        <v>0.55330000000000001</v>
      </c>
      <c r="CK155" s="127">
        <v>0.55900000000000005</v>
      </c>
      <c r="CL155" s="127">
        <v>0.55030000000000001</v>
      </c>
      <c r="CM155" s="127">
        <v>0.54700000000000004</v>
      </c>
      <c r="CN155" s="127">
        <v>0.5444</v>
      </c>
      <c r="CO155" s="127">
        <v>0.54849999999999999</v>
      </c>
      <c r="CP155" s="127">
        <v>0.54490000000000005</v>
      </c>
      <c r="CQ155" s="127">
        <v>0.53810000000000002</v>
      </c>
      <c r="CR155" s="127">
        <v>0.53280000000000005</v>
      </c>
      <c r="CS155" s="127">
        <v>0.53110000000000002</v>
      </c>
      <c r="CT155" s="127">
        <v>0.53110000000000002</v>
      </c>
      <c r="CU155" s="127">
        <v>0.52300000000000002</v>
      </c>
      <c r="CV155" s="127">
        <v>0.52129999999999999</v>
      </c>
      <c r="CW155" s="127">
        <v>0.52429999999999999</v>
      </c>
      <c r="CX155" s="127">
        <v>0.52380000000000004</v>
      </c>
      <c r="CY155" s="127">
        <v>0.52300000000000002</v>
      </c>
      <c r="CZ155" s="127">
        <v>0.52049999999999996</v>
      </c>
      <c r="DA155" s="127">
        <v>0.51749999999999996</v>
      </c>
      <c r="DB155" s="127">
        <v>0.51780000000000004</v>
      </c>
      <c r="DC155" s="127">
        <v>0.51429999999999998</v>
      </c>
      <c r="DD155" s="127">
        <v>0.51929999999999998</v>
      </c>
      <c r="DE155" s="127">
        <v>0.51180000000000003</v>
      </c>
      <c r="DF155" s="127">
        <v>0.51019999999999999</v>
      </c>
      <c r="DG155" s="127">
        <v>0.50639999999999996</v>
      </c>
      <c r="DH155" s="127">
        <v>0.51219999999999999</v>
      </c>
      <c r="DI155" s="127">
        <v>0.51470000000000005</v>
      </c>
      <c r="DJ155" s="127">
        <v>0.51829999999999998</v>
      </c>
      <c r="DK155" s="127">
        <v>0.52239999999999998</v>
      </c>
      <c r="DL155" s="127">
        <v>0.52280000000000004</v>
      </c>
      <c r="DM155" s="127">
        <v>0.52710000000000001</v>
      </c>
      <c r="DN155" s="127">
        <v>0.5252</v>
      </c>
      <c r="DO155" s="127">
        <v>0.53210000000000002</v>
      </c>
      <c r="DP155" s="127">
        <v>0.52490000000000003</v>
      </c>
      <c r="DQ155" s="127">
        <v>0.51949999999999996</v>
      </c>
      <c r="DR155" s="127">
        <v>0.52529999999999999</v>
      </c>
      <c r="DS155" s="127">
        <v>0.53249999999999997</v>
      </c>
      <c r="DT155" s="127">
        <v>0.5333</v>
      </c>
      <c r="DU155" s="127">
        <v>0.53280000000000005</v>
      </c>
      <c r="DV155" s="127">
        <v>0.53220000000000001</v>
      </c>
      <c r="DW155" s="127">
        <v>0.53849999999999998</v>
      </c>
      <c r="DX155" s="127">
        <v>0.54549999999999998</v>
      </c>
      <c r="DY155" s="127">
        <v>0.53779999999999994</v>
      </c>
      <c r="DZ155" s="127">
        <v>0.53859999999999997</v>
      </c>
      <c r="EA155" s="127">
        <v>0.54210000000000003</v>
      </c>
      <c r="EB155" s="127">
        <v>0.53680000000000005</v>
      </c>
      <c r="EC155" s="127">
        <v>0.54269999999999996</v>
      </c>
      <c r="ED155" s="127">
        <v>0.55479999999999996</v>
      </c>
      <c r="EE155" s="127">
        <v>0.55389999999999995</v>
      </c>
      <c r="EF155" s="127">
        <v>0.5534</v>
      </c>
      <c r="EG155" s="127">
        <v>0.55459999999999998</v>
      </c>
      <c r="EH155" s="127">
        <v>0.55449999999999999</v>
      </c>
      <c r="EI155" s="127">
        <v>0.55349999999999999</v>
      </c>
      <c r="EJ155" s="127">
        <v>0.5544</v>
      </c>
      <c r="EK155" s="127">
        <v>0.55179999999999996</v>
      </c>
      <c r="EL155" s="127">
        <v>0.54920000000000002</v>
      </c>
      <c r="EM155" s="127">
        <v>0.55479999999999996</v>
      </c>
      <c r="EN155" s="127">
        <v>0.54310000000000003</v>
      </c>
      <c r="EO155" s="127">
        <v>0.53890000000000005</v>
      </c>
      <c r="EP155" s="127">
        <v>0.53939999999999999</v>
      </c>
      <c r="EQ155" s="127">
        <v>0.53900000000000003</v>
      </c>
      <c r="ER155" s="127">
        <v>0.53779999999999994</v>
      </c>
      <c r="ES155" s="127">
        <v>0.53580000000000005</v>
      </c>
      <c r="ET155" s="127">
        <v>0.53380000000000005</v>
      </c>
      <c r="EU155" s="127">
        <v>0.52539999999999998</v>
      </c>
      <c r="EV155">
        <f>SUMIF('12peso'!$E$39:$E$492,$A155,'12peso'!H$39:H$492)</f>
        <v>0.60060000000000002</v>
      </c>
      <c r="EW155">
        <f>SUMIF('12peso'!$E$39:$E$492,$A155,'12peso'!I$39:I$492)</f>
        <v>0.59530000000000005</v>
      </c>
      <c r="EX155">
        <f>SUMIF('12peso'!$E$39:$E$492,$A155,'12peso'!J$39:J$492)</f>
        <v>0.60189999999999999</v>
      </c>
      <c r="EY155">
        <f>SUMIF('12peso'!$E$39:$E$492,$A155,'12peso'!K$39:K$492)</f>
        <v>0.60189999999999999</v>
      </c>
      <c r="EZ155">
        <f>SUMIF('12peso'!$E$39:$E$492,$A155,'12peso'!L$39:L$492)</f>
        <v>0.59730000000000005</v>
      </c>
      <c r="FA155">
        <f>SUMIF('12peso'!$E$39:$E$492,$A155,'12peso'!M$39:M$492)</f>
        <v>0.59209999999999996</v>
      </c>
      <c r="FB155">
        <f>SUMIF('12peso'!$E$39:$E$492,$A155,'12peso'!N$39:N$492)</f>
        <v>0.59940000000000004</v>
      </c>
      <c r="FC155">
        <f>SUMIF('12peso'!$E$39:$E$492,$A155,'12peso'!O$39:O$492)</f>
        <v>0.59699999999999998</v>
      </c>
      <c r="FD155">
        <f>SUMIF('12peso'!$E$39:$E$492,$A155,'12peso'!P$39:P$492)</f>
        <v>0.59440000000000004</v>
      </c>
      <c r="FE155">
        <f>SUMIF('12peso'!$E$39:$E$492,$A155,'12peso'!Q$39:Q$492)</f>
        <v>0.60170000000000001</v>
      </c>
      <c r="FF155">
        <f>SUMIF('12peso'!$E$39:$E$492,$A155,'12peso'!R$39:R$492)</f>
        <v>0.6018</v>
      </c>
      <c r="FG155">
        <f>SUMIF('12peso'!$E$39:$E$492,$A155,'12peso'!S$39:S$492)</f>
        <v>0.60609999999999997</v>
      </c>
      <c r="FH155">
        <f>SUMIF('12peso'!$E$39:$E$492,$A155,'12peso'!T$39:T$492)</f>
        <v>0.60160000000000002</v>
      </c>
      <c r="FI155">
        <f>SUMIF('12peso'!$E$39:$E$492,$A155,'12peso'!U$39:U$492)</f>
        <v>0.60450000000000004</v>
      </c>
      <c r="FJ155">
        <f>SUMIF('12peso'!$E$39:$E$492,$A155,'12peso'!V$39:V$492)</f>
        <v>0.60370000000000001</v>
      </c>
      <c r="FK155">
        <f>SUMIF('12peso'!$E$39:$E$492,$A155,'12peso'!W$39:W$492)</f>
        <v>0.6028</v>
      </c>
      <c r="FL155">
        <f>SUMIF('12peso'!$E$39:$E$492,$A155,'12peso'!X$39:X$492)</f>
        <v>0.60509999999999997</v>
      </c>
      <c r="FM155">
        <f>SUMIF('12peso'!$E$39:$E$492,$A155,'12peso'!Y$39:Y$492)</f>
        <v>0.61380000000000001</v>
      </c>
      <c r="FN155">
        <f>SUMIF('12peso'!$E$39:$E$492,$A155,'12peso'!Z$39:Z$492)</f>
        <v>0.61929999999999996</v>
      </c>
      <c r="FO155">
        <f>SUMIF('12peso'!$E$39:$E$492,$A155,'12peso'!AA$39:AA$492)</f>
        <v>0.61299999999999999</v>
      </c>
      <c r="FP155">
        <f>SUMIF('12peso'!$E$39:$E$492,$A155,'12peso'!AB$39:AB$492)</f>
        <v>0.61960000000000004</v>
      </c>
      <c r="FQ155">
        <f>SUMIF('12peso'!$E$39:$E$492,$A155,'12peso'!AC$39:AC$492)</f>
        <v>0.61699999999999999</v>
      </c>
      <c r="FR155">
        <f>SUMIF('12peso'!$E$39:$E$492,$A155,'12peso'!AD$39:AD$492)</f>
        <v>0.62380000000000002</v>
      </c>
      <c r="FS155">
        <f>SUMIF('12peso'!$E$39:$E$492,$A155,'12peso'!AE$39:AE$492)</f>
        <v>0.62060000000000004</v>
      </c>
      <c r="FT155">
        <f>SUMIF('12peso'!$E$39:$E$492,$A155,'12peso'!AF$39:AF$492)</f>
        <v>0.62609999999999999</v>
      </c>
      <c r="FU155">
        <f>SUMIF('12peso'!$E$39:$E$492,$A155,'12peso'!AG$39:AG$492)</f>
        <v>0.62370000000000003</v>
      </c>
      <c r="FV155">
        <f>SUMIF('12peso'!$E$39:$E$492,$A155,'12peso'!AH$39:AH$492)</f>
        <v>0.61739999999999995</v>
      </c>
      <c r="FW155">
        <f>SUMIF('12peso'!$E$39:$E$492,$A155,'12peso'!AI$39:AI$492)</f>
        <v>0.6179</v>
      </c>
      <c r="FX155">
        <f>SUMIF('12peso'!$E$39:$E$492,$A155,'12peso'!AJ$39:AJ$492)</f>
        <v>0.61329999999999996</v>
      </c>
      <c r="FY155">
        <f>SUMIF('12peso'!$E$39:$E$492,$A155,'12peso'!AK$39:AK$492)</f>
        <v>0.61650000000000005</v>
      </c>
      <c r="FZ155">
        <f>SUMIF('12peso'!$E$39:$E$492,$A155,'12peso'!AL$39:AL$492)</f>
        <v>0.61439999999999995</v>
      </c>
      <c r="GA155">
        <f>SUMIF('12peso'!$E$39:$E$492,$A155,'12peso'!AM$39:AM$492)</f>
        <v>0.62009999999999998</v>
      </c>
      <c r="GB155">
        <f>SUMIF('12peso'!$E$39:$E$492,$A155,'12peso'!AN$39:AN$492)</f>
        <v>0.62229999999999996</v>
      </c>
    </row>
    <row r="156" spans="1:184" x14ac:dyDescent="0.25">
      <c r="A156" s="60">
        <v>3101003</v>
      </c>
      <c r="B156" s="56" t="s">
        <v>157</v>
      </c>
      <c r="C156" s="127">
        <v>0.53800000000000003</v>
      </c>
      <c r="D156" s="127">
        <v>0.53410000000000002</v>
      </c>
      <c r="E156" s="127">
        <v>0.53139999999999998</v>
      </c>
      <c r="F156" s="127">
        <v>0.53180000000000005</v>
      </c>
      <c r="G156" s="127">
        <v>0.5242</v>
      </c>
      <c r="H156" s="127">
        <v>0.52400000000000002</v>
      </c>
      <c r="I156" s="127">
        <v>0.52610000000000001</v>
      </c>
      <c r="J156" s="127">
        <v>0.53300000000000003</v>
      </c>
      <c r="K156" s="127">
        <v>0.53520000000000001</v>
      </c>
      <c r="L156" s="127">
        <v>0.53259999999999996</v>
      </c>
      <c r="M156" s="127">
        <v>0.53639999999999999</v>
      </c>
      <c r="N156" s="127">
        <v>0.53500000000000003</v>
      </c>
      <c r="O156" s="127">
        <v>0.52580000000000005</v>
      </c>
      <c r="P156" s="127">
        <v>0.53239999999999998</v>
      </c>
      <c r="Q156" s="127">
        <v>0.53810000000000002</v>
      </c>
      <c r="R156" s="127">
        <v>0.54249999999999998</v>
      </c>
      <c r="S156" s="127">
        <v>0.5383</v>
      </c>
      <c r="T156" s="127">
        <v>0.53990000000000005</v>
      </c>
      <c r="U156" s="127">
        <v>0.54020000000000001</v>
      </c>
      <c r="V156" s="127">
        <v>0.54220000000000002</v>
      </c>
      <c r="W156" s="127">
        <v>0.54379999999999995</v>
      </c>
      <c r="X156" s="127">
        <v>0.54190000000000005</v>
      </c>
      <c r="Y156" s="127">
        <v>0.54469999999999996</v>
      </c>
      <c r="Z156" s="127">
        <v>0.54620000000000002</v>
      </c>
      <c r="AA156" s="127">
        <v>0.54349999999999998</v>
      </c>
      <c r="AB156" s="127">
        <v>0.54679999999999995</v>
      </c>
      <c r="AC156" s="127">
        <v>0.54069999999999996</v>
      </c>
      <c r="AD156" s="127">
        <v>0.53280000000000005</v>
      </c>
      <c r="AE156" s="127">
        <v>0.53249999999999997</v>
      </c>
      <c r="AF156" s="127">
        <v>0.54179999999999995</v>
      </c>
      <c r="AG156" s="127">
        <v>0.54349999999999998</v>
      </c>
      <c r="AH156" s="127">
        <v>0.54669999999999996</v>
      </c>
      <c r="AI156" s="127">
        <v>0.5383</v>
      </c>
      <c r="AJ156" s="127">
        <v>0.53700000000000003</v>
      </c>
      <c r="AK156" s="127">
        <v>0.54359999999999997</v>
      </c>
      <c r="AL156" s="127">
        <v>0.54239999999999999</v>
      </c>
      <c r="AM156" s="127">
        <v>0.53900000000000003</v>
      </c>
      <c r="AN156" s="127">
        <v>0.53590000000000004</v>
      </c>
      <c r="AO156" s="127">
        <v>0.53959999999999997</v>
      </c>
      <c r="AP156" s="127">
        <v>0.5464</v>
      </c>
      <c r="AQ156" s="127">
        <v>0.54469999999999996</v>
      </c>
      <c r="AR156" s="127">
        <v>0.54320000000000002</v>
      </c>
      <c r="AS156" s="127">
        <v>0.5504</v>
      </c>
      <c r="AT156" s="127">
        <v>0.55940000000000001</v>
      </c>
      <c r="AU156" s="127">
        <v>0.55330000000000001</v>
      </c>
      <c r="AV156" s="127">
        <v>0.55279999999999996</v>
      </c>
      <c r="AW156" s="127">
        <v>0.54959999999999998</v>
      </c>
      <c r="AX156" s="127">
        <v>0.55740000000000001</v>
      </c>
      <c r="AY156" s="127">
        <v>0.56259999999999999</v>
      </c>
      <c r="AZ156" s="127">
        <v>0.55740000000000001</v>
      </c>
      <c r="BA156" s="127">
        <v>0.55830000000000002</v>
      </c>
      <c r="BB156" s="127">
        <v>0.56020000000000003</v>
      </c>
      <c r="BC156" s="127">
        <v>0.55989999999999995</v>
      </c>
      <c r="BD156" s="127">
        <v>0.56130000000000002</v>
      </c>
      <c r="BE156" s="127">
        <v>0.55649999999999999</v>
      </c>
      <c r="BF156" s="127">
        <v>0.55310000000000004</v>
      </c>
      <c r="BG156" s="127">
        <v>0.55130000000000001</v>
      </c>
      <c r="BH156" s="127">
        <v>0.55069999999999997</v>
      </c>
      <c r="BI156" s="127">
        <v>0.55840000000000001</v>
      </c>
      <c r="BJ156" s="127">
        <v>0.55600000000000005</v>
      </c>
      <c r="BK156" s="127">
        <v>0.55469999999999997</v>
      </c>
      <c r="BL156" s="127">
        <v>0.54859999999999998</v>
      </c>
      <c r="BM156" s="127">
        <v>0.55649999999999999</v>
      </c>
      <c r="BN156" s="127">
        <v>0.55259999999999998</v>
      </c>
      <c r="BO156" s="127">
        <v>0.55269999999999997</v>
      </c>
      <c r="BP156" s="127">
        <v>0.5494</v>
      </c>
      <c r="BQ156" s="127">
        <v>0.54459999999999997</v>
      </c>
      <c r="BR156" s="127">
        <v>0.54249999999999998</v>
      </c>
      <c r="BS156" s="127">
        <v>0.53669999999999995</v>
      </c>
      <c r="BT156" s="127">
        <v>0.53369999999999995</v>
      </c>
      <c r="BU156" s="127">
        <v>0.52810000000000001</v>
      </c>
      <c r="BV156" s="127">
        <v>0.52890000000000004</v>
      </c>
      <c r="BW156" s="127">
        <v>0.52239999999999998</v>
      </c>
      <c r="BX156" s="127">
        <v>0.52390000000000003</v>
      </c>
      <c r="BY156" s="127">
        <v>0.52439999999999998</v>
      </c>
      <c r="BZ156" s="127">
        <v>0.51680000000000004</v>
      </c>
      <c r="CA156" s="127">
        <v>0.51819999999999999</v>
      </c>
      <c r="CB156" s="127">
        <v>0.52580000000000005</v>
      </c>
      <c r="CC156" s="127">
        <v>0.51970000000000005</v>
      </c>
      <c r="CD156" s="127">
        <v>0.51270000000000004</v>
      </c>
      <c r="CE156" s="127">
        <v>0.51419999999999999</v>
      </c>
      <c r="CF156" s="127">
        <v>0.5131</v>
      </c>
      <c r="CG156" s="127">
        <v>0.50829999999999997</v>
      </c>
      <c r="CH156" s="127">
        <v>0.51759999999999995</v>
      </c>
      <c r="CI156" s="127">
        <v>0.52149999999999996</v>
      </c>
      <c r="CJ156" s="127">
        <v>0.51900000000000002</v>
      </c>
      <c r="CK156" s="127">
        <v>0.52059999999999995</v>
      </c>
      <c r="CL156" s="127">
        <v>0.51</v>
      </c>
      <c r="CM156" s="127">
        <v>0.51029999999999998</v>
      </c>
      <c r="CN156" s="127">
        <v>0.50670000000000004</v>
      </c>
      <c r="CO156" s="127">
        <v>0.50670000000000004</v>
      </c>
      <c r="CP156" s="127">
        <v>0.50309999999999999</v>
      </c>
      <c r="CQ156" s="127">
        <v>0.49630000000000002</v>
      </c>
      <c r="CR156" s="127">
        <v>0.49270000000000003</v>
      </c>
      <c r="CS156" s="127">
        <v>0.49430000000000002</v>
      </c>
      <c r="CT156" s="127">
        <v>0.4793</v>
      </c>
      <c r="CU156" s="127">
        <v>0.4718</v>
      </c>
      <c r="CV156" s="127">
        <v>0.4723</v>
      </c>
      <c r="CW156" s="127">
        <v>0.47389999999999999</v>
      </c>
      <c r="CX156" s="127">
        <v>0.47470000000000001</v>
      </c>
      <c r="CY156" s="127">
        <v>0.4743</v>
      </c>
      <c r="CZ156" s="127">
        <v>0.47299999999999998</v>
      </c>
      <c r="DA156" s="127">
        <v>0.47139999999999999</v>
      </c>
      <c r="DB156" s="127">
        <v>0.46800000000000003</v>
      </c>
      <c r="DC156" s="127">
        <v>0.46500000000000002</v>
      </c>
      <c r="DD156" s="127">
        <v>0.46429999999999999</v>
      </c>
      <c r="DE156" s="127">
        <v>0.46179999999999999</v>
      </c>
      <c r="DF156" s="127">
        <v>0.46660000000000001</v>
      </c>
      <c r="DG156" s="127">
        <v>0.4662</v>
      </c>
      <c r="DH156" s="127">
        <v>0.4607</v>
      </c>
      <c r="DI156" s="127">
        <v>0.46260000000000001</v>
      </c>
      <c r="DJ156" s="127">
        <v>0.46510000000000001</v>
      </c>
      <c r="DK156" s="127">
        <v>0.46560000000000001</v>
      </c>
      <c r="DL156" s="127">
        <v>0.46110000000000001</v>
      </c>
      <c r="DM156" s="127">
        <v>0.4587</v>
      </c>
      <c r="DN156" s="127">
        <v>0.45689999999999997</v>
      </c>
      <c r="DO156" s="127">
        <v>0.46029999999999999</v>
      </c>
      <c r="DP156" s="127">
        <v>0.45529999999999998</v>
      </c>
      <c r="DQ156" s="127">
        <v>0.47420000000000001</v>
      </c>
      <c r="DR156" s="127">
        <v>0.49059999999999998</v>
      </c>
      <c r="DS156" s="127">
        <v>0.49540000000000001</v>
      </c>
      <c r="DT156" s="127">
        <v>0.47939999999999999</v>
      </c>
      <c r="DU156" s="127">
        <v>0.48509999999999998</v>
      </c>
      <c r="DV156" s="127">
        <v>0.48849999999999999</v>
      </c>
      <c r="DW156" s="127">
        <v>0.49020000000000002</v>
      </c>
      <c r="DX156" s="127">
        <v>0.4854</v>
      </c>
      <c r="DY156" s="127">
        <v>0.48549999999999999</v>
      </c>
      <c r="DZ156" s="127">
        <v>0.4854</v>
      </c>
      <c r="EA156" s="127">
        <v>0.49099999999999999</v>
      </c>
      <c r="EB156" s="127">
        <v>0.48580000000000001</v>
      </c>
      <c r="EC156" s="127">
        <v>0.4945</v>
      </c>
      <c r="ED156" s="127">
        <v>0.48980000000000001</v>
      </c>
      <c r="EE156" s="127">
        <v>0.4889</v>
      </c>
      <c r="EF156" s="127">
        <v>0.49880000000000002</v>
      </c>
      <c r="EG156" s="127">
        <v>0.50049999999999994</v>
      </c>
      <c r="EH156" s="127">
        <v>0.50080000000000002</v>
      </c>
      <c r="EI156" s="127">
        <v>0.50160000000000005</v>
      </c>
      <c r="EJ156" s="127">
        <v>0.50070000000000003</v>
      </c>
      <c r="EK156" s="127">
        <v>0.49590000000000001</v>
      </c>
      <c r="EL156" s="127">
        <v>0.49459999999999998</v>
      </c>
      <c r="EM156" s="127">
        <v>0.4955</v>
      </c>
      <c r="EN156" s="127">
        <v>0.49580000000000002</v>
      </c>
      <c r="EO156" s="127">
        <v>0.49730000000000002</v>
      </c>
      <c r="EP156" s="127">
        <v>0.49690000000000001</v>
      </c>
      <c r="EQ156" s="127">
        <v>0.50019999999999998</v>
      </c>
      <c r="ER156" s="127">
        <v>0.49490000000000001</v>
      </c>
      <c r="ES156" s="127">
        <v>0.48749999999999999</v>
      </c>
      <c r="ET156" s="127">
        <v>0.47910000000000003</v>
      </c>
      <c r="EU156" s="127">
        <v>0.48220000000000002</v>
      </c>
      <c r="EV156">
        <f>SUMIF('12peso'!$E$39:$E$492,$A156,'12peso'!H$39:H$492)</f>
        <v>0.50470000000000004</v>
      </c>
      <c r="EW156">
        <f>SUMIF('12peso'!$E$39:$E$492,$A156,'12peso'!I$39:I$492)</f>
        <v>0.49340000000000001</v>
      </c>
      <c r="EX156">
        <f>SUMIF('12peso'!$E$39:$E$492,$A156,'12peso'!J$39:J$492)</f>
        <v>0.49659999999999999</v>
      </c>
      <c r="EY156">
        <f>SUMIF('12peso'!$E$39:$E$492,$A156,'12peso'!K$39:K$492)</f>
        <v>0.49940000000000001</v>
      </c>
      <c r="EZ156">
        <f>SUMIF('12peso'!$E$39:$E$492,$A156,'12peso'!L$39:L$492)</f>
        <v>0.49409999999999998</v>
      </c>
      <c r="FA156">
        <f>SUMIF('12peso'!$E$39:$E$492,$A156,'12peso'!M$39:M$492)</f>
        <v>0.49709999999999999</v>
      </c>
      <c r="FB156">
        <f>SUMIF('12peso'!$E$39:$E$492,$A156,'12peso'!N$39:N$492)</f>
        <v>0.49690000000000001</v>
      </c>
      <c r="FC156">
        <f>SUMIF('12peso'!$E$39:$E$492,$A156,'12peso'!O$39:O$492)</f>
        <v>0.49419999999999997</v>
      </c>
      <c r="FD156">
        <f>SUMIF('12peso'!$E$39:$E$492,$A156,'12peso'!P$39:P$492)</f>
        <v>0.49859999999999999</v>
      </c>
      <c r="FE156">
        <f>SUMIF('12peso'!$E$39:$E$492,$A156,'12peso'!Q$39:Q$492)</f>
        <v>0.49759999999999999</v>
      </c>
      <c r="FF156">
        <f>SUMIF('12peso'!$E$39:$E$492,$A156,'12peso'!R$39:R$492)</f>
        <v>0.49840000000000001</v>
      </c>
      <c r="FG156">
        <f>SUMIF('12peso'!$E$39:$E$492,$A156,'12peso'!S$39:S$492)</f>
        <v>0.502</v>
      </c>
      <c r="FH156">
        <f>SUMIF('12peso'!$E$39:$E$492,$A156,'12peso'!T$39:T$492)</f>
        <v>0.49969999999999998</v>
      </c>
      <c r="FI156">
        <f>SUMIF('12peso'!$E$39:$E$492,$A156,'12peso'!U$39:U$492)</f>
        <v>0.4995</v>
      </c>
      <c r="FJ156">
        <f>SUMIF('12peso'!$E$39:$E$492,$A156,'12peso'!V$39:V$492)</f>
        <v>0.4985</v>
      </c>
      <c r="FK156">
        <f>SUMIF('12peso'!$E$39:$E$492,$A156,'12peso'!W$39:W$492)</f>
        <v>0.50080000000000002</v>
      </c>
      <c r="FL156">
        <f>SUMIF('12peso'!$E$39:$E$492,$A156,'12peso'!X$39:X$492)</f>
        <v>0.50229999999999997</v>
      </c>
      <c r="FM156">
        <f>SUMIF('12peso'!$E$39:$E$492,$A156,'12peso'!Y$39:Y$492)</f>
        <v>0.50060000000000004</v>
      </c>
      <c r="FN156">
        <f>SUMIF('12peso'!$E$39:$E$492,$A156,'12peso'!Z$39:Z$492)</f>
        <v>0.49930000000000002</v>
      </c>
      <c r="FO156">
        <f>SUMIF('12peso'!$E$39:$E$492,$A156,'12peso'!AA$39:AA$492)</f>
        <v>0.50700000000000001</v>
      </c>
      <c r="FP156">
        <f>SUMIF('12peso'!$E$39:$E$492,$A156,'12peso'!AB$39:AB$492)</f>
        <v>0.51380000000000003</v>
      </c>
      <c r="FQ156">
        <f>SUMIF('12peso'!$E$39:$E$492,$A156,'12peso'!AC$39:AC$492)</f>
        <v>0.51149999999999995</v>
      </c>
      <c r="FR156">
        <f>SUMIF('12peso'!$E$39:$E$492,$A156,'12peso'!AD$39:AD$492)</f>
        <v>0.51690000000000003</v>
      </c>
      <c r="FS156">
        <f>SUMIF('12peso'!$E$39:$E$492,$A156,'12peso'!AE$39:AE$492)</f>
        <v>0.51639999999999997</v>
      </c>
      <c r="FT156">
        <f>SUMIF('12peso'!$E$39:$E$492,$A156,'12peso'!AF$39:AF$492)</f>
        <v>0.52829999999999999</v>
      </c>
      <c r="FU156">
        <f>SUMIF('12peso'!$E$39:$E$492,$A156,'12peso'!AG$39:AG$492)</f>
        <v>0.52539999999999998</v>
      </c>
      <c r="FV156">
        <f>SUMIF('12peso'!$E$39:$E$492,$A156,'12peso'!AH$39:AH$492)</f>
        <v>0.53500000000000003</v>
      </c>
      <c r="FW156">
        <f>SUMIF('12peso'!$E$39:$E$492,$A156,'12peso'!AI$39:AI$492)</f>
        <v>0.53249999999999997</v>
      </c>
      <c r="FX156">
        <f>SUMIF('12peso'!$E$39:$E$492,$A156,'12peso'!AJ$39:AJ$492)</f>
        <v>0.5272</v>
      </c>
      <c r="FY156">
        <f>SUMIF('12peso'!$E$39:$E$492,$A156,'12peso'!AK$39:AK$492)</f>
        <v>0.52370000000000005</v>
      </c>
      <c r="FZ156">
        <f>SUMIF('12peso'!$E$39:$E$492,$A156,'12peso'!AL$39:AL$492)</f>
        <v>0.52290000000000003</v>
      </c>
      <c r="GA156">
        <f>SUMIF('12peso'!$E$39:$E$492,$A156,'12peso'!AM$39:AM$492)</f>
        <v>0.52729999999999999</v>
      </c>
      <c r="GB156">
        <f>SUMIF('12peso'!$E$39:$E$492,$A156,'12peso'!AN$39:AN$492)</f>
        <v>0.53320000000000001</v>
      </c>
    </row>
    <row r="157" spans="1:184" x14ac:dyDescent="0.25">
      <c r="A157" s="60">
        <v>3101015</v>
      </c>
      <c r="B157" s="56" t="s">
        <v>158</v>
      </c>
      <c r="C157" s="127">
        <v>0.23419999999999999</v>
      </c>
      <c r="D157" s="127">
        <v>0.2346</v>
      </c>
      <c r="E157" s="127">
        <v>0.23549999999999999</v>
      </c>
      <c r="F157" s="127">
        <v>0.2341</v>
      </c>
      <c r="G157" s="127">
        <v>0.23319999999999999</v>
      </c>
      <c r="H157" s="127">
        <v>0.23050000000000001</v>
      </c>
      <c r="I157" s="127">
        <v>0.22889999999999999</v>
      </c>
      <c r="J157" s="127">
        <v>0.2293</v>
      </c>
      <c r="K157" s="127">
        <v>0.2326</v>
      </c>
      <c r="L157" s="127">
        <v>0.2344</v>
      </c>
      <c r="M157" s="127">
        <v>0.2359</v>
      </c>
      <c r="N157" s="127">
        <v>0.2364</v>
      </c>
      <c r="O157" s="127">
        <v>0.23350000000000001</v>
      </c>
      <c r="P157" s="127">
        <v>0.2339</v>
      </c>
      <c r="Q157" s="127">
        <v>0.23949999999999999</v>
      </c>
      <c r="R157" s="127">
        <v>0.23680000000000001</v>
      </c>
      <c r="S157" s="127">
        <v>0.2379</v>
      </c>
      <c r="T157" s="127">
        <v>0.2404</v>
      </c>
      <c r="U157" s="127">
        <v>0.23830000000000001</v>
      </c>
      <c r="V157" s="127">
        <v>0.2392</v>
      </c>
      <c r="W157" s="127">
        <v>0.2407</v>
      </c>
      <c r="X157" s="127">
        <v>0.2417</v>
      </c>
      <c r="Y157" s="127">
        <v>0.2437</v>
      </c>
      <c r="Z157" s="127">
        <v>0.24310000000000001</v>
      </c>
      <c r="AA157" s="127">
        <v>0.2412</v>
      </c>
      <c r="AB157" s="127">
        <v>0.2404</v>
      </c>
      <c r="AC157" s="127">
        <v>0.24160000000000001</v>
      </c>
      <c r="AD157" s="127">
        <v>0.2437</v>
      </c>
      <c r="AE157" s="127">
        <v>0.24379999999999999</v>
      </c>
      <c r="AF157" s="127">
        <v>0.24299999999999999</v>
      </c>
      <c r="AG157" s="127">
        <v>0.24640000000000001</v>
      </c>
      <c r="AH157" s="127">
        <v>0.24759999999999999</v>
      </c>
      <c r="AI157" s="127">
        <v>0.2472</v>
      </c>
      <c r="AJ157" s="127">
        <v>0.2462</v>
      </c>
      <c r="AK157" s="127">
        <v>0.24840000000000001</v>
      </c>
      <c r="AL157" s="127">
        <v>0.2462</v>
      </c>
      <c r="AM157" s="127">
        <v>0.247</v>
      </c>
      <c r="AN157" s="127">
        <v>0.2482</v>
      </c>
      <c r="AO157" s="127">
        <v>0.24809999999999999</v>
      </c>
      <c r="AP157" s="127">
        <v>0.25109999999999999</v>
      </c>
      <c r="AQ157" s="127">
        <v>0.25009999999999999</v>
      </c>
      <c r="AR157" s="127">
        <v>0.24840000000000001</v>
      </c>
      <c r="AS157" s="127">
        <v>0.25169999999999998</v>
      </c>
      <c r="AT157" s="127">
        <v>0.25209999999999999</v>
      </c>
      <c r="AU157" s="127">
        <v>0.25719999999999998</v>
      </c>
      <c r="AV157" s="127">
        <v>0.254</v>
      </c>
      <c r="AW157" s="127">
        <v>0.25440000000000002</v>
      </c>
      <c r="AX157" s="127">
        <v>0.25629999999999997</v>
      </c>
      <c r="AY157" s="127">
        <v>0.25640000000000002</v>
      </c>
      <c r="AZ157" s="127">
        <v>0.25840000000000002</v>
      </c>
      <c r="BA157" s="127">
        <v>0.25990000000000002</v>
      </c>
      <c r="BB157" s="127">
        <v>0.2631</v>
      </c>
      <c r="BC157" s="127">
        <v>0.26229999999999998</v>
      </c>
      <c r="BD157" s="127">
        <v>0.2616</v>
      </c>
      <c r="BE157" s="127">
        <v>0.26219999999999999</v>
      </c>
      <c r="BF157" s="127">
        <v>0.25679999999999997</v>
      </c>
      <c r="BG157" s="127">
        <v>0.26050000000000001</v>
      </c>
      <c r="BH157" s="127">
        <v>0.26169999999999999</v>
      </c>
      <c r="BI157" s="127">
        <v>0.2626</v>
      </c>
      <c r="BJ157" s="127">
        <v>0.26600000000000001</v>
      </c>
      <c r="BK157" s="127">
        <v>0.26650000000000001</v>
      </c>
      <c r="BL157" s="127">
        <v>0.26250000000000001</v>
      </c>
      <c r="BM157" s="127">
        <v>0.26579999999999998</v>
      </c>
      <c r="BN157" s="127">
        <v>0.26350000000000001</v>
      </c>
      <c r="BO157" s="127">
        <v>0.2606</v>
      </c>
      <c r="BP157" s="127">
        <v>0.26169999999999999</v>
      </c>
      <c r="BQ157" s="127">
        <v>0.2616</v>
      </c>
      <c r="BR157" s="127">
        <v>0.26050000000000001</v>
      </c>
      <c r="BS157" s="127">
        <v>0.25850000000000001</v>
      </c>
      <c r="BT157" s="127">
        <v>0.26229999999999998</v>
      </c>
      <c r="BU157" s="127">
        <v>0.26050000000000001</v>
      </c>
      <c r="BV157" s="127">
        <v>0.2611</v>
      </c>
      <c r="BW157" s="127">
        <v>0.2636</v>
      </c>
      <c r="BX157" s="127">
        <v>0.2591</v>
      </c>
      <c r="BY157" s="127">
        <v>0.2586</v>
      </c>
      <c r="BZ157" s="127">
        <v>0.25609999999999999</v>
      </c>
      <c r="CA157" s="127">
        <v>0.25309999999999999</v>
      </c>
      <c r="CB157" s="127">
        <v>0.25290000000000001</v>
      </c>
      <c r="CC157" s="127">
        <v>0.25280000000000002</v>
      </c>
      <c r="CD157" s="127">
        <v>0.24779999999999999</v>
      </c>
      <c r="CE157" s="127">
        <v>0.2457</v>
      </c>
      <c r="CF157" s="127">
        <v>0.24410000000000001</v>
      </c>
      <c r="CG157" s="127">
        <v>0.2455</v>
      </c>
      <c r="CH157" s="127">
        <v>0.2402</v>
      </c>
      <c r="CI157" s="127">
        <v>0.23760000000000001</v>
      </c>
      <c r="CJ157" s="127">
        <v>0.23569999999999999</v>
      </c>
      <c r="CK157" s="127">
        <v>0.2334</v>
      </c>
      <c r="CL157" s="127">
        <v>0.2329</v>
      </c>
      <c r="CM157" s="127">
        <v>0.2296</v>
      </c>
      <c r="CN157" s="127">
        <v>0.22950000000000001</v>
      </c>
      <c r="CO157" s="127">
        <v>0.23230000000000001</v>
      </c>
      <c r="CP157" s="127">
        <v>0.2266</v>
      </c>
      <c r="CQ157" s="127">
        <v>0.22389999999999999</v>
      </c>
      <c r="CR157" s="127">
        <v>0.2233</v>
      </c>
      <c r="CS157" s="127">
        <v>0.221</v>
      </c>
      <c r="CT157" s="127">
        <v>0.2195</v>
      </c>
      <c r="CU157" s="127">
        <v>0.21940000000000001</v>
      </c>
      <c r="CV157" s="127">
        <v>0.21640000000000001</v>
      </c>
      <c r="CW157" s="127">
        <v>0.21709999999999999</v>
      </c>
      <c r="CX157" s="127">
        <v>0.218</v>
      </c>
      <c r="CY157" s="127">
        <v>0.21890000000000001</v>
      </c>
      <c r="CZ157" s="127">
        <v>0.21709999999999999</v>
      </c>
      <c r="DA157" s="127">
        <v>0.21740000000000001</v>
      </c>
      <c r="DB157" s="127">
        <v>0.21790000000000001</v>
      </c>
      <c r="DC157" s="127">
        <v>0.218</v>
      </c>
      <c r="DD157" s="127">
        <v>0.21779999999999999</v>
      </c>
      <c r="DE157" s="127">
        <v>0.2172</v>
      </c>
      <c r="DF157" s="127">
        <v>0.21490000000000001</v>
      </c>
      <c r="DG157" s="127">
        <v>0.21179999999999999</v>
      </c>
      <c r="DH157" s="127">
        <v>0.21029999999999999</v>
      </c>
      <c r="DI157" s="127">
        <v>0.20669999999999999</v>
      </c>
      <c r="DJ157" s="127">
        <v>0.20810000000000001</v>
      </c>
      <c r="DK157" s="127">
        <v>0.2069</v>
      </c>
      <c r="DL157" s="127">
        <v>0.2077</v>
      </c>
      <c r="DM157" s="127">
        <v>0.20430000000000001</v>
      </c>
      <c r="DN157" s="127">
        <v>0.20899999999999999</v>
      </c>
      <c r="DO157" s="127">
        <v>0.20849999999999999</v>
      </c>
      <c r="DP157" s="127">
        <v>0.2</v>
      </c>
      <c r="DQ157" s="127">
        <v>0.20399999999999999</v>
      </c>
      <c r="DR157" s="127">
        <v>0.20930000000000001</v>
      </c>
      <c r="DS157" s="127">
        <v>0.21</v>
      </c>
      <c r="DT157" s="127">
        <v>0.21010000000000001</v>
      </c>
      <c r="DU157" s="127">
        <v>0.20699999999999999</v>
      </c>
      <c r="DV157" s="127">
        <v>0.20669999999999999</v>
      </c>
      <c r="DW157" s="127">
        <v>0.2082</v>
      </c>
      <c r="DX157" s="127">
        <v>0.2072</v>
      </c>
      <c r="DY157" s="127">
        <v>0.20449999999999999</v>
      </c>
      <c r="DZ157" s="127">
        <v>0.2046</v>
      </c>
      <c r="EA157" s="127">
        <v>0.20499999999999999</v>
      </c>
      <c r="EB157" s="127">
        <v>0.20250000000000001</v>
      </c>
      <c r="EC157" s="127">
        <v>0.2006</v>
      </c>
      <c r="ED157" s="127">
        <v>0.2031</v>
      </c>
      <c r="EE157" s="127">
        <v>0.2049</v>
      </c>
      <c r="EF157" s="127">
        <v>0.20349999999999999</v>
      </c>
      <c r="EG157" s="127">
        <v>0.20499999999999999</v>
      </c>
      <c r="EH157" s="127">
        <v>0.20649999999999999</v>
      </c>
      <c r="EI157" s="127">
        <v>0.20599999999999999</v>
      </c>
      <c r="EJ157" s="127">
        <v>0.20319999999999999</v>
      </c>
      <c r="EK157" s="127">
        <v>0.2011</v>
      </c>
      <c r="EL157" s="127">
        <v>0.20280000000000001</v>
      </c>
      <c r="EM157" s="127">
        <v>0.2034</v>
      </c>
      <c r="EN157" s="127">
        <v>0.20150000000000001</v>
      </c>
      <c r="EO157" s="127">
        <v>0.2006</v>
      </c>
      <c r="EP157" s="127">
        <v>0.20180000000000001</v>
      </c>
      <c r="EQ157" s="127">
        <v>0.1988</v>
      </c>
      <c r="ER157" s="127">
        <v>0.19819999999999999</v>
      </c>
      <c r="ES157" s="127">
        <v>0.1981</v>
      </c>
      <c r="ET157" s="127">
        <v>0.1988</v>
      </c>
      <c r="EU157" s="127">
        <v>0.1981</v>
      </c>
      <c r="EV157">
        <f>SUMIF('12peso'!$E$39:$E$492,$A157,'12peso'!H$39:H$492)</f>
        <v>0.19889999999999999</v>
      </c>
      <c r="EW157">
        <f>SUMIF('12peso'!$E$39:$E$492,$A157,'12peso'!I$39:I$492)</f>
        <v>0.19769999999999999</v>
      </c>
      <c r="EX157">
        <f>SUMIF('12peso'!$E$39:$E$492,$A157,'12peso'!J$39:J$492)</f>
        <v>0.2</v>
      </c>
      <c r="EY157">
        <f>SUMIF('12peso'!$E$39:$E$492,$A157,'12peso'!K$39:K$492)</f>
        <v>0.20250000000000001</v>
      </c>
      <c r="EZ157">
        <f>SUMIF('12peso'!$E$39:$E$492,$A157,'12peso'!L$39:L$492)</f>
        <v>0.19819999999999999</v>
      </c>
      <c r="FA157">
        <f>SUMIF('12peso'!$E$39:$E$492,$A157,'12peso'!M$39:M$492)</f>
        <v>0.19850000000000001</v>
      </c>
      <c r="FB157">
        <f>SUMIF('12peso'!$E$39:$E$492,$A157,'12peso'!N$39:N$492)</f>
        <v>0.19950000000000001</v>
      </c>
      <c r="FC157">
        <f>SUMIF('12peso'!$E$39:$E$492,$A157,'12peso'!O$39:O$492)</f>
        <v>0.1973</v>
      </c>
      <c r="FD157">
        <f>SUMIF('12peso'!$E$39:$E$492,$A157,'12peso'!P$39:P$492)</f>
        <v>0.19800000000000001</v>
      </c>
      <c r="FE157">
        <f>SUMIF('12peso'!$E$39:$E$492,$A157,'12peso'!Q$39:Q$492)</f>
        <v>0.19789999999999999</v>
      </c>
      <c r="FF157">
        <f>SUMIF('12peso'!$E$39:$E$492,$A157,'12peso'!R$39:R$492)</f>
        <v>0.19939999999999999</v>
      </c>
      <c r="FG157">
        <f>SUMIF('12peso'!$E$39:$E$492,$A157,'12peso'!S$39:S$492)</f>
        <v>0.19950000000000001</v>
      </c>
      <c r="FH157">
        <f>SUMIF('12peso'!$E$39:$E$492,$A157,'12peso'!T$39:T$492)</f>
        <v>0.19689999999999999</v>
      </c>
      <c r="FI157">
        <f>SUMIF('12peso'!$E$39:$E$492,$A157,'12peso'!U$39:U$492)</f>
        <v>0.1958</v>
      </c>
      <c r="FJ157">
        <f>SUMIF('12peso'!$E$39:$E$492,$A157,'12peso'!V$39:V$492)</f>
        <v>0.1981</v>
      </c>
      <c r="FK157">
        <f>SUMIF('12peso'!$E$39:$E$492,$A157,'12peso'!W$39:W$492)</f>
        <v>0.19719999999999999</v>
      </c>
      <c r="FL157">
        <f>SUMIF('12peso'!$E$39:$E$492,$A157,'12peso'!X$39:X$492)</f>
        <v>0.20100000000000001</v>
      </c>
      <c r="FM157">
        <f>SUMIF('12peso'!$E$39:$E$492,$A157,'12peso'!Y$39:Y$492)</f>
        <v>0.20269999999999999</v>
      </c>
      <c r="FN157">
        <f>SUMIF('12peso'!$E$39:$E$492,$A157,'12peso'!Z$39:Z$492)</f>
        <v>0.20300000000000001</v>
      </c>
      <c r="FO157">
        <f>SUMIF('12peso'!$E$39:$E$492,$A157,'12peso'!AA$39:AA$492)</f>
        <v>0.2044</v>
      </c>
      <c r="FP157">
        <f>SUMIF('12peso'!$E$39:$E$492,$A157,'12peso'!AB$39:AB$492)</f>
        <v>0.2041</v>
      </c>
      <c r="FQ157">
        <f>SUMIF('12peso'!$E$39:$E$492,$A157,'12peso'!AC$39:AC$492)</f>
        <v>0.2</v>
      </c>
      <c r="FR157">
        <f>SUMIF('12peso'!$E$39:$E$492,$A157,'12peso'!AD$39:AD$492)</f>
        <v>0.19819999999999999</v>
      </c>
      <c r="FS157">
        <f>SUMIF('12peso'!$E$39:$E$492,$A157,'12peso'!AE$39:AE$492)</f>
        <v>0.20030000000000001</v>
      </c>
      <c r="FT157">
        <f>SUMIF('12peso'!$E$39:$E$492,$A157,'12peso'!AF$39:AF$492)</f>
        <v>0.20100000000000001</v>
      </c>
      <c r="FU157">
        <f>SUMIF('12peso'!$E$39:$E$492,$A157,'12peso'!AG$39:AG$492)</f>
        <v>0.19900000000000001</v>
      </c>
      <c r="FV157">
        <f>SUMIF('12peso'!$E$39:$E$492,$A157,'12peso'!AH$39:AH$492)</f>
        <v>0.2016</v>
      </c>
      <c r="FW157">
        <f>SUMIF('12peso'!$E$39:$E$492,$A157,'12peso'!AI$39:AI$492)</f>
        <v>0.20169999999999999</v>
      </c>
      <c r="FX157">
        <f>SUMIF('12peso'!$E$39:$E$492,$A157,'12peso'!AJ$39:AJ$492)</f>
        <v>0.20150000000000001</v>
      </c>
      <c r="FY157">
        <f>SUMIF('12peso'!$E$39:$E$492,$A157,'12peso'!AK$39:AK$492)</f>
        <v>0.20399999999999999</v>
      </c>
      <c r="FZ157">
        <f>SUMIF('12peso'!$E$39:$E$492,$A157,'12peso'!AL$39:AL$492)</f>
        <v>0.20680000000000001</v>
      </c>
      <c r="GA157">
        <f>SUMIF('12peso'!$E$39:$E$492,$A157,'12peso'!AM$39:AM$492)</f>
        <v>0.20619999999999999</v>
      </c>
      <c r="GB157">
        <f>SUMIF('12peso'!$E$39:$E$492,$A157,'12peso'!AN$39:AN$492)</f>
        <v>0.2082</v>
      </c>
    </row>
    <row r="158" spans="1:184" x14ac:dyDescent="0.25">
      <c r="A158" s="60">
        <v>3101017</v>
      </c>
      <c r="B158" s="56" t="s">
        <v>159</v>
      </c>
      <c r="C158" s="127">
        <v>9.5100000000000004E-2</v>
      </c>
      <c r="D158" s="127">
        <v>9.5200000000000007E-2</v>
      </c>
      <c r="E158" s="127">
        <v>9.5899999999999999E-2</v>
      </c>
      <c r="F158" s="127">
        <v>9.6799999999999997E-2</v>
      </c>
      <c r="G158" s="127">
        <v>9.64E-2</v>
      </c>
      <c r="H158" s="127">
        <v>9.7299999999999998E-2</v>
      </c>
      <c r="I158" s="127">
        <v>9.6600000000000005E-2</v>
      </c>
      <c r="J158" s="127">
        <v>9.7100000000000006E-2</v>
      </c>
      <c r="K158" s="127">
        <v>9.7199999999999995E-2</v>
      </c>
      <c r="L158" s="127">
        <v>9.8299999999999998E-2</v>
      </c>
      <c r="M158" s="127">
        <v>9.8400000000000001E-2</v>
      </c>
      <c r="N158" s="127">
        <v>9.8199999999999996E-2</v>
      </c>
      <c r="O158" s="127">
        <v>9.6199999999999994E-2</v>
      </c>
      <c r="P158" s="127">
        <v>9.9400000000000002E-2</v>
      </c>
      <c r="Q158" s="127">
        <v>9.8100000000000007E-2</v>
      </c>
      <c r="R158" s="127">
        <v>9.9500000000000005E-2</v>
      </c>
      <c r="S158" s="127">
        <v>0.1009</v>
      </c>
      <c r="T158" s="127">
        <v>0.1003</v>
      </c>
      <c r="U158" s="127">
        <v>0.1018</v>
      </c>
      <c r="V158" s="127">
        <v>0.1022</v>
      </c>
      <c r="W158" s="127">
        <v>0.1031</v>
      </c>
      <c r="X158" s="127">
        <v>0.1026</v>
      </c>
      <c r="Y158" s="127">
        <v>0.1019</v>
      </c>
      <c r="Z158" s="127">
        <v>0.10249999999999999</v>
      </c>
      <c r="AA158" s="127">
        <v>0.1026</v>
      </c>
      <c r="AB158" s="127">
        <v>0.10199999999999999</v>
      </c>
      <c r="AC158" s="127">
        <v>0.10199999999999999</v>
      </c>
      <c r="AD158" s="127">
        <v>0.10199999999999999</v>
      </c>
      <c r="AE158" s="127">
        <v>0.1017</v>
      </c>
      <c r="AF158" s="127">
        <v>0.10290000000000001</v>
      </c>
      <c r="AG158" s="127">
        <v>0.10299999999999999</v>
      </c>
      <c r="AH158" s="127">
        <v>0.1019</v>
      </c>
      <c r="AI158" s="127">
        <v>0.1013</v>
      </c>
      <c r="AJ158" s="127">
        <v>0.1019</v>
      </c>
      <c r="AK158" s="127">
        <v>0.1041</v>
      </c>
      <c r="AL158" s="127">
        <v>0.1048</v>
      </c>
      <c r="AM158" s="127">
        <v>0.10730000000000001</v>
      </c>
      <c r="AN158" s="127">
        <v>0.1075</v>
      </c>
      <c r="AO158" s="127">
        <v>0.1108</v>
      </c>
      <c r="AP158" s="127">
        <v>0.1154</v>
      </c>
      <c r="AQ158" s="127">
        <v>0.1178</v>
      </c>
      <c r="AR158" s="127">
        <v>0.1167</v>
      </c>
      <c r="AS158" s="127">
        <v>0.11840000000000001</v>
      </c>
      <c r="AT158" s="127">
        <v>0.11899999999999999</v>
      </c>
      <c r="AU158" s="127">
        <v>0.1159</v>
      </c>
      <c r="AV158" s="127">
        <v>0.11409999999999999</v>
      </c>
      <c r="AW158" s="127">
        <v>0.1114</v>
      </c>
      <c r="AX158" s="127">
        <v>0.10979999999999999</v>
      </c>
      <c r="AY158" s="127">
        <v>0.1096</v>
      </c>
      <c r="AZ158" s="127">
        <v>0.1103</v>
      </c>
      <c r="BA158" s="127">
        <v>0.10829999999999999</v>
      </c>
      <c r="BB158" s="127">
        <v>0.1081</v>
      </c>
      <c r="BC158" s="127">
        <v>0.107</v>
      </c>
      <c r="BD158" s="127">
        <v>0.10589999999999999</v>
      </c>
      <c r="BE158" s="127">
        <v>0.10580000000000001</v>
      </c>
      <c r="BF158" s="127">
        <v>0.10639999999999999</v>
      </c>
      <c r="BG158" s="127">
        <v>0.1052</v>
      </c>
      <c r="BH158" s="127">
        <v>0.10489999999999999</v>
      </c>
      <c r="BI158" s="127">
        <v>0.1066</v>
      </c>
      <c r="BJ158" s="127">
        <v>0.105</v>
      </c>
      <c r="BK158" s="127">
        <v>0.10539999999999999</v>
      </c>
      <c r="BL158" s="127">
        <v>0.10539999999999999</v>
      </c>
      <c r="BM158" s="127">
        <v>0.107</v>
      </c>
      <c r="BN158" s="127">
        <v>0.1061</v>
      </c>
      <c r="BO158" s="127">
        <v>0.1057</v>
      </c>
      <c r="BP158" s="127">
        <v>0.1051</v>
      </c>
      <c r="BQ158" s="127">
        <v>0.1052</v>
      </c>
      <c r="BR158" s="127">
        <v>0.105</v>
      </c>
      <c r="BS158" s="127">
        <v>0.1048</v>
      </c>
      <c r="BT158" s="127">
        <v>0.1037</v>
      </c>
      <c r="BU158" s="127">
        <v>0.1037</v>
      </c>
      <c r="BV158" s="127">
        <v>0.10539999999999999</v>
      </c>
      <c r="BW158" s="127">
        <v>0.1066</v>
      </c>
      <c r="BX158" s="127">
        <v>0.10589999999999999</v>
      </c>
      <c r="BY158" s="127">
        <v>0.105</v>
      </c>
      <c r="BZ158" s="127">
        <v>0.105</v>
      </c>
      <c r="CA158" s="127">
        <v>0.104</v>
      </c>
      <c r="CB158" s="127">
        <v>0.104</v>
      </c>
      <c r="CC158" s="127">
        <v>0.1042</v>
      </c>
      <c r="CD158" s="127">
        <v>0.10539999999999999</v>
      </c>
      <c r="CE158" s="127">
        <v>0.10349999999999999</v>
      </c>
      <c r="CF158" s="127">
        <v>0.1017</v>
      </c>
      <c r="CG158" s="127">
        <v>0.1013</v>
      </c>
      <c r="CH158" s="127">
        <v>0.1149</v>
      </c>
      <c r="CI158" s="127">
        <v>0.1145</v>
      </c>
      <c r="CJ158" s="127">
        <v>0.1153</v>
      </c>
      <c r="CK158" s="127">
        <v>0.1158</v>
      </c>
      <c r="CL158" s="127">
        <v>0.1162</v>
      </c>
      <c r="CM158" s="127">
        <v>0.11609999999999999</v>
      </c>
      <c r="CN158" s="127">
        <v>0.11559999999999999</v>
      </c>
      <c r="CO158" s="127">
        <v>0.1158</v>
      </c>
      <c r="CP158" s="127">
        <v>0.1143</v>
      </c>
      <c r="CQ158" s="127">
        <v>0.11360000000000001</v>
      </c>
      <c r="CR158" s="127">
        <v>0.11409999999999999</v>
      </c>
      <c r="CS158" s="127">
        <v>0.1145</v>
      </c>
      <c r="CT158" s="127">
        <v>0.1139</v>
      </c>
      <c r="CU158" s="127">
        <v>0.11360000000000001</v>
      </c>
      <c r="CV158" s="127">
        <v>0.1119</v>
      </c>
      <c r="CW158" s="127">
        <v>0.11210000000000001</v>
      </c>
      <c r="CX158" s="127">
        <v>0.1124</v>
      </c>
      <c r="CY158" s="127">
        <v>0.1123</v>
      </c>
      <c r="CZ158" s="127">
        <v>0.1113</v>
      </c>
      <c r="DA158" s="127">
        <v>0.1109</v>
      </c>
      <c r="DB158" s="127">
        <v>0.11</v>
      </c>
      <c r="DC158" s="127">
        <v>0.11</v>
      </c>
      <c r="DD158" s="127">
        <v>0.1111</v>
      </c>
      <c r="DE158" s="127">
        <v>0.10920000000000001</v>
      </c>
      <c r="DF158" s="127">
        <v>0.1089</v>
      </c>
      <c r="DG158" s="127">
        <v>0.1086</v>
      </c>
      <c r="DH158" s="127">
        <v>0.1105</v>
      </c>
      <c r="DI158" s="127">
        <v>0.1096</v>
      </c>
      <c r="DJ158" s="127">
        <v>0.1163</v>
      </c>
      <c r="DK158" s="127">
        <v>0.11990000000000001</v>
      </c>
      <c r="DL158" s="127">
        <v>0.1192</v>
      </c>
      <c r="DM158" s="127">
        <v>0.11650000000000001</v>
      </c>
      <c r="DN158" s="127">
        <v>0.1159</v>
      </c>
      <c r="DO158" s="127">
        <v>0.1157</v>
      </c>
      <c r="DP158" s="127">
        <v>0.1159</v>
      </c>
      <c r="DQ158" s="127">
        <v>0.1142</v>
      </c>
      <c r="DR158" s="127">
        <v>0.11509999999999999</v>
      </c>
      <c r="DS158" s="127">
        <v>0.1145</v>
      </c>
      <c r="DT158" s="127">
        <v>0.1134</v>
      </c>
      <c r="DU158" s="127">
        <v>0.1125</v>
      </c>
      <c r="DV158" s="127">
        <v>0.1124</v>
      </c>
      <c r="DW158" s="127">
        <v>0.1114</v>
      </c>
      <c r="DX158" s="127">
        <v>0.11260000000000001</v>
      </c>
      <c r="DY158" s="127">
        <v>0.11020000000000001</v>
      </c>
      <c r="DZ158" s="127">
        <v>0.1089</v>
      </c>
      <c r="EA158" s="127">
        <v>0.1071</v>
      </c>
      <c r="EB158" s="127">
        <v>0.1076</v>
      </c>
      <c r="EC158" s="127">
        <v>0.107</v>
      </c>
      <c r="ED158" s="127">
        <v>0.10879999999999999</v>
      </c>
      <c r="EE158" s="127">
        <v>0.1105</v>
      </c>
      <c r="EF158" s="127">
        <v>0.1103</v>
      </c>
      <c r="EG158" s="127">
        <v>0.11269999999999999</v>
      </c>
      <c r="EH158" s="127">
        <v>0.11550000000000001</v>
      </c>
      <c r="EI158" s="127">
        <v>0.1152</v>
      </c>
      <c r="EJ158" s="127">
        <v>0.1138</v>
      </c>
      <c r="EK158" s="127">
        <v>0.1144</v>
      </c>
      <c r="EL158" s="127">
        <v>0.1132</v>
      </c>
      <c r="EM158" s="127">
        <v>0.11559999999999999</v>
      </c>
      <c r="EN158" s="127">
        <v>0.114</v>
      </c>
      <c r="EO158" s="127">
        <v>0.1133</v>
      </c>
      <c r="EP158" s="127">
        <v>0.1148</v>
      </c>
      <c r="EQ158" s="127">
        <v>0.1144</v>
      </c>
      <c r="ER158" s="127">
        <v>0.1144</v>
      </c>
      <c r="ES158" s="127">
        <v>0.1148</v>
      </c>
      <c r="ET158" s="127">
        <v>0.1154</v>
      </c>
      <c r="EU158" s="127">
        <v>0.1182</v>
      </c>
      <c r="EV158">
        <f>SUMIF('12peso'!$E$39:$E$492,$A158,'12peso'!H$39:H$492)</f>
        <v>0.13339999999999999</v>
      </c>
      <c r="EW158">
        <f>SUMIF('12peso'!$E$39:$E$492,$A158,'12peso'!I$39:I$492)</f>
        <v>0.13539999999999999</v>
      </c>
      <c r="EX158">
        <f>SUMIF('12peso'!$E$39:$E$492,$A158,'12peso'!J$39:J$492)</f>
        <v>0.13750000000000001</v>
      </c>
      <c r="EY158">
        <f>SUMIF('12peso'!$E$39:$E$492,$A158,'12peso'!K$39:K$492)</f>
        <v>0.1336</v>
      </c>
      <c r="EZ158">
        <f>SUMIF('12peso'!$E$39:$E$492,$A158,'12peso'!L$39:L$492)</f>
        <v>0.1321</v>
      </c>
      <c r="FA158">
        <f>SUMIF('12peso'!$E$39:$E$492,$A158,'12peso'!M$39:M$492)</f>
        <v>0.13250000000000001</v>
      </c>
      <c r="FB158">
        <f>SUMIF('12peso'!$E$39:$E$492,$A158,'12peso'!N$39:N$492)</f>
        <v>0.13039999999999999</v>
      </c>
      <c r="FC158">
        <f>SUMIF('12peso'!$E$39:$E$492,$A158,'12peso'!O$39:O$492)</f>
        <v>0.12959999999999999</v>
      </c>
      <c r="FD158">
        <f>SUMIF('12peso'!$E$39:$E$492,$A158,'12peso'!P$39:P$492)</f>
        <v>0.1298</v>
      </c>
      <c r="FE158">
        <f>SUMIF('12peso'!$E$39:$E$492,$A158,'12peso'!Q$39:Q$492)</f>
        <v>0.1293</v>
      </c>
      <c r="FF158">
        <f>SUMIF('12peso'!$E$39:$E$492,$A158,'12peso'!R$39:R$492)</f>
        <v>0.12670000000000001</v>
      </c>
      <c r="FG158">
        <f>SUMIF('12peso'!$E$39:$E$492,$A158,'12peso'!S$39:S$492)</f>
        <v>0.12570000000000001</v>
      </c>
      <c r="FH158">
        <f>SUMIF('12peso'!$E$39:$E$492,$A158,'12peso'!T$39:T$492)</f>
        <v>0.12529999999999999</v>
      </c>
      <c r="FI158">
        <f>SUMIF('12peso'!$E$39:$E$492,$A158,'12peso'!U$39:U$492)</f>
        <v>0.12529999999999999</v>
      </c>
      <c r="FJ158">
        <f>SUMIF('12peso'!$E$39:$E$492,$A158,'12peso'!V$39:V$492)</f>
        <v>0.1242</v>
      </c>
      <c r="FK158">
        <f>SUMIF('12peso'!$E$39:$E$492,$A158,'12peso'!W$39:W$492)</f>
        <v>0.1235</v>
      </c>
      <c r="FL158">
        <f>SUMIF('12peso'!$E$39:$E$492,$A158,'12peso'!X$39:X$492)</f>
        <v>0.12479999999999999</v>
      </c>
      <c r="FM158">
        <f>SUMIF('12peso'!$E$39:$E$492,$A158,'12peso'!Y$39:Y$492)</f>
        <v>0.1234</v>
      </c>
      <c r="FN158">
        <f>SUMIF('12peso'!$E$39:$E$492,$A158,'12peso'!Z$39:Z$492)</f>
        <v>0.12230000000000001</v>
      </c>
      <c r="FO158">
        <f>SUMIF('12peso'!$E$39:$E$492,$A158,'12peso'!AA$39:AA$492)</f>
        <v>0.12230000000000001</v>
      </c>
      <c r="FP158">
        <f>SUMIF('12peso'!$E$39:$E$492,$A158,'12peso'!AB$39:AB$492)</f>
        <v>0.1237</v>
      </c>
      <c r="FQ158">
        <f>SUMIF('12peso'!$E$39:$E$492,$A158,'12peso'!AC$39:AC$492)</f>
        <v>0.12479999999999999</v>
      </c>
      <c r="FR158">
        <f>SUMIF('12peso'!$E$39:$E$492,$A158,'12peso'!AD$39:AD$492)</f>
        <v>0.1244</v>
      </c>
      <c r="FS158">
        <f>SUMIF('12peso'!$E$39:$E$492,$A158,'12peso'!AE$39:AE$492)</f>
        <v>0.1255</v>
      </c>
      <c r="FT158">
        <f>SUMIF('12peso'!$E$39:$E$492,$A158,'12peso'!AF$39:AF$492)</f>
        <v>0.1239</v>
      </c>
      <c r="FU158">
        <f>SUMIF('12peso'!$E$39:$E$492,$A158,'12peso'!AG$39:AG$492)</f>
        <v>0.1242</v>
      </c>
      <c r="FV158">
        <f>SUMIF('12peso'!$E$39:$E$492,$A158,'12peso'!AH$39:AH$492)</f>
        <v>0.1263</v>
      </c>
      <c r="FW158">
        <f>SUMIF('12peso'!$E$39:$E$492,$A158,'12peso'!AI$39:AI$492)</f>
        <v>0.12540000000000001</v>
      </c>
      <c r="FX158">
        <f>SUMIF('12peso'!$E$39:$E$492,$A158,'12peso'!AJ$39:AJ$492)</f>
        <v>0.1268</v>
      </c>
      <c r="FY158">
        <f>SUMIF('12peso'!$E$39:$E$492,$A158,'12peso'!AK$39:AK$492)</f>
        <v>0.1275</v>
      </c>
      <c r="FZ158">
        <f>SUMIF('12peso'!$E$39:$E$492,$A158,'12peso'!AL$39:AL$492)</f>
        <v>0.128</v>
      </c>
      <c r="GA158">
        <f>SUMIF('12peso'!$E$39:$E$492,$A158,'12peso'!AM$39:AM$492)</f>
        <v>0.12959999999999999</v>
      </c>
      <c r="GB158">
        <f>SUMIF('12peso'!$E$39:$E$492,$A158,'12peso'!AN$39:AN$492)</f>
        <v>0.13039999999999999</v>
      </c>
    </row>
    <row r="159" spans="1:184" x14ac:dyDescent="0.25">
      <c r="A159" s="60">
        <v>3102005</v>
      </c>
      <c r="B159" s="56" t="s">
        <v>161</v>
      </c>
      <c r="C159" s="127">
        <v>8.6099999999999996E-2</v>
      </c>
      <c r="D159" s="127">
        <v>8.5400000000000004E-2</v>
      </c>
      <c r="E159" s="127">
        <v>8.4699999999999998E-2</v>
      </c>
      <c r="F159" s="127">
        <v>8.5400000000000004E-2</v>
      </c>
      <c r="G159" s="127">
        <v>8.5199999999999998E-2</v>
      </c>
      <c r="H159" s="127">
        <v>8.4400000000000003E-2</v>
      </c>
      <c r="I159" s="127">
        <v>8.7300000000000003E-2</v>
      </c>
      <c r="J159" s="127">
        <v>8.72E-2</v>
      </c>
      <c r="K159" s="127">
        <v>8.6300000000000002E-2</v>
      </c>
      <c r="L159" s="127">
        <v>8.72E-2</v>
      </c>
      <c r="M159" s="127">
        <v>8.4500000000000006E-2</v>
      </c>
      <c r="N159" s="127">
        <v>8.6300000000000002E-2</v>
      </c>
      <c r="O159" s="127">
        <v>8.6800000000000002E-2</v>
      </c>
      <c r="P159" s="127">
        <v>8.6400000000000005E-2</v>
      </c>
      <c r="Q159" s="127">
        <v>8.8499999999999995E-2</v>
      </c>
      <c r="R159" s="127">
        <v>8.7900000000000006E-2</v>
      </c>
      <c r="S159" s="127">
        <v>8.8300000000000003E-2</v>
      </c>
      <c r="T159" s="127">
        <v>9.0999999999999998E-2</v>
      </c>
      <c r="U159" s="127">
        <v>9.0999999999999998E-2</v>
      </c>
      <c r="V159" s="127">
        <v>8.9700000000000002E-2</v>
      </c>
      <c r="W159" s="127">
        <v>9.0499999999999997E-2</v>
      </c>
      <c r="X159" s="127">
        <v>8.9200000000000002E-2</v>
      </c>
      <c r="Y159" s="127">
        <v>8.8800000000000004E-2</v>
      </c>
      <c r="Z159" s="127">
        <v>8.9099999999999999E-2</v>
      </c>
      <c r="AA159" s="127">
        <v>8.9599999999999999E-2</v>
      </c>
      <c r="AB159" s="127">
        <v>9.06E-2</v>
      </c>
      <c r="AC159" s="127">
        <v>8.9200000000000002E-2</v>
      </c>
      <c r="AD159" s="127">
        <v>8.8800000000000004E-2</v>
      </c>
      <c r="AE159" s="127">
        <v>9.1200000000000003E-2</v>
      </c>
      <c r="AF159" s="127">
        <v>9.1899999999999996E-2</v>
      </c>
      <c r="AG159" s="127">
        <v>9.1600000000000001E-2</v>
      </c>
      <c r="AH159" s="127">
        <v>9.1899999999999996E-2</v>
      </c>
      <c r="AI159" s="127">
        <v>8.8900000000000007E-2</v>
      </c>
      <c r="AJ159" s="127">
        <v>8.9899999999999994E-2</v>
      </c>
      <c r="AK159" s="127">
        <v>9.06E-2</v>
      </c>
      <c r="AL159" s="127">
        <v>9.11E-2</v>
      </c>
      <c r="AM159" s="127">
        <v>9.0800000000000006E-2</v>
      </c>
      <c r="AN159" s="127">
        <v>9.2100000000000001E-2</v>
      </c>
      <c r="AO159" s="127">
        <v>9.2200000000000004E-2</v>
      </c>
      <c r="AP159" s="127">
        <v>9.2299999999999993E-2</v>
      </c>
      <c r="AQ159" s="127">
        <v>9.0899999999999995E-2</v>
      </c>
      <c r="AR159" s="127">
        <v>8.9399999999999993E-2</v>
      </c>
      <c r="AS159" s="127">
        <v>8.7800000000000003E-2</v>
      </c>
      <c r="AT159" s="127">
        <v>8.7099999999999997E-2</v>
      </c>
      <c r="AU159" s="127">
        <v>8.6300000000000002E-2</v>
      </c>
      <c r="AV159" s="127">
        <v>8.8300000000000003E-2</v>
      </c>
      <c r="AW159" s="127">
        <v>8.8300000000000003E-2</v>
      </c>
      <c r="AX159" s="127">
        <v>9.0200000000000002E-2</v>
      </c>
      <c r="AY159" s="127">
        <v>9.0999999999999998E-2</v>
      </c>
      <c r="AZ159" s="127">
        <v>9.0800000000000006E-2</v>
      </c>
      <c r="BA159" s="127">
        <v>9.2700000000000005E-2</v>
      </c>
      <c r="BB159" s="127">
        <v>9.3799999999999994E-2</v>
      </c>
      <c r="BC159" s="127">
        <v>9.3899999999999997E-2</v>
      </c>
      <c r="BD159" s="127">
        <v>9.35E-2</v>
      </c>
      <c r="BE159" s="127">
        <v>9.35E-2</v>
      </c>
      <c r="BF159" s="127">
        <v>9.3899999999999997E-2</v>
      </c>
      <c r="BG159" s="127">
        <v>9.5399999999999999E-2</v>
      </c>
      <c r="BH159" s="127">
        <v>9.6299999999999997E-2</v>
      </c>
      <c r="BI159" s="127">
        <v>9.6000000000000002E-2</v>
      </c>
      <c r="BJ159" s="127">
        <v>9.5600000000000004E-2</v>
      </c>
      <c r="BK159" s="127">
        <v>9.4399999999999998E-2</v>
      </c>
      <c r="BL159" s="127">
        <v>9.4500000000000001E-2</v>
      </c>
      <c r="BM159" s="127">
        <v>9.5000000000000001E-2</v>
      </c>
      <c r="BN159" s="127">
        <v>9.5699999999999993E-2</v>
      </c>
      <c r="BO159" s="127">
        <v>9.6100000000000005E-2</v>
      </c>
      <c r="BP159" s="127">
        <v>9.7600000000000006E-2</v>
      </c>
      <c r="BQ159" s="127">
        <v>9.7500000000000003E-2</v>
      </c>
      <c r="BR159" s="127">
        <v>9.74E-2</v>
      </c>
      <c r="BS159" s="127">
        <v>9.7799999999999998E-2</v>
      </c>
      <c r="BT159" s="127">
        <v>9.9000000000000005E-2</v>
      </c>
      <c r="BU159" s="127">
        <v>9.9400000000000002E-2</v>
      </c>
      <c r="BV159" s="127">
        <v>9.98E-2</v>
      </c>
      <c r="BW159" s="127">
        <v>0.1013</v>
      </c>
      <c r="BX159" s="127">
        <v>0.1027</v>
      </c>
      <c r="BY159" s="127">
        <v>0.10199999999999999</v>
      </c>
      <c r="BZ159" s="127">
        <v>0.10100000000000001</v>
      </c>
      <c r="CA159" s="127">
        <v>9.9900000000000003E-2</v>
      </c>
      <c r="CB159" s="127">
        <v>0.1008</v>
      </c>
      <c r="CC159" s="127">
        <v>0.1014</v>
      </c>
      <c r="CD159" s="127">
        <v>0.10100000000000001</v>
      </c>
      <c r="CE159" s="127">
        <v>0.10150000000000001</v>
      </c>
      <c r="CF159" s="127">
        <v>0.1011</v>
      </c>
      <c r="CG159" s="127">
        <v>0.1018</v>
      </c>
      <c r="CH159" s="127">
        <v>9.0999999999999998E-2</v>
      </c>
      <c r="CI159" s="127">
        <v>9.1499999999999998E-2</v>
      </c>
      <c r="CJ159" s="127">
        <v>9.2100000000000001E-2</v>
      </c>
      <c r="CK159" s="127">
        <v>9.2799999999999994E-2</v>
      </c>
      <c r="CL159" s="127">
        <v>9.1800000000000007E-2</v>
      </c>
      <c r="CM159" s="127">
        <v>9.2499999999999999E-2</v>
      </c>
      <c r="CN159" s="127">
        <v>9.2100000000000001E-2</v>
      </c>
      <c r="CO159" s="127">
        <v>9.1499999999999998E-2</v>
      </c>
      <c r="CP159" s="127">
        <v>9.0499999999999997E-2</v>
      </c>
      <c r="CQ159" s="127">
        <v>9.1399999999999995E-2</v>
      </c>
      <c r="CR159" s="127">
        <v>9.0899999999999995E-2</v>
      </c>
      <c r="CS159" s="127">
        <v>0.09</v>
      </c>
      <c r="CT159" s="127">
        <v>9.0899999999999995E-2</v>
      </c>
      <c r="CU159" s="127">
        <v>9.1399999999999995E-2</v>
      </c>
      <c r="CV159" s="127">
        <v>9.1200000000000003E-2</v>
      </c>
      <c r="CW159" s="127">
        <v>9.1300000000000006E-2</v>
      </c>
      <c r="CX159" s="127">
        <v>9.1999999999999998E-2</v>
      </c>
      <c r="CY159" s="127">
        <v>9.1899999999999996E-2</v>
      </c>
      <c r="CZ159" s="127">
        <v>9.2499999999999999E-2</v>
      </c>
      <c r="DA159" s="127">
        <v>9.2499999999999999E-2</v>
      </c>
      <c r="DB159" s="127">
        <v>9.2700000000000005E-2</v>
      </c>
      <c r="DC159" s="127">
        <v>9.2499999999999999E-2</v>
      </c>
      <c r="DD159" s="127">
        <v>9.3299999999999994E-2</v>
      </c>
      <c r="DE159" s="127">
        <v>9.3799999999999994E-2</v>
      </c>
      <c r="DF159" s="127">
        <v>9.3399999999999997E-2</v>
      </c>
      <c r="DG159" s="127">
        <v>9.5000000000000001E-2</v>
      </c>
      <c r="DH159" s="127">
        <v>9.6000000000000002E-2</v>
      </c>
      <c r="DI159" s="127">
        <v>9.6000000000000002E-2</v>
      </c>
      <c r="DJ159" s="127">
        <v>9.5399999999999999E-2</v>
      </c>
      <c r="DK159" s="127">
        <v>9.6799999999999997E-2</v>
      </c>
      <c r="DL159" s="127">
        <v>0.1004</v>
      </c>
      <c r="DM159" s="127">
        <v>0.10059999999999999</v>
      </c>
      <c r="DN159" s="127">
        <v>9.9199999999999997E-2</v>
      </c>
      <c r="DO159" s="127">
        <v>9.8900000000000002E-2</v>
      </c>
      <c r="DP159" s="127">
        <v>0.1</v>
      </c>
      <c r="DQ159" s="127">
        <v>0.1013</v>
      </c>
      <c r="DR159" s="127">
        <v>0.1036</v>
      </c>
      <c r="DS159" s="127">
        <v>0.1052</v>
      </c>
      <c r="DT159" s="127">
        <v>0.1062</v>
      </c>
      <c r="DU159" s="127">
        <v>0.1101</v>
      </c>
      <c r="DV159" s="127">
        <v>0.1099</v>
      </c>
      <c r="DW159" s="127">
        <v>0.111</v>
      </c>
      <c r="DX159" s="127">
        <v>0.10970000000000001</v>
      </c>
      <c r="DY159" s="127">
        <v>0.1089</v>
      </c>
      <c r="DZ159" s="127">
        <v>0.109</v>
      </c>
      <c r="EA159" s="127">
        <v>0.1085</v>
      </c>
      <c r="EB159" s="127">
        <v>0.1119</v>
      </c>
      <c r="EC159" s="127">
        <v>0.112</v>
      </c>
      <c r="ED159" s="127">
        <v>0.1116</v>
      </c>
      <c r="EE159" s="127">
        <v>0.1113</v>
      </c>
      <c r="EF159" s="127">
        <v>0.1115</v>
      </c>
      <c r="EG159" s="127">
        <v>0.11070000000000001</v>
      </c>
      <c r="EH159" s="127">
        <v>0.1111</v>
      </c>
      <c r="EI159" s="127">
        <v>0.1125</v>
      </c>
      <c r="EJ159" s="127">
        <v>0.1154</v>
      </c>
      <c r="EK159" s="127">
        <v>0.113</v>
      </c>
      <c r="EL159" s="127">
        <v>0.11210000000000001</v>
      </c>
      <c r="EM159" s="127">
        <v>0.1114</v>
      </c>
      <c r="EN159" s="127">
        <v>0.1087</v>
      </c>
      <c r="EO159" s="127">
        <v>0.10829999999999999</v>
      </c>
      <c r="EP159" s="127">
        <v>0.1084</v>
      </c>
      <c r="EQ159" s="127">
        <v>0.1094</v>
      </c>
      <c r="ER159" s="127">
        <v>0.10929999999999999</v>
      </c>
      <c r="ES159" s="127">
        <v>0.10879999999999999</v>
      </c>
      <c r="ET159" s="127">
        <v>0.1077</v>
      </c>
      <c r="EU159" s="127">
        <v>0.108</v>
      </c>
      <c r="EV159">
        <f>SUMIF('12peso'!$E$39:$E$492,$A159,'12peso'!H$39:H$492)</f>
        <v>7.8299999999999995E-2</v>
      </c>
      <c r="EW159">
        <f>SUMIF('12peso'!$E$39:$E$492,$A159,'12peso'!I$39:I$492)</f>
        <v>7.7799999999999994E-2</v>
      </c>
      <c r="EX159">
        <f>SUMIF('12peso'!$E$39:$E$492,$A159,'12peso'!J$39:J$492)</f>
        <v>7.6600000000000001E-2</v>
      </c>
      <c r="EY159">
        <f>SUMIF('12peso'!$E$39:$E$492,$A159,'12peso'!K$39:K$492)</f>
        <v>7.85E-2</v>
      </c>
      <c r="EZ159">
        <f>SUMIF('12peso'!$E$39:$E$492,$A159,'12peso'!L$39:L$492)</f>
        <v>7.8299999999999995E-2</v>
      </c>
      <c r="FA159">
        <f>SUMIF('12peso'!$E$39:$E$492,$A159,'12peso'!M$39:M$492)</f>
        <v>7.8799999999999995E-2</v>
      </c>
      <c r="FB159">
        <f>SUMIF('12peso'!$E$39:$E$492,$A159,'12peso'!N$39:N$492)</f>
        <v>7.9200000000000007E-2</v>
      </c>
      <c r="FC159">
        <f>SUMIF('12peso'!$E$39:$E$492,$A159,'12peso'!O$39:O$492)</f>
        <v>7.8700000000000006E-2</v>
      </c>
      <c r="FD159">
        <f>SUMIF('12peso'!$E$39:$E$492,$A159,'12peso'!P$39:P$492)</f>
        <v>7.8700000000000006E-2</v>
      </c>
      <c r="FE159">
        <f>SUMIF('12peso'!$E$39:$E$492,$A159,'12peso'!Q$39:Q$492)</f>
        <v>7.85E-2</v>
      </c>
      <c r="FF159">
        <f>SUMIF('12peso'!$E$39:$E$492,$A159,'12peso'!R$39:R$492)</f>
        <v>7.6700000000000004E-2</v>
      </c>
      <c r="FG159">
        <f>SUMIF('12peso'!$E$39:$E$492,$A159,'12peso'!S$39:S$492)</f>
        <v>7.6799999999999993E-2</v>
      </c>
      <c r="FH159">
        <f>SUMIF('12peso'!$E$39:$E$492,$A159,'12peso'!T$39:T$492)</f>
        <v>7.6700000000000004E-2</v>
      </c>
      <c r="FI159">
        <f>SUMIF('12peso'!$E$39:$E$492,$A159,'12peso'!U$39:U$492)</f>
        <v>7.6899999999999996E-2</v>
      </c>
      <c r="FJ159">
        <f>SUMIF('12peso'!$E$39:$E$492,$A159,'12peso'!V$39:V$492)</f>
        <v>7.6499999999999999E-2</v>
      </c>
      <c r="FK159">
        <f>SUMIF('12peso'!$E$39:$E$492,$A159,'12peso'!W$39:W$492)</f>
        <v>7.5700000000000003E-2</v>
      </c>
      <c r="FL159">
        <f>SUMIF('12peso'!$E$39:$E$492,$A159,'12peso'!X$39:X$492)</f>
        <v>7.5700000000000003E-2</v>
      </c>
      <c r="FM159">
        <f>SUMIF('12peso'!$E$39:$E$492,$A159,'12peso'!Y$39:Y$492)</f>
        <v>7.4999999999999997E-2</v>
      </c>
      <c r="FN159">
        <f>SUMIF('12peso'!$E$39:$E$492,$A159,'12peso'!Z$39:Z$492)</f>
        <v>7.4200000000000002E-2</v>
      </c>
      <c r="FO159">
        <f>SUMIF('12peso'!$E$39:$E$492,$A159,'12peso'!AA$39:AA$492)</f>
        <v>7.3599999999999999E-2</v>
      </c>
      <c r="FP159">
        <f>SUMIF('12peso'!$E$39:$E$492,$A159,'12peso'!AB$39:AB$492)</f>
        <v>7.4700000000000003E-2</v>
      </c>
      <c r="FQ159">
        <f>SUMIF('12peso'!$E$39:$E$492,$A159,'12peso'!AC$39:AC$492)</f>
        <v>7.8E-2</v>
      </c>
      <c r="FR159">
        <f>SUMIF('12peso'!$E$39:$E$492,$A159,'12peso'!AD$39:AD$492)</f>
        <v>7.9000000000000001E-2</v>
      </c>
      <c r="FS159">
        <f>SUMIF('12peso'!$E$39:$E$492,$A159,'12peso'!AE$39:AE$492)</f>
        <v>7.9200000000000007E-2</v>
      </c>
      <c r="FT159">
        <f>SUMIF('12peso'!$E$39:$E$492,$A159,'12peso'!AF$39:AF$492)</f>
        <v>7.9200000000000007E-2</v>
      </c>
      <c r="FU159">
        <f>SUMIF('12peso'!$E$39:$E$492,$A159,'12peso'!AG$39:AG$492)</f>
        <v>7.8100000000000003E-2</v>
      </c>
      <c r="FV159">
        <f>SUMIF('12peso'!$E$39:$E$492,$A159,'12peso'!AH$39:AH$492)</f>
        <v>7.8299999999999995E-2</v>
      </c>
      <c r="FW159">
        <f>SUMIF('12peso'!$E$39:$E$492,$A159,'12peso'!AI$39:AI$492)</f>
        <v>8.0399999999999999E-2</v>
      </c>
      <c r="FX159">
        <f>SUMIF('12peso'!$E$39:$E$492,$A159,'12peso'!AJ$39:AJ$492)</f>
        <v>7.8299999999999995E-2</v>
      </c>
      <c r="FY159">
        <f>SUMIF('12peso'!$E$39:$E$492,$A159,'12peso'!AK$39:AK$492)</f>
        <v>7.8799999999999995E-2</v>
      </c>
      <c r="FZ159">
        <f>SUMIF('12peso'!$E$39:$E$492,$A159,'12peso'!AL$39:AL$492)</f>
        <v>7.9500000000000001E-2</v>
      </c>
      <c r="GA159">
        <f>SUMIF('12peso'!$E$39:$E$492,$A159,'12peso'!AM$39:AM$492)</f>
        <v>8.0699999999999994E-2</v>
      </c>
      <c r="GB159">
        <f>SUMIF('12peso'!$E$39:$E$492,$A159,'12peso'!AN$39:AN$492)</f>
        <v>8.3199999999999996E-2</v>
      </c>
    </row>
    <row r="160" spans="1:184" x14ac:dyDescent="0.25">
      <c r="A160" s="60">
        <v>3102006</v>
      </c>
      <c r="B160" s="56" t="s">
        <v>162</v>
      </c>
      <c r="C160" s="127">
        <v>7.1700000000000014E-2</v>
      </c>
      <c r="D160" s="127">
        <v>7.0000000000000007E-2</v>
      </c>
      <c r="E160" s="127">
        <v>7.0899999999999991E-2</v>
      </c>
      <c r="F160" s="127">
        <v>7.0000000000000007E-2</v>
      </c>
      <c r="G160" s="127">
        <v>6.8899999999999989E-2</v>
      </c>
      <c r="H160" s="127">
        <v>6.9599999999999995E-2</v>
      </c>
      <c r="I160" s="127">
        <v>7.1000000000000008E-2</v>
      </c>
      <c r="J160" s="127">
        <v>6.9700000000000012E-2</v>
      </c>
      <c r="K160" s="127">
        <v>6.8699999999999997E-2</v>
      </c>
      <c r="L160" s="127">
        <v>6.93E-2</v>
      </c>
      <c r="M160" s="127">
        <v>6.9900000000000004E-2</v>
      </c>
      <c r="N160" s="127">
        <v>6.8000000000000005E-2</v>
      </c>
      <c r="O160" s="127">
        <v>6.6199999999999995E-2</v>
      </c>
      <c r="P160" s="127">
        <v>6.6600000000000006E-2</v>
      </c>
      <c r="Q160" s="127">
        <v>6.5600000000000006E-2</v>
      </c>
      <c r="R160" s="127">
        <v>6.5199999999999994E-2</v>
      </c>
      <c r="S160" s="127">
        <v>6.5299999999999997E-2</v>
      </c>
      <c r="T160" s="127">
        <v>6.4600000000000005E-2</v>
      </c>
      <c r="U160" s="127">
        <v>6.54E-2</v>
      </c>
      <c r="V160" s="127">
        <v>6.6299999999999998E-2</v>
      </c>
      <c r="W160" s="127">
        <v>6.6199999999999995E-2</v>
      </c>
      <c r="X160" s="127">
        <v>6.5599999999999992E-2</v>
      </c>
      <c r="Y160" s="127">
        <v>6.54E-2</v>
      </c>
      <c r="Z160" s="127">
        <v>6.6200000000000009E-2</v>
      </c>
      <c r="AA160" s="127">
        <v>6.6500000000000004E-2</v>
      </c>
      <c r="AB160" s="127">
        <v>6.6600000000000006E-2</v>
      </c>
      <c r="AC160" s="127">
        <v>6.720000000000001E-2</v>
      </c>
      <c r="AD160" s="127">
        <v>6.6700000000000009E-2</v>
      </c>
      <c r="AE160" s="127">
        <v>6.7599999999999993E-2</v>
      </c>
      <c r="AF160" s="127">
        <v>6.83E-2</v>
      </c>
      <c r="AG160" s="127">
        <v>6.8200000000000011E-2</v>
      </c>
      <c r="AH160" s="127">
        <v>6.88E-2</v>
      </c>
      <c r="AI160" s="127">
        <v>6.7500000000000004E-2</v>
      </c>
      <c r="AJ160" s="127">
        <v>6.720000000000001E-2</v>
      </c>
      <c r="AK160" s="127">
        <v>6.5799999999999997E-2</v>
      </c>
      <c r="AL160" s="127">
        <v>6.699999999999999E-2</v>
      </c>
      <c r="AM160" s="127">
        <v>6.4299999999999996E-2</v>
      </c>
      <c r="AN160" s="127">
        <v>6.3299999999999995E-2</v>
      </c>
      <c r="AO160" s="127">
        <v>6.3E-2</v>
      </c>
      <c r="AP160" s="127">
        <v>6.2800000000000009E-2</v>
      </c>
      <c r="AQ160" s="127">
        <v>6.2300000000000001E-2</v>
      </c>
      <c r="AR160" s="127">
        <v>6.1899999999999997E-2</v>
      </c>
      <c r="AS160" s="127">
        <v>6.13E-2</v>
      </c>
      <c r="AT160" s="127">
        <v>6.2100000000000002E-2</v>
      </c>
      <c r="AU160" s="127">
        <v>6.2400000000000004E-2</v>
      </c>
      <c r="AV160" s="127">
        <v>6.1600000000000002E-2</v>
      </c>
      <c r="AW160" s="127">
        <v>6.2199999999999998E-2</v>
      </c>
      <c r="AX160" s="127">
        <v>6.1200000000000004E-2</v>
      </c>
      <c r="AY160" s="127">
        <v>5.9900000000000002E-2</v>
      </c>
      <c r="AZ160" s="127">
        <v>5.9300000000000005E-2</v>
      </c>
      <c r="BA160" s="127">
        <v>5.8800000000000005E-2</v>
      </c>
      <c r="BB160" s="127">
        <v>5.9299999999999999E-2</v>
      </c>
      <c r="BC160" s="127">
        <v>5.96E-2</v>
      </c>
      <c r="BD160" s="127">
        <v>6.0499999999999998E-2</v>
      </c>
      <c r="BE160" s="127">
        <v>6.0499999999999998E-2</v>
      </c>
      <c r="BF160" s="127">
        <v>6.0600000000000001E-2</v>
      </c>
      <c r="BG160" s="127">
        <v>6.0199999999999997E-2</v>
      </c>
      <c r="BH160" s="127">
        <v>6.0900000000000003E-2</v>
      </c>
      <c r="BI160" s="127">
        <v>6.0900000000000003E-2</v>
      </c>
      <c r="BJ160" s="127">
        <v>6.0999999999999999E-2</v>
      </c>
      <c r="BK160" s="127">
        <v>5.9700000000000003E-2</v>
      </c>
      <c r="BL160" s="127">
        <v>6.0299999999999999E-2</v>
      </c>
      <c r="BM160" s="127">
        <v>6.1800000000000001E-2</v>
      </c>
      <c r="BN160" s="127">
        <v>6.2100000000000002E-2</v>
      </c>
      <c r="BO160" s="127">
        <v>6.1900000000000004E-2</v>
      </c>
      <c r="BP160" s="127">
        <v>6.1800000000000001E-2</v>
      </c>
      <c r="BQ160" s="127">
        <v>6.2899999999999998E-2</v>
      </c>
      <c r="BR160" s="127">
        <v>6.3199999999999992E-2</v>
      </c>
      <c r="BS160" s="127">
        <v>6.3399999999999998E-2</v>
      </c>
      <c r="BT160" s="127">
        <v>6.3799999999999996E-2</v>
      </c>
      <c r="BU160" s="127">
        <v>6.4500000000000002E-2</v>
      </c>
      <c r="BV160" s="127">
        <v>6.5100000000000005E-2</v>
      </c>
      <c r="BW160" s="127">
        <v>6.5799999999999997E-2</v>
      </c>
      <c r="BX160" s="127">
        <v>6.6199999999999995E-2</v>
      </c>
      <c r="BY160" s="127">
        <v>6.5200000000000008E-2</v>
      </c>
      <c r="BZ160" s="127">
        <v>6.54E-2</v>
      </c>
      <c r="CA160" s="127">
        <v>6.5799999999999997E-2</v>
      </c>
      <c r="CB160" s="127">
        <v>6.5799999999999997E-2</v>
      </c>
      <c r="CC160" s="127">
        <v>6.4799999999999996E-2</v>
      </c>
      <c r="CD160" s="127">
        <v>6.4600000000000005E-2</v>
      </c>
      <c r="CE160" s="127">
        <v>6.4299999999999996E-2</v>
      </c>
      <c r="CF160" s="127">
        <v>6.5199999999999994E-2</v>
      </c>
      <c r="CG160" s="127">
        <v>6.5099999999999991E-2</v>
      </c>
      <c r="CH160" s="127">
        <v>7.9000000000000001E-2</v>
      </c>
      <c r="CI160" s="127">
        <v>7.9000000000000001E-2</v>
      </c>
      <c r="CJ160" s="127">
        <v>7.9899999999999999E-2</v>
      </c>
      <c r="CK160" s="127">
        <v>0.08</v>
      </c>
      <c r="CL160" s="127">
        <v>8.0399999999999999E-2</v>
      </c>
      <c r="CM160" s="127">
        <v>7.9899999999999999E-2</v>
      </c>
      <c r="CN160" s="127">
        <v>8.0100000000000005E-2</v>
      </c>
      <c r="CO160" s="127">
        <v>7.9299999999999995E-2</v>
      </c>
      <c r="CP160" s="127">
        <v>7.9500000000000001E-2</v>
      </c>
      <c r="CQ160" s="127">
        <v>7.8799999999999995E-2</v>
      </c>
      <c r="CR160" s="127">
        <v>7.8700000000000006E-2</v>
      </c>
      <c r="CS160" s="127">
        <v>7.8399999999999997E-2</v>
      </c>
      <c r="CT160" s="127">
        <v>7.9600000000000004E-2</v>
      </c>
      <c r="CU160" s="127">
        <v>7.9600000000000004E-2</v>
      </c>
      <c r="CV160" s="127">
        <v>7.9899999999999999E-2</v>
      </c>
      <c r="CW160" s="127">
        <v>8.0100000000000005E-2</v>
      </c>
      <c r="CX160" s="127">
        <v>7.9500000000000001E-2</v>
      </c>
      <c r="CY160" s="127">
        <v>7.9399999999999998E-2</v>
      </c>
      <c r="CZ160" s="127">
        <v>7.9100000000000004E-2</v>
      </c>
      <c r="DA160" s="127">
        <v>7.9200000000000007E-2</v>
      </c>
      <c r="DB160" s="127">
        <v>7.9399999999999998E-2</v>
      </c>
      <c r="DC160" s="127">
        <v>7.9399999999999998E-2</v>
      </c>
      <c r="DD160" s="127">
        <v>7.9899999999999999E-2</v>
      </c>
      <c r="DE160" s="127">
        <v>8.2500000000000004E-2</v>
      </c>
      <c r="DF160" s="127">
        <v>8.2000000000000003E-2</v>
      </c>
      <c r="DG160" s="127">
        <v>8.3199999999999996E-2</v>
      </c>
      <c r="DH160" s="127">
        <v>8.4599999999999995E-2</v>
      </c>
      <c r="DI160" s="127">
        <v>8.5199999999999998E-2</v>
      </c>
      <c r="DJ160" s="127">
        <v>8.2799999999999999E-2</v>
      </c>
      <c r="DK160" s="127">
        <v>8.3599999999999994E-2</v>
      </c>
      <c r="DL160" s="127">
        <v>8.2900000000000001E-2</v>
      </c>
      <c r="DM160" s="127">
        <v>8.5999999999999993E-2</v>
      </c>
      <c r="DN160" s="127">
        <v>8.6800000000000002E-2</v>
      </c>
      <c r="DO160" s="127">
        <v>8.6900000000000005E-2</v>
      </c>
      <c r="DP160" s="127">
        <v>8.8599999999999998E-2</v>
      </c>
      <c r="DQ160" s="127">
        <v>8.6999999999999994E-2</v>
      </c>
      <c r="DR160" s="127">
        <v>8.6499999999999994E-2</v>
      </c>
      <c r="DS160" s="127">
        <v>9.1499999999999998E-2</v>
      </c>
      <c r="DT160" s="127">
        <v>9.5600000000000004E-2</v>
      </c>
      <c r="DU160" s="127">
        <v>9.7500000000000003E-2</v>
      </c>
      <c r="DV160" s="127">
        <v>9.4899999999999998E-2</v>
      </c>
      <c r="DW160" s="127">
        <v>9.8400000000000001E-2</v>
      </c>
      <c r="DX160" s="127">
        <v>9.98E-2</v>
      </c>
      <c r="DY160" s="127">
        <v>9.9699999999999997E-2</v>
      </c>
      <c r="DZ160" s="127">
        <v>9.6100000000000005E-2</v>
      </c>
      <c r="EA160" s="127">
        <v>9.7900000000000001E-2</v>
      </c>
      <c r="EB160" s="127">
        <v>9.4100000000000003E-2</v>
      </c>
      <c r="EC160" s="127">
        <v>9.35E-2</v>
      </c>
      <c r="ED160" s="127">
        <v>9.3200000000000005E-2</v>
      </c>
      <c r="EE160" s="127">
        <v>9.2700000000000005E-2</v>
      </c>
      <c r="EF160" s="127">
        <v>9.5200000000000007E-2</v>
      </c>
      <c r="EG160" s="127">
        <v>9.5399999999999999E-2</v>
      </c>
      <c r="EH160" s="127">
        <v>9.4E-2</v>
      </c>
      <c r="EI160" s="127">
        <v>9.4500000000000001E-2</v>
      </c>
      <c r="EJ160" s="127">
        <v>9.6100000000000005E-2</v>
      </c>
      <c r="EK160" s="127">
        <v>9.6199999999999994E-2</v>
      </c>
      <c r="EL160" s="127">
        <v>9.4700000000000006E-2</v>
      </c>
      <c r="EM160" s="127">
        <v>9.4600000000000004E-2</v>
      </c>
      <c r="EN160" s="127">
        <v>9.4100000000000003E-2</v>
      </c>
      <c r="EO160" s="127">
        <v>9.3100000000000002E-2</v>
      </c>
      <c r="EP160" s="127">
        <v>9.3600000000000003E-2</v>
      </c>
      <c r="EQ160" s="127">
        <v>9.2899999999999996E-2</v>
      </c>
      <c r="ER160" s="127">
        <v>9.2999999999999999E-2</v>
      </c>
      <c r="ES160" s="127">
        <v>9.2499999999999999E-2</v>
      </c>
      <c r="ET160" s="127">
        <v>9.2700000000000005E-2</v>
      </c>
      <c r="EU160" s="127">
        <v>9.2399999999999996E-2</v>
      </c>
      <c r="EV160">
        <f>SUMIF('12peso'!$E$39:$E$492,$A160,'12peso'!H$39:H$492)</f>
        <v>8.6900000000000005E-2</v>
      </c>
      <c r="EW160">
        <f>SUMIF('12peso'!$E$39:$E$492,$A160,'12peso'!I$39:I$492)</f>
        <v>8.7400000000000005E-2</v>
      </c>
      <c r="EX160">
        <f>SUMIF('12peso'!$E$39:$E$492,$A160,'12peso'!J$39:J$492)</f>
        <v>8.6300000000000002E-2</v>
      </c>
      <c r="EY160">
        <f>SUMIF('12peso'!$E$39:$E$492,$A160,'12peso'!K$39:K$492)</f>
        <v>8.72E-2</v>
      </c>
      <c r="EZ160">
        <f>SUMIF('12peso'!$E$39:$E$492,$A160,'12peso'!L$39:L$492)</f>
        <v>8.6199999999999999E-2</v>
      </c>
      <c r="FA160">
        <f>SUMIF('12peso'!$E$39:$E$492,$A160,'12peso'!M$39:M$492)</f>
        <v>8.6400000000000005E-2</v>
      </c>
      <c r="FB160">
        <f>SUMIF('12peso'!$E$39:$E$492,$A160,'12peso'!N$39:N$492)</f>
        <v>8.6699999999999999E-2</v>
      </c>
      <c r="FC160">
        <f>SUMIF('12peso'!$E$39:$E$492,$A160,'12peso'!O$39:O$492)</f>
        <v>8.7300000000000003E-2</v>
      </c>
      <c r="FD160">
        <f>SUMIF('12peso'!$E$39:$E$492,$A160,'12peso'!P$39:P$492)</f>
        <v>8.6699999999999999E-2</v>
      </c>
      <c r="FE160">
        <f>SUMIF('12peso'!$E$39:$E$492,$A160,'12peso'!Q$39:Q$492)</f>
        <v>8.6900000000000005E-2</v>
      </c>
      <c r="FF160">
        <f>SUMIF('12peso'!$E$39:$E$492,$A160,'12peso'!R$39:R$492)</f>
        <v>8.6499999999999994E-2</v>
      </c>
      <c r="FG160">
        <f>SUMIF('12peso'!$E$39:$E$492,$A160,'12peso'!S$39:S$492)</f>
        <v>8.6400000000000005E-2</v>
      </c>
      <c r="FH160">
        <f>SUMIF('12peso'!$E$39:$E$492,$A160,'12peso'!T$39:T$492)</f>
        <v>8.6800000000000002E-2</v>
      </c>
      <c r="FI160">
        <f>SUMIF('12peso'!$E$39:$E$492,$A160,'12peso'!U$39:U$492)</f>
        <v>8.5900000000000004E-2</v>
      </c>
      <c r="FJ160">
        <f>SUMIF('12peso'!$E$39:$E$492,$A160,'12peso'!V$39:V$492)</f>
        <v>8.5999999999999993E-2</v>
      </c>
      <c r="FK160">
        <f>SUMIF('12peso'!$E$39:$E$492,$A160,'12peso'!W$39:W$492)</f>
        <v>8.5599999999999996E-2</v>
      </c>
      <c r="FL160">
        <f>SUMIF('12peso'!$E$39:$E$492,$A160,'12peso'!X$39:X$492)</f>
        <v>8.4699999999999998E-2</v>
      </c>
      <c r="FM160">
        <f>SUMIF('12peso'!$E$39:$E$492,$A160,'12peso'!Y$39:Y$492)</f>
        <v>8.4400000000000003E-2</v>
      </c>
      <c r="FN160">
        <f>SUMIF('12peso'!$E$39:$E$492,$A160,'12peso'!Z$39:Z$492)</f>
        <v>8.5599999999999996E-2</v>
      </c>
      <c r="FO160">
        <f>SUMIF('12peso'!$E$39:$E$492,$A160,'12peso'!AA$39:AA$492)</f>
        <v>8.6699999999999999E-2</v>
      </c>
      <c r="FP160">
        <f>SUMIF('12peso'!$E$39:$E$492,$A160,'12peso'!AB$39:AB$492)</f>
        <v>8.8200000000000001E-2</v>
      </c>
      <c r="FQ160">
        <f>SUMIF('12peso'!$E$39:$E$492,$A160,'12peso'!AC$39:AC$492)</f>
        <v>8.6800000000000002E-2</v>
      </c>
      <c r="FR160">
        <f>SUMIF('12peso'!$E$39:$E$492,$A160,'12peso'!AD$39:AD$492)</f>
        <v>8.7300000000000003E-2</v>
      </c>
      <c r="FS160">
        <f>SUMIF('12peso'!$E$39:$E$492,$A160,'12peso'!AE$39:AE$492)</f>
        <v>8.6499999999999994E-2</v>
      </c>
      <c r="FT160">
        <f>SUMIF('12peso'!$E$39:$E$492,$A160,'12peso'!AF$39:AF$492)</f>
        <v>8.5900000000000004E-2</v>
      </c>
      <c r="FU160">
        <f>SUMIF('12peso'!$E$39:$E$492,$A160,'12peso'!AG$39:AG$492)</f>
        <v>8.6199999999999999E-2</v>
      </c>
      <c r="FV160">
        <f>SUMIF('12peso'!$E$39:$E$492,$A160,'12peso'!AH$39:AH$492)</f>
        <v>8.5800000000000001E-2</v>
      </c>
      <c r="FW160">
        <f>SUMIF('12peso'!$E$39:$E$492,$A160,'12peso'!AI$39:AI$492)</f>
        <v>8.5500000000000007E-2</v>
      </c>
      <c r="FX160">
        <f>SUMIF('12peso'!$E$39:$E$492,$A160,'12peso'!AJ$39:AJ$492)</f>
        <v>8.5400000000000004E-2</v>
      </c>
      <c r="FY160">
        <f>SUMIF('12peso'!$E$39:$E$492,$A160,'12peso'!AK$39:AK$492)</f>
        <v>8.5000000000000006E-2</v>
      </c>
      <c r="FZ160">
        <f>SUMIF('12peso'!$E$39:$E$492,$A160,'12peso'!AL$39:AL$492)</f>
        <v>8.5099999999999995E-2</v>
      </c>
      <c r="GA160">
        <f>SUMIF('12peso'!$E$39:$E$492,$A160,'12peso'!AM$39:AM$492)</f>
        <v>8.2799999999999999E-2</v>
      </c>
      <c r="GB160">
        <f>SUMIF('12peso'!$E$39:$E$492,$A160,'12peso'!AN$39:AN$492)</f>
        <v>8.4000000000000005E-2</v>
      </c>
    </row>
    <row r="161" spans="1:184" x14ac:dyDescent="0.25">
      <c r="A161" s="60">
        <v>3102007</v>
      </c>
      <c r="B161" s="56" t="s">
        <v>163</v>
      </c>
      <c r="C161" s="127">
        <v>0.11360000000000001</v>
      </c>
      <c r="D161" s="127">
        <v>0.1128</v>
      </c>
      <c r="E161" s="127">
        <v>0.115</v>
      </c>
      <c r="F161" s="127">
        <v>0.1143</v>
      </c>
      <c r="G161" s="127">
        <v>0.1133</v>
      </c>
      <c r="H161" s="127">
        <v>0.1145</v>
      </c>
      <c r="I161" s="127">
        <v>0.1148</v>
      </c>
      <c r="J161" s="127">
        <v>0.1178</v>
      </c>
      <c r="K161" s="127">
        <v>0.1182</v>
      </c>
      <c r="L161" s="127">
        <v>0.1183</v>
      </c>
      <c r="M161" s="127">
        <v>0.1196</v>
      </c>
      <c r="N161" s="127">
        <v>0.1207</v>
      </c>
      <c r="O161" s="127">
        <v>0.1187</v>
      </c>
      <c r="P161" s="127">
        <v>0.1174</v>
      </c>
      <c r="Q161" s="127">
        <v>0.1163</v>
      </c>
      <c r="R161" s="127">
        <v>0.1181</v>
      </c>
      <c r="S161" s="127">
        <v>0.11799999999999999</v>
      </c>
      <c r="T161" s="127">
        <v>0.11700000000000001</v>
      </c>
      <c r="U161" s="127">
        <v>0.1169</v>
      </c>
      <c r="V161" s="127">
        <v>0.1186</v>
      </c>
      <c r="W161" s="127">
        <v>0.1191</v>
      </c>
      <c r="X161" s="127">
        <v>0.11940000000000001</v>
      </c>
      <c r="Y161" s="127">
        <v>0.1195</v>
      </c>
      <c r="Z161" s="127">
        <v>0.1191</v>
      </c>
      <c r="AA161" s="127">
        <v>0.11890000000000001</v>
      </c>
      <c r="AB161" s="127">
        <v>0.1195</v>
      </c>
      <c r="AC161" s="127">
        <v>0.12</v>
      </c>
      <c r="AD161" s="127">
        <v>0.1193</v>
      </c>
      <c r="AE161" s="127">
        <v>0.1188</v>
      </c>
      <c r="AF161" s="127">
        <v>0.1188</v>
      </c>
      <c r="AG161" s="127">
        <v>0.11899999999999999</v>
      </c>
      <c r="AH161" s="127">
        <v>0.1192</v>
      </c>
      <c r="AI161" s="127">
        <v>0.1176</v>
      </c>
      <c r="AJ161" s="127">
        <v>0.1179</v>
      </c>
      <c r="AK161" s="127">
        <v>0.11899999999999999</v>
      </c>
      <c r="AL161" s="127">
        <v>0.1196</v>
      </c>
      <c r="AM161" s="127">
        <v>0.1181</v>
      </c>
      <c r="AN161" s="127">
        <v>0.11840000000000001</v>
      </c>
      <c r="AO161" s="127">
        <v>0.1197</v>
      </c>
      <c r="AP161" s="127">
        <v>0.1182</v>
      </c>
      <c r="AQ161" s="127">
        <v>0.1174</v>
      </c>
      <c r="AR161" s="127">
        <v>0.11650000000000001</v>
      </c>
      <c r="AS161" s="127">
        <v>0.115</v>
      </c>
      <c r="AT161" s="127">
        <v>0.1158</v>
      </c>
      <c r="AU161" s="127">
        <v>0.1159</v>
      </c>
      <c r="AV161" s="127">
        <v>0.1178</v>
      </c>
      <c r="AW161" s="127">
        <v>0.1181</v>
      </c>
      <c r="AX161" s="127">
        <v>0.1176</v>
      </c>
      <c r="AY161" s="127">
        <v>0.1195</v>
      </c>
      <c r="AZ161" s="127">
        <v>0.1186</v>
      </c>
      <c r="BA161" s="127">
        <v>0.1187</v>
      </c>
      <c r="BB161" s="127">
        <v>0.1178</v>
      </c>
      <c r="BC161" s="127">
        <v>0.11700000000000001</v>
      </c>
      <c r="BD161" s="127">
        <v>0.1176</v>
      </c>
      <c r="BE161" s="127">
        <v>0.1179</v>
      </c>
      <c r="BF161" s="127">
        <v>0.1176</v>
      </c>
      <c r="BG161" s="127">
        <v>0.1177</v>
      </c>
      <c r="BH161" s="127">
        <v>0.11799999999999999</v>
      </c>
      <c r="BI161" s="127">
        <v>0.11890000000000001</v>
      </c>
      <c r="BJ161" s="127">
        <v>0.1193</v>
      </c>
      <c r="BK161" s="127">
        <v>0.1197</v>
      </c>
      <c r="BL161" s="127">
        <v>0.1205</v>
      </c>
      <c r="BM161" s="127">
        <v>0.1196</v>
      </c>
      <c r="BN161" s="127">
        <v>0.1201</v>
      </c>
      <c r="BO161" s="127">
        <v>0.12130000000000001</v>
      </c>
      <c r="BP161" s="127">
        <v>0.12130000000000001</v>
      </c>
      <c r="BQ161" s="127">
        <v>0.122</v>
      </c>
      <c r="BR161" s="127">
        <v>0.12429999999999999</v>
      </c>
      <c r="BS161" s="127">
        <v>0.1245</v>
      </c>
      <c r="BT161" s="127">
        <v>0.12470000000000001</v>
      </c>
      <c r="BU161" s="127">
        <v>0.126</v>
      </c>
      <c r="BV161" s="127">
        <v>0.12770000000000001</v>
      </c>
      <c r="BW161" s="127">
        <v>0.12839999999999999</v>
      </c>
      <c r="BX161" s="127">
        <v>0.12970000000000001</v>
      </c>
      <c r="BY161" s="127">
        <v>0.13</v>
      </c>
      <c r="BZ161" s="127">
        <v>0.13059999999999999</v>
      </c>
      <c r="CA161" s="127">
        <v>0.12989999999999999</v>
      </c>
      <c r="CB161" s="127">
        <v>0.13100000000000001</v>
      </c>
      <c r="CC161" s="127">
        <v>0.12970000000000001</v>
      </c>
      <c r="CD161" s="127">
        <v>0.13009999999999999</v>
      </c>
      <c r="CE161" s="127">
        <v>0.13100000000000001</v>
      </c>
      <c r="CF161" s="127">
        <v>0.1303</v>
      </c>
      <c r="CG161" s="127">
        <v>0.12970000000000001</v>
      </c>
      <c r="CH161" s="127">
        <v>0.10050000000000001</v>
      </c>
      <c r="CI161" s="127">
        <v>0.10059999999999999</v>
      </c>
      <c r="CJ161" s="127">
        <v>0.1009</v>
      </c>
      <c r="CK161" s="127">
        <v>0.1007</v>
      </c>
      <c r="CL161" s="127">
        <v>0.1011</v>
      </c>
      <c r="CM161" s="127">
        <v>0.1007</v>
      </c>
      <c r="CN161" s="127">
        <v>0.10059999999999999</v>
      </c>
      <c r="CO161" s="127">
        <v>9.9500000000000005E-2</v>
      </c>
      <c r="CP161" s="127">
        <v>0.10050000000000001</v>
      </c>
      <c r="CQ161" s="127">
        <v>0.1</v>
      </c>
      <c r="CR161" s="127">
        <v>0.10050000000000001</v>
      </c>
      <c r="CS161" s="127">
        <v>0.10009999999999999</v>
      </c>
      <c r="CT161" s="127">
        <v>9.9099999999999994E-2</v>
      </c>
      <c r="CU161" s="127">
        <v>0.10009999999999999</v>
      </c>
      <c r="CV161" s="127">
        <v>0.10050000000000001</v>
      </c>
      <c r="CW161" s="127">
        <v>0.1007</v>
      </c>
      <c r="CX161" s="127">
        <v>0.1003</v>
      </c>
      <c r="CY161" s="127">
        <v>0.1002</v>
      </c>
      <c r="CZ161" s="127">
        <v>0.1009</v>
      </c>
      <c r="DA161" s="127">
        <v>0.1002</v>
      </c>
      <c r="DB161" s="127">
        <v>0.10059999999999999</v>
      </c>
      <c r="DC161" s="127">
        <v>0.1011</v>
      </c>
      <c r="DD161" s="127">
        <v>0.1009</v>
      </c>
      <c r="DE161" s="127">
        <v>0.1017</v>
      </c>
      <c r="DF161" s="127">
        <v>0.1007</v>
      </c>
      <c r="DG161" s="127">
        <v>0.1011</v>
      </c>
      <c r="DH161" s="127">
        <v>0.10100000000000001</v>
      </c>
      <c r="DI161" s="127">
        <v>0.1009</v>
      </c>
      <c r="DJ161" s="127">
        <v>0.10009999999999999</v>
      </c>
      <c r="DK161" s="127">
        <v>0.1002</v>
      </c>
      <c r="DL161" s="127">
        <v>0.1009</v>
      </c>
      <c r="DM161" s="127">
        <v>9.98E-2</v>
      </c>
      <c r="DN161" s="127">
        <v>9.9500000000000005E-2</v>
      </c>
      <c r="DO161" s="127">
        <v>9.9099999999999994E-2</v>
      </c>
      <c r="DP161" s="127">
        <v>9.9199999999999997E-2</v>
      </c>
      <c r="DQ161" s="127">
        <v>9.9199999999999997E-2</v>
      </c>
      <c r="DR161" s="127">
        <v>0.1</v>
      </c>
      <c r="DS161" s="127">
        <v>0.10050000000000001</v>
      </c>
      <c r="DT161" s="127">
        <v>0.10290000000000001</v>
      </c>
      <c r="DU161" s="127">
        <v>0.1048</v>
      </c>
      <c r="DV161" s="127">
        <v>0.1042</v>
      </c>
      <c r="DW161" s="127">
        <v>0.10390000000000001</v>
      </c>
      <c r="DX161" s="127">
        <v>0.1045</v>
      </c>
      <c r="DY161" s="127">
        <v>0.1053</v>
      </c>
      <c r="DZ161" s="127">
        <v>0.10539999999999999</v>
      </c>
      <c r="EA161" s="127">
        <v>0.1046</v>
      </c>
      <c r="EB161" s="127">
        <v>0.1036</v>
      </c>
      <c r="EC161" s="127">
        <v>0.10299999999999999</v>
      </c>
      <c r="ED161" s="127">
        <v>0.1053</v>
      </c>
      <c r="EE161" s="127">
        <v>0.10489999999999999</v>
      </c>
      <c r="EF161" s="127">
        <v>0.1045</v>
      </c>
      <c r="EG161" s="127">
        <v>0.1045</v>
      </c>
      <c r="EH161" s="127">
        <v>0.10489999999999999</v>
      </c>
      <c r="EI161" s="127">
        <v>0.1038</v>
      </c>
      <c r="EJ161" s="127">
        <v>0.1022</v>
      </c>
      <c r="EK161" s="127">
        <v>0.1019</v>
      </c>
      <c r="EL161" s="127">
        <v>0.10290000000000001</v>
      </c>
      <c r="EM161" s="127">
        <v>0.1018</v>
      </c>
      <c r="EN161" s="127">
        <v>0.10100000000000001</v>
      </c>
      <c r="EO161" s="127">
        <v>0.10100000000000001</v>
      </c>
      <c r="EP161" s="127">
        <v>0.1012</v>
      </c>
      <c r="EQ161" s="127">
        <v>0.1002</v>
      </c>
      <c r="ER161" s="127">
        <v>0.1014</v>
      </c>
      <c r="ES161" s="127">
        <v>0.10059999999999999</v>
      </c>
      <c r="ET161" s="127">
        <v>0.1008</v>
      </c>
      <c r="EU161" s="127">
        <v>0.10059999999999999</v>
      </c>
      <c r="EV161">
        <f>SUMIF('12peso'!$E$39:$E$492,$A161,'12peso'!H$39:H$492)</f>
        <v>9.2299999999999993E-2</v>
      </c>
      <c r="EW161">
        <f>SUMIF('12peso'!$E$39:$E$492,$A161,'12peso'!I$39:I$492)</f>
        <v>9.1499999999999998E-2</v>
      </c>
      <c r="EX161">
        <f>SUMIF('12peso'!$E$39:$E$492,$A161,'12peso'!J$39:J$492)</f>
        <v>9.1600000000000001E-2</v>
      </c>
      <c r="EY161">
        <f>SUMIF('12peso'!$E$39:$E$492,$A161,'12peso'!K$39:K$492)</f>
        <v>9.2200000000000004E-2</v>
      </c>
      <c r="EZ161">
        <f>SUMIF('12peso'!$E$39:$E$492,$A161,'12peso'!L$39:L$492)</f>
        <v>9.0200000000000002E-2</v>
      </c>
      <c r="FA161">
        <f>SUMIF('12peso'!$E$39:$E$492,$A161,'12peso'!M$39:M$492)</f>
        <v>8.9399999999999993E-2</v>
      </c>
      <c r="FB161">
        <f>SUMIF('12peso'!$E$39:$E$492,$A161,'12peso'!N$39:N$492)</f>
        <v>9.0499999999999997E-2</v>
      </c>
      <c r="FC161">
        <f>SUMIF('12peso'!$E$39:$E$492,$A161,'12peso'!O$39:O$492)</f>
        <v>8.9899999999999994E-2</v>
      </c>
      <c r="FD161">
        <f>SUMIF('12peso'!$E$39:$E$492,$A161,'12peso'!P$39:P$492)</f>
        <v>9.01E-2</v>
      </c>
      <c r="FE161">
        <f>SUMIF('12peso'!$E$39:$E$492,$A161,'12peso'!Q$39:Q$492)</f>
        <v>8.9499999999999996E-2</v>
      </c>
      <c r="FF161">
        <f>SUMIF('12peso'!$E$39:$E$492,$A161,'12peso'!R$39:R$492)</f>
        <v>8.9200000000000002E-2</v>
      </c>
      <c r="FG161">
        <f>SUMIF('12peso'!$E$39:$E$492,$A161,'12peso'!S$39:S$492)</f>
        <v>8.9700000000000002E-2</v>
      </c>
      <c r="FH161">
        <f>SUMIF('12peso'!$E$39:$E$492,$A161,'12peso'!T$39:T$492)</f>
        <v>9.01E-2</v>
      </c>
      <c r="FI161">
        <f>SUMIF('12peso'!$E$39:$E$492,$A161,'12peso'!U$39:U$492)</f>
        <v>9.01E-2</v>
      </c>
      <c r="FJ161">
        <f>SUMIF('12peso'!$E$39:$E$492,$A161,'12peso'!V$39:V$492)</f>
        <v>8.9899999999999994E-2</v>
      </c>
      <c r="FK161">
        <f>SUMIF('12peso'!$E$39:$E$492,$A161,'12peso'!W$39:W$492)</f>
        <v>9.01E-2</v>
      </c>
      <c r="FL161">
        <f>SUMIF('12peso'!$E$39:$E$492,$A161,'12peso'!X$39:X$492)</f>
        <v>9.1300000000000006E-2</v>
      </c>
      <c r="FM161">
        <f>SUMIF('12peso'!$E$39:$E$492,$A161,'12peso'!Y$39:Y$492)</f>
        <v>9.2299999999999993E-2</v>
      </c>
      <c r="FN161">
        <f>SUMIF('12peso'!$E$39:$E$492,$A161,'12peso'!Z$39:Z$492)</f>
        <v>9.2100000000000001E-2</v>
      </c>
      <c r="FO161">
        <f>SUMIF('12peso'!$E$39:$E$492,$A161,'12peso'!AA$39:AA$492)</f>
        <v>9.3200000000000005E-2</v>
      </c>
      <c r="FP161">
        <f>SUMIF('12peso'!$E$39:$E$492,$A161,'12peso'!AB$39:AB$492)</f>
        <v>9.2999999999999999E-2</v>
      </c>
      <c r="FQ161">
        <f>SUMIF('12peso'!$E$39:$E$492,$A161,'12peso'!AC$39:AC$492)</f>
        <v>9.4E-2</v>
      </c>
      <c r="FR161">
        <f>SUMIF('12peso'!$E$39:$E$492,$A161,'12peso'!AD$39:AD$492)</f>
        <v>9.3799999999999994E-2</v>
      </c>
      <c r="FS161">
        <f>SUMIF('12peso'!$E$39:$E$492,$A161,'12peso'!AE$39:AE$492)</f>
        <v>9.4299999999999995E-2</v>
      </c>
      <c r="FT161">
        <f>SUMIF('12peso'!$E$39:$E$492,$A161,'12peso'!AF$39:AF$492)</f>
        <v>9.4100000000000003E-2</v>
      </c>
      <c r="FU161">
        <f>SUMIF('12peso'!$E$39:$E$492,$A161,'12peso'!AG$39:AG$492)</f>
        <v>9.4500000000000001E-2</v>
      </c>
      <c r="FV161">
        <f>SUMIF('12peso'!$E$39:$E$492,$A161,'12peso'!AH$39:AH$492)</f>
        <v>9.4200000000000006E-2</v>
      </c>
      <c r="FW161">
        <f>SUMIF('12peso'!$E$39:$E$492,$A161,'12peso'!AI$39:AI$492)</f>
        <v>9.4299999999999995E-2</v>
      </c>
      <c r="FX161">
        <f>SUMIF('12peso'!$E$39:$E$492,$A161,'12peso'!AJ$39:AJ$492)</f>
        <v>9.3700000000000006E-2</v>
      </c>
      <c r="FY161">
        <f>SUMIF('12peso'!$E$39:$E$492,$A161,'12peso'!AK$39:AK$492)</f>
        <v>9.4600000000000004E-2</v>
      </c>
      <c r="FZ161">
        <f>SUMIF('12peso'!$E$39:$E$492,$A161,'12peso'!AL$39:AL$492)</f>
        <v>9.4799999999999995E-2</v>
      </c>
      <c r="GA161">
        <f>SUMIF('12peso'!$E$39:$E$492,$A161,'12peso'!AM$39:AM$492)</f>
        <v>9.64E-2</v>
      </c>
      <c r="GB161">
        <f>SUMIF('12peso'!$E$39:$E$492,$A161,'12peso'!AN$39:AN$492)</f>
        <v>9.6600000000000005E-2</v>
      </c>
    </row>
    <row r="162" spans="1:184" x14ac:dyDescent="0.25">
      <c r="A162" s="60">
        <v>3102009</v>
      </c>
      <c r="B162" s="56" t="s">
        <v>164</v>
      </c>
      <c r="C162" s="127">
        <v>7.5200000000000003E-2</v>
      </c>
      <c r="D162" s="127">
        <v>7.4399999999999994E-2</v>
      </c>
      <c r="E162" s="127">
        <v>7.4399999999999994E-2</v>
      </c>
      <c r="F162" s="127">
        <v>7.3800000000000004E-2</v>
      </c>
      <c r="G162" s="127">
        <v>7.3099999999999998E-2</v>
      </c>
      <c r="H162" s="127">
        <v>7.3000000000000009E-2</v>
      </c>
      <c r="I162" s="127">
        <v>7.2300000000000003E-2</v>
      </c>
      <c r="J162" s="127">
        <v>7.0900000000000005E-2</v>
      </c>
      <c r="K162" s="127">
        <v>7.0000000000000007E-2</v>
      </c>
      <c r="L162" s="127">
        <v>7.0599999999999996E-2</v>
      </c>
      <c r="M162" s="127">
        <v>7.0000000000000007E-2</v>
      </c>
      <c r="N162" s="127">
        <v>6.9900000000000004E-2</v>
      </c>
      <c r="O162" s="127">
        <v>6.9599999999999995E-2</v>
      </c>
      <c r="P162" s="127">
        <v>6.7900000000000002E-2</v>
      </c>
      <c r="Q162" s="127">
        <v>6.88E-2</v>
      </c>
      <c r="R162" s="127">
        <v>6.8099999999999994E-2</v>
      </c>
      <c r="S162" s="127">
        <v>6.7699999999999996E-2</v>
      </c>
      <c r="T162" s="127">
        <v>6.6500000000000004E-2</v>
      </c>
      <c r="U162" s="127">
        <v>6.6400000000000001E-2</v>
      </c>
      <c r="V162" s="127">
        <v>6.6599999999999993E-2</v>
      </c>
      <c r="W162" s="127">
        <v>6.6700000000000009E-2</v>
      </c>
      <c r="X162" s="127">
        <v>6.6799999999999998E-2</v>
      </c>
      <c r="Y162" s="127">
        <v>6.7000000000000004E-2</v>
      </c>
      <c r="Z162" s="127">
        <v>6.7799999999999999E-2</v>
      </c>
      <c r="AA162" s="127">
        <v>6.7299999999999999E-2</v>
      </c>
      <c r="AB162" s="127">
        <v>6.770000000000001E-2</v>
      </c>
      <c r="AC162" s="127">
        <v>6.8400000000000002E-2</v>
      </c>
      <c r="AD162" s="127">
        <v>6.9000000000000006E-2</v>
      </c>
      <c r="AE162" s="127">
        <v>6.88E-2</v>
      </c>
      <c r="AF162" s="127">
        <v>6.83E-2</v>
      </c>
      <c r="AG162" s="127">
        <v>6.8199999999999997E-2</v>
      </c>
      <c r="AH162" s="127">
        <v>6.88E-2</v>
      </c>
      <c r="AI162" s="127">
        <v>6.7299999999999999E-2</v>
      </c>
      <c r="AJ162" s="127">
        <v>6.6000000000000003E-2</v>
      </c>
      <c r="AK162" s="127">
        <v>6.5599999999999992E-2</v>
      </c>
      <c r="AL162" s="127">
        <v>6.5700000000000008E-2</v>
      </c>
      <c r="AM162" s="127">
        <v>6.5500000000000003E-2</v>
      </c>
      <c r="AN162" s="127">
        <v>6.4600000000000005E-2</v>
      </c>
      <c r="AO162" s="127">
        <v>6.4399999999999999E-2</v>
      </c>
      <c r="AP162" s="127">
        <v>6.2900000000000011E-2</v>
      </c>
      <c r="AQ162" s="127">
        <v>6.1600000000000002E-2</v>
      </c>
      <c r="AR162" s="127">
        <v>6.1499999999999999E-2</v>
      </c>
      <c r="AS162" s="127">
        <v>6.0700000000000004E-2</v>
      </c>
      <c r="AT162" s="127">
        <v>6.1399999999999996E-2</v>
      </c>
      <c r="AU162" s="127">
        <v>6.1399999999999996E-2</v>
      </c>
      <c r="AV162" s="127">
        <v>6.1299999999999993E-2</v>
      </c>
      <c r="AW162" s="127">
        <v>6.2100000000000002E-2</v>
      </c>
      <c r="AX162" s="127">
        <v>6.2600000000000003E-2</v>
      </c>
      <c r="AY162" s="127">
        <v>6.2900000000000011E-2</v>
      </c>
      <c r="AZ162" s="127">
        <v>6.2300000000000001E-2</v>
      </c>
      <c r="BA162" s="127">
        <v>6.2300000000000001E-2</v>
      </c>
      <c r="BB162" s="127">
        <v>6.3100000000000003E-2</v>
      </c>
      <c r="BC162" s="127">
        <v>6.3E-2</v>
      </c>
      <c r="BD162" s="127">
        <v>6.2300000000000008E-2</v>
      </c>
      <c r="BE162" s="127">
        <v>6.2399999999999997E-2</v>
      </c>
      <c r="BF162" s="127">
        <v>6.2200000000000005E-2</v>
      </c>
      <c r="BG162" s="127">
        <v>6.3100000000000003E-2</v>
      </c>
      <c r="BH162" s="127">
        <v>6.3600000000000004E-2</v>
      </c>
      <c r="BI162" s="127">
        <v>6.3299999999999995E-2</v>
      </c>
      <c r="BJ162" s="127">
        <v>6.2299999999999994E-2</v>
      </c>
      <c r="BK162" s="127">
        <v>6.2100000000000002E-2</v>
      </c>
      <c r="BL162" s="127">
        <v>6.1599999999999995E-2</v>
      </c>
      <c r="BM162" s="127">
        <v>6.1800000000000001E-2</v>
      </c>
      <c r="BN162" s="127">
        <v>6.25E-2</v>
      </c>
      <c r="BO162" s="127">
        <v>6.2799999999999995E-2</v>
      </c>
      <c r="BP162" s="127">
        <v>6.25E-2</v>
      </c>
      <c r="BQ162" s="127">
        <v>6.3199999999999992E-2</v>
      </c>
      <c r="BR162" s="127">
        <v>6.4100000000000004E-2</v>
      </c>
      <c r="BS162" s="127">
        <v>6.4599999999999991E-2</v>
      </c>
      <c r="BT162" s="127">
        <v>6.5200000000000008E-2</v>
      </c>
      <c r="BU162" s="127">
        <v>6.5799999999999997E-2</v>
      </c>
      <c r="BV162" s="127">
        <v>6.59E-2</v>
      </c>
      <c r="BW162" s="127">
        <v>6.5799999999999997E-2</v>
      </c>
      <c r="BX162" s="127">
        <v>6.59E-2</v>
      </c>
      <c r="BY162" s="127">
        <v>6.59E-2</v>
      </c>
      <c r="BZ162" s="127">
        <v>6.5000000000000002E-2</v>
      </c>
      <c r="CA162" s="127">
        <v>6.4100000000000004E-2</v>
      </c>
      <c r="CB162" s="127">
        <v>6.4000000000000001E-2</v>
      </c>
      <c r="CC162" s="127">
        <v>6.3700000000000007E-2</v>
      </c>
      <c r="CD162" s="127">
        <v>6.3799999999999996E-2</v>
      </c>
      <c r="CE162" s="127">
        <v>6.3500000000000001E-2</v>
      </c>
      <c r="CF162" s="127">
        <v>6.3899999999999998E-2</v>
      </c>
      <c r="CG162" s="127">
        <v>6.3899999999999998E-2</v>
      </c>
      <c r="CH162" s="127">
        <v>6.6100000000000006E-2</v>
      </c>
      <c r="CI162" s="127">
        <v>6.6600000000000006E-2</v>
      </c>
      <c r="CJ162" s="127">
        <v>6.7000000000000004E-2</v>
      </c>
      <c r="CK162" s="127">
        <v>6.7799999999999999E-2</v>
      </c>
      <c r="CL162" s="127">
        <v>6.7100000000000007E-2</v>
      </c>
      <c r="CM162" s="127">
        <v>6.8000000000000005E-2</v>
      </c>
      <c r="CN162" s="127">
        <v>6.83E-2</v>
      </c>
      <c r="CO162" s="127">
        <v>6.8500000000000005E-2</v>
      </c>
      <c r="CP162" s="127">
        <v>6.8900000000000003E-2</v>
      </c>
      <c r="CQ162" s="127">
        <v>6.9400000000000003E-2</v>
      </c>
      <c r="CR162" s="127">
        <v>6.9099999999999995E-2</v>
      </c>
      <c r="CS162" s="127">
        <v>6.8400000000000002E-2</v>
      </c>
      <c r="CT162" s="127">
        <v>6.8400000000000002E-2</v>
      </c>
      <c r="CU162" s="127">
        <v>6.83E-2</v>
      </c>
      <c r="CV162" s="127">
        <v>6.8400000000000002E-2</v>
      </c>
      <c r="CW162" s="127">
        <v>6.8599999999999994E-2</v>
      </c>
      <c r="CX162" s="127">
        <v>6.88E-2</v>
      </c>
      <c r="CY162" s="127">
        <v>6.8099999999999994E-2</v>
      </c>
      <c r="CZ162" s="127">
        <v>6.7900000000000002E-2</v>
      </c>
      <c r="DA162" s="127">
        <v>6.8099999999999994E-2</v>
      </c>
      <c r="DB162" s="127">
        <v>6.7900000000000002E-2</v>
      </c>
      <c r="DC162" s="127">
        <v>6.8000000000000005E-2</v>
      </c>
      <c r="DD162" s="127">
        <v>6.8400000000000002E-2</v>
      </c>
      <c r="DE162" s="127">
        <v>6.83E-2</v>
      </c>
      <c r="DF162" s="127">
        <v>6.8000000000000005E-2</v>
      </c>
      <c r="DG162" s="127">
        <v>6.7400000000000002E-2</v>
      </c>
      <c r="DH162" s="127">
        <v>6.7199999999999996E-2</v>
      </c>
      <c r="DI162" s="127">
        <v>6.7199999999999996E-2</v>
      </c>
      <c r="DJ162" s="127">
        <v>6.7799999999999999E-2</v>
      </c>
      <c r="DK162" s="127">
        <v>6.8000000000000005E-2</v>
      </c>
      <c r="DL162" s="127">
        <v>6.83E-2</v>
      </c>
      <c r="DM162" s="127">
        <v>6.9099999999999995E-2</v>
      </c>
      <c r="DN162" s="127">
        <v>6.8900000000000003E-2</v>
      </c>
      <c r="DO162" s="127">
        <v>6.8500000000000005E-2</v>
      </c>
      <c r="DP162" s="127">
        <v>6.88E-2</v>
      </c>
      <c r="DQ162" s="127">
        <v>7.0400000000000004E-2</v>
      </c>
      <c r="DR162" s="127">
        <v>7.2499999999999995E-2</v>
      </c>
      <c r="DS162" s="127">
        <v>7.3099999999999998E-2</v>
      </c>
      <c r="DT162" s="127">
        <v>7.4099999999999999E-2</v>
      </c>
      <c r="DU162" s="127">
        <v>7.4800000000000005E-2</v>
      </c>
      <c r="DV162" s="127">
        <v>7.4800000000000005E-2</v>
      </c>
      <c r="DW162" s="127">
        <v>7.51E-2</v>
      </c>
      <c r="DX162" s="127">
        <v>7.4999999999999997E-2</v>
      </c>
      <c r="DY162" s="127">
        <v>7.6300000000000007E-2</v>
      </c>
      <c r="DZ162" s="127">
        <v>7.5999999999999998E-2</v>
      </c>
      <c r="EA162" s="127">
        <v>7.6700000000000004E-2</v>
      </c>
      <c r="EB162" s="127">
        <v>7.5600000000000001E-2</v>
      </c>
      <c r="EC162" s="127">
        <v>7.6399999999999996E-2</v>
      </c>
      <c r="ED162" s="127">
        <v>7.8299999999999995E-2</v>
      </c>
      <c r="EE162" s="127">
        <v>7.8700000000000006E-2</v>
      </c>
      <c r="EF162" s="127">
        <v>7.9200000000000007E-2</v>
      </c>
      <c r="EG162" s="127">
        <v>7.9500000000000001E-2</v>
      </c>
      <c r="EH162" s="127">
        <v>7.9899999999999999E-2</v>
      </c>
      <c r="EI162" s="127">
        <v>7.8700000000000006E-2</v>
      </c>
      <c r="EJ162" s="127">
        <v>7.8799999999999995E-2</v>
      </c>
      <c r="EK162" s="127">
        <v>7.8299999999999995E-2</v>
      </c>
      <c r="EL162" s="127">
        <v>7.8200000000000006E-2</v>
      </c>
      <c r="EM162" s="127">
        <v>7.7700000000000005E-2</v>
      </c>
      <c r="EN162" s="127">
        <v>7.6700000000000004E-2</v>
      </c>
      <c r="EO162" s="127">
        <v>7.6600000000000001E-2</v>
      </c>
      <c r="EP162" s="127">
        <v>7.6399999999999996E-2</v>
      </c>
      <c r="EQ162" s="127">
        <v>7.6200000000000004E-2</v>
      </c>
      <c r="ER162" s="127">
        <v>7.6899999999999996E-2</v>
      </c>
      <c r="ES162" s="127">
        <v>7.6499999999999999E-2</v>
      </c>
      <c r="ET162" s="127">
        <v>7.6899999999999996E-2</v>
      </c>
      <c r="EU162" s="127">
        <v>7.6300000000000007E-2</v>
      </c>
      <c r="EV162">
        <f>SUMIF('12peso'!$E$39:$E$492,$A162,'12peso'!H$39:H$492)</f>
        <v>6.3E-2</v>
      </c>
      <c r="EW162">
        <f>SUMIF('12peso'!$E$39:$E$492,$A162,'12peso'!I$39:I$492)</f>
        <v>6.2700000000000006E-2</v>
      </c>
      <c r="EX162">
        <f>SUMIF('12peso'!$E$39:$E$492,$A162,'12peso'!J$39:J$492)</f>
        <v>6.2700000000000006E-2</v>
      </c>
      <c r="EY162">
        <f>SUMIF('12peso'!$E$39:$E$492,$A162,'12peso'!K$39:K$492)</f>
        <v>6.25E-2</v>
      </c>
      <c r="EZ162">
        <f>SUMIF('12peso'!$E$39:$E$492,$A162,'12peso'!L$39:L$492)</f>
        <v>6.1800000000000001E-2</v>
      </c>
      <c r="FA162">
        <f>SUMIF('12peso'!$E$39:$E$492,$A162,'12peso'!M$39:M$492)</f>
        <v>6.1199999999999997E-2</v>
      </c>
      <c r="FB162">
        <f>SUMIF('12peso'!$E$39:$E$492,$A162,'12peso'!N$39:N$492)</f>
        <v>6.1899999999999997E-2</v>
      </c>
      <c r="FC162">
        <f>SUMIF('12peso'!$E$39:$E$492,$A162,'12peso'!O$39:O$492)</f>
        <v>6.13E-2</v>
      </c>
      <c r="FD162">
        <f>SUMIF('12peso'!$E$39:$E$492,$A162,'12peso'!P$39:P$492)</f>
        <v>6.1499999999999999E-2</v>
      </c>
      <c r="FE162">
        <f>SUMIF('12peso'!$E$39:$E$492,$A162,'12peso'!Q$39:Q$492)</f>
        <v>6.1199999999999997E-2</v>
      </c>
      <c r="FF162">
        <f>SUMIF('12peso'!$E$39:$E$492,$A162,'12peso'!R$39:R$492)</f>
        <v>6.2100000000000002E-2</v>
      </c>
      <c r="FG162">
        <f>SUMIF('12peso'!$E$39:$E$492,$A162,'12peso'!S$39:S$492)</f>
        <v>6.2300000000000001E-2</v>
      </c>
      <c r="FH162">
        <f>SUMIF('12peso'!$E$39:$E$492,$A162,'12peso'!T$39:T$492)</f>
        <v>6.25E-2</v>
      </c>
      <c r="FI162">
        <f>SUMIF('12peso'!$E$39:$E$492,$A162,'12peso'!U$39:U$492)</f>
        <v>6.2199999999999998E-2</v>
      </c>
      <c r="FJ162">
        <f>SUMIF('12peso'!$E$39:$E$492,$A162,'12peso'!V$39:V$492)</f>
        <v>6.2600000000000003E-2</v>
      </c>
      <c r="FK162">
        <f>SUMIF('12peso'!$E$39:$E$492,$A162,'12peso'!W$39:W$492)</f>
        <v>6.25E-2</v>
      </c>
      <c r="FL162">
        <f>SUMIF('12peso'!$E$39:$E$492,$A162,'12peso'!X$39:X$492)</f>
        <v>6.2300000000000001E-2</v>
      </c>
      <c r="FM162">
        <f>SUMIF('12peso'!$E$39:$E$492,$A162,'12peso'!Y$39:Y$492)</f>
        <v>6.2199999999999998E-2</v>
      </c>
      <c r="FN162">
        <f>SUMIF('12peso'!$E$39:$E$492,$A162,'12peso'!Z$39:Z$492)</f>
        <v>6.1899999999999997E-2</v>
      </c>
      <c r="FO162">
        <f>SUMIF('12peso'!$E$39:$E$492,$A162,'12peso'!AA$39:AA$492)</f>
        <v>6.1800000000000001E-2</v>
      </c>
      <c r="FP162">
        <f>SUMIF('12peso'!$E$39:$E$492,$A162,'12peso'!AB$39:AB$492)</f>
        <v>6.1699999999999998E-2</v>
      </c>
      <c r="FQ162">
        <f>SUMIF('12peso'!$E$39:$E$492,$A162,'12peso'!AC$39:AC$492)</f>
        <v>6.08E-2</v>
      </c>
      <c r="FR162">
        <f>SUMIF('12peso'!$E$39:$E$492,$A162,'12peso'!AD$39:AD$492)</f>
        <v>6.0699999999999997E-2</v>
      </c>
      <c r="FS162">
        <f>SUMIF('12peso'!$E$39:$E$492,$A162,'12peso'!AE$39:AE$492)</f>
        <v>6.0499999999999998E-2</v>
      </c>
      <c r="FT162">
        <f>SUMIF('12peso'!$E$39:$E$492,$A162,'12peso'!AF$39:AF$492)</f>
        <v>6.0600000000000001E-2</v>
      </c>
      <c r="FU162">
        <f>SUMIF('12peso'!$E$39:$E$492,$A162,'12peso'!AG$39:AG$492)</f>
        <v>6.0100000000000001E-2</v>
      </c>
      <c r="FV162">
        <f>SUMIF('12peso'!$E$39:$E$492,$A162,'12peso'!AH$39:AH$492)</f>
        <v>5.9400000000000001E-2</v>
      </c>
      <c r="FW162">
        <f>SUMIF('12peso'!$E$39:$E$492,$A162,'12peso'!AI$39:AI$492)</f>
        <v>5.91E-2</v>
      </c>
      <c r="FX162">
        <f>SUMIF('12peso'!$E$39:$E$492,$A162,'12peso'!AJ$39:AJ$492)</f>
        <v>5.9200000000000003E-2</v>
      </c>
      <c r="FY162">
        <f>SUMIF('12peso'!$E$39:$E$492,$A162,'12peso'!AK$39:AK$492)</f>
        <v>5.8999999999999997E-2</v>
      </c>
      <c r="FZ162">
        <f>SUMIF('12peso'!$E$39:$E$492,$A162,'12peso'!AL$39:AL$492)</f>
        <v>5.8900000000000001E-2</v>
      </c>
      <c r="GA162">
        <f>SUMIF('12peso'!$E$39:$E$492,$A162,'12peso'!AM$39:AM$492)</f>
        <v>5.9200000000000003E-2</v>
      </c>
      <c r="GB162">
        <f>SUMIF('12peso'!$E$39:$E$492,$A162,'12peso'!AN$39:AN$492)</f>
        <v>5.9200000000000003E-2</v>
      </c>
    </row>
    <row r="163" spans="1:184" x14ac:dyDescent="0.25">
      <c r="A163" s="60">
        <v>3102010</v>
      </c>
      <c r="B163" s="56" t="s">
        <v>165</v>
      </c>
      <c r="C163" s="127">
        <v>5.62E-2</v>
      </c>
      <c r="D163" s="127">
        <v>5.5199999999999999E-2</v>
      </c>
      <c r="E163" s="127">
        <v>5.5599999999999997E-2</v>
      </c>
      <c r="F163" s="127">
        <v>5.5199999999999999E-2</v>
      </c>
      <c r="G163" s="127">
        <v>5.4300000000000001E-2</v>
      </c>
      <c r="H163" s="127">
        <v>5.4399999999999997E-2</v>
      </c>
      <c r="I163" s="127">
        <v>5.5100000000000003E-2</v>
      </c>
      <c r="J163" s="127">
        <v>5.4399999999999997E-2</v>
      </c>
      <c r="K163" s="127">
        <v>5.4100000000000002E-2</v>
      </c>
      <c r="L163" s="127">
        <v>5.4399999999999997E-2</v>
      </c>
      <c r="M163" s="127">
        <v>5.4699999999999999E-2</v>
      </c>
      <c r="N163" s="127">
        <v>5.57E-2</v>
      </c>
      <c r="O163" s="127">
        <v>5.5399999999999998E-2</v>
      </c>
      <c r="P163" s="127">
        <v>5.4899999999999997E-2</v>
      </c>
      <c r="Q163" s="127">
        <v>5.5E-2</v>
      </c>
      <c r="R163" s="127">
        <v>5.4899999999999997E-2</v>
      </c>
      <c r="S163" s="127">
        <v>5.4800000000000001E-2</v>
      </c>
      <c r="T163" s="127">
        <v>5.5399999999999998E-2</v>
      </c>
      <c r="U163" s="127">
        <v>5.5599999999999997E-2</v>
      </c>
      <c r="V163" s="127">
        <v>5.5599999999999997E-2</v>
      </c>
      <c r="W163" s="127">
        <v>5.6500000000000002E-2</v>
      </c>
      <c r="X163" s="127">
        <v>5.5199999999999999E-2</v>
      </c>
      <c r="Y163" s="127">
        <v>5.5500000000000001E-2</v>
      </c>
      <c r="Z163" s="127">
        <v>5.5899999999999998E-2</v>
      </c>
      <c r="AA163" s="127">
        <v>5.5199999999999999E-2</v>
      </c>
      <c r="AB163" s="127">
        <v>5.4800000000000001E-2</v>
      </c>
      <c r="AC163" s="127">
        <v>5.57E-2</v>
      </c>
      <c r="AD163" s="127">
        <v>5.5599999999999997E-2</v>
      </c>
      <c r="AE163" s="127">
        <v>5.6399999999999999E-2</v>
      </c>
      <c r="AF163" s="127">
        <v>5.6500000000000002E-2</v>
      </c>
      <c r="AG163" s="127">
        <v>5.6599999999999998E-2</v>
      </c>
      <c r="AH163" s="127">
        <v>5.7099999999999998E-2</v>
      </c>
      <c r="AI163" s="127">
        <v>5.6000000000000001E-2</v>
      </c>
      <c r="AJ163" s="127">
        <v>5.6800000000000003E-2</v>
      </c>
      <c r="AK163" s="127">
        <v>5.7200000000000001E-2</v>
      </c>
      <c r="AL163" s="127">
        <v>5.7599999999999998E-2</v>
      </c>
      <c r="AM163" s="127">
        <v>5.74E-2</v>
      </c>
      <c r="AN163" s="127">
        <v>5.7500000000000002E-2</v>
      </c>
      <c r="AO163" s="127">
        <v>5.7299999999999997E-2</v>
      </c>
      <c r="AP163" s="127">
        <v>5.74E-2</v>
      </c>
      <c r="AQ163" s="127">
        <v>5.6000000000000001E-2</v>
      </c>
      <c r="AR163" s="127">
        <v>5.5500000000000001E-2</v>
      </c>
      <c r="AS163" s="127">
        <v>5.4800000000000001E-2</v>
      </c>
      <c r="AT163" s="127">
        <v>5.5399999999999998E-2</v>
      </c>
      <c r="AU163" s="127">
        <v>5.5300000000000002E-2</v>
      </c>
      <c r="AV163" s="127">
        <v>5.5100000000000003E-2</v>
      </c>
      <c r="AW163" s="127">
        <v>5.5899999999999998E-2</v>
      </c>
      <c r="AX163" s="127">
        <v>5.67E-2</v>
      </c>
      <c r="AY163" s="127">
        <v>5.7099999999999998E-2</v>
      </c>
      <c r="AZ163" s="127">
        <v>5.7599999999999998E-2</v>
      </c>
      <c r="BA163" s="127">
        <v>5.7200000000000001E-2</v>
      </c>
      <c r="BB163" s="127">
        <v>5.79E-2</v>
      </c>
      <c r="BC163" s="127">
        <v>5.7500000000000002E-2</v>
      </c>
      <c r="BD163" s="127">
        <v>5.7099999999999998E-2</v>
      </c>
      <c r="BE163" s="127">
        <v>5.6000000000000001E-2</v>
      </c>
      <c r="BF163" s="127">
        <v>5.6000000000000001E-2</v>
      </c>
      <c r="BG163" s="127">
        <v>5.5800000000000002E-2</v>
      </c>
      <c r="BH163" s="127">
        <v>5.62E-2</v>
      </c>
      <c r="BI163" s="127">
        <v>5.6000000000000001E-2</v>
      </c>
      <c r="BJ163" s="127">
        <v>5.6399999999999999E-2</v>
      </c>
      <c r="BK163" s="127">
        <v>5.62E-2</v>
      </c>
      <c r="BL163" s="127">
        <v>5.5899999999999998E-2</v>
      </c>
      <c r="BM163" s="127">
        <v>5.62E-2</v>
      </c>
      <c r="BN163" s="127">
        <v>5.6500000000000002E-2</v>
      </c>
      <c r="BO163" s="127">
        <v>5.6399999999999999E-2</v>
      </c>
      <c r="BP163" s="127">
        <v>5.67E-2</v>
      </c>
      <c r="BQ163" s="127">
        <v>5.6800000000000003E-2</v>
      </c>
      <c r="BR163" s="127">
        <v>5.7700000000000001E-2</v>
      </c>
      <c r="BS163" s="127">
        <v>5.8200000000000002E-2</v>
      </c>
      <c r="BT163" s="127">
        <v>5.8000000000000003E-2</v>
      </c>
      <c r="BU163" s="127">
        <v>5.8500000000000003E-2</v>
      </c>
      <c r="BV163" s="127">
        <v>5.8599999999999999E-2</v>
      </c>
      <c r="BW163" s="127">
        <v>5.8599999999999999E-2</v>
      </c>
      <c r="BX163" s="127">
        <v>5.9299999999999999E-2</v>
      </c>
      <c r="BY163" s="127">
        <v>5.9900000000000002E-2</v>
      </c>
      <c r="BZ163" s="127">
        <v>5.9799999999999999E-2</v>
      </c>
      <c r="CA163" s="127">
        <v>5.9499999999999997E-2</v>
      </c>
      <c r="CB163" s="127">
        <v>5.96E-2</v>
      </c>
      <c r="CC163" s="127">
        <v>5.9700000000000003E-2</v>
      </c>
      <c r="CD163" s="127">
        <v>5.96E-2</v>
      </c>
      <c r="CE163" s="127">
        <v>5.9799999999999999E-2</v>
      </c>
      <c r="CF163" s="127">
        <v>5.9900000000000002E-2</v>
      </c>
      <c r="CG163" s="127">
        <v>5.9900000000000002E-2</v>
      </c>
      <c r="CH163" s="127">
        <v>5.2499999999999998E-2</v>
      </c>
      <c r="CI163" s="127">
        <v>5.1999999999999998E-2</v>
      </c>
      <c r="CJ163" s="127">
        <v>5.2999999999999999E-2</v>
      </c>
      <c r="CK163" s="127">
        <v>5.28E-2</v>
      </c>
      <c r="CL163" s="127">
        <v>5.28E-2</v>
      </c>
      <c r="CM163" s="127">
        <v>5.3100000000000001E-2</v>
      </c>
      <c r="CN163" s="127">
        <v>5.3499999999999999E-2</v>
      </c>
      <c r="CO163" s="127">
        <v>5.3100000000000001E-2</v>
      </c>
      <c r="CP163" s="127">
        <v>5.33E-2</v>
      </c>
      <c r="CQ163" s="127">
        <v>5.3600000000000002E-2</v>
      </c>
      <c r="CR163" s="127">
        <v>5.3699999999999998E-2</v>
      </c>
      <c r="CS163" s="127">
        <v>5.3900000000000003E-2</v>
      </c>
      <c r="CT163" s="127">
        <v>5.33E-2</v>
      </c>
      <c r="CU163" s="127">
        <v>5.3699999999999998E-2</v>
      </c>
      <c r="CV163" s="127">
        <v>5.3499999999999999E-2</v>
      </c>
      <c r="CW163" s="127">
        <v>5.3699999999999998E-2</v>
      </c>
      <c r="CX163" s="127">
        <v>5.3800000000000001E-2</v>
      </c>
      <c r="CY163" s="127">
        <v>5.3699999999999998E-2</v>
      </c>
      <c r="CZ163" s="127">
        <v>5.3999999999999999E-2</v>
      </c>
      <c r="DA163" s="127">
        <v>5.3800000000000001E-2</v>
      </c>
      <c r="DB163" s="127">
        <v>5.3800000000000001E-2</v>
      </c>
      <c r="DC163" s="127">
        <v>5.3499999999999999E-2</v>
      </c>
      <c r="DD163" s="127">
        <v>5.3499999999999999E-2</v>
      </c>
      <c r="DE163" s="127">
        <v>5.3699999999999998E-2</v>
      </c>
      <c r="DF163" s="127">
        <v>5.3999999999999999E-2</v>
      </c>
      <c r="DG163" s="127">
        <v>5.3699999999999998E-2</v>
      </c>
      <c r="DH163" s="127">
        <v>5.3900000000000003E-2</v>
      </c>
      <c r="DI163" s="127">
        <v>5.3800000000000001E-2</v>
      </c>
      <c r="DJ163" s="127">
        <v>5.3600000000000002E-2</v>
      </c>
      <c r="DK163" s="127">
        <v>5.4199999999999998E-2</v>
      </c>
      <c r="DL163" s="127">
        <v>5.3999999999999999E-2</v>
      </c>
      <c r="DM163" s="127">
        <v>5.3699999999999998E-2</v>
      </c>
      <c r="DN163" s="127">
        <v>5.28E-2</v>
      </c>
      <c r="DO163" s="127">
        <v>5.33E-2</v>
      </c>
      <c r="DP163" s="127">
        <v>5.2900000000000003E-2</v>
      </c>
      <c r="DQ163" s="127">
        <v>5.2900000000000003E-2</v>
      </c>
      <c r="DR163" s="127">
        <v>5.2900000000000003E-2</v>
      </c>
      <c r="DS163" s="127">
        <v>5.2900000000000003E-2</v>
      </c>
      <c r="DT163" s="127">
        <v>5.3199999999999997E-2</v>
      </c>
      <c r="DU163" s="127">
        <v>5.1900000000000002E-2</v>
      </c>
      <c r="DV163" s="127">
        <v>5.2400000000000002E-2</v>
      </c>
      <c r="DW163" s="127">
        <v>5.2499999999999998E-2</v>
      </c>
      <c r="DX163" s="127">
        <v>5.2600000000000001E-2</v>
      </c>
      <c r="DY163" s="127">
        <v>5.3100000000000001E-2</v>
      </c>
      <c r="DZ163" s="127">
        <v>5.2499999999999998E-2</v>
      </c>
      <c r="EA163" s="127">
        <v>5.3600000000000002E-2</v>
      </c>
      <c r="EB163" s="127">
        <v>5.28E-2</v>
      </c>
      <c r="EC163" s="127">
        <v>5.2699999999999997E-2</v>
      </c>
      <c r="ED163" s="127">
        <v>5.2999999999999999E-2</v>
      </c>
      <c r="EE163" s="127">
        <v>5.33E-2</v>
      </c>
      <c r="EF163" s="127">
        <v>5.3100000000000001E-2</v>
      </c>
      <c r="EG163" s="127">
        <v>5.2400000000000002E-2</v>
      </c>
      <c r="EH163" s="127">
        <v>5.2299999999999999E-2</v>
      </c>
      <c r="EI163" s="127">
        <v>5.1400000000000001E-2</v>
      </c>
      <c r="EJ163" s="127">
        <v>5.1499999999999997E-2</v>
      </c>
      <c r="EK163" s="127">
        <v>5.1700000000000003E-2</v>
      </c>
      <c r="EL163" s="127">
        <v>5.0799999999999998E-2</v>
      </c>
      <c r="EM163" s="127">
        <v>5.0700000000000002E-2</v>
      </c>
      <c r="EN163" s="127">
        <v>5.0900000000000001E-2</v>
      </c>
      <c r="EO163" s="127">
        <v>5.0599999999999999E-2</v>
      </c>
      <c r="EP163" s="127">
        <v>5.0599999999999999E-2</v>
      </c>
      <c r="EQ163" s="127">
        <v>5.04E-2</v>
      </c>
      <c r="ER163" s="127">
        <v>5.0700000000000002E-2</v>
      </c>
      <c r="ES163" s="127">
        <v>5.0900000000000001E-2</v>
      </c>
      <c r="ET163" s="127">
        <v>5.0999999999999997E-2</v>
      </c>
      <c r="EU163" s="127">
        <v>5.0999999999999997E-2</v>
      </c>
      <c r="EV163">
        <f>SUMIF('12peso'!$E$39:$E$492,$A163,'12peso'!H$39:H$492)</f>
        <v>3.9699999999999999E-2</v>
      </c>
      <c r="EW163">
        <f>SUMIF('12peso'!$E$39:$E$492,$A163,'12peso'!I$39:I$492)</f>
        <v>3.9E-2</v>
      </c>
      <c r="EX163">
        <f>SUMIF('12peso'!$E$39:$E$492,$A163,'12peso'!J$39:J$492)</f>
        <v>3.9E-2</v>
      </c>
      <c r="EY163">
        <f>SUMIF('12peso'!$E$39:$E$492,$A163,'12peso'!K$39:K$492)</f>
        <v>3.9600000000000003E-2</v>
      </c>
      <c r="EZ163">
        <f>SUMIF('12peso'!$E$39:$E$492,$A163,'12peso'!L$39:L$492)</f>
        <v>3.8899999999999997E-2</v>
      </c>
      <c r="FA163">
        <f>SUMIF('12peso'!$E$39:$E$492,$A163,'12peso'!M$39:M$492)</f>
        <v>3.8600000000000002E-2</v>
      </c>
      <c r="FB163">
        <f>SUMIF('12peso'!$E$39:$E$492,$A163,'12peso'!N$39:N$492)</f>
        <v>3.8800000000000001E-2</v>
      </c>
      <c r="FC163">
        <f>SUMIF('12peso'!$E$39:$E$492,$A163,'12peso'!O$39:O$492)</f>
        <v>3.8699999999999998E-2</v>
      </c>
      <c r="FD163">
        <f>SUMIF('12peso'!$E$39:$E$492,$A163,'12peso'!P$39:P$492)</f>
        <v>3.85E-2</v>
      </c>
      <c r="FE163">
        <f>SUMIF('12peso'!$E$39:$E$492,$A163,'12peso'!Q$39:Q$492)</f>
        <v>3.8100000000000002E-2</v>
      </c>
      <c r="FF163">
        <f>SUMIF('12peso'!$E$39:$E$492,$A163,'12peso'!R$39:R$492)</f>
        <v>3.8100000000000002E-2</v>
      </c>
      <c r="FG163">
        <f>SUMIF('12peso'!$E$39:$E$492,$A163,'12peso'!S$39:S$492)</f>
        <v>3.8100000000000002E-2</v>
      </c>
      <c r="FH163">
        <f>SUMIF('12peso'!$E$39:$E$492,$A163,'12peso'!T$39:T$492)</f>
        <v>3.8100000000000002E-2</v>
      </c>
      <c r="FI163">
        <f>SUMIF('12peso'!$E$39:$E$492,$A163,'12peso'!U$39:U$492)</f>
        <v>3.7900000000000003E-2</v>
      </c>
      <c r="FJ163">
        <f>SUMIF('12peso'!$E$39:$E$492,$A163,'12peso'!V$39:V$492)</f>
        <v>3.7699999999999997E-2</v>
      </c>
      <c r="FK163">
        <f>SUMIF('12peso'!$E$39:$E$492,$A163,'12peso'!W$39:W$492)</f>
        <v>3.8100000000000002E-2</v>
      </c>
      <c r="FL163">
        <f>SUMIF('12peso'!$E$39:$E$492,$A163,'12peso'!X$39:X$492)</f>
        <v>3.8300000000000001E-2</v>
      </c>
      <c r="FM163">
        <f>SUMIF('12peso'!$E$39:$E$492,$A163,'12peso'!Y$39:Y$492)</f>
        <v>3.8300000000000001E-2</v>
      </c>
      <c r="FN163">
        <f>SUMIF('12peso'!$E$39:$E$492,$A163,'12peso'!Z$39:Z$492)</f>
        <v>3.9E-2</v>
      </c>
      <c r="FO163">
        <f>SUMIF('12peso'!$E$39:$E$492,$A163,'12peso'!AA$39:AA$492)</f>
        <v>3.9E-2</v>
      </c>
      <c r="FP163">
        <f>SUMIF('12peso'!$E$39:$E$492,$A163,'12peso'!AB$39:AB$492)</f>
        <v>3.9199999999999999E-2</v>
      </c>
      <c r="FQ163">
        <f>SUMIF('12peso'!$E$39:$E$492,$A163,'12peso'!AC$39:AC$492)</f>
        <v>3.9600000000000003E-2</v>
      </c>
      <c r="FR163">
        <f>SUMIF('12peso'!$E$39:$E$492,$A163,'12peso'!AD$39:AD$492)</f>
        <v>3.9699999999999999E-2</v>
      </c>
      <c r="FS163">
        <f>SUMIF('12peso'!$E$39:$E$492,$A163,'12peso'!AE$39:AE$492)</f>
        <v>3.9899999999999998E-2</v>
      </c>
      <c r="FT163">
        <f>SUMIF('12peso'!$E$39:$E$492,$A163,'12peso'!AF$39:AF$492)</f>
        <v>4.02E-2</v>
      </c>
      <c r="FU163">
        <f>SUMIF('12peso'!$E$39:$E$492,$A163,'12peso'!AG$39:AG$492)</f>
        <v>4.0300000000000002E-2</v>
      </c>
      <c r="FV163">
        <f>SUMIF('12peso'!$E$39:$E$492,$A163,'12peso'!AH$39:AH$492)</f>
        <v>4.1399999999999999E-2</v>
      </c>
      <c r="FW163">
        <f>SUMIF('12peso'!$E$39:$E$492,$A163,'12peso'!AI$39:AI$492)</f>
        <v>4.1399999999999999E-2</v>
      </c>
      <c r="FX163">
        <f>SUMIF('12peso'!$E$39:$E$492,$A163,'12peso'!AJ$39:AJ$492)</f>
        <v>4.1599999999999998E-2</v>
      </c>
      <c r="FY163">
        <f>SUMIF('12peso'!$E$39:$E$492,$A163,'12peso'!AK$39:AK$492)</f>
        <v>4.2299999999999997E-2</v>
      </c>
      <c r="FZ163">
        <f>SUMIF('12peso'!$E$39:$E$492,$A163,'12peso'!AL$39:AL$492)</f>
        <v>4.2900000000000001E-2</v>
      </c>
      <c r="GA163">
        <f>SUMIF('12peso'!$E$39:$E$492,$A163,'12peso'!AM$39:AM$492)</f>
        <v>4.2999999999999997E-2</v>
      </c>
      <c r="GB163">
        <f>SUMIF('12peso'!$E$39:$E$492,$A163,'12peso'!AN$39:AN$492)</f>
        <v>4.3200000000000002E-2</v>
      </c>
    </row>
    <row r="164" spans="1:184" x14ac:dyDescent="0.25">
      <c r="A164" s="60">
        <v>3102035</v>
      </c>
      <c r="B164" s="56" t="s">
        <v>166</v>
      </c>
      <c r="C164" s="127">
        <v>2.1499999999999998E-2</v>
      </c>
      <c r="D164" s="127">
        <v>2.1299999999999999E-2</v>
      </c>
      <c r="E164" s="127">
        <v>2.1499999999999998E-2</v>
      </c>
      <c r="F164" s="127">
        <v>2.0899999999999998E-2</v>
      </c>
      <c r="G164" s="127">
        <v>2.07E-2</v>
      </c>
      <c r="H164" s="127">
        <v>2.07E-2</v>
      </c>
      <c r="I164" s="127">
        <v>2.07E-2</v>
      </c>
      <c r="J164" s="127">
        <v>1.9900000000000001E-2</v>
      </c>
      <c r="K164" s="127">
        <v>1.9699999999999999E-2</v>
      </c>
      <c r="L164" s="127">
        <v>0.02</v>
      </c>
      <c r="M164" s="127">
        <v>2.0400000000000001E-2</v>
      </c>
      <c r="N164" s="127">
        <v>2.0299999999999999E-2</v>
      </c>
      <c r="O164" s="127">
        <v>2.01E-2</v>
      </c>
      <c r="P164" s="127">
        <v>2.0299999999999999E-2</v>
      </c>
      <c r="Q164" s="127">
        <v>2.06E-2</v>
      </c>
      <c r="R164" s="127">
        <v>1.9900000000000001E-2</v>
      </c>
      <c r="S164" s="127">
        <v>2.01E-2</v>
      </c>
      <c r="T164" s="127">
        <v>1.9699999999999999E-2</v>
      </c>
      <c r="U164" s="127">
        <v>1.9900000000000001E-2</v>
      </c>
      <c r="V164" s="127">
        <v>1.95E-2</v>
      </c>
      <c r="W164" s="127">
        <v>1.95E-2</v>
      </c>
      <c r="X164" s="127">
        <v>1.9300000000000001E-2</v>
      </c>
      <c r="Y164" s="127">
        <v>1.9699999999999999E-2</v>
      </c>
      <c r="Z164" s="127">
        <v>1.9699999999999999E-2</v>
      </c>
      <c r="AA164" s="127">
        <v>1.95E-2</v>
      </c>
      <c r="AB164" s="127">
        <v>1.9400000000000001E-2</v>
      </c>
      <c r="AC164" s="127">
        <v>1.9099999999999999E-2</v>
      </c>
      <c r="AD164" s="127">
        <v>1.9099999999999999E-2</v>
      </c>
      <c r="AE164" s="127">
        <v>1.8599999999999998E-2</v>
      </c>
      <c r="AF164" s="127">
        <v>1.84E-2</v>
      </c>
      <c r="AG164" s="127">
        <v>1.83E-2</v>
      </c>
      <c r="AH164" s="127">
        <v>1.84E-2</v>
      </c>
      <c r="AI164" s="127">
        <v>1.7899999999999999E-2</v>
      </c>
      <c r="AJ164" s="127">
        <v>1.8100000000000002E-2</v>
      </c>
      <c r="AK164" s="127">
        <v>1.8599999999999998E-2</v>
      </c>
      <c r="AL164" s="127">
        <v>1.89E-2</v>
      </c>
      <c r="AM164" s="127">
        <v>1.83E-2</v>
      </c>
      <c r="AN164" s="127">
        <v>1.8100000000000002E-2</v>
      </c>
      <c r="AO164" s="127">
        <v>1.8100000000000002E-2</v>
      </c>
      <c r="AP164" s="127">
        <v>1.7899999999999999E-2</v>
      </c>
      <c r="AQ164" s="127">
        <v>1.7399999999999999E-2</v>
      </c>
      <c r="AR164" s="127">
        <v>1.7100000000000001E-2</v>
      </c>
      <c r="AS164" s="127">
        <v>1.67E-2</v>
      </c>
      <c r="AT164" s="127">
        <v>1.6299999999999999E-2</v>
      </c>
      <c r="AU164" s="127">
        <v>1.6500000000000001E-2</v>
      </c>
      <c r="AV164" s="127">
        <v>1.67E-2</v>
      </c>
      <c r="AW164" s="127">
        <v>1.6899999999999998E-2</v>
      </c>
      <c r="AX164" s="127">
        <v>1.7000000000000001E-2</v>
      </c>
      <c r="AY164" s="127">
        <v>1.7000000000000001E-2</v>
      </c>
      <c r="AZ164" s="127">
        <v>1.7100000000000001E-2</v>
      </c>
      <c r="BA164" s="127">
        <v>1.6799999999999999E-2</v>
      </c>
      <c r="BB164" s="127">
        <v>1.6899999999999998E-2</v>
      </c>
      <c r="BC164" s="127">
        <v>1.6799999999999999E-2</v>
      </c>
      <c r="BD164" s="127">
        <v>1.6799999999999999E-2</v>
      </c>
      <c r="BE164" s="127">
        <v>1.6799999999999999E-2</v>
      </c>
      <c r="BF164" s="127">
        <v>1.6500000000000001E-2</v>
      </c>
      <c r="BG164" s="127">
        <v>1.6400000000000001E-2</v>
      </c>
      <c r="BH164" s="127">
        <v>1.6400000000000001E-2</v>
      </c>
      <c r="BI164" s="127">
        <v>1.66E-2</v>
      </c>
      <c r="BJ164" s="127">
        <v>1.6799999999999999E-2</v>
      </c>
      <c r="BK164" s="127">
        <v>1.66E-2</v>
      </c>
      <c r="BL164" s="127">
        <v>1.6799999999999999E-2</v>
      </c>
      <c r="BM164" s="127">
        <v>1.66E-2</v>
      </c>
      <c r="BN164" s="127">
        <v>1.66E-2</v>
      </c>
      <c r="BO164" s="127">
        <v>1.66E-2</v>
      </c>
      <c r="BP164" s="127">
        <v>1.6500000000000001E-2</v>
      </c>
      <c r="BQ164" s="127">
        <v>1.6400000000000001E-2</v>
      </c>
      <c r="BR164" s="127">
        <v>1.6400000000000001E-2</v>
      </c>
      <c r="BS164" s="127">
        <v>1.6199999999999999E-2</v>
      </c>
      <c r="BT164" s="127">
        <v>1.6E-2</v>
      </c>
      <c r="BU164" s="127">
        <v>1.6299999999999999E-2</v>
      </c>
      <c r="BV164" s="127">
        <v>1.6500000000000001E-2</v>
      </c>
      <c r="BW164" s="127">
        <v>1.66E-2</v>
      </c>
      <c r="BX164" s="127">
        <v>1.66E-2</v>
      </c>
      <c r="BY164" s="127">
        <v>1.67E-2</v>
      </c>
      <c r="BZ164" s="127">
        <v>1.67E-2</v>
      </c>
      <c r="CA164" s="127">
        <v>1.6799999999999999E-2</v>
      </c>
      <c r="CB164" s="127">
        <v>1.6799999999999999E-2</v>
      </c>
      <c r="CC164" s="127">
        <v>1.6799999999999999E-2</v>
      </c>
      <c r="CD164" s="127">
        <v>1.66E-2</v>
      </c>
      <c r="CE164" s="127">
        <v>1.67E-2</v>
      </c>
      <c r="CF164" s="127">
        <v>1.6899999999999998E-2</v>
      </c>
      <c r="CG164" s="127">
        <v>1.72E-2</v>
      </c>
      <c r="CH164" s="127">
        <v>1.67E-2</v>
      </c>
      <c r="CI164" s="127">
        <v>1.67E-2</v>
      </c>
      <c r="CJ164" s="127">
        <v>1.6400000000000001E-2</v>
      </c>
      <c r="CK164" s="127">
        <v>1.6400000000000001E-2</v>
      </c>
      <c r="CL164" s="127">
        <v>1.6299999999999999E-2</v>
      </c>
      <c r="CM164" s="127">
        <v>1.6299999999999999E-2</v>
      </c>
      <c r="CN164" s="127">
        <v>1.6400000000000001E-2</v>
      </c>
      <c r="CO164" s="127">
        <v>1.61E-2</v>
      </c>
      <c r="CP164" s="127">
        <v>1.6199999999999999E-2</v>
      </c>
      <c r="CQ164" s="127">
        <v>1.5900000000000001E-2</v>
      </c>
      <c r="CR164" s="127">
        <v>1.5800000000000002E-2</v>
      </c>
      <c r="CS164" s="127">
        <v>1.55E-2</v>
      </c>
      <c r="CT164" s="127">
        <v>1.6400000000000001E-2</v>
      </c>
      <c r="CU164" s="127">
        <v>1.6199999999999999E-2</v>
      </c>
      <c r="CV164" s="127">
        <v>1.67E-2</v>
      </c>
      <c r="CW164" s="127">
        <v>1.67E-2</v>
      </c>
      <c r="CX164" s="127">
        <v>1.6500000000000001E-2</v>
      </c>
      <c r="CY164" s="127">
        <v>1.6400000000000001E-2</v>
      </c>
      <c r="CZ164" s="127">
        <v>1.6500000000000001E-2</v>
      </c>
      <c r="DA164" s="127">
        <v>1.66E-2</v>
      </c>
      <c r="DB164" s="127">
        <v>1.6799999999999999E-2</v>
      </c>
      <c r="DC164" s="127">
        <v>1.6500000000000001E-2</v>
      </c>
      <c r="DD164" s="127">
        <v>1.6400000000000001E-2</v>
      </c>
      <c r="DE164" s="127">
        <v>1.7000000000000001E-2</v>
      </c>
      <c r="DF164" s="127">
        <v>1.7100000000000001E-2</v>
      </c>
      <c r="DG164" s="127">
        <v>1.7399999999999999E-2</v>
      </c>
      <c r="DH164" s="127">
        <v>1.72E-2</v>
      </c>
      <c r="DI164" s="127">
        <v>1.7399999999999999E-2</v>
      </c>
      <c r="DJ164" s="127">
        <v>1.7600000000000001E-2</v>
      </c>
      <c r="DK164" s="127">
        <v>1.77E-2</v>
      </c>
      <c r="DL164" s="127">
        <v>1.7000000000000001E-2</v>
      </c>
      <c r="DM164" s="127">
        <v>1.6899999999999998E-2</v>
      </c>
      <c r="DN164" s="127">
        <v>1.7399999999999999E-2</v>
      </c>
      <c r="DO164" s="127">
        <v>1.7399999999999999E-2</v>
      </c>
      <c r="DP164" s="127">
        <v>1.72E-2</v>
      </c>
      <c r="DQ164" s="127">
        <v>1.7899999999999999E-2</v>
      </c>
      <c r="DR164" s="127">
        <v>1.83E-2</v>
      </c>
      <c r="DS164" s="127">
        <v>1.7399999999999999E-2</v>
      </c>
      <c r="DT164" s="127">
        <v>1.77E-2</v>
      </c>
      <c r="DU164" s="127">
        <v>1.7100000000000001E-2</v>
      </c>
      <c r="DV164" s="127">
        <v>1.7600000000000001E-2</v>
      </c>
      <c r="DW164" s="127">
        <v>1.7399999999999999E-2</v>
      </c>
      <c r="DX164" s="127">
        <v>1.7600000000000001E-2</v>
      </c>
      <c r="DY164" s="127">
        <v>1.7399999999999999E-2</v>
      </c>
      <c r="DZ164" s="127">
        <v>1.78E-2</v>
      </c>
      <c r="EA164" s="127">
        <v>1.78E-2</v>
      </c>
      <c r="EB164" s="127">
        <v>1.8100000000000002E-2</v>
      </c>
      <c r="EC164" s="127">
        <v>1.8499999999999999E-2</v>
      </c>
      <c r="ED164" s="127">
        <v>1.8800000000000001E-2</v>
      </c>
      <c r="EE164" s="127">
        <v>1.8599999999999998E-2</v>
      </c>
      <c r="EF164" s="127">
        <v>1.8800000000000001E-2</v>
      </c>
      <c r="EG164" s="127">
        <v>1.8599999999999998E-2</v>
      </c>
      <c r="EH164" s="127">
        <v>1.8200000000000001E-2</v>
      </c>
      <c r="EI164" s="127">
        <v>1.8100000000000002E-2</v>
      </c>
      <c r="EJ164" s="127">
        <v>1.8599999999999998E-2</v>
      </c>
      <c r="EK164" s="127">
        <v>1.8200000000000001E-2</v>
      </c>
      <c r="EL164" s="127">
        <v>1.84E-2</v>
      </c>
      <c r="EM164" s="127">
        <v>1.8499999999999999E-2</v>
      </c>
      <c r="EN164" s="127">
        <v>1.8200000000000001E-2</v>
      </c>
      <c r="EO164" s="127">
        <v>1.84E-2</v>
      </c>
      <c r="EP164" s="127">
        <v>1.9E-2</v>
      </c>
      <c r="EQ164" s="127">
        <v>1.9E-2</v>
      </c>
      <c r="ER164" s="127">
        <v>1.95E-2</v>
      </c>
      <c r="ES164" s="127">
        <v>1.89E-2</v>
      </c>
      <c r="ET164" s="127">
        <v>1.9400000000000001E-2</v>
      </c>
      <c r="EU164" s="127">
        <v>1.95E-2</v>
      </c>
      <c r="EV164">
        <f>SUMIF('12peso'!$E$39:$E$492,$A164,'12peso'!H$39:H$492)</f>
        <v>2.3099999999999999E-2</v>
      </c>
      <c r="EW164">
        <f>SUMIF('12peso'!$E$39:$E$492,$A164,'12peso'!I$39:I$492)</f>
        <v>2.2599999999999999E-2</v>
      </c>
      <c r="EX164">
        <f>SUMIF('12peso'!$E$39:$E$492,$A164,'12peso'!J$39:J$492)</f>
        <v>2.2499999999999999E-2</v>
      </c>
      <c r="EY164">
        <f>SUMIF('12peso'!$E$39:$E$492,$A164,'12peso'!K$39:K$492)</f>
        <v>2.2800000000000001E-2</v>
      </c>
      <c r="EZ164">
        <f>SUMIF('12peso'!$E$39:$E$492,$A164,'12peso'!L$39:L$492)</f>
        <v>2.1999999999999999E-2</v>
      </c>
      <c r="FA164">
        <f>SUMIF('12peso'!$E$39:$E$492,$A164,'12peso'!M$39:M$492)</f>
        <v>2.29E-2</v>
      </c>
      <c r="FB164">
        <f>SUMIF('12peso'!$E$39:$E$492,$A164,'12peso'!N$39:N$492)</f>
        <v>2.35E-2</v>
      </c>
      <c r="FC164">
        <f>SUMIF('12peso'!$E$39:$E$492,$A164,'12peso'!O$39:O$492)</f>
        <v>2.35E-2</v>
      </c>
      <c r="FD164">
        <f>SUMIF('12peso'!$E$39:$E$492,$A164,'12peso'!P$39:P$492)</f>
        <v>2.3599999999999999E-2</v>
      </c>
      <c r="FE164">
        <f>SUMIF('12peso'!$E$39:$E$492,$A164,'12peso'!Q$39:Q$492)</f>
        <v>2.3199999999999998E-2</v>
      </c>
      <c r="FF164">
        <f>SUMIF('12peso'!$E$39:$E$492,$A164,'12peso'!R$39:R$492)</f>
        <v>2.35E-2</v>
      </c>
      <c r="FG164">
        <f>SUMIF('12peso'!$E$39:$E$492,$A164,'12peso'!S$39:S$492)</f>
        <v>2.3699999999999999E-2</v>
      </c>
      <c r="FH164">
        <f>SUMIF('12peso'!$E$39:$E$492,$A164,'12peso'!T$39:T$492)</f>
        <v>2.3300000000000001E-2</v>
      </c>
      <c r="FI164">
        <f>SUMIF('12peso'!$E$39:$E$492,$A164,'12peso'!U$39:U$492)</f>
        <v>2.3400000000000001E-2</v>
      </c>
      <c r="FJ164">
        <f>SUMIF('12peso'!$E$39:$E$492,$A164,'12peso'!V$39:V$492)</f>
        <v>2.3199999999999998E-2</v>
      </c>
      <c r="FK164">
        <f>SUMIF('12peso'!$E$39:$E$492,$A164,'12peso'!W$39:W$492)</f>
        <v>2.3199999999999998E-2</v>
      </c>
      <c r="FL164">
        <f>SUMIF('12peso'!$E$39:$E$492,$A164,'12peso'!X$39:X$492)</f>
        <v>2.3300000000000001E-2</v>
      </c>
      <c r="FM164">
        <f>SUMIF('12peso'!$E$39:$E$492,$A164,'12peso'!Y$39:Y$492)</f>
        <v>2.3800000000000002E-2</v>
      </c>
      <c r="FN164">
        <f>SUMIF('12peso'!$E$39:$E$492,$A164,'12peso'!Z$39:Z$492)</f>
        <v>2.41E-2</v>
      </c>
      <c r="FO164">
        <f>SUMIF('12peso'!$E$39:$E$492,$A164,'12peso'!AA$39:AA$492)</f>
        <v>2.4199999999999999E-2</v>
      </c>
      <c r="FP164">
        <f>SUMIF('12peso'!$E$39:$E$492,$A164,'12peso'!AB$39:AB$492)</f>
        <v>2.4400000000000002E-2</v>
      </c>
      <c r="FQ164">
        <f>SUMIF('12peso'!$E$39:$E$492,$A164,'12peso'!AC$39:AC$492)</f>
        <v>2.41E-2</v>
      </c>
      <c r="FR164">
        <f>SUMIF('12peso'!$E$39:$E$492,$A164,'12peso'!AD$39:AD$492)</f>
        <v>2.4E-2</v>
      </c>
      <c r="FS164">
        <f>SUMIF('12peso'!$E$39:$E$492,$A164,'12peso'!AE$39:AE$492)</f>
        <v>2.4400000000000002E-2</v>
      </c>
      <c r="FT164">
        <f>SUMIF('12peso'!$E$39:$E$492,$A164,'12peso'!AF$39:AF$492)</f>
        <v>2.3800000000000002E-2</v>
      </c>
      <c r="FU164">
        <f>SUMIF('12peso'!$E$39:$E$492,$A164,'12peso'!AG$39:AG$492)</f>
        <v>2.3599999999999999E-2</v>
      </c>
      <c r="FV164">
        <f>SUMIF('12peso'!$E$39:$E$492,$A164,'12peso'!AH$39:AH$492)</f>
        <v>2.35E-2</v>
      </c>
      <c r="FW164">
        <f>SUMIF('12peso'!$E$39:$E$492,$A164,'12peso'!AI$39:AI$492)</f>
        <v>2.3699999999999999E-2</v>
      </c>
      <c r="FX164">
        <f>SUMIF('12peso'!$E$39:$E$492,$A164,'12peso'!AJ$39:AJ$492)</f>
        <v>2.3900000000000001E-2</v>
      </c>
      <c r="FY164">
        <f>SUMIF('12peso'!$E$39:$E$492,$A164,'12peso'!AK$39:AK$492)</f>
        <v>2.47E-2</v>
      </c>
      <c r="FZ164">
        <f>SUMIF('12peso'!$E$39:$E$492,$A164,'12peso'!AL$39:AL$492)</f>
        <v>2.3699999999999999E-2</v>
      </c>
      <c r="GA164">
        <f>SUMIF('12peso'!$E$39:$E$492,$A164,'12peso'!AM$39:AM$492)</f>
        <v>2.4199999999999999E-2</v>
      </c>
      <c r="GB164">
        <f>SUMIF('12peso'!$E$39:$E$492,$A164,'12peso'!AN$39:AN$492)</f>
        <v>2.4199999999999999E-2</v>
      </c>
    </row>
    <row r="165" spans="1:184" x14ac:dyDescent="0.25">
      <c r="A165" s="60">
        <v>3102040</v>
      </c>
      <c r="B165" s="56" t="s">
        <v>167</v>
      </c>
      <c r="C165" s="127">
        <v>9.5000000000000015E-2</v>
      </c>
      <c r="D165" s="127">
        <v>9.3599999999999989E-2</v>
      </c>
      <c r="E165" s="127">
        <v>9.4799999999999995E-2</v>
      </c>
      <c r="F165" s="127">
        <v>9.4200000000000006E-2</v>
      </c>
      <c r="G165" s="127">
        <v>9.3399999999999997E-2</v>
      </c>
      <c r="H165" s="127">
        <v>9.3199999999999991E-2</v>
      </c>
      <c r="I165" s="127">
        <v>9.3300000000000008E-2</v>
      </c>
      <c r="J165" s="127">
        <v>9.5100000000000004E-2</v>
      </c>
      <c r="K165" s="127">
        <v>9.6199999999999994E-2</v>
      </c>
      <c r="L165" s="127">
        <v>9.7600000000000006E-2</v>
      </c>
      <c r="M165" s="127">
        <v>0.10009999999999999</v>
      </c>
      <c r="N165" s="127">
        <v>0.1002</v>
      </c>
      <c r="O165" s="127">
        <v>0.1009</v>
      </c>
      <c r="P165" s="127">
        <v>0.10110000000000001</v>
      </c>
      <c r="Q165" s="127">
        <v>0.1028</v>
      </c>
      <c r="R165" s="127">
        <v>0.10349999999999999</v>
      </c>
      <c r="S165" s="127">
        <v>0.1036</v>
      </c>
      <c r="T165" s="127">
        <v>0.1033</v>
      </c>
      <c r="U165" s="127">
        <v>0.10360000000000001</v>
      </c>
      <c r="V165" s="127">
        <v>0.10460000000000001</v>
      </c>
      <c r="W165" s="127">
        <v>0.10500000000000001</v>
      </c>
      <c r="X165" s="127">
        <v>0.10529999999999999</v>
      </c>
      <c r="Y165" s="127">
        <v>0.1056</v>
      </c>
      <c r="Z165" s="127">
        <v>0.10629999999999999</v>
      </c>
      <c r="AA165" s="127">
        <v>0.10639999999999999</v>
      </c>
      <c r="AB165" s="127">
        <v>0.1069</v>
      </c>
      <c r="AC165" s="127">
        <v>0.10780000000000001</v>
      </c>
      <c r="AD165" s="127">
        <v>0.1077</v>
      </c>
      <c r="AE165" s="127">
        <v>0.10799999999999998</v>
      </c>
      <c r="AF165" s="127">
        <v>0.10799999999999998</v>
      </c>
      <c r="AG165" s="127">
        <v>0.10850000000000001</v>
      </c>
      <c r="AH165" s="127">
        <v>0.109</v>
      </c>
      <c r="AI165" s="127">
        <v>0.10910000000000002</v>
      </c>
      <c r="AJ165" s="127">
        <v>0.1089</v>
      </c>
      <c r="AK165" s="127">
        <v>0.1104</v>
      </c>
      <c r="AL165" s="127">
        <v>0.11190000000000001</v>
      </c>
      <c r="AM165" s="127">
        <v>0.11090000000000001</v>
      </c>
      <c r="AN165" s="127">
        <v>0.1108</v>
      </c>
      <c r="AO165" s="127">
        <v>0.1114</v>
      </c>
      <c r="AP165" s="127">
        <v>0.11140000000000001</v>
      </c>
      <c r="AQ165" s="127">
        <v>0.1091</v>
      </c>
      <c r="AR165" s="127">
        <v>0.10879999999999999</v>
      </c>
      <c r="AS165" s="127">
        <v>0.10869999999999999</v>
      </c>
      <c r="AT165" s="127">
        <v>0.1095</v>
      </c>
      <c r="AU165" s="127">
        <v>0.10999999999999999</v>
      </c>
      <c r="AV165" s="127">
        <v>0.11069999999999999</v>
      </c>
      <c r="AW165" s="127">
        <v>0.1115</v>
      </c>
      <c r="AX165" s="127">
        <v>0.1128</v>
      </c>
      <c r="AY165" s="127">
        <v>0.11330000000000001</v>
      </c>
      <c r="AZ165" s="127">
        <v>0.11420000000000001</v>
      </c>
      <c r="BA165" s="127">
        <v>0.1132</v>
      </c>
      <c r="BB165" s="127">
        <v>0.1134</v>
      </c>
      <c r="BC165" s="127">
        <v>0.11260000000000001</v>
      </c>
      <c r="BD165" s="127">
        <v>0.11260000000000001</v>
      </c>
      <c r="BE165" s="127">
        <v>0.1118</v>
      </c>
      <c r="BF165" s="127">
        <v>0.1124</v>
      </c>
      <c r="BG165" s="127">
        <v>0.11219999999999999</v>
      </c>
      <c r="BH165" s="127">
        <v>0.11250000000000002</v>
      </c>
      <c r="BI165" s="127">
        <v>0.11269999999999999</v>
      </c>
      <c r="BJ165" s="127">
        <v>0.1133</v>
      </c>
      <c r="BK165" s="127">
        <v>0.1134</v>
      </c>
      <c r="BL165" s="127">
        <v>0.11299999999999999</v>
      </c>
      <c r="BM165" s="127">
        <v>0.1134</v>
      </c>
      <c r="BN165" s="127">
        <v>0.11460000000000001</v>
      </c>
      <c r="BO165" s="127">
        <v>0.11410000000000001</v>
      </c>
      <c r="BP165" s="127">
        <v>0.11359999999999998</v>
      </c>
      <c r="BQ165" s="127">
        <v>0.11359999999999999</v>
      </c>
      <c r="BR165" s="127">
        <v>0.1138</v>
      </c>
      <c r="BS165" s="127">
        <v>0.1135</v>
      </c>
      <c r="BT165" s="127">
        <v>0.11260000000000001</v>
      </c>
      <c r="BU165" s="127">
        <v>0.11239999999999999</v>
      </c>
      <c r="BV165" s="127">
        <v>0.11310000000000001</v>
      </c>
      <c r="BW165" s="127">
        <v>0.11379999999999998</v>
      </c>
      <c r="BX165" s="127">
        <v>0.1134</v>
      </c>
      <c r="BY165" s="127">
        <v>0.1129</v>
      </c>
      <c r="BZ165" s="127">
        <v>0.11270000000000001</v>
      </c>
      <c r="CA165" s="127">
        <v>0.11199999999999999</v>
      </c>
      <c r="CB165" s="127">
        <v>0.11180000000000001</v>
      </c>
      <c r="CC165" s="127">
        <v>0.1116</v>
      </c>
      <c r="CD165" s="127">
        <v>0.11090000000000001</v>
      </c>
      <c r="CE165" s="127">
        <v>0.11140000000000001</v>
      </c>
      <c r="CF165" s="127">
        <v>0.11159999999999999</v>
      </c>
      <c r="CG165" s="127">
        <v>0.11200000000000002</v>
      </c>
      <c r="CH165" s="127">
        <v>0.1</v>
      </c>
      <c r="CI165" s="127">
        <v>9.8500000000000004E-2</v>
      </c>
      <c r="CJ165" s="127">
        <v>9.9500000000000005E-2</v>
      </c>
      <c r="CK165" s="127">
        <v>9.8900000000000002E-2</v>
      </c>
      <c r="CL165" s="127">
        <v>9.8500000000000004E-2</v>
      </c>
      <c r="CM165" s="127">
        <v>9.8100000000000007E-2</v>
      </c>
      <c r="CN165" s="127">
        <v>9.8299999999999998E-2</v>
      </c>
      <c r="CO165" s="127">
        <v>9.74E-2</v>
      </c>
      <c r="CP165" s="127">
        <v>9.74E-2</v>
      </c>
      <c r="CQ165" s="127">
        <v>9.69E-2</v>
      </c>
      <c r="CR165" s="127">
        <v>9.6799999999999997E-2</v>
      </c>
      <c r="CS165" s="127">
        <v>9.6699999999999994E-2</v>
      </c>
      <c r="CT165" s="127">
        <v>9.7699999999999995E-2</v>
      </c>
      <c r="CU165" s="127">
        <v>9.7699999999999995E-2</v>
      </c>
      <c r="CV165" s="127">
        <v>9.7699999999999995E-2</v>
      </c>
      <c r="CW165" s="127">
        <v>9.7799999999999998E-2</v>
      </c>
      <c r="CX165" s="127">
        <v>9.8000000000000004E-2</v>
      </c>
      <c r="CY165" s="127">
        <v>9.7299999999999998E-2</v>
      </c>
      <c r="CZ165" s="127">
        <v>9.69E-2</v>
      </c>
      <c r="DA165" s="127">
        <v>9.7000000000000003E-2</v>
      </c>
      <c r="DB165" s="127">
        <v>9.64E-2</v>
      </c>
      <c r="DC165" s="127">
        <v>9.6199999999999994E-2</v>
      </c>
      <c r="DD165" s="127">
        <v>9.6000000000000002E-2</v>
      </c>
      <c r="DE165" s="127">
        <v>9.5799999999999996E-2</v>
      </c>
      <c r="DF165" s="127">
        <v>9.5200000000000007E-2</v>
      </c>
      <c r="DG165" s="127">
        <v>9.4799999999999995E-2</v>
      </c>
      <c r="DH165" s="127">
        <v>9.5200000000000007E-2</v>
      </c>
      <c r="DI165" s="127">
        <v>9.5399999999999999E-2</v>
      </c>
      <c r="DJ165" s="127">
        <v>9.4899999999999998E-2</v>
      </c>
      <c r="DK165" s="127">
        <v>9.3899999999999997E-2</v>
      </c>
      <c r="DL165" s="127">
        <v>9.3899999999999997E-2</v>
      </c>
      <c r="DM165" s="127">
        <v>9.3399999999999997E-2</v>
      </c>
      <c r="DN165" s="127">
        <v>9.2799999999999994E-2</v>
      </c>
      <c r="DO165" s="127">
        <v>9.3200000000000005E-2</v>
      </c>
      <c r="DP165" s="127">
        <v>9.2700000000000005E-2</v>
      </c>
      <c r="DQ165" s="127">
        <v>9.2399999999999996E-2</v>
      </c>
      <c r="DR165" s="127">
        <v>9.3100000000000002E-2</v>
      </c>
      <c r="DS165" s="127">
        <v>9.2700000000000005E-2</v>
      </c>
      <c r="DT165" s="127">
        <v>9.1999999999999998E-2</v>
      </c>
      <c r="DU165" s="127">
        <v>9.2399999999999996E-2</v>
      </c>
      <c r="DV165" s="127">
        <v>9.2299999999999993E-2</v>
      </c>
      <c r="DW165" s="127">
        <v>9.1399999999999995E-2</v>
      </c>
      <c r="DX165" s="127">
        <v>9.0999999999999998E-2</v>
      </c>
      <c r="DY165" s="127">
        <v>9.0800000000000006E-2</v>
      </c>
      <c r="DZ165" s="127">
        <v>9.0300000000000005E-2</v>
      </c>
      <c r="EA165" s="127">
        <v>9.0300000000000005E-2</v>
      </c>
      <c r="EB165" s="127">
        <v>8.9599999999999999E-2</v>
      </c>
      <c r="EC165" s="127">
        <v>8.9399999999999993E-2</v>
      </c>
      <c r="ED165" s="127">
        <v>9.0300000000000005E-2</v>
      </c>
      <c r="EE165" s="127">
        <v>8.8700000000000001E-2</v>
      </c>
      <c r="EF165" s="127">
        <v>8.9200000000000002E-2</v>
      </c>
      <c r="EG165" s="127">
        <v>8.9599999999999999E-2</v>
      </c>
      <c r="EH165" s="127">
        <v>9.0300000000000005E-2</v>
      </c>
      <c r="EI165" s="127">
        <v>9.01E-2</v>
      </c>
      <c r="EJ165" s="127">
        <v>9.11E-2</v>
      </c>
      <c r="EK165" s="127">
        <v>9.1600000000000001E-2</v>
      </c>
      <c r="EL165" s="127">
        <v>9.1800000000000007E-2</v>
      </c>
      <c r="EM165" s="127">
        <v>9.2200000000000004E-2</v>
      </c>
      <c r="EN165" s="127">
        <v>9.2200000000000004E-2</v>
      </c>
      <c r="EO165" s="127">
        <v>9.2700000000000005E-2</v>
      </c>
      <c r="EP165" s="127">
        <v>9.2399999999999996E-2</v>
      </c>
      <c r="EQ165" s="127">
        <v>9.2600000000000002E-2</v>
      </c>
      <c r="ER165" s="127">
        <v>9.2600000000000002E-2</v>
      </c>
      <c r="ES165" s="127">
        <v>9.1899999999999996E-2</v>
      </c>
      <c r="ET165" s="127">
        <v>9.0499999999999997E-2</v>
      </c>
      <c r="EU165" s="127">
        <v>8.8999999999999996E-2</v>
      </c>
      <c r="EV165">
        <f>SUMIF('12peso'!$E$39:$E$492,$A165,'12peso'!H$39:H$492)</f>
        <v>0.14000000000000001</v>
      </c>
      <c r="EW165">
        <f>SUMIF('12peso'!$E$39:$E$492,$A165,'12peso'!I$39:I$492)</f>
        <v>0.13919999999999999</v>
      </c>
      <c r="EX165">
        <f>SUMIF('12peso'!$E$39:$E$492,$A165,'12peso'!J$39:J$492)</f>
        <v>0.13869999999999999</v>
      </c>
      <c r="EY165">
        <f>SUMIF('12peso'!$E$39:$E$492,$A165,'12peso'!K$39:K$492)</f>
        <v>0.13819999999999999</v>
      </c>
      <c r="EZ165">
        <f>SUMIF('12peso'!$E$39:$E$492,$A165,'12peso'!L$39:L$492)</f>
        <v>0.1376</v>
      </c>
      <c r="FA165">
        <f>SUMIF('12peso'!$E$39:$E$492,$A165,'12peso'!M$39:M$492)</f>
        <v>0.13600000000000001</v>
      </c>
      <c r="FB165">
        <f>SUMIF('12peso'!$E$39:$E$492,$A165,'12peso'!N$39:N$492)</f>
        <v>0.1368</v>
      </c>
      <c r="FC165">
        <f>SUMIF('12peso'!$E$39:$E$492,$A165,'12peso'!O$39:O$492)</f>
        <v>0.1363</v>
      </c>
      <c r="FD165">
        <f>SUMIF('12peso'!$E$39:$E$492,$A165,'12peso'!P$39:P$492)</f>
        <v>0.1376</v>
      </c>
      <c r="FE165">
        <f>SUMIF('12peso'!$E$39:$E$492,$A165,'12peso'!Q$39:Q$492)</f>
        <v>0.1371</v>
      </c>
      <c r="FF165">
        <f>SUMIF('12peso'!$E$39:$E$492,$A165,'12peso'!R$39:R$492)</f>
        <v>0.13550000000000001</v>
      </c>
      <c r="FG165">
        <f>SUMIF('12peso'!$E$39:$E$492,$A165,'12peso'!S$39:S$492)</f>
        <v>0.13469999999999999</v>
      </c>
      <c r="FH165">
        <f>SUMIF('12peso'!$E$39:$E$492,$A165,'12peso'!T$39:T$492)</f>
        <v>0.13389999999999999</v>
      </c>
      <c r="FI165">
        <f>SUMIF('12peso'!$E$39:$E$492,$A165,'12peso'!U$39:U$492)</f>
        <v>0.13339999999999999</v>
      </c>
      <c r="FJ165">
        <f>SUMIF('12peso'!$E$39:$E$492,$A165,'12peso'!V$39:V$492)</f>
        <v>0.13300000000000001</v>
      </c>
      <c r="FK165">
        <f>SUMIF('12peso'!$E$39:$E$492,$A165,'12peso'!W$39:W$492)</f>
        <v>0.13370000000000001</v>
      </c>
      <c r="FL165">
        <f>SUMIF('12peso'!$E$39:$E$492,$A165,'12peso'!X$39:X$492)</f>
        <v>0.1338</v>
      </c>
      <c r="FM165">
        <f>SUMIF('12peso'!$E$39:$E$492,$A165,'12peso'!Y$39:Y$492)</f>
        <v>0.13320000000000001</v>
      </c>
      <c r="FN165">
        <f>SUMIF('12peso'!$E$39:$E$492,$A165,'12peso'!Z$39:Z$492)</f>
        <v>0.13489999999999999</v>
      </c>
      <c r="FO165">
        <f>SUMIF('12peso'!$E$39:$E$492,$A165,'12peso'!AA$39:AA$492)</f>
        <v>0.1351</v>
      </c>
      <c r="FP165">
        <f>SUMIF('12peso'!$E$39:$E$492,$A165,'12peso'!AB$39:AB$492)</f>
        <v>0.13450000000000001</v>
      </c>
      <c r="FQ165">
        <f>SUMIF('12peso'!$E$39:$E$492,$A165,'12peso'!AC$39:AC$492)</f>
        <v>0.1353</v>
      </c>
      <c r="FR165">
        <f>SUMIF('12peso'!$E$39:$E$492,$A165,'12peso'!AD$39:AD$492)</f>
        <v>0.1346</v>
      </c>
      <c r="FS165">
        <f>SUMIF('12peso'!$E$39:$E$492,$A165,'12peso'!AE$39:AE$492)</f>
        <v>0.1348</v>
      </c>
      <c r="FT165">
        <f>SUMIF('12peso'!$E$39:$E$492,$A165,'12peso'!AF$39:AF$492)</f>
        <v>0.13350000000000001</v>
      </c>
      <c r="FU165">
        <f>SUMIF('12peso'!$E$39:$E$492,$A165,'12peso'!AG$39:AG$492)</f>
        <v>0.1328</v>
      </c>
      <c r="FV165">
        <f>SUMIF('12peso'!$E$39:$E$492,$A165,'12peso'!AH$39:AH$492)</f>
        <v>0.13200000000000001</v>
      </c>
      <c r="FW165">
        <f>SUMIF('12peso'!$E$39:$E$492,$A165,'12peso'!AI$39:AI$492)</f>
        <v>0.13139999999999999</v>
      </c>
      <c r="FX165">
        <f>SUMIF('12peso'!$E$39:$E$492,$A165,'12peso'!AJ$39:AJ$492)</f>
        <v>0.13250000000000001</v>
      </c>
      <c r="FY165">
        <f>SUMIF('12peso'!$E$39:$E$492,$A165,'12peso'!AK$39:AK$492)</f>
        <v>0.13320000000000001</v>
      </c>
      <c r="FZ165">
        <f>SUMIF('12peso'!$E$39:$E$492,$A165,'12peso'!AL$39:AL$492)</f>
        <v>0.13370000000000001</v>
      </c>
      <c r="GA165">
        <f>SUMIF('12peso'!$E$39:$E$492,$A165,'12peso'!AM$39:AM$492)</f>
        <v>0.1356</v>
      </c>
      <c r="GB165">
        <f>SUMIF('12peso'!$E$39:$E$492,$A165,'12peso'!AN$39:AN$492)</f>
        <v>0.13569999999999999</v>
      </c>
    </row>
    <row r="166" spans="1:184" x14ac:dyDescent="0.25">
      <c r="A166" s="60">
        <v>3103001</v>
      </c>
      <c r="B166" s="56" t="s">
        <v>168</v>
      </c>
      <c r="C166" s="127">
        <v>0.19420000000000001</v>
      </c>
      <c r="D166" s="127">
        <v>0.1915</v>
      </c>
      <c r="E166" s="127">
        <v>0.19120000000000001</v>
      </c>
      <c r="F166" s="127">
        <v>0.18770000000000001</v>
      </c>
      <c r="G166" s="127">
        <v>0.186</v>
      </c>
      <c r="H166" s="127">
        <v>0.18940000000000001</v>
      </c>
      <c r="I166" s="127">
        <v>0.1852</v>
      </c>
      <c r="J166" s="127">
        <v>0.18840000000000001</v>
      </c>
      <c r="K166" s="127">
        <v>0.19189999999999999</v>
      </c>
      <c r="L166" s="127">
        <v>0.19089999999999999</v>
      </c>
      <c r="M166" s="127">
        <v>0.19139999999999999</v>
      </c>
      <c r="N166" s="127">
        <v>0.191</v>
      </c>
      <c r="O166" s="127">
        <v>0.1862</v>
      </c>
      <c r="P166" s="127">
        <v>0.18379999999999999</v>
      </c>
      <c r="Q166" s="127">
        <v>0.1847</v>
      </c>
      <c r="R166" s="127">
        <v>0.18920000000000001</v>
      </c>
      <c r="S166" s="127">
        <v>0.191</v>
      </c>
      <c r="T166" s="127">
        <v>0.1888</v>
      </c>
      <c r="U166" s="127">
        <v>0.1918</v>
      </c>
      <c r="V166" s="127">
        <v>0.1913</v>
      </c>
      <c r="W166" s="127">
        <v>0.18729999999999999</v>
      </c>
      <c r="X166" s="127">
        <v>0.1885</v>
      </c>
      <c r="Y166" s="127">
        <v>0.18820000000000001</v>
      </c>
      <c r="Z166" s="127">
        <v>0.1862</v>
      </c>
      <c r="AA166" s="127">
        <v>0.1852</v>
      </c>
      <c r="AB166" s="127">
        <v>0.18229999999999999</v>
      </c>
      <c r="AC166" s="127">
        <v>0.18429999999999999</v>
      </c>
      <c r="AD166" s="127">
        <v>0.18459999999999999</v>
      </c>
      <c r="AE166" s="127">
        <v>0.18579999999999999</v>
      </c>
      <c r="AF166" s="127">
        <v>0.18590000000000001</v>
      </c>
      <c r="AG166" s="127">
        <v>0.1885</v>
      </c>
      <c r="AH166" s="127">
        <v>0.18990000000000001</v>
      </c>
      <c r="AI166" s="127">
        <v>0.1883</v>
      </c>
      <c r="AJ166" s="127">
        <v>0.18590000000000001</v>
      </c>
      <c r="AK166" s="127">
        <v>0.1837</v>
      </c>
      <c r="AL166" s="127">
        <v>0.1852</v>
      </c>
      <c r="AM166" s="127">
        <v>0.18390000000000001</v>
      </c>
      <c r="AN166" s="127">
        <v>0.18360000000000001</v>
      </c>
      <c r="AO166" s="127">
        <v>0.1845</v>
      </c>
      <c r="AP166" s="127">
        <v>0.1862</v>
      </c>
      <c r="AQ166" s="127">
        <v>0.1857</v>
      </c>
      <c r="AR166" s="127">
        <v>0.18360000000000001</v>
      </c>
      <c r="AS166" s="127">
        <v>0.18240000000000001</v>
      </c>
      <c r="AT166" s="127">
        <v>0.18229999999999999</v>
      </c>
      <c r="AU166" s="127">
        <v>0.185</v>
      </c>
      <c r="AV166" s="127">
        <v>0.18809999999999999</v>
      </c>
      <c r="AW166" s="127">
        <v>0.18770000000000001</v>
      </c>
      <c r="AX166" s="127">
        <v>0.1883</v>
      </c>
      <c r="AY166" s="127">
        <v>0.188</v>
      </c>
      <c r="AZ166" s="127">
        <v>0.18540000000000001</v>
      </c>
      <c r="BA166" s="127">
        <v>0.186</v>
      </c>
      <c r="BB166" s="127">
        <v>0.1903</v>
      </c>
      <c r="BC166" s="127">
        <v>0.19109999999999999</v>
      </c>
      <c r="BD166" s="127">
        <v>0.19170000000000001</v>
      </c>
      <c r="BE166" s="127">
        <v>0.1915</v>
      </c>
      <c r="BF166" s="127">
        <v>0.191</v>
      </c>
      <c r="BG166" s="127">
        <v>0.19450000000000001</v>
      </c>
      <c r="BH166" s="127">
        <v>0.19570000000000001</v>
      </c>
      <c r="BI166" s="127">
        <v>0.19500000000000001</v>
      </c>
      <c r="BJ166" s="127">
        <v>0.1946</v>
      </c>
      <c r="BK166" s="127">
        <v>0.19350000000000001</v>
      </c>
      <c r="BL166" s="127">
        <v>0.1903</v>
      </c>
      <c r="BM166" s="127">
        <v>0.18690000000000001</v>
      </c>
      <c r="BN166" s="127">
        <v>0.18729999999999999</v>
      </c>
      <c r="BO166" s="127">
        <v>0.186</v>
      </c>
      <c r="BP166" s="127">
        <v>0.1847</v>
      </c>
      <c r="BQ166" s="127">
        <v>0.18360000000000001</v>
      </c>
      <c r="BR166" s="127">
        <v>0.18490000000000001</v>
      </c>
      <c r="BS166" s="127">
        <v>0.1837</v>
      </c>
      <c r="BT166" s="127">
        <v>0.18029999999999999</v>
      </c>
      <c r="BU166" s="127">
        <v>0.17910000000000001</v>
      </c>
      <c r="BV166" s="127">
        <v>0.17610000000000001</v>
      </c>
      <c r="BW166" s="127">
        <v>0.17530000000000001</v>
      </c>
      <c r="BX166" s="127">
        <v>0.17480000000000001</v>
      </c>
      <c r="BY166" s="127">
        <v>0.17480000000000001</v>
      </c>
      <c r="BZ166" s="127">
        <v>0.1764</v>
      </c>
      <c r="CA166" s="127">
        <v>0.1759</v>
      </c>
      <c r="CB166" s="127">
        <v>0.1777</v>
      </c>
      <c r="CC166" s="127">
        <v>0.1777</v>
      </c>
      <c r="CD166" s="127">
        <v>0.17499999999999999</v>
      </c>
      <c r="CE166" s="127">
        <v>0.1762</v>
      </c>
      <c r="CF166" s="127">
        <v>0.17460000000000001</v>
      </c>
      <c r="CG166" s="127">
        <v>0.17380000000000001</v>
      </c>
      <c r="CH166" s="127">
        <v>0.2046</v>
      </c>
      <c r="CI166" s="127">
        <v>0.20580000000000001</v>
      </c>
      <c r="CJ166" s="127">
        <v>0.20469999999999999</v>
      </c>
      <c r="CK166" s="127">
        <v>0.2036</v>
      </c>
      <c r="CL166" s="127">
        <v>0.20349999999999999</v>
      </c>
      <c r="CM166" s="127">
        <v>0.2029</v>
      </c>
      <c r="CN166" s="127">
        <v>0.2024</v>
      </c>
      <c r="CO166" s="127">
        <v>0.1993</v>
      </c>
      <c r="CP166" s="127">
        <v>0.19800000000000001</v>
      </c>
      <c r="CQ166" s="127">
        <v>0.19869999999999999</v>
      </c>
      <c r="CR166" s="127">
        <v>0.1996</v>
      </c>
      <c r="CS166" s="127">
        <v>0.1986</v>
      </c>
      <c r="CT166" s="127">
        <v>0.19800000000000001</v>
      </c>
      <c r="CU166" s="127">
        <v>0.1968</v>
      </c>
      <c r="CV166" s="127">
        <v>0.19489999999999999</v>
      </c>
      <c r="CW166" s="127">
        <v>0.1938</v>
      </c>
      <c r="CX166" s="127">
        <v>0.19289999999999999</v>
      </c>
      <c r="CY166" s="127">
        <v>0.19359999999999999</v>
      </c>
      <c r="CZ166" s="127">
        <v>0.19120000000000001</v>
      </c>
      <c r="DA166" s="127">
        <v>0.1885</v>
      </c>
      <c r="DB166" s="127">
        <v>0.18859999999999999</v>
      </c>
      <c r="DC166" s="127">
        <v>0.1895</v>
      </c>
      <c r="DD166" s="127">
        <v>0.18959999999999999</v>
      </c>
      <c r="DE166" s="127">
        <v>0.19189999999999999</v>
      </c>
      <c r="DF166" s="127">
        <v>0.19389999999999999</v>
      </c>
      <c r="DG166" s="127">
        <v>0.1903</v>
      </c>
      <c r="DH166" s="127">
        <v>0.18609999999999999</v>
      </c>
      <c r="DI166" s="127">
        <v>0.18820000000000001</v>
      </c>
      <c r="DJ166" s="127">
        <v>0.18909999999999999</v>
      </c>
      <c r="DK166" s="127">
        <v>0.18959999999999999</v>
      </c>
      <c r="DL166" s="127">
        <v>0.18990000000000001</v>
      </c>
      <c r="DM166" s="127">
        <v>0.1928</v>
      </c>
      <c r="DN166" s="127">
        <v>0.19220000000000001</v>
      </c>
      <c r="DO166" s="127">
        <v>0.19370000000000001</v>
      </c>
      <c r="DP166" s="127">
        <v>0.1946</v>
      </c>
      <c r="DQ166" s="127">
        <v>0.1946</v>
      </c>
      <c r="DR166" s="127">
        <v>0.19639999999999999</v>
      </c>
      <c r="DS166" s="127">
        <v>0.19450000000000001</v>
      </c>
      <c r="DT166" s="127">
        <v>0.1895</v>
      </c>
      <c r="DU166" s="127">
        <v>0.18909999999999999</v>
      </c>
      <c r="DV166" s="127">
        <v>0.19040000000000001</v>
      </c>
      <c r="DW166" s="127">
        <v>0.1885</v>
      </c>
      <c r="DX166" s="127">
        <v>0.187</v>
      </c>
      <c r="DY166" s="127">
        <v>0.1852</v>
      </c>
      <c r="DZ166" s="127">
        <v>0.18210000000000001</v>
      </c>
      <c r="EA166" s="127">
        <v>0.18129999999999999</v>
      </c>
      <c r="EB166" s="127">
        <v>0.18179999999999999</v>
      </c>
      <c r="EC166" s="127">
        <v>0.18579999999999999</v>
      </c>
      <c r="ED166" s="127">
        <v>0.18099999999999999</v>
      </c>
      <c r="EE166" s="127">
        <v>0.1797</v>
      </c>
      <c r="EF166" s="127">
        <v>0.18129999999999999</v>
      </c>
      <c r="EG166" s="127">
        <v>0.18240000000000001</v>
      </c>
      <c r="EH166" s="127">
        <v>0.183</v>
      </c>
      <c r="EI166" s="127">
        <v>0.18590000000000001</v>
      </c>
      <c r="EJ166" s="127">
        <v>0.185</v>
      </c>
      <c r="EK166" s="127">
        <v>0.1837</v>
      </c>
      <c r="EL166" s="127">
        <v>0.184</v>
      </c>
      <c r="EM166" s="127">
        <v>0.18310000000000001</v>
      </c>
      <c r="EN166" s="127">
        <v>0.18060000000000001</v>
      </c>
      <c r="EO166" s="127">
        <v>0.1827</v>
      </c>
      <c r="EP166" s="127">
        <v>0.1835</v>
      </c>
      <c r="EQ166" s="127">
        <v>0.18540000000000001</v>
      </c>
      <c r="ER166" s="127">
        <v>0.18329999999999999</v>
      </c>
      <c r="ES166" s="127">
        <v>0.1867</v>
      </c>
      <c r="ET166" s="127">
        <v>0.1867</v>
      </c>
      <c r="EU166" s="127">
        <v>0.18329999999999999</v>
      </c>
      <c r="EV166">
        <f>SUMIF('12peso'!$E$39:$E$492,$A166,'12peso'!H$39:H$492)</f>
        <v>0.25600000000000001</v>
      </c>
      <c r="EW166">
        <f>SUMIF('12peso'!$E$39:$E$492,$A166,'12peso'!I$39:I$492)</f>
        <v>0.25600000000000001</v>
      </c>
      <c r="EX166">
        <f>SUMIF('12peso'!$E$39:$E$492,$A166,'12peso'!J$39:J$492)</f>
        <v>0.25309999999999999</v>
      </c>
      <c r="EY166">
        <f>SUMIF('12peso'!$E$39:$E$492,$A166,'12peso'!K$39:K$492)</f>
        <v>0.25159999999999999</v>
      </c>
      <c r="EZ166">
        <f>SUMIF('12peso'!$E$39:$E$492,$A166,'12peso'!L$39:L$492)</f>
        <v>0.24779999999999999</v>
      </c>
      <c r="FA166">
        <f>SUMIF('12peso'!$E$39:$E$492,$A166,'12peso'!M$39:M$492)</f>
        <v>0.2467</v>
      </c>
      <c r="FB166">
        <f>SUMIF('12peso'!$E$39:$E$492,$A166,'12peso'!N$39:N$492)</f>
        <v>0.24379999999999999</v>
      </c>
      <c r="FC166">
        <f>SUMIF('12peso'!$E$39:$E$492,$A166,'12peso'!O$39:O$492)</f>
        <v>0.24229999999999999</v>
      </c>
      <c r="FD166">
        <f>SUMIF('12peso'!$E$39:$E$492,$A166,'12peso'!P$39:P$492)</f>
        <v>0.24399999999999999</v>
      </c>
      <c r="FE166">
        <f>SUMIF('12peso'!$E$39:$E$492,$A166,'12peso'!Q$39:Q$492)</f>
        <v>0.2399</v>
      </c>
      <c r="FF166">
        <f>SUMIF('12peso'!$E$39:$E$492,$A166,'12peso'!R$39:R$492)</f>
        <v>0.2397</v>
      </c>
      <c r="FG166">
        <f>SUMIF('12peso'!$E$39:$E$492,$A166,'12peso'!S$39:S$492)</f>
        <v>0.2419</v>
      </c>
      <c r="FH166">
        <f>SUMIF('12peso'!$E$39:$E$492,$A166,'12peso'!T$39:T$492)</f>
        <v>0.23769999999999999</v>
      </c>
      <c r="FI166">
        <f>SUMIF('12peso'!$E$39:$E$492,$A166,'12peso'!U$39:U$492)</f>
        <v>0.23669999999999999</v>
      </c>
      <c r="FJ166">
        <f>SUMIF('12peso'!$E$39:$E$492,$A166,'12peso'!V$39:V$492)</f>
        <v>0.23760000000000001</v>
      </c>
      <c r="FK166">
        <f>SUMIF('12peso'!$E$39:$E$492,$A166,'12peso'!W$39:W$492)</f>
        <v>0.2366</v>
      </c>
      <c r="FL166">
        <f>SUMIF('12peso'!$E$39:$E$492,$A166,'12peso'!X$39:X$492)</f>
        <v>0.23760000000000001</v>
      </c>
      <c r="FM166">
        <f>SUMIF('12peso'!$E$39:$E$492,$A166,'12peso'!Y$39:Y$492)</f>
        <v>0.23899999999999999</v>
      </c>
      <c r="FN166">
        <f>SUMIF('12peso'!$E$39:$E$492,$A166,'12peso'!Z$39:Z$492)</f>
        <v>0.23830000000000001</v>
      </c>
      <c r="FO166">
        <f>SUMIF('12peso'!$E$39:$E$492,$A166,'12peso'!AA$39:AA$492)</f>
        <v>0.23960000000000001</v>
      </c>
      <c r="FP166">
        <f>SUMIF('12peso'!$E$39:$E$492,$A166,'12peso'!AB$39:AB$492)</f>
        <v>0.23730000000000001</v>
      </c>
      <c r="FQ166">
        <f>SUMIF('12peso'!$E$39:$E$492,$A166,'12peso'!AC$39:AC$492)</f>
        <v>0.23860000000000001</v>
      </c>
      <c r="FR166">
        <f>SUMIF('12peso'!$E$39:$E$492,$A166,'12peso'!AD$39:AD$492)</f>
        <v>0.24030000000000001</v>
      </c>
      <c r="FS166">
        <f>SUMIF('12peso'!$E$39:$E$492,$A166,'12peso'!AE$39:AE$492)</f>
        <v>0.23930000000000001</v>
      </c>
      <c r="FT166">
        <f>SUMIF('12peso'!$E$39:$E$492,$A166,'12peso'!AF$39:AF$492)</f>
        <v>0.23780000000000001</v>
      </c>
      <c r="FU166">
        <f>SUMIF('12peso'!$E$39:$E$492,$A166,'12peso'!AG$39:AG$492)</f>
        <v>0.23899999999999999</v>
      </c>
      <c r="FV166">
        <f>SUMIF('12peso'!$E$39:$E$492,$A166,'12peso'!AH$39:AH$492)</f>
        <v>0.24060000000000001</v>
      </c>
      <c r="FW166">
        <f>SUMIF('12peso'!$E$39:$E$492,$A166,'12peso'!AI$39:AI$492)</f>
        <v>0.24149999999999999</v>
      </c>
      <c r="FX166">
        <f>SUMIF('12peso'!$E$39:$E$492,$A166,'12peso'!AJ$39:AJ$492)</f>
        <v>0.23849999999999999</v>
      </c>
      <c r="FY166">
        <f>SUMIF('12peso'!$E$39:$E$492,$A166,'12peso'!AK$39:AK$492)</f>
        <v>0.2369</v>
      </c>
      <c r="FZ166">
        <f>SUMIF('12peso'!$E$39:$E$492,$A166,'12peso'!AL$39:AL$492)</f>
        <v>0.23849999999999999</v>
      </c>
      <c r="GA166">
        <f>SUMIF('12peso'!$E$39:$E$492,$A166,'12peso'!AM$39:AM$492)</f>
        <v>0.2387</v>
      </c>
      <c r="GB166">
        <f>SUMIF('12peso'!$E$39:$E$492,$A166,'12peso'!AN$39:AN$492)</f>
        <v>0.2389</v>
      </c>
    </row>
    <row r="167" spans="1:184" x14ac:dyDescent="0.25">
      <c r="A167" s="60">
        <v>3103003</v>
      </c>
      <c r="B167" s="56" t="s">
        <v>169</v>
      </c>
      <c r="C167" s="127">
        <v>6.2399999999999997E-2</v>
      </c>
      <c r="D167" s="127">
        <v>6.1899999999999997E-2</v>
      </c>
      <c r="E167" s="127">
        <v>6.2199999999999998E-2</v>
      </c>
      <c r="F167" s="127">
        <v>6.1499999999999999E-2</v>
      </c>
      <c r="G167" s="127">
        <v>6.1600000000000002E-2</v>
      </c>
      <c r="H167" s="127">
        <v>6.1400000000000003E-2</v>
      </c>
      <c r="I167" s="127">
        <v>6.0100000000000001E-2</v>
      </c>
      <c r="J167" s="127">
        <v>6.0999999999999999E-2</v>
      </c>
      <c r="K167" s="127">
        <v>6.1199999999999997E-2</v>
      </c>
      <c r="L167" s="127">
        <v>6.1699999999999998E-2</v>
      </c>
      <c r="M167" s="127">
        <v>6.1899999999999997E-2</v>
      </c>
      <c r="N167" s="127">
        <v>6.1800000000000001E-2</v>
      </c>
      <c r="O167" s="127">
        <v>6.0400000000000002E-2</v>
      </c>
      <c r="P167" s="127">
        <v>6.0199999999999997E-2</v>
      </c>
      <c r="Q167" s="127">
        <v>5.9799999999999999E-2</v>
      </c>
      <c r="R167" s="127">
        <v>6.08E-2</v>
      </c>
      <c r="S167" s="127">
        <v>6.0499999999999998E-2</v>
      </c>
      <c r="T167" s="127">
        <v>5.9700000000000003E-2</v>
      </c>
      <c r="U167" s="127">
        <v>5.9700000000000003E-2</v>
      </c>
      <c r="V167" s="127">
        <v>5.9900000000000002E-2</v>
      </c>
      <c r="W167" s="127">
        <v>5.8900000000000001E-2</v>
      </c>
      <c r="X167" s="127">
        <v>5.8999999999999997E-2</v>
      </c>
      <c r="Y167" s="127">
        <v>5.8599999999999999E-2</v>
      </c>
      <c r="Z167" s="127">
        <v>5.8200000000000002E-2</v>
      </c>
      <c r="AA167" s="127">
        <v>5.8299999999999998E-2</v>
      </c>
      <c r="AB167" s="127">
        <v>5.7500000000000002E-2</v>
      </c>
      <c r="AC167" s="127">
        <v>5.6800000000000003E-2</v>
      </c>
      <c r="AD167" s="127">
        <v>5.6899999999999999E-2</v>
      </c>
      <c r="AE167" s="127">
        <v>5.5800000000000002E-2</v>
      </c>
      <c r="AF167" s="127">
        <v>5.6099999999999997E-2</v>
      </c>
      <c r="AG167" s="127">
        <v>5.67E-2</v>
      </c>
      <c r="AH167" s="127">
        <v>5.6000000000000001E-2</v>
      </c>
      <c r="AI167" s="127">
        <v>5.4800000000000001E-2</v>
      </c>
      <c r="AJ167" s="127">
        <v>5.4899999999999997E-2</v>
      </c>
      <c r="AK167" s="127">
        <v>5.62E-2</v>
      </c>
      <c r="AL167" s="127">
        <v>5.57E-2</v>
      </c>
      <c r="AM167" s="127">
        <v>5.5500000000000001E-2</v>
      </c>
      <c r="AN167" s="127">
        <v>5.6500000000000002E-2</v>
      </c>
      <c r="AO167" s="127">
        <v>5.7000000000000002E-2</v>
      </c>
      <c r="AP167" s="127">
        <v>5.7200000000000001E-2</v>
      </c>
      <c r="AQ167" s="127">
        <v>5.67E-2</v>
      </c>
      <c r="AR167" s="127">
        <v>5.5300000000000002E-2</v>
      </c>
      <c r="AS167" s="127">
        <v>5.6399999999999999E-2</v>
      </c>
      <c r="AT167" s="127">
        <v>5.6500000000000002E-2</v>
      </c>
      <c r="AU167" s="127">
        <v>5.67E-2</v>
      </c>
      <c r="AV167" s="127">
        <v>5.6899999999999999E-2</v>
      </c>
      <c r="AW167" s="127">
        <v>5.74E-2</v>
      </c>
      <c r="AX167" s="127">
        <v>5.7799999999999997E-2</v>
      </c>
      <c r="AY167" s="127">
        <v>5.7599999999999998E-2</v>
      </c>
      <c r="AZ167" s="127">
        <v>5.7700000000000001E-2</v>
      </c>
      <c r="BA167" s="127">
        <v>5.79E-2</v>
      </c>
      <c r="BB167" s="127">
        <v>5.8400000000000001E-2</v>
      </c>
      <c r="BC167" s="127">
        <v>5.8099999999999999E-2</v>
      </c>
      <c r="BD167" s="127">
        <v>5.8500000000000003E-2</v>
      </c>
      <c r="BE167" s="127">
        <v>5.7500000000000002E-2</v>
      </c>
      <c r="BF167" s="127">
        <v>5.67E-2</v>
      </c>
      <c r="BG167" s="127">
        <v>5.6599999999999998E-2</v>
      </c>
      <c r="BH167" s="127">
        <v>5.7799999999999997E-2</v>
      </c>
      <c r="BI167" s="127">
        <v>5.8599999999999999E-2</v>
      </c>
      <c r="BJ167" s="127">
        <v>5.8599999999999999E-2</v>
      </c>
      <c r="BK167" s="127">
        <v>5.8599999999999999E-2</v>
      </c>
      <c r="BL167" s="127">
        <v>5.8500000000000003E-2</v>
      </c>
      <c r="BM167" s="127">
        <v>5.8799999999999998E-2</v>
      </c>
      <c r="BN167" s="127">
        <v>5.8500000000000003E-2</v>
      </c>
      <c r="BO167" s="127">
        <v>5.91E-2</v>
      </c>
      <c r="BP167" s="127">
        <v>5.8299999999999998E-2</v>
      </c>
      <c r="BQ167" s="127">
        <v>5.8599999999999999E-2</v>
      </c>
      <c r="BR167" s="127">
        <v>5.8200000000000002E-2</v>
      </c>
      <c r="BS167" s="127">
        <v>5.8500000000000003E-2</v>
      </c>
      <c r="BT167" s="127">
        <v>5.7099999999999998E-2</v>
      </c>
      <c r="BU167" s="127">
        <v>5.74E-2</v>
      </c>
      <c r="BV167" s="127">
        <v>5.7099999999999998E-2</v>
      </c>
      <c r="BW167" s="127">
        <v>5.7200000000000001E-2</v>
      </c>
      <c r="BX167" s="127">
        <v>5.7000000000000002E-2</v>
      </c>
      <c r="BY167" s="127">
        <v>5.67E-2</v>
      </c>
      <c r="BZ167" s="127">
        <v>5.62E-2</v>
      </c>
      <c r="CA167" s="127">
        <v>5.5800000000000002E-2</v>
      </c>
      <c r="CB167" s="127">
        <v>5.5599999999999997E-2</v>
      </c>
      <c r="CC167" s="127">
        <v>5.5599999999999997E-2</v>
      </c>
      <c r="CD167" s="127">
        <v>5.5199999999999999E-2</v>
      </c>
      <c r="CE167" s="127">
        <v>5.4899999999999997E-2</v>
      </c>
      <c r="CF167" s="127">
        <v>5.3999999999999999E-2</v>
      </c>
      <c r="CG167" s="127">
        <v>5.3600000000000002E-2</v>
      </c>
      <c r="CH167" s="127">
        <v>8.4500000000000006E-2</v>
      </c>
      <c r="CI167" s="127">
        <v>8.5500000000000007E-2</v>
      </c>
      <c r="CJ167" s="127">
        <v>8.4099999999999994E-2</v>
      </c>
      <c r="CK167" s="127">
        <v>8.3900000000000002E-2</v>
      </c>
      <c r="CL167" s="127">
        <v>8.4500000000000006E-2</v>
      </c>
      <c r="CM167" s="127">
        <v>8.5199999999999998E-2</v>
      </c>
      <c r="CN167" s="127">
        <v>8.5199999999999998E-2</v>
      </c>
      <c r="CO167" s="127">
        <v>8.6099999999999996E-2</v>
      </c>
      <c r="CP167" s="127">
        <v>8.4699999999999998E-2</v>
      </c>
      <c r="CQ167" s="127">
        <v>8.2900000000000001E-2</v>
      </c>
      <c r="CR167" s="127">
        <v>8.3400000000000002E-2</v>
      </c>
      <c r="CS167" s="127">
        <v>8.3599999999999994E-2</v>
      </c>
      <c r="CT167" s="127">
        <v>8.2199999999999995E-2</v>
      </c>
      <c r="CU167" s="127">
        <v>8.2199999999999995E-2</v>
      </c>
      <c r="CV167" s="127">
        <v>8.09E-2</v>
      </c>
      <c r="CW167" s="127">
        <v>8.0399999999999999E-2</v>
      </c>
      <c r="CX167" s="127">
        <v>8.0799999999999997E-2</v>
      </c>
      <c r="CY167" s="127">
        <v>7.9600000000000004E-2</v>
      </c>
      <c r="CZ167" s="127">
        <v>7.9200000000000007E-2</v>
      </c>
      <c r="DA167" s="127">
        <v>7.7799999999999994E-2</v>
      </c>
      <c r="DB167" s="127">
        <v>7.7700000000000005E-2</v>
      </c>
      <c r="DC167" s="127">
        <v>7.7700000000000005E-2</v>
      </c>
      <c r="DD167" s="127">
        <v>7.6100000000000001E-2</v>
      </c>
      <c r="DE167" s="127">
        <v>7.7899999999999997E-2</v>
      </c>
      <c r="DF167" s="127">
        <v>7.8200000000000006E-2</v>
      </c>
      <c r="DG167" s="127">
        <v>7.5899999999999995E-2</v>
      </c>
      <c r="DH167" s="127">
        <v>7.8799999999999995E-2</v>
      </c>
      <c r="DI167" s="127">
        <v>7.8100000000000003E-2</v>
      </c>
      <c r="DJ167" s="127">
        <v>7.6999999999999999E-2</v>
      </c>
      <c r="DK167" s="127">
        <v>7.5300000000000006E-2</v>
      </c>
      <c r="DL167" s="127">
        <v>7.51E-2</v>
      </c>
      <c r="DM167" s="127">
        <v>7.4200000000000002E-2</v>
      </c>
      <c r="DN167" s="127">
        <v>7.4899999999999994E-2</v>
      </c>
      <c r="DO167" s="127">
        <v>7.46E-2</v>
      </c>
      <c r="DP167" s="127">
        <v>7.7799999999999994E-2</v>
      </c>
      <c r="DQ167" s="127">
        <v>7.9500000000000001E-2</v>
      </c>
      <c r="DR167" s="127">
        <v>7.85E-2</v>
      </c>
      <c r="DS167" s="127">
        <v>7.6300000000000007E-2</v>
      </c>
      <c r="DT167" s="127">
        <v>7.5899999999999995E-2</v>
      </c>
      <c r="DU167" s="127">
        <v>7.6100000000000001E-2</v>
      </c>
      <c r="DV167" s="127">
        <v>7.5899999999999995E-2</v>
      </c>
      <c r="DW167" s="127">
        <v>7.4300000000000005E-2</v>
      </c>
      <c r="DX167" s="127">
        <v>7.4200000000000002E-2</v>
      </c>
      <c r="DY167" s="127">
        <v>7.4399999999999994E-2</v>
      </c>
      <c r="DZ167" s="127">
        <v>7.2599999999999998E-2</v>
      </c>
      <c r="EA167" s="127">
        <v>7.1800000000000003E-2</v>
      </c>
      <c r="EB167" s="127">
        <v>6.9500000000000006E-2</v>
      </c>
      <c r="EC167" s="127">
        <v>6.9000000000000006E-2</v>
      </c>
      <c r="ED167" s="127">
        <v>7.0900000000000005E-2</v>
      </c>
      <c r="EE167" s="127">
        <v>7.0499999999999993E-2</v>
      </c>
      <c r="EF167" s="127">
        <v>6.9900000000000004E-2</v>
      </c>
      <c r="EG167" s="127">
        <v>7.0499999999999993E-2</v>
      </c>
      <c r="EH167" s="127">
        <v>7.2599999999999998E-2</v>
      </c>
      <c r="EI167" s="127">
        <v>7.0300000000000001E-2</v>
      </c>
      <c r="EJ167" s="127">
        <v>7.2400000000000006E-2</v>
      </c>
      <c r="EK167" s="127">
        <v>7.2400000000000006E-2</v>
      </c>
      <c r="EL167" s="127">
        <v>7.3300000000000004E-2</v>
      </c>
      <c r="EM167" s="127">
        <v>7.2499999999999995E-2</v>
      </c>
      <c r="EN167" s="127">
        <v>7.2099999999999997E-2</v>
      </c>
      <c r="EO167" s="127">
        <v>7.5300000000000006E-2</v>
      </c>
      <c r="EP167" s="127">
        <v>7.7499999999999999E-2</v>
      </c>
      <c r="EQ167" s="127">
        <v>7.7799999999999994E-2</v>
      </c>
      <c r="ER167" s="127">
        <v>7.8600000000000003E-2</v>
      </c>
      <c r="ES167" s="127">
        <v>7.7700000000000005E-2</v>
      </c>
      <c r="ET167" s="127">
        <v>7.9299999999999995E-2</v>
      </c>
      <c r="EU167" s="127">
        <v>8.0799999999999997E-2</v>
      </c>
      <c r="EV167">
        <f>SUMIF('12peso'!$E$39:$E$492,$A167,'12peso'!H$39:H$492)</f>
        <v>8.2199999999999995E-2</v>
      </c>
      <c r="EW167">
        <f>SUMIF('12peso'!$E$39:$E$492,$A167,'12peso'!I$39:I$492)</f>
        <v>8.3500000000000005E-2</v>
      </c>
      <c r="EX167">
        <f>SUMIF('12peso'!$E$39:$E$492,$A167,'12peso'!J$39:J$492)</f>
        <v>8.1600000000000006E-2</v>
      </c>
      <c r="EY167">
        <f>SUMIF('12peso'!$E$39:$E$492,$A167,'12peso'!K$39:K$492)</f>
        <v>8.2400000000000001E-2</v>
      </c>
      <c r="EZ167">
        <f>SUMIF('12peso'!$E$39:$E$492,$A167,'12peso'!L$39:L$492)</f>
        <v>8.1000000000000003E-2</v>
      </c>
      <c r="FA167">
        <f>SUMIF('12peso'!$E$39:$E$492,$A167,'12peso'!M$39:M$492)</f>
        <v>8.1900000000000001E-2</v>
      </c>
      <c r="FB167">
        <f>SUMIF('12peso'!$E$39:$E$492,$A167,'12peso'!N$39:N$492)</f>
        <v>8.1500000000000003E-2</v>
      </c>
      <c r="FC167">
        <f>SUMIF('12peso'!$E$39:$E$492,$A167,'12peso'!O$39:O$492)</f>
        <v>8.0199999999999994E-2</v>
      </c>
      <c r="FD167">
        <f>SUMIF('12peso'!$E$39:$E$492,$A167,'12peso'!P$39:P$492)</f>
        <v>7.9000000000000001E-2</v>
      </c>
      <c r="FE167">
        <f>SUMIF('12peso'!$E$39:$E$492,$A167,'12peso'!Q$39:Q$492)</f>
        <v>7.8E-2</v>
      </c>
      <c r="FF167">
        <f>SUMIF('12peso'!$E$39:$E$492,$A167,'12peso'!R$39:R$492)</f>
        <v>7.9200000000000007E-2</v>
      </c>
      <c r="FG167">
        <f>SUMIF('12peso'!$E$39:$E$492,$A167,'12peso'!S$39:S$492)</f>
        <v>7.7299999999999994E-2</v>
      </c>
      <c r="FH167">
        <f>SUMIF('12peso'!$E$39:$E$492,$A167,'12peso'!T$39:T$492)</f>
        <v>7.8100000000000003E-2</v>
      </c>
      <c r="FI167">
        <f>SUMIF('12peso'!$E$39:$E$492,$A167,'12peso'!U$39:U$492)</f>
        <v>7.7600000000000002E-2</v>
      </c>
      <c r="FJ167">
        <f>SUMIF('12peso'!$E$39:$E$492,$A167,'12peso'!V$39:V$492)</f>
        <v>7.7399999999999997E-2</v>
      </c>
      <c r="FK167">
        <f>SUMIF('12peso'!$E$39:$E$492,$A167,'12peso'!W$39:W$492)</f>
        <v>7.5899999999999995E-2</v>
      </c>
      <c r="FL167">
        <f>SUMIF('12peso'!$E$39:$E$492,$A167,'12peso'!X$39:X$492)</f>
        <v>7.6700000000000004E-2</v>
      </c>
      <c r="FM167">
        <f>SUMIF('12peso'!$E$39:$E$492,$A167,'12peso'!Y$39:Y$492)</f>
        <v>7.5499999999999998E-2</v>
      </c>
      <c r="FN167">
        <f>SUMIF('12peso'!$E$39:$E$492,$A167,'12peso'!Z$39:Z$492)</f>
        <v>7.5899999999999995E-2</v>
      </c>
      <c r="FO167">
        <f>SUMIF('12peso'!$E$39:$E$492,$A167,'12peso'!AA$39:AA$492)</f>
        <v>7.6200000000000004E-2</v>
      </c>
      <c r="FP167">
        <f>SUMIF('12peso'!$E$39:$E$492,$A167,'12peso'!AB$39:AB$492)</f>
        <v>7.6700000000000004E-2</v>
      </c>
      <c r="FQ167">
        <f>SUMIF('12peso'!$E$39:$E$492,$A167,'12peso'!AC$39:AC$492)</f>
        <v>7.6700000000000004E-2</v>
      </c>
      <c r="FR167">
        <f>SUMIF('12peso'!$E$39:$E$492,$A167,'12peso'!AD$39:AD$492)</f>
        <v>7.51E-2</v>
      </c>
      <c r="FS167">
        <f>SUMIF('12peso'!$E$39:$E$492,$A167,'12peso'!AE$39:AE$492)</f>
        <v>7.51E-2</v>
      </c>
      <c r="FT167">
        <f>SUMIF('12peso'!$E$39:$E$492,$A167,'12peso'!AF$39:AF$492)</f>
        <v>7.8799999999999995E-2</v>
      </c>
      <c r="FU167">
        <f>SUMIF('12peso'!$E$39:$E$492,$A167,'12peso'!AG$39:AG$492)</f>
        <v>7.9500000000000001E-2</v>
      </c>
      <c r="FV167">
        <f>SUMIF('12peso'!$E$39:$E$492,$A167,'12peso'!AH$39:AH$492)</f>
        <v>8.0100000000000005E-2</v>
      </c>
      <c r="FW167">
        <f>SUMIF('12peso'!$E$39:$E$492,$A167,'12peso'!AI$39:AI$492)</f>
        <v>7.8899999999999998E-2</v>
      </c>
      <c r="FX167">
        <f>SUMIF('12peso'!$E$39:$E$492,$A167,'12peso'!AJ$39:AJ$492)</f>
        <v>7.7499999999999999E-2</v>
      </c>
      <c r="FY167">
        <f>SUMIF('12peso'!$E$39:$E$492,$A167,'12peso'!AK$39:AK$492)</f>
        <v>7.7700000000000005E-2</v>
      </c>
      <c r="FZ167">
        <f>SUMIF('12peso'!$E$39:$E$492,$A167,'12peso'!AL$39:AL$492)</f>
        <v>7.7499999999999999E-2</v>
      </c>
      <c r="GA167">
        <f>SUMIF('12peso'!$E$39:$E$492,$A167,'12peso'!AM$39:AM$492)</f>
        <v>8.0500000000000002E-2</v>
      </c>
      <c r="GB167">
        <f>SUMIF('12peso'!$E$39:$E$492,$A167,'12peso'!AN$39:AN$492)</f>
        <v>8.2199999999999995E-2</v>
      </c>
    </row>
    <row r="168" spans="1:184" x14ac:dyDescent="0.25">
      <c r="A168" s="60">
        <v>3201001</v>
      </c>
      <c r="B168" s="56" t="s">
        <v>170</v>
      </c>
      <c r="C168" s="127">
        <v>0.5907</v>
      </c>
      <c r="D168" s="127">
        <v>0.58760000000000001</v>
      </c>
      <c r="E168" s="127">
        <v>0.58240000000000003</v>
      </c>
      <c r="F168" s="127">
        <v>0.57590000000000008</v>
      </c>
      <c r="G168" s="127">
        <v>0.57640000000000002</v>
      </c>
      <c r="H168" s="127">
        <v>0.57430000000000003</v>
      </c>
      <c r="I168" s="127">
        <v>0.57630000000000003</v>
      </c>
      <c r="J168" s="127">
        <v>0.57740000000000002</v>
      </c>
      <c r="K168" s="127">
        <v>0.57450000000000001</v>
      </c>
      <c r="L168" s="127">
        <v>0.5756</v>
      </c>
      <c r="M168" s="127">
        <v>0.58030000000000004</v>
      </c>
      <c r="N168" s="127">
        <v>0.58139999999999992</v>
      </c>
      <c r="O168" s="127">
        <v>0.57740000000000002</v>
      </c>
      <c r="P168" s="127">
        <v>0.57809999999999995</v>
      </c>
      <c r="Q168" s="127">
        <v>0.58309999999999995</v>
      </c>
      <c r="R168" s="127">
        <v>0.58169999999999999</v>
      </c>
      <c r="S168" s="127">
        <v>0.5796</v>
      </c>
      <c r="T168" s="127">
        <v>0.57919999999999994</v>
      </c>
      <c r="U168" s="127">
        <v>0.5786</v>
      </c>
      <c r="V168" s="127">
        <v>0.57340000000000002</v>
      </c>
      <c r="W168" s="127">
        <v>0.56479999999999997</v>
      </c>
      <c r="X168" s="127">
        <v>0.56489999999999996</v>
      </c>
      <c r="Y168" s="127">
        <v>0.56169999999999998</v>
      </c>
      <c r="Z168" s="127">
        <v>0.55549999999999999</v>
      </c>
      <c r="AA168" s="127">
        <v>0.54630000000000001</v>
      </c>
      <c r="AB168" s="127">
        <v>0.54109999999999991</v>
      </c>
      <c r="AC168" s="127">
        <v>0.53550000000000009</v>
      </c>
      <c r="AD168" s="127">
        <v>0.5373</v>
      </c>
      <c r="AE168" s="127">
        <v>0.54100000000000004</v>
      </c>
      <c r="AF168" s="127">
        <v>0.54059999999999997</v>
      </c>
      <c r="AG168" s="127">
        <v>0.53880000000000006</v>
      </c>
      <c r="AH168" s="127">
        <v>0.54</v>
      </c>
      <c r="AI168" s="127">
        <v>0.54080000000000006</v>
      </c>
      <c r="AJ168" s="127">
        <v>0.53469999999999995</v>
      </c>
      <c r="AK168" s="127">
        <v>0.5403</v>
      </c>
      <c r="AL168" s="127">
        <v>0.53759999999999997</v>
      </c>
      <c r="AM168" s="127">
        <v>0.52910000000000001</v>
      </c>
      <c r="AN168" s="127">
        <v>0.53010000000000002</v>
      </c>
      <c r="AO168" s="127">
        <v>0.53800000000000003</v>
      </c>
      <c r="AP168" s="127">
        <v>0.54730000000000001</v>
      </c>
      <c r="AQ168" s="127">
        <v>0.54649999999999999</v>
      </c>
      <c r="AR168" s="127">
        <v>0.54949999999999999</v>
      </c>
      <c r="AS168" s="127">
        <v>0.54749999999999999</v>
      </c>
      <c r="AT168" s="127">
        <v>0.54949999999999999</v>
      </c>
      <c r="AU168" s="127">
        <v>0.55420000000000003</v>
      </c>
      <c r="AV168" s="127">
        <v>0.55740000000000001</v>
      </c>
      <c r="AW168" s="127">
        <v>0.55679999999999996</v>
      </c>
      <c r="AX168" s="127">
        <v>0.56599999999999995</v>
      </c>
      <c r="AY168" s="127">
        <v>0.57320000000000004</v>
      </c>
      <c r="AZ168" s="127">
        <v>0.57299999999999995</v>
      </c>
      <c r="BA168" s="127">
        <v>0.56920000000000004</v>
      </c>
      <c r="BB168" s="127">
        <v>0.57079999999999997</v>
      </c>
      <c r="BC168" s="127">
        <v>0.56930000000000003</v>
      </c>
      <c r="BD168" s="127">
        <v>0.5675</v>
      </c>
      <c r="BE168" s="127">
        <v>0.56469999999999998</v>
      </c>
      <c r="BF168" s="127">
        <v>0.56989999999999996</v>
      </c>
      <c r="BG168" s="127">
        <v>0.57879999999999998</v>
      </c>
      <c r="BH168" s="127">
        <v>0.57979999999999998</v>
      </c>
      <c r="BI168" s="127">
        <v>0.5786</v>
      </c>
      <c r="BJ168" s="127">
        <v>0.57939999999999992</v>
      </c>
      <c r="BK168" s="127">
        <v>0.58140000000000003</v>
      </c>
      <c r="BL168" s="127">
        <v>0.58089999999999997</v>
      </c>
      <c r="BM168" s="127">
        <v>0.58260000000000001</v>
      </c>
      <c r="BN168" s="127">
        <v>0.58679999999999999</v>
      </c>
      <c r="BO168" s="127">
        <v>0.58540000000000003</v>
      </c>
      <c r="BP168" s="127">
        <v>0.57989999999999997</v>
      </c>
      <c r="BQ168" s="127">
        <v>0.58309999999999995</v>
      </c>
      <c r="BR168" s="127">
        <v>0.5907</v>
      </c>
      <c r="BS168" s="127">
        <v>0.59489999999999998</v>
      </c>
      <c r="BT168" s="127">
        <v>0.60040000000000004</v>
      </c>
      <c r="BU168" s="127">
        <v>0.60760000000000003</v>
      </c>
      <c r="BV168" s="127">
        <v>0.61329999999999996</v>
      </c>
      <c r="BW168" s="127">
        <v>0.61580000000000001</v>
      </c>
      <c r="BX168" s="127">
        <v>0.62240000000000006</v>
      </c>
      <c r="BY168" s="127">
        <v>0.62539999999999996</v>
      </c>
      <c r="BZ168" s="127">
        <v>0.62329999999999997</v>
      </c>
      <c r="CA168" s="127">
        <v>0.622</v>
      </c>
      <c r="CB168" s="127">
        <v>0.62190000000000001</v>
      </c>
      <c r="CC168" s="127">
        <v>0.62639999999999996</v>
      </c>
      <c r="CD168" s="127">
        <v>0.62909999999999999</v>
      </c>
      <c r="CE168" s="127">
        <v>0.63250000000000006</v>
      </c>
      <c r="CF168" s="127">
        <v>0.62370000000000003</v>
      </c>
      <c r="CG168" s="127">
        <v>0.62280000000000002</v>
      </c>
      <c r="CH168" s="127">
        <v>0.58169999999999999</v>
      </c>
      <c r="CI168" s="127">
        <v>0.5827</v>
      </c>
      <c r="CJ168" s="127">
        <v>0.58020000000000005</v>
      </c>
      <c r="CK168" s="127">
        <v>0.57050000000000001</v>
      </c>
      <c r="CL168" s="127">
        <v>0.56720000000000004</v>
      </c>
      <c r="CM168" s="127">
        <v>0.56679999999999997</v>
      </c>
      <c r="CN168" s="127">
        <v>0.56440000000000001</v>
      </c>
      <c r="CO168" s="127">
        <v>0.56459999999999999</v>
      </c>
      <c r="CP168" s="127">
        <v>0.56269999999999998</v>
      </c>
      <c r="CQ168" s="127">
        <v>0.55859999999999999</v>
      </c>
      <c r="CR168" s="127">
        <v>0.55320000000000003</v>
      </c>
      <c r="CS168" s="127">
        <v>0.55149999999999999</v>
      </c>
      <c r="CT168" s="127">
        <v>0.54790000000000005</v>
      </c>
      <c r="CU168" s="127">
        <v>0.54990000000000006</v>
      </c>
      <c r="CV168" s="127">
        <v>0.55579999999999996</v>
      </c>
      <c r="CW168" s="127">
        <v>0.55810000000000004</v>
      </c>
      <c r="CX168" s="127">
        <v>0.5494</v>
      </c>
      <c r="CY168" s="127">
        <v>0.54120000000000001</v>
      </c>
      <c r="CZ168" s="127">
        <v>0.53169999999999995</v>
      </c>
      <c r="DA168" s="127">
        <v>0.53469999999999995</v>
      </c>
      <c r="DB168" s="127">
        <v>0.53</v>
      </c>
      <c r="DC168" s="127">
        <v>0.52080000000000004</v>
      </c>
      <c r="DD168" s="127">
        <v>0.51790000000000003</v>
      </c>
      <c r="DE168" s="127">
        <v>0.51429999999999998</v>
      </c>
      <c r="DF168" s="127">
        <v>0.50329999999999997</v>
      </c>
      <c r="DG168" s="127">
        <v>0.50139999999999996</v>
      </c>
      <c r="DH168" s="127">
        <v>0.50329999999999997</v>
      </c>
      <c r="DI168" s="127">
        <v>0.50509999999999999</v>
      </c>
      <c r="DJ168" s="127">
        <v>0.49959999999999999</v>
      </c>
      <c r="DK168" s="127">
        <v>0.50139999999999996</v>
      </c>
      <c r="DL168" s="127">
        <v>0.50209999999999999</v>
      </c>
      <c r="DM168" s="127">
        <v>0.50019999999999998</v>
      </c>
      <c r="DN168" s="127">
        <v>0.49569999999999997</v>
      </c>
      <c r="DO168" s="127">
        <v>0.49840000000000001</v>
      </c>
      <c r="DP168" s="127">
        <v>0.48520000000000002</v>
      </c>
      <c r="DQ168" s="127">
        <v>0.46910000000000002</v>
      </c>
      <c r="DR168" s="127">
        <v>0.46010000000000001</v>
      </c>
      <c r="DS168" s="127">
        <v>0.4521</v>
      </c>
      <c r="DT168" s="127">
        <v>0.45200000000000001</v>
      </c>
      <c r="DU168" s="127">
        <v>0.44600000000000001</v>
      </c>
      <c r="DV168" s="127">
        <v>0.45140000000000002</v>
      </c>
      <c r="DW168" s="127">
        <v>0.44829999999999998</v>
      </c>
      <c r="DX168" s="127">
        <v>0.4516</v>
      </c>
      <c r="DY168" s="127">
        <v>0.45550000000000002</v>
      </c>
      <c r="DZ168" s="127">
        <v>0.4592</v>
      </c>
      <c r="EA168" s="127">
        <v>0.47239999999999999</v>
      </c>
      <c r="EB168" s="127">
        <v>0.47260000000000002</v>
      </c>
      <c r="EC168" s="127">
        <v>0.47749999999999998</v>
      </c>
      <c r="ED168" s="127">
        <v>0.47399999999999998</v>
      </c>
      <c r="EE168" s="127">
        <v>0.48080000000000001</v>
      </c>
      <c r="EF168" s="127">
        <v>0.47189999999999999</v>
      </c>
      <c r="EG168" s="127">
        <v>0.47239999999999999</v>
      </c>
      <c r="EH168" s="127">
        <v>0.4713</v>
      </c>
      <c r="EI168" s="127">
        <v>0.46550000000000002</v>
      </c>
      <c r="EJ168" s="127">
        <v>0.46310000000000001</v>
      </c>
      <c r="EK168" s="127">
        <v>0.4647</v>
      </c>
      <c r="EL168" s="127">
        <v>0.46329999999999999</v>
      </c>
      <c r="EM168" s="127">
        <v>0.45710000000000001</v>
      </c>
      <c r="EN168" s="127">
        <v>0.44740000000000002</v>
      </c>
      <c r="EO168" s="127">
        <v>0.44519999999999998</v>
      </c>
      <c r="EP168" s="127">
        <v>0.45140000000000002</v>
      </c>
      <c r="EQ168" s="127">
        <v>0.44940000000000002</v>
      </c>
      <c r="ER168" s="127">
        <v>0.46250000000000002</v>
      </c>
      <c r="ES168" s="127">
        <v>0.45040000000000002</v>
      </c>
      <c r="ET168" s="127">
        <v>0.45100000000000001</v>
      </c>
      <c r="EU168" s="127">
        <v>0.45079999999999998</v>
      </c>
      <c r="EV168">
        <f>SUMIF('12peso'!$E$39:$E$492,$A168,'12peso'!H$39:H$492)</f>
        <v>0.49719999999999998</v>
      </c>
      <c r="EW168">
        <f>SUMIF('12peso'!$E$39:$E$492,$A168,'12peso'!I$39:I$492)</f>
        <v>0.49830000000000002</v>
      </c>
      <c r="EX168">
        <f>SUMIF('12peso'!$E$39:$E$492,$A168,'12peso'!J$39:J$492)</f>
        <v>0.49349999999999999</v>
      </c>
      <c r="EY168">
        <f>SUMIF('12peso'!$E$39:$E$492,$A168,'12peso'!K$39:K$492)</f>
        <v>0.4798</v>
      </c>
      <c r="EZ168">
        <f>SUMIF('12peso'!$E$39:$E$492,$A168,'12peso'!L$39:L$492)</f>
        <v>0.47099999999999997</v>
      </c>
      <c r="FA168">
        <f>SUMIF('12peso'!$E$39:$E$492,$A168,'12peso'!M$39:M$492)</f>
        <v>0.4698</v>
      </c>
      <c r="FB168">
        <f>SUMIF('12peso'!$E$39:$E$492,$A168,'12peso'!N$39:N$492)</f>
        <v>0.45950000000000002</v>
      </c>
      <c r="FC168">
        <f>SUMIF('12peso'!$E$39:$E$492,$A168,'12peso'!O$39:O$492)</f>
        <v>0.45789999999999997</v>
      </c>
      <c r="FD168">
        <f>SUMIF('12peso'!$E$39:$E$492,$A168,'12peso'!P$39:P$492)</f>
        <v>0.46</v>
      </c>
      <c r="FE168">
        <f>SUMIF('12peso'!$E$39:$E$492,$A168,'12peso'!Q$39:Q$492)</f>
        <v>0.45850000000000002</v>
      </c>
      <c r="FF168">
        <f>SUMIF('12peso'!$E$39:$E$492,$A168,'12peso'!R$39:R$492)</f>
        <v>0.45910000000000001</v>
      </c>
      <c r="FG168">
        <f>SUMIF('12peso'!$E$39:$E$492,$A168,'12peso'!S$39:S$492)</f>
        <v>0.45689999999999997</v>
      </c>
      <c r="FH168">
        <f>SUMIF('12peso'!$E$39:$E$492,$A168,'12peso'!T$39:T$492)</f>
        <v>0.45839999999999997</v>
      </c>
      <c r="FI168">
        <f>SUMIF('12peso'!$E$39:$E$492,$A168,'12peso'!U$39:U$492)</f>
        <v>0.4677</v>
      </c>
      <c r="FJ168">
        <f>SUMIF('12peso'!$E$39:$E$492,$A168,'12peso'!V$39:V$492)</f>
        <v>0.47039999999999998</v>
      </c>
      <c r="FK168">
        <f>SUMIF('12peso'!$E$39:$E$492,$A168,'12peso'!W$39:W$492)</f>
        <v>0.4662</v>
      </c>
      <c r="FL168">
        <f>SUMIF('12peso'!$E$39:$E$492,$A168,'12peso'!X$39:X$492)</f>
        <v>0.46389999999999998</v>
      </c>
      <c r="FM168">
        <f>SUMIF('12peso'!$E$39:$E$492,$A168,'12peso'!Y$39:Y$492)</f>
        <v>0.46</v>
      </c>
      <c r="FN168">
        <f>SUMIF('12peso'!$E$39:$E$492,$A168,'12peso'!Z$39:Z$492)</f>
        <v>0.4526</v>
      </c>
      <c r="FO168">
        <f>SUMIF('12peso'!$E$39:$E$492,$A168,'12peso'!AA$39:AA$492)</f>
        <v>0.4531</v>
      </c>
      <c r="FP168">
        <f>SUMIF('12peso'!$E$39:$E$492,$A168,'12peso'!AB$39:AB$492)</f>
        <v>0.45750000000000002</v>
      </c>
      <c r="FQ168">
        <f>SUMIF('12peso'!$E$39:$E$492,$A168,'12peso'!AC$39:AC$492)</f>
        <v>0.46820000000000001</v>
      </c>
      <c r="FR168">
        <f>SUMIF('12peso'!$E$39:$E$492,$A168,'12peso'!AD$39:AD$492)</f>
        <v>0.4703</v>
      </c>
      <c r="FS168">
        <f>SUMIF('12peso'!$E$39:$E$492,$A168,'12peso'!AE$39:AE$492)</f>
        <v>0.46910000000000002</v>
      </c>
      <c r="FT168">
        <f>SUMIF('12peso'!$E$39:$E$492,$A168,'12peso'!AF$39:AF$492)</f>
        <v>0.48649999999999999</v>
      </c>
      <c r="FU168">
        <f>SUMIF('12peso'!$E$39:$E$492,$A168,'12peso'!AG$39:AG$492)</f>
        <v>0.49059999999999998</v>
      </c>
      <c r="FV168">
        <f>SUMIF('12peso'!$E$39:$E$492,$A168,'12peso'!AH$39:AH$492)</f>
        <v>0.49990000000000001</v>
      </c>
      <c r="FW168">
        <f>SUMIF('12peso'!$E$39:$E$492,$A168,'12peso'!AI$39:AI$492)</f>
        <v>0.49790000000000001</v>
      </c>
      <c r="FX168">
        <f>SUMIF('12peso'!$E$39:$E$492,$A168,'12peso'!AJ$39:AJ$492)</f>
        <v>0.49930000000000002</v>
      </c>
      <c r="FY168">
        <f>SUMIF('12peso'!$E$39:$E$492,$A168,'12peso'!AK$39:AK$492)</f>
        <v>0.50900000000000001</v>
      </c>
      <c r="FZ168">
        <f>SUMIF('12peso'!$E$39:$E$492,$A168,'12peso'!AL$39:AL$492)</f>
        <v>0.50939999999999996</v>
      </c>
      <c r="GA168">
        <f>SUMIF('12peso'!$E$39:$E$492,$A168,'12peso'!AM$39:AM$492)</f>
        <v>0.52249999999999996</v>
      </c>
      <c r="GB168">
        <f>SUMIF('12peso'!$E$39:$E$492,$A168,'12peso'!AN$39:AN$492)</f>
        <v>0.51839999999999997</v>
      </c>
    </row>
    <row r="169" spans="1:184" x14ac:dyDescent="0.25">
      <c r="A169" s="60">
        <v>3201002</v>
      </c>
      <c r="B169" s="56" t="s">
        <v>171</v>
      </c>
      <c r="C169" s="127">
        <v>4.0300000000000002E-2</v>
      </c>
      <c r="D169" s="127">
        <v>4.02E-2</v>
      </c>
      <c r="E169" s="127">
        <v>3.9899999999999998E-2</v>
      </c>
      <c r="F169" s="127">
        <v>3.9100000000000003E-2</v>
      </c>
      <c r="G169" s="127">
        <v>3.8600000000000002E-2</v>
      </c>
      <c r="H169" s="127">
        <v>3.8800000000000001E-2</v>
      </c>
      <c r="I169" s="127">
        <v>3.85E-2</v>
      </c>
      <c r="J169" s="127">
        <v>3.8100000000000002E-2</v>
      </c>
      <c r="K169" s="127">
        <v>3.7900000000000003E-2</v>
      </c>
      <c r="L169" s="127">
        <v>3.7600000000000001E-2</v>
      </c>
      <c r="M169" s="127">
        <v>3.7499999999999999E-2</v>
      </c>
      <c r="N169" s="127">
        <v>3.7699999999999997E-2</v>
      </c>
      <c r="O169" s="127">
        <v>3.7499999999999999E-2</v>
      </c>
      <c r="P169" s="127">
        <v>3.6999999999999998E-2</v>
      </c>
      <c r="Q169" s="127">
        <v>3.6900000000000002E-2</v>
      </c>
      <c r="R169" s="127">
        <v>3.7499999999999999E-2</v>
      </c>
      <c r="S169" s="127">
        <v>3.7400000000000003E-2</v>
      </c>
      <c r="T169" s="127">
        <v>3.73E-2</v>
      </c>
      <c r="U169" s="127">
        <v>3.78E-2</v>
      </c>
      <c r="V169" s="127">
        <v>3.7100000000000001E-2</v>
      </c>
      <c r="W169" s="127">
        <v>3.7699999999999997E-2</v>
      </c>
      <c r="X169" s="127">
        <v>3.7199999999999997E-2</v>
      </c>
      <c r="Y169" s="127">
        <v>3.7100000000000001E-2</v>
      </c>
      <c r="Z169" s="127">
        <v>3.6499999999999998E-2</v>
      </c>
      <c r="AA169" s="127">
        <v>3.6200000000000003E-2</v>
      </c>
      <c r="AB169" s="127">
        <v>3.5999999999999997E-2</v>
      </c>
      <c r="AC169" s="127">
        <v>3.5799999999999998E-2</v>
      </c>
      <c r="AD169" s="127">
        <v>3.5099999999999999E-2</v>
      </c>
      <c r="AE169" s="127">
        <v>3.5099999999999999E-2</v>
      </c>
      <c r="AF169" s="127">
        <v>3.5000000000000003E-2</v>
      </c>
      <c r="AG169" s="127">
        <v>3.5700000000000003E-2</v>
      </c>
      <c r="AH169" s="127">
        <v>3.5299999999999998E-2</v>
      </c>
      <c r="AI169" s="127">
        <v>3.5299999999999998E-2</v>
      </c>
      <c r="AJ169" s="127">
        <v>3.4799999999999998E-2</v>
      </c>
      <c r="AK169" s="127">
        <v>3.5299999999999998E-2</v>
      </c>
      <c r="AL169" s="127">
        <v>3.4599999999999999E-2</v>
      </c>
      <c r="AM169" s="127">
        <v>3.4700000000000002E-2</v>
      </c>
      <c r="AN169" s="127">
        <v>3.4299999999999997E-2</v>
      </c>
      <c r="AO169" s="127">
        <v>3.4799999999999998E-2</v>
      </c>
      <c r="AP169" s="127">
        <v>3.5000000000000003E-2</v>
      </c>
      <c r="AQ169" s="127">
        <v>3.5000000000000003E-2</v>
      </c>
      <c r="AR169" s="127">
        <v>3.5299999999999998E-2</v>
      </c>
      <c r="AS169" s="127">
        <v>3.56E-2</v>
      </c>
      <c r="AT169" s="127">
        <v>3.56E-2</v>
      </c>
      <c r="AU169" s="127">
        <v>3.5700000000000003E-2</v>
      </c>
      <c r="AV169" s="127">
        <v>3.5999999999999997E-2</v>
      </c>
      <c r="AW169" s="127">
        <v>3.61E-2</v>
      </c>
      <c r="AX169" s="127">
        <v>3.6600000000000001E-2</v>
      </c>
      <c r="AY169" s="127">
        <v>3.6799999999999999E-2</v>
      </c>
      <c r="AZ169" s="127">
        <v>3.6999999999999998E-2</v>
      </c>
      <c r="BA169" s="127">
        <v>3.7100000000000001E-2</v>
      </c>
      <c r="BB169" s="127">
        <v>3.6999999999999998E-2</v>
      </c>
      <c r="BC169" s="127">
        <v>3.7100000000000001E-2</v>
      </c>
      <c r="BD169" s="127">
        <v>3.7100000000000001E-2</v>
      </c>
      <c r="BE169" s="127">
        <v>3.6600000000000001E-2</v>
      </c>
      <c r="BF169" s="127">
        <v>3.6600000000000001E-2</v>
      </c>
      <c r="BG169" s="127">
        <v>3.6499999999999998E-2</v>
      </c>
      <c r="BH169" s="127">
        <v>3.6299999999999999E-2</v>
      </c>
      <c r="BI169" s="127">
        <v>3.61E-2</v>
      </c>
      <c r="BJ169" s="127">
        <v>3.5799999999999998E-2</v>
      </c>
      <c r="BK169" s="127">
        <v>3.56E-2</v>
      </c>
      <c r="BL169" s="127">
        <v>3.5400000000000001E-2</v>
      </c>
      <c r="BM169" s="127">
        <v>3.56E-2</v>
      </c>
      <c r="BN169" s="127">
        <v>3.56E-2</v>
      </c>
      <c r="BO169" s="127">
        <v>3.56E-2</v>
      </c>
      <c r="BP169" s="127">
        <v>3.5499999999999997E-2</v>
      </c>
      <c r="BQ169" s="127">
        <v>3.5499999999999997E-2</v>
      </c>
      <c r="BR169" s="127">
        <v>3.56E-2</v>
      </c>
      <c r="BS169" s="127">
        <v>3.5499999999999997E-2</v>
      </c>
      <c r="BT169" s="127">
        <v>3.5499999999999997E-2</v>
      </c>
      <c r="BU169" s="127">
        <v>3.5299999999999998E-2</v>
      </c>
      <c r="BV169" s="127">
        <v>3.5400000000000001E-2</v>
      </c>
      <c r="BW169" s="127">
        <v>3.56E-2</v>
      </c>
      <c r="BX169" s="127">
        <v>3.5799999999999998E-2</v>
      </c>
      <c r="BY169" s="127">
        <v>3.5499999999999997E-2</v>
      </c>
      <c r="BZ169" s="127">
        <v>3.4799999999999998E-2</v>
      </c>
      <c r="CA169" s="127">
        <v>3.4500000000000003E-2</v>
      </c>
      <c r="CB169" s="127">
        <v>3.4299999999999997E-2</v>
      </c>
      <c r="CC169" s="127">
        <v>3.39E-2</v>
      </c>
      <c r="CD169" s="127">
        <v>3.3599999999999998E-2</v>
      </c>
      <c r="CE169" s="127">
        <v>3.3700000000000001E-2</v>
      </c>
      <c r="CF169" s="127">
        <v>3.3700000000000001E-2</v>
      </c>
      <c r="CG169" s="127">
        <v>3.3799999999999997E-2</v>
      </c>
      <c r="CH169" s="127">
        <v>2.64E-2</v>
      </c>
      <c r="CI169" s="127">
        <v>2.63E-2</v>
      </c>
      <c r="CJ169" s="127">
        <v>2.64E-2</v>
      </c>
      <c r="CK169" s="127">
        <v>2.64E-2</v>
      </c>
      <c r="CL169" s="127">
        <v>2.6200000000000001E-2</v>
      </c>
      <c r="CM169" s="127">
        <v>2.63E-2</v>
      </c>
      <c r="CN169" s="127">
        <v>2.6200000000000001E-2</v>
      </c>
      <c r="CO169" s="127">
        <v>2.63E-2</v>
      </c>
      <c r="CP169" s="127">
        <v>2.6200000000000001E-2</v>
      </c>
      <c r="CQ169" s="127">
        <v>2.6100000000000002E-2</v>
      </c>
      <c r="CR169" s="127">
        <v>2.5700000000000001E-2</v>
      </c>
      <c r="CS169" s="127">
        <v>2.58E-2</v>
      </c>
      <c r="CT169" s="127">
        <v>2.58E-2</v>
      </c>
      <c r="CU169" s="127">
        <v>2.5700000000000001E-2</v>
      </c>
      <c r="CV169" s="127">
        <v>2.58E-2</v>
      </c>
      <c r="CW169" s="127">
        <v>2.5700000000000001E-2</v>
      </c>
      <c r="CX169" s="127">
        <v>2.5600000000000001E-2</v>
      </c>
      <c r="CY169" s="127">
        <v>2.5399999999999999E-2</v>
      </c>
      <c r="CZ169" s="127">
        <v>2.47E-2</v>
      </c>
      <c r="DA169" s="127">
        <v>2.4799999999999999E-2</v>
      </c>
      <c r="DB169" s="127">
        <v>2.4400000000000002E-2</v>
      </c>
      <c r="DC169" s="127">
        <v>2.3800000000000002E-2</v>
      </c>
      <c r="DD169" s="127">
        <v>2.3400000000000001E-2</v>
      </c>
      <c r="DE169" s="127">
        <v>2.3400000000000001E-2</v>
      </c>
      <c r="DF169" s="127">
        <v>2.4E-2</v>
      </c>
      <c r="DG169" s="127">
        <v>2.3800000000000002E-2</v>
      </c>
      <c r="DH169" s="127">
        <v>2.3900000000000001E-2</v>
      </c>
      <c r="DI169" s="127">
        <v>2.3800000000000002E-2</v>
      </c>
      <c r="DJ169" s="127">
        <v>2.41E-2</v>
      </c>
      <c r="DK169" s="127">
        <v>2.3699999999999999E-2</v>
      </c>
      <c r="DL169" s="127">
        <v>2.3400000000000001E-2</v>
      </c>
      <c r="DM169" s="127">
        <v>2.3300000000000001E-2</v>
      </c>
      <c r="DN169" s="127">
        <v>2.3099999999999999E-2</v>
      </c>
      <c r="DO169" s="127">
        <v>2.3300000000000001E-2</v>
      </c>
      <c r="DP169" s="127">
        <v>2.3099999999999999E-2</v>
      </c>
      <c r="DQ169" s="127">
        <v>2.3099999999999999E-2</v>
      </c>
      <c r="DR169" s="127">
        <v>2.3E-2</v>
      </c>
      <c r="DS169" s="127">
        <v>2.3099999999999999E-2</v>
      </c>
      <c r="DT169" s="127">
        <v>2.3300000000000001E-2</v>
      </c>
      <c r="DU169" s="127">
        <v>2.2800000000000001E-2</v>
      </c>
      <c r="DV169" s="127">
        <v>2.23E-2</v>
      </c>
      <c r="DW169" s="127">
        <v>2.2700000000000001E-2</v>
      </c>
      <c r="DX169" s="127">
        <v>2.3400000000000001E-2</v>
      </c>
      <c r="DY169" s="127">
        <v>2.3400000000000001E-2</v>
      </c>
      <c r="DZ169" s="127">
        <v>2.3199999999999998E-2</v>
      </c>
      <c r="EA169" s="127">
        <v>2.3199999999999998E-2</v>
      </c>
      <c r="EB169" s="127">
        <v>2.3099999999999999E-2</v>
      </c>
      <c r="EC169" s="127">
        <v>2.3E-2</v>
      </c>
      <c r="ED169" s="127">
        <v>2.3900000000000001E-2</v>
      </c>
      <c r="EE169" s="127">
        <v>2.35E-2</v>
      </c>
      <c r="EF169" s="127">
        <v>2.3400000000000001E-2</v>
      </c>
      <c r="EG169" s="127">
        <v>2.4E-2</v>
      </c>
      <c r="EH169" s="127">
        <v>2.3099999999999999E-2</v>
      </c>
      <c r="EI169" s="127">
        <v>2.3E-2</v>
      </c>
      <c r="EJ169" s="127">
        <v>2.3E-2</v>
      </c>
      <c r="EK169" s="127">
        <v>2.3400000000000001E-2</v>
      </c>
      <c r="EL169" s="127">
        <v>2.3400000000000001E-2</v>
      </c>
      <c r="EM169" s="127">
        <v>2.3E-2</v>
      </c>
      <c r="EN169" s="127">
        <v>2.24E-2</v>
      </c>
      <c r="EO169" s="127">
        <v>2.18E-2</v>
      </c>
      <c r="EP169" s="127">
        <v>2.1700000000000001E-2</v>
      </c>
      <c r="EQ169" s="127">
        <v>2.1899999999999999E-2</v>
      </c>
      <c r="ER169" s="127">
        <v>2.2100000000000002E-2</v>
      </c>
      <c r="ES169" s="127">
        <v>2.1700000000000001E-2</v>
      </c>
      <c r="ET169" s="127">
        <v>2.1100000000000001E-2</v>
      </c>
      <c r="EU169" s="127">
        <v>2.1299999999999999E-2</v>
      </c>
      <c r="EV169">
        <f>SUMIF('12peso'!$E$39:$E$492,$A169,'12peso'!H$39:H$492)</f>
        <v>3.6299999999999999E-2</v>
      </c>
      <c r="EW169">
        <f>SUMIF('12peso'!$E$39:$E$492,$A169,'12peso'!I$39:I$492)</f>
        <v>3.61E-2</v>
      </c>
      <c r="EX169">
        <f>SUMIF('12peso'!$E$39:$E$492,$A169,'12peso'!J$39:J$492)</f>
        <v>3.5400000000000001E-2</v>
      </c>
      <c r="EY169">
        <f>SUMIF('12peso'!$E$39:$E$492,$A169,'12peso'!K$39:K$492)</f>
        <v>3.5400000000000001E-2</v>
      </c>
      <c r="EZ169">
        <f>SUMIF('12peso'!$E$39:$E$492,$A169,'12peso'!L$39:L$492)</f>
        <v>3.4799999999999998E-2</v>
      </c>
      <c r="FA169">
        <f>SUMIF('12peso'!$E$39:$E$492,$A169,'12peso'!M$39:M$492)</f>
        <v>3.4700000000000002E-2</v>
      </c>
      <c r="FB169">
        <f>SUMIF('12peso'!$E$39:$E$492,$A169,'12peso'!N$39:N$492)</f>
        <v>3.4700000000000002E-2</v>
      </c>
      <c r="FC169">
        <f>SUMIF('12peso'!$E$39:$E$492,$A169,'12peso'!O$39:O$492)</f>
        <v>3.4599999999999999E-2</v>
      </c>
      <c r="FD169">
        <f>SUMIF('12peso'!$E$39:$E$492,$A169,'12peso'!P$39:P$492)</f>
        <v>3.5099999999999999E-2</v>
      </c>
      <c r="FE169">
        <f>SUMIF('12peso'!$E$39:$E$492,$A169,'12peso'!Q$39:Q$492)</f>
        <v>3.5400000000000001E-2</v>
      </c>
      <c r="FF169">
        <f>SUMIF('12peso'!$E$39:$E$492,$A169,'12peso'!R$39:R$492)</f>
        <v>3.56E-2</v>
      </c>
      <c r="FG169">
        <f>SUMIF('12peso'!$E$39:$E$492,$A169,'12peso'!S$39:S$492)</f>
        <v>3.5299999999999998E-2</v>
      </c>
      <c r="FH169">
        <f>SUMIF('12peso'!$E$39:$E$492,$A169,'12peso'!T$39:T$492)</f>
        <v>3.5099999999999999E-2</v>
      </c>
      <c r="FI169">
        <f>SUMIF('12peso'!$E$39:$E$492,$A169,'12peso'!U$39:U$492)</f>
        <v>3.5499999999999997E-2</v>
      </c>
      <c r="FJ169">
        <f>SUMIF('12peso'!$E$39:$E$492,$A169,'12peso'!V$39:V$492)</f>
        <v>3.5099999999999999E-2</v>
      </c>
      <c r="FK169">
        <f>SUMIF('12peso'!$E$39:$E$492,$A169,'12peso'!W$39:W$492)</f>
        <v>3.5000000000000003E-2</v>
      </c>
      <c r="FL169">
        <f>SUMIF('12peso'!$E$39:$E$492,$A169,'12peso'!X$39:X$492)</f>
        <v>3.4299999999999997E-2</v>
      </c>
      <c r="FM169">
        <f>SUMIF('12peso'!$E$39:$E$492,$A169,'12peso'!Y$39:Y$492)</f>
        <v>3.4599999999999999E-2</v>
      </c>
      <c r="FN169">
        <f>SUMIF('12peso'!$E$39:$E$492,$A169,'12peso'!Z$39:Z$492)</f>
        <v>3.44E-2</v>
      </c>
      <c r="FO169">
        <f>SUMIF('12peso'!$E$39:$E$492,$A169,'12peso'!AA$39:AA$492)</f>
        <v>3.4099999999999998E-2</v>
      </c>
      <c r="FP169">
        <f>SUMIF('12peso'!$E$39:$E$492,$A169,'12peso'!AB$39:AB$492)</f>
        <v>3.4599999999999999E-2</v>
      </c>
      <c r="FQ169">
        <f>SUMIF('12peso'!$E$39:$E$492,$A169,'12peso'!AC$39:AC$492)</f>
        <v>3.4599999999999999E-2</v>
      </c>
      <c r="FR169">
        <f>SUMIF('12peso'!$E$39:$E$492,$A169,'12peso'!AD$39:AD$492)</f>
        <v>3.4799999999999998E-2</v>
      </c>
      <c r="FS169">
        <f>SUMIF('12peso'!$E$39:$E$492,$A169,'12peso'!AE$39:AE$492)</f>
        <v>3.49E-2</v>
      </c>
      <c r="FT169">
        <f>SUMIF('12peso'!$E$39:$E$492,$A169,'12peso'!AF$39:AF$492)</f>
        <v>3.7900000000000003E-2</v>
      </c>
      <c r="FU169">
        <f>SUMIF('12peso'!$E$39:$E$492,$A169,'12peso'!AG$39:AG$492)</f>
        <v>3.8800000000000001E-2</v>
      </c>
      <c r="FV169">
        <f>SUMIF('12peso'!$E$39:$E$492,$A169,'12peso'!AH$39:AH$492)</f>
        <v>3.9E-2</v>
      </c>
      <c r="FW169">
        <f>SUMIF('12peso'!$E$39:$E$492,$A169,'12peso'!AI$39:AI$492)</f>
        <v>3.9E-2</v>
      </c>
      <c r="FX169">
        <f>SUMIF('12peso'!$E$39:$E$492,$A169,'12peso'!AJ$39:AJ$492)</f>
        <v>3.8199999999999998E-2</v>
      </c>
      <c r="FY169">
        <f>SUMIF('12peso'!$E$39:$E$492,$A169,'12peso'!AK$39:AK$492)</f>
        <v>3.8399999999999997E-2</v>
      </c>
      <c r="FZ169">
        <f>SUMIF('12peso'!$E$39:$E$492,$A169,'12peso'!AL$39:AL$492)</f>
        <v>3.8399999999999997E-2</v>
      </c>
      <c r="GA169">
        <f>SUMIF('12peso'!$E$39:$E$492,$A169,'12peso'!AM$39:AM$492)</f>
        <v>3.8300000000000001E-2</v>
      </c>
      <c r="GB169">
        <f>SUMIF('12peso'!$E$39:$E$492,$A169,'12peso'!AN$39:AN$492)</f>
        <v>3.8199999999999998E-2</v>
      </c>
    </row>
    <row r="170" spans="1:184" x14ac:dyDescent="0.25">
      <c r="A170" s="60">
        <v>3201006</v>
      </c>
      <c r="B170" s="56" t="s">
        <v>172</v>
      </c>
      <c r="C170" s="127">
        <v>0.29399999999999998</v>
      </c>
      <c r="D170" s="127">
        <v>0.29399999999999998</v>
      </c>
      <c r="E170" s="127">
        <v>0.2913</v>
      </c>
      <c r="F170" s="127">
        <v>0.28710000000000002</v>
      </c>
      <c r="G170" s="127">
        <v>0.28270000000000001</v>
      </c>
      <c r="H170" s="127">
        <v>0.28199999999999997</v>
      </c>
      <c r="I170" s="127">
        <v>0.28179999999999999</v>
      </c>
      <c r="J170" s="127">
        <v>0.28239999999999998</v>
      </c>
      <c r="K170" s="127">
        <v>0.28060000000000002</v>
      </c>
      <c r="L170" s="127">
        <v>0.28070000000000001</v>
      </c>
      <c r="M170" s="127">
        <v>0.28120000000000001</v>
      </c>
      <c r="N170" s="127">
        <v>0.28660000000000002</v>
      </c>
      <c r="O170" s="127">
        <v>0.28349999999999997</v>
      </c>
      <c r="P170" s="127">
        <v>0.28449999999999998</v>
      </c>
      <c r="Q170" s="127">
        <v>0.28710000000000002</v>
      </c>
      <c r="R170" s="127">
        <v>0.28749999999999998</v>
      </c>
      <c r="S170" s="127">
        <v>0.28889999999999999</v>
      </c>
      <c r="T170" s="127">
        <v>0.2873</v>
      </c>
      <c r="U170" s="127">
        <v>0.2858</v>
      </c>
      <c r="V170" s="127">
        <v>0.28420000000000001</v>
      </c>
      <c r="W170" s="127">
        <v>0.28239999999999998</v>
      </c>
      <c r="X170" s="127">
        <v>0.27679999999999999</v>
      </c>
      <c r="Y170" s="127">
        <v>0.27510000000000001</v>
      </c>
      <c r="Z170" s="127">
        <v>0.27410000000000001</v>
      </c>
      <c r="AA170" s="127">
        <v>0.27150000000000002</v>
      </c>
      <c r="AB170" s="127">
        <v>0.26979999999999998</v>
      </c>
      <c r="AC170" s="127">
        <v>0.26919999999999999</v>
      </c>
      <c r="AD170" s="127">
        <v>0.26840000000000003</v>
      </c>
      <c r="AE170" s="127">
        <v>0.26750000000000002</v>
      </c>
      <c r="AF170" s="127">
        <v>0.26600000000000001</v>
      </c>
      <c r="AG170" s="127">
        <v>0.27039999999999997</v>
      </c>
      <c r="AH170" s="127">
        <v>0.2707</v>
      </c>
      <c r="AI170" s="127">
        <v>0.2707</v>
      </c>
      <c r="AJ170" s="127">
        <v>0.26590000000000003</v>
      </c>
      <c r="AK170" s="127">
        <v>0.26450000000000001</v>
      </c>
      <c r="AL170" s="127">
        <v>0.26750000000000002</v>
      </c>
      <c r="AM170" s="127">
        <v>0.27</v>
      </c>
      <c r="AN170" s="127">
        <v>0.27350000000000002</v>
      </c>
      <c r="AO170" s="127">
        <v>0.2772</v>
      </c>
      <c r="AP170" s="127">
        <v>0.2823</v>
      </c>
      <c r="AQ170" s="127">
        <v>0.28079999999999999</v>
      </c>
      <c r="AR170" s="127">
        <v>0.28000000000000003</v>
      </c>
      <c r="AS170" s="127">
        <v>0.27779999999999999</v>
      </c>
      <c r="AT170" s="127">
        <v>0.27950000000000003</v>
      </c>
      <c r="AU170" s="127">
        <v>0.28149999999999997</v>
      </c>
      <c r="AV170" s="127">
        <v>0.28470000000000001</v>
      </c>
      <c r="AW170" s="127">
        <v>0.28660000000000002</v>
      </c>
      <c r="AX170" s="127">
        <v>0.28839999999999999</v>
      </c>
      <c r="AY170" s="127">
        <v>0.2888</v>
      </c>
      <c r="AZ170" s="127">
        <v>0.28870000000000001</v>
      </c>
      <c r="BA170" s="127">
        <v>0.28989999999999999</v>
      </c>
      <c r="BB170" s="127">
        <v>0.29170000000000001</v>
      </c>
      <c r="BC170" s="127">
        <v>0.28660000000000002</v>
      </c>
      <c r="BD170" s="127">
        <v>0.28439999999999999</v>
      </c>
      <c r="BE170" s="127">
        <v>0.2823</v>
      </c>
      <c r="BF170" s="127">
        <v>0.28489999999999999</v>
      </c>
      <c r="BG170" s="127">
        <v>0.29099999999999998</v>
      </c>
      <c r="BH170" s="127">
        <v>0.2908</v>
      </c>
      <c r="BI170" s="127">
        <v>0.29370000000000002</v>
      </c>
      <c r="BJ170" s="127">
        <v>0.29070000000000001</v>
      </c>
      <c r="BK170" s="127">
        <v>0.28649999999999998</v>
      </c>
      <c r="BL170" s="127">
        <v>0.2893</v>
      </c>
      <c r="BM170" s="127">
        <v>0.29330000000000001</v>
      </c>
      <c r="BN170" s="127">
        <v>0.29380000000000001</v>
      </c>
      <c r="BO170" s="127">
        <v>0.29449999999999998</v>
      </c>
      <c r="BP170" s="127">
        <v>0.29570000000000002</v>
      </c>
      <c r="BQ170" s="127">
        <v>0.29980000000000001</v>
      </c>
      <c r="BR170" s="127">
        <v>0.29909999999999998</v>
      </c>
      <c r="BS170" s="127">
        <v>0.29970000000000002</v>
      </c>
      <c r="BT170" s="127">
        <v>0.30009999999999998</v>
      </c>
      <c r="BU170" s="127">
        <v>0.30580000000000002</v>
      </c>
      <c r="BV170" s="127">
        <v>0.3075</v>
      </c>
      <c r="BW170" s="127">
        <v>0.31019999999999998</v>
      </c>
      <c r="BX170" s="127">
        <v>0.31240000000000001</v>
      </c>
      <c r="BY170" s="127">
        <v>0.30659999999999998</v>
      </c>
      <c r="BZ170" s="127">
        <v>0.30249999999999999</v>
      </c>
      <c r="CA170" s="127">
        <v>0.29809999999999998</v>
      </c>
      <c r="CB170" s="127">
        <v>0.29880000000000001</v>
      </c>
      <c r="CC170" s="127">
        <v>0.29870000000000002</v>
      </c>
      <c r="CD170" s="127">
        <v>0.29449999999999998</v>
      </c>
      <c r="CE170" s="127">
        <v>0.29409999999999997</v>
      </c>
      <c r="CF170" s="127">
        <v>0.28670000000000001</v>
      </c>
      <c r="CG170" s="127">
        <v>0.28270000000000001</v>
      </c>
      <c r="CH170" s="127">
        <v>0.32190000000000002</v>
      </c>
      <c r="CI170" s="127">
        <v>0.31869999999999998</v>
      </c>
      <c r="CJ170" s="127">
        <v>0.32019999999999998</v>
      </c>
      <c r="CK170" s="127">
        <v>0.32079999999999997</v>
      </c>
      <c r="CL170" s="127">
        <v>0.31879999999999997</v>
      </c>
      <c r="CM170" s="127">
        <v>0.32029999999999997</v>
      </c>
      <c r="CN170" s="127">
        <v>0.31419999999999998</v>
      </c>
      <c r="CO170" s="127">
        <v>0.31469999999999998</v>
      </c>
      <c r="CP170" s="127">
        <v>0.31080000000000002</v>
      </c>
      <c r="CQ170" s="127">
        <v>0.31319999999999998</v>
      </c>
      <c r="CR170" s="127">
        <v>0.30909999999999999</v>
      </c>
      <c r="CS170" s="127">
        <v>0.30649999999999999</v>
      </c>
      <c r="CT170" s="127">
        <v>0.30559999999999998</v>
      </c>
      <c r="CU170" s="127">
        <v>0.30470000000000003</v>
      </c>
      <c r="CV170" s="127">
        <v>0.30549999999999999</v>
      </c>
      <c r="CW170" s="127">
        <v>0.30959999999999999</v>
      </c>
      <c r="CX170" s="127">
        <v>0.30609999999999998</v>
      </c>
      <c r="CY170" s="127">
        <v>0.29670000000000002</v>
      </c>
      <c r="CZ170" s="127">
        <v>0.2853</v>
      </c>
      <c r="DA170" s="127">
        <v>0.2863</v>
      </c>
      <c r="DB170" s="127">
        <v>0.28789999999999999</v>
      </c>
      <c r="DC170" s="127">
        <v>0.28189999999999998</v>
      </c>
      <c r="DD170" s="127">
        <v>0.2772</v>
      </c>
      <c r="DE170" s="127">
        <v>0.27389999999999998</v>
      </c>
      <c r="DF170" s="127">
        <v>0.27300000000000002</v>
      </c>
      <c r="DG170" s="127">
        <v>0.27279999999999999</v>
      </c>
      <c r="DH170" s="127">
        <v>0.27079999999999999</v>
      </c>
      <c r="DI170" s="127">
        <v>0.27060000000000001</v>
      </c>
      <c r="DJ170" s="127">
        <v>0.26740000000000003</v>
      </c>
      <c r="DK170" s="127">
        <v>0.26600000000000001</v>
      </c>
      <c r="DL170" s="127">
        <v>0.26600000000000001</v>
      </c>
      <c r="DM170" s="127">
        <v>0.26769999999999999</v>
      </c>
      <c r="DN170" s="127">
        <v>0.2641</v>
      </c>
      <c r="DO170" s="127">
        <v>0.26290000000000002</v>
      </c>
      <c r="DP170" s="127">
        <v>0.25669999999999998</v>
      </c>
      <c r="DQ170" s="127">
        <v>0.24410000000000001</v>
      </c>
      <c r="DR170" s="127">
        <v>0.24210000000000001</v>
      </c>
      <c r="DS170" s="127">
        <v>0.24210000000000001</v>
      </c>
      <c r="DT170" s="127">
        <v>0.23880000000000001</v>
      </c>
      <c r="DU170" s="127">
        <v>0.23930000000000001</v>
      </c>
      <c r="DV170" s="127">
        <v>0.23699999999999999</v>
      </c>
      <c r="DW170" s="127">
        <v>0.23219999999999999</v>
      </c>
      <c r="DX170" s="127">
        <v>0.23150000000000001</v>
      </c>
      <c r="DY170" s="127">
        <v>0.2301</v>
      </c>
      <c r="DZ170" s="127">
        <v>0.2319</v>
      </c>
      <c r="EA170" s="127">
        <v>0.23719999999999999</v>
      </c>
      <c r="EB170" s="127">
        <v>0.23910000000000001</v>
      </c>
      <c r="EC170" s="127">
        <v>0.23910000000000001</v>
      </c>
      <c r="ED170" s="127">
        <v>0.23960000000000001</v>
      </c>
      <c r="EE170" s="127">
        <v>0.24360000000000001</v>
      </c>
      <c r="EF170" s="127">
        <v>0.2374</v>
      </c>
      <c r="EG170" s="127">
        <v>0.23710000000000001</v>
      </c>
      <c r="EH170" s="127">
        <v>0.23400000000000001</v>
      </c>
      <c r="EI170" s="127">
        <v>0.22559999999999999</v>
      </c>
      <c r="EJ170" s="127">
        <v>0.22120000000000001</v>
      </c>
      <c r="EK170" s="127">
        <v>0.22090000000000001</v>
      </c>
      <c r="EL170" s="127">
        <v>0.22220000000000001</v>
      </c>
      <c r="EM170" s="127">
        <v>0.21840000000000001</v>
      </c>
      <c r="EN170" s="127">
        <v>0.21129999999999999</v>
      </c>
      <c r="EO170" s="127">
        <v>0.21110000000000001</v>
      </c>
      <c r="EP170" s="127">
        <v>0.21190000000000001</v>
      </c>
      <c r="EQ170" s="127">
        <v>0.20830000000000001</v>
      </c>
      <c r="ER170" s="127">
        <v>0.21410000000000001</v>
      </c>
      <c r="ES170" s="127">
        <v>0.20860000000000001</v>
      </c>
      <c r="ET170" s="127">
        <v>0.20519999999999999</v>
      </c>
      <c r="EU170" s="127">
        <v>0.20669999999999999</v>
      </c>
      <c r="EV170">
        <f>SUMIF('12peso'!$E$39:$E$492,$A170,'12peso'!H$39:H$492)</f>
        <v>0.24149999999999999</v>
      </c>
      <c r="EW170">
        <f>SUMIF('12peso'!$E$39:$E$492,$A170,'12peso'!I$39:I$492)</f>
        <v>0.24210000000000001</v>
      </c>
      <c r="EX170">
        <f>SUMIF('12peso'!$E$39:$E$492,$A170,'12peso'!J$39:J$492)</f>
        <v>0.24260000000000001</v>
      </c>
      <c r="EY170">
        <f>SUMIF('12peso'!$E$39:$E$492,$A170,'12peso'!K$39:K$492)</f>
        <v>0.2407</v>
      </c>
      <c r="EZ170">
        <f>SUMIF('12peso'!$E$39:$E$492,$A170,'12peso'!L$39:L$492)</f>
        <v>0.23649999999999999</v>
      </c>
      <c r="FA170">
        <f>SUMIF('12peso'!$E$39:$E$492,$A170,'12peso'!M$39:M$492)</f>
        <v>0.23730000000000001</v>
      </c>
      <c r="FB170">
        <f>SUMIF('12peso'!$E$39:$E$492,$A170,'12peso'!N$39:N$492)</f>
        <v>0.23730000000000001</v>
      </c>
      <c r="FC170">
        <f>SUMIF('12peso'!$E$39:$E$492,$A170,'12peso'!O$39:O$492)</f>
        <v>0.23780000000000001</v>
      </c>
      <c r="FD170">
        <f>SUMIF('12peso'!$E$39:$E$492,$A170,'12peso'!P$39:P$492)</f>
        <v>0.23480000000000001</v>
      </c>
      <c r="FE170">
        <f>SUMIF('12peso'!$E$39:$E$492,$A170,'12peso'!Q$39:Q$492)</f>
        <v>0.23530000000000001</v>
      </c>
      <c r="FF170">
        <f>SUMIF('12peso'!$E$39:$E$492,$A170,'12peso'!R$39:R$492)</f>
        <v>0.23350000000000001</v>
      </c>
      <c r="FG170">
        <f>SUMIF('12peso'!$E$39:$E$492,$A170,'12peso'!S$39:S$492)</f>
        <v>0.23089999999999999</v>
      </c>
      <c r="FH170">
        <f>SUMIF('12peso'!$E$39:$E$492,$A170,'12peso'!T$39:T$492)</f>
        <v>0.2316</v>
      </c>
      <c r="FI170">
        <f>SUMIF('12peso'!$E$39:$E$492,$A170,'12peso'!U$39:U$492)</f>
        <v>0.2296</v>
      </c>
      <c r="FJ170">
        <f>SUMIF('12peso'!$E$39:$E$492,$A170,'12peso'!V$39:V$492)</f>
        <v>0.22819999999999999</v>
      </c>
      <c r="FK170">
        <f>SUMIF('12peso'!$E$39:$E$492,$A170,'12peso'!W$39:W$492)</f>
        <v>0.22559999999999999</v>
      </c>
      <c r="FL170">
        <f>SUMIF('12peso'!$E$39:$E$492,$A170,'12peso'!X$39:X$492)</f>
        <v>0.2233</v>
      </c>
      <c r="FM170">
        <f>SUMIF('12peso'!$E$39:$E$492,$A170,'12peso'!Y$39:Y$492)</f>
        <v>0.22370000000000001</v>
      </c>
      <c r="FN170">
        <f>SUMIF('12peso'!$E$39:$E$492,$A170,'12peso'!Z$39:Z$492)</f>
        <v>0.2238</v>
      </c>
      <c r="FO170">
        <f>SUMIF('12peso'!$E$39:$E$492,$A170,'12peso'!AA$39:AA$492)</f>
        <v>0.2238</v>
      </c>
      <c r="FP170">
        <f>SUMIF('12peso'!$E$39:$E$492,$A170,'12peso'!AB$39:AB$492)</f>
        <v>0.22650000000000001</v>
      </c>
      <c r="FQ170">
        <f>SUMIF('12peso'!$E$39:$E$492,$A170,'12peso'!AC$39:AC$492)</f>
        <v>0.2273</v>
      </c>
      <c r="FR170">
        <f>SUMIF('12peso'!$E$39:$E$492,$A170,'12peso'!AD$39:AD$492)</f>
        <v>0.2276</v>
      </c>
      <c r="FS170">
        <f>SUMIF('12peso'!$E$39:$E$492,$A170,'12peso'!AE$39:AE$492)</f>
        <v>0.22850000000000001</v>
      </c>
      <c r="FT170">
        <f>SUMIF('12peso'!$E$39:$E$492,$A170,'12peso'!AF$39:AF$492)</f>
        <v>0.22489999999999999</v>
      </c>
      <c r="FU170">
        <f>SUMIF('12peso'!$E$39:$E$492,$A170,'12peso'!AG$39:AG$492)</f>
        <v>0.2263</v>
      </c>
      <c r="FV170">
        <f>SUMIF('12peso'!$E$39:$E$492,$A170,'12peso'!AH$39:AH$492)</f>
        <v>0.22700000000000001</v>
      </c>
      <c r="FW170">
        <f>SUMIF('12peso'!$E$39:$E$492,$A170,'12peso'!AI$39:AI$492)</f>
        <v>0.2228</v>
      </c>
      <c r="FX170">
        <f>SUMIF('12peso'!$E$39:$E$492,$A170,'12peso'!AJ$39:AJ$492)</f>
        <v>0.2215</v>
      </c>
      <c r="FY170">
        <f>SUMIF('12peso'!$E$39:$E$492,$A170,'12peso'!AK$39:AK$492)</f>
        <v>0.2268</v>
      </c>
      <c r="FZ170">
        <f>SUMIF('12peso'!$E$39:$E$492,$A170,'12peso'!AL$39:AL$492)</f>
        <v>0.2298</v>
      </c>
      <c r="GA170">
        <f>SUMIF('12peso'!$E$39:$E$492,$A170,'12peso'!AM$39:AM$492)</f>
        <v>0.2321</v>
      </c>
      <c r="GB170">
        <f>SUMIF('12peso'!$E$39:$E$492,$A170,'12peso'!AN$39:AN$492)</f>
        <v>0.2316</v>
      </c>
    </row>
    <row r="171" spans="1:184" x14ac:dyDescent="0.25">
      <c r="A171" s="60">
        <v>3201012</v>
      </c>
      <c r="B171" s="56" t="s">
        <v>173</v>
      </c>
      <c r="C171" s="127">
        <v>4.24E-2</v>
      </c>
      <c r="D171" s="127">
        <v>4.2200000000000001E-2</v>
      </c>
      <c r="E171" s="127">
        <v>4.1799999999999997E-2</v>
      </c>
      <c r="F171" s="127">
        <v>4.1399999999999999E-2</v>
      </c>
      <c r="G171" s="127">
        <v>4.19E-2</v>
      </c>
      <c r="H171" s="127">
        <v>4.1500000000000002E-2</v>
      </c>
      <c r="I171" s="127">
        <v>4.1399999999999999E-2</v>
      </c>
      <c r="J171" s="127">
        <v>4.1500000000000002E-2</v>
      </c>
      <c r="K171" s="127">
        <v>4.1099999999999998E-2</v>
      </c>
      <c r="L171" s="127">
        <v>4.0899999999999999E-2</v>
      </c>
      <c r="M171" s="127">
        <v>4.1099999999999998E-2</v>
      </c>
      <c r="N171" s="127">
        <v>4.1200000000000001E-2</v>
      </c>
      <c r="O171" s="127">
        <v>4.0500000000000001E-2</v>
      </c>
      <c r="P171" s="127">
        <v>3.9800000000000002E-2</v>
      </c>
      <c r="Q171" s="127">
        <v>3.9899999999999998E-2</v>
      </c>
      <c r="R171" s="127">
        <v>3.9699999999999999E-2</v>
      </c>
      <c r="S171" s="127">
        <v>3.9199999999999999E-2</v>
      </c>
      <c r="T171" s="127">
        <v>3.8699999999999998E-2</v>
      </c>
      <c r="U171" s="127">
        <v>3.8199999999999998E-2</v>
      </c>
      <c r="V171" s="127">
        <v>3.7900000000000003E-2</v>
      </c>
      <c r="W171" s="127">
        <v>3.78E-2</v>
      </c>
      <c r="X171" s="127">
        <v>3.7900000000000003E-2</v>
      </c>
      <c r="Y171" s="127">
        <v>3.78E-2</v>
      </c>
      <c r="Z171" s="127">
        <v>3.73E-2</v>
      </c>
      <c r="AA171" s="127">
        <v>3.7100000000000001E-2</v>
      </c>
      <c r="AB171" s="127">
        <v>3.73E-2</v>
      </c>
      <c r="AC171" s="127">
        <v>3.73E-2</v>
      </c>
      <c r="AD171" s="127">
        <v>3.7100000000000001E-2</v>
      </c>
      <c r="AE171" s="127">
        <v>3.6799999999999999E-2</v>
      </c>
      <c r="AF171" s="127">
        <v>3.6799999999999999E-2</v>
      </c>
      <c r="AG171" s="127">
        <v>3.73E-2</v>
      </c>
      <c r="AH171" s="127">
        <v>3.6900000000000002E-2</v>
      </c>
      <c r="AI171" s="127">
        <v>3.7100000000000001E-2</v>
      </c>
      <c r="AJ171" s="127">
        <v>3.6700000000000003E-2</v>
      </c>
      <c r="AK171" s="127">
        <v>3.7100000000000001E-2</v>
      </c>
      <c r="AL171" s="127">
        <v>3.6999999999999998E-2</v>
      </c>
      <c r="AM171" s="127">
        <v>3.6299999999999999E-2</v>
      </c>
      <c r="AN171" s="127">
        <v>3.6400000000000002E-2</v>
      </c>
      <c r="AO171" s="127">
        <v>3.6299999999999999E-2</v>
      </c>
      <c r="AP171" s="127">
        <v>3.6600000000000001E-2</v>
      </c>
      <c r="AQ171" s="127">
        <v>3.6499999999999998E-2</v>
      </c>
      <c r="AR171" s="127">
        <v>3.6400000000000002E-2</v>
      </c>
      <c r="AS171" s="127">
        <v>3.5999999999999997E-2</v>
      </c>
      <c r="AT171" s="127">
        <v>3.5799999999999998E-2</v>
      </c>
      <c r="AU171" s="127">
        <v>3.5700000000000003E-2</v>
      </c>
      <c r="AV171" s="127">
        <v>3.5700000000000003E-2</v>
      </c>
      <c r="AW171" s="127">
        <v>3.5499999999999997E-2</v>
      </c>
      <c r="AX171" s="127">
        <v>3.6200000000000003E-2</v>
      </c>
      <c r="AY171" s="127">
        <v>3.61E-2</v>
      </c>
      <c r="AZ171" s="127">
        <v>3.5700000000000003E-2</v>
      </c>
      <c r="BA171" s="127">
        <v>3.56E-2</v>
      </c>
      <c r="BB171" s="127">
        <v>3.5700000000000003E-2</v>
      </c>
      <c r="BC171" s="127">
        <v>3.5400000000000001E-2</v>
      </c>
      <c r="BD171" s="127">
        <v>3.5099999999999999E-2</v>
      </c>
      <c r="BE171" s="127">
        <v>3.5099999999999999E-2</v>
      </c>
      <c r="BF171" s="127">
        <v>3.5000000000000003E-2</v>
      </c>
      <c r="BG171" s="127">
        <v>3.5499999999999997E-2</v>
      </c>
      <c r="BH171" s="127">
        <v>3.5400000000000001E-2</v>
      </c>
      <c r="BI171" s="127">
        <v>3.5799999999999998E-2</v>
      </c>
      <c r="BJ171" s="127">
        <v>3.5900000000000001E-2</v>
      </c>
      <c r="BK171" s="127">
        <v>3.6200000000000003E-2</v>
      </c>
      <c r="BL171" s="127">
        <v>3.5700000000000003E-2</v>
      </c>
      <c r="BM171" s="127">
        <v>3.56E-2</v>
      </c>
      <c r="BN171" s="127">
        <v>3.5700000000000003E-2</v>
      </c>
      <c r="BO171" s="127">
        <v>3.5499999999999997E-2</v>
      </c>
      <c r="BP171" s="127">
        <v>3.5000000000000003E-2</v>
      </c>
      <c r="BQ171" s="127">
        <v>3.5299999999999998E-2</v>
      </c>
      <c r="BR171" s="127">
        <v>3.5400000000000001E-2</v>
      </c>
      <c r="BS171" s="127">
        <v>3.5299999999999998E-2</v>
      </c>
      <c r="BT171" s="127">
        <v>3.5499999999999997E-2</v>
      </c>
      <c r="BU171" s="127">
        <v>3.5099999999999999E-2</v>
      </c>
      <c r="BV171" s="127">
        <v>3.5099999999999999E-2</v>
      </c>
      <c r="BW171" s="127">
        <v>3.49E-2</v>
      </c>
      <c r="BX171" s="127">
        <v>3.5000000000000003E-2</v>
      </c>
      <c r="BY171" s="127">
        <v>3.5200000000000002E-2</v>
      </c>
      <c r="BZ171" s="127">
        <v>3.4700000000000002E-2</v>
      </c>
      <c r="CA171" s="127">
        <v>3.4700000000000002E-2</v>
      </c>
      <c r="CB171" s="127">
        <v>3.4500000000000003E-2</v>
      </c>
      <c r="CC171" s="127">
        <v>3.4799999999999998E-2</v>
      </c>
      <c r="CD171" s="127">
        <v>3.4299999999999997E-2</v>
      </c>
      <c r="CE171" s="127">
        <v>3.39E-2</v>
      </c>
      <c r="CF171" s="127">
        <v>3.39E-2</v>
      </c>
      <c r="CG171" s="127">
        <v>3.3799999999999997E-2</v>
      </c>
      <c r="CH171" s="127">
        <v>4.1999999999999997E-3</v>
      </c>
      <c r="CI171" s="127">
        <v>4.1999999999999997E-3</v>
      </c>
      <c r="CJ171" s="127">
        <v>4.4000000000000003E-3</v>
      </c>
      <c r="CK171" s="127">
        <v>4.4999999999999997E-3</v>
      </c>
      <c r="CL171" s="127">
        <v>4.4000000000000003E-3</v>
      </c>
      <c r="CM171" s="127">
        <v>4.4000000000000003E-3</v>
      </c>
      <c r="CN171" s="127">
        <v>4.4000000000000003E-3</v>
      </c>
      <c r="CO171" s="127">
        <v>4.4999999999999997E-3</v>
      </c>
      <c r="CP171" s="127">
        <v>4.4999999999999997E-3</v>
      </c>
      <c r="CQ171" s="127">
        <v>4.4999999999999997E-3</v>
      </c>
      <c r="CR171" s="127">
        <v>4.5999999999999999E-3</v>
      </c>
      <c r="CS171" s="127">
        <v>4.5999999999999999E-3</v>
      </c>
      <c r="CT171" s="127">
        <v>4.5999999999999999E-3</v>
      </c>
      <c r="CU171" s="127">
        <v>4.5999999999999999E-3</v>
      </c>
      <c r="CV171" s="127">
        <v>4.7000000000000002E-3</v>
      </c>
      <c r="CW171" s="127">
        <v>4.7000000000000002E-3</v>
      </c>
      <c r="CX171" s="127">
        <v>4.7000000000000002E-3</v>
      </c>
      <c r="CY171" s="127">
        <v>4.7999999999999996E-3</v>
      </c>
      <c r="CZ171" s="127">
        <v>4.5999999999999999E-3</v>
      </c>
      <c r="DA171" s="127">
        <v>4.4999999999999997E-3</v>
      </c>
      <c r="DB171" s="127">
        <v>4.4999999999999997E-3</v>
      </c>
      <c r="DC171" s="127">
        <v>4.4000000000000003E-3</v>
      </c>
      <c r="DD171" s="127">
        <v>4.4999999999999997E-3</v>
      </c>
      <c r="DE171" s="127">
        <v>4.3E-3</v>
      </c>
      <c r="DF171" s="127">
        <v>4.4000000000000003E-3</v>
      </c>
      <c r="DG171" s="127">
        <v>4.4000000000000003E-3</v>
      </c>
      <c r="DH171" s="127">
        <v>4.4000000000000003E-3</v>
      </c>
      <c r="DI171" s="127">
        <v>4.7000000000000002E-3</v>
      </c>
      <c r="DJ171" s="127">
        <v>4.4000000000000003E-3</v>
      </c>
      <c r="DK171" s="127">
        <v>4.4000000000000003E-3</v>
      </c>
      <c r="DL171" s="127">
        <v>4.3E-3</v>
      </c>
      <c r="DM171" s="127">
        <v>4.4000000000000003E-3</v>
      </c>
      <c r="DN171" s="127">
        <v>4.4999999999999997E-3</v>
      </c>
      <c r="DO171" s="127">
        <v>4.3E-3</v>
      </c>
      <c r="DP171" s="127">
        <v>4.4999999999999997E-3</v>
      </c>
      <c r="DQ171" s="127">
        <v>4.5999999999999999E-3</v>
      </c>
      <c r="DR171" s="127">
        <v>4.7000000000000002E-3</v>
      </c>
      <c r="DS171" s="127">
        <v>4.7000000000000002E-3</v>
      </c>
      <c r="DT171" s="127">
        <v>4.5999999999999999E-3</v>
      </c>
      <c r="DU171" s="127">
        <v>4.7999999999999996E-3</v>
      </c>
      <c r="DV171" s="127">
        <v>4.8999999999999998E-3</v>
      </c>
      <c r="DW171" s="127">
        <v>4.8999999999999998E-3</v>
      </c>
      <c r="DX171" s="127">
        <v>4.5999999999999999E-3</v>
      </c>
      <c r="DY171" s="127">
        <v>4.7999999999999996E-3</v>
      </c>
      <c r="DZ171" s="127">
        <v>4.7000000000000002E-3</v>
      </c>
      <c r="EA171" s="127">
        <v>4.7999999999999996E-3</v>
      </c>
      <c r="EB171" s="127">
        <v>4.8999999999999998E-3</v>
      </c>
      <c r="EC171" s="127">
        <v>4.7999999999999996E-3</v>
      </c>
      <c r="ED171" s="127">
        <v>4.7000000000000002E-3</v>
      </c>
      <c r="EE171" s="127">
        <v>4.7999999999999996E-3</v>
      </c>
      <c r="EF171" s="127">
        <v>4.7000000000000002E-3</v>
      </c>
      <c r="EG171" s="127">
        <v>4.7999999999999996E-3</v>
      </c>
      <c r="EH171" s="127">
        <v>4.7999999999999996E-3</v>
      </c>
      <c r="EI171" s="127">
        <v>4.7000000000000002E-3</v>
      </c>
      <c r="EJ171" s="127">
        <v>4.5999999999999999E-3</v>
      </c>
      <c r="EK171" s="127">
        <v>4.7000000000000002E-3</v>
      </c>
      <c r="EL171" s="127">
        <v>4.7000000000000002E-3</v>
      </c>
      <c r="EM171" s="127">
        <v>4.7999999999999996E-3</v>
      </c>
      <c r="EN171" s="127">
        <v>4.8999999999999998E-3</v>
      </c>
      <c r="EO171" s="127">
        <v>4.7000000000000002E-3</v>
      </c>
      <c r="EP171" s="127">
        <v>4.5999999999999999E-3</v>
      </c>
      <c r="EQ171" s="127">
        <v>4.5999999999999999E-3</v>
      </c>
      <c r="ER171" s="127">
        <v>4.4999999999999997E-3</v>
      </c>
      <c r="ES171" s="127">
        <v>4.7999999999999996E-3</v>
      </c>
      <c r="ET171" s="127">
        <v>4.4999999999999997E-3</v>
      </c>
      <c r="EU171" s="127">
        <v>4.5999999999999999E-3</v>
      </c>
      <c r="EV171">
        <f>SUMIF('12peso'!$E$39:$E$492,$A171,'12peso'!H$39:H$492)</f>
        <v>3.3999999999999998E-3</v>
      </c>
      <c r="EW171">
        <f>SUMIF('12peso'!$E$39:$E$492,$A171,'12peso'!I$39:I$492)</f>
        <v>3.3999999999999998E-3</v>
      </c>
      <c r="EX171">
        <f>SUMIF('12peso'!$E$39:$E$492,$A171,'12peso'!J$39:J$492)</f>
        <v>3.3999999999999998E-3</v>
      </c>
      <c r="EY171">
        <f>SUMIF('12peso'!$E$39:$E$492,$A171,'12peso'!K$39:K$492)</f>
        <v>3.3E-3</v>
      </c>
      <c r="EZ171">
        <f>SUMIF('12peso'!$E$39:$E$492,$A171,'12peso'!L$39:L$492)</f>
        <v>3.3E-3</v>
      </c>
      <c r="FA171">
        <f>SUMIF('12peso'!$E$39:$E$492,$A171,'12peso'!M$39:M$492)</f>
        <v>3.3E-3</v>
      </c>
      <c r="FB171">
        <f>SUMIF('12peso'!$E$39:$E$492,$A171,'12peso'!N$39:N$492)</f>
        <v>3.2000000000000002E-3</v>
      </c>
      <c r="FC171">
        <f>SUMIF('12peso'!$E$39:$E$492,$A171,'12peso'!O$39:O$492)</f>
        <v>3.3E-3</v>
      </c>
      <c r="FD171">
        <f>SUMIF('12peso'!$E$39:$E$492,$A171,'12peso'!P$39:P$492)</f>
        <v>3.2000000000000002E-3</v>
      </c>
      <c r="FE171">
        <f>SUMIF('12peso'!$E$39:$E$492,$A171,'12peso'!Q$39:Q$492)</f>
        <v>3.2000000000000002E-3</v>
      </c>
      <c r="FF171">
        <f>SUMIF('12peso'!$E$39:$E$492,$A171,'12peso'!R$39:R$492)</f>
        <v>3.2000000000000002E-3</v>
      </c>
      <c r="FG171">
        <f>SUMIF('12peso'!$E$39:$E$492,$A171,'12peso'!S$39:S$492)</f>
        <v>3.2000000000000002E-3</v>
      </c>
      <c r="FH171">
        <f>SUMIF('12peso'!$E$39:$E$492,$A171,'12peso'!T$39:T$492)</f>
        <v>3.0000000000000001E-3</v>
      </c>
      <c r="FI171">
        <f>SUMIF('12peso'!$E$39:$E$492,$A171,'12peso'!U$39:U$492)</f>
        <v>3.0999999999999999E-3</v>
      </c>
      <c r="FJ171">
        <f>SUMIF('12peso'!$E$39:$E$492,$A171,'12peso'!V$39:V$492)</f>
        <v>3.3E-3</v>
      </c>
      <c r="FK171">
        <f>SUMIF('12peso'!$E$39:$E$492,$A171,'12peso'!W$39:W$492)</f>
        <v>3.2000000000000002E-3</v>
      </c>
      <c r="FL171">
        <f>SUMIF('12peso'!$E$39:$E$492,$A171,'12peso'!X$39:X$492)</f>
        <v>3.3E-3</v>
      </c>
      <c r="FM171">
        <f>SUMIF('12peso'!$E$39:$E$492,$A171,'12peso'!Y$39:Y$492)</f>
        <v>3.3E-3</v>
      </c>
      <c r="FN171">
        <f>SUMIF('12peso'!$E$39:$E$492,$A171,'12peso'!Z$39:Z$492)</f>
        <v>3.2000000000000002E-3</v>
      </c>
      <c r="FO171">
        <f>SUMIF('12peso'!$E$39:$E$492,$A171,'12peso'!AA$39:AA$492)</f>
        <v>3.3E-3</v>
      </c>
      <c r="FP171">
        <f>SUMIF('12peso'!$E$39:$E$492,$A171,'12peso'!AB$39:AB$492)</f>
        <v>3.2000000000000002E-3</v>
      </c>
      <c r="FQ171">
        <f>SUMIF('12peso'!$E$39:$E$492,$A171,'12peso'!AC$39:AC$492)</f>
        <v>3.2000000000000002E-3</v>
      </c>
      <c r="FR171">
        <f>SUMIF('12peso'!$E$39:$E$492,$A171,'12peso'!AD$39:AD$492)</f>
        <v>3.2000000000000002E-3</v>
      </c>
      <c r="FS171">
        <f>SUMIF('12peso'!$E$39:$E$492,$A171,'12peso'!AE$39:AE$492)</f>
        <v>3.2000000000000002E-3</v>
      </c>
      <c r="FT171">
        <f>SUMIF('12peso'!$E$39:$E$492,$A171,'12peso'!AF$39:AF$492)</f>
        <v>3.0999999999999999E-3</v>
      </c>
      <c r="FU171">
        <f>SUMIF('12peso'!$E$39:$E$492,$A171,'12peso'!AG$39:AG$492)</f>
        <v>3.0999999999999999E-3</v>
      </c>
      <c r="FV171">
        <f>SUMIF('12peso'!$E$39:$E$492,$A171,'12peso'!AH$39:AH$492)</f>
        <v>3.0999999999999999E-3</v>
      </c>
      <c r="FW171">
        <f>SUMIF('12peso'!$E$39:$E$492,$A171,'12peso'!AI$39:AI$492)</f>
        <v>3.0999999999999999E-3</v>
      </c>
      <c r="FX171">
        <f>SUMIF('12peso'!$E$39:$E$492,$A171,'12peso'!AJ$39:AJ$492)</f>
        <v>3.0000000000000001E-3</v>
      </c>
      <c r="FY171">
        <f>SUMIF('12peso'!$E$39:$E$492,$A171,'12peso'!AK$39:AK$492)</f>
        <v>3.0000000000000001E-3</v>
      </c>
      <c r="FZ171">
        <f>SUMIF('12peso'!$E$39:$E$492,$A171,'12peso'!AL$39:AL$492)</f>
        <v>2.8999999999999998E-3</v>
      </c>
      <c r="GA171">
        <f>SUMIF('12peso'!$E$39:$E$492,$A171,'12peso'!AM$39:AM$492)</f>
        <v>3.0000000000000001E-3</v>
      </c>
      <c r="GB171">
        <f>SUMIF('12peso'!$E$39:$E$492,$A171,'12peso'!AN$39:AN$492)</f>
        <v>3.0000000000000001E-3</v>
      </c>
    </row>
    <row r="172" spans="1:184" x14ac:dyDescent="0.25">
      <c r="A172" s="60">
        <v>3201013</v>
      </c>
      <c r="B172" s="56" t="s">
        <v>174</v>
      </c>
      <c r="C172" s="127">
        <v>4.6399999999999997E-2</v>
      </c>
      <c r="D172" s="127">
        <v>4.6699999999999998E-2</v>
      </c>
      <c r="E172" s="127">
        <v>4.7500000000000001E-2</v>
      </c>
      <c r="F172" s="127">
        <v>4.8000000000000001E-2</v>
      </c>
      <c r="G172" s="127">
        <v>4.8599999999999997E-2</v>
      </c>
      <c r="H172" s="127">
        <v>4.82E-2</v>
      </c>
      <c r="I172" s="127">
        <v>4.8399999999999999E-2</v>
      </c>
      <c r="J172" s="127">
        <v>4.7899999999999998E-2</v>
      </c>
      <c r="K172" s="127">
        <v>4.7800000000000002E-2</v>
      </c>
      <c r="L172" s="127">
        <v>4.7300000000000002E-2</v>
      </c>
      <c r="M172" s="127">
        <v>4.8099999999999997E-2</v>
      </c>
      <c r="N172" s="127">
        <v>4.7899999999999998E-2</v>
      </c>
      <c r="O172" s="127">
        <v>4.7500000000000001E-2</v>
      </c>
      <c r="P172" s="127">
        <v>4.7199999999999999E-2</v>
      </c>
      <c r="Q172" s="127">
        <v>4.7199999999999999E-2</v>
      </c>
      <c r="R172" s="127">
        <v>4.7800000000000002E-2</v>
      </c>
      <c r="S172" s="127">
        <v>4.7800000000000002E-2</v>
      </c>
      <c r="T172" s="127">
        <v>4.7899999999999998E-2</v>
      </c>
      <c r="U172" s="127">
        <v>4.7899999999999998E-2</v>
      </c>
      <c r="V172" s="127">
        <v>4.7899999999999998E-2</v>
      </c>
      <c r="W172" s="127">
        <v>4.7300000000000002E-2</v>
      </c>
      <c r="X172" s="127">
        <v>4.6699999999999998E-2</v>
      </c>
      <c r="Y172" s="127">
        <v>4.6699999999999998E-2</v>
      </c>
      <c r="Z172" s="127">
        <v>4.6600000000000003E-2</v>
      </c>
      <c r="AA172" s="127">
        <v>4.6199999999999998E-2</v>
      </c>
      <c r="AB172" s="127">
        <v>4.58E-2</v>
      </c>
      <c r="AC172" s="127">
        <v>4.58E-2</v>
      </c>
      <c r="AD172" s="127">
        <v>4.6600000000000003E-2</v>
      </c>
      <c r="AE172" s="127">
        <v>4.65E-2</v>
      </c>
      <c r="AF172" s="127">
        <v>4.6300000000000001E-2</v>
      </c>
      <c r="AG172" s="127">
        <v>4.6100000000000002E-2</v>
      </c>
      <c r="AH172" s="127">
        <v>4.6199999999999998E-2</v>
      </c>
      <c r="AI172" s="127">
        <v>4.6300000000000001E-2</v>
      </c>
      <c r="AJ172" s="127">
        <v>4.53E-2</v>
      </c>
      <c r="AK172" s="127">
        <v>4.5199999999999997E-2</v>
      </c>
      <c r="AL172" s="127">
        <v>4.4900000000000002E-2</v>
      </c>
      <c r="AM172" s="127">
        <v>4.4299999999999999E-2</v>
      </c>
      <c r="AN172" s="127">
        <v>4.3900000000000002E-2</v>
      </c>
      <c r="AO172" s="127">
        <v>4.4299999999999999E-2</v>
      </c>
      <c r="AP172" s="127">
        <v>4.5100000000000001E-2</v>
      </c>
      <c r="AQ172" s="127">
        <v>4.5900000000000003E-2</v>
      </c>
      <c r="AR172" s="127">
        <v>4.5400000000000003E-2</v>
      </c>
      <c r="AS172" s="127">
        <v>4.53E-2</v>
      </c>
      <c r="AT172" s="127">
        <v>4.4900000000000002E-2</v>
      </c>
      <c r="AU172" s="127">
        <v>4.48E-2</v>
      </c>
      <c r="AV172" s="127">
        <v>4.4499999999999998E-2</v>
      </c>
      <c r="AW172" s="127">
        <v>4.4600000000000001E-2</v>
      </c>
      <c r="AX172" s="127">
        <v>4.4600000000000001E-2</v>
      </c>
      <c r="AY172" s="127">
        <v>4.4400000000000002E-2</v>
      </c>
      <c r="AZ172" s="127">
        <v>4.41E-2</v>
      </c>
      <c r="BA172" s="127">
        <v>4.3999999999999997E-2</v>
      </c>
      <c r="BB172" s="127">
        <v>4.5199999999999997E-2</v>
      </c>
      <c r="BC172" s="127">
        <v>4.53E-2</v>
      </c>
      <c r="BD172" s="127">
        <v>4.5699999999999998E-2</v>
      </c>
      <c r="BE172" s="127">
        <v>4.4999999999999998E-2</v>
      </c>
      <c r="BF172" s="127">
        <v>4.4699999999999997E-2</v>
      </c>
      <c r="BG172" s="127">
        <v>4.4699999999999997E-2</v>
      </c>
      <c r="BH172" s="127">
        <v>4.5100000000000001E-2</v>
      </c>
      <c r="BI172" s="127">
        <v>4.4999999999999998E-2</v>
      </c>
      <c r="BJ172" s="127">
        <v>4.5100000000000001E-2</v>
      </c>
      <c r="BK172" s="127">
        <v>4.4900000000000002E-2</v>
      </c>
      <c r="BL172" s="127">
        <v>4.48E-2</v>
      </c>
      <c r="BM172" s="127">
        <v>4.4900000000000002E-2</v>
      </c>
      <c r="BN172" s="127">
        <v>4.6699999999999998E-2</v>
      </c>
      <c r="BO172" s="127">
        <v>4.7399999999999998E-2</v>
      </c>
      <c r="BP172" s="127">
        <v>4.7600000000000003E-2</v>
      </c>
      <c r="BQ172" s="127">
        <v>4.7399999999999998E-2</v>
      </c>
      <c r="BR172" s="127">
        <v>4.7300000000000002E-2</v>
      </c>
      <c r="BS172" s="127">
        <v>4.7199999999999999E-2</v>
      </c>
      <c r="BT172" s="127">
        <v>4.7500000000000001E-2</v>
      </c>
      <c r="BU172" s="127">
        <v>4.7399999999999998E-2</v>
      </c>
      <c r="BV172" s="127">
        <v>4.8099999999999997E-2</v>
      </c>
      <c r="BW172" s="127">
        <v>4.82E-2</v>
      </c>
      <c r="BX172" s="127">
        <v>4.8300000000000003E-2</v>
      </c>
      <c r="BY172" s="127">
        <v>4.8800000000000003E-2</v>
      </c>
      <c r="BZ172" s="127">
        <v>4.9000000000000002E-2</v>
      </c>
      <c r="CA172" s="127">
        <v>4.9000000000000002E-2</v>
      </c>
      <c r="CB172" s="127">
        <v>4.9200000000000001E-2</v>
      </c>
      <c r="CC172" s="127">
        <v>4.8800000000000003E-2</v>
      </c>
      <c r="CD172" s="127">
        <v>4.8800000000000003E-2</v>
      </c>
      <c r="CE172" s="127">
        <v>4.8399999999999999E-2</v>
      </c>
      <c r="CF172" s="127">
        <v>4.8599999999999997E-2</v>
      </c>
      <c r="CG172" s="127">
        <v>4.87E-2</v>
      </c>
      <c r="CH172" s="127">
        <v>3.61E-2</v>
      </c>
      <c r="CI172" s="127">
        <v>3.6400000000000002E-2</v>
      </c>
      <c r="CJ172" s="127">
        <v>3.6600000000000001E-2</v>
      </c>
      <c r="CK172" s="127">
        <v>3.6999999999999998E-2</v>
      </c>
      <c r="CL172" s="127">
        <v>3.6900000000000002E-2</v>
      </c>
      <c r="CM172" s="127">
        <v>3.7199999999999997E-2</v>
      </c>
      <c r="CN172" s="127">
        <v>3.7499999999999999E-2</v>
      </c>
      <c r="CO172" s="127">
        <v>3.7699999999999997E-2</v>
      </c>
      <c r="CP172" s="127">
        <v>3.7600000000000001E-2</v>
      </c>
      <c r="CQ172" s="127">
        <v>3.7100000000000001E-2</v>
      </c>
      <c r="CR172" s="127">
        <v>3.7100000000000001E-2</v>
      </c>
      <c r="CS172" s="127">
        <v>3.6900000000000002E-2</v>
      </c>
      <c r="CT172" s="127">
        <v>3.7100000000000001E-2</v>
      </c>
      <c r="CU172" s="127">
        <v>3.6700000000000003E-2</v>
      </c>
      <c r="CV172" s="127">
        <v>3.6700000000000003E-2</v>
      </c>
      <c r="CW172" s="127">
        <v>3.6900000000000002E-2</v>
      </c>
      <c r="CX172" s="127">
        <v>3.7100000000000001E-2</v>
      </c>
      <c r="CY172" s="127">
        <v>3.7100000000000001E-2</v>
      </c>
      <c r="CZ172" s="127">
        <v>3.7199999999999997E-2</v>
      </c>
      <c r="DA172" s="127">
        <v>3.6600000000000001E-2</v>
      </c>
      <c r="DB172" s="127">
        <v>3.61E-2</v>
      </c>
      <c r="DC172" s="127">
        <v>3.5700000000000003E-2</v>
      </c>
      <c r="DD172" s="127">
        <v>3.5799999999999998E-2</v>
      </c>
      <c r="DE172" s="127">
        <v>3.5700000000000003E-2</v>
      </c>
      <c r="DF172" s="127">
        <v>3.5400000000000001E-2</v>
      </c>
      <c r="DG172" s="127">
        <v>3.5299999999999998E-2</v>
      </c>
      <c r="DH172" s="127">
        <v>3.5499999999999997E-2</v>
      </c>
      <c r="DI172" s="127">
        <v>3.5400000000000001E-2</v>
      </c>
      <c r="DJ172" s="127">
        <v>3.5900000000000001E-2</v>
      </c>
      <c r="DK172" s="127">
        <v>3.5999999999999997E-2</v>
      </c>
      <c r="DL172" s="127">
        <v>3.56E-2</v>
      </c>
      <c r="DM172" s="127">
        <v>3.5299999999999998E-2</v>
      </c>
      <c r="DN172" s="127">
        <v>3.4799999999999998E-2</v>
      </c>
      <c r="DO172" s="127">
        <v>3.5400000000000001E-2</v>
      </c>
      <c r="DP172" s="127">
        <v>3.5000000000000003E-2</v>
      </c>
      <c r="DQ172" s="127">
        <v>3.49E-2</v>
      </c>
      <c r="DR172" s="127">
        <v>3.4700000000000002E-2</v>
      </c>
      <c r="DS172" s="127">
        <v>3.4700000000000002E-2</v>
      </c>
      <c r="DT172" s="127">
        <v>3.4599999999999999E-2</v>
      </c>
      <c r="DU172" s="127">
        <v>3.5000000000000003E-2</v>
      </c>
      <c r="DV172" s="127">
        <v>3.5099999999999999E-2</v>
      </c>
      <c r="DW172" s="127">
        <v>3.5799999999999998E-2</v>
      </c>
      <c r="DX172" s="127">
        <v>3.5799999999999998E-2</v>
      </c>
      <c r="DY172" s="127">
        <v>3.6499999999999998E-2</v>
      </c>
      <c r="DZ172" s="127">
        <v>3.6799999999999999E-2</v>
      </c>
      <c r="EA172" s="127">
        <v>3.6799999999999999E-2</v>
      </c>
      <c r="EB172" s="127">
        <v>3.6299999999999999E-2</v>
      </c>
      <c r="EC172" s="127">
        <v>3.6200000000000003E-2</v>
      </c>
      <c r="ED172" s="127">
        <v>3.5999999999999997E-2</v>
      </c>
      <c r="EE172" s="127">
        <v>3.6600000000000001E-2</v>
      </c>
      <c r="EF172" s="127">
        <v>3.6200000000000003E-2</v>
      </c>
      <c r="EG172" s="127">
        <v>3.5799999999999998E-2</v>
      </c>
      <c r="EH172" s="127">
        <v>3.6200000000000003E-2</v>
      </c>
      <c r="EI172" s="127">
        <v>3.5799999999999998E-2</v>
      </c>
      <c r="EJ172" s="127">
        <v>3.5799999999999998E-2</v>
      </c>
      <c r="EK172" s="127">
        <v>3.5299999999999998E-2</v>
      </c>
      <c r="EL172" s="127">
        <v>3.4299999999999997E-2</v>
      </c>
      <c r="EM172" s="127">
        <v>3.3799999999999997E-2</v>
      </c>
      <c r="EN172" s="127">
        <v>3.39E-2</v>
      </c>
      <c r="EO172" s="127">
        <v>3.2800000000000003E-2</v>
      </c>
      <c r="EP172" s="127">
        <v>3.32E-2</v>
      </c>
      <c r="EQ172" s="127">
        <v>3.3099999999999997E-2</v>
      </c>
      <c r="ER172" s="127">
        <v>3.32E-2</v>
      </c>
      <c r="ES172" s="127">
        <v>3.3500000000000002E-2</v>
      </c>
      <c r="ET172" s="127">
        <v>3.3300000000000003E-2</v>
      </c>
      <c r="EU172" s="127">
        <v>3.2899999999999999E-2</v>
      </c>
      <c r="EV172">
        <f>SUMIF('12peso'!$E$39:$E$492,$A172,'12peso'!H$39:H$492)</f>
        <v>2.4400000000000002E-2</v>
      </c>
      <c r="EW172">
        <f>SUMIF('12peso'!$E$39:$E$492,$A172,'12peso'!I$39:I$492)</f>
        <v>2.4199999999999999E-2</v>
      </c>
      <c r="EX172">
        <f>SUMIF('12peso'!$E$39:$E$492,$A172,'12peso'!J$39:J$492)</f>
        <v>2.4E-2</v>
      </c>
      <c r="EY172">
        <f>SUMIF('12peso'!$E$39:$E$492,$A172,'12peso'!K$39:K$492)</f>
        <v>2.35E-2</v>
      </c>
      <c r="EZ172">
        <f>SUMIF('12peso'!$E$39:$E$492,$A172,'12peso'!L$39:L$492)</f>
        <v>2.3699999999999999E-2</v>
      </c>
      <c r="FA172">
        <f>SUMIF('12peso'!$E$39:$E$492,$A172,'12peso'!M$39:M$492)</f>
        <v>2.3599999999999999E-2</v>
      </c>
      <c r="FB172">
        <f>SUMIF('12peso'!$E$39:$E$492,$A172,'12peso'!N$39:N$492)</f>
        <v>2.3900000000000001E-2</v>
      </c>
      <c r="FC172">
        <f>SUMIF('12peso'!$E$39:$E$492,$A172,'12peso'!O$39:O$492)</f>
        <v>2.4E-2</v>
      </c>
      <c r="FD172">
        <f>SUMIF('12peso'!$E$39:$E$492,$A172,'12peso'!P$39:P$492)</f>
        <v>2.3800000000000002E-2</v>
      </c>
      <c r="FE172">
        <f>SUMIF('12peso'!$E$39:$E$492,$A172,'12peso'!Q$39:Q$492)</f>
        <v>2.3699999999999999E-2</v>
      </c>
      <c r="FF172">
        <f>SUMIF('12peso'!$E$39:$E$492,$A172,'12peso'!R$39:R$492)</f>
        <v>2.4299999999999999E-2</v>
      </c>
      <c r="FG172">
        <f>SUMIF('12peso'!$E$39:$E$492,$A172,'12peso'!S$39:S$492)</f>
        <v>2.41E-2</v>
      </c>
      <c r="FH172">
        <f>SUMIF('12peso'!$E$39:$E$492,$A172,'12peso'!T$39:T$492)</f>
        <v>2.3699999999999999E-2</v>
      </c>
      <c r="FI172">
        <f>SUMIF('12peso'!$E$39:$E$492,$A172,'12peso'!U$39:U$492)</f>
        <v>2.3900000000000001E-2</v>
      </c>
      <c r="FJ172">
        <f>SUMIF('12peso'!$E$39:$E$492,$A172,'12peso'!V$39:V$492)</f>
        <v>2.46E-2</v>
      </c>
      <c r="FK172">
        <f>SUMIF('12peso'!$E$39:$E$492,$A172,'12peso'!W$39:W$492)</f>
        <v>2.4199999999999999E-2</v>
      </c>
      <c r="FL172">
        <f>SUMIF('12peso'!$E$39:$E$492,$A172,'12peso'!X$39:X$492)</f>
        <v>2.4400000000000002E-2</v>
      </c>
      <c r="FM172">
        <f>SUMIF('12peso'!$E$39:$E$492,$A172,'12peso'!Y$39:Y$492)</f>
        <v>2.4199999999999999E-2</v>
      </c>
      <c r="FN172">
        <f>SUMIF('12peso'!$E$39:$E$492,$A172,'12peso'!Z$39:Z$492)</f>
        <v>2.4400000000000002E-2</v>
      </c>
      <c r="FO172">
        <f>SUMIF('12peso'!$E$39:$E$492,$A172,'12peso'!AA$39:AA$492)</f>
        <v>2.41E-2</v>
      </c>
      <c r="FP172">
        <f>SUMIF('12peso'!$E$39:$E$492,$A172,'12peso'!AB$39:AB$492)</f>
        <v>2.4199999999999999E-2</v>
      </c>
      <c r="FQ172">
        <f>SUMIF('12peso'!$E$39:$E$492,$A172,'12peso'!AC$39:AC$492)</f>
        <v>2.4500000000000001E-2</v>
      </c>
      <c r="FR172">
        <f>SUMIF('12peso'!$E$39:$E$492,$A172,'12peso'!AD$39:AD$492)</f>
        <v>2.46E-2</v>
      </c>
      <c r="FS172">
        <f>SUMIF('12peso'!$E$39:$E$492,$A172,'12peso'!AE$39:AE$492)</f>
        <v>2.46E-2</v>
      </c>
      <c r="FT172">
        <f>SUMIF('12peso'!$E$39:$E$492,$A172,'12peso'!AF$39:AF$492)</f>
        <v>2.5999999999999999E-2</v>
      </c>
      <c r="FU172">
        <f>SUMIF('12peso'!$E$39:$E$492,$A172,'12peso'!AG$39:AG$492)</f>
        <v>2.64E-2</v>
      </c>
      <c r="FV172">
        <f>SUMIF('12peso'!$E$39:$E$492,$A172,'12peso'!AH$39:AH$492)</f>
        <v>2.64E-2</v>
      </c>
      <c r="FW172">
        <f>SUMIF('12peso'!$E$39:$E$492,$A172,'12peso'!AI$39:AI$492)</f>
        <v>2.63E-2</v>
      </c>
      <c r="FX172">
        <f>SUMIF('12peso'!$E$39:$E$492,$A172,'12peso'!AJ$39:AJ$492)</f>
        <v>2.63E-2</v>
      </c>
      <c r="FY172">
        <f>SUMIF('12peso'!$E$39:$E$492,$A172,'12peso'!AK$39:AK$492)</f>
        <v>2.5899999999999999E-2</v>
      </c>
      <c r="FZ172">
        <f>SUMIF('12peso'!$E$39:$E$492,$A172,'12peso'!AL$39:AL$492)</f>
        <v>2.5899999999999999E-2</v>
      </c>
      <c r="GA172">
        <f>SUMIF('12peso'!$E$39:$E$492,$A172,'12peso'!AM$39:AM$492)</f>
        <v>2.63E-2</v>
      </c>
      <c r="GB172">
        <f>SUMIF('12peso'!$E$39:$E$492,$A172,'12peso'!AN$39:AN$492)</f>
        <v>2.5999999999999999E-2</v>
      </c>
    </row>
    <row r="173" spans="1:184" x14ac:dyDescent="0.25">
      <c r="A173" s="60">
        <v>3201021</v>
      </c>
      <c r="B173" s="56" t="s">
        <v>175</v>
      </c>
      <c r="C173" s="127">
        <v>0.26550000000000001</v>
      </c>
      <c r="D173" s="127">
        <v>0.2646</v>
      </c>
      <c r="E173" s="127">
        <v>0.26129999999999998</v>
      </c>
      <c r="F173" s="127">
        <v>0.25800000000000001</v>
      </c>
      <c r="G173" s="127">
        <v>0.2591</v>
      </c>
      <c r="H173" s="127">
        <v>0.25869999999999999</v>
      </c>
      <c r="I173" s="127">
        <v>0.2591</v>
      </c>
      <c r="J173" s="127">
        <v>0.26190000000000002</v>
      </c>
      <c r="K173" s="127">
        <v>0.26050000000000001</v>
      </c>
      <c r="L173" s="127">
        <v>0.25990000000000002</v>
      </c>
      <c r="M173" s="127">
        <v>0.2586</v>
      </c>
      <c r="N173" s="127">
        <v>0.2626</v>
      </c>
      <c r="O173" s="127">
        <v>0.26119999999999999</v>
      </c>
      <c r="P173" s="127">
        <v>0.25950000000000001</v>
      </c>
      <c r="Q173" s="127">
        <v>0.26319999999999999</v>
      </c>
      <c r="R173" s="127">
        <v>0.26540000000000002</v>
      </c>
      <c r="S173" s="127">
        <v>0.2661</v>
      </c>
      <c r="T173" s="127">
        <v>0.27029999999999998</v>
      </c>
      <c r="U173" s="127">
        <v>0.26869999999999999</v>
      </c>
      <c r="V173" s="127">
        <v>0.27010000000000001</v>
      </c>
      <c r="W173" s="127">
        <v>0.26989999999999997</v>
      </c>
      <c r="X173" s="127">
        <v>0.26869999999999999</v>
      </c>
      <c r="Y173" s="127">
        <v>0.2656</v>
      </c>
      <c r="Z173" s="127">
        <v>0.26140000000000002</v>
      </c>
      <c r="AA173" s="127">
        <v>0.25879999999999997</v>
      </c>
      <c r="AB173" s="127">
        <v>0.252</v>
      </c>
      <c r="AC173" s="127">
        <v>0.24809999999999999</v>
      </c>
      <c r="AD173" s="127">
        <v>0.24929999999999999</v>
      </c>
      <c r="AE173" s="127">
        <v>0.25219999999999998</v>
      </c>
      <c r="AF173" s="127">
        <v>0.25080000000000002</v>
      </c>
      <c r="AG173" s="127">
        <v>0.25090000000000001</v>
      </c>
      <c r="AH173" s="127">
        <v>0.24959999999999999</v>
      </c>
      <c r="AI173" s="127">
        <v>0.2495</v>
      </c>
      <c r="AJ173" s="127">
        <v>0.24460000000000001</v>
      </c>
      <c r="AK173" s="127">
        <v>0.24510000000000001</v>
      </c>
      <c r="AL173" s="127">
        <v>0.2432</v>
      </c>
      <c r="AM173" s="127">
        <v>0.2419</v>
      </c>
      <c r="AN173" s="127">
        <v>0.24160000000000001</v>
      </c>
      <c r="AO173" s="127">
        <v>0.24299999999999999</v>
      </c>
      <c r="AP173" s="127">
        <v>0.24590000000000001</v>
      </c>
      <c r="AQ173" s="127">
        <v>0.2457</v>
      </c>
      <c r="AR173" s="127">
        <v>0.24840000000000001</v>
      </c>
      <c r="AS173" s="127">
        <v>0.2482</v>
      </c>
      <c r="AT173" s="127">
        <v>0.25040000000000001</v>
      </c>
      <c r="AU173" s="127">
        <v>0.2515</v>
      </c>
      <c r="AV173" s="127">
        <v>0.25459999999999999</v>
      </c>
      <c r="AW173" s="127">
        <v>0.255</v>
      </c>
      <c r="AX173" s="127">
        <v>0.25530000000000003</v>
      </c>
      <c r="AY173" s="127">
        <v>0.25659999999999999</v>
      </c>
      <c r="AZ173" s="127">
        <v>0.25950000000000001</v>
      </c>
      <c r="BA173" s="127">
        <v>0.25900000000000001</v>
      </c>
      <c r="BB173" s="127">
        <v>0.26100000000000001</v>
      </c>
      <c r="BC173" s="127">
        <v>0.26119999999999999</v>
      </c>
      <c r="BD173" s="127">
        <v>0.26140000000000002</v>
      </c>
      <c r="BE173" s="127">
        <v>0.26029999999999998</v>
      </c>
      <c r="BF173" s="127">
        <v>0.26269999999999999</v>
      </c>
      <c r="BG173" s="127">
        <v>0.26519999999999999</v>
      </c>
      <c r="BH173" s="127">
        <v>0.26490000000000002</v>
      </c>
      <c r="BI173" s="127">
        <v>0.26319999999999999</v>
      </c>
      <c r="BJ173" s="127">
        <v>0.26100000000000001</v>
      </c>
      <c r="BK173" s="127">
        <v>0.26100000000000001</v>
      </c>
      <c r="BL173" s="127">
        <v>0.2641</v>
      </c>
      <c r="BM173" s="127">
        <v>0.26579999999999998</v>
      </c>
      <c r="BN173" s="127">
        <v>0.26719999999999999</v>
      </c>
      <c r="BO173" s="127">
        <v>0.2671</v>
      </c>
      <c r="BP173" s="127">
        <v>0.26640000000000003</v>
      </c>
      <c r="BQ173" s="127">
        <v>0.26860000000000001</v>
      </c>
      <c r="BR173" s="127">
        <v>0.27410000000000001</v>
      </c>
      <c r="BS173" s="127">
        <v>0.27550000000000002</v>
      </c>
      <c r="BT173" s="127">
        <v>0.27650000000000002</v>
      </c>
      <c r="BU173" s="127">
        <v>0.2787</v>
      </c>
      <c r="BV173" s="127">
        <v>0.28239999999999998</v>
      </c>
      <c r="BW173" s="127">
        <v>0.2828</v>
      </c>
      <c r="BX173" s="127">
        <v>0.28389999999999999</v>
      </c>
      <c r="BY173" s="127">
        <v>0.28570000000000001</v>
      </c>
      <c r="BZ173" s="127">
        <v>0.28070000000000001</v>
      </c>
      <c r="CA173" s="127">
        <v>0.2797</v>
      </c>
      <c r="CB173" s="127">
        <v>0.28079999999999999</v>
      </c>
      <c r="CC173" s="127">
        <v>0.28010000000000002</v>
      </c>
      <c r="CD173" s="127">
        <v>0.28070000000000001</v>
      </c>
      <c r="CE173" s="127">
        <v>0.2787</v>
      </c>
      <c r="CF173" s="127">
        <v>0.2757</v>
      </c>
      <c r="CG173" s="127">
        <v>0.2747</v>
      </c>
      <c r="CH173" s="127">
        <v>0.24379999999999999</v>
      </c>
      <c r="CI173" s="127">
        <v>0.2442</v>
      </c>
      <c r="CJ173" s="127">
        <v>0.24640000000000001</v>
      </c>
      <c r="CK173" s="127">
        <v>0.24560000000000001</v>
      </c>
      <c r="CL173" s="127">
        <v>0.2465</v>
      </c>
      <c r="CM173" s="127">
        <v>0.2475</v>
      </c>
      <c r="CN173" s="127">
        <v>0.24560000000000001</v>
      </c>
      <c r="CO173" s="127">
        <v>0.24529999999999999</v>
      </c>
      <c r="CP173" s="127">
        <v>0.24479999999999999</v>
      </c>
      <c r="CQ173" s="127">
        <v>0.24299999999999999</v>
      </c>
      <c r="CR173" s="127">
        <v>0.24479999999999999</v>
      </c>
      <c r="CS173" s="127">
        <v>0.24560000000000001</v>
      </c>
      <c r="CT173" s="127">
        <v>0.24249999999999999</v>
      </c>
      <c r="CU173" s="127">
        <v>0.2424</v>
      </c>
      <c r="CV173" s="127">
        <v>0.24379999999999999</v>
      </c>
      <c r="CW173" s="127">
        <v>0.24110000000000001</v>
      </c>
      <c r="CX173" s="127">
        <v>0.2387</v>
      </c>
      <c r="CY173" s="127">
        <v>0.23860000000000001</v>
      </c>
      <c r="CZ173" s="127">
        <v>0.2356</v>
      </c>
      <c r="DA173" s="127">
        <v>0.23369999999999999</v>
      </c>
      <c r="DB173" s="127">
        <v>0.2346</v>
      </c>
      <c r="DC173" s="127">
        <v>0.2329</v>
      </c>
      <c r="DD173" s="127">
        <v>0.2329</v>
      </c>
      <c r="DE173" s="127">
        <v>0.23200000000000001</v>
      </c>
      <c r="DF173" s="127">
        <v>0.2303</v>
      </c>
      <c r="DG173" s="127">
        <v>0.2301</v>
      </c>
      <c r="DH173" s="127">
        <v>0.2286</v>
      </c>
      <c r="DI173" s="127">
        <v>0.2306</v>
      </c>
      <c r="DJ173" s="127">
        <v>0.23089999999999999</v>
      </c>
      <c r="DK173" s="127">
        <v>0.2303</v>
      </c>
      <c r="DL173" s="127">
        <v>0.2281</v>
      </c>
      <c r="DM173" s="127">
        <v>0.23180000000000001</v>
      </c>
      <c r="DN173" s="127">
        <v>0.22919999999999999</v>
      </c>
      <c r="DO173" s="127">
        <v>0.22739999999999999</v>
      </c>
      <c r="DP173" s="127">
        <v>0.22720000000000001</v>
      </c>
      <c r="DQ173" s="127">
        <v>0.22359999999999999</v>
      </c>
      <c r="DR173" s="127">
        <v>0.2205</v>
      </c>
      <c r="DS173" s="127">
        <v>0.223</v>
      </c>
      <c r="DT173" s="127">
        <v>0.2205</v>
      </c>
      <c r="DU173" s="127">
        <v>0.21779999999999999</v>
      </c>
      <c r="DV173" s="127">
        <v>0.21460000000000001</v>
      </c>
      <c r="DW173" s="127">
        <v>0.2137</v>
      </c>
      <c r="DX173" s="127">
        <v>0.21529999999999999</v>
      </c>
      <c r="DY173" s="127">
        <v>0.2162</v>
      </c>
      <c r="DZ173" s="127">
        <v>0.21290000000000001</v>
      </c>
      <c r="EA173" s="127">
        <v>0.2135</v>
      </c>
      <c r="EB173" s="127">
        <v>0.21390000000000001</v>
      </c>
      <c r="EC173" s="127">
        <v>0.21240000000000001</v>
      </c>
      <c r="ED173" s="127">
        <v>0.21490000000000001</v>
      </c>
      <c r="EE173" s="127">
        <v>0.21679999999999999</v>
      </c>
      <c r="EF173" s="127">
        <v>0.21379999999999999</v>
      </c>
      <c r="EG173" s="127">
        <v>0.21299999999999999</v>
      </c>
      <c r="EH173" s="127">
        <v>0.20710000000000001</v>
      </c>
      <c r="EI173" s="127">
        <v>0.20430000000000001</v>
      </c>
      <c r="EJ173" s="127">
        <v>0.2009</v>
      </c>
      <c r="EK173" s="127">
        <v>0.2016</v>
      </c>
      <c r="EL173" s="127">
        <v>0.19969999999999999</v>
      </c>
      <c r="EM173" s="127">
        <v>0.1953</v>
      </c>
      <c r="EN173" s="127">
        <v>0.18959999999999999</v>
      </c>
      <c r="EO173" s="127">
        <v>0.18940000000000001</v>
      </c>
      <c r="EP173" s="127">
        <v>0.18859999999999999</v>
      </c>
      <c r="EQ173" s="127">
        <v>0.18909999999999999</v>
      </c>
      <c r="ER173" s="127">
        <v>0.18970000000000001</v>
      </c>
      <c r="ES173" s="127">
        <v>0.186</v>
      </c>
      <c r="ET173" s="127">
        <v>0.18509999999999999</v>
      </c>
      <c r="EU173" s="127">
        <v>0.1822</v>
      </c>
      <c r="EV173">
        <f>SUMIF('12peso'!$E$39:$E$492,$A173,'12peso'!H$39:H$492)</f>
        <v>0.21149999999999999</v>
      </c>
      <c r="EW173">
        <f>SUMIF('12peso'!$E$39:$E$492,$A173,'12peso'!I$39:I$492)</f>
        <v>0.21460000000000001</v>
      </c>
      <c r="EX173">
        <f>SUMIF('12peso'!$E$39:$E$492,$A173,'12peso'!J$39:J$492)</f>
        <v>0.21149999999999999</v>
      </c>
      <c r="EY173">
        <f>SUMIF('12peso'!$E$39:$E$492,$A173,'12peso'!K$39:K$492)</f>
        <v>0.20979999999999999</v>
      </c>
      <c r="EZ173">
        <f>SUMIF('12peso'!$E$39:$E$492,$A173,'12peso'!L$39:L$492)</f>
        <v>0.2072</v>
      </c>
      <c r="FA173">
        <f>SUMIF('12peso'!$E$39:$E$492,$A173,'12peso'!M$39:M$492)</f>
        <v>0.20910000000000001</v>
      </c>
      <c r="FB173">
        <f>SUMIF('12peso'!$E$39:$E$492,$A173,'12peso'!N$39:N$492)</f>
        <v>0.20849999999999999</v>
      </c>
      <c r="FC173">
        <f>SUMIF('12peso'!$E$39:$E$492,$A173,'12peso'!O$39:O$492)</f>
        <v>0.2074</v>
      </c>
      <c r="FD173">
        <f>SUMIF('12peso'!$E$39:$E$492,$A173,'12peso'!P$39:P$492)</f>
        <v>0.21049999999999999</v>
      </c>
      <c r="FE173">
        <f>SUMIF('12peso'!$E$39:$E$492,$A173,'12peso'!Q$39:Q$492)</f>
        <v>0.2094</v>
      </c>
      <c r="FF173">
        <f>SUMIF('12peso'!$E$39:$E$492,$A173,'12peso'!R$39:R$492)</f>
        <v>0.21060000000000001</v>
      </c>
      <c r="FG173">
        <f>SUMIF('12peso'!$E$39:$E$492,$A173,'12peso'!S$39:S$492)</f>
        <v>0.20699999999999999</v>
      </c>
      <c r="FH173">
        <f>SUMIF('12peso'!$E$39:$E$492,$A173,'12peso'!T$39:T$492)</f>
        <v>0.20849999999999999</v>
      </c>
      <c r="FI173">
        <f>SUMIF('12peso'!$E$39:$E$492,$A173,'12peso'!U$39:U$492)</f>
        <v>0.20760000000000001</v>
      </c>
      <c r="FJ173">
        <f>SUMIF('12peso'!$E$39:$E$492,$A173,'12peso'!V$39:V$492)</f>
        <v>0.20530000000000001</v>
      </c>
      <c r="FK173">
        <f>SUMIF('12peso'!$E$39:$E$492,$A173,'12peso'!W$39:W$492)</f>
        <v>0.20169999999999999</v>
      </c>
      <c r="FL173">
        <f>SUMIF('12peso'!$E$39:$E$492,$A173,'12peso'!X$39:X$492)</f>
        <v>0.20349999999999999</v>
      </c>
      <c r="FM173">
        <f>SUMIF('12peso'!$E$39:$E$492,$A173,'12peso'!Y$39:Y$492)</f>
        <v>0.20849999999999999</v>
      </c>
      <c r="FN173">
        <f>SUMIF('12peso'!$E$39:$E$492,$A173,'12peso'!Z$39:Z$492)</f>
        <v>0.20810000000000001</v>
      </c>
      <c r="FO173">
        <f>SUMIF('12peso'!$E$39:$E$492,$A173,'12peso'!AA$39:AA$492)</f>
        <v>0.2087</v>
      </c>
      <c r="FP173">
        <f>SUMIF('12peso'!$E$39:$E$492,$A173,'12peso'!AB$39:AB$492)</f>
        <v>0.2127</v>
      </c>
      <c r="FQ173">
        <f>SUMIF('12peso'!$E$39:$E$492,$A173,'12peso'!AC$39:AC$492)</f>
        <v>0.21759999999999999</v>
      </c>
      <c r="FR173">
        <f>SUMIF('12peso'!$E$39:$E$492,$A173,'12peso'!AD$39:AD$492)</f>
        <v>0.217</v>
      </c>
      <c r="FS173">
        <f>SUMIF('12peso'!$E$39:$E$492,$A173,'12peso'!AE$39:AE$492)</f>
        <v>0.21820000000000001</v>
      </c>
      <c r="FT173">
        <f>SUMIF('12peso'!$E$39:$E$492,$A173,'12peso'!AF$39:AF$492)</f>
        <v>0.218</v>
      </c>
      <c r="FU173">
        <f>SUMIF('12peso'!$E$39:$E$492,$A173,'12peso'!AG$39:AG$492)</f>
        <v>0.21779999999999999</v>
      </c>
      <c r="FV173">
        <f>SUMIF('12peso'!$E$39:$E$492,$A173,'12peso'!AH$39:AH$492)</f>
        <v>0.21970000000000001</v>
      </c>
      <c r="FW173">
        <f>SUMIF('12peso'!$E$39:$E$492,$A173,'12peso'!AI$39:AI$492)</f>
        <v>0.214</v>
      </c>
      <c r="FX173">
        <f>SUMIF('12peso'!$E$39:$E$492,$A173,'12peso'!AJ$39:AJ$492)</f>
        <v>0.20730000000000001</v>
      </c>
      <c r="FY173">
        <f>SUMIF('12peso'!$E$39:$E$492,$A173,'12peso'!AK$39:AK$492)</f>
        <v>0.21099999999999999</v>
      </c>
      <c r="FZ173">
        <f>SUMIF('12peso'!$E$39:$E$492,$A173,'12peso'!AL$39:AL$492)</f>
        <v>0.21249999999999999</v>
      </c>
      <c r="GA173">
        <f>SUMIF('12peso'!$E$39:$E$492,$A173,'12peso'!AM$39:AM$492)</f>
        <v>0.21659999999999999</v>
      </c>
      <c r="GB173">
        <f>SUMIF('12peso'!$E$39:$E$492,$A173,'12peso'!AN$39:AN$492)</f>
        <v>0.22009999999999999</v>
      </c>
    </row>
    <row r="174" spans="1:184" x14ac:dyDescent="0.25">
      <c r="A174" s="60">
        <v>3201065</v>
      </c>
      <c r="B174" s="56" t="s">
        <v>176</v>
      </c>
      <c r="C174" s="127">
        <v>0.1105</v>
      </c>
      <c r="D174" s="127">
        <v>0.1101</v>
      </c>
      <c r="E174" s="127">
        <v>0.10929999999999999</v>
      </c>
      <c r="F174" s="127">
        <v>0.1079</v>
      </c>
      <c r="G174" s="127">
        <v>0.11169999999999999</v>
      </c>
      <c r="H174" s="127">
        <v>0.1113</v>
      </c>
      <c r="I174" s="127">
        <v>0.1109</v>
      </c>
      <c r="J174" s="127">
        <v>0.111</v>
      </c>
      <c r="K174" s="127">
        <v>0.11219999999999999</v>
      </c>
      <c r="L174" s="127">
        <v>0.1129</v>
      </c>
      <c r="M174" s="127">
        <v>0.1139</v>
      </c>
      <c r="N174" s="127">
        <v>0.1149</v>
      </c>
      <c r="O174" s="127">
        <v>0.1157</v>
      </c>
      <c r="P174" s="127">
        <v>0.1162</v>
      </c>
      <c r="Q174" s="127">
        <v>0.1173</v>
      </c>
      <c r="R174" s="127">
        <v>0.11990000000000001</v>
      </c>
      <c r="S174" s="127">
        <v>0.11799999999999999</v>
      </c>
      <c r="T174" s="127">
        <v>0.1174</v>
      </c>
      <c r="U174" s="127">
        <v>0.11650000000000001</v>
      </c>
      <c r="V174" s="127">
        <v>0.1169</v>
      </c>
      <c r="W174" s="127">
        <v>0.1133</v>
      </c>
      <c r="X174" s="127">
        <v>0.11119999999999999</v>
      </c>
      <c r="Y174" s="127">
        <v>0.10979999999999999</v>
      </c>
      <c r="Z174" s="127">
        <v>0.1104</v>
      </c>
      <c r="AA174" s="127">
        <v>0.10780000000000001</v>
      </c>
      <c r="AB174" s="127">
        <v>0.1052</v>
      </c>
      <c r="AC174" s="127">
        <v>0.1048</v>
      </c>
      <c r="AD174" s="127">
        <v>0.10680000000000001</v>
      </c>
      <c r="AE174" s="127">
        <v>0.109</v>
      </c>
      <c r="AF174" s="127">
        <v>0.1096</v>
      </c>
      <c r="AG174" s="127">
        <v>0.1096</v>
      </c>
      <c r="AH174" s="127">
        <v>0.11020000000000001</v>
      </c>
      <c r="AI174" s="127">
        <v>0.1108</v>
      </c>
      <c r="AJ174" s="127">
        <v>0.10539999999999999</v>
      </c>
      <c r="AK174" s="127">
        <v>0.1048</v>
      </c>
      <c r="AL174" s="127">
        <v>0.1038</v>
      </c>
      <c r="AM174" s="127">
        <v>0.1</v>
      </c>
      <c r="AN174" s="127">
        <v>0.1016</v>
      </c>
      <c r="AO174" s="127">
        <v>0.1046</v>
      </c>
      <c r="AP174" s="127">
        <v>0.10929999999999999</v>
      </c>
      <c r="AQ174" s="127">
        <v>0.1145</v>
      </c>
      <c r="AR174" s="127">
        <v>0.12280000000000001</v>
      </c>
      <c r="AS174" s="127">
        <v>0.1242</v>
      </c>
      <c r="AT174" s="127">
        <v>0.1245</v>
      </c>
      <c r="AU174" s="127">
        <v>0.1241</v>
      </c>
      <c r="AV174" s="127">
        <v>0.1229</v>
      </c>
      <c r="AW174" s="127">
        <v>0.12130000000000001</v>
      </c>
      <c r="AX174" s="127">
        <v>0.122</v>
      </c>
      <c r="AY174" s="127">
        <v>0.1221</v>
      </c>
      <c r="AZ174" s="127">
        <v>0.1198</v>
      </c>
      <c r="BA174" s="127">
        <v>0.1208</v>
      </c>
      <c r="BB174" s="127">
        <v>0.12230000000000001</v>
      </c>
      <c r="BC174" s="127">
        <v>0.1205</v>
      </c>
      <c r="BD174" s="127">
        <v>0.1215</v>
      </c>
      <c r="BE174" s="127">
        <v>0.12280000000000001</v>
      </c>
      <c r="BF174" s="127">
        <v>0.1211</v>
      </c>
      <c r="BG174" s="127">
        <v>0.1212</v>
      </c>
      <c r="BH174" s="127">
        <v>0.1205</v>
      </c>
      <c r="BI174" s="127">
        <v>0.1192</v>
      </c>
      <c r="BJ174" s="127">
        <v>0.1186</v>
      </c>
      <c r="BK174" s="127">
        <v>0.1182</v>
      </c>
      <c r="BL174" s="127">
        <v>0.1197</v>
      </c>
      <c r="BM174" s="127">
        <v>0.11840000000000001</v>
      </c>
      <c r="BN174" s="127">
        <v>0.11840000000000001</v>
      </c>
      <c r="BO174" s="127">
        <v>0.1177</v>
      </c>
      <c r="BP174" s="127">
        <v>0.1164</v>
      </c>
      <c r="BQ174" s="127">
        <v>0.11799999999999999</v>
      </c>
      <c r="BR174" s="127">
        <v>0.1166</v>
      </c>
      <c r="BS174" s="127">
        <v>0.1153</v>
      </c>
      <c r="BT174" s="127">
        <v>0.1142</v>
      </c>
      <c r="BU174" s="127">
        <v>0.11509999999999999</v>
      </c>
      <c r="BV174" s="127">
        <v>0.1164</v>
      </c>
      <c r="BW174" s="127">
        <v>0.1163</v>
      </c>
      <c r="BX174" s="127">
        <v>0.1166</v>
      </c>
      <c r="BY174" s="127">
        <v>0.1152</v>
      </c>
      <c r="BZ174" s="127">
        <v>0.1152</v>
      </c>
      <c r="CA174" s="127">
        <v>0.1128</v>
      </c>
      <c r="CB174" s="127">
        <v>0.1128</v>
      </c>
      <c r="CC174" s="127">
        <v>0.1134</v>
      </c>
      <c r="CD174" s="127">
        <v>0.11260000000000001</v>
      </c>
      <c r="CE174" s="127">
        <v>0.1129</v>
      </c>
      <c r="CF174" s="127">
        <v>0.11219999999999999</v>
      </c>
      <c r="CG174" s="127">
        <v>0.1105</v>
      </c>
      <c r="CH174" s="127">
        <v>1.09E-2</v>
      </c>
      <c r="CI174" s="127">
        <v>1.0800000000000001E-2</v>
      </c>
      <c r="CJ174" s="127">
        <v>1.0800000000000001E-2</v>
      </c>
      <c r="CK174" s="127">
        <v>1.0699999999999999E-2</v>
      </c>
      <c r="CL174" s="127">
        <v>1.0699999999999999E-2</v>
      </c>
      <c r="CM174" s="127">
        <v>1.0699999999999999E-2</v>
      </c>
      <c r="CN174" s="127">
        <v>1.0699999999999999E-2</v>
      </c>
      <c r="CO174" s="127">
        <v>1.0500000000000001E-2</v>
      </c>
      <c r="CP174" s="127">
        <v>1.03E-2</v>
      </c>
      <c r="CQ174" s="127">
        <v>1.04E-2</v>
      </c>
      <c r="CR174" s="127">
        <v>1.03E-2</v>
      </c>
      <c r="CS174" s="127">
        <v>1.0200000000000001E-2</v>
      </c>
      <c r="CT174" s="127">
        <v>1.01E-2</v>
      </c>
      <c r="CU174" s="127">
        <v>9.7999999999999997E-3</v>
      </c>
      <c r="CV174" s="127">
        <v>9.7999999999999997E-3</v>
      </c>
      <c r="CW174" s="127">
        <v>9.7000000000000003E-3</v>
      </c>
      <c r="CX174" s="127">
        <v>9.4999999999999998E-3</v>
      </c>
      <c r="CY174" s="127">
        <v>9.2999999999999992E-3</v>
      </c>
      <c r="CZ174" s="127">
        <v>9.1999999999999998E-3</v>
      </c>
      <c r="DA174" s="127">
        <v>9.4000000000000004E-3</v>
      </c>
      <c r="DB174" s="127">
        <v>9.2999999999999992E-3</v>
      </c>
      <c r="DC174" s="127">
        <v>8.9999999999999993E-3</v>
      </c>
      <c r="DD174" s="127">
        <v>8.9999999999999993E-3</v>
      </c>
      <c r="DE174" s="127">
        <v>8.8000000000000005E-3</v>
      </c>
      <c r="DF174" s="127">
        <v>8.8000000000000005E-3</v>
      </c>
      <c r="DG174" s="127">
        <v>8.6999999999999994E-3</v>
      </c>
      <c r="DH174" s="127">
        <v>8.6999999999999994E-3</v>
      </c>
      <c r="DI174" s="127">
        <v>8.8000000000000005E-3</v>
      </c>
      <c r="DJ174" s="127">
        <v>8.6E-3</v>
      </c>
      <c r="DK174" s="127">
        <v>8.6E-3</v>
      </c>
      <c r="DL174" s="127">
        <v>8.5000000000000006E-3</v>
      </c>
      <c r="DM174" s="127">
        <v>8.6E-3</v>
      </c>
      <c r="DN174" s="127">
        <v>8.5000000000000006E-3</v>
      </c>
      <c r="DO174" s="127">
        <v>8.5000000000000006E-3</v>
      </c>
      <c r="DP174" s="127">
        <v>8.6E-3</v>
      </c>
      <c r="DQ174" s="127">
        <v>8.6E-3</v>
      </c>
      <c r="DR174" s="127">
        <v>8.5000000000000006E-3</v>
      </c>
      <c r="DS174" s="127">
        <v>8.3000000000000001E-3</v>
      </c>
      <c r="DT174" s="127">
        <v>8.2000000000000007E-3</v>
      </c>
      <c r="DU174" s="127">
        <v>8.2000000000000007E-3</v>
      </c>
      <c r="DV174" s="127">
        <v>8.0000000000000002E-3</v>
      </c>
      <c r="DW174" s="127">
        <v>7.9000000000000008E-3</v>
      </c>
      <c r="DX174" s="127">
        <v>7.9000000000000008E-3</v>
      </c>
      <c r="DY174" s="127">
        <v>7.7999999999999996E-3</v>
      </c>
      <c r="DZ174" s="127">
        <v>7.7999999999999996E-3</v>
      </c>
      <c r="EA174" s="127">
        <v>7.9000000000000008E-3</v>
      </c>
      <c r="EB174" s="127">
        <v>7.7999999999999996E-3</v>
      </c>
      <c r="EC174" s="127">
        <v>7.4999999999999997E-3</v>
      </c>
      <c r="ED174" s="127">
        <v>7.6E-3</v>
      </c>
      <c r="EE174" s="127">
        <v>7.6E-3</v>
      </c>
      <c r="EF174" s="127">
        <v>7.7000000000000002E-3</v>
      </c>
      <c r="EG174" s="127">
        <v>7.4000000000000003E-3</v>
      </c>
      <c r="EH174" s="127">
        <v>7.3000000000000001E-3</v>
      </c>
      <c r="EI174" s="127">
        <v>7.3000000000000001E-3</v>
      </c>
      <c r="EJ174" s="127">
        <v>7.1999999999999998E-3</v>
      </c>
      <c r="EK174" s="127">
        <v>7.3000000000000001E-3</v>
      </c>
      <c r="EL174" s="127">
        <v>7.1999999999999998E-3</v>
      </c>
      <c r="EM174" s="127">
        <v>6.8999999999999999E-3</v>
      </c>
      <c r="EN174" s="127">
        <v>6.8999999999999999E-3</v>
      </c>
      <c r="EO174" s="127">
        <v>6.7000000000000002E-3</v>
      </c>
      <c r="EP174" s="127">
        <v>6.8999999999999999E-3</v>
      </c>
      <c r="EQ174" s="127">
        <v>7.0000000000000001E-3</v>
      </c>
      <c r="ER174" s="127">
        <v>7.0000000000000001E-3</v>
      </c>
      <c r="ES174" s="127">
        <v>7.1999999999999998E-3</v>
      </c>
      <c r="ET174" s="127">
        <v>7.1000000000000004E-3</v>
      </c>
      <c r="EU174" s="127">
        <v>7.1000000000000004E-3</v>
      </c>
      <c r="EV174">
        <f>SUMIF('12peso'!$E$39:$E$492,$A174,'12peso'!H$39:H$492)</f>
        <v>5.33E-2</v>
      </c>
      <c r="EW174">
        <f>SUMIF('12peso'!$E$39:$E$492,$A174,'12peso'!I$39:I$492)</f>
        <v>5.2600000000000001E-2</v>
      </c>
      <c r="EX174">
        <f>SUMIF('12peso'!$E$39:$E$492,$A174,'12peso'!J$39:J$492)</f>
        <v>5.1700000000000003E-2</v>
      </c>
      <c r="EY174">
        <f>SUMIF('12peso'!$E$39:$E$492,$A174,'12peso'!K$39:K$492)</f>
        <v>5.1200000000000002E-2</v>
      </c>
      <c r="EZ174">
        <f>SUMIF('12peso'!$E$39:$E$492,$A174,'12peso'!L$39:L$492)</f>
        <v>5.0999999999999997E-2</v>
      </c>
      <c r="FA174">
        <f>SUMIF('12peso'!$E$39:$E$492,$A174,'12peso'!M$39:M$492)</f>
        <v>5.04E-2</v>
      </c>
      <c r="FB174">
        <f>SUMIF('12peso'!$E$39:$E$492,$A174,'12peso'!N$39:N$492)</f>
        <v>0.05</v>
      </c>
      <c r="FC174">
        <f>SUMIF('12peso'!$E$39:$E$492,$A174,'12peso'!O$39:O$492)</f>
        <v>4.99E-2</v>
      </c>
      <c r="FD174">
        <f>SUMIF('12peso'!$E$39:$E$492,$A174,'12peso'!P$39:P$492)</f>
        <v>5.0200000000000002E-2</v>
      </c>
      <c r="FE174">
        <f>SUMIF('12peso'!$E$39:$E$492,$A174,'12peso'!Q$39:Q$492)</f>
        <v>5.04E-2</v>
      </c>
      <c r="FF174">
        <f>SUMIF('12peso'!$E$39:$E$492,$A174,'12peso'!R$39:R$492)</f>
        <v>4.9799999999999997E-2</v>
      </c>
      <c r="FG174">
        <f>SUMIF('12peso'!$E$39:$E$492,$A174,'12peso'!S$39:S$492)</f>
        <v>4.9700000000000001E-2</v>
      </c>
      <c r="FH174">
        <f>SUMIF('12peso'!$E$39:$E$492,$A174,'12peso'!T$39:T$492)</f>
        <v>4.9299999999999997E-2</v>
      </c>
      <c r="FI174">
        <f>SUMIF('12peso'!$E$39:$E$492,$A174,'12peso'!U$39:U$492)</f>
        <v>4.9599999999999998E-2</v>
      </c>
      <c r="FJ174">
        <f>SUMIF('12peso'!$E$39:$E$492,$A174,'12peso'!V$39:V$492)</f>
        <v>5.1400000000000001E-2</v>
      </c>
      <c r="FK174">
        <f>SUMIF('12peso'!$E$39:$E$492,$A174,'12peso'!W$39:W$492)</f>
        <v>5.0900000000000001E-2</v>
      </c>
      <c r="FL174">
        <f>SUMIF('12peso'!$E$39:$E$492,$A174,'12peso'!X$39:X$492)</f>
        <v>5.0999999999999997E-2</v>
      </c>
      <c r="FM174">
        <f>SUMIF('12peso'!$E$39:$E$492,$A174,'12peso'!Y$39:Y$492)</f>
        <v>5.0599999999999999E-2</v>
      </c>
      <c r="FN174">
        <f>SUMIF('12peso'!$E$39:$E$492,$A174,'12peso'!Z$39:Z$492)</f>
        <v>5.0500000000000003E-2</v>
      </c>
      <c r="FO174">
        <f>SUMIF('12peso'!$E$39:$E$492,$A174,'12peso'!AA$39:AA$492)</f>
        <v>5.0799999999999998E-2</v>
      </c>
      <c r="FP174">
        <f>SUMIF('12peso'!$E$39:$E$492,$A174,'12peso'!AB$39:AB$492)</f>
        <v>5.1299999999999998E-2</v>
      </c>
      <c r="FQ174">
        <f>SUMIF('12peso'!$E$39:$E$492,$A174,'12peso'!AC$39:AC$492)</f>
        <v>5.1700000000000003E-2</v>
      </c>
      <c r="FR174">
        <f>SUMIF('12peso'!$E$39:$E$492,$A174,'12peso'!AD$39:AD$492)</f>
        <v>5.1700000000000003E-2</v>
      </c>
      <c r="FS174">
        <f>SUMIF('12peso'!$E$39:$E$492,$A174,'12peso'!AE$39:AE$492)</f>
        <v>5.2200000000000003E-2</v>
      </c>
      <c r="FT174">
        <f>SUMIF('12peso'!$E$39:$E$492,$A174,'12peso'!AF$39:AF$492)</f>
        <v>5.0700000000000002E-2</v>
      </c>
      <c r="FU174">
        <f>SUMIF('12peso'!$E$39:$E$492,$A174,'12peso'!AG$39:AG$492)</f>
        <v>5.16E-2</v>
      </c>
      <c r="FV174">
        <f>SUMIF('12peso'!$E$39:$E$492,$A174,'12peso'!AH$39:AH$492)</f>
        <v>5.16E-2</v>
      </c>
      <c r="FW174">
        <f>SUMIF('12peso'!$E$39:$E$492,$A174,'12peso'!AI$39:AI$492)</f>
        <v>5.04E-2</v>
      </c>
      <c r="FX174">
        <f>SUMIF('12peso'!$E$39:$E$492,$A174,'12peso'!AJ$39:AJ$492)</f>
        <v>5.0299999999999997E-2</v>
      </c>
      <c r="FY174">
        <f>SUMIF('12peso'!$E$39:$E$492,$A174,'12peso'!AK$39:AK$492)</f>
        <v>4.9700000000000001E-2</v>
      </c>
      <c r="FZ174">
        <f>SUMIF('12peso'!$E$39:$E$492,$A174,'12peso'!AL$39:AL$492)</f>
        <v>5.0900000000000001E-2</v>
      </c>
      <c r="GA174">
        <f>SUMIF('12peso'!$E$39:$E$492,$A174,'12peso'!AM$39:AM$492)</f>
        <v>5.0799999999999998E-2</v>
      </c>
      <c r="GB174">
        <f>SUMIF('12peso'!$E$39:$E$492,$A174,'12peso'!AN$39:AN$492)</f>
        <v>5.1299999999999998E-2</v>
      </c>
    </row>
    <row r="175" spans="1:184" x14ac:dyDescent="0.25">
      <c r="A175" s="60">
        <v>3202001</v>
      </c>
      <c r="B175" s="56" t="s">
        <v>177</v>
      </c>
      <c r="C175" s="127">
        <v>0.62419999999999998</v>
      </c>
      <c r="D175" s="127">
        <v>0.62429999999999997</v>
      </c>
      <c r="E175" s="127">
        <v>0.62539999999999996</v>
      </c>
      <c r="F175" s="127">
        <v>0.62819999999999998</v>
      </c>
      <c r="G175" s="127">
        <v>0.63819999999999999</v>
      </c>
      <c r="H175" s="127">
        <v>0.64270000000000005</v>
      </c>
      <c r="I175" s="127">
        <v>0.6401</v>
      </c>
      <c r="J175" s="127">
        <v>0.64290000000000003</v>
      </c>
      <c r="K175" s="127">
        <v>0.6462</v>
      </c>
      <c r="L175" s="127">
        <v>0.64449999999999996</v>
      </c>
      <c r="M175" s="127">
        <v>0.6421</v>
      </c>
      <c r="N175" s="127">
        <v>0.64029999999999998</v>
      </c>
      <c r="O175" s="127">
        <v>0.63260000000000005</v>
      </c>
      <c r="P175" s="127">
        <v>0.62529999999999997</v>
      </c>
      <c r="Q175" s="127">
        <v>0.62980000000000003</v>
      </c>
      <c r="R175" s="127">
        <v>0.63529999999999998</v>
      </c>
      <c r="S175" s="127">
        <v>0.6401</v>
      </c>
      <c r="T175" s="127">
        <v>0.63949999999999996</v>
      </c>
      <c r="U175" s="127">
        <v>0.6381</v>
      </c>
      <c r="V175" s="127">
        <v>0.6341</v>
      </c>
      <c r="W175" s="127">
        <v>0.62770000000000004</v>
      </c>
      <c r="X175" s="127">
        <v>0.62429999999999997</v>
      </c>
      <c r="Y175" s="127">
        <v>0.61329999999999996</v>
      </c>
      <c r="Z175" s="127">
        <v>0.60460000000000003</v>
      </c>
      <c r="AA175" s="127">
        <v>0.59860000000000002</v>
      </c>
      <c r="AB175" s="127">
        <v>0.58760000000000001</v>
      </c>
      <c r="AC175" s="127">
        <v>0.59630000000000005</v>
      </c>
      <c r="AD175" s="127">
        <v>0.60509999999999997</v>
      </c>
      <c r="AE175" s="127">
        <v>0.61870000000000003</v>
      </c>
      <c r="AF175" s="127">
        <v>0.63129999999999997</v>
      </c>
      <c r="AG175" s="127">
        <v>0.63900000000000001</v>
      </c>
      <c r="AH175" s="127">
        <v>0.64380000000000004</v>
      </c>
      <c r="AI175" s="127">
        <v>0.63759999999999994</v>
      </c>
      <c r="AJ175" s="127">
        <v>0.63649999999999995</v>
      </c>
      <c r="AK175" s="127">
        <v>0.64749999999999996</v>
      </c>
      <c r="AL175" s="127">
        <v>0.64670000000000005</v>
      </c>
      <c r="AM175" s="127">
        <v>0.63039999999999996</v>
      </c>
      <c r="AN175" s="127">
        <v>0.63270000000000004</v>
      </c>
      <c r="AO175" s="127">
        <v>0.64859999999999995</v>
      </c>
      <c r="AP175" s="127">
        <v>0.65939999999999999</v>
      </c>
      <c r="AQ175" s="127">
        <v>0.66920000000000002</v>
      </c>
      <c r="AR175" s="127">
        <v>0.68030000000000002</v>
      </c>
      <c r="AS175" s="127">
        <v>0.67989999999999995</v>
      </c>
      <c r="AT175" s="127">
        <v>0.67600000000000005</v>
      </c>
      <c r="AU175" s="127">
        <v>0.66749999999999998</v>
      </c>
      <c r="AV175" s="127">
        <v>0.65659999999999996</v>
      </c>
      <c r="AW175" s="127">
        <v>0.64359999999999995</v>
      </c>
      <c r="AX175" s="127">
        <v>0.62719999999999998</v>
      </c>
      <c r="AY175" s="127">
        <v>0.61450000000000005</v>
      </c>
      <c r="AZ175" s="127">
        <v>0.60260000000000002</v>
      </c>
      <c r="BA175" s="127">
        <v>0.59399999999999997</v>
      </c>
      <c r="BB175" s="127">
        <v>0.59119999999999995</v>
      </c>
      <c r="BC175" s="127">
        <v>0.59350000000000003</v>
      </c>
      <c r="BD175" s="127">
        <v>0.58889999999999998</v>
      </c>
      <c r="BE175" s="127">
        <v>0.58509999999999995</v>
      </c>
      <c r="BF175" s="127">
        <v>0.58109999999999995</v>
      </c>
      <c r="BG175" s="127">
        <v>0.57730000000000004</v>
      </c>
      <c r="BH175" s="127">
        <v>0.57489999999999997</v>
      </c>
      <c r="BI175" s="127">
        <v>0.56579999999999997</v>
      </c>
      <c r="BJ175" s="127">
        <v>0.56520000000000004</v>
      </c>
      <c r="BK175" s="127">
        <v>0.55740000000000001</v>
      </c>
      <c r="BL175" s="127">
        <v>0.55259999999999998</v>
      </c>
      <c r="BM175" s="127">
        <v>0.55100000000000005</v>
      </c>
      <c r="BN175" s="127">
        <v>0.55369999999999997</v>
      </c>
      <c r="BO175" s="127">
        <v>0.55310000000000004</v>
      </c>
      <c r="BP175" s="127">
        <v>0.55200000000000005</v>
      </c>
      <c r="BQ175" s="127">
        <v>0.55169999999999997</v>
      </c>
      <c r="BR175" s="127">
        <v>0.54800000000000004</v>
      </c>
      <c r="BS175" s="127">
        <v>0.54159999999999997</v>
      </c>
      <c r="BT175" s="127">
        <v>0.53669999999999995</v>
      </c>
      <c r="BU175" s="127">
        <v>0.5282</v>
      </c>
      <c r="BV175" s="127">
        <v>0.52839999999999998</v>
      </c>
      <c r="BW175" s="127">
        <v>0.5262</v>
      </c>
      <c r="BX175" s="127">
        <v>0.52490000000000003</v>
      </c>
      <c r="BY175" s="127">
        <v>0.50690000000000002</v>
      </c>
      <c r="BZ175" s="127">
        <v>0.48830000000000001</v>
      </c>
      <c r="CA175" s="127">
        <v>0.47320000000000001</v>
      </c>
      <c r="CB175" s="127">
        <v>0.46460000000000001</v>
      </c>
      <c r="CC175" s="127">
        <v>0.46650000000000003</v>
      </c>
      <c r="CD175" s="127">
        <v>0.45400000000000001</v>
      </c>
      <c r="CE175" s="127">
        <v>0.44009999999999999</v>
      </c>
      <c r="CF175" s="127">
        <v>0.43290000000000001</v>
      </c>
      <c r="CG175" s="127">
        <v>0.4178</v>
      </c>
      <c r="CH175" s="127">
        <v>0.27300000000000002</v>
      </c>
      <c r="CI175" s="127">
        <v>0.26750000000000002</v>
      </c>
      <c r="CJ175" s="127">
        <v>0.26319999999999999</v>
      </c>
      <c r="CK175" s="127">
        <v>0.25640000000000002</v>
      </c>
      <c r="CL175" s="127">
        <v>0.25430000000000003</v>
      </c>
      <c r="CM175" s="127">
        <v>0.2505</v>
      </c>
      <c r="CN175" s="127">
        <v>0.245</v>
      </c>
      <c r="CO175" s="127">
        <v>0.24460000000000001</v>
      </c>
      <c r="CP175" s="127">
        <v>0.24379999999999999</v>
      </c>
      <c r="CQ175" s="127">
        <v>0.2422</v>
      </c>
      <c r="CR175" s="127">
        <v>0.24060000000000001</v>
      </c>
      <c r="CS175" s="127">
        <v>0.23710000000000001</v>
      </c>
      <c r="CT175" s="127">
        <v>0.23169999999999999</v>
      </c>
      <c r="CU175" s="127">
        <v>0.2266</v>
      </c>
      <c r="CV175" s="127">
        <v>0.22320000000000001</v>
      </c>
      <c r="CW175" s="127">
        <v>0.21970000000000001</v>
      </c>
      <c r="CX175" s="127">
        <v>0.22009999999999999</v>
      </c>
      <c r="CY175" s="127">
        <v>0.21690000000000001</v>
      </c>
      <c r="CZ175" s="127">
        <v>0.21279999999999999</v>
      </c>
      <c r="DA175" s="127">
        <v>0.20979999999999999</v>
      </c>
      <c r="DB175" s="127">
        <v>0.20660000000000001</v>
      </c>
      <c r="DC175" s="127">
        <v>0.20300000000000001</v>
      </c>
      <c r="DD175" s="127">
        <v>0.2001</v>
      </c>
      <c r="DE175" s="127">
        <v>0.1976</v>
      </c>
      <c r="DF175" s="127">
        <v>0.1943</v>
      </c>
      <c r="DG175" s="127">
        <v>0.19139999999999999</v>
      </c>
      <c r="DH175" s="127">
        <v>0.18990000000000001</v>
      </c>
      <c r="DI175" s="127">
        <v>0.19</v>
      </c>
      <c r="DJ175" s="127">
        <v>0.1893</v>
      </c>
      <c r="DK175" s="127">
        <v>0.18840000000000001</v>
      </c>
      <c r="DL175" s="127">
        <v>0.1842</v>
      </c>
      <c r="DM175" s="127">
        <v>0.184</v>
      </c>
      <c r="DN175" s="127">
        <v>0.18190000000000001</v>
      </c>
      <c r="DO175" s="127">
        <v>0.1794</v>
      </c>
      <c r="DP175" s="127">
        <v>0.1762</v>
      </c>
      <c r="DQ175" s="127">
        <v>0.17399999999999999</v>
      </c>
      <c r="DR175" s="127">
        <v>0.17430000000000001</v>
      </c>
      <c r="DS175" s="127">
        <v>0.17710000000000001</v>
      </c>
      <c r="DT175" s="127">
        <v>0.1779</v>
      </c>
      <c r="DU175" s="127">
        <v>0.1779</v>
      </c>
      <c r="DV175" s="127">
        <v>0.18079999999999999</v>
      </c>
      <c r="DW175" s="127">
        <v>0.18190000000000001</v>
      </c>
      <c r="DX175" s="127">
        <v>0.1797</v>
      </c>
      <c r="DY175" s="127">
        <v>0.17710000000000001</v>
      </c>
      <c r="DZ175" s="127">
        <v>0.1774</v>
      </c>
      <c r="EA175" s="127">
        <v>0.1729</v>
      </c>
      <c r="EB175" s="127">
        <v>0.16830000000000001</v>
      </c>
      <c r="EC175" s="127">
        <v>0.1636</v>
      </c>
      <c r="ED175" s="127">
        <v>0.161</v>
      </c>
      <c r="EE175" s="127">
        <v>0.15579999999999999</v>
      </c>
      <c r="EF175" s="127">
        <v>0.1515</v>
      </c>
      <c r="EG175" s="127">
        <v>0.1479</v>
      </c>
      <c r="EH175" s="127">
        <v>0.14510000000000001</v>
      </c>
      <c r="EI175" s="127">
        <v>0.13700000000000001</v>
      </c>
      <c r="EJ175" s="127">
        <v>0.13200000000000001</v>
      </c>
      <c r="EK175" s="127">
        <v>0.1288</v>
      </c>
      <c r="EL175" s="127">
        <v>0.12520000000000001</v>
      </c>
      <c r="EM175" s="127">
        <v>0.12180000000000001</v>
      </c>
      <c r="EN175" s="127">
        <v>0.11840000000000001</v>
      </c>
      <c r="EO175" s="127">
        <v>0.1153</v>
      </c>
      <c r="EP175" s="127">
        <v>0.114</v>
      </c>
      <c r="EQ175" s="127">
        <v>0.1118</v>
      </c>
      <c r="ER175" s="127">
        <v>0.11070000000000001</v>
      </c>
      <c r="ES175" s="127">
        <v>0.1099</v>
      </c>
      <c r="ET175" s="127">
        <v>0.1074</v>
      </c>
      <c r="EU175" s="127">
        <v>0.10539999999999999</v>
      </c>
      <c r="EV175">
        <f>SUMIF('12peso'!$E$39:$E$492,$A175,'12peso'!H$39:H$492)</f>
        <v>0.30649999999999999</v>
      </c>
      <c r="EW175">
        <f>SUMIF('12peso'!$E$39:$E$492,$A175,'12peso'!I$39:I$492)</f>
        <v>0.29920000000000002</v>
      </c>
      <c r="EX175">
        <f>SUMIF('12peso'!$E$39:$E$492,$A175,'12peso'!J$39:J$492)</f>
        <v>0.29549999999999998</v>
      </c>
      <c r="EY175">
        <f>SUMIF('12peso'!$E$39:$E$492,$A175,'12peso'!K$39:K$492)</f>
        <v>0.28720000000000001</v>
      </c>
      <c r="EZ175">
        <f>SUMIF('12peso'!$E$39:$E$492,$A175,'12peso'!L$39:L$492)</f>
        <v>0.28129999999999999</v>
      </c>
      <c r="FA175">
        <f>SUMIF('12peso'!$E$39:$E$492,$A175,'12peso'!M$39:M$492)</f>
        <v>0.28129999999999999</v>
      </c>
      <c r="FB175">
        <f>SUMIF('12peso'!$E$39:$E$492,$A175,'12peso'!N$39:N$492)</f>
        <v>0.27629999999999999</v>
      </c>
      <c r="FC175">
        <f>SUMIF('12peso'!$E$39:$E$492,$A175,'12peso'!O$39:O$492)</f>
        <v>0.27189999999999998</v>
      </c>
      <c r="FD175">
        <f>SUMIF('12peso'!$E$39:$E$492,$A175,'12peso'!P$39:P$492)</f>
        <v>0.26629999999999998</v>
      </c>
      <c r="FE175">
        <f>SUMIF('12peso'!$E$39:$E$492,$A175,'12peso'!Q$39:Q$492)</f>
        <v>0.25990000000000002</v>
      </c>
      <c r="FF175">
        <f>SUMIF('12peso'!$E$39:$E$492,$A175,'12peso'!R$39:R$492)</f>
        <v>0.25559999999999999</v>
      </c>
      <c r="FG175">
        <f>SUMIF('12peso'!$E$39:$E$492,$A175,'12peso'!S$39:S$492)</f>
        <v>0.25390000000000001</v>
      </c>
      <c r="FH175">
        <f>SUMIF('12peso'!$E$39:$E$492,$A175,'12peso'!T$39:T$492)</f>
        <v>0.251</v>
      </c>
      <c r="FI175">
        <f>SUMIF('12peso'!$E$39:$E$492,$A175,'12peso'!U$39:U$492)</f>
        <v>0.25259999999999999</v>
      </c>
      <c r="FJ175">
        <f>SUMIF('12peso'!$E$39:$E$492,$A175,'12peso'!V$39:V$492)</f>
        <v>0.25080000000000002</v>
      </c>
      <c r="FK175">
        <f>SUMIF('12peso'!$E$39:$E$492,$A175,'12peso'!W$39:W$492)</f>
        <v>0.24929999999999999</v>
      </c>
      <c r="FL175">
        <f>SUMIF('12peso'!$E$39:$E$492,$A175,'12peso'!X$39:X$492)</f>
        <v>0.2462</v>
      </c>
      <c r="FM175">
        <f>SUMIF('12peso'!$E$39:$E$492,$A175,'12peso'!Y$39:Y$492)</f>
        <v>0.2447</v>
      </c>
      <c r="FN175">
        <f>SUMIF('12peso'!$E$39:$E$492,$A175,'12peso'!Z$39:Z$492)</f>
        <v>0.24510000000000001</v>
      </c>
      <c r="FO175">
        <f>SUMIF('12peso'!$E$39:$E$492,$A175,'12peso'!AA$39:AA$492)</f>
        <v>0.24809999999999999</v>
      </c>
      <c r="FP175">
        <f>SUMIF('12peso'!$E$39:$E$492,$A175,'12peso'!AB$39:AB$492)</f>
        <v>0.24779999999999999</v>
      </c>
      <c r="FQ175">
        <f>SUMIF('12peso'!$E$39:$E$492,$A175,'12peso'!AC$39:AC$492)</f>
        <v>0.24690000000000001</v>
      </c>
      <c r="FR175">
        <f>SUMIF('12peso'!$E$39:$E$492,$A175,'12peso'!AD$39:AD$492)</f>
        <v>0.24410000000000001</v>
      </c>
      <c r="FS175">
        <f>SUMIF('12peso'!$E$39:$E$492,$A175,'12peso'!AE$39:AE$492)</f>
        <v>0.24110000000000001</v>
      </c>
      <c r="FT175">
        <f>SUMIF('12peso'!$E$39:$E$492,$A175,'12peso'!AF$39:AF$492)</f>
        <v>0.2361</v>
      </c>
      <c r="FU175">
        <f>SUMIF('12peso'!$E$39:$E$492,$A175,'12peso'!AG$39:AG$492)</f>
        <v>0.23569999999999999</v>
      </c>
      <c r="FV175">
        <f>SUMIF('12peso'!$E$39:$E$492,$A175,'12peso'!AH$39:AH$492)</f>
        <v>0.23130000000000001</v>
      </c>
      <c r="FW175">
        <f>SUMIF('12peso'!$E$39:$E$492,$A175,'12peso'!AI$39:AI$492)</f>
        <v>0.22639999999999999</v>
      </c>
      <c r="FX175">
        <f>SUMIF('12peso'!$E$39:$E$492,$A175,'12peso'!AJ$39:AJ$492)</f>
        <v>0.22220000000000001</v>
      </c>
      <c r="FY175">
        <f>SUMIF('12peso'!$E$39:$E$492,$A175,'12peso'!AK$39:AK$492)</f>
        <v>0.22040000000000001</v>
      </c>
      <c r="FZ175">
        <f>SUMIF('12peso'!$E$39:$E$492,$A175,'12peso'!AL$39:AL$492)</f>
        <v>0.21640000000000001</v>
      </c>
      <c r="GA175">
        <f>SUMIF('12peso'!$E$39:$E$492,$A175,'12peso'!AM$39:AM$492)</f>
        <v>0.21529999999999999</v>
      </c>
      <c r="GB175">
        <f>SUMIF('12peso'!$E$39:$E$492,$A175,'12peso'!AN$39:AN$492)</f>
        <v>0.2109</v>
      </c>
    </row>
    <row r="176" spans="1:184" x14ac:dyDescent="0.25">
      <c r="A176" s="60">
        <v>3202003</v>
      </c>
      <c r="B176" s="56" t="s">
        <v>178</v>
      </c>
      <c r="C176" s="127">
        <v>0.53879999999999995</v>
      </c>
      <c r="D176" s="127">
        <v>0.53559999999999997</v>
      </c>
      <c r="E176" s="127">
        <v>0.53059999999999996</v>
      </c>
      <c r="F176" s="127">
        <v>0.53049999999999997</v>
      </c>
      <c r="G176" s="127">
        <v>0.52639999999999998</v>
      </c>
      <c r="H176" s="127">
        <v>0.52769999999999995</v>
      </c>
      <c r="I176" s="127">
        <v>0.52110000000000001</v>
      </c>
      <c r="J176" s="127">
        <v>0.52800000000000002</v>
      </c>
      <c r="K176" s="127">
        <v>0.52800000000000002</v>
      </c>
      <c r="L176" s="127">
        <v>0.51870000000000005</v>
      </c>
      <c r="M176" s="127">
        <v>0.51239999999999997</v>
      </c>
      <c r="N176" s="127">
        <v>0.51139999999999997</v>
      </c>
      <c r="O176" s="127">
        <v>0.50609999999999999</v>
      </c>
      <c r="P176" s="127">
        <v>0.50249999999999995</v>
      </c>
      <c r="Q176" s="127">
        <v>0.49840000000000001</v>
      </c>
      <c r="R176" s="127">
        <v>0.49309999999999998</v>
      </c>
      <c r="S176" s="127">
        <v>0.49270000000000003</v>
      </c>
      <c r="T176" s="127">
        <v>0.49730000000000002</v>
      </c>
      <c r="U176" s="127">
        <v>0.49909999999999999</v>
      </c>
      <c r="V176" s="127">
        <v>0.49909999999999999</v>
      </c>
      <c r="W176" s="127">
        <v>0.49349999999999999</v>
      </c>
      <c r="X176" s="127">
        <v>0.48680000000000001</v>
      </c>
      <c r="Y176" s="127">
        <v>0.47970000000000002</v>
      </c>
      <c r="Z176" s="127">
        <v>0.47260000000000002</v>
      </c>
      <c r="AA176" s="127">
        <v>0.47060000000000002</v>
      </c>
      <c r="AB176" s="127">
        <v>0.46829999999999999</v>
      </c>
      <c r="AC176" s="127">
        <v>0.46700000000000003</v>
      </c>
      <c r="AD176" s="127">
        <v>0.46860000000000002</v>
      </c>
      <c r="AE176" s="127">
        <v>0.47170000000000001</v>
      </c>
      <c r="AF176" s="127">
        <v>0.47489999999999999</v>
      </c>
      <c r="AG176" s="127">
        <v>0.48139999999999999</v>
      </c>
      <c r="AH176" s="127">
        <v>0.48599999999999999</v>
      </c>
      <c r="AI176" s="127">
        <v>0.48270000000000002</v>
      </c>
      <c r="AJ176" s="127">
        <v>0.47599999999999998</v>
      </c>
      <c r="AK176" s="127">
        <v>0.47439999999999999</v>
      </c>
      <c r="AL176" s="127">
        <v>0.45910000000000001</v>
      </c>
      <c r="AM176" s="127">
        <v>0.45479999999999998</v>
      </c>
      <c r="AN176" s="127">
        <v>0.44950000000000001</v>
      </c>
      <c r="AO176" s="127">
        <v>0.45500000000000002</v>
      </c>
      <c r="AP176" s="127">
        <v>0.4572</v>
      </c>
      <c r="AQ176" s="127">
        <v>0.4486</v>
      </c>
      <c r="AR176" s="127">
        <v>0.44950000000000001</v>
      </c>
      <c r="AS176" s="127">
        <v>0.44600000000000001</v>
      </c>
      <c r="AT176" s="127">
        <v>0.44409999999999999</v>
      </c>
      <c r="AU176" s="127">
        <v>0.44740000000000002</v>
      </c>
      <c r="AV176" s="127">
        <v>0.44419999999999998</v>
      </c>
      <c r="AW176" s="127">
        <v>0.44569999999999999</v>
      </c>
      <c r="AX176" s="127">
        <v>0.44590000000000002</v>
      </c>
      <c r="AY176" s="127">
        <v>0.44</v>
      </c>
      <c r="AZ176" s="127">
        <v>0.44</v>
      </c>
      <c r="BA176" s="127">
        <v>0.43090000000000001</v>
      </c>
      <c r="BB176" s="127">
        <v>0.42980000000000002</v>
      </c>
      <c r="BC176" s="127">
        <v>0.42880000000000001</v>
      </c>
      <c r="BD176" s="127">
        <v>0.42499999999999999</v>
      </c>
      <c r="BE176" s="127">
        <v>0.42180000000000001</v>
      </c>
      <c r="BF176" s="127">
        <v>0.41949999999999998</v>
      </c>
      <c r="BG176" s="127">
        <v>0.41749999999999998</v>
      </c>
      <c r="BH176" s="127">
        <v>0.41539999999999999</v>
      </c>
      <c r="BI176" s="127">
        <v>0.41389999999999999</v>
      </c>
      <c r="BJ176" s="127">
        <v>0.40770000000000001</v>
      </c>
      <c r="BK176" s="127">
        <v>0.40610000000000002</v>
      </c>
      <c r="BL176" s="127">
        <v>0.39710000000000001</v>
      </c>
      <c r="BM176" s="127">
        <v>0.39700000000000002</v>
      </c>
      <c r="BN176" s="127">
        <v>0.39710000000000001</v>
      </c>
      <c r="BO176" s="127">
        <v>0.39500000000000002</v>
      </c>
      <c r="BP176" s="127">
        <v>0.39529999999999998</v>
      </c>
      <c r="BQ176" s="127">
        <v>0.39650000000000002</v>
      </c>
      <c r="BR176" s="127">
        <v>0.39650000000000002</v>
      </c>
      <c r="BS176" s="127">
        <v>0.39319999999999999</v>
      </c>
      <c r="BT176" s="127">
        <v>0.39050000000000001</v>
      </c>
      <c r="BU176" s="127">
        <v>0.38900000000000001</v>
      </c>
      <c r="BV176" s="127">
        <v>0.3861</v>
      </c>
      <c r="BW176" s="127">
        <v>0.38629999999999998</v>
      </c>
      <c r="BX176" s="127">
        <v>0.38319999999999999</v>
      </c>
      <c r="BY176" s="127">
        <v>0.38169999999999998</v>
      </c>
      <c r="BZ176" s="127">
        <v>0.37769999999999998</v>
      </c>
      <c r="CA176" s="127">
        <v>0.37130000000000002</v>
      </c>
      <c r="CB176" s="127">
        <v>0.36780000000000002</v>
      </c>
      <c r="CC176" s="127">
        <v>0.3669</v>
      </c>
      <c r="CD176" s="127">
        <v>0.36559999999999998</v>
      </c>
      <c r="CE176" s="127">
        <v>0.36259999999999998</v>
      </c>
      <c r="CF176" s="127">
        <v>0.35809999999999997</v>
      </c>
      <c r="CG176" s="127">
        <v>0.3584</v>
      </c>
      <c r="CH176" s="127">
        <v>0.2467</v>
      </c>
      <c r="CI176" s="127">
        <v>0.24590000000000001</v>
      </c>
      <c r="CJ176" s="127">
        <v>0.24429999999999999</v>
      </c>
      <c r="CK176" s="127">
        <v>0.24329999999999999</v>
      </c>
      <c r="CL176" s="127">
        <v>0.24399999999999999</v>
      </c>
      <c r="CM176" s="127">
        <v>0.24490000000000001</v>
      </c>
      <c r="CN176" s="127">
        <v>0.24410000000000001</v>
      </c>
      <c r="CO176" s="127">
        <v>0.24260000000000001</v>
      </c>
      <c r="CP176" s="127">
        <v>0.24079999999999999</v>
      </c>
      <c r="CQ176" s="127">
        <v>0.2404</v>
      </c>
      <c r="CR176" s="127">
        <v>0.24310000000000001</v>
      </c>
      <c r="CS176" s="127">
        <v>0.24329999999999999</v>
      </c>
      <c r="CT176" s="127">
        <v>0.24060000000000001</v>
      </c>
      <c r="CU176" s="127">
        <v>0.24049999999999999</v>
      </c>
      <c r="CV176" s="127">
        <v>0.2392</v>
      </c>
      <c r="CW176" s="127">
        <v>0.2384</v>
      </c>
      <c r="CX176" s="127">
        <v>0.2407</v>
      </c>
      <c r="CY176" s="127">
        <v>0.2394</v>
      </c>
      <c r="CZ176" s="127">
        <v>0.2334</v>
      </c>
      <c r="DA176" s="127">
        <v>0.22989999999999999</v>
      </c>
      <c r="DB176" s="127">
        <v>0.22550000000000001</v>
      </c>
      <c r="DC176" s="127">
        <v>0.22270000000000001</v>
      </c>
      <c r="DD176" s="127">
        <v>0.22090000000000001</v>
      </c>
      <c r="DE176" s="127">
        <v>0.21870000000000001</v>
      </c>
      <c r="DF176" s="127">
        <v>0.217</v>
      </c>
      <c r="DG176" s="127">
        <v>0.215</v>
      </c>
      <c r="DH176" s="127">
        <v>0.215</v>
      </c>
      <c r="DI176" s="127">
        <v>0.21229999999999999</v>
      </c>
      <c r="DJ176" s="127">
        <v>0.2109</v>
      </c>
      <c r="DK176" s="127">
        <v>0.21099999999999999</v>
      </c>
      <c r="DL176" s="127">
        <v>0.20910000000000001</v>
      </c>
      <c r="DM176" s="127">
        <v>0.2072</v>
      </c>
      <c r="DN176" s="127">
        <v>0.20749999999999999</v>
      </c>
      <c r="DO176" s="127">
        <v>0.2104</v>
      </c>
      <c r="DP176" s="127">
        <v>0.21</v>
      </c>
      <c r="DQ176" s="127">
        <v>0.2082</v>
      </c>
      <c r="DR176" s="127">
        <v>0.2077</v>
      </c>
      <c r="DS176" s="127">
        <v>0.2054</v>
      </c>
      <c r="DT176" s="127">
        <v>0.21079999999999999</v>
      </c>
      <c r="DU176" s="127">
        <v>0.2077</v>
      </c>
      <c r="DV176" s="127">
        <v>0.20760000000000001</v>
      </c>
      <c r="DW176" s="127">
        <v>0.20730000000000001</v>
      </c>
      <c r="DX176" s="127">
        <v>0.20710000000000001</v>
      </c>
      <c r="DY176" s="127">
        <v>0.20599999999999999</v>
      </c>
      <c r="DZ176" s="127">
        <v>0.19989999999999999</v>
      </c>
      <c r="EA176" s="127">
        <v>0.1996</v>
      </c>
      <c r="EB176" s="127">
        <v>0.1988</v>
      </c>
      <c r="EC176" s="127">
        <v>0.19450000000000001</v>
      </c>
      <c r="ED176" s="127">
        <v>0.19869999999999999</v>
      </c>
      <c r="EE176" s="127">
        <v>0.2001</v>
      </c>
      <c r="EF176" s="127">
        <v>0.19839999999999999</v>
      </c>
      <c r="EG176" s="127">
        <v>0.19689999999999999</v>
      </c>
      <c r="EH176" s="127">
        <v>0.19350000000000001</v>
      </c>
      <c r="EI176" s="127">
        <v>0.19009999999999999</v>
      </c>
      <c r="EJ176" s="127">
        <v>0.1888</v>
      </c>
      <c r="EK176" s="127">
        <v>0.18379999999999999</v>
      </c>
      <c r="EL176" s="127">
        <v>0.1842</v>
      </c>
      <c r="EM176" s="127">
        <v>0.18390000000000001</v>
      </c>
      <c r="EN176" s="127">
        <v>0.182</v>
      </c>
      <c r="EO176" s="127">
        <v>0.1792</v>
      </c>
      <c r="EP176" s="127">
        <v>0.18079999999999999</v>
      </c>
      <c r="EQ176" s="127">
        <v>0.17960000000000001</v>
      </c>
      <c r="ER176" s="127">
        <v>0.17530000000000001</v>
      </c>
      <c r="ES176" s="127">
        <v>0.17430000000000001</v>
      </c>
      <c r="ET176" s="127">
        <v>0.17150000000000001</v>
      </c>
      <c r="EU176" s="127">
        <v>0.16869999999999999</v>
      </c>
      <c r="EV176">
        <f>SUMIF('12peso'!$E$39:$E$492,$A176,'12peso'!H$39:H$492)</f>
        <v>9.0800000000000006E-2</v>
      </c>
      <c r="EW176">
        <f>SUMIF('12peso'!$E$39:$E$492,$A176,'12peso'!I$39:I$492)</f>
        <v>9.2100000000000001E-2</v>
      </c>
      <c r="EX176">
        <f>SUMIF('12peso'!$E$39:$E$492,$A176,'12peso'!J$39:J$492)</f>
        <v>9.11E-2</v>
      </c>
      <c r="EY176">
        <f>SUMIF('12peso'!$E$39:$E$492,$A176,'12peso'!K$39:K$492)</f>
        <v>8.7099999999999997E-2</v>
      </c>
      <c r="EZ176">
        <f>SUMIF('12peso'!$E$39:$E$492,$A176,'12peso'!L$39:L$492)</f>
        <v>8.5999999999999993E-2</v>
      </c>
      <c r="FA176">
        <f>SUMIF('12peso'!$E$39:$E$492,$A176,'12peso'!M$39:M$492)</f>
        <v>8.4900000000000003E-2</v>
      </c>
      <c r="FB176">
        <f>SUMIF('12peso'!$E$39:$E$492,$A176,'12peso'!N$39:N$492)</f>
        <v>8.6199999999999999E-2</v>
      </c>
      <c r="FC176">
        <f>SUMIF('12peso'!$E$39:$E$492,$A176,'12peso'!O$39:O$492)</f>
        <v>8.5900000000000004E-2</v>
      </c>
      <c r="FD176">
        <f>SUMIF('12peso'!$E$39:$E$492,$A176,'12peso'!P$39:P$492)</f>
        <v>8.6199999999999999E-2</v>
      </c>
      <c r="FE176">
        <f>SUMIF('12peso'!$E$39:$E$492,$A176,'12peso'!Q$39:Q$492)</f>
        <v>8.6199999999999999E-2</v>
      </c>
      <c r="FF176">
        <f>SUMIF('12peso'!$E$39:$E$492,$A176,'12peso'!R$39:R$492)</f>
        <v>8.5800000000000001E-2</v>
      </c>
      <c r="FG176">
        <f>SUMIF('12peso'!$E$39:$E$492,$A176,'12peso'!S$39:S$492)</f>
        <v>8.6199999999999999E-2</v>
      </c>
      <c r="FH176">
        <f>SUMIF('12peso'!$E$39:$E$492,$A176,'12peso'!T$39:T$492)</f>
        <v>8.6300000000000002E-2</v>
      </c>
      <c r="FI176">
        <f>SUMIF('12peso'!$E$39:$E$492,$A176,'12peso'!U$39:U$492)</f>
        <v>8.6800000000000002E-2</v>
      </c>
      <c r="FJ176">
        <f>SUMIF('12peso'!$E$39:$E$492,$A176,'12peso'!V$39:V$492)</f>
        <v>8.5699999999999998E-2</v>
      </c>
      <c r="FK176">
        <f>SUMIF('12peso'!$E$39:$E$492,$A176,'12peso'!W$39:W$492)</f>
        <v>8.5000000000000006E-2</v>
      </c>
      <c r="FL176">
        <f>SUMIF('12peso'!$E$39:$E$492,$A176,'12peso'!X$39:X$492)</f>
        <v>8.4400000000000003E-2</v>
      </c>
      <c r="FM176">
        <f>SUMIF('12peso'!$E$39:$E$492,$A176,'12peso'!Y$39:Y$492)</f>
        <v>8.3599999999999994E-2</v>
      </c>
      <c r="FN176">
        <f>SUMIF('12peso'!$E$39:$E$492,$A176,'12peso'!Z$39:Z$492)</f>
        <v>8.1799999999999998E-2</v>
      </c>
      <c r="FO176">
        <f>SUMIF('12peso'!$E$39:$E$492,$A176,'12peso'!AA$39:AA$492)</f>
        <v>8.1100000000000005E-2</v>
      </c>
      <c r="FP176">
        <f>SUMIF('12peso'!$E$39:$E$492,$A176,'12peso'!AB$39:AB$492)</f>
        <v>8.2100000000000006E-2</v>
      </c>
      <c r="FQ176">
        <f>SUMIF('12peso'!$E$39:$E$492,$A176,'12peso'!AC$39:AC$492)</f>
        <v>8.14E-2</v>
      </c>
      <c r="FR176">
        <f>SUMIF('12peso'!$E$39:$E$492,$A176,'12peso'!AD$39:AD$492)</f>
        <v>8.1699999999999995E-2</v>
      </c>
      <c r="FS176">
        <f>SUMIF('12peso'!$E$39:$E$492,$A176,'12peso'!AE$39:AE$492)</f>
        <v>8.0699999999999994E-2</v>
      </c>
      <c r="FT176">
        <f>SUMIF('12peso'!$E$39:$E$492,$A176,'12peso'!AF$39:AF$492)</f>
        <v>7.9299999999999995E-2</v>
      </c>
      <c r="FU176">
        <f>SUMIF('12peso'!$E$39:$E$492,$A176,'12peso'!AG$39:AG$492)</f>
        <v>7.8899999999999998E-2</v>
      </c>
      <c r="FV176">
        <f>SUMIF('12peso'!$E$39:$E$492,$A176,'12peso'!AH$39:AH$492)</f>
        <v>7.8200000000000006E-2</v>
      </c>
      <c r="FW176">
        <f>SUMIF('12peso'!$E$39:$E$492,$A176,'12peso'!AI$39:AI$492)</f>
        <v>7.8299999999999995E-2</v>
      </c>
      <c r="FX176">
        <f>SUMIF('12peso'!$E$39:$E$492,$A176,'12peso'!AJ$39:AJ$492)</f>
        <v>7.9000000000000001E-2</v>
      </c>
      <c r="FY176">
        <f>SUMIF('12peso'!$E$39:$E$492,$A176,'12peso'!AK$39:AK$492)</f>
        <v>7.8899999999999998E-2</v>
      </c>
      <c r="FZ176">
        <f>SUMIF('12peso'!$E$39:$E$492,$A176,'12peso'!AL$39:AL$492)</f>
        <v>7.8899999999999998E-2</v>
      </c>
      <c r="GA176">
        <f>SUMIF('12peso'!$E$39:$E$492,$A176,'12peso'!AM$39:AM$492)</f>
        <v>7.8700000000000006E-2</v>
      </c>
      <c r="GB176">
        <f>SUMIF('12peso'!$E$39:$E$492,$A176,'12peso'!AN$39:AN$492)</f>
        <v>7.8399999999999997E-2</v>
      </c>
    </row>
    <row r="177" spans="1:184" x14ac:dyDescent="0.25">
      <c r="A177" s="60">
        <v>3202005</v>
      </c>
      <c r="B177" s="56" t="s">
        <v>179</v>
      </c>
      <c r="C177" s="127">
        <v>0.1865</v>
      </c>
      <c r="D177" s="127">
        <v>0.18410000000000001</v>
      </c>
      <c r="E177" s="127">
        <v>0.18340000000000001</v>
      </c>
      <c r="F177" s="127">
        <v>0.18290000000000001</v>
      </c>
      <c r="G177" s="127">
        <v>0.1835</v>
      </c>
      <c r="H177" s="127">
        <v>0.182</v>
      </c>
      <c r="I177" s="127">
        <v>0.18060000000000001</v>
      </c>
      <c r="J177" s="127">
        <v>0.18010000000000001</v>
      </c>
      <c r="K177" s="127">
        <v>0.17849999999999999</v>
      </c>
      <c r="L177" s="127">
        <v>0.1769</v>
      </c>
      <c r="M177" s="127">
        <v>0.17649999999999999</v>
      </c>
      <c r="N177" s="127">
        <v>0.17469999999999999</v>
      </c>
      <c r="O177" s="127">
        <v>0.17180000000000001</v>
      </c>
      <c r="P177" s="127">
        <v>0.17130000000000001</v>
      </c>
      <c r="Q177" s="127">
        <v>0.16739999999999999</v>
      </c>
      <c r="R177" s="127">
        <v>0.1671</v>
      </c>
      <c r="S177" s="127">
        <v>0.1676</v>
      </c>
      <c r="T177" s="127">
        <v>0.16769999999999999</v>
      </c>
      <c r="U177" s="127">
        <v>0.1663</v>
      </c>
      <c r="V177" s="127">
        <v>0.1638</v>
      </c>
      <c r="W177" s="127">
        <v>0.1648</v>
      </c>
      <c r="X177" s="127">
        <v>0.16250000000000001</v>
      </c>
      <c r="Y177" s="127">
        <v>0.1603</v>
      </c>
      <c r="Z177" s="127">
        <v>0.1588</v>
      </c>
      <c r="AA177" s="127">
        <v>0.15659999999999999</v>
      </c>
      <c r="AB177" s="127">
        <v>0.15340000000000001</v>
      </c>
      <c r="AC177" s="127">
        <v>0.15390000000000001</v>
      </c>
      <c r="AD177" s="127">
        <v>0.15459999999999999</v>
      </c>
      <c r="AE177" s="127">
        <v>0.15390000000000001</v>
      </c>
      <c r="AF177" s="127">
        <v>0.1537</v>
      </c>
      <c r="AG177" s="127">
        <v>0.153</v>
      </c>
      <c r="AH177" s="127">
        <v>0.1522</v>
      </c>
      <c r="AI177" s="127">
        <v>0.15190000000000001</v>
      </c>
      <c r="AJ177" s="127">
        <v>0.15049999999999999</v>
      </c>
      <c r="AK177" s="127">
        <v>0.151</v>
      </c>
      <c r="AL177" s="127">
        <v>0.152</v>
      </c>
      <c r="AM177" s="127">
        <v>0.1497</v>
      </c>
      <c r="AN177" s="127">
        <v>0.1484</v>
      </c>
      <c r="AO177" s="127">
        <v>0.14810000000000001</v>
      </c>
      <c r="AP177" s="127">
        <v>0.1497</v>
      </c>
      <c r="AQ177" s="127">
        <v>0.1484</v>
      </c>
      <c r="AR177" s="127">
        <v>0.14760000000000001</v>
      </c>
      <c r="AS177" s="127">
        <v>0.14680000000000001</v>
      </c>
      <c r="AT177" s="127">
        <v>0.14660000000000001</v>
      </c>
      <c r="AU177" s="127">
        <v>0.1449</v>
      </c>
      <c r="AV177" s="127">
        <v>0.1429</v>
      </c>
      <c r="AW177" s="127">
        <v>0.1391</v>
      </c>
      <c r="AX177" s="127">
        <v>0.13469999999999999</v>
      </c>
      <c r="AY177" s="127">
        <v>0.13220000000000001</v>
      </c>
      <c r="AZ177" s="127">
        <v>0.1298</v>
      </c>
      <c r="BA177" s="127">
        <v>0.12670000000000001</v>
      </c>
      <c r="BB177" s="127">
        <v>0.1241</v>
      </c>
      <c r="BC177" s="127">
        <v>0.123</v>
      </c>
      <c r="BD177" s="127">
        <v>0.121</v>
      </c>
      <c r="BE177" s="127">
        <v>0.1207</v>
      </c>
      <c r="BF177" s="127">
        <v>0.1201</v>
      </c>
      <c r="BG177" s="127">
        <v>0.1187</v>
      </c>
      <c r="BH177" s="127">
        <v>0.11609999999999999</v>
      </c>
      <c r="BI177" s="127">
        <v>0.1148</v>
      </c>
      <c r="BJ177" s="127">
        <v>0.11459999999999999</v>
      </c>
      <c r="BK177" s="127">
        <v>0.11210000000000001</v>
      </c>
      <c r="BL177" s="127">
        <v>0.1089</v>
      </c>
      <c r="BM177" s="127">
        <v>0.10780000000000001</v>
      </c>
      <c r="BN177" s="127">
        <v>0.1061</v>
      </c>
      <c r="BO177" s="127">
        <v>0.1045</v>
      </c>
      <c r="BP177" s="127">
        <v>0.1028</v>
      </c>
      <c r="BQ177" s="127">
        <v>0.1016</v>
      </c>
      <c r="BR177" s="127">
        <v>9.9599999999999994E-2</v>
      </c>
      <c r="BS177" s="127">
        <v>9.6600000000000005E-2</v>
      </c>
      <c r="BT177" s="127">
        <v>9.5000000000000001E-2</v>
      </c>
      <c r="BU177" s="127">
        <v>9.2899999999999996E-2</v>
      </c>
      <c r="BV177" s="127">
        <v>9.1800000000000007E-2</v>
      </c>
      <c r="BW177" s="127">
        <v>9.0800000000000006E-2</v>
      </c>
      <c r="BX177" s="127">
        <v>8.9800000000000005E-2</v>
      </c>
      <c r="BY177" s="127">
        <v>8.6699999999999999E-2</v>
      </c>
      <c r="BZ177" s="127">
        <v>8.3099999999999993E-2</v>
      </c>
      <c r="CA177" s="127">
        <v>8.0699999999999994E-2</v>
      </c>
      <c r="CB177" s="127">
        <v>7.8399999999999997E-2</v>
      </c>
      <c r="CC177" s="127">
        <v>7.7299999999999994E-2</v>
      </c>
      <c r="CD177" s="127">
        <v>7.5499999999999998E-2</v>
      </c>
      <c r="CE177" s="127">
        <v>7.3499999999999996E-2</v>
      </c>
      <c r="CF177" s="127">
        <v>7.1900000000000006E-2</v>
      </c>
      <c r="CG177" s="127">
        <v>7.0300000000000001E-2</v>
      </c>
      <c r="CH177" s="127">
        <v>8.3699999999999997E-2</v>
      </c>
      <c r="CI177" s="127">
        <v>8.2799999999999999E-2</v>
      </c>
      <c r="CJ177" s="127">
        <v>8.1500000000000003E-2</v>
      </c>
      <c r="CK177" s="127">
        <v>7.9500000000000001E-2</v>
      </c>
      <c r="CL177" s="127">
        <v>7.6999999999999999E-2</v>
      </c>
      <c r="CM177" s="127">
        <v>7.5800000000000006E-2</v>
      </c>
      <c r="CN177" s="127">
        <v>7.4099999999999999E-2</v>
      </c>
      <c r="CO177" s="127">
        <v>7.3300000000000004E-2</v>
      </c>
      <c r="CP177" s="127">
        <v>7.0699999999999999E-2</v>
      </c>
      <c r="CQ177" s="127">
        <v>7.0499999999999993E-2</v>
      </c>
      <c r="CR177" s="127">
        <v>6.9900000000000004E-2</v>
      </c>
      <c r="CS177" s="127">
        <v>6.9099999999999995E-2</v>
      </c>
      <c r="CT177" s="127">
        <v>6.6900000000000001E-2</v>
      </c>
      <c r="CU177" s="127">
        <v>6.6699999999999995E-2</v>
      </c>
      <c r="CV177" s="127">
        <v>6.4799999999999996E-2</v>
      </c>
      <c r="CW177" s="127">
        <v>6.4100000000000004E-2</v>
      </c>
      <c r="CX177" s="127">
        <v>6.2799999999999995E-2</v>
      </c>
      <c r="CY177" s="127">
        <v>6.0999999999999999E-2</v>
      </c>
      <c r="CZ177" s="127">
        <v>5.91E-2</v>
      </c>
      <c r="DA177" s="127">
        <v>5.8200000000000002E-2</v>
      </c>
      <c r="DB177" s="127">
        <v>5.7200000000000001E-2</v>
      </c>
      <c r="DC177" s="127">
        <v>5.5800000000000002E-2</v>
      </c>
      <c r="DD177" s="127">
        <v>5.3100000000000001E-2</v>
      </c>
      <c r="DE177" s="127">
        <v>5.1400000000000001E-2</v>
      </c>
      <c r="DF177" s="127">
        <v>5.11E-2</v>
      </c>
      <c r="DG177" s="127">
        <v>5.0999999999999997E-2</v>
      </c>
      <c r="DH177" s="127">
        <v>5.1299999999999998E-2</v>
      </c>
      <c r="DI177" s="127">
        <v>5.0200000000000002E-2</v>
      </c>
      <c r="DJ177" s="127">
        <v>5.1799999999999999E-2</v>
      </c>
      <c r="DK177" s="127">
        <v>5.21E-2</v>
      </c>
      <c r="DL177" s="127">
        <v>5.2499999999999998E-2</v>
      </c>
      <c r="DM177" s="127">
        <v>5.3600000000000002E-2</v>
      </c>
      <c r="DN177" s="127">
        <v>5.2600000000000001E-2</v>
      </c>
      <c r="DO177" s="127">
        <v>5.2400000000000002E-2</v>
      </c>
      <c r="DP177" s="127">
        <v>5.2499999999999998E-2</v>
      </c>
      <c r="DQ177" s="127">
        <v>5.1799999999999999E-2</v>
      </c>
      <c r="DR177" s="127">
        <v>5.1999999999999998E-2</v>
      </c>
      <c r="DS177" s="127">
        <v>5.3199999999999997E-2</v>
      </c>
      <c r="DT177" s="127">
        <v>5.1700000000000003E-2</v>
      </c>
      <c r="DU177" s="127">
        <v>5.1700000000000003E-2</v>
      </c>
      <c r="DV177" s="127">
        <v>5.1299999999999998E-2</v>
      </c>
      <c r="DW177" s="127">
        <v>5.1799999999999999E-2</v>
      </c>
      <c r="DX177" s="127">
        <v>5.2200000000000003E-2</v>
      </c>
      <c r="DY177" s="127">
        <v>5.1900000000000002E-2</v>
      </c>
      <c r="DZ177" s="127">
        <v>5.0599999999999999E-2</v>
      </c>
      <c r="EA177" s="127">
        <v>5.1499999999999997E-2</v>
      </c>
      <c r="EB177" s="127">
        <v>5.0700000000000002E-2</v>
      </c>
      <c r="EC177" s="127">
        <v>5.04E-2</v>
      </c>
      <c r="ED177" s="127">
        <v>4.9200000000000001E-2</v>
      </c>
      <c r="EE177" s="127">
        <v>4.9000000000000002E-2</v>
      </c>
      <c r="EF177" s="127">
        <v>4.8800000000000003E-2</v>
      </c>
      <c r="EG177" s="127">
        <v>4.7699999999999999E-2</v>
      </c>
      <c r="EH177" s="127">
        <v>4.53E-2</v>
      </c>
      <c r="EI177" s="127">
        <v>4.4900000000000002E-2</v>
      </c>
      <c r="EJ177" s="127">
        <v>4.3900000000000002E-2</v>
      </c>
      <c r="EK177" s="127">
        <v>4.3099999999999999E-2</v>
      </c>
      <c r="EL177" s="127">
        <v>4.2700000000000002E-2</v>
      </c>
      <c r="EM177" s="127">
        <v>4.1700000000000001E-2</v>
      </c>
      <c r="EN177" s="127">
        <v>4.0800000000000003E-2</v>
      </c>
      <c r="EO177" s="127">
        <v>4.07E-2</v>
      </c>
      <c r="EP177" s="127">
        <v>3.9600000000000003E-2</v>
      </c>
      <c r="EQ177" s="127">
        <v>3.9699999999999999E-2</v>
      </c>
      <c r="ER177" s="127">
        <v>3.9199999999999999E-2</v>
      </c>
      <c r="ES177" s="127">
        <v>3.8600000000000002E-2</v>
      </c>
      <c r="ET177" s="127">
        <v>3.7499999999999999E-2</v>
      </c>
      <c r="EU177" s="127">
        <v>3.6799999999999999E-2</v>
      </c>
      <c r="EV177">
        <f>SUMIF('12peso'!$E$39:$E$492,$A177,'12peso'!H$39:H$492)</f>
        <v>9.06E-2</v>
      </c>
      <c r="EW177">
        <f>SUMIF('12peso'!$E$39:$E$492,$A177,'12peso'!I$39:I$492)</f>
        <v>9.0999999999999998E-2</v>
      </c>
      <c r="EX177">
        <f>SUMIF('12peso'!$E$39:$E$492,$A177,'12peso'!J$39:J$492)</f>
        <v>8.9200000000000002E-2</v>
      </c>
      <c r="EY177">
        <f>SUMIF('12peso'!$E$39:$E$492,$A177,'12peso'!K$39:K$492)</f>
        <v>8.8800000000000004E-2</v>
      </c>
      <c r="EZ177">
        <f>SUMIF('12peso'!$E$39:$E$492,$A177,'12peso'!L$39:L$492)</f>
        <v>8.5599999999999996E-2</v>
      </c>
      <c r="FA177">
        <f>SUMIF('12peso'!$E$39:$E$492,$A177,'12peso'!M$39:M$492)</f>
        <v>8.6499999999999994E-2</v>
      </c>
      <c r="FB177">
        <f>SUMIF('12peso'!$E$39:$E$492,$A177,'12peso'!N$39:N$492)</f>
        <v>8.5800000000000001E-2</v>
      </c>
      <c r="FC177">
        <f>SUMIF('12peso'!$E$39:$E$492,$A177,'12peso'!O$39:O$492)</f>
        <v>8.5300000000000001E-2</v>
      </c>
      <c r="FD177">
        <f>SUMIF('12peso'!$E$39:$E$492,$A177,'12peso'!P$39:P$492)</f>
        <v>8.4599999999999995E-2</v>
      </c>
      <c r="FE177">
        <f>SUMIF('12peso'!$E$39:$E$492,$A177,'12peso'!Q$39:Q$492)</f>
        <v>8.3699999999999997E-2</v>
      </c>
      <c r="FF177">
        <f>SUMIF('12peso'!$E$39:$E$492,$A177,'12peso'!R$39:R$492)</f>
        <v>8.2799999999999999E-2</v>
      </c>
      <c r="FG177">
        <f>SUMIF('12peso'!$E$39:$E$492,$A177,'12peso'!S$39:S$492)</f>
        <v>8.3099999999999993E-2</v>
      </c>
      <c r="FH177">
        <f>SUMIF('12peso'!$E$39:$E$492,$A177,'12peso'!T$39:T$492)</f>
        <v>8.1699999999999995E-2</v>
      </c>
      <c r="FI177">
        <f>SUMIF('12peso'!$E$39:$E$492,$A177,'12peso'!U$39:U$492)</f>
        <v>8.09E-2</v>
      </c>
      <c r="FJ177">
        <f>SUMIF('12peso'!$E$39:$E$492,$A177,'12peso'!V$39:V$492)</f>
        <v>7.9299999999999995E-2</v>
      </c>
      <c r="FK177">
        <f>SUMIF('12peso'!$E$39:$E$492,$A177,'12peso'!W$39:W$492)</f>
        <v>7.8100000000000003E-2</v>
      </c>
      <c r="FL177">
        <f>SUMIF('12peso'!$E$39:$E$492,$A177,'12peso'!X$39:X$492)</f>
        <v>7.6399999999999996E-2</v>
      </c>
      <c r="FM177">
        <f>SUMIF('12peso'!$E$39:$E$492,$A177,'12peso'!Y$39:Y$492)</f>
        <v>7.5499999999999998E-2</v>
      </c>
      <c r="FN177">
        <f>SUMIF('12peso'!$E$39:$E$492,$A177,'12peso'!Z$39:Z$492)</f>
        <v>7.4999999999999997E-2</v>
      </c>
      <c r="FO177">
        <f>SUMIF('12peso'!$E$39:$E$492,$A177,'12peso'!AA$39:AA$492)</f>
        <v>7.4399999999999994E-2</v>
      </c>
      <c r="FP177">
        <f>SUMIF('12peso'!$E$39:$E$492,$A177,'12peso'!AB$39:AB$492)</f>
        <v>7.4999999999999997E-2</v>
      </c>
      <c r="FQ177">
        <f>SUMIF('12peso'!$E$39:$E$492,$A177,'12peso'!AC$39:AC$492)</f>
        <v>7.4499999999999997E-2</v>
      </c>
      <c r="FR177">
        <f>SUMIF('12peso'!$E$39:$E$492,$A177,'12peso'!AD$39:AD$492)</f>
        <v>7.4800000000000005E-2</v>
      </c>
      <c r="FS177">
        <f>SUMIF('12peso'!$E$39:$E$492,$A177,'12peso'!AE$39:AE$492)</f>
        <v>7.5499999999999998E-2</v>
      </c>
      <c r="FT177">
        <f>SUMIF('12peso'!$E$39:$E$492,$A177,'12peso'!AF$39:AF$492)</f>
        <v>7.4200000000000002E-2</v>
      </c>
      <c r="FU177">
        <f>SUMIF('12peso'!$E$39:$E$492,$A177,'12peso'!AG$39:AG$492)</f>
        <v>7.4700000000000003E-2</v>
      </c>
      <c r="FV177">
        <f>SUMIF('12peso'!$E$39:$E$492,$A177,'12peso'!AH$39:AH$492)</f>
        <v>7.4999999999999997E-2</v>
      </c>
      <c r="FW177">
        <f>SUMIF('12peso'!$E$39:$E$492,$A177,'12peso'!AI$39:AI$492)</f>
        <v>7.4899999999999994E-2</v>
      </c>
      <c r="FX177">
        <f>SUMIF('12peso'!$E$39:$E$492,$A177,'12peso'!AJ$39:AJ$492)</f>
        <v>7.4300000000000005E-2</v>
      </c>
      <c r="FY177">
        <f>SUMIF('12peso'!$E$39:$E$492,$A177,'12peso'!AK$39:AK$492)</f>
        <v>7.4499999999999997E-2</v>
      </c>
      <c r="FZ177">
        <f>SUMIF('12peso'!$E$39:$E$492,$A177,'12peso'!AL$39:AL$492)</f>
        <v>7.4700000000000003E-2</v>
      </c>
      <c r="GA177">
        <f>SUMIF('12peso'!$E$39:$E$492,$A177,'12peso'!AM$39:AM$492)</f>
        <v>7.4800000000000005E-2</v>
      </c>
      <c r="GB177">
        <f>SUMIF('12peso'!$E$39:$E$492,$A177,'12peso'!AN$39:AN$492)</f>
        <v>7.4300000000000005E-2</v>
      </c>
    </row>
    <row r="178" spans="1:184" x14ac:dyDescent="0.25">
      <c r="A178" s="60">
        <v>3202028</v>
      </c>
      <c r="B178" s="56" t="s">
        <v>180</v>
      </c>
      <c r="C178" s="127">
        <v>0.38400000000000001</v>
      </c>
      <c r="D178" s="127">
        <v>0.3821</v>
      </c>
      <c r="E178" s="127">
        <v>0.3805</v>
      </c>
      <c r="F178" s="127">
        <v>0.38030000000000003</v>
      </c>
      <c r="G178" s="127">
        <v>0.3821</v>
      </c>
      <c r="H178" s="127">
        <v>0.38080000000000003</v>
      </c>
      <c r="I178" s="127">
        <v>0.37630000000000002</v>
      </c>
      <c r="J178" s="127">
        <v>0.37790000000000001</v>
      </c>
      <c r="K178" s="127">
        <v>0.37809999999999999</v>
      </c>
      <c r="L178" s="127">
        <v>0.37590000000000001</v>
      </c>
      <c r="M178" s="127">
        <v>0.37369999999999998</v>
      </c>
      <c r="N178" s="127">
        <v>0.37040000000000001</v>
      </c>
      <c r="O178" s="127">
        <v>0.36149999999999999</v>
      </c>
      <c r="P178" s="127">
        <v>0.3513</v>
      </c>
      <c r="Q178" s="127">
        <v>0.3493</v>
      </c>
      <c r="R178" s="127">
        <v>0.34489999999999998</v>
      </c>
      <c r="S178" s="127">
        <v>0.34089999999999998</v>
      </c>
      <c r="T178" s="127">
        <v>0.33850000000000002</v>
      </c>
      <c r="U178" s="127">
        <v>0.32840000000000003</v>
      </c>
      <c r="V178" s="127">
        <v>0.32179999999999997</v>
      </c>
      <c r="W178" s="127">
        <v>0.31530000000000002</v>
      </c>
      <c r="X178" s="127">
        <v>0.31209999999999999</v>
      </c>
      <c r="Y178" s="127">
        <v>0.30470000000000003</v>
      </c>
      <c r="Z178" s="127">
        <v>0.30359999999999998</v>
      </c>
      <c r="AA178" s="127">
        <v>0.29430000000000001</v>
      </c>
      <c r="AB178" s="127">
        <v>0.28720000000000001</v>
      </c>
      <c r="AC178" s="127">
        <v>0.28960000000000002</v>
      </c>
      <c r="AD178" s="127">
        <v>0.29480000000000001</v>
      </c>
      <c r="AE178" s="127">
        <v>0.2913</v>
      </c>
      <c r="AF178" s="127">
        <v>0.2969</v>
      </c>
      <c r="AG178" s="127">
        <v>0.29320000000000002</v>
      </c>
      <c r="AH178" s="127">
        <v>0.29189999999999999</v>
      </c>
      <c r="AI178" s="127">
        <v>0.29149999999999998</v>
      </c>
      <c r="AJ178" s="127">
        <v>0.28260000000000002</v>
      </c>
      <c r="AK178" s="127">
        <v>0.2843</v>
      </c>
      <c r="AL178" s="127">
        <v>0.28389999999999999</v>
      </c>
      <c r="AM178" s="127">
        <v>0.28070000000000001</v>
      </c>
      <c r="AN178" s="127">
        <v>0.28460000000000002</v>
      </c>
      <c r="AO178" s="127">
        <v>0.28179999999999999</v>
      </c>
      <c r="AP178" s="127">
        <v>0.28610000000000002</v>
      </c>
      <c r="AQ178" s="127">
        <v>0.28620000000000001</v>
      </c>
      <c r="AR178" s="127">
        <v>0.2838</v>
      </c>
      <c r="AS178" s="127">
        <v>0.27339999999999998</v>
      </c>
      <c r="AT178" s="127">
        <v>0.27250000000000002</v>
      </c>
      <c r="AU178" s="127">
        <v>0.27060000000000001</v>
      </c>
      <c r="AV178" s="127">
        <v>0.26869999999999999</v>
      </c>
      <c r="AW178" s="127">
        <v>0.26400000000000001</v>
      </c>
      <c r="AX178" s="127">
        <v>0.25850000000000001</v>
      </c>
      <c r="AY178" s="127">
        <v>0.25030000000000002</v>
      </c>
      <c r="AZ178" s="127">
        <v>0.24529999999999999</v>
      </c>
      <c r="BA178" s="127">
        <v>0.2417</v>
      </c>
      <c r="BB178" s="127">
        <v>0.23169999999999999</v>
      </c>
      <c r="BC178" s="127">
        <v>0.23380000000000001</v>
      </c>
      <c r="BD178" s="127">
        <v>0.22819999999999999</v>
      </c>
      <c r="BE178" s="127">
        <v>0.22339999999999999</v>
      </c>
      <c r="BF178" s="127">
        <v>0.2213</v>
      </c>
      <c r="BG178" s="127">
        <v>0.22140000000000001</v>
      </c>
      <c r="BH178" s="127">
        <v>0.22189999999999999</v>
      </c>
      <c r="BI178" s="127">
        <v>0.22140000000000001</v>
      </c>
      <c r="BJ178" s="127">
        <v>0.224</v>
      </c>
      <c r="BK178" s="127">
        <v>0.22189999999999999</v>
      </c>
      <c r="BL178" s="127">
        <v>0.22040000000000001</v>
      </c>
      <c r="BM178" s="127">
        <v>0.21540000000000001</v>
      </c>
      <c r="BN178" s="127">
        <v>0.21510000000000001</v>
      </c>
      <c r="BO178" s="127">
        <v>0.21390000000000001</v>
      </c>
      <c r="BP178" s="127">
        <v>0.20910000000000001</v>
      </c>
      <c r="BQ178" s="127">
        <v>0.21079999999999999</v>
      </c>
      <c r="BR178" s="127">
        <v>0.20849999999999999</v>
      </c>
      <c r="BS178" s="127">
        <v>0.20710000000000001</v>
      </c>
      <c r="BT178" s="127">
        <v>0.2056</v>
      </c>
      <c r="BU178" s="127">
        <v>0.20180000000000001</v>
      </c>
      <c r="BV178" s="127">
        <v>0.19950000000000001</v>
      </c>
      <c r="BW178" s="127">
        <v>0.1953</v>
      </c>
      <c r="BX178" s="127">
        <v>0.1913</v>
      </c>
      <c r="BY178" s="127">
        <v>0.1883</v>
      </c>
      <c r="BZ178" s="127">
        <v>0.1855</v>
      </c>
      <c r="CA178" s="127">
        <v>0.1802</v>
      </c>
      <c r="CB178" s="127">
        <v>0.1759</v>
      </c>
      <c r="CC178" s="127">
        <v>0.17560000000000001</v>
      </c>
      <c r="CD178" s="127">
        <v>0.17230000000000001</v>
      </c>
      <c r="CE178" s="127">
        <v>0.17100000000000001</v>
      </c>
      <c r="CF178" s="127">
        <v>0.16900000000000001</v>
      </c>
      <c r="CG178" s="127">
        <v>0.16500000000000001</v>
      </c>
      <c r="CH178" s="127">
        <v>0.29809999999999998</v>
      </c>
      <c r="CI178" s="127">
        <v>0.29360000000000003</v>
      </c>
      <c r="CJ178" s="127">
        <v>0.28939999999999999</v>
      </c>
      <c r="CK178" s="127">
        <v>0.28820000000000001</v>
      </c>
      <c r="CL178" s="127">
        <v>0.28439999999999999</v>
      </c>
      <c r="CM178" s="127">
        <v>0.28010000000000002</v>
      </c>
      <c r="CN178" s="127">
        <v>0.27479999999999999</v>
      </c>
      <c r="CO178" s="127">
        <v>0.2727</v>
      </c>
      <c r="CP178" s="127">
        <v>0.26440000000000002</v>
      </c>
      <c r="CQ178" s="127">
        <v>0.25879999999999997</v>
      </c>
      <c r="CR178" s="127">
        <v>0.25719999999999998</v>
      </c>
      <c r="CS178" s="127">
        <v>0.25090000000000001</v>
      </c>
      <c r="CT178" s="127">
        <v>0.24879999999999999</v>
      </c>
      <c r="CU178" s="127">
        <v>0.2427</v>
      </c>
      <c r="CV178" s="127">
        <v>0.23630000000000001</v>
      </c>
      <c r="CW178" s="127">
        <v>0.23330000000000001</v>
      </c>
      <c r="CX178" s="127">
        <v>0.23760000000000001</v>
      </c>
      <c r="CY178" s="127">
        <v>0.22900000000000001</v>
      </c>
      <c r="CZ178" s="127">
        <v>0.2261</v>
      </c>
      <c r="DA178" s="127">
        <v>0.22370000000000001</v>
      </c>
      <c r="DB178" s="127">
        <v>0.2177</v>
      </c>
      <c r="DC178" s="127">
        <v>0.2137</v>
      </c>
      <c r="DD178" s="127">
        <v>0.21379999999999999</v>
      </c>
      <c r="DE178" s="127">
        <v>0.2072</v>
      </c>
      <c r="DF178" s="127">
        <v>0.20230000000000001</v>
      </c>
      <c r="DG178" s="127">
        <v>0.19980000000000001</v>
      </c>
      <c r="DH178" s="127">
        <v>0.1966</v>
      </c>
      <c r="DI178" s="127">
        <v>0.1963</v>
      </c>
      <c r="DJ178" s="127">
        <v>0.19170000000000001</v>
      </c>
      <c r="DK178" s="127">
        <v>0.19439999999999999</v>
      </c>
      <c r="DL178" s="127">
        <v>0.1915</v>
      </c>
      <c r="DM178" s="127">
        <v>0.1925</v>
      </c>
      <c r="DN178" s="127">
        <v>0.1903</v>
      </c>
      <c r="DO178" s="127">
        <v>0.192</v>
      </c>
      <c r="DP178" s="127">
        <v>0.18809999999999999</v>
      </c>
      <c r="DQ178" s="127">
        <v>0.1867</v>
      </c>
      <c r="DR178" s="127">
        <v>0.18310000000000001</v>
      </c>
      <c r="DS178" s="127">
        <v>0.1837</v>
      </c>
      <c r="DT178" s="127">
        <v>0.18329999999999999</v>
      </c>
      <c r="DU178" s="127">
        <v>0.17560000000000001</v>
      </c>
      <c r="DV178" s="127">
        <v>0.17530000000000001</v>
      </c>
      <c r="DW178" s="127">
        <v>0.1726</v>
      </c>
      <c r="DX178" s="127">
        <v>0.1736</v>
      </c>
      <c r="DY178" s="127">
        <v>0.17080000000000001</v>
      </c>
      <c r="DZ178" s="127">
        <v>0.16850000000000001</v>
      </c>
      <c r="EA178" s="127">
        <v>0.16850000000000001</v>
      </c>
      <c r="EB178" s="127">
        <v>0.1653</v>
      </c>
      <c r="EC178" s="127">
        <v>0.16139999999999999</v>
      </c>
      <c r="ED178" s="127">
        <v>0.16120000000000001</v>
      </c>
      <c r="EE178" s="127">
        <v>0.1633</v>
      </c>
      <c r="EF178" s="127">
        <v>0.15909999999999999</v>
      </c>
      <c r="EG178" s="127">
        <v>0.15759999999999999</v>
      </c>
      <c r="EH178" s="127">
        <v>0.15390000000000001</v>
      </c>
      <c r="EI178" s="127">
        <v>0.14829999999999999</v>
      </c>
      <c r="EJ178" s="127">
        <v>0.1429</v>
      </c>
      <c r="EK178" s="127">
        <v>0.14349999999999999</v>
      </c>
      <c r="EL178" s="127">
        <v>0.1404</v>
      </c>
      <c r="EM178" s="127">
        <v>0.13539999999999999</v>
      </c>
      <c r="EN178" s="127">
        <v>0.1343</v>
      </c>
      <c r="EO178" s="127">
        <v>0.13009999999999999</v>
      </c>
      <c r="EP178" s="127">
        <v>0.13039999999999999</v>
      </c>
      <c r="EQ178" s="127">
        <v>0.13039999999999999</v>
      </c>
      <c r="ER178" s="127">
        <v>0.12939999999999999</v>
      </c>
      <c r="ES178" s="127">
        <v>0.1265</v>
      </c>
      <c r="ET178" s="127">
        <v>0.1245</v>
      </c>
      <c r="EU178" s="127">
        <v>0.1222</v>
      </c>
      <c r="EV178">
        <f>SUMIF('12peso'!$E$39:$E$492,$A178,'12peso'!H$39:H$492)</f>
        <v>0.41810000000000003</v>
      </c>
      <c r="EW178">
        <f>SUMIF('12peso'!$E$39:$E$492,$A178,'12peso'!I$39:I$492)</f>
        <v>0.41959999999999997</v>
      </c>
      <c r="EX178">
        <f>SUMIF('12peso'!$E$39:$E$492,$A178,'12peso'!J$39:J$492)</f>
        <v>0.40639999999999998</v>
      </c>
      <c r="EY178">
        <f>SUMIF('12peso'!$E$39:$E$492,$A178,'12peso'!K$39:K$492)</f>
        <v>0.40300000000000002</v>
      </c>
      <c r="EZ178">
        <f>SUMIF('12peso'!$E$39:$E$492,$A178,'12peso'!L$39:L$492)</f>
        <v>0.39550000000000002</v>
      </c>
      <c r="FA178">
        <f>SUMIF('12peso'!$E$39:$E$492,$A178,'12peso'!M$39:M$492)</f>
        <v>0.38900000000000001</v>
      </c>
      <c r="FB178">
        <f>SUMIF('12peso'!$E$39:$E$492,$A178,'12peso'!N$39:N$492)</f>
        <v>0.3916</v>
      </c>
      <c r="FC178">
        <f>SUMIF('12peso'!$E$39:$E$492,$A178,'12peso'!O$39:O$492)</f>
        <v>0.39279999999999998</v>
      </c>
      <c r="FD178">
        <f>SUMIF('12peso'!$E$39:$E$492,$A178,'12peso'!P$39:P$492)</f>
        <v>0.39269999999999999</v>
      </c>
      <c r="FE178">
        <f>SUMIF('12peso'!$E$39:$E$492,$A178,'12peso'!Q$39:Q$492)</f>
        <v>0.38600000000000001</v>
      </c>
      <c r="FF178">
        <f>SUMIF('12peso'!$E$39:$E$492,$A178,'12peso'!R$39:R$492)</f>
        <v>0.38150000000000001</v>
      </c>
      <c r="FG178">
        <f>SUMIF('12peso'!$E$39:$E$492,$A178,'12peso'!S$39:S$492)</f>
        <v>0.37940000000000002</v>
      </c>
      <c r="FH178">
        <f>SUMIF('12peso'!$E$39:$E$492,$A178,'12peso'!T$39:T$492)</f>
        <v>0.37459999999999999</v>
      </c>
      <c r="FI178">
        <f>SUMIF('12peso'!$E$39:$E$492,$A178,'12peso'!U$39:U$492)</f>
        <v>0.37719999999999998</v>
      </c>
      <c r="FJ178">
        <f>SUMIF('12peso'!$E$39:$E$492,$A178,'12peso'!V$39:V$492)</f>
        <v>0.37809999999999999</v>
      </c>
      <c r="FK178">
        <f>SUMIF('12peso'!$E$39:$E$492,$A178,'12peso'!W$39:W$492)</f>
        <v>0.37869999999999998</v>
      </c>
      <c r="FL178">
        <f>SUMIF('12peso'!$E$39:$E$492,$A178,'12peso'!X$39:X$492)</f>
        <v>0.37859999999999999</v>
      </c>
      <c r="FM178">
        <f>SUMIF('12peso'!$E$39:$E$492,$A178,'12peso'!Y$39:Y$492)</f>
        <v>0.37919999999999998</v>
      </c>
      <c r="FN178">
        <f>SUMIF('12peso'!$E$39:$E$492,$A178,'12peso'!Z$39:Z$492)</f>
        <v>0.378</v>
      </c>
      <c r="FO178">
        <f>SUMIF('12peso'!$E$39:$E$492,$A178,'12peso'!AA$39:AA$492)</f>
        <v>0.38040000000000002</v>
      </c>
      <c r="FP178">
        <f>SUMIF('12peso'!$E$39:$E$492,$A178,'12peso'!AB$39:AB$492)</f>
        <v>0.378</v>
      </c>
      <c r="FQ178">
        <f>SUMIF('12peso'!$E$39:$E$492,$A178,'12peso'!AC$39:AC$492)</f>
        <v>0.37840000000000001</v>
      </c>
      <c r="FR178">
        <f>SUMIF('12peso'!$E$39:$E$492,$A178,'12peso'!AD$39:AD$492)</f>
        <v>0.38100000000000001</v>
      </c>
      <c r="FS178">
        <f>SUMIF('12peso'!$E$39:$E$492,$A178,'12peso'!AE$39:AE$492)</f>
        <v>0.37869999999999998</v>
      </c>
      <c r="FT178">
        <f>SUMIF('12peso'!$E$39:$E$492,$A178,'12peso'!AF$39:AF$492)</f>
        <v>0.376</v>
      </c>
      <c r="FU178">
        <f>SUMIF('12peso'!$E$39:$E$492,$A178,'12peso'!AG$39:AG$492)</f>
        <v>0.37569999999999998</v>
      </c>
      <c r="FV178">
        <f>SUMIF('12peso'!$E$39:$E$492,$A178,'12peso'!AH$39:AH$492)</f>
        <v>0.37530000000000002</v>
      </c>
      <c r="FW178">
        <f>SUMIF('12peso'!$E$39:$E$492,$A178,'12peso'!AI$39:AI$492)</f>
        <v>0.37109999999999999</v>
      </c>
      <c r="FX178">
        <f>SUMIF('12peso'!$E$39:$E$492,$A178,'12peso'!AJ$39:AJ$492)</f>
        <v>0.36830000000000002</v>
      </c>
      <c r="FY178">
        <f>SUMIF('12peso'!$E$39:$E$492,$A178,'12peso'!AK$39:AK$492)</f>
        <v>0.37080000000000002</v>
      </c>
      <c r="FZ178">
        <f>SUMIF('12peso'!$E$39:$E$492,$A178,'12peso'!AL$39:AL$492)</f>
        <v>0.36480000000000001</v>
      </c>
      <c r="GA178">
        <f>SUMIF('12peso'!$E$39:$E$492,$A178,'12peso'!AM$39:AM$492)</f>
        <v>0.36470000000000002</v>
      </c>
      <c r="GB178">
        <f>SUMIF('12peso'!$E$39:$E$492,$A178,'12peso'!AN$39:AN$492)</f>
        <v>0.36080000000000001</v>
      </c>
    </row>
    <row r="179" spans="1:184" x14ac:dyDescent="0.25">
      <c r="A179" s="60">
        <v>3301002</v>
      </c>
      <c r="B179" s="56" t="s">
        <v>181</v>
      </c>
      <c r="C179" s="127">
        <v>0.12690000000000001</v>
      </c>
      <c r="D179" s="127">
        <v>0.12709999999999999</v>
      </c>
      <c r="E179" s="127">
        <v>0.1265</v>
      </c>
      <c r="F179" s="127">
        <v>0.123</v>
      </c>
      <c r="G179" s="127">
        <v>0.12529999999999999</v>
      </c>
      <c r="H179" s="127">
        <v>0.1236</v>
      </c>
      <c r="I179" s="127">
        <v>0.1241</v>
      </c>
      <c r="J179" s="127">
        <v>0.12470000000000001</v>
      </c>
      <c r="K179" s="127">
        <v>0.12529999999999999</v>
      </c>
      <c r="L179" s="127">
        <v>0.12870000000000001</v>
      </c>
      <c r="M179" s="127">
        <v>0.12920000000000001</v>
      </c>
      <c r="N179" s="127">
        <v>0.12909999999999999</v>
      </c>
      <c r="O179" s="127">
        <v>0.1273</v>
      </c>
      <c r="P179" s="127">
        <v>0.1265</v>
      </c>
      <c r="Q179" s="127">
        <v>0.12740000000000001</v>
      </c>
      <c r="R179" s="127">
        <v>0.12790000000000001</v>
      </c>
      <c r="S179" s="127">
        <v>0.1275</v>
      </c>
      <c r="T179" s="127">
        <v>0.12670000000000001</v>
      </c>
      <c r="U179" s="127">
        <v>0.127</v>
      </c>
      <c r="V179" s="127">
        <v>0.12770000000000001</v>
      </c>
      <c r="W179" s="127">
        <v>0.12590000000000001</v>
      </c>
      <c r="X179" s="127">
        <v>0.126</v>
      </c>
      <c r="Y179" s="127">
        <v>0.12590000000000001</v>
      </c>
      <c r="Z179" s="127">
        <v>0.1263</v>
      </c>
      <c r="AA179" s="127">
        <v>0.1242</v>
      </c>
      <c r="AB179" s="127">
        <v>0.12509999999999999</v>
      </c>
      <c r="AC179" s="127">
        <v>0.12479999999999999</v>
      </c>
      <c r="AD179" s="127">
        <v>0.1227</v>
      </c>
      <c r="AE179" s="127">
        <v>0.121</v>
      </c>
      <c r="AF179" s="127">
        <v>0.1215</v>
      </c>
      <c r="AG179" s="127">
        <v>0.1217</v>
      </c>
      <c r="AH179" s="127">
        <v>0.1215</v>
      </c>
      <c r="AI179" s="127">
        <v>0.12180000000000001</v>
      </c>
      <c r="AJ179" s="127">
        <v>0.1217</v>
      </c>
      <c r="AK179" s="127">
        <v>0.122</v>
      </c>
      <c r="AL179" s="127">
        <v>0.12130000000000001</v>
      </c>
      <c r="AM179" s="127">
        <v>0.1206</v>
      </c>
      <c r="AN179" s="127">
        <v>0.1179</v>
      </c>
      <c r="AO179" s="127">
        <v>0.11749999999999999</v>
      </c>
      <c r="AP179" s="127">
        <v>0.1152</v>
      </c>
      <c r="AQ179" s="127">
        <v>0.1154</v>
      </c>
      <c r="AR179" s="127">
        <v>0.114</v>
      </c>
      <c r="AS179" s="127">
        <v>0.1125</v>
      </c>
      <c r="AT179" s="127">
        <v>0.1116</v>
      </c>
      <c r="AU179" s="127">
        <v>0.11169999999999999</v>
      </c>
      <c r="AV179" s="127">
        <v>0.10979999999999999</v>
      </c>
      <c r="AW179" s="127">
        <v>0.1094</v>
      </c>
      <c r="AX179" s="127">
        <v>0.1094</v>
      </c>
      <c r="AY179" s="127">
        <v>0.10780000000000001</v>
      </c>
      <c r="AZ179" s="127">
        <v>0.10879999999999999</v>
      </c>
      <c r="BA179" s="127">
        <v>0.1084</v>
      </c>
      <c r="BB179" s="127">
        <v>0.10879999999999999</v>
      </c>
      <c r="BC179" s="127">
        <v>0.10979999999999999</v>
      </c>
      <c r="BD179" s="127">
        <v>0.10829999999999999</v>
      </c>
      <c r="BE179" s="127">
        <v>0.1084</v>
      </c>
      <c r="BF179" s="127">
        <v>0.1082</v>
      </c>
      <c r="BG179" s="127">
        <v>0.1085</v>
      </c>
      <c r="BH179" s="127">
        <v>0.10920000000000001</v>
      </c>
      <c r="BI179" s="127">
        <v>0.10970000000000001</v>
      </c>
      <c r="BJ179" s="127">
        <v>0.10879999999999999</v>
      </c>
      <c r="BK179" s="127">
        <v>0.1084</v>
      </c>
      <c r="BL179" s="127">
        <v>0.10589999999999999</v>
      </c>
      <c r="BM179" s="127">
        <v>0.1061</v>
      </c>
      <c r="BN179" s="127">
        <v>0.1056</v>
      </c>
      <c r="BO179" s="127">
        <v>0.1045</v>
      </c>
      <c r="BP179" s="127">
        <v>0.10580000000000001</v>
      </c>
      <c r="BQ179" s="127">
        <v>0.1046</v>
      </c>
      <c r="BR179" s="127">
        <v>0.1061</v>
      </c>
      <c r="BS179" s="127">
        <v>0.1055</v>
      </c>
      <c r="BT179" s="127">
        <v>0.1056</v>
      </c>
      <c r="BU179" s="127">
        <v>0.10639999999999999</v>
      </c>
      <c r="BV179" s="127">
        <v>0.1066</v>
      </c>
      <c r="BW179" s="127">
        <v>0.1069</v>
      </c>
      <c r="BX179" s="127">
        <v>0.10730000000000001</v>
      </c>
      <c r="BY179" s="127">
        <v>0.1062</v>
      </c>
      <c r="BZ179" s="127">
        <v>0.10539999999999999</v>
      </c>
      <c r="CA179" s="127">
        <v>0.10539999999999999</v>
      </c>
      <c r="CB179" s="127">
        <v>0.10440000000000001</v>
      </c>
      <c r="CC179" s="127">
        <v>0.104</v>
      </c>
      <c r="CD179" s="127">
        <v>0.1045</v>
      </c>
      <c r="CE179" s="127">
        <v>0.1038</v>
      </c>
      <c r="CF179" s="127">
        <v>0.1047</v>
      </c>
      <c r="CG179" s="127">
        <v>0.1046</v>
      </c>
      <c r="CH179" s="127">
        <v>6.6900000000000001E-2</v>
      </c>
      <c r="CI179" s="127">
        <v>6.6500000000000004E-2</v>
      </c>
      <c r="CJ179" s="127">
        <v>6.6699999999999995E-2</v>
      </c>
      <c r="CK179" s="127">
        <v>6.6199999999999995E-2</v>
      </c>
      <c r="CL179" s="127">
        <v>6.6000000000000003E-2</v>
      </c>
      <c r="CM179" s="127">
        <v>6.5699999999999995E-2</v>
      </c>
      <c r="CN179" s="127">
        <v>6.5500000000000003E-2</v>
      </c>
      <c r="CO179" s="127">
        <v>6.4500000000000002E-2</v>
      </c>
      <c r="CP179" s="127">
        <v>6.3100000000000003E-2</v>
      </c>
      <c r="CQ179" s="127">
        <v>6.2E-2</v>
      </c>
      <c r="CR179" s="127">
        <v>6.1899999999999997E-2</v>
      </c>
      <c r="CS179" s="127">
        <v>6.1699999999999998E-2</v>
      </c>
      <c r="CT179" s="127">
        <v>6.0400000000000002E-2</v>
      </c>
      <c r="CU179" s="127">
        <v>6.0900000000000003E-2</v>
      </c>
      <c r="CV179" s="127">
        <v>6.0199999999999997E-2</v>
      </c>
      <c r="CW179" s="127">
        <v>5.8999999999999997E-2</v>
      </c>
      <c r="CX179" s="127">
        <v>5.8400000000000001E-2</v>
      </c>
      <c r="CY179" s="127">
        <v>5.8700000000000002E-2</v>
      </c>
      <c r="CZ179" s="127">
        <v>5.8000000000000003E-2</v>
      </c>
      <c r="DA179" s="127">
        <v>5.8000000000000003E-2</v>
      </c>
      <c r="DB179" s="127">
        <v>5.7099999999999998E-2</v>
      </c>
      <c r="DC179" s="127">
        <v>5.7000000000000002E-2</v>
      </c>
      <c r="DD179" s="127">
        <v>5.7000000000000002E-2</v>
      </c>
      <c r="DE179" s="127">
        <v>5.7200000000000001E-2</v>
      </c>
      <c r="DF179" s="127">
        <v>5.6599999999999998E-2</v>
      </c>
      <c r="DG179" s="127">
        <v>5.7700000000000001E-2</v>
      </c>
      <c r="DH179" s="127">
        <v>5.7500000000000002E-2</v>
      </c>
      <c r="DI179" s="127">
        <v>5.7500000000000002E-2</v>
      </c>
      <c r="DJ179" s="127">
        <v>5.7500000000000002E-2</v>
      </c>
      <c r="DK179" s="127">
        <v>5.74E-2</v>
      </c>
      <c r="DL179" s="127">
        <v>5.6899999999999999E-2</v>
      </c>
      <c r="DM179" s="127">
        <v>5.5899999999999998E-2</v>
      </c>
      <c r="DN179" s="127">
        <v>5.6800000000000003E-2</v>
      </c>
      <c r="DO179" s="127">
        <v>5.6099999999999997E-2</v>
      </c>
      <c r="DP179" s="127">
        <v>5.5800000000000002E-2</v>
      </c>
      <c r="DQ179" s="127">
        <v>5.5599999999999997E-2</v>
      </c>
      <c r="DR179" s="127">
        <v>5.5800000000000002E-2</v>
      </c>
      <c r="DS179" s="127">
        <v>5.5E-2</v>
      </c>
      <c r="DT179" s="127">
        <v>5.4800000000000001E-2</v>
      </c>
      <c r="DU179" s="127">
        <v>5.5100000000000003E-2</v>
      </c>
      <c r="DV179" s="127">
        <v>5.5300000000000002E-2</v>
      </c>
      <c r="DW179" s="127">
        <v>5.4899999999999997E-2</v>
      </c>
      <c r="DX179" s="127">
        <v>5.3800000000000001E-2</v>
      </c>
      <c r="DY179" s="127">
        <v>5.4100000000000002E-2</v>
      </c>
      <c r="DZ179" s="127">
        <v>5.3699999999999998E-2</v>
      </c>
      <c r="EA179" s="127">
        <v>5.3400000000000003E-2</v>
      </c>
      <c r="EB179" s="127">
        <v>5.2699999999999997E-2</v>
      </c>
      <c r="EC179" s="127">
        <v>5.33E-2</v>
      </c>
      <c r="ED179" s="127">
        <v>5.4600000000000003E-2</v>
      </c>
      <c r="EE179" s="127">
        <v>5.4100000000000002E-2</v>
      </c>
      <c r="EF179" s="127">
        <v>5.4600000000000003E-2</v>
      </c>
      <c r="EG179" s="127">
        <v>5.4699999999999999E-2</v>
      </c>
      <c r="EH179" s="127">
        <v>5.45E-2</v>
      </c>
      <c r="EI179" s="127">
        <v>5.4399999999999997E-2</v>
      </c>
      <c r="EJ179" s="127">
        <v>5.3400000000000003E-2</v>
      </c>
      <c r="EK179" s="127">
        <v>5.2699999999999997E-2</v>
      </c>
      <c r="EL179" s="127">
        <v>5.2900000000000003E-2</v>
      </c>
      <c r="EM179" s="127">
        <v>5.28E-2</v>
      </c>
      <c r="EN179" s="127">
        <v>5.2200000000000003E-2</v>
      </c>
      <c r="EO179" s="127">
        <v>5.2400000000000002E-2</v>
      </c>
      <c r="EP179" s="127">
        <v>5.3499999999999999E-2</v>
      </c>
      <c r="EQ179" s="127">
        <v>5.2999999999999999E-2</v>
      </c>
      <c r="ER179" s="127">
        <v>5.3699999999999998E-2</v>
      </c>
      <c r="ES179" s="127">
        <v>5.4199999999999998E-2</v>
      </c>
      <c r="ET179" s="127">
        <v>5.3499999999999999E-2</v>
      </c>
      <c r="EU179" s="127">
        <v>5.4699999999999999E-2</v>
      </c>
      <c r="EV179">
        <f>SUMIF('12peso'!$E$39:$E$492,$A179,'12peso'!H$39:H$492)</f>
        <v>7.8E-2</v>
      </c>
      <c r="EW179">
        <f>SUMIF('12peso'!$E$39:$E$492,$A179,'12peso'!I$39:I$492)</f>
        <v>7.6899999999999996E-2</v>
      </c>
      <c r="EX179">
        <f>SUMIF('12peso'!$E$39:$E$492,$A179,'12peso'!J$39:J$492)</f>
        <v>7.8100000000000003E-2</v>
      </c>
      <c r="EY179">
        <f>SUMIF('12peso'!$E$39:$E$492,$A179,'12peso'!K$39:K$492)</f>
        <v>7.8100000000000003E-2</v>
      </c>
      <c r="EZ179">
        <f>SUMIF('12peso'!$E$39:$E$492,$A179,'12peso'!L$39:L$492)</f>
        <v>7.6999999999999999E-2</v>
      </c>
      <c r="FA179">
        <f>SUMIF('12peso'!$E$39:$E$492,$A179,'12peso'!M$39:M$492)</f>
        <v>7.6700000000000004E-2</v>
      </c>
      <c r="FB179">
        <f>SUMIF('12peso'!$E$39:$E$492,$A179,'12peso'!N$39:N$492)</f>
        <v>7.6799999999999993E-2</v>
      </c>
      <c r="FC179">
        <f>SUMIF('12peso'!$E$39:$E$492,$A179,'12peso'!O$39:O$492)</f>
        <v>7.6799999999999993E-2</v>
      </c>
      <c r="FD179">
        <f>SUMIF('12peso'!$E$39:$E$492,$A179,'12peso'!P$39:P$492)</f>
        <v>7.6899999999999996E-2</v>
      </c>
      <c r="FE179">
        <f>SUMIF('12peso'!$E$39:$E$492,$A179,'12peso'!Q$39:Q$492)</f>
        <v>7.7700000000000005E-2</v>
      </c>
      <c r="FF179">
        <f>SUMIF('12peso'!$E$39:$E$492,$A179,'12peso'!R$39:R$492)</f>
        <v>7.8399999999999997E-2</v>
      </c>
      <c r="FG179">
        <f>SUMIF('12peso'!$E$39:$E$492,$A179,'12peso'!S$39:S$492)</f>
        <v>7.8399999999999997E-2</v>
      </c>
      <c r="FH179">
        <f>SUMIF('12peso'!$E$39:$E$492,$A179,'12peso'!T$39:T$492)</f>
        <v>7.7299999999999994E-2</v>
      </c>
      <c r="FI179">
        <f>SUMIF('12peso'!$E$39:$E$492,$A179,'12peso'!U$39:U$492)</f>
        <v>7.7700000000000005E-2</v>
      </c>
      <c r="FJ179">
        <f>SUMIF('12peso'!$E$39:$E$492,$A179,'12peso'!V$39:V$492)</f>
        <v>7.9000000000000001E-2</v>
      </c>
      <c r="FK179">
        <f>SUMIF('12peso'!$E$39:$E$492,$A179,'12peso'!W$39:W$492)</f>
        <v>7.8899999999999998E-2</v>
      </c>
      <c r="FL179">
        <f>SUMIF('12peso'!$E$39:$E$492,$A179,'12peso'!X$39:X$492)</f>
        <v>7.8600000000000003E-2</v>
      </c>
      <c r="FM179">
        <f>SUMIF('12peso'!$E$39:$E$492,$A179,'12peso'!Y$39:Y$492)</f>
        <v>7.7799999999999994E-2</v>
      </c>
      <c r="FN179">
        <f>SUMIF('12peso'!$E$39:$E$492,$A179,'12peso'!Z$39:Z$492)</f>
        <v>7.6600000000000001E-2</v>
      </c>
      <c r="FO179">
        <f>SUMIF('12peso'!$E$39:$E$492,$A179,'12peso'!AA$39:AA$492)</f>
        <v>7.6499999999999999E-2</v>
      </c>
      <c r="FP179">
        <f>SUMIF('12peso'!$E$39:$E$492,$A179,'12peso'!AB$39:AB$492)</f>
        <v>7.6499999999999999E-2</v>
      </c>
      <c r="FQ179">
        <f>SUMIF('12peso'!$E$39:$E$492,$A179,'12peso'!AC$39:AC$492)</f>
        <v>7.6600000000000001E-2</v>
      </c>
      <c r="FR179">
        <f>SUMIF('12peso'!$E$39:$E$492,$A179,'12peso'!AD$39:AD$492)</f>
        <v>7.6300000000000007E-2</v>
      </c>
      <c r="FS179">
        <f>SUMIF('12peso'!$E$39:$E$492,$A179,'12peso'!AE$39:AE$492)</f>
        <v>7.6799999999999993E-2</v>
      </c>
      <c r="FT179">
        <f>SUMIF('12peso'!$E$39:$E$492,$A179,'12peso'!AF$39:AF$492)</f>
        <v>7.6799999999999993E-2</v>
      </c>
      <c r="FU179">
        <f>SUMIF('12peso'!$E$39:$E$492,$A179,'12peso'!AG$39:AG$492)</f>
        <v>7.5300000000000006E-2</v>
      </c>
      <c r="FV179">
        <f>SUMIF('12peso'!$E$39:$E$492,$A179,'12peso'!AH$39:AH$492)</f>
        <v>7.5600000000000001E-2</v>
      </c>
      <c r="FW179">
        <f>SUMIF('12peso'!$E$39:$E$492,$A179,'12peso'!AI$39:AI$492)</f>
        <v>7.5700000000000003E-2</v>
      </c>
      <c r="FX179">
        <f>SUMIF('12peso'!$E$39:$E$492,$A179,'12peso'!AJ$39:AJ$492)</f>
        <v>7.7299999999999994E-2</v>
      </c>
      <c r="FY179">
        <f>SUMIF('12peso'!$E$39:$E$492,$A179,'12peso'!AK$39:AK$492)</f>
        <v>7.8E-2</v>
      </c>
      <c r="FZ179">
        <f>SUMIF('12peso'!$E$39:$E$492,$A179,'12peso'!AL$39:AL$492)</f>
        <v>7.7399999999999997E-2</v>
      </c>
      <c r="GA179">
        <f>SUMIF('12peso'!$E$39:$E$492,$A179,'12peso'!AM$39:AM$492)</f>
        <v>7.8200000000000006E-2</v>
      </c>
      <c r="GB179">
        <f>SUMIF('12peso'!$E$39:$E$492,$A179,'12peso'!AN$39:AN$492)</f>
        <v>7.9000000000000001E-2</v>
      </c>
    </row>
    <row r="180" spans="1:184" x14ac:dyDescent="0.25">
      <c r="A180" s="60">
        <v>3301009</v>
      </c>
      <c r="B180" s="56" t="s">
        <v>182</v>
      </c>
      <c r="C180" s="127">
        <v>2.7900000000000001E-2</v>
      </c>
      <c r="D180" s="127">
        <v>2.8000000000000001E-2</v>
      </c>
      <c r="E180" s="127">
        <v>2.8000000000000001E-2</v>
      </c>
      <c r="F180" s="127">
        <v>2.75E-2</v>
      </c>
      <c r="G180" s="127">
        <v>2.8000000000000001E-2</v>
      </c>
      <c r="H180" s="127">
        <v>2.86E-2</v>
      </c>
      <c r="I180" s="127">
        <v>3.1399999999999997E-2</v>
      </c>
      <c r="J180" s="127">
        <v>2.93E-2</v>
      </c>
      <c r="K180" s="127">
        <v>2.9600000000000001E-2</v>
      </c>
      <c r="L180" s="127">
        <v>2.87E-2</v>
      </c>
      <c r="M180" s="127">
        <v>2.8899999999999999E-2</v>
      </c>
      <c r="N180" s="127">
        <v>2.9600000000000001E-2</v>
      </c>
      <c r="O180" s="127">
        <v>2.9399999999999999E-2</v>
      </c>
      <c r="P180" s="127">
        <v>2.8500000000000001E-2</v>
      </c>
      <c r="Q180" s="127">
        <v>2.8899999999999999E-2</v>
      </c>
      <c r="R180" s="127">
        <v>2.9600000000000001E-2</v>
      </c>
      <c r="S180" s="127">
        <v>0.03</v>
      </c>
      <c r="T180" s="127">
        <v>3.0499999999999999E-2</v>
      </c>
      <c r="U180" s="127">
        <v>2.9899999999999999E-2</v>
      </c>
      <c r="V180" s="127">
        <v>3.1199999999999999E-2</v>
      </c>
      <c r="W180" s="127">
        <v>3.1199999999999999E-2</v>
      </c>
      <c r="X180" s="127">
        <v>3.1E-2</v>
      </c>
      <c r="Y180" s="127">
        <v>3.1300000000000001E-2</v>
      </c>
      <c r="Z180" s="127">
        <v>3.1099999999999999E-2</v>
      </c>
      <c r="AA180" s="127">
        <v>3.1199999999999999E-2</v>
      </c>
      <c r="AB180" s="127">
        <v>3.1099999999999999E-2</v>
      </c>
      <c r="AC180" s="127">
        <v>3.1600000000000003E-2</v>
      </c>
      <c r="AD180" s="127">
        <v>3.0800000000000001E-2</v>
      </c>
      <c r="AE180" s="127">
        <v>3.1600000000000003E-2</v>
      </c>
      <c r="AF180" s="127">
        <v>3.1399999999999997E-2</v>
      </c>
      <c r="AG180" s="127">
        <v>3.2000000000000001E-2</v>
      </c>
      <c r="AH180" s="127">
        <v>3.2199999999999999E-2</v>
      </c>
      <c r="AI180" s="127">
        <v>3.1699999999999999E-2</v>
      </c>
      <c r="AJ180" s="127">
        <v>3.1099999999999999E-2</v>
      </c>
      <c r="AK180" s="127">
        <v>3.1699999999999999E-2</v>
      </c>
      <c r="AL180" s="127">
        <v>3.15E-2</v>
      </c>
      <c r="AM180" s="127">
        <v>3.1399999999999997E-2</v>
      </c>
      <c r="AN180" s="127">
        <v>3.09E-2</v>
      </c>
      <c r="AO180" s="127">
        <v>3.1199999999999999E-2</v>
      </c>
      <c r="AP180" s="127">
        <v>3.1099999999999999E-2</v>
      </c>
      <c r="AQ180" s="127">
        <v>3.1099999999999999E-2</v>
      </c>
      <c r="AR180" s="127">
        <v>3.1399999999999997E-2</v>
      </c>
      <c r="AS180" s="127">
        <v>3.1E-2</v>
      </c>
      <c r="AT180" s="127">
        <v>0.03</v>
      </c>
      <c r="AU180" s="127">
        <v>2.98E-2</v>
      </c>
      <c r="AV180" s="127">
        <v>2.98E-2</v>
      </c>
      <c r="AW180" s="127">
        <v>3.0200000000000001E-2</v>
      </c>
      <c r="AX180" s="127">
        <v>2.9899999999999999E-2</v>
      </c>
      <c r="AY180" s="127">
        <v>2.92E-2</v>
      </c>
      <c r="AZ180" s="127">
        <v>2.9100000000000001E-2</v>
      </c>
      <c r="BA180" s="127">
        <v>2.9000000000000001E-2</v>
      </c>
      <c r="BB180" s="127">
        <v>2.9600000000000001E-2</v>
      </c>
      <c r="BC180" s="127">
        <v>2.9399999999999999E-2</v>
      </c>
      <c r="BD180" s="127">
        <v>2.9700000000000001E-2</v>
      </c>
      <c r="BE180" s="127">
        <v>2.8899999999999999E-2</v>
      </c>
      <c r="BF180" s="127">
        <v>2.92E-2</v>
      </c>
      <c r="BG180" s="127">
        <v>2.9399999999999999E-2</v>
      </c>
      <c r="BH180" s="127">
        <v>2.92E-2</v>
      </c>
      <c r="BI180" s="127">
        <v>2.9000000000000001E-2</v>
      </c>
      <c r="BJ180" s="127">
        <v>2.8199999999999999E-2</v>
      </c>
      <c r="BK180" s="127">
        <v>2.7799999999999998E-2</v>
      </c>
      <c r="BL180" s="127">
        <v>2.81E-2</v>
      </c>
      <c r="BM180" s="127">
        <v>2.8299999999999999E-2</v>
      </c>
      <c r="BN180" s="127">
        <v>2.8299999999999999E-2</v>
      </c>
      <c r="BO180" s="127">
        <v>2.8000000000000001E-2</v>
      </c>
      <c r="BP180" s="127">
        <v>2.8400000000000002E-2</v>
      </c>
      <c r="BQ180" s="127">
        <v>2.8000000000000001E-2</v>
      </c>
      <c r="BR180" s="127">
        <v>2.7900000000000001E-2</v>
      </c>
      <c r="BS180" s="127">
        <v>2.81E-2</v>
      </c>
      <c r="BT180" s="127">
        <v>2.7799999999999998E-2</v>
      </c>
      <c r="BU180" s="127">
        <v>2.7900000000000001E-2</v>
      </c>
      <c r="BV180" s="127">
        <v>2.7699999999999999E-2</v>
      </c>
      <c r="BW180" s="127">
        <v>2.7900000000000001E-2</v>
      </c>
      <c r="BX180" s="127">
        <v>2.8400000000000002E-2</v>
      </c>
      <c r="BY180" s="127">
        <v>2.8500000000000001E-2</v>
      </c>
      <c r="BZ180" s="127">
        <v>2.86E-2</v>
      </c>
      <c r="CA180" s="127">
        <v>2.8299999999999999E-2</v>
      </c>
      <c r="CB180" s="127">
        <v>2.8400000000000002E-2</v>
      </c>
      <c r="CC180" s="127">
        <v>2.86E-2</v>
      </c>
      <c r="CD180" s="127">
        <v>2.9000000000000001E-2</v>
      </c>
      <c r="CE180" s="127">
        <v>2.87E-2</v>
      </c>
      <c r="CF180" s="127">
        <v>2.87E-2</v>
      </c>
      <c r="CG180" s="127">
        <v>2.8400000000000002E-2</v>
      </c>
      <c r="CH180" s="127">
        <v>3.2599999999999997E-2</v>
      </c>
      <c r="CI180" s="127">
        <v>3.2899999999999999E-2</v>
      </c>
      <c r="CJ180" s="127">
        <v>3.2800000000000003E-2</v>
      </c>
      <c r="CK180" s="127">
        <v>3.2599999999999997E-2</v>
      </c>
      <c r="CL180" s="127">
        <v>3.2599999999999997E-2</v>
      </c>
      <c r="CM180" s="127">
        <v>3.2099999999999997E-2</v>
      </c>
      <c r="CN180" s="127">
        <v>3.1800000000000002E-2</v>
      </c>
      <c r="CO180" s="127">
        <v>3.1600000000000003E-2</v>
      </c>
      <c r="CP180" s="127">
        <v>3.1199999999999999E-2</v>
      </c>
      <c r="CQ180" s="127">
        <v>3.0499999999999999E-2</v>
      </c>
      <c r="CR180" s="127">
        <v>3.0200000000000001E-2</v>
      </c>
      <c r="CS180" s="127">
        <v>3.0300000000000001E-2</v>
      </c>
      <c r="CT180" s="127">
        <v>0.03</v>
      </c>
      <c r="CU180" s="127">
        <v>2.9899999999999999E-2</v>
      </c>
      <c r="CV180" s="127">
        <v>2.9399999999999999E-2</v>
      </c>
      <c r="CW180" s="127">
        <v>2.9399999999999999E-2</v>
      </c>
      <c r="CX180" s="127">
        <v>2.92E-2</v>
      </c>
      <c r="CY180" s="127">
        <v>2.92E-2</v>
      </c>
      <c r="CZ180" s="127">
        <v>2.9000000000000001E-2</v>
      </c>
      <c r="DA180" s="127">
        <v>2.8899999999999999E-2</v>
      </c>
      <c r="DB180" s="127">
        <v>2.8299999999999999E-2</v>
      </c>
      <c r="DC180" s="127">
        <v>2.81E-2</v>
      </c>
      <c r="DD180" s="127">
        <v>2.7900000000000001E-2</v>
      </c>
      <c r="DE180" s="127">
        <v>2.7300000000000001E-2</v>
      </c>
      <c r="DF180" s="127">
        <v>2.7E-2</v>
      </c>
      <c r="DG180" s="127">
        <v>2.6599999999999999E-2</v>
      </c>
      <c r="DH180" s="127">
        <v>2.7199999999999998E-2</v>
      </c>
      <c r="DI180" s="127">
        <v>2.76E-2</v>
      </c>
      <c r="DJ180" s="127">
        <v>2.7699999999999999E-2</v>
      </c>
      <c r="DK180" s="127">
        <v>2.8500000000000001E-2</v>
      </c>
      <c r="DL180" s="127">
        <v>2.81E-2</v>
      </c>
      <c r="DM180" s="127">
        <v>2.7799999999999998E-2</v>
      </c>
      <c r="DN180" s="127">
        <v>2.7400000000000001E-2</v>
      </c>
      <c r="DO180" s="127">
        <v>2.7400000000000001E-2</v>
      </c>
      <c r="DP180" s="127">
        <v>2.76E-2</v>
      </c>
      <c r="DQ180" s="127">
        <v>2.7699999999999999E-2</v>
      </c>
      <c r="DR180" s="127">
        <v>2.75E-2</v>
      </c>
      <c r="DS180" s="127">
        <v>2.8000000000000001E-2</v>
      </c>
      <c r="DT180" s="127">
        <v>2.7900000000000001E-2</v>
      </c>
      <c r="DU180" s="127">
        <v>2.8199999999999999E-2</v>
      </c>
      <c r="DV180" s="127">
        <v>2.7799999999999998E-2</v>
      </c>
      <c r="DW180" s="127">
        <v>2.7699999999999999E-2</v>
      </c>
      <c r="DX180" s="127">
        <v>2.8199999999999999E-2</v>
      </c>
      <c r="DY180" s="127">
        <v>2.76E-2</v>
      </c>
      <c r="DZ180" s="127">
        <v>2.8899999999999999E-2</v>
      </c>
      <c r="EA180" s="127">
        <v>2.7900000000000001E-2</v>
      </c>
      <c r="EB180" s="127">
        <v>2.7799999999999998E-2</v>
      </c>
      <c r="EC180" s="127">
        <v>2.8000000000000001E-2</v>
      </c>
      <c r="ED180" s="127">
        <v>2.76E-2</v>
      </c>
      <c r="EE180" s="127">
        <v>2.7E-2</v>
      </c>
      <c r="EF180" s="127">
        <v>2.5999999999999999E-2</v>
      </c>
      <c r="EG180" s="127">
        <v>2.5999999999999999E-2</v>
      </c>
      <c r="EH180" s="127">
        <v>2.5899999999999999E-2</v>
      </c>
      <c r="EI180" s="127">
        <v>2.5600000000000001E-2</v>
      </c>
      <c r="EJ180" s="127">
        <v>2.5600000000000001E-2</v>
      </c>
      <c r="EK180" s="127">
        <v>2.47E-2</v>
      </c>
      <c r="EL180" s="127">
        <v>2.4500000000000001E-2</v>
      </c>
      <c r="EM180" s="127">
        <v>2.4199999999999999E-2</v>
      </c>
      <c r="EN180" s="127">
        <v>2.46E-2</v>
      </c>
      <c r="EO180" s="127">
        <v>2.4500000000000001E-2</v>
      </c>
      <c r="EP180" s="127">
        <v>2.4500000000000001E-2</v>
      </c>
      <c r="EQ180" s="127">
        <v>2.47E-2</v>
      </c>
      <c r="ER180" s="127">
        <v>2.47E-2</v>
      </c>
      <c r="ES180" s="127">
        <v>2.5000000000000001E-2</v>
      </c>
      <c r="ET180" s="127">
        <v>2.5000000000000001E-2</v>
      </c>
      <c r="EU180" s="127">
        <v>2.47E-2</v>
      </c>
      <c r="EV180">
        <f>SUMIF('12peso'!$E$39:$E$492,$A180,'12peso'!H$39:H$492)</f>
        <v>5.7000000000000002E-3</v>
      </c>
      <c r="EW180">
        <f>SUMIF('12peso'!$E$39:$E$492,$A180,'12peso'!I$39:I$492)</f>
        <v>5.7000000000000002E-3</v>
      </c>
      <c r="EX180">
        <f>SUMIF('12peso'!$E$39:$E$492,$A180,'12peso'!J$39:J$492)</f>
        <v>5.5999999999999999E-3</v>
      </c>
      <c r="EY180">
        <f>SUMIF('12peso'!$E$39:$E$492,$A180,'12peso'!K$39:K$492)</f>
        <v>5.7000000000000002E-3</v>
      </c>
      <c r="EZ180">
        <f>SUMIF('12peso'!$E$39:$E$492,$A180,'12peso'!L$39:L$492)</f>
        <v>5.7000000000000002E-3</v>
      </c>
      <c r="FA180">
        <f>SUMIF('12peso'!$E$39:$E$492,$A180,'12peso'!M$39:M$492)</f>
        <v>5.7999999999999996E-3</v>
      </c>
      <c r="FB180">
        <f>SUMIF('12peso'!$E$39:$E$492,$A180,'12peso'!N$39:N$492)</f>
        <v>5.7000000000000002E-3</v>
      </c>
      <c r="FC180">
        <f>SUMIF('12peso'!$E$39:$E$492,$A180,'12peso'!O$39:O$492)</f>
        <v>5.7000000000000002E-3</v>
      </c>
      <c r="FD180">
        <f>SUMIF('12peso'!$E$39:$E$492,$A180,'12peso'!P$39:P$492)</f>
        <v>5.7000000000000002E-3</v>
      </c>
      <c r="FE180">
        <f>SUMIF('12peso'!$E$39:$E$492,$A180,'12peso'!Q$39:Q$492)</f>
        <v>5.5999999999999999E-3</v>
      </c>
      <c r="FF180">
        <f>SUMIF('12peso'!$E$39:$E$492,$A180,'12peso'!R$39:R$492)</f>
        <v>5.7000000000000002E-3</v>
      </c>
      <c r="FG180">
        <f>SUMIF('12peso'!$E$39:$E$492,$A180,'12peso'!S$39:S$492)</f>
        <v>5.7000000000000002E-3</v>
      </c>
      <c r="FH180">
        <f>SUMIF('12peso'!$E$39:$E$492,$A180,'12peso'!T$39:T$492)</f>
        <v>5.5999999999999999E-3</v>
      </c>
      <c r="FI180">
        <f>SUMIF('12peso'!$E$39:$E$492,$A180,'12peso'!U$39:U$492)</f>
        <v>5.5999999999999999E-3</v>
      </c>
      <c r="FJ180">
        <f>SUMIF('12peso'!$E$39:$E$492,$A180,'12peso'!V$39:V$492)</f>
        <v>5.5999999999999999E-3</v>
      </c>
      <c r="FK180">
        <f>SUMIF('12peso'!$E$39:$E$492,$A180,'12peso'!W$39:W$492)</f>
        <v>5.5999999999999999E-3</v>
      </c>
      <c r="FL180">
        <f>SUMIF('12peso'!$E$39:$E$492,$A180,'12peso'!X$39:X$492)</f>
        <v>5.5999999999999999E-3</v>
      </c>
      <c r="FM180">
        <f>SUMIF('12peso'!$E$39:$E$492,$A180,'12peso'!Y$39:Y$492)</f>
        <v>5.4999999999999997E-3</v>
      </c>
      <c r="FN180">
        <f>SUMIF('12peso'!$E$39:$E$492,$A180,'12peso'!Z$39:Z$492)</f>
        <v>5.4000000000000003E-3</v>
      </c>
      <c r="FO180">
        <f>SUMIF('12peso'!$E$39:$E$492,$A180,'12peso'!AA$39:AA$492)</f>
        <v>5.1999999999999998E-3</v>
      </c>
      <c r="FP180">
        <f>SUMIF('12peso'!$E$39:$E$492,$A180,'12peso'!AB$39:AB$492)</f>
        <v>5.1999999999999998E-3</v>
      </c>
      <c r="FQ180">
        <f>SUMIF('12peso'!$E$39:$E$492,$A180,'12peso'!AC$39:AC$492)</f>
        <v>5.1999999999999998E-3</v>
      </c>
      <c r="FR180">
        <f>SUMIF('12peso'!$E$39:$E$492,$A180,'12peso'!AD$39:AD$492)</f>
        <v>5.1000000000000004E-3</v>
      </c>
      <c r="FS180">
        <f>SUMIF('12peso'!$E$39:$E$492,$A180,'12peso'!AE$39:AE$492)</f>
        <v>4.8999999999999998E-3</v>
      </c>
      <c r="FT180">
        <f>SUMIF('12peso'!$E$39:$E$492,$A180,'12peso'!AF$39:AF$492)</f>
        <v>4.7999999999999996E-3</v>
      </c>
      <c r="FU180">
        <f>SUMIF('12peso'!$E$39:$E$492,$A180,'12peso'!AG$39:AG$492)</f>
        <v>4.7999999999999996E-3</v>
      </c>
      <c r="FV180">
        <f>SUMIF('12peso'!$E$39:$E$492,$A180,'12peso'!AH$39:AH$492)</f>
        <v>4.7000000000000002E-3</v>
      </c>
      <c r="FW180">
        <f>SUMIF('12peso'!$E$39:$E$492,$A180,'12peso'!AI$39:AI$492)</f>
        <v>4.7000000000000002E-3</v>
      </c>
      <c r="FX180">
        <f>SUMIF('12peso'!$E$39:$E$492,$A180,'12peso'!AJ$39:AJ$492)</f>
        <v>4.7000000000000002E-3</v>
      </c>
      <c r="FY180">
        <f>SUMIF('12peso'!$E$39:$E$492,$A180,'12peso'!AK$39:AK$492)</f>
        <v>4.7000000000000002E-3</v>
      </c>
      <c r="FZ180">
        <f>SUMIF('12peso'!$E$39:$E$492,$A180,'12peso'!AL$39:AL$492)</f>
        <v>4.7000000000000002E-3</v>
      </c>
      <c r="GA180">
        <f>SUMIF('12peso'!$E$39:$E$492,$A180,'12peso'!AM$39:AM$492)</f>
        <v>4.7999999999999996E-3</v>
      </c>
      <c r="GB180">
        <f>SUMIF('12peso'!$E$39:$E$492,$A180,'12peso'!AN$39:AN$492)</f>
        <v>4.7000000000000002E-3</v>
      </c>
    </row>
    <row r="181" spans="1:184" x14ac:dyDescent="0.25">
      <c r="A181" s="60">
        <v>3301015</v>
      </c>
      <c r="B181" s="56" t="s">
        <v>183</v>
      </c>
      <c r="C181" s="127">
        <v>4.2599999999999999E-2</v>
      </c>
      <c r="D181" s="127">
        <v>4.24E-2</v>
      </c>
      <c r="E181" s="127">
        <v>4.24E-2</v>
      </c>
      <c r="F181" s="127">
        <v>4.02E-2</v>
      </c>
      <c r="G181" s="127">
        <v>3.9300000000000002E-2</v>
      </c>
      <c r="H181" s="127">
        <v>4.0300000000000002E-2</v>
      </c>
      <c r="I181" s="127">
        <v>4.0599999999999997E-2</v>
      </c>
      <c r="J181" s="127">
        <v>4.1000000000000002E-2</v>
      </c>
      <c r="K181" s="127">
        <v>4.1200000000000001E-2</v>
      </c>
      <c r="L181" s="127">
        <v>4.1399999999999999E-2</v>
      </c>
      <c r="M181" s="127">
        <v>4.1599999999999998E-2</v>
      </c>
      <c r="N181" s="127">
        <v>4.1599999999999998E-2</v>
      </c>
      <c r="O181" s="127">
        <v>4.1300000000000003E-2</v>
      </c>
      <c r="P181" s="127">
        <v>4.1099999999999998E-2</v>
      </c>
      <c r="Q181" s="127">
        <v>4.24E-2</v>
      </c>
      <c r="R181" s="127">
        <v>4.2999999999999997E-2</v>
      </c>
      <c r="S181" s="127">
        <v>4.3099999999999999E-2</v>
      </c>
      <c r="T181" s="127">
        <v>4.3299999999999998E-2</v>
      </c>
      <c r="U181" s="127">
        <v>4.2999999999999997E-2</v>
      </c>
      <c r="V181" s="127">
        <v>4.2200000000000001E-2</v>
      </c>
      <c r="W181" s="127">
        <v>4.24E-2</v>
      </c>
      <c r="X181" s="127">
        <v>4.2099999999999999E-2</v>
      </c>
      <c r="Y181" s="127">
        <v>4.1700000000000001E-2</v>
      </c>
      <c r="Z181" s="127">
        <v>4.2099999999999999E-2</v>
      </c>
      <c r="AA181" s="127">
        <v>4.1200000000000001E-2</v>
      </c>
      <c r="AB181" s="127">
        <v>4.1000000000000002E-2</v>
      </c>
      <c r="AC181" s="127">
        <v>4.1099999999999998E-2</v>
      </c>
      <c r="AD181" s="127">
        <v>4.0500000000000001E-2</v>
      </c>
      <c r="AE181" s="127">
        <v>4.02E-2</v>
      </c>
      <c r="AF181" s="127">
        <v>3.9899999999999998E-2</v>
      </c>
      <c r="AG181" s="127">
        <v>4.0300000000000002E-2</v>
      </c>
      <c r="AH181" s="127">
        <v>3.95E-2</v>
      </c>
      <c r="AI181" s="127">
        <v>3.9199999999999999E-2</v>
      </c>
      <c r="AJ181" s="127">
        <v>3.9199999999999999E-2</v>
      </c>
      <c r="AK181" s="127">
        <v>3.9300000000000002E-2</v>
      </c>
      <c r="AL181" s="127">
        <v>3.9399999999999998E-2</v>
      </c>
      <c r="AM181" s="127">
        <v>3.9199999999999999E-2</v>
      </c>
      <c r="AN181" s="127">
        <v>3.9199999999999999E-2</v>
      </c>
      <c r="AO181" s="127">
        <v>3.9399999999999998E-2</v>
      </c>
      <c r="AP181" s="127">
        <v>3.9E-2</v>
      </c>
      <c r="AQ181" s="127">
        <v>3.7699999999999997E-2</v>
      </c>
      <c r="AR181" s="127">
        <v>3.7699999999999997E-2</v>
      </c>
      <c r="AS181" s="127">
        <v>3.7400000000000003E-2</v>
      </c>
      <c r="AT181" s="127">
        <v>3.7699999999999997E-2</v>
      </c>
      <c r="AU181" s="127">
        <v>3.7600000000000001E-2</v>
      </c>
      <c r="AV181" s="127">
        <v>3.73E-2</v>
      </c>
      <c r="AW181" s="127">
        <v>3.6900000000000002E-2</v>
      </c>
      <c r="AX181" s="127">
        <v>3.7499999999999999E-2</v>
      </c>
      <c r="AY181" s="127">
        <v>3.6999999999999998E-2</v>
      </c>
      <c r="AZ181" s="127">
        <v>3.6999999999999998E-2</v>
      </c>
      <c r="BA181" s="127">
        <v>3.6700000000000003E-2</v>
      </c>
      <c r="BB181" s="127">
        <v>3.6900000000000002E-2</v>
      </c>
      <c r="BC181" s="127">
        <v>3.6499999999999998E-2</v>
      </c>
      <c r="BD181" s="127">
        <v>3.6600000000000001E-2</v>
      </c>
      <c r="BE181" s="127">
        <v>3.61E-2</v>
      </c>
      <c r="BF181" s="127">
        <v>3.6400000000000002E-2</v>
      </c>
      <c r="BG181" s="127">
        <v>3.6200000000000003E-2</v>
      </c>
      <c r="BH181" s="127">
        <v>3.6200000000000003E-2</v>
      </c>
      <c r="BI181" s="127">
        <v>3.5799999999999998E-2</v>
      </c>
      <c r="BJ181" s="127">
        <v>3.5400000000000001E-2</v>
      </c>
      <c r="BK181" s="127">
        <v>3.5099999999999999E-2</v>
      </c>
      <c r="BL181" s="127">
        <v>3.5499999999999997E-2</v>
      </c>
      <c r="BM181" s="127">
        <v>3.5099999999999999E-2</v>
      </c>
      <c r="BN181" s="127">
        <v>3.49E-2</v>
      </c>
      <c r="BO181" s="127">
        <v>3.4799999999999998E-2</v>
      </c>
      <c r="BP181" s="127">
        <v>3.49E-2</v>
      </c>
      <c r="BQ181" s="127">
        <v>3.5099999999999999E-2</v>
      </c>
      <c r="BR181" s="127">
        <v>3.49E-2</v>
      </c>
      <c r="BS181" s="127">
        <v>3.49E-2</v>
      </c>
      <c r="BT181" s="127">
        <v>3.4700000000000002E-2</v>
      </c>
      <c r="BU181" s="127">
        <v>3.4500000000000003E-2</v>
      </c>
      <c r="BV181" s="127">
        <v>3.4799999999999998E-2</v>
      </c>
      <c r="BW181" s="127">
        <v>3.4299999999999997E-2</v>
      </c>
      <c r="BX181" s="127">
        <v>3.4299999999999997E-2</v>
      </c>
      <c r="BY181" s="127">
        <v>3.4099999999999998E-2</v>
      </c>
      <c r="BZ181" s="127">
        <v>3.4099999999999998E-2</v>
      </c>
      <c r="CA181" s="127">
        <v>3.4200000000000001E-2</v>
      </c>
      <c r="CB181" s="127">
        <v>3.4200000000000001E-2</v>
      </c>
      <c r="CC181" s="127">
        <v>3.4099999999999998E-2</v>
      </c>
      <c r="CD181" s="127">
        <v>3.44E-2</v>
      </c>
      <c r="CE181" s="127">
        <v>3.4200000000000001E-2</v>
      </c>
      <c r="CF181" s="127">
        <v>3.4000000000000002E-2</v>
      </c>
      <c r="CG181" s="127">
        <v>3.3799999999999997E-2</v>
      </c>
      <c r="CH181" s="127">
        <v>8.6400000000000005E-2</v>
      </c>
      <c r="CI181" s="127">
        <v>8.6999999999999994E-2</v>
      </c>
      <c r="CJ181" s="127">
        <v>8.6800000000000002E-2</v>
      </c>
      <c r="CK181" s="127">
        <v>8.6300000000000002E-2</v>
      </c>
      <c r="CL181" s="127">
        <v>8.5800000000000001E-2</v>
      </c>
      <c r="CM181" s="127">
        <v>8.5500000000000007E-2</v>
      </c>
      <c r="CN181" s="127">
        <v>8.5099999999999995E-2</v>
      </c>
      <c r="CO181" s="127">
        <v>8.4599999999999995E-2</v>
      </c>
      <c r="CP181" s="127">
        <v>8.3299999999999999E-2</v>
      </c>
      <c r="CQ181" s="127">
        <v>8.1500000000000003E-2</v>
      </c>
      <c r="CR181" s="127">
        <v>8.1299999999999997E-2</v>
      </c>
      <c r="CS181" s="127">
        <v>8.1500000000000003E-2</v>
      </c>
      <c r="CT181" s="127">
        <v>7.9299999999999995E-2</v>
      </c>
      <c r="CU181" s="127">
        <v>8.0100000000000005E-2</v>
      </c>
      <c r="CV181" s="127">
        <v>7.8700000000000006E-2</v>
      </c>
      <c r="CW181" s="127">
        <v>7.9399999999999998E-2</v>
      </c>
      <c r="CX181" s="127">
        <v>7.9200000000000007E-2</v>
      </c>
      <c r="CY181" s="127">
        <v>7.8700000000000006E-2</v>
      </c>
      <c r="CZ181" s="127">
        <v>7.7899999999999997E-2</v>
      </c>
      <c r="DA181" s="127">
        <v>7.8799999999999995E-2</v>
      </c>
      <c r="DB181" s="127">
        <v>7.7799999999999994E-2</v>
      </c>
      <c r="DC181" s="127">
        <v>7.8399999999999997E-2</v>
      </c>
      <c r="DD181" s="127">
        <v>7.8100000000000003E-2</v>
      </c>
      <c r="DE181" s="127">
        <v>7.8100000000000003E-2</v>
      </c>
      <c r="DF181" s="127">
        <v>7.9000000000000001E-2</v>
      </c>
      <c r="DG181" s="127">
        <v>7.7799999999999994E-2</v>
      </c>
      <c r="DH181" s="127">
        <v>7.7700000000000005E-2</v>
      </c>
      <c r="DI181" s="127">
        <v>7.8100000000000003E-2</v>
      </c>
      <c r="DJ181" s="127">
        <v>7.8299999999999995E-2</v>
      </c>
      <c r="DK181" s="127">
        <v>7.8799999999999995E-2</v>
      </c>
      <c r="DL181" s="127">
        <v>7.7499999999999999E-2</v>
      </c>
      <c r="DM181" s="127">
        <v>7.7600000000000002E-2</v>
      </c>
      <c r="DN181" s="127">
        <v>7.9699999999999993E-2</v>
      </c>
      <c r="DO181" s="127">
        <v>7.85E-2</v>
      </c>
      <c r="DP181" s="127">
        <v>7.8600000000000003E-2</v>
      </c>
      <c r="DQ181" s="127">
        <v>7.9600000000000004E-2</v>
      </c>
      <c r="DR181" s="127">
        <v>7.9500000000000001E-2</v>
      </c>
      <c r="DS181" s="127">
        <v>7.8799999999999995E-2</v>
      </c>
      <c r="DT181" s="127">
        <v>7.8799999999999995E-2</v>
      </c>
      <c r="DU181" s="127">
        <v>7.9600000000000004E-2</v>
      </c>
      <c r="DV181" s="127">
        <v>7.9899999999999999E-2</v>
      </c>
      <c r="DW181" s="127">
        <v>8.0299999999999996E-2</v>
      </c>
      <c r="DX181" s="127">
        <v>7.9899999999999999E-2</v>
      </c>
      <c r="DY181" s="127">
        <v>7.9299999999999995E-2</v>
      </c>
      <c r="DZ181" s="127">
        <v>7.9699999999999993E-2</v>
      </c>
      <c r="EA181" s="127">
        <v>7.9200000000000007E-2</v>
      </c>
      <c r="EB181" s="127">
        <v>7.85E-2</v>
      </c>
      <c r="EC181" s="127">
        <v>7.8700000000000006E-2</v>
      </c>
      <c r="ED181" s="127">
        <v>8.0299999999999996E-2</v>
      </c>
      <c r="EE181" s="127">
        <v>7.9899999999999999E-2</v>
      </c>
      <c r="EF181" s="127">
        <v>7.9600000000000004E-2</v>
      </c>
      <c r="EG181" s="127">
        <v>8.0199999999999994E-2</v>
      </c>
      <c r="EH181" s="127">
        <v>8.0799999999999997E-2</v>
      </c>
      <c r="EI181" s="127">
        <v>8.0199999999999994E-2</v>
      </c>
      <c r="EJ181" s="127">
        <v>8.1199999999999994E-2</v>
      </c>
      <c r="EK181" s="127">
        <v>7.8700000000000006E-2</v>
      </c>
      <c r="EL181" s="127">
        <v>7.8399999999999997E-2</v>
      </c>
      <c r="EM181" s="127">
        <v>7.7799999999999994E-2</v>
      </c>
      <c r="EN181" s="127">
        <v>7.7700000000000005E-2</v>
      </c>
      <c r="EO181" s="127">
        <v>7.8700000000000006E-2</v>
      </c>
      <c r="EP181" s="127">
        <v>7.8600000000000003E-2</v>
      </c>
      <c r="EQ181" s="127">
        <v>7.9799999999999996E-2</v>
      </c>
      <c r="ER181" s="127">
        <v>0.08</v>
      </c>
      <c r="ES181" s="127">
        <v>7.9299999999999995E-2</v>
      </c>
      <c r="ET181" s="127">
        <v>7.9399999999999998E-2</v>
      </c>
      <c r="EU181" s="127">
        <v>0.08</v>
      </c>
      <c r="EV181">
        <f>SUMIF('12peso'!$E$39:$E$492,$A181,'12peso'!H$39:H$492)</f>
        <v>0.06</v>
      </c>
      <c r="EW181">
        <f>SUMIF('12peso'!$E$39:$E$492,$A181,'12peso'!I$39:I$492)</f>
        <v>5.8599999999999999E-2</v>
      </c>
      <c r="EX181">
        <f>SUMIF('12peso'!$E$39:$E$492,$A181,'12peso'!J$39:J$492)</f>
        <v>6.08E-2</v>
      </c>
      <c r="EY181">
        <f>SUMIF('12peso'!$E$39:$E$492,$A181,'12peso'!K$39:K$492)</f>
        <v>6.0199999999999997E-2</v>
      </c>
      <c r="EZ181">
        <f>SUMIF('12peso'!$E$39:$E$492,$A181,'12peso'!L$39:L$492)</f>
        <v>6.0499999999999998E-2</v>
      </c>
      <c r="FA181">
        <f>SUMIF('12peso'!$E$39:$E$492,$A181,'12peso'!M$39:M$492)</f>
        <v>6.0699999999999997E-2</v>
      </c>
      <c r="FB181">
        <f>SUMIF('12peso'!$E$39:$E$492,$A181,'12peso'!N$39:N$492)</f>
        <v>6.1100000000000002E-2</v>
      </c>
      <c r="FC181">
        <f>SUMIF('12peso'!$E$39:$E$492,$A181,'12peso'!O$39:O$492)</f>
        <v>6.1100000000000002E-2</v>
      </c>
      <c r="FD181">
        <f>SUMIF('12peso'!$E$39:$E$492,$A181,'12peso'!P$39:P$492)</f>
        <v>6.1199999999999997E-2</v>
      </c>
      <c r="FE181">
        <f>SUMIF('12peso'!$E$39:$E$492,$A181,'12peso'!Q$39:Q$492)</f>
        <v>6.08E-2</v>
      </c>
      <c r="FF181">
        <f>SUMIF('12peso'!$E$39:$E$492,$A181,'12peso'!R$39:R$492)</f>
        <v>6.2399999999999997E-2</v>
      </c>
      <c r="FG181">
        <f>SUMIF('12peso'!$E$39:$E$492,$A181,'12peso'!S$39:S$492)</f>
        <v>6.2300000000000001E-2</v>
      </c>
      <c r="FH181">
        <f>SUMIF('12peso'!$E$39:$E$492,$A181,'12peso'!T$39:T$492)</f>
        <v>6.1199999999999997E-2</v>
      </c>
      <c r="FI181">
        <f>SUMIF('12peso'!$E$39:$E$492,$A181,'12peso'!U$39:U$492)</f>
        <v>6.1899999999999997E-2</v>
      </c>
      <c r="FJ181">
        <f>SUMIF('12peso'!$E$39:$E$492,$A181,'12peso'!V$39:V$492)</f>
        <v>6.3299999999999995E-2</v>
      </c>
      <c r="FK181">
        <f>SUMIF('12peso'!$E$39:$E$492,$A181,'12peso'!W$39:W$492)</f>
        <v>6.2300000000000001E-2</v>
      </c>
      <c r="FL181">
        <f>SUMIF('12peso'!$E$39:$E$492,$A181,'12peso'!X$39:X$492)</f>
        <v>6.2100000000000002E-2</v>
      </c>
      <c r="FM181">
        <f>SUMIF('12peso'!$E$39:$E$492,$A181,'12peso'!Y$39:Y$492)</f>
        <v>6.2100000000000002E-2</v>
      </c>
      <c r="FN181">
        <f>SUMIF('12peso'!$E$39:$E$492,$A181,'12peso'!Z$39:Z$492)</f>
        <v>6.25E-2</v>
      </c>
      <c r="FO181">
        <f>SUMIF('12peso'!$E$39:$E$492,$A181,'12peso'!AA$39:AA$492)</f>
        <v>6.2399999999999997E-2</v>
      </c>
      <c r="FP181">
        <f>SUMIF('12peso'!$E$39:$E$492,$A181,'12peso'!AB$39:AB$492)</f>
        <v>6.1899999999999997E-2</v>
      </c>
      <c r="FQ181">
        <f>SUMIF('12peso'!$E$39:$E$492,$A181,'12peso'!AC$39:AC$492)</f>
        <v>6.2199999999999998E-2</v>
      </c>
      <c r="FR181">
        <f>SUMIF('12peso'!$E$39:$E$492,$A181,'12peso'!AD$39:AD$492)</f>
        <v>6.2600000000000003E-2</v>
      </c>
      <c r="FS181">
        <f>SUMIF('12peso'!$E$39:$E$492,$A181,'12peso'!AE$39:AE$492)</f>
        <v>6.3200000000000006E-2</v>
      </c>
      <c r="FT181">
        <f>SUMIF('12peso'!$E$39:$E$492,$A181,'12peso'!AF$39:AF$492)</f>
        <v>6.1400000000000003E-2</v>
      </c>
      <c r="FU181">
        <f>SUMIF('12peso'!$E$39:$E$492,$A181,'12peso'!AG$39:AG$492)</f>
        <v>6.1600000000000002E-2</v>
      </c>
      <c r="FV181">
        <f>SUMIF('12peso'!$E$39:$E$492,$A181,'12peso'!AH$39:AH$492)</f>
        <v>6.25E-2</v>
      </c>
      <c r="FW181">
        <f>SUMIF('12peso'!$E$39:$E$492,$A181,'12peso'!AI$39:AI$492)</f>
        <v>6.2300000000000001E-2</v>
      </c>
      <c r="FX181">
        <f>SUMIF('12peso'!$E$39:$E$492,$A181,'12peso'!AJ$39:AJ$492)</f>
        <v>6.2899999999999998E-2</v>
      </c>
      <c r="FY181">
        <f>SUMIF('12peso'!$E$39:$E$492,$A181,'12peso'!AK$39:AK$492)</f>
        <v>6.2199999999999998E-2</v>
      </c>
      <c r="FZ181">
        <f>SUMIF('12peso'!$E$39:$E$492,$A181,'12peso'!AL$39:AL$492)</f>
        <v>6.2100000000000002E-2</v>
      </c>
      <c r="GA181">
        <f>SUMIF('12peso'!$E$39:$E$492,$A181,'12peso'!AM$39:AM$492)</f>
        <v>6.2600000000000003E-2</v>
      </c>
      <c r="GB181">
        <f>SUMIF('12peso'!$E$39:$E$492,$A181,'12peso'!AN$39:AN$492)</f>
        <v>6.2600000000000003E-2</v>
      </c>
    </row>
    <row r="182" spans="1:184" x14ac:dyDescent="0.25">
      <c r="A182" s="60">
        <v>3301022</v>
      </c>
      <c r="B182" s="56" t="s">
        <v>184</v>
      </c>
      <c r="C182" s="127">
        <v>0.1633</v>
      </c>
      <c r="D182" s="127">
        <v>0.16250000000000001</v>
      </c>
      <c r="E182" s="127">
        <v>0.16209999999999999</v>
      </c>
      <c r="F182" s="127">
        <v>0.15709999999999999</v>
      </c>
      <c r="G182" s="127">
        <v>0.1575</v>
      </c>
      <c r="H182" s="127">
        <v>0.1552</v>
      </c>
      <c r="I182" s="127">
        <v>0.1537</v>
      </c>
      <c r="J182" s="127">
        <v>0.13950000000000001</v>
      </c>
      <c r="K182" s="127">
        <v>0.13769999999999999</v>
      </c>
      <c r="L182" s="127">
        <v>0.1336</v>
      </c>
      <c r="M182" s="127">
        <v>0.1389</v>
      </c>
      <c r="N182" s="127">
        <v>0.13969999999999999</v>
      </c>
      <c r="O182" s="127">
        <v>0.13719999999999999</v>
      </c>
      <c r="P182" s="127">
        <v>0.1356</v>
      </c>
      <c r="Q182" s="127">
        <v>0.1356</v>
      </c>
      <c r="R182" s="127">
        <v>0.1346</v>
      </c>
      <c r="S182" s="127">
        <v>0.13719999999999999</v>
      </c>
      <c r="T182" s="127">
        <v>0.13669999999999999</v>
      </c>
      <c r="U182" s="127">
        <v>0.13730000000000001</v>
      </c>
      <c r="V182" s="127">
        <v>0.1341</v>
      </c>
      <c r="W182" s="127">
        <v>0.13700000000000001</v>
      </c>
      <c r="X182" s="127">
        <v>0.13439999999999999</v>
      </c>
      <c r="Y182" s="127">
        <v>0.1366</v>
      </c>
      <c r="Z182" s="127">
        <v>0.13780000000000001</v>
      </c>
      <c r="AA182" s="127">
        <v>0.1358</v>
      </c>
      <c r="AB182" s="127">
        <v>0.1376</v>
      </c>
      <c r="AC182" s="127">
        <v>0.13719999999999999</v>
      </c>
      <c r="AD182" s="127">
        <v>0.1376</v>
      </c>
      <c r="AE182" s="127">
        <v>0.1363</v>
      </c>
      <c r="AF182" s="127">
        <v>0.1341</v>
      </c>
      <c r="AG182" s="127">
        <v>0.1346</v>
      </c>
      <c r="AH182" s="127">
        <v>0.13489999999999999</v>
      </c>
      <c r="AI182" s="127">
        <v>0.13320000000000001</v>
      </c>
      <c r="AJ182" s="127">
        <v>0.13370000000000001</v>
      </c>
      <c r="AK182" s="127">
        <v>0.1353</v>
      </c>
      <c r="AL182" s="127">
        <v>0.13339999999999999</v>
      </c>
      <c r="AM182" s="127">
        <v>0.13150000000000001</v>
      </c>
      <c r="AN182" s="127">
        <v>0.1323</v>
      </c>
      <c r="AO182" s="127">
        <v>0.13200000000000001</v>
      </c>
      <c r="AP182" s="127">
        <v>0.12839999999999999</v>
      </c>
      <c r="AQ182" s="127">
        <v>0.1273</v>
      </c>
      <c r="AR182" s="127">
        <v>0.12659999999999999</v>
      </c>
      <c r="AS182" s="127">
        <v>0.12759999999999999</v>
      </c>
      <c r="AT182" s="127">
        <v>0.1275</v>
      </c>
      <c r="AU182" s="127">
        <v>0.12770000000000001</v>
      </c>
      <c r="AV182" s="127">
        <v>0.126</v>
      </c>
      <c r="AW182" s="127">
        <v>0.12720000000000001</v>
      </c>
      <c r="AX182" s="127">
        <v>0.1255</v>
      </c>
      <c r="AY182" s="127">
        <v>0.1244</v>
      </c>
      <c r="AZ182" s="127">
        <v>0.12470000000000001</v>
      </c>
      <c r="BA182" s="127">
        <v>0.1237</v>
      </c>
      <c r="BB182" s="127">
        <v>0.1235</v>
      </c>
      <c r="BC182" s="127">
        <v>0.1242</v>
      </c>
      <c r="BD182" s="127">
        <v>0.124</v>
      </c>
      <c r="BE182" s="127">
        <v>0.124</v>
      </c>
      <c r="BF182" s="127">
        <v>0.1236</v>
      </c>
      <c r="BG182" s="127">
        <v>0.1242</v>
      </c>
      <c r="BH182" s="127">
        <v>0.12509999999999999</v>
      </c>
      <c r="BI182" s="127">
        <v>0.12470000000000001</v>
      </c>
      <c r="BJ182" s="127">
        <v>0.1236</v>
      </c>
      <c r="BK182" s="127">
        <v>0.1215</v>
      </c>
      <c r="BL182" s="127">
        <v>0.1211</v>
      </c>
      <c r="BM182" s="127">
        <v>0.1203</v>
      </c>
      <c r="BN182" s="127">
        <v>0.1197</v>
      </c>
      <c r="BO182" s="127">
        <v>0.1197</v>
      </c>
      <c r="BP182" s="127">
        <v>0.1196</v>
      </c>
      <c r="BQ182" s="127">
        <v>0.11799999999999999</v>
      </c>
      <c r="BR182" s="127">
        <v>0.1183</v>
      </c>
      <c r="BS182" s="127">
        <v>0.11899999999999999</v>
      </c>
      <c r="BT182" s="127">
        <v>0.1179</v>
      </c>
      <c r="BU182" s="127">
        <v>0.1162</v>
      </c>
      <c r="BV182" s="127">
        <v>0.1168</v>
      </c>
      <c r="BW182" s="127">
        <v>0.1172</v>
      </c>
      <c r="BX182" s="127">
        <v>0.1166</v>
      </c>
      <c r="BY182" s="127">
        <v>0.1159</v>
      </c>
      <c r="BZ182" s="127">
        <v>0.11600000000000001</v>
      </c>
      <c r="CA182" s="127">
        <v>0.11650000000000001</v>
      </c>
      <c r="CB182" s="127">
        <v>0.11559999999999999</v>
      </c>
      <c r="CC182" s="127">
        <v>0.1159</v>
      </c>
      <c r="CD182" s="127">
        <v>0.11559999999999999</v>
      </c>
      <c r="CE182" s="127">
        <v>0.1138</v>
      </c>
      <c r="CF182" s="127">
        <v>0.1142</v>
      </c>
      <c r="CG182" s="127">
        <v>0.1158</v>
      </c>
      <c r="CH182" s="127">
        <v>0.1037</v>
      </c>
      <c r="CI182" s="127">
        <v>0.1038</v>
      </c>
      <c r="CJ182" s="127">
        <v>0.1038</v>
      </c>
      <c r="CK182" s="127">
        <v>0.1043</v>
      </c>
      <c r="CL182" s="127">
        <v>0.1032</v>
      </c>
      <c r="CM182" s="127">
        <v>0.1024</v>
      </c>
      <c r="CN182" s="127">
        <v>0.1017</v>
      </c>
      <c r="CO182" s="127">
        <v>0.1016</v>
      </c>
      <c r="CP182" s="127">
        <v>0.1009</v>
      </c>
      <c r="CQ182" s="127">
        <v>9.9199999999999997E-2</v>
      </c>
      <c r="CR182" s="127">
        <v>9.8799999999999999E-2</v>
      </c>
      <c r="CS182" s="127">
        <v>9.8699999999999996E-2</v>
      </c>
      <c r="CT182" s="127">
        <v>9.8100000000000007E-2</v>
      </c>
      <c r="CU182" s="127">
        <v>9.8100000000000007E-2</v>
      </c>
      <c r="CV182" s="127">
        <v>9.6799999999999997E-2</v>
      </c>
      <c r="CW182" s="127">
        <v>9.6600000000000005E-2</v>
      </c>
      <c r="CX182" s="127">
        <v>9.7199999999999995E-2</v>
      </c>
      <c r="CY182" s="127">
        <v>9.6000000000000002E-2</v>
      </c>
      <c r="CZ182" s="127">
        <v>9.5299999999999996E-2</v>
      </c>
      <c r="DA182" s="127">
        <v>9.5500000000000002E-2</v>
      </c>
      <c r="DB182" s="127">
        <v>9.5600000000000004E-2</v>
      </c>
      <c r="DC182" s="127">
        <v>9.5299999999999996E-2</v>
      </c>
      <c r="DD182" s="127">
        <v>9.5399999999999999E-2</v>
      </c>
      <c r="DE182" s="127">
        <v>9.4799999999999995E-2</v>
      </c>
      <c r="DF182" s="127">
        <v>9.4500000000000001E-2</v>
      </c>
      <c r="DG182" s="127">
        <v>9.5799999999999996E-2</v>
      </c>
      <c r="DH182" s="127">
        <v>9.7299999999999998E-2</v>
      </c>
      <c r="DI182" s="127">
        <v>9.7600000000000006E-2</v>
      </c>
      <c r="DJ182" s="127">
        <v>9.8799999999999999E-2</v>
      </c>
      <c r="DK182" s="127">
        <v>0.1009</v>
      </c>
      <c r="DL182" s="127">
        <v>0.10199999999999999</v>
      </c>
      <c r="DM182" s="127">
        <v>0.1011</v>
      </c>
      <c r="DN182" s="127">
        <v>0.1027</v>
      </c>
      <c r="DO182" s="127">
        <v>0.1016</v>
      </c>
      <c r="DP182" s="127">
        <v>0.1028</v>
      </c>
      <c r="DQ182" s="127">
        <v>0.1057</v>
      </c>
      <c r="DR182" s="127">
        <v>0.1065</v>
      </c>
      <c r="DS182" s="127">
        <v>0.104</v>
      </c>
      <c r="DT182" s="127">
        <v>0.1023</v>
      </c>
      <c r="DU182" s="127">
        <v>0.1019</v>
      </c>
      <c r="DV182" s="127">
        <v>0.1019</v>
      </c>
      <c r="DW182" s="127">
        <v>0.1022</v>
      </c>
      <c r="DX182" s="127">
        <v>0.1031</v>
      </c>
      <c r="DY182" s="127">
        <v>0.1031</v>
      </c>
      <c r="DZ182" s="127">
        <v>0.1024</v>
      </c>
      <c r="EA182" s="127">
        <v>0.10059999999999999</v>
      </c>
      <c r="EB182" s="127">
        <v>0.1021</v>
      </c>
      <c r="EC182" s="127">
        <v>0.10349999999999999</v>
      </c>
      <c r="ED182" s="127">
        <v>0.1053</v>
      </c>
      <c r="EE182" s="127">
        <v>0.1066</v>
      </c>
      <c r="EF182" s="127">
        <v>0.109</v>
      </c>
      <c r="EG182" s="127">
        <v>0.1084</v>
      </c>
      <c r="EH182" s="127">
        <v>0.10829999999999999</v>
      </c>
      <c r="EI182" s="127">
        <v>0.10780000000000001</v>
      </c>
      <c r="EJ182" s="127">
        <v>0.109</v>
      </c>
      <c r="EK182" s="127">
        <v>0.1076</v>
      </c>
      <c r="EL182" s="127">
        <v>0.1067</v>
      </c>
      <c r="EM182" s="127">
        <v>0.1053</v>
      </c>
      <c r="EN182" s="127">
        <v>0.10299999999999999</v>
      </c>
      <c r="EO182" s="127">
        <v>0.1013</v>
      </c>
      <c r="EP182" s="127">
        <v>9.9199999999999997E-2</v>
      </c>
      <c r="EQ182" s="127">
        <v>9.8400000000000001E-2</v>
      </c>
      <c r="ER182" s="127">
        <v>0.1</v>
      </c>
      <c r="ES182" s="127">
        <v>0.1007</v>
      </c>
      <c r="ET182" s="127">
        <v>9.98E-2</v>
      </c>
      <c r="EU182" s="127">
        <v>9.7900000000000001E-2</v>
      </c>
      <c r="EV182">
        <f>SUMIF('12peso'!$E$39:$E$492,$A182,'12peso'!H$39:H$492)</f>
        <v>0.1192</v>
      </c>
      <c r="EW182">
        <f>SUMIF('12peso'!$E$39:$E$492,$A182,'12peso'!I$39:I$492)</f>
        <v>0.12230000000000001</v>
      </c>
      <c r="EX182">
        <f>SUMIF('12peso'!$E$39:$E$492,$A182,'12peso'!J$39:J$492)</f>
        <v>0.1236</v>
      </c>
      <c r="EY182">
        <f>SUMIF('12peso'!$E$39:$E$492,$A182,'12peso'!K$39:K$492)</f>
        <v>0.125</v>
      </c>
      <c r="EZ182">
        <f>SUMIF('12peso'!$E$39:$E$492,$A182,'12peso'!L$39:L$492)</f>
        <v>0.12330000000000001</v>
      </c>
      <c r="FA182">
        <f>SUMIF('12peso'!$E$39:$E$492,$A182,'12peso'!M$39:M$492)</f>
        <v>0.1227</v>
      </c>
      <c r="FB182">
        <f>SUMIF('12peso'!$E$39:$E$492,$A182,'12peso'!N$39:N$492)</f>
        <v>0.12379999999999999</v>
      </c>
      <c r="FC182">
        <f>SUMIF('12peso'!$E$39:$E$492,$A182,'12peso'!O$39:O$492)</f>
        <v>0.12330000000000001</v>
      </c>
      <c r="FD182">
        <f>SUMIF('12peso'!$E$39:$E$492,$A182,'12peso'!P$39:P$492)</f>
        <v>0.12180000000000001</v>
      </c>
      <c r="FE182">
        <f>SUMIF('12peso'!$E$39:$E$492,$A182,'12peso'!Q$39:Q$492)</f>
        <v>0.12280000000000001</v>
      </c>
      <c r="FF182">
        <f>SUMIF('12peso'!$E$39:$E$492,$A182,'12peso'!R$39:R$492)</f>
        <v>0.12180000000000001</v>
      </c>
      <c r="FG182">
        <f>SUMIF('12peso'!$E$39:$E$492,$A182,'12peso'!S$39:S$492)</f>
        <v>0.1217</v>
      </c>
      <c r="FH182">
        <f>SUMIF('12peso'!$E$39:$E$492,$A182,'12peso'!T$39:T$492)</f>
        <v>0.12139999999999999</v>
      </c>
      <c r="FI182">
        <f>SUMIF('12peso'!$E$39:$E$492,$A182,'12peso'!U$39:U$492)</f>
        <v>0.1234</v>
      </c>
      <c r="FJ182">
        <f>SUMIF('12peso'!$E$39:$E$492,$A182,'12peso'!V$39:V$492)</f>
        <v>0.12280000000000001</v>
      </c>
      <c r="FK182">
        <f>SUMIF('12peso'!$E$39:$E$492,$A182,'12peso'!W$39:W$492)</f>
        <v>0.1237</v>
      </c>
      <c r="FL182">
        <f>SUMIF('12peso'!$E$39:$E$492,$A182,'12peso'!X$39:X$492)</f>
        <v>0.1258</v>
      </c>
      <c r="FM182">
        <f>SUMIF('12peso'!$E$39:$E$492,$A182,'12peso'!Y$39:Y$492)</f>
        <v>0.12570000000000001</v>
      </c>
      <c r="FN182">
        <f>SUMIF('12peso'!$E$39:$E$492,$A182,'12peso'!Z$39:Z$492)</f>
        <v>0.1273</v>
      </c>
      <c r="FO182">
        <f>SUMIF('12peso'!$E$39:$E$492,$A182,'12peso'!AA$39:AA$492)</f>
        <v>0.12809999999999999</v>
      </c>
      <c r="FP182">
        <f>SUMIF('12peso'!$E$39:$E$492,$A182,'12peso'!AB$39:AB$492)</f>
        <v>0.13150000000000001</v>
      </c>
      <c r="FQ182">
        <f>SUMIF('12peso'!$E$39:$E$492,$A182,'12peso'!AC$39:AC$492)</f>
        <v>0.1333</v>
      </c>
      <c r="FR182">
        <f>SUMIF('12peso'!$E$39:$E$492,$A182,'12peso'!AD$39:AD$492)</f>
        <v>0.13289999999999999</v>
      </c>
      <c r="FS182">
        <f>SUMIF('12peso'!$E$39:$E$492,$A182,'12peso'!AE$39:AE$492)</f>
        <v>0.1313</v>
      </c>
      <c r="FT182">
        <f>SUMIF('12peso'!$E$39:$E$492,$A182,'12peso'!AF$39:AF$492)</f>
        <v>0.13300000000000001</v>
      </c>
      <c r="FU182">
        <f>SUMIF('12peso'!$E$39:$E$492,$A182,'12peso'!AG$39:AG$492)</f>
        <v>0.1328</v>
      </c>
      <c r="FV182">
        <f>SUMIF('12peso'!$E$39:$E$492,$A182,'12peso'!AH$39:AH$492)</f>
        <v>0.13389999999999999</v>
      </c>
      <c r="FW182">
        <f>SUMIF('12peso'!$E$39:$E$492,$A182,'12peso'!AI$39:AI$492)</f>
        <v>0.13450000000000001</v>
      </c>
      <c r="FX182">
        <f>SUMIF('12peso'!$E$39:$E$492,$A182,'12peso'!AJ$39:AJ$492)</f>
        <v>0.13869999999999999</v>
      </c>
      <c r="FY182">
        <f>SUMIF('12peso'!$E$39:$E$492,$A182,'12peso'!AK$39:AK$492)</f>
        <v>0.1411</v>
      </c>
      <c r="FZ182">
        <f>SUMIF('12peso'!$E$39:$E$492,$A182,'12peso'!AL$39:AL$492)</f>
        <v>0.1411</v>
      </c>
      <c r="GA182">
        <f>SUMIF('12peso'!$E$39:$E$492,$A182,'12peso'!AM$39:AM$492)</f>
        <v>0.14280000000000001</v>
      </c>
      <c r="GB182">
        <f>SUMIF('12peso'!$E$39:$E$492,$A182,'12peso'!AN$39:AN$492)</f>
        <v>0.14410000000000001</v>
      </c>
    </row>
    <row r="183" spans="1:184" x14ac:dyDescent="0.25">
      <c r="A183" s="60">
        <v>4101002</v>
      </c>
      <c r="B183" s="56" t="s">
        <v>185</v>
      </c>
      <c r="C183" s="127">
        <v>0.41839999999999999</v>
      </c>
      <c r="D183" s="127">
        <v>0.41660000000000003</v>
      </c>
      <c r="E183" s="127">
        <v>0.41410000000000002</v>
      </c>
      <c r="F183" s="127">
        <v>0.41499999999999998</v>
      </c>
      <c r="G183" s="127">
        <v>0.4148</v>
      </c>
      <c r="H183" s="127">
        <v>0.41470000000000001</v>
      </c>
      <c r="I183" s="127">
        <v>0.41389999999999999</v>
      </c>
      <c r="J183" s="127">
        <v>0.40679999999999999</v>
      </c>
      <c r="K183" s="127">
        <v>0.4032</v>
      </c>
      <c r="L183" s="127">
        <v>0.40439999999999998</v>
      </c>
      <c r="M183" s="127">
        <v>0.40579999999999999</v>
      </c>
      <c r="N183" s="127">
        <v>0.40820000000000001</v>
      </c>
      <c r="O183" s="127">
        <v>0.40229999999999999</v>
      </c>
      <c r="P183" s="127">
        <v>0.39150000000000001</v>
      </c>
      <c r="Q183" s="127">
        <v>0.39129999999999998</v>
      </c>
      <c r="R183" s="127">
        <v>0.39510000000000001</v>
      </c>
      <c r="S183" s="127">
        <v>0.39739999999999998</v>
      </c>
      <c r="T183" s="127">
        <v>0.39979999999999999</v>
      </c>
      <c r="U183" s="127">
        <v>0.39539999999999997</v>
      </c>
      <c r="V183" s="127">
        <v>0.39079999999999998</v>
      </c>
      <c r="W183" s="127">
        <v>0.38469999999999999</v>
      </c>
      <c r="X183" s="127">
        <v>0.38519999999999999</v>
      </c>
      <c r="Y183" s="127">
        <v>0.3876</v>
      </c>
      <c r="Z183" s="127">
        <v>0.38919999999999999</v>
      </c>
      <c r="AA183" s="127">
        <v>0.38179999999999997</v>
      </c>
      <c r="AB183" s="127">
        <v>0.38019999999999998</v>
      </c>
      <c r="AC183" s="127">
        <v>0.37840000000000001</v>
      </c>
      <c r="AD183" s="127">
        <v>0.37919999999999998</v>
      </c>
      <c r="AE183" s="127">
        <v>0.37819999999999998</v>
      </c>
      <c r="AF183" s="127">
        <v>0.37969999999999998</v>
      </c>
      <c r="AG183" s="127">
        <v>0.37969999999999998</v>
      </c>
      <c r="AH183" s="127">
        <v>0.37480000000000002</v>
      </c>
      <c r="AI183" s="127">
        <v>0.37430000000000002</v>
      </c>
      <c r="AJ183" s="127">
        <v>0.37419999999999998</v>
      </c>
      <c r="AK183" s="127">
        <v>0.37819999999999998</v>
      </c>
      <c r="AL183" s="127">
        <v>0.38240000000000002</v>
      </c>
      <c r="AM183" s="127">
        <v>0.38069999999999998</v>
      </c>
      <c r="AN183" s="127">
        <v>0.37930000000000003</v>
      </c>
      <c r="AO183" s="127">
        <v>0.38059999999999999</v>
      </c>
      <c r="AP183" s="127">
        <v>0.37490000000000001</v>
      </c>
      <c r="AQ183" s="127">
        <v>0.3679</v>
      </c>
      <c r="AR183" s="127">
        <v>0.35920000000000002</v>
      </c>
      <c r="AS183" s="127">
        <v>0.35210000000000002</v>
      </c>
      <c r="AT183" s="127">
        <v>0.34520000000000001</v>
      </c>
      <c r="AU183" s="127">
        <v>0.34350000000000003</v>
      </c>
      <c r="AV183" s="127">
        <v>0.3458</v>
      </c>
      <c r="AW183" s="127">
        <v>0.34760000000000002</v>
      </c>
      <c r="AX183" s="127">
        <v>0.35589999999999999</v>
      </c>
      <c r="AY183" s="127">
        <v>0.35370000000000001</v>
      </c>
      <c r="AZ183" s="127">
        <v>0.3548</v>
      </c>
      <c r="BA183" s="127">
        <v>0.35489999999999999</v>
      </c>
      <c r="BB183" s="127">
        <v>0.36030000000000001</v>
      </c>
      <c r="BC183" s="127">
        <v>0.36149999999999999</v>
      </c>
      <c r="BD183" s="127">
        <v>0.36220000000000002</v>
      </c>
      <c r="BE183" s="127">
        <v>0.35670000000000002</v>
      </c>
      <c r="BF183" s="127">
        <v>0.3508</v>
      </c>
      <c r="BG183" s="127">
        <v>0.35310000000000002</v>
      </c>
      <c r="BH183" s="127">
        <v>0.35730000000000001</v>
      </c>
      <c r="BI183" s="127">
        <v>0.35759999999999997</v>
      </c>
      <c r="BJ183" s="127">
        <v>0.36349999999999999</v>
      </c>
      <c r="BK183" s="127">
        <v>0.36059999999999998</v>
      </c>
      <c r="BL183" s="127">
        <v>0.36109999999999998</v>
      </c>
      <c r="BM183" s="127">
        <v>0.36659999999999998</v>
      </c>
      <c r="BN183" s="127">
        <v>0.36969999999999997</v>
      </c>
      <c r="BO183" s="127">
        <v>0.37469999999999998</v>
      </c>
      <c r="BP183" s="127">
        <v>0.37740000000000001</v>
      </c>
      <c r="BQ183" s="127">
        <v>0.37759999999999999</v>
      </c>
      <c r="BR183" s="127">
        <v>0.37169999999999997</v>
      </c>
      <c r="BS183" s="127">
        <v>0.37619999999999998</v>
      </c>
      <c r="BT183" s="127">
        <v>0.37740000000000001</v>
      </c>
      <c r="BU183" s="127">
        <v>0.37909999999999999</v>
      </c>
      <c r="BV183" s="127">
        <v>0.38390000000000002</v>
      </c>
      <c r="BW183" s="127">
        <v>0.379</v>
      </c>
      <c r="BX183" s="127">
        <v>0.37509999999999999</v>
      </c>
      <c r="BY183" s="127">
        <v>0.37540000000000001</v>
      </c>
      <c r="BZ183" s="127">
        <v>0.37490000000000001</v>
      </c>
      <c r="CA183" s="127">
        <v>0.37809999999999999</v>
      </c>
      <c r="CB183" s="127">
        <v>0.38340000000000002</v>
      </c>
      <c r="CC183" s="127">
        <v>0.38019999999999998</v>
      </c>
      <c r="CD183" s="127">
        <v>0.37330000000000002</v>
      </c>
      <c r="CE183" s="127">
        <v>0.37080000000000002</v>
      </c>
      <c r="CF183" s="127">
        <v>0.37019999999999997</v>
      </c>
      <c r="CG183" s="127">
        <v>0.37340000000000001</v>
      </c>
      <c r="CH183" s="127">
        <v>0.50029999999999997</v>
      </c>
      <c r="CI183" s="127">
        <v>0.50570000000000004</v>
      </c>
      <c r="CJ183" s="127">
        <v>0.50580000000000003</v>
      </c>
      <c r="CK183" s="127">
        <v>0.50170000000000003</v>
      </c>
      <c r="CL183" s="127">
        <v>0.50349999999999995</v>
      </c>
      <c r="CM183" s="127">
        <v>0.501</v>
      </c>
      <c r="CN183" s="127">
        <v>0.50660000000000005</v>
      </c>
      <c r="CO183" s="127">
        <v>0.50560000000000005</v>
      </c>
      <c r="CP183" s="127">
        <v>0.49980000000000002</v>
      </c>
      <c r="CQ183" s="127">
        <v>0.50139999999999996</v>
      </c>
      <c r="CR183" s="127">
        <v>0.50670000000000004</v>
      </c>
      <c r="CS183" s="127">
        <v>0.50729999999999997</v>
      </c>
      <c r="CT183" s="127">
        <v>0.50770000000000004</v>
      </c>
      <c r="CU183" s="127">
        <v>0.50849999999999995</v>
      </c>
      <c r="CV183" s="127">
        <v>0.50760000000000005</v>
      </c>
      <c r="CW183" s="127">
        <v>0.51190000000000002</v>
      </c>
      <c r="CX183" s="127">
        <v>0.51090000000000002</v>
      </c>
      <c r="CY183" s="127">
        <v>0.51549999999999996</v>
      </c>
      <c r="CZ183" s="127">
        <v>0.50849999999999995</v>
      </c>
      <c r="DA183" s="127">
        <v>0.50219999999999998</v>
      </c>
      <c r="DB183" s="127">
        <v>0.49399999999999999</v>
      </c>
      <c r="DC183" s="127">
        <v>0.49149999999999999</v>
      </c>
      <c r="DD183" s="127">
        <v>0.49390000000000001</v>
      </c>
      <c r="DE183" s="127">
        <v>0.49619999999999997</v>
      </c>
      <c r="DF183" s="127">
        <v>0.49419999999999997</v>
      </c>
      <c r="DG183" s="127">
        <v>0.48670000000000002</v>
      </c>
      <c r="DH183" s="127">
        <v>0.48449999999999999</v>
      </c>
      <c r="DI183" s="127">
        <v>0.48870000000000002</v>
      </c>
      <c r="DJ183" s="127">
        <v>0.49730000000000002</v>
      </c>
      <c r="DK183" s="127">
        <v>0.49880000000000002</v>
      </c>
      <c r="DL183" s="127">
        <v>0.50239999999999996</v>
      </c>
      <c r="DM183" s="127">
        <v>0.50070000000000003</v>
      </c>
      <c r="DN183" s="127">
        <v>0.4965</v>
      </c>
      <c r="DO183" s="127">
        <v>0.49909999999999999</v>
      </c>
      <c r="DP183" s="127">
        <v>0.50319999999999998</v>
      </c>
      <c r="DQ183" s="127">
        <v>0.50360000000000005</v>
      </c>
      <c r="DR183" s="127">
        <v>0.51290000000000002</v>
      </c>
      <c r="DS183" s="127">
        <v>0.51300000000000001</v>
      </c>
      <c r="DT183" s="127">
        <v>0.51290000000000002</v>
      </c>
      <c r="DU183" s="127">
        <v>0.50970000000000004</v>
      </c>
      <c r="DV183" s="127">
        <v>0.50919999999999999</v>
      </c>
      <c r="DW183" s="127">
        <v>0.50839999999999996</v>
      </c>
      <c r="DX183" s="127">
        <v>0.50749999999999995</v>
      </c>
      <c r="DY183" s="127">
        <v>0.50449999999999995</v>
      </c>
      <c r="DZ183" s="127">
        <v>0.50139999999999996</v>
      </c>
      <c r="EA183" s="127">
        <v>0.50029999999999997</v>
      </c>
      <c r="EB183" s="127">
        <v>0.50090000000000001</v>
      </c>
      <c r="EC183" s="127">
        <v>0.50490000000000002</v>
      </c>
      <c r="ED183" s="127">
        <v>0.51060000000000005</v>
      </c>
      <c r="EE183" s="127">
        <v>0.51419999999999999</v>
      </c>
      <c r="EF183" s="127">
        <v>0.51690000000000003</v>
      </c>
      <c r="EG183" s="127">
        <v>0.51370000000000005</v>
      </c>
      <c r="EH183" s="127">
        <v>0.51549999999999996</v>
      </c>
      <c r="EI183" s="127">
        <v>0.51670000000000005</v>
      </c>
      <c r="EJ183" s="127">
        <v>0.51670000000000005</v>
      </c>
      <c r="EK183" s="127">
        <v>0.51600000000000001</v>
      </c>
      <c r="EL183" s="127">
        <v>0.51280000000000003</v>
      </c>
      <c r="EM183" s="127">
        <v>0.51170000000000004</v>
      </c>
      <c r="EN183" s="127">
        <v>0.51149999999999995</v>
      </c>
      <c r="EO183" s="127">
        <v>0.5181</v>
      </c>
      <c r="EP183" s="127">
        <v>0.52859999999999996</v>
      </c>
      <c r="EQ183" s="127">
        <v>0.53610000000000002</v>
      </c>
      <c r="ER183" s="127">
        <v>0.53080000000000005</v>
      </c>
      <c r="ES183" s="127">
        <v>0.53139999999999998</v>
      </c>
      <c r="ET183" s="127">
        <v>0.53069999999999995</v>
      </c>
      <c r="EU183" s="127">
        <v>0.53549999999999998</v>
      </c>
      <c r="EV183">
        <f>SUMIF('12peso'!$E$39:$E$492,$A183,'12peso'!H$39:H$492)</f>
        <v>0.4829</v>
      </c>
      <c r="EW183">
        <f>SUMIF('12peso'!$E$39:$E$492,$A183,'12peso'!I$39:I$492)</f>
        <v>0.48020000000000002</v>
      </c>
      <c r="EX183">
        <f>SUMIF('12peso'!$E$39:$E$492,$A183,'12peso'!J$39:J$492)</f>
        <v>0.47620000000000001</v>
      </c>
      <c r="EY183">
        <f>SUMIF('12peso'!$E$39:$E$492,$A183,'12peso'!K$39:K$492)</f>
        <v>0.4748</v>
      </c>
      <c r="EZ183">
        <f>SUMIF('12peso'!$E$39:$E$492,$A183,'12peso'!L$39:L$492)</f>
        <v>0.47910000000000003</v>
      </c>
      <c r="FA183">
        <f>SUMIF('12peso'!$E$39:$E$492,$A183,'12peso'!M$39:M$492)</f>
        <v>0.48259999999999997</v>
      </c>
      <c r="FB183">
        <f>SUMIF('12peso'!$E$39:$E$492,$A183,'12peso'!N$39:N$492)</f>
        <v>0.48270000000000002</v>
      </c>
      <c r="FC183">
        <f>SUMIF('12peso'!$E$39:$E$492,$A183,'12peso'!O$39:O$492)</f>
        <v>0.48080000000000001</v>
      </c>
      <c r="FD183">
        <f>SUMIF('12peso'!$E$39:$E$492,$A183,'12peso'!P$39:P$492)</f>
        <v>0.4819</v>
      </c>
      <c r="FE183">
        <f>SUMIF('12peso'!$E$39:$E$492,$A183,'12peso'!Q$39:Q$492)</f>
        <v>0.48149999999999998</v>
      </c>
      <c r="FF183">
        <f>SUMIF('12peso'!$E$39:$E$492,$A183,'12peso'!R$39:R$492)</f>
        <v>0.4834</v>
      </c>
      <c r="FG183">
        <f>SUMIF('12peso'!$E$39:$E$492,$A183,'12peso'!S$39:S$492)</f>
        <v>0.48280000000000001</v>
      </c>
      <c r="FH183">
        <f>SUMIF('12peso'!$E$39:$E$492,$A183,'12peso'!T$39:T$492)</f>
        <v>0.4859</v>
      </c>
      <c r="FI183">
        <f>SUMIF('12peso'!$E$39:$E$492,$A183,'12peso'!U$39:U$492)</f>
        <v>0.47310000000000002</v>
      </c>
      <c r="FJ183">
        <f>SUMIF('12peso'!$E$39:$E$492,$A183,'12peso'!V$39:V$492)</f>
        <v>0.47310000000000002</v>
      </c>
      <c r="FK183">
        <f>SUMIF('12peso'!$E$39:$E$492,$A183,'12peso'!W$39:W$492)</f>
        <v>0.47349999999999998</v>
      </c>
      <c r="FL183">
        <f>SUMIF('12peso'!$E$39:$E$492,$A183,'12peso'!X$39:X$492)</f>
        <v>0.47560000000000002</v>
      </c>
      <c r="FM183">
        <f>SUMIF('12peso'!$E$39:$E$492,$A183,'12peso'!Y$39:Y$492)</f>
        <v>0.47960000000000003</v>
      </c>
      <c r="FN183">
        <f>SUMIF('12peso'!$E$39:$E$492,$A183,'12peso'!Z$39:Z$492)</f>
        <v>0.48670000000000002</v>
      </c>
      <c r="FO183">
        <f>SUMIF('12peso'!$E$39:$E$492,$A183,'12peso'!AA$39:AA$492)</f>
        <v>0.4783</v>
      </c>
      <c r="FP183">
        <f>SUMIF('12peso'!$E$39:$E$492,$A183,'12peso'!AB$39:AB$492)</f>
        <v>0.47960000000000003</v>
      </c>
      <c r="FQ183">
        <f>SUMIF('12peso'!$E$39:$E$492,$A183,'12peso'!AC$39:AC$492)</f>
        <v>0.47389999999999999</v>
      </c>
      <c r="FR183">
        <f>SUMIF('12peso'!$E$39:$E$492,$A183,'12peso'!AD$39:AD$492)</f>
        <v>0.4723</v>
      </c>
      <c r="FS183">
        <f>SUMIF('12peso'!$E$39:$E$492,$A183,'12peso'!AE$39:AE$492)</f>
        <v>0.47149999999999997</v>
      </c>
      <c r="FT183">
        <f>SUMIF('12peso'!$E$39:$E$492,$A183,'12peso'!AF$39:AF$492)</f>
        <v>0.47470000000000001</v>
      </c>
      <c r="FU183">
        <f>SUMIF('12peso'!$E$39:$E$492,$A183,'12peso'!AG$39:AG$492)</f>
        <v>0.46739999999999998</v>
      </c>
      <c r="FV183">
        <f>SUMIF('12peso'!$E$39:$E$492,$A183,'12peso'!AH$39:AH$492)</f>
        <v>0.46450000000000002</v>
      </c>
      <c r="FW183">
        <f>SUMIF('12peso'!$E$39:$E$492,$A183,'12peso'!AI$39:AI$492)</f>
        <v>0.46539999999999998</v>
      </c>
      <c r="FX183">
        <f>SUMIF('12peso'!$E$39:$E$492,$A183,'12peso'!AJ$39:AJ$492)</f>
        <v>0.4622</v>
      </c>
      <c r="FY183">
        <f>SUMIF('12peso'!$E$39:$E$492,$A183,'12peso'!AK$39:AK$492)</f>
        <v>0.46460000000000001</v>
      </c>
      <c r="FZ183">
        <f>SUMIF('12peso'!$E$39:$E$492,$A183,'12peso'!AL$39:AL$492)</f>
        <v>0.4662</v>
      </c>
      <c r="GA183">
        <f>SUMIF('12peso'!$E$39:$E$492,$A183,'12peso'!AM$39:AM$492)</f>
        <v>0.46700000000000003</v>
      </c>
      <c r="GB183">
        <f>SUMIF('12peso'!$E$39:$E$492,$A183,'12peso'!AN$39:AN$492)</f>
        <v>0.46300000000000002</v>
      </c>
    </row>
    <row r="184" spans="1:184" x14ac:dyDescent="0.25">
      <c r="A184" s="60">
        <v>4101004</v>
      </c>
      <c r="B184" s="56" t="s">
        <v>186</v>
      </c>
      <c r="C184" s="127">
        <v>4.9299999999999997E-2</v>
      </c>
      <c r="D184" s="127">
        <v>4.82E-2</v>
      </c>
      <c r="E184" s="127">
        <v>4.6699999999999998E-2</v>
      </c>
      <c r="F184" s="127">
        <v>4.7100000000000003E-2</v>
      </c>
      <c r="G184" s="127">
        <v>4.7399999999999998E-2</v>
      </c>
      <c r="H184" s="127">
        <v>4.7899999999999998E-2</v>
      </c>
      <c r="I184" s="127">
        <v>4.82E-2</v>
      </c>
      <c r="J184" s="127">
        <v>4.8300000000000003E-2</v>
      </c>
      <c r="K184" s="127">
        <v>4.7500000000000001E-2</v>
      </c>
      <c r="L184" s="127">
        <v>4.7600000000000003E-2</v>
      </c>
      <c r="M184" s="127">
        <v>4.7899999999999998E-2</v>
      </c>
      <c r="N184" s="127">
        <v>4.7300000000000002E-2</v>
      </c>
      <c r="O184" s="127">
        <v>4.7399999999999998E-2</v>
      </c>
      <c r="P184" s="127">
        <v>4.5600000000000002E-2</v>
      </c>
      <c r="Q184" s="127">
        <v>4.5499999999999999E-2</v>
      </c>
      <c r="R184" s="127">
        <v>4.5999999999999999E-2</v>
      </c>
      <c r="S184" s="127">
        <v>4.5400000000000003E-2</v>
      </c>
      <c r="T184" s="127">
        <v>4.6199999999999998E-2</v>
      </c>
      <c r="U184" s="127">
        <v>4.5900000000000003E-2</v>
      </c>
      <c r="V184" s="127">
        <v>4.4200000000000003E-2</v>
      </c>
      <c r="W184" s="127">
        <v>4.4499999999999998E-2</v>
      </c>
      <c r="X184" s="127">
        <v>4.4299999999999999E-2</v>
      </c>
      <c r="Y184" s="127">
        <v>4.3700000000000003E-2</v>
      </c>
      <c r="Z184" s="127">
        <v>4.3499999999999997E-2</v>
      </c>
      <c r="AA184" s="127">
        <v>4.2599999999999999E-2</v>
      </c>
      <c r="AB184" s="127">
        <v>4.2900000000000001E-2</v>
      </c>
      <c r="AC184" s="127">
        <v>4.2099999999999999E-2</v>
      </c>
      <c r="AD184" s="127">
        <v>4.2299999999999997E-2</v>
      </c>
      <c r="AE184" s="127">
        <v>4.2599999999999999E-2</v>
      </c>
      <c r="AF184" s="127">
        <v>4.3299999999999998E-2</v>
      </c>
      <c r="AG184" s="127">
        <v>4.24E-2</v>
      </c>
      <c r="AH184" s="127">
        <v>4.2200000000000001E-2</v>
      </c>
      <c r="AI184" s="127">
        <v>4.2099999999999999E-2</v>
      </c>
      <c r="AJ184" s="127">
        <v>4.2700000000000002E-2</v>
      </c>
      <c r="AK184" s="127">
        <v>4.3099999999999999E-2</v>
      </c>
      <c r="AL184" s="127">
        <v>4.2900000000000001E-2</v>
      </c>
      <c r="AM184" s="127">
        <v>4.1300000000000003E-2</v>
      </c>
      <c r="AN184" s="127">
        <v>4.1599999999999998E-2</v>
      </c>
      <c r="AO184" s="127">
        <v>4.1399999999999999E-2</v>
      </c>
      <c r="AP184" s="127">
        <v>4.1399999999999999E-2</v>
      </c>
      <c r="AQ184" s="127">
        <v>4.1300000000000003E-2</v>
      </c>
      <c r="AR184" s="127">
        <v>4.0099999999999997E-2</v>
      </c>
      <c r="AS184" s="127">
        <v>3.9399999999999998E-2</v>
      </c>
      <c r="AT184" s="127">
        <v>3.8699999999999998E-2</v>
      </c>
      <c r="AU184" s="127">
        <v>3.7999999999999999E-2</v>
      </c>
      <c r="AV184" s="127">
        <v>3.8699999999999998E-2</v>
      </c>
      <c r="AW184" s="127">
        <v>3.9E-2</v>
      </c>
      <c r="AX184" s="127">
        <v>4.02E-2</v>
      </c>
      <c r="AY184" s="127">
        <v>3.95E-2</v>
      </c>
      <c r="AZ184" s="127">
        <v>3.8800000000000001E-2</v>
      </c>
      <c r="BA184" s="127">
        <v>3.8300000000000001E-2</v>
      </c>
      <c r="BB184" s="127">
        <v>3.8699999999999998E-2</v>
      </c>
      <c r="BC184" s="127">
        <v>3.9199999999999999E-2</v>
      </c>
      <c r="BD184" s="127">
        <v>4.02E-2</v>
      </c>
      <c r="BE184" s="127">
        <v>3.9300000000000002E-2</v>
      </c>
      <c r="BF184" s="127">
        <v>3.9E-2</v>
      </c>
      <c r="BG184" s="127">
        <v>3.85E-2</v>
      </c>
      <c r="BH184" s="127">
        <v>3.95E-2</v>
      </c>
      <c r="BI184" s="127">
        <v>3.9100000000000003E-2</v>
      </c>
      <c r="BJ184" s="127">
        <v>3.9399999999999998E-2</v>
      </c>
      <c r="BK184" s="127">
        <v>3.8399999999999997E-2</v>
      </c>
      <c r="BL184" s="127">
        <v>3.7100000000000001E-2</v>
      </c>
      <c r="BM184" s="127">
        <v>3.7199999999999997E-2</v>
      </c>
      <c r="BN184" s="127">
        <v>3.7199999999999997E-2</v>
      </c>
      <c r="BO184" s="127">
        <v>3.7699999999999997E-2</v>
      </c>
      <c r="BP184" s="127">
        <v>3.8399999999999997E-2</v>
      </c>
      <c r="BQ184" s="127">
        <v>3.8199999999999998E-2</v>
      </c>
      <c r="BR184" s="127">
        <v>3.7699999999999997E-2</v>
      </c>
      <c r="BS184" s="127">
        <v>3.7600000000000001E-2</v>
      </c>
      <c r="BT184" s="127">
        <v>3.7699999999999997E-2</v>
      </c>
      <c r="BU184" s="127">
        <v>3.8199999999999998E-2</v>
      </c>
      <c r="BV184" s="127">
        <v>3.85E-2</v>
      </c>
      <c r="BW184" s="127">
        <v>3.78E-2</v>
      </c>
      <c r="BX184" s="127">
        <v>3.8899999999999997E-2</v>
      </c>
      <c r="BY184" s="127">
        <v>3.8100000000000002E-2</v>
      </c>
      <c r="BZ184" s="127">
        <v>3.85E-2</v>
      </c>
      <c r="CA184" s="127">
        <v>3.9300000000000002E-2</v>
      </c>
      <c r="CB184" s="127">
        <v>3.9399999999999998E-2</v>
      </c>
      <c r="CC184" s="127">
        <v>3.8800000000000001E-2</v>
      </c>
      <c r="CD184" s="127">
        <v>3.7999999999999999E-2</v>
      </c>
      <c r="CE184" s="127">
        <v>3.7999999999999999E-2</v>
      </c>
      <c r="CF184" s="127">
        <v>3.7999999999999999E-2</v>
      </c>
      <c r="CG184" s="127">
        <v>3.8300000000000001E-2</v>
      </c>
      <c r="CH184" s="127">
        <v>7.4700000000000003E-2</v>
      </c>
      <c r="CI184" s="127">
        <v>7.3899999999999993E-2</v>
      </c>
      <c r="CJ184" s="127">
        <v>7.5200000000000003E-2</v>
      </c>
      <c r="CK184" s="127">
        <v>7.6200000000000004E-2</v>
      </c>
      <c r="CL184" s="127">
        <v>7.5600000000000001E-2</v>
      </c>
      <c r="CM184" s="127">
        <v>7.46E-2</v>
      </c>
      <c r="CN184" s="127">
        <v>7.5399999999999995E-2</v>
      </c>
      <c r="CO184" s="127">
        <v>7.5600000000000001E-2</v>
      </c>
      <c r="CP184" s="127">
        <v>7.5800000000000006E-2</v>
      </c>
      <c r="CQ184" s="127">
        <v>7.51E-2</v>
      </c>
      <c r="CR184" s="127">
        <v>7.4999999999999997E-2</v>
      </c>
      <c r="CS184" s="127">
        <v>7.3300000000000004E-2</v>
      </c>
      <c r="CT184" s="127">
        <v>7.3700000000000002E-2</v>
      </c>
      <c r="CU184" s="127">
        <v>7.3800000000000004E-2</v>
      </c>
      <c r="CV184" s="127">
        <v>7.4399999999999994E-2</v>
      </c>
      <c r="CW184" s="127">
        <v>7.51E-2</v>
      </c>
      <c r="CX184" s="127">
        <v>7.6300000000000007E-2</v>
      </c>
      <c r="CY184" s="127">
        <v>7.5700000000000003E-2</v>
      </c>
      <c r="CZ184" s="127">
        <v>7.4200000000000002E-2</v>
      </c>
      <c r="DA184" s="127">
        <v>7.5899999999999995E-2</v>
      </c>
      <c r="DB184" s="127">
        <v>7.4099999999999999E-2</v>
      </c>
      <c r="DC184" s="127">
        <v>7.3599999999999999E-2</v>
      </c>
      <c r="DD184" s="127">
        <v>7.3300000000000004E-2</v>
      </c>
      <c r="DE184" s="127">
        <v>7.1400000000000005E-2</v>
      </c>
      <c r="DF184" s="127">
        <v>7.0300000000000001E-2</v>
      </c>
      <c r="DG184" s="127">
        <v>6.9099999999999995E-2</v>
      </c>
      <c r="DH184" s="127">
        <v>6.8400000000000002E-2</v>
      </c>
      <c r="DI184" s="127">
        <v>6.7500000000000004E-2</v>
      </c>
      <c r="DJ184" s="127">
        <v>6.7900000000000002E-2</v>
      </c>
      <c r="DK184" s="127">
        <v>6.8099999999999994E-2</v>
      </c>
      <c r="DL184" s="127">
        <v>6.7599999999999993E-2</v>
      </c>
      <c r="DM184" s="127">
        <v>6.8099999999999994E-2</v>
      </c>
      <c r="DN184" s="127">
        <v>6.7599999999999993E-2</v>
      </c>
      <c r="DO184" s="127">
        <v>6.6100000000000006E-2</v>
      </c>
      <c r="DP184" s="127">
        <v>6.7100000000000007E-2</v>
      </c>
      <c r="DQ184" s="127">
        <v>6.7000000000000004E-2</v>
      </c>
      <c r="DR184" s="127">
        <v>6.7900000000000002E-2</v>
      </c>
      <c r="DS184" s="127">
        <v>6.6900000000000001E-2</v>
      </c>
      <c r="DT184" s="127">
        <v>6.8400000000000002E-2</v>
      </c>
      <c r="DU184" s="127">
        <v>6.9199999999999998E-2</v>
      </c>
      <c r="DV184" s="127">
        <v>6.8699999999999997E-2</v>
      </c>
      <c r="DW184" s="127">
        <v>6.8699999999999997E-2</v>
      </c>
      <c r="DX184" s="127">
        <v>6.8199999999999997E-2</v>
      </c>
      <c r="DY184" s="127">
        <v>6.8699999999999997E-2</v>
      </c>
      <c r="DZ184" s="127">
        <v>6.8500000000000005E-2</v>
      </c>
      <c r="EA184" s="127">
        <v>6.6500000000000004E-2</v>
      </c>
      <c r="EB184" s="127">
        <v>6.6299999999999998E-2</v>
      </c>
      <c r="EC184" s="127">
        <v>6.6100000000000006E-2</v>
      </c>
      <c r="ED184" s="127">
        <v>6.7299999999999999E-2</v>
      </c>
      <c r="EE184" s="127">
        <v>6.7400000000000002E-2</v>
      </c>
      <c r="EF184" s="127">
        <v>6.7799999999999999E-2</v>
      </c>
      <c r="EG184" s="127">
        <v>6.7799999999999999E-2</v>
      </c>
      <c r="EH184" s="127">
        <v>6.8199999999999997E-2</v>
      </c>
      <c r="EI184" s="127">
        <v>6.9199999999999998E-2</v>
      </c>
      <c r="EJ184" s="127">
        <v>6.9500000000000006E-2</v>
      </c>
      <c r="EK184" s="127">
        <v>6.8599999999999994E-2</v>
      </c>
      <c r="EL184" s="127">
        <v>6.8199999999999997E-2</v>
      </c>
      <c r="EM184" s="127">
        <v>6.6799999999999998E-2</v>
      </c>
      <c r="EN184" s="127">
        <v>6.6199999999999995E-2</v>
      </c>
      <c r="EO184" s="127">
        <v>6.6000000000000003E-2</v>
      </c>
      <c r="EP184" s="127">
        <v>6.7000000000000004E-2</v>
      </c>
      <c r="EQ184" s="127">
        <v>6.6000000000000003E-2</v>
      </c>
      <c r="ER184" s="127">
        <v>6.54E-2</v>
      </c>
      <c r="ES184" s="127">
        <v>6.59E-2</v>
      </c>
      <c r="ET184" s="127">
        <v>6.5299999999999997E-2</v>
      </c>
      <c r="EU184" s="127">
        <v>6.4399999999999999E-2</v>
      </c>
      <c r="EV184">
        <f>SUMIF('12peso'!$E$39:$E$492,$A184,'12peso'!H$39:H$492)</f>
        <v>6.6199999999999995E-2</v>
      </c>
      <c r="EW184">
        <f>SUMIF('12peso'!$E$39:$E$492,$A184,'12peso'!I$39:I$492)</f>
        <v>6.5799999999999997E-2</v>
      </c>
      <c r="EX184">
        <f>SUMIF('12peso'!$E$39:$E$492,$A184,'12peso'!J$39:J$492)</f>
        <v>6.5100000000000005E-2</v>
      </c>
      <c r="EY184">
        <f>SUMIF('12peso'!$E$39:$E$492,$A184,'12peso'!K$39:K$492)</f>
        <v>6.4699999999999994E-2</v>
      </c>
      <c r="EZ184">
        <f>SUMIF('12peso'!$E$39:$E$492,$A184,'12peso'!L$39:L$492)</f>
        <v>6.5600000000000006E-2</v>
      </c>
      <c r="FA184">
        <f>SUMIF('12peso'!$E$39:$E$492,$A184,'12peso'!M$39:M$492)</f>
        <v>6.5299999999999997E-2</v>
      </c>
      <c r="FB184">
        <f>SUMIF('12peso'!$E$39:$E$492,$A184,'12peso'!N$39:N$492)</f>
        <v>6.5699999999999995E-2</v>
      </c>
      <c r="FC184">
        <f>SUMIF('12peso'!$E$39:$E$492,$A184,'12peso'!O$39:O$492)</f>
        <v>6.5799999999999997E-2</v>
      </c>
      <c r="FD184">
        <f>SUMIF('12peso'!$E$39:$E$492,$A184,'12peso'!P$39:P$492)</f>
        <v>6.6199999999999995E-2</v>
      </c>
      <c r="FE184">
        <f>SUMIF('12peso'!$E$39:$E$492,$A184,'12peso'!Q$39:Q$492)</f>
        <v>6.6500000000000004E-2</v>
      </c>
      <c r="FF184">
        <f>SUMIF('12peso'!$E$39:$E$492,$A184,'12peso'!R$39:R$492)</f>
        <v>6.59E-2</v>
      </c>
      <c r="FG184">
        <f>SUMIF('12peso'!$E$39:$E$492,$A184,'12peso'!S$39:S$492)</f>
        <v>6.59E-2</v>
      </c>
      <c r="FH184">
        <f>SUMIF('12peso'!$E$39:$E$492,$A184,'12peso'!T$39:T$492)</f>
        <v>6.4600000000000005E-2</v>
      </c>
      <c r="FI184">
        <f>SUMIF('12peso'!$E$39:$E$492,$A184,'12peso'!U$39:U$492)</f>
        <v>6.4199999999999993E-2</v>
      </c>
      <c r="FJ184">
        <f>SUMIF('12peso'!$E$39:$E$492,$A184,'12peso'!V$39:V$492)</f>
        <v>6.5100000000000005E-2</v>
      </c>
      <c r="FK184">
        <f>SUMIF('12peso'!$E$39:$E$492,$A184,'12peso'!W$39:W$492)</f>
        <v>6.4199999999999993E-2</v>
      </c>
      <c r="FL184">
        <f>SUMIF('12peso'!$E$39:$E$492,$A184,'12peso'!X$39:X$492)</f>
        <v>6.4199999999999993E-2</v>
      </c>
      <c r="FM184">
        <f>SUMIF('12peso'!$E$39:$E$492,$A184,'12peso'!Y$39:Y$492)</f>
        <v>6.5199999999999994E-2</v>
      </c>
      <c r="FN184">
        <f>SUMIF('12peso'!$E$39:$E$492,$A184,'12peso'!Z$39:Z$492)</f>
        <v>6.4500000000000002E-2</v>
      </c>
      <c r="FO184">
        <f>SUMIF('12peso'!$E$39:$E$492,$A184,'12peso'!AA$39:AA$492)</f>
        <v>6.4899999999999999E-2</v>
      </c>
      <c r="FP184">
        <f>SUMIF('12peso'!$E$39:$E$492,$A184,'12peso'!AB$39:AB$492)</f>
        <v>6.4199999999999993E-2</v>
      </c>
      <c r="FQ184">
        <f>SUMIF('12peso'!$E$39:$E$492,$A184,'12peso'!AC$39:AC$492)</f>
        <v>6.3799999999999996E-2</v>
      </c>
      <c r="FR184">
        <f>SUMIF('12peso'!$E$39:$E$492,$A184,'12peso'!AD$39:AD$492)</f>
        <v>6.3299999999999995E-2</v>
      </c>
      <c r="FS184">
        <f>SUMIF('12peso'!$E$39:$E$492,$A184,'12peso'!AE$39:AE$492)</f>
        <v>6.4000000000000001E-2</v>
      </c>
      <c r="FT184">
        <f>SUMIF('12peso'!$E$39:$E$492,$A184,'12peso'!AF$39:AF$492)</f>
        <v>6.2899999999999998E-2</v>
      </c>
      <c r="FU184">
        <f>SUMIF('12peso'!$E$39:$E$492,$A184,'12peso'!AG$39:AG$492)</f>
        <v>6.1699999999999998E-2</v>
      </c>
      <c r="FV184">
        <f>SUMIF('12peso'!$E$39:$E$492,$A184,'12peso'!AH$39:AH$492)</f>
        <v>6.1800000000000001E-2</v>
      </c>
      <c r="FW184">
        <f>SUMIF('12peso'!$E$39:$E$492,$A184,'12peso'!AI$39:AI$492)</f>
        <v>6.13E-2</v>
      </c>
      <c r="FX184">
        <f>SUMIF('12peso'!$E$39:$E$492,$A184,'12peso'!AJ$39:AJ$492)</f>
        <v>6.1499999999999999E-2</v>
      </c>
      <c r="FY184">
        <f>SUMIF('12peso'!$E$39:$E$492,$A184,'12peso'!AK$39:AK$492)</f>
        <v>6.1699999999999998E-2</v>
      </c>
      <c r="FZ184">
        <f>SUMIF('12peso'!$E$39:$E$492,$A184,'12peso'!AL$39:AL$492)</f>
        <v>6.1800000000000001E-2</v>
      </c>
      <c r="GA184">
        <f>SUMIF('12peso'!$E$39:$E$492,$A184,'12peso'!AM$39:AM$492)</f>
        <v>6.2300000000000001E-2</v>
      </c>
      <c r="GB184">
        <f>SUMIF('12peso'!$E$39:$E$492,$A184,'12peso'!AN$39:AN$492)</f>
        <v>6.1699999999999998E-2</v>
      </c>
    </row>
    <row r="185" spans="1:184" x14ac:dyDescent="0.25">
      <c r="A185" s="60">
        <v>4101005</v>
      </c>
      <c r="B185" s="56" t="s">
        <v>187</v>
      </c>
      <c r="C185" s="127">
        <v>7.9399999999999998E-2</v>
      </c>
      <c r="D185" s="127">
        <v>7.7100000000000002E-2</v>
      </c>
      <c r="E185" s="127">
        <v>7.5400000000000009E-2</v>
      </c>
      <c r="F185" s="127">
        <v>7.400000000000001E-2</v>
      </c>
      <c r="G185" s="127">
        <v>7.3800000000000004E-2</v>
      </c>
      <c r="H185" s="127">
        <v>7.2700000000000001E-2</v>
      </c>
      <c r="I185" s="127">
        <v>7.2700000000000001E-2</v>
      </c>
      <c r="J185" s="127">
        <v>7.17E-2</v>
      </c>
      <c r="K185" s="127">
        <v>7.0199999999999999E-2</v>
      </c>
      <c r="L185" s="127">
        <v>7.0599999999999996E-2</v>
      </c>
      <c r="M185" s="127">
        <v>7.4200000000000002E-2</v>
      </c>
      <c r="N185" s="127">
        <v>7.7499999999999999E-2</v>
      </c>
      <c r="O185" s="127">
        <v>7.669999999999999E-2</v>
      </c>
      <c r="P185" s="127">
        <v>7.4200000000000002E-2</v>
      </c>
      <c r="Q185" s="127">
        <v>7.3700000000000002E-2</v>
      </c>
      <c r="R185" s="127">
        <v>7.2999999999999995E-2</v>
      </c>
      <c r="S185" s="127">
        <v>7.2300000000000003E-2</v>
      </c>
      <c r="T185" s="127">
        <v>7.2499999999999995E-2</v>
      </c>
      <c r="U185" s="127">
        <v>7.2099999999999997E-2</v>
      </c>
      <c r="V185" s="127">
        <v>7.1500000000000008E-2</v>
      </c>
      <c r="W185" s="127">
        <v>7.0500000000000007E-2</v>
      </c>
      <c r="X185" s="127">
        <v>6.9900000000000004E-2</v>
      </c>
      <c r="Y185" s="127">
        <v>6.9900000000000004E-2</v>
      </c>
      <c r="Z185" s="127">
        <v>7.7399999999999997E-2</v>
      </c>
      <c r="AA185" s="127">
        <v>7.7699999999999991E-2</v>
      </c>
      <c r="AB185" s="127">
        <v>7.5600000000000001E-2</v>
      </c>
      <c r="AC185" s="127">
        <v>7.1899999999999992E-2</v>
      </c>
      <c r="AD185" s="127">
        <v>7.039999999999999E-2</v>
      </c>
      <c r="AE185" s="127">
        <v>7.039999999999999E-2</v>
      </c>
      <c r="AF185" s="127">
        <v>7.17E-2</v>
      </c>
      <c r="AG185" s="127">
        <v>7.1800000000000003E-2</v>
      </c>
      <c r="AH185" s="127">
        <v>7.0799999999999988E-2</v>
      </c>
      <c r="AI185" s="127">
        <v>7.0400000000000004E-2</v>
      </c>
      <c r="AJ185" s="127">
        <v>7.0199999999999999E-2</v>
      </c>
      <c r="AK185" s="127">
        <v>7.1399999999999991E-2</v>
      </c>
      <c r="AL185" s="127">
        <v>7.7100000000000002E-2</v>
      </c>
      <c r="AM185" s="127">
        <v>7.8600000000000003E-2</v>
      </c>
      <c r="AN185" s="127">
        <v>7.690000000000001E-2</v>
      </c>
      <c r="AO185" s="127">
        <v>7.2300000000000003E-2</v>
      </c>
      <c r="AP185" s="127">
        <v>7.17E-2</v>
      </c>
      <c r="AQ185" s="127">
        <v>6.88E-2</v>
      </c>
      <c r="AR185" s="127">
        <v>6.6699999999999995E-2</v>
      </c>
      <c r="AS185" s="127">
        <v>6.5200000000000008E-2</v>
      </c>
      <c r="AT185" s="127">
        <v>6.3399999999999998E-2</v>
      </c>
      <c r="AU185" s="127">
        <v>6.25E-2</v>
      </c>
      <c r="AV185" s="127">
        <v>6.3E-2</v>
      </c>
      <c r="AW185" s="127">
        <v>6.3200000000000006E-2</v>
      </c>
      <c r="AX185" s="127">
        <v>7.4200000000000002E-2</v>
      </c>
      <c r="AY185" s="127">
        <v>7.4700000000000003E-2</v>
      </c>
      <c r="AZ185" s="127">
        <v>7.2099999999999997E-2</v>
      </c>
      <c r="BA185" s="127">
        <v>6.83E-2</v>
      </c>
      <c r="BB185" s="127">
        <v>6.8400000000000002E-2</v>
      </c>
      <c r="BC185" s="127">
        <v>6.7799999999999999E-2</v>
      </c>
      <c r="BD185" s="127">
        <v>6.8599999999999994E-2</v>
      </c>
      <c r="BE185" s="127">
        <v>6.7900000000000002E-2</v>
      </c>
      <c r="BF185" s="127">
        <v>6.7099999999999993E-2</v>
      </c>
      <c r="BG185" s="127">
        <v>6.7699999999999996E-2</v>
      </c>
      <c r="BH185" s="127">
        <v>6.8599999999999994E-2</v>
      </c>
      <c r="BI185" s="127">
        <v>7.51E-2</v>
      </c>
      <c r="BJ185" s="127">
        <v>7.6300000000000007E-2</v>
      </c>
      <c r="BK185" s="127">
        <v>7.6700000000000004E-2</v>
      </c>
      <c r="BL185" s="127">
        <v>7.4800000000000005E-2</v>
      </c>
      <c r="BM185" s="127">
        <v>7.3999999999999996E-2</v>
      </c>
      <c r="BN185" s="127">
        <v>7.4999999999999997E-2</v>
      </c>
      <c r="BO185" s="127">
        <v>7.5400000000000009E-2</v>
      </c>
      <c r="BP185" s="127">
        <v>7.5999999999999998E-2</v>
      </c>
      <c r="BQ185" s="127">
        <v>7.6100000000000001E-2</v>
      </c>
      <c r="BR185" s="127">
        <v>7.5200000000000003E-2</v>
      </c>
      <c r="BS185" s="127">
        <v>7.4899999999999994E-2</v>
      </c>
      <c r="BT185" s="127">
        <v>7.7899999999999997E-2</v>
      </c>
      <c r="BU185" s="127">
        <v>8.270000000000001E-2</v>
      </c>
      <c r="BV185" s="127">
        <v>8.4499999999999992E-2</v>
      </c>
      <c r="BW185" s="127">
        <v>8.299999999999999E-2</v>
      </c>
      <c r="BX185" s="127">
        <v>8.1900000000000001E-2</v>
      </c>
      <c r="BY185" s="127">
        <v>7.9600000000000004E-2</v>
      </c>
      <c r="BZ185" s="127">
        <v>8.0100000000000005E-2</v>
      </c>
      <c r="CA185" s="127">
        <v>8.0700000000000008E-2</v>
      </c>
      <c r="CB185" s="127">
        <v>8.1699999999999995E-2</v>
      </c>
      <c r="CC185" s="127">
        <v>8.0799999999999997E-2</v>
      </c>
      <c r="CD185" s="127">
        <v>7.9399999999999998E-2</v>
      </c>
      <c r="CE185" s="127">
        <v>7.8800000000000009E-2</v>
      </c>
      <c r="CF185" s="127">
        <v>8.6399999999999991E-2</v>
      </c>
      <c r="CG185" s="127">
        <v>8.9099999999999999E-2</v>
      </c>
      <c r="CH185" s="127">
        <v>7.51E-2</v>
      </c>
      <c r="CI185" s="127">
        <v>7.2700000000000001E-2</v>
      </c>
      <c r="CJ185" s="127">
        <v>7.2099999999999997E-2</v>
      </c>
      <c r="CK185" s="127">
        <v>7.0499999999999993E-2</v>
      </c>
      <c r="CL185" s="127">
        <v>7.17E-2</v>
      </c>
      <c r="CM185" s="127">
        <v>7.1099999999999997E-2</v>
      </c>
      <c r="CN185" s="127">
        <v>7.1999999999999995E-2</v>
      </c>
      <c r="CO185" s="127">
        <v>7.1800000000000003E-2</v>
      </c>
      <c r="CP185" s="127">
        <v>7.0699999999999999E-2</v>
      </c>
      <c r="CQ185" s="127">
        <v>7.0699999999999999E-2</v>
      </c>
      <c r="CR185" s="127">
        <v>7.0300000000000001E-2</v>
      </c>
      <c r="CS185" s="127">
        <v>7.3499999999999996E-2</v>
      </c>
      <c r="CT185" s="127">
        <v>7.5899999999999995E-2</v>
      </c>
      <c r="CU185" s="127">
        <v>7.4300000000000005E-2</v>
      </c>
      <c r="CV185" s="127">
        <v>7.2400000000000006E-2</v>
      </c>
      <c r="CW185" s="127">
        <v>7.1900000000000006E-2</v>
      </c>
      <c r="CX185" s="127">
        <v>7.17E-2</v>
      </c>
      <c r="CY185" s="127">
        <v>7.1900000000000006E-2</v>
      </c>
      <c r="CZ185" s="127">
        <v>7.1900000000000006E-2</v>
      </c>
      <c r="DA185" s="127">
        <v>7.1400000000000005E-2</v>
      </c>
      <c r="DB185" s="127">
        <v>7.0800000000000002E-2</v>
      </c>
      <c r="DC185" s="127">
        <v>7.0499999999999993E-2</v>
      </c>
      <c r="DD185" s="127">
        <v>7.1099999999999997E-2</v>
      </c>
      <c r="DE185" s="127">
        <v>7.5899999999999995E-2</v>
      </c>
      <c r="DF185" s="127">
        <v>7.8E-2</v>
      </c>
      <c r="DG185" s="127">
        <v>7.5999999999999998E-2</v>
      </c>
      <c r="DH185" s="127">
        <v>7.3700000000000002E-2</v>
      </c>
      <c r="DI185" s="127">
        <v>7.1099999999999997E-2</v>
      </c>
      <c r="DJ185" s="127">
        <v>7.0599999999999996E-2</v>
      </c>
      <c r="DK185" s="127">
        <v>7.0599999999999996E-2</v>
      </c>
      <c r="DL185" s="127">
        <v>7.1400000000000005E-2</v>
      </c>
      <c r="DM185" s="127">
        <v>7.0900000000000005E-2</v>
      </c>
      <c r="DN185" s="127">
        <v>6.9800000000000001E-2</v>
      </c>
      <c r="DO185" s="127">
        <v>7.3700000000000002E-2</v>
      </c>
      <c r="DP185" s="127">
        <v>7.3800000000000004E-2</v>
      </c>
      <c r="DQ185" s="127">
        <v>7.5200000000000003E-2</v>
      </c>
      <c r="DR185" s="127">
        <v>7.6200000000000004E-2</v>
      </c>
      <c r="DS185" s="127">
        <v>7.6899999999999996E-2</v>
      </c>
      <c r="DT185" s="127">
        <v>7.4200000000000002E-2</v>
      </c>
      <c r="DU185" s="127">
        <v>7.3200000000000001E-2</v>
      </c>
      <c r="DV185" s="127">
        <v>7.2499999999999995E-2</v>
      </c>
      <c r="DW185" s="127">
        <v>7.2800000000000004E-2</v>
      </c>
      <c r="DX185" s="127">
        <v>7.2599999999999998E-2</v>
      </c>
      <c r="DY185" s="127">
        <v>7.3200000000000001E-2</v>
      </c>
      <c r="DZ185" s="127">
        <v>7.1400000000000005E-2</v>
      </c>
      <c r="EA185" s="127">
        <v>7.2400000000000006E-2</v>
      </c>
      <c r="EB185" s="127">
        <v>7.5999999999999998E-2</v>
      </c>
      <c r="EC185" s="127">
        <v>7.7399999999999997E-2</v>
      </c>
      <c r="ED185" s="127">
        <v>7.9699999999999993E-2</v>
      </c>
      <c r="EE185" s="127">
        <v>7.9699999999999993E-2</v>
      </c>
      <c r="EF185" s="127">
        <v>7.7899999999999997E-2</v>
      </c>
      <c r="EG185" s="127">
        <v>7.6300000000000007E-2</v>
      </c>
      <c r="EH185" s="127">
        <v>7.3200000000000001E-2</v>
      </c>
      <c r="EI185" s="127">
        <v>7.4099999999999999E-2</v>
      </c>
      <c r="EJ185" s="127">
        <v>7.3999999999999996E-2</v>
      </c>
      <c r="EK185" s="127">
        <v>7.3300000000000004E-2</v>
      </c>
      <c r="EL185" s="127">
        <v>7.1300000000000002E-2</v>
      </c>
      <c r="EM185" s="127">
        <v>7.3400000000000007E-2</v>
      </c>
      <c r="EN185" s="127">
        <v>7.4999999999999997E-2</v>
      </c>
      <c r="EO185" s="127">
        <v>7.6300000000000007E-2</v>
      </c>
      <c r="EP185" s="127">
        <v>7.7700000000000005E-2</v>
      </c>
      <c r="EQ185" s="127">
        <v>7.7399999999999997E-2</v>
      </c>
      <c r="ER185" s="127">
        <v>7.4999999999999997E-2</v>
      </c>
      <c r="ES185" s="127">
        <v>7.1599999999999997E-2</v>
      </c>
      <c r="ET185" s="127">
        <v>7.17E-2</v>
      </c>
      <c r="EU185" s="127">
        <v>7.0800000000000002E-2</v>
      </c>
      <c r="EV185">
        <f>SUMIF('12peso'!$E$39:$E$492,$A185,'12peso'!H$39:H$492)</f>
        <v>9.4E-2</v>
      </c>
      <c r="EW185">
        <f>SUMIF('12peso'!$E$39:$E$492,$A185,'12peso'!I$39:I$492)</f>
        <v>9.3799999999999994E-2</v>
      </c>
      <c r="EX185">
        <f>SUMIF('12peso'!$E$39:$E$492,$A185,'12peso'!J$39:J$492)</f>
        <v>9.35E-2</v>
      </c>
      <c r="EY185">
        <f>SUMIF('12peso'!$E$39:$E$492,$A185,'12peso'!K$39:K$492)</f>
        <v>9.4600000000000004E-2</v>
      </c>
      <c r="EZ185">
        <f>SUMIF('12peso'!$E$39:$E$492,$A185,'12peso'!L$39:L$492)</f>
        <v>9.6000000000000002E-2</v>
      </c>
      <c r="FA185">
        <f>SUMIF('12peso'!$E$39:$E$492,$A185,'12peso'!M$39:M$492)</f>
        <v>9.9199999999999997E-2</v>
      </c>
      <c r="FB185">
        <f>SUMIF('12peso'!$E$39:$E$492,$A185,'12peso'!N$39:N$492)</f>
        <v>0.10150000000000001</v>
      </c>
      <c r="FC185">
        <f>SUMIF('12peso'!$E$39:$E$492,$A185,'12peso'!O$39:O$492)</f>
        <v>9.8799999999999999E-2</v>
      </c>
      <c r="FD185">
        <f>SUMIF('12peso'!$E$39:$E$492,$A185,'12peso'!P$39:P$492)</f>
        <v>9.4399999999999998E-2</v>
      </c>
      <c r="FE185">
        <f>SUMIF('12peso'!$E$39:$E$492,$A185,'12peso'!Q$39:Q$492)</f>
        <v>9.0800000000000006E-2</v>
      </c>
      <c r="FF185">
        <f>SUMIF('12peso'!$E$39:$E$492,$A185,'12peso'!R$39:R$492)</f>
        <v>9.0499999999999997E-2</v>
      </c>
      <c r="FG185">
        <f>SUMIF('12peso'!$E$39:$E$492,$A185,'12peso'!S$39:S$492)</f>
        <v>9.0399999999999994E-2</v>
      </c>
      <c r="FH185">
        <f>SUMIF('12peso'!$E$39:$E$492,$A185,'12peso'!T$39:T$492)</f>
        <v>9.11E-2</v>
      </c>
      <c r="FI185">
        <f>SUMIF('12peso'!$E$39:$E$492,$A185,'12peso'!U$39:U$492)</f>
        <v>8.8800000000000004E-2</v>
      </c>
      <c r="FJ185">
        <f>SUMIF('12peso'!$E$39:$E$492,$A185,'12peso'!V$39:V$492)</f>
        <v>8.8800000000000004E-2</v>
      </c>
      <c r="FK185">
        <f>SUMIF('12peso'!$E$39:$E$492,$A185,'12peso'!W$39:W$492)</f>
        <v>8.8499999999999995E-2</v>
      </c>
      <c r="FL185">
        <f>SUMIF('12peso'!$E$39:$E$492,$A185,'12peso'!X$39:X$492)</f>
        <v>9.1200000000000003E-2</v>
      </c>
      <c r="FM185">
        <f>SUMIF('12peso'!$E$39:$E$492,$A185,'12peso'!Y$39:Y$492)</f>
        <v>9.3299999999999994E-2</v>
      </c>
      <c r="FN185">
        <f>SUMIF('12peso'!$E$39:$E$492,$A185,'12peso'!Z$39:Z$492)</f>
        <v>9.4E-2</v>
      </c>
      <c r="FO185">
        <f>SUMIF('12peso'!$E$39:$E$492,$A185,'12peso'!AA$39:AA$492)</f>
        <v>9.1800000000000007E-2</v>
      </c>
      <c r="FP185">
        <f>SUMIF('12peso'!$E$39:$E$492,$A185,'12peso'!AB$39:AB$492)</f>
        <v>8.7800000000000003E-2</v>
      </c>
      <c r="FQ185">
        <f>SUMIF('12peso'!$E$39:$E$492,$A185,'12peso'!AC$39:AC$492)</f>
        <v>8.6599999999999996E-2</v>
      </c>
      <c r="FR185">
        <f>SUMIF('12peso'!$E$39:$E$492,$A185,'12peso'!AD$39:AD$492)</f>
        <v>8.6699999999999999E-2</v>
      </c>
      <c r="FS185">
        <f>SUMIF('12peso'!$E$39:$E$492,$A185,'12peso'!AE$39:AE$492)</f>
        <v>8.5800000000000001E-2</v>
      </c>
      <c r="FT185">
        <f>SUMIF('12peso'!$E$39:$E$492,$A185,'12peso'!AF$39:AF$492)</f>
        <v>8.6099999999999996E-2</v>
      </c>
      <c r="FU185">
        <f>SUMIF('12peso'!$E$39:$E$492,$A185,'12peso'!AG$39:AG$492)</f>
        <v>8.5599999999999996E-2</v>
      </c>
      <c r="FV185">
        <f>SUMIF('12peso'!$E$39:$E$492,$A185,'12peso'!AH$39:AH$492)</f>
        <v>8.4500000000000006E-2</v>
      </c>
      <c r="FW185">
        <f>SUMIF('12peso'!$E$39:$E$492,$A185,'12peso'!AI$39:AI$492)</f>
        <v>8.4199999999999997E-2</v>
      </c>
      <c r="FX185">
        <f>SUMIF('12peso'!$E$39:$E$492,$A185,'12peso'!AJ$39:AJ$492)</f>
        <v>8.48E-2</v>
      </c>
      <c r="FY185">
        <f>SUMIF('12peso'!$E$39:$E$492,$A185,'12peso'!AK$39:AK$492)</f>
        <v>8.5500000000000007E-2</v>
      </c>
      <c r="FZ185">
        <f>SUMIF('12peso'!$E$39:$E$492,$A185,'12peso'!AL$39:AL$492)</f>
        <v>8.6699999999999999E-2</v>
      </c>
      <c r="GA185">
        <f>SUMIF('12peso'!$E$39:$E$492,$A185,'12peso'!AM$39:AM$492)</f>
        <v>8.5500000000000007E-2</v>
      </c>
      <c r="GB185">
        <f>SUMIF('12peso'!$E$39:$E$492,$A185,'12peso'!AN$39:AN$492)</f>
        <v>8.2400000000000001E-2</v>
      </c>
    </row>
    <row r="186" spans="1:184" x14ac:dyDescent="0.25">
      <c r="A186" s="60">
        <v>4101006</v>
      </c>
      <c r="B186" s="56" t="s">
        <v>188</v>
      </c>
      <c r="C186" s="127">
        <v>0.1411</v>
      </c>
      <c r="D186" s="127">
        <v>0.14169999999999999</v>
      </c>
      <c r="E186" s="127">
        <v>0.14180000000000001</v>
      </c>
      <c r="F186" s="127">
        <v>0.14280000000000001</v>
      </c>
      <c r="G186" s="127">
        <v>0.1439</v>
      </c>
      <c r="H186" s="127">
        <v>0.14530000000000001</v>
      </c>
      <c r="I186" s="127">
        <v>0.14580000000000001</v>
      </c>
      <c r="J186" s="127">
        <v>0.1424</v>
      </c>
      <c r="K186" s="127">
        <v>0.1386</v>
      </c>
      <c r="L186" s="127">
        <v>0.13569999999999999</v>
      </c>
      <c r="M186" s="127">
        <v>0.1363</v>
      </c>
      <c r="N186" s="127">
        <v>0.1363</v>
      </c>
      <c r="O186" s="127">
        <v>0.13600000000000001</v>
      </c>
      <c r="P186" s="127">
        <v>0.13589999999999999</v>
      </c>
      <c r="Q186" s="127">
        <v>0.13689999999999999</v>
      </c>
      <c r="R186" s="127">
        <v>0.1389</v>
      </c>
      <c r="S186" s="127">
        <v>0.13969999999999999</v>
      </c>
      <c r="T186" s="127">
        <v>0.14030000000000001</v>
      </c>
      <c r="U186" s="127">
        <v>0.14169999999999999</v>
      </c>
      <c r="V186" s="127">
        <v>0.14019999999999999</v>
      </c>
      <c r="W186" s="127">
        <v>0.1376</v>
      </c>
      <c r="X186" s="127">
        <v>0.13519999999999999</v>
      </c>
      <c r="Y186" s="127">
        <v>0.13370000000000001</v>
      </c>
      <c r="Z186" s="127">
        <v>0.13450000000000001</v>
      </c>
      <c r="AA186" s="127">
        <v>0.13400000000000001</v>
      </c>
      <c r="AB186" s="127">
        <v>0.1336</v>
      </c>
      <c r="AC186" s="127">
        <v>0.1343</v>
      </c>
      <c r="AD186" s="127">
        <v>0.1351</v>
      </c>
      <c r="AE186" s="127">
        <v>0.13589999999999999</v>
      </c>
      <c r="AF186" s="127">
        <v>0.14269999999999999</v>
      </c>
      <c r="AG186" s="127">
        <v>0.14449999999999999</v>
      </c>
      <c r="AH186" s="127">
        <v>0.14230000000000001</v>
      </c>
      <c r="AI186" s="127">
        <v>0.1396</v>
      </c>
      <c r="AJ186" s="127">
        <v>0.13669999999999999</v>
      </c>
      <c r="AK186" s="127">
        <v>0.1386</v>
      </c>
      <c r="AL186" s="127">
        <v>0.13750000000000001</v>
      </c>
      <c r="AM186" s="127">
        <v>0.1368</v>
      </c>
      <c r="AN186" s="127">
        <v>0.13719999999999999</v>
      </c>
      <c r="AO186" s="127">
        <v>0.13800000000000001</v>
      </c>
      <c r="AP186" s="127">
        <v>0.1391</v>
      </c>
      <c r="AQ186" s="127">
        <v>0.13639999999999999</v>
      </c>
      <c r="AR186" s="127">
        <v>0.13550000000000001</v>
      </c>
      <c r="AS186" s="127">
        <v>0.1343</v>
      </c>
      <c r="AT186" s="127">
        <v>0.1313</v>
      </c>
      <c r="AU186" s="127">
        <v>0.13059999999999999</v>
      </c>
      <c r="AV186" s="127">
        <v>0.1293</v>
      </c>
      <c r="AW186" s="127">
        <v>0.12820000000000001</v>
      </c>
      <c r="AX186" s="127">
        <v>0.12720000000000001</v>
      </c>
      <c r="AY186" s="127">
        <v>0.1275</v>
      </c>
      <c r="AZ186" s="127">
        <v>0.12690000000000001</v>
      </c>
      <c r="BA186" s="127">
        <v>0.1273</v>
      </c>
      <c r="BB186" s="127">
        <v>0.12939999999999999</v>
      </c>
      <c r="BC186" s="127">
        <v>0.1318</v>
      </c>
      <c r="BD186" s="127">
        <v>0.13300000000000001</v>
      </c>
      <c r="BE186" s="127">
        <v>0.13270000000000001</v>
      </c>
      <c r="BF186" s="127">
        <v>0.1305</v>
      </c>
      <c r="BG186" s="127">
        <v>0.13020000000000001</v>
      </c>
      <c r="BH186" s="127">
        <v>0.13100000000000001</v>
      </c>
      <c r="BI186" s="127">
        <v>0.1308</v>
      </c>
      <c r="BJ186" s="127">
        <v>0.13059999999999999</v>
      </c>
      <c r="BK186" s="127">
        <v>0.1303</v>
      </c>
      <c r="BL186" s="127">
        <v>0.1305</v>
      </c>
      <c r="BM186" s="127">
        <v>0.13339999999999999</v>
      </c>
      <c r="BN186" s="127">
        <v>0.1346</v>
      </c>
      <c r="BO186" s="127">
        <v>0.13619999999999999</v>
      </c>
      <c r="BP186" s="127">
        <v>0.1366</v>
      </c>
      <c r="BQ186" s="127">
        <v>0.1368</v>
      </c>
      <c r="BR186" s="127">
        <v>0.1343</v>
      </c>
      <c r="BS186" s="127">
        <v>0.1336</v>
      </c>
      <c r="BT186" s="127">
        <v>0.13220000000000001</v>
      </c>
      <c r="BU186" s="127">
        <v>0.13200000000000001</v>
      </c>
      <c r="BV186" s="127">
        <v>0.1328</v>
      </c>
      <c r="BW186" s="127">
        <v>0.1333</v>
      </c>
      <c r="BX186" s="127">
        <v>0.13519999999999999</v>
      </c>
      <c r="BY186" s="127">
        <v>0.13469999999999999</v>
      </c>
      <c r="BZ186" s="127">
        <v>0.13569999999999999</v>
      </c>
      <c r="CA186" s="127">
        <v>0.13550000000000001</v>
      </c>
      <c r="CB186" s="127">
        <v>0.13750000000000001</v>
      </c>
      <c r="CC186" s="127">
        <v>0.13780000000000001</v>
      </c>
      <c r="CD186" s="127">
        <v>0.1363</v>
      </c>
      <c r="CE186" s="127">
        <v>0.13600000000000001</v>
      </c>
      <c r="CF186" s="127">
        <v>0.13539999999999999</v>
      </c>
      <c r="CG186" s="127">
        <v>0.13539999999999999</v>
      </c>
      <c r="CH186" s="127">
        <v>0.2054</v>
      </c>
      <c r="CI186" s="127">
        <v>0.20530000000000001</v>
      </c>
      <c r="CJ186" s="127">
        <v>0.20449999999999999</v>
      </c>
      <c r="CK186" s="127">
        <v>0.20480000000000001</v>
      </c>
      <c r="CL186" s="127">
        <v>0.2072</v>
      </c>
      <c r="CM186" s="127">
        <v>0.2074</v>
      </c>
      <c r="CN186" s="127">
        <v>0.2094</v>
      </c>
      <c r="CO186" s="127">
        <v>0.20949999999999999</v>
      </c>
      <c r="CP186" s="127">
        <v>0.20569999999999999</v>
      </c>
      <c r="CQ186" s="127">
        <v>0.20480000000000001</v>
      </c>
      <c r="CR186" s="127">
        <v>0.20480000000000001</v>
      </c>
      <c r="CS186" s="127">
        <v>0.20430000000000001</v>
      </c>
      <c r="CT186" s="127">
        <v>0.2064</v>
      </c>
      <c r="CU186" s="127">
        <v>0.20680000000000001</v>
      </c>
      <c r="CV186" s="127">
        <v>0.20810000000000001</v>
      </c>
      <c r="CW186" s="127">
        <v>0.20730000000000001</v>
      </c>
      <c r="CX186" s="127">
        <v>0.20810000000000001</v>
      </c>
      <c r="CY186" s="127">
        <v>0.20960000000000001</v>
      </c>
      <c r="CZ186" s="127">
        <v>0.21210000000000001</v>
      </c>
      <c r="DA186" s="127">
        <v>0.2077</v>
      </c>
      <c r="DB186" s="127">
        <v>0.20780000000000001</v>
      </c>
      <c r="DC186" s="127">
        <v>0.20519999999999999</v>
      </c>
      <c r="DD186" s="127">
        <v>0.2044</v>
      </c>
      <c r="DE186" s="127">
        <v>0.2009</v>
      </c>
      <c r="DF186" s="127">
        <v>0.2001</v>
      </c>
      <c r="DG186" s="127">
        <v>0.19639999999999999</v>
      </c>
      <c r="DH186" s="127">
        <v>0.19869999999999999</v>
      </c>
      <c r="DI186" s="127">
        <v>0.2006</v>
      </c>
      <c r="DJ186" s="127">
        <v>0.20150000000000001</v>
      </c>
      <c r="DK186" s="127">
        <v>0.20349999999999999</v>
      </c>
      <c r="DL186" s="127">
        <v>0.20599999999999999</v>
      </c>
      <c r="DM186" s="127">
        <v>0.20749999999999999</v>
      </c>
      <c r="DN186" s="127">
        <v>0.2087</v>
      </c>
      <c r="DO186" s="127">
        <v>0.20899999999999999</v>
      </c>
      <c r="DP186" s="127">
        <v>0.2117</v>
      </c>
      <c r="DQ186" s="127">
        <v>0.20979999999999999</v>
      </c>
      <c r="DR186" s="127">
        <v>0.2094</v>
      </c>
      <c r="DS186" s="127">
        <v>0.2114</v>
      </c>
      <c r="DT186" s="127">
        <v>0.21390000000000001</v>
      </c>
      <c r="DU186" s="127">
        <v>0.215</v>
      </c>
      <c r="DV186" s="127">
        <v>0.21729999999999999</v>
      </c>
      <c r="DW186" s="127">
        <v>0.2172</v>
      </c>
      <c r="DX186" s="127">
        <v>0.218</v>
      </c>
      <c r="DY186" s="127">
        <v>0.21790000000000001</v>
      </c>
      <c r="DZ186" s="127">
        <v>0.21579999999999999</v>
      </c>
      <c r="EA186" s="127">
        <v>0.21590000000000001</v>
      </c>
      <c r="EB186" s="127">
        <v>0.215</v>
      </c>
      <c r="EC186" s="127">
        <v>0.21629999999999999</v>
      </c>
      <c r="ED186" s="127">
        <v>0.21479999999999999</v>
      </c>
      <c r="EE186" s="127">
        <v>0.21609999999999999</v>
      </c>
      <c r="EF186" s="127">
        <v>0.21929999999999999</v>
      </c>
      <c r="EG186" s="127">
        <v>0.22059999999999999</v>
      </c>
      <c r="EH186" s="127">
        <v>0.22040000000000001</v>
      </c>
      <c r="EI186" s="127">
        <v>0.223</v>
      </c>
      <c r="EJ186" s="127">
        <v>0.2258</v>
      </c>
      <c r="EK186" s="127">
        <v>0.2243</v>
      </c>
      <c r="EL186" s="127">
        <v>0.22439999999999999</v>
      </c>
      <c r="EM186" s="127">
        <v>0.222</v>
      </c>
      <c r="EN186" s="127">
        <v>0.2225</v>
      </c>
      <c r="EO186" s="127">
        <v>0.2235</v>
      </c>
      <c r="EP186" s="127">
        <v>0.2258</v>
      </c>
      <c r="EQ186" s="127">
        <v>0.22570000000000001</v>
      </c>
      <c r="ER186" s="127">
        <v>0.2291</v>
      </c>
      <c r="ES186" s="127">
        <v>0.2329</v>
      </c>
      <c r="ET186" s="127">
        <v>0.2354</v>
      </c>
      <c r="EU186" s="127">
        <v>0.2349</v>
      </c>
      <c r="EV186">
        <f>SUMIF('12peso'!$E$39:$E$492,$A186,'12peso'!H$39:H$492)</f>
        <v>0.24149999999999999</v>
      </c>
      <c r="EW186">
        <f>SUMIF('12peso'!$E$39:$E$492,$A186,'12peso'!I$39:I$492)</f>
        <v>0.23949999999999999</v>
      </c>
      <c r="EX186">
        <f>SUMIF('12peso'!$E$39:$E$492,$A186,'12peso'!J$39:J$492)</f>
        <v>0.2384</v>
      </c>
      <c r="EY186">
        <f>SUMIF('12peso'!$E$39:$E$492,$A186,'12peso'!K$39:K$492)</f>
        <v>0.23200000000000001</v>
      </c>
      <c r="EZ186">
        <f>SUMIF('12peso'!$E$39:$E$492,$A186,'12peso'!L$39:L$492)</f>
        <v>0.23069999999999999</v>
      </c>
      <c r="FA186">
        <f>SUMIF('12peso'!$E$39:$E$492,$A186,'12peso'!M$39:M$492)</f>
        <v>0.2296</v>
      </c>
      <c r="FB186">
        <f>SUMIF('12peso'!$E$39:$E$492,$A186,'12peso'!N$39:N$492)</f>
        <v>0.22900000000000001</v>
      </c>
      <c r="FC186">
        <f>SUMIF('12peso'!$E$39:$E$492,$A186,'12peso'!O$39:O$492)</f>
        <v>0.2288</v>
      </c>
      <c r="FD186">
        <f>SUMIF('12peso'!$E$39:$E$492,$A186,'12peso'!P$39:P$492)</f>
        <v>0.23039999999999999</v>
      </c>
      <c r="FE186">
        <f>SUMIF('12peso'!$E$39:$E$492,$A186,'12peso'!Q$39:Q$492)</f>
        <v>0.2321</v>
      </c>
      <c r="FF186">
        <f>SUMIF('12peso'!$E$39:$E$492,$A186,'12peso'!R$39:R$492)</f>
        <v>0.2356</v>
      </c>
      <c r="FG186">
        <f>SUMIF('12peso'!$E$39:$E$492,$A186,'12peso'!S$39:S$492)</f>
        <v>0.23680000000000001</v>
      </c>
      <c r="FH186">
        <f>SUMIF('12peso'!$E$39:$E$492,$A186,'12peso'!T$39:T$492)</f>
        <v>0.23760000000000001</v>
      </c>
      <c r="FI186">
        <f>SUMIF('12peso'!$E$39:$E$492,$A186,'12peso'!U$39:U$492)</f>
        <v>0.23810000000000001</v>
      </c>
      <c r="FJ186">
        <f>SUMIF('12peso'!$E$39:$E$492,$A186,'12peso'!V$39:V$492)</f>
        <v>0.23519999999999999</v>
      </c>
      <c r="FK186">
        <f>SUMIF('12peso'!$E$39:$E$492,$A186,'12peso'!W$39:W$492)</f>
        <v>0.23330000000000001</v>
      </c>
      <c r="FL186">
        <f>SUMIF('12peso'!$E$39:$E$492,$A186,'12peso'!X$39:X$492)</f>
        <v>0.2329</v>
      </c>
      <c r="FM186">
        <f>SUMIF('12peso'!$E$39:$E$492,$A186,'12peso'!Y$39:Y$492)</f>
        <v>0.23250000000000001</v>
      </c>
      <c r="FN186">
        <f>SUMIF('12peso'!$E$39:$E$492,$A186,'12peso'!Z$39:Z$492)</f>
        <v>0.23180000000000001</v>
      </c>
      <c r="FO186">
        <f>SUMIF('12peso'!$E$39:$E$492,$A186,'12peso'!AA$39:AA$492)</f>
        <v>0.2311</v>
      </c>
      <c r="FP186">
        <f>SUMIF('12peso'!$E$39:$E$492,$A186,'12peso'!AB$39:AB$492)</f>
        <v>0.23250000000000001</v>
      </c>
      <c r="FQ186">
        <f>SUMIF('12peso'!$E$39:$E$492,$A186,'12peso'!AC$39:AC$492)</f>
        <v>0.23549999999999999</v>
      </c>
      <c r="FR186">
        <f>SUMIF('12peso'!$E$39:$E$492,$A186,'12peso'!AD$39:AD$492)</f>
        <v>0.23749999999999999</v>
      </c>
      <c r="FS186">
        <f>SUMIF('12peso'!$E$39:$E$492,$A186,'12peso'!AE$39:AE$492)</f>
        <v>0.24</v>
      </c>
      <c r="FT186">
        <f>SUMIF('12peso'!$E$39:$E$492,$A186,'12peso'!AF$39:AF$492)</f>
        <v>0.24460000000000001</v>
      </c>
      <c r="FU186">
        <f>SUMIF('12peso'!$E$39:$E$492,$A186,'12peso'!AG$39:AG$492)</f>
        <v>0.2422</v>
      </c>
      <c r="FV186">
        <f>SUMIF('12peso'!$E$39:$E$492,$A186,'12peso'!AH$39:AH$492)</f>
        <v>0.24010000000000001</v>
      </c>
      <c r="FW186">
        <f>SUMIF('12peso'!$E$39:$E$492,$A186,'12peso'!AI$39:AI$492)</f>
        <v>0.23899999999999999</v>
      </c>
      <c r="FX186">
        <f>SUMIF('12peso'!$E$39:$E$492,$A186,'12peso'!AJ$39:AJ$492)</f>
        <v>0.23669999999999999</v>
      </c>
      <c r="FY186">
        <f>SUMIF('12peso'!$E$39:$E$492,$A186,'12peso'!AK$39:AK$492)</f>
        <v>0.2361</v>
      </c>
      <c r="FZ186">
        <f>SUMIF('12peso'!$E$39:$E$492,$A186,'12peso'!AL$39:AL$492)</f>
        <v>0.2351</v>
      </c>
      <c r="GA186">
        <f>SUMIF('12peso'!$E$39:$E$492,$A186,'12peso'!AM$39:AM$492)</f>
        <v>0.2324</v>
      </c>
      <c r="GB186">
        <f>SUMIF('12peso'!$E$39:$E$492,$A186,'12peso'!AN$39:AN$492)</f>
        <v>0.23150000000000001</v>
      </c>
    </row>
    <row r="187" spans="1:184" x14ac:dyDescent="0.25">
      <c r="A187" s="60">
        <v>4101008</v>
      </c>
      <c r="B187" s="56" t="s">
        <v>189</v>
      </c>
      <c r="C187" s="127">
        <v>3.6999999999999998E-2</v>
      </c>
      <c r="D187" s="127">
        <v>3.73E-2</v>
      </c>
      <c r="E187" s="127">
        <v>3.6900000000000002E-2</v>
      </c>
      <c r="F187" s="127">
        <v>3.6600000000000001E-2</v>
      </c>
      <c r="G187" s="127">
        <v>3.6299999999999999E-2</v>
      </c>
      <c r="H187" s="127">
        <v>3.5900000000000001E-2</v>
      </c>
      <c r="I187" s="127">
        <v>3.5799999999999998E-2</v>
      </c>
      <c r="J187" s="127">
        <v>3.5799999999999998E-2</v>
      </c>
      <c r="K187" s="127">
        <v>3.5000000000000003E-2</v>
      </c>
      <c r="L187" s="127">
        <v>3.4299999999999997E-2</v>
      </c>
      <c r="M187" s="127">
        <v>3.44E-2</v>
      </c>
      <c r="N187" s="127">
        <v>3.4200000000000001E-2</v>
      </c>
      <c r="O187" s="127">
        <v>3.39E-2</v>
      </c>
      <c r="P187" s="127">
        <v>3.3099999999999997E-2</v>
      </c>
      <c r="Q187" s="127">
        <v>3.32E-2</v>
      </c>
      <c r="R187" s="127">
        <v>3.3399999999999999E-2</v>
      </c>
      <c r="S187" s="127">
        <v>3.3300000000000003E-2</v>
      </c>
      <c r="T187" s="127">
        <v>3.3300000000000003E-2</v>
      </c>
      <c r="U187" s="127">
        <v>3.2899999999999999E-2</v>
      </c>
      <c r="V187" s="127">
        <v>3.27E-2</v>
      </c>
      <c r="W187" s="127">
        <v>3.2399999999999998E-2</v>
      </c>
      <c r="X187" s="127">
        <v>3.2099999999999997E-2</v>
      </c>
      <c r="Y187" s="127">
        <v>3.1899999999999998E-2</v>
      </c>
      <c r="Z187" s="127">
        <v>3.1899999999999998E-2</v>
      </c>
      <c r="AA187" s="127">
        <v>3.1699999999999999E-2</v>
      </c>
      <c r="AB187" s="127">
        <v>3.1800000000000002E-2</v>
      </c>
      <c r="AC187" s="127">
        <v>3.1699999999999999E-2</v>
      </c>
      <c r="AD187" s="127">
        <v>3.15E-2</v>
      </c>
      <c r="AE187" s="127">
        <v>3.15E-2</v>
      </c>
      <c r="AF187" s="127">
        <v>3.1600000000000003E-2</v>
      </c>
      <c r="AG187" s="127">
        <v>3.1199999999999999E-2</v>
      </c>
      <c r="AH187" s="127">
        <v>3.1E-2</v>
      </c>
      <c r="AI187" s="127">
        <v>3.0700000000000002E-2</v>
      </c>
      <c r="AJ187" s="127">
        <v>3.1099999999999999E-2</v>
      </c>
      <c r="AK187" s="127">
        <v>3.1199999999999999E-2</v>
      </c>
      <c r="AL187" s="127">
        <v>3.1099999999999999E-2</v>
      </c>
      <c r="AM187" s="127">
        <v>3.1300000000000001E-2</v>
      </c>
      <c r="AN187" s="127">
        <v>3.1199999999999999E-2</v>
      </c>
      <c r="AO187" s="127">
        <v>3.1E-2</v>
      </c>
      <c r="AP187" s="127">
        <v>3.1099999999999999E-2</v>
      </c>
      <c r="AQ187" s="127">
        <v>2.98E-2</v>
      </c>
      <c r="AR187" s="127">
        <v>2.92E-2</v>
      </c>
      <c r="AS187" s="127">
        <v>2.8899999999999999E-2</v>
      </c>
      <c r="AT187" s="127">
        <v>2.8500000000000001E-2</v>
      </c>
      <c r="AU187" s="127">
        <v>2.8400000000000002E-2</v>
      </c>
      <c r="AV187" s="127">
        <v>2.8199999999999999E-2</v>
      </c>
      <c r="AW187" s="127">
        <v>2.8299999999999999E-2</v>
      </c>
      <c r="AX187" s="127">
        <v>2.86E-2</v>
      </c>
      <c r="AY187" s="127">
        <v>2.87E-2</v>
      </c>
      <c r="AZ187" s="127">
        <v>2.8899999999999999E-2</v>
      </c>
      <c r="BA187" s="127">
        <v>2.8799999999999999E-2</v>
      </c>
      <c r="BB187" s="127">
        <v>2.8899999999999999E-2</v>
      </c>
      <c r="BC187" s="127">
        <v>2.9100000000000001E-2</v>
      </c>
      <c r="BD187" s="127">
        <v>2.9399999999999999E-2</v>
      </c>
      <c r="BE187" s="127">
        <v>2.93E-2</v>
      </c>
      <c r="BF187" s="127">
        <v>2.9000000000000001E-2</v>
      </c>
      <c r="BG187" s="127">
        <v>2.9100000000000001E-2</v>
      </c>
      <c r="BH187" s="127">
        <v>2.9100000000000001E-2</v>
      </c>
      <c r="BI187" s="127">
        <v>2.8899999999999999E-2</v>
      </c>
      <c r="BJ187" s="127">
        <v>2.8799999999999999E-2</v>
      </c>
      <c r="BK187" s="127">
        <v>2.8899999999999999E-2</v>
      </c>
      <c r="BL187" s="127">
        <v>2.9100000000000001E-2</v>
      </c>
      <c r="BM187" s="127">
        <v>2.93E-2</v>
      </c>
      <c r="BN187" s="127">
        <v>2.93E-2</v>
      </c>
      <c r="BO187" s="127">
        <v>2.93E-2</v>
      </c>
      <c r="BP187" s="127">
        <v>2.9700000000000001E-2</v>
      </c>
      <c r="BQ187" s="127">
        <v>2.9600000000000001E-2</v>
      </c>
      <c r="BR187" s="127">
        <v>2.9700000000000001E-2</v>
      </c>
      <c r="BS187" s="127">
        <v>2.98E-2</v>
      </c>
      <c r="BT187" s="127">
        <v>2.9600000000000001E-2</v>
      </c>
      <c r="BU187" s="127">
        <v>2.98E-2</v>
      </c>
      <c r="BV187" s="127">
        <v>3.0099999999999998E-2</v>
      </c>
      <c r="BW187" s="127">
        <v>0.03</v>
      </c>
      <c r="BX187" s="127">
        <v>3.0200000000000001E-2</v>
      </c>
      <c r="BY187" s="127">
        <v>3.0200000000000001E-2</v>
      </c>
      <c r="BZ187" s="127">
        <v>0.03</v>
      </c>
      <c r="CA187" s="127">
        <v>3.0200000000000001E-2</v>
      </c>
      <c r="CB187" s="127">
        <v>3.0300000000000001E-2</v>
      </c>
      <c r="CC187" s="127">
        <v>3.0300000000000001E-2</v>
      </c>
      <c r="CD187" s="127">
        <v>3.04E-2</v>
      </c>
      <c r="CE187" s="127">
        <v>3.0700000000000002E-2</v>
      </c>
      <c r="CF187" s="127">
        <v>3.09E-2</v>
      </c>
      <c r="CG187" s="127">
        <v>3.0599999999999999E-2</v>
      </c>
      <c r="CH187" s="127">
        <v>1.38E-2</v>
      </c>
      <c r="CI187" s="127">
        <v>1.34E-2</v>
      </c>
      <c r="CJ187" s="127">
        <v>1.35E-2</v>
      </c>
      <c r="CK187" s="127">
        <v>1.3299999999999999E-2</v>
      </c>
      <c r="CL187" s="127">
        <v>1.34E-2</v>
      </c>
      <c r="CM187" s="127">
        <v>1.34E-2</v>
      </c>
      <c r="CN187" s="127">
        <v>1.35E-2</v>
      </c>
      <c r="CO187" s="127">
        <v>1.3599999999999999E-2</v>
      </c>
      <c r="CP187" s="127">
        <v>1.35E-2</v>
      </c>
      <c r="CQ187" s="127">
        <v>1.3299999999999999E-2</v>
      </c>
      <c r="CR187" s="127">
        <v>1.3100000000000001E-2</v>
      </c>
      <c r="CS187" s="127">
        <v>1.32E-2</v>
      </c>
      <c r="CT187" s="127">
        <v>1.32E-2</v>
      </c>
      <c r="CU187" s="127">
        <v>1.2999999999999999E-2</v>
      </c>
      <c r="CV187" s="127">
        <v>1.32E-2</v>
      </c>
      <c r="CW187" s="127">
        <v>1.34E-2</v>
      </c>
      <c r="CX187" s="127">
        <v>1.3299999999999999E-2</v>
      </c>
      <c r="CY187" s="127">
        <v>1.32E-2</v>
      </c>
      <c r="CZ187" s="127">
        <v>1.32E-2</v>
      </c>
      <c r="DA187" s="127">
        <v>1.34E-2</v>
      </c>
      <c r="DB187" s="127">
        <v>1.32E-2</v>
      </c>
      <c r="DC187" s="127">
        <v>1.3299999999999999E-2</v>
      </c>
      <c r="DD187" s="127">
        <v>1.3100000000000001E-2</v>
      </c>
      <c r="DE187" s="127">
        <v>1.3100000000000001E-2</v>
      </c>
      <c r="DF187" s="127">
        <v>1.3100000000000001E-2</v>
      </c>
      <c r="DG187" s="127">
        <v>1.2699999999999999E-2</v>
      </c>
      <c r="DH187" s="127">
        <v>1.2699999999999999E-2</v>
      </c>
      <c r="DI187" s="127">
        <v>1.29E-2</v>
      </c>
      <c r="DJ187" s="127">
        <v>1.29E-2</v>
      </c>
      <c r="DK187" s="127">
        <v>1.2999999999999999E-2</v>
      </c>
      <c r="DL187" s="127">
        <v>1.2999999999999999E-2</v>
      </c>
      <c r="DM187" s="127">
        <v>1.29E-2</v>
      </c>
      <c r="DN187" s="127">
        <v>1.2699999999999999E-2</v>
      </c>
      <c r="DO187" s="127">
        <v>1.2999999999999999E-2</v>
      </c>
      <c r="DP187" s="127">
        <v>1.2800000000000001E-2</v>
      </c>
      <c r="DQ187" s="127">
        <v>1.2800000000000001E-2</v>
      </c>
      <c r="DR187" s="127">
        <v>1.3100000000000001E-2</v>
      </c>
      <c r="DS187" s="127">
        <v>1.29E-2</v>
      </c>
      <c r="DT187" s="127">
        <v>1.29E-2</v>
      </c>
      <c r="DU187" s="127">
        <v>1.2800000000000001E-2</v>
      </c>
      <c r="DV187" s="127">
        <v>1.2200000000000001E-2</v>
      </c>
      <c r="DW187" s="127">
        <v>1.2500000000000001E-2</v>
      </c>
      <c r="DX187" s="127">
        <v>1.2500000000000001E-2</v>
      </c>
      <c r="DY187" s="127">
        <v>1.2500000000000001E-2</v>
      </c>
      <c r="DZ187" s="127">
        <v>1.2699999999999999E-2</v>
      </c>
      <c r="EA187" s="127">
        <v>1.2699999999999999E-2</v>
      </c>
      <c r="EB187" s="127">
        <v>1.2699999999999999E-2</v>
      </c>
      <c r="EC187" s="127">
        <v>1.2800000000000001E-2</v>
      </c>
      <c r="ED187" s="127">
        <v>1.2699999999999999E-2</v>
      </c>
      <c r="EE187" s="127">
        <v>1.26E-2</v>
      </c>
      <c r="EF187" s="127">
        <v>1.26E-2</v>
      </c>
      <c r="EG187" s="127">
        <v>1.2699999999999999E-2</v>
      </c>
      <c r="EH187" s="127">
        <v>1.2699999999999999E-2</v>
      </c>
      <c r="EI187" s="127">
        <v>1.2699999999999999E-2</v>
      </c>
      <c r="EJ187" s="127">
        <v>1.2699999999999999E-2</v>
      </c>
      <c r="EK187" s="127">
        <v>1.24E-2</v>
      </c>
      <c r="EL187" s="127">
        <v>1.2699999999999999E-2</v>
      </c>
      <c r="EM187" s="127">
        <v>1.2699999999999999E-2</v>
      </c>
      <c r="EN187" s="127">
        <v>1.2500000000000001E-2</v>
      </c>
      <c r="EO187" s="127">
        <v>1.26E-2</v>
      </c>
      <c r="EP187" s="127">
        <v>1.26E-2</v>
      </c>
      <c r="EQ187" s="127">
        <v>1.2699999999999999E-2</v>
      </c>
      <c r="ER187" s="127">
        <v>1.3100000000000001E-2</v>
      </c>
      <c r="ES187" s="127">
        <v>1.32E-2</v>
      </c>
      <c r="ET187" s="127">
        <v>1.3100000000000001E-2</v>
      </c>
      <c r="EU187" s="127">
        <v>1.32E-2</v>
      </c>
      <c r="EV187">
        <f>SUMIF('12peso'!$E$39:$E$492,$A187,'12peso'!H$39:H$492)</f>
        <v>2.69E-2</v>
      </c>
      <c r="EW187">
        <f>SUMIF('12peso'!$E$39:$E$492,$A187,'12peso'!I$39:I$492)</f>
        <v>2.64E-2</v>
      </c>
      <c r="EX187">
        <f>SUMIF('12peso'!$E$39:$E$492,$A187,'12peso'!J$39:J$492)</f>
        <v>2.5899999999999999E-2</v>
      </c>
      <c r="EY187">
        <f>SUMIF('12peso'!$E$39:$E$492,$A187,'12peso'!K$39:K$492)</f>
        <v>2.5499999999999998E-2</v>
      </c>
      <c r="EZ187">
        <f>SUMIF('12peso'!$E$39:$E$492,$A187,'12peso'!L$39:L$492)</f>
        <v>2.53E-2</v>
      </c>
      <c r="FA187">
        <f>SUMIF('12peso'!$E$39:$E$492,$A187,'12peso'!M$39:M$492)</f>
        <v>2.52E-2</v>
      </c>
      <c r="FB187">
        <f>SUMIF('12peso'!$E$39:$E$492,$A187,'12peso'!N$39:N$492)</f>
        <v>2.5100000000000001E-2</v>
      </c>
      <c r="FC187">
        <f>SUMIF('12peso'!$E$39:$E$492,$A187,'12peso'!O$39:O$492)</f>
        <v>2.5100000000000001E-2</v>
      </c>
      <c r="FD187">
        <f>SUMIF('12peso'!$E$39:$E$492,$A187,'12peso'!P$39:P$492)</f>
        <v>2.5600000000000001E-2</v>
      </c>
      <c r="FE187">
        <f>SUMIF('12peso'!$E$39:$E$492,$A187,'12peso'!Q$39:Q$492)</f>
        <v>2.52E-2</v>
      </c>
      <c r="FF187">
        <f>SUMIF('12peso'!$E$39:$E$492,$A187,'12peso'!R$39:R$492)</f>
        <v>2.5100000000000001E-2</v>
      </c>
      <c r="FG187">
        <f>SUMIF('12peso'!$E$39:$E$492,$A187,'12peso'!S$39:S$492)</f>
        <v>2.5100000000000001E-2</v>
      </c>
      <c r="FH187">
        <f>SUMIF('12peso'!$E$39:$E$492,$A187,'12peso'!T$39:T$492)</f>
        <v>2.5100000000000001E-2</v>
      </c>
      <c r="FI187">
        <f>SUMIF('12peso'!$E$39:$E$492,$A187,'12peso'!U$39:U$492)</f>
        <v>2.47E-2</v>
      </c>
      <c r="FJ187">
        <f>SUMIF('12peso'!$E$39:$E$492,$A187,'12peso'!V$39:V$492)</f>
        <v>2.4799999999999999E-2</v>
      </c>
      <c r="FK187">
        <f>SUMIF('12peso'!$E$39:$E$492,$A187,'12peso'!W$39:W$492)</f>
        <v>2.4400000000000002E-2</v>
      </c>
      <c r="FL187">
        <f>SUMIF('12peso'!$E$39:$E$492,$A187,'12peso'!X$39:X$492)</f>
        <v>2.4400000000000002E-2</v>
      </c>
      <c r="FM187">
        <f>SUMIF('12peso'!$E$39:$E$492,$A187,'12peso'!Y$39:Y$492)</f>
        <v>2.47E-2</v>
      </c>
      <c r="FN187">
        <f>SUMIF('12peso'!$E$39:$E$492,$A187,'12peso'!Z$39:Z$492)</f>
        <v>2.4799999999999999E-2</v>
      </c>
      <c r="FO187">
        <f>SUMIF('12peso'!$E$39:$E$492,$A187,'12peso'!AA$39:AA$492)</f>
        <v>2.46E-2</v>
      </c>
      <c r="FP187">
        <f>SUMIF('12peso'!$E$39:$E$492,$A187,'12peso'!AB$39:AB$492)</f>
        <v>2.4799999999999999E-2</v>
      </c>
      <c r="FQ187">
        <f>SUMIF('12peso'!$E$39:$E$492,$A187,'12peso'!AC$39:AC$492)</f>
        <v>2.4400000000000002E-2</v>
      </c>
      <c r="FR187">
        <f>SUMIF('12peso'!$E$39:$E$492,$A187,'12peso'!AD$39:AD$492)</f>
        <v>2.4799999999999999E-2</v>
      </c>
      <c r="FS187">
        <f>SUMIF('12peso'!$E$39:$E$492,$A187,'12peso'!AE$39:AE$492)</f>
        <v>2.4799999999999999E-2</v>
      </c>
      <c r="FT187">
        <f>SUMIF('12peso'!$E$39:$E$492,$A187,'12peso'!AF$39:AF$492)</f>
        <v>2.46E-2</v>
      </c>
      <c r="FU187">
        <f>SUMIF('12peso'!$E$39:$E$492,$A187,'12peso'!AG$39:AG$492)</f>
        <v>2.46E-2</v>
      </c>
      <c r="FV187">
        <f>SUMIF('12peso'!$E$39:$E$492,$A187,'12peso'!AH$39:AH$492)</f>
        <v>2.4500000000000001E-2</v>
      </c>
      <c r="FW187">
        <f>SUMIF('12peso'!$E$39:$E$492,$A187,'12peso'!AI$39:AI$492)</f>
        <v>2.46E-2</v>
      </c>
      <c r="FX187">
        <f>SUMIF('12peso'!$E$39:$E$492,$A187,'12peso'!AJ$39:AJ$492)</f>
        <v>2.4400000000000002E-2</v>
      </c>
      <c r="FY187">
        <f>SUMIF('12peso'!$E$39:$E$492,$A187,'12peso'!AK$39:AK$492)</f>
        <v>2.4400000000000002E-2</v>
      </c>
      <c r="FZ187">
        <f>SUMIF('12peso'!$E$39:$E$492,$A187,'12peso'!AL$39:AL$492)</f>
        <v>2.4400000000000002E-2</v>
      </c>
      <c r="GA187">
        <f>SUMIF('12peso'!$E$39:$E$492,$A187,'12peso'!AM$39:AM$492)</f>
        <v>2.4400000000000002E-2</v>
      </c>
      <c r="GB187">
        <f>SUMIF('12peso'!$E$39:$E$492,$A187,'12peso'!AN$39:AN$492)</f>
        <v>2.4299999999999999E-2</v>
      </c>
    </row>
    <row r="188" spans="1:184" x14ac:dyDescent="0.25">
      <c r="A188" s="60">
        <v>4101009</v>
      </c>
      <c r="B188" s="56" t="s">
        <v>190</v>
      </c>
      <c r="C188" s="127">
        <v>0.52879999999999994</v>
      </c>
      <c r="D188" s="127">
        <v>0.52859999999999996</v>
      </c>
      <c r="E188" s="127">
        <v>0.53010000000000002</v>
      </c>
      <c r="F188" s="127">
        <v>0.53210000000000002</v>
      </c>
      <c r="G188" s="127">
        <v>0.53510000000000002</v>
      </c>
      <c r="H188" s="127">
        <v>0.54080000000000006</v>
      </c>
      <c r="I188" s="127">
        <v>0.53869999999999996</v>
      </c>
      <c r="J188" s="127">
        <v>0.53239999999999998</v>
      </c>
      <c r="K188" s="127">
        <v>0.52080000000000004</v>
      </c>
      <c r="L188" s="127">
        <v>0.52170000000000005</v>
      </c>
      <c r="M188" s="127">
        <v>0.52239999999999998</v>
      </c>
      <c r="N188" s="127">
        <v>0.52249999999999996</v>
      </c>
      <c r="O188" s="127">
        <v>0.51819999999999999</v>
      </c>
      <c r="P188" s="127">
        <v>0.51429999999999998</v>
      </c>
      <c r="Q188" s="127">
        <v>0.51819999999999999</v>
      </c>
      <c r="R188" s="127">
        <v>0.52190000000000003</v>
      </c>
      <c r="S188" s="127">
        <v>0.52759999999999996</v>
      </c>
      <c r="T188" s="127">
        <v>0.53549999999999998</v>
      </c>
      <c r="U188" s="127">
        <v>0.53310000000000002</v>
      </c>
      <c r="V188" s="127">
        <v>0.52929999999999999</v>
      </c>
      <c r="W188" s="127">
        <v>0.51869999999999994</v>
      </c>
      <c r="X188" s="127">
        <v>0.51450000000000007</v>
      </c>
      <c r="Y188" s="127">
        <v>0.51160000000000005</v>
      </c>
      <c r="Z188" s="127">
        <v>0.51419999999999999</v>
      </c>
      <c r="AA188" s="127">
        <v>0.51319999999999999</v>
      </c>
      <c r="AB188" s="127">
        <v>0.5121</v>
      </c>
      <c r="AC188" s="127">
        <v>0.51239999999999997</v>
      </c>
      <c r="AD188" s="127">
        <v>0.51280000000000003</v>
      </c>
      <c r="AE188" s="127">
        <v>0.51439999999999997</v>
      </c>
      <c r="AF188" s="127">
        <v>0.52100000000000002</v>
      </c>
      <c r="AG188" s="127">
        <v>0.52259999999999995</v>
      </c>
      <c r="AH188" s="127">
        <v>0.51429999999999998</v>
      </c>
      <c r="AI188" s="127">
        <v>0.51449999999999996</v>
      </c>
      <c r="AJ188" s="127">
        <v>0.51419999999999999</v>
      </c>
      <c r="AK188" s="127">
        <v>0.52100000000000002</v>
      </c>
      <c r="AL188" s="127">
        <v>0.52300000000000002</v>
      </c>
      <c r="AM188" s="127">
        <v>0.5282</v>
      </c>
      <c r="AN188" s="127">
        <v>0.52810000000000001</v>
      </c>
      <c r="AO188" s="127">
        <v>0.52329999999999999</v>
      </c>
      <c r="AP188" s="127">
        <v>0.52239999999999998</v>
      </c>
      <c r="AQ188" s="127">
        <v>0.5141</v>
      </c>
      <c r="AR188" s="127">
        <v>0.51570000000000005</v>
      </c>
      <c r="AS188" s="127">
        <v>0.50470000000000004</v>
      </c>
      <c r="AT188" s="127">
        <v>0.49650000000000005</v>
      </c>
      <c r="AU188" s="127">
        <v>0.49019999999999997</v>
      </c>
      <c r="AV188" s="127">
        <v>0.49199999999999999</v>
      </c>
      <c r="AW188" s="127">
        <v>0.49329999999999996</v>
      </c>
      <c r="AX188" s="127">
        <v>0.50319999999999998</v>
      </c>
      <c r="AY188" s="127">
        <v>0.50439999999999996</v>
      </c>
      <c r="AZ188" s="127">
        <v>0.50239999999999996</v>
      </c>
      <c r="BA188" s="127">
        <v>0.50070000000000003</v>
      </c>
      <c r="BB188" s="127">
        <v>0.50490000000000002</v>
      </c>
      <c r="BC188" s="127">
        <v>0.51019999999999999</v>
      </c>
      <c r="BD188" s="127">
        <v>0.51800000000000002</v>
      </c>
      <c r="BE188" s="127">
        <v>0.51500000000000001</v>
      </c>
      <c r="BF188" s="127">
        <v>0.50880000000000003</v>
      </c>
      <c r="BG188" s="127">
        <v>0.50639999999999996</v>
      </c>
      <c r="BH188" s="127">
        <v>0.50819999999999999</v>
      </c>
      <c r="BI188" s="127">
        <v>0.50629999999999997</v>
      </c>
      <c r="BJ188" s="127">
        <v>0.51049999999999995</v>
      </c>
      <c r="BK188" s="127">
        <v>0.51249999999999996</v>
      </c>
      <c r="BL188" s="127">
        <v>0.51549999999999996</v>
      </c>
      <c r="BM188" s="127">
        <v>0.51539999999999997</v>
      </c>
      <c r="BN188" s="127">
        <v>0.52129999999999999</v>
      </c>
      <c r="BO188" s="127">
        <v>0.52239999999999998</v>
      </c>
      <c r="BP188" s="127">
        <v>0.52739999999999998</v>
      </c>
      <c r="BQ188" s="127">
        <v>0.52729999999999999</v>
      </c>
      <c r="BR188" s="127">
        <v>0.51990000000000003</v>
      </c>
      <c r="BS188" s="127">
        <v>0.51780000000000004</v>
      </c>
      <c r="BT188" s="127">
        <v>0.51689999999999992</v>
      </c>
      <c r="BU188" s="127">
        <v>0.52339999999999998</v>
      </c>
      <c r="BV188" s="127">
        <v>0.52290000000000003</v>
      </c>
      <c r="BW188" s="127">
        <v>0.52129999999999999</v>
      </c>
      <c r="BX188" s="127">
        <v>0.52100000000000002</v>
      </c>
      <c r="BY188" s="127">
        <v>0.52049999999999996</v>
      </c>
      <c r="BZ188" s="127">
        <v>0.52079999999999993</v>
      </c>
      <c r="CA188" s="127">
        <v>0.52529999999999999</v>
      </c>
      <c r="CB188" s="127">
        <v>0.52959999999999996</v>
      </c>
      <c r="CC188" s="127">
        <v>0.52610000000000001</v>
      </c>
      <c r="CD188" s="127">
        <v>0.5181</v>
      </c>
      <c r="CE188" s="127">
        <v>0.51319999999999999</v>
      </c>
      <c r="CF188" s="127">
        <v>0.51569999999999994</v>
      </c>
      <c r="CG188" s="127">
        <v>0.52110000000000001</v>
      </c>
      <c r="CH188" s="127">
        <v>0.68169999999999997</v>
      </c>
      <c r="CI188" s="127">
        <v>0.68069999999999997</v>
      </c>
      <c r="CJ188" s="127">
        <v>0.67700000000000005</v>
      </c>
      <c r="CK188" s="127">
        <v>0.68330000000000002</v>
      </c>
      <c r="CL188" s="127">
        <v>0.68959999999999999</v>
      </c>
      <c r="CM188" s="127">
        <v>0.69359999999999999</v>
      </c>
      <c r="CN188" s="127">
        <v>0.70420000000000005</v>
      </c>
      <c r="CO188" s="127">
        <v>0.69599999999999995</v>
      </c>
      <c r="CP188" s="127">
        <v>0.68969999999999998</v>
      </c>
      <c r="CQ188" s="127">
        <v>0.68779999999999997</v>
      </c>
      <c r="CR188" s="127">
        <v>0.67749999999999999</v>
      </c>
      <c r="CS188" s="127">
        <v>0.67689999999999995</v>
      </c>
      <c r="CT188" s="127">
        <v>0.68110000000000004</v>
      </c>
      <c r="CU188" s="127">
        <v>0.68020000000000003</v>
      </c>
      <c r="CV188" s="127">
        <v>0.67949999999999999</v>
      </c>
      <c r="CW188" s="127">
        <v>0.68789999999999996</v>
      </c>
      <c r="CX188" s="127">
        <v>0.68910000000000005</v>
      </c>
      <c r="CY188" s="127">
        <v>0.69089999999999996</v>
      </c>
      <c r="CZ188" s="127">
        <v>0.69189999999999996</v>
      </c>
      <c r="DA188" s="127">
        <v>0.68110000000000004</v>
      </c>
      <c r="DB188" s="127">
        <v>0.67549999999999999</v>
      </c>
      <c r="DC188" s="127">
        <v>0.67600000000000005</v>
      </c>
      <c r="DD188" s="127">
        <v>0.68600000000000005</v>
      </c>
      <c r="DE188" s="127">
        <v>0.68179999999999996</v>
      </c>
      <c r="DF188" s="127">
        <v>0.67620000000000002</v>
      </c>
      <c r="DG188" s="127">
        <v>0.67559999999999998</v>
      </c>
      <c r="DH188" s="127">
        <v>0.67369999999999997</v>
      </c>
      <c r="DI188" s="127">
        <v>0.67500000000000004</v>
      </c>
      <c r="DJ188" s="127">
        <v>0.68579999999999997</v>
      </c>
      <c r="DK188" s="127">
        <v>0.68500000000000005</v>
      </c>
      <c r="DL188" s="127">
        <v>0.68859999999999999</v>
      </c>
      <c r="DM188" s="127">
        <v>0.67959999999999998</v>
      </c>
      <c r="DN188" s="127">
        <v>0.67659999999999998</v>
      </c>
      <c r="DO188" s="127">
        <v>0.67430000000000001</v>
      </c>
      <c r="DP188" s="127">
        <v>0.68130000000000002</v>
      </c>
      <c r="DQ188" s="127">
        <v>0.68789999999999996</v>
      </c>
      <c r="DR188" s="127">
        <v>0.68989999999999996</v>
      </c>
      <c r="DS188" s="127">
        <v>0.68149999999999999</v>
      </c>
      <c r="DT188" s="127">
        <v>0.68740000000000001</v>
      </c>
      <c r="DU188" s="127">
        <v>0.6956</v>
      </c>
      <c r="DV188" s="127">
        <v>0.69079999999999997</v>
      </c>
      <c r="DW188" s="127">
        <v>0.69769999999999999</v>
      </c>
      <c r="DX188" s="127">
        <v>0.70079999999999998</v>
      </c>
      <c r="DY188" s="127">
        <v>0.69420000000000004</v>
      </c>
      <c r="DZ188" s="127">
        <v>0.6835</v>
      </c>
      <c r="EA188" s="127">
        <v>0.6855</v>
      </c>
      <c r="EB188" s="127">
        <v>0.70120000000000005</v>
      </c>
      <c r="EC188" s="127">
        <v>0.70330000000000004</v>
      </c>
      <c r="ED188" s="127">
        <v>0.70720000000000005</v>
      </c>
      <c r="EE188" s="127">
        <v>0.70389999999999997</v>
      </c>
      <c r="EF188" s="127">
        <v>0.7036</v>
      </c>
      <c r="EG188" s="127">
        <v>0.70499999999999996</v>
      </c>
      <c r="EH188" s="127">
        <v>0.70069999999999999</v>
      </c>
      <c r="EI188" s="127">
        <v>0.70340000000000003</v>
      </c>
      <c r="EJ188" s="127">
        <v>0.70889999999999997</v>
      </c>
      <c r="EK188" s="127">
        <v>0.7036</v>
      </c>
      <c r="EL188" s="127">
        <v>0.6946</v>
      </c>
      <c r="EM188" s="127">
        <v>0.69089999999999996</v>
      </c>
      <c r="EN188" s="127">
        <v>0.69889999999999997</v>
      </c>
      <c r="EO188" s="127">
        <v>0.70420000000000005</v>
      </c>
      <c r="EP188" s="127">
        <v>0.71140000000000003</v>
      </c>
      <c r="EQ188" s="127">
        <v>0.7056</v>
      </c>
      <c r="ER188" s="127">
        <v>0.71640000000000004</v>
      </c>
      <c r="ES188" s="127">
        <v>0.72409999999999997</v>
      </c>
      <c r="ET188" s="127">
        <v>0.72609999999999997</v>
      </c>
      <c r="EU188" s="127">
        <v>0.71409999999999996</v>
      </c>
      <c r="EV188">
        <f>SUMIF('12peso'!$E$39:$E$492,$A188,'12peso'!H$39:H$492)</f>
        <v>0.68420000000000003</v>
      </c>
      <c r="EW188">
        <f>SUMIF('12peso'!$E$39:$E$492,$A188,'12peso'!I$39:I$492)</f>
        <v>0.68400000000000005</v>
      </c>
      <c r="EX188">
        <f>SUMIF('12peso'!$E$39:$E$492,$A188,'12peso'!J$39:J$492)</f>
        <v>0.68389999999999995</v>
      </c>
      <c r="EY188">
        <f>SUMIF('12peso'!$E$39:$E$492,$A188,'12peso'!K$39:K$492)</f>
        <v>0.67969999999999997</v>
      </c>
      <c r="EZ188">
        <f>SUMIF('12peso'!$E$39:$E$492,$A188,'12peso'!L$39:L$492)</f>
        <v>0.68</v>
      </c>
      <c r="FA188">
        <f>SUMIF('12peso'!$E$39:$E$492,$A188,'12peso'!M$39:M$492)</f>
        <v>0.66949999999999998</v>
      </c>
      <c r="FB188">
        <f>SUMIF('12peso'!$E$39:$E$492,$A188,'12peso'!N$39:N$492)</f>
        <v>0.67220000000000002</v>
      </c>
      <c r="FC188">
        <f>SUMIF('12peso'!$E$39:$E$492,$A188,'12peso'!O$39:O$492)</f>
        <v>0.66749999999999998</v>
      </c>
      <c r="FD188">
        <f>SUMIF('12peso'!$E$39:$E$492,$A188,'12peso'!P$39:P$492)</f>
        <v>0.66539999999999999</v>
      </c>
      <c r="FE188">
        <f>SUMIF('12peso'!$E$39:$E$492,$A188,'12peso'!Q$39:Q$492)</f>
        <v>0.66469999999999996</v>
      </c>
      <c r="FF188">
        <f>SUMIF('12peso'!$E$39:$E$492,$A188,'12peso'!R$39:R$492)</f>
        <v>0.66879999999999995</v>
      </c>
      <c r="FG188">
        <f>SUMIF('12peso'!$E$39:$E$492,$A188,'12peso'!S$39:S$492)</f>
        <v>0.66349999999999998</v>
      </c>
      <c r="FH188">
        <f>SUMIF('12peso'!$E$39:$E$492,$A188,'12peso'!T$39:T$492)</f>
        <v>0.6673</v>
      </c>
      <c r="FI188">
        <f>SUMIF('12peso'!$E$39:$E$492,$A188,'12peso'!U$39:U$492)</f>
        <v>0.65369999999999995</v>
      </c>
      <c r="FJ188">
        <f>SUMIF('12peso'!$E$39:$E$492,$A188,'12peso'!V$39:V$492)</f>
        <v>0.65200000000000002</v>
      </c>
      <c r="FK188">
        <f>SUMIF('12peso'!$E$39:$E$492,$A188,'12peso'!W$39:W$492)</f>
        <v>0.64139999999999997</v>
      </c>
      <c r="FL188">
        <f>SUMIF('12peso'!$E$39:$E$492,$A188,'12peso'!X$39:X$492)</f>
        <v>0.63970000000000005</v>
      </c>
      <c r="FM188">
        <f>SUMIF('12peso'!$E$39:$E$492,$A188,'12peso'!Y$39:Y$492)</f>
        <v>0.64049999999999996</v>
      </c>
      <c r="FN188">
        <f>SUMIF('12peso'!$E$39:$E$492,$A188,'12peso'!Z$39:Z$492)</f>
        <v>0.64880000000000004</v>
      </c>
      <c r="FO188">
        <f>SUMIF('12peso'!$E$39:$E$492,$A188,'12peso'!AA$39:AA$492)</f>
        <v>0.64359999999999995</v>
      </c>
      <c r="FP188">
        <f>SUMIF('12peso'!$E$39:$E$492,$A188,'12peso'!AB$39:AB$492)</f>
        <v>0.64790000000000003</v>
      </c>
      <c r="FQ188">
        <f>SUMIF('12peso'!$E$39:$E$492,$A188,'12peso'!AC$39:AC$492)</f>
        <v>0.6421</v>
      </c>
      <c r="FR188">
        <f>SUMIF('12peso'!$E$39:$E$492,$A188,'12peso'!AD$39:AD$492)</f>
        <v>0.65269999999999995</v>
      </c>
      <c r="FS188">
        <f>SUMIF('12peso'!$E$39:$E$492,$A188,'12peso'!AE$39:AE$492)</f>
        <v>0.65010000000000001</v>
      </c>
      <c r="FT188">
        <f>SUMIF('12peso'!$E$39:$E$492,$A188,'12peso'!AF$39:AF$492)</f>
        <v>0.65659999999999996</v>
      </c>
      <c r="FU188">
        <f>SUMIF('12peso'!$E$39:$E$492,$A188,'12peso'!AG$39:AG$492)</f>
        <v>0.65620000000000001</v>
      </c>
      <c r="FV188">
        <f>SUMIF('12peso'!$E$39:$E$492,$A188,'12peso'!AH$39:AH$492)</f>
        <v>0.64439999999999997</v>
      </c>
      <c r="FW188">
        <f>SUMIF('12peso'!$E$39:$E$492,$A188,'12peso'!AI$39:AI$492)</f>
        <v>0.6351</v>
      </c>
      <c r="FX188">
        <f>SUMIF('12peso'!$E$39:$E$492,$A188,'12peso'!AJ$39:AJ$492)</f>
        <v>0.63349999999999995</v>
      </c>
      <c r="FY188">
        <f>SUMIF('12peso'!$E$39:$E$492,$A188,'12peso'!AK$39:AK$492)</f>
        <v>0.64019999999999999</v>
      </c>
      <c r="FZ188">
        <f>SUMIF('12peso'!$E$39:$E$492,$A188,'12peso'!AL$39:AL$492)</f>
        <v>0.64270000000000005</v>
      </c>
      <c r="GA188">
        <f>SUMIF('12peso'!$E$39:$E$492,$A188,'12peso'!AM$39:AM$492)</f>
        <v>0.64159999999999995</v>
      </c>
      <c r="GB188">
        <f>SUMIF('12peso'!$E$39:$E$492,$A188,'12peso'!AN$39:AN$492)</f>
        <v>0.64500000000000002</v>
      </c>
    </row>
    <row r="189" spans="1:184" x14ac:dyDescent="0.25">
      <c r="A189" s="60">
        <v>4102002</v>
      </c>
      <c r="B189" s="56" t="s">
        <v>191</v>
      </c>
      <c r="C189" s="127">
        <v>0.37780000000000002</v>
      </c>
      <c r="D189" s="127">
        <v>0.37290000000000001</v>
      </c>
      <c r="E189" s="127">
        <v>0.37130000000000002</v>
      </c>
      <c r="F189" s="127">
        <v>0.3735</v>
      </c>
      <c r="G189" s="127">
        <v>0.37409999999999999</v>
      </c>
      <c r="H189" s="127">
        <v>0.37540000000000001</v>
      </c>
      <c r="I189" s="127">
        <v>0.37069999999999997</v>
      </c>
      <c r="J189" s="127">
        <v>0.36580000000000001</v>
      </c>
      <c r="K189" s="127">
        <v>0.3599</v>
      </c>
      <c r="L189" s="127">
        <v>0.36409999999999998</v>
      </c>
      <c r="M189" s="127">
        <v>0.36899999999999999</v>
      </c>
      <c r="N189" s="127">
        <v>0.372</v>
      </c>
      <c r="O189" s="127">
        <v>0.36580000000000001</v>
      </c>
      <c r="P189" s="127">
        <v>0.36020000000000002</v>
      </c>
      <c r="Q189" s="127">
        <v>0.36620000000000003</v>
      </c>
      <c r="R189" s="127">
        <v>0.36449999999999999</v>
      </c>
      <c r="S189" s="127">
        <v>0.36570000000000003</v>
      </c>
      <c r="T189" s="127">
        <v>0.36680000000000001</v>
      </c>
      <c r="U189" s="127">
        <v>0.36149999999999999</v>
      </c>
      <c r="V189" s="127">
        <v>0.35170000000000001</v>
      </c>
      <c r="W189" s="127">
        <v>0.3478</v>
      </c>
      <c r="X189" s="127">
        <v>0.34960000000000002</v>
      </c>
      <c r="Y189" s="127">
        <v>0.35110000000000002</v>
      </c>
      <c r="Z189" s="127">
        <v>0.35320000000000001</v>
      </c>
      <c r="AA189" s="127">
        <v>0.35260000000000002</v>
      </c>
      <c r="AB189" s="127">
        <v>0.35010000000000002</v>
      </c>
      <c r="AC189" s="127">
        <v>0.35160000000000002</v>
      </c>
      <c r="AD189" s="127">
        <v>0.35220000000000001</v>
      </c>
      <c r="AE189" s="127">
        <v>0.35649999999999998</v>
      </c>
      <c r="AF189" s="127">
        <v>0.36130000000000001</v>
      </c>
      <c r="AG189" s="127">
        <v>0.35899999999999999</v>
      </c>
      <c r="AH189" s="127">
        <v>0.35449999999999998</v>
      </c>
      <c r="AI189" s="127">
        <v>0.34710000000000002</v>
      </c>
      <c r="AJ189" s="127">
        <v>0.35189999999999999</v>
      </c>
      <c r="AK189" s="127">
        <v>0.36</v>
      </c>
      <c r="AL189" s="127">
        <v>0.36170000000000002</v>
      </c>
      <c r="AM189" s="127">
        <v>0.35630000000000001</v>
      </c>
      <c r="AN189" s="127">
        <v>0.35110000000000002</v>
      </c>
      <c r="AO189" s="127">
        <v>0.35820000000000002</v>
      </c>
      <c r="AP189" s="127">
        <v>0.35799999999999998</v>
      </c>
      <c r="AQ189" s="127">
        <v>0.34710000000000002</v>
      </c>
      <c r="AR189" s="127">
        <v>0.33739999999999998</v>
      </c>
      <c r="AS189" s="127">
        <v>0.33100000000000002</v>
      </c>
      <c r="AT189" s="127">
        <v>0.32240000000000002</v>
      </c>
      <c r="AU189" s="127">
        <v>0.32250000000000001</v>
      </c>
      <c r="AV189" s="127">
        <v>0.32629999999999998</v>
      </c>
      <c r="AW189" s="127">
        <v>0.3322</v>
      </c>
      <c r="AX189" s="127">
        <v>0.33910000000000001</v>
      </c>
      <c r="AY189" s="127">
        <v>0.3382</v>
      </c>
      <c r="AZ189" s="127">
        <v>0.3382</v>
      </c>
      <c r="BA189" s="127">
        <v>0.33950000000000002</v>
      </c>
      <c r="BB189" s="127">
        <v>0.34399999999999997</v>
      </c>
      <c r="BC189" s="127">
        <v>0.34639999999999999</v>
      </c>
      <c r="BD189" s="127">
        <v>0.3458</v>
      </c>
      <c r="BE189" s="127">
        <v>0.34050000000000002</v>
      </c>
      <c r="BF189" s="127">
        <v>0.33589999999999998</v>
      </c>
      <c r="BG189" s="127">
        <v>0.33510000000000001</v>
      </c>
      <c r="BH189" s="127">
        <v>0.34320000000000001</v>
      </c>
      <c r="BI189" s="127">
        <v>0.34839999999999999</v>
      </c>
      <c r="BJ189" s="127">
        <v>0.35110000000000002</v>
      </c>
      <c r="BK189" s="127">
        <v>0.35089999999999999</v>
      </c>
      <c r="BL189" s="127">
        <v>0.3468</v>
      </c>
      <c r="BM189" s="127">
        <v>0.35249999999999998</v>
      </c>
      <c r="BN189" s="127">
        <v>0.35270000000000001</v>
      </c>
      <c r="BO189" s="127">
        <v>0.35370000000000001</v>
      </c>
      <c r="BP189" s="127">
        <v>0.35880000000000001</v>
      </c>
      <c r="BQ189" s="127">
        <v>0.3533</v>
      </c>
      <c r="BR189" s="127">
        <v>0.34860000000000002</v>
      </c>
      <c r="BS189" s="127">
        <v>0.35289999999999999</v>
      </c>
      <c r="BT189" s="127">
        <v>0.3569</v>
      </c>
      <c r="BU189" s="127">
        <v>0.36049999999999999</v>
      </c>
      <c r="BV189" s="127">
        <v>0.35780000000000001</v>
      </c>
      <c r="BW189" s="127">
        <v>0.35809999999999997</v>
      </c>
      <c r="BX189" s="127">
        <v>0.35460000000000003</v>
      </c>
      <c r="BY189" s="127">
        <v>0.35360000000000003</v>
      </c>
      <c r="BZ189" s="127">
        <v>0.35730000000000001</v>
      </c>
      <c r="CA189" s="127">
        <v>0.35439999999999999</v>
      </c>
      <c r="CB189" s="127">
        <v>0.35349999999999998</v>
      </c>
      <c r="CC189" s="127">
        <v>0.35299999999999998</v>
      </c>
      <c r="CD189" s="127">
        <v>0.3468</v>
      </c>
      <c r="CE189" s="127">
        <v>0.34339999999999998</v>
      </c>
      <c r="CF189" s="127">
        <v>0.35120000000000001</v>
      </c>
      <c r="CG189" s="127">
        <v>0.3569</v>
      </c>
      <c r="CH189" s="127">
        <v>0.54810000000000003</v>
      </c>
      <c r="CI189" s="127">
        <v>0.54500000000000004</v>
      </c>
      <c r="CJ189" s="127">
        <v>0.54159999999999997</v>
      </c>
      <c r="CK189" s="127">
        <v>0.54879999999999995</v>
      </c>
      <c r="CL189" s="127">
        <v>0.54720000000000002</v>
      </c>
      <c r="CM189" s="127">
        <v>0.54930000000000001</v>
      </c>
      <c r="CN189" s="127">
        <v>0.55189999999999995</v>
      </c>
      <c r="CO189" s="127">
        <v>0.54710000000000003</v>
      </c>
      <c r="CP189" s="127">
        <v>0.53569999999999995</v>
      </c>
      <c r="CQ189" s="127">
        <v>0.53820000000000001</v>
      </c>
      <c r="CR189" s="127">
        <v>0.53849999999999998</v>
      </c>
      <c r="CS189" s="127">
        <v>0.54349999999999998</v>
      </c>
      <c r="CT189" s="127">
        <v>0.54490000000000005</v>
      </c>
      <c r="CU189" s="127">
        <v>0.54069999999999996</v>
      </c>
      <c r="CV189" s="127">
        <v>0.53449999999999998</v>
      </c>
      <c r="CW189" s="127">
        <v>0.52810000000000001</v>
      </c>
      <c r="CX189" s="127">
        <v>0.53249999999999997</v>
      </c>
      <c r="CY189" s="127">
        <v>0.53190000000000004</v>
      </c>
      <c r="CZ189" s="127">
        <v>0.53559999999999997</v>
      </c>
      <c r="DA189" s="127">
        <v>0.52969999999999995</v>
      </c>
      <c r="DB189" s="127">
        <v>0.52200000000000002</v>
      </c>
      <c r="DC189" s="127">
        <v>0.51790000000000003</v>
      </c>
      <c r="DD189" s="127">
        <v>0.52680000000000005</v>
      </c>
      <c r="DE189" s="127">
        <v>0.53090000000000004</v>
      </c>
      <c r="DF189" s="127">
        <v>0.52910000000000001</v>
      </c>
      <c r="DG189" s="127">
        <v>0.52659999999999996</v>
      </c>
      <c r="DH189" s="127">
        <v>0.51980000000000004</v>
      </c>
      <c r="DI189" s="127">
        <v>0.52590000000000003</v>
      </c>
      <c r="DJ189" s="127">
        <v>0.53520000000000001</v>
      </c>
      <c r="DK189" s="127">
        <v>0.53520000000000001</v>
      </c>
      <c r="DL189" s="127">
        <v>0.54100000000000004</v>
      </c>
      <c r="DM189" s="127">
        <v>0.53739999999999999</v>
      </c>
      <c r="DN189" s="127">
        <v>0.52480000000000004</v>
      </c>
      <c r="DO189" s="127">
        <v>0.52790000000000004</v>
      </c>
      <c r="DP189" s="127">
        <v>0.53280000000000005</v>
      </c>
      <c r="DQ189" s="127">
        <v>0.5393</v>
      </c>
      <c r="DR189" s="127">
        <v>0.54220000000000002</v>
      </c>
      <c r="DS189" s="127">
        <v>0.53649999999999998</v>
      </c>
      <c r="DT189" s="127">
        <v>0.53239999999999998</v>
      </c>
      <c r="DU189" s="127">
        <v>0.53449999999999998</v>
      </c>
      <c r="DV189" s="127">
        <v>0.53800000000000003</v>
      </c>
      <c r="DW189" s="127">
        <v>0.5393</v>
      </c>
      <c r="DX189" s="127">
        <v>0.54290000000000005</v>
      </c>
      <c r="DY189" s="127">
        <v>0.53790000000000004</v>
      </c>
      <c r="DZ189" s="127">
        <v>0.52410000000000001</v>
      </c>
      <c r="EA189" s="127">
        <v>0.53139999999999998</v>
      </c>
      <c r="EB189" s="127">
        <v>0.53159999999999996</v>
      </c>
      <c r="EC189" s="127">
        <v>0.53610000000000002</v>
      </c>
      <c r="ED189" s="127">
        <v>0.5343</v>
      </c>
      <c r="EE189" s="127">
        <v>0.53039999999999998</v>
      </c>
      <c r="EF189" s="127">
        <v>0.53680000000000005</v>
      </c>
      <c r="EG189" s="127">
        <v>0.53610000000000002</v>
      </c>
      <c r="EH189" s="127">
        <v>0.53820000000000001</v>
      </c>
      <c r="EI189" s="127">
        <v>0.54110000000000003</v>
      </c>
      <c r="EJ189" s="127">
        <v>0.54359999999999997</v>
      </c>
      <c r="EK189" s="127">
        <v>0.54310000000000003</v>
      </c>
      <c r="EL189" s="127">
        <v>0.53280000000000005</v>
      </c>
      <c r="EM189" s="127">
        <v>0.53220000000000001</v>
      </c>
      <c r="EN189" s="127">
        <v>0.5423</v>
      </c>
      <c r="EO189" s="127">
        <v>0.54730000000000001</v>
      </c>
      <c r="EP189" s="127">
        <v>0.55640000000000001</v>
      </c>
      <c r="EQ189" s="127">
        <v>0.55049999999999999</v>
      </c>
      <c r="ER189" s="127">
        <v>0.55569999999999997</v>
      </c>
      <c r="ES189" s="127">
        <v>0.55349999999999999</v>
      </c>
      <c r="ET189" s="127">
        <v>0.54690000000000005</v>
      </c>
      <c r="EU189" s="127">
        <v>0.55020000000000002</v>
      </c>
      <c r="EV189">
        <f>SUMIF('12peso'!$E$39:$E$492,$A189,'12peso'!H$39:H$492)</f>
        <v>0.52049999999999996</v>
      </c>
      <c r="EW189">
        <f>SUMIF('12peso'!$E$39:$E$492,$A189,'12peso'!I$39:I$492)</f>
        <v>0.51980000000000004</v>
      </c>
      <c r="EX189">
        <f>SUMIF('12peso'!$E$39:$E$492,$A189,'12peso'!J$39:J$492)</f>
        <v>0.51459999999999995</v>
      </c>
      <c r="EY189">
        <f>SUMIF('12peso'!$E$39:$E$492,$A189,'12peso'!K$39:K$492)</f>
        <v>0.51459999999999995</v>
      </c>
      <c r="EZ189">
        <f>SUMIF('12peso'!$E$39:$E$492,$A189,'12peso'!L$39:L$492)</f>
        <v>0.52190000000000003</v>
      </c>
      <c r="FA189">
        <f>SUMIF('12peso'!$E$39:$E$492,$A189,'12peso'!M$39:M$492)</f>
        <v>0.52939999999999998</v>
      </c>
      <c r="FB189">
        <f>SUMIF('12peso'!$E$39:$E$492,$A189,'12peso'!N$39:N$492)</f>
        <v>0.53300000000000003</v>
      </c>
      <c r="FC189">
        <f>SUMIF('12peso'!$E$39:$E$492,$A189,'12peso'!O$39:O$492)</f>
        <v>0.5272</v>
      </c>
      <c r="FD189">
        <f>SUMIF('12peso'!$E$39:$E$492,$A189,'12peso'!P$39:P$492)</f>
        <v>0.51990000000000003</v>
      </c>
      <c r="FE189">
        <f>SUMIF('12peso'!$E$39:$E$492,$A189,'12peso'!Q$39:Q$492)</f>
        <v>0.52459999999999996</v>
      </c>
      <c r="FF189">
        <f>SUMIF('12peso'!$E$39:$E$492,$A189,'12peso'!R$39:R$492)</f>
        <v>0.52359999999999995</v>
      </c>
      <c r="FG189">
        <f>SUMIF('12peso'!$E$39:$E$492,$A189,'12peso'!S$39:S$492)</f>
        <v>0.53080000000000005</v>
      </c>
      <c r="FH189">
        <f>SUMIF('12peso'!$E$39:$E$492,$A189,'12peso'!T$39:T$492)</f>
        <v>0.53</v>
      </c>
      <c r="FI189">
        <f>SUMIF('12peso'!$E$39:$E$492,$A189,'12peso'!U$39:U$492)</f>
        <v>0.51480000000000004</v>
      </c>
      <c r="FJ189">
        <f>SUMIF('12peso'!$E$39:$E$492,$A189,'12peso'!V$39:V$492)</f>
        <v>0.51390000000000002</v>
      </c>
      <c r="FK189">
        <f>SUMIF('12peso'!$E$39:$E$492,$A189,'12peso'!W$39:W$492)</f>
        <v>0.51300000000000001</v>
      </c>
      <c r="FL189">
        <f>SUMIF('12peso'!$E$39:$E$492,$A189,'12peso'!X$39:X$492)</f>
        <v>0.51600000000000001</v>
      </c>
      <c r="FM189">
        <f>SUMIF('12peso'!$E$39:$E$492,$A189,'12peso'!Y$39:Y$492)</f>
        <v>0.52249999999999996</v>
      </c>
      <c r="FN189">
        <f>SUMIF('12peso'!$E$39:$E$492,$A189,'12peso'!Z$39:Z$492)</f>
        <v>0.52669999999999995</v>
      </c>
      <c r="FO189">
        <f>SUMIF('12peso'!$E$39:$E$492,$A189,'12peso'!AA$39:AA$492)</f>
        <v>0.52810000000000001</v>
      </c>
      <c r="FP189">
        <f>SUMIF('12peso'!$E$39:$E$492,$A189,'12peso'!AB$39:AB$492)</f>
        <v>0.52739999999999998</v>
      </c>
      <c r="FQ189">
        <f>SUMIF('12peso'!$E$39:$E$492,$A189,'12peso'!AC$39:AC$492)</f>
        <v>0.53539999999999999</v>
      </c>
      <c r="FR189">
        <f>SUMIF('12peso'!$E$39:$E$492,$A189,'12peso'!AD$39:AD$492)</f>
        <v>0.53520000000000001</v>
      </c>
      <c r="FS189">
        <f>SUMIF('12peso'!$E$39:$E$492,$A189,'12peso'!AE$39:AE$492)</f>
        <v>0.54100000000000004</v>
      </c>
      <c r="FT189">
        <f>SUMIF('12peso'!$E$39:$E$492,$A189,'12peso'!AF$39:AF$492)</f>
        <v>0.53520000000000001</v>
      </c>
      <c r="FU189">
        <f>SUMIF('12peso'!$E$39:$E$492,$A189,'12peso'!AG$39:AG$492)</f>
        <v>0.52639999999999998</v>
      </c>
      <c r="FV189">
        <f>SUMIF('12peso'!$E$39:$E$492,$A189,'12peso'!AH$39:AH$492)</f>
        <v>0.52110000000000001</v>
      </c>
      <c r="FW189">
        <f>SUMIF('12peso'!$E$39:$E$492,$A189,'12peso'!AI$39:AI$492)</f>
        <v>0.5161</v>
      </c>
      <c r="FX189">
        <f>SUMIF('12peso'!$E$39:$E$492,$A189,'12peso'!AJ$39:AJ$492)</f>
        <v>0.52039999999999997</v>
      </c>
      <c r="FY189">
        <f>SUMIF('12peso'!$E$39:$E$492,$A189,'12peso'!AK$39:AK$492)</f>
        <v>0.52590000000000003</v>
      </c>
      <c r="FZ189">
        <f>SUMIF('12peso'!$E$39:$E$492,$A189,'12peso'!AL$39:AL$492)</f>
        <v>0.52780000000000005</v>
      </c>
      <c r="GA189">
        <f>SUMIF('12peso'!$E$39:$E$492,$A189,'12peso'!AM$39:AM$492)</f>
        <v>0.52059999999999995</v>
      </c>
      <c r="GB189">
        <f>SUMIF('12peso'!$E$39:$E$492,$A189,'12peso'!AN$39:AN$492)</f>
        <v>0.51729999999999998</v>
      </c>
    </row>
    <row r="190" spans="1:184" x14ac:dyDescent="0.25">
      <c r="A190" s="60">
        <v>4102003</v>
      </c>
      <c r="B190" s="56" t="s">
        <v>192</v>
      </c>
      <c r="C190" s="127">
        <v>8.7500000000000008E-2</v>
      </c>
      <c r="D190" s="127">
        <v>8.5000000000000006E-2</v>
      </c>
      <c r="E190" s="127">
        <v>8.3100000000000007E-2</v>
      </c>
      <c r="F190" s="127">
        <v>8.1699999999999995E-2</v>
      </c>
      <c r="G190" s="127">
        <v>8.0399999999999999E-2</v>
      </c>
      <c r="H190" s="127">
        <v>7.9899999999999999E-2</v>
      </c>
      <c r="I190" s="127">
        <v>7.9600000000000004E-2</v>
      </c>
      <c r="J190" s="127">
        <v>7.8399999999999997E-2</v>
      </c>
      <c r="K190" s="127">
        <v>7.6600000000000001E-2</v>
      </c>
      <c r="L190" s="127">
        <v>7.6600000000000001E-2</v>
      </c>
      <c r="M190" s="127">
        <v>8.0100000000000005E-2</v>
      </c>
      <c r="N190" s="127">
        <v>8.3199999999999996E-2</v>
      </c>
      <c r="O190" s="127">
        <v>8.2400000000000001E-2</v>
      </c>
      <c r="P190" s="127">
        <v>0.08</v>
      </c>
      <c r="Q190" s="127">
        <v>7.9199999999999993E-2</v>
      </c>
      <c r="R190" s="127">
        <v>7.85E-2</v>
      </c>
      <c r="S190" s="127">
        <v>7.669999999999999E-2</v>
      </c>
      <c r="T190" s="127">
        <v>7.6100000000000001E-2</v>
      </c>
      <c r="U190" s="127">
        <v>7.5300000000000006E-2</v>
      </c>
      <c r="V190" s="127">
        <v>7.4099999999999999E-2</v>
      </c>
      <c r="W190" s="127">
        <v>7.3599999999999999E-2</v>
      </c>
      <c r="X190" s="127">
        <v>7.3099999999999998E-2</v>
      </c>
      <c r="Y190" s="127">
        <v>7.2800000000000004E-2</v>
      </c>
      <c r="Z190" s="127">
        <v>7.7100000000000002E-2</v>
      </c>
      <c r="AA190" s="127">
        <v>7.8E-2</v>
      </c>
      <c r="AB190" s="127">
        <v>7.5799999999999992E-2</v>
      </c>
      <c r="AC190" s="127">
        <v>7.3200000000000001E-2</v>
      </c>
      <c r="AD190" s="127">
        <v>7.1799999999999989E-2</v>
      </c>
      <c r="AE190" s="127">
        <v>7.0800000000000002E-2</v>
      </c>
      <c r="AF190" s="127">
        <v>7.1599999999999997E-2</v>
      </c>
      <c r="AG190" s="127">
        <v>7.1599999999999997E-2</v>
      </c>
      <c r="AH190" s="127">
        <v>7.0599999999999996E-2</v>
      </c>
      <c r="AI190" s="127">
        <v>6.9900000000000004E-2</v>
      </c>
      <c r="AJ190" s="127">
        <v>7.1000000000000008E-2</v>
      </c>
      <c r="AK190" s="127">
        <v>7.2099999999999997E-2</v>
      </c>
      <c r="AL190" s="127">
        <v>8.2299999999999998E-2</v>
      </c>
      <c r="AM190" s="127">
        <v>8.14E-2</v>
      </c>
      <c r="AN190" s="127">
        <v>7.8399999999999997E-2</v>
      </c>
      <c r="AO190" s="127">
        <v>7.5800000000000006E-2</v>
      </c>
      <c r="AP190" s="127">
        <v>7.4099999999999999E-2</v>
      </c>
      <c r="AQ190" s="127">
        <v>7.2099999999999997E-2</v>
      </c>
      <c r="AR190" s="127">
        <v>7.0000000000000007E-2</v>
      </c>
      <c r="AS190" s="127">
        <v>6.88E-2</v>
      </c>
      <c r="AT190" s="127">
        <v>6.7500000000000004E-2</v>
      </c>
      <c r="AU190" s="127">
        <v>6.7000000000000004E-2</v>
      </c>
      <c r="AV190" s="127">
        <v>6.7199999999999996E-2</v>
      </c>
      <c r="AW190" s="127">
        <v>6.83E-2</v>
      </c>
      <c r="AX190" s="127">
        <v>7.8699999999999992E-2</v>
      </c>
      <c r="AY190" s="127">
        <v>7.7499999999999999E-2</v>
      </c>
      <c r="AZ190" s="127">
        <v>7.3499999999999996E-2</v>
      </c>
      <c r="BA190" s="127">
        <v>7.1599999999999997E-2</v>
      </c>
      <c r="BB190" s="127">
        <v>7.1000000000000008E-2</v>
      </c>
      <c r="BC190" s="127">
        <v>7.0699999999999999E-2</v>
      </c>
      <c r="BD190" s="127">
        <v>7.0300000000000001E-2</v>
      </c>
      <c r="BE190" s="127">
        <v>6.9199999999999998E-2</v>
      </c>
      <c r="BF190" s="127">
        <v>6.8399999999999989E-2</v>
      </c>
      <c r="BG190" s="127">
        <v>6.93E-2</v>
      </c>
      <c r="BH190" s="127">
        <v>7.0400000000000004E-2</v>
      </c>
      <c r="BI190" s="127">
        <v>7.5899999999999995E-2</v>
      </c>
      <c r="BJ190" s="127">
        <v>7.5899999999999995E-2</v>
      </c>
      <c r="BK190" s="127">
        <v>7.4700000000000003E-2</v>
      </c>
      <c r="BL190" s="127">
        <v>7.4200000000000002E-2</v>
      </c>
      <c r="BM190" s="127">
        <v>7.2499999999999995E-2</v>
      </c>
      <c r="BN190" s="127">
        <v>7.3200000000000001E-2</v>
      </c>
      <c r="BO190" s="127">
        <v>7.3800000000000004E-2</v>
      </c>
      <c r="BP190" s="127">
        <v>7.46E-2</v>
      </c>
      <c r="BQ190" s="127">
        <v>7.3900000000000007E-2</v>
      </c>
      <c r="BR190" s="127">
        <v>7.3200000000000001E-2</v>
      </c>
      <c r="BS190" s="127">
        <v>7.3200000000000001E-2</v>
      </c>
      <c r="BT190" s="127">
        <v>7.6800000000000007E-2</v>
      </c>
      <c r="BU190" s="127">
        <v>8.1100000000000005E-2</v>
      </c>
      <c r="BV190" s="127">
        <v>8.2099999999999992E-2</v>
      </c>
      <c r="BW190" s="127">
        <v>8.0600000000000005E-2</v>
      </c>
      <c r="BX190" s="127">
        <v>7.9199999999999993E-2</v>
      </c>
      <c r="BY190" s="127">
        <v>7.7200000000000005E-2</v>
      </c>
      <c r="BZ190" s="127">
        <v>7.8099999999999989E-2</v>
      </c>
      <c r="CA190" s="127">
        <v>7.8099999999999989E-2</v>
      </c>
      <c r="CB190" s="127">
        <v>7.8399999999999997E-2</v>
      </c>
      <c r="CC190" s="127">
        <v>7.7700000000000005E-2</v>
      </c>
      <c r="CD190" s="127">
        <v>7.6800000000000007E-2</v>
      </c>
      <c r="CE190" s="127">
        <v>7.6999999999999999E-2</v>
      </c>
      <c r="CF190" s="127">
        <v>8.6699999999999999E-2</v>
      </c>
      <c r="CG190" s="127">
        <v>8.9899999999999994E-2</v>
      </c>
      <c r="CH190" s="127">
        <v>3.9199999999999999E-2</v>
      </c>
      <c r="CI190" s="127">
        <v>3.8699999999999998E-2</v>
      </c>
      <c r="CJ190" s="127">
        <v>3.8600000000000002E-2</v>
      </c>
      <c r="CK190" s="127">
        <v>3.78E-2</v>
      </c>
      <c r="CL190" s="127">
        <v>3.7999999999999999E-2</v>
      </c>
      <c r="CM190" s="127">
        <v>3.8100000000000002E-2</v>
      </c>
      <c r="CN190" s="127">
        <v>3.85E-2</v>
      </c>
      <c r="CO190" s="127">
        <v>3.8100000000000002E-2</v>
      </c>
      <c r="CP190" s="127">
        <v>3.7600000000000001E-2</v>
      </c>
      <c r="CQ190" s="127">
        <v>3.7699999999999997E-2</v>
      </c>
      <c r="CR190" s="127">
        <v>3.7699999999999997E-2</v>
      </c>
      <c r="CS190" s="127">
        <v>3.9600000000000003E-2</v>
      </c>
      <c r="CT190" s="127">
        <v>4.1200000000000001E-2</v>
      </c>
      <c r="CU190" s="127">
        <v>4.02E-2</v>
      </c>
      <c r="CV190" s="127">
        <v>3.9699999999999999E-2</v>
      </c>
      <c r="CW190" s="127">
        <v>3.9199999999999999E-2</v>
      </c>
      <c r="CX190" s="127">
        <v>3.9E-2</v>
      </c>
      <c r="CY190" s="127">
        <v>3.95E-2</v>
      </c>
      <c r="CZ190" s="127">
        <v>3.9699999999999999E-2</v>
      </c>
      <c r="DA190" s="127">
        <v>3.95E-2</v>
      </c>
      <c r="DB190" s="127">
        <v>3.8800000000000001E-2</v>
      </c>
      <c r="DC190" s="127">
        <v>3.85E-2</v>
      </c>
      <c r="DD190" s="127">
        <v>3.8899999999999997E-2</v>
      </c>
      <c r="DE190" s="127">
        <v>4.1700000000000001E-2</v>
      </c>
      <c r="DF190" s="127">
        <v>4.1799999999999997E-2</v>
      </c>
      <c r="DG190" s="127">
        <v>4.1399999999999999E-2</v>
      </c>
      <c r="DH190" s="127">
        <v>4.1300000000000003E-2</v>
      </c>
      <c r="DI190" s="127">
        <v>3.9899999999999998E-2</v>
      </c>
      <c r="DJ190" s="127">
        <v>3.9899999999999998E-2</v>
      </c>
      <c r="DK190" s="127">
        <v>4.0800000000000003E-2</v>
      </c>
      <c r="DL190" s="127">
        <v>4.0500000000000001E-2</v>
      </c>
      <c r="DM190" s="127">
        <v>4.0099999999999997E-2</v>
      </c>
      <c r="DN190" s="127">
        <v>3.9E-2</v>
      </c>
      <c r="DO190" s="127">
        <v>3.95E-2</v>
      </c>
      <c r="DP190" s="127">
        <v>4.0300000000000002E-2</v>
      </c>
      <c r="DQ190" s="127">
        <v>4.1000000000000002E-2</v>
      </c>
      <c r="DR190" s="127">
        <v>4.1500000000000002E-2</v>
      </c>
      <c r="DS190" s="127">
        <v>4.07E-2</v>
      </c>
      <c r="DT190" s="127">
        <v>3.9800000000000002E-2</v>
      </c>
      <c r="DU190" s="127">
        <v>4.0099999999999997E-2</v>
      </c>
      <c r="DV190" s="127">
        <v>3.9600000000000003E-2</v>
      </c>
      <c r="DW190" s="127">
        <v>3.9800000000000002E-2</v>
      </c>
      <c r="DX190" s="127">
        <v>0.04</v>
      </c>
      <c r="DY190" s="127">
        <v>3.9800000000000002E-2</v>
      </c>
      <c r="DZ190" s="127">
        <v>3.8699999999999998E-2</v>
      </c>
      <c r="EA190" s="127">
        <v>3.9100000000000003E-2</v>
      </c>
      <c r="EB190" s="127">
        <v>4.1599999999999998E-2</v>
      </c>
      <c r="EC190" s="127">
        <v>4.2599999999999999E-2</v>
      </c>
      <c r="ED190" s="127">
        <v>4.4600000000000001E-2</v>
      </c>
      <c r="EE190" s="127">
        <v>4.4900000000000002E-2</v>
      </c>
      <c r="EF190" s="127">
        <v>4.4900000000000002E-2</v>
      </c>
      <c r="EG190" s="127">
        <v>4.4499999999999998E-2</v>
      </c>
      <c r="EH190" s="127">
        <v>4.3400000000000001E-2</v>
      </c>
      <c r="EI190" s="127">
        <v>4.3400000000000001E-2</v>
      </c>
      <c r="EJ190" s="127">
        <v>4.3400000000000001E-2</v>
      </c>
      <c r="EK190" s="127">
        <v>4.3099999999999999E-2</v>
      </c>
      <c r="EL190" s="127">
        <v>4.2000000000000003E-2</v>
      </c>
      <c r="EM190" s="127">
        <v>4.3400000000000001E-2</v>
      </c>
      <c r="EN190" s="127">
        <v>4.3900000000000002E-2</v>
      </c>
      <c r="EO190" s="127">
        <v>4.4900000000000002E-2</v>
      </c>
      <c r="EP190" s="127">
        <v>4.6300000000000001E-2</v>
      </c>
      <c r="EQ190" s="127">
        <v>4.6699999999999998E-2</v>
      </c>
      <c r="ER190" s="127">
        <v>4.53E-2</v>
      </c>
      <c r="ES190" s="127">
        <v>4.2500000000000003E-2</v>
      </c>
      <c r="ET190" s="127">
        <v>4.2700000000000002E-2</v>
      </c>
      <c r="EU190" s="127">
        <v>4.2999999999999997E-2</v>
      </c>
      <c r="EV190">
        <f>SUMIF('12peso'!$E$39:$E$492,$A190,'12peso'!H$39:H$492)</f>
        <v>8.2600000000000007E-2</v>
      </c>
      <c r="EW190">
        <f>SUMIF('12peso'!$E$39:$E$492,$A190,'12peso'!I$39:I$492)</f>
        <v>8.2000000000000003E-2</v>
      </c>
      <c r="EX190">
        <f>SUMIF('12peso'!$E$39:$E$492,$A190,'12peso'!J$39:J$492)</f>
        <v>8.1500000000000003E-2</v>
      </c>
      <c r="EY190">
        <f>SUMIF('12peso'!$E$39:$E$492,$A190,'12peso'!K$39:K$492)</f>
        <v>8.3000000000000004E-2</v>
      </c>
      <c r="EZ190">
        <f>SUMIF('12peso'!$E$39:$E$492,$A190,'12peso'!L$39:L$492)</f>
        <v>8.5500000000000007E-2</v>
      </c>
      <c r="FA190">
        <f>SUMIF('12peso'!$E$39:$E$492,$A190,'12peso'!M$39:M$492)</f>
        <v>8.8800000000000004E-2</v>
      </c>
      <c r="FB190">
        <f>SUMIF('12peso'!$E$39:$E$492,$A190,'12peso'!N$39:N$492)</f>
        <v>9.2100000000000001E-2</v>
      </c>
      <c r="FC190">
        <f>SUMIF('12peso'!$E$39:$E$492,$A190,'12peso'!O$39:O$492)</f>
        <v>8.8800000000000004E-2</v>
      </c>
      <c r="FD190">
        <f>SUMIF('12peso'!$E$39:$E$492,$A190,'12peso'!P$39:P$492)</f>
        <v>8.4599999999999995E-2</v>
      </c>
      <c r="FE190">
        <f>SUMIF('12peso'!$E$39:$E$492,$A190,'12peso'!Q$39:Q$492)</f>
        <v>8.2000000000000003E-2</v>
      </c>
      <c r="FF190">
        <f>SUMIF('12peso'!$E$39:$E$492,$A190,'12peso'!R$39:R$492)</f>
        <v>8.2000000000000003E-2</v>
      </c>
      <c r="FG190">
        <f>SUMIF('12peso'!$E$39:$E$492,$A190,'12peso'!S$39:S$492)</f>
        <v>8.2500000000000004E-2</v>
      </c>
      <c r="FH190">
        <f>SUMIF('12peso'!$E$39:$E$492,$A190,'12peso'!T$39:T$492)</f>
        <v>8.3599999999999994E-2</v>
      </c>
      <c r="FI190">
        <f>SUMIF('12peso'!$E$39:$E$492,$A190,'12peso'!U$39:U$492)</f>
        <v>8.1699999999999995E-2</v>
      </c>
      <c r="FJ190">
        <f>SUMIF('12peso'!$E$39:$E$492,$A190,'12peso'!V$39:V$492)</f>
        <v>8.1900000000000001E-2</v>
      </c>
      <c r="FK190">
        <f>SUMIF('12peso'!$E$39:$E$492,$A190,'12peso'!W$39:W$492)</f>
        <v>8.1299999999999997E-2</v>
      </c>
      <c r="FL190">
        <f>SUMIF('12peso'!$E$39:$E$492,$A190,'12peso'!X$39:X$492)</f>
        <v>8.3799999999999999E-2</v>
      </c>
      <c r="FM190">
        <f>SUMIF('12peso'!$E$39:$E$492,$A190,'12peso'!Y$39:Y$492)</f>
        <v>8.5400000000000004E-2</v>
      </c>
      <c r="FN190">
        <f>SUMIF('12peso'!$E$39:$E$492,$A190,'12peso'!Z$39:Z$492)</f>
        <v>8.5999999999999993E-2</v>
      </c>
      <c r="FO190">
        <f>SUMIF('12peso'!$E$39:$E$492,$A190,'12peso'!AA$39:AA$492)</f>
        <v>8.1799999999999998E-2</v>
      </c>
      <c r="FP190">
        <f>SUMIF('12peso'!$E$39:$E$492,$A190,'12peso'!AB$39:AB$492)</f>
        <v>7.8600000000000003E-2</v>
      </c>
      <c r="FQ190">
        <f>SUMIF('12peso'!$E$39:$E$492,$A190,'12peso'!AC$39:AC$492)</f>
        <v>7.8600000000000003E-2</v>
      </c>
      <c r="FR190">
        <f>SUMIF('12peso'!$E$39:$E$492,$A190,'12peso'!AD$39:AD$492)</f>
        <v>7.85E-2</v>
      </c>
      <c r="FS190">
        <f>SUMIF('12peso'!$E$39:$E$492,$A190,'12peso'!AE$39:AE$492)</f>
        <v>7.9600000000000004E-2</v>
      </c>
      <c r="FT190">
        <f>SUMIF('12peso'!$E$39:$E$492,$A190,'12peso'!AF$39:AF$492)</f>
        <v>7.8299999999999995E-2</v>
      </c>
      <c r="FU190">
        <f>SUMIF('12peso'!$E$39:$E$492,$A190,'12peso'!AG$39:AG$492)</f>
        <v>7.7100000000000002E-2</v>
      </c>
      <c r="FV190">
        <f>SUMIF('12peso'!$E$39:$E$492,$A190,'12peso'!AH$39:AH$492)</f>
        <v>7.5800000000000006E-2</v>
      </c>
      <c r="FW190">
        <f>SUMIF('12peso'!$E$39:$E$492,$A190,'12peso'!AI$39:AI$492)</f>
        <v>7.5399999999999995E-2</v>
      </c>
      <c r="FX190">
        <f>SUMIF('12peso'!$E$39:$E$492,$A190,'12peso'!AJ$39:AJ$492)</f>
        <v>7.7100000000000002E-2</v>
      </c>
      <c r="FY190">
        <f>SUMIF('12peso'!$E$39:$E$492,$A190,'12peso'!AK$39:AK$492)</f>
        <v>7.7799999999999994E-2</v>
      </c>
      <c r="FZ190">
        <f>SUMIF('12peso'!$E$39:$E$492,$A190,'12peso'!AL$39:AL$492)</f>
        <v>7.8899999999999998E-2</v>
      </c>
      <c r="GA190">
        <f>SUMIF('12peso'!$E$39:$E$492,$A190,'12peso'!AM$39:AM$492)</f>
        <v>7.6799999999999993E-2</v>
      </c>
      <c r="GB190">
        <f>SUMIF('12peso'!$E$39:$E$492,$A190,'12peso'!AN$39:AN$492)</f>
        <v>7.3599999999999999E-2</v>
      </c>
    </row>
    <row r="191" spans="1:184" x14ac:dyDescent="0.25">
      <c r="A191" s="60">
        <v>4102004</v>
      </c>
      <c r="B191" s="56" t="s">
        <v>193</v>
      </c>
      <c r="C191" s="127">
        <v>8.8800000000000004E-2</v>
      </c>
      <c r="D191" s="127">
        <v>8.7800000000000003E-2</v>
      </c>
      <c r="E191" s="127">
        <v>8.8200000000000001E-2</v>
      </c>
      <c r="F191" s="127">
        <v>8.8300000000000003E-2</v>
      </c>
      <c r="G191" s="127">
        <v>8.8800000000000004E-2</v>
      </c>
      <c r="H191" s="127">
        <v>8.8999999999999996E-2</v>
      </c>
      <c r="I191" s="127">
        <v>8.7800000000000003E-2</v>
      </c>
      <c r="J191" s="127">
        <v>8.6699999999999999E-2</v>
      </c>
      <c r="K191" s="127">
        <v>8.3599999999999994E-2</v>
      </c>
      <c r="L191" s="127">
        <v>8.3199999999999996E-2</v>
      </c>
      <c r="M191" s="127">
        <v>8.3400000000000002E-2</v>
      </c>
      <c r="N191" s="127">
        <v>8.48E-2</v>
      </c>
      <c r="O191" s="127">
        <v>8.4199999999999997E-2</v>
      </c>
      <c r="P191" s="127">
        <v>8.3299999999999999E-2</v>
      </c>
      <c r="Q191" s="127">
        <v>8.43E-2</v>
      </c>
      <c r="R191" s="127">
        <v>8.5199999999999998E-2</v>
      </c>
      <c r="S191" s="127">
        <v>8.4900000000000003E-2</v>
      </c>
      <c r="T191" s="127">
        <v>8.5500000000000007E-2</v>
      </c>
      <c r="U191" s="127">
        <v>8.4500000000000006E-2</v>
      </c>
      <c r="V191" s="127">
        <v>8.2799999999999999E-2</v>
      </c>
      <c r="W191" s="127">
        <v>8.1799999999999998E-2</v>
      </c>
      <c r="X191" s="127">
        <v>8.1199999999999994E-2</v>
      </c>
      <c r="Y191" s="127">
        <v>8.1199999999999994E-2</v>
      </c>
      <c r="Z191" s="127">
        <v>8.1500000000000003E-2</v>
      </c>
      <c r="AA191" s="127">
        <v>8.1000000000000003E-2</v>
      </c>
      <c r="AB191" s="127">
        <v>8.0600000000000005E-2</v>
      </c>
      <c r="AC191" s="127">
        <v>8.0299999999999996E-2</v>
      </c>
      <c r="AD191" s="127">
        <v>8.0500000000000002E-2</v>
      </c>
      <c r="AE191" s="127">
        <v>8.0600000000000005E-2</v>
      </c>
      <c r="AF191" s="127">
        <v>8.2299999999999998E-2</v>
      </c>
      <c r="AG191" s="127">
        <v>8.2199999999999995E-2</v>
      </c>
      <c r="AH191" s="127">
        <v>8.1500000000000003E-2</v>
      </c>
      <c r="AI191" s="127">
        <v>8.0399999999999999E-2</v>
      </c>
      <c r="AJ191" s="127">
        <v>8.1199999999999994E-2</v>
      </c>
      <c r="AK191" s="127">
        <v>8.3299999999999999E-2</v>
      </c>
      <c r="AL191" s="127">
        <v>8.5500000000000007E-2</v>
      </c>
      <c r="AM191" s="127">
        <v>8.5800000000000001E-2</v>
      </c>
      <c r="AN191" s="127">
        <v>8.4900000000000003E-2</v>
      </c>
      <c r="AO191" s="127">
        <v>8.4099999999999994E-2</v>
      </c>
      <c r="AP191" s="127">
        <v>8.5099999999999995E-2</v>
      </c>
      <c r="AQ191" s="127">
        <v>8.3900000000000002E-2</v>
      </c>
      <c r="AR191" s="127">
        <v>8.3799999999999999E-2</v>
      </c>
      <c r="AS191" s="127">
        <v>8.2299999999999998E-2</v>
      </c>
      <c r="AT191" s="127">
        <v>7.9699999999999993E-2</v>
      </c>
      <c r="AU191" s="127">
        <v>7.9399999999999998E-2</v>
      </c>
      <c r="AV191" s="127">
        <v>7.9899999999999999E-2</v>
      </c>
      <c r="AW191" s="127">
        <v>8.09E-2</v>
      </c>
      <c r="AX191" s="127">
        <v>8.2299999999999998E-2</v>
      </c>
      <c r="AY191" s="127">
        <v>8.2100000000000006E-2</v>
      </c>
      <c r="AZ191" s="127">
        <v>8.0799999999999997E-2</v>
      </c>
      <c r="BA191" s="127">
        <v>8.2100000000000006E-2</v>
      </c>
      <c r="BB191" s="127">
        <v>8.2500000000000004E-2</v>
      </c>
      <c r="BC191" s="127">
        <v>8.3400000000000002E-2</v>
      </c>
      <c r="BD191" s="127">
        <v>8.3099999999999993E-2</v>
      </c>
      <c r="BE191" s="127">
        <v>8.2699999999999996E-2</v>
      </c>
      <c r="BF191" s="127">
        <v>8.2199999999999995E-2</v>
      </c>
      <c r="BG191" s="127">
        <v>8.2000000000000003E-2</v>
      </c>
      <c r="BH191" s="127">
        <v>8.2500000000000004E-2</v>
      </c>
      <c r="BI191" s="127">
        <v>8.3500000000000005E-2</v>
      </c>
      <c r="BJ191" s="127">
        <v>8.3199999999999996E-2</v>
      </c>
      <c r="BK191" s="127">
        <v>8.1799999999999998E-2</v>
      </c>
      <c r="BL191" s="127">
        <v>8.1699999999999995E-2</v>
      </c>
      <c r="BM191" s="127">
        <v>8.3000000000000004E-2</v>
      </c>
      <c r="BN191" s="127">
        <v>8.3900000000000002E-2</v>
      </c>
      <c r="BO191" s="127">
        <v>8.5199999999999998E-2</v>
      </c>
      <c r="BP191" s="127">
        <v>8.6199999999999999E-2</v>
      </c>
      <c r="BQ191" s="127">
        <v>8.5199999999999998E-2</v>
      </c>
      <c r="BR191" s="127">
        <v>8.43E-2</v>
      </c>
      <c r="BS191" s="127">
        <v>8.5000000000000006E-2</v>
      </c>
      <c r="BT191" s="127">
        <v>8.5900000000000004E-2</v>
      </c>
      <c r="BU191" s="127">
        <v>8.72E-2</v>
      </c>
      <c r="BV191" s="127">
        <v>8.77E-2</v>
      </c>
      <c r="BW191" s="127">
        <v>8.7599999999999997E-2</v>
      </c>
      <c r="BX191" s="127">
        <v>8.7499999999999994E-2</v>
      </c>
      <c r="BY191" s="127">
        <v>8.8400000000000006E-2</v>
      </c>
      <c r="BZ191" s="127">
        <v>8.9200000000000002E-2</v>
      </c>
      <c r="CA191" s="127">
        <v>9.0899999999999995E-2</v>
      </c>
      <c r="CB191" s="127">
        <v>9.2200000000000004E-2</v>
      </c>
      <c r="CC191" s="127">
        <v>9.1499999999999998E-2</v>
      </c>
      <c r="CD191" s="127">
        <v>8.9700000000000002E-2</v>
      </c>
      <c r="CE191" s="127">
        <v>9.0399999999999994E-2</v>
      </c>
      <c r="CF191" s="127">
        <v>9.1200000000000003E-2</v>
      </c>
      <c r="CG191" s="127">
        <v>9.2700000000000005E-2</v>
      </c>
      <c r="CH191" s="127">
        <v>0.1542</v>
      </c>
      <c r="CI191" s="127">
        <v>0.15090000000000001</v>
      </c>
      <c r="CJ191" s="127">
        <v>0.1502</v>
      </c>
      <c r="CK191" s="127">
        <v>0.1522</v>
      </c>
      <c r="CL191" s="127">
        <v>0.153</v>
      </c>
      <c r="CM191" s="127">
        <v>0.15240000000000001</v>
      </c>
      <c r="CN191" s="127">
        <v>0.15440000000000001</v>
      </c>
      <c r="CO191" s="127">
        <v>0.152</v>
      </c>
      <c r="CP191" s="127">
        <v>0.1489</v>
      </c>
      <c r="CQ191" s="127">
        <v>0.14810000000000001</v>
      </c>
      <c r="CR191" s="127">
        <v>0.14899999999999999</v>
      </c>
      <c r="CS191" s="127">
        <v>0.14929999999999999</v>
      </c>
      <c r="CT191" s="127">
        <v>0.1502</v>
      </c>
      <c r="CU191" s="127">
        <v>0.1479</v>
      </c>
      <c r="CV191" s="127">
        <v>0.1477</v>
      </c>
      <c r="CW191" s="127">
        <v>0.1492</v>
      </c>
      <c r="CX191" s="127">
        <v>0.14849999999999999</v>
      </c>
      <c r="CY191" s="127">
        <v>0.15010000000000001</v>
      </c>
      <c r="CZ191" s="127">
        <v>0.14899999999999999</v>
      </c>
      <c r="DA191" s="127">
        <v>0.14729999999999999</v>
      </c>
      <c r="DB191" s="127">
        <v>0.1439</v>
      </c>
      <c r="DC191" s="127">
        <v>0.14219999999999999</v>
      </c>
      <c r="DD191" s="127">
        <v>0.1409</v>
      </c>
      <c r="DE191" s="127">
        <v>0.14000000000000001</v>
      </c>
      <c r="DF191" s="127">
        <v>0.1401</v>
      </c>
      <c r="DG191" s="127">
        <v>0.13819999999999999</v>
      </c>
      <c r="DH191" s="127">
        <v>0.13800000000000001</v>
      </c>
      <c r="DI191" s="127">
        <v>0.14099999999999999</v>
      </c>
      <c r="DJ191" s="127">
        <v>0.14349999999999999</v>
      </c>
      <c r="DK191" s="127">
        <v>0.1447</v>
      </c>
      <c r="DL191" s="127">
        <v>0.14530000000000001</v>
      </c>
      <c r="DM191" s="127">
        <v>0.14399999999999999</v>
      </c>
      <c r="DN191" s="127">
        <v>0.14269999999999999</v>
      </c>
      <c r="DO191" s="127">
        <v>0.13869999999999999</v>
      </c>
      <c r="DP191" s="127">
        <v>0.13880000000000001</v>
      </c>
      <c r="DQ191" s="127">
        <v>0.13880000000000001</v>
      </c>
      <c r="DR191" s="127">
        <v>0.1419</v>
      </c>
      <c r="DS191" s="127">
        <v>0.14069999999999999</v>
      </c>
      <c r="DT191" s="127">
        <v>0.1416</v>
      </c>
      <c r="DU191" s="127">
        <v>0.14610000000000001</v>
      </c>
      <c r="DV191" s="127">
        <v>0.14849999999999999</v>
      </c>
      <c r="DW191" s="127">
        <v>0.1484</v>
      </c>
      <c r="DX191" s="127">
        <v>0.14929999999999999</v>
      </c>
      <c r="DY191" s="127">
        <v>0.1484</v>
      </c>
      <c r="DZ191" s="127">
        <v>0.14630000000000001</v>
      </c>
      <c r="EA191" s="127">
        <v>0.14760000000000001</v>
      </c>
      <c r="EB191" s="127">
        <v>0.1464</v>
      </c>
      <c r="EC191" s="127">
        <v>0.1487</v>
      </c>
      <c r="ED191" s="127">
        <v>0.14860000000000001</v>
      </c>
      <c r="EE191" s="127">
        <v>0.14849999999999999</v>
      </c>
      <c r="EF191" s="127">
        <v>0.14799999999999999</v>
      </c>
      <c r="EG191" s="127">
        <v>0.15079999999999999</v>
      </c>
      <c r="EH191" s="127">
        <v>0.15179999999999999</v>
      </c>
      <c r="EI191" s="127">
        <v>0.15060000000000001</v>
      </c>
      <c r="EJ191" s="127">
        <v>0.151</v>
      </c>
      <c r="EK191" s="127">
        <v>0.14829999999999999</v>
      </c>
      <c r="EL191" s="127">
        <v>0.14349999999999999</v>
      </c>
      <c r="EM191" s="127">
        <v>0.14380000000000001</v>
      </c>
      <c r="EN191" s="127">
        <v>0.14419999999999999</v>
      </c>
      <c r="EO191" s="127">
        <v>0.14460000000000001</v>
      </c>
      <c r="EP191" s="127">
        <v>0.14560000000000001</v>
      </c>
      <c r="EQ191" s="127">
        <v>0.14449999999999999</v>
      </c>
      <c r="ER191" s="127">
        <v>0.1462</v>
      </c>
      <c r="ES191" s="127">
        <v>0.1489</v>
      </c>
      <c r="ET191" s="127">
        <v>0.1507</v>
      </c>
      <c r="EU191" s="127">
        <v>0.15010000000000001</v>
      </c>
      <c r="EV191">
        <f>SUMIF('12peso'!$E$39:$E$492,$A191,'12peso'!H$39:H$492)</f>
        <v>2.5100000000000001E-2</v>
      </c>
      <c r="EW191">
        <f>SUMIF('12peso'!$E$39:$E$492,$A191,'12peso'!I$39:I$492)</f>
        <v>2.4500000000000001E-2</v>
      </c>
      <c r="EX191">
        <f>SUMIF('12peso'!$E$39:$E$492,$A191,'12peso'!J$39:J$492)</f>
        <v>2.4500000000000001E-2</v>
      </c>
      <c r="EY191">
        <f>SUMIF('12peso'!$E$39:$E$492,$A191,'12peso'!K$39:K$492)</f>
        <v>2.4500000000000001E-2</v>
      </c>
      <c r="EZ191">
        <f>SUMIF('12peso'!$E$39:$E$492,$A191,'12peso'!L$39:L$492)</f>
        <v>2.46E-2</v>
      </c>
      <c r="FA191">
        <f>SUMIF('12peso'!$E$39:$E$492,$A191,'12peso'!M$39:M$492)</f>
        <v>2.4500000000000001E-2</v>
      </c>
      <c r="FB191">
        <f>SUMIF('12peso'!$E$39:$E$492,$A191,'12peso'!N$39:N$492)</f>
        <v>2.4500000000000001E-2</v>
      </c>
      <c r="FC191">
        <f>SUMIF('12peso'!$E$39:$E$492,$A191,'12peso'!O$39:O$492)</f>
        <v>2.4899999999999999E-2</v>
      </c>
      <c r="FD191">
        <f>SUMIF('12peso'!$E$39:$E$492,$A191,'12peso'!P$39:P$492)</f>
        <v>2.5000000000000001E-2</v>
      </c>
      <c r="FE191">
        <f>SUMIF('12peso'!$E$39:$E$492,$A191,'12peso'!Q$39:Q$492)</f>
        <v>2.4899999999999999E-2</v>
      </c>
      <c r="FF191">
        <f>SUMIF('12peso'!$E$39:$E$492,$A191,'12peso'!R$39:R$492)</f>
        <v>2.4199999999999999E-2</v>
      </c>
      <c r="FG191">
        <f>SUMIF('12peso'!$E$39:$E$492,$A191,'12peso'!S$39:S$492)</f>
        <v>2.4400000000000002E-2</v>
      </c>
      <c r="FH191">
        <f>SUMIF('12peso'!$E$39:$E$492,$A191,'12peso'!T$39:T$492)</f>
        <v>2.4799999999999999E-2</v>
      </c>
      <c r="FI191">
        <f>SUMIF('12peso'!$E$39:$E$492,$A191,'12peso'!U$39:U$492)</f>
        <v>2.4299999999999999E-2</v>
      </c>
      <c r="FJ191">
        <f>SUMIF('12peso'!$E$39:$E$492,$A191,'12peso'!V$39:V$492)</f>
        <v>2.41E-2</v>
      </c>
      <c r="FK191">
        <f>SUMIF('12peso'!$E$39:$E$492,$A191,'12peso'!W$39:W$492)</f>
        <v>2.4E-2</v>
      </c>
      <c r="FL191">
        <f>SUMIF('12peso'!$E$39:$E$492,$A191,'12peso'!X$39:X$492)</f>
        <v>2.4E-2</v>
      </c>
      <c r="FM191">
        <f>SUMIF('12peso'!$E$39:$E$492,$A191,'12peso'!Y$39:Y$492)</f>
        <v>2.3800000000000002E-2</v>
      </c>
      <c r="FN191">
        <f>SUMIF('12peso'!$E$39:$E$492,$A191,'12peso'!Z$39:Z$492)</f>
        <v>2.4199999999999999E-2</v>
      </c>
      <c r="FO191">
        <f>SUMIF('12peso'!$E$39:$E$492,$A191,'12peso'!AA$39:AA$492)</f>
        <v>2.4199999999999999E-2</v>
      </c>
      <c r="FP191">
        <f>SUMIF('12peso'!$E$39:$E$492,$A191,'12peso'!AB$39:AB$492)</f>
        <v>2.4199999999999999E-2</v>
      </c>
      <c r="FQ191">
        <f>SUMIF('12peso'!$E$39:$E$492,$A191,'12peso'!AC$39:AC$492)</f>
        <v>2.4299999999999999E-2</v>
      </c>
      <c r="FR191">
        <f>SUMIF('12peso'!$E$39:$E$492,$A191,'12peso'!AD$39:AD$492)</f>
        <v>2.4400000000000002E-2</v>
      </c>
      <c r="FS191">
        <f>SUMIF('12peso'!$E$39:$E$492,$A191,'12peso'!AE$39:AE$492)</f>
        <v>2.4799999999999999E-2</v>
      </c>
      <c r="FT191">
        <f>SUMIF('12peso'!$E$39:$E$492,$A191,'12peso'!AF$39:AF$492)</f>
        <v>2.5999999999999999E-2</v>
      </c>
      <c r="FU191">
        <f>SUMIF('12peso'!$E$39:$E$492,$A191,'12peso'!AG$39:AG$492)</f>
        <v>2.5600000000000001E-2</v>
      </c>
      <c r="FV191">
        <f>SUMIF('12peso'!$E$39:$E$492,$A191,'12peso'!AH$39:AH$492)</f>
        <v>2.52E-2</v>
      </c>
      <c r="FW191">
        <f>SUMIF('12peso'!$E$39:$E$492,$A191,'12peso'!AI$39:AI$492)</f>
        <v>2.5000000000000001E-2</v>
      </c>
      <c r="FX191">
        <f>SUMIF('12peso'!$E$39:$E$492,$A191,'12peso'!AJ$39:AJ$492)</f>
        <v>2.5000000000000001E-2</v>
      </c>
      <c r="FY191">
        <f>SUMIF('12peso'!$E$39:$E$492,$A191,'12peso'!AK$39:AK$492)</f>
        <v>2.52E-2</v>
      </c>
      <c r="FZ191">
        <f>SUMIF('12peso'!$E$39:$E$492,$A191,'12peso'!AL$39:AL$492)</f>
        <v>2.4899999999999999E-2</v>
      </c>
      <c r="GA191">
        <f>SUMIF('12peso'!$E$39:$E$492,$A191,'12peso'!AM$39:AM$492)</f>
        <v>2.4799999999999999E-2</v>
      </c>
      <c r="GB191">
        <f>SUMIF('12peso'!$E$39:$E$492,$A191,'12peso'!AN$39:AN$492)</f>
        <v>2.46E-2</v>
      </c>
    </row>
    <row r="192" spans="1:184" x14ac:dyDescent="0.25">
      <c r="A192" s="60">
        <v>4102005</v>
      </c>
      <c r="B192" s="56" t="s">
        <v>194</v>
      </c>
      <c r="C192" s="127">
        <v>0.18679999999999999</v>
      </c>
      <c r="D192" s="127">
        <v>0.1867</v>
      </c>
      <c r="E192" s="127">
        <v>0.18820000000000001</v>
      </c>
      <c r="F192" s="127">
        <v>0.188</v>
      </c>
      <c r="G192" s="127">
        <v>0.18920000000000001</v>
      </c>
      <c r="H192" s="127">
        <v>0.1903</v>
      </c>
      <c r="I192" s="127">
        <v>0.1898</v>
      </c>
      <c r="J192" s="127">
        <v>0.18729999999999999</v>
      </c>
      <c r="K192" s="127">
        <v>0.18060000000000001</v>
      </c>
      <c r="L192" s="127">
        <v>0.17760000000000001</v>
      </c>
      <c r="M192" s="127">
        <v>0.1762</v>
      </c>
      <c r="N192" s="127">
        <v>0.1764</v>
      </c>
      <c r="O192" s="127">
        <v>0.17469999999999999</v>
      </c>
      <c r="P192" s="127">
        <v>0.1731</v>
      </c>
      <c r="Q192" s="127">
        <v>0.1726</v>
      </c>
      <c r="R192" s="127">
        <v>0.1739</v>
      </c>
      <c r="S192" s="127">
        <v>0.1757</v>
      </c>
      <c r="T192" s="127">
        <v>0.17899999999999999</v>
      </c>
      <c r="U192" s="127">
        <v>0.17749999999999999</v>
      </c>
      <c r="V192" s="127">
        <v>0.17469999999999999</v>
      </c>
      <c r="W192" s="127">
        <v>0.1724</v>
      </c>
      <c r="X192" s="127">
        <v>0.16950000000000001</v>
      </c>
      <c r="Y192" s="127">
        <v>0.16889999999999999</v>
      </c>
      <c r="Z192" s="127">
        <v>0.1686</v>
      </c>
      <c r="AA192" s="127">
        <v>0.16750000000000001</v>
      </c>
      <c r="AB192" s="127">
        <v>0.16739999999999999</v>
      </c>
      <c r="AC192" s="127">
        <v>0.16739999999999999</v>
      </c>
      <c r="AD192" s="127">
        <v>0.16639999999999999</v>
      </c>
      <c r="AE192" s="127">
        <v>0.1686</v>
      </c>
      <c r="AF192" s="127">
        <v>0.17280000000000001</v>
      </c>
      <c r="AG192" s="127">
        <v>0.1729</v>
      </c>
      <c r="AH192" s="127">
        <v>0.1704</v>
      </c>
      <c r="AI192" s="127">
        <v>0.16869999999999999</v>
      </c>
      <c r="AJ192" s="127">
        <v>0.1709</v>
      </c>
      <c r="AK192" s="127">
        <v>0.17449999999999999</v>
      </c>
      <c r="AL192" s="127">
        <v>0.1782</v>
      </c>
      <c r="AM192" s="127">
        <v>0.18029999999999999</v>
      </c>
      <c r="AN192" s="127">
        <v>0.17979999999999999</v>
      </c>
      <c r="AO192" s="127">
        <v>0.18240000000000001</v>
      </c>
      <c r="AP192" s="127">
        <v>0.18190000000000001</v>
      </c>
      <c r="AQ192" s="127">
        <v>0.17810000000000001</v>
      </c>
      <c r="AR192" s="127">
        <v>0.1774</v>
      </c>
      <c r="AS192" s="127">
        <v>0.1724</v>
      </c>
      <c r="AT192" s="127">
        <v>0.1699</v>
      </c>
      <c r="AU192" s="127">
        <v>0.1671</v>
      </c>
      <c r="AV192" s="127">
        <v>0.1666</v>
      </c>
      <c r="AW192" s="127">
        <v>0.1678</v>
      </c>
      <c r="AX192" s="127">
        <v>0.17069999999999999</v>
      </c>
      <c r="AY192" s="127">
        <v>0.16880000000000001</v>
      </c>
      <c r="AZ192" s="127">
        <v>0.17</v>
      </c>
      <c r="BA192" s="127">
        <v>0.16900000000000001</v>
      </c>
      <c r="BB192" s="127">
        <v>0.17100000000000001</v>
      </c>
      <c r="BC192" s="127">
        <v>0.17380000000000001</v>
      </c>
      <c r="BD192" s="127">
        <v>0.17430000000000001</v>
      </c>
      <c r="BE192" s="127">
        <v>0.17430000000000001</v>
      </c>
      <c r="BF192" s="127">
        <v>0.17330000000000001</v>
      </c>
      <c r="BG192" s="127">
        <v>0.17380000000000001</v>
      </c>
      <c r="BH192" s="127">
        <v>0.17580000000000001</v>
      </c>
      <c r="BI192" s="127">
        <v>0.17780000000000001</v>
      </c>
      <c r="BJ192" s="127">
        <v>0.1804</v>
      </c>
      <c r="BK192" s="127">
        <v>0.18129999999999999</v>
      </c>
      <c r="BL192" s="127">
        <v>0.17799999999999999</v>
      </c>
      <c r="BM192" s="127">
        <v>0.17810000000000001</v>
      </c>
      <c r="BN192" s="127">
        <v>0.18010000000000001</v>
      </c>
      <c r="BO192" s="127">
        <v>0.18140000000000001</v>
      </c>
      <c r="BP192" s="127">
        <v>0.18390000000000001</v>
      </c>
      <c r="BQ192" s="127">
        <v>0.18110000000000001</v>
      </c>
      <c r="BR192" s="127">
        <v>0.17749999999999999</v>
      </c>
      <c r="BS192" s="127">
        <v>0.17469999999999999</v>
      </c>
      <c r="BT192" s="127">
        <v>0.1709</v>
      </c>
      <c r="BU192" s="127">
        <v>0.1729</v>
      </c>
      <c r="BV192" s="127">
        <v>0.17460000000000001</v>
      </c>
      <c r="BW192" s="127">
        <v>0.1759</v>
      </c>
      <c r="BX192" s="127">
        <v>0.17730000000000001</v>
      </c>
      <c r="BY192" s="127">
        <v>0.1797</v>
      </c>
      <c r="BZ192" s="127">
        <v>0.18129999999999999</v>
      </c>
      <c r="CA192" s="127">
        <v>0.18340000000000001</v>
      </c>
      <c r="CB192" s="127">
        <v>0.18540000000000001</v>
      </c>
      <c r="CC192" s="127">
        <v>0.1832</v>
      </c>
      <c r="CD192" s="127">
        <v>0.18099999999999999</v>
      </c>
      <c r="CE192" s="127">
        <v>0.18279999999999999</v>
      </c>
      <c r="CF192" s="127">
        <v>0.18429999999999999</v>
      </c>
      <c r="CG192" s="127">
        <v>0.18759999999999999</v>
      </c>
      <c r="CH192" s="127">
        <v>0.21149999999999999</v>
      </c>
      <c r="CI192" s="127">
        <v>0.20880000000000001</v>
      </c>
      <c r="CJ192" s="127">
        <v>0.21</v>
      </c>
      <c r="CK192" s="127">
        <v>0.21229999999999999</v>
      </c>
      <c r="CL192" s="127">
        <v>0.21299999999999999</v>
      </c>
      <c r="CM192" s="127">
        <v>0.21590000000000001</v>
      </c>
      <c r="CN192" s="127">
        <v>0.21929999999999999</v>
      </c>
      <c r="CO192" s="127">
        <v>0.2157</v>
      </c>
      <c r="CP192" s="127">
        <v>0.2117</v>
      </c>
      <c r="CQ192" s="127">
        <v>0.2104</v>
      </c>
      <c r="CR192" s="127">
        <v>0.20979999999999999</v>
      </c>
      <c r="CS192" s="127">
        <v>0.20949999999999999</v>
      </c>
      <c r="CT192" s="127">
        <v>0.20530000000000001</v>
      </c>
      <c r="CU192" s="127">
        <v>0.20369999999999999</v>
      </c>
      <c r="CV192" s="127">
        <v>0.2014</v>
      </c>
      <c r="CW192" s="127">
        <v>0.2036</v>
      </c>
      <c r="CX192" s="127">
        <v>0.2077</v>
      </c>
      <c r="CY192" s="127">
        <v>0.20799999999999999</v>
      </c>
      <c r="CZ192" s="127">
        <v>0.20880000000000001</v>
      </c>
      <c r="DA192" s="127">
        <v>0.21110000000000001</v>
      </c>
      <c r="DB192" s="127">
        <v>0.2054</v>
      </c>
      <c r="DC192" s="127">
        <v>0.20469999999999999</v>
      </c>
      <c r="DD192" s="127">
        <v>0.20710000000000001</v>
      </c>
      <c r="DE192" s="127">
        <v>0.2099</v>
      </c>
      <c r="DF192" s="127">
        <v>0.21190000000000001</v>
      </c>
      <c r="DG192" s="127">
        <v>0.2064</v>
      </c>
      <c r="DH192" s="127">
        <v>0.21199999999999999</v>
      </c>
      <c r="DI192" s="127">
        <v>0.2135</v>
      </c>
      <c r="DJ192" s="127">
        <v>0.21779999999999999</v>
      </c>
      <c r="DK192" s="127">
        <v>0.21909999999999999</v>
      </c>
      <c r="DL192" s="127">
        <v>0.22109999999999999</v>
      </c>
      <c r="DM192" s="127">
        <v>0.21909999999999999</v>
      </c>
      <c r="DN192" s="127">
        <v>0.21659999999999999</v>
      </c>
      <c r="DO192" s="127">
        <v>0.21840000000000001</v>
      </c>
      <c r="DP192" s="127">
        <v>0.2198</v>
      </c>
      <c r="DQ192" s="127">
        <v>0.22389999999999999</v>
      </c>
      <c r="DR192" s="127">
        <v>0.2258</v>
      </c>
      <c r="DS192" s="127">
        <v>0.22969999999999999</v>
      </c>
      <c r="DT192" s="127">
        <v>0.2233</v>
      </c>
      <c r="DU192" s="127">
        <v>0.22170000000000001</v>
      </c>
      <c r="DV192" s="127">
        <v>0.22270000000000001</v>
      </c>
      <c r="DW192" s="127">
        <v>0.22259999999999999</v>
      </c>
      <c r="DX192" s="127">
        <v>0.22459999999999999</v>
      </c>
      <c r="DY192" s="127">
        <v>0.2235</v>
      </c>
      <c r="DZ192" s="127">
        <v>0.21929999999999999</v>
      </c>
      <c r="EA192" s="127">
        <v>0.2225</v>
      </c>
      <c r="EB192" s="127">
        <v>0.2195</v>
      </c>
      <c r="EC192" s="127">
        <v>0.21990000000000001</v>
      </c>
      <c r="ED192" s="127">
        <v>0.21920000000000001</v>
      </c>
      <c r="EE192" s="127">
        <v>0.22009999999999999</v>
      </c>
      <c r="EF192" s="127">
        <v>0.2172</v>
      </c>
      <c r="EG192" s="127">
        <v>0.21540000000000001</v>
      </c>
      <c r="EH192" s="127">
        <v>0.21709999999999999</v>
      </c>
      <c r="EI192" s="127">
        <v>0.2198</v>
      </c>
      <c r="EJ192" s="127">
        <v>0.22969999999999999</v>
      </c>
      <c r="EK192" s="127">
        <v>0.2248</v>
      </c>
      <c r="EL192" s="127">
        <v>0.22040000000000001</v>
      </c>
      <c r="EM192" s="127">
        <v>0.2203</v>
      </c>
      <c r="EN192" s="127">
        <v>0.21990000000000001</v>
      </c>
      <c r="EO192" s="127">
        <v>0.22259999999999999</v>
      </c>
      <c r="EP192" s="127">
        <v>0.21940000000000001</v>
      </c>
      <c r="EQ192" s="127">
        <v>0.21859999999999999</v>
      </c>
      <c r="ER192" s="127">
        <v>0.2203</v>
      </c>
      <c r="ES192" s="127">
        <v>0.22389999999999999</v>
      </c>
      <c r="ET192" s="127">
        <v>0.23089999999999999</v>
      </c>
      <c r="EU192" s="127">
        <v>0.23050000000000001</v>
      </c>
      <c r="EV192">
        <f>SUMIF('12peso'!$E$39:$E$492,$A192,'12peso'!H$39:H$492)</f>
        <v>0.34770000000000001</v>
      </c>
      <c r="EW192">
        <f>SUMIF('12peso'!$E$39:$E$492,$A192,'12peso'!I$39:I$492)</f>
        <v>0.34410000000000002</v>
      </c>
      <c r="EX192">
        <f>SUMIF('12peso'!$E$39:$E$492,$A192,'12peso'!J$39:J$492)</f>
        <v>0.34029999999999999</v>
      </c>
      <c r="EY192">
        <f>SUMIF('12peso'!$E$39:$E$492,$A192,'12peso'!K$39:K$492)</f>
        <v>0.33460000000000001</v>
      </c>
      <c r="EZ192">
        <f>SUMIF('12peso'!$E$39:$E$492,$A192,'12peso'!L$39:L$492)</f>
        <v>0.33960000000000001</v>
      </c>
      <c r="FA192">
        <f>SUMIF('12peso'!$E$39:$E$492,$A192,'12peso'!M$39:M$492)</f>
        <v>0.33829999999999999</v>
      </c>
      <c r="FB192">
        <f>SUMIF('12peso'!$E$39:$E$492,$A192,'12peso'!N$39:N$492)</f>
        <v>0.34510000000000002</v>
      </c>
      <c r="FC192">
        <f>SUMIF('12peso'!$E$39:$E$492,$A192,'12peso'!O$39:O$492)</f>
        <v>0.33910000000000001</v>
      </c>
      <c r="FD192">
        <f>SUMIF('12peso'!$E$39:$E$492,$A192,'12peso'!P$39:P$492)</f>
        <v>0.3427</v>
      </c>
      <c r="FE192">
        <f>SUMIF('12peso'!$E$39:$E$492,$A192,'12peso'!Q$39:Q$492)</f>
        <v>0.34329999999999999</v>
      </c>
      <c r="FF192">
        <f>SUMIF('12peso'!$E$39:$E$492,$A192,'12peso'!R$39:R$492)</f>
        <v>0.33950000000000002</v>
      </c>
      <c r="FG192">
        <f>SUMIF('12peso'!$E$39:$E$492,$A192,'12peso'!S$39:S$492)</f>
        <v>0.34100000000000003</v>
      </c>
      <c r="FH192">
        <f>SUMIF('12peso'!$E$39:$E$492,$A192,'12peso'!T$39:T$492)</f>
        <v>0.34379999999999999</v>
      </c>
      <c r="FI192">
        <f>SUMIF('12peso'!$E$39:$E$492,$A192,'12peso'!U$39:U$492)</f>
        <v>0.33760000000000001</v>
      </c>
      <c r="FJ192">
        <f>SUMIF('12peso'!$E$39:$E$492,$A192,'12peso'!V$39:V$492)</f>
        <v>0.33639999999999998</v>
      </c>
      <c r="FK192">
        <f>SUMIF('12peso'!$E$39:$E$492,$A192,'12peso'!W$39:W$492)</f>
        <v>0.33169999999999999</v>
      </c>
      <c r="FL192">
        <f>SUMIF('12peso'!$E$39:$E$492,$A192,'12peso'!X$39:X$492)</f>
        <v>0.33350000000000002</v>
      </c>
      <c r="FM192">
        <f>SUMIF('12peso'!$E$39:$E$492,$A192,'12peso'!Y$39:Y$492)</f>
        <v>0.33310000000000001</v>
      </c>
      <c r="FN192">
        <f>SUMIF('12peso'!$E$39:$E$492,$A192,'12peso'!Z$39:Z$492)</f>
        <v>0.33539999999999998</v>
      </c>
      <c r="FO192">
        <f>SUMIF('12peso'!$E$39:$E$492,$A192,'12peso'!AA$39:AA$492)</f>
        <v>0.33760000000000001</v>
      </c>
      <c r="FP192">
        <f>SUMIF('12peso'!$E$39:$E$492,$A192,'12peso'!AB$39:AB$492)</f>
        <v>0.33389999999999997</v>
      </c>
      <c r="FQ192">
        <f>SUMIF('12peso'!$E$39:$E$492,$A192,'12peso'!AC$39:AC$492)</f>
        <v>0.33550000000000002</v>
      </c>
      <c r="FR192">
        <f>SUMIF('12peso'!$E$39:$E$492,$A192,'12peso'!AD$39:AD$492)</f>
        <v>0.34089999999999998</v>
      </c>
      <c r="FS192">
        <f>SUMIF('12peso'!$E$39:$E$492,$A192,'12peso'!AE$39:AE$492)</f>
        <v>0.34699999999999998</v>
      </c>
      <c r="FT192">
        <f>SUMIF('12peso'!$E$39:$E$492,$A192,'12peso'!AF$39:AF$492)</f>
        <v>0.34960000000000002</v>
      </c>
      <c r="FU192">
        <f>SUMIF('12peso'!$E$39:$E$492,$A192,'12peso'!AG$39:AG$492)</f>
        <v>0.3427</v>
      </c>
      <c r="FV192">
        <f>SUMIF('12peso'!$E$39:$E$492,$A192,'12peso'!AH$39:AH$492)</f>
        <v>0.33779999999999999</v>
      </c>
      <c r="FW192">
        <f>SUMIF('12peso'!$E$39:$E$492,$A192,'12peso'!AI$39:AI$492)</f>
        <v>0.33450000000000002</v>
      </c>
      <c r="FX192">
        <f>SUMIF('12peso'!$E$39:$E$492,$A192,'12peso'!AJ$39:AJ$492)</f>
        <v>0.3352</v>
      </c>
      <c r="FY192">
        <f>SUMIF('12peso'!$E$39:$E$492,$A192,'12peso'!AK$39:AK$492)</f>
        <v>0.3402</v>
      </c>
      <c r="FZ192">
        <f>SUMIF('12peso'!$E$39:$E$492,$A192,'12peso'!AL$39:AL$492)</f>
        <v>0.33729999999999999</v>
      </c>
      <c r="GA192">
        <f>SUMIF('12peso'!$E$39:$E$492,$A192,'12peso'!AM$39:AM$492)</f>
        <v>0.33539999999999998</v>
      </c>
      <c r="GB192">
        <f>SUMIF('12peso'!$E$39:$E$492,$A192,'12peso'!AN$39:AN$492)</f>
        <v>0.33629999999999999</v>
      </c>
    </row>
    <row r="193" spans="1:184" x14ac:dyDescent="0.25">
      <c r="A193" s="60">
        <v>4102008</v>
      </c>
      <c r="B193" s="56" t="s">
        <v>195</v>
      </c>
      <c r="C193" s="127">
        <v>0.39269999999999999</v>
      </c>
      <c r="D193" s="127">
        <v>0.3896</v>
      </c>
      <c r="E193" s="127">
        <v>0.39369999999999999</v>
      </c>
      <c r="F193" s="127">
        <v>0.39629999999999999</v>
      </c>
      <c r="G193" s="127">
        <v>0.38840000000000002</v>
      </c>
      <c r="H193" s="127">
        <v>0.38990000000000002</v>
      </c>
      <c r="I193" s="127">
        <v>0.38669999999999999</v>
      </c>
      <c r="J193" s="127">
        <v>0.38059999999999999</v>
      </c>
      <c r="K193" s="127">
        <v>0.36759999999999998</v>
      </c>
      <c r="L193" s="127">
        <v>0.36599999999999999</v>
      </c>
      <c r="M193" s="127">
        <v>0.36480000000000001</v>
      </c>
      <c r="N193" s="127">
        <v>0.36699999999999999</v>
      </c>
      <c r="O193" s="127">
        <v>0.36409999999999998</v>
      </c>
      <c r="P193" s="127">
        <v>0.36380000000000001</v>
      </c>
      <c r="Q193" s="127">
        <v>0.3664</v>
      </c>
      <c r="R193" s="127">
        <v>0.37190000000000001</v>
      </c>
      <c r="S193" s="127">
        <v>0.3705</v>
      </c>
      <c r="T193" s="127">
        <v>0.37190000000000001</v>
      </c>
      <c r="U193" s="127">
        <v>0.36969999999999997</v>
      </c>
      <c r="V193" s="127">
        <v>0.36709999999999998</v>
      </c>
      <c r="W193" s="127">
        <v>0.36670000000000003</v>
      </c>
      <c r="X193" s="127">
        <v>0.36080000000000001</v>
      </c>
      <c r="Y193" s="127">
        <v>0.3574</v>
      </c>
      <c r="Z193" s="127">
        <v>0.35670000000000002</v>
      </c>
      <c r="AA193" s="127">
        <v>0.35349999999999998</v>
      </c>
      <c r="AB193" s="127">
        <v>0.35589999999999999</v>
      </c>
      <c r="AC193" s="127">
        <v>0.35649999999999998</v>
      </c>
      <c r="AD193" s="127">
        <v>0.35239999999999999</v>
      </c>
      <c r="AE193" s="127">
        <v>0.35120000000000001</v>
      </c>
      <c r="AF193" s="127">
        <v>0.34949999999999998</v>
      </c>
      <c r="AG193" s="127">
        <v>0.34989999999999999</v>
      </c>
      <c r="AH193" s="127">
        <v>0.34470000000000001</v>
      </c>
      <c r="AI193" s="127">
        <v>0.34399999999999997</v>
      </c>
      <c r="AJ193" s="127">
        <v>0.35099999999999998</v>
      </c>
      <c r="AK193" s="127">
        <v>0.3553</v>
      </c>
      <c r="AL193" s="127">
        <v>0.35899999999999999</v>
      </c>
      <c r="AM193" s="127">
        <v>0.35709999999999997</v>
      </c>
      <c r="AN193" s="127">
        <v>0.35220000000000001</v>
      </c>
      <c r="AO193" s="127">
        <v>0.3543</v>
      </c>
      <c r="AP193" s="127">
        <v>0.35389999999999999</v>
      </c>
      <c r="AQ193" s="127">
        <v>0.34510000000000002</v>
      </c>
      <c r="AR193" s="127">
        <v>0.33979999999999999</v>
      </c>
      <c r="AS193" s="127">
        <v>0.33329999999999999</v>
      </c>
      <c r="AT193" s="127">
        <v>0.32679999999999998</v>
      </c>
      <c r="AU193" s="127">
        <v>0.32550000000000001</v>
      </c>
      <c r="AV193" s="127">
        <v>0.32569999999999999</v>
      </c>
      <c r="AW193" s="127">
        <v>0.32990000000000003</v>
      </c>
      <c r="AX193" s="127">
        <v>0.33429999999999999</v>
      </c>
      <c r="AY193" s="127">
        <v>0.3322</v>
      </c>
      <c r="AZ193" s="127">
        <v>0.32969999999999999</v>
      </c>
      <c r="BA193" s="127">
        <v>0.33189999999999997</v>
      </c>
      <c r="BB193" s="127">
        <v>0.33329999999999999</v>
      </c>
      <c r="BC193" s="127">
        <v>0.33560000000000001</v>
      </c>
      <c r="BD193" s="127">
        <v>0.34</v>
      </c>
      <c r="BE193" s="127">
        <v>0.33700000000000002</v>
      </c>
      <c r="BF193" s="127">
        <v>0.33610000000000001</v>
      </c>
      <c r="BG193" s="127">
        <v>0.33710000000000001</v>
      </c>
      <c r="BH193" s="127">
        <v>0.34339999999999998</v>
      </c>
      <c r="BI193" s="127">
        <v>0.34429999999999999</v>
      </c>
      <c r="BJ193" s="127">
        <v>0.34539999999999998</v>
      </c>
      <c r="BK193" s="127">
        <v>0.34079999999999999</v>
      </c>
      <c r="BL193" s="127">
        <v>0.34100000000000003</v>
      </c>
      <c r="BM193" s="127">
        <v>0.34589999999999999</v>
      </c>
      <c r="BN193" s="127">
        <v>0.35120000000000001</v>
      </c>
      <c r="BO193" s="127">
        <v>0.35399999999999998</v>
      </c>
      <c r="BP193" s="127">
        <v>0.35649999999999998</v>
      </c>
      <c r="BQ193" s="127">
        <v>0.35510000000000003</v>
      </c>
      <c r="BR193" s="127">
        <v>0.3548</v>
      </c>
      <c r="BS193" s="127">
        <v>0.35020000000000001</v>
      </c>
      <c r="BT193" s="127">
        <v>0.3518</v>
      </c>
      <c r="BU193" s="127">
        <v>0.35730000000000001</v>
      </c>
      <c r="BV193" s="127">
        <v>0.35909999999999997</v>
      </c>
      <c r="BW193" s="127">
        <v>0.36130000000000001</v>
      </c>
      <c r="BX193" s="127">
        <v>0.36280000000000001</v>
      </c>
      <c r="BY193" s="127">
        <v>0.36620000000000003</v>
      </c>
      <c r="BZ193" s="127">
        <v>0.37</v>
      </c>
      <c r="CA193" s="127">
        <v>0.36919999999999997</v>
      </c>
      <c r="CB193" s="127">
        <v>0.37340000000000001</v>
      </c>
      <c r="CC193" s="127">
        <v>0.37140000000000001</v>
      </c>
      <c r="CD193" s="127">
        <v>0.36749999999999999</v>
      </c>
      <c r="CE193" s="127">
        <v>0.37009999999999998</v>
      </c>
      <c r="CF193" s="127">
        <v>0.37590000000000001</v>
      </c>
      <c r="CG193" s="127">
        <v>0.38179999999999997</v>
      </c>
      <c r="CH193" s="127">
        <v>0.7117</v>
      </c>
      <c r="CI193" s="127">
        <v>0.70050000000000001</v>
      </c>
      <c r="CJ193" s="127">
        <v>0.69589999999999996</v>
      </c>
      <c r="CK193" s="127">
        <v>0.70820000000000005</v>
      </c>
      <c r="CL193" s="127">
        <v>0.70499999999999996</v>
      </c>
      <c r="CM193" s="127">
        <v>0.71309999999999996</v>
      </c>
      <c r="CN193" s="127">
        <v>0.72250000000000003</v>
      </c>
      <c r="CO193" s="127">
        <v>0.7087</v>
      </c>
      <c r="CP193" s="127">
        <v>0.6976</v>
      </c>
      <c r="CQ193" s="127">
        <v>0.70499999999999996</v>
      </c>
      <c r="CR193" s="127">
        <v>0.70299999999999996</v>
      </c>
      <c r="CS193" s="127">
        <v>0.7137</v>
      </c>
      <c r="CT193" s="127">
        <v>0.72430000000000005</v>
      </c>
      <c r="CU193" s="127">
        <v>0.71689999999999998</v>
      </c>
      <c r="CV193" s="127">
        <v>0.70450000000000002</v>
      </c>
      <c r="CW193" s="127">
        <v>0.71519999999999995</v>
      </c>
      <c r="CX193" s="127">
        <v>0.71389999999999998</v>
      </c>
      <c r="CY193" s="127">
        <v>0.70940000000000003</v>
      </c>
      <c r="CZ193" s="127">
        <v>0.70779999999999998</v>
      </c>
      <c r="DA193" s="127">
        <v>0.70169999999999999</v>
      </c>
      <c r="DB193" s="127">
        <v>0.69569999999999999</v>
      </c>
      <c r="DC193" s="127">
        <v>0.70789999999999997</v>
      </c>
      <c r="DD193" s="127">
        <v>0.72750000000000004</v>
      </c>
      <c r="DE193" s="127">
        <v>0.73450000000000004</v>
      </c>
      <c r="DF193" s="127">
        <v>0.73140000000000005</v>
      </c>
      <c r="DG193" s="127">
        <v>0.74060000000000004</v>
      </c>
      <c r="DH193" s="127">
        <v>0.74119999999999997</v>
      </c>
      <c r="DI193" s="127">
        <v>0.74960000000000004</v>
      </c>
      <c r="DJ193" s="127">
        <v>0.75749999999999995</v>
      </c>
      <c r="DK193" s="127">
        <v>0.76380000000000003</v>
      </c>
      <c r="DL193" s="127">
        <v>0.77129999999999999</v>
      </c>
      <c r="DM193" s="127">
        <v>0.76800000000000002</v>
      </c>
      <c r="DN193" s="127">
        <v>0.76900000000000002</v>
      </c>
      <c r="DO193" s="127">
        <v>0.77869999999999995</v>
      </c>
      <c r="DP193" s="127">
        <v>0.78359999999999996</v>
      </c>
      <c r="DQ193" s="127">
        <v>0.7903</v>
      </c>
      <c r="DR193" s="127">
        <v>0.77500000000000002</v>
      </c>
      <c r="DS193" s="127">
        <v>0.76859999999999995</v>
      </c>
      <c r="DT193" s="127">
        <v>0.77300000000000002</v>
      </c>
      <c r="DU193" s="127">
        <v>0.77329999999999999</v>
      </c>
      <c r="DV193" s="127">
        <v>0.7742</v>
      </c>
      <c r="DW193" s="127">
        <v>0.77549999999999997</v>
      </c>
      <c r="DX193" s="127">
        <v>0.7823</v>
      </c>
      <c r="DY193" s="127">
        <v>0.77949999999999997</v>
      </c>
      <c r="DZ193" s="127">
        <v>0.77329999999999999</v>
      </c>
      <c r="EA193" s="127">
        <v>0.77110000000000001</v>
      </c>
      <c r="EB193" s="127">
        <v>0.77980000000000005</v>
      </c>
      <c r="EC193" s="127">
        <v>0.78239999999999998</v>
      </c>
      <c r="ED193" s="127">
        <v>0.77880000000000005</v>
      </c>
      <c r="EE193" s="127">
        <v>0.77349999999999997</v>
      </c>
      <c r="EF193" s="127">
        <v>0.77129999999999999</v>
      </c>
      <c r="EG193" s="127">
        <v>0.77429999999999999</v>
      </c>
      <c r="EH193" s="127">
        <v>0.77010000000000001</v>
      </c>
      <c r="EI193" s="127">
        <v>0.78159999999999996</v>
      </c>
      <c r="EJ193" s="127">
        <v>0.79869999999999997</v>
      </c>
      <c r="EK193" s="127">
        <v>0.79010000000000002</v>
      </c>
      <c r="EL193" s="127">
        <v>0.78300000000000003</v>
      </c>
      <c r="EM193" s="127">
        <v>0.77270000000000005</v>
      </c>
      <c r="EN193" s="127">
        <v>0.77639999999999998</v>
      </c>
      <c r="EO193" s="127">
        <v>0.78620000000000001</v>
      </c>
      <c r="EP193" s="127">
        <v>0.79630000000000001</v>
      </c>
      <c r="EQ193" s="127">
        <v>0.79469999999999996</v>
      </c>
      <c r="ER193" s="127">
        <v>0.8034</v>
      </c>
      <c r="ES193" s="127">
        <v>0.7994</v>
      </c>
      <c r="ET193" s="127">
        <v>0.79659999999999997</v>
      </c>
      <c r="EU193" s="127">
        <v>0.79830000000000001</v>
      </c>
      <c r="EV193">
        <f>SUMIF('12peso'!$E$39:$E$492,$A193,'12peso'!H$39:H$492)</f>
        <v>0.76</v>
      </c>
      <c r="EW193">
        <f>SUMIF('12peso'!$E$39:$E$492,$A193,'12peso'!I$39:I$492)</f>
        <v>0.75609999999999999</v>
      </c>
      <c r="EX193">
        <f>SUMIF('12peso'!$E$39:$E$492,$A193,'12peso'!J$39:J$492)</f>
        <v>0.74660000000000004</v>
      </c>
      <c r="EY193">
        <f>SUMIF('12peso'!$E$39:$E$492,$A193,'12peso'!K$39:K$492)</f>
        <v>0.72699999999999998</v>
      </c>
      <c r="EZ193">
        <f>SUMIF('12peso'!$E$39:$E$492,$A193,'12peso'!L$39:L$492)</f>
        <v>0.72</v>
      </c>
      <c r="FA193">
        <f>SUMIF('12peso'!$E$39:$E$492,$A193,'12peso'!M$39:M$492)</f>
        <v>0.72650000000000003</v>
      </c>
      <c r="FB193">
        <f>SUMIF('12peso'!$E$39:$E$492,$A193,'12peso'!N$39:N$492)</f>
        <v>0.72440000000000004</v>
      </c>
      <c r="FC193">
        <f>SUMIF('12peso'!$E$39:$E$492,$A193,'12peso'!O$39:O$492)</f>
        <v>0.72130000000000005</v>
      </c>
      <c r="FD193">
        <f>SUMIF('12peso'!$E$39:$E$492,$A193,'12peso'!P$39:P$492)</f>
        <v>0.71730000000000005</v>
      </c>
      <c r="FE193">
        <f>SUMIF('12peso'!$E$39:$E$492,$A193,'12peso'!Q$39:Q$492)</f>
        <v>0.7208</v>
      </c>
      <c r="FF193">
        <f>SUMIF('12peso'!$E$39:$E$492,$A193,'12peso'!R$39:R$492)</f>
        <v>0.7228</v>
      </c>
      <c r="FG193">
        <f>SUMIF('12peso'!$E$39:$E$492,$A193,'12peso'!S$39:S$492)</f>
        <v>0.72909999999999997</v>
      </c>
      <c r="FH193">
        <f>SUMIF('12peso'!$E$39:$E$492,$A193,'12peso'!T$39:T$492)</f>
        <v>0.73939999999999995</v>
      </c>
      <c r="FI193">
        <f>SUMIF('12peso'!$E$39:$E$492,$A193,'12peso'!U$39:U$492)</f>
        <v>0.72270000000000001</v>
      </c>
      <c r="FJ193">
        <f>SUMIF('12peso'!$E$39:$E$492,$A193,'12peso'!V$39:V$492)</f>
        <v>0.72819999999999996</v>
      </c>
      <c r="FK193">
        <f>SUMIF('12peso'!$E$39:$E$492,$A193,'12peso'!W$39:W$492)</f>
        <v>0.72089999999999999</v>
      </c>
      <c r="FL193">
        <f>SUMIF('12peso'!$E$39:$E$492,$A193,'12peso'!X$39:X$492)</f>
        <v>0.72840000000000005</v>
      </c>
      <c r="FM193">
        <f>SUMIF('12peso'!$E$39:$E$492,$A193,'12peso'!Y$39:Y$492)</f>
        <v>0.72209999999999996</v>
      </c>
      <c r="FN193">
        <f>SUMIF('12peso'!$E$39:$E$492,$A193,'12peso'!Z$39:Z$492)</f>
        <v>0.72319999999999995</v>
      </c>
      <c r="FO193">
        <f>SUMIF('12peso'!$E$39:$E$492,$A193,'12peso'!AA$39:AA$492)</f>
        <v>0.7167</v>
      </c>
      <c r="FP193">
        <f>SUMIF('12peso'!$E$39:$E$492,$A193,'12peso'!AB$39:AB$492)</f>
        <v>0.71230000000000004</v>
      </c>
      <c r="FQ193">
        <f>SUMIF('12peso'!$E$39:$E$492,$A193,'12peso'!AC$39:AC$492)</f>
        <v>0.72040000000000004</v>
      </c>
      <c r="FR193">
        <f>SUMIF('12peso'!$E$39:$E$492,$A193,'12peso'!AD$39:AD$492)</f>
        <v>0.73019999999999996</v>
      </c>
      <c r="FS193">
        <f>SUMIF('12peso'!$E$39:$E$492,$A193,'12peso'!AE$39:AE$492)</f>
        <v>0.73340000000000005</v>
      </c>
      <c r="FT193">
        <f>SUMIF('12peso'!$E$39:$E$492,$A193,'12peso'!AF$39:AF$492)</f>
        <v>0.72819999999999996</v>
      </c>
      <c r="FU193">
        <f>SUMIF('12peso'!$E$39:$E$492,$A193,'12peso'!AG$39:AG$492)</f>
        <v>0.72460000000000002</v>
      </c>
      <c r="FV193">
        <f>SUMIF('12peso'!$E$39:$E$492,$A193,'12peso'!AH$39:AH$492)</f>
        <v>0.71340000000000003</v>
      </c>
      <c r="FW193">
        <f>SUMIF('12peso'!$E$39:$E$492,$A193,'12peso'!AI$39:AI$492)</f>
        <v>0.71199999999999997</v>
      </c>
      <c r="FX193">
        <f>SUMIF('12peso'!$E$39:$E$492,$A193,'12peso'!AJ$39:AJ$492)</f>
        <v>0.70660000000000001</v>
      </c>
      <c r="FY193">
        <f>SUMIF('12peso'!$E$39:$E$492,$A193,'12peso'!AK$39:AK$492)</f>
        <v>0.70279999999999998</v>
      </c>
      <c r="FZ193">
        <f>SUMIF('12peso'!$E$39:$E$492,$A193,'12peso'!AL$39:AL$492)</f>
        <v>0.69469999999999998</v>
      </c>
      <c r="GA193">
        <f>SUMIF('12peso'!$E$39:$E$492,$A193,'12peso'!AM$39:AM$492)</f>
        <v>0.69059999999999999</v>
      </c>
      <c r="GB193">
        <f>SUMIF('12peso'!$E$39:$E$492,$A193,'12peso'!AN$39:AN$492)</f>
        <v>0.68730000000000002</v>
      </c>
    </row>
    <row r="194" spans="1:184" x14ac:dyDescent="0.25">
      <c r="A194" s="60">
        <v>4102010</v>
      </c>
      <c r="B194" s="56" t="s">
        <v>196</v>
      </c>
      <c r="C194" s="127">
        <v>0.19259999999999999</v>
      </c>
      <c r="D194" s="127">
        <v>0.19040000000000001</v>
      </c>
      <c r="E194" s="127">
        <v>0.1918</v>
      </c>
      <c r="F194" s="127">
        <v>0.1903</v>
      </c>
      <c r="G194" s="127">
        <v>0.188</v>
      </c>
      <c r="H194" s="127">
        <v>0.18790000000000001</v>
      </c>
      <c r="I194" s="127">
        <v>0.1903</v>
      </c>
      <c r="J194" s="127">
        <v>0.18820000000000001</v>
      </c>
      <c r="K194" s="127">
        <v>0.18459999999999999</v>
      </c>
      <c r="L194" s="127">
        <v>0.18640000000000001</v>
      </c>
      <c r="M194" s="127">
        <v>0.1852</v>
      </c>
      <c r="N194" s="127">
        <v>0.1847</v>
      </c>
      <c r="O194" s="127">
        <v>0.18379999999999999</v>
      </c>
      <c r="P194" s="127">
        <v>0.1794</v>
      </c>
      <c r="Q194" s="127">
        <v>0.1807</v>
      </c>
      <c r="R194" s="127">
        <v>0.1799</v>
      </c>
      <c r="S194" s="127">
        <v>0.1784</v>
      </c>
      <c r="T194" s="127">
        <v>0.18060000000000001</v>
      </c>
      <c r="U194" s="127">
        <v>0.1787</v>
      </c>
      <c r="V194" s="127">
        <v>0.1779</v>
      </c>
      <c r="W194" s="127">
        <v>0.1767</v>
      </c>
      <c r="X194" s="127">
        <v>0.17549999999999999</v>
      </c>
      <c r="Y194" s="127">
        <v>0.17580000000000001</v>
      </c>
      <c r="Z194" s="127">
        <v>0.17449999999999999</v>
      </c>
      <c r="AA194" s="127">
        <v>0.17249999999999999</v>
      </c>
      <c r="AB194" s="127">
        <v>0.17349999999999999</v>
      </c>
      <c r="AC194" s="127">
        <v>0.1731</v>
      </c>
      <c r="AD194" s="127">
        <v>0.1731</v>
      </c>
      <c r="AE194" s="127">
        <v>0.17199999999999999</v>
      </c>
      <c r="AF194" s="127">
        <v>0.17230000000000001</v>
      </c>
      <c r="AG194" s="127">
        <v>0.17449999999999999</v>
      </c>
      <c r="AH194" s="127">
        <v>0.17299999999999999</v>
      </c>
      <c r="AI194" s="127">
        <v>0.1744</v>
      </c>
      <c r="AJ194" s="127">
        <v>0.17480000000000001</v>
      </c>
      <c r="AK194" s="127">
        <v>0.1739</v>
      </c>
      <c r="AL194" s="127">
        <v>0.17460000000000001</v>
      </c>
      <c r="AM194" s="127">
        <v>0.17169999999999999</v>
      </c>
      <c r="AN194" s="127">
        <v>0.16889999999999999</v>
      </c>
      <c r="AO194" s="127">
        <v>0.1661</v>
      </c>
      <c r="AP194" s="127">
        <v>0.1646</v>
      </c>
      <c r="AQ194" s="127">
        <v>0.16259999999999999</v>
      </c>
      <c r="AR194" s="127">
        <v>0.16259999999999999</v>
      </c>
      <c r="AS194" s="127">
        <v>0.16200000000000001</v>
      </c>
      <c r="AT194" s="127">
        <v>0.16089999999999999</v>
      </c>
      <c r="AU194" s="127">
        <v>0.16109999999999999</v>
      </c>
      <c r="AV194" s="127">
        <v>0.1593</v>
      </c>
      <c r="AW194" s="127">
        <v>0.15870000000000001</v>
      </c>
      <c r="AX194" s="127">
        <v>0.1608</v>
      </c>
      <c r="AY194" s="127">
        <v>0.1608</v>
      </c>
      <c r="AZ194" s="127">
        <v>0.1615</v>
      </c>
      <c r="BA194" s="127">
        <v>0.16309999999999999</v>
      </c>
      <c r="BB194" s="127">
        <v>0.16389999999999999</v>
      </c>
      <c r="BC194" s="127">
        <v>0.16550000000000001</v>
      </c>
      <c r="BD194" s="127">
        <v>0.16550000000000001</v>
      </c>
      <c r="BE194" s="127">
        <v>0.16700000000000001</v>
      </c>
      <c r="BF194" s="127">
        <v>0.1668</v>
      </c>
      <c r="BG194" s="127">
        <v>0.1668</v>
      </c>
      <c r="BH194" s="127">
        <v>0.16669999999999999</v>
      </c>
      <c r="BI194" s="127">
        <v>0.16830000000000001</v>
      </c>
      <c r="BJ194" s="127">
        <v>0.1671</v>
      </c>
      <c r="BK194" s="127">
        <v>0.1651</v>
      </c>
      <c r="BL194" s="127">
        <v>0.16450000000000001</v>
      </c>
      <c r="BM194" s="127">
        <v>0.16589999999999999</v>
      </c>
      <c r="BN194" s="127">
        <v>0.1661</v>
      </c>
      <c r="BO194" s="127">
        <v>0.16700000000000001</v>
      </c>
      <c r="BP194" s="127">
        <v>0.1691</v>
      </c>
      <c r="BQ194" s="127">
        <v>0.16839999999999999</v>
      </c>
      <c r="BR194" s="127">
        <v>0.1678</v>
      </c>
      <c r="BS194" s="127">
        <v>0.1696</v>
      </c>
      <c r="BT194" s="127">
        <v>0.16769999999999999</v>
      </c>
      <c r="BU194" s="127">
        <v>0.17119999999999999</v>
      </c>
      <c r="BV194" s="127">
        <v>0.1701</v>
      </c>
      <c r="BW194" s="127">
        <v>0.16800000000000001</v>
      </c>
      <c r="BX194" s="127">
        <v>0.16830000000000001</v>
      </c>
      <c r="BY194" s="127">
        <v>0.1686</v>
      </c>
      <c r="BZ194" s="127">
        <v>0.16830000000000001</v>
      </c>
      <c r="CA194" s="127">
        <v>0.17019999999999999</v>
      </c>
      <c r="CB194" s="127">
        <v>0.1711</v>
      </c>
      <c r="CC194" s="127">
        <v>0.1706</v>
      </c>
      <c r="CD194" s="127">
        <v>0.16930000000000001</v>
      </c>
      <c r="CE194" s="127">
        <v>0.1691</v>
      </c>
      <c r="CF194" s="127">
        <v>0.16819999999999999</v>
      </c>
      <c r="CG194" s="127">
        <v>0.16750000000000001</v>
      </c>
      <c r="CH194" s="127">
        <v>0.16930000000000001</v>
      </c>
      <c r="CI194" s="127">
        <v>0.17</v>
      </c>
      <c r="CJ194" s="127">
        <v>0.17119999999999999</v>
      </c>
      <c r="CK194" s="127">
        <v>0.1701</v>
      </c>
      <c r="CL194" s="127">
        <v>0.17169999999999999</v>
      </c>
      <c r="CM194" s="127">
        <v>0.17130000000000001</v>
      </c>
      <c r="CN194" s="127">
        <v>0.17069999999999999</v>
      </c>
      <c r="CO194" s="127">
        <v>0.17030000000000001</v>
      </c>
      <c r="CP194" s="127">
        <v>0.17030000000000001</v>
      </c>
      <c r="CQ194" s="127">
        <v>0.17</v>
      </c>
      <c r="CR194" s="127">
        <v>0.1714</v>
      </c>
      <c r="CS194" s="127">
        <v>0.17069999999999999</v>
      </c>
      <c r="CT194" s="127">
        <v>0.17</v>
      </c>
      <c r="CU194" s="127">
        <v>0.1691</v>
      </c>
      <c r="CV194" s="127">
        <v>0.16819999999999999</v>
      </c>
      <c r="CW194" s="127">
        <v>0.16600000000000001</v>
      </c>
      <c r="CX194" s="127">
        <v>0.16639999999999999</v>
      </c>
      <c r="CY194" s="127">
        <v>0.16739999999999999</v>
      </c>
      <c r="CZ194" s="127">
        <v>0.1661</v>
      </c>
      <c r="DA194" s="127">
        <v>0.1661</v>
      </c>
      <c r="DB194" s="127">
        <v>0.16400000000000001</v>
      </c>
      <c r="DC194" s="127">
        <v>0.16450000000000001</v>
      </c>
      <c r="DD194" s="127">
        <v>0.16209999999999999</v>
      </c>
      <c r="DE194" s="127">
        <v>0.1618</v>
      </c>
      <c r="DF194" s="127">
        <v>0.16120000000000001</v>
      </c>
      <c r="DG194" s="127">
        <v>0.1618</v>
      </c>
      <c r="DH194" s="127">
        <v>0.16070000000000001</v>
      </c>
      <c r="DI194" s="127">
        <v>0.1605</v>
      </c>
      <c r="DJ194" s="127">
        <v>0.16139999999999999</v>
      </c>
      <c r="DK194" s="127">
        <v>0.16250000000000001</v>
      </c>
      <c r="DL194" s="127">
        <v>0.16209999999999999</v>
      </c>
      <c r="DM194" s="127">
        <v>0.1623</v>
      </c>
      <c r="DN194" s="127">
        <v>0.16</v>
      </c>
      <c r="DO194" s="127">
        <v>0.15920000000000001</v>
      </c>
      <c r="DP194" s="127">
        <v>0.15920000000000001</v>
      </c>
      <c r="DQ194" s="127">
        <v>0.1573</v>
      </c>
      <c r="DR194" s="127">
        <v>0.1593</v>
      </c>
      <c r="DS194" s="127">
        <v>0.15790000000000001</v>
      </c>
      <c r="DT194" s="127">
        <v>0.157</v>
      </c>
      <c r="DU194" s="127">
        <v>0.1573</v>
      </c>
      <c r="DV194" s="127">
        <v>0.1565</v>
      </c>
      <c r="DW194" s="127">
        <v>0.15670000000000001</v>
      </c>
      <c r="DX194" s="127">
        <v>0.15540000000000001</v>
      </c>
      <c r="DY194" s="127">
        <v>0.15379999999999999</v>
      </c>
      <c r="DZ194" s="127">
        <v>0.15160000000000001</v>
      </c>
      <c r="EA194" s="127">
        <v>0.15079999999999999</v>
      </c>
      <c r="EB194" s="127">
        <v>0.15229999999999999</v>
      </c>
      <c r="EC194" s="127">
        <v>0.15279999999999999</v>
      </c>
      <c r="ED194" s="127">
        <v>0.15379999999999999</v>
      </c>
      <c r="EE194" s="127">
        <v>0.1532</v>
      </c>
      <c r="EF194" s="127">
        <v>0.15329999999999999</v>
      </c>
      <c r="EG194" s="127">
        <v>0.15329999999999999</v>
      </c>
      <c r="EH194" s="127">
        <v>0.1535</v>
      </c>
      <c r="EI194" s="127">
        <v>0.1522</v>
      </c>
      <c r="EJ194" s="127">
        <v>0.15179999999999999</v>
      </c>
      <c r="EK194" s="127">
        <v>0.15060000000000001</v>
      </c>
      <c r="EL194" s="127">
        <v>0.15</v>
      </c>
      <c r="EM194" s="127">
        <v>0.14949999999999999</v>
      </c>
      <c r="EN194" s="127">
        <v>0.15079999999999999</v>
      </c>
      <c r="EO194" s="127">
        <v>0.1517</v>
      </c>
      <c r="EP194" s="127">
        <v>0.15479999999999999</v>
      </c>
      <c r="EQ194" s="127">
        <v>0.15559999999999999</v>
      </c>
      <c r="ER194" s="127">
        <v>0.15559999999999999</v>
      </c>
      <c r="ES194" s="127">
        <v>0.15429999999999999</v>
      </c>
      <c r="ET194" s="127">
        <v>0.15559999999999999</v>
      </c>
      <c r="EU194" s="127">
        <v>0.15429999999999999</v>
      </c>
      <c r="EV194">
        <f>SUMIF('12peso'!$E$39:$E$492,$A194,'12peso'!H$39:H$492)</f>
        <v>0.16339999999999999</v>
      </c>
      <c r="EW194">
        <f>SUMIF('12peso'!$E$39:$E$492,$A194,'12peso'!I$39:I$492)</f>
        <v>0.16059999999999999</v>
      </c>
      <c r="EX194">
        <f>SUMIF('12peso'!$E$39:$E$492,$A194,'12peso'!J$39:J$492)</f>
        <v>0.1603</v>
      </c>
      <c r="EY194">
        <f>SUMIF('12peso'!$E$39:$E$492,$A194,'12peso'!K$39:K$492)</f>
        <v>0.15939999999999999</v>
      </c>
      <c r="EZ194">
        <f>SUMIF('12peso'!$E$39:$E$492,$A194,'12peso'!L$39:L$492)</f>
        <v>0.15870000000000001</v>
      </c>
      <c r="FA194">
        <f>SUMIF('12peso'!$E$39:$E$492,$A194,'12peso'!M$39:M$492)</f>
        <v>0.1595</v>
      </c>
      <c r="FB194">
        <f>SUMIF('12peso'!$E$39:$E$492,$A194,'12peso'!N$39:N$492)</f>
        <v>0.15939999999999999</v>
      </c>
      <c r="FC194">
        <f>SUMIF('12peso'!$E$39:$E$492,$A194,'12peso'!O$39:O$492)</f>
        <v>0.158</v>
      </c>
      <c r="FD194">
        <f>SUMIF('12peso'!$E$39:$E$492,$A194,'12peso'!P$39:P$492)</f>
        <v>0.1583</v>
      </c>
      <c r="FE194">
        <f>SUMIF('12peso'!$E$39:$E$492,$A194,'12peso'!Q$39:Q$492)</f>
        <v>0.15989999999999999</v>
      </c>
      <c r="FF194">
        <f>SUMIF('12peso'!$E$39:$E$492,$A194,'12peso'!R$39:R$492)</f>
        <v>0.16070000000000001</v>
      </c>
      <c r="FG194">
        <f>SUMIF('12peso'!$E$39:$E$492,$A194,'12peso'!S$39:S$492)</f>
        <v>0.1608</v>
      </c>
      <c r="FH194">
        <f>SUMIF('12peso'!$E$39:$E$492,$A194,'12peso'!T$39:T$492)</f>
        <v>0.16039999999999999</v>
      </c>
      <c r="FI194">
        <f>SUMIF('12peso'!$E$39:$E$492,$A194,'12peso'!U$39:U$492)</f>
        <v>0.1595</v>
      </c>
      <c r="FJ194">
        <f>SUMIF('12peso'!$E$39:$E$492,$A194,'12peso'!V$39:V$492)</f>
        <v>0.15920000000000001</v>
      </c>
      <c r="FK194">
        <f>SUMIF('12peso'!$E$39:$E$492,$A194,'12peso'!W$39:W$492)</f>
        <v>0.16020000000000001</v>
      </c>
      <c r="FL194">
        <f>SUMIF('12peso'!$E$39:$E$492,$A194,'12peso'!X$39:X$492)</f>
        <v>0.15859999999999999</v>
      </c>
      <c r="FM194">
        <f>SUMIF('12peso'!$E$39:$E$492,$A194,'12peso'!Y$39:Y$492)</f>
        <v>0.16039999999999999</v>
      </c>
      <c r="FN194">
        <f>SUMIF('12peso'!$E$39:$E$492,$A194,'12peso'!Z$39:Z$492)</f>
        <v>0.1595</v>
      </c>
      <c r="FO194">
        <f>SUMIF('12peso'!$E$39:$E$492,$A194,'12peso'!AA$39:AA$492)</f>
        <v>0.16009999999999999</v>
      </c>
      <c r="FP194">
        <f>SUMIF('12peso'!$E$39:$E$492,$A194,'12peso'!AB$39:AB$492)</f>
        <v>0.1605</v>
      </c>
      <c r="FQ194">
        <f>SUMIF('12peso'!$E$39:$E$492,$A194,'12peso'!AC$39:AC$492)</f>
        <v>0.16250000000000001</v>
      </c>
      <c r="FR194">
        <f>SUMIF('12peso'!$E$39:$E$492,$A194,'12peso'!AD$39:AD$492)</f>
        <v>0.16089999999999999</v>
      </c>
      <c r="FS194">
        <f>SUMIF('12peso'!$E$39:$E$492,$A194,'12peso'!AE$39:AE$492)</f>
        <v>0.16300000000000001</v>
      </c>
      <c r="FT194">
        <f>SUMIF('12peso'!$E$39:$E$492,$A194,'12peso'!AF$39:AF$492)</f>
        <v>0.1618</v>
      </c>
      <c r="FU194">
        <f>SUMIF('12peso'!$E$39:$E$492,$A194,'12peso'!AG$39:AG$492)</f>
        <v>0.16209999999999999</v>
      </c>
      <c r="FV194">
        <f>SUMIF('12peso'!$E$39:$E$492,$A194,'12peso'!AH$39:AH$492)</f>
        <v>0.16059999999999999</v>
      </c>
      <c r="FW194">
        <f>SUMIF('12peso'!$E$39:$E$492,$A194,'12peso'!AI$39:AI$492)</f>
        <v>0.1598</v>
      </c>
      <c r="FX194">
        <f>SUMIF('12peso'!$E$39:$E$492,$A194,'12peso'!AJ$39:AJ$492)</f>
        <v>0.15840000000000001</v>
      </c>
      <c r="FY194">
        <f>SUMIF('12peso'!$E$39:$E$492,$A194,'12peso'!AK$39:AK$492)</f>
        <v>0.15859999999999999</v>
      </c>
      <c r="FZ194">
        <f>SUMIF('12peso'!$E$39:$E$492,$A194,'12peso'!AL$39:AL$492)</f>
        <v>0.1595</v>
      </c>
      <c r="GA194">
        <f>SUMIF('12peso'!$E$39:$E$492,$A194,'12peso'!AM$39:AM$492)</f>
        <v>0.16120000000000001</v>
      </c>
      <c r="GB194">
        <f>SUMIF('12peso'!$E$39:$E$492,$A194,'12peso'!AN$39:AN$492)</f>
        <v>0.1595</v>
      </c>
    </row>
    <row r="195" spans="1:184" x14ac:dyDescent="0.25">
      <c r="A195" s="60">
        <v>4102013</v>
      </c>
      <c r="B195" s="56" t="s">
        <v>197</v>
      </c>
      <c r="C195" s="127">
        <v>9.9299999999999999E-2</v>
      </c>
      <c r="D195" s="127">
        <v>9.8199999999999996E-2</v>
      </c>
      <c r="E195" s="127">
        <v>9.9699999999999997E-2</v>
      </c>
      <c r="F195" s="127">
        <v>9.8500000000000004E-2</v>
      </c>
      <c r="G195" s="127">
        <v>9.8900000000000002E-2</v>
      </c>
      <c r="H195" s="127">
        <v>9.8799999999999999E-2</v>
      </c>
      <c r="I195" s="127">
        <v>9.8599999999999993E-2</v>
      </c>
      <c r="J195" s="127">
        <v>9.7699999999999995E-2</v>
      </c>
      <c r="K195" s="127">
        <v>9.4799999999999995E-2</v>
      </c>
      <c r="L195" s="127">
        <v>9.3100000000000002E-2</v>
      </c>
      <c r="M195" s="127">
        <v>9.2899999999999996E-2</v>
      </c>
      <c r="N195" s="127">
        <v>9.3200000000000005E-2</v>
      </c>
      <c r="O195" s="127">
        <v>9.2600000000000002E-2</v>
      </c>
      <c r="P195" s="127">
        <v>9.2100000000000001E-2</v>
      </c>
      <c r="Q195" s="127">
        <v>9.2200000000000004E-2</v>
      </c>
      <c r="R195" s="127">
        <v>9.2700000000000005E-2</v>
      </c>
      <c r="S195" s="127">
        <v>9.2499999999999999E-2</v>
      </c>
      <c r="T195" s="127">
        <v>9.2600000000000002E-2</v>
      </c>
      <c r="U195" s="127">
        <v>9.2600000000000002E-2</v>
      </c>
      <c r="V195" s="127">
        <v>9.1499999999999998E-2</v>
      </c>
      <c r="W195" s="127">
        <v>9.0700000000000003E-2</v>
      </c>
      <c r="X195" s="127">
        <v>8.9399999999999993E-2</v>
      </c>
      <c r="Y195" s="127">
        <v>8.8499999999999995E-2</v>
      </c>
      <c r="Z195" s="127">
        <v>8.8400000000000006E-2</v>
      </c>
      <c r="AA195" s="127">
        <v>8.7300000000000003E-2</v>
      </c>
      <c r="AB195" s="127">
        <v>8.72E-2</v>
      </c>
      <c r="AC195" s="127">
        <v>8.7599999999999997E-2</v>
      </c>
      <c r="AD195" s="127">
        <v>8.7300000000000003E-2</v>
      </c>
      <c r="AE195" s="127">
        <v>8.7900000000000006E-2</v>
      </c>
      <c r="AF195" s="127">
        <v>9.1700000000000004E-2</v>
      </c>
      <c r="AG195" s="127">
        <v>9.1399999999999995E-2</v>
      </c>
      <c r="AH195" s="127">
        <v>9.0800000000000006E-2</v>
      </c>
      <c r="AI195" s="127">
        <v>8.9800000000000005E-2</v>
      </c>
      <c r="AJ195" s="127">
        <v>8.7599999999999997E-2</v>
      </c>
      <c r="AK195" s="127">
        <v>8.8300000000000003E-2</v>
      </c>
      <c r="AL195" s="127">
        <v>8.7800000000000003E-2</v>
      </c>
      <c r="AM195" s="127">
        <v>8.77E-2</v>
      </c>
      <c r="AN195" s="127">
        <v>8.8800000000000004E-2</v>
      </c>
      <c r="AO195" s="127">
        <v>8.7300000000000003E-2</v>
      </c>
      <c r="AP195" s="127">
        <v>8.7900000000000006E-2</v>
      </c>
      <c r="AQ195" s="127">
        <v>8.6999999999999994E-2</v>
      </c>
      <c r="AR195" s="127">
        <v>8.6400000000000005E-2</v>
      </c>
      <c r="AS195" s="127">
        <v>8.5400000000000004E-2</v>
      </c>
      <c r="AT195" s="127">
        <v>8.4199999999999997E-2</v>
      </c>
      <c r="AU195" s="127">
        <v>8.3000000000000004E-2</v>
      </c>
      <c r="AV195" s="127">
        <v>8.2699999999999996E-2</v>
      </c>
      <c r="AW195" s="127">
        <v>8.1699999999999995E-2</v>
      </c>
      <c r="AX195" s="127">
        <v>8.1500000000000003E-2</v>
      </c>
      <c r="AY195" s="127">
        <v>8.2299999999999998E-2</v>
      </c>
      <c r="AZ195" s="127">
        <v>8.2100000000000006E-2</v>
      </c>
      <c r="BA195" s="127">
        <v>8.2100000000000006E-2</v>
      </c>
      <c r="BB195" s="127">
        <v>8.2900000000000001E-2</v>
      </c>
      <c r="BC195" s="127">
        <v>8.3900000000000002E-2</v>
      </c>
      <c r="BD195" s="127">
        <v>8.4900000000000003E-2</v>
      </c>
      <c r="BE195" s="127">
        <v>8.4900000000000003E-2</v>
      </c>
      <c r="BF195" s="127">
        <v>8.5000000000000006E-2</v>
      </c>
      <c r="BG195" s="127">
        <v>8.4500000000000006E-2</v>
      </c>
      <c r="BH195" s="127">
        <v>8.48E-2</v>
      </c>
      <c r="BI195" s="127">
        <v>8.5199999999999998E-2</v>
      </c>
      <c r="BJ195" s="127">
        <v>8.4199999999999997E-2</v>
      </c>
      <c r="BK195" s="127">
        <v>8.4000000000000005E-2</v>
      </c>
      <c r="BL195" s="127">
        <v>8.43E-2</v>
      </c>
      <c r="BM195" s="127">
        <v>8.5699999999999998E-2</v>
      </c>
      <c r="BN195" s="127">
        <v>8.5599999999999996E-2</v>
      </c>
      <c r="BO195" s="127">
        <v>8.6699999999999999E-2</v>
      </c>
      <c r="BP195" s="127">
        <v>8.8099999999999998E-2</v>
      </c>
      <c r="BQ195" s="127">
        <v>8.7800000000000003E-2</v>
      </c>
      <c r="BR195" s="127">
        <v>8.6599999999999996E-2</v>
      </c>
      <c r="BS195" s="127">
        <v>8.6900000000000005E-2</v>
      </c>
      <c r="BT195" s="127">
        <v>8.5699999999999998E-2</v>
      </c>
      <c r="BU195" s="127">
        <v>8.5000000000000006E-2</v>
      </c>
      <c r="BV195" s="127">
        <v>8.5300000000000001E-2</v>
      </c>
      <c r="BW195" s="127">
        <v>8.5000000000000006E-2</v>
      </c>
      <c r="BX195" s="127">
        <v>8.5900000000000004E-2</v>
      </c>
      <c r="BY195" s="127">
        <v>8.5599999999999996E-2</v>
      </c>
      <c r="BZ195" s="127">
        <v>8.6699999999999999E-2</v>
      </c>
      <c r="CA195" s="127">
        <v>8.7099999999999997E-2</v>
      </c>
      <c r="CB195" s="127">
        <v>8.9200000000000002E-2</v>
      </c>
      <c r="CC195" s="127">
        <v>8.8499999999999995E-2</v>
      </c>
      <c r="CD195" s="127">
        <v>8.7300000000000003E-2</v>
      </c>
      <c r="CE195" s="127">
        <v>8.6999999999999994E-2</v>
      </c>
      <c r="CF195" s="127">
        <v>8.7300000000000003E-2</v>
      </c>
      <c r="CG195" s="127">
        <v>8.7900000000000006E-2</v>
      </c>
      <c r="CH195" s="127">
        <v>3.4599999999999999E-2</v>
      </c>
      <c r="CI195" s="127">
        <v>3.4599999999999999E-2</v>
      </c>
      <c r="CJ195" s="127">
        <v>3.44E-2</v>
      </c>
      <c r="CK195" s="127">
        <v>3.4500000000000003E-2</v>
      </c>
      <c r="CL195" s="127">
        <v>3.4700000000000002E-2</v>
      </c>
      <c r="CM195" s="127">
        <v>3.5099999999999999E-2</v>
      </c>
      <c r="CN195" s="127">
        <v>3.5799999999999998E-2</v>
      </c>
      <c r="CO195" s="127">
        <v>3.5200000000000002E-2</v>
      </c>
      <c r="CP195" s="127">
        <v>3.4700000000000002E-2</v>
      </c>
      <c r="CQ195" s="127">
        <v>3.4599999999999999E-2</v>
      </c>
      <c r="CR195" s="127">
        <v>3.5000000000000003E-2</v>
      </c>
      <c r="CS195" s="127">
        <v>3.49E-2</v>
      </c>
      <c r="CT195" s="127">
        <v>3.4700000000000002E-2</v>
      </c>
      <c r="CU195" s="127">
        <v>3.4200000000000001E-2</v>
      </c>
      <c r="CV195" s="127">
        <v>3.4000000000000002E-2</v>
      </c>
      <c r="CW195" s="127">
        <v>3.4099999999999998E-2</v>
      </c>
      <c r="CX195" s="127">
        <v>3.3799999999999997E-2</v>
      </c>
      <c r="CY195" s="127">
        <v>3.4000000000000002E-2</v>
      </c>
      <c r="CZ195" s="127">
        <v>3.3700000000000001E-2</v>
      </c>
      <c r="DA195" s="127">
        <v>3.3700000000000001E-2</v>
      </c>
      <c r="DB195" s="127">
        <v>3.3599999999999998E-2</v>
      </c>
      <c r="DC195" s="127">
        <v>3.3300000000000003E-2</v>
      </c>
      <c r="DD195" s="127">
        <v>3.3099999999999997E-2</v>
      </c>
      <c r="DE195" s="127">
        <v>3.2599999999999997E-2</v>
      </c>
      <c r="DF195" s="127">
        <v>3.15E-2</v>
      </c>
      <c r="DG195" s="127">
        <v>3.2000000000000001E-2</v>
      </c>
      <c r="DH195" s="127">
        <v>3.2500000000000001E-2</v>
      </c>
      <c r="DI195" s="127">
        <v>3.27E-2</v>
      </c>
      <c r="DJ195" s="127">
        <v>3.2599999999999997E-2</v>
      </c>
      <c r="DK195" s="127">
        <v>3.3099999999999997E-2</v>
      </c>
      <c r="DL195" s="127">
        <v>3.3399999999999999E-2</v>
      </c>
      <c r="DM195" s="127">
        <v>3.32E-2</v>
      </c>
      <c r="DN195" s="127">
        <v>3.3399999999999999E-2</v>
      </c>
      <c r="DO195" s="127">
        <v>3.3300000000000003E-2</v>
      </c>
      <c r="DP195" s="127">
        <v>3.3000000000000002E-2</v>
      </c>
      <c r="DQ195" s="127">
        <v>3.2500000000000001E-2</v>
      </c>
      <c r="DR195" s="127">
        <v>3.27E-2</v>
      </c>
      <c r="DS195" s="127">
        <v>3.27E-2</v>
      </c>
      <c r="DT195" s="127">
        <v>3.2599999999999997E-2</v>
      </c>
      <c r="DU195" s="127">
        <v>3.3300000000000003E-2</v>
      </c>
      <c r="DV195" s="127">
        <v>3.3500000000000002E-2</v>
      </c>
      <c r="DW195" s="127">
        <v>3.3599999999999998E-2</v>
      </c>
      <c r="DX195" s="127">
        <v>3.3700000000000001E-2</v>
      </c>
      <c r="DY195" s="127">
        <v>3.3799999999999997E-2</v>
      </c>
      <c r="DZ195" s="127">
        <v>3.3700000000000001E-2</v>
      </c>
      <c r="EA195" s="127">
        <v>3.3700000000000001E-2</v>
      </c>
      <c r="EB195" s="127">
        <v>3.3099999999999997E-2</v>
      </c>
      <c r="EC195" s="127">
        <v>3.2899999999999999E-2</v>
      </c>
      <c r="ED195" s="127">
        <v>3.2800000000000003E-2</v>
      </c>
      <c r="EE195" s="127">
        <v>3.3000000000000002E-2</v>
      </c>
      <c r="EF195" s="127">
        <v>3.2599999999999997E-2</v>
      </c>
      <c r="EG195" s="127">
        <v>3.3000000000000002E-2</v>
      </c>
      <c r="EH195" s="127">
        <v>3.3099999999999997E-2</v>
      </c>
      <c r="EI195" s="127">
        <v>3.39E-2</v>
      </c>
      <c r="EJ195" s="127">
        <v>3.44E-2</v>
      </c>
      <c r="EK195" s="127">
        <v>3.4599999999999999E-2</v>
      </c>
      <c r="EL195" s="127">
        <v>3.4099999999999998E-2</v>
      </c>
      <c r="EM195" s="127">
        <v>3.4000000000000002E-2</v>
      </c>
      <c r="EN195" s="127">
        <v>3.4000000000000002E-2</v>
      </c>
      <c r="EO195" s="127">
        <v>3.3599999999999998E-2</v>
      </c>
      <c r="EP195" s="127">
        <v>3.3700000000000001E-2</v>
      </c>
      <c r="EQ195" s="127">
        <v>3.3500000000000002E-2</v>
      </c>
      <c r="ER195" s="127">
        <v>3.3599999999999998E-2</v>
      </c>
      <c r="ES195" s="127">
        <v>3.4099999999999998E-2</v>
      </c>
      <c r="ET195" s="127">
        <v>3.4700000000000002E-2</v>
      </c>
      <c r="EU195" s="127">
        <v>3.49E-2</v>
      </c>
      <c r="EV195">
        <f>SUMIF('12peso'!$E$39:$E$492,$A195,'12peso'!H$39:H$492)</f>
        <v>9.2700000000000005E-2</v>
      </c>
      <c r="EW195">
        <f>SUMIF('12peso'!$E$39:$E$492,$A195,'12peso'!I$39:I$492)</f>
        <v>9.2999999999999999E-2</v>
      </c>
      <c r="EX195">
        <f>SUMIF('12peso'!$E$39:$E$492,$A195,'12peso'!J$39:J$492)</f>
        <v>9.2299999999999993E-2</v>
      </c>
      <c r="EY195">
        <f>SUMIF('12peso'!$E$39:$E$492,$A195,'12peso'!K$39:K$492)</f>
        <v>9.0700000000000003E-2</v>
      </c>
      <c r="EZ195">
        <f>SUMIF('12peso'!$E$39:$E$492,$A195,'12peso'!L$39:L$492)</f>
        <v>8.8999999999999996E-2</v>
      </c>
      <c r="FA195">
        <f>SUMIF('12peso'!$E$39:$E$492,$A195,'12peso'!M$39:M$492)</f>
        <v>8.8900000000000007E-2</v>
      </c>
      <c r="FB195">
        <f>SUMIF('12peso'!$E$39:$E$492,$A195,'12peso'!N$39:N$492)</f>
        <v>8.8900000000000007E-2</v>
      </c>
      <c r="FC195">
        <f>SUMIF('12peso'!$E$39:$E$492,$A195,'12peso'!O$39:O$492)</f>
        <v>8.9700000000000002E-2</v>
      </c>
      <c r="FD195">
        <f>SUMIF('12peso'!$E$39:$E$492,$A195,'12peso'!P$39:P$492)</f>
        <v>8.9499999999999996E-2</v>
      </c>
      <c r="FE195">
        <f>SUMIF('12peso'!$E$39:$E$492,$A195,'12peso'!Q$39:Q$492)</f>
        <v>9.0899999999999995E-2</v>
      </c>
      <c r="FF195">
        <f>SUMIF('12peso'!$E$39:$E$492,$A195,'12peso'!R$39:R$492)</f>
        <v>8.9800000000000005E-2</v>
      </c>
      <c r="FG195">
        <f>SUMIF('12peso'!$E$39:$E$492,$A195,'12peso'!S$39:S$492)</f>
        <v>9.0399999999999994E-2</v>
      </c>
      <c r="FH195">
        <f>SUMIF('12peso'!$E$39:$E$492,$A195,'12peso'!T$39:T$492)</f>
        <v>9.0800000000000006E-2</v>
      </c>
      <c r="FI195">
        <f>SUMIF('12peso'!$E$39:$E$492,$A195,'12peso'!U$39:U$492)</f>
        <v>9.1200000000000003E-2</v>
      </c>
      <c r="FJ195">
        <f>SUMIF('12peso'!$E$39:$E$492,$A195,'12peso'!V$39:V$492)</f>
        <v>9.1399999999999995E-2</v>
      </c>
      <c r="FK195">
        <f>SUMIF('12peso'!$E$39:$E$492,$A195,'12peso'!W$39:W$492)</f>
        <v>9.0800000000000006E-2</v>
      </c>
      <c r="FL195">
        <f>SUMIF('12peso'!$E$39:$E$492,$A195,'12peso'!X$39:X$492)</f>
        <v>9.0800000000000006E-2</v>
      </c>
      <c r="FM195">
        <f>SUMIF('12peso'!$E$39:$E$492,$A195,'12peso'!Y$39:Y$492)</f>
        <v>9.0999999999999998E-2</v>
      </c>
      <c r="FN195">
        <f>SUMIF('12peso'!$E$39:$E$492,$A195,'12peso'!Z$39:Z$492)</f>
        <v>9.1800000000000007E-2</v>
      </c>
      <c r="FO195">
        <f>SUMIF('12peso'!$E$39:$E$492,$A195,'12peso'!AA$39:AA$492)</f>
        <v>9.11E-2</v>
      </c>
      <c r="FP195">
        <f>SUMIF('12peso'!$E$39:$E$492,$A195,'12peso'!AB$39:AB$492)</f>
        <v>9.0999999999999998E-2</v>
      </c>
      <c r="FQ195">
        <f>SUMIF('12peso'!$E$39:$E$492,$A195,'12peso'!AC$39:AC$492)</f>
        <v>9.2200000000000004E-2</v>
      </c>
      <c r="FR195">
        <f>SUMIF('12peso'!$E$39:$E$492,$A195,'12peso'!AD$39:AD$492)</f>
        <v>9.3899999999999997E-2</v>
      </c>
      <c r="FS195">
        <f>SUMIF('12peso'!$E$39:$E$492,$A195,'12peso'!AE$39:AE$492)</f>
        <v>9.4700000000000006E-2</v>
      </c>
      <c r="FT195">
        <f>SUMIF('12peso'!$E$39:$E$492,$A195,'12peso'!AF$39:AF$492)</f>
        <v>9.9099999999999994E-2</v>
      </c>
      <c r="FU195">
        <f>SUMIF('12peso'!$E$39:$E$492,$A195,'12peso'!AG$39:AG$492)</f>
        <v>9.8699999999999996E-2</v>
      </c>
      <c r="FV195">
        <f>SUMIF('12peso'!$E$39:$E$492,$A195,'12peso'!AH$39:AH$492)</f>
        <v>9.7600000000000006E-2</v>
      </c>
      <c r="FW195">
        <f>SUMIF('12peso'!$E$39:$E$492,$A195,'12peso'!AI$39:AI$492)</f>
        <v>9.7000000000000003E-2</v>
      </c>
      <c r="FX195">
        <f>SUMIF('12peso'!$E$39:$E$492,$A195,'12peso'!AJ$39:AJ$492)</f>
        <v>9.6500000000000002E-2</v>
      </c>
      <c r="FY195">
        <f>SUMIF('12peso'!$E$39:$E$492,$A195,'12peso'!AK$39:AK$492)</f>
        <v>9.6299999999999997E-2</v>
      </c>
      <c r="FZ195">
        <f>SUMIF('12peso'!$E$39:$E$492,$A195,'12peso'!AL$39:AL$492)</f>
        <v>9.4600000000000004E-2</v>
      </c>
      <c r="GA195">
        <f>SUMIF('12peso'!$E$39:$E$492,$A195,'12peso'!AM$39:AM$492)</f>
        <v>9.4399999999999998E-2</v>
      </c>
      <c r="GB195">
        <f>SUMIF('12peso'!$E$39:$E$492,$A195,'12peso'!AN$39:AN$492)</f>
        <v>9.4299999999999995E-2</v>
      </c>
    </row>
    <row r="196" spans="1:184" x14ac:dyDescent="0.25">
      <c r="A196" s="60">
        <v>4103001</v>
      </c>
      <c r="B196" s="56" t="s">
        <v>198</v>
      </c>
      <c r="C196" s="127">
        <v>7.5600000000000001E-2</v>
      </c>
      <c r="D196" s="127">
        <v>7.51E-2</v>
      </c>
      <c r="E196" s="127">
        <v>7.4800000000000005E-2</v>
      </c>
      <c r="F196" s="127">
        <v>7.4399999999999994E-2</v>
      </c>
      <c r="G196" s="127">
        <v>7.3700000000000002E-2</v>
      </c>
      <c r="H196" s="127">
        <v>7.2900000000000006E-2</v>
      </c>
      <c r="I196" s="127">
        <v>7.3400000000000007E-2</v>
      </c>
      <c r="J196" s="127">
        <v>7.4499999999999997E-2</v>
      </c>
      <c r="K196" s="127">
        <v>7.4399999999999994E-2</v>
      </c>
      <c r="L196" s="127">
        <v>7.4099999999999999E-2</v>
      </c>
      <c r="M196" s="127">
        <v>7.4200000000000002E-2</v>
      </c>
      <c r="N196" s="127">
        <v>7.4399999999999994E-2</v>
      </c>
      <c r="O196" s="127">
        <v>7.2900000000000006E-2</v>
      </c>
      <c r="P196" s="127">
        <v>7.2499999999999995E-2</v>
      </c>
      <c r="Q196" s="127">
        <v>7.1999999999999995E-2</v>
      </c>
      <c r="R196" s="127">
        <v>7.2099999999999997E-2</v>
      </c>
      <c r="S196" s="127">
        <v>7.1900000000000006E-2</v>
      </c>
      <c r="T196" s="127">
        <v>7.1599999999999997E-2</v>
      </c>
      <c r="U196" s="127">
        <v>7.1099999999999997E-2</v>
      </c>
      <c r="V196" s="127">
        <v>7.0999999999999994E-2</v>
      </c>
      <c r="W196" s="127">
        <v>7.1099999999999997E-2</v>
      </c>
      <c r="X196" s="127">
        <v>7.0999999999999994E-2</v>
      </c>
      <c r="Y196" s="127">
        <v>7.0000000000000007E-2</v>
      </c>
      <c r="Z196" s="127">
        <v>6.9500000000000006E-2</v>
      </c>
      <c r="AA196" s="127">
        <v>6.93E-2</v>
      </c>
      <c r="AB196" s="127">
        <v>6.8699999999999997E-2</v>
      </c>
      <c r="AC196" s="127">
        <v>6.8900000000000003E-2</v>
      </c>
      <c r="AD196" s="127">
        <v>6.88E-2</v>
      </c>
      <c r="AE196" s="127">
        <v>6.88E-2</v>
      </c>
      <c r="AF196" s="127">
        <v>6.8699999999999997E-2</v>
      </c>
      <c r="AG196" s="127">
        <v>6.9000000000000006E-2</v>
      </c>
      <c r="AH196" s="127">
        <v>6.9500000000000006E-2</v>
      </c>
      <c r="AI196" s="127">
        <v>6.8900000000000003E-2</v>
      </c>
      <c r="AJ196" s="127">
        <v>7.0900000000000005E-2</v>
      </c>
      <c r="AK196" s="127">
        <v>7.1199999999999999E-2</v>
      </c>
      <c r="AL196" s="127">
        <v>7.1199999999999999E-2</v>
      </c>
      <c r="AM196" s="127">
        <v>7.1400000000000005E-2</v>
      </c>
      <c r="AN196" s="127">
        <v>7.1999999999999995E-2</v>
      </c>
      <c r="AO196" s="127">
        <v>7.1400000000000005E-2</v>
      </c>
      <c r="AP196" s="127">
        <v>7.0400000000000004E-2</v>
      </c>
      <c r="AQ196" s="127">
        <v>6.8500000000000005E-2</v>
      </c>
      <c r="AR196" s="127">
        <v>6.6400000000000001E-2</v>
      </c>
      <c r="AS196" s="127">
        <v>6.6299999999999998E-2</v>
      </c>
      <c r="AT196" s="127">
        <v>6.6900000000000001E-2</v>
      </c>
      <c r="AU196" s="127">
        <v>6.7400000000000002E-2</v>
      </c>
      <c r="AV196" s="127">
        <v>6.8000000000000005E-2</v>
      </c>
      <c r="AW196" s="127">
        <v>6.8099999999999994E-2</v>
      </c>
      <c r="AX196" s="127">
        <v>6.9199999999999998E-2</v>
      </c>
      <c r="AY196" s="127">
        <v>6.9699999999999998E-2</v>
      </c>
      <c r="AZ196" s="127">
        <v>6.93E-2</v>
      </c>
      <c r="BA196" s="127">
        <v>6.88E-2</v>
      </c>
      <c r="BB196" s="127">
        <v>6.9400000000000003E-2</v>
      </c>
      <c r="BC196" s="127">
        <v>6.8699999999999997E-2</v>
      </c>
      <c r="BD196" s="127">
        <v>6.88E-2</v>
      </c>
      <c r="BE196" s="127">
        <v>6.93E-2</v>
      </c>
      <c r="BF196" s="127">
        <v>7.0300000000000001E-2</v>
      </c>
      <c r="BG196" s="127">
        <v>7.1300000000000002E-2</v>
      </c>
      <c r="BH196" s="127">
        <v>7.0699999999999999E-2</v>
      </c>
      <c r="BI196" s="127">
        <v>7.0999999999999994E-2</v>
      </c>
      <c r="BJ196" s="127">
        <v>7.1300000000000002E-2</v>
      </c>
      <c r="BK196" s="127">
        <v>7.0599999999999996E-2</v>
      </c>
      <c r="BL196" s="127">
        <v>6.9699999999999998E-2</v>
      </c>
      <c r="BM196" s="127">
        <v>6.9800000000000001E-2</v>
      </c>
      <c r="BN196" s="127">
        <v>6.9500000000000006E-2</v>
      </c>
      <c r="BO196" s="127">
        <v>6.8599999999999994E-2</v>
      </c>
      <c r="BP196" s="127">
        <v>6.9500000000000006E-2</v>
      </c>
      <c r="BQ196" s="127">
        <v>7.0800000000000002E-2</v>
      </c>
      <c r="BR196" s="127">
        <v>7.0900000000000005E-2</v>
      </c>
      <c r="BS196" s="127">
        <v>7.1099999999999997E-2</v>
      </c>
      <c r="BT196" s="127">
        <v>7.0900000000000005E-2</v>
      </c>
      <c r="BU196" s="127">
        <v>7.1400000000000005E-2</v>
      </c>
      <c r="BV196" s="127">
        <v>7.1300000000000002E-2</v>
      </c>
      <c r="BW196" s="127">
        <v>7.1099999999999997E-2</v>
      </c>
      <c r="BX196" s="127">
        <v>7.0499999999999993E-2</v>
      </c>
      <c r="BY196" s="127">
        <v>7.0199999999999999E-2</v>
      </c>
      <c r="BZ196" s="127">
        <v>6.9800000000000001E-2</v>
      </c>
      <c r="CA196" s="127">
        <v>6.9500000000000006E-2</v>
      </c>
      <c r="CB196" s="127">
        <v>6.9599999999999995E-2</v>
      </c>
      <c r="CC196" s="127">
        <v>7.0400000000000004E-2</v>
      </c>
      <c r="CD196" s="127">
        <v>7.0800000000000002E-2</v>
      </c>
      <c r="CE196" s="127">
        <v>7.0599999999999996E-2</v>
      </c>
      <c r="CF196" s="127">
        <v>7.0900000000000005E-2</v>
      </c>
      <c r="CG196" s="127">
        <v>7.0699999999999999E-2</v>
      </c>
      <c r="CH196" s="127">
        <v>9.1800000000000007E-2</v>
      </c>
      <c r="CI196" s="127">
        <v>9.1600000000000001E-2</v>
      </c>
      <c r="CJ196" s="127">
        <v>9.2100000000000001E-2</v>
      </c>
      <c r="CK196" s="127">
        <v>9.1800000000000007E-2</v>
      </c>
      <c r="CL196" s="127">
        <v>9.1300000000000006E-2</v>
      </c>
      <c r="CM196" s="127">
        <v>9.1499999999999998E-2</v>
      </c>
      <c r="CN196" s="127">
        <v>9.2200000000000004E-2</v>
      </c>
      <c r="CO196" s="127">
        <v>9.2799999999999994E-2</v>
      </c>
      <c r="CP196" s="127">
        <v>9.3200000000000005E-2</v>
      </c>
      <c r="CQ196" s="127">
        <v>9.3600000000000003E-2</v>
      </c>
      <c r="CR196" s="127">
        <v>9.3600000000000003E-2</v>
      </c>
      <c r="CS196" s="127">
        <v>9.4500000000000001E-2</v>
      </c>
      <c r="CT196" s="127">
        <v>9.3799999999999994E-2</v>
      </c>
      <c r="CU196" s="127">
        <v>9.4E-2</v>
      </c>
      <c r="CV196" s="127">
        <v>9.3799999999999994E-2</v>
      </c>
      <c r="CW196" s="127">
        <v>9.3399999999999997E-2</v>
      </c>
      <c r="CX196" s="127">
        <v>9.3700000000000006E-2</v>
      </c>
      <c r="CY196" s="127">
        <v>9.3600000000000003E-2</v>
      </c>
      <c r="CZ196" s="127">
        <v>9.3299999999999994E-2</v>
      </c>
      <c r="DA196" s="127">
        <v>9.2999999999999999E-2</v>
      </c>
      <c r="DB196" s="127">
        <v>9.3600000000000003E-2</v>
      </c>
      <c r="DC196" s="127">
        <v>9.3100000000000002E-2</v>
      </c>
      <c r="DD196" s="127">
        <v>9.2399999999999996E-2</v>
      </c>
      <c r="DE196" s="127">
        <v>9.1999999999999998E-2</v>
      </c>
      <c r="DF196" s="127">
        <v>9.3100000000000002E-2</v>
      </c>
      <c r="DG196" s="127">
        <v>9.2100000000000001E-2</v>
      </c>
      <c r="DH196" s="127">
        <v>9.3200000000000005E-2</v>
      </c>
      <c r="DI196" s="127">
        <v>9.2299999999999993E-2</v>
      </c>
      <c r="DJ196" s="127">
        <v>9.2899999999999996E-2</v>
      </c>
      <c r="DK196" s="127">
        <v>9.35E-2</v>
      </c>
      <c r="DL196" s="127">
        <v>9.4E-2</v>
      </c>
      <c r="DM196" s="127">
        <v>9.2899999999999996E-2</v>
      </c>
      <c r="DN196" s="127">
        <v>9.3200000000000005E-2</v>
      </c>
      <c r="DO196" s="127">
        <v>9.3399999999999997E-2</v>
      </c>
      <c r="DP196" s="127">
        <v>9.4500000000000001E-2</v>
      </c>
      <c r="DQ196" s="127">
        <v>9.4200000000000006E-2</v>
      </c>
      <c r="DR196" s="127">
        <v>9.4600000000000004E-2</v>
      </c>
      <c r="DS196" s="127">
        <v>9.5000000000000001E-2</v>
      </c>
      <c r="DT196" s="127">
        <v>9.4700000000000006E-2</v>
      </c>
      <c r="DU196" s="127">
        <v>9.3399999999999997E-2</v>
      </c>
      <c r="DV196" s="127">
        <v>9.3600000000000003E-2</v>
      </c>
      <c r="DW196" s="127">
        <v>9.35E-2</v>
      </c>
      <c r="DX196" s="127">
        <v>9.4299999999999995E-2</v>
      </c>
      <c r="DY196" s="127">
        <v>9.5000000000000001E-2</v>
      </c>
      <c r="DZ196" s="127">
        <v>9.4500000000000001E-2</v>
      </c>
      <c r="EA196" s="127">
        <v>9.4100000000000003E-2</v>
      </c>
      <c r="EB196" s="127">
        <v>9.3899999999999997E-2</v>
      </c>
      <c r="EC196" s="127">
        <v>9.3899999999999997E-2</v>
      </c>
      <c r="ED196" s="127">
        <v>9.4700000000000006E-2</v>
      </c>
      <c r="EE196" s="127">
        <v>9.4399999999999998E-2</v>
      </c>
      <c r="EF196" s="127">
        <v>9.5299999999999996E-2</v>
      </c>
      <c r="EG196" s="127">
        <v>9.4399999999999998E-2</v>
      </c>
      <c r="EH196" s="127">
        <v>9.3399999999999997E-2</v>
      </c>
      <c r="EI196" s="127">
        <v>9.2700000000000005E-2</v>
      </c>
      <c r="EJ196" s="127">
        <v>9.2600000000000002E-2</v>
      </c>
      <c r="EK196" s="127">
        <v>9.3299999999999994E-2</v>
      </c>
      <c r="EL196" s="127">
        <v>9.3600000000000003E-2</v>
      </c>
      <c r="EM196" s="127">
        <v>9.35E-2</v>
      </c>
      <c r="EN196" s="127">
        <v>9.2700000000000005E-2</v>
      </c>
      <c r="EO196" s="127">
        <v>9.3899999999999997E-2</v>
      </c>
      <c r="EP196" s="127">
        <v>9.3899999999999997E-2</v>
      </c>
      <c r="EQ196" s="127">
        <v>9.4100000000000003E-2</v>
      </c>
      <c r="ER196" s="127">
        <v>9.3600000000000003E-2</v>
      </c>
      <c r="ES196" s="127">
        <v>9.4500000000000001E-2</v>
      </c>
      <c r="ET196" s="127">
        <v>9.4399999999999998E-2</v>
      </c>
      <c r="EU196" s="127">
        <v>9.3600000000000003E-2</v>
      </c>
      <c r="EV196">
        <f>SUMIF('12peso'!$E$39:$E$492,$A196,'12peso'!H$39:H$492)</f>
        <v>2.52E-2</v>
      </c>
      <c r="EW196">
        <f>SUMIF('12peso'!$E$39:$E$492,$A196,'12peso'!I$39:I$492)</f>
        <v>2.5499999999999998E-2</v>
      </c>
      <c r="EX196">
        <f>SUMIF('12peso'!$E$39:$E$492,$A196,'12peso'!J$39:J$492)</f>
        <v>2.5999999999999999E-2</v>
      </c>
      <c r="EY196">
        <f>SUMIF('12peso'!$E$39:$E$492,$A196,'12peso'!K$39:K$492)</f>
        <v>2.58E-2</v>
      </c>
      <c r="EZ196">
        <f>SUMIF('12peso'!$E$39:$E$492,$A196,'12peso'!L$39:L$492)</f>
        <v>2.5600000000000001E-2</v>
      </c>
      <c r="FA196">
        <f>SUMIF('12peso'!$E$39:$E$492,$A196,'12peso'!M$39:M$492)</f>
        <v>2.5600000000000001E-2</v>
      </c>
      <c r="FB196">
        <f>SUMIF('12peso'!$E$39:$E$492,$A196,'12peso'!N$39:N$492)</f>
        <v>2.5499999999999998E-2</v>
      </c>
      <c r="FC196">
        <f>SUMIF('12peso'!$E$39:$E$492,$A196,'12peso'!O$39:O$492)</f>
        <v>2.5100000000000001E-2</v>
      </c>
      <c r="FD196">
        <f>SUMIF('12peso'!$E$39:$E$492,$A196,'12peso'!P$39:P$492)</f>
        <v>2.5399999999999999E-2</v>
      </c>
      <c r="FE196">
        <f>SUMIF('12peso'!$E$39:$E$492,$A196,'12peso'!Q$39:Q$492)</f>
        <v>2.4899999999999999E-2</v>
      </c>
      <c r="FF196">
        <f>SUMIF('12peso'!$E$39:$E$492,$A196,'12peso'!R$39:R$492)</f>
        <v>2.5000000000000001E-2</v>
      </c>
      <c r="FG196">
        <f>SUMIF('12peso'!$E$39:$E$492,$A196,'12peso'!S$39:S$492)</f>
        <v>2.4799999999999999E-2</v>
      </c>
      <c r="FH196">
        <f>SUMIF('12peso'!$E$39:$E$492,$A196,'12peso'!T$39:T$492)</f>
        <v>2.4500000000000001E-2</v>
      </c>
      <c r="FI196">
        <f>SUMIF('12peso'!$E$39:$E$492,$A196,'12peso'!U$39:U$492)</f>
        <v>2.4899999999999999E-2</v>
      </c>
      <c r="FJ196">
        <f>SUMIF('12peso'!$E$39:$E$492,$A196,'12peso'!V$39:V$492)</f>
        <v>2.5399999999999999E-2</v>
      </c>
      <c r="FK196">
        <f>SUMIF('12peso'!$E$39:$E$492,$A196,'12peso'!W$39:W$492)</f>
        <v>2.5399999999999999E-2</v>
      </c>
      <c r="FL196">
        <f>SUMIF('12peso'!$E$39:$E$492,$A196,'12peso'!X$39:X$492)</f>
        <v>2.5499999999999998E-2</v>
      </c>
      <c r="FM196">
        <f>SUMIF('12peso'!$E$39:$E$492,$A196,'12peso'!Y$39:Y$492)</f>
        <v>2.52E-2</v>
      </c>
      <c r="FN196">
        <f>SUMIF('12peso'!$E$39:$E$492,$A196,'12peso'!Z$39:Z$492)</f>
        <v>2.53E-2</v>
      </c>
      <c r="FO196">
        <f>SUMIF('12peso'!$E$39:$E$492,$A196,'12peso'!AA$39:AA$492)</f>
        <v>2.53E-2</v>
      </c>
      <c r="FP196">
        <f>SUMIF('12peso'!$E$39:$E$492,$A196,'12peso'!AB$39:AB$492)</f>
        <v>2.52E-2</v>
      </c>
      <c r="FQ196">
        <f>SUMIF('12peso'!$E$39:$E$492,$A196,'12peso'!AC$39:AC$492)</f>
        <v>2.52E-2</v>
      </c>
      <c r="FR196">
        <f>SUMIF('12peso'!$E$39:$E$492,$A196,'12peso'!AD$39:AD$492)</f>
        <v>2.52E-2</v>
      </c>
      <c r="FS196">
        <f>SUMIF('12peso'!$E$39:$E$492,$A196,'12peso'!AE$39:AE$492)</f>
        <v>2.5000000000000001E-2</v>
      </c>
      <c r="FT196">
        <f>SUMIF('12peso'!$E$39:$E$492,$A196,'12peso'!AF$39:AF$492)</f>
        <v>2.4400000000000002E-2</v>
      </c>
      <c r="FU196">
        <f>SUMIF('12peso'!$E$39:$E$492,$A196,'12peso'!AG$39:AG$492)</f>
        <v>2.46E-2</v>
      </c>
      <c r="FV196">
        <f>SUMIF('12peso'!$E$39:$E$492,$A196,'12peso'!AH$39:AH$492)</f>
        <v>2.4899999999999999E-2</v>
      </c>
      <c r="FW196">
        <f>SUMIF('12peso'!$E$39:$E$492,$A196,'12peso'!AI$39:AI$492)</f>
        <v>2.5000000000000001E-2</v>
      </c>
      <c r="FX196">
        <f>SUMIF('12peso'!$E$39:$E$492,$A196,'12peso'!AJ$39:AJ$492)</f>
        <v>2.5100000000000001E-2</v>
      </c>
      <c r="FY196">
        <f>SUMIF('12peso'!$E$39:$E$492,$A196,'12peso'!AK$39:AK$492)</f>
        <v>2.5100000000000001E-2</v>
      </c>
      <c r="FZ196">
        <f>SUMIF('12peso'!$E$39:$E$492,$A196,'12peso'!AL$39:AL$492)</f>
        <v>2.53E-2</v>
      </c>
      <c r="GA196">
        <f>SUMIF('12peso'!$E$39:$E$492,$A196,'12peso'!AM$39:AM$492)</f>
        <v>2.5100000000000001E-2</v>
      </c>
      <c r="GB196">
        <f>SUMIF('12peso'!$E$39:$E$492,$A196,'12peso'!AN$39:AN$492)</f>
        <v>2.5000000000000001E-2</v>
      </c>
    </row>
    <row r="197" spans="1:184" x14ac:dyDescent="0.25">
      <c r="A197" s="60">
        <v>4103002</v>
      </c>
      <c r="B197" s="56" t="s">
        <v>199</v>
      </c>
      <c r="C197" s="127">
        <v>8.7999999999999995E-2</v>
      </c>
      <c r="D197" s="127">
        <v>8.77E-2</v>
      </c>
      <c r="E197" s="127">
        <v>8.77E-2</v>
      </c>
      <c r="F197" s="127">
        <v>8.77E-2</v>
      </c>
      <c r="G197" s="127">
        <v>8.7099999999999997E-2</v>
      </c>
      <c r="H197" s="127">
        <v>8.7300000000000003E-2</v>
      </c>
      <c r="I197" s="127">
        <v>8.5999999999999993E-2</v>
      </c>
      <c r="J197" s="127">
        <v>8.4500000000000006E-2</v>
      </c>
      <c r="K197" s="127">
        <v>8.3900000000000002E-2</v>
      </c>
      <c r="L197" s="127">
        <v>8.6199999999999999E-2</v>
      </c>
      <c r="M197" s="127">
        <v>8.6499999999999994E-2</v>
      </c>
      <c r="N197" s="127">
        <v>8.7900000000000006E-2</v>
      </c>
      <c r="O197" s="127">
        <v>8.7400000000000005E-2</v>
      </c>
      <c r="P197" s="127">
        <v>8.6800000000000002E-2</v>
      </c>
      <c r="Q197" s="127">
        <v>8.6499999999999994E-2</v>
      </c>
      <c r="R197" s="127">
        <v>8.6400000000000005E-2</v>
      </c>
      <c r="S197" s="127">
        <v>8.6499999999999994E-2</v>
      </c>
      <c r="T197" s="127">
        <v>8.5900000000000004E-2</v>
      </c>
      <c r="U197" s="127">
        <v>8.4599999999999995E-2</v>
      </c>
      <c r="V197" s="127">
        <v>8.2400000000000001E-2</v>
      </c>
      <c r="W197" s="127">
        <v>8.2199999999999995E-2</v>
      </c>
      <c r="X197" s="127">
        <v>8.2100000000000006E-2</v>
      </c>
      <c r="Y197" s="127">
        <v>8.2199999999999995E-2</v>
      </c>
      <c r="Z197" s="127">
        <v>8.2600000000000007E-2</v>
      </c>
      <c r="AA197" s="127">
        <v>8.2100000000000006E-2</v>
      </c>
      <c r="AB197" s="127">
        <v>8.1699999999999995E-2</v>
      </c>
      <c r="AC197" s="127">
        <v>8.14E-2</v>
      </c>
      <c r="AD197" s="127">
        <v>8.1000000000000003E-2</v>
      </c>
      <c r="AE197" s="127">
        <v>8.0799999999999997E-2</v>
      </c>
      <c r="AF197" s="127">
        <v>8.1699999999999995E-2</v>
      </c>
      <c r="AG197" s="127">
        <v>8.14E-2</v>
      </c>
      <c r="AH197" s="127">
        <v>8.0299999999999996E-2</v>
      </c>
      <c r="AI197" s="127">
        <v>7.9899999999999999E-2</v>
      </c>
      <c r="AJ197" s="127">
        <v>8.09E-2</v>
      </c>
      <c r="AK197" s="127">
        <v>8.2400000000000001E-2</v>
      </c>
      <c r="AL197" s="127">
        <v>8.2000000000000003E-2</v>
      </c>
      <c r="AM197" s="127">
        <v>8.2500000000000004E-2</v>
      </c>
      <c r="AN197" s="127">
        <v>8.1900000000000001E-2</v>
      </c>
      <c r="AO197" s="127">
        <v>8.09E-2</v>
      </c>
      <c r="AP197" s="127">
        <v>8.1699999999999995E-2</v>
      </c>
      <c r="AQ197" s="127">
        <v>7.8600000000000003E-2</v>
      </c>
      <c r="AR197" s="127">
        <v>7.7299999999999994E-2</v>
      </c>
      <c r="AS197" s="127">
        <v>7.5700000000000003E-2</v>
      </c>
      <c r="AT197" s="127">
        <v>7.3700000000000002E-2</v>
      </c>
      <c r="AU197" s="127">
        <v>7.2400000000000006E-2</v>
      </c>
      <c r="AV197" s="127">
        <v>7.3200000000000001E-2</v>
      </c>
      <c r="AW197" s="127">
        <v>7.4899999999999994E-2</v>
      </c>
      <c r="AX197" s="127">
        <v>7.6899999999999996E-2</v>
      </c>
      <c r="AY197" s="127">
        <v>7.7899999999999997E-2</v>
      </c>
      <c r="AZ197" s="127">
        <v>7.9000000000000001E-2</v>
      </c>
      <c r="BA197" s="127">
        <v>7.85E-2</v>
      </c>
      <c r="BB197" s="127">
        <v>7.9600000000000004E-2</v>
      </c>
      <c r="BC197" s="127">
        <v>7.9500000000000001E-2</v>
      </c>
      <c r="BD197" s="127">
        <v>7.9200000000000007E-2</v>
      </c>
      <c r="BE197" s="127">
        <v>8.0199999999999994E-2</v>
      </c>
      <c r="BF197" s="127">
        <v>7.8799999999999995E-2</v>
      </c>
      <c r="BG197" s="127">
        <v>7.9600000000000004E-2</v>
      </c>
      <c r="BH197" s="127">
        <v>8.1000000000000003E-2</v>
      </c>
      <c r="BI197" s="127">
        <v>8.1299999999999997E-2</v>
      </c>
      <c r="BJ197" s="127">
        <v>8.2799999999999999E-2</v>
      </c>
      <c r="BK197" s="127">
        <v>8.2699999999999996E-2</v>
      </c>
      <c r="BL197" s="127">
        <v>8.1799999999999998E-2</v>
      </c>
      <c r="BM197" s="127">
        <v>8.2199999999999995E-2</v>
      </c>
      <c r="BN197" s="127">
        <v>8.2199999999999995E-2</v>
      </c>
      <c r="BO197" s="127">
        <v>8.2299999999999998E-2</v>
      </c>
      <c r="BP197" s="127">
        <v>8.1799999999999998E-2</v>
      </c>
      <c r="BQ197" s="127">
        <v>8.1500000000000003E-2</v>
      </c>
      <c r="BR197" s="127">
        <v>8.09E-2</v>
      </c>
      <c r="BS197" s="127">
        <v>8.2199999999999995E-2</v>
      </c>
      <c r="BT197" s="127">
        <v>8.3599999999999994E-2</v>
      </c>
      <c r="BU197" s="127">
        <v>8.4099999999999994E-2</v>
      </c>
      <c r="BV197" s="127">
        <v>8.3599999999999994E-2</v>
      </c>
      <c r="BW197" s="127">
        <v>8.3400000000000002E-2</v>
      </c>
      <c r="BX197" s="127">
        <v>8.2900000000000001E-2</v>
      </c>
      <c r="BY197" s="127">
        <v>8.3500000000000005E-2</v>
      </c>
      <c r="BZ197" s="127">
        <v>8.3799999999999999E-2</v>
      </c>
      <c r="CA197" s="127">
        <v>8.3900000000000002E-2</v>
      </c>
      <c r="CB197" s="127">
        <v>8.3500000000000005E-2</v>
      </c>
      <c r="CC197" s="127">
        <v>8.3500000000000005E-2</v>
      </c>
      <c r="CD197" s="127">
        <v>8.1900000000000001E-2</v>
      </c>
      <c r="CE197" s="127">
        <v>8.1100000000000005E-2</v>
      </c>
      <c r="CF197" s="127">
        <v>8.2400000000000001E-2</v>
      </c>
      <c r="CG197" s="127">
        <v>8.4199999999999997E-2</v>
      </c>
      <c r="CH197" s="127">
        <v>0.20499999999999999</v>
      </c>
      <c r="CI197" s="127">
        <v>0.20610000000000001</v>
      </c>
      <c r="CJ197" s="127">
        <v>0.20369999999999999</v>
      </c>
      <c r="CK197" s="127">
        <v>0.20130000000000001</v>
      </c>
      <c r="CL197" s="127">
        <v>0.2014</v>
      </c>
      <c r="CM197" s="127">
        <v>0.20280000000000001</v>
      </c>
      <c r="CN197" s="127">
        <v>0.2021</v>
      </c>
      <c r="CO197" s="127">
        <v>0.20200000000000001</v>
      </c>
      <c r="CP197" s="127">
        <v>0.1988</v>
      </c>
      <c r="CQ197" s="127">
        <v>0.20039999999999999</v>
      </c>
      <c r="CR197" s="127">
        <v>0.20150000000000001</v>
      </c>
      <c r="CS197" s="127">
        <v>0.19980000000000001</v>
      </c>
      <c r="CT197" s="127">
        <v>0.20610000000000001</v>
      </c>
      <c r="CU197" s="127">
        <v>0.2034</v>
      </c>
      <c r="CV197" s="127">
        <v>0.19980000000000001</v>
      </c>
      <c r="CW197" s="127">
        <v>0.19939999999999999</v>
      </c>
      <c r="CX197" s="127">
        <v>0.2024</v>
      </c>
      <c r="CY197" s="127">
        <v>0.19950000000000001</v>
      </c>
      <c r="CZ197" s="127">
        <v>0.20069999999999999</v>
      </c>
      <c r="DA197" s="127">
        <v>0.2001</v>
      </c>
      <c r="DB197" s="127">
        <v>0.1961</v>
      </c>
      <c r="DC197" s="127">
        <v>0.1993</v>
      </c>
      <c r="DD197" s="127">
        <v>0.20100000000000001</v>
      </c>
      <c r="DE197" s="127">
        <v>0.2001</v>
      </c>
      <c r="DF197" s="127">
        <v>0.2021</v>
      </c>
      <c r="DG197" s="127">
        <v>0.20050000000000001</v>
      </c>
      <c r="DH197" s="127">
        <v>0.19950000000000001</v>
      </c>
      <c r="DI197" s="127">
        <v>0.2</v>
      </c>
      <c r="DJ197" s="127">
        <v>0.20280000000000001</v>
      </c>
      <c r="DK197" s="127">
        <v>0.2036</v>
      </c>
      <c r="DL197" s="127">
        <v>0.20499999999999999</v>
      </c>
      <c r="DM197" s="127">
        <v>0.2054</v>
      </c>
      <c r="DN197" s="127">
        <v>0.2014</v>
      </c>
      <c r="DO197" s="127">
        <v>0.2059</v>
      </c>
      <c r="DP197" s="127">
        <v>0.20849999999999999</v>
      </c>
      <c r="DQ197" s="127">
        <v>0.20880000000000001</v>
      </c>
      <c r="DR197" s="127">
        <v>0.20369999999999999</v>
      </c>
      <c r="DS197" s="127">
        <v>0.20399999999999999</v>
      </c>
      <c r="DT197" s="127">
        <v>0.20269999999999999</v>
      </c>
      <c r="DU197" s="127">
        <v>0.20200000000000001</v>
      </c>
      <c r="DV197" s="127">
        <v>0.2031</v>
      </c>
      <c r="DW197" s="127">
        <v>0.20300000000000001</v>
      </c>
      <c r="DX197" s="127">
        <v>0.20250000000000001</v>
      </c>
      <c r="DY197" s="127">
        <v>0.20180000000000001</v>
      </c>
      <c r="DZ197" s="127">
        <v>0.1966</v>
      </c>
      <c r="EA197" s="127">
        <v>0.19839999999999999</v>
      </c>
      <c r="EB197" s="127">
        <v>0.2031</v>
      </c>
      <c r="EC197" s="127">
        <v>0.20580000000000001</v>
      </c>
      <c r="ED197" s="127">
        <v>0.20749999999999999</v>
      </c>
      <c r="EE197" s="127">
        <v>0.20669999999999999</v>
      </c>
      <c r="EF197" s="127">
        <v>0.2039</v>
      </c>
      <c r="EG197" s="127">
        <v>0.2039</v>
      </c>
      <c r="EH197" s="127">
        <v>0.20300000000000001</v>
      </c>
      <c r="EI197" s="127">
        <v>0.2019</v>
      </c>
      <c r="EJ197" s="127">
        <v>0.2036</v>
      </c>
      <c r="EK197" s="127">
        <v>0.20200000000000001</v>
      </c>
      <c r="EL197" s="127">
        <v>0.1991</v>
      </c>
      <c r="EM197" s="127">
        <v>0.2024</v>
      </c>
      <c r="EN197" s="127">
        <v>0.20810000000000001</v>
      </c>
      <c r="EO197" s="127">
        <v>0.21</v>
      </c>
      <c r="EP197" s="127">
        <v>0.21110000000000001</v>
      </c>
      <c r="EQ197" s="127">
        <v>0.214</v>
      </c>
      <c r="ER197" s="127">
        <v>0.2147</v>
      </c>
      <c r="ES197" s="127">
        <v>0.2137</v>
      </c>
      <c r="ET197" s="127">
        <v>0.21590000000000001</v>
      </c>
      <c r="EU197" s="127">
        <v>0.2152</v>
      </c>
      <c r="EV197">
        <f>SUMIF('12peso'!$E$39:$E$492,$A197,'12peso'!H$39:H$492)</f>
        <v>0.13600000000000001</v>
      </c>
      <c r="EW197">
        <f>SUMIF('12peso'!$E$39:$E$492,$A197,'12peso'!I$39:I$492)</f>
        <v>0.1348</v>
      </c>
      <c r="EX197">
        <f>SUMIF('12peso'!$E$39:$E$492,$A197,'12peso'!J$39:J$492)</f>
        <v>0.13339999999999999</v>
      </c>
      <c r="EY197">
        <f>SUMIF('12peso'!$E$39:$E$492,$A197,'12peso'!K$39:K$492)</f>
        <v>0.13439999999999999</v>
      </c>
      <c r="EZ197">
        <f>SUMIF('12peso'!$E$39:$E$492,$A197,'12peso'!L$39:L$492)</f>
        <v>0.1366</v>
      </c>
      <c r="FA197">
        <f>SUMIF('12peso'!$E$39:$E$492,$A197,'12peso'!M$39:M$492)</f>
        <v>0.13739999999999999</v>
      </c>
      <c r="FB197">
        <f>SUMIF('12peso'!$E$39:$E$492,$A197,'12peso'!N$39:N$492)</f>
        <v>0.13719999999999999</v>
      </c>
      <c r="FC197">
        <f>SUMIF('12peso'!$E$39:$E$492,$A197,'12peso'!O$39:O$492)</f>
        <v>0.1358</v>
      </c>
      <c r="FD197">
        <f>SUMIF('12peso'!$E$39:$E$492,$A197,'12peso'!P$39:P$492)</f>
        <v>0.13469999999999999</v>
      </c>
      <c r="FE197">
        <f>SUMIF('12peso'!$E$39:$E$492,$A197,'12peso'!Q$39:Q$492)</f>
        <v>0.1346</v>
      </c>
      <c r="FF197">
        <f>SUMIF('12peso'!$E$39:$E$492,$A197,'12peso'!R$39:R$492)</f>
        <v>0.1348</v>
      </c>
      <c r="FG197">
        <f>SUMIF('12peso'!$E$39:$E$492,$A197,'12peso'!S$39:S$492)</f>
        <v>0.1356</v>
      </c>
      <c r="FH197">
        <f>SUMIF('12peso'!$E$39:$E$492,$A197,'12peso'!T$39:T$492)</f>
        <v>0.1346</v>
      </c>
      <c r="FI197">
        <f>SUMIF('12peso'!$E$39:$E$492,$A197,'12peso'!U$39:U$492)</f>
        <v>0.13289999999999999</v>
      </c>
      <c r="FJ197">
        <f>SUMIF('12peso'!$E$39:$E$492,$A197,'12peso'!V$39:V$492)</f>
        <v>0.13400000000000001</v>
      </c>
      <c r="FK197">
        <f>SUMIF('12peso'!$E$39:$E$492,$A197,'12peso'!W$39:W$492)</f>
        <v>0.13550000000000001</v>
      </c>
      <c r="FL197">
        <f>SUMIF('12peso'!$E$39:$E$492,$A197,'12peso'!X$39:X$492)</f>
        <v>0.1361</v>
      </c>
      <c r="FM197">
        <f>SUMIF('12peso'!$E$39:$E$492,$A197,'12peso'!Y$39:Y$492)</f>
        <v>0.13700000000000001</v>
      </c>
      <c r="FN197">
        <f>SUMIF('12peso'!$E$39:$E$492,$A197,'12peso'!Z$39:Z$492)</f>
        <v>0.1366</v>
      </c>
      <c r="FO197">
        <f>SUMIF('12peso'!$E$39:$E$492,$A197,'12peso'!AA$39:AA$492)</f>
        <v>0.13539999999999999</v>
      </c>
      <c r="FP197">
        <f>SUMIF('12peso'!$E$39:$E$492,$A197,'12peso'!AB$39:AB$492)</f>
        <v>0.13650000000000001</v>
      </c>
      <c r="FQ197">
        <f>SUMIF('12peso'!$E$39:$E$492,$A197,'12peso'!AC$39:AC$492)</f>
        <v>0.13619999999999999</v>
      </c>
      <c r="FR197">
        <f>SUMIF('12peso'!$E$39:$E$492,$A197,'12peso'!AD$39:AD$492)</f>
        <v>0.13619999999999999</v>
      </c>
      <c r="FS197">
        <f>SUMIF('12peso'!$E$39:$E$492,$A197,'12peso'!AE$39:AE$492)</f>
        <v>0.13500000000000001</v>
      </c>
      <c r="FT197">
        <f>SUMIF('12peso'!$E$39:$E$492,$A197,'12peso'!AF$39:AF$492)</f>
        <v>0.1353</v>
      </c>
      <c r="FU197">
        <f>SUMIF('12peso'!$E$39:$E$492,$A197,'12peso'!AG$39:AG$492)</f>
        <v>0.13350000000000001</v>
      </c>
      <c r="FV197">
        <f>SUMIF('12peso'!$E$39:$E$492,$A197,'12peso'!AH$39:AH$492)</f>
        <v>0.1348</v>
      </c>
      <c r="FW197">
        <f>SUMIF('12peso'!$E$39:$E$492,$A197,'12peso'!AI$39:AI$492)</f>
        <v>0.13569999999999999</v>
      </c>
      <c r="FX197">
        <f>SUMIF('12peso'!$E$39:$E$492,$A197,'12peso'!AJ$39:AJ$492)</f>
        <v>0.13600000000000001</v>
      </c>
      <c r="FY197">
        <f>SUMIF('12peso'!$E$39:$E$492,$A197,'12peso'!AK$39:AK$492)</f>
        <v>0.13769999999999999</v>
      </c>
      <c r="FZ197">
        <f>SUMIF('12peso'!$E$39:$E$492,$A197,'12peso'!AL$39:AL$492)</f>
        <v>0.13900000000000001</v>
      </c>
      <c r="GA197">
        <f>SUMIF('12peso'!$E$39:$E$492,$A197,'12peso'!AM$39:AM$492)</f>
        <v>0.1386</v>
      </c>
      <c r="GB197">
        <f>SUMIF('12peso'!$E$39:$E$492,$A197,'12peso'!AN$39:AN$492)</f>
        <v>0.13639999999999999</v>
      </c>
    </row>
    <row r="198" spans="1:184" x14ac:dyDescent="0.25">
      <c r="A198" s="60">
        <v>4103005</v>
      </c>
      <c r="B198" s="56" t="s">
        <v>200</v>
      </c>
      <c r="C198" s="127">
        <v>0.11549999999999999</v>
      </c>
      <c r="D198" s="127">
        <v>0.11360000000000001</v>
      </c>
      <c r="E198" s="127">
        <v>0.1132</v>
      </c>
      <c r="F198" s="127">
        <v>0.11210000000000001</v>
      </c>
      <c r="G198" s="127">
        <v>0.112</v>
      </c>
      <c r="H198" s="127">
        <v>0.11119999999999999</v>
      </c>
      <c r="I198" s="127">
        <v>0.11069999999999999</v>
      </c>
      <c r="J198" s="127">
        <v>0.1115</v>
      </c>
      <c r="K198" s="127">
        <v>0.1111</v>
      </c>
      <c r="L198" s="127">
        <v>0.1138</v>
      </c>
      <c r="M198" s="127">
        <v>0.1167</v>
      </c>
      <c r="N198" s="127">
        <v>0.1198</v>
      </c>
      <c r="O198" s="127">
        <v>0.1192</v>
      </c>
      <c r="P198" s="127">
        <v>0.11679999999999999</v>
      </c>
      <c r="Q198" s="127">
        <v>0.1168</v>
      </c>
      <c r="R198" s="127">
        <v>0.11680000000000001</v>
      </c>
      <c r="S198" s="127">
        <v>0.11549999999999999</v>
      </c>
      <c r="T198" s="127">
        <v>0.1137</v>
      </c>
      <c r="U198" s="127">
        <v>0.11310000000000001</v>
      </c>
      <c r="V198" s="127">
        <v>0.1119</v>
      </c>
      <c r="W198" s="127">
        <v>0.1104</v>
      </c>
      <c r="X198" s="127">
        <v>0.1099</v>
      </c>
      <c r="Y198" s="127">
        <v>0.109</v>
      </c>
      <c r="Z198" s="127">
        <v>0.11699999999999999</v>
      </c>
      <c r="AA198" s="127">
        <v>0.1173</v>
      </c>
      <c r="AB198" s="127">
        <v>0.1149</v>
      </c>
      <c r="AC198" s="127">
        <v>0.1123</v>
      </c>
      <c r="AD198" s="127">
        <v>0.11019999999999999</v>
      </c>
      <c r="AE198" s="127">
        <v>0.10919999999999999</v>
      </c>
      <c r="AF198" s="127">
        <v>0.11130000000000001</v>
      </c>
      <c r="AG198" s="127">
        <v>0.11099999999999999</v>
      </c>
      <c r="AH198" s="127">
        <v>0.11</v>
      </c>
      <c r="AI198" s="127">
        <v>0.1094</v>
      </c>
      <c r="AJ198" s="127">
        <v>0.1096</v>
      </c>
      <c r="AK198" s="127">
        <v>0.1111</v>
      </c>
      <c r="AL198" s="127">
        <v>0.1179</v>
      </c>
      <c r="AM198" s="127">
        <v>0.11899999999999999</v>
      </c>
      <c r="AN198" s="127">
        <v>0.1145</v>
      </c>
      <c r="AO198" s="127">
        <v>0.1115</v>
      </c>
      <c r="AP198" s="127">
        <v>0.1086</v>
      </c>
      <c r="AQ198" s="127">
        <v>0.10489999999999999</v>
      </c>
      <c r="AR198" s="127">
        <v>0.1026</v>
      </c>
      <c r="AS198" s="127">
        <v>0.1012</v>
      </c>
      <c r="AT198" s="127">
        <v>9.9099999999999994E-2</v>
      </c>
      <c r="AU198" s="127">
        <v>9.8299999999999998E-2</v>
      </c>
      <c r="AV198" s="127">
        <v>9.8400000000000001E-2</v>
      </c>
      <c r="AW198" s="127">
        <v>9.9400000000000002E-2</v>
      </c>
      <c r="AX198" s="127">
        <v>0.11169999999999999</v>
      </c>
      <c r="AY198" s="127">
        <v>0.1111</v>
      </c>
      <c r="AZ198" s="127">
        <v>0.1076</v>
      </c>
      <c r="BA198" s="127">
        <v>0.1051</v>
      </c>
      <c r="BB198" s="127">
        <v>0.10489999999999999</v>
      </c>
      <c r="BC198" s="127">
        <v>0.10339999999999999</v>
      </c>
      <c r="BD198" s="127">
        <v>0.10300000000000001</v>
      </c>
      <c r="BE198" s="127">
        <v>0.1011</v>
      </c>
      <c r="BF198" s="127">
        <v>0.10189999999999999</v>
      </c>
      <c r="BG198" s="127">
        <v>0.1004</v>
      </c>
      <c r="BH198" s="127">
        <v>0.1017</v>
      </c>
      <c r="BI198" s="127">
        <v>0.109</v>
      </c>
      <c r="BJ198" s="127">
        <v>0.11049999999999999</v>
      </c>
      <c r="BK198" s="127">
        <v>0.10819999999999999</v>
      </c>
      <c r="BL198" s="127">
        <v>0.1053</v>
      </c>
      <c r="BM198" s="127">
        <v>0.1048</v>
      </c>
      <c r="BN198" s="127">
        <v>0.10469999999999999</v>
      </c>
      <c r="BO198" s="127">
        <v>0.10500000000000001</v>
      </c>
      <c r="BP198" s="127">
        <v>0.1057</v>
      </c>
      <c r="BQ198" s="127">
        <v>0.10539999999999999</v>
      </c>
      <c r="BR198" s="127">
        <v>0.1048</v>
      </c>
      <c r="BS198" s="127">
        <v>0.1052</v>
      </c>
      <c r="BT198" s="127">
        <v>0.108</v>
      </c>
      <c r="BU198" s="127">
        <v>0.1195</v>
      </c>
      <c r="BV198" s="127">
        <v>0.11890000000000001</v>
      </c>
      <c r="BW198" s="127">
        <v>0.1183</v>
      </c>
      <c r="BX198" s="127">
        <v>0.1171</v>
      </c>
      <c r="BY198" s="127">
        <v>0.1142</v>
      </c>
      <c r="BZ198" s="127">
        <v>0.1143</v>
      </c>
      <c r="CA198" s="127">
        <v>0.1139</v>
      </c>
      <c r="CB198" s="127">
        <v>0.1139</v>
      </c>
      <c r="CC198" s="127">
        <v>0.11349999999999999</v>
      </c>
      <c r="CD198" s="127">
        <v>0.11260000000000001</v>
      </c>
      <c r="CE198" s="127">
        <v>0.11210000000000001</v>
      </c>
      <c r="CF198" s="127">
        <v>0.12279999999999999</v>
      </c>
      <c r="CG198" s="127">
        <v>0.12839999999999999</v>
      </c>
      <c r="CH198" s="127">
        <v>4.7399999999999998E-2</v>
      </c>
      <c r="CI198" s="127">
        <v>4.6800000000000001E-2</v>
      </c>
      <c r="CJ198" s="127">
        <v>4.58E-2</v>
      </c>
      <c r="CK198" s="127">
        <v>4.5199999999999997E-2</v>
      </c>
      <c r="CL198" s="127">
        <v>4.53E-2</v>
      </c>
      <c r="CM198" s="127">
        <v>4.5600000000000002E-2</v>
      </c>
      <c r="CN198" s="127">
        <v>4.53E-2</v>
      </c>
      <c r="CO198" s="127">
        <v>4.5100000000000001E-2</v>
      </c>
      <c r="CP198" s="127">
        <v>4.4900000000000002E-2</v>
      </c>
      <c r="CQ198" s="127">
        <v>4.5199999999999997E-2</v>
      </c>
      <c r="CR198" s="127">
        <v>4.5199999999999997E-2</v>
      </c>
      <c r="CS198" s="127">
        <v>4.7500000000000001E-2</v>
      </c>
      <c r="CT198" s="127">
        <v>4.7899999999999998E-2</v>
      </c>
      <c r="CU198" s="127">
        <v>4.7E-2</v>
      </c>
      <c r="CV198" s="127">
        <v>4.5600000000000002E-2</v>
      </c>
      <c r="CW198" s="127">
        <v>4.5199999999999997E-2</v>
      </c>
      <c r="CX198" s="127">
        <v>4.5699999999999998E-2</v>
      </c>
      <c r="CY198" s="127">
        <v>4.5199999999999997E-2</v>
      </c>
      <c r="CZ198" s="127">
        <v>4.5400000000000003E-2</v>
      </c>
      <c r="DA198" s="127">
        <v>4.5199999999999997E-2</v>
      </c>
      <c r="DB198" s="127">
        <v>4.4600000000000001E-2</v>
      </c>
      <c r="DC198" s="127">
        <v>4.5100000000000001E-2</v>
      </c>
      <c r="DD198" s="127">
        <v>4.53E-2</v>
      </c>
      <c r="DE198" s="127">
        <v>4.9099999999999998E-2</v>
      </c>
      <c r="DF198" s="127">
        <v>4.9799999999999997E-2</v>
      </c>
      <c r="DG198" s="127">
        <v>4.99E-2</v>
      </c>
      <c r="DH198" s="127">
        <v>4.9799999999999997E-2</v>
      </c>
      <c r="DI198" s="127">
        <v>4.99E-2</v>
      </c>
      <c r="DJ198" s="127">
        <v>5.0599999999999999E-2</v>
      </c>
      <c r="DK198" s="127">
        <v>5.0500000000000003E-2</v>
      </c>
      <c r="DL198" s="127">
        <v>5.0799999999999998E-2</v>
      </c>
      <c r="DM198" s="127">
        <v>5.0700000000000002E-2</v>
      </c>
      <c r="DN198" s="127">
        <v>4.9700000000000001E-2</v>
      </c>
      <c r="DO198" s="127">
        <v>5.3600000000000002E-2</v>
      </c>
      <c r="DP198" s="127">
        <v>5.4800000000000001E-2</v>
      </c>
      <c r="DQ198" s="127">
        <v>5.62E-2</v>
      </c>
      <c r="DR198" s="127">
        <v>5.6800000000000003E-2</v>
      </c>
      <c r="DS198" s="127">
        <v>5.67E-2</v>
      </c>
      <c r="DT198" s="127">
        <v>5.5399999999999998E-2</v>
      </c>
      <c r="DU198" s="127">
        <v>5.4199999999999998E-2</v>
      </c>
      <c r="DV198" s="127">
        <v>5.3999999999999999E-2</v>
      </c>
      <c r="DW198" s="127">
        <v>5.4800000000000001E-2</v>
      </c>
      <c r="DX198" s="127">
        <v>5.5399999999999998E-2</v>
      </c>
      <c r="DY198" s="127">
        <v>5.3400000000000003E-2</v>
      </c>
      <c r="DZ198" s="127">
        <v>4.9099999999999998E-2</v>
      </c>
      <c r="EA198" s="127">
        <v>5.0200000000000002E-2</v>
      </c>
      <c r="EB198" s="127">
        <v>5.28E-2</v>
      </c>
      <c r="EC198" s="127">
        <v>5.3800000000000001E-2</v>
      </c>
      <c r="ED198" s="127">
        <v>5.5199999999999999E-2</v>
      </c>
      <c r="EE198" s="127">
        <v>5.4199999999999998E-2</v>
      </c>
      <c r="EF198" s="127">
        <v>5.3400000000000003E-2</v>
      </c>
      <c r="EG198" s="127">
        <v>5.2299999999999999E-2</v>
      </c>
      <c r="EH198" s="127">
        <v>5.1900000000000002E-2</v>
      </c>
      <c r="EI198" s="127">
        <v>5.1999999999999998E-2</v>
      </c>
      <c r="EJ198" s="127">
        <v>5.1900000000000002E-2</v>
      </c>
      <c r="EK198" s="127">
        <v>5.1499999999999997E-2</v>
      </c>
      <c r="EL198" s="127">
        <v>5.0999999999999997E-2</v>
      </c>
      <c r="EM198" s="127">
        <v>5.2400000000000002E-2</v>
      </c>
      <c r="EN198" s="127">
        <v>5.33E-2</v>
      </c>
      <c r="EO198" s="127">
        <v>5.4399999999999997E-2</v>
      </c>
      <c r="EP198" s="127">
        <v>5.5E-2</v>
      </c>
      <c r="EQ198" s="127">
        <v>5.4899999999999997E-2</v>
      </c>
      <c r="ER198" s="127">
        <v>5.3699999999999998E-2</v>
      </c>
      <c r="ES198" s="127">
        <v>5.0999999999999997E-2</v>
      </c>
      <c r="ET198" s="127">
        <v>5.11E-2</v>
      </c>
      <c r="EU198" s="127">
        <v>5.11E-2</v>
      </c>
      <c r="EV198">
        <f>SUMIF('12peso'!$E$39:$E$492,$A198,'12peso'!H$39:H$492)</f>
        <v>4.3799999999999999E-2</v>
      </c>
      <c r="EW198">
        <f>SUMIF('12peso'!$E$39:$E$492,$A198,'12peso'!I$39:I$492)</f>
        <v>4.3900000000000002E-2</v>
      </c>
      <c r="EX198">
        <f>SUMIF('12peso'!$E$39:$E$492,$A198,'12peso'!J$39:J$492)</f>
        <v>4.3700000000000003E-2</v>
      </c>
      <c r="EY198">
        <f>SUMIF('12peso'!$E$39:$E$492,$A198,'12peso'!K$39:K$492)</f>
        <v>4.4699999999999997E-2</v>
      </c>
      <c r="EZ198">
        <f>SUMIF('12peso'!$E$39:$E$492,$A198,'12peso'!L$39:L$492)</f>
        <v>4.5699999999999998E-2</v>
      </c>
      <c r="FA198">
        <f>SUMIF('12peso'!$E$39:$E$492,$A198,'12peso'!M$39:M$492)</f>
        <v>4.7300000000000002E-2</v>
      </c>
      <c r="FB198">
        <f>SUMIF('12peso'!$E$39:$E$492,$A198,'12peso'!N$39:N$492)</f>
        <v>4.82E-2</v>
      </c>
      <c r="FC198">
        <f>SUMIF('12peso'!$E$39:$E$492,$A198,'12peso'!O$39:O$492)</f>
        <v>4.7E-2</v>
      </c>
      <c r="FD198">
        <f>SUMIF('12peso'!$E$39:$E$492,$A198,'12peso'!P$39:P$492)</f>
        <v>4.4999999999999998E-2</v>
      </c>
      <c r="FE198">
        <f>SUMIF('12peso'!$E$39:$E$492,$A198,'12peso'!Q$39:Q$492)</f>
        <v>4.4600000000000001E-2</v>
      </c>
      <c r="FF198">
        <f>SUMIF('12peso'!$E$39:$E$492,$A198,'12peso'!R$39:R$492)</f>
        <v>4.53E-2</v>
      </c>
      <c r="FG198">
        <f>SUMIF('12peso'!$E$39:$E$492,$A198,'12peso'!S$39:S$492)</f>
        <v>4.53E-2</v>
      </c>
      <c r="FH198">
        <f>SUMIF('12peso'!$E$39:$E$492,$A198,'12peso'!T$39:T$492)</f>
        <v>4.5499999999999999E-2</v>
      </c>
      <c r="FI198">
        <f>SUMIF('12peso'!$E$39:$E$492,$A198,'12peso'!U$39:U$492)</f>
        <v>4.4900000000000002E-2</v>
      </c>
      <c r="FJ198">
        <f>SUMIF('12peso'!$E$39:$E$492,$A198,'12peso'!V$39:V$492)</f>
        <v>4.4999999999999998E-2</v>
      </c>
      <c r="FK198">
        <f>SUMIF('12peso'!$E$39:$E$492,$A198,'12peso'!W$39:W$492)</f>
        <v>4.5100000000000001E-2</v>
      </c>
      <c r="FL198">
        <f>SUMIF('12peso'!$E$39:$E$492,$A198,'12peso'!X$39:X$492)</f>
        <v>4.6899999999999997E-2</v>
      </c>
      <c r="FM198">
        <f>SUMIF('12peso'!$E$39:$E$492,$A198,'12peso'!Y$39:Y$492)</f>
        <v>4.7899999999999998E-2</v>
      </c>
      <c r="FN198">
        <f>SUMIF('12peso'!$E$39:$E$492,$A198,'12peso'!Z$39:Z$492)</f>
        <v>4.7600000000000003E-2</v>
      </c>
      <c r="FO198">
        <f>SUMIF('12peso'!$E$39:$E$492,$A198,'12peso'!AA$39:AA$492)</f>
        <v>4.6800000000000001E-2</v>
      </c>
      <c r="FP198">
        <f>SUMIF('12peso'!$E$39:$E$492,$A198,'12peso'!AB$39:AB$492)</f>
        <v>4.58E-2</v>
      </c>
      <c r="FQ198">
        <f>SUMIF('12peso'!$E$39:$E$492,$A198,'12peso'!AC$39:AC$492)</f>
        <v>4.4699999999999997E-2</v>
      </c>
      <c r="FR198">
        <f>SUMIF('12peso'!$E$39:$E$492,$A198,'12peso'!AD$39:AD$492)</f>
        <v>4.4900000000000002E-2</v>
      </c>
      <c r="FS198">
        <f>SUMIF('12peso'!$E$39:$E$492,$A198,'12peso'!AE$39:AE$492)</f>
        <v>4.4600000000000001E-2</v>
      </c>
      <c r="FT198">
        <f>SUMIF('12peso'!$E$39:$E$492,$A198,'12peso'!AF$39:AF$492)</f>
        <v>4.58E-2</v>
      </c>
      <c r="FU198">
        <f>SUMIF('12peso'!$E$39:$E$492,$A198,'12peso'!AG$39:AG$492)</f>
        <v>4.4999999999999998E-2</v>
      </c>
      <c r="FV198">
        <f>SUMIF('12peso'!$E$39:$E$492,$A198,'12peso'!AH$39:AH$492)</f>
        <v>4.53E-2</v>
      </c>
      <c r="FW198">
        <f>SUMIF('12peso'!$E$39:$E$492,$A198,'12peso'!AI$39:AI$492)</f>
        <v>4.5400000000000003E-2</v>
      </c>
      <c r="FX198">
        <f>SUMIF('12peso'!$E$39:$E$492,$A198,'12peso'!AJ$39:AJ$492)</f>
        <v>4.5600000000000002E-2</v>
      </c>
      <c r="FY198">
        <f>SUMIF('12peso'!$E$39:$E$492,$A198,'12peso'!AK$39:AK$492)</f>
        <v>4.5999999999999999E-2</v>
      </c>
      <c r="FZ198">
        <f>SUMIF('12peso'!$E$39:$E$492,$A198,'12peso'!AL$39:AL$492)</f>
        <v>4.7300000000000002E-2</v>
      </c>
      <c r="GA198">
        <f>SUMIF('12peso'!$E$39:$E$492,$A198,'12peso'!AM$39:AM$492)</f>
        <v>4.65E-2</v>
      </c>
      <c r="GB198">
        <f>SUMIF('12peso'!$E$39:$E$492,$A198,'12peso'!AN$39:AN$492)</f>
        <v>4.5100000000000001E-2</v>
      </c>
    </row>
    <row r="199" spans="1:184" x14ac:dyDescent="0.25">
      <c r="A199" s="60">
        <v>4103007</v>
      </c>
      <c r="B199" s="56" t="s">
        <v>201</v>
      </c>
      <c r="C199" s="127">
        <v>6.6400000000000001E-2</v>
      </c>
      <c r="D199" s="127">
        <v>6.59E-2</v>
      </c>
      <c r="E199" s="127">
        <v>6.6500000000000004E-2</v>
      </c>
      <c r="F199" s="127">
        <v>6.59E-2</v>
      </c>
      <c r="G199" s="127">
        <v>6.4899999999999999E-2</v>
      </c>
      <c r="H199" s="127">
        <v>6.4500000000000002E-2</v>
      </c>
      <c r="I199" s="127">
        <v>6.4199999999999993E-2</v>
      </c>
      <c r="J199" s="127">
        <v>6.3600000000000004E-2</v>
      </c>
      <c r="K199" s="127">
        <v>6.1899999999999997E-2</v>
      </c>
      <c r="L199" s="127">
        <v>6.1800000000000001E-2</v>
      </c>
      <c r="M199" s="127">
        <v>6.1899999999999997E-2</v>
      </c>
      <c r="N199" s="127">
        <v>6.1699999999999998E-2</v>
      </c>
      <c r="O199" s="127">
        <v>6.1600000000000002E-2</v>
      </c>
      <c r="P199" s="127">
        <v>6.08E-2</v>
      </c>
      <c r="Q199" s="127">
        <v>6.0299999999999999E-2</v>
      </c>
      <c r="R199" s="127">
        <v>6.0100000000000001E-2</v>
      </c>
      <c r="S199" s="127">
        <v>6.0199999999999997E-2</v>
      </c>
      <c r="T199" s="127">
        <v>5.9299999999999999E-2</v>
      </c>
      <c r="U199" s="127">
        <v>5.9799999999999999E-2</v>
      </c>
      <c r="V199" s="127">
        <v>5.8500000000000003E-2</v>
      </c>
      <c r="W199" s="127">
        <v>5.7500000000000002E-2</v>
      </c>
      <c r="X199" s="127">
        <v>5.62E-2</v>
      </c>
      <c r="Y199" s="127">
        <v>5.5800000000000002E-2</v>
      </c>
      <c r="Z199" s="127">
        <v>5.6099999999999997E-2</v>
      </c>
      <c r="AA199" s="127">
        <v>5.5500000000000001E-2</v>
      </c>
      <c r="AB199" s="127">
        <v>5.5300000000000002E-2</v>
      </c>
      <c r="AC199" s="127">
        <v>5.4699999999999999E-2</v>
      </c>
      <c r="AD199" s="127">
        <v>5.45E-2</v>
      </c>
      <c r="AE199" s="127">
        <v>5.4699999999999999E-2</v>
      </c>
      <c r="AF199" s="127">
        <v>5.5800000000000002E-2</v>
      </c>
      <c r="AG199" s="127">
        <v>5.57E-2</v>
      </c>
      <c r="AH199" s="127">
        <v>5.4800000000000001E-2</v>
      </c>
      <c r="AI199" s="127">
        <v>5.45E-2</v>
      </c>
      <c r="AJ199" s="127">
        <v>5.3999999999999999E-2</v>
      </c>
      <c r="AK199" s="127">
        <v>5.4699999999999999E-2</v>
      </c>
      <c r="AL199" s="127">
        <v>5.4899999999999997E-2</v>
      </c>
      <c r="AM199" s="127">
        <v>5.5500000000000001E-2</v>
      </c>
      <c r="AN199" s="127">
        <v>5.5500000000000001E-2</v>
      </c>
      <c r="AO199" s="127">
        <v>5.4699999999999999E-2</v>
      </c>
      <c r="AP199" s="127">
        <v>5.5300000000000002E-2</v>
      </c>
      <c r="AQ199" s="127">
        <v>5.3699999999999998E-2</v>
      </c>
      <c r="AR199" s="127">
        <v>5.2600000000000001E-2</v>
      </c>
      <c r="AS199" s="127">
        <v>5.1900000000000002E-2</v>
      </c>
      <c r="AT199" s="127">
        <v>5.1200000000000002E-2</v>
      </c>
      <c r="AU199" s="127">
        <v>5.0900000000000001E-2</v>
      </c>
      <c r="AV199" s="127">
        <v>5.0299999999999997E-2</v>
      </c>
      <c r="AW199" s="127">
        <v>5.0900000000000001E-2</v>
      </c>
      <c r="AX199" s="127">
        <v>5.1799999999999999E-2</v>
      </c>
      <c r="AY199" s="127">
        <v>5.2400000000000002E-2</v>
      </c>
      <c r="AZ199" s="127">
        <v>5.2600000000000001E-2</v>
      </c>
      <c r="BA199" s="127">
        <v>5.2900000000000003E-2</v>
      </c>
      <c r="BB199" s="127">
        <v>5.3199999999999997E-2</v>
      </c>
      <c r="BC199" s="127">
        <v>5.3400000000000003E-2</v>
      </c>
      <c r="BD199" s="127">
        <v>5.3800000000000001E-2</v>
      </c>
      <c r="BE199" s="127">
        <v>5.3699999999999998E-2</v>
      </c>
      <c r="BF199" s="127">
        <v>5.33E-2</v>
      </c>
      <c r="BG199" s="127">
        <v>5.3100000000000001E-2</v>
      </c>
      <c r="BH199" s="127">
        <v>5.3499999999999999E-2</v>
      </c>
      <c r="BI199" s="127">
        <v>5.3499999999999999E-2</v>
      </c>
      <c r="BJ199" s="127">
        <v>5.5100000000000003E-2</v>
      </c>
      <c r="BK199" s="127">
        <v>5.57E-2</v>
      </c>
      <c r="BL199" s="127">
        <v>5.5599999999999997E-2</v>
      </c>
      <c r="BM199" s="127">
        <v>5.5899999999999998E-2</v>
      </c>
      <c r="BN199" s="127">
        <v>5.5500000000000001E-2</v>
      </c>
      <c r="BO199" s="127">
        <v>5.6000000000000001E-2</v>
      </c>
      <c r="BP199" s="127">
        <v>5.67E-2</v>
      </c>
      <c r="BQ199" s="127">
        <v>5.6500000000000002E-2</v>
      </c>
      <c r="BR199" s="127">
        <v>5.57E-2</v>
      </c>
      <c r="BS199" s="127">
        <v>5.5500000000000001E-2</v>
      </c>
      <c r="BT199" s="127">
        <v>5.5899999999999998E-2</v>
      </c>
      <c r="BU199" s="127">
        <v>5.62E-2</v>
      </c>
      <c r="BV199" s="127">
        <v>5.6399999999999999E-2</v>
      </c>
      <c r="BW199" s="127">
        <v>5.6899999999999999E-2</v>
      </c>
      <c r="BX199" s="127">
        <v>5.6099999999999997E-2</v>
      </c>
      <c r="BY199" s="127">
        <v>5.5899999999999998E-2</v>
      </c>
      <c r="BZ199" s="127">
        <v>5.5599999999999997E-2</v>
      </c>
      <c r="CA199" s="127">
        <v>5.57E-2</v>
      </c>
      <c r="CB199" s="127">
        <v>5.5500000000000001E-2</v>
      </c>
      <c r="CC199" s="127">
        <v>5.57E-2</v>
      </c>
      <c r="CD199" s="127">
        <v>5.5199999999999999E-2</v>
      </c>
      <c r="CE199" s="127">
        <v>5.5100000000000003E-2</v>
      </c>
      <c r="CF199" s="127">
        <v>5.6000000000000001E-2</v>
      </c>
      <c r="CG199" s="127">
        <v>5.5899999999999998E-2</v>
      </c>
      <c r="CH199" s="127">
        <v>1.1299999999999999E-2</v>
      </c>
      <c r="CI199" s="127">
        <v>1.11E-2</v>
      </c>
      <c r="CJ199" s="127">
        <v>1.09E-2</v>
      </c>
      <c r="CK199" s="127">
        <v>1.11E-2</v>
      </c>
      <c r="CL199" s="127">
        <v>1.12E-2</v>
      </c>
      <c r="CM199" s="127">
        <v>1.1299999999999999E-2</v>
      </c>
      <c r="CN199" s="127">
        <v>1.14E-2</v>
      </c>
      <c r="CO199" s="127">
        <v>1.1299999999999999E-2</v>
      </c>
      <c r="CP199" s="127">
        <v>1.0999999999999999E-2</v>
      </c>
      <c r="CQ199" s="127">
        <v>1.0800000000000001E-2</v>
      </c>
      <c r="CR199" s="127">
        <v>1.09E-2</v>
      </c>
      <c r="CS199" s="127">
        <v>1.12E-2</v>
      </c>
      <c r="CT199" s="127">
        <v>1.15E-2</v>
      </c>
      <c r="CU199" s="127">
        <v>1.14E-2</v>
      </c>
      <c r="CV199" s="127">
        <v>1.11E-2</v>
      </c>
      <c r="CW199" s="127">
        <v>1.0999999999999999E-2</v>
      </c>
      <c r="CX199" s="127">
        <v>1.0999999999999999E-2</v>
      </c>
      <c r="CY199" s="127">
        <v>1.0999999999999999E-2</v>
      </c>
      <c r="CZ199" s="127">
        <v>1.12E-2</v>
      </c>
      <c r="DA199" s="127">
        <v>1.11E-2</v>
      </c>
      <c r="DB199" s="127">
        <v>1.09E-2</v>
      </c>
      <c r="DC199" s="127">
        <v>1.0999999999999999E-2</v>
      </c>
      <c r="DD199" s="127">
        <v>1.0800000000000001E-2</v>
      </c>
      <c r="DE199" s="127">
        <v>1.0999999999999999E-2</v>
      </c>
      <c r="DF199" s="127">
        <v>1.12E-2</v>
      </c>
      <c r="DG199" s="127">
        <v>1.1299999999999999E-2</v>
      </c>
      <c r="DH199" s="127">
        <v>1.15E-2</v>
      </c>
      <c r="DI199" s="127">
        <v>1.1599999999999999E-2</v>
      </c>
      <c r="DJ199" s="127">
        <v>1.1599999999999999E-2</v>
      </c>
      <c r="DK199" s="127">
        <v>1.14E-2</v>
      </c>
      <c r="DL199" s="127">
        <v>1.17E-2</v>
      </c>
      <c r="DM199" s="127">
        <v>1.1599999999999999E-2</v>
      </c>
      <c r="DN199" s="127">
        <v>1.14E-2</v>
      </c>
      <c r="DO199" s="127">
        <v>1.1599999999999999E-2</v>
      </c>
      <c r="DP199" s="127">
        <v>1.18E-2</v>
      </c>
      <c r="DQ199" s="127">
        <v>1.1900000000000001E-2</v>
      </c>
      <c r="DR199" s="127">
        <v>1.2200000000000001E-2</v>
      </c>
      <c r="DS199" s="127">
        <v>1.2E-2</v>
      </c>
      <c r="DT199" s="127">
        <v>1.1900000000000001E-2</v>
      </c>
      <c r="DU199" s="127">
        <v>1.21E-2</v>
      </c>
      <c r="DV199" s="127">
        <v>1.2200000000000001E-2</v>
      </c>
      <c r="DW199" s="127">
        <v>1.21E-2</v>
      </c>
      <c r="DX199" s="127">
        <v>1.2E-2</v>
      </c>
      <c r="DY199" s="127">
        <v>1.1900000000000001E-2</v>
      </c>
      <c r="DZ199" s="127">
        <v>1.18E-2</v>
      </c>
      <c r="EA199" s="127">
        <v>1.1900000000000001E-2</v>
      </c>
      <c r="EB199" s="127">
        <v>1.1900000000000001E-2</v>
      </c>
      <c r="EC199" s="127">
        <v>1.17E-2</v>
      </c>
      <c r="ED199" s="127">
        <v>1.1599999999999999E-2</v>
      </c>
      <c r="EE199" s="127">
        <v>1.1900000000000001E-2</v>
      </c>
      <c r="EF199" s="127">
        <v>1.2E-2</v>
      </c>
      <c r="EG199" s="127">
        <v>1.2200000000000001E-2</v>
      </c>
      <c r="EH199" s="127">
        <v>1.21E-2</v>
      </c>
      <c r="EI199" s="127">
        <v>1.24E-2</v>
      </c>
      <c r="EJ199" s="127">
        <v>1.2500000000000001E-2</v>
      </c>
      <c r="EK199" s="127">
        <v>1.24E-2</v>
      </c>
      <c r="EL199" s="127">
        <v>1.2200000000000001E-2</v>
      </c>
      <c r="EM199" s="127">
        <v>1.26E-2</v>
      </c>
      <c r="EN199" s="127">
        <v>1.2699999999999999E-2</v>
      </c>
      <c r="EO199" s="127">
        <v>1.29E-2</v>
      </c>
      <c r="EP199" s="127">
        <v>1.29E-2</v>
      </c>
      <c r="EQ199" s="127">
        <v>1.32E-2</v>
      </c>
      <c r="ER199" s="127">
        <v>1.32E-2</v>
      </c>
      <c r="ES199" s="127">
        <v>1.35E-2</v>
      </c>
      <c r="ET199" s="127">
        <v>1.3599999999999999E-2</v>
      </c>
      <c r="EU199" s="127">
        <v>1.35E-2</v>
      </c>
      <c r="EV199">
        <f>SUMIF('12peso'!$E$39:$E$492,$A199,'12peso'!H$39:H$492)</f>
        <v>7.9699999999999993E-2</v>
      </c>
      <c r="EW199">
        <f>SUMIF('12peso'!$E$39:$E$492,$A199,'12peso'!I$39:I$492)</f>
        <v>7.9100000000000004E-2</v>
      </c>
      <c r="EX199">
        <f>SUMIF('12peso'!$E$39:$E$492,$A199,'12peso'!J$39:J$492)</f>
        <v>7.7499999999999999E-2</v>
      </c>
      <c r="EY199">
        <f>SUMIF('12peso'!$E$39:$E$492,$A199,'12peso'!K$39:K$492)</f>
        <v>7.6300000000000007E-2</v>
      </c>
      <c r="EZ199">
        <f>SUMIF('12peso'!$E$39:$E$492,$A199,'12peso'!L$39:L$492)</f>
        <v>7.6600000000000001E-2</v>
      </c>
      <c r="FA199">
        <f>SUMIF('12peso'!$E$39:$E$492,$A199,'12peso'!M$39:M$492)</f>
        <v>7.6100000000000001E-2</v>
      </c>
      <c r="FB199">
        <f>SUMIF('12peso'!$E$39:$E$492,$A199,'12peso'!N$39:N$492)</f>
        <v>7.6100000000000001E-2</v>
      </c>
      <c r="FC199">
        <f>SUMIF('12peso'!$E$39:$E$492,$A199,'12peso'!O$39:O$492)</f>
        <v>7.6300000000000007E-2</v>
      </c>
      <c r="FD199">
        <f>SUMIF('12peso'!$E$39:$E$492,$A199,'12peso'!P$39:P$492)</f>
        <v>7.6100000000000001E-2</v>
      </c>
      <c r="FE199">
        <f>SUMIF('12peso'!$E$39:$E$492,$A199,'12peso'!Q$39:Q$492)</f>
        <v>7.5200000000000003E-2</v>
      </c>
      <c r="FF199">
        <f>SUMIF('12peso'!$E$39:$E$492,$A199,'12peso'!R$39:R$492)</f>
        <v>7.5600000000000001E-2</v>
      </c>
      <c r="FG199">
        <f>SUMIF('12peso'!$E$39:$E$492,$A199,'12peso'!S$39:S$492)</f>
        <v>7.5300000000000006E-2</v>
      </c>
      <c r="FH199">
        <f>SUMIF('12peso'!$E$39:$E$492,$A199,'12peso'!T$39:T$492)</f>
        <v>7.5999999999999998E-2</v>
      </c>
      <c r="FI199">
        <f>SUMIF('12peso'!$E$39:$E$492,$A199,'12peso'!U$39:U$492)</f>
        <v>7.5600000000000001E-2</v>
      </c>
      <c r="FJ199">
        <f>SUMIF('12peso'!$E$39:$E$492,$A199,'12peso'!V$39:V$492)</f>
        <v>7.5300000000000006E-2</v>
      </c>
      <c r="FK199">
        <f>SUMIF('12peso'!$E$39:$E$492,$A199,'12peso'!W$39:W$492)</f>
        <v>7.4700000000000003E-2</v>
      </c>
      <c r="FL199">
        <f>SUMIF('12peso'!$E$39:$E$492,$A199,'12peso'!X$39:X$492)</f>
        <v>7.5200000000000003E-2</v>
      </c>
      <c r="FM199">
        <f>SUMIF('12peso'!$E$39:$E$492,$A199,'12peso'!Y$39:Y$492)</f>
        <v>7.5499999999999998E-2</v>
      </c>
      <c r="FN199">
        <f>SUMIF('12peso'!$E$39:$E$492,$A199,'12peso'!Z$39:Z$492)</f>
        <v>7.6399999999999996E-2</v>
      </c>
      <c r="FO199">
        <f>SUMIF('12peso'!$E$39:$E$492,$A199,'12peso'!AA$39:AA$492)</f>
        <v>7.6499999999999999E-2</v>
      </c>
      <c r="FP199">
        <f>SUMIF('12peso'!$E$39:$E$492,$A199,'12peso'!AB$39:AB$492)</f>
        <v>7.5700000000000003E-2</v>
      </c>
      <c r="FQ199">
        <f>SUMIF('12peso'!$E$39:$E$492,$A199,'12peso'!AC$39:AC$492)</f>
        <v>7.51E-2</v>
      </c>
      <c r="FR199">
        <f>SUMIF('12peso'!$E$39:$E$492,$A199,'12peso'!AD$39:AD$492)</f>
        <v>7.5300000000000006E-2</v>
      </c>
      <c r="FS199">
        <f>SUMIF('12peso'!$E$39:$E$492,$A199,'12peso'!AE$39:AE$492)</f>
        <v>7.5700000000000003E-2</v>
      </c>
      <c r="FT199">
        <f>SUMIF('12peso'!$E$39:$E$492,$A199,'12peso'!AF$39:AF$492)</f>
        <v>7.6300000000000007E-2</v>
      </c>
      <c r="FU199">
        <f>SUMIF('12peso'!$E$39:$E$492,$A199,'12peso'!AG$39:AG$492)</f>
        <v>7.5600000000000001E-2</v>
      </c>
      <c r="FV199">
        <f>SUMIF('12peso'!$E$39:$E$492,$A199,'12peso'!AH$39:AH$492)</f>
        <v>7.5399999999999995E-2</v>
      </c>
      <c r="FW199">
        <f>SUMIF('12peso'!$E$39:$E$492,$A199,'12peso'!AI$39:AI$492)</f>
        <v>7.5899999999999995E-2</v>
      </c>
      <c r="FX199">
        <f>SUMIF('12peso'!$E$39:$E$492,$A199,'12peso'!AJ$39:AJ$492)</f>
        <v>7.6899999999999996E-2</v>
      </c>
      <c r="FY199">
        <f>SUMIF('12peso'!$E$39:$E$492,$A199,'12peso'!AK$39:AK$492)</f>
        <v>7.7799999999999994E-2</v>
      </c>
      <c r="FZ199">
        <f>SUMIF('12peso'!$E$39:$E$492,$A199,'12peso'!AL$39:AL$492)</f>
        <v>7.8E-2</v>
      </c>
      <c r="GA199">
        <f>SUMIF('12peso'!$E$39:$E$492,$A199,'12peso'!AM$39:AM$492)</f>
        <v>7.7799999999999994E-2</v>
      </c>
      <c r="GB199">
        <f>SUMIF('12peso'!$E$39:$E$492,$A199,'12peso'!AN$39:AN$492)</f>
        <v>7.7100000000000002E-2</v>
      </c>
    </row>
    <row r="200" spans="1:184" x14ac:dyDescent="0.25">
      <c r="A200" s="60">
        <v>4103008</v>
      </c>
      <c r="B200" s="56" t="s">
        <v>202</v>
      </c>
      <c r="C200" s="127">
        <v>8.2299999999999998E-2</v>
      </c>
      <c r="D200" s="127">
        <v>8.2199999999999995E-2</v>
      </c>
      <c r="E200" s="127">
        <v>8.3000000000000004E-2</v>
      </c>
      <c r="F200" s="127">
        <v>8.2500000000000004E-2</v>
      </c>
      <c r="G200" s="127">
        <v>8.2900000000000001E-2</v>
      </c>
      <c r="H200" s="127">
        <v>8.3299999999999999E-2</v>
      </c>
      <c r="I200" s="127">
        <v>8.3099999999999993E-2</v>
      </c>
      <c r="J200" s="127">
        <v>8.3699999999999997E-2</v>
      </c>
      <c r="K200" s="127">
        <v>8.1000000000000003E-2</v>
      </c>
      <c r="L200" s="127">
        <v>7.8600000000000003E-2</v>
      </c>
      <c r="M200" s="127">
        <v>7.8200000000000006E-2</v>
      </c>
      <c r="N200" s="127">
        <v>7.85E-2</v>
      </c>
      <c r="O200" s="127">
        <v>7.8E-2</v>
      </c>
      <c r="P200" s="127">
        <v>7.8399999999999997E-2</v>
      </c>
      <c r="Q200" s="127">
        <v>7.9699999999999993E-2</v>
      </c>
      <c r="R200" s="127">
        <v>8.0100000000000005E-2</v>
      </c>
      <c r="S200" s="127">
        <v>8.0799999999999997E-2</v>
      </c>
      <c r="T200" s="127">
        <v>8.1500000000000003E-2</v>
      </c>
      <c r="U200" s="127">
        <v>8.1199999999999994E-2</v>
      </c>
      <c r="V200" s="127">
        <v>8.0100000000000005E-2</v>
      </c>
      <c r="W200" s="127">
        <v>7.8899999999999998E-2</v>
      </c>
      <c r="X200" s="127">
        <v>7.7499999999999999E-2</v>
      </c>
      <c r="Y200" s="127">
        <v>7.6600000000000001E-2</v>
      </c>
      <c r="Z200" s="127">
        <v>7.6600000000000001E-2</v>
      </c>
      <c r="AA200" s="127">
        <v>7.5899999999999995E-2</v>
      </c>
      <c r="AB200" s="127">
        <v>7.5600000000000001E-2</v>
      </c>
      <c r="AC200" s="127">
        <v>7.5800000000000006E-2</v>
      </c>
      <c r="AD200" s="127">
        <v>7.5800000000000006E-2</v>
      </c>
      <c r="AE200" s="127">
        <v>7.5700000000000003E-2</v>
      </c>
      <c r="AF200" s="127">
        <v>7.9000000000000001E-2</v>
      </c>
      <c r="AG200" s="127">
        <v>7.8600000000000003E-2</v>
      </c>
      <c r="AH200" s="127">
        <v>7.8399999999999997E-2</v>
      </c>
      <c r="AI200" s="127">
        <v>7.7600000000000002E-2</v>
      </c>
      <c r="AJ200" s="127">
        <v>7.6399999999999996E-2</v>
      </c>
      <c r="AK200" s="127">
        <v>7.7399999999999997E-2</v>
      </c>
      <c r="AL200" s="127">
        <v>7.6300000000000007E-2</v>
      </c>
      <c r="AM200" s="127">
        <v>7.6499999999999999E-2</v>
      </c>
      <c r="AN200" s="127">
        <v>7.8200000000000006E-2</v>
      </c>
      <c r="AO200" s="127">
        <v>7.8600000000000003E-2</v>
      </c>
      <c r="AP200" s="127">
        <v>7.6799999999999993E-2</v>
      </c>
      <c r="AQ200" s="127">
        <v>7.4999999999999997E-2</v>
      </c>
      <c r="AR200" s="127">
        <v>7.46E-2</v>
      </c>
      <c r="AS200" s="127">
        <v>7.3499999999999996E-2</v>
      </c>
      <c r="AT200" s="127">
        <v>7.1900000000000006E-2</v>
      </c>
      <c r="AU200" s="127">
        <v>7.0199999999999999E-2</v>
      </c>
      <c r="AV200" s="127">
        <v>6.9000000000000006E-2</v>
      </c>
      <c r="AW200" s="127">
        <v>6.9699999999999998E-2</v>
      </c>
      <c r="AX200" s="127">
        <v>7.0800000000000002E-2</v>
      </c>
      <c r="AY200" s="127">
        <v>7.1099999999999997E-2</v>
      </c>
      <c r="AZ200" s="127">
        <v>7.1800000000000003E-2</v>
      </c>
      <c r="BA200" s="127">
        <v>7.1199999999999999E-2</v>
      </c>
      <c r="BB200" s="127">
        <v>7.1300000000000002E-2</v>
      </c>
      <c r="BC200" s="127">
        <v>7.2499999999999995E-2</v>
      </c>
      <c r="BD200" s="127">
        <v>7.3499999999999996E-2</v>
      </c>
      <c r="BE200" s="127">
        <v>7.3499999999999996E-2</v>
      </c>
      <c r="BF200" s="127">
        <v>7.3300000000000004E-2</v>
      </c>
      <c r="BG200" s="127">
        <v>7.2400000000000006E-2</v>
      </c>
      <c r="BH200" s="127">
        <v>7.2800000000000004E-2</v>
      </c>
      <c r="BI200" s="127">
        <v>7.2800000000000004E-2</v>
      </c>
      <c r="BJ200" s="127">
        <v>7.2099999999999997E-2</v>
      </c>
      <c r="BK200" s="127">
        <v>7.2400000000000006E-2</v>
      </c>
      <c r="BL200" s="127">
        <v>7.3599999999999999E-2</v>
      </c>
      <c r="BM200" s="127">
        <v>7.4999999999999997E-2</v>
      </c>
      <c r="BN200" s="127">
        <v>7.4200000000000002E-2</v>
      </c>
      <c r="BO200" s="127">
        <v>7.5300000000000006E-2</v>
      </c>
      <c r="BP200" s="127">
        <v>7.5600000000000001E-2</v>
      </c>
      <c r="BQ200" s="127">
        <v>7.4800000000000005E-2</v>
      </c>
      <c r="BR200" s="127">
        <v>7.4700000000000003E-2</v>
      </c>
      <c r="BS200" s="127">
        <v>7.4200000000000002E-2</v>
      </c>
      <c r="BT200" s="127">
        <v>7.3999999999999996E-2</v>
      </c>
      <c r="BU200" s="127">
        <v>7.3300000000000004E-2</v>
      </c>
      <c r="BV200" s="127">
        <v>7.3099999999999998E-2</v>
      </c>
      <c r="BW200" s="127">
        <v>7.2300000000000003E-2</v>
      </c>
      <c r="BX200" s="127">
        <v>7.2900000000000006E-2</v>
      </c>
      <c r="BY200" s="127">
        <v>7.3899999999999993E-2</v>
      </c>
      <c r="BZ200" s="127">
        <v>7.3599999999999999E-2</v>
      </c>
      <c r="CA200" s="127">
        <v>7.3200000000000001E-2</v>
      </c>
      <c r="CB200" s="127">
        <v>7.3700000000000002E-2</v>
      </c>
      <c r="CC200" s="127">
        <v>7.2800000000000004E-2</v>
      </c>
      <c r="CD200" s="127">
        <v>7.2300000000000003E-2</v>
      </c>
      <c r="CE200" s="127">
        <v>7.1499999999999994E-2</v>
      </c>
      <c r="CF200" s="127">
        <v>7.1199999999999999E-2</v>
      </c>
      <c r="CG200" s="127">
        <v>7.0599999999999996E-2</v>
      </c>
      <c r="CH200" s="127">
        <v>6.5100000000000005E-2</v>
      </c>
      <c r="CI200" s="127">
        <v>6.4199999999999993E-2</v>
      </c>
      <c r="CJ200" s="127">
        <v>6.4100000000000004E-2</v>
      </c>
      <c r="CK200" s="127">
        <v>6.4500000000000002E-2</v>
      </c>
      <c r="CL200" s="127">
        <v>6.3899999999999998E-2</v>
      </c>
      <c r="CM200" s="127">
        <v>6.4199999999999993E-2</v>
      </c>
      <c r="CN200" s="127">
        <v>6.4299999999999996E-2</v>
      </c>
      <c r="CO200" s="127">
        <v>6.3899999999999998E-2</v>
      </c>
      <c r="CP200" s="127">
        <v>6.4600000000000005E-2</v>
      </c>
      <c r="CQ200" s="127">
        <v>6.3899999999999998E-2</v>
      </c>
      <c r="CR200" s="127">
        <v>6.3399999999999998E-2</v>
      </c>
      <c r="CS200" s="127">
        <v>6.3600000000000004E-2</v>
      </c>
      <c r="CT200" s="127">
        <v>6.4899999999999999E-2</v>
      </c>
      <c r="CU200" s="127">
        <v>6.4899999999999999E-2</v>
      </c>
      <c r="CV200" s="127">
        <v>6.4799999999999996E-2</v>
      </c>
      <c r="CW200" s="127">
        <v>6.5500000000000003E-2</v>
      </c>
      <c r="CX200" s="127">
        <v>6.5299999999999997E-2</v>
      </c>
      <c r="CY200" s="127">
        <v>6.4699999999999994E-2</v>
      </c>
      <c r="CZ200" s="127">
        <v>6.4600000000000005E-2</v>
      </c>
      <c r="DA200" s="127">
        <v>6.4100000000000004E-2</v>
      </c>
      <c r="DB200" s="127">
        <v>6.3899999999999998E-2</v>
      </c>
      <c r="DC200" s="127">
        <v>6.3799999999999996E-2</v>
      </c>
      <c r="DD200" s="127">
        <v>6.4100000000000004E-2</v>
      </c>
      <c r="DE200" s="127">
        <v>6.3700000000000007E-2</v>
      </c>
      <c r="DF200" s="127">
        <v>6.3700000000000007E-2</v>
      </c>
      <c r="DG200" s="127">
        <v>6.2799999999999995E-2</v>
      </c>
      <c r="DH200" s="127">
        <v>6.3500000000000001E-2</v>
      </c>
      <c r="DI200" s="127">
        <v>6.4000000000000001E-2</v>
      </c>
      <c r="DJ200" s="127">
        <v>6.3200000000000006E-2</v>
      </c>
      <c r="DK200" s="127">
        <v>6.3700000000000007E-2</v>
      </c>
      <c r="DL200" s="127">
        <v>6.4000000000000001E-2</v>
      </c>
      <c r="DM200" s="127">
        <v>6.5500000000000003E-2</v>
      </c>
      <c r="DN200" s="127">
        <v>6.4500000000000002E-2</v>
      </c>
      <c r="DO200" s="127">
        <v>6.4100000000000004E-2</v>
      </c>
      <c r="DP200" s="127">
        <v>6.3500000000000001E-2</v>
      </c>
      <c r="DQ200" s="127">
        <v>6.3399999999999998E-2</v>
      </c>
      <c r="DR200" s="127">
        <v>6.2300000000000001E-2</v>
      </c>
      <c r="DS200" s="127">
        <v>6.3399999999999998E-2</v>
      </c>
      <c r="DT200" s="127">
        <v>6.3399999999999998E-2</v>
      </c>
      <c r="DU200" s="127">
        <v>6.3600000000000004E-2</v>
      </c>
      <c r="DV200" s="127">
        <v>6.3700000000000007E-2</v>
      </c>
      <c r="DW200" s="127">
        <v>6.4000000000000001E-2</v>
      </c>
      <c r="DX200" s="127">
        <v>6.4699999999999994E-2</v>
      </c>
      <c r="DY200" s="127">
        <v>6.4500000000000002E-2</v>
      </c>
      <c r="DZ200" s="127">
        <v>6.3799999999999996E-2</v>
      </c>
      <c r="EA200" s="127">
        <v>6.3399999999999998E-2</v>
      </c>
      <c r="EB200" s="127">
        <v>6.3200000000000006E-2</v>
      </c>
      <c r="EC200" s="127">
        <v>6.3399999999999998E-2</v>
      </c>
      <c r="ED200" s="127">
        <v>6.3600000000000004E-2</v>
      </c>
      <c r="EE200" s="127">
        <v>6.4100000000000004E-2</v>
      </c>
      <c r="EF200" s="127">
        <v>6.5000000000000002E-2</v>
      </c>
      <c r="EG200" s="127">
        <v>6.5100000000000005E-2</v>
      </c>
      <c r="EH200" s="127">
        <v>6.6900000000000001E-2</v>
      </c>
      <c r="EI200" s="127">
        <v>6.6199999999999995E-2</v>
      </c>
      <c r="EJ200" s="127">
        <v>6.7100000000000007E-2</v>
      </c>
      <c r="EK200" s="127">
        <v>6.7299999999999999E-2</v>
      </c>
      <c r="EL200" s="127">
        <v>6.6699999999999995E-2</v>
      </c>
      <c r="EM200" s="127">
        <v>6.59E-2</v>
      </c>
      <c r="EN200" s="127">
        <v>6.6100000000000006E-2</v>
      </c>
      <c r="EO200" s="127">
        <v>6.6500000000000004E-2</v>
      </c>
      <c r="EP200" s="127">
        <v>6.7199999999999996E-2</v>
      </c>
      <c r="EQ200" s="127">
        <v>6.7000000000000004E-2</v>
      </c>
      <c r="ER200" s="127">
        <v>6.6799999999999998E-2</v>
      </c>
      <c r="ES200" s="127">
        <v>6.6500000000000004E-2</v>
      </c>
      <c r="ET200" s="127">
        <v>6.7500000000000004E-2</v>
      </c>
      <c r="EU200" s="127">
        <v>6.8000000000000005E-2</v>
      </c>
      <c r="EV200">
        <f>SUMIF('12peso'!$E$39:$E$492,$A200,'12peso'!H$39:H$492)</f>
        <v>0.11559999999999999</v>
      </c>
      <c r="EW200">
        <f>SUMIF('12peso'!$E$39:$E$492,$A200,'12peso'!I$39:I$492)</f>
        <v>0.1149</v>
      </c>
      <c r="EX200">
        <f>SUMIF('12peso'!$E$39:$E$492,$A200,'12peso'!J$39:J$492)</f>
        <v>0.1143</v>
      </c>
      <c r="EY200">
        <f>SUMIF('12peso'!$E$39:$E$492,$A200,'12peso'!K$39:K$492)</f>
        <v>0.11119999999999999</v>
      </c>
      <c r="EZ200">
        <f>SUMIF('12peso'!$E$39:$E$492,$A200,'12peso'!L$39:L$492)</f>
        <v>0.1096</v>
      </c>
      <c r="FA200">
        <f>SUMIF('12peso'!$E$39:$E$492,$A200,'12peso'!M$39:M$492)</f>
        <v>0.1094</v>
      </c>
      <c r="FB200">
        <f>SUMIF('12peso'!$E$39:$E$492,$A200,'12peso'!N$39:N$492)</f>
        <v>0.108</v>
      </c>
      <c r="FC200">
        <f>SUMIF('12peso'!$E$39:$E$492,$A200,'12peso'!O$39:O$492)</f>
        <v>0.10730000000000001</v>
      </c>
      <c r="FD200">
        <f>SUMIF('12peso'!$E$39:$E$492,$A200,'12peso'!P$39:P$492)</f>
        <v>0.1079</v>
      </c>
      <c r="FE200">
        <f>SUMIF('12peso'!$E$39:$E$492,$A200,'12peso'!Q$39:Q$492)</f>
        <v>0.10920000000000001</v>
      </c>
      <c r="FF200">
        <f>SUMIF('12peso'!$E$39:$E$492,$A200,'12peso'!R$39:R$492)</f>
        <v>0.1116</v>
      </c>
      <c r="FG200">
        <f>SUMIF('12peso'!$E$39:$E$492,$A200,'12peso'!S$39:S$492)</f>
        <v>0.1125</v>
      </c>
      <c r="FH200">
        <f>SUMIF('12peso'!$E$39:$E$492,$A200,'12peso'!T$39:T$492)</f>
        <v>0.11269999999999999</v>
      </c>
      <c r="FI200">
        <f>SUMIF('12peso'!$E$39:$E$492,$A200,'12peso'!U$39:U$492)</f>
        <v>0.112</v>
      </c>
      <c r="FJ200">
        <f>SUMIF('12peso'!$E$39:$E$492,$A200,'12peso'!V$39:V$492)</f>
        <v>0.11169999999999999</v>
      </c>
      <c r="FK200">
        <f>SUMIF('12peso'!$E$39:$E$492,$A200,'12peso'!W$39:W$492)</f>
        <v>0.1129</v>
      </c>
      <c r="FL200">
        <f>SUMIF('12peso'!$E$39:$E$492,$A200,'12peso'!X$39:X$492)</f>
        <v>0.111</v>
      </c>
      <c r="FM200">
        <f>SUMIF('12peso'!$E$39:$E$492,$A200,'12peso'!Y$39:Y$492)</f>
        <v>0.1101</v>
      </c>
      <c r="FN200">
        <f>SUMIF('12peso'!$E$39:$E$492,$A200,'12peso'!Z$39:Z$492)</f>
        <v>0.1105</v>
      </c>
      <c r="FO200">
        <f>SUMIF('12peso'!$E$39:$E$492,$A200,'12peso'!AA$39:AA$492)</f>
        <v>0.11169999999999999</v>
      </c>
      <c r="FP200">
        <f>SUMIF('12peso'!$E$39:$E$492,$A200,'12peso'!AB$39:AB$492)</f>
        <v>0.11169999999999999</v>
      </c>
      <c r="FQ200">
        <f>SUMIF('12peso'!$E$39:$E$492,$A200,'12peso'!AC$39:AC$492)</f>
        <v>0.11219999999999999</v>
      </c>
      <c r="FR200">
        <f>SUMIF('12peso'!$E$39:$E$492,$A200,'12peso'!AD$39:AD$492)</f>
        <v>0.1129</v>
      </c>
      <c r="FS200">
        <f>SUMIF('12peso'!$E$39:$E$492,$A200,'12peso'!AE$39:AE$492)</f>
        <v>0.1129</v>
      </c>
      <c r="FT200">
        <f>SUMIF('12peso'!$E$39:$E$492,$A200,'12peso'!AF$39:AF$492)</f>
        <v>0.1144</v>
      </c>
      <c r="FU200">
        <f>SUMIF('12peso'!$E$39:$E$492,$A200,'12peso'!AG$39:AG$492)</f>
        <v>0.1138</v>
      </c>
      <c r="FV200">
        <f>SUMIF('12peso'!$E$39:$E$492,$A200,'12peso'!AH$39:AH$492)</f>
        <v>0.1143</v>
      </c>
      <c r="FW200">
        <f>SUMIF('12peso'!$E$39:$E$492,$A200,'12peso'!AI$39:AI$492)</f>
        <v>0.1138</v>
      </c>
      <c r="FX200">
        <f>SUMIF('12peso'!$E$39:$E$492,$A200,'12peso'!AJ$39:AJ$492)</f>
        <v>0.1134</v>
      </c>
      <c r="FY200">
        <f>SUMIF('12peso'!$E$39:$E$492,$A200,'12peso'!AK$39:AK$492)</f>
        <v>0.1125</v>
      </c>
      <c r="FZ200">
        <f>SUMIF('12peso'!$E$39:$E$492,$A200,'12peso'!AL$39:AL$492)</f>
        <v>0.1132</v>
      </c>
      <c r="GA200">
        <f>SUMIF('12peso'!$E$39:$E$492,$A200,'12peso'!AM$39:AM$492)</f>
        <v>0.1139</v>
      </c>
      <c r="GB200">
        <f>SUMIF('12peso'!$E$39:$E$492,$A200,'12peso'!AN$39:AN$492)</f>
        <v>0.11360000000000001</v>
      </c>
    </row>
    <row r="201" spans="1:184" x14ac:dyDescent="0.25">
      <c r="A201" s="60">
        <v>4103011</v>
      </c>
      <c r="B201" s="56" t="s">
        <v>203</v>
      </c>
      <c r="C201" s="127">
        <v>0.1477</v>
      </c>
      <c r="D201" s="127">
        <v>0.1464</v>
      </c>
      <c r="E201" s="127">
        <v>0.14710000000000001</v>
      </c>
      <c r="F201" s="127">
        <v>0.1469</v>
      </c>
      <c r="G201" s="127">
        <v>0.1482</v>
      </c>
      <c r="H201" s="127">
        <v>0.1474</v>
      </c>
      <c r="I201" s="127">
        <v>0.1467</v>
      </c>
      <c r="J201" s="127">
        <v>0.14679999999999999</v>
      </c>
      <c r="K201" s="127">
        <v>0.14129999999999998</v>
      </c>
      <c r="L201" s="127">
        <v>0.1409</v>
      </c>
      <c r="M201" s="127">
        <v>0.13980000000000001</v>
      </c>
      <c r="N201" s="127">
        <v>0.14019999999999999</v>
      </c>
      <c r="O201" s="127">
        <v>0.1396</v>
      </c>
      <c r="P201" s="127">
        <v>0.13819999999999999</v>
      </c>
      <c r="Q201" s="127">
        <v>0.13969999999999999</v>
      </c>
      <c r="R201" s="127">
        <v>0.14000000000000001</v>
      </c>
      <c r="S201" s="127">
        <v>0.1411</v>
      </c>
      <c r="T201" s="127">
        <v>0.1396</v>
      </c>
      <c r="U201" s="127">
        <v>0.1396</v>
      </c>
      <c r="V201" s="127">
        <v>0.1376</v>
      </c>
      <c r="W201" s="127">
        <v>0.13489999999999999</v>
      </c>
      <c r="X201" s="127">
        <v>0.1343</v>
      </c>
      <c r="Y201" s="127">
        <v>0.1336</v>
      </c>
      <c r="Z201" s="127">
        <v>0.13300000000000001</v>
      </c>
      <c r="AA201" s="127">
        <v>0.13119999999999998</v>
      </c>
      <c r="AB201" s="127">
        <v>0.1305</v>
      </c>
      <c r="AC201" s="127">
        <v>0.12920000000000001</v>
      </c>
      <c r="AD201" s="127">
        <v>0.1293</v>
      </c>
      <c r="AE201" s="127">
        <v>0.12840000000000001</v>
      </c>
      <c r="AF201" s="127">
        <v>0.13159999999999999</v>
      </c>
      <c r="AG201" s="127">
        <v>0.1305</v>
      </c>
      <c r="AH201" s="127">
        <v>0.12840000000000001</v>
      </c>
      <c r="AI201" s="127">
        <v>0.12720000000000001</v>
      </c>
      <c r="AJ201" s="127">
        <v>0.12659999999999999</v>
      </c>
      <c r="AK201" s="127">
        <v>0.129</v>
      </c>
      <c r="AL201" s="127">
        <v>0.13059999999999999</v>
      </c>
      <c r="AM201" s="127">
        <v>0.1295</v>
      </c>
      <c r="AN201" s="127">
        <v>0.12790000000000001</v>
      </c>
      <c r="AO201" s="127">
        <v>0.12620000000000001</v>
      </c>
      <c r="AP201" s="127">
        <v>0.12770000000000001</v>
      </c>
      <c r="AQ201" s="127">
        <v>0.1241</v>
      </c>
      <c r="AR201" s="127">
        <v>0.1232</v>
      </c>
      <c r="AS201" s="127">
        <v>0.1217</v>
      </c>
      <c r="AT201" s="127">
        <v>0.1192</v>
      </c>
      <c r="AU201" s="127">
        <v>0.11879999999999999</v>
      </c>
      <c r="AV201" s="127">
        <v>0.11890000000000001</v>
      </c>
      <c r="AW201" s="127">
        <v>0.1202</v>
      </c>
      <c r="AX201" s="127">
        <v>0.1217</v>
      </c>
      <c r="AY201" s="127">
        <v>0.12179999999999999</v>
      </c>
      <c r="AZ201" s="127">
        <v>0.1202</v>
      </c>
      <c r="BA201" s="127">
        <v>0.1212</v>
      </c>
      <c r="BB201" s="127">
        <v>0.12390000000000001</v>
      </c>
      <c r="BC201" s="127">
        <v>0.12360000000000002</v>
      </c>
      <c r="BD201" s="127">
        <v>0.124</v>
      </c>
      <c r="BE201" s="127">
        <v>0.1236</v>
      </c>
      <c r="BF201" s="127">
        <v>0.12209999999999999</v>
      </c>
      <c r="BG201" s="127">
        <v>0.12129999999999999</v>
      </c>
      <c r="BH201" s="127">
        <v>0.1227</v>
      </c>
      <c r="BI201" s="127">
        <v>0.12390000000000001</v>
      </c>
      <c r="BJ201" s="127">
        <v>0.12409999999999999</v>
      </c>
      <c r="BK201" s="127">
        <v>0.12390000000000001</v>
      </c>
      <c r="BL201" s="127">
        <v>0.1242</v>
      </c>
      <c r="BM201" s="127">
        <v>0.12590000000000001</v>
      </c>
      <c r="BN201" s="127">
        <v>0.12609999999999999</v>
      </c>
      <c r="BO201" s="127">
        <v>0.12759999999999999</v>
      </c>
      <c r="BP201" s="127">
        <v>0.1295</v>
      </c>
      <c r="BQ201" s="127">
        <v>0.12840000000000001</v>
      </c>
      <c r="BR201" s="127">
        <v>0.12790000000000001</v>
      </c>
      <c r="BS201" s="127">
        <v>0.1283</v>
      </c>
      <c r="BT201" s="127">
        <v>0.12740000000000001</v>
      </c>
      <c r="BU201" s="127">
        <v>0.1273</v>
      </c>
      <c r="BV201" s="127">
        <v>0.12890000000000001</v>
      </c>
      <c r="BW201" s="127">
        <v>0.1293</v>
      </c>
      <c r="BX201" s="127">
        <v>0.12909999999999999</v>
      </c>
      <c r="BY201" s="127">
        <v>0.129</v>
      </c>
      <c r="BZ201" s="127">
        <v>0.1288</v>
      </c>
      <c r="CA201" s="127">
        <v>0.12920000000000001</v>
      </c>
      <c r="CB201" s="127">
        <v>0.12920000000000001</v>
      </c>
      <c r="CC201" s="127">
        <v>0.12819999999999998</v>
      </c>
      <c r="CD201" s="127">
        <v>0.12709999999999999</v>
      </c>
      <c r="CE201" s="127">
        <v>0.128</v>
      </c>
      <c r="CF201" s="127">
        <v>0.12620000000000001</v>
      </c>
      <c r="CG201" s="127">
        <v>0.1285</v>
      </c>
      <c r="CH201" s="127">
        <v>0.2848</v>
      </c>
      <c r="CI201" s="127">
        <v>0.27979999999999999</v>
      </c>
      <c r="CJ201" s="127">
        <v>0.28470000000000001</v>
      </c>
      <c r="CK201" s="127">
        <v>0.28260000000000002</v>
      </c>
      <c r="CL201" s="127">
        <v>0.2838</v>
      </c>
      <c r="CM201" s="127">
        <v>0.28510000000000002</v>
      </c>
      <c r="CN201" s="127">
        <v>0.28660000000000002</v>
      </c>
      <c r="CO201" s="127">
        <v>0.28260000000000002</v>
      </c>
      <c r="CP201" s="127">
        <v>0.28210000000000002</v>
      </c>
      <c r="CQ201" s="127">
        <v>0.28589999999999999</v>
      </c>
      <c r="CR201" s="127">
        <v>0.28810000000000002</v>
      </c>
      <c r="CS201" s="127">
        <v>0.29199999999999998</v>
      </c>
      <c r="CT201" s="127">
        <v>0.2949</v>
      </c>
      <c r="CU201" s="127">
        <v>0.29110000000000003</v>
      </c>
      <c r="CV201" s="127">
        <v>0.28989999999999999</v>
      </c>
      <c r="CW201" s="127">
        <v>0.2893</v>
      </c>
      <c r="CX201" s="127">
        <v>0.29039999999999999</v>
      </c>
      <c r="CY201" s="127">
        <v>0.29089999999999999</v>
      </c>
      <c r="CZ201" s="127">
        <v>0.29189999999999999</v>
      </c>
      <c r="DA201" s="127">
        <v>0.2888</v>
      </c>
      <c r="DB201" s="127">
        <v>0.28510000000000002</v>
      </c>
      <c r="DC201" s="127">
        <v>0.28870000000000001</v>
      </c>
      <c r="DD201" s="127">
        <v>0.29170000000000001</v>
      </c>
      <c r="DE201" s="127">
        <v>0.29470000000000002</v>
      </c>
      <c r="DF201" s="127">
        <v>0.29620000000000002</v>
      </c>
      <c r="DG201" s="127">
        <v>0.29509999999999997</v>
      </c>
      <c r="DH201" s="127">
        <v>0.29620000000000002</v>
      </c>
      <c r="DI201" s="127">
        <v>0.2999</v>
      </c>
      <c r="DJ201" s="127">
        <v>0.30030000000000001</v>
      </c>
      <c r="DK201" s="127">
        <v>0.30170000000000002</v>
      </c>
      <c r="DL201" s="127">
        <v>0.3044</v>
      </c>
      <c r="DM201" s="127">
        <v>0.30399999999999999</v>
      </c>
      <c r="DN201" s="127">
        <v>0.29749999999999999</v>
      </c>
      <c r="DO201" s="127">
        <v>0.29680000000000001</v>
      </c>
      <c r="DP201" s="127">
        <v>0.30330000000000001</v>
      </c>
      <c r="DQ201" s="127">
        <v>0.30709999999999998</v>
      </c>
      <c r="DR201" s="127">
        <v>0.31009999999999999</v>
      </c>
      <c r="DS201" s="127">
        <v>0.30640000000000001</v>
      </c>
      <c r="DT201" s="127">
        <v>0.30330000000000001</v>
      </c>
      <c r="DU201" s="127">
        <v>0.30070000000000002</v>
      </c>
      <c r="DV201" s="127">
        <v>0.30170000000000002</v>
      </c>
      <c r="DW201" s="127">
        <v>0.3039</v>
      </c>
      <c r="DX201" s="127">
        <v>0.3049</v>
      </c>
      <c r="DY201" s="127">
        <v>0.30349999999999999</v>
      </c>
      <c r="DZ201" s="127">
        <v>0.29670000000000002</v>
      </c>
      <c r="EA201" s="127">
        <v>0.29970000000000002</v>
      </c>
      <c r="EB201" s="127">
        <v>0.3049</v>
      </c>
      <c r="EC201" s="127">
        <v>0.30990000000000001</v>
      </c>
      <c r="ED201" s="127">
        <v>0.31230000000000002</v>
      </c>
      <c r="EE201" s="127">
        <v>0.31</v>
      </c>
      <c r="EF201" s="127">
        <v>0.30530000000000002</v>
      </c>
      <c r="EG201" s="127">
        <v>0.30159999999999998</v>
      </c>
      <c r="EH201" s="127">
        <v>0.30230000000000001</v>
      </c>
      <c r="EI201" s="127">
        <v>0.3054</v>
      </c>
      <c r="EJ201" s="127">
        <v>0.30649999999999999</v>
      </c>
      <c r="EK201" s="127">
        <v>0.3024</v>
      </c>
      <c r="EL201" s="127">
        <v>0.30249999999999999</v>
      </c>
      <c r="EM201" s="127">
        <v>0.30349999999999999</v>
      </c>
      <c r="EN201" s="127">
        <v>0.31080000000000002</v>
      </c>
      <c r="EO201" s="127">
        <v>0.3115</v>
      </c>
      <c r="EP201" s="127">
        <v>0.31709999999999999</v>
      </c>
      <c r="EQ201" s="127">
        <v>0.31950000000000001</v>
      </c>
      <c r="ER201" s="127">
        <v>0.32240000000000002</v>
      </c>
      <c r="ES201" s="127">
        <v>0.32250000000000001</v>
      </c>
      <c r="ET201" s="127">
        <v>0.3221</v>
      </c>
      <c r="EU201" s="127">
        <v>0.32219999999999999</v>
      </c>
      <c r="EV201">
        <f>SUMIF('12peso'!$E$39:$E$492,$A201,'12peso'!H$39:H$492)</f>
        <v>0.28760000000000002</v>
      </c>
      <c r="EW201">
        <f>SUMIF('12peso'!$E$39:$E$492,$A201,'12peso'!I$39:I$492)</f>
        <v>0.28289999999999998</v>
      </c>
      <c r="EX201">
        <f>SUMIF('12peso'!$E$39:$E$492,$A201,'12peso'!J$39:J$492)</f>
        <v>0.28610000000000002</v>
      </c>
      <c r="EY201">
        <f>SUMIF('12peso'!$E$39:$E$492,$A201,'12peso'!K$39:K$492)</f>
        <v>0.27860000000000001</v>
      </c>
      <c r="EZ201">
        <f>SUMIF('12peso'!$E$39:$E$492,$A201,'12peso'!L$39:L$492)</f>
        <v>0.28039999999999998</v>
      </c>
      <c r="FA201">
        <f>SUMIF('12peso'!$E$39:$E$492,$A201,'12peso'!M$39:M$492)</f>
        <v>0.28349999999999997</v>
      </c>
      <c r="FB201">
        <f>SUMIF('12peso'!$E$39:$E$492,$A201,'12peso'!N$39:N$492)</f>
        <v>0.28620000000000001</v>
      </c>
      <c r="FC201">
        <f>SUMIF('12peso'!$E$39:$E$492,$A201,'12peso'!O$39:O$492)</f>
        <v>0.28349999999999997</v>
      </c>
      <c r="FD201">
        <f>SUMIF('12peso'!$E$39:$E$492,$A201,'12peso'!P$39:P$492)</f>
        <v>0.28470000000000001</v>
      </c>
      <c r="FE201">
        <f>SUMIF('12peso'!$E$39:$E$492,$A201,'12peso'!Q$39:Q$492)</f>
        <v>0.28589999999999999</v>
      </c>
      <c r="FF201">
        <f>SUMIF('12peso'!$E$39:$E$492,$A201,'12peso'!R$39:R$492)</f>
        <v>0.28970000000000001</v>
      </c>
      <c r="FG201">
        <f>SUMIF('12peso'!$E$39:$E$492,$A201,'12peso'!S$39:S$492)</f>
        <v>0.28839999999999999</v>
      </c>
      <c r="FH201">
        <f>SUMIF('12peso'!$E$39:$E$492,$A201,'12peso'!T$39:T$492)</f>
        <v>0.28910000000000002</v>
      </c>
      <c r="FI201">
        <f>SUMIF('12peso'!$E$39:$E$492,$A201,'12peso'!U$39:U$492)</f>
        <v>0.28539999999999999</v>
      </c>
      <c r="FJ201">
        <f>SUMIF('12peso'!$E$39:$E$492,$A201,'12peso'!V$39:V$492)</f>
        <v>0.28539999999999999</v>
      </c>
      <c r="FK201">
        <f>SUMIF('12peso'!$E$39:$E$492,$A201,'12peso'!W$39:W$492)</f>
        <v>0.28360000000000002</v>
      </c>
      <c r="FL201">
        <f>SUMIF('12peso'!$E$39:$E$492,$A201,'12peso'!X$39:X$492)</f>
        <v>0.28549999999999998</v>
      </c>
      <c r="FM201">
        <f>SUMIF('12peso'!$E$39:$E$492,$A201,'12peso'!Y$39:Y$492)</f>
        <v>0.28689999999999999</v>
      </c>
      <c r="FN201">
        <f>SUMIF('12peso'!$E$39:$E$492,$A201,'12peso'!Z$39:Z$492)</f>
        <v>0.28760000000000002</v>
      </c>
      <c r="FO201">
        <f>SUMIF('12peso'!$E$39:$E$492,$A201,'12peso'!AA$39:AA$492)</f>
        <v>0.28499999999999998</v>
      </c>
      <c r="FP201">
        <f>SUMIF('12peso'!$E$39:$E$492,$A201,'12peso'!AB$39:AB$492)</f>
        <v>0.2888</v>
      </c>
      <c r="FQ201">
        <f>SUMIF('12peso'!$E$39:$E$492,$A201,'12peso'!AC$39:AC$492)</f>
        <v>0.2913</v>
      </c>
      <c r="FR201">
        <f>SUMIF('12peso'!$E$39:$E$492,$A201,'12peso'!AD$39:AD$492)</f>
        <v>0.29170000000000001</v>
      </c>
      <c r="FS201">
        <f>SUMIF('12peso'!$E$39:$E$492,$A201,'12peso'!AE$39:AE$492)</f>
        <v>0.29089999999999999</v>
      </c>
      <c r="FT201">
        <f>SUMIF('12peso'!$E$39:$E$492,$A201,'12peso'!AF$39:AF$492)</f>
        <v>0.29380000000000001</v>
      </c>
      <c r="FU201">
        <f>SUMIF('12peso'!$E$39:$E$492,$A201,'12peso'!AG$39:AG$492)</f>
        <v>0.28989999999999999</v>
      </c>
      <c r="FV201">
        <f>SUMIF('12peso'!$E$39:$E$492,$A201,'12peso'!AH$39:AH$492)</f>
        <v>0.29070000000000001</v>
      </c>
      <c r="FW201">
        <f>SUMIF('12peso'!$E$39:$E$492,$A201,'12peso'!AI$39:AI$492)</f>
        <v>0.29160000000000003</v>
      </c>
      <c r="FX201">
        <f>SUMIF('12peso'!$E$39:$E$492,$A201,'12peso'!AJ$39:AJ$492)</f>
        <v>0.2903</v>
      </c>
      <c r="FY201">
        <f>SUMIF('12peso'!$E$39:$E$492,$A201,'12peso'!AK$39:AK$492)</f>
        <v>0.2918</v>
      </c>
      <c r="FZ201">
        <f>SUMIF('12peso'!$E$39:$E$492,$A201,'12peso'!AL$39:AL$492)</f>
        <v>0.29149999999999998</v>
      </c>
      <c r="GA201">
        <f>SUMIF('12peso'!$E$39:$E$492,$A201,'12peso'!AM$39:AM$492)</f>
        <v>0.29039999999999999</v>
      </c>
      <c r="GB201">
        <f>SUMIF('12peso'!$E$39:$E$492,$A201,'12peso'!AN$39:AN$492)</f>
        <v>0.28689999999999999</v>
      </c>
    </row>
    <row r="202" spans="1:184" x14ac:dyDescent="0.25">
      <c r="A202" s="60">
        <v>4103031</v>
      </c>
      <c r="B202" s="56" t="s">
        <v>204</v>
      </c>
      <c r="C202" s="127">
        <v>7.9700000000000007E-2</v>
      </c>
      <c r="D202" s="127">
        <v>7.9100000000000004E-2</v>
      </c>
      <c r="E202" s="127">
        <v>7.9300000000000009E-2</v>
      </c>
      <c r="F202" s="127">
        <v>7.8800000000000009E-2</v>
      </c>
      <c r="G202" s="127">
        <v>7.8400000000000011E-2</v>
      </c>
      <c r="H202" s="127">
        <v>7.8100000000000003E-2</v>
      </c>
      <c r="I202" s="127">
        <v>7.7200000000000005E-2</v>
      </c>
      <c r="J202" s="127">
        <v>7.7899999999999997E-2</v>
      </c>
      <c r="K202" s="127">
        <v>7.51E-2</v>
      </c>
      <c r="L202" s="127">
        <v>7.51E-2</v>
      </c>
      <c r="M202" s="127">
        <v>7.4800000000000005E-2</v>
      </c>
      <c r="N202" s="127">
        <v>7.4200000000000002E-2</v>
      </c>
      <c r="O202" s="127">
        <v>7.3599999999999999E-2</v>
      </c>
      <c r="P202" s="127">
        <v>7.3099999999999998E-2</v>
      </c>
      <c r="Q202" s="127">
        <v>7.329999999999999E-2</v>
      </c>
      <c r="R202" s="127">
        <v>7.329999999999999E-2</v>
      </c>
      <c r="S202" s="127">
        <v>7.4099999999999999E-2</v>
      </c>
      <c r="T202" s="127">
        <v>7.4499999999999997E-2</v>
      </c>
      <c r="U202" s="127">
        <v>7.46E-2</v>
      </c>
      <c r="V202" s="127">
        <v>7.4299999999999991E-2</v>
      </c>
      <c r="W202" s="127">
        <v>7.2899999999999993E-2</v>
      </c>
      <c r="X202" s="127">
        <v>7.1899999999999992E-2</v>
      </c>
      <c r="Y202" s="127">
        <v>7.17E-2</v>
      </c>
      <c r="Z202" s="127">
        <v>7.1899999999999992E-2</v>
      </c>
      <c r="AA202" s="127">
        <v>7.0999999999999994E-2</v>
      </c>
      <c r="AB202" s="127">
        <v>7.1000000000000008E-2</v>
      </c>
      <c r="AC202" s="127">
        <v>7.0400000000000004E-2</v>
      </c>
      <c r="AD202" s="127">
        <v>6.9500000000000006E-2</v>
      </c>
      <c r="AE202" s="127">
        <v>6.9699999999999998E-2</v>
      </c>
      <c r="AF202" s="127">
        <v>7.1900000000000006E-2</v>
      </c>
      <c r="AG202" s="127">
        <v>7.0900000000000005E-2</v>
      </c>
      <c r="AH202" s="127">
        <v>7.0699999999999999E-2</v>
      </c>
      <c r="AI202" s="127">
        <v>7.0000000000000007E-2</v>
      </c>
      <c r="AJ202" s="127">
        <v>6.8700000000000011E-2</v>
      </c>
      <c r="AK202" s="127">
        <v>6.8999999999999992E-2</v>
      </c>
      <c r="AL202" s="127">
        <v>6.8999999999999992E-2</v>
      </c>
      <c r="AM202" s="127">
        <v>6.9399999999999989E-2</v>
      </c>
      <c r="AN202" s="127">
        <v>7.0500000000000007E-2</v>
      </c>
      <c r="AO202" s="127">
        <v>6.93E-2</v>
      </c>
      <c r="AP202" s="127">
        <v>7.010000000000001E-2</v>
      </c>
      <c r="AQ202" s="127">
        <v>6.7900000000000002E-2</v>
      </c>
      <c r="AR202" s="127">
        <v>6.7000000000000004E-2</v>
      </c>
      <c r="AS202" s="127">
        <v>6.6000000000000003E-2</v>
      </c>
      <c r="AT202" s="127">
        <v>6.4200000000000007E-2</v>
      </c>
      <c r="AU202" s="127">
        <v>6.4100000000000004E-2</v>
      </c>
      <c r="AV202" s="127">
        <v>6.3399999999999998E-2</v>
      </c>
      <c r="AW202" s="127">
        <v>6.2700000000000006E-2</v>
      </c>
      <c r="AX202" s="127">
        <v>6.3300000000000009E-2</v>
      </c>
      <c r="AY202" s="127">
        <v>6.3399999999999998E-2</v>
      </c>
      <c r="AZ202" s="127">
        <v>6.3600000000000004E-2</v>
      </c>
      <c r="BA202" s="127">
        <v>6.4299999999999996E-2</v>
      </c>
      <c r="BB202" s="127">
        <v>6.54E-2</v>
      </c>
      <c r="BC202" s="127">
        <v>6.59E-2</v>
      </c>
      <c r="BD202" s="127">
        <v>6.6199999999999995E-2</v>
      </c>
      <c r="BE202" s="127">
        <v>6.5700000000000008E-2</v>
      </c>
      <c r="BF202" s="127">
        <v>6.5700000000000008E-2</v>
      </c>
      <c r="BG202" s="127">
        <v>6.4600000000000005E-2</v>
      </c>
      <c r="BH202" s="127">
        <v>6.4000000000000001E-2</v>
      </c>
      <c r="BI202" s="127">
        <v>6.4000000000000001E-2</v>
      </c>
      <c r="BJ202" s="127">
        <v>6.4200000000000007E-2</v>
      </c>
      <c r="BK202" s="127">
        <v>6.3799999999999996E-2</v>
      </c>
      <c r="BL202" s="127">
        <v>6.3200000000000006E-2</v>
      </c>
      <c r="BM202" s="127">
        <v>6.3600000000000004E-2</v>
      </c>
      <c r="BN202" s="127">
        <v>6.409999999999999E-2</v>
      </c>
      <c r="BO202" s="127">
        <v>6.409999999999999E-2</v>
      </c>
      <c r="BP202" s="127">
        <v>6.4600000000000005E-2</v>
      </c>
      <c r="BQ202" s="127">
        <v>6.4599999999999991E-2</v>
      </c>
      <c r="BR202" s="127">
        <v>6.4100000000000004E-2</v>
      </c>
      <c r="BS202" s="127">
        <v>6.4799999999999996E-2</v>
      </c>
      <c r="BT202" s="127">
        <v>6.5099999999999991E-2</v>
      </c>
      <c r="BU202" s="127">
        <v>6.5299999999999997E-2</v>
      </c>
      <c r="BV202" s="127">
        <v>6.54E-2</v>
      </c>
      <c r="BW202" s="127">
        <v>6.4899999999999999E-2</v>
      </c>
      <c r="BX202" s="127">
        <v>6.4600000000000005E-2</v>
      </c>
      <c r="BY202" s="127">
        <v>6.4599999999999991E-2</v>
      </c>
      <c r="BZ202" s="127">
        <v>6.4599999999999991E-2</v>
      </c>
      <c r="CA202" s="127">
        <v>6.5099999999999991E-2</v>
      </c>
      <c r="CB202" s="127">
        <v>6.5599999999999992E-2</v>
      </c>
      <c r="CC202" s="127">
        <v>6.4799999999999996E-2</v>
      </c>
      <c r="CD202" s="127">
        <v>6.4399999999999999E-2</v>
      </c>
      <c r="CE202" s="127">
        <v>6.3600000000000004E-2</v>
      </c>
      <c r="CF202" s="127">
        <v>6.409999999999999E-2</v>
      </c>
      <c r="CG202" s="127">
        <v>6.4199999999999993E-2</v>
      </c>
      <c r="CH202" s="127">
        <v>6.4799999999999996E-2</v>
      </c>
      <c r="CI202" s="127">
        <v>6.4199999999999993E-2</v>
      </c>
      <c r="CJ202" s="127">
        <v>6.5500000000000003E-2</v>
      </c>
      <c r="CK202" s="127">
        <v>6.6000000000000003E-2</v>
      </c>
      <c r="CL202" s="127">
        <v>6.5799999999999997E-2</v>
      </c>
      <c r="CM202" s="127">
        <v>6.6600000000000006E-2</v>
      </c>
      <c r="CN202" s="127">
        <v>6.7900000000000002E-2</v>
      </c>
      <c r="CO202" s="127">
        <v>6.7500000000000004E-2</v>
      </c>
      <c r="CP202" s="127">
        <v>6.7100000000000007E-2</v>
      </c>
      <c r="CQ202" s="127">
        <v>6.7299999999999999E-2</v>
      </c>
      <c r="CR202" s="127">
        <v>6.6699999999999995E-2</v>
      </c>
      <c r="CS202" s="127">
        <v>6.5600000000000006E-2</v>
      </c>
      <c r="CT202" s="127">
        <v>6.6500000000000004E-2</v>
      </c>
      <c r="CU202" s="127">
        <v>6.6100000000000006E-2</v>
      </c>
      <c r="CV202" s="127">
        <v>6.5799999999999997E-2</v>
      </c>
      <c r="CW202" s="127">
        <v>6.6500000000000004E-2</v>
      </c>
      <c r="CX202" s="127">
        <v>6.54E-2</v>
      </c>
      <c r="CY202" s="127">
        <v>6.4899999999999999E-2</v>
      </c>
      <c r="CZ202" s="127">
        <v>6.54E-2</v>
      </c>
      <c r="DA202" s="127">
        <v>6.4500000000000002E-2</v>
      </c>
      <c r="DB202" s="127">
        <v>6.4000000000000001E-2</v>
      </c>
      <c r="DC202" s="127">
        <v>6.4799999999999996E-2</v>
      </c>
      <c r="DD202" s="127">
        <v>6.4299999999999996E-2</v>
      </c>
      <c r="DE202" s="127">
        <v>6.3799999999999996E-2</v>
      </c>
      <c r="DF202" s="127">
        <v>6.3E-2</v>
      </c>
      <c r="DG202" s="127">
        <v>6.2700000000000006E-2</v>
      </c>
      <c r="DH202" s="127">
        <v>6.2700000000000006E-2</v>
      </c>
      <c r="DI202" s="127">
        <v>6.1600000000000002E-2</v>
      </c>
      <c r="DJ202" s="127">
        <v>6.1600000000000002E-2</v>
      </c>
      <c r="DK202" s="127">
        <v>6.13E-2</v>
      </c>
      <c r="DL202" s="127">
        <v>6.2E-2</v>
      </c>
      <c r="DM202" s="127">
        <v>6.2799999999999995E-2</v>
      </c>
      <c r="DN202" s="127">
        <v>6.4100000000000004E-2</v>
      </c>
      <c r="DO202" s="127">
        <v>6.4899999999999999E-2</v>
      </c>
      <c r="DP202" s="127">
        <v>6.5699999999999995E-2</v>
      </c>
      <c r="DQ202" s="127">
        <v>6.5000000000000002E-2</v>
      </c>
      <c r="DR202" s="127">
        <v>6.4899999999999999E-2</v>
      </c>
      <c r="DS202" s="127">
        <v>6.4399999999999999E-2</v>
      </c>
      <c r="DT202" s="127">
        <v>6.4799999999999996E-2</v>
      </c>
      <c r="DU202" s="127">
        <v>6.5000000000000002E-2</v>
      </c>
      <c r="DV202" s="127">
        <v>6.6500000000000004E-2</v>
      </c>
      <c r="DW202" s="127">
        <v>6.6799999999999998E-2</v>
      </c>
      <c r="DX202" s="127">
        <v>6.6900000000000001E-2</v>
      </c>
      <c r="DY202" s="127">
        <v>6.6600000000000006E-2</v>
      </c>
      <c r="DZ202" s="127">
        <v>6.6000000000000003E-2</v>
      </c>
      <c r="EA202" s="127">
        <v>6.5600000000000006E-2</v>
      </c>
      <c r="EB202" s="127">
        <v>6.4000000000000001E-2</v>
      </c>
      <c r="EC202" s="127">
        <v>6.4100000000000004E-2</v>
      </c>
      <c r="ED202" s="127">
        <v>6.4199999999999993E-2</v>
      </c>
      <c r="EE202" s="127">
        <v>6.4399999999999999E-2</v>
      </c>
      <c r="EF202" s="127">
        <v>6.4799999999999996E-2</v>
      </c>
      <c r="EG202" s="127">
        <v>6.5199999999999994E-2</v>
      </c>
      <c r="EH202" s="127">
        <v>6.6400000000000001E-2</v>
      </c>
      <c r="EI202" s="127">
        <v>6.6000000000000003E-2</v>
      </c>
      <c r="EJ202" s="127">
        <v>6.6799999999999998E-2</v>
      </c>
      <c r="EK202" s="127">
        <v>6.6199999999999995E-2</v>
      </c>
      <c r="EL202" s="127">
        <v>6.5500000000000003E-2</v>
      </c>
      <c r="EM202" s="127">
        <v>6.7000000000000004E-2</v>
      </c>
      <c r="EN202" s="127">
        <v>6.59E-2</v>
      </c>
      <c r="EO202" s="127">
        <v>6.6600000000000006E-2</v>
      </c>
      <c r="EP202" s="127">
        <v>6.7000000000000004E-2</v>
      </c>
      <c r="EQ202" s="127">
        <v>6.7100000000000007E-2</v>
      </c>
      <c r="ER202" s="127">
        <v>6.8000000000000005E-2</v>
      </c>
      <c r="ES202" s="127">
        <v>6.7900000000000002E-2</v>
      </c>
      <c r="ET202" s="127">
        <v>6.8400000000000002E-2</v>
      </c>
      <c r="EU202" s="127">
        <v>6.8599999999999994E-2</v>
      </c>
      <c r="EV202">
        <f>SUMIF('12peso'!$E$39:$E$492,$A202,'12peso'!H$39:H$492)</f>
        <v>4.8599999999999997E-2</v>
      </c>
      <c r="EW202">
        <f>SUMIF('12peso'!$E$39:$E$492,$A202,'12peso'!I$39:I$492)</f>
        <v>4.8399999999999999E-2</v>
      </c>
      <c r="EX202">
        <f>SUMIF('12peso'!$E$39:$E$492,$A202,'12peso'!J$39:J$492)</f>
        <v>4.7800000000000002E-2</v>
      </c>
      <c r="EY202">
        <f>SUMIF('12peso'!$E$39:$E$492,$A202,'12peso'!K$39:K$492)</f>
        <v>4.6800000000000001E-2</v>
      </c>
      <c r="EZ202">
        <f>SUMIF('12peso'!$E$39:$E$492,$A202,'12peso'!L$39:L$492)</f>
        <v>4.6699999999999998E-2</v>
      </c>
      <c r="FA202">
        <f>SUMIF('12peso'!$E$39:$E$492,$A202,'12peso'!M$39:M$492)</f>
        <v>4.6100000000000002E-2</v>
      </c>
      <c r="FB202">
        <f>SUMIF('12peso'!$E$39:$E$492,$A202,'12peso'!N$39:N$492)</f>
        <v>4.6899999999999997E-2</v>
      </c>
      <c r="FC202">
        <f>SUMIF('12peso'!$E$39:$E$492,$A202,'12peso'!O$39:O$492)</f>
        <v>4.6800000000000001E-2</v>
      </c>
      <c r="FD202">
        <f>SUMIF('12peso'!$E$39:$E$492,$A202,'12peso'!P$39:P$492)</f>
        <v>4.7100000000000003E-2</v>
      </c>
      <c r="FE202">
        <f>SUMIF('12peso'!$E$39:$E$492,$A202,'12peso'!Q$39:Q$492)</f>
        <v>4.7199999999999999E-2</v>
      </c>
      <c r="FF202">
        <f>SUMIF('12peso'!$E$39:$E$492,$A202,'12peso'!R$39:R$492)</f>
        <v>4.65E-2</v>
      </c>
      <c r="FG202">
        <f>SUMIF('12peso'!$E$39:$E$492,$A202,'12peso'!S$39:S$492)</f>
        <v>4.7E-2</v>
      </c>
      <c r="FH202">
        <f>SUMIF('12peso'!$E$39:$E$492,$A202,'12peso'!T$39:T$492)</f>
        <v>4.7399999999999998E-2</v>
      </c>
      <c r="FI202">
        <f>SUMIF('12peso'!$E$39:$E$492,$A202,'12peso'!U$39:U$492)</f>
        <v>4.7500000000000001E-2</v>
      </c>
      <c r="FJ202">
        <f>SUMIF('12peso'!$E$39:$E$492,$A202,'12peso'!V$39:V$492)</f>
        <v>4.7500000000000001E-2</v>
      </c>
      <c r="FK202">
        <f>SUMIF('12peso'!$E$39:$E$492,$A202,'12peso'!W$39:W$492)</f>
        <v>4.7E-2</v>
      </c>
      <c r="FL202">
        <f>SUMIF('12peso'!$E$39:$E$492,$A202,'12peso'!X$39:X$492)</f>
        <v>4.6600000000000003E-2</v>
      </c>
      <c r="FM202">
        <f>SUMIF('12peso'!$E$39:$E$492,$A202,'12peso'!Y$39:Y$492)</f>
        <v>4.6199999999999998E-2</v>
      </c>
      <c r="FN202">
        <f>SUMIF('12peso'!$E$39:$E$492,$A202,'12peso'!Z$39:Z$492)</f>
        <v>4.5999999999999999E-2</v>
      </c>
      <c r="FO202">
        <f>SUMIF('12peso'!$E$39:$E$492,$A202,'12peso'!AA$39:AA$492)</f>
        <v>4.6399999999999997E-2</v>
      </c>
      <c r="FP202">
        <f>SUMIF('12peso'!$E$39:$E$492,$A202,'12peso'!AB$39:AB$492)</f>
        <v>4.6699999999999998E-2</v>
      </c>
      <c r="FQ202">
        <f>SUMIF('12peso'!$E$39:$E$492,$A202,'12peso'!AC$39:AC$492)</f>
        <v>4.6899999999999997E-2</v>
      </c>
      <c r="FR202">
        <f>SUMIF('12peso'!$E$39:$E$492,$A202,'12peso'!AD$39:AD$492)</f>
        <v>4.7E-2</v>
      </c>
      <c r="FS202">
        <f>SUMIF('12peso'!$E$39:$E$492,$A202,'12peso'!AE$39:AE$492)</f>
        <v>4.6699999999999998E-2</v>
      </c>
      <c r="FT202">
        <f>SUMIF('12peso'!$E$39:$E$492,$A202,'12peso'!AF$39:AF$492)</f>
        <v>4.5900000000000003E-2</v>
      </c>
      <c r="FU202">
        <f>SUMIF('12peso'!$E$39:$E$492,$A202,'12peso'!AG$39:AG$492)</f>
        <v>4.65E-2</v>
      </c>
      <c r="FV202">
        <f>SUMIF('12peso'!$E$39:$E$492,$A202,'12peso'!AH$39:AH$492)</f>
        <v>4.6800000000000001E-2</v>
      </c>
      <c r="FW202">
        <f>SUMIF('12peso'!$E$39:$E$492,$A202,'12peso'!AI$39:AI$492)</f>
        <v>4.58E-2</v>
      </c>
      <c r="FX202">
        <f>SUMIF('12peso'!$E$39:$E$492,$A202,'12peso'!AJ$39:AJ$492)</f>
        <v>4.53E-2</v>
      </c>
      <c r="FY202">
        <f>SUMIF('12peso'!$E$39:$E$492,$A202,'12peso'!AK$39:AK$492)</f>
        <v>4.4999999999999998E-2</v>
      </c>
      <c r="FZ202">
        <f>SUMIF('12peso'!$E$39:$E$492,$A202,'12peso'!AL$39:AL$492)</f>
        <v>4.5499999999999999E-2</v>
      </c>
      <c r="GA202">
        <f>SUMIF('12peso'!$E$39:$E$492,$A202,'12peso'!AM$39:AM$492)</f>
        <v>4.5499999999999999E-2</v>
      </c>
      <c r="GB202">
        <f>SUMIF('12peso'!$E$39:$E$492,$A202,'12peso'!AN$39:AN$492)</f>
        <v>4.6300000000000001E-2</v>
      </c>
    </row>
    <row r="203" spans="1:184" x14ac:dyDescent="0.25">
      <c r="A203" s="60">
        <v>4201002</v>
      </c>
      <c r="B203" s="56" t="s">
        <v>205</v>
      </c>
      <c r="C203" s="127">
        <v>0.2271</v>
      </c>
      <c r="D203" s="127">
        <v>0.22689999999999999</v>
      </c>
      <c r="E203" s="127">
        <v>0.22600000000000001</v>
      </c>
      <c r="F203" s="127">
        <v>0.22409999999999999</v>
      </c>
      <c r="G203" s="127">
        <v>0.22220000000000001</v>
      </c>
      <c r="H203" s="127">
        <v>0.2225</v>
      </c>
      <c r="I203" s="127">
        <v>0.22209999999999999</v>
      </c>
      <c r="J203" s="127">
        <v>0.21959999999999999</v>
      </c>
      <c r="K203" s="127">
        <v>0.21790000000000001</v>
      </c>
      <c r="L203" s="127">
        <v>0.2203</v>
      </c>
      <c r="M203" s="127">
        <v>0.22370000000000001</v>
      </c>
      <c r="N203" s="127">
        <v>0.22450000000000001</v>
      </c>
      <c r="O203" s="127">
        <v>0.22459999999999999</v>
      </c>
      <c r="P203" s="127">
        <v>0.22570000000000001</v>
      </c>
      <c r="Q203" s="127">
        <v>0.22639999999999999</v>
      </c>
      <c r="R203" s="127">
        <v>0.22850000000000001</v>
      </c>
      <c r="S203" s="127">
        <v>0.22639999999999999</v>
      </c>
      <c r="T203" s="127">
        <v>0.2288</v>
      </c>
      <c r="U203" s="127">
        <v>0.22720000000000001</v>
      </c>
      <c r="V203" s="127">
        <v>0.22720000000000001</v>
      </c>
      <c r="W203" s="127">
        <v>0.22700000000000001</v>
      </c>
      <c r="X203" s="127">
        <v>0.22520000000000001</v>
      </c>
      <c r="Y203" s="127">
        <v>0.22489999999999999</v>
      </c>
      <c r="Z203" s="127">
        <v>0.22750000000000001</v>
      </c>
      <c r="AA203" s="127">
        <v>0.22800000000000001</v>
      </c>
      <c r="AB203" s="127">
        <v>0.22939999999999999</v>
      </c>
      <c r="AC203" s="127">
        <v>0.23050000000000001</v>
      </c>
      <c r="AD203" s="127">
        <v>0.23039999999999999</v>
      </c>
      <c r="AE203" s="127">
        <v>0.23039999999999999</v>
      </c>
      <c r="AF203" s="127">
        <v>0.2344</v>
      </c>
      <c r="AG203" s="127">
        <v>0.2361</v>
      </c>
      <c r="AH203" s="127">
        <v>0.2359</v>
      </c>
      <c r="AI203" s="127">
        <v>0.2324</v>
      </c>
      <c r="AJ203" s="127">
        <v>0.23300000000000001</v>
      </c>
      <c r="AK203" s="127">
        <v>0.2346</v>
      </c>
      <c r="AL203" s="127">
        <v>0.23769999999999999</v>
      </c>
      <c r="AM203" s="127">
        <v>0.23480000000000001</v>
      </c>
      <c r="AN203" s="127">
        <v>0.23380000000000001</v>
      </c>
      <c r="AO203" s="127">
        <v>0.23530000000000001</v>
      </c>
      <c r="AP203" s="127">
        <v>0.23480000000000001</v>
      </c>
      <c r="AQ203" s="127">
        <v>0.22919999999999999</v>
      </c>
      <c r="AR203" s="127">
        <v>0.2278</v>
      </c>
      <c r="AS203" s="127">
        <v>0.2248</v>
      </c>
      <c r="AT203" s="127">
        <v>0.22459999999999999</v>
      </c>
      <c r="AU203" s="127">
        <v>0.22220000000000001</v>
      </c>
      <c r="AV203" s="127">
        <v>0.2233</v>
      </c>
      <c r="AW203" s="127">
        <v>0.22289999999999999</v>
      </c>
      <c r="AX203" s="127">
        <v>0.22450000000000001</v>
      </c>
      <c r="AY203" s="127">
        <v>0.22750000000000001</v>
      </c>
      <c r="AZ203" s="127">
        <v>0.22650000000000001</v>
      </c>
      <c r="BA203" s="127">
        <v>0.22650000000000001</v>
      </c>
      <c r="BB203" s="127">
        <v>0.22589999999999999</v>
      </c>
      <c r="BC203" s="127">
        <v>0.22900000000000001</v>
      </c>
      <c r="BD203" s="127">
        <v>0.23319999999999999</v>
      </c>
      <c r="BE203" s="127">
        <v>0.23330000000000001</v>
      </c>
      <c r="BF203" s="127">
        <v>0.2311</v>
      </c>
      <c r="BG203" s="127">
        <v>0.2283</v>
      </c>
      <c r="BH203" s="127">
        <v>0.23069999999999999</v>
      </c>
      <c r="BI203" s="127">
        <v>0.23350000000000001</v>
      </c>
      <c r="BJ203" s="127">
        <v>0.2336</v>
      </c>
      <c r="BK203" s="127">
        <v>0.2316</v>
      </c>
      <c r="BL203" s="127">
        <v>0.23369999999999999</v>
      </c>
      <c r="BM203" s="127">
        <v>0.23330000000000001</v>
      </c>
      <c r="BN203" s="127">
        <v>0.23380000000000001</v>
      </c>
      <c r="BO203" s="127">
        <v>0.23480000000000001</v>
      </c>
      <c r="BP203" s="127">
        <v>0.2339</v>
      </c>
      <c r="BQ203" s="127">
        <v>0.23719999999999999</v>
      </c>
      <c r="BR203" s="127">
        <v>0.2336</v>
      </c>
      <c r="BS203" s="127">
        <v>0.2326</v>
      </c>
      <c r="BT203" s="127">
        <v>0.23250000000000001</v>
      </c>
      <c r="BU203" s="127">
        <v>0.2329</v>
      </c>
      <c r="BV203" s="127">
        <v>0.2344</v>
      </c>
      <c r="BW203" s="127">
        <v>0.23760000000000001</v>
      </c>
      <c r="BX203" s="127">
        <v>0.23350000000000001</v>
      </c>
      <c r="BY203" s="127">
        <v>0.23280000000000001</v>
      </c>
      <c r="BZ203" s="127">
        <v>0.23130000000000001</v>
      </c>
      <c r="CA203" s="127">
        <v>0.23280000000000001</v>
      </c>
      <c r="CB203" s="127">
        <v>0.23300000000000001</v>
      </c>
      <c r="CC203" s="127">
        <v>0.2311</v>
      </c>
      <c r="CD203" s="127">
        <v>0.2296</v>
      </c>
      <c r="CE203" s="127">
        <v>0.2291</v>
      </c>
      <c r="CF203" s="127">
        <v>0.22939999999999999</v>
      </c>
      <c r="CG203" s="127">
        <v>0.2301</v>
      </c>
      <c r="CH203" s="127">
        <v>0.28000000000000003</v>
      </c>
      <c r="CI203" s="127">
        <v>0.27950000000000003</v>
      </c>
      <c r="CJ203" s="127">
        <v>0.28060000000000002</v>
      </c>
      <c r="CK203" s="127">
        <v>0.28029999999999999</v>
      </c>
      <c r="CL203" s="127">
        <v>0.28420000000000001</v>
      </c>
      <c r="CM203" s="127">
        <v>0.2838</v>
      </c>
      <c r="CN203" s="127">
        <v>0.28339999999999999</v>
      </c>
      <c r="CO203" s="127">
        <v>0.28210000000000002</v>
      </c>
      <c r="CP203" s="127">
        <v>0.27779999999999999</v>
      </c>
      <c r="CQ203" s="127">
        <v>0.27800000000000002</v>
      </c>
      <c r="CR203" s="127">
        <v>0.27750000000000002</v>
      </c>
      <c r="CS203" s="127">
        <v>0.27939999999999998</v>
      </c>
      <c r="CT203" s="127">
        <v>0.28050000000000003</v>
      </c>
      <c r="CU203" s="127">
        <v>0.28050000000000003</v>
      </c>
      <c r="CV203" s="127">
        <v>0.27860000000000001</v>
      </c>
      <c r="CW203" s="127">
        <v>0.27810000000000001</v>
      </c>
      <c r="CX203" s="127">
        <v>0.27860000000000001</v>
      </c>
      <c r="CY203" s="127">
        <v>0.27910000000000001</v>
      </c>
      <c r="CZ203" s="127">
        <v>0.27800000000000002</v>
      </c>
      <c r="DA203" s="127">
        <v>0.27689999999999998</v>
      </c>
      <c r="DB203" s="127">
        <v>0.27550000000000002</v>
      </c>
      <c r="DC203" s="127">
        <v>0.27660000000000001</v>
      </c>
      <c r="DD203" s="127">
        <v>0.27460000000000001</v>
      </c>
      <c r="DE203" s="127">
        <v>0.2732</v>
      </c>
      <c r="DF203" s="127">
        <v>0.27439999999999998</v>
      </c>
      <c r="DG203" s="127">
        <v>0.27160000000000001</v>
      </c>
      <c r="DH203" s="127">
        <v>0.2737</v>
      </c>
      <c r="DI203" s="127">
        <v>0.27489999999999998</v>
      </c>
      <c r="DJ203" s="127">
        <v>0.27360000000000001</v>
      </c>
      <c r="DK203" s="127">
        <v>0.27410000000000001</v>
      </c>
      <c r="DL203" s="127">
        <v>0.27250000000000002</v>
      </c>
      <c r="DM203" s="127">
        <v>0.27329999999999999</v>
      </c>
      <c r="DN203" s="127">
        <v>0.2732</v>
      </c>
      <c r="DO203" s="127">
        <v>0.27079999999999999</v>
      </c>
      <c r="DP203" s="127">
        <v>0.26869999999999999</v>
      </c>
      <c r="DQ203" s="127">
        <v>0.27189999999999998</v>
      </c>
      <c r="DR203" s="127">
        <v>0.27029999999999998</v>
      </c>
      <c r="DS203" s="127">
        <v>0.2707</v>
      </c>
      <c r="DT203" s="127">
        <v>0.26679999999999998</v>
      </c>
      <c r="DU203" s="127">
        <v>0.27039999999999997</v>
      </c>
      <c r="DV203" s="127">
        <v>0.27100000000000002</v>
      </c>
      <c r="DW203" s="127">
        <v>0.2676</v>
      </c>
      <c r="DX203" s="127">
        <v>0.26919999999999999</v>
      </c>
      <c r="DY203" s="127">
        <v>0.2681</v>
      </c>
      <c r="DZ203" s="127">
        <v>0.2651</v>
      </c>
      <c r="EA203" s="127">
        <v>0.2626</v>
      </c>
      <c r="EB203" s="127">
        <v>0.26250000000000001</v>
      </c>
      <c r="EC203" s="127">
        <v>0.26190000000000002</v>
      </c>
      <c r="ED203" s="127">
        <v>0.26340000000000002</v>
      </c>
      <c r="EE203" s="127">
        <v>0.26400000000000001</v>
      </c>
      <c r="EF203" s="127">
        <v>0.26479999999999998</v>
      </c>
      <c r="EG203" s="127">
        <v>0.26540000000000002</v>
      </c>
      <c r="EH203" s="127">
        <v>0.26579999999999998</v>
      </c>
      <c r="EI203" s="127">
        <v>0.26669999999999999</v>
      </c>
      <c r="EJ203" s="127">
        <v>0.26690000000000003</v>
      </c>
      <c r="EK203" s="127">
        <v>0.26679999999999998</v>
      </c>
      <c r="EL203" s="127">
        <v>0.26550000000000001</v>
      </c>
      <c r="EM203" s="127">
        <v>0.26190000000000002</v>
      </c>
      <c r="EN203" s="127">
        <v>0.26169999999999999</v>
      </c>
      <c r="EO203" s="127">
        <v>0.2621</v>
      </c>
      <c r="EP203" s="127">
        <v>0.2646</v>
      </c>
      <c r="EQ203" s="127">
        <v>0.26500000000000001</v>
      </c>
      <c r="ER203" s="127">
        <v>0.26329999999999998</v>
      </c>
      <c r="ES203" s="127">
        <v>0.26269999999999999</v>
      </c>
      <c r="ET203" s="127">
        <v>0.2636</v>
      </c>
      <c r="EU203" s="127">
        <v>0.26340000000000002</v>
      </c>
      <c r="EV203">
        <f>SUMIF('12peso'!$E$39:$E$492,$A203,'12peso'!H$39:H$492)</f>
        <v>0.20949999999999999</v>
      </c>
      <c r="EW203">
        <f>SUMIF('12peso'!$E$39:$E$492,$A203,'12peso'!I$39:I$492)</f>
        <v>0.20669999999999999</v>
      </c>
      <c r="EX203">
        <f>SUMIF('12peso'!$E$39:$E$492,$A203,'12peso'!J$39:J$492)</f>
        <v>0.20580000000000001</v>
      </c>
      <c r="EY203">
        <f>SUMIF('12peso'!$E$39:$E$492,$A203,'12peso'!K$39:K$492)</f>
        <v>0.2059</v>
      </c>
      <c r="EZ203">
        <f>SUMIF('12peso'!$E$39:$E$492,$A203,'12peso'!L$39:L$492)</f>
        <v>0.20730000000000001</v>
      </c>
      <c r="FA203">
        <f>SUMIF('12peso'!$E$39:$E$492,$A203,'12peso'!M$39:M$492)</f>
        <v>0.21279999999999999</v>
      </c>
      <c r="FB203">
        <f>SUMIF('12peso'!$E$39:$E$492,$A203,'12peso'!N$39:N$492)</f>
        <v>0.21049999999999999</v>
      </c>
      <c r="FC203">
        <f>SUMIF('12peso'!$E$39:$E$492,$A203,'12peso'!O$39:O$492)</f>
        <v>0.21210000000000001</v>
      </c>
      <c r="FD203">
        <f>SUMIF('12peso'!$E$39:$E$492,$A203,'12peso'!P$39:P$492)</f>
        <v>0.21229999999999999</v>
      </c>
      <c r="FE203">
        <f>SUMIF('12peso'!$E$39:$E$492,$A203,'12peso'!Q$39:Q$492)</f>
        <v>0.21410000000000001</v>
      </c>
      <c r="FF203">
        <f>SUMIF('12peso'!$E$39:$E$492,$A203,'12peso'!R$39:R$492)</f>
        <v>0.2142</v>
      </c>
      <c r="FG203">
        <f>SUMIF('12peso'!$E$39:$E$492,$A203,'12peso'!S$39:S$492)</f>
        <v>0.2152</v>
      </c>
      <c r="FH203">
        <f>SUMIF('12peso'!$E$39:$E$492,$A203,'12peso'!T$39:T$492)</f>
        <v>0.21429999999999999</v>
      </c>
      <c r="FI203">
        <f>SUMIF('12peso'!$E$39:$E$492,$A203,'12peso'!U$39:U$492)</f>
        <v>0.2127</v>
      </c>
      <c r="FJ203">
        <f>SUMIF('12peso'!$E$39:$E$492,$A203,'12peso'!V$39:V$492)</f>
        <v>0.2135</v>
      </c>
      <c r="FK203">
        <f>SUMIF('12peso'!$E$39:$E$492,$A203,'12peso'!W$39:W$492)</f>
        <v>0.21440000000000001</v>
      </c>
      <c r="FL203">
        <f>SUMIF('12peso'!$E$39:$E$492,$A203,'12peso'!X$39:X$492)</f>
        <v>0.21410000000000001</v>
      </c>
      <c r="FM203">
        <f>SUMIF('12peso'!$E$39:$E$492,$A203,'12peso'!Y$39:Y$492)</f>
        <v>0.21429999999999999</v>
      </c>
      <c r="FN203">
        <f>SUMIF('12peso'!$E$39:$E$492,$A203,'12peso'!Z$39:Z$492)</f>
        <v>0.2147</v>
      </c>
      <c r="FO203">
        <f>SUMIF('12peso'!$E$39:$E$492,$A203,'12peso'!AA$39:AA$492)</f>
        <v>0.21279999999999999</v>
      </c>
      <c r="FP203">
        <f>SUMIF('12peso'!$E$39:$E$492,$A203,'12peso'!AB$39:AB$492)</f>
        <v>0.21240000000000001</v>
      </c>
      <c r="FQ203">
        <f>SUMIF('12peso'!$E$39:$E$492,$A203,'12peso'!AC$39:AC$492)</f>
        <v>0.21160000000000001</v>
      </c>
      <c r="FR203">
        <f>SUMIF('12peso'!$E$39:$E$492,$A203,'12peso'!AD$39:AD$492)</f>
        <v>0.21379999999999999</v>
      </c>
      <c r="FS203">
        <f>SUMIF('12peso'!$E$39:$E$492,$A203,'12peso'!AE$39:AE$492)</f>
        <v>0.21490000000000001</v>
      </c>
      <c r="FT203">
        <f>SUMIF('12peso'!$E$39:$E$492,$A203,'12peso'!AF$39:AF$492)</f>
        <v>0.21809999999999999</v>
      </c>
      <c r="FU203">
        <f>SUMIF('12peso'!$E$39:$E$492,$A203,'12peso'!AG$39:AG$492)</f>
        <v>0.21529999999999999</v>
      </c>
      <c r="FV203">
        <f>SUMIF('12peso'!$E$39:$E$492,$A203,'12peso'!AH$39:AH$492)</f>
        <v>0.21460000000000001</v>
      </c>
      <c r="FW203">
        <f>SUMIF('12peso'!$E$39:$E$492,$A203,'12peso'!AI$39:AI$492)</f>
        <v>0.2117</v>
      </c>
      <c r="FX203">
        <f>SUMIF('12peso'!$E$39:$E$492,$A203,'12peso'!AJ$39:AJ$492)</f>
        <v>0.21079999999999999</v>
      </c>
      <c r="FY203">
        <f>SUMIF('12peso'!$E$39:$E$492,$A203,'12peso'!AK$39:AK$492)</f>
        <v>0.21240000000000001</v>
      </c>
      <c r="FZ203">
        <f>SUMIF('12peso'!$E$39:$E$492,$A203,'12peso'!AL$39:AL$492)</f>
        <v>0.21360000000000001</v>
      </c>
      <c r="GA203">
        <f>SUMIF('12peso'!$E$39:$E$492,$A203,'12peso'!AM$39:AM$492)</f>
        <v>0.21379999999999999</v>
      </c>
      <c r="GB203">
        <f>SUMIF('12peso'!$E$39:$E$492,$A203,'12peso'!AN$39:AN$492)</f>
        <v>0.2162</v>
      </c>
    </row>
    <row r="204" spans="1:184" x14ac:dyDescent="0.25">
      <c r="A204" s="60">
        <v>4201003</v>
      </c>
      <c r="B204" s="56" t="s">
        <v>206</v>
      </c>
      <c r="C204" s="127">
        <v>0.2949</v>
      </c>
      <c r="D204" s="127">
        <v>0.29039999999999999</v>
      </c>
      <c r="E204" s="127">
        <v>0.28860000000000002</v>
      </c>
      <c r="F204" s="127">
        <v>0.28349999999999997</v>
      </c>
      <c r="G204" s="127">
        <v>0.28010000000000002</v>
      </c>
      <c r="H204" s="127">
        <v>0.27729999999999999</v>
      </c>
      <c r="I204" s="127">
        <v>0.27660000000000001</v>
      </c>
      <c r="J204" s="127">
        <v>0.2747</v>
      </c>
      <c r="K204" s="127">
        <v>0.27010000000000001</v>
      </c>
      <c r="L204" s="127">
        <v>0.2792</v>
      </c>
      <c r="M204" s="127">
        <v>0.28270000000000001</v>
      </c>
      <c r="N204" s="127">
        <v>0.28770000000000001</v>
      </c>
      <c r="O204" s="127">
        <v>0.28789999999999999</v>
      </c>
      <c r="P204" s="127">
        <v>0.2878</v>
      </c>
      <c r="Q204" s="127">
        <v>0.28649999999999998</v>
      </c>
      <c r="R204" s="127">
        <v>0.28639999999999999</v>
      </c>
      <c r="S204" s="127">
        <v>0.28860000000000002</v>
      </c>
      <c r="T204" s="127">
        <v>0.28760000000000002</v>
      </c>
      <c r="U204" s="127">
        <v>0.28310000000000002</v>
      </c>
      <c r="V204" s="127">
        <v>0.28000000000000003</v>
      </c>
      <c r="W204" s="127">
        <v>0.28179999999999999</v>
      </c>
      <c r="X204" s="127">
        <v>0.28060000000000002</v>
      </c>
      <c r="Y204" s="127">
        <v>0.28370000000000001</v>
      </c>
      <c r="Z204" s="127">
        <v>0.28560000000000002</v>
      </c>
      <c r="AA204" s="127">
        <v>0.28100000000000003</v>
      </c>
      <c r="AB204" s="127">
        <v>0.27679999999999999</v>
      </c>
      <c r="AC204" s="127">
        <v>0.27650000000000002</v>
      </c>
      <c r="AD204" s="127">
        <v>0.27550000000000002</v>
      </c>
      <c r="AE204" s="127">
        <v>0.27710000000000001</v>
      </c>
      <c r="AF204" s="127">
        <v>0.27960000000000002</v>
      </c>
      <c r="AG204" s="127">
        <v>0.28179999999999999</v>
      </c>
      <c r="AH204" s="127">
        <v>0.27760000000000001</v>
      </c>
      <c r="AI204" s="127">
        <v>0.27979999999999999</v>
      </c>
      <c r="AJ204" s="127">
        <v>0.28079999999999999</v>
      </c>
      <c r="AK204" s="127">
        <v>0.28499999999999998</v>
      </c>
      <c r="AL204" s="127">
        <v>0.29099999999999998</v>
      </c>
      <c r="AM204" s="127">
        <v>0.29160000000000003</v>
      </c>
      <c r="AN204" s="127">
        <v>0.2913</v>
      </c>
      <c r="AO204" s="127">
        <v>0.28899999999999998</v>
      </c>
      <c r="AP204" s="127">
        <v>0.28599999999999998</v>
      </c>
      <c r="AQ204" s="127">
        <v>0.27910000000000001</v>
      </c>
      <c r="AR204" s="127">
        <v>0.27839999999999998</v>
      </c>
      <c r="AS204" s="127">
        <v>0.27489999999999998</v>
      </c>
      <c r="AT204" s="127">
        <v>0.27100000000000002</v>
      </c>
      <c r="AU204" s="127">
        <v>0.26640000000000003</v>
      </c>
      <c r="AV204" s="127">
        <v>0.27110000000000001</v>
      </c>
      <c r="AW204" s="127">
        <v>0.27510000000000001</v>
      </c>
      <c r="AX204" s="127">
        <v>0.28310000000000002</v>
      </c>
      <c r="AY204" s="127">
        <v>0.28760000000000002</v>
      </c>
      <c r="AZ204" s="127">
        <v>0.2838</v>
      </c>
      <c r="BA204" s="127">
        <v>0.28110000000000002</v>
      </c>
      <c r="BB204" s="127">
        <v>0.28360000000000002</v>
      </c>
      <c r="BC204" s="127">
        <v>0.28370000000000001</v>
      </c>
      <c r="BD204" s="127">
        <v>0.2843</v>
      </c>
      <c r="BE204" s="127">
        <v>0.2823</v>
      </c>
      <c r="BF204" s="127">
        <v>0.28000000000000003</v>
      </c>
      <c r="BG204" s="127">
        <v>0.28000000000000003</v>
      </c>
      <c r="BH204" s="127">
        <v>0.28320000000000001</v>
      </c>
      <c r="BI204" s="127">
        <v>0.28889999999999999</v>
      </c>
      <c r="BJ204" s="127">
        <v>0.29060000000000002</v>
      </c>
      <c r="BK204" s="127">
        <v>0.29060000000000002</v>
      </c>
      <c r="BL204" s="127">
        <v>0.2888</v>
      </c>
      <c r="BM204" s="127">
        <v>0.28810000000000002</v>
      </c>
      <c r="BN204" s="127">
        <v>0.28989999999999999</v>
      </c>
      <c r="BO204" s="127">
        <v>0.28810000000000002</v>
      </c>
      <c r="BP204" s="127">
        <v>0.28720000000000001</v>
      </c>
      <c r="BQ204" s="127">
        <v>0.28510000000000002</v>
      </c>
      <c r="BR204" s="127">
        <v>0.28420000000000001</v>
      </c>
      <c r="BS204" s="127">
        <v>0.28360000000000002</v>
      </c>
      <c r="BT204" s="127">
        <v>0.28489999999999999</v>
      </c>
      <c r="BU204" s="127">
        <v>0.28699999999999998</v>
      </c>
      <c r="BV204" s="127">
        <v>0.2913</v>
      </c>
      <c r="BW204" s="127">
        <v>0.29580000000000001</v>
      </c>
      <c r="BX204" s="127">
        <v>0.29320000000000002</v>
      </c>
      <c r="BY204" s="127">
        <v>0.29070000000000001</v>
      </c>
      <c r="BZ204" s="127">
        <v>0.28949999999999998</v>
      </c>
      <c r="CA204" s="127">
        <v>0.28970000000000001</v>
      </c>
      <c r="CB204" s="127">
        <v>0.29559999999999997</v>
      </c>
      <c r="CC204" s="127">
        <v>0.29299999999999998</v>
      </c>
      <c r="CD204" s="127">
        <v>0.29349999999999998</v>
      </c>
      <c r="CE204" s="127">
        <v>0.29270000000000002</v>
      </c>
      <c r="CF204" s="127">
        <v>0.29709999999999998</v>
      </c>
      <c r="CG204" s="127">
        <v>0.2969</v>
      </c>
      <c r="CH204" s="127">
        <v>0.24110000000000001</v>
      </c>
      <c r="CI204" s="127">
        <v>0.24129999999999999</v>
      </c>
      <c r="CJ204" s="127">
        <v>0.24210000000000001</v>
      </c>
      <c r="CK204" s="127">
        <v>0.24199999999999999</v>
      </c>
      <c r="CL204" s="127">
        <v>0.2409</v>
      </c>
      <c r="CM204" s="127">
        <v>0.24</v>
      </c>
      <c r="CN204" s="127">
        <v>0.24</v>
      </c>
      <c r="CO204" s="127">
        <v>0.23949999999999999</v>
      </c>
      <c r="CP204" s="127">
        <v>0.23719999999999999</v>
      </c>
      <c r="CQ204" s="127">
        <v>0.23769999999999999</v>
      </c>
      <c r="CR204" s="127">
        <v>0.2399</v>
      </c>
      <c r="CS204" s="127">
        <v>0.2432</v>
      </c>
      <c r="CT204" s="127">
        <v>0.24590000000000001</v>
      </c>
      <c r="CU204" s="127">
        <v>0.24390000000000001</v>
      </c>
      <c r="CV204" s="127">
        <v>0.2445</v>
      </c>
      <c r="CW204" s="127">
        <v>0.24379999999999999</v>
      </c>
      <c r="CX204" s="127">
        <v>0.2462</v>
      </c>
      <c r="CY204" s="127">
        <v>0.24970000000000001</v>
      </c>
      <c r="CZ204" s="127">
        <v>0.2487</v>
      </c>
      <c r="DA204" s="127">
        <v>0.248</v>
      </c>
      <c r="DB204" s="127">
        <v>0.24440000000000001</v>
      </c>
      <c r="DC204" s="127">
        <v>0.24809999999999999</v>
      </c>
      <c r="DD204" s="127">
        <v>0.25169999999999998</v>
      </c>
      <c r="DE204" s="127">
        <v>0.25290000000000001</v>
      </c>
      <c r="DF204" s="127">
        <v>0.25209999999999999</v>
      </c>
      <c r="DG204" s="127">
        <v>0.25090000000000001</v>
      </c>
      <c r="DH204" s="127">
        <v>0.25309999999999999</v>
      </c>
      <c r="DI204" s="127">
        <v>0.25030000000000002</v>
      </c>
      <c r="DJ204" s="127">
        <v>0.24909999999999999</v>
      </c>
      <c r="DK204" s="127">
        <v>0.25169999999999998</v>
      </c>
      <c r="DL204" s="127">
        <v>0.25490000000000002</v>
      </c>
      <c r="DM204" s="127">
        <v>0.24890000000000001</v>
      </c>
      <c r="DN204" s="127">
        <v>0.2492</v>
      </c>
      <c r="DO204" s="127">
        <v>0.25230000000000002</v>
      </c>
      <c r="DP204" s="127">
        <v>0.25030000000000002</v>
      </c>
      <c r="DQ204" s="127">
        <v>0.2555</v>
      </c>
      <c r="DR204" s="127">
        <v>0.2576</v>
      </c>
      <c r="DS204" s="127">
        <v>0.25840000000000002</v>
      </c>
      <c r="DT204" s="127">
        <v>0.25559999999999999</v>
      </c>
      <c r="DU204" s="127">
        <v>0.25480000000000003</v>
      </c>
      <c r="DV204" s="127">
        <v>0.25929999999999997</v>
      </c>
      <c r="DW204" s="127">
        <v>0.26040000000000002</v>
      </c>
      <c r="DX204" s="127">
        <v>0.26200000000000001</v>
      </c>
      <c r="DY204" s="127">
        <v>0.26019999999999999</v>
      </c>
      <c r="DZ204" s="127">
        <v>0.2596</v>
      </c>
      <c r="EA204" s="127">
        <v>0.25719999999999998</v>
      </c>
      <c r="EB204" s="127">
        <v>0.26090000000000002</v>
      </c>
      <c r="EC204" s="127">
        <v>0.26169999999999999</v>
      </c>
      <c r="ED204" s="127">
        <v>0.2646</v>
      </c>
      <c r="EE204" s="127">
        <v>0.26469999999999999</v>
      </c>
      <c r="EF204" s="127">
        <v>0.26179999999999998</v>
      </c>
      <c r="EG204" s="127">
        <v>0.26</v>
      </c>
      <c r="EH204" s="127">
        <v>0.26140000000000002</v>
      </c>
      <c r="EI204" s="127">
        <v>0.2621</v>
      </c>
      <c r="EJ204" s="127">
        <v>0.26419999999999999</v>
      </c>
      <c r="EK204" s="127">
        <v>0.26269999999999999</v>
      </c>
      <c r="EL204" s="127">
        <v>0.25969999999999999</v>
      </c>
      <c r="EM204" s="127">
        <v>0.26100000000000001</v>
      </c>
      <c r="EN204" s="127">
        <v>0.26540000000000002</v>
      </c>
      <c r="EO204" s="127">
        <v>0.27160000000000001</v>
      </c>
      <c r="EP204" s="127">
        <v>0.27489999999999998</v>
      </c>
      <c r="EQ204" s="127">
        <v>0.2767</v>
      </c>
      <c r="ER204" s="127">
        <v>0.27610000000000001</v>
      </c>
      <c r="ES204" s="127">
        <v>0.27879999999999999</v>
      </c>
      <c r="ET204" s="127">
        <v>0.28239999999999998</v>
      </c>
      <c r="EU204" s="127">
        <v>0.28510000000000002</v>
      </c>
      <c r="EV204">
        <f>SUMIF('12peso'!$E$39:$E$492,$A204,'12peso'!H$39:H$492)</f>
        <v>0.35049999999999998</v>
      </c>
      <c r="EW204">
        <f>SUMIF('12peso'!$E$39:$E$492,$A204,'12peso'!I$39:I$492)</f>
        <v>0.35</v>
      </c>
      <c r="EX204">
        <f>SUMIF('12peso'!$E$39:$E$492,$A204,'12peso'!J$39:J$492)</f>
        <v>0.34860000000000002</v>
      </c>
      <c r="EY204">
        <f>SUMIF('12peso'!$E$39:$E$492,$A204,'12peso'!K$39:K$492)</f>
        <v>0.34670000000000001</v>
      </c>
      <c r="EZ204">
        <f>SUMIF('12peso'!$E$39:$E$492,$A204,'12peso'!L$39:L$492)</f>
        <v>0.35039999999999999</v>
      </c>
      <c r="FA204">
        <f>SUMIF('12peso'!$E$39:$E$492,$A204,'12peso'!M$39:M$492)</f>
        <v>0.3543</v>
      </c>
      <c r="FB204">
        <f>SUMIF('12peso'!$E$39:$E$492,$A204,'12peso'!N$39:N$492)</f>
        <v>0.35289999999999999</v>
      </c>
      <c r="FC204">
        <f>SUMIF('12peso'!$E$39:$E$492,$A204,'12peso'!O$39:O$492)</f>
        <v>0.35659999999999997</v>
      </c>
      <c r="FD204">
        <f>SUMIF('12peso'!$E$39:$E$492,$A204,'12peso'!P$39:P$492)</f>
        <v>0.34960000000000002</v>
      </c>
      <c r="FE204">
        <f>SUMIF('12peso'!$E$39:$E$492,$A204,'12peso'!Q$39:Q$492)</f>
        <v>0.35389999999999999</v>
      </c>
      <c r="FF204">
        <f>SUMIF('12peso'!$E$39:$E$492,$A204,'12peso'!R$39:R$492)</f>
        <v>0.35959999999999998</v>
      </c>
      <c r="FG204">
        <f>SUMIF('12peso'!$E$39:$E$492,$A204,'12peso'!S$39:S$492)</f>
        <v>0.3614</v>
      </c>
      <c r="FH204">
        <f>SUMIF('12peso'!$E$39:$E$492,$A204,'12peso'!T$39:T$492)</f>
        <v>0.36399999999999999</v>
      </c>
      <c r="FI204">
        <f>SUMIF('12peso'!$E$39:$E$492,$A204,'12peso'!U$39:U$492)</f>
        <v>0.35730000000000001</v>
      </c>
      <c r="FJ204">
        <f>SUMIF('12peso'!$E$39:$E$492,$A204,'12peso'!V$39:V$492)</f>
        <v>0.35360000000000003</v>
      </c>
      <c r="FK204">
        <f>SUMIF('12peso'!$E$39:$E$492,$A204,'12peso'!W$39:W$492)</f>
        <v>0.3553</v>
      </c>
      <c r="FL204">
        <f>SUMIF('12peso'!$E$39:$E$492,$A204,'12peso'!X$39:X$492)</f>
        <v>0.35539999999999999</v>
      </c>
      <c r="FM204">
        <f>SUMIF('12peso'!$E$39:$E$492,$A204,'12peso'!Y$39:Y$492)</f>
        <v>0.3609</v>
      </c>
      <c r="FN204">
        <f>SUMIF('12peso'!$E$39:$E$492,$A204,'12peso'!Z$39:Z$492)</f>
        <v>0.36020000000000002</v>
      </c>
      <c r="FO204">
        <f>SUMIF('12peso'!$E$39:$E$492,$A204,'12peso'!AA$39:AA$492)</f>
        <v>0.35749999999999998</v>
      </c>
      <c r="FP204">
        <f>SUMIF('12peso'!$E$39:$E$492,$A204,'12peso'!AB$39:AB$492)</f>
        <v>0.3574</v>
      </c>
      <c r="FQ204">
        <f>SUMIF('12peso'!$E$39:$E$492,$A204,'12peso'!AC$39:AC$492)</f>
        <v>0.35470000000000002</v>
      </c>
      <c r="FR204">
        <f>SUMIF('12peso'!$E$39:$E$492,$A204,'12peso'!AD$39:AD$492)</f>
        <v>0.35339999999999999</v>
      </c>
      <c r="FS204">
        <f>SUMIF('12peso'!$E$39:$E$492,$A204,'12peso'!AE$39:AE$492)</f>
        <v>0.35260000000000002</v>
      </c>
      <c r="FT204">
        <f>SUMIF('12peso'!$E$39:$E$492,$A204,'12peso'!AF$39:AF$492)</f>
        <v>0.3488</v>
      </c>
      <c r="FU204">
        <f>SUMIF('12peso'!$E$39:$E$492,$A204,'12peso'!AG$39:AG$492)</f>
        <v>0.3473</v>
      </c>
      <c r="FV204">
        <f>SUMIF('12peso'!$E$39:$E$492,$A204,'12peso'!AH$39:AH$492)</f>
        <v>0.33960000000000001</v>
      </c>
      <c r="FW204">
        <f>SUMIF('12peso'!$E$39:$E$492,$A204,'12peso'!AI$39:AI$492)</f>
        <v>0.34200000000000003</v>
      </c>
      <c r="FX204">
        <f>SUMIF('12peso'!$E$39:$E$492,$A204,'12peso'!AJ$39:AJ$492)</f>
        <v>0.34260000000000002</v>
      </c>
      <c r="FY204">
        <f>SUMIF('12peso'!$E$39:$E$492,$A204,'12peso'!AK$39:AK$492)</f>
        <v>0.34239999999999998</v>
      </c>
      <c r="FZ204">
        <f>SUMIF('12peso'!$E$39:$E$492,$A204,'12peso'!AL$39:AL$492)</f>
        <v>0.34439999999999998</v>
      </c>
      <c r="GA204">
        <f>SUMIF('12peso'!$E$39:$E$492,$A204,'12peso'!AM$39:AM$492)</f>
        <v>0.3422</v>
      </c>
      <c r="GB204">
        <f>SUMIF('12peso'!$E$39:$E$492,$A204,'12peso'!AN$39:AN$492)</f>
        <v>0.34100000000000003</v>
      </c>
    </row>
    <row r="205" spans="1:184" x14ac:dyDescent="0.25">
      <c r="A205" s="60">
        <v>4201004</v>
      </c>
      <c r="B205" s="56" t="s">
        <v>207</v>
      </c>
      <c r="C205" s="127">
        <v>4.3700000000000003E-2</v>
      </c>
      <c r="D205" s="127">
        <v>4.3200000000000002E-2</v>
      </c>
      <c r="E205" s="127">
        <v>4.3400000000000001E-2</v>
      </c>
      <c r="F205" s="127">
        <v>4.2700000000000002E-2</v>
      </c>
      <c r="G205" s="127">
        <v>4.2200000000000001E-2</v>
      </c>
      <c r="H205" s="127">
        <v>4.2099999999999999E-2</v>
      </c>
      <c r="I205" s="127">
        <v>4.19E-2</v>
      </c>
      <c r="J205" s="127">
        <v>4.1500000000000002E-2</v>
      </c>
      <c r="K205" s="127">
        <v>4.07E-2</v>
      </c>
      <c r="L205" s="127">
        <v>4.1500000000000002E-2</v>
      </c>
      <c r="M205" s="127">
        <v>4.1399999999999999E-2</v>
      </c>
      <c r="N205" s="127">
        <v>4.2000000000000003E-2</v>
      </c>
      <c r="O205" s="127">
        <v>4.1700000000000001E-2</v>
      </c>
      <c r="P205" s="127">
        <v>4.1500000000000002E-2</v>
      </c>
      <c r="Q205" s="127">
        <v>4.1599999999999998E-2</v>
      </c>
      <c r="R205" s="127">
        <v>4.1599999999999998E-2</v>
      </c>
      <c r="S205" s="127">
        <v>4.1399999999999999E-2</v>
      </c>
      <c r="T205" s="127">
        <v>4.1399999999999999E-2</v>
      </c>
      <c r="U205" s="127">
        <v>4.1200000000000001E-2</v>
      </c>
      <c r="V205" s="127">
        <v>4.0800000000000003E-2</v>
      </c>
      <c r="W205" s="127">
        <v>4.0599999999999997E-2</v>
      </c>
      <c r="X205" s="127">
        <v>0.04</v>
      </c>
      <c r="Y205" s="127">
        <v>3.9899999999999998E-2</v>
      </c>
      <c r="Z205" s="127">
        <v>4.0099999999999997E-2</v>
      </c>
      <c r="AA205" s="127">
        <v>3.9600000000000003E-2</v>
      </c>
      <c r="AB205" s="127">
        <v>3.9600000000000003E-2</v>
      </c>
      <c r="AC205" s="127">
        <v>3.9699999999999999E-2</v>
      </c>
      <c r="AD205" s="127">
        <v>3.9399999999999998E-2</v>
      </c>
      <c r="AE205" s="127">
        <v>3.95E-2</v>
      </c>
      <c r="AF205" s="127">
        <v>3.9800000000000002E-2</v>
      </c>
      <c r="AG205" s="127">
        <v>4.0099999999999997E-2</v>
      </c>
      <c r="AH205" s="127">
        <v>4.0099999999999997E-2</v>
      </c>
      <c r="AI205" s="127">
        <v>3.95E-2</v>
      </c>
      <c r="AJ205" s="127">
        <v>3.9100000000000003E-2</v>
      </c>
      <c r="AK205" s="127">
        <v>3.9399999999999998E-2</v>
      </c>
      <c r="AL205" s="127">
        <v>3.95E-2</v>
      </c>
      <c r="AM205" s="127">
        <v>3.9399999999999998E-2</v>
      </c>
      <c r="AN205" s="127">
        <v>3.95E-2</v>
      </c>
      <c r="AO205" s="127">
        <v>3.9300000000000002E-2</v>
      </c>
      <c r="AP205" s="127">
        <v>3.8600000000000002E-2</v>
      </c>
      <c r="AQ205" s="127">
        <v>3.78E-2</v>
      </c>
      <c r="AR205" s="127">
        <v>3.6999999999999998E-2</v>
      </c>
      <c r="AS205" s="127">
        <v>3.6400000000000002E-2</v>
      </c>
      <c r="AT205" s="127">
        <v>3.6200000000000003E-2</v>
      </c>
      <c r="AU205" s="127">
        <v>3.5799999999999998E-2</v>
      </c>
      <c r="AV205" s="127">
        <v>3.5499999999999997E-2</v>
      </c>
      <c r="AW205" s="127">
        <v>3.56E-2</v>
      </c>
      <c r="AX205" s="127">
        <v>3.5999999999999997E-2</v>
      </c>
      <c r="AY205" s="127">
        <v>3.6499999999999998E-2</v>
      </c>
      <c r="AZ205" s="127">
        <v>3.6400000000000002E-2</v>
      </c>
      <c r="BA205" s="127">
        <v>3.6200000000000003E-2</v>
      </c>
      <c r="BB205" s="127">
        <v>3.5999999999999997E-2</v>
      </c>
      <c r="BC205" s="127">
        <v>3.5900000000000001E-2</v>
      </c>
      <c r="BD205" s="127">
        <v>3.5900000000000001E-2</v>
      </c>
      <c r="BE205" s="127">
        <v>3.5700000000000003E-2</v>
      </c>
      <c r="BF205" s="127">
        <v>3.5499999999999997E-2</v>
      </c>
      <c r="BG205" s="127">
        <v>3.5200000000000002E-2</v>
      </c>
      <c r="BH205" s="127">
        <v>3.5499999999999997E-2</v>
      </c>
      <c r="BI205" s="127">
        <v>3.5299999999999998E-2</v>
      </c>
      <c r="BJ205" s="127">
        <v>3.5499999999999997E-2</v>
      </c>
      <c r="BK205" s="127">
        <v>3.5499999999999997E-2</v>
      </c>
      <c r="BL205" s="127">
        <v>3.5400000000000001E-2</v>
      </c>
      <c r="BM205" s="127">
        <v>3.5499999999999997E-2</v>
      </c>
      <c r="BN205" s="127">
        <v>3.56E-2</v>
      </c>
      <c r="BO205" s="127">
        <v>3.5499999999999997E-2</v>
      </c>
      <c r="BP205" s="127">
        <v>3.5499999999999997E-2</v>
      </c>
      <c r="BQ205" s="127">
        <v>3.5200000000000002E-2</v>
      </c>
      <c r="BR205" s="127">
        <v>3.56E-2</v>
      </c>
      <c r="BS205" s="127">
        <v>3.5499999999999997E-2</v>
      </c>
      <c r="BT205" s="127">
        <v>3.5700000000000003E-2</v>
      </c>
      <c r="BU205" s="127">
        <v>3.5499999999999997E-2</v>
      </c>
      <c r="BV205" s="127">
        <v>3.61E-2</v>
      </c>
      <c r="BW205" s="127">
        <v>3.6600000000000001E-2</v>
      </c>
      <c r="BX205" s="127">
        <v>3.6700000000000003E-2</v>
      </c>
      <c r="BY205" s="127">
        <v>3.6999999999999998E-2</v>
      </c>
      <c r="BZ205" s="127">
        <v>3.6999999999999998E-2</v>
      </c>
      <c r="CA205" s="127">
        <v>3.6799999999999999E-2</v>
      </c>
      <c r="CB205" s="127">
        <v>3.7499999999999999E-2</v>
      </c>
      <c r="CC205" s="127">
        <v>3.7199999999999997E-2</v>
      </c>
      <c r="CD205" s="127">
        <v>3.6999999999999998E-2</v>
      </c>
      <c r="CE205" s="127">
        <v>3.7100000000000001E-2</v>
      </c>
      <c r="CF205" s="127">
        <v>3.7400000000000003E-2</v>
      </c>
      <c r="CG205" s="127">
        <v>3.7600000000000001E-2</v>
      </c>
      <c r="CH205" s="127">
        <v>7.6E-3</v>
      </c>
      <c r="CI205" s="127">
        <v>7.7000000000000002E-3</v>
      </c>
      <c r="CJ205" s="127">
        <v>7.6E-3</v>
      </c>
      <c r="CK205" s="127">
        <v>7.7000000000000002E-3</v>
      </c>
      <c r="CL205" s="127">
        <v>7.7000000000000002E-3</v>
      </c>
      <c r="CM205" s="127">
        <v>7.7000000000000002E-3</v>
      </c>
      <c r="CN205" s="127">
        <v>8.0000000000000002E-3</v>
      </c>
      <c r="CO205" s="127">
        <v>8.0000000000000002E-3</v>
      </c>
      <c r="CP205" s="127">
        <v>7.7999999999999996E-3</v>
      </c>
      <c r="CQ205" s="127">
        <v>7.7999999999999996E-3</v>
      </c>
      <c r="CR205" s="127">
        <v>7.7000000000000002E-3</v>
      </c>
      <c r="CS205" s="127">
        <v>7.7000000000000002E-3</v>
      </c>
      <c r="CT205" s="127">
        <v>7.7999999999999996E-3</v>
      </c>
      <c r="CU205" s="127">
        <v>7.7999999999999996E-3</v>
      </c>
      <c r="CV205" s="127">
        <v>7.6E-3</v>
      </c>
      <c r="CW205" s="127">
        <v>7.6E-3</v>
      </c>
      <c r="CX205" s="127">
        <v>7.4000000000000003E-3</v>
      </c>
      <c r="CY205" s="127">
        <v>7.4999999999999997E-3</v>
      </c>
      <c r="CZ205" s="127">
        <v>7.4000000000000003E-3</v>
      </c>
      <c r="DA205" s="127">
        <v>7.4999999999999997E-3</v>
      </c>
      <c r="DB205" s="127">
        <v>7.3000000000000001E-3</v>
      </c>
      <c r="DC205" s="127">
        <v>7.4999999999999997E-3</v>
      </c>
      <c r="DD205" s="127">
        <v>7.3000000000000001E-3</v>
      </c>
      <c r="DE205" s="127">
        <v>7.4000000000000003E-3</v>
      </c>
      <c r="DF205" s="127">
        <v>7.4000000000000003E-3</v>
      </c>
      <c r="DG205" s="127">
        <v>7.4999999999999997E-3</v>
      </c>
      <c r="DH205" s="127">
        <v>7.1999999999999998E-3</v>
      </c>
      <c r="DI205" s="127">
        <v>7.4000000000000003E-3</v>
      </c>
      <c r="DJ205" s="127">
        <v>7.4999999999999997E-3</v>
      </c>
      <c r="DK205" s="127">
        <v>7.4999999999999997E-3</v>
      </c>
      <c r="DL205" s="127">
        <v>7.6E-3</v>
      </c>
      <c r="DM205" s="127">
        <v>7.6E-3</v>
      </c>
      <c r="DN205" s="127">
        <v>7.6E-3</v>
      </c>
      <c r="DO205" s="127">
        <v>7.4999999999999997E-3</v>
      </c>
      <c r="DP205" s="127">
        <v>7.4999999999999997E-3</v>
      </c>
      <c r="DQ205" s="127">
        <v>7.4000000000000003E-3</v>
      </c>
      <c r="DR205" s="127">
        <v>7.7000000000000002E-3</v>
      </c>
      <c r="DS205" s="127">
        <v>7.9000000000000008E-3</v>
      </c>
      <c r="DT205" s="127">
        <v>7.7000000000000002E-3</v>
      </c>
      <c r="DU205" s="127">
        <v>7.7000000000000002E-3</v>
      </c>
      <c r="DV205" s="127">
        <v>7.7000000000000002E-3</v>
      </c>
      <c r="DW205" s="127">
        <v>7.4000000000000003E-3</v>
      </c>
      <c r="DX205" s="127">
        <v>7.4000000000000003E-3</v>
      </c>
      <c r="DY205" s="127">
        <v>7.4000000000000003E-3</v>
      </c>
      <c r="DZ205" s="127">
        <v>7.1999999999999998E-3</v>
      </c>
      <c r="EA205" s="127">
        <v>7.4000000000000003E-3</v>
      </c>
      <c r="EB205" s="127">
        <v>7.4000000000000003E-3</v>
      </c>
      <c r="EC205" s="127">
        <v>7.4000000000000003E-3</v>
      </c>
      <c r="ED205" s="127">
        <v>7.4000000000000003E-3</v>
      </c>
      <c r="EE205" s="127">
        <v>7.4000000000000003E-3</v>
      </c>
      <c r="EF205" s="127">
        <v>7.4000000000000003E-3</v>
      </c>
      <c r="EG205" s="127">
        <v>7.4000000000000003E-3</v>
      </c>
      <c r="EH205" s="127">
        <v>7.4000000000000003E-3</v>
      </c>
      <c r="EI205" s="127">
        <v>7.4000000000000003E-3</v>
      </c>
      <c r="EJ205" s="127">
        <v>7.4000000000000003E-3</v>
      </c>
      <c r="EK205" s="127">
        <v>7.4000000000000003E-3</v>
      </c>
      <c r="EL205" s="127">
        <v>7.4000000000000003E-3</v>
      </c>
      <c r="EM205" s="127">
        <v>7.3000000000000001E-3</v>
      </c>
      <c r="EN205" s="127">
        <v>7.4000000000000003E-3</v>
      </c>
      <c r="EO205" s="127">
        <v>7.3000000000000001E-3</v>
      </c>
      <c r="EP205" s="127">
        <v>7.3000000000000001E-3</v>
      </c>
      <c r="EQ205" s="127">
        <v>7.3000000000000001E-3</v>
      </c>
      <c r="ER205" s="127">
        <v>7.4999999999999997E-3</v>
      </c>
      <c r="ES205" s="127">
        <v>7.6E-3</v>
      </c>
      <c r="ET205" s="127">
        <v>7.7000000000000002E-3</v>
      </c>
      <c r="EU205" s="127">
        <v>7.7999999999999996E-3</v>
      </c>
      <c r="EV205">
        <f>SUMIF('12peso'!$E$39:$E$492,$A205,'12peso'!H$39:H$492)</f>
        <v>1.35E-2</v>
      </c>
      <c r="EW205">
        <f>SUMIF('12peso'!$E$39:$E$492,$A205,'12peso'!I$39:I$492)</f>
        <v>1.35E-2</v>
      </c>
      <c r="EX205">
        <f>SUMIF('12peso'!$E$39:$E$492,$A205,'12peso'!J$39:J$492)</f>
        <v>1.3299999999999999E-2</v>
      </c>
      <c r="EY205">
        <f>SUMIF('12peso'!$E$39:$E$492,$A205,'12peso'!K$39:K$492)</f>
        <v>1.3299999999999999E-2</v>
      </c>
      <c r="EZ205">
        <f>SUMIF('12peso'!$E$39:$E$492,$A205,'12peso'!L$39:L$492)</f>
        <v>1.32E-2</v>
      </c>
      <c r="FA205">
        <f>SUMIF('12peso'!$E$39:$E$492,$A205,'12peso'!M$39:M$492)</f>
        <v>1.34E-2</v>
      </c>
      <c r="FB205">
        <f>SUMIF('12peso'!$E$39:$E$492,$A205,'12peso'!N$39:N$492)</f>
        <v>1.32E-2</v>
      </c>
      <c r="FC205">
        <f>SUMIF('12peso'!$E$39:$E$492,$A205,'12peso'!O$39:O$492)</f>
        <v>1.3100000000000001E-2</v>
      </c>
      <c r="FD205">
        <f>SUMIF('12peso'!$E$39:$E$492,$A205,'12peso'!P$39:P$492)</f>
        <v>1.2999999999999999E-2</v>
      </c>
      <c r="FE205">
        <f>SUMIF('12peso'!$E$39:$E$492,$A205,'12peso'!Q$39:Q$492)</f>
        <v>1.2999999999999999E-2</v>
      </c>
      <c r="FF205">
        <f>SUMIF('12peso'!$E$39:$E$492,$A205,'12peso'!R$39:R$492)</f>
        <v>1.2999999999999999E-2</v>
      </c>
      <c r="FG205">
        <f>SUMIF('12peso'!$E$39:$E$492,$A205,'12peso'!S$39:S$492)</f>
        <v>1.29E-2</v>
      </c>
      <c r="FH205">
        <f>SUMIF('12peso'!$E$39:$E$492,$A205,'12peso'!T$39:T$492)</f>
        <v>1.3100000000000001E-2</v>
      </c>
      <c r="FI205">
        <f>SUMIF('12peso'!$E$39:$E$492,$A205,'12peso'!U$39:U$492)</f>
        <v>1.29E-2</v>
      </c>
      <c r="FJ205">
        <f>SUMIF('12peso'!$E$39:$E$492,$A205,'12peso'!V$39:V$492)</f>
        <v>1.3100000000000001E-2</v>
      </c>
      <c r="FK205">
        <f>SUMIF('12peso'!$E$39:$E$492,$A205,'12peso'!W$39:W$492)</f>
        <v>1.2999999999999999E-2</v>
      </c>
      <c r="FL205">
        <f>SUMIF('12peso'!$E$39:$E$492,$A205,'12peso'!X$39:X$492)</f>
        <v>1.3100000000000001E-2</v>
      </c>
      <c r="FM205">
        <f>SUMIF('12peso'!$E$39:$E$492,$A205,'12peso'!Y$39:Y$492)</f>
        <v>1.2999999999999999E-2</v>
      </c>
      <c r="FN205">
        <f>SUMIF('12peso'!$E$39:$E$492,$A205,'12peso'!Z$39:Z$492)</f>
        <v>1.32E-2</v>
      </c>
      <c r="FO205">
        <f>SUMIF('12peso'!$E$39:$E$492,$A205,'12peso'!AA$39:AA$492)</f>
        <v>1.35E-2</v>
      </c>
      <c r="FP205">
        <f>SUMIF('12peso'!$E$39:$E$492,$A205,'12peso'!AB$39:AB$492)</f>
        <v>1.38E-2</v>
      </c>
      <c r="FQ205">
        <f>SUMIF('12peso'!$E$39:$E$492,$A205,'12peso'!AC$39:AC$492)</f>
        <v>1.37E-2</v>
      </c>
      <c r="FR205">
        <f>SUMIF('12peso'!$E$39:$E$492,$A205,'12peso'!AD$39:AD$492)</f>
        <v>1.38E-2</v>
      </c>
      <c r="FS205">
        <f>SUMIF('12peso'!$E$39:$E$492,$A205,'12peso'!AE$39:AE$492)</f>
        <v>1.3899999999999999E-2</v>
      </c>
      <c r="FT205">
        <f>SUMIF('12peso'!$E$39:$E$492,$A205,'12peso'!AF$39:AF$492)</f>
        <v>1.37E-2</v>
      </c>
      <c r="FU205">
        <f>SUMIF('12peso'!$E$39:$E$492,$A205,'12peso'!AG$39:AG$492)</f>
        <v>1.35E-2</v>
      </c>
      <c r="FV205">
        <f>SUMIF('12peso'!$E$39:$E$492,$A205,'12peso'!AH$39:AH$492)</f>
        <v>1.35E-2</v>
      </c>
      <c r="FW205">
        <f>SUMIF('12peso'!$E$39:$E$492,$A205,'12peso'!AI$39:AI$492)</f>
        <v>1.34E-2</v>
      </c>
      <c r="FX205">
        <f>SUMIF('12peso'!$E$39:$E$492,$A205,'12peso'!AJ$39:AJ$492)</f>
        <v>1.35E-2</v>
      </c>
      <c r="FY205">
        <f>SUMIF('12peso'!$E$39:$E$492,$A205,'12peso'!AK$39:AK$492)</f>
        <v>1.34E-2</v>
      </c>
      <c r="FZ205">
        <f>SUMIF('12peso'!$E$39:$E$492,$A205,'12peso'!AL$39:AL$492)</f>
        <v>1.3599999999999999E-2</v>
      </c>
      <c r="GA205">
        <f>SUMIF('12peso'!$E$39:$E$492,$A205,'12peso'!AM$39:AM$492)</f>
        <v>1.37E-2</v>
      </c>
      <c r="GB205">
        <f>SUMIF('12peso'!$E$39:$E$492,$A205,'12peso'!AN$39:AN$492)</f>
        <v>1.34E-2</v>
      </c>
    </row>
    <row r="206" spans="1:184" x14ac:dyDescent="0.25">
      <c r="A206" s="60">
        <v>4201006</v>
      </c>
      <c r="B206" s="56" t="s">
        <v>208</v>
      </c>
      <c r="C206" s="127">
        <v>5.8700000000000002E-2</v>
      </c>
      <c r="D206" s="127">
        <v>5.7799999999999997E-2</v>
      </c>
      <c r="E206" s="127">
        <v>5.7599999999999998E-2</v>
      </c>
      <c r="F206" s="127">
        <v>5.74E-2</v>
      </c>
      <c r="G206" s="127">
        <v>5.7599999999999998E-2</v>
      </c>
      <c r="H206" s="127">
        <v>5.7700000000000001E-2</v>
      </c>
      <c r="I206" s="127">
        <v>5.8200000000000002E-2</v>
      </c>
      <c r="J206" s="127">
        <v>5.7700000000000001E-2</v>
      </c>
      <c r="K206" s="127">
        <v>5.6800000000000003E-2</v>
      </c>
      <c r="L206" s="127">
        <v>5.6599999999999998E-2</v>
      </c>
      <c r="M206" s="127">
        <v>5.6399999999999999E-2</v>
      </c>
      <c r="N206" s="127">
        <v>5.6800000000000003E-2</v>
      </c>
      <c r="O206" s="127">
        <v>5.57E-2</v>
      </c>
      <c r="P206" s="127">
        <v>5.5800000000000002E-2</v>
      </c>
      <c r="Q206" s="127">
        <v>5.6099999999999997E-2</v>
      </c>
      <c r="R206" s="127">
        <v>5.6599999999999998E-2</v>
      </c>
      <c r="S206" s="127">
        <v>5.67E-2</v>
      </c>
      <c r="T206" s="127">
        <v>5.7299999999999997E-2</v>
      </c>
      <c r="U206" s="127">
        <v>5.7599999999999998E-2</v>
      </c>
      <c r="V206" s="127">
        <v>5.7599999999999998E-2</v>
      </c>
      <c r="W206" s="127">
        <v>5.6800000000000003E-2</v>
      </c>
      <c r="X206" s="127">
        <v>5.5500000000000001E-2</v>
      </c>
      <c r="Y206" s="127">
        <v>5.5199999999999999E-2</v>
      </c>
      <c r="Z206" s="127">
        <v>5.5300000000000002E-2</v>
      </c>
      <c r="AA206" s="127">
        <v>5.5E-2</v>
      </c>
      <c r="AB206" s="127">
        <v>5.4800000000000001E-2</v>
      </c>
      <c r="AC206" s="127">
        <v>5.4800000000000001E-2</v>
      </c>
      <c r="AD206" s="127">
        <v>5.5100000000000003E-2</v>
      </c>
      <c r="AE206" s="127">
        <v>5.5500000000000001E-2</v>
      </c>
      <c r="AF206" s="127">
        <v>5.7000000000000002E-2</v>
      </c>
      <c r="AG206" s="127">
        <v>5.7299999999999997E-2</v>
      </c>
      <c r="AH206" s="127">
        <v>5.7299999999999997E-2</v>
      </c>
      <c r="AI206" s="127">
        <v>5.7000000000000002E-2</v>
      </c>
      <c r="AJ206" s="127">
        <v>5.5800000000000002E-2</v>
      </c>
      <c r="AK206" s="127">
        <v>5.6399999999999999E-2</v>
      </c>
      <c r="AL206" s="127">
        <v>5.7000000000000002E-2</v>
      </c>
      <c r="AM206" s="127">
        <v>5.6399999999999999E-2</v>
      </c>
      <c r="AN206" s="127">
        <v>5.7000000000000002E-2</v>
      </c>
      <c r="AO206" s="127">
        <v>5.6300000000000003E-2</v>
      </c>
      <c r="AP206" s="127">
        <v>5.5300000000000002E-2</v>
      </c>
      <c r="AQ206" s="127">
        <v>5.4399999999999997E-2</v>
      </c>
      <c r="AR206" s="127">
        <v>5.3499999999999999E-2</v>
      </c>
      <c r="AS206" s="127">
        <v>5.3699999999999998E-2</v>
      </c>
      <c r="AT206" s="127">
        <v>5.3900000000000003E-2</v>
      </c>
      <c r="AU206" s="127">
        <v>5.3600000000000002E-2</v>
      </c>
      <c r="AV206" s="127">
        <v>5.3100000000000001E-2</v>
      </c>
      <c r="AW206" s="127">
        <v>5.33E-2</v>
      </c>
      <c r="AX206" s="127">
        <v>5.3999999999999999E-2</v>
      </c>
      <c r="AY206" s="127">
        <v>5.4199999999999998E-2</v>
      </c>
      <c r="AZ206" s="127">
        <v>5.4899999999999997E-2</v>
      </c>
      <c r="BA206" s="127">
        <v>5.5599999999999997E-2</v>
      </c>
      <c r="BB206" s="127">
        <v>5.6000000000000001E-2</v>
      </c>
      <c r="BC206" s="127">
        <v>5.6500000000000002E-2</v>
      </c>
      <c r="BD206" s="127">
        <v>5.74E-2</v>
      </c>
      <c r="BE206" s="127">
        <v>5.7200000000000001E-2</v>
      </c>
      <c r="BF206" s="127">
        <v>5.6599999999999998E-2</v>
      </c>
      <c r="BG206" s="127">
        <v>5.6099999999999997E-2</v>
      </c>
      <c r="BH206" s="127">
        <v>5.6500000000000002E-2</v>
      </c>
      <c r="BI206" s="127">
        <v>5.6800000000000003E-2</v>
      </c>
      <c r="BJ206" s="127">
        <v>5.7200000000000001E-2</v>
      </c>
      <c r="BK206" s="127">
        <v>5.7599999999999998E-2</v>
      </c>
      <c r="BL206" s="127">
        <v>5.7500000000000002E-2</v>
      </c>
      <c r="BM206" s="127">
        <v>5.79E-2</v>
      </c>
      <c r="BN206" s="127">
        <v>5.8500000000000003E-2</v>
      </c>
      <c r="BO206" s="127">
        <v>5.8599999999999999E-2</v>
      </c>
      <c r="BP206" s="127">
        <v>5.8500000000000003E-2</v>
      </c>
      <c r="BQ206" s="127">
        <v>5.8500000000000003E-2</v>
      </c>
      <c r="BR206" s="127">
        <v>5.8500000000000003E-2</v>
      </c>
      <c r="BS206" s="127">
        <v>5.7799999999999997E-2</v>
      </c>
      <c r="BT206" s="127">
        <v>5.7299999999999997E-2</v>
      </c>
      <c r="BU206" s="127">
        <v>5.7700000000000001E-2</v>
      </c>
      <c r="BV206" s="127">
        <v>5.74E-2</v>
      </c>
      <c r="BW206" s="127">
        <v>5.79E-2</v>
      </c>
      <c r="BX206" s="127">
        <v>5.7799999999999997E-2</v>
      </c>
      <c r="BY206" s="127">
        <v>5.8200000000000002E-2</v>
      </c>
      <c r="BZ206" s="127">
        <v>5.8299999999999998E-2</v>
      </c>
      <c r="CA206" s="127">
        <v>5.8700000000000002E-2</v>
      </c>
      <c r="CB206" s="127">
        <v>5.8999999999999997E-2</v>
      </c>
      <c r="CC206" s="127">
        <v>5.8700000000000002E-2</v>
      </c>
      <c r="CD206" s="127">
        <v>5.8799999999999998E-2</v>
      </c>
      <c r="CE206" s="127">
        <v>5.8400000000000001E-2</v>
      </c>
      <c r="CF206" s="127">
        <v>5.79E-2</v>
      </c>
      <c r="CG206" s="127">
        <v>5.8299999999999998E-2</v>
      </c>
      <c r="CH206" s="127">
        <v>7.7999999999999996E-3</v>
      </c>
      <c r="CI206" s="127">
        <v>7.7999999999999996E-3</v>
      </c>
      <c r="CJ206" s="127">
        <v>8.0000000000000002E-3</v>
      </c>
      <c r="CK206" s="127">
        <v>7.9000000000000008E-3</v>
      </c>
      <c r="CL206" s="127">
        <v>8.0000000000000002E-3</v>
      </c>
      <c r="CM206" s="127">
        <v>8.0000000000000002E-3</v>
      </c>
      <c r="CN206" s="127">
        <v>8.0000000000000002E-3</v>
      </c>
      <c r="CO206" s="127">
        <v>8.0999999999999996E-3</v>
      </c>
      <c r="CP206" s="127">
        <v>8.0000000000000002E-3</v>
      </c>
      <c r="CQ206" s="127">
        <v>7.9000000000000008E-3</v>
      </c>
      <c r="CR206" s="127">
        <v>7.9000000000000008E-3</v>
      </c>
      <c r="CS206" s="127">
        <v>7.7999999999999996E-3</v>
      </c>
      <c r="CT206" s="127">
        <v>7.9000000000000008E-3</v>
      </c>
      <c r="CU206" s="127">
        <v>7.9000000000000008E-3</v>
      </c>
      <c r="CV206" s="127">
        <v>7.7999999999999996E-3</v>
      </c>
      <c r="CW206" s="127">
        <v>7.7999999999999996E-3</v>
      </c>
      <c r="CX206" s="127">
        <v>7.7999999999999996E-3</v>
      </c>
      <c r="CY206" s="127">
        <v>7.6E-3</v>
      </c>
      <c r="CZ206" s="127">
        <v>7.6E-3</v>
      </c>
      <c r="DA206" s="127">
        <v>7.7000000000000002E-3</v>
      </c>
      <c r="DB206" s="127">
        <v>7.7000000000000002E-3</v>
      </c>
      <c r="DC206" s="127">
        <v>7.6E-3</v>
      </c>
      <c r="DD206" s="127">
        <v>7.7000000000000002E-3</v>
      </c>
      <c r="DE206" s="127">
        <v>7.6E-3</v>
      </c>
      <c r="DF206" s="127">
        <v>7.7000000000000002E-3</v>
      </c>
      <c r="DG206" s="127">
        <v>7.6E-3</v>
      </c>
      <c r="DH206" s="127">
        <v>7.7000000000000002E-3</v>
      </c>
      <c r="DI206" s="127">
        <v>7.6E-3</v>
      </c>
      <c r="DJ206" s="127">
        <v>7.6E-3</v>
      </c>
      <c r="DK206" s="127">
        <v>7.7000000000000002E-3</v>
      </c>
      <c r="DL206" s="127">
        <v>7.9000000000000008E-3</v>
      </c>
      <c r="DM206" s="127">
        <v>7.7999999999999996E-3</v>
      </c>
      <c r="DN206" s="127">
        <v>7.7999999999999996E-3</v>
      </c>
      <c r="DO206" s="127">
        <v>7.7999999999999996E-3</v>
      </c>
      <c r="DP206" s="127">
        <v>7.9000000000000008E-3</v>
      </c>
      <c r="DQ206" s="127">
        <v>7.9000000000000008E-3</v>
      </c>
      <c r="DR206" s="127">
        <v>8.0000000000000002E-3</v>
      </c>
      <c r="DS206" s="127">
        <v>8.0999999999999996E-3</v>
      </c>
      <c r="DT206" s="127">
        <v>8.0999999999999996E-3</v>
      </c>
      <c r="DU206" s="127">
        <v>8.0999999999999996E-3</v>
      </c>
      <c r="DV206" s="127">
        <v>8.0999999999999996E-3</v>
      </c>
      <c r="DW206" s="127">
        <v>8.0000000000000002E-3</v>
      </c>
      <c r="DX206" s="127">
        <v>7.9000000000000008E-3</v>
      </c>
      <c r="DY206" s="127">
        <v>8.0000000000000002E-3</v>
      </c>
      <c r="DZ206" s="127">
        <v>8.0000000000000002E-3</v>
      </c>
      <c r="EA206" s="127">
        <v>8.2000000000000007E-3</v>
      </c>
      <c r="EB206" s="127">
        <v>8.0999999999999996E-3</v>
      </c>
      <c r="EC206" s="127">
        <v>8.2000000000000007E-3</v>
      </c>
      <c r="ED206" s="127">
        <v>8.3000000000000001E-3</v>
      </c>
      <c r="EE206" s="127">
        <v>8.2000000000000007E-3</v>
      </c>
      <c r="EF206" s="127">
        <v>8.2000000000000007E-3</v>
      </c>
      <c r="EG206" s="127">
        <v>8.0999999999999996E-3</v>
      </c>
      <c r="EH206" s="127">
        <v>8.3999999999999995E-3</v>
      </c>
      <c r="EI206" s="127">
        <v>8.3999999999999995E-3</v>
      </c>
      <c r="EJ206" s="127">
        <v>8.3999999999999995E-3</v>
      </c>
      <c r="EK206" s="127">
        <v>8.2000000000000007E-3</v>
      </c>
      <c r="EL206" s="127">
        <v>8.0999999999999996E-3</v>
      </c>
      <c r="EM206" s="127">
        <v>8.3000000000000001E-3</v>
      </c>
      <c r="EN206" s="127">
        <v>8.5000000000000006E-3</v>
      </c>
      <c r="EO206" s="127">
        <v>8.3999999999999995E-3</v>
      </c>
      <c r="EP206" s="127">
        <v>8.3999999999999995E-3</v>
      </c>
      <c r="EQ206" s="127">
        <v>8.3000000000000001E-3</v>
      </c>
      <c r="ER206" s="127">
        <v>8.3999999999999995E-3</v>
      </c>
      <c r="ES206" s="127">
        <v>8.5000000000000006E-3</v>
      </c>
      <c r="ET206" s="127">
        <v>8.3999999999999995E-3</v>
      </c>
      <c r="EU206" s="127">
        <v>8.5000000000000006E-3</v>
      </c>
      <c r="EV206">
        <f>SUMIF('12peso'!$E$39:$E$492,$A206,'12peso'!H$39:H$492)</f>
        <v>2.3400000000000001E-2</v>
      </c>
      <c r="EW206">
        <f>SUMIF('12peso'!$E$39:$E$492,$A206,'12peso'!I$39:I$492)</f>
        <v>2.3099999999999999E-2</v>
      </c>
      <c r="EX206">
        <f>SUMIF('12peso'!$E$39:$E$492,$A206,'12peso'!J$39:J$492)</f>
        <v>2.2800000000000001E-2</v>
      </c>
      <c r="EY206">
        <f>SUMIF('12peso'!$E$39:$E$492,$A206,'12peso'!K$39:K$492)</f>
        <v>2.23E-2</v>
      </c>
      <c r="EZ206">
        <f>SUMIF('12peso'!$E$39:$E$492,$A206,'12peso'!L$39:L$492)</f>
        <v>2.1700000000000001E-2</v>
      </c>
      <c r="FA206">
        <f>SUMIF('12peso'!$E$39:$E$492,$A206,'12peso'!M$39:M$492)</f>
        <v>2.2200000000000001E-2</v>
      </c>
      <c r="FB206">
        <f>SUMIF('12peso'!$E$39:$E$492,$A206,'12peso'!N$39:N$492)</f>
        <v>2.18E-2</v>
      </c>
      <c r="FC206">
        <f>SUMIF('12peso'!$E$39:$E$492,$A206,'12peso'!O$39:O$492)</f>
        <v>2.1700000000000001E-2</v>
      </c>
      <c r="FD206">
        <f>SUMIF('12peso'!$E$39:$E$492,$A206,'12peso'!P$39:P$492)</f>
        <v>2.1899999999999999E-2</v>
      </c>
      <c r="FE206">
        <f>SUMIF('12peso'!$E$39:$E$492,$A206,'12peso'!Q$39:Q$492)</f>
        <v>2.1700000000000001E-2</v>
      </c>
      <c r="FF206">
        <f>SUMIF('12peso'!$E$39:$E$492,$A206,'12peso'!R$39:R$492)</f>
        <v>2.2499999999999999E-2</v>
      </c>
      <c r="FG206">
        <f>SUMIF('12peso'!$E$39:$E$492,$A206,'12peso'!S$39:S$492)</f>
        <v>2.2200000000000001E-2</v>
      </c>
      <c r="FH206">
        <f>SUMIF('12peso'!$E$39:$E$492,$A206,'12peso'!T$39:T$492)</f>
        <v>2.18E-2</v>
      </c>
      <c r="FI206">
        <f>SUMIF('12peso'!$E$39:$E$492,$A206,'12peso'!U$39:U$492)</f>
        <v>2.1499999999999998E-2</v>
      </c>
      <c r="FJ206">
        <f>SUMIF('12peso'!$E$39:$E$492,$A206,'12peso'!V$39:V$492)</f>
        <v>2.1100000000000001E-2</v>
      </c>
      <c r="FK206">
        <f>SUMIF('12peso'!$E$39:$E$492,$A206,'12peso'!W$39:W$492)</f>
        <v>2.1100000000000001E-2</v>
      </c>
      <c r="FL206">
        <f>SUMIF('12peso'!$E$39:$E$492,$A206,'12peso'!X$39:X$492)</f>
        <v>2.1399999999999999E-2</v>
      </c>
      <c r="FM206">
        <f>SUMIF('12peso'!$E$39:$E$492,$A206,'12peso'!Y$39:Y$492)</f>
        <v>2.1700000000000001E-2</v>
      </c>
      <c r="FN206">
        <f>SUMIF('12peso'!$E$39:$E$492,$A206,'12peso'!Z$39:Z$492)</f>
        <v>2.1499999999999998E-2</v>
      </c>
      <c r="FO206">
        <f>SUMIF('12peso'!$E$39:$E$492,$A206,'12peso'!AA$39:AA$492)</f>
        <v>2.1600000000000001E-2</v>
      </c>
      <c r="FP206">
        <f>SUMIF('12peso'!$E$39:$E$492,$A206,'12peso'!AB$39:AB$492)</f>
        <v>2.1399999999999999E-2</v>
      </c>
      <c r="FQ206">
        <f>SUMIF('12peso'!$E$39:$E$492,$A206,'12peso'!AC$39:AC$492)</f>
        <v>2.1499999999999998E-2</v>
      </c>
      <c r="FR206">
        <f>SUMIF('12peso'!$E$39:$E$492,$A206,'12peso'!AD$39:AD$492)</f>
        <v>2.18E-2</v>
      </c>
      <c r="FS206">
        <f>SUMIF('12peso'!$E$39:$E$492,$A206,'12peso'!AE$39:AE$492)</f>
        <v>2.1999999999999999E-2</v>
      </c>
      <c r="FT206">
        <f>SUMIF('12peso'!$E$39:$E$492,$A206,'12peso'!AF$39:AF$492)</f>
        <v>2.18E-2</v>
      </c>
      <c r="FU206">
        <f>SUMIF('12peso'!$E$39:$E$492,$A206,'12peso'!AG$39:AG$492)</f>
        <v>2.1999999999999999E-2</v>
      </c>
      <c r="FV206">
        <f>SUMIF('12peso'!$E$39:$E$492,$A206,'12peso'!AH$39:AH$492)</f>
        <v>2.1600000000000001E-2</v>
      </c>
      <c r="FW206">
        <f>SUMIF('12peso'!$E$39:$E$492,$A206,'12peso'!AI$39:AI$492)</f>
        <v>2.1600000000000001E-2</v>
      </c>
      <c r="FX206">
        <f>SUMIF('12peso'!$E$39:$E$492,$A206,'12peso'!AJ$39:AJ$492)</f>
        <v>2.1399999999999999E-2</v>
      </c>
      <c r="FY206">
        <f>SUMIF('12peso'!$E$39:$E$492,$A206,'12peso'!AK$39:AK$492)</f>
        <v>2.1600000000000001E-2</v>
      </c>
      <c r="FZ206">
        <f>SUMIF('12peso'!$E$39:$E$492,$A206,'12peso'!AL$39:AL$492)</f>
        <v>2.1299999999999999E-2</v>
      </c>
      <c r="GA206">
        <f>SUMIF('12peso'!$E$39:$E$492,$A206,'12peso'!AM$39:AM$492)</f>
        <v>2.1999999999999999E-2</v>
      </c>
      <c r="GB206">
        <f>SUMIF('12peso'!$E$39:$E$492,$A206,'12peso'!AN$39:AN$492)</f>
        <v>2.18E-2</v>
      </c>
    </row>
    <row r="207" spans="1:184" x14ac:dyDescent="0.25">
      <c r="A207" s="60">
        <v>4201007</v>
      </c>
      <c r="B207" s="56" t="s">
        <v>209</v>
      </c>
      <c r="C207" s="127">
        <v>0.1585</v>
      </c>
      <c r="D207" s="127">
        <v>0.15720000000000001</v>
      </c>
      <c r="E207" s="127">
        <v>0.1585</v>
      </c>
      <c r="F207" s="127">
        <v>0.15809999999999999</v>
      </c>
      <c r="G207" s="127">
        <v>0.15690000000000001</v>
      </c>
      <c r="H207" s="127">
        <v>0.15690000000000001</v>
      </c>
      <c r="I207" s="127">
        <v>0.1545</v>
      </c>
      <c r="J207" s="127">
        <v>0.152</v>
      </c>
      <c r="K207" s="127">
        <v>0.1457</v>
      </c>
      <c r="L207" s="127">
        <v>0.1439</v>
      </c>
      <c r="M207" s="127">
        <v>0.1459</v>
      </c>
      <c r="N207" s="127">
        <v>0.1467</v>
      </c>
      <c r="O207" s="127">
        <v>0.14530000000000001</v>
      </c>
      <c r="P207" s="127">
        <v>0.1447</v>
      </c>
      <c r="Q207" s="127">
        <v>0.14749999999999999</v>
      </c>
      <c r="R207" s="127">
        <v>0.14899999999999999</v>
      </c>
      <c r="S207" s="127">
        <v>0.14990000000000001</v>
      </c>
      <c r="T207" s="127">
        <v>0.15290000000000001</v>
      </c>
      <c r="U207" s="127">
        <v>0.15409999999999999</v>
      </c>
      <c r="V207" s="127">
        <v>0.14949999999999999</v>
      </c>
      <c r="W207" s="127">
        <v>0.14799999999999999</v>
      </c>
      <c r="X207" s="127">
        <v>0.1457</v>
      </c>
      <c r="Y207" s="127">
        <v>0.14380000000000001</v>
      </c>
      <c r="Z207" s="127">
        <v>0.14330000000000001</v>
      </c>
      <c r="AA207" s="127">
        <v>0.1424</v>
      </c>
      <c r="AB207" s="127">
        <v>0.14280000000000001</v>
      </c>
      <c r="AC207" s="127">
        <v>0.1447</v>
      </c>
      <c r="AD207" s="127">
        <v>0.1459</v>
      </c>
      <c r="AE207" s="127">
        <v>0.14729999999999999</v>
      </c>
      <c r="AF207" s="127">
        <v>0.15140000000000001</v>
      </c>
      <c r="AG207" s="127">
        <v>0.1522</v>
      </c>
      <c r="AH207" s="127">
        <v>0.1497</v>
      </c>
      <c r="AI207" s="127">
        <v>0.1462</v>
      </c>
      <c r="AJ207" s="127">
        <v>0.1457</v>
      </c>
      <c r="AK207" s="127">
        <v>0.1457</v>
      </c>
      <c r="AL207" s="127">
        <v>0.14699999999999999</v>
      </c>
      <c r="AM207" s="127">
        <v>0.14779999999999999</v>
      </c>
      <c r="AN207" s="127">
        <v>0.1477</v>
      </c>
      <c r="AO207" s="127">
        <v>0.14910000000000001</v>
      </c>
      <c r="AP207" s="127">
        <v>0.15110000000000001</v>
      </c>
      <c r="AQ207" s="127">
        <v>0.14960000000000001</v>
      </c>
      <c r="AR207" s="127">
        <v>0.14960000000000001</v>
      </c>
      <c r="AS207" s="127">
        <v>0.1467</v>
      </c>
      <c r="AT207" s="127">
        <v>0.14280000000000001</v>
      </c>
      <c r="AU207" s="127">
        <v>0.1406</v>
      </c>
      <c r="AV207" s="127">
        <v>0.13950000000000001</v>
      </c>
      <c r="AW207" s="127">
        <v>0.14000000000000001</v>
      </c>
      <c r="AX207" s="127">
        <v>0.14149999999999999</v>
      </c>
      <c r="AY207" s="127">
        <v>0.14510000000000001</v>
      </c>
      <c r="AZ207" s="127">
        <v>0.1479</v>
      </c>
      <c r="BA207" s="127">
        <v>0.14710000000000001</v>
      </c>
      <c r="BB207" s="127">
        <v>0.14960000000000001</v>
      </c>
      <c r="BC207" s="127">
        <v>0.15010000000000001</v>
      </c>
      <c r="BD207" s="127">
        <v>0.15010000000000001</v>
      </c>
      <c r="BE207" s="127">
        <v>0.1479</v>
      </c>
      <c r="BF207" s="127">
        <v>0.14580000000000001</v>
      </c>
      <c r="BG207" s="127">
        <v>0.14419999999999999</v>
      </c>
      <c r="BH207" s="127">
        <v>0.14430000000000001</v>
      </c>
      <c r="BI207" s="127">
        <v>0.1452</v>
      </c>
      <c r="BJ207" s="127">
        <v>0.14349999999999999</v>
      </c>
      <c r="BK207" s="127">
        <v>0.1434</v>
      </c>
      <c r="BL207" s="127">
        <v>0.1434</v>
      </c>
      <c r="BM207" s="127">
        <v>0.14699999999999999</v>
      </c>
      <c r="BN207" s="127">
        <v>0.15010000000000001</v>
      </c>
      <c r="BO207" s="127">
        <v>0.1492</v>
      </c>
      <c r="BP207" s="127">
        <v>0.15229999999999999</v>
      </c>
      <c r="BQ207" s="127">
        <v>0.15179999999999999</v>
      </c>
      <c r="BR207" s="127">
        <v>0.1507</v>
      </c>
      <c r="BS207" s="127">
        <v>0.15060000000000001</v>
      </c>
      <c r="BT207" s="127">
        <v>0.14929999999999999</v>
      </c>
      <c r="BU207" s="127">
        <v>0.15010000000000001</v>
      </c>
      <c r="BV207" s="127">
        <v>0.15190000000000001</v>
      </c>
      <c r="BW207" s="127">
        <v>0.154</v>
      </c>
      <c r="BX207" s="127">
        <v>0.15329999999999999</v>
      </c>
      <c r="BY207" s="127">
        <v>0.15329999999999999</v>
      </c>
      <c r="BZ207" s="127">
        <v>0.1537</v>
      </c>
      <c r="CA207" s="127">
        <v>0.15459999999999999</v>
      </c>
      <c r="CB207" s="127">
        <v>0.15939999999999999</v>
      </c>
      <c r="CC207" s="127">
        <v>0.1605</v>
      </c>
      <c r="CD207" s="127">
        <v>0.15959999999999999</v>
      </c>
      <c r="CE207" s="127">
        <v>0.15809999999999999</v>
      </c>
      <c r="CF207" s="127">
        <v>0.15709999999999999</v>
      </c>
      <c r="CG207" s="127">
        <v>0.1573</v>
      </c>
      <c r="CH207" s="127">
        <v>0.39539999999999997</v>
      </c>
      <c r="CI207" s="127">
        <v>0.3972</v>
      </c>
      <c r="CJ207" s="127">
        <v>0.4022</v>
      </c>
      <c r="CK207" s="127">
        <v>0.4027</v>
      </c>
      <c r="CL207" s="127">
        <v>0.40450000000000003</v>
      </c>
      <c r="CM207" s="127">
        <v>0.40589999999999998</v>
      </c>
      <c r="CN207" s="127">
        <v>0.40489999999999998</v>
      </c>
      <c r="CO207" s="127">
        <v>0.40310000000000001</v>
      </c>
      <c r="CP207" s="127">
        <v>0.39579999999999999</v>
      </c>
      <c r="CQ207" s="127">
        <v>0.3916</v>
      </c>
      <c r="CR207" s="127">
        <v>0.39610000000000001</v>
      </c>
      <c r="CS207" s="127">
        <v>0.39400000000000002</v>
      </c>
      <c r="CT207" s="127">
        <v>0.39439999999999997</v>
      </c>
      <c r="CU207" s="127">
        <v>0.39360000000000001</v>
      </c>
      <c r="CV207" s="127">
        <v>0.39529999999999998</v>
      </c>
      <c r="CW207" s="127">
        <v>0.39779999999999999</v>
      </c>
      <c r="CX207" s="127">
        <v>0.4007</v>
      </c>
      <c r="CY207" s="127">
        <v>0.40589999999999998</v>
      </c>
      <c r="CZ207" s="127">
        <v>0.4007</v>
      </c>
      <c r="DA207" s="127">
        <v>0.40110000000000001</v>
      </c>
      <c r="DB207" s="127">
        <v>0.39689999999999998</v>
      </c>
      <c r="DC207" s="127">
        <v>0.39729999999999999</v>
      </c>
      <c r="DD207" s="127">
        <v>0.39800000000000002</v>
      </c>
      <c r="DE207" s="127">
        <v>0.39789999999999998</v>
      </c>
      <c r="DF207" s="127">
        <v>0.39190000000000003</v>
      </c>
      <c r="DG207" s="127">
        <v>0.38669999999999999</v>
      </c>
      <c r="DH207" s="127">
        <v>0.38900000000000001</v>
      </c>
      <c r="DI207" s="127">
        <v>0.39250000000000002</v>
      </c>
      <c r="DJ207" s="127">
        <v>0.3926</v>
      </c>
      <c r="DK207" s="127">
        <v>0.39479999999999998</v>
      </c>
      <c r="DL207" s="127">
        <v>0.40060000000000001</v>
      </c>
      <c r="DM207" s="127">
        <v>0.3987</v>
      </c>
      <c r="DN207" s="127">
        <v>0.38990000000000002</v>
      </c>
      <c r="DO207" s="127">
        <v>0.38669999999999999</v>
      </c>
      <c r="DP207" s="127">
        <v>0.38400000000000001</v>
      </c>
      <c r="DQ207" s="127">
        <v>0.3876</v>
      </c>
      <c r="DR207" s="127">
        <v>0.38640000000000002</v>
      </c>
      <c r="DS207" s="127">
        <v>0.3881</v>
      </c>
      <c r="DT207" s="127">
        <v>0.39329999999999998</v>
      </c>
      <c r="DU207" s="127">
        <v>0.39610000000000001</v>
      </c>
      <c r="DV207" s="127">
        <v>0.40250000000000002</v>
      </c>
      <c r="DW207" s="127">
        <v>0.40849999999999997</v>
      </c>
      <c r="DX207" s="127">
        <v>0.4052</v>
      </c>
      <c r="DY207" s="127">
        <v>0.40629999999999999</v>
      </c>
      <c r="DZ207" s="127">
        <v>0.39750000000000002</v>
      </c>
      <c r="EA207" s="127">
        <v>0.39360000000000001</v>
      </c>
      <c r="EB207" s="127">
        <v>0.39360000000000001</v>
      </c>
      <c r="EC207" s="127">
        <v>0.39500000000000002</v>
      </c>
      <c r="ED207" s="127">
        <v>0.4002</v>
      </c>
      <c r="EE207" s="127">
        <v>0.3997</v>
      </c>
      <c r="EF207" s="127">
        <v>0.40510000000000002</v>
      </c>
      <c r="EG207" s="127">
        <v>0.40910000000000002</v>
      </c>
      <c r="EH207" s="127">
        <v>0.41399999999999998</v>
      </c>
      <c r="EI207" s="127">
        <v>0.41959999999999997</v>
      </c>
      <c r="EJ207" s="127">
        <v>0.42499999999999999</v>
      </c>
      <c r="EK207" s="127">
        <v>0.42099999999999999</v>
      </c>
      <c r="EL207" s="127">
        <v>0.41930000000000001</v>
      </c>
      <c r="EM207" s="127">
        <v>0.41860000000000003</v>
      </c>
      <c r="EN207" s="127">
        <v>0.42270000000000002</v>
      </c>
      <c r="EO207" s="127">
        <v>0.42470000000000002</v>
      </c>
      <c r="EP207" s="127">
        <v>0.42620000000000002</v>
      </c>
      <c r="EQ207" s="127">
        <v>0.42709999999999998</v>
      </c>
      <c r="ER207" s="127">
        <v>0.42859999999999998</v>
      </c>
      <c r="ES207" s="127">
        <v>0.43569999999999998</v>
      </c>
      <c r="ET207" s="127">
        <v>0.44259999999999999</v>
      </c>
      <c r="EU207" s="127">
        <v>0.44750000000000001</v>
      </c>
      <c r="EV207">
        <f>SUMIF('12peso'!$E$39:$E$492,$A207,'12peso'!H$39:H$492)</f>
        <v>0.39069999999999999</v>
      </c>
      <c r="EW207">
        <f>SUMIF('12peso'!$E$39:$E$492,$A207,'12peso'!I$39:I$492)</f>
        <v>0.39119999999999999</v>
      </c>
      <c r="EX207">
        <f>SUMIF('12peso'!$E$39:$E$492,$A207,'12peso'!J$39:J$492)</f>
        <v>0.38869999999999999</v>
      </c>
      <c r="EY207">
        <f>SUMIF('12peso'!$E$39:$E$492,$A207,'12peso'!K$39:K$492)</f>
        <v>0.38200000000000001</v>
      </c>
      <c r="EZ207">
        <f>SUMIF('12peso'!$E$39:$E$492,$A207,'12peso'!L$39:L$492)</f>
        <v>0.38240000000000002</v>
      </c>
      <c r="FA207">
        <f>SUMIF('12peso'!$E$39:$E$492,$A207,'12peso'!M$39:M$492)</f>
        <v>0.38590000000000002</v>
      </c>
      <c r="FB207">
        <f>SUMIF('12peso'!$E$39:$E$492,$A207,'12peso'!N$39:N$492)</f>
        <v>0.39129999999999998</v>
      </c>
      <c r="FC207">
        <f>SUMIF('12peso'!$E$39:$E$492,$A207,'12peso'!O$39:O$492)</f>
        <v>0.38850000000000001</v>
      </c>
      <c r="FD207">
        <f>SUMIF('12peso'!$E$39:$E$492,$A207,'12peso'!P$39:P$492)</f>
        <v>0.39429999999999998</v>
      </c>
      <c r="FE207">
        <f>SUMIF('12peso'!$E$39:$E$492,$A207,'12peso'!Q$39:Q$492)</f>
        <v>0.3972</v>
      </c>
      <c r="FF207">
        <f>SUMIF('12peso'!$E$39:$E$492,$A207,'12peso'!R$39:R$492)</f>
        <v>0.40539999999999998</v>
      </c>
      <c r="FG207">
        <f>SUMIF('12peso'!$E$39:$E$492,$A207,'12peso'!S$39:S$492)</f>
        <v>0.40710000000000002</v>
      </c>
      <c r="FH207">
        <f>SUMIF('12peso'!$E$39:$E$492,$A207,'12peso'!T$39:T$492)</f>
        <v>0.41120000000000001</v>
      </c>
      <c r="FI207">
        <f>SUMIF('12peso'!$E$39:$E$492,$A207,'12peso'!U$39:U$492)</f>
        <v>0.41220000000000001</v>
      </c>
      <c r="FJ207">
        <f>SUMIF('12peso'!$E$39:$E$492,$A207,'12peso'!V$39:V$492)</f>
        <v>0.40989999999999999</v>
      </c>
      <c r="FK207">
        <f>SUMIF('12peso'!$E$39:$E$492,$A207,'12peso'!W$39:W$492)</f>
        <v>0.4088</v>
      </c>
      <c r="FL207">
        <f>SUMIF('12peso'!$E$39:$E$492,$A207,'12peso'!X$39:X$492)</f>
        <v>0.4012</v>
      </c>
      <c r="FM207">
        <f>SUMIF('12peso'!$E$39:$E$492,$A207,'12peso'!Y$39:Y$492)</f>
        <v>0.39939999999999998</v>
      </c>
      <c r="FN207">
        <f>SUMIF('12peso'!$E$39:$E$492,$A207,'12peso'!Z$39:Z$492)</f>
        <v>0.4007</v>
      </c>
      <c r="FO207">
        <f>SUMIF('12peso'!$E$39:$E$492,$A207,'12peso'!AA$39:AA$492)</f>
        <v>0.40289999999999998</v>
      </c>
      <c r="FP207">
        <f>SUMIF('12peso'!$E$39:$E$492,$A207,'12peso'!AB$39:AB$492)</f>
        <v>0.4042</v>
      </c>
      <c r="FQ207">
        <f>SUMIF('12peso'!$E$39:$E$492,$A207,'12peso'!AC$39:AC$492)</f>
        <v>0.40649999999999997</v>
      </c>
      <c r="FR207">
        <f>SUMIF('12peso'!$E$39:$E$492,$A207,'12peso'!AD$39:AD$492)</f>
        <v>0.41110000000000002</v>
      </c>
      <c r="FS207">
        <f>SUMIF('12peso'!$E$39:$E$492,$A207,'12peso'!AE$39:AE$492)</f>
        <v>0.41189999999999999</v>
      </c>
      <c r="FT207">
        <f>SUMIF('12peso'!$E$39:$E$492,$A207,'12peso'!AF$39:AF$492)</f>
        <v>0.4108</v>
      </c>
      <c r="FU207">
        <f>SUMIF('12peso'!$E$39:$E$492,$A207,'12peso'!AG$39:AG$492)</f>
        <v>0.40949999999999998</v>
      </c>
      <c r="FV207">
        <f>SUMIF('12peso'!$E$39:$E$492,$A207,'12peso'!AH$39:AH$492)</f>
        <v>0.40079999999999999</v>
      </c>
      <c r="FW207">
        <f>SUMIF('12peso'!$E$39:$E$492,$A207,'12peso'!AI$39:AI$492)</f>
        <v>0.39250000000000002</v>
      </c>
      <c r="FX207">
        <f>SUMIF('12peso'!$E$39:$E$492,$A207,'12peso'!AJ$39:AJ$492)</f>
        <v>0.38679999999999998</v>
      </c>
      <c r="FY207">
        <f>SUMIF('12peso'!$E$39:$E$492,$A207,'12peso'!AK$39:AK$492)</f>
        <v>0.3906</v>
      </c>
      <c r="FZ207">
        <f>SUMIF('12peso'!$E$39:$E$492,$A207,'12peso'!AL$39:AL$492)</f>
        <v>0.39069999999999999</v>
      </c>
      <c r="GA207">
        <f>SUMIF('12peso'!$E$39:$E$492,$A207,'12peso'!AM$39:AM$492)</f>
        <v>0.3881</v>
      </c>
      <c r="GB207">
        <f>SUMIF('12peso'!$E$39:$E$492,$A207,'12peso'!AN$39:AN$492)</f>
        <v>0.39019999999999999</v>
      </c>
    </row>
    <row r="208" spans="1:184" x14ac:dyDescent="0.25">
      <c r="A208" s="60">
        <v>4201008</v>
      </c>
      <c r="B208" s="56" t="s">
        <v>210</v>
      </c>
      <c r="C208" s="127">
        <v>1.7500000000000002E-2</v>
      </c>
      <c r="D208" s="127">
        <v>1.7299999999999999E-2</v>
      </c>
      <c r="E208" s="127">
        <v>1.72E-2</v>
      </c>
      <c r="F208" s="127">
        <v>1.7100000000000001E-2</v>
      </c>
      <c r="G208" s="127">
        <v>1.72E-2</v>
      </c>
      <c r="H208" s="127">
        <v>1.7100000000000001E-2</v>
      </c>
      <c r="I208" s="127">
        <v>1.7100000000000001E-2</v>
      </c>
      <c r="J208" s="127">
        <v>1.72E-2</v>
      </c>
      <c r="K208" s="127">
        <v>1.7100000000000001E-2</v>
      </c>
      <c r="L208" s="127">
        <v>1.6899999999999998E-2</v>
      </c>
      <c r="M208" s="127">
        <v>1.6799999999999999E-2</v>
      </c>
      <c r="N208" s="127">
        <v>1.6899999999999998E-2</v>
      </c>
      <c r="O208" s="127">
        <v>1.7000000000000001E-2</v>
      </c>
      <c r="P208" s="127">
        <v>1.7000000000000001E-2</v>
      </c>
      <c r="Q208" s="127">
        <v>1.7000000000000001E-2</v>
      </c>
      <c r="R208" s="127">
        <v>1.7100000000000001E-2</v>
      </c>
      <c r="S208" s="127">
        <v>1.7000000000000001E-2</v>
      </c>
      <c r="T208" s="127">
        <v>1.7100000000000001E-2</v>
      </c>
      <c r="U208" s="127">
        <v>1.7100000000000001E-2</v>
      </c>
      <c r="V208" s="127">
        <v>1.7000000000000001E-2</v>
      </c>
      <c r="W208" s="127">
        <v>1.6899999999999998E-2</v>
      </c>
      <c r="X208" s="127">
        <v>1.67E-2</v>
      </c>
      <c r="Y208" s="127">
        <v>1.6400000000000001E-2</v>
      </c>
      <c r="Z208" s="127">
        <v>1.6400000000000001E-2</v>
      </c>
      <c r="AA208" s="127">
        <v>1.6299999999999999E-2</v>
      </c>
      <c r="AB208" s="127">
        <v>1.6400000000000001E-2</v>
      </c>
      <c r="AC208" s="127">
        <v>1.6199999999999999E-2</v>
      </c>
      <c r="AD208" s="127">
        <v>1.6E-2</v>
      </c>
      <c r="AE208" s="127">
        <v>1.61E-2</v>
      </c>
      <c r="AF208" s="127">
        <v>1.6400000000000001E-2</v>
      </c>
      <c r="AG208" s="127">
        <v>1.6400000000000001E-2</v>
      </c>
      <c r="AH208" s="127">
        <v>1.6500000000000001E-2</v>
      </c>
      <c r="AI208" s="127">
        <v>1.6500000000000001E-2</v>
      </c>
      <c r="AJ208" s="127">
        <v>1.6400000000000001E-2</v>
      </c>
      <c r="AK208" s="127">
        <v>1.66E-2</v>
      </c>
      <c r="AL208" s="127">
        <v>1.67E-2</v>
      </c>
      <c r="AM208" s="127">
        <v>1.67E-2</v>
      </c>
      <c r="AN208" s="127">
        <v>1.67E-2</v>
      </c>
      <c r="AO208" s="127">
        <v>1.6899999999999998E-2</v>
      </c>
      <c r="AP208" s="127">
        <v>1.6899999999999998E-2</v>
      </c>
      <c r="AQ208" s="127">
        <v>1.66E-2</v>
      </c>
      <c r="AR208" s="127">
        <v>1.66E-2</v>
      </c>
      <c r="AS208" s="127">
        <v>1.6400000000000001E-2</v>
      </c>
      <c r="AT208" s="127">
        <v>1.6299999999999999E-2</v>
      </c>
      <c r="AU208" s="127">
        <v>1.6199999999999999E-2</v>
      </c>
      <c r="AV208" s="127">
        <v>1.6199999999999999E-2</v>
      </c>
      <c r="AW208" s="127">
        <v>1.6199999999999999E-2</v>
      </c>
      <c r="AX208" s="127">
        <v>1.6400000000000001E-2</v>
      </c>
      <c r="AY208" s="127">
        <v>1.67E-2</v>
      </c>
      <c r="AZ208" s="127">
        <v>1.6799999999999999E-2</v>
      </c>
      <c r="BA208" s="127">
        <v>1.6799999999999999E-2</v>
      </c>
      <c r="BB208" s="127">
        <v>1.7000000000000001E-2</v>
      </c>
      <c r="BC208" s="127">
        <v>1.72E-2</v>
      </c>
      <c r="BD208" s="127">
        <v>1.7299999999999999E-2</v>
      </c>
      <c r="BE208" s="127">
        <v>1.7299999999999999E-2</v>
      </c>
      <c r="BF208" s="127">
        <v>1.7299999999999999E-2</v>
      </c>
      <c r="BG208" s="127">
        <v>1.7299999999999999E-2</v>
      </c>
      <c r="BH208" s="127">
        <v>1.7299999999999999E-2</v>
      </c>
      <c r="BI208" s="127">
        <v>1.72E-2</v>
      </c>
      <c r="BJ208" s="127">
        <v>1.7500000000000002E-2</v>
      </c>
      <c r="BK208" s="127">
        <v>1.7500000000000002E-2</v>
      </c>
      <c r="BL208" s="127">
        <v>1.7399999999999999E-2</v>
      </c>
      <c r="BM208" s="127">
        <v>1.7299999999999999E-2</v>
      </c>
      <c r="BN208" s="127">
        <v>1.7399999999999999E-2</v>
      </c>
      <c r="BO208" s="127">
        <v>1.7399999999999999E-2</v>
      </c>
      <c r="BP208" s="127">
        <v>1.7500000000000002E-2</v>
      </c>
      <c r="BQ208" s="127">
        <v>1.7399999999999999E-2</v>
      </c>
      <c r="BR208" s="127">
        <v>1.72E-2</v>
      </c>
      <c r="BS208" s="127">
        <v>1.7299999999999999E-2</v>
      </c>
      <c r="BT208" s="127">
        <v>1.7500000000000002E-2</v>
      </c>
      <c r="BU208" s="127">
        <v>1.7500000000000002E-2</v>
      </c>
      <c r="BV208" s="127">
        <v>1.7399999999999999E-2</v>
      </c>
      <c r="BW208" s="127">
        <v>1.7600000000000001E-2</v>
      </c>
      <c r="BX208" s="127">
        <v>1.7399999999999999E-2</v>
      </c>
      <c r="BY208" s="127">
        <v>1.7399999999999999E-2</v>
      </c>
      <c r="BZ208" s="127">
        <v>1.7500000000000002E-2</v>
      </c>
      <c r="CA208" s="127">
        <v>1.7500000000000002E-2</v>
      </c>
      <c r="CB208" s="127">
        <v>1.8100000000000002E-2</v>
      </c>
      <c r="CC208" s="127">
        <v>1.7899999999999999E-2</v>
      </c>
      <c r="CD208" s="127">
        <v>1.8200000000000001E-2</v>
      </c>
      <c r="CE208" s="127">
        <v>1.7899999999999999E-2</v>
      </c>
      <c r="CF208" s="127">
        <v>1.77E-2</v>
      </c>
      <c r="CG208" s="127">
        <v>1.77E-2</v>
      </c>
      <c r="CH208" s="127">
        <v>5.6800000000000003E-2</v>
      </c>
      <c r="CI208" s="127">
        <v>5.7299999999999997E-2</v>
      </c>
      <c r="CJ208" s="127">
        <v>5.6800000000000003E-2</v>
      </c>
      <c r="CK208" s="127">
        <v>5.7099999999999998E-2</v>
      </c>
      <c r="CL208" s="127">
        <v>5.7299999999999997E-2</v>
      </c>
      <c r="CM208" s="127">
        <v>5.7200000000000001E-2</v>
      </c>
      <c r="CN208" s="127">
        <v>5.8700000000000002E-2</v>
      </c>
      <c r="CO208" s="127">
        <v>5.8200000000000002E-2</v>
      </c>
      <c r="CP208" s="127">
        <v>5.8400000000000001E-2</v>
      </c>
      <c r="CQ208" s="127">
        <v>5.74E-2</v>
      </c>
      <c r="CR208" s="127">
        <v>5.7299999999999997E-2</v>
      </c>
      <c r="CS208" s="127">
        <v>5.7500000000000002E-2</v>
      </c>
      <c r="CT208" s="127">
        <v>5.7299999999999997E-2</v>
      </c>
      <c r="CU208" s="127">
        <v>5.7599999999999998E-2</v>
      </c>
      <c r="CV208" s="127">
        <v>5.7500000000000002E-2</v>
      </c>
      <c r="CW208" s="127">
        <v>5.7700000000000001E-2</v>
      </c>
      <c r="CX208" s="127">
        <v>5.7299999999999997E-2</v>
      </c>
      <c r="CY208" s="127">
        <v>5.7599999999999998E-2</v>
      </c>
      <c r="CZ208" s="127">
        <v>5.7500000000000002E-2</v>
      </c>
      <c r="DA208" s="127">
        <v>5.79E-2</v>
      </c>
      <c r="DB208" s="127">
        <v>5.6899999999999999E-2</v>
      </c>
      <c r="DC208" s="127">
        <v>5.7000000000000002E-2</v>
      </c>
      <c r="DD208" s="127">
        <v>5.6899999999999999E-2</v>
      </c>
      <c r="DE208" s="127">
        <v>5.6800000000000003E-2</v>
      </c>
      <c r="DF208" s="127">
        <v>5.6800000000000003E-2</v>
      </c>
      <c r="DG208" s="127">
        <v>5.5800000000000002E-2</v>
      </c>
      <c r="DH208" s="127">
        <v>5.6399999999999999E-2</v>
      </c>
      <c r="DI208" s="127">
        <v>5.67E-2</v>
      </c>
      <c r="DJ208" s="127">
        <v>5.7200000000000001E-2</v>
      </c>
      <c r="DK208" s="127">
        <v>5.7500000000000002E-2</v>
      </c>
      <c r="DL208" s="127">
        <v>5.7799999999999997E-2</v>
      </c>
      <c r="DM208" s="127">
        <v>5.8099999999999999E-2</v>
      </c>
      <c r="DN208" s="127">
        <v>5.7099999999999998E-2</v>
      </c>
      <c r="DO208" s="127">
        <v>5.7599999999999998E-2</v>
      </c>
      <c r="DP208" s="127">
        <v>5.8299999999999998E-2</v>
      </c>
      <c r="DQ208" s="127">
        <v>5.8900000000000001E-2</v>
      </c>
      <c r="DR208" s="127">
        <v>5.8700000000000002E-2</v>
      </c>
      <c r="DS208" s="127">
        <v>5.8999999999999997E-2</v>
      </c>
      <c r="DT208" s="127">
        <v>5.8500000000000003E-2</v>
      </c>
      <c r="DU208" s="127">
        <v>5.8700000000000002E-2</v>
      </c>
      <c r="DV208" s="127">
        <v>5.8799999999999998E-2</v>
      </c>
      <c r="DW208" s="127">
        <v>5.9400000000000001E-2</v>
      </c>
      <c r="DX208" s="127">
        <v>5.9700000000000003E-2</v>
      </c>
      <c r="DY208" s="127">
        <v>5.96E-2</v>
      </c>
      <c r="DZ208" s="127">
        <v>5.9799999999999999E-2</v>
      </c>
      <c r="EA208" s="127">
        <v>5.9400000000000001E-2</v>
      </c>
      <c r="EB208" s="127">
        <v>5.9700000000000003E-2</v>
      </c>
      <c r="EC208" s="127">
        <v>5.96E-2</v>
      </c>
      <c r="ED208" s="127">
        <v>6.0299999999999999E-2</v>
      </c>
      <c r="EE208" s="127">
        <v>6.0600000000000001E-2</v>
      </c>
      <c r="EF208" s="127">
        <v>6.08E-2</v>
      </c>
      <c r="EG208" s="127">
        <v>6.0699999999999997E-2</v>
      </c>
      <c r="EH208" s="127">
        <v>6.13E-2</v>
      </c>
      <c r="EI208" s="127">
        <v>6.13E-2</v>
      </c>
      <c r="EJ208" s="127">
        <v>6.1400000000000003E-2</v>
      </c>
      <c r="EK208" s="127">
        <v>6.1600000000000002E-2</v>
      </c>
      <c r="EL208" s="127">
        <v>6.1100000000000002E-2</v>
      </c>
      <c r="EM208" s="127">
        <v>6.0699999999999997E-2</v>
      </c>
      <c r="EN208" s="127">
        <v>6.0499999999999998E-2</v>
      </c>
      <c r="EO208" s="127">
        <v>5.9900000000000002E-2</v>
      </c>
      <c r="EP208" s="127">
        <v>6.0600000000000001E-2</v>
      </c>
      <c r="EQ208" s="127">
        <v>0.06</v>
      </c>
      <c r="ER208" s="127">
        <v>0.06</v>
      </c>
      <c r="ES208" s="127">
        <v>5.9900000000000002E-2</v>
      </c>
      <c r="ET208" s="127">
        <v>6.08E-2</v>
      </c>
      <c r="EU208" s="127">
        <v>6.1100000000000002E-2</v>
      </c>
      <c r="EV208">
        <f>SUMIF('12peso'!$E$39:$E$492,$A208,'12peso'!H$39:H$492)</f>
        <v>3.2399999999999998E-2</v>
      </c>
      <c r="EW208">
        <f>SUMIF('12peso'!$E$39:$E$492,$A208,'12peso'!I$39:I$492)</f>
        <v>3.2599999999999997E-2</v>
      </c>
      <c r="EX208">
        <f>SUMIF('12peso'!$E$39:$E$492,$A208,'12peso'!J$39:J$492)</f>
        <v>3.2399999999999998E-2</v>
      </c>
      <c r="EY208">
        <f>SUMIF('12peso'!$E$39:$E$492,$A208,'12peso'!K$39:K$492)</f>
        <v>3.2000000000000001E-2</v>
      </c>
      <c r="EZ208">
        <f>SUMIF('12peso'!$E$39:$E$492,$A208,'12peso'!L$39:L$492)</f>
        <v>3.15E-2</v>
      </c>
      <c r="FA208">
        <f>SUMIF('12peso'!$E$39:$E$492,$A208,'12peso'!M$39:M$492)</f>
        <v>3.1899999999999998E-2</v>
      </c>
      <c r="FB208">
        <f>SUMIF('12peso'!$E$39:$E$492,$A208,'12peso'!N$39:N$492)</f>
        <v>3.1099999999999999E-2</v>
      </c>
      <c r="FC208">
        <f>SUMIF('12peso'!$E$39:$E$492,$A208,'12peso'!O$39:O$492)</f>
        <v>3.1300000000000001E-2</v>
      </c>
      <c r="FD208">
        <f>SUMIF('12peso'!$E$39:$E$492,$A208,'12peso'!P$39:P$492)</f>
        <v>3.1199999999999999E-2</v>
      </c>
      <c r="FE208">
        <f>SUMIF('12peso'!$E$39:$E$492,$A208,'12peso'!Q$39:Q$492)</f>
        <v>3.1399999999999997E-2</v>
      </c>
      <c r="FF208">
        <f>SUMIF('12peso'!$E$39:$E$492,$A208,'12peso'!R$39:R$492)</f>
        <v>3.15E-2</v>
      </c>
      <c r="FG208">
        <f>SUMIF('12peso'!$E$39:$E$492,$A208,'12peso'!S$39:S$492)</f>
        <v>3.1899999999999998E-2</v>
      </c>
      <c r="FH208">
        <f>SUMIF('12peso'!$E$39:$E$492,$A208,'12peso'!T$39:T$492)</f>
        <v>3.1399999999999997E-2</v>
      </c>
      <c r="FI208">
        <f>SUMIF('12peso'!$E$39:$E$492,$A208,'12peso'!U$39:U$492)</f>
        <v>3.1300000000000001E-2</v>
      </c>
      <c r="FJ208">
        <f>SUMIF('12peso'!$E$39:$E$492,$A208,'12peso'!V$39:V$492)</f>
        <v>3.15E-2</v>
      </c>
      <c r="FK208">
        <f>SUMIF('12peso'!$E$39:$E$492,$A208,'12peso'!W$39:W$492)</f>
        <v>3.09E-2</v>
      </c>
      <c r="FL208">
        <f>SUMIF('12peso'!$E$39:$E$492,$A208,'12peso'!X$39:X$492)</f>
        <v>3.0800000000000001E-2</v>
      </c>
      <c r="FM208">
        <f>SUMIF('12peso'!$E$39:$E$492,$A208,'12peso'!Y$39:Y$492)</f>
        <v>3.0300000000000001E-2</v>
      </c>
      <c r="FN208">
        <f>SUMIF('12peso'!$E$39:$E$492,$A208,'12peso'!Z$39:Z$492)</f>
        <v>3.04E-2</v>
      </c>
      <c r="FO208">
        <f>SUMIF('12peso'!$E$39:$E$492,$A208,'12peso'!AA$39:AA$492)</f>
        <v>3.0800000000000001E-2</v>
      </c>
      <c r="FP208">
        <f>SUMIF('12peso'!$E$39:$E$492,$A208,'12peso'!AB$39:AB$492)</f>
        <v>3.1E-2</v>
      </c>
      <c r="FQ208">
        <f>SUMIF('12peso'!$E$39:$E$492,$A208,'12peso'!AC$39:AC$492)</f>
        <v>3.1399999999999997E-2</v>
      </c>
      <c r="FR208">
        <f>SUMIF('12peso'!$E$39:$E$492,$A208,'12peso'!AD$39:AD$492)</f>
        <v>3.1399999999999997E-2</v>
      </c>
      <c r="FS208">
        <f>SUMIF('12peso'!$E$39:$E$492,$A208,'12peso'!AE$39:AE$492)</f>
        <v>3.15E-2</v>
      </c>
      <c r="FT208">
        <f>SUMIF('12peso'!$E$39:$E$492,$A208,'12peso'!AF$39:AF$492)</f>
        <v>3.2800000000000003E-2</v>
      </c>
      <c r="FU208">
        <f>SUMIF('12peso'!$E$39:$E$492,$A208,'12peso'!AG$39:AG$492)</f>
        <v>3.32E-2</v>
      </c>
      <c r="FV208">
        <f>SUMIF('12peso'!$E$39:$E$492,$A208,'12peso'!AH$39:AH$492)</f>
        <v>3.2899999999999999E-2</v>
      </c>
      <c r="FW208">
        <f>SUMIF('12peso'!$E$39:$E$492,$A208,'12peso'!AI$39:AI$492)</f>
        <v>3.2500000000000001E-2</v>
      </c>
      <c r="FX208">
        <f>SUMIF('12peso'!$E$39:$E$492,$A208,'12peso'!AJ$39:AJ$492)</f>
        <v>3.2000000000000001E-2</v>
      </c>
      <c r="FY208">
        <f>SUMIF('12peso'!$E$39:$E$492,$A208,'12peso'!AK$39:AK$492)</f>
        <v>3.2000000000000001E-2</v>
      </c>
      <c r="FZ208">
        <f>SUMIF('12peso'!$E$39:$E$492,$A208,'12peso'!AL$39:AL$492)</f>
        <v>3.1899999999999998E-2</v>
      </c>
      <c r="GA208">
        <f>SUMIF('12peso'!$E$39:$E$492,$A208,'12peso'!AM$39:AM$492)</f>
        <v>3.2599999999999997E-2</v>
      </c>
      <c r="GB208">
        <f>SUMIF('12peso'!$E$39:$E$492,$A208,'12peso'!AN$39:AN$492)</f>
        <v>3.2800000000000003E-2</v>
      </c>
    </row>
    <row r="209" spans="1:184" x14ac:dyDescent="0.25">
      <c r="A209" s="60">
        <v>4201015</v>
      </c>
      <c r="B209" s="56" t="s">
        <v>211</v>
      </c>
      <c r="C209" s="127">
        <v>0.12190000000000001</v>
      </c>
      <c r="D209" s="127">
        <v>0.1215</v>
      </c>
      <c r="E209" s="127">
        <v>0.1221</v>
      </c>
      <c r="F209" s="127">
        <v>0.122</v>
      </c>
      <c r="G209" s="127">
        <v>0.12229999999999999</v>
      </c>
      <c r="H209" s="127">
        <v>0.12350000000000001</v>
      </c>
      <c r="I209" s="127">
        <v>0.12269999999999999</v>
      </c>
      <c r="J209" s="127">
        <v>0.12230000000000001</v>
      </c>
      <c r="K209" s="127">
        <v>0.12050000000000001</v>
      </c>
      <c r="L209" s="127">
        <v>0.122</v>
      </c>
      <c r="M209" s="127">
        <v>0.1216</v>
      </c>
      <c r="N209" s="127">
        <v>0.122</v>
      </c>
      <c r="O209" s="127">
        <v>0.122</v>
      </c>
      <c r="P209" s="127">
        <v>0.11950000000000001</v>
      </c>
      <c r="Q209" s="127">
        <v>0.12000000000000001</v>
      </c>
      <c r="R209" s="127">
        <v>0.12040000000000001</v>
      </c>
      <c r="S209" s="127">
        <v>0.1202</v>
      </c>
      <c r="T209" s="127">
        <v>0.12089999999999999</v>
      </c>
      <c r="U209" s="127">
        <v>0.1212</v>
      </c>
      <c r="V209" s="127">
        <v>0.11799999999999999</v>
      </c>
      <c r="W209" s="127">
        <v>0.1178</v>
      </c>
      <c r="X209" s="127">
        <v>0.11649999999999999</v>
      </c>
      <c r="Y209" s="127">
        <v>0.11699999999999999</v>
      </c>
      <c r="Z209" s="127">
        <v>0.1171</v>
      </c>
      <c r="AA209" s="127">
        <v>0.11639999999999999</v>
      </c>
      <c r="AB209" s="127">
        <v>0.1158</v>
      </c>
      <c r="AC209" s="127">
        <v>0.1154</v>
      </c>
      <c r="AD209" s="127">
        <v>0.1158</v>
      </c>
      <c r="AE209" s="127">
        <v>0.11609999999999999</v>
      </c>
      <c r="AF209" s="127">
        <v>0.11840000000000001</v>
      </c>
      <c r="AG209" s="127">
        <v>0.11800000000000001</v>
      </c>
      <c r="AH209" s="127">
        <v>0.11660000000000001</v>
      </c>
      <c r="AI209" s="127">
        <v>0.1159</v>
      </c>
      <c r="AJ209" s="127">
        <v>0.11679999999999999</v>
      </c>
      <c r="AK209" s="127">
        <v>0.11849999999999999</v>
      </c>
      <c r="AL209" s="127">
        <v>0.1192</v>
      </c>
      <c r="AM209" s="127">
        <v>0.11899999999999999</v>
      </c>
      <c r="AN209" s="127">
        <v>0.11800000000000001</v>
      </c>
      <c r="AO209" s="127">
        <v>0.11860000000000001</v>
      </c>
      <c r="AP209" s="127">
        <v>0.1182</v>
      </c>
      <c r="AQ209" s="127">
        <v>0.1178</v>
      </c>
      <c r="AR209" s="127">
        <v>0.1168</v>
      </c>
      <c r="AS209" s="127">
        <v>0.11650000000000001</v>
      </c>
      <c r="AT209" s="127">
        <v>0.11560000000000001</v>
      </c>
      <c r="AU209" s="127">
        <v>0.11370000000000001</v>
      </c>
      <c r="AV209" s="127">
        <v>0.1129</v>
      </c>
      <c r="AW209" s="127">
        <v>0.11410000000000001</v>
      </c>
      <c r="AX209" s="127">
        <v>0.1154</v>
      </c>
      <c r="AY209" s="127">
        <v>0.1152</v>
      </c>
      <c r="AZ209" s="127">
        <v>0.11559999999999999</v>
      </c>
      <c r="BA209" s="127">
        <v>0.11520000000000001</v>
      </c>
      <c r="BB209" s="127">
        <v>0.1157</v>
      </c>
      <c r="BC209" s="127">
        <v>0.11729999999999999</v>
      </c>
      <c r="BD209" s="127">
        <v>0.1186</v>
      </c>
      <c r="BE209" s="127">
        <v>0.1186</v>
      </c>
      <c r="BF209" s="127">
        <v>0.11689999999999999</v>
      </c>
      <c r="BG209" s="127">
        <v>0.1172</v>
      </c>
      <c r="BH209" s="127">
        <v>0.11939999999999999</v>
      </c>
      <c r="BI209" s="127">
        <v>0.12089999999999999</v>
      </c>
      <c r="BJ209" s="127">
        <v>0.11939999999999999</v>
      </c>
      <c r="BK209" s="127">
        <v>0.11850000000000001</v>
      </c>
      <c r="BL209" s="127">
        <v>0.1173</v>
      </c>
      <c r="BM209" s="127">
        <v>0.1182</v>
      </c>
      <c r="BN209" s="127">
        <v>0.1187</v>
      </c>
      <c r="BO209" s="127">
        <v>0.11879999999999999</v>
      </c>
      <c r="BP209" s="127">
        <v>0.1206</v>
      </c>
      <c r="BQ209" s="127">
        <v>0.1202</v>
      </c>
      <c r="BR209" s="127">
        <v>0.11940000000000001</v>
      </c>
      <c r="BS209" s="127">
        <v>0.11950000000000001</v>
      </c>
      <c r="BT209" s="127">
        <v>0.12</v>
      </c>
      <c r="BU209" s="127">
        <v>0.1195</v>
      </c>
      <c r="BV209" s="127">
        <v>0.1208</v>
      </c>
      <c r="BW209" s="127">
        <v>0.11940000000000001</v>
      </c>
      <c r="BX209" s="127">
        <v>0.1196</v>
      </c>
      <c r="BY209" s="127">
        <v>0.1191</v>
      </c>
      <c r="BZ209" s="127">
        <v>0.1187</v>
      </c>
      <c r="CA209" s="127">
        <v>0.1177</v>
      </c>
      <c r="CB209" s="127">
        <v>0.12129999999999999</v>
      </c>
      <c r="CC209" s="127">
        <v>0.1212</v>
      </c>
      <c r="CD209" s="127">
        <v>0.12050000000000001</v>
      </c>
      <c r="CE209" s="127">
        <v>0.12100000000000001</v>
      </c>
      <c r="CF209" s="127">
        <v>0.1215</v>
      </c>
      <c r="CG209" s="127">
        <v>0.12330000000000001</v>
      </c>
      <c r="CH209" s="127">
        <v>0.1915</v>
      </c>
      <c r="CI209" s="127">
        <v>0.19139999999999999</v>
      </c>
      <c r="CJ209" s="127">
        <v>0.193</v>
      </c>
      <c r="CK209" s="127">
        <v>0.193</v>
      </c>
      <c r="CL209" s="127">
        <v>0.19500000000000001</v>
      </c>
      <c r="CM209" s="127">
        <v>0.19600000000000001</v>
      </c>
      <c r="CN209" s="127">
        <v>0.19370000000000001</v>
      </c>
      <c r="CO209" s="127">
        <v>0.1938</v>
      </c>
      <c r="CP209" s="127">
        <v>0.1938</v>
      </c>
      <c r="CQ209" s="127">
        <v>0.1951</v>
      </c>
      <c r="CR209" s="127">
        <v>0.1966</v>
      </c>
      <c r="CS209" s="127">
        <v>0.1978</v>
      </c>
      <c r="CT209" s="127">
        <v>0.1981</v>
      </c>
      <c r="CU209" s="127">
        <v>0.1973</v>
      </c>
      <c r="CV209" s="127">
        <v>0.1976</v>
      </c>
      <c r="CW209" s="127">
        <v>0.2</v>
      </c>
      <c r="CX209" s="127">
        <v>0.2041</v>
      </c>
      <c r="CY209" s="127">
        <v>0.20549999999999999</v>
      </c>
      <c r="CZ209" s="127">
        <v>0.20680000000000001</v>
      </c>
      <c r="DA209" s="127">
        <v>0.20660000000000001</v>
      </c>
      <c r="DB209" s="127">
        <v>0.2059</v>
      </c>
      <c r="DC209" s="127">
        <v>0.2089</v>
      </c>
      <c r="DD209" s="127">
        <v>0.21340000000000001</v>
      </c>
      <c r="DE209" s="127">
        <v>0.214</v>
      </c>
      <c r="DF209" s="127">
        <v>0.2167</v>
      </c>
      <c r="DG209" s="127">
        <v>0.2155</v>
      </c>
      <c r="DH209" s="127">
        <v>0.2157</v>
      </c>
      <c r="DI209" s="127">
        <v>0.2177</v>
      </c>
      <c r="DJ209" s="127">
        <v>0.21879999999999999</v>
      </c>
      <c r="DK209" s="127">
        <v>0.2195</v>
      </c>
      <c r="DL209" s="127">
        <v>0.22120000000000001</v>
      </c>
      <c r="DM209" s="127">
        <v>0.21879999999999999</v>
      </c>
      <c r="DN209" s="127">
        <v>0.21709999999999999</v>
      </c>
      <c r="DO209" s="127">
        <v>0.216</v>
      </c>
      <c r="DP209" s="127">
        <v>0.21870000000000001</v>
      </c>
      <c r="DQ209" s="127">
        <v>0.218</v>
      </c>
      <c r="DR209" s="127">
        <v>0.2198</v>
      </c>
      <c r="DS209" s="127">
        <v>0.22120000000000001</v>
      </c>
      <c r="DT209" s="127">
        <v>0.22389999999999999</v>
      </c>
      <c r="DU209" s="127">
        <v>0.22389999999999999</v>
      </c>
      <c r="DV209" s="127">
        <v>0.22489999999999999</v>
      </c>
      <c r="DW209" s="127">
        <v>0.2235</v>
      </c>
      <c r="DX209" s="127">
        <v>0.22370000000000001</v>
      </c>
      <c r="DY209" s="127">
        <v>0.221</v>
      </c>
      <c r="DZ209" s="127">
        <v>0.21920000000000001</v>
      </c>
      <c r="EA209" s="127">
        <v>0.221</v>
      </c>
      <c r="EB209" s="127">
        <v>0.22009999999999999</v>
      </c>
      <c r="EC209" s="127">
        <v>0.22090000000000001</v>
      </c>
      <c r="ED209" s="127">
        <v>0.2223</v>
      </c>
      <c r="EE209" s="127">
        <v>0.22220000000000001</v>
      </c>
      <c r="EF209" s="127">
        <v>0.22309999999999999</v>
      </c>
      <c r="EG209" s="127">
        <v>0.2261</v>
      </c>
      <c r="EH209" s="127">
        <v>0.22850000000000001</v>
      </c>
      <c r="EI209" s="127">
        <v>0.2266</v>
      </c>
      <c r="EJ209" s="127">
        <v>0.22489999999999999</v>
      </c>
      <c r="EK209" s="127">
        <v>0.22189999999999999</v>
      </c>
      <c r="EL209" s="127">
        <v>0.21970000000000001</v>
      </c>
      <c r="EM209" s="127">
        <v>0.22020000000000001</v>
      </c>
      <c r="EN209" s="127">
        <v>0.22120000000000001</v>
      </c>
      <c r="EO209" s="127">
        <v>0.22259999999999999</v>
      </c>
      <c r="EP209" s="127">
        <v>0.22539999999999999</v>
      </c>
      <c r="EQ209" s="127">
        <v>0.2228</v>
      </c>
      <c r="ER209" s="127">
        <v>0.221</v>
      </c>
      <c r="ES209" s="127">
        <v>0.2235</v>
      </c>
      <c r="ET209" s="127">
        <v>0.22720000000000001</v>
      </c>
      <c r="EU209" s="127">
        <v>0.22409999999999999</v>
      </c>
      <c r="EV209">
        <f>SUMIF('12peso'!$E$39:$E$492,$A209,'12peso'!H$39:H$492)</f>
        <v>0.2049</v>
      </c>
      <c r="EW209">
        <f>SUMIF('12peso'!$E$39:$E$492,$A209,'12peso'!I$39:I$492)</f>
        <v>0.2054</v>
      </c>
      <c r="EX209">
        <f>SUMIF('12peso'!$E$39:$E$492,$A209,'12peso'!J$39:J$492)</f>
        <v>0.2021</v>
      </c>
      <c r="EY209">
        <f>SUMIF('12peso'!$E$39:$E$492,$A209,'12peso'!K$39:K$492)</f>
        <v>0.20150000000000001</v>
      </c>
      <c r="EZ209">
        <f>SUMIF('12peso'!$E$39:$E$492,$A209,'12peso'!L$39:L$492)</f>
        <v>0.2</v>
      </c>
      <c r="FA209">
        <f>SUMIF('12peso'!$E$39:$E$492,$A209,'12peso'!M$39:M$492)</f>
        <v>0.20169999999999999</v>
      </c>
      <c r="FB209">
        <f>SUMIF('12peso'!$E$39:$E$492,$A209,'12peso'!N$39:N$492)</f>
        <v>0.20449999999999999</v>
      </c>
      <c r="FC209">
        <f>SUMIF('12peso'!$E$39:$E$492,$A209,'12peso'!O$39:O$492)</f>
        <v>0.2034</v>
      </c>
      <c r="FD209">
        <f>SUMIF('12peso'!$E$39:$E$492,$A209,'12peso'!P$39:P$492)</f>
        <v>0.20319999999999999</v>
      </c>
      <c r="FE209">
        <f>SUMIF('12peso'!$E$39:$E$492,$A209,'12peso'!Q$39:Q$492)</f>
        <v>0.20369999999999999</v>
      </c>
      <c r="FF209">
        <f>SUMIF('12peso'!$E$39:$E$492,$A209,'12peso'!R$39:R$492)</f>
        <v>0.2031</v>
      </c>
      <c r="FG209">
        <f>SUMIF('12peso'!$E$39:$E$492,$A209,'12peso'!S$39:S$492)</f>
        <v>0.20530000000000001</v>
      </c>
      <c r="FH209">
        <f>SUMIF('12peso'!$E$39:$E$492,$A209,'12peso'!T$39:T$492)</f>
        <v>0.20430000000000001</v>
      </c>
      <c r="FI209">
        <f>SUMIF('12peso'!$E$39:$E$492,$A209,'12peso'!U$39:U$492)</f>
        <v>0.2026</v>
      </c>
      <c r="FJ209">
        <f>SUMIF('12peso'!$E$39:$E$492,$A209,'12peso'!V$39:V$492)</f>
        <v>0.20480000000000001</v>
      </c>
      <c r="FK209">
        <f>SUMIF('12peso'!$E$39:$E$492,$A209,'12peso'!W$39:W$492)</f>
        <v>0.2056</v>
      </c>
      <c r="FL209">
        <f>SUMIF('12peso'!$E$39:$E$492,$A209,'12peso'!X$39:X$492)</f>
        <v>0.2084</v>
      </c>
      <c r="FM209">
        <f>SUMIF('12peso'!$E$39:$E$492,$A209,'12peso'!Y$39:Y$492)</f>
        <v>0.21279999999999999</v>
      </c>
      <c r="FN209">
        <f>SUMIF('12peso'!$E$39:$E$492,$A209,'12peso'!Z$39:Z$492)</f>
        <v>0.2137</v>
      </c>
      <c r="FO209">
        <f>SUMIF('12peso'!$E$39:$E$492,$A209,'12peso'!AA$39:AA$492)</f>
        <v>0.21410000000000001</v>
      </c>
      <c r="FP209">
        <f>SUMIF('12peso'!$E$39:$E$492,$A209,'12peso'!AB$39:AB$492)</f>
        <v>0.21279999999999999</v>
      </c>
      <c r="FQ209">
        <f>SUMIF('12peso'!$E$39:$E$492,$A209,'12peso'!AC$39:AC$492)</f>
        <v>0.21190000000000001</v>
      </c>
      <c r="FR209">
        <f>SUMIF('12peso'!$E$39:$E$492,$A209,'12peso'!AD$39:AD$492)</f>
        <v>0.21379999999999999</v>
      </c>
      <c r="FS209">
        <f>SUMIF('12peso'!$E$39:$E$492,$A209,'12peso'!AE$39:AE$492)</f>
        <v>0.21479999999999999</v>
      </c>
      <c r="FT209">
        <f>SUMIF('12peso'!$E$39:$E$492,$A209,'12peso'!AF$39:AF$492)</f>
        <v>0.21709999999999999</v>
      </c>
      <c r="FU209">
        <f>SUMIF('12peso'!$E$39:$E$492,$A209,'12peso'!AG$39:AG$492)</f>
        <v>0.21679999999999999</v>
      </c>
      <c r="FV209">
        <f>SUMIF('12peso'!$E$39:$E$492,$A209,'12peso'!AH$39:AH$492)</f>
        <v>0.21410000000000001</v>
      </c>
      <c r="FW209">
        <f>SUMIF('12peso'!$E$39:$E$492,$A209,'12peso'!AI$39:AI$492)</f>
        <v>0.21199999999999999</v>
      </c>
      <c r="FX209">
        <f>SUMIF('12peso'!$E$39:$E$492,$A209,'12peso'!AJ$39:AJ$492)</f>
        <v>0.2082</v>
      </c>
      <c r="FY209">
        <f>SUMIF('12peso'!$E$39:$E$492,$A209,'12peso'!AK$39:AK$492)</f>
        <v>0.2094</v>
      </c>
      <c r="FZ209">
        <f>SUMIF('12peso'!$E$39:$E$492,$A209,'12peso'!AL$39:AL$492)</f>
        <v>0.21079999999999999</v>
      </c>
      <c r="GA209">
        <f>SUMIF('12peso'!$E$39:$E$492,$A209,'12peso'!AM$39:AM$492)</f>
        <v>0.21290000000000001</v>
      </c>
      <c r="GB209">
        <f>SUMIF('12peso'!$E$39:$E$492,$A209,'12peso'!AN$39:AN$492)</f>
        <v>0.21179999999999999</v>
      </c>
    </row>
    <row r="210" spans="1:184" x14ac:dyDescent="0.25">
      <c r="A210" s="60">
        <v>4201063</v>
      </c>
      <c r="B210" s="56" t="s">
        <v>212</v>
      </c>
      <c r="C210" s="127">
        <v>0.58789999999999998</v>
      </c>
      <c r="D210" s="127">
        <v>0.58079999999999998</v>
      </c>
      <c r="E210" s="127">
        <v>0.5786</v>
      </c>
      <c r="F210" s="127">
        <v>0.57469999999999999</v>
      </c>
      <c r="G210" s="127">
        <v>0.57020000000000004</v>
      </c>
      <c r="H210" s="127">
        <v>0.56559999999999999</v>
      </c>
      <c r="I210" s="127">
        <v>0.56599999999999995</v>
      </c>
      <c r="J210" s="127">
        <v>0.56489999999999996</v>
      </c>
      <c r="K210" s="127">
        <v>0.55840000000000001</v>
      </c>
      <c r="L210" s="127">
        <v>0.56169999999999998</v>
      </c>
      <c r="M210" s="127">
        <v>0.56040000000000001</v>
      </c>
      <c r="N210" s="127">
        <v>0.56679999999999997</v>
      </c>
      <c r="O210" s="127">
        <v>0.56279999999999997</v>
      </c>
      <c r="P210" s="127">
        <v>0.56310000000000004</v>
      </c>
      <c r="Q210" s="127">
        <v>0.56100000000000005</v>
      </c>
      <c r="R210" s="127">
        <v>0.56720000000000004</v>
      </c>
      <c r="S210" s="127">
        <v>0.56979999999999997</v>
      </c>
      <c r="T210" s="127">
        <v>0.57020000000000004</v>
      </c>
      <c r="U210" s="127">
        <v>0.56620000000000004</v>
      </c>
      <c r="V210" s="127">
        <v>0.56540000000000001</v>
      </c>
      <c r="W210" s="127">
        <v>0.56379999999999997</v>
      </c>
      <c r="X210" s="127">
        <v>0.56079999999999997</v>
      </c>
      <c r="Y210" s="127">
        <v>0.55779999999999996</v>
      </c>
      <c r="Z210" s="127">
        <v>0.55859999999999999</v>
      </c>
      <c r="AA210" s="127">
        <v>0.55320000000000003</v>
      </c>
      <c r="AB210" s="127">
        <v>0.55149999999999999</v>
      </c>
      <c r="AC210" s="127">
        <v>0.5524</v>
      </c>
      <c r="AD210" s="127">
        <v>0.54910000000000003</v>
      </c>
      <c r="AE210" s="127">
        <v>0.55100000000000005</v>
      </c>
      <c r="AF210" s="127">
        <v>0.55630000000000002</v>
      </c>
      <c r="AG210" s="127">
        <v>0.55249999999999999</v>
      </c>
      <c r="AH210" s="127">
        <v>0.55200000000000005</v>
      </c>
      <c r="AI210" s="127">
        <v>0.54849999999999999</v>
      </c>
      <c r="AJ210" s="127">
        <v>0.55049999999999999</v>
      </c>
      <c r="AK210" s="127">
        <v>0.55769999999999997</v>
      </c>
      <c r="AL210" s="127">
        <v>0.55479999999999996</v>
      </c>
      <c r="AM210" s="127">
        <v>0.54779999999999995</v>
      </c>
      <c r="AN210" s="127">
        <v>0.54849999999999999</v>
      </c>
      <c r="AO210" s="127">
        <v>0.54730000000000001</v>
      </c>
      <c r="AP210" s="127">
        <v>0.54830000000000001</v>
      </c>
      <c r="AQ210" s="127">
        <v>0.54</v>
      </c>
      <c r="AR210" s="127">
        <v>0.53169999999999995</v>
      </c>
      <c r="AS210" s="127">
        <v>0.53039999999999998</v>
      </c>
      <c r="AT210" s="127">
        <v>0.52310000000000001</v>
      </c>
      <c r="AU210" s="127">
        <v>0.52410000000000001</v>
      </c>
      <c r="AV210" s="127">
        <v>0.51890000000000003</v>
      </c>
      <c r="AW210" s="127">
        <v>0.52029999999999998</v>
      </c>
      <c r="AX210" s="127">
        <v>0.52700000000000002</v>
      </c>
      <c r="AY210" s="127">
        <v>0.53139999999999998</v>
      </c>
      <c r="AZ210" s="127">
        <v>0.53420000000000001</v>
      </c>
      <c r="BA210" s="127">
        <v>0.5373</v>
      </c>
      <c r="BB210" s="127">
        <v>0.53420000000000001</v>
      </c>
      <c r="BC210" s="127">
        <v>0.54149999999999998</v>
      </c>
      <c r="BD210" s="127">
        <v>0.54459999999999997</v>
      </c>
      <c r="BE210" s="127">
        <v>0.53790000000000004</v>
      </c>
      <c r="BF210" s="127">
        <v>0.53690000000000004</v>
      </c>
      <c r="BG210" s="127">
        <v>0.54079999999999995</v>
      </c>
      <c r="BH210" s="127">
        <v>0.54179999999999995</v>
      </c>
      <c r="BI210" s="127">
        <v>0.54310000000000003</v>
      </c>
      <c r="BJ210" s="127">
        <v>0.54710000000000003</v>
      </c>
      <c r="BK210" s="127">
        <v>0.54879999999999995</v>
      </c>
      <c r="BL210" s="127">
        <v>0.55149999999999999</v>
      </c>
      <c r="BM210" s="127">
        <v>0.55620000000000003</v>
      </c>
      <c r="BN210" s="127">
        <v>0.56079999999999997</v>
      </c>
      <c r="BO210" s="127">
        <v>0.56169999999999998</v>
      </c>
      <c r="BP210" s="127">
        <v>0.56740000000000002</v>
      </c>
      <c r="BQ210" s="127">
        <v>0.56630000000000003</v>
      </c>
      <c r="BR210" s="127">
        <v>0.56379999999999997</v>
      </c>
      <c r="BS210" s="127">
        <v>0.56530000000000002</v>
      </c>
      <c r="BT210" s="127">
        <v>0.56279999999999997</v>
      </c>
      <c r="BU210" s="127">
        <v>0.56640000000000001</v>
      </c>
      <c r="BV210" s="127">
        <v>0.57069999999999999</v>
      </c>
      <c r="BW210" s="127">
        <v>0.56940000000000002</v>
      </c>
      <c r="BX210" s="127">
        <v>0.57569999999999999</v>
      </c>
      <c r="BY210" s="127">
        <v>0.57679999999999998</v>
      </c>
      <c r="BZ210" s="127">
        <v>0.57010000000000005</v>
      </c>
      <c r="CA210" s="127">
        <v>0.57579999999999998</v>
      </c>
      <c r="CB210" s="127">
        <v>0.59430000000000005</v>
      </c>
      <c r="CC210" s="127">
        <v>0.59140000000000004</v>
      </c>
      <c r="CD210" s="127">
        <v>0.58560000000000001</v>
      </c>
      <c r="CE210" s="127">
        <v>0.58889999999999998</v>
      </c>
      <c r="CF210" s="127">
        <v>0.5897</v>
      </c>
      <c r="CG210" s="127">
        <v>0.58850000000000002</v>
      </c>
      <c r="CH210" s="127">
        <v>0.57520000000000004</v>
      </c>
      <c r="CI210" s="127">
        <v>0.57479999999999998</v>
      </c>
      <c r="CJ210" s="127">
        <v>0.57889999999999997</v>
      </c>
      <c r="CK210" s="127">
        <v>0.5796</v>
      </c>
      <c r="CL210" s="127">
        <v>0.58230000000000004</v>
      </c>
      <c r="CM210" s="127">
        <v>0.58520000000000005</v>
      </c>
      <c r="CN210" s="127">
        <v>0.58460000000000001</v>
      </c>
      <c r="CO210" s="127">
        <v>0.5867</v>
      </c>
      <c r="CP210" s="127">
        <v>0.58109999999999995</v>
      </c>
      <c r="CQ210" s="127">
        <v>0.58079999999999998</v>
      </c>
      <c r="CR210" s="127">
        <v>0.58240000000000003</v>
      </c>
      <c r="CS210" s="127">
        <v>0.58230000000000004</v>
      </c>
      <c r="CT210" s="127">
        <v>0.59309999999999996</v>
      </c>
      <c r="CU210" s="127">
        <v>0.59770000000000001</v>
      </c>
      <c r="CV210" s="127">
        <v>0.59870000000000001</v>
      </c>
      <c r="CW210" s="127">
        <v>0.59840000000000004</v>
      </c>
      <c r="CX210" s="127">
        <v>0.60399999999999998</v>
      </c>
      <c r="CY210" s="127">
        <v>0.60270000000000001</v>
      </c>
      <c r="CZ210" s="127">
        <v>0.60860000000000003</v>
      </c>
      <c r="DA210" s="127">
        <v>0.60899999999999999</v>
      </c>
      <c r="DB210" s="127">
        <v>0.60599999999999998</v>
      </c>
      <c r="DC210" s="127">
        <v>0.6089</v>
      </c>
      <c r="DD210" s="127">
        <v>0.62129999999999996</v>
      </c>
      <c r="DE210" s="127">
        <v>0.62070000000000003</v>
      </c>
      <c r="DF210" s="127">
        <v>0.61429999999999996</v>
      </c>
      <c r="DG210" s="127">
        <v>0.61329999999999996</v>
      </c>
      <c r="DH210" s="127">
        <v>0.61360000000000003</v>
      </c>
      <c r="DI210" s="127">
        <v>0.61260000000000003</v>
      </c>
      <c r="DJ210" s="127">
        <v>0.61350000000000005</v>
      </c>
      <c r="DK210" s="127">
        <v>0.6089</v>
      </c>
      <c r="DL210" s="127">
        <v>0.60909999999999997</v>
      </c>
      <c r="DM210" s="127">
        <v>0.60899999999999999</v>
      </c>
      <c r="DN210" s="127">
        <v>0.60550000000000004</v>
      </c>
      <c r="DO210" s="127">
        <v>0.60799999999999998</v>
      </c>
      <c r="DP210" s="127">
        <v>0.6099</v>
      </c>
      <c r="DQ210" s="127">
        <v>0.61619999999999997</v>
      </c>
      <c r="DR210" s="127">
        <v>0.61709999999999998</v>
      </c>
      <c r="DS210" s="127">
        <v>0.61809999999999998</v>
      </c>
      <c r="DT210" s="127">
        <v>0.62319999999999998</v>
      </c>
      <c r="DU210" s="127">
        <v>0.63049999999999995</v>
      </c>
      <c r="DV210" s="127">
        <v>0.63839999999999997</v>
      </c>
      <c r="DW210" s="127">
        <v>0.63280000000000003</v>
      </c>
      <c r="DX210" s="127">
        <v>0.63739999999999997</v>
      </c>
      <c r="DY210" s="127">
        <v>0.63739999999999997</v>
      </c>
      <c r="DZ210" s="127">
        <v>0.63300000000000001</v>
      </c>
      <c r="EA210" s="127">
        <v>0.63290000000000002</v>
      </c>
      <c r="EB210" s="127">
        <v>0.63719999999999999</v>
      </c>
      <c r="EC210" s="127">
        <v>0.64059999999999995</v>
      </c>
      <c r="ED210" s="127">
        <v>0.65239999999999998</v>
      </c>
      <c r="EE210" s="127">
        <v>0.65159999999999996</v>
      </c>
      <c r="EF210" s="127">
        <v>0.65529999999999999</v>
      </c>
      <c r="EG210" s="127">
        <v>0.65469999999999995</v>
      </c>
      <c r="EH210" s="127">
        <v>0.6593</v>
      </c>
      <c r="EI210" s="127">
        <v>0.65629999999999999</v>
      </c>
      <c r="EJ210" s="127">
        <v>0.65310000000000001</v>
      </c>
      <c r="EK210" s="127">
        <v>0.6512</v>
      </c>
      <c r="EL210" s="127">
        <v>0.63700000000000001</v>
      </c>
      <c r="EM210" s="127">
        <v>0.63619999999999999</v>
      </c>
      <c r="EN210" s="127">
        <v>0.6401</v>
      </c>
      <c r="EO210" s="127">
        <v>0.64019999999999999</v>
      </c>
      <c r="EP210" s="127">
        <v>0.64870000000000005</v>
      </c>
      <c r="EQ210" s="127">
        <v>0.64629999999999999</v>
      </c>
      <c r="ER210" s="127">
        <v>0.64280000000000004</v>
      </c>
      <c r="ES210" s="127">
        <v>0.64039999999999997</v>
      </c>
      <c r="ET210" s="127">
        <v>0.63880000000000003</v>
      </c>
      <c r="EU210" s="127">
        <v>0.63919999999999999</v>
      </c>
      <c r="EV210">
        <f>SUMIF('12peso'!$E$39:$E$492,$A210,'12peso'!H$39:H$492)</f>
        <v>0.69630000000000003</v>
      </c>
      <c r="EW210">
        <f>SUMIF('12peso'!$E$39:$E$492,$A210,'12peso'!I$39:I$492)</f>
        <v>0.68869999999999998</v>
      </c>
      <c r="EX210">
        <f>SUMIF('12peso'!$E$39:$E$492,$A210,'12peso'!J$39:J$492)</f>
        <v>0.67959999999999998</v>
      </c>
      <c r="EY210">
        <f>SUMIF('12peso'!$E$39:$E$492,$A210,'12peso'!K$39:K$492)</f>
        <v>0.68659999999999999</v>
      </c>
      <c r="EZ210">
        <f>SUMIF('12peso'!$E$39:$E$492,$A210,'12peso'!L$39:L$492)</f>
        <v>0.69499999999999995</v>
      </c>
      <c r="FA210">
        <f>SUMIF('12peso'!$E$39:$E$492,$A210,'12peso'!M$39:M$492)</f>
        <v>0.69350000000000001</v>
      </c>
      <c r="FB210">
        <f>SUMIF('12peso'!$E$39:$E$492,$A210,'12peso'!N$39:N$492)</f>
        <v>0.68810000000000004</v>
      </c>
      <c r="FC210">
        <f>SUMIF('12peso'!$E$39:$E$492,$A210,'12peso'!O$39:O$492)</f>
        <v>0.69540000000000002</v>
      </c>
      <c r="FD210">
        <f>SUMIF('12peso'!$E$39:$E$492,$A210,'12peso'!P$39:P$492)</f>
        <v>0.69810000000000005</v>
      </c>
      <c r="FE210">
        <f>SUMIF('12peso'!$E$39:$E$492,$A210,'12peso'!Q$39:Q$492)</f>
        <v>0.69769999999999999</v>
      </c>
      <c r="FF210">
        <f>SUMIF('12peso'!$E$39:$E$492,$A210,'12peso'!R$39:R$492)</f>
        <v>0.70099999999999996</v>
      </c>
      <c r="FG210">
        <f>SUMIF('12peso'!$E$39:$E$492,$A210,'12peso'!S$39:S$492)</f>
        <v>0.69789999999999996</v>
      </c>
      <c r="FH210">
        <f>SUMIF('12peso'!$E$39:$E$492,$A210,'12peso'!T$39:T$492)</f>
        <v>0.6925</v>
      </c>
      <c r="FI210">
        <f>SUMIF('12peso'!$E$39:$E$492,$A210,'12peso'!U$39:U$492)</f>
        <v>0.68779999999999997</v>
      </c>
      <c r="FJ210">
        <f>SUMIF('12peso'!$E$39:$E$492,$A210,'12peso'!V$39:V$492)</f>
        <v>0.68279999999999996</v>
      </c>
      <c r="FK210">
        <f>SUMIF('12peso'!$E$39:$E$492,$A210,'12peso'!W$39:W$492)</f>
        <v>0.68540000000000001</v>
      </c>
      <c r="FL210">
        <f>SUMIF('12peso'!$E$39:$E$492,$A210,'12peso'!X$39:X$492)</f>
        <v>0.67920000000000003</v>
      </c>
      <c r="FM210">
        <f>SUMIF('12peso'!$E$39:$E$492,$A210,'12peso'!Y$39:Y$492)</f>
        <v>0.6865</v>
      </c>
      <c r="FN210">
        <f>SUMIF('12peso'!$E$39:$E$492,$A210,'12peso'!Z$39:Z$492)</f>
        <v>0.67889999999999995</v>
      </c>
      <c r="FO210">
        <f>SUMIF('12peso'!$E$39:$E$492,$A210,'12peso'!AA$39:AA$492)</f>
        <v>0.67900000000000005</v>
      </c>
      <c r="FP210">
        <f>SUMIF('12peso'!$E$39:$E$492,$A210,'12peso'!AB$39:AB$492)</f>
        <v>0.67259999999999998</v>
      </c>
      <c r="FQ210">
        <f>SUMIF('12peso'!$E$39:$E$492,$A210,'12peso'!AC$39:AC$492)</f>
        <v>0.67859999999999998</v>
      </c>
      <c r="FR210">
        <f>SUMIF('12peso'!$E$39:$E$492,$A210,'12peso'!AD$39:AD$492)</f>
        <v>0.67969999999999997</v>
      </c>
      <c r="FS210">
        <f>SUMIF('12peso'!$E$39:$E$492,$A210,'12peso'!AE$39:AE$492)</f>
        <v>0.68200000000000005</v>
      </c>
      <c r="FT210">
        <f>SUMIF('12peso'!$E$39:$E$492,$A210,'12peso'!AF$39:AF$492)</f>
        <v>0.6825</v>
      </c>
      <c r="FU210">
        <f>SUMIF('12peso'!$E$39:$E$492,$A210,'12peso'!AG$39:AG$492)</f>
        <v>0.67830000000000001</v>
      </c>
      <c r="FV210">
        <f>SUMIF('12peso'!$E$39:$E$492,$A210,'12peso'!AH$39:AH$492)</f>
        <v>0.67359999999999998</v>
      </c>
      <c r="FW210">
        <f>SUMIF('12peso'!$E$39:$E$492,$A210,'12peso'!AI$39:AI$492)</f>
        <v>0.67310000000000003</v>
      </c>
      <c r="FX210">
        <f>SUMIF('12peso'!$E$39:$E$492,$A210,'12peso'!AJ$39:AJ$492)</f>
        <v>0.67730000000000001</v>
      </c>
      <c r="FY210">
        <f>SUMIF('12peso'!$E$39:$E$492,$A210,'12peso'!AK$39:AK$492)</f>
        <v>0.67279999999999995</v>
      </c>
      <c r="FZ210">
        <f>SUMIF('12peso'!$E$39:$E$492,$A210,'12peso'!AL$39:AL$492)</f>
        <v>0.67559999999999998</v>
      </c>
      <c r="GA210">
        <f>SUMIF('12peso'!$E$39:$E$492,$A210,'12peso'!AM$39:AM$492)</f>
        <v>0.67669999999999997</v>
      </c>
      <c r="GB210">
        <f>SUMIF('12peso'!$E$39:$E$492,$A210,'12peso'!AN$39:AN$492)</f>
        <v>0.67149999999999999</v>
      </c>
    </row>
    <row r="211" spans="1:184" x14ac:dyDescent="0.25">
      <c r="A211" s="60">
        <v>4301001</v>
      </c>
      <c r="B211" s="56" t="s">
        <v>213</v>
      </c>
      <c r="C211" s="127">
        <v>0.13589999999999999</v>
      </c>
      <c r="D211" s="127">
        <v>0.13669999999999999</v>
      </c>
      <c r="E211" s="127">
        <v>0.13650000000000001</v>
      </c>
      <c r="F211" s="127">
        <v>0.13880000000000001</v>
      </c>
      <c r="G211" s="127">
        <v>0.13869999999999999</v>
      </c>
      <c r="H211" s="127">
        <v>0.13919999999999999</v>
      </c>
      <c r="I211" s="127">
        <v>0.1371</v>
      </c>
      <c r="J211" s="127">
        <v>0.13539999999999999</v>
      </c>
      <c r="K211" s="127">
        <v>0.1384</v>
      </c>
      <c r="L211" s="127">
        <v>0.13880000000000001</v>
      </c>
      <c r="M211" s="127">
        <v>0.1376</v>
      </c>
      <c r="N211" s="127">
        <v>0.13850000000000001</v>
      </c>
      <c r="O211" s="127">
        <v>0.1381</v>
      </c>
      <c r="P211" s="127">
        <v>0.13619999999999999</v>
      </c>
      <c r="Q211" s="127">
        <v>0.1381</v>
      </c>
      <c r="R211" s="127">
        <v>0.1384</v>
      </c>
      <c r="S211" s="127">
        <v>0.13880000000000001</v>
      </c>
      <c r="T211" s="127">
        <v>0.14360000000000001</v>
      </c>
      <c r="U211" s="127">
        <v>0.14069999999999999</v>
      </c>
      <c r="V211" s="127">
        <v>0.14000000000000001</v>
      </c>
      <c r="W211" s="127">
        <v>0.1419</v>
      </c>
      <c r="X211" s="127">
        <v>0.14180000000000001</v>
      </c>
      <c r="Y211" s="127">
        <v>0.14030000000000001</v>
      </c>
      <c r="Z211" s="127">
        <v>0.14180000000000001</v>
      </c>
      <c r="AA211" s="127">
        <v>0.14399999999999999</v>
      </c>
      <c r="AB211" s="127">
        <v>0.14369999999999999</v>
      </c>
      <c r="AC211" s="127">
        <v>0.14449999999999999</v>
      </c>
      <c r="AD211" s="127">
        <v>0.14430000000000001</v>
      </c>
      <c r="AE211" s="127">
        <v>0.14419999999999999</v>
      </c>
      <c r="AF211" s="127">
        <v>0.14599999999999999</v>
      </c>
      <c r="AG211" s="127">
        <v>0.1474</v>
      </c>
      <c r="AH211" s="127">
        <v>0.14449999999999999</v>
      </c>
      <c r="AI211" s="127">
        <v>0.14230000000000001</v>
      </c>
      <c r="AJ211" s="127">
        <v>0.1419</v>
      </c>
      <c r="AK211" s="127">
        <v>0.14330000000000001</v>
      </c>
      <c r="AL211" s="127">
        <v>0.1459</v>
      </c>
      <c r="AM211" s="127">
        <v>0.14119999999999999</v>
      </c>
      <c r="AN211" s="127">
        <v>0.14080000000000001</v>
      </c>
      <c r="AO211" s="127">
        <v>0.13980000000000001</v>
      </c>
      <c r="AP211" s="127">
        <v>0.14119999999999999</v>
      </c>
      <c r="AQ211" s="127">
        <v>0.1384</v>
      </c>
      <c r="AR211" s="127">
        <v>0.13589999999999999</v>
      </c>
      <c r="AS211" s="127">
        <v>0.13320000000000001</v>
      </c>
      <c r="AT211" s="127">
        <v>0.1303</v>
      </c>
      <c r="AU211" s="127">
        <v>0.12959999999999999</v>
      </c>
      <c r="AV211" s="127">
        <v>0.12939999999999999</v>
      </c>
      <c r="AW211" s="127">
        <v>0.1298</v>
      </c>
      <c r="AX211" s="127">
        <v>0.13139999999999999</v>
      </c>
      <c r="AY211" s="127">
        <v>0.13020000000000001</v>
      </c>
      <c r="AZ211" s="127">
        <v>0.1298</v>
      </c>
      <c r="BA211" s="127">
        <v>0.1285</v>
      </c>
      <c r="BB211" s="127">
        <v>0.1278</v>
      </c>
      <c r="BC211" s="127">
        <v>0.12820000000000001</v>
      </c>
      <c r="BD211" s="127">
        <v>0.12520000000000001</v>
      </c>
      <c r="BE211" s="127">
        <v>0.1222</v>
      </c>
      <c r="BF211" s="127">
        <v>0.1206</v>
      </c>
      <c r="BG211" s="127">
        <v>0.1206</v>
      </c>
      <c r="BH211" s="127">
        <v>0.1186</v>
      </c>
      <c r="BI211" s="127">
        <v>0.1178</v>
      </c>
      <c r="BJ211" s="127">
        <v>0.11799999999999999</v>
      </c>
      <c r="BK211" s="127">
        <v>0.11600000000000001</v>
      </c>
      <c r="BL211" s="127">
        <v>0.1169</v>
      </c>
      <c r="BM211" s="127">
        <v>0.1153</v>
      </c>
      <c r="BN211" s="127">
        <v>0.11749999999999999</v>
      </c>
      <c r="BO211" s="127">
        <v>0.1167</v>
      </c>
      <c r="BP211" s="127">
        <v>0.1179</v>
      </c>
      <c r="BQ211" s="127">
        <v>0.1169</v>
      </c>
      <c r="BR211" s="127">
        <v>0.1174</v>
      </c>
      <c r="BS211" s="127">
        <v>0.11559999999999999</v>
      </c>
      <c r="BT211" s="127">
        <v>0.1162</v>
      </c>
      <c r="BU211" s="127">
        <v>0.1149</v>
      </c>
      <c r="BV211" s="127">
        <v>0.1135</v>
      </c>
      <c r="BW211" s="127">
        <v>0.1139</v>
      </c>
      <c r="BX211" s="127">
        <v>0.1139</v>
      </c>
      <c r="BY211" s="127">
        <v>0.1147</v>
      </c>
      <c r="BZ211" s="127">
        <v>0.11269999999999999</v>
      </c>
      <c r="CA211" s="127">
        <v>0.11269999999999999</v>
      </c>
      <c r="CB211" s="127">
        <v>0.1124</v>
      </c>
      <c r="CC211" s="127">
        <v>0.1123</v>
      </c>
      <c r="CD211" s="127">
        <v>0.1123</v>
      </c>
      <c r="CE211" s="127">
        <v>0.11169999999999999</v>
      </c>
      <c r="CF211" s="127">
        <v>0.1108</v>
      </c>
      <c r="CG211" s="127">
        <v>0.1103</v>
      </c>
      <c r="CH211" s="127">
        <v>0.1273</v>
      </c>
      <c r="CI211" s="127">
        <v>0.12540000000000001</v>
      </c>
      <c r="CJ211" s="127">
        <v>0.1241</v>
      </c>
      <c r="CK211" s="127">
        <v>0.1234</v>
      </c>
      <c r="CL211" s="127">
        <v>0.12330000000000001</v>
      </c>
      <c r="CM211" s="127">
        <v>0.1236</v>
      </c>
      <c r="CN211" s="127">
        <v>0.12230000000000001</v>
      </c>
      <c r="CO211" s="127">
        <v>0.1236</v>
      </c>
      <c r="CP211" s="127">
        <v>0.12139999999999999</v>
      </c>
      <c r="CQ211" s="127">
        <v>0.12039999999999999</v>
      </c>
      <c r="CR211" s="127">
        <v>0.1203</v>
      </c>
      <c r="CS211" s="127">
        <v>0.1205</v>
      </c>
      <c r="CT211" s="127">
        <v>0.12</v>
      </c>
      <c r="CU211" s="127">
        <v>0.1208</v>
      </c>
      <c r="CV211" s="127">
        <v>0.11990000000000001</v>
      </c>
      <c r="CW211" s="127">
        <v>0.1198</v>
      </c>
      <c r="CX211" s="127">
        <v>0.1197</v>
      </c>
      <c r="CY211" s="127">
        <v>0.1195</v>
      </c>
      <c r="CZ211" s="127">
        <v>0.1198</v>
      </c>
      <c r="DA211" s="127">
        <v>0.1188</v>
      </c>
      <c r="DB211" s="127">
        <v>0.1179</v>
      </c>
      <c r="DC211" s="127">
        <v>0.11749999999999999</v>
      </c>
      <c r="DD211" s="127">
        <v>0.1172</v>
      </c>
      <c r="DE211" s="127">
        <v>0.1158</v>
      </c>
      <c r="DF211" s="127">
        <v>0.1142</v>
      </c>
      <c r="DG211" s="127">
        <v>0.1128</v>
      </c>
      <c r="DH211" s="127">
        <v>0.1152</v>
      </c>
      <c r="DI211" s="127">
        <v>0.11650000000000001</v>
      </c>
      <c r="DJ211" s="127">
        <v>0.1168</v>
      </c>
      <c r="DK211" s="127">
        <v>0.1183</v>
      </c>
      <c r="DL211" s="127">
        <v>0.12089999999999999</v>
      </c>
      <c r="DM211" s="127">
        <v>0.1193</v>
      </c>
      <c r="DN211" s="127">
        <v>0.11849999999999999</v>
      </c>
      <c r="DO211" s="127">
        <v>0.12</v>
      </c>
      <c r="DP211" s="127">
        <v>0.1195</v>
      </c>
      <c r="DQ211" s="127">
        <v>0.1187</v>
      </c>
      <c r="DR211" s="127">
        <v>0.1208</v>
      </c>
      <c r="DS211" s="127">
        <v>0.12239999999999999</v>
      </c>
      <c r="DT211" s="127">
        <v>0.12180000000000001</v>
      </c>
      <c r="DU211" s="127">
        <v>0.1203</v>
      </c>
      <c r="DV211" s="127">
        <v>0.12</v>
      </c>
      <c r="DW211" s="127">
        <v>0.1217</v>
      </c>
      <c r="DX211" s="127">
        <v>0.1237</v>
      </c>
      <c r="DY211" s="127">
        <v>0.1235</v>
      </c>
      <c r="DZ211" s="127">
        <v>0.12230000000000001</v>
      </c>
      <c r="EA211" s="127">
        <v>0.1246</v>
      </c>
      <c r="EB211" s="127">
        <v>0.1236</v>
      </c>
      <c r="EC211" s="127">
        <v>0.12429999999999999</v>
      </c>
      <c r="ED211" s="127">
        <v>0.12659999999999999</v>
      </c>
      <c r="EE211" s="127">
        <v>0.12670000000000001</v>
      </c>
      <c r="EF211" s="127">
        <v>0.1295</v>
      </c>
      <c r="EG211" s="127">
        <v>0.12920000000000001</v>
      </c>
      <c r="EH211" s="127">
        <v>0.1288</v>
      </c>
      <c r="EI211" s="127">
        <v>0.12609999999999999</v>
      </c>
      <c r="EJ211" s="127">
        <v>0.128</v>
      </c>
      <c r="EK211" s="127">
        <v>0.12690000000000001</v>
      </c>
      <c r="EL211" s="127">
        <v>0.12759999999999999</v>
      </c>
      <c r="EM211" s="127">
        <v>0.1265</v>
      </c>
      <c r="EN211" s="127">
        <v>0.1235</v>
      </c>
      <c r="EO211" s="127">
        <v>0.1229</v>
      </c>
      <c r="EP211" s="127">
        <v>0.1231</v>
      </c>
      <c r="EQ211" s="127">
        <v>0.122</v>
      </c>
      <c r="ER211" s="127">
        <v>0.1222</v>
      </c>
      <c r="ES211" s="127">
        <v>0.12180000000000001</v>
      </c>
      <c r="ET211" s="127">
        <v>0.11890000000000001</v>
      </c>
      <c r="EU211" s="127">
        <v>0.12</v>
      </c>
      <c r="EV211">
        <f>SUMIF('12peso'!$E$39:$E$492,$A211,'12peso'!H$39:H$492)</f>
        <v>0.1651</v>
      </c>
      <c r="EW211">
        <f>SUMIF('12peso'!$E$39:$E$492,$A211,'12peso'!I$39:I$492)</f>
        <v>0.1661</v>
      </c>
      <c r="EX211">
        <f>SUMIF('12peso'!$E$39:$E$492,$A211,'12peso'!J$39:J$492)</f>
        <v>0.1648</v>
      </c>
      <c r="EY211">
        <f>SUMIF('12peso'!$E$39:$E$492,$A211,'12peso'!K$39:K$492)</f>
        <v>0.1613</v>
      </c>
      <c r="EZ211">
        <f>SUMIF('12peso'!$E$39:$E$492,$A211,'12peso'!L$39:L$492)</f>
        <v>0.15989999999999999</v>
      </c>
      <c r="FA211">
        <f>SUMIF('12peso'!$E$39:$E$492,$A211,'12peso'!M$39:M$492)</f>
        <v>0.1636</v>
      </c>
      <c r="FB211">
        <f>SUMIF('12peso'!$E$39:$E$492,$A211,'12peso'!N$39:N$492)</f>
        <v>0.16539999999999999</v>
      </c>
      <c r="FC211">
        <f>SUMIF('12peso'!$E$39:$E$492,$A211,'12peso'!O$39:O$492)</f>
        <v>0.16420000000000001</v>
      </c>
      <c r="FD211">
        <f>SUMIF('12peso'!$E$39:$E$492,$A211,'12peso'!P$39:P$492)</f>
        <v>0.1651</v>
      </c>
      <c r="FE211">
        <f>SUMIF('12peso'!$E$39:$E$492,$A211,'12peso'!Q$39:Q$492)</f>
        <v>0.1676</v>
      </c>
      <c r="FF211">
        <f>SUMIF('12peso'!$E$39:$E$492,$A211,'12peso'!R$39:R$492)</f>
        <v>0.16869999999999999</v>
      </c>
      <c r="FG211">
        <f>SUMIF('12peso'!$E$39:$E$492,$A211,'12peso'!S$39:S$492)</f>
        <v>0.16750000000000001</v>
      </c>
      <c r="FH211">
        <f>SUMIF('12peso'!$E$39:$E$492,$A211,'12peso'!T$39:T$492)</f>
        <v>0.16650000000000001</v>
      </c>
      <c r="FI211">
        <f>SUMIF('12peso'!$E$39:$E$492,$A211,'12peso'!U$39:U$492)</f>
        <v>0.16489999999999999</v>
      </c>
      <c r="FJ211">
        <f>SUMIF('12peso'!$E$39:$E$492,$A211,'12peso'!V$39:V$492)</f>
        <v>0.16489999999999999</v>
      </c>
      <c r="FK211">
        <f>SUMIF('12peso'!$E$39:$E$492,$A211,'12peso'!W$39:W$492)</f>
        <v>0.1648</v>
      </c>
      <c r="FL211">
        <f>SUMIF('12peso'!$E$39:$E$492,$A211,'12peso'!X$39:X$492)</f>
        <v>0.16250000000000001</v>
      </c>
      <c r="FM211">
        <f>SUMIF('12peso'!$E$39:$E$492,$A211,'12peso'!Y$39:Y$492)</f>
        <v>0.16389999999999999</v>
      </c>
      <c r="FN211">
        <f>SUMIF('12peso'!$E$39:$E$492,$A211,'12peso'!Z$39:Z$492)</f>
        <v>0.1641</v>
      </c>
      <c r="FO211">
        <f>SUMIF('12peso'!$E$39:$E$492,$A211,'12peso'!AA$39:AA$492)</f>
        <v>0.16320000000000001</v>
      </c>
      <c r="FP211">
        <f>SUMIF('12peso'!$E$39:$E$492,$A211,'12peso'!AB$39:AB$492)</f>
        <v>0.16350000000000001</v>
      </c>
      <c r="FQ211">
        <f>SUMIF('12peso'!$E$39:$E$492,$A211,'12peso'!AC$39:AC$492)</f>
        <v>0.16539999999999999</v>
      </c>
      <c r="FR211">
        <f>SUMIF('12peso'!$E$39:$E$492,$A211,'12peso'!AD$39:AD$492)</f>
        <v>0.16739999999999999</v>
      </c>
      <c r="FS211">
        <f>SUMIF('12peso'!$E$39:$E$492,$A211,'12peso'!AE$39:AE$492)</f>
        <v>0.16839999999999999</v>
      </c>
      <c r="FT211">
        <f>SUMIF('12peso'!$E$39:$E$492,$A211,'12peso'!AF$39:AF$492)</f>
        <v>0.16880000000000001</v>
      </c>
      <c r="FU211">
        <f>SUMIF('12peso'!$E$39:$E$492,$A211,'12peso'!AG$39:AG$492)</f>
        <v>0.16930000000000001</v>
      </c>
      <c r="FV211">
        <f>SUMIF('12peso'!$E$39:$E$492,$A211,'12peso'!AH$39:AH$492)</f>
        <v>0.1686</v>
      </c>
      <c r="FW211">
        <f>SUMIF('12peso'!$E$39:$E$492,$A211,'12peso'!AI$39:AI$492)</f>
        <v>0.16900000000000001</v>
      </c>
      <c r="FX211">
        <f>SUMIF('12peso'!$E$39:$E$492,$A211,'12peso'!AJ$39:AJ$492)</f>
        <v>0.1699</v>
      </c>
      <c r="FY211">
        <f>SUMIF('12peso'!$E$39:$E$492,$A211,'12peso'!AK$39:AK$492)</f>
        <v>0.16800000000000001</v>
      </c>
      <c r="FZ211">
        <f>SUMIF('12peso'!$E$39:$E$492,$A211,'12peso'!AL$39:AL$492)</f>
        <v>0.16739999999999999</v>
      </c>
      <c r="GA211">
        <f>SUMIF('12peso'!$E$39:$E$492,$A211,'12peso'!AM$39:AM$492)</f>
        <v>0.16919999999999999</v>
      </c>
      <c r="GB211">
        <f>SUMIF('12peso'!$E$39:$E$492,$A211,'12peso'!AN$39:AN$492)</f>
        <v>0.17019999999999999</v>
      </c>
    </row>
    <row r="212" spans="1:184" x14ac:dyDescent="0.25">
      <c r="A212" s="60">
        <v>4301002</v>
      </c>
      <c r="B212" s="56" t="s">
        <v>214</v>
      </c>
      <c r="C212" s="127">
        <v>0.1012</v>
      </c>
      <c r="D212" s="127">
        <v>0.1023</v>
      </c>
      <c r="E212" s="127">
        <v>0.10249999999999999</v>
      </c>
      <c r="F212" s="127">
        <v>0.1055</v>
      </c>
      <c r="G212" s="127">
        <v>0.1056</v>
      </c>
      <c r="H212" s="127">
        <v>0.1057</v>
      </c>
      <c r="I212" s="127">
        <v>0.10390000000000001</v>
      </c>
      <c r="J212" s="127">
        <v>0.10199999999999999</v>
      </c>
      <c r="K212" s="127">
        <v>0.10440000000000001</v>
      </c>
      <c r="L212" s="127">
        <v>0.1052</v>
      </c>
      <c r="M212" s="127">
        <v>0.1052</v>
      </c>
      <c r="N212" s="127">
        <v>0.1051</v>
      </c>
      <c r="O212" s="127">
        <v>0.1028</v>
      </c>
      <c r="P212" s="127">
        <v>0.1048</v>
      </c>
      <c r="Q212" s="127">
        <v>0.1042</v>
      </c>
      <c r="R212" s="127">
        <v>0.1053</v>
      </c>
      <c r="S212" s="127">
        <v>0.1055</v>
      </c>
      <c r="T212" s="127">
        <v>0.1046</v>
      </c>
      <c r="U212" s="127">
        <v>0.1046</v>
      </c>
      <c r="V212" s="127">
        <v>0.1057</v>
      </c>
      <c r="W212" s="127">
        <v>0.1048</v>
      </c>
      <c r="X212" s="127">
        <v>0.1031</v>
      </c>
      <c r="Y212" s="127">
        <v>0.1038</v>
      </c>
      <c r="Z212" s="127">
        <v>0.10539999999999999</v>
      </c>
      <c r="AA212" s="127">
        <v>0.10920000000000001</v>
      </c>
      <c r="AB212" s="127">
        <v>0.1108</v>
      </c>
      <c r="AC212" s="127">
        <v>0.11269999999999999</v>
      </c>
      <c r="AD212" s="127">
        <v>0.114</v>
      </c>
      <c r="AE212" s="127">
        <v>0.1142</v>
      </c>
      <c r="AF212" s="127">
        <v>0.1133</v>
      </c>
      <c r="AG212" s="127">
        <v>0.11310000000000001</v>
      </c>
      <c r="AH212" s="127">
        <v>0.1128</v>
      </c>
      <c r="AI212" s="127">
        <v>0.1123</v>
      </c>
      <c r="AJ212" s="127">
        <v>0.1118</v>
      </c>
      <c r="AK212" s="127">
        <v>0.1103</v>
      </c>
      <c r="AL212" s="127">
        <v>0.1128</v>
      </c>
      <c r="AM212" s="127">
        <v>0.1153</v>
      </c>
      <c r="AN212" s="127">
        <v>0.11749999999999999</v>
      </c>
      <c r="AO212" s="127">
        <v>0.123</v>
      </c>
      <c r="AP212" s="127">
        <v>0.1263</v>
      </c>
      <c r="AQ212" s="127">
        <v>0.1285</v>
      </c>
      <c r="AR212" s="127">
        <v>0.12889999999999999</v>
      </c>
      <c r="AS212" s="127">
        <v>0.1295</v>
      </c>
      <c r="AT212" s="127">
        <v>0.13200000000000001</v>
      </c>
      <c r="AU212" s="127">
        <v>0.13519999999999999</v>
      </c>
      <c r="AV212" s="127">
        <v>0.13469999999999999</v>
      </c>
      <c r="AW212" s="127">
        <v>0.1321</v>
      </c>
      <c r="AX212" s="127">
        <v>0.13339999999999999</v>
      </c>
      <c r="AY212" s="127">
        <v>0.1293</v>
      </c>
      <c r="AZ212" s="127">
        <v>0.12770000000000001</v>
      </c>
      <c r="BA212" s="127">
        <v>0.12839999999999999</v>
      </c>
      <c r="BB212" s="127">
        <v>0.1283</v>
      </c>
      <c r="BC212" s="127">
        <v>0.1285</v>
      </c>
      <c r="BD212" s="127">
        <v>0.1273</v>
      </c>
      <c r="BE212" s="127">
        <v>0.12670000000000001</v>
      </c>
      <c r="BF212" s="127">
        <v>0.12520000000000001</v>
      </c>
      <c r="BG212" s="127">
        <v>0.12379999999999999</v>
      </c>
      <c r="BH212" s="127">
        <v>0.1217</v>
      </c>
      <c r="BI212" s="127">
        <v>0.1207</v>
      </c>
      <c r="BJ212" s="127">
        <v>0.121</v>
      </c>
      <c r="BK212" s="127">
        <v>0.1197</v>
      </c>
      <c r="BL212" s="127">
        <v>0.1202</v>
      </c>
      <c r="BM212" s="127">
        <v>0.1179</v>
      </c>
      <c r="BN212" s="127">
        <v>0.1188</v>
      </c>
      <c r="BO212" s="127">
        <v>0.1186</v>
      </c>
      <c r="BP212" s="127">
        <v>0.1164</v>
      </c>
      <c r="BQ212" s="127">
        <v>0.1174</v>
      </c>
      <c r="BR212" s="127">
        <v>0.11700000000000001</v>
      </c>
      <c r="BS212" s="127">
        <v>0.1174</v>
      </c>
      <c r="BT212" s="127">
        <v>0.1166</v>
      </c>
      <c r="BU212" s="127">
        <v>0.1168</v>
      </c>
      <c r="BV212" s="127">
        <v>0.1149</v>
      </c>
      <c r="BW212" s="127">
        <v>0.1134</v>
      </c>
      <c r="BX212" s="127">
        <v>0.1148</v>
      </c>
      <c r="BY212" s="127">
        <v>0.1129</v>
      </c>
      <c r="BZ212" s="127">
        <v>0.1118</v>
      </c>
      <c r="CA212" s="127">
        <v>0.1096</v>
      </c>
      <c r="CB212" s="127">
        <v>0.1111</v>
      </c>
      <c r="CC212" s="127">
        <v>0.11210000000000001</v>
      </c>
      <c r="CD212" s="127">
        <v>0.11210000000000001</v>
      </c>
      <c r="CE212" s="127">
        <v>0.11070000000000001</v>
      </c>
      <c r="CF212" s="127">
        <v>0.11169999999999999</v>
      </c>
      <c r="CG212" s="127">
        <v>0.1142</v>
      </c>
      <c r="CH212" s="127">
        <v>9.9900000000000003E-2</v>
      </c>
      <c r="CI212" s="127">
        <v>9.9500000000000005E-2</v>
      </c>
      <c r="CJ212" s="127">
        <v>0.1</v>
      </c>
      <c r="CK212" s="127">
        <v>9.9000000000000005E-2</v>
      </c>
      <c r="CL212" s="127">
        <v>9.8599999999999993E-2</v>
      </c>
      <c r="CM212" s="127">
        <v>9.8799999999999999E-2</v>
      </c>
      <c r="CN212" s="127">
        <v>9.8500000000000004E-2</v>
      </c>
      <c r="CO212" s="127">
        <v>9.9199999999999997E-2</v>
      </c>
      <c r="CP212" s="127">
        <v>9.7299999999999998E-2</v>
      </c>
      <c r="CQ212" s="127">
        <v>9.7199999999999995E-2</v>
      </c>
      <c r="CR212" s="127">
        <v>9.6500000000000002E-2</v>
      </c>
      <c r="CS212" s="127">
        <v>9.5799999999999996E-2</v>
      </c>
      <c r="CT212" s="127">
        <v>9.64E-2</v>
      </c>
      <c r="CU212" s="127">
        <v>9.5200000000000007E-2</v>
      </c>
      <c r="CV212" s="127">
        <v>9.4399999999999998E-2</v>
      </c>
      <c r="CW212" s="127">
        <v>9.4E-2</v>
      </c>
      <c r="CX212" s="127">
        <v>9.4299999999999995E-2</v>
      </c>
      <c r="CY212" s="127">
        <v>9.5100000000000004E-2</v>
      </c>
      <c r="CZ212" s="127">
        <v>9.5200000000000007E-2</v>
      </c>
      <c r="DA212" s="127">
        <v>9.5500000000000002E-2</v>
      </c>
      <c r="DB212" s="127">
        <v>9.5200000000000007E-2</v>
      </c>
      <c r="DC212" s="127">
        <v>9.5100000000000004E-2</v>
      </c>
      <c r="DD212" s="127">
        <v>9.4600000000000004E-2</v>
      </c>
      <c r="DE212" s="127">
        <v>9.3799999999999994E-2</v>
      </c>
      <c r="DF212" s="127">
        <v>9.3100000000000002E-2</v>
      </c>
      <c r="DG212" s="127">
        <v>9.2100000000000001E-2</v>
      </c>
      <c r="DH212" s="127">
        <v>9.3600000000000003E-2</v>
      </c>
      <c r="DI212" s="127">
        <v>9.3299999999999994E-2</v>
      </c>
      <c r="DJ212" s="127">
        <v>9.7100000000000006E-2</v>
      </c>
      <c r="DK212" s="127">
        <v>9.9000000000000005E-2</v>
      </c>
      <c r="DL212" s="127">
        <v>0.1011</v>
      </c>
      <c r="DM212" s="127">
        <v>0.1024</v>
      </c>
      <c r="DN212" s="127">
        <v>0.1046</v>
      </c>
      <c r="DO212" s="127">
        <v>0.111</v>
      </c>
      <c r="DP212" s="127">
        <v>0.1132</v>
      </c>
      <c r="DQ212" s="127">
        <v>0.11459999999999999</v>
      </c>
      <c r="DR212" s="127">
        <v>0.1143</v>
      </c>
      <c r="DS212" s="127">
        <v>0.11360000000000001</v>
      </c>
      <c r="DT212" s="127">
        <v>0.11310000000000001</v>
      </c>
      <c r="DU212" s="127">
        <v>0.114</v>
      </c>
      <c r="DV212" s="127">
        <v>0.1148</v>
      </c>
      <c r="DW212" s="127">
        <v>0.11409999999999999</v>
      </c>
      <c r="DX212" s="127">
        <v>0.11609999999999999</v>
      </c>
      <c r="DY212" s="127">
        <v>0.1176</v>
      </c>
      <c r="DZ212" s="127">
        <v>0.1176</v>
      </c>
      <c r="EA212" s="127">
        <v>0.1182</v>
      </c>
      <c r="EB212" s="127">
        <v>0.1207</v>
      </c>
      <c r="EC212" s="127">
        <v>0.1201</v>
      </c>
      <c r="ED212" s="127">
        <v>0.12379999999999999</v>
      </c>
      <c r="EE212" s="127">
        <v>0.1242</v>
      </c>
      <c r="EF212" s="127">
        <v>0.1258</v>
      </c>
      <c r="EG212" s="127">
        <v>0.12609999999999999</v>
      </c>
      <c r="EH212" s="127">
        <v>0.12690000000000001</v>
      </c>
      <c r="EI212" s="127">
        <v>0.13059999999999999</v>
      </c>
      <c r="EJ212" s="127">
        <v>0.13469999999999999</v>
      </c>
      <c r="EK212" s="127">
        <v>0.13400000000000001</v>
      </c>
      <c r="EL212" s="127">
        <v>0.1348</v>
      </c>
      <c r="EM212" s="127">
        <v>0.13619999999999999</v>
      </c>
      <c r="EN212" s="127">
        <v>0.13420000000000001</v>
      </c>
      <c r="EO212" s="127">
        <v>0.1343</v>
      </c>
      <c r="EP212" s="127">
        <v>0.13489999999999999</v>
      </c>
      <c r="EQ212" s="127">
        <v>0.13619999999999999</v>
      </c>
      <c r="ER212" s="127">
        <v>0.13850000000000001</v>
      </c>
      <c r="ES212" s="127">
        <v>0.14499999999999999</v>
      </c>
      <c r="ET212" s="127">
        <v>0.1467</v>
      </c>
      <c r="EU212" s="127">
        <v>0.15060000000000001</v>
      </c>
      <c r="EV212">
        <f>SUMIF('12peso'!$E$39:$E$492,$A212,'12peso'!H$39:H$492)</f>
        <v>0.15620000000000001</v>
      </c>
      <c r="EW212">
        <f>SUMIF('12peso'!$E$39:$E$492,$A212,'12peso'!I$39:I$492)</f>
        <v>0.15939999999999999</v>
      </c>
      <c r="EX212">
        <f>SUMIF('12peso'!$E$39:$E$492,$A212,'12peso'!J$39:J$492)</f>
        <v>0.1613</v>
      </c>
      <c r="EY212">
        <f>SUMIF('12peso'!$E$39:$E$492,$A212,'12peso'!K$39:K$492)</f>
        <v>0.161</v>
      </c>
      <c r="EZ212">
        <f>SUMIF('12peso'!$E$39:$E$492,$A212,'12peso'!L$39:L$492)</f>
        <v>0.1593</v>
      </c>
      <c r="FA212">
        <f>SUMIF('12peso'!$E$39:$E$492,$A212,'12peso'!M$39:M$492)</f>
        <v>0.1593</v>
      </c>
      <c r="FB212">
        <f>SUMIF('12peso'!$E$39:$E$492,$A212,'12peso'!N$39:N$492)</f>
        <v>0.16070000000000001</v>
      </c>
      <c r="FC212">
        <f>SUMIF('12peso'!$E$39:$E$492,$A212,'12peso'!O$39:O$492)</f>
        <v>0.1613</v>
      </c>
      <c r="FD212">
        <f>SUMIF('12peso'!$E$39:$E$492,$A212,'12peso'!P$39:P$492)</f>
        <v>0.16109999999999999</v>
      </c>
      <c r="FE212">
        <f>SUMIF('12peso'!$E$39:$E$492,$A212,'12peso'!Q$39:Q$492)</f>
        <v>0.16320000000000001</v>
      </c>
      <c r="FF212">
        <f>SUMIF('12peso'!$E$39:$E$492,$A212,'12peso'!R$39:R$492)</f>
        <v>0.16539999999999999</v>
      </c>
      <c r="FG212">
        <f>SUMIF('12peso'!$E$39:$E$492,$A212,'12peso'!S$39:S$492)</f>
        <v>0.1666</v>
      </c>
      <c r="FH212">
        <f>SUMIF('12peso'!$E$39:$E$492,$A212,'12peso'!T$39:T$492)</f>
        <v>0.1691</v>
      </c>
      <c r="FI212">
        <f>SUMIF('12peso'!$E$39:$E$492,$A212,'12peso'!U$39:U$492)</f>
        <v>0.16969999999999999</v>
      </c>
      <c r="FJ212">
        <f>SUMIF('12peso'!$E$39:$E$492,$A212,'12peso'!V$39:V$492)</f>
        <v>0.17369999999999999</v>
      </c>
      <c r="FK212">
        <f>SUMIF('12peso'!$E$39:$E$492,$A212,'12peso'!W$39:W$492)</f>
        <v>0.17510000000000001</v>
      </c>
      <c r="FL212">
        <f>SUMIF('12peso'!$E$39:$E$492,$A212,'12peso'!X$39:X$492)</f>
        <v>0.17599999999999999</v>
      </c>
      <c r="FM212">
        <f>SUMIF('12peso'!$E$39:$E$492,$A212,'12peso'!Y$39:Y$492)</f>
        <v>0.17730000000000001</v>
      </c>
      <c r="FN212">
        <f>SUMIF('12peso'!$E$39:$E$492,$A212,'12peso'!Z$39:Z$492)</f>
        <v>0.1764</v>
      </c>
      <c r="FO212">
        <f>SUMIF('12peso'!$E$39:$E$492,$A212,'12peso'!AA$39:AA$492)</f>
        <v>0.17580000000000001</v>
      </c>
      <c r="FP212">
        <f>SUMIF('12peso'!$E$39:$E$492,$A212,'12peso'!AB$39:AB$492)</f>
        <v>0.1772</v>
      </c>
      <c r="FQ212">
        <f>SUMIF('12peso'!$E$39:$E$492,$A212,'12peso'!AC$39:AC$492)</f>
        <v>0.17699999999999999</v>
      </c>
      <c r="FR212">
        <f>SUMIF('12peso'!$E$39:$E$492,$A212,'12peso'!AD$39:AD$492)</f>
        <v>0.17530000000000001</v>
      </c>
      <c r="FS212">
        <f>SUMIF('12peso'!$E$39:$E$492,$A212,'12peso'!AE$39:AE$492)</f>
        <v>0.17430000000000001</v>
      </c>
      <c r="FT212">
        <f>SUMIF('12peso'!$E$39:$E$492,$A212,'12peso'!AF$39:AF$492)</f>
        <v>0.17680000000000001</v>
      </c>
      <c r="FU212">
        <f>SUMIF('12peso'!$E$39:$E$492,$A212,'12peso'!AG$39:AG$492)</f>
        <v>0.1782</v>
      </c>
      <c r="FV212">
        <f>SUMIF('12peso'!$E$39:$E$492,$A212,'12peso'!AH$39:AH$492)</f>
        <v>0.17480000000000001</v>
      </c>
      <c r="FW212">
        <f>SUMIF('12peso'!$E$39:$E$492,$A212,'12peso'!AI$39:AI$492)</f>
        <v>0.17050000000000001</v>
      </c>
      <c r="FX212">
        <f>SUMIF('12peso'!$E$39:$E$492,$A212,'12peso'!AJ$39:AJ$492)</f>
        <v>0.16969999999999999</v>
      </c>
      <c r="FY212">
        <f>SUMIF('12peso'!$E$39:$E$492,$A212,'12peso'!AK$39:AK$492)</f>
        <v>0.1714</v>
      </c>
      <c r="FZ212">
        <f>SUMIF('12peso'!$E$39:$E$492,$A212,'12peso'!AL$39:AL$492)</f>
        <v>0.17130000000000001</v>
      </c>
      <c r="GA212">
        <f>SUMIF('12peso'!$E$39:$E$492,$A212,'12peso'!AM$39:AM$492)</f>
        <v>0.17130000000000001</v>
      </c>
      <c r="GB212">
        <f>SUMIF('12peso'!$E$39:$E$492,$A212,'12peso'!AN$39:AN$492)</f>
        <v>0.17069999999999999</v>
      </c>
    </row>
    <row r="213" spans="1:184" x14ac:dyDescent="0.25">
      <c r="A213" s="60">
        <v>4301004</v>
      </c>
      <c r="B213" s="56" t="s">
        <v>215</v>
      </c>
      <c r="C213" s="127">
        <v>9.2799999999999994E-2</v>
      </c>
      <c r="D213" s="127">
        <v>9.3600000000000003E-2</v>
      </c>
      <c r="E213" s="127">
        <v>9.3399999999999997E-2</v>
      </c>
      <c r="F213" s="127">
        <v>9.3899999999999997E-2</v>
      </c>
      <c r="G213" s="127">
        <v>9.3399999999999997E-2</v>
      </c>
      <c r="H213" s="127">
        <v>9.3899999999999997E-2</v>
      </c>
      <c r="I213" s="127">
        <v>9.2499999999999999E-2</v>
      </c>
      <c r="J213" s="127">
        <v>9.2499999999999999E-2</v>
      </c>
      <c r="K213" s="127">
        <v>9.4E-2</v>
      </c>
      <c r="L213" s="127">
        <v>9.3399999999999997E-2</v>
      </c>
      <c r="M213" s="127">
        <v>9.2799999999999994E-2</v>
      </c>
      <c r="N213" s="127">
        <v>9.3899999999999997E-2</v>
      </c>
      <c r="O213" s="127">
        <v>9.2799999999999994E-2</v>
      </c>
      <c r="P213" s="127">
        <v>9.2499999999999999E-2</v>
      </c>
      <c r="Q213" s="127">
        <v>9.3799999999999994E-2</v>
      </c>
      <c r="R213" s="127">
        <v>9.3200000000000005E-2</v>
      </c>
      <c r="S213" s="127">
        <v>9.3399999999999997E-2</v>
      </c>
      <c r="T213" s="127">
        <v>9.4100000000000003E-2</v>
      </c>
      <c r="U213" s="127">
        <v>9.4500000000000001E-2</v>
      </c>
      <c r="V213" s="127">
        <v>9.4100000000000003E-2</v>
      </c>
      <c r="W213" s="127">
        <v>9.4799999999999995E-2</v>
      </c>
      <c r="X213" s="127">
        <v>9.5100000000000004E-2</v>
      </c>
      <c r="Y213" s="127">
        <v>9.5399999999999999E-2</v>
      </c>
      <c r="Z213" s="127">
        <v>9.6000000000000002E-2</v>
      </c>
      <c r="AA213" s="127">
        <v>9.5299999999999996E-2</v>
      </c>
      <c r="AB213" s="127">
        <v>9.7000000000000003E-2</v>
      </c>
      <c r="AC213" s="127">
        <v>9.7799999999999998E-2</v>
      </c>
      <c r="AD213" s="127">
        <v>9.8199999999999996E-2</v>
      </c>
      <c r="AE213" s="127">
        <v>9.9000000000000005E-2</v>
      </c>
      <c r="AF213" s="127">
        <v>0.10009999999999999</v>
      </c>
      <c r="AG213" s="127">
        <v>0.1011</v>
      </c>
      <c r="AH213" s="127">
        <v>9.9900000000000003E-2</v>
      </c>
      <c r="AI213" s="127">
        <v>9.8900000000000002E-2</v>
      </c>
      <c r="AJ213" s="127">
        <v>9.8400000000000001E-2</v>
      </c>
      <c r="AK213" s="127">
        <v>0.10009999999999999</v>
      </c>
      <c r="AL213" s="127">
        <v>0.1017</v>
      </c>
      <c r="AM213" s="127">
        <v>0.1023</v>
      </c>
      <c r="AN213" s="127">
        <v>0.1045</v>
      </c>
      <c r="AO213" s="127">
        <v>0.1056</v>
      </c>
      <c r="AP213" s="127">
        <v>0.10680000000000001</v>
      </c>
      <c r="AQ213" s="127">
        <v>0.10580000000000001</v>
      </c>
      <c r="AR213" s="127">
        <v>0.1053</v>
      </c>
      <c r="AS213" s="127">
        <v>0.1074</v>
      </c>
      <c r="AT213" s="127">
        <v>0.1084</v>
      </c>
      <c r="AU213" s="127">
        <v>0.10780000000000001</v>
      </c>
      <c r="AV213" s="127">
        <v>0.1081</v>
      </c>
      <c r="AW213" s="127">
        <v>0.1084</v>
      </c>
      <c r="AX213" s="127">
        <v>0.1094</v>
      </c>
      <c r="AY213" s="127">
        <v>0.10829999999999999</v>
      </c>
      <c r="AZ213" s="127">
        <v>0.10829999999999999</v>
      </c>
      <c r="BA213" s="127">
        <v>0.1089</v>
      </c>
      <c r="BB213" s="127">
        <v>0.1089</v>
      </c>
      <c r="BC213" s="127">
        <v>0.10829999999999999</v>
      </c>
      <c r="BD213" s="127">
        <v>0.1087</v>
      </c>
      <c r="BE213" s="127">
        <v>0.1075</v>
      </c>
      <c r="BF213" s="127">
        <v>0.10630000000000001</v>
      </c>
      <c r="BG213" s="127">
        <v>0.1069</v>
      </c>
      <c r="BH213" s="127">
        <v>0.10680000000000001</v>
      </c>
      <c r="BI213" s="127">
        <v>0.10639999999999999</v>
      </c>
      <c r="BJ213" s="127">
        <v>0.1062</v>
      </c>
      <c r="BK213" s="127">
        <v>0.1052</v>
      </c>
      <c r="BL213" s="127">
        <v>0.106</v>
      </c>
      <c r="BM213" s="127">
        <v>0.10589999999999999</v>
      </c>
      <c r="BN213" s="127">
        <v>0.10489999999999999</v>
      </c>
      <c r="BO213" s="127">
        <v>0.104</v>
      </c>
      <c r="BP213" s="127">
        <v>0.1055</v>
      </c>
      <c r="BQ213" s="127">
        <v>0.10349999999999999</v>
      </c>
      <c r="BR213" s="127">
        <v>0.10489999999999999</v>
      </c>
      <c r="BS213" s="127">
        <v>0.10539999999999999</v>
      </c>
      <c r="BT213" s="127">
        <v>0.1023</v>
      </c>
      <c r="BU213" s="127">
        <v>0.1032</v>
      </c>
      <c r="BV213" s="127">
        <v>0.1038</v>
      </c>
      <c r="BW213" s="127">
        <v>0.1036</v>
      </c>
      <c r="BX213" s="127">
        <v>0.10349999999999999</v>
      </c>
      <c r="BY213" s="127">
        <v>0.1021</v>
      </c>
      <c r="BZ213" s="127">
        <v>0.1013</v>
      </c>
      <c r="CA213" s="127">
        <v>0.10100000000000001</v>
      </c>
      <c r="CB213" s="127">
        <v>0.10299999999999999</v>
      </c>
      <c r="CC213" s="127">
        <v>0.1021</v>
      </c>
      <c r="CD213" s="127">
        <v>0.1022</v>
      </c>
      <c r="CE213" s="127">
        <v>0.1017</v>
      </c>
      <c r="CF213" s="127">
        <v>0.1012</v>
      </c>
      <c r="CG213" s="127">
        <v>0.1016</v>
      </c>
      <c r="CH213" s="127">
        <v>5.3699999999999998E-2</v>
      </c>
      <c r="CI213" s="127">
        <v>5.33E-2</v>
      </c>
      <c r="CJ213" s="127">
        <v>5.3199999999999997E-2</v>
      </c>
      <c r="CK213" s="127">
        <v>5.3100000000000001E-2</v>
      </c>
      <c r="CL213" s="127">
        <v>5.3199999999999997E-2</v>
      </c>
      <c r="CM213" s="127">
        <v>5.33E-2</v>
      </c>
      <c r="CN213" s="127">
        <v>5.3199999999999997E-2</v>
      </c>
      <c r="CO213" s="127">
        <v>5.3499999999999999E-2</v>
      </c>
      <c r="CP213" s="127">
        <v>5.3800000000000001E-2</v>
      </c>
      <c r="CQ213" s="127">
        <v>5.3800000000000001E-2</v>
      </c>
      <c r="CR213" s="127">
        <v>5.3800000000000001E-2</v>
      </c>
      <c r="CS213" s="127">
        <v>5.4300000000000001E-2</v>
      </c>
      <c r="CT213" s="127">
        <v>5.3499999999999999E-2</v>
      </c>
      <c r="CU213" s="127">
        <v>5.3900000000000003E-2</v>
      </c>
      <c r="CV213" s="127">
        <v>5.3100000000000001E-2</v>
      </c>
      <c r="CW213" s="127">
        <v>5.3600000000000002E-2</v>
      </c>
      <c r="CX213" s="127">
        <v>5.3199999999999997E-2</v>
      </c>
      <c r="CY213" s="127">
        <v>5.3199999999999997E-2</v>
      </c>
      <c r="CZ213" s="127">
        <v>5.3400000000000003E-2</v>
      </c>
      <c r="DA213" s="127">
        <v>5.2999999999999999E-2</v>
      </c>
      <c r="DB213" s="127">
        <v>5.2499999999999998E-2</v>
      </c>
      <c r="DC213" s="127">
        <v>5.2299999999999999E-2</v>
      </c>
      <c r="DD213" s="127">
        <v>5.21E-2</v>
      </c>
      <c r="DE213" s="127">
        <v>5.1499999999999997E-2</v>
      </c>
      <c r="DF213" s="127">
        <v>5.1499999999999997E-2</v>
      </c>
      <c r="DG213" s="127">
        <v>5.0900000000000001E-2</v>
      </c>
      <c r="DH213" s="127">
        <v>5.0700000000000002E-2</v>
      </c>
      <c r="DI213" s="127">
        <v>5.1299999999999998E-2</v>
      </c>
      <c r="DJ213" s="127">
        <v>5.1499999999999997E-2</v>
      </c>
      <c r="DK213" s="127">
        <v>5.1200000000000002E-2</v>
      </c>
      <c r="DL213" s="127">
        <v>5.1700000000000003E-2</v>
      </c>
      <c r="DM213" s="127">
        <v>5.1200000000000002E-2</v>
      </c>
      <c r="DN213" s="127">
        <v>5.1200000000000002E-2</v>
      </c>
      <c r="DO213" s="127">
        <v>5.04E-2</v>
      </c>
      <c r="DP213" s="127">
        <v>5.0599999999999999E-2</v>
      </c>
      <c r="DQ213" s="127">
        <v>5.1200000000000002E-2</v>
      </c>
      <c r="DR213" s="127">
        <v>0.05</v>
      </c>
      <c r="DS213" s="127">
        <v>0.05</v>
      </c>
      <c r="DT213" s="127">
        <v>5.04E-2</v>
      </c>
      <c r="DU213" s="127">
        <v>5.0700000000000002E-2</v>
      </c>
      <c r="DV213" s="127">
        <v>0.05</v>
      </c>
      <c r="DW213" s="127">
        <v>5.04E-2</v>
      </c>
      <c r="DX213" s="127">
        <v>5.1799999999999999E-2</v>
      </c>
      <c r="DY213" s="127">
        <v>5.28E-2</v>
      </c>
      <c r="DZ213" s="127">
        <v>5.2299999999999999E-2</v>
      </c>
      <c r="EA213" s="127">
        <v>5.2299999999999999E-2</v>
      </c>
      <c r="EB213" s="127">
        <v>5.3100000000000001E-2</v>
      </c>
      <c r="EC213" s="127">
        <v>5.2699999999999997E-2</v>
      </c>
      <c r="ED213" s="127">
        <v>5.2999999999999999E-2</v>
      </c>
      <c r="EE213" s="127">
        <v>5.21E-2</v>
      </c>
      <c r="EF213" s="127">
        <v>5.1400000000000001E-2</v>
      </c>
      <c r="EG213" s="127">
        <v>5.1200000000000002E-2</v>
      </c>
      <c r="EH213" s="127">
        <v>5.0900000000000001E-2</v>
      </c>
      <c r="EI213" s="127">
        <v>5.11E-2</v>
      </c>
      <c r="EJ213" s="127">
        <v>5.0599999999999999E-2</v>
      </c>
      <c r="EK213" s="127">
        <v>4.99E-2</v>
      </c>
      <c r="EL213" s="127">
        <v>0.05</v>
      </c>
      <c r="EM213" s="127">
        <v>4.9799999999999997E-2</v>
      </c>
      <c r="EN213" s="127">
        <v>4.9200000000000001E-2</v>
      </c>
      <c r="EO213" s="127">
        <v>4.9500000000000002E-2</v>
      </c>
      <c r="EP213" s="127">
        <v>4.9700000000000001E-2</v>
      </c>
      <c r="EQ213" s="127">
        <v>4.9399999999999999E-2</v>
      </c>
      <c r="ER213" s="127">
        <v>4.9799999999999997E-2</v>
      </c>
      <c r="ES213" s="127">
        <v>4.9500000000000002E-2</v>
      </c>
      <c r="ET213" s="127">
        <v>4.9799999999999997E-2</v>
      </c>
      <c r="EU213" s="127">
        <v>5.0099999999999999E-2</v>
      </c>
      <c r="EV213">
        <f>SUMIF('12peso'!$E$39:$E$492,$A213,'12peso'!H$39:H$492)</f>
        <v>1.49E-2</v>
      </c>
      <c r="EW213">
        <f>SUMIF('12peso'!$E$39:$E$492,$A213,'12peso'!I$39:I$492)</f>
        <v>1.4800000000000001E-2</v>
      </c>
      <c r="EX213">
        <f>SUMIF('12peso'!$E$39:$E$492,$A213,'12peso'!J$39:J$492)</f>
        <v>1.47E-2</v>
      </c>
      <c r="EY213">
        <f>SUMIF('12peso'!$E$39:$E$492,$A213,'12peso'!K$39:K$492)</f>
        <v>1.46E-2</v>
      </c>
      <c r="EZ213">
        <f>SUMIF('12peso'!$E$39:$E$492,$A213,'12peso'!L$39:L$492)</f>
        <v>1.47E-2</v>
      </c>
      <c r="FA213">
        <f>SUMIF('12peso'!$E$39:$E$492,$A213,'12peso'!M$39:M$492)</f>
        <v>1.47E-2</v>
      </c>
      <c r="FB213">
        <f>SUMIF('12peso'!$E$39:$E$492,$A213,'12peso'!N$39:N$492)</f>
        <v>1.4500000000000001E-2</v>
      </c>
      <c r="FC213">
        <f>SUMIF('12peso'!$E$39:$E$492,$A213,'12peso'!O$39:O$492)</f>
        <v>1.47E-2</v>
      </c>
      <c r="FD213">
        <f>SUMIF('12peso'!$E$39:$E$492,$A213,'12peso'!P$39:P$492)</f>
        <v>1.4E-2</v>
      </c>
      <c r="FE213">
        <f>SUMIF('12peso'!$E$39:$E$492,$A213,'12peso'!Q$39:Q$492)</f>
        <v>1.43E-2</v>
      </c>
      <c r="FF213">
        <f>SUMIF('12peso'!$E$39:$E$492,$A213,'12peso'!R$39:R$492)</f>
        <v>1.4E-2</v>
      </c>
      <c r="FG213">
        <f>SUMIF('12peso'!$E$39:$E$492,$A213,'12peso'!S$39:S$492)</f>
        <v>1.41E-2</v>
      </c>
      <c r="FH213">
        <f>SUMIF('12peso'!$E$39:$E$492,$A213,'12peso'!T$39:T$492)</f>
        <v>1.4E-2</v>
      </c>
      <c r="FI213">
        <f>SUMIF('12peso'!$E$39:$E$492,$A213,'12peso'!U$39:U$492)</f>
        <v>1.4200000000000001E-2</v>
      </c>
      <c r="FJ213">
        <f>SUMIF('12peso'!$E$39:$E$492,$A213,'12peso'!V$39:V$492)</f>
        <v>1.43E-2</v>
      </c>
      <c r="FK213">
        <f>SUMIF('12peso'!$E$39:$E$492,$A213,'12peso'!W$39:W$492)</f>
        <v>1.44E-2</v>
      </c>
      <c r="FL213">
        <f>SUMIF('12peso'!$E$39:$E$492,$A213,'12peso'!X$39:X$492)</f>
        <v>1.46E-2</v>
      </c>
      <c r="FM213">
        <f>SUMIF('12peso'!$E$39:$E$492,$A213,'12peso'!Y$39:Y$492)</f>
        <v>1.47E-2</v>
      </c>
      <c r="FN213">
        <f>SUMIF('12peso'!$E$39:$E$492,$A213,'12peso'!Z$39:Z$492)</f>
        <v>1.4800000000000001E-2</v>
      </c>
      <c r="FO213">
        <f>SUMIF('12peso'!$E$39:$E$492,$A213,'12peso'!AA$39:AA$492)</f>
        <v>1.5100000000000001E-2</v>
      </c>
      <c r="FP213">
        <f>SUMIF('12peso'!$E$39:$E$492,$A213,'12peso'!AB$39:AB$492)</f>
        <v>1.54E-2</v>
      </c>
      <c r="FQ213">
        <f>SUMIF('12peso'!$E$39:$E$492,$A213,'12peso'!AC$39:AC$492)</f>
        <v>1.5599999999999999E-2</v>
      </c>
      <c r="FR213">
        <f>SUMIF('12peso'!$E$39:$E$492,$A213,'12peso'!AD$39:AD$492)</f>
        <v>1.5699999999999999E-2</v>
      </c>
      <c r="FS213">
        <f>SUMIF('12peso'!$E$39:$E$492,$A213,'12peso'!AE$39:AE$492)</f>
        <v>1.5599999999999999E-2</v>
      </c>
      <c r="FT213">
        <f>SUMIF('12peso'!$E$39:$E$492,$A213,'12peso'!AF$39:AF$492)</f>
        <v>1.5599999999999999E-2</v>
      </c>
      <c r="FU213">
        <f>SUMIF('12peso'!$E$39:$E$492,$A213,'12peso'!AG$39:AG$492)</f>
        <v>1.5900000000000001E-2</v>
      </c>
      <c r="FV213">
        <f>SUMIF('12peso'!$E$39:$E$492,$A213,'12peso'!AH$39:AH$492)</f>
        <v>1.5699999999999999E-2</v>
      </c>
      <c r="FW213">
        <f>SUMIF('12peso'!$E$39:$E$492,$A213,'12peso'!AI$39:AI$492)</f>
        <v>1.52E-2</v>
      </c>
      <c r="FX213">
        <f>SUMIF('12peso'!$E$39:$E$492,$A213,'12peso'!AJ$39:AJ$492)</f>
        <v>1.54E-2</v>
      </c>
      <c r="FY213">
        <f>SUMIF('12peso'!$E$39:$E$492,$A213,'12peso'!AK$39:AK$492)</f>
        <v>1.54E-2</v>
      </c>
      <c r="FZ213">
        <f>SUMIF('12peso'!$E$39:$E$492,$A213,'12peso'!AL$39:AL$492)</f>
        <v>1.5299999999999999E-2</v>
      </c>
      <c r="GA213">
        <f>SUMIF('12peso'!$E$39:$E$492,$A213,'12peso'!AM$39:AM$492)</f>
        <v>1.55E-2</v>
      </c>
      <c r="GB213">
        <f>SUMIF('12peso'!$E$39:$E$492,$A213,'12peso'!AN$39:AN$492)</f>
        <v>1.54E-2</v>
      </c>
    </row>
    <row r="214" spans="1:184" x14ac:dyDescent="0.25">
      <c r="A214" s="60">
        <v>4401001</v>
      </c>
      <c r="B214" s="56" t="s">
        <v>216</v>
      </c>
      <c r="C214" s="127">
        <v>0.18440000000000001</v>
      </c>
      <c r="D214" s="127">
        <v>0.18579999999999999</v>
      </c>
      <c r="E214" s="127">
        <v>0.187</v>
      </c>
      <c r="F214" s="127">
        <v>0.1875</v>
      </c>
      <c r="G214" s="127">
        <v>0.18840000000000001</v>
      </c>
      <c r="H214" s="127">
        <v>0.19009999999999999</v>
      </c>
      <c r="I214" s="127">
        <v>0.1908</v>
      </c>
      <c r="J214" s="127">
        <v>0.19170000000000001</v>
      </c>
      <c r="K214" s="127">
        <v>0.1925</v>
      </c>
      <c r="L214" s="127">
        <v>0.19289999999999999</v>
      </c>
      <c r="M214" s="127">
        <v>0.19400000000000001</v>
      </c>
      <c r="N214" s="127">
        <v>0.19589999999999999</v>
      </c>
      <c r="O214" s="127">
        <v>0.19359999999999999</v>
      </c>
      <c r="P214" s="127">
        <v>0.1938</v>
      </c>
      <c r="Q214" s="127">
        <v>0.19439999999999999</v>
      </c>
      <c r="R214" s="127">
        <v>0.1933</v>
      </c>
      <c r="S214" s="127">
        <v>0.19450000000000001</v>
      </c>
      <c r="T214" s="127">
        <v>0.19489999999999999</v>
      </c>
      <c r="U214" s="127">
        <v>0.19289999999999999</v>
      </c>
      <c r="V214" s="127">
        <v>0.1933</v>
      </c>
      <c r="W214" s="127">
        <v>0.19259999999999999</v>
      </c>
      <c r="X214" s="127">
        <v>0.19270000000000001</v>
      </c>
      <c r="Y214" s="127">
        <v>0.19159999999999999</v>
      </c>
      <c r="Z214" s="127">
        <v>0.1903</v>
      </c>
      <c r="AA214" s="127">
        <v>0.1875</v>
      </c>
      <c r="AB214" s="127">
        <v>0.18720000000000001</v>
      </c>
      <c r="AC214" s="127">
        <v>0.18890000000000001</v>
      </c>
      <c r="AD214" s="127">
        <v>0.18790000000000001</v>
      </c>
      <c r="AE214" s="127">
        <v>0.18890000000000001</v>
      </c>
      <c r="AF214" s="127">
        <v>0.1883</v>
      </c>
      <c r="AG214" s="127">
        <v>0.18790000000000001</v>
      </c>
      <c r="AH214" s="127">
        <v>0.18559999999999999</v>
      </c>
      <c r="AI214" s="127">
        <v>0.1852</v>
      </c>
      <c r="AJ214" s="127">
        <v>0.18459999999999999</v>
      </c>
      <c r="AK214" s="127">
        <v>0.18720000000000001</v>
      </c>
      <c r="AL214" s="127">
        <v>0.1865</v>
      </c>
      <c r="AM214" s="127">
        <v>0.1875</v>
      </c>
      <c r="AN214" s="127">
        <v>0.18429999999999999</v>
      </c>
      <c r="AO214" s="127">
        <v>0.183</v>
      </c>
      <c r="AP214" s="127">
        <v>0.18540000000000001</v>
      </c>
      <c r="AQ214" s="127">
        <v>0.18149999999999999</v>
      </c>
      <c r="AR214" s="127">
        <v>0.17960000000000001</v>
      </c>
      <c r="AS214" s="127">
        <v>0.18060000000000001</v>
      </c>
      <c r="AT214" s="127">
        <v>0.18240000000000001</v>
      </c>
      <c r="AU214" s="127">
        <v>0.18179999999999999</v>
      </c>
      <c r="AV214" s="127">
        <v>0.18190000000000001</v>
      </c>
      <c r="AW214" s="127">
        <v>0.18240000000000001</v>
      </c>
      <c r="AX214" s="127">
        <v>0.1832</v>
      </c>
      <c r="AY214" s="127">
        <v>0.18529999999999999</v>
      </c>
      <c r="AZ214" s="127">
        <v>0.18659999999999999</v>
      </c>
      <c r="BA214" s="127">
        <v>0.188</v>
      </c>
      <c r="BB214" s="127">
        <v>0.18970000000000001</v>
      </c>
      <c r="BC214" s="127">
        <v>0.19070000000000001</v>
      </c>
      <c r="BD214" s="127">
        <v>0.19089999999999999</v>
      </c>
      <c r="BE214" s="127">
        <v>0.1895</v>
      </c>
      <c r="BF214" s="127">
        <v>0.18790000000000001</v>
      </c>
      <c r="BG214" s="127">
        <v>0.18770000000000001</v>
      </c>
      <c r="BH214" s="127">
        <v>0.18729999999999999</v>
      </c>
      <c r="BI214" s="127">
        <v>0.18779999999999999</v>
      </c>
      <c r="BJ214" s="127">
        <v>0.18729999999999999</v>
      </c>
      <c r="BK214" s="127">
        <v>0.1865</v>
      </c>
      <c r="BL214" s="127">
        <v>0.18659999999999999</v>
      </c>
      <c r="BM214" s="127">
        <v>0.18809999999999999</v>
      </c>
      <c r="BN214" s="127">
        <v>0.1895</v>
      </c>
      <c r="BO214" s="127">
        <v>0.18959999999999999</v>
      </c>
      <c r="BP214" s="127">
        <v>0.18870000000000001</v>
      </c>
      <c r="BQ214" s="127">
        <v>0.18759999999999999</v>
      </c>
      <c r="BR214" s="127">
        <v>0.18579999999999999</v>
      </c>
      <c r="BS214" s="127">
        <v>0.18429999999999999</v>
      </c>
      <c r="BT214" s="127">
        <v>0.1835</v>
      </c>
      <c r="BU214" s="127">
        <v>0.18290000000000001</v>
      </c>
      <c r="BV214" s="127">
        <v>0.1822</v>
      </c>
      <c r="BW214" s="127">
        <v>0.18160000000000001</v>
      </c>
      <c r="BX214" s="127">
        <v>0.18010000000000001</v>
      </c>
      <c r="BY214" s="127">
        <v>0.1789</v>
      </c>
      <c r="BZ214" s="127">
        <v>0.1779</v>
      </c>
      <c r="CA214" s="127">
        <v>0.1777</v>
      </c>
      <c r="CB214" s="127">
        <v>0.17849999999999999</v>
      </c>
      <c r="CC214" s="127">
        <v>0.1754</v>
      </c>
      <c r="CD214" s="127">
        <v>0.1741</v>
      </c>
      <c r="CE214" s="127">
        <v>0.1731</v>
      </c>
      <c r="CF214" s="127">
        <v>0.17319999999999999</v>
      </c>
      <c r="CG214" s="127">
        <v>0.17180000000000001</v>
      </c>
      <c r="CH214" s="127">
        <v>6.3100000000000003E-2</v>
      </c>
      <c r="CI214" s="127">
        <v>6.3E-2</v>
      </c>
      <c r="CJ214" s="127">
        <v>6.2399999999999997E-2</v>
      </c>
      <c r="CK214" s="127">
        <v>6.2E-2</v>
      </c>
      <c r="CL214" s="127">
        <v>6.1800000000000001E-2</v>
      </c>
      <c r="CM214" s="127">
        <v>6.2399999999999997E-2</v>
      </c>
      <c r="CN214" s="127">
        <v>6.2300000000000001E-2</v>
      </c>
      <c r="CO214" s="127">
        <v>6.1800000000000001E-2</v>
      </c>
      <c r="CP214" s="127">
        <v>6.13E-2</v>
      </c>
      <c r="CQ214" s="127">
        <v>6.08E-2</v>
      </c>
      <c r="CR214" s="127">
        <v>6.0400000000000002E-2</v>
      </c>
      <c r="CS214" s="127">
        <v>6.0299999999999999E-2</v>
      </c>
      <c r="CT214" s="127">
        <v>6.0100000000000001E-2</v>
      </c>
      <c r="CU214" s="127">
        <v>5.9499999999999997E-2</v>
      </c>
      <c r="CV214" s="127">
        <v>5.9299999999999999E-2</v>
      </c>
      <c r="CW214" s="127">
        <v>5.8900000000000001E-2</v>
      </c>
      <c r="CX214" s="127">
        <v>5.8799999999999998E-2</v>
      </c>
      <c r="CY214" s="127">
        <v>5.8599999999999999E-2</v>
      </c>
      <c r="CZ214" s="127">
        <v>5.8099999999999999E-2</v>
      </c>
      <c r="DA214" s="127">
        <v>5.7599999999999998E-2</v>
      </c>
      <c r="DB214" s="127">
        <v>5.7299999999999997E-2</v>
      </c>
      <c r="DC214" s="127">
        <v>5.7099999999999998E-2</v>
      </c>
      <c r="DD214" s="127">
        <v>5.7000000000000002E-2</v>
      </c>
      <c r="DE214" s="127">
        <v>5.67E-2</v>
      </c>
      <c r="DF214" s="127">
        <v>5.67E-2</v>
      </c>
      <c r="DG214" s="127">
        <v>5.6500000000000002E-2</v>
      </c>
      <c r="DH214" s="127">
        <v>5.67E-2</v>
      </c>
      <c r="DI214" s="127">
        <v>5.6800000000000003E-2</v>
      </c>
      <c r="DJ214" s="127">
        <v>5.7099999999999998E-2</v>
      </c>
      <c r="DK214" s="127">
        <v>5.74E-2</v>
      </c>
      <c r="DL214" s="127">
        <v>5.74E-2</v>
      </c>
      <c r="DM214" s="127">
        <v>5.67E-2</v>
      </c>
      <c r="DN214" s="127">
        <v>5.6300000000000003E-2</v>
      </c>
      <c r="DO214" s="127">
        <v>5.7000000000000002E-2</v>
      </c>
      <c r="DP214" s="127">
        <v>5.79E-2</v>
      </c>
      <c r="DQ214" s="127">
        <v>5.74E-2</v>
      </c>
      <c r="DR214" s="127">
        <v>5.7500000000000002E-2</v>
      </c>
      <c r="DS214" s="127">
        <v>5.7200000000000001E-2</v>
      </c>
      <c r="DT214" s="127">
        <v>5.6899999999999999E-2</v>
      </c>
      <c r="DU214" s="127">
        <v>5.7299999999999997E-2</v>
      </c>
      <c r="DV214" s="127">
        <v>5.67E-2</v>
      </c>
      <c r="DW214" s="127">
        <v>5.67E-2</v>
      </c>
      <c r="DX214" s="127">
        <v>5.6099999999999997E-2</v>
      </c>
      <c r="DY214" s="127">
        <v>5.5899999999999998E-2</v>
      </c>
      <c r="DZ214" s="127">
        <v>5.5800000000000002E-2</v>
      </c>
      <c r="EA214" s="127">
        <v>5.5500000000000001E-2</v>
      </c>
      <c r="EB214" s="127">
        <v>5.5100000000000003E-2</v>
      </c>
      <c r="EC214" s="127">
        <v>5.5300000000000002E-2</v>
      </c>
      <c r="ED214" s="127">
        <v>5.5100000000000003E-2</v>
      </c>
      <c r="EE214" s="127">
        <v>5.4899999999999997E-2</v>
      </c>
      <c r="EF214" s="127">
        <v>5.4699999999999999E-2</v>
      </c>
      <c r="EG214" s="127">
        <v>5.4699999999999999E-2</v>
      </c>
      <c r="EH214" s="127">
        <v>5.4600000000000003E-2</v>
      </c>
      <c r="EI214" s="127">
        <v>5.3999999999999999E-2</v>
      </c>
      <c r="EJ214" s="127">
        <v>5.3900000000000003E-2</v>
      </c>
      <c r="EK214" s="127">
        <v>5.3499999999999999E-2</v>
      </c>
      <c r="EL214" s="127">
        <v>5.33E-2</v>
      </c>
      <c r="EM214" s="127">
        <v>5.3199999999999997E-2</v>
      </c>
      <c r="EN214" s="127">
        <v>5.2900000000000003E-2</v>
      </c>
      <c r="EO214" s="127">
        <v>5.2400000000000002E-2</v>
      </c>
      <c r="EP214" s="127">
        <v>5.3199999999999997E-2</v>
      </c>
      <c r="EQ214" s="127">
        <v>5.33E-2</v>
      </c>
      <c r="ER214" s="127">
        <v>5.3199999999999997E-2</v>
      </c>
      <c r="ES214" s="127">
        <v>5.3199999999999997E-2</v>
      </c>
      <c r="ET214" s="127">
        <v>5.3400000000000003E-2</v>
      </c>
      <c r="EU214" s="127">
        <v>5.3199999999999997E-2</v>
      </c>
      <c r="EV214">
        <f>SUMIF('12peso'!$E$39:$E$492,$A214,'12peso'!H$39:H$492)</f>
        <v>5.3600000000000002E-2</v>
      </c>
      <c r="EW214">
        <f>SUMIF('12peso'!$E$39:$E$492,$A214,'12peso'!I$39:I$492)</f>
        <v>5.28E-2</v>
      </c>
      <c r="EX214">
        <f>SUMIF('12peso'!$E$39:$E$492,$A214,'12peso'!J$39:J$492)</f>
        <v>5.3499999999999999E-2</v>
      </c>
      <c r="EY214">
        <f>SUMIF('12peso'!$E$39:$E$492,$A214,'12peso'!K$39:K$492)</f>
        <v>5.3699999999999998E-2</v>
      </c>
      <c r="EZ214">
        <f>SUMIF('12peso'!$E$39:$E$492,$A214,'12peso'!L$39:L$492)</f>
        <v>5.3800000000000001E-2</v>
      </c>
      <c r="FA214">
        <f>SUMIF('12peso'!$E$39:$E$492,$A214,'12peso'!M$39:M$492)</f>
        <v>5.3400000000000003E-2</v>
      </c>
      <c r="FB214">
        <f>SUMIF('12peso'!$E$39:$E$492,$A214,'12peso'!N$39:N$492)</f>
        <v>5.3900000000000003E-2</v>
      </c>
      <c r="FC214">
        <f>SUMIF('12peso'!$E$39:$E$492,$A214,'12peso'!O$39:O$492)</f>
        <v>5.3699999999999998E-2</v>
      </c>
      <c r="FD214">
        <f>SUMIF('12peso'!$E$39:$E$492,$A214,'12peso'!P$39:P$492)</f>
        <v>5.33E-2</v>
      </c>
      <c r="FE214">
        <f>SUMIF('12peso'!$E$39:$E$492,$A214,'12peso'!Q$39:Q$492)</f>
        <v>5.3499999999999999E-2</v>
      </c>
      <c r="FF214">
        <f>SUMIF('12peso'!$E$39:$E$492,$A214,'12peso'!R$39:R$492)</f>
        <v>5.3199999999999997E-2</v>
      </c>
      <c r="FG214">
        <f>SUMIF('12peso'!$E$39:$E$492,$A214,'12peso'!S$39:S$492)</f>
        <v>5.3100000000000001E-2</v>
      </c>
      <c r="FH214">
        <f>SUMIF('12peso'!$E$39:$E$492,$A214,'12peso'!T$39:T$492)</f>
        <v>5.2600000000000001E-2</v>
      </c>
      <c r="FI214">
        <f>SUMIF('12peso'!$E$39:$E$492,$A214,'12peso'!U$39:U$492)</f>
        <v>5.1900000000000002E-2</v>
      </c>
      <c r="FJ214">
        <f>SUMIF('12peso'!$E$39:$E$492,$A214,'12peso'!V$39:V$492)</f>
        <v>5.1900000000000002E-2</v>
      </c>
      <c r="FK214">
        <f>SUMIF('12peso'!$E$39:$E$492,$A214,'12peso'!W$39:W$492)</f>
        <v>5.1799999999999999E-2</v>
      </c>
      <c r="FL214">
        <f>SUMIF('12peso'!$E$39:$E$492,$A214,'12peso'!X$39:X$492)</f>
        <v>5.1900000000000002E-2</v>
      </c>
      <c r="FM214">
        <f>SUMIF('12peso'!$E$39:$E$492,$A214,'12peso'!Y$39:Y$492)</f>
        <v>5.1999999999999998E-2</v>
      </c>
      <c r="FN214">
        <f>SUMIF('12peso'!$E$39:$E$492,$A214,'12peso'!Z$39:Z$492)</f>
        <v>5.1799999999999999E-2</v>
      </c>
      <c r="FO214">
        <f>SUMIF('12peso'!$E$39:$E$492,$A214,'12peso'!AA$39:AA$492)</f>
        <v>5.2299999999999999E-2</v>
      </c>
      <c r="FP214">
        <f>SUMIF('12peso'!$E$39:$E$492,$A214,'12peso'!AB$39:AB$492)</f>
        <v>5.2200000000000003E-2</v>
      </c>
      <c r="FQ214">
        <f>SUMIF('12peso'!$E$39:$E$492,$A214,'12peso'!AC$39:AC$492)</f>
        <v>5.2400000000000002E-2</v>
      </c>
      <c r="FR214">
        <f>SUMIF('12peso'!$E$39:$E$492,$A214,'12peso'!AD$39:AD$492)</f>
        <v>5.2699999999999997E-2</v>
      </c>
      <c r="FS214">
        <f>SUMIF('12peso'!$E$39:$E$492,$A214,'12peso'!AE$39:AE$492)</f>
        <v>5.2299999999999999E-2</v>
      </c>
      <c r="FT214">
        <f>SUMIF('12peso'!$E$39:$E$492,$A214,'12peso'!AF$39:AF$492)</f>
        <v>5.2200000000000003E-2</v>
      </c>
      <c r="FU214">
        <f>SUMIF('12peso'!$E$39:$E$492,$A214,'12peso'!AG$39:AG$492)</f>
        <v>5.1999999999999998E-2</v>
      </c>
      <c r="FV214">
        <f>SUMIF('12peso'!$E$39:$E$492,$A214,'12peso'!AH$39:AH$492)</f>
        <v>5.21E-2</v>
      </c>
      <c r="FW214">
        <f>SUMIF('12peso'!$E$39:$E$492,$A214,'12peso'!AI$39:AI$492)</f>
        <v>5.1900000000000002E-2</v>
      </c>
      <c r="FX214">
        <f>SUMIF('12peso'!$E$39:$E$492,$A214,'12peso'!AJ$39:AJ$492)</f>
        <v>5.1400000000000001E-2</v>
      </c>
      <c r="FY214">
        <f>SUMIF('12peso'!$E$39:$E$492,$A214,'12peso'!AK$39:AK$492)</f>
        <v>5.16E-2</v>
      </c>
      <c r="FZ214">
        <f>SUMIF('12peso'!$E$39:$E$492,$A214,'12peso'!AL$39:AL$492)</f>
        <v>5.16E-2</v>
      </c>
      <c r="GA214">
        <f>SUMIF('12peso'!$E$39:$E$492,$A214,'12peso'!AM$39:AM$492)</f>
        <v>5.21E-2</v>
      </c>
      <c r="GB214">
        <f>SUMIF('12peso'!$E$39:$E$492,$A214,'12peso'!AN$39:AN$492)</f>
        <v>5.2299999999999999E-2</v>
      </c>
    </row>
    <row r="215" spans="1:184" x14ac:dyDescent="0.25">
      <c r="A215" s="60">
        <v>4401002</v>
      </c>
      <c r="B215" s="56" t="s">
        <v>217</v>
      </c>
      <c r="C215" s="127">
        <v>2.06E-2</v>
      </c>
      <c r="D215" s="127">
        <v>2.0400000000000001E-2</v>
      </c>
      <c r="E215" s="127">
        <v>2.06E-2</v>
      </c>
      <c r="F215" s="127">
        <v>2.0400000000000001E-2</v>
      </c>
      <c r="G215" s="127">
        <v>1.9900000000000001E-2</v>
      </c>
      <c r="H215" s="127">
        <v>2.01E-2</v>
      </c>
      <c r="I215" s="127">
        <v>1.9800000000000002E-2</v>
      </c>
      <c r="J215" s="127">
        <v>1.9900000000000001E-2</v>
      </c>
      <c r="K215" s="127">
        <v>1.9900000000000001E-2</v>
      </c>
      <c r="L215" s="127">
        <v>2.01E-2</v>
      </c>
      <c r="M215" s="127">
        <v>2.01E-2</v>
      </c>
      <c r="N215" s="127">
        <v>2.0299999999999999E-2</v>
      </c>
      <c r="O215" s="127">
        <v>1.9699999999999999E-2</v>
      </c>
      <c r="P215" s="127">
        <v>1.9599999999999999E-2</v>
      </c>
      <c r="Q215" s="127">
        <v>1.95E-2</v>
      </c>
      <c r="R215" s="127">
        <v>1.9599999999999999E-2</v>
      </c>
      <c r="S215" s="127">
        <v>1.9599999999999999E-2</v>
      </c>
      <c r="T215" s="127">
        <v>1.9400000000000001E-2</v>
      </c>
      <c r="U215" s="127">
        <v>1.95E-2</v>
      </c>
      <c r="V215" s="127">
        <v>1.9400000000000001E-2</v>
      </c>
      <c r="W215" s="127">
        <v>1.9699999999999999E-2</v>
      </c>
      <c r="X215" s="127">
        <v>1.9800000000000002E-2</v>
      </c>
      <c r="Y215" s="127">
        <v>1.9599999999999999E-2</v>
      </c>
      <c r="Z215" s="127">
        <v>1.9699999999999999E-2</v>
      </c>
      <c r="AA215" s="127">
        <v>1.9699999999999999E-2</v>
      </c>
      <c r="AB215" s="127">
        <v>1.9599999999999999E-2</v>
      </c>
      <c r="AC215" s="127">
        <v>1.95E-2</v>
      </c>
      <c r="AD215" s="127">
        <v>1.9300000000000001E-2</v>
      </c>
      <c r="AE215" s="127">
        <v>1.9199999999999998E-2</v>
      </c>
      <c r="AF215" s="127">
        <v>1.9300000000000001E-2</v>
      </c>
      <c r="AG215" s="127">
        <v>1.9400000000000001E-2</v>
      </c>
      <c r="AH215" s="127">
        <v>1.89E-2</v>
      </c>
      <c r="AI215" s="127">
        <v>1.89E-2</v>
      </c>
      <c r="AJ215" s="127">
        <v>1.8499999999999999E-2</v>
      </c>
      <c r="AK215" s="127">
        <v>1.84E-2</v>
      </c>
      <c r="AL215" s="127">
        <v>1.84E-2</v>
      </c>
      <c r="AM215" s="127">
        <v>1.83E-2</v>
      </c>
      <c r="AN215" s="127">
        <v>1.83E-2</v>
      </c>
      <c r="AO215" s="127">
        <v>1.8100000000000002E-2</v>
      </c>
      <c r="AP215" s="127">
        <v>1.83E-2</v>
      </c>
      <c r="AQ215" s="127">
        <v>1.7999999999999999E-2</v>
      </c>
      <c r="AR215" s="127">
        <v>1.77E-2</v>
      </c>
      <c r="AS215" s="127">
        <v>1.7600000000000001E-2</v>
      </c>
      <c r="AT215" s="127">
        <v>1.7600000000000001E-2</v>
      </c>
      <c r="AU215" s="127">
        <v>1.7399999999999999E-2</v>
      </c>
      <c r="AV215" s="127">
        <v>1.7600000000000001E-2</v>
      </c>
      <c r="AW215" s="127">
        <v>1.77E-2</v>
      </c>
      <c r="AX215" s="127">
        <v>1.78E-2</v>
      </c>
      <c r="AY215" s="127">
        <v>1.77E-2</v>
      </c>
      <c r="AZ215" s="127">
        <v>1.77E-2</v>
      </c>
      <c r="BA215" s="127">
        <v>1.77E-2</v>
      </c>
      <c r="BB215" s="127">
        <v>1.78E-2</v>
      </c>
      <c r="BC215" s="127">
        <v>1.77E-2</v>
      </c>
      <c r="BD215" s="127">
        <v>1.78E-2</v>
      </c>
      <c r="BE215" s="127">
        <v>1.77E-2</v>
      </c>
      <c r="BF215" s="127">
        <v>1.7600000000000001E-2</v>
      </c>
      <c r="BG215" s="127">
        <v>1.7399999999999999E-2</v>
      </c>
      <c r="BH215" s="127">
        <v>1.7299999999999999E-2</v>
      </c>
      <c r="BI215" s="127">
        <v>1.7500000000000002E-2</v>
      </c>
      <c r="BJ215" s="127">
        <v>1.7299999999999999E-2</v>
      </c>
      <c r="BK215" s="127">
        <v>1.7000000000000001E-2</v>
      </c>
      <c r="BL215" s="127">
        <v>1.72E-2</v>
      </c>
      <c r="BM215" s="127">
        <v>1.7299999999999999E-2</v>
      </c>
      <c r="BN215" s="127">
        <v>1.7299999999999999E-2</v>
      </c>
      <c r="BO215" s="127">
        <v>1.72E-2</v>
      </c>
      <c r="BP215" s="127">
        <v>1.7100000000000001E-2</v>
      </c>
      <c r="BQ215" s="127">
        <v>1.72E-2</v>
      </c>
      <c r="BR215" s="127">
        <v>1.72E-2</v>
      </c>
      <c r="BS215" s="127">
        <v>1.7100000000000001E-2</v>
      </c>
      <c r="BT215" s="127">
        <v>1.7100000000000001E-2</v>
      </c>
      <c r="BU215" s="127">
        <v>1.7100000000000001E-2</v>
      </c>
      <c r="BV215" s="127">
        <v>1.7100000000000001E-2</v>
      </c>
      <c r="BW215" s="127">
        <v>1.7100000000000001E-2</v>
      </c>
      <c r="BX215" s="127">
        <v>1.7100000000000001E-2</v>
      </c>
      <c r="BY215" s="127">
        <v>1.7000000000000001E-2</v>
      </c>
      <c r="BZ215" s="127">
        <v>1.6799999999999999E-2</v>
      </c>
      <c r="CA215" s="127">
        <v>1.67E-2</v>
      </c>
      <c r="CB215" s="127">
        <v>1.66E-2</v>
      </c>
      <c r="CC215" s="127">
        <v>1.6500000000000001E-2</v>
      </c>
      <c r="CD215" s="127">
        <v>1.6500000000000001E-2</v>
      </c>
      <c r="CE215" s="127">
        <v>1.6400000000000001E-2</v>
      </c>
      <c r="CF215" s="127">
        <v>1.6500000000000001E-2</v>
      </c>
      <c r="CG215" s="127">
        <v>1.6400000000000001E-2</v>
      </c>
      <c r="CH215" s="127">
        <v>2.1100000000000001E-2</v>
      </c>
      <c r="CI215" s="127">
        <v>2.1299999999999999E-2</v>
      </c>
      <c r="CJ215" s="127">
        <v>2.1299999999999999E-2</v>
      </c>
      <c r="CK215" s="127">
        <v>2.12E-2</v>
      </c>
      <c r="CL215" s="127">
        <v>2.12E-2</v>
      </c>
      <c r="CM215" s="127">
        <v>2.1000000000000001E-2</v>
      </c>
      <c r="CN215" s="127">
        <v>2.0899999999999998E-2</v>
      </c>
      <c r="CO215" s="127">
        <v>2.07E-2</v>
      </c>
      <c r="CP215" s="127">
        <v>2.06E-2</v>
      </c>
      <c r="CQ215" s="127">
        <v>2.07E-2</v>
      </c>
      <c r="CR215" s="127">
        <v>2.0799999999999999E-2</v>
      </c>
      <c r="CS215" s="127">
        <v>2.0799999999999999E-2</v>
      </c>
      <c r="CT215" s="127">
        <v>2.06E-2</v>
      </c>
      <c r="CU215" s="127">
        <v>2.06E-2</v>
      </c>
      <c r="CV215" s="127">
        <v>2.06E-2</v>
      </c>
      <c r="CW215" s="127">
        <v>2.06E-2</v>
      </c>
      <c r="CX215" s="127">
        <v>2.06E-2</v>
      </c>
      <c r="CY215" s="127">
        <v>2.0400000000000001E-2</v>
      </c>
      <c r="CZ215" s="127">
        <v>2.0299999999999999E-2</v>
      </c>
      <c r="DA215" s="127">
        <v>2.0199999999999999E-2</v>
      </c>
      <c r="DB215" s="127">
        <v>0.02</v>
      </c>
      <c r="DC215" s="127">
        <v>0.02</v>
      </c>
      <c r="DD215" s="127">
        <v>2.01E-2</v>
      </c>
      <c r="DE215" s="127">
        <v>1.9900000000000001E-2</v>
      </c>
      <c r="DF215" s="127">
        <v>1.9800000000000002E-2</v>
      </c>
      <c r="DG215" s="127">
        <v>1.9900000000000001E-2</v>
      </c>
      <c r="DH215" s="127">
        <v>2.01E-2</v>
      </c>
      <c r="DI215" s="127">
        <v>2.0299999999999999E-2</v>
      </c>
      <c r="DJ215" s="127">
        <v>2.0400000000000001E-2</v>
      </c>
      <c r="DK215" s="127">
        <v>2.0500000000000001E-2</v>
      </c>
      <c r="DL215" s="127">
        <v>2.0400000000000001E-2</v>
      </c>
      <c r="DM215" s="127">
        <v>2.01E-2</v>
      </c>
      <c r="DN215" s="127">
        <v>2.01E-2</v>
      </c>
      <c r="DO215" s="127">
        <v>2.0199999999999999E-2</v>
      </c>
      <c r="DP215" s="127">
        <v>2.0199999999999999E-2</v>
      </c>
      <c r="DQ215" s="127">
        <v>2.01E-2</v>
      </c>
      <c r="DR215" s="127">
        <v>2.0400000000000001E-2</v>
      </c>
      <c r="DS215" s="127">
        <v>2.0500000000000001E-2</v>
      </c>
      <c r="DT215" s="127">
        <v>2.0500000000000001E-2</v>
      </c>
      <c r="DU215" s="127">
        <v>2.0500000000000001E-2</v>
      </c>
      <c r="DV215" s="127">
        <v>2.0500000000000001E-2</v>
      </c>
      <c r="DW215" s="127">
        <v>2.0299999999999999E-2</v>
      </c>
      <c r="DX215" s="127">
        <v>2.0299999999999999E-2</v>
      </c>
      <c r="DY215" s="127">
        <v>0.02</v>
      </c>
      <c r="DZ215" s="127">
        <v>1.9800000000000002E-2</v>
      </c>
      <c r="EA215" s="127">
        <v>1.9800000000000002E-2</v>
      </c>
      <c r="EB215" s="127">
        <v>1.9699999999999999E-2</v>
      </c>
      <c r="EC215" s="127">
        <v>1.9900000000000001E-2</v>
      </c>
      <c r="ED215" s="127">
        <v>0.02</v>
      </c>
      <c r="EE215" s="127">
        <v>1.9800000000000002E-2</v>
      </c>
      <c r="EF215" s="127">
        <v>2.01E-2</v>
      </c>
      <c r="EG215" s="127">
        <v>2.0299999999999999E-2</v>
      </c>
      <c r="EH215" s="127">
        <v>2.0199999999999999E-2</v>
      </c>
      <c r="EI215" s="127">
        <v>0.02</v>
      </c>
      <c r="EJ215" s="127">
        <v>0.02</v>
      </c>
      <c r="EK215" s="127">
        <v>1.9699999999999999E-2</v>
      </c>
      <c r="EL215" s="127">
        <v>1.9599999999999999E-2</v>
      </c>
      <c r="EM215" s="127">
        <v>1.9900000000000001E-2</v>
      </c>
      <c r="EN215" s="127">
        <v>1.9800000000000002E-2</v>
      </c>
      <c r="EO215" s="127">
        <v>1.9900000000000001E-2</v>
      </c>
      <c r="EP215" s="127">
        <v>0.02</v>
      </c>
      <c r="EQ215" s="127">
        <v>2.01E-2</v>
      </c>
      <c r="ER215" s="127">
        <v>1.9900000000000001E-2</v>
      </c>
      <c r="ES215" s="127">
        <v>1.9900000000000001E-2</v>
      </c>
      <c r="ET215" s="127">
        <v>0.02</v>
      </c>
      <c r="EU215" s="127">
        <v>1.9699999999999999E-2</v>
      </c>
      <c r="EV215">
        <f>SUMIF('12peso'!$E$39:$E$492,$A215,'12peso'!H$39:H$492)</f>
        <v>1.67E-2</v>
      </c>
      <c r="EW215">
        <f>SUMIF('12peso'!$E$39:$E$492,$A215,'12peso'!I$39:I$492)</f>
        <v>1.7100000000000001E-2</v>
      </c>
      <c r="EX215">
        <f>SUMIF('12peso'!$E$39:$E$492,$A215,'12peso'!J$39:J$492)</f>
        <v>1.6799999999999999E-2</v>
      </c>
      <c r="EY215">
        <f>SUMIF('12peso'!$E$39:$E$492,$A215,'12peso'!K$39:K$492)</f>
        <v>1.67E-2</v>
      </c>
      <c r="EZ215">
        <f>SUMIF('12peso'!$E$39:$E$492,$A215,'12peso'!L$39:L$492)</f>
        <v>1.67E-2</v>
      </c>
      <c r="FA215">
        <f>SUMIF('12peso'!$E$39:$E$492,$A215,'12peso'!M$39:M$492)</f>
        <v>1.6899999999999998E-2</v>
      </c>
      <c r="FB215">
        <f>SUMIF('12peso'!$E$39:$E$492,$A215,'12peso'!N$39:N$492)</f>
        <v>1.7100000000000001E-2</v>
      </c>
      <c r="FC215">
        <f>SUMIF('12peso'!$E$39:$E$492,$A215,'12peso'!O$39:O$492)</f>
        <v>1.6899999999999998E-2</v>
      </c>
      <c r="FD215">
        <f>SUMIF('12peso'!$E$39:$E$492,$A215,'12peso'!P$39:P$492)</f>
        <v>1.6899999999999998E-2</v>
      </c>
      <c r="FE215">
        <f>SUMIF('12peso'!$E$39:$E$492,$A215,'12peso'!Q$39:Q$492)</f>
        <v>1.6899999999999998E-2</v>
      </c>
      <c r="FF215">
        <f>SUMIF('12peso'!$E$39:$E$492,$A215,'12peso'!R$39:R$492)</f>
        <v>1.6899999999999998E-2</v>
      </c>
      <c r="FG215">
        <f>SUMIF('12peso'!$E$39:$E$492,$A215,'12peso'!S$39:S$492)</f>
        <v>1.67E-2</v>
      </c>
      <c r="FH215">
        <f>SUMIF('12peso'!$E$39:$E$492,$A215,'12peso'!T$39:T$492)</f>
        <v>1.6799999999999999E-2</v>
      </c>
      <c r="FI215">
        <f>SUMIF('12peso'!$E$39:$E$492,$A215,'12peso'!U$39:U$492)</f>
        <v>1.67E-2</v>
      </c>
      <c r="FJ215">
        <f>SUMIF('12peso'!$E$39:$E$492,$A215,'12peso'!V$39:V$492)</f>
        <v>1.66E-2</v>
      </c>
      <c r="FK215">
        <f>SUMIF('12peso'!$E$39:$E$492,$A215,'12peso'!W$39:W$492)</f>
        <v>1.6400000000000001E-2</v>
      </c>
      <c r="FL215">
        <f>SUMIF('12peso'!$E$39:$E$492,$A215,'12peso'!X$39:X$492)</f>
        <v>1.6500000000000001E-2</v>
      </c>
      <c r="FM215">
        <f>SUMIF('12peso'!$E$39:$E$492,$A215,'12peso'!Y$39:Y$492)</f>
        <v>1.6500000000000001E-2</v>
      </c>
      <c r="FN215">
        <f>SUMIF('12peso'!$E$39:$E$492,$A215,'12peso'!Z$39:Z$492)</f>
        <v>1.6400000000000001E-2</v>
      </c>
      <c r="FO215">
        <f>SUMIF('12peso'!$E$39:$E$492,$A215,'12peso'!AA$39:AA$492)</f>
        <v>1.6500000000000001E-2</v>
      </c>
      <c r="FP215">
        <f>SUMIF('12peso'!$E$39:$E$492,$A215,'12peso'!AB$39:AB$492)</f>
        <v>1.6400000000000001E-2</v>
      </c>
      <c r="FQ215">
        <f>SUMIF('12peso'!$E$39:$E$492,$A215,'12peso'!AC$39:AC$492)</f>
        <v>1.66E-2</v>
      </c>
      <c r="FR215">
        <f>SUMIF('12peso'!$E$39:$E$492,$A215,'12peso'!AD$39:AD$492)</f>
        <v>1.67E-2</v>
      </c>
      <c r="FS215">
        <f>SUMIF('12peso'!$E$39:$E$492,$A215,'12peso'!AE$39:AE$492)</f>
        <v>1.67E-2</v>
      </c>
      <c r="FT215">
        <f>SUMIF('12peso'!$E$39:$E$492,$A215,'12peso'!AF$39:AF$492)</f>
        <v>1.66E-2</v>
      </c>
      <c r="FU215">
        <f>SUMIF('12peso'!$E$39:$E$492,$A215,'12peso'!AG$39:AG$492)</f>
        <v>1.67E-2</v>
      </c>
      <c r="FV215">
        <f>SUMIF('12peso'!$E$39:$E$492,$A215,'12peso'!AH$39:AH$492)</f>
        <v>1.6799999999999999E-2</v>
      </c>
      <c r="FW215">
        <f>SUMIF('12peso'!$E$39:$E$492,$A215,'12peso'!AI$39:AI$492)</f>
        <v>1.67E-2</v>
      </c>
      <c r="FX215">
        <f>SUMIF('12peso'!$E$39:$E$492,$A215,'12peso'!AJ$39:AJ$492)</f>
        <v>1.66E-2</v>
      </c>
      <c r="FY215">
        <f>SUMIF('12peso'!$E$39:$E$492,$A215,'12peso'!AK$39:AK$492)</f>
        <v>1.67E-2</v>
      </c>
      <c r="FZ215">
        <f>SUMIF('12peso'!$E$39:$E$492,$A215,'12peso'!AL$39:AL$492)</f>
        <v>1.6799999999999999E-2</v>
      </c>
      <c r="GA215">
        <f>SUMIF('12peso'!$E$39:$E$492,$A215,'12peso'!AM$39:AM$492)</f>
        <v>1.6899999999999998E-2</v>
      </c>
      <c r="GB215">
        <f>SUMIF('12peso'!$E$39:$E$492,$A215,'12peso'!AN$39:AN$492)</f>
        <v>1.6899999999999998E-2</v>
      </c>
    </row>
    <row r="216" spans="1:184" x14ac:dyDescent="0.25">
      <c r="A216" s="60">
        <v>5101001</v>
      </c>
      <c r="B216" s="56" t="s">
        <v>218</v>
      </c>
      <c r="C216" s="127">
        <v>4.2408999999999999</v>
      </c>
      <c r="D216" s="127">
        <v>4.2643000000000004</v>
      </c>
      <c r="E216" s="127">
        <v>4.2770999999999999</v>
      </c>
      <c r="F216" s="127">
        <v>4.2750000000000004</v>
      </c>
      <c r="G216" s="127">
        <v>4.2530999999999999</v>
      </c>
      <c r="H216" s="127">
        <v>4.2499000000000002</v>
      </c>
      <c r="I216" s="127">
        <v>4.2561</v>
      </c>
      <c r="J216" s="127">
        <v>4.2695999999999996</v>
      </c>
      <c r="K216" s="127">
        <v>4.3479999999999999</v>
      </c>
      <c r="L216" s="127">
        <v>4.3550000000000004</v>
      </c>
      <c r="M216" s="127">
        <v>4.3555999999999999</v>
      </c>
      <c r="N216" s="127">
        <v>4.3497000000000003</v>
      </c>
      <c r="O216" s="127">
        <v>4.2975000000000003</v>
      </c>
      <c r="P216" s="127">
        <v>4.2481999999999998</v>
      </c>
      <c r="Q216" s="127">
        <v>4.2465999999999999</v>
      </c>
      <c r="R216" s="127">
        <v>4.2408999999999999</v>
      </c>
      <c r="S216" s="127">
        <v>4.2615999999999996</v>
      </c>
      <c r="T216" s="127">
        <v>4.3236999999999997</v>
      </c>
      <c r="U216" s="127">
        <v>4.3746</v>
      </c>
      <c r="V216" s="127">
        <v>4.4509999999999996</v>
      </c>
      <c r="W216" s="127">
        <v>4.4463999999999997</v>
      </c>
      <c r="X216" s="127">
        <v>4.4200999999999997</v>
      </c>
      <c r="Y216" s="127">
        <v>4.4599000000000002</v>
      </c>
      <c r="Z216" s="127">
        <v>4.6695000000000002</v>
      </c>
      <c r="AA216" s="127">
        <v>4.6345999999999998</v>
      </c>
      <c r="AB216" s="127">
        <v>4.6162000000000001</v>
      </c>
      <c r="AC216" s="127">
        <v>4.6596000000000002</v>
      </c>
      <c r="AD216" s="127">
        <v>4.6257000000000001</v>
      </c>
      <c r="AE216" s="127">
        <v>4.6135000000000002</v>
      </c>
      <c r="AF216" s="127">
        <v>4.6318000000000001</v>
      </c>
      <c r="AG216" s="127">
        <v>4.6661999999999999</v>
      </c>
      <c r="AH216" s="127">
        <v>4.6881000000000004</v>
      </c>
      <c r="AI216" s="127">
        <v>4.6893000000000002</v>
      </c>
      <c r="AJ216" s="127">
        <v>4.6657000000000002</v>
      </c>
      <c r="AK216" s="127">
        <v>4.6679000000000004</v>
      </c>
      <c r="AL216" s="127">
        <v>4.7605000000000004</v>
      </c>
      <c r="AM216" s="127">
        <v>4.7064000000000004</v>
      </c>
      <c r="AN216" s="127">
        <v>4.6798000000000002</v>
      </c>
      <c r="AO216" s="127">
        <v>4.6463000000000001</v>
      </c>
      <c r="AP216" s="127">
        <v>4.6344000000000003</v>
      </c>
      <c r="AQ216" s="127">
        <v>4.5846</v>
      </c>
      <c r="AR216" s="127">
        <v>4.6074999999999999</v>
      </c>
      <c r="AS216" s="127">
        <v>4.7293000000000003</v>
      </c>
      <c r="AT216" s="127">
        <v>4.9320000000000004</v>
      </c>
      <c r="AU216" s="127">
        <v>4.9576000000000002</v>
      </c>
      <c r="AV216" s="127">
        <v>5.0039999999999996</v>
      </c>
      <c r="AW216" s="127">
        <v>5.0503999999999998</v>
      </c>
      <c r="AX216" s="127">
        <v>5.0533999999999999</v>
      </c>
      <c r="AY216" s="127">
        <v>5.0438000000000001</v>
      </c>
      <c r="AZ216" s="127">
        <v>5.0263999999999998</v>
      </c>
      <c r="BA216" s="127">
        <v>5.0410000000000004</v>
      </c>
      <c r="BB216" s="127">
        <v>5.0327000000000002</v>
      </c>
      <c r="BC216" s="127">
        <v>5.0671999999999997</v>
      </c>
      <c r="BD216" s="127">
        <v>5.0895999999999999</v>
      </c>
      <c r="BE216" s="127">
        <v>5.0625999999999998</v>
      </c>
      <c r="BF216" s="127">
        <v>5.0282</v>
      </c>
      <c r="BG216" s="127">
        <v>5.0292000000000003</v>
      </c>
      <c r="BH216" s="127">
        <v>5.0425000000000004</v>
      </c>
      <c r="BI216" s="127">
        <v>4.9955999999999996</v>
      </c>
      <c r="BJ216" s="127">
        <v>4.9927999999999999</v>
      </c>
      <c r="BK216" s="127">
        <v>4.9741999999999997</v>
      </c>
      <c r="BL216" s="127">
        <v>4.9650999999999996</v>
      </c>
      <c r="BM216" s="127">
        <v>4.9489999999999998</v>
      </c>
      <c r="BN216" s="127">
        <v>4.9292999999999996</v>
      </c>
      <c r="BO216" s="127">
        <v>4.9255000000000004</v>
      </c>
      <c r="BP216" s="127">
        <v>4.9611999999999998</v>
      </c>
      <c r="BQ216" s="127">
        <v>4.9272999999999998</v>
      </c>
      <c r="BR216" s="127">
        <v>4.8806000000000003</v>
      </c>
      <c r="BS216" s="127">
        <v>5.0964</v>
      </c>
      <c r="BT216" s="127">
        <v>5.1833</v>
      </c>
      <c r="BU216" s="127">
        <v>5.1966999999999999</v>
      </c>
      <c r="BV216" s="127">
        <v>5.1974999999999998</v>
      </c>
      <c r="BW216" s="127">
        <v>5.1753</v>
      </c>
      <c r="BX216" s="127">
        <v>5.1843000000000004</v>
      </c>
      <c r="BY216" s="127">
        <v>5.1684999999999999</v>
      </c>
      <c r="BZ216" s="127">
        <v>5.1875999999999998</v>
      </c>
      <c r="CA216" s="127">
        <v>5.1905000000000001</v>
      </c>
      <c r="CB216" s="127">
        <v>5.1839000000000004</v>
      </c>
      <c r="CC216" s="127">
        <v>5.2462</v>
      </c>
      <c r="CD216" s="127">
        <v>5.2878999999999996</v>
      </c>
      <c r="CE216" s="127">
        <v>5.2683</v>
      </c>
      <c r="CF216" s="127">
        <v>5.2556000000000003</v>
      </c>
      <c r="CG216" s="127">
        <v>5.2572000000000001</v>
      </c>
      <c r="CH216" s="127">
        <v>3.6669</v>
      </c>
      <c r="CI216" s="127">
        <v>3.6596000000000002</v>
      </c>
      <c r="CJ216" s="127">
        <v>3.6574</v>
      </c>
      <c r="CK216" s="127">
        <v>3.6497000000000002</v>
      </c>
      <c r="CL216" s="127">
        <v>3.6372</v>
      </c>
      <c r="CM216" s="127">
        <v>3.6257000000000001</v>
      </c>
      <c r="CN216" s="127">
        <v>3.7755999999999998</v>
      </c>
      <c r="CO216" s="127">
        <v>3.8205</v>
      </c>
      <c r="CP216" s="127">
        <v>3.8622999999999998</v>
      </c>
      <c r="CQ216" s="127">
        <v>3.8515999999999999</v>
      </c>
      <c r="CR216" s="127">
        <v>3.8435000000000001</v>
      </c>
      <c r="CS216" s="127">
        <v>3.8418000000000001</v>
      </c>
      <c r="CT216" s="127">
        <v>3.8313999999999999</v>
      </c>
      <c r="CU216" s="127">
        <v>3.8214999999999999</v>
      </c>
      <c r="CV216" s="127">
        <v>3.8193000000000001</v>
      </c>
      <c r="CW216" s="127">
        <v>3.8203999999999998</v>
      </c>
      <c r="CX216" s="127">
        <v>3.8079999999999998</v>
      </c>
      <c r="CY216" s="127">
        <v>3.7936999999999999</v>
      </c>
      <c r="CZ216" s="127">
        <v>3.7772999999999999</v>
      </c>
      <c r="DA216" s="127">
        <v>3.8001999999999998</v>
      </c>
      <c r="DB216" s="127">
        <v>3.7997999999999998</v>
      </c>
      <c r="DC216" s="127">
        <v>3.7846000000000002</v>
      </c>
      <c r="DD216" s="127">
        <v>3.7671999999999999</v>
      </c>
      <c r="DE216" s="127">
        <v>3.7507999999999999</v>
      </c>
      <c r="DF216" s="127">
        <v>3.7240000000000002</v>
      </c>
      <c r="DG216" s="127">
        <v>3.7048000000000001</v>
      </c>
      <c r="DH216" s="127">
        <v>3.6939000000000002</v>
      </c>
      <c r="DI216" s="127">
        <v>3.6858</v>
      </c>
      <c r="DJ216" s="127">
        <v>3.6692999999999998</v>
      </c>
      <c r="DK216" s="127">
        <v>3.6558000000000002</v>
      </c>
      <c r="DL216" s="127">
        <v>3.6758999999999999</v>
      </c>
      <c r="DM216" s="127">
        <v>3.7743000000000002</v>
      </c>
      <c r="DN216" s="127">
        <v>3.7919999999999998</v>
      </c>
      <c r="DO216" s="127">
        <v>3.7890999999999999</v>
      </c>
      <c r="DP216" s="127">
        <v>3.7772999999999999</v>
      </c>
      <c r="DQ216" s="127">
        <v>3.7740999999999998</v>
      </c>
      <c r="DR216" s="127">
        <v>3.7732000000000001</v>
      </c>
      <c r="DS216" s="127">
        <v>3.7664</v>
      </c>
      <c r="DT216" s="127">
        <v>3.7608999999999999</v>
      </c>
      <c r="DU216" s="127">
        <v>3.7517999999999998</v>
      </c>
      <c r="DV216" s="127">
        <v>3.7412999999999998</v>
      </c>
      <c r="DW216" s="127">
        <v>3.7263999999999999</v>
      </c>
      <c r="DX216" s="127">
        <v>3.7122999999999999</v>
      </c>
      <c r="DY216" s="127">
        <v>3.8281999999999998</v>
      </c>
      <c r="DZ216" s="127">
        <v>3.8925000000000001</v>
      </c>
      <c r="EA216" s="127">
        <v>3.8948999999999998</v>
      </c>
      <c r="EB216" s="127">
        <v>3.8723000000000001</v>
      </c>
      <c r="EC216" s="127">
        <v>3.8549000000000002</v>
      </c>
      <c r="ED216" s="127">
        <v>3.8582999999999998</v>
      </c>
      <c r="EE216" s="127">
        <v>3.8677000000000001</v>
      </c>
      <c r="EF216" s="127">
        <v>3.8530000000000002</v>
      </c>
      <c r="EG216" s="127">
        <v>3.8363</v>
      </c>
      <c r="EH216" s="127">
        <v>3.8075000000000001</v>
      </c>
      <c r="EI216" s="127">
        <v>3.7860999999999998</v>
      </c>
      <c r="EJ216" s="127">
        <v>3.7656999999999998</v>
      </c>
      <c r="EK216" s="127">
        <v>3.8881000000000001</v>
      </c>
      <c r="EL216" s="127">
        <v>3.9081999999999999</v>
      </c>
      <c r="EM216" s="127">
        <v>3.9159000000000002</v>
      </c>
      <c r="EN216" s="127">
        <v>3.8955000000000002</v>
      </c>
      <c r="EO216" s="127">
        <v>3.907</v>
      </c>
      <c r="EP216" s="127">
        <v>3.9321000000000002</v>
      </c>
      <c r="EQ216" s="127">
        <v>3.9272</v>
      </c>
      <c r="ER216" s="127">
        <v>3.9123999999999999</v>
      </c>
      <c r="ES216" s="127">
        <v>3.8921999999999999</v>
      </c>
      <c r="ET216" s="127">
        <v>3.8771</v>
      </c>
      <c r="EU216" s="127">
        <v>3.8567</v>
      </c>
      <c r="EV216">
        <f>SUMIF('12peso'!$E$39:$E$492,$A216,'12peso'!H$39:H$492)</f>
        <v>2.7073999999999998</v>
      </c>
      <c r="EW216">
        <f>SUMIF('12peso'!$E$39:$E$492,$A216,'12peso'!I$39:I$492)</f>
        <v>2.7587999999999999</v>
      </c>
      <c r="EX216">
        <f>SUMIF('12peso'!$E$39:$E$492,$A216,'12peso'!J$39:J$492)</f>
        <v>2.7646000000000002</v>
      </c>
      <c r="EY216">
        <f>SUMIF('12peso'!$E$39:$E$492,$A216,'12peso'!K$39:K$492)</f>
        <v>2.7658999999999998</v>
      </c>
      <c r="EZ216">
        <f>SUMIF('12peso'!$E$39:$E$492,$A216,'12peso'!L$39:L$492)</f>
        <v>2.7490000000000001</v>
      </c>
      <c r="FA216">
        <f>SUMIF('12peso'!$E$39:$E$492,$A216,'12peso'!M$39:M$492)</f>
        <v>2.7421000000000002</v>
      </c>
      <c r="FB216">
        <f>SUMIF('12peso'!$E$39:$E$492,$A216,'12peso'!N$39:N$492)</f>
        <v>2.7635000000000001</v>
      </c>
      <c r="FC216">
        <f>SUMIF('12peso'!$E$39:$E$492,$A216,'12peso'!O$39:O$492)</f>
        <v>2.7559999999999998</v>
      </c>
      <c r="FD216">
        <f>SUMIF('12peso'!$E$39:$E$492,$A216,'12peso'!P$39:P$492)</f>
        <v>2.7574000000000001</v>
      </c>
      <c r="FE216">
        <f>SUMIF('12peso'!$E$39:$E$492,$A216,'12peso'!Q$39:Q$492)</f>
        <v>2.7433999999999998</v>
      </c>
      <c r="FF216">
        <f>SUMIF('12peso'!$E$39:$E$492,$A216,'12peso'!R$39:R$492)</f>
        <v>2.7271000000000001</v>
      </c>
      <c r="FG216">
        <f>SUMIF('12peso'!$E$39:$E$492,$A216,'12peso'!S$39:S$492)</f>
        <v>2.7109999999999999</v>
      </c>
      <c r="FH216">
        <f>SUMIF('12peso'!$E$39:$E$492,$A216,'12peso'!T$39:T$492)</f>
        <v>2.6882000000000001</v>
      </c>
      <c r="FI216">
        <f>SUMIF('12peso'!$E$39:$E$492,$A216,'12peso'!U$39:U$492)</f>
        <v>2.6739000000000002</v>
      </c>
      <c r="FJ216">
        <f>SUMIF('12peso'!$E$39:$E$492,$A216,'12peso'!V$39:V$492)</f>
        <v>2.6751</v>
      </c>
      <c r="FK216">
        <f>SUMIF('12peso'!$E$39:$E$492,$A216,'12peso'!W$39:W$492)</f>
        <v>2.6720999999999999</v>
      </c>
      <c r="FL216">
        <f>SUMIF('12peso'!$E$39:$E$492,$A216,'12peso'!X$39:X$492)</f>
        <v>2.6507999999999998</v>
      </c>
      <c r="FM216">
        <f>SUMIF('12peso'!$E$39:$E$492,$A216,'12peso'!Y$39:Y$492)</f>
        <v>2.6402999999999999</v>
      </c>
      <c r="FN216">
        <f>SUMIF('12peso'!$E$39:$E$492,$A216,'12peso'!Z$39:Z$492)</f>
        <v>2.7012</v>
      </c>
      <c r="FO216">
        <f>SUMIF('12peso'!$E$39:$E$492,$A216,'12peso'!AA$39:AA$492)</f>
        <v>2.6114000000000002</v>
      </c>
      <c r="FP216">
        <f>SUMIF('12peso'!$E$39:$E$492,$A216,'12peso'!AB$39:AB$492)</f>
        <v>2.6002000000000001</v>
      </c>
      <c r="FQ216">
        <f>SUMIF('12peso'!$E$39:$E$492,$A216,'12peso'!AC$39:AC$492)</f>
        <v>2.5911</v>
      </c>
      <c r="FR216">
        <f>SUMIF('12peso'!$E$39:$E$492,$A216,'12peso'!AD$39:AD$492)</f>
        <v>2.5764</v>
      </c>
      <c r="FS216">
        <f>SUMIF('12peso'!$E$39:$E$492,$A216,'12peso'!AE$39:AE$492)</f>
        <v>2.5621</v>
      </c>
      <c r="FT216">
        <f>SUMIF('12peso'!$E$39:$E$492,$A216,'12peso'!AF$39:AF$492)</f>
        <v>2.5045000000000002</v>
      </c>
      <c r="FU216">
        <f>SUMIF('12peso'!$E$39:$E$492,$A216,'12peso'!AG$39:AG$492)</f>
        <v>2.4910000000000001</v>
      </c>
      <c r="FV216">
        <f>SUMIF('12peso'!$E$39:$E$492,$A216,'12peso'!AH$39:AH$492)</f>
        <v>2.5044</v>
      </c>
      <c r="FW216">
        <f>SUMIF('12peso'!$E$39:$E$492,$A216,'12peso'!AI$39:AI$492)</f>
        <v>2.4956999999999998</v>
      </c>
      <c r="FX216">
        <f>SUMIF('12peso'!$E$39:$E$492,$A216,'12peso'!AJ$39:AJ$492)</f>
        <v>2.4862000000000002</v>
      </c>
      <c r="FY216">
        <f>SUMIF('12peso'!$E$39:$E$492,$A216,'12peso'!AK$39:AK$492)</f>
        <v>2.4927999999999999</v>
      </c>
      <c r="FZ216">
        <f>SUMIF('12peso'!$E$39:$E$492,$A216,'12peso'!AL$39:AL$492)</f>
        <v>2.4971999999999999</v>
      </c>
      <c r="GA216">
        <f>SUMIF('12peso'!$E$39:$E$492,$A216,'12peso'!AM$39:AM$492)</f>
        <v>2.4973000000000001</v>
      </c>
      <c r="GB216">
        <f>SUMIF('12peso'!$E$39:$E$492,$A216,'12peso'!AN$39:AN$492)</f>
        <v>2.4900000000000002</v>
      </c>
    </row>
    <row r="217" spans="1:184" x14ac:dyDescent="0.25">
      <c r="A217" s="60">
        <v>5101002</v>
      </c>
      <c r="B217" s="56" t="s">
        <v>219</v>
      </c>
      <c r="C217" s="127">
        <v>0.42320000000000002</v>
      </c>
      <c r="D217" s="127">
        <v>0.42930000000000001</v>
      </c>
      <c r="E217" s="127">
        <v>0.43659999999999999</v>
      </c>
      <c r="F217" s="127">
        <v>0.44540000000000002</v>
      </c>
      <c r="G217" s="127">
        <v>0.44280000000000003</v>
      </c>
      <c r="H217" s="127">
        <v>0.43980000000000002</v>
      </c>
      <c r="I217" s="127">
        <v>0.43709999999999999</v>
      </c>
      <c r="J217" s="127">
        <v>0.43619999999999998</v>
      </c>
      <c r="K217" s="127">
        <v>0.43540000000000001</v>
      </c>
      <c r="L217" s="127">
        <v>0.43490000000000001</v>
      </c>
      <c r="M217" s="127">
        <v>0.43759999999999999</v>
      </c>
      <c r="N217" s="127">
        <v>0.43990000000000001</v>
      </c>
      <c r="O217" s="127">
        <v>0.43740000000000001</v>
      </c>
      <c r="P217" s="127">
        <v>0.43419999999999997</v>
      </c>
      <c r="Q217" s="127">
        <v>0.43469999999999998</v>
      </c>
      <c r="R217" s="127">
        <v>0.43440000000000001</v>
      </c>
      <c r="S217" s="127">
        <v>0.43309999999999998</v>
      </c>
      <c r="T217" s="127">
        <v>0.43419999999999997</v>
      </c>
      <c r="U217" s="127">
        <v>0.43640000000000001</v>
      </c>
      <c r="V217" s="127">
        <v>0.43790000000000001</v>
      </c>
      <c r="W217" s="127">
        <v>0.438</v>
      </c>
      <c r="X217" s="127">
        <v>0.43509999999999999</v>
      </c>
      <c r="Y217" s="127">
        <v>0.44190000000000002</v>
      </c>
      <c r="Z217" s="127">
        <v>0.44640000000000002</v>
      </c>
      <c r="AA217" s="127">
        <v>0.4456</v>
      </c>
      <c r="AB217" s="127">
        <v>0.44330000000000003</v>
      </c>
      <c r="AC217" s="127">
        <v>0.44180000000000003</v>
      </c>
      <c r="AD217" s="127">
        <v>0.43880000000000002</v>
      </c>
      <c r="AE217" s="127">
        <v>0.4375</v>
      </c>
      <c r="AF217" s="127">
        <v>0.4476</v>
      </c>
      <c r="AG217" s="127">
        <v>0.4481</v>
      </c>
      <c r="AH217" s="127">
        <v>0.44629999999999997</v>
      </c>
      <c r="AI217" s="127">
        <v>0.44319999999999998</v>
      </c>
      <c r="AJ217" s="127">
        <v>0.43980000000000002</v>
      </c>
      <c r="AK217" s="127">
        <v>0.439</v>
      </c>
      <c r="AL217" s="127">
        <v>0.44319999999999998</v>
      </c>
      <c r="AM217" s="127">
        <v>0.43880000000000002</v>
      </c>
      <c r="AN217" s="127">
        <v>0.43709999999999999</v>
      </c>
      <c r="AO217" s="127">
        <v>0.43540000000000001</v>
      </c>
      <c r="AP217" s="127">
        <v>0.43130000000000002</v>
      </c>
      <c r="AQ217" s="127">
        <v>0.42659999999999998</v>
      </c>
      <c r="AR217" s="127">
        <v>0.41870000000000002</v>
      </c>
      <c r="AS217" s="127">
        <v>0.41970000000000002</v>
      </c>
      <c r="AT217" s="127">
        <v>0.42470000000000002</v>
      </c>
      <c r="AU217" s="127">
        <v>0.42349999999999999</v>
      </c>
      <c r="AV217" s="127">
        <v>0.41949999999999998</v>
      </c>
      <c r="AW217" s="127">
        <v>0.41649999999999998</v>
      </c>
      <c r="AX217" s="127">
        <v>0.4194</v>
      </c>
      <c r="AY217" s="127">
        <v>0.42280000000000001</v>
      </c>
      <c r="AZ217" s="127">
        <v>0.42120000000000002</v>
      </c>
      <c r="BA217" s="127">
        <v>0.42959999999999998</v>
      </c>
      <c r="BB217" s="127">
        <v>0.44240000000000002</v>
      </c>
      <c r="BC217" s="127">
        <v>0.44090000000000001</v>
      </c>
      <c r="BD217" s="127">
        <v>0.43840000000000001</v>
      </c>
      <c r="BE217" s="127">
        <v>0.44080000000000003</v>
      </c>
      <c r="BF217" s="127">
        <v>0.44009999999999999</v>
      </c>
      <c r="BG217" s="127">
        <v>0.43769999999999998</v>
      </c>
      <c r="BH217" s="127">
        <v>0.436</v>
      </c>
      <c r="BI217" s="127">
        <v>0.434</v>
      </c>
      <c r="BJ217" s="127">
        <v>0.43130000000000002</v>
      </c>
      <c r="BK217" s="127">
        <v>0.4279</v>
      </c>
      <c r="BL217" s="127">
        <v>0.4249</v>
      </c>
      <c r="BM217" s="127">
        <v>0.42549999999999999</v>
      </c>
      <c r="BN217" s="127">
        <v>0.42409999999999998</v>
      </c>
      <c r="BO217" s="127">
        <v>0.42370000000000002</v>
      </c>
      <c r="BP217" s="127">
        <v>0.42509999999999998</v>
      </c>
      <c r="BQ217" s="127">
        <v>0.42259999999999998</v>
      </c>
      <c r="BR217" s="127">
        <v>0.42030000000000001</v>
      </c>
      <c r="BS217" s="127">
        <v>0.42380000000000001</v>
      </c>
      <c r="BT217" s="127">
        <v>0.42409999999999998</v>
      </c>
      <c r="BU217" s="127">
        <v>0.42230000000000001</v>
      </c>
      <c r="BV217" s="127">
        <v>0.42230000000000001</v>
      </c>
      <c r="BW217" s="127">
        <v>0.42109999999999997</v>
      </c>
      <c r="BX217" s="127">
        <v>0.41980000000000001</v>
      </c>
      <c r="BY217" s="127">
        <v>0.41830000000000001</v>
      </c>
      <c r="BZ217" s="127">
        <v>0.4153</v>
      </c>
      <c r="CA217" s="127">
        <v>0.41339999999999999</v>
      </c>
      <c r="CB217" s="127">
        <v>0.41760000000000003</v>
      </c>
      <c r="CC217" s="127">
        <v>0.42</v>
      </c>
      <c r="CD217" s="127">
        <v>0.41899999999999998</v>
      </c>
      <c r="CE217" s="127">
        <v>0.42420000000000002</v>
      </c>
      <c r="CF217" s="127">
        <v>0.43070000000000003</v>
      </c>
      <c r="CG217" s="127">
        <v>0.43430000000000002</v>
      </c>
      <c r="CH217" s="127">
        <v>0.33629999999999999</v>
      </c>
      <c r="CI217" s="127">
        <v>0.33560000000000001</v>
      </c>
      <c r="CJ217" s="127">
        <v>0.33550000000000002</v>
      </c>
      <c r="CK217" s="127">
        <v>0.33539999999999998</v>
      </c>
      <c r="CL217" s="127">
        <v>0.3342</v>
      </c>
      <c r="CM217" s="127">
        <v>0.33339999999999997</v>
      </c>
      <c r="CN217" s="127">
        <v>0.34039999999999998</v>
      </c>
      <c r="CO217" s="127">
        <v>0.34279999999999999</v>
      </c>
      <c r="CP217" s="127">
        <v>0.34420000000000001</v>
      </c>
      <c r="CQ217" s="127">
        <v>0.34310000000000002</v>
      </c>
      <c r="CR217" s="127">
        <v>0.34239999999999998</v>
      </c>
      <c r="CS217" s="127">
        <v>0.34139999999999998</v>
      </c>
      <c r="CT217" s="127">
        <v>0.34050000000000002</v>
      </c>
      <c r="CU217" s="127">
        <v>0.3407</v>
      </c>
      <c r="CV217" s="127">
        <v>0.33900000000000002</v>
      </c>
      <c r="CW217" s="127">
        <v>0.33829999999999999</v>
      </c>
      <c r="CX217" s="127">
        <v>0.33889999999999998</v>
      </c>
      <c r="CY217" s="127">
        <v>0.33789999999999998</v>
      </c>
      <c r="CZ217" s="127">
        <v>0.3352</v>
      </c>
      <c r="DA217" s="127">
        <v>0.33310000000000001</v>
      </c>
      <c r="DB217" s="127">
        <v>0.33510000000000001</v>
      </c>
      <c r="DC217" s="127">
        <v>0.33789999999999998</v>
      </c>
      <c r="DD217" s="127">
        <v>0.33579999999999999</v>
      </c>
      <c r="DE217" s="127">
        <v>0.33360000000000001</v>
      </c>
      <c r="DF217" s="127">
        <v>0.33169999999999999</v>
      </c>
      <c r="DG217" s="127">
        <v>0.32990000000000003</v>
      </c>
      <c r="DH217" s="127">
        <v>0.32890000000000003</v>
      </c>
      <c r="DI217" s="127">
        <v>0.32819999999999999</v>
      </c>
      <c r="DJ217" s="127">
        <v>0.32669999999999999</v>
      </c>
      <c r="DK217" s="127">
        <v>0.32540000000000002</v>
      </c>
      <c r="DL217" s="127">
        <v>0.32579999999999998</v>
      </c>
      <c r="DM217" s="127">
        <v>0.3256</v>
      </c>
      <c r="DN217" s="127">
        <v>0.32469999999999999</v>
      </c>
      <c r="DO217" s="127">
        <v>0.32490000000000002</v>
      </c>
      <c r="DP217" s="127">
        <v>0.32329999999999998</v>
      </c>
      <c r="DQ217" s="127">
        <v>0.32179999999999997</v>
      </c>
      <c r="DR217" s="127">
        <v>0.3216</v>
      </c>
      <c r="DS217" s="127">
        <v>0.3221</v>
      </c>
      <c r="DT217" s="127">
        <v>0.3256</v>
      </c>
      <c r="DU217" s="127">
        <v>0.3256</v>
      </c>
      <c r="DV217" s="127">
        <v>0.32450000000000001</v>
      </c>
      <c r="DW217" s="127">
        <v>0.32319999999999999</v>
      </c>
      <c r="DX217" s="127">
        <v>0.3221</v>
      </c>
      <c r="DY217" s="127">
        <v>0.31969999999999998</v>
      </c>
      <c r="DZ217" s="127">
        <v>0.31830000000000003</v>
      </c>
      <c r="EA217" s="127">
        <v>0.32240000000000002</v>
      </c>
      <c r="EB217" s="127">
        <v>0.32240000000000002</v>
      </c>
      <c r="EC217" s="127">
        <v>0.32250000000000001</v>
      </c>
      <c r="ED217" s="127">
        <v>0.32300000000000001</v>
      </c>
      <c r="EE217" s="127">
        <v>0.32250000000000001</v>
      </c>
      <c r="EF217" s="127">
        <v>0.32319999999999999</v>
      </c>
      <c r="EG217" s="127">
        <v>0.32229999999999998</v>
      </c>
      <c r="EH217" s="127">
        <v>0.32</v>
      </c>
      <c r="EI217" s="127">
        <v>0.31719999999999998</v>
      </c>
      <c r="EJ217" s="127">
        <v>0.31530000000000002</v>
      </c>
      <c r="EK217" s="127">
        <v>0.31890000000000002</v>
      </c>
      <c r="EL217" s="127">
        <v>0.3241</v>
      </c>
      <c r="EM217" s="127">
        <v>0.32179999999999997</v>
      </c>
      <c r="EN217" s="127">
        <v>0.32890000000000003</v>
      </c>
      <c r="EO217" s="127">
        <v>0.32879999999999998</v>
      </c>
      <c r="EP217" s="127">
        <v>0.32890000000000003</v>
      </c>
      <c r="EQ217" s="127">
        <v>0.32919999999999999</v>
      </c>
      <c r="ER217" s="127">
        <v>0.32850000000000001</v>
      </c>
      <c r="ES217" s="127">
        <v>0.32690000000000002</v>
      </c>
      <c r="ET217" s="127">
        <v>0.3256</v>
      </c>
      <c r="EU217" s="127">
        <v>0.32390000000000002</v>
      </c>
      <c r="EV217">
        <f>SUMIF('12peso'!$E$39:$E$492,$A217,'12peso'!H$39:H$492)</f>
        <v>0.39140000000000003</v>
      </c>
      <c r="EW217">
        <f>SUMIF('12peso'!$E$39:$E$492,$A217,'12peso'!I$39:I$492)</f>
        <v>0.39050000000000001</v>
      </c>
      <c r="EX217">
        <f>SUMIF('12peso'!$E$39:$E$492,$A217,'12peso'!J$39:J$492)</f>
        <v>0.38919999999999999</v>
      </c>
      <c r="EY217">
        <f>SUMIF('12peso'!$E$39:$E$492,$A217,'12peso'!K$39:K$492)</f>
        <v>0.3891</v>
      </c>
      <c r="EZ217">
        <f>SUMIF('12peso'!$E$39:$E$492,$A217,'12peso'!L$39:L$492)</f>
        <v>0.3921</v>
      </c>
      <c r="FA217">
        <f>SUMIF('12peso'!$E$39:$E$492,$A217,'12peso'!M$39:M$492)</f>
        <v>0.3952</v>
      </c>
      <c r="FB217">
        <f>SUMIF('12peso'!$E$39:$E$492,$A217,'12peso'!N$39:N$492)</f>
        <v>0.3982</v>
      </c>
      <c r="FC217">
        <f>SUMIF('12peso'!$E$39:$E$492,$A217,'12peso'!O$39:O$492)</f>
        <v>0.39650000000000002</v>
      </c>
      <c r="FD217">
        <f>SUMIF('12peso'!$E$39:$E$492,$A217,'12peso'!P$39:P$492)</f>
        <v>0.3947</v>
      </c>
      <c r="FE217">
        <f>SUMIF('12peso'!$E$39:$E$492,$A217,'12peso'!Q$39:Q$492)</f>
        <v>0.3921</v>
      </c>
      <c r="FF217">
        <f>SUMIF('12peso'!$E$39:$E$492,$A217,'12peso'!R$39:R$492)</f>
        <v>0.38969999999999999</v>
      </c>
      <c r="FG217">
        <f>SUMIF('12peso'!$E$39:$E$492,$A217,'12peso'!S$39:S$492)</f>
        <v>0.38729999999999998</v>
      </c>
      <c r="FH217">
        <f>SUMIF('12peso'!$E$39:$E$492,$A217,'12peso'!T$39:T$492)</f>
        <v>0.38369999999999999</v>
      </c>
      <c r="FI217">
        <f>SUMIF('12peso'!$E$39:$E$492,$A217,'12peso'!U$39:U$492)</f>
        <v>0.3805</v>
      </c>
      <c r="FJ217">
        <f>SUMIF('12peso'!$E$39:$E$492,$A217,'12peso'!V$39:V$492)</f>
        <v>0.37840000000000001</v>
      </c>
      <c r="FK217">
        <f>SUMIF('12peso'!$E$39:$E$492,$A217,'12peso'!W$39:W$492)</f>
        <v>0.37740000000000001</v>
      </c>
      <c r="FL217">
        <f>SUMIF('12peso'!$E$39:$E$492,$A217,'12peso'!X$39:X$492)</f>
        <v>0.37790000000000001</v>
      </c>
      <c r="FM217">
        <f>SUMIF('12peso'!$E$39:$E$492,$A217,'12peso'!Y$39:Y$492)</f>
        <v>0.378</v>
      </c>
      <c r="FN217">
        <f>SUMIF('12peso'!$E$39:$E$492,$A217,'12peso'!Z$39:Z$492)</f>
        <v>0.377</v>
      </c>
      <c r="FO217">
        <f>SUMIF('12peso'!$E$39:$E$492,$A217,'12peso'!AA$39:AA$492)</f>
        <v>0.37780000000000002</v>
      </c>
      <c r="FP217">
        <f>SUMIF('12peso'!$E$39:$E$492,$A217,'12peso'!AB$39:AB$492)</f>
        <v>0.37740000000000001</v>
      </c>
      <c r="FQ217">
        <f>SUMIF('12peso'!$E$39:$E$492,$A217,'12peso'!AC$39:AC$492)</f>
        <v>0.378</v>
      </c>
      <c r="FR217">
        <f>SUMIF('12peso'!$E$39:$E$492,$A217,'12peso'!AD$39:AD$492)</f>
        <v>0.37659999999999999</v>
      </c>
      <c r="FS217">
        <f>SUMIF('12peso'!$E$39:$E$492,$A217,'12peso'!AE$39:AE$492)</f>
        <v>0.37440000000000001</v>
      </c>
      <c r="FT217">
        <f>SUMIF('12peso'!$E$39:$E$492,$A217,'12peso'!AF$39:AF$492)</f>
        <v>0.36980000000000002</v>
      </c>
      <c r="FU217">
        <f>SUMIF('12peso'!$E$39:$E$492,$A217,'12peso'!AG$39:AG$492)</f>
        <v>0.37980000000000003</v>
      </c>
      <c r="FV217">
        <f>SUMIF('12peso'!$E$39:$E$492,$A217,'12peso'!AH$39:AH$492)</f>
        <v>0.37790000000000001</v>
      </c>
      <c r="FW217">
        <f>SUMIF('12peso'!$E$39:$E$492,$A217,'12peso'!AI$39:AI$492)</f>
        <v>0.3745</v>
      </c>
      <c r="FX217">
        <f>SUMIF('12peso'!$E$39:$E$492,$A217,'12peso'!AJ$39:AJ$492)</f>
        <v>0.37440000000000001</v>
      </c>
      <c r="FY217">
        <f>SUMIF('12peso'!$E$39:$E$492,$A217,'12peso'!AK$39:AK$492)</f>
        <v>0.37609999999999999</v>
      </c>
      <c r="FZ217">
        <f>SUMIF('12peso'!$E$39:$E$492,$A217,'12peso'!AL$39:AL$492)</f>
        <v>0.37559999999999999</v>
      </c>
      <c r="GA217">
        <f>SUMIF('12peso'!$E$39:$E$492,$A217,'12peso'!AM$39:AM$492)</f>
        <v>0.37690000000000001</v>
      </c>
      <c r="GB217">
        <f>SUMIF('12peso'!$E$39:$E$492,$A217,'12peso'!AN$39:AN$492)</f>
        <v>0.37580000000000002</v>
      </c>
    </row>
    <row r="218" spans="1:184" x14ac:dyDescent="0.25">
      <c r="A218" s="60">
        <v>5101004</v>
      </c>
      <c r="B218" s="56" t="s">
        <v>220</v>
      </c>
      <c r="C218" s="127">
        <v>6.1199999999999997E-2</v>
      </c>
      <c r="D218" s="127">
        <v>6.6100000000000006E-2</v>
      </c>
      <c r="E218" s="127">
        <v>6.6500000000000004E-2</v>
      </c>
      <c r="F218" s="127">
        <v>6.5500000000000003E-2</v>
      </c>
      <c r="G218" s="127">
        <v>6.5000000000000002E-2</v>
      </c>
      <c r="H218" s="127">
        <v>6.4699999999999994E-2</v>
      </c>
      <c r="I218" s="127">
        <v>6.4199999999999993E-2</v>
      </c>
      <c r="J218" s="127">
        <v>6.4399999999999999E-2</v>
      </c>
      <c r="K218" s="127">
        <v>6.4299999999999996E-2</v>
      </c>
      <c r="L218" s="127">
        <v>6.4000000000000001E-2</v>
      </c>
      <c r="M218" s="127">
        <v>6.4000000000000001E-2</v>
      </c>
      <c r="N218" s="127">
        <v>6.3899999999999998E-2</v>
      </c>
      <c r="O218" s="127">
        <v>6.2799999999999995E-2</v>
      </c>
      <c r="P218" s="127">
        <v>6.2E-2</v>
      </c>
      <c r="Q218" s="127">
        <v>6.1899999999999997E-2</v>
      </c>
      <c r="R218" s="127">
        <v>6.1800000000000001E-2</v>
      </c>
      <c r="S218" s="127">
        <v>6.1699999999999998E-2</v>
      </c>
      <c r="T218" s="127">
        <v>6.1499999999999999E-2</v>
      </c>
      <c r="U218" s="127">
        <v>6.13E-2</v>
      </c>
      <c r="V218" s="127">
        <v>6.1100000000000002E-2</v>
      </c>
      <c r="W218" s="127">
        <v>6.0999999999999999E-2</v>
      </c>
      <c r="X218" s="127">
        <v>6.0699999999999997E-2</v>
      </c>
      <c r="Y218" s="127">
        <v>6.0600000000000001E-2</v>
      </c>
      <c r="Z218" s="127">
        <v>0.06</v>
      </c>
      <c r="AA218" s="127">
        <v>6.3200000000000006E-2</v>
      </c>
      <c r="AB218" s="127">
        <v>6.6500000000000004E-2</v>
      </c>
      <c r="AC218" s="127">
        <v>6.6600000000000006E-2</v>
      </c>
      <c r="AD218" s="127">
        <v>6.6199999999999995E-2</v>
      </c>
      <c r="AE218" s="127">
        <v>6.5799999999999997E-2</v>
      </c>
      <c r="AF218" s="127">
        <v>6.5500000000000003E-2</v>
      </c>
      <c r="AG218" s="127">
        <v>6.5299999999999997E-2</v>
      </c>
      <c r="AH218" s="127">
        <v>6.5100000000000005E-2</v>
      </c>
      <c r="AI218" s="127">
        <v>6.4799999999999996E-2</v>
      </c>
      <c r="AJ218" s="127">
        <v>6.4299999999999996E-2</v>
      </c>
      <c r="AK218" s="127">
        <v>6.4100000000000004E-2</v>
      </c>
      <c r="AL218" s="127">
        <v>6.3899999999999998E-2</v>
      </c>
      <c r="AM218" s="127">
        <v>6.3100000000000003E-2</v>
      </c>
      <c r="AN218" s="127">
        <v>6.2700000000000006E-2</v>
      </c>
      <c r="AO218" s="127">
        <v>6.2300000000000001E-2</v>
      </c>
      <c r="AP218" s="127">
        <v>6.1600000000000002E-2</v>
      </c>
      <c r="AQ218" s="127">
        <v>5.9900000000000002E-2</v>
      </c>
      <c r="AR218" s="127">
        <v>5.8700000000000002E-2</v>
      </c>
      <c r="AS218" s="127">
        <v>6.93E-2</v>
      </c>
      <c r="AT218" s="127">
        <v>6.83E-2</v>
      </c>
      <c r="AU218" s="127">
        <v>6.7599999999999993E-2</v>
      </c>
      <c r="AV218" s="127">
        <v>6.7199999999999996E-2</v>
      </c>
      <c r="AW218" s="127">
        <v>6.6900000000000001E-2</v>
      </c>
      <c r="AX218" s="127">
        <v>6.7299999999999999E-2</v>
      </c>
      <c r="AY218" s="127">
        <v>6.7299999999999999E-2</v>
      </c>
      <c r="AZ218" s="127">
        <v>6.7199999999999996E-2</v>
      </c>
      <c r="BA218" s="127">
        <v>6.6600000000000006E-2</v>
      </c>
      <c r="BB218" s="127">
        <v>6.6500000000000004E-2</v>
      </c>
      <c r="BC218" s="127">
        <v>6.6299999999999998E-2</v>
      </c>
      <c r="BD218" s="127">
        <v>6.6199999999999995E-2</v>
      </c>
      <c r="BE218" s="127">
        <v>6.6000000000000003E-2</v>
      </c>
      <c r="BF218" s="127">
        <v>6.5600000000000006E-2</v>
      </c>
      <c r="BG218" s="127">
        <v>6.5299999999999997E-2</v>
      </c>
      <c r="BH218" s="127">
        <v>6.5100000000000005E-2</v>
      </c>
      <c r="BI218" s="127">
        <v>6.4799999999999996E-2</v>
      </c>
      <c r="BJ218" s="127">
        <v>6.4299999999999996E-2</v>
      </c>
      <c r="BK218" s="127">
        <v>6.3500000000000001E-2</v>
      </c>
      <c r="BL218" s="127">
        <v>6.3200000000000006E-2</v>
      </c>
      <c r="BM218" s="127">
        <v>6.3E-2</v>
      </c>
      <c r="BN218" s="127">
        <v>6.2600000000000003E-2</v>
      </c>
      <c r="BO218" s="127">
        <v>6.2199999999999998E-2</v>
      </c>
      <c r="BP218" s="127">
        <v>6.1699999999999998E-2</v>
      </c>
      <c r="BQ218" s="127">
        <v>6.3899999999999998E-2</v>
      </c>
      <c r="BR218" s="127">
        <v>6.7199999999999996E-2</v>
      </c>
      <c r="BS218" s="127">
        <v>6.6600000000000006E-2</v>
      </c>
      <c r="BT218" s="127">
        <v>6.6100000000000006E-2</v>
      </c>
      <c r="BU218" s="127">
        <v>6.59E-2</v>
      </c>
      <c r="BV218" s="127">
        <v>6.6000000000000003E-2</v>
      </c>
      <c r="BW218" s="127">
        <v>6.6100000000000006E-2</v>
      </c>
      <c r="BX218" s="127">
        <v>6.6100000000000006E-2</v>
      </c>
      <c r="BY218" s="127">
        <v>6.5799999999999997E-2</v>
      </c>
      <c r="BZ218" s="127">
        <v>6.5199999999999994E-2</v>
      </c>
      <c r="CA218" s="127">
        <v>6.4899999999999999E-2</v>
      </c>
      <c r="CB218" s="127">
        <v>6.4699999999999994E-2</v>
      </c>
      <c r="CC218" s="127">
        <v>6.4500000000000002E-2</v>
      </c>
      <c r="CD218" s="127">
        <v>6.4500000000000002E-2</v>
      </c>
      <c r="CE218" s="127">
        <v>6.4500000000000002E-2</v>
      </c>
      <c r="CF218" s="127">
        <v>6.4399999999999999E-2</v>
      </c>
      <c r="CG218" s="127">
        <v>6.4500000000000002E-2</v>
      </c>
      <c r="CH218" s="127">
        <v>0.1008</v>
      </c>
      <c r="CI218" s="127">
        <v>0.1007</v>
      </c>
      <c r="CJ218" s="127">
        <v>0.10059999999999999</v>
      </c>
      <c r="CK218" s="127">
        <v>0.1004</v>
      </c>
      <c r="CL218" s="127">
        <v>0.10009999999999999</v>
      </c>
      <c r="CM218" s="127">
        <v>9.9900000000000003E-2</v>
      </c>
      <c r="CN218" s="127">
        <v>0.1052</v>
      </c>
      <c r="CO218" s="127">
        <v>0.1051</v>
      </c>
      <c r="CP218" s="127">
        <v>0.1051</v>
      </c>
      <c r="CQ218" s="127">
        <v>0.1053</v>
      </c>
      <c r="CR218" s="127">
        <v>0.105</v>
      </c>
      <c r="CS218" s="127">
        <v>0.1047</v>
      </c>
      <c r="CT218" s="127">
        <v>0.10440000000000001</v>
      </c>
      <c r="CU218" s="127">
        <v>0.1043</v>
      </c>
      <c r="CV218" s="127">
        <v>0.10390000000000001</v>
      </c>
      <c r="CW218" s="127">
        <v>0.1041</v>
      </c>
      <c r="CX218" s="127">
        <v>0.10440000000000001</v>
      </c>
      <c r="CY218" s="127">
        <v>0.104</v>
      </c>
      <c r="CZ218" s="127">
        <v>0.10340000000000001</v>
      </c>
      <c r="DA218" s="127">
        <v>0.10299999999999999</v>
      </c>
      <c r="DB218" s="127">
        <v>0.1055</v>
      </c>
      <c r="DC218" s="127">
        <v>0.10589999999999999</v>
      </c>
      <c r="DD218" s="127">
        <v>0.10539999999999999</v>
      </c>
      <c r="DE218" s="127">
        <v>0.1045</v>
      </c>
      <c r="DF218" s="127">
        <v>0.1055</v>
      </c>
      <c r="DG218" s="127">
        <v>0.10489999999999999</v>
      </c>
      <c r="DH218" s="127">
        <v>0.1046</v>
      </c>
      <c r="DI218" s="127">
        <v>0.1042</v>
      </c>
      <c r="DJ218" s="127">
        <v>0.1037</v>
      </c>
      <c r="DK218" s="127">
        <v>0.10340000000000001</v>
      </c>
      <c r="DL218" s="127">
        <v>0.1032</v>
      </c>
      <c r="DM218" s="127">
        <v>0.1043</v>
      </c>
      <c r="DN218" s="127">
        <v>0.1069</v>
      </c>
      <c r="DO218" s="127">
        <v>0.1084</v>
      </c>
      <c r="DP218" s="127">
        <v>0.10780000000000001</v>
      </c>
      <c r="DQ218" s="127">
        <v>0.1074</v>
      </c>
      <c r="DR218" s="127">
        <v>0.107</v>
      </c>
      <c r="DS218" s="127">
        <v>0.1066</v>
      </c>
      <c r="DT218" s="127">
        <v>0.1065</v>
      </c>
      <c r="DU218" s="127">
        <v>0.1067</v>
      </c>
      <c r="DV218" s="127">
        <v>0.10630000000000001</v>
      </c>
      <c r="DW218" s="127">
        <v>0.10589999999999999</v>
      </c>
      <c r="DX218" s="127">
        <v>0.1056</v>
      </c>
      <c r="DY218" s="127">
        <v>0.1046</v>
      </c>
      <c r="DZ218" s="127">
        <v>0.10539999999999999</v>
      </c>
      <c r="EA218" s="127">
        <v>0.106</v>
      </c>
      <c r="EB218" s="127">
        <v>0.1055</v>
      </c>
      <c r="EC218" s="127">
        <v>0.1051</v>
      </c>
      <c r="ED218" s="127">
        <v>0.1052</v>
      </c>
      <c r="EE218" s="127">
        <v>0.1051</v>
      </c>
      <c r="EF218" s="127">
        <v>0.1051</v>
      </c>
      <c r="EG218" s="127">
        <v>0.1045</v>
      </c>
      <c r="EH218" s="127">
        <v>0.1038</v>
      </c>
      <c r="EI218" s="127">
        <v>0.1031</v>
      </c>
      <c r="EJ218" s="127">
        <v>0.1024</v>
      </c>
      <c r="EK218" s="127">
        <v>0.10150000000000001</v>
      </c>
      <c r="EL218" s="127">
        <v>0.1053</v>
      </c>
      <c r="EM218" s="127">
        <v>0.1085</v>
      </c>
      <c r="EN218" s="127">
        <v>0.1076</v>
      </c>
      <c r="EO218" s="127">
        <v>0.10630000000000001</v>
      </c>
      <c r="EP218" s="127">
        <v>0.1067</v>
      </c>
      <c r="EQ218" s="127">
        <v>0.10680000000000001</v>
      </c>
      <c r="ER218" s="127">
        <v>0.10639999999999999</v>
      </c>
      <c r="ES218" s="127">
        <v>0.10589999999999999</v>
      </c>
      <c r="ET218" s="127">
        <v>0.10539999999999999</v>
      </c>
      <c r="EU218" s="127">
        <v>0.10489999999999999</v>
      </c>
      <c r="EV218">
        <f>SUMIF('12peso'!$E$39:$E$492,$A218,'12peso'!H$39:H$492)</f>
        <v>6.2899999999999998E-2</v>
      </c>
      <c r="EW218">
        <f>SUMIF('12peso'!$E$39:$E$492,$A218,'12peso'!I$39:I$492)</f>
        <v>6.25E-2</v>
      </c>
      <c r="EX218">
        <f>SUMIF('12peso'!$E$39:$E$492,$A218,'12peso'!J$39:J$492)</f>
        <v>6.4299999999999996E-2</v>
      </c>
      <c r="EY218">
        <f>SUMIF('12peso'!$E$39:$E$492,$A218,'12peso'!K$39:K$492)</f>
        <v>6.4100000000000004E-2</v>
      </c>
      <c r="EZ218">
        <f>SUMIF('12peso'!$E$39:$E$492,$A218,'12peso'!L$39:L$492)</f>
        <v>6.3700000000000007E-2</v>
      </c>
      <c r="FA218">
        <f>SUMIF('12peso'!$E$39:$E$492,$A218,'12peso'!M$39:M$492)</f>
        <v>6.3500000000000001E-2</v>
      </c>
      <c r="FB218">
        <f>SUMIF('12peso'!$E$39:$E$492,$A218,'12peso'!N$39:N$492)</f>
        <v>6.3500000000000001E-2</v>
      </c>
      <c r="FC218">
        <f>SUMIF('12peso'!$E$39:$E$492,$A218,'12peso'!O$39:O$492)</f>
        <v>6.3200000000000006E-2</v>
      </c>
      <c r="FD218">
        <f>SUMIF('12peso'!$E$39:$E$492,$A218,'12peso'!P$39:P$492)</f>
        <v>6.3E-2</v>
      </c>
      <c r="FE218">
        <f>SUMIF('12peso'!$E$39:$E$492,$A218,'12peso'!Q$39:Q$492)</f>
        <v>6.2700000000000006E-2</v>
      </c>
      <c r="FF218">
        <f>SUMIF('12peso'!$E$39:$E$492,$A218,'12peso'!R$39:R$492)</f>
        <v>6.2399999999999997E-2</v>
      </c>
      <c r="FG218">
        <f>SUMIF('12peso'!$E$39:$E$492,$A218,'12peso'!S$39:S$492)</f>
        <v>6.2E-2</v>
      </c>
      <c r="FH218">
        <f>SUMIF('12peso'!$E$39:$E$492,$A218,'12peso'!T$39:T$492)</f>
        <v>6.1600000000000002E-2</v>
      </c>
      <c r="FI218">
        <f>SUMIF('12peso'!$E$39:$E$492,$A218,'12peso'!U$39:U$492)</f>
        <v>6.0999999999999999E-2</v>
      </c>
      <c r="FJ218">
        <f>SUMIF('12peso'!$E$39:$E$492,$A218,'12peso'!V$39:V$492)</f>
        <v>6.1400000000000003E-2</v>
      </c>
      <c r="FK218">
        <f>SUMIF('12peso'!$E$39:$E$492,$A218,'12peso'!W$39:W$492)</f>
        <v>6.1199999999999997E-2</v>
      </c>
      <c r="FL218">
        <f>SUMIF('12peso'!$E$39:$E$492,$A218,'12peso'!X$39:X$492)</f>
        <v>6.0900000000000003E-2</v>
      </c>
      <c r="FM218">
        <f>SUMIF('12peso'!$E$39:$E$492,$A218,'12peso'!Y$39:Y$492)</f>
        <v>6.0699999999999997E-2</v>
      </c>
      <c r="FN218">
        <f>SUMIF('12peso'!$E$39:$E$492,$A218,'12peso'!Z$39:Z$492)</f>
        <v>6.2300000000000001E-2</v>
      </c>
      <c r="FO218">
        <f>SUMIF('12peso'!$E$39:$E$492,$A218,'12peso'!AA$39:AA$492)</f>
        <v>5.9700000000000003E-2</v>
      </c>
      <c r="FP218">
        <f>SUMIF('12peso'!$E$39:$E$492,$A218,'12peso'!AB$39:AB$492)</f>
        <v>5.9499999999999997E-2</v>
      </c>
      <c r="FQ218">
        <f>SUMIF('12peso'!$E$39:$E$492,$A218,'12peso'!AC$39:AC$492)</f>
        <v>5.9299999999999999E-2</v>
      </c>
      <c r="FR218">
        <f>SUMIF('12peso'!$E$39:$E$492,$A218,'12peso'!AD$39:AD$492)</f>
        <v>5.8900000000000001E-2</v>
      </c>
      <c r="FS218">
        <f>SUMIF('12peso'!$E$39:$E$492,$A218,'12peso'!AE$39:AE$492)</f>
        <v>5.8599999999999999E-2</v>
      </c>
      <c r="FT218">
        <f>SUMIF('12peso'!$E$39:$E$492,$A218,'12peso'!AF$39:AF$492)</f>
        <v>5.6399999999999999E-2</v>
      </c>
      <c r="FU218">
        <f>SUMIF('12peso'!$E$39:$E$492,$A218,'12peso'!AG$39:AG$492)</f>
        <v>5.6099999999999997E-2</v>
      </c>
      <c r="FV218">
        <f>SUMIF('12peso'!$E$39:$E$492,$A218,'12peso'!AH$39:AH$492)</f>
        <v>5.5599999999999997E-2</v>
      </c>
      <c r="FW218">
        <f>SUMIF('12peso'!$E$39:$E$492,$A218,'12peso'!AI$39:AI$492)</f>
        <v>5.5E-2</v>
      </c>
      <c r="FX218">
        <f>SUMIF('12peso'!$E$39:$E$492,$A218,'12peso'!AJ$39:AJ$492)</f>
        <v>5.4699999999999999E-2</v>
      </c>
      <c r="FY218">
        <f>SUMIF('12peso'!$E$39:$E$492,$A218,'12peso'!AK$39:AK$492)</f>
        <v>5.5E-2</v>
      </c>
      <c r="FZ218">
        <f>SUMIF('12peso'!$E$39:$E$492,$A218,'12peso'!AL$39:AL$492)</f>
        <v>5.5399999999999998E-2</v>
      </c>
      <c r="GA218">
        <f>SUMIF('12peso'!$E$39:$E$492,$A218,'12peso'!AM$39:AM$492)</f>
        <v>5.5300000000000002E-2</v>
      </c>
      <c r="GB218">
        <f>SUMIF('12peso'!$E$39:$E$492,$A218,'12peso'!AN$39:AN$492)</f>
        <v>5.5199999999999999E-2</v>
      </c>
    </row>
    <row r="219" spans="1:184" x14ac:dyDescent="0.25">
      <c r="A219" s="60">
        <v>5101006</v>
      </c>
      <c r="B219" s="56" t="s">
        <v>221</v>
      </c>
      <c r="C219" s="127">
        <v>0.92900000000000005</v>
      </c>
      <c r="D219" s="127">
        <v>0.95930000000000004</v>
      </c>
      <c r="E219" s="127">
        <v>0.96599999999999997</v>
      </c>
      <c r="F219" s="127">
        <v>0.96319999999999995</v>
      </c>
      <c r="G219" s="127">
        <v>0.96640000000000004</v>
      </c>
      <c r="H219" s="127">
        <v>0.96930000000000005</v>
      </c>
      <c r="I219" s="127">
        <v>0.98250000000000004</v>
      </c>
      <c r="J219" s="127">
        <v>0.98319999999999996</v>
      </c>
      <c r="K219" s="127">
        <v>0.98780000000000001</v>
      </c>
      <c r="L219" s="127">
        <v>0.98550000000000004</v>
      </c>
      <c r="M219" s="127">
        <v>0.98260000000000003</v>
      </c>
      <c r="N219" s="127">
        <v>0.98240000000000005</v>
      </c>
      <c r="O219" s="127">
        <v>0.96789999999999998</v>
      </c>
      <c r="P219" s="127">
        <v>0.9587</v>
      </c>
      <c r="Q219" s="127">
        <v>0.97060000000000002</v>
      </c>
      <c r="R219" s="127">
        <v>0.97260000000000002</v>
      </c>
      <c r="S219" s="127">
        <v>0.96850000000000003</v>
      </c>
      <c r="T219" s="127">
        <v>0.97819999999999996</v>
      </c>
      <c r="U219" s="127">
        <v>0.9859</v>
      </c>
      <c r="V219" s="127">
        <v>0.98980000000000001</v>
      </c>
      <c r="W219" s="127">
        <v>0.98680000000000001</v>
      </c>
      <c r="X219" s="127">
        <v>0.97989999999999999</v>
      </c>
      <c r="Y219" s="127">
        <v>0.97599999999999998</v>
      </c>
      <c r="Z219" s="127">
        <v>0.97050000000000003</v>
      </c>
      <c r="AA219" s="127">
        <v>1.0105</v>
      </c>
      <c r="AB219" s="127">
        <v>1.056</v>
      </c>
      <c r="AC219" s="127">
        <v>1.0749</v>
      </c>
      <c r="AD219" s="127">
        <v>1.0714999999999999</v>
      </c>
      <c r="AE219" s="127">
        <v>1.0628</v>
      </c>
      <c r="AF219" s="127">
        <v>1.0589999999999999</v>
      </c>
      <c r="AG219" s="127">
        <v>1.0546</v>
      </c>
      <c r="AH219" s="127">
        <v>1.0643</v>
      </c>
      <c r="AI219" s="127">
        <v>1.0575000000000001</v>
      </c>
      <c r="AJ219" s="127">
        <v>1.0481</v>
      </c>
      <c r="AK219" s="127">
        <v>1.046</v>
      </c>
      <c r="AL219" s="127">
        <v>1.0422</v>
      </c>
      <c r="AM219" s="127">
        <v>1.0434000000000001</v>
      </c>
      <c r="AN219" s="127">
        <v>1.0509999999999999</v>
      </c>
      <c r="AO219" s="127">
        <v>1.0430999999999999</v>
      </c>
      <c r="AP219" s="127">
        <v>1.0290999999999999</v>
      </c>
      <c r="AQ219" s="127">
        <v>1.0234000000000001</v>
      </c>
      <c r="AR219" s="127">
        <v>1.0149999999999999</v>
      </c>
      <c r="AS219" s="127">
        <v>1.0640000000000001</v>
      </c>
      <c r="AT219" s="127">
        <v>1.0866</v>
      </c>
      <c r="AU219" s="127">
        <v>1.0711999999999999</v>
      </c>
      <c r="AV219" s="127">
        <v>1.0708</v>
      </c>
      <c r="AW219" s="127">
        <v>1.0759000000000001</v>
      </c>
      <c r="AX219" s="127">
        <v>1.0989</v>
      </c>
      <c r="AY219" s="127">
        <v>1.1075999999999999</v>
      </c>
      <c r="AZ219" s="127">
        <v>1.1099000000000001</v>
      </c>
      <c r="BA219" s="127">
        <v>1.1011</v>
      </c>
      <c r="BB219" s="127">
        <v>1.0978000000000001</v>
      </c>
      <c r="BC219" s="127">
        <v>1.0945</v>
      </c>
      <c r="BD219" s="127">
        <v>1.1056999999999999</v>
      </c>
      <c r="BE219" s="127">
        <v>1.107</v>
      </c>
      <c r="BF219" s="127">
        <v>1.1008</v>
      </c>
      <c r="BG219" s="127">
        <v>1.0986</v>
      </c>
      <c r="BH219" s="127">
        <v>1.0993999999999999</v>
      </c>
      <c r="BI219" s="127">
        <v>1.1031</v>
      </c>
      <c r="BJ219" s="127">
        <v>1.0948</v>
      </c>
      <c r="BK219" s="127">
        <v>1.0894999999999999</v>
      </c>
      <c r="BL219" s="127">
        <v>1.0831</v>
      </c>
      <c r="BM219" s="127">
        <v>1.0795999999999999</v>
      </c>
      <c r="BN219" s="127">
        <v>1.0747</v>
      </c>
      <c r="BO219" s="127">
        <v>1.0751999999999999</v>
      </c>
      <c r="BP219" s="127">
        <v>1.0741000000000001</v>
      </c>
      <c r="BQ219" s="127">
        <v>1.1235999999999999</v>
      </c>
      <c r="BR219" s="127">
        <v>1.1456</v>
      </c>
      <c r="BS219" s="127">
        <v>1.1382000000000001</v>
      </c>
      <c r="BT219" s="127">
        <v>1.1314</v>
      </c>
      <c r="BU219" s="127">
        <v>1.1359999999999999</v>
      </c>
      <c r="BV219" s="127">
        <v>1.1359999999999999</v>
      </c>
      <c r="BW219" s="127">
        <v>1.1338999999999999</v>
      </c>
      <c r="BX219" s="127">
        <v>1.1385000000000001</v>
      </c>
      <c r="BY219" s="127">
        <v>1.1362000000000001</v>
      </c>
      <c r="BZ219" s="127">
        <v>1.1282000000000001</v>
      </c>
      <c r="CA219" s="127">
        <v>1.1315</v>
      </c>
      <c r="CB219" s="127">
        <v>1.1422000000000001</v>
      </c>
      <c r="CC219" s="127">
        <v>1.1457999999999999</v>
      </c>
      <c r="CD219" s="127">
        <v>1.1404000000000001</v>
      </c>
      <c r="CE219" s="127">
        <v>1.1329</v>
      </c>
      <c r="CF219" s="127">
        <v>1.1303000000000001</v>
      </c>
      <c r="CG219" s="127">
        <v>1.1286</v>
      </c>
      <c r="CH219" s="127">
        <v>1.0972999999999999</v>
      </c>
      <c r="CI219" s="127">
        <v>1.1294</v>
      </c>
      <c r="CJ219" s="127">
        <v>1.1391</v>
      </c>
      <c r="CK219" s="127">
        <v>1.1356999999999999</v>
      </c>
      <c r="CL219" s="127">
        <v>1.1323000000000001</v>
      </c>
      <c r="CM219" s="127">
        <v>1.1347</v>
      </c>
      <c r="CN219" s="127">
        <v>1.1695</v>
      </c>
      <c r="CO219" s="127">
        <v>1.1898</v>
      </c>
      <c r="CP219" s="127">
        <v>1.1841999999999999</v>
      </c>
      <c r="CQ219" s="127">
        <v>1.1802999999999999</v>
      </c>
      <c r="CR219" s="127">
        <v>1.1781999999999999</v>
      </c>
      <c r="CS219" s="127">
        <v>1.1778999999999999</v>
      </c>
      <c r="CT219" s="127">
        <v>1.1746000000000001</v>
      </c>
      <c r="CU219" s="127">
        <v>1.1709000000000001</v>
      </c>
      <c r="CV219" s="127">
        <v>1.1658999999999999</v>
      </c>
      <c r="CW219" s="127">
        <v>1.1642999999999999</v>
      </c>
      <c r="CX219" s="127">
        <v>1.1611</v>
      </c>
      <c r="CY219" s="127">
        <v>1.1598999999999999</v>
      </c>
      <c r="CZ219" s="127">
        <v>1.1665000000000001</v>
      </c>
      <c r="DA219" s="127">
        <v>1.1735</v>
      </c>
      <c r="DB219" s="127">
        <v>1.1760999999999999</v>
      </c>
      <c r="DC219" s="127">
        <v>1.1762999999999999</v>
      </c>
      <c r="DD219" s="127">
        <v>1.1725000000000001</v>
      </c>
      <c r="DE219" s="127">
        <v>1.1632</v>
      </c>
      <c r="DF219" s="127">
        <v>1.155</v>
      </c>
      <c r="DG219" s="127">
        <v>1.1524000000000001</v>
      </c>
      <c r="DH219" s="127">
        <v>1.1496</v>
      </c>
      <c r="DI219" s="127">
        <v>1.1500999999999999</v>
      </c>
      <c r="DJ219" s="127">
        <v>1.1529</v>
      </c>
      <c r="DK219" s="127">
        <v>1.1521999999999999</v>
      </c>
      <c r="DL219" s="127">
        <v>1.1637</v>
      </c>
      <c r="DM219" s="127">
        <v>1.1904999999999999</v>
      </c>
      <c r="DN219" s="127">
        <v>1.2025999999999999</v>
      </c>
      <c r="DO219" s="127">
        <v>1.2033</v>
      </c>
      <c r="DP219" s="127">
        <v>1.1981999999999999</v>
      </c>
      <c r="DQ219" s="127">
        <v>1.1940999999999999</v>
      </c>
      <c r="DR219" s="127">
        <v>1.1912</v>
      </c>
      <c r="DS219" s="127">
        <v>1.1892</v>
      </c>
      <c r="DT219" s="127">
        <v>1.1890000000000001</v>
      </c>
      <c r="DU219" s="127">
        <v>1.1871</v>
      </c>
      <c r="DV219" s="127">
        <v>1.1910000000000001</v>
      </c>
      <c r="DW219" s="127">
        <v>1.1881999999999999</v>
      </c>
      <c r="DX219" s="127">
        <v>1.1852</v>
      </c>
      <c r="DY219" s="127">
        <v>1.2107000000000001</v>
      </c>
      <c r="DZ219" s="127">
        <v>1.2088000000000001</v>
      </c>
      <c r="EA219" s="127">
        <v>1.2028000000000001</v>
      </c>
      <c r="EB219" s="127">
        <v>1.1975</v>
      </c>
      <c r="EC219" s="127">
        <v>1.1918</v>
      </c>
      <c r="ED219" s="127">
        <v>1.1940999999999999</v>
      </c>
      <c r="EE219" s="127">
        <v>1.1944999999999999</v>
      </c>
      <c r="EF219" s="127">
        <v>1.196</v>
      </c>
      <c r="EG219" s="127">
        <v>1.1951000000000001</v>
      </c>
      <c r="EH219" s="127">
        <v>1.1876</v>
      </c>
      <c r="EI219" s="127">
        <v>1.1778</v>
      </c>
      <c r="EJ219" s="127">
        <v>1.1727000000000001</v>
      </c>
      <c r="EK219" s="127">
        <v>1.1914</v>
      </c>
      <c r="EL219" s="127">
        <v>1.1927000000000001</v>
      </c>
      <c r="EM219" s="127">
        <v>1.2008000000000001</v>
      </c>
      <c r="EN219" s="127">
        <v>1.1981999999999999</v>
      </c>
      <c r="EO219" s="127">
        <v>1.1930000000000001</v>
      </c>
      <c r="EP219" s="127">
        <v>1.1898</v>
      </c>
      <c r="EQ219" s="127">
        <v>1.1900999999999999</v>
      </c>
      <c r="ER219" s="127">
        <v>1.1849000000000001</v>
      </c>
      <c r="ES219" s="127">
        <v>1.1763999999999999</v>
      </c>
      <c r="ET219" s="127">
        <v>1.1712</v>
      </c>
      <c r="EU219" s="127">
        <v>1.1649</v>
      </c>
      <c r="EV219">
        <f>SUMIF('12peso'!$E$39:$E$492,$A219,'12peso'!H$39:H$492)</f>
        <v>0.71879999999999999</v>
      </c>
      <c r="EW219">
        <f>SUMIF('12peso'!$E$39:$E$492,$A219,'12peso'!I$39:I$492)</f>
        <v>0.73760000000000003</v>
      </c>
      <c r="EX219">
        <f>SUMIF('12peso'!$E$39:$E$492,$A219,'12peso'!J$39:J$492)</f>
        <v>0.74160000000000004</v>
      </c>
      <c r="EY219">
        <f>SUMIF('12peso'!$E$39:$E$492,$A219,'12peso'!K$39:K$492)</f>
        <v>0.74560000000000004</v>
      </c>
      <c r="EZ219">
        <f>SUMIF('12peso'!$E$39:$E$492,$A219,'12peso'!L$39:L$492)</f>
        <v>0.74039999999999995</v>
      </c>
      <c r="FA219">
        <f>SUMIF('12peso'!$E$39:$E$492,$A219,'12peso'!M$39:M$492)</f>
        <v>0.7369</v>
      </c>
      <c r="FB219">
        <f>SUMIF('12peso'!$E$39:$E$492,$A219,'12peso'!N$39:N$492)</f>
        <v>0.74329999999999996</v>
      </c>
      <c r="FC219">
        <f>SUMIF('12peso'!$E$39:$E$492,$A219,'12peso'!O$39:O$492)</f>
        <v>0.74480000000000002</v>
      </c>
      <c r="FD219">
        <f>SUMIF('12peso'!$E$39:$E$492,$A219,'12peso'!P$39:P$492)</f>
        <v>0.74199999999999999</v>
      </c>
      <c r="FE219">
        <f>SUMIF('12peso'!$E$39:$E$492,$A219,'12peso'!Q$39:Q$492)</f>
        <v>0.7359</v>
      </c>
      <c r="FF219">
        <f>SUMIF('12peso'!$E$39:$E$492,$A219,'12peso'!R$39:R$492)</f>
        <v>0.73140000000000005</v>
      </c>
      <c r="FG219">
        <f>SUMIF('12peso'!$E$39:$E$492,$A219,'12peso'!S$39:S$492)</f>
        <v>0.72689999999999999</v>
      </c>
      <c r="FH219">
        <f>SUMIF('12peso'!$E$39:$E$492,$A219,'12peso'!T$39:T$492)</f>
        <v>0.72030000000000005</v>
      </c>
      <c r="FI219">
        <f>SUMIF('12peso'!$E$39:$E$492,$A219,'12peso'!U$39:U$492)</f>
        <v>0.73450000000000004</v>
      </c>
      <c r="FJ219">
        <f>SUMIF('12peso'!$E$39:$E$492,$A219,'12peso'!V$39:V$492)</f>
        <v>0.73309999999999997</v>
      </c>
      <c r="FK219">
        <f>SUMIF('12peso'!$E$39:$E$492,$A219,'12peso'!W$39:W$492)</f>
        <v>0.73250000000000004</v>
      </c>
      <c r="FL219">
        <f>SUMIF('12peso'!$E$39:$E$492,$A219,'12peso'!X$39:X$492)</f>
        <v>0.72929999999999995</v>
      </c>
      <c r="FM219">
        <f>SUMIF('12peso'!$E$39:$E$492,$A219,'12peso'!Y$39:Y$492)</f>
        <v>0.72650000000000003</v>
      </c>
      <c r="FN219">
        <f>SUMIF('12peso'!$E$39:$E$492,$A219,'12peso'!Z$39:Z$492)</f>
        <v>0.73170000000000002</v>
      </c>
      <c r="FO219">
        <f>SUMIF('12peso'!$E$39:$E$492,$A219,'12peso'!AA$39:AA$492)</f>
        <v>0.71940000000000004</v>
      </c>
      <c r="FP219">
        <f>SUMIF('12peso'!$E$39:$E$492,$A219,'12peso'!AB$39:AB$492)</f>
        <v>0.71789999999999998</v>
      </c>
      <c r="FQ219">
        <f>SUMIF('12peso'!$E$39:$E$492,$A219,'12peso'!AC$39:AC$492)</f>
        <v>0.71540000000000004</v>
      </c>
      <c r="FR219">
        <f>SUMIF('12peso'!$E$39:$E$492,$A219,'12peso'!AD$39:AD$492)</f>
        <v>0.71330000000000005</v>
      </c>
      <c r="FS219">
        <f>SUMIF('12peso'!$E$39:$E$492,$A219,'12peso'!AE$39:AE$492)</f>
        <v>0.70930000000000004</v>
      </c>
      <c r="FT219">
        <f>SUMIF('12peso'!$E$39:$E$492,$A219,'12peso'!AF$39:AF$492)</f>
        <v>0.70660000000000001</v>
      </c>
      <c r="FU219">
        <f>SUMIF('12peso'!$E$39:$E$492,$A219,'12peso'!AG$39:AG$492)</f>
        <v>0.71489999999999998</v>
      </c>
      <c r="FV219">
        <f>SUMIF('12peso'!$E$39:$E$492,$A219,'12peso'!AH$39:AH$492)</f>
        <v>0.71350000000000002</v>
      </c>
      <c r="FW219">
        <f>SUMIF('12peso'!$E$39:$E$492,$A219,'12peso'!AI$39:AI$492)</f>
        <v>0.71050000000000002</v>
      </c>
      <c r="FX219">
        <f>SUMIF('12peso'!$E$39:$E$492,$A219,'12peso'!AJ$39:AJ$492)</f>
        <v>0.70830000000000004</v>
      </c>
      <c r="FY219">
        <f>SUMIF('12peso'!$E$39:$E$492,$A219,'12peso'!AK$39:AK$492)</f>
        <v>0.7077</v>
      </c>
      <c r="FZ219">
        <f>SUMIF('12peso'!$E$39:$E$492,$A219,'12peso'!AL$39:AL$492)</f>
        <v>0.70509999999999995</v>
      </c>
      <c r="GA219">
        <f>SUMIF('12peso'!$E$39:$E$492,$A219,'12peso'!AM$39:AM$492)</f>
        <v>0.70679999999999998</v>
      </c>
      <c r="GB219">
        <f>SUMIF('12peso'!$E$39:$E$492,$A219,'12peso'!AN$39:AN$492)</f>
        <v>0.70620000000000005</v>
      </c>
    </row>
    <row r="220" spans="1:184" x14ac:dyDescent="0.25">
      <c r="A220" s="60">
        <v>5101007</v>
      </c>
      <c r="B220" s="56" t="s">
        <v>222</v>
      </c>
      <c r="C220" s="127">
        <v>0.1178</v>
      </c>
      <c r="D220" s="127">
        <v>0.1195</v>
      </c>
      <c r="E220" s="127">
        <v>0.11899999999999999</v>
      </c>
      <c r="F220" s="127">
        <v>0.1179</v>
      </c>
      <c r="G220" s="127">
        <v>0.1171</v>
      </c>
      <c r="H220" s="127">
        <v>0.11650000000000001</v>
      </c>
      <c r="I220" s="127">
        <v>0.11600000000000001</v>
      </c>
      <c r="J220" s="127">
        <v>0.1158</v>
      </c>
      <c r="K220" s="127">
        <v>0.1153</v>
      </c>
      <c r="L220" s="127">
        <v>0.1153</v>
      </c>
      <c r="M220" s="127">
        <v>0.11459999999999999</v>
      </c>
      <c r="N220" s="127">
        <v>0.11550000000000001</v>
      </c>
      <c r="O220" s="127">
        <v>0.1168</v>
      </c>
      <c r="P220" s="127">
        <v>0.1179</v>
      </c>
      <c r="Q220" s="127">
        <v>0.1183</v>
      </c>
      <c r="R220" s="127">
        <v>0.1178</v>
      </c>
      <c r="S220" s="127">
        <v>0.1174</v>
      </c>
      <c r="T220" s="127">
        <v>0.1167</v>
      </c>
      <c r="U220" s="127">
        <v>0.1163</v>
      </c>
      <c r="V220" s="127">
        <v>0.11559999999999999</v>
      </c>
      <c r="W220" s="127">
        <v>0.11509999999999999</v>
      </c>
      <c r="X220" s="127">
        <v>0.1144</v>
      </c>
      <c r="Y220" s="127">
        <v>0.11409999999999999</v>
      </c>
      <c r="Z220" s="127">
        <v>0.1135</v>
      </c>
      <c r="AA220" s="127">
        <v>0.1249</v>
      </c>
      <c r="AB220" s="127">
        <v>0.13469999999999999</v>
      </c>
      <c r="AC220" s="127">
        <v>0.13420000000000001</v>
      </c>
      <c r="AD220" s="127">
        <v>0.1331</v>
      </c>
      <c r="AE220" s="127">
        <v>0.13220000000000001</v>
      </c>
      <c r="AF220" s="127">
        <v>0.13139999999999999</v>
      </c>
      <c r="AG220" s="127">
        <v>0.1308</v>
      </c>
      <c r="AH220" s="127">
        <v>0.13059999999999999</v>
      </c>
      <c r="AI220" s="127">
        <v>0.12989999999999999</v>
      </c>
      <c r="AJ220" s="127">
        <v>0.12790000000000001</v>
      </c>
      <c r="AK220" s="127">
        <v>0.12759999999999999</v>
      </c>
      <c r="AL220" s="127">
        <v>0.12620000000000001</v>
      </c>
      <c r="AM220" s="127">
        <v>0.13289999999999999</v>
      </c>
      <c r="AN220" s="127">
        <v>0.13750000000000001</v>
      </c>
      <c r="AO220" s="127">
        <v>0.13650000000000001</v>
      </c>
      <c r="AP220" s="127">
        <v>0.13389999999999999</v>
      </c>
      <c r="AQ220" s="127">
        <v>0.13</v>
      </c>
      <c r="AR220" s="127">
        <v>0.12889999999999999</v>
      </c>
      <c r="AS220" s="127">
        <v>0.1263</v>
      </c>
      <c r="AT220" s="127">
        <v>0.12429999999999999</v>
      </c>
      <c r="AU220" s="127">
        <v>0.123</v>
      </c>
      <c r="AV220" s="127">
        <v>0.1217</v>
      </c>
      <c r="AW220" s="127">
        <v>0.1211</v>
      </c>
      <c r="AX220" s="127">
        <v>0.1215</v>
      </c>
      <c r="AY220" s="127">
        <v>0.13339999999999999</v>
      </c>
      <c r="AZ220" s="127">
        <v>0.14000000000000001</v>
      </c>
      <c r="BA220" s="127">
        <v>0.13880000000000001</v>
      </c>
      <c r="BB220" s="127">
        <v>0.1384</v>
      </c>
      <c r="BC220" s="127">
        <v>0.13730000000000001</v>
      </c>
      <c r="BD220" s="127">
        <v>0.1381</v>
      </c>
      <c r="BE220" s="127">
        <v>0.13619999999999999</v>
      </c>
      <c r="BF220" s="127">
        <v>0.1348</v>
      </c>
      <c r="BG220" s="127">
        <v>0.1341</v>
      </c>
      <c r="BH220" s="127">
        <v>0.13370000000000001</v>
      </c>
      <c r="BI220" s="127">
        <v>0.1328</v>
      </c>
      <c r="BJ220" s="127">
        <v>0.1326</v>
      </c>
      <c r="BK220" s="127">
        <v>0.13780000000000001</v>
      </c>
      <c r="BL220" s="127">
        <v>0.13719999999999999</v>
      </c>
      <c r="BM220" s="127">
        <v>0.1368</v>
      </c>
      <c r="BN220" s="127">
        <v>0.1363</v>
      </c>
      <c r="BO220" s="127">
        <v>0.1353</v>
      </c>
      <c r="BP220" s="127">
        <v>0.1348</v>
      </c>
      <c r="BQ220" s="127">
        <v>0.1341</v>
      </c>
      <c r="BR220" s="127">
        <v>0.13339999999999999</v>
      </c>
      <c r="BS220" s="127">
        <v>0.13250000000000001</v>
      </c>
      <c r="BT220" s="127">
        <v>0.13109999999999999</v>
      </c>
      <c r="BU220" s="127">
        <v>0.13039999999999999</v>
      </c>
      <c r="BV220" s="127">
        <v>0.13059999999999999</v>
      </c>
      <c r="BW220" s="127">
        <v>0.14860000000000001</v>
      </c>
      <c r="BX220" s="127">
        <v>0.14849999999999999</v>
      </c>
      <c r="BY220" s="127">
        <v>0.14810000000000001</v>
      </c>
      <c r="BZ220" s="127">
        <v>0.1469</v>
      </c>
      <c r="CA220" s="127">
        <v>0.14680000000000001</v>
      </c>
      <c r="CB220" s="127">
        <v>0.14610000000000001</v>
      </c>
      <c r="CC220" s="127">
        <v>0.14530000000000001</v>
      </c>
      <c r="CD220" s="127">
        <v>0.14499999999999999</v>
      </c>
      <c r="CE220" s="127">
        <v>0.14419999999999999</v>
      </c>
      <c r="CF220" s="127">
        <v>0.1416</v>
      </c>
      <c r="CG220" s="127">
        <v>0.1416</v>
      </c>
      <c r="CH220" s="127">
        <v>0.35859999999999997</v>
      </c>
      <c r="CI220" s="127">
        <v>0.38169999999999998</v>
      </c>
      <c r="CJ220" s="127">
        <v>0.38550000000000001</v>
      </c>
      <c r="CK220" s="127">
        <v>0.38379999999999997</v>
      </c>
      <c r="CL220" s="127">
        <v>0.38240000000000002</v>
      </c>
      <c r="CM220" s="127">
        <v>0.38100000000000001</v>
      </c>
      <c r="CN220" s="127">
        <v>0.37959999999999999</v>
      </c>
      <c r="CO220" s="127">
        <v>0.37880000000000003</v>
      </c>
      <c r="CP220" s="127">
        <v>0.37769999999999998</v>
      </c>
      <c r="CQ220" s="127">
        <v>0.37640000000000001</v>
      </c>
      <c r="CR220" s="127">
        <v>0.37469999999999998</v>
      </c>
      <c r="CS220" s="127">
        <v>0.37369999999999998</v>
      </c>
      <c r="CT220" s="127">
        <v>0.37009999999999998</v>
      </c>
      <c r="CU220" s="127">
        <v>0.3871</v>
      </c>
      <c r="CV220" s="127">
        <v>0.38500000000000001</v>
      </c>
      <c r="CW220" s="127">
        <v>0.38169999999999998</v>
      </c>
      <c r="CX220" s="127">
        <v>0.38119999999999998</v>
      </c>
      <c r="CY220" s="127">
        <v>0.37980000000000003</v>
      </c>
      <c r="CZ220" s="127">
        <v>0.38009999999999999</v>
      </c>
      <c r="DA220" s="127">
        <v>0.37930000000000003</v>
      </c>
      <c r="DB220" s="127">
        <v>0.37869999999999998</v>
      </c>
      <c r="DC220" s="127">
        <v>0.374</v>
      </c>
      <c r="DD220" s="127">
        <v>0.37009999999999998</v>
      </c>
      <c r="DE220" s="127">
        <v>0.3669</v>
      </c>
      <c r="DF220" s="127">
        <v>0.36520000000000002</v>
      </c>
      <c r="DG220" s="127">
        <v>0.39360000000000001</v>
      </c>
      <c r="DH220" s="127">
        <v>0.38990000000000002</v>
      </c>
      <c r="DI220" s="127">
        <v>0.38669999999999999</v>
      </c>
      <c r="DJ220" s="127">
        <v>0.38540000000000002</v>
      </c>
      <c r="DK220" s="127">
        <v>0.38500000000000001</v>
      </c>
      <c r="DL220" s="127">
        <v>0.39250000000000002</v>
      </c>
      <c r="DM220" s="127">
        <v>0.3896</v>
      </c>
      <c r="DN220" s="127">
        <v>0.38519999999999999</v>
      </c>
      <c r="DO220" s="127">
        <v>0.3826</v>
      </c>
      <c r="DP220" s="127">
        <v>0.37919999999999998</v>
      </c>
      <c r="DQ220" s="127">
        <v>0.37719999999999998</v>
      </c>
      <c r="DR220" s="127">
        <v>0.37480000000000002</v>
      </c>
      <c r="DS220" s="127">
        <v>0.39539999999999997</v>
      </c>
      <c r="DT220" s="127">
        <v>0.39710000000000001</v>
      </c>
      <c r="DU220" s="127">
        <v>0.3957</v>
      </c>
      <c r="DV220" s="127">
        <v>0.39489999999999997</v>
      </c>
      <c r="DW220" s="127">
        <v>0.39219999999999999</v>
      </c>
      <c r="DX220" s="127">
        <v>0.39650000000000002</v>
      </c>
      <c r="DY220" s="127">
        <v>0.3987</v>
      </c>
      <c r="DZ220" s="127">
        <v>0.39429999999999998</v>
      </c>
      <c r="EA220" s="127">
        <v>0.38500000000000001</v>
      </c>
      <c r="EB220" s="127">
        <v>0.38140000000000002</v>
      </c>
      <c r="EC220" s="127">
        <v>0.37980000000000003</v>
      </c>
      <c r="ED220" s="127">
        <v>0.37869999999999998</v>
      </c>
      <c r="EE220" s="127">
        <v>0.3826</v>
      </c>
      <c r="EF220" s="127">
        <v>0.37480000000000002</v>
      </c>
      <c r="EG220" s="127">
        <v>0.37240000000000001</v>
      </c>
      <c r="EH220" s="127">
        <v>0.36670000000000003</v>
      </c>
      <c r="EI220" s="127">
        <v>0.36430000000000001</v>
      </c>
      <c r="EJ220" s="127">
        <v>0.37130000000000002</v>
      </c>
      <c r="EK220" s="127">
        <v>0.38159999999999999</v>
      </c>
      <c r="EL220" s="127">
        <v>0.37069999999999997</v>
      </c>
      <c r="EM220" s="127">
        <v>0.36370000000000002</v>
      </c>
      <c r="EN220" s="127">
        <v>0.35870000000000002</v>
      </c>
      <c r="EO220" s="127">
        <v>0.35580000000000001</v>
      </c>
      <c r="EP220" s="127">
        <v>0.35730000000000001</v>
      </c>
      <c r="EQ220" s="127">
        <v>0.37740000000000001</v>
      </c>
      <c r="ER220" s="127">
        <v>0.37680000000000002</v>
      </c>
      <c r="ES220" s="127">
        <v>0.37490000000000001</v>
      </c>
      <c r="ET220" s="127">
        <v>0.37259999999999999</v>
      </c>
      <c r="EU220" s="127">
        <v>0.36919999999999997</v>
      </c>
      <c r="EV220">
        <f>SUMIF('12peso'!$E$39:$E$492,$A220,'12peso'!H$39:H$492)</f>
        <v>0.25309999999999999</v>
      </c>
      <c r="EW220">
        <f>SUMIF('12peso'!$E$39:$E$492,$A220,'12peso'!I$39:I$492)</f>
        <v>0.25319999999999998</v>
      </c>
      <c r="EX220">
        <f>SUMIF('12peso'!$E$39:$E$492,$A220,'12peso'!J$39:J$492)</f>
        <v>0.25090000000000001</v>
      </c>
      <c r="EY220">
        <f>SUMIF('12peso'!$E$39:$E$492,$A220,'12peso'!K$39:K$492)</f>
        <v>0.24909999999999999</v>
      </c>
      <c r="EZ220">
        <f>SUMIF('12peso'!$E$39:$E$492,$A220,'12peso'!L$39:L$492)</f>
        <v>0.24660000000000001</v>
      </c>
      <c r="FA220">
        <f>SUMIF('12peso'!$E$39:$E$492,$A220,'12peso'!M$39:M$492)</f>
        <v>0.24560000000000001</v>
      </c>
      <c r="FB220">
        <f>SUMIF('12peso'!$E$39:$E$492,$A220,'12peso'!N$39:N$492)</f>
        <v>0.2455</v>
      </c>
      <c r="FC220">
        <f>SUMIF('12peso'!$E$39:$E$492,$A220,'12peso'!O$39:O$492)</f>
        <v>0.25669999999999998</v>
      </c>
      <c r="FD220">
        <f>SUMIF('12peso'!$E$39:$E$492,$A220,'12peso'!P$39:P$492)</f>
        <v>0.25509999999999999</v>
      </c>
      <c r="FE220">
        <f>SUMIF('12peso'!$E$39:$E$492,$A220,'12peso'!Q$39:Q$492)</f>
        <v>0.25209999999999999</v>
      </c>
      <c r="FF220">
        <f>SUMIF('12peso'!$E$39:$E$492,$A220,'12peso'!R$39:R$492)</f>
        <v>0.2505</v>
      </c>
      <c r="FG220">
        <f>SUMIF('12peso'!$E$39:$E$492,$A220,'12peso'!S$39:S$492)</f>
        <v>0.249</v>
      </c>
      <c r="FH220">
        <f>SUMIF('12peso'!$E$39:$E$492,$A220,'12peso'!T$39:T$492)</f>
        <v>0.253</v>
      </c>
      <c r="FI220">
        <f>SUMIF('12peso'!$E$39:$E$492,$A220,'12peso'!U$39:U$492)</f>
        <v>0.25109999999999999</v>
      </c>
      <c r="FJ220">
        <f>SUMIF('12peso'!$E$39:$E$492,$A220,'12peso'!V$39:V$492)</f>
        <v>0.24840000000000001</v>
      </c>
      <c r="FK220">
        <f>SUMIF('12peso'!$E$39:$E$492,$A220,'12peso'!W$39:W$492)</f>
        <v>0.24479999999999999</v>
      </c>
      <c r="FL220">
        <f>SUMIF('12peso'!$E$39:$E$492,$A220,'12peso'!X$39:X$492)</f>
        <v>0.2432</v>
      </c>
      <c r="FM220">
        <f>SUMIF('12peso'!$E$39:$E$492,$A220,'12peso'!Y$39:Y$492)</f>
        <v>0.24229999999999999</v>
      </c>
      <c r="FN220">
        <f>SUMIF('12peso'!$E$39:$E$492,$A220,'12peso'!Z$39:Z$492)</f>
        <v>0.24179999999999999</v>
      </c>
      <c r="FO220">
        <f>SUMIF('12peso'!$E$39:$E$492,$A220,'12peso'!AA$39:AA$492)</f>
        <v>0.2452</v>
      </c>
      <c r="FP220">
        <f>SUMIF('12peso'!$E$39:$E$492,$A220,'12peso'!AB$39:AB$492)</f>
        <v>0.24349999999999999</v>
      </c>
      <c r="FQ220">
        <f>SUMIF('12peso'!$E$39:$E$492,$A220,'12peso'!AC$39:AC$492)</f>
        <v>0.2412</v>
      </c>
      <c r="FR220">
        <f>SUMIF('12peso'!$E$39:$E$492,$A220,'12peso'!AD$39:AD$492)</f>
        <v>0.25469999999999998</v>
      </c>
      <c r="FS220">
        <f>SUMIF('12peso'!$E$39:$E$492,$A220,'12peso'!AE$39:AE$492)</f>
        <v>0.25340000000000001</v>
      </c>
      <c r="FT220">
        <f>SUMIF('12peso'!$E$39:$E$492,$A220,'12peso'!AF$39:AF$492)</f>
        <v>0.2601</v>
      </c>
      <c r="FU220">
        <f>SUMIF('12peso'!$E$39:$E$492,$A220,'12peso'!AG$39:AG$492)</f>
        <v>0.26079999999999998</v>
      </c>
      <c r="FV220">
        <f>SUMIF('12peso'!$E$39:$E$492,$A220,'12peso'!AH$39:AH$492)</f>
        <v>0.25700000000000001</v>
      </c>
      <c r="FW220">
        <f>SUMIF('12peso'!$E$39:$E$492,$A220,'12peso'!AI$39:AI$492)</f>
        <v>0.25469999999999998</v>
      </c>
      <c r="FX220">
        <f>SUMIF('12peso'!$E$39:$E$492,$A220,'12peso'!AJ$39:AJ$492)</f>
        <v>0.25259999999999999</v>
      </c>
      <c r="FY220">
        <f>SUMIF('12peso'!$E$39:$E$492,$A220,'12peso'!AK$39:AK$492)</f>
        <v>0.25090000000000001</v>
      </c>
      <c r="FZ220">
        <f>SUMIF('12peso'!$E$39:$E$492,$A220,'12peso'!AL$39:AL$492)</f>
        <v>0.24940000000000001</v>
      </c>
      <c r="GA220">
        <f>SUMIF('12peso'!$E$39:$E$492,$A220,'12peso'!AM$39:AM$492)</f>
        <v>0.26140000000000002</v>
      </c>
      <c r="GB220">
        <f>SUMIF('12peso'!$E$39:$E$492,$A220,'12peso'!AN$39:AN$492)</f>
        <v>0.26140000000000002</v>
      </c>
    </row>
    <row r="221" spans="1:184" x14ac:dyDescent="0.25">
      <c r="A221" s="60">
        <v>5101010</v>
      </c>
      <c r="B221" s="56" t="s">
        <v>223</v>
      </c>
      <c r="C221" s="127">
        <v>0.36780000000000002</v>
      </c>
      <c r="D221" s="127">
        <v>0.36370000000000002</v>
      </c>
      <c r="E221" s="127">
        <v>0.36070000000000002</v>
      </c>
      <c r="F221" s="127">
        <v>0.35630000000000001</v>
      </c>
      <c r="G221" s="127">
        <v>0.35320000000000001</v>
      </c>
      <c r="H221" s="127">
        <v>0.35099999999999998</v>
      </c>
      <c r="I221" s="127">
        <v>0.34889999999999999</v>
      </c>
      <c r="J221" s="127">
        <v>0.34849999999999998</v>
      </c>
      <c r="K221" s="127">
        <v>0.34610000000000002</v>
      </c>
      <c r="L221" s="127">
        <v>0.34200000000000003</v>
      </c>
      <c r="M221" s="127">
        <v>0.3422</v>
      </c>
      <c r="N221" s="127">
        <v>0.33910000000000001</v>
      </c>
      <c r="O221" s="127">
        <v>0.36849999999999999</v>
      </c>
      <c r="P221" s="127">
        <v>0.39529999999999998</v>
      </c>
      <c r="Q221" s="127">
        <v>0.39429999999999998</v>
      </c>
      <c r="R221" s="127">
        <v>0.39369999999999999</v>
      </c>
      <c r="S221" s="127">
        <v>0.39319999999999999</v>
      </c>
      <c r="T221" s="127">
        <v>0.3911</v>
      </c>
      <c r="U221" s="127">
        <v>0.38879999999999998</v>
      </c>
      <c r="V221" s="127">
        <v>0.38700000000000001</v>
      </c>
      <c r="W221" s="127">
        <v>0.38429999999999997</v>
      </c>
      <c r="X221" s="127">
        <v>0.3755</v>
      </c>
      <c r="Y221" s="127">
        <v>0.37209999999999999</v>
      </c>
      <c r="Z221" s="127">
        <v>0.4083</v>
      </c>
      <c r="AA221" s="127">
        <v>0.42330000000000001</v>
      </c>
      <c r="AB221" s="127">
        <v>0.43</v>
      </c>
      <c r="AC221" s="127">
        <v>0.43659999999999999</v>
      </c>
      <c r="AD221" s="127">
        <v>0.46949999999999997</v>
      </c>
      <c r="AE221" s="127">
        <v>0.47189999999999999</v>
      </c>
      <c r="AF221" s="127">
        <v>0.46129999999999999</v>
      </c>
      <c r="AG221" s="127">
        <v>0.46839999999999998</v>
      </c>
      <c r="AH221" s="127">
        <v>0.47020000000000001</v>
      </c>
      <c r="AI221" s="127">
        <v>0.46789999999999998</v>
      </c>
      <c r="AJ221" s="127">
        <v>0.47099999999999997</v>
      </c>
      <c r="AK221" s="127">
        <v>0.47499999999999998</v>
      </c>
      <c r="AL221" s="127">
        <v>0.50519999999999998</v>
      </c>
      <c r="AM221" s="127">
        <v>0.51139999999999997</v>
      </c>
      <c r="AN221" s="127">
        <v>0.54400000000000004</v>
      </c>
      <c r="AO221" s="127">
        <v>0.54020000000000001</v>
      </c>
      <c r="AP221" s="127">
        <v>0.59640000000000004</v>
      </c>
      <c r="AQ221" s="127">
        <v>0.64429999999999998</v>
      </c>
      <c r="AR221" s="127">
        <v>0.63380000000000003</v>
      </c>
      <c r="AS221" s="127">
        <v>0.61990000000000001</v>
      </c>
      <c r="AT221" s="127">
        <v>0.61019999999999996</v>
      </c>
      <c r="AU221" s="127">
        <v>0.63139999999999996</v>
      </c>
      <c r="AV221" s="127">
        <v>0.64570000000000005</v>
      </c>
      <c r="AW221" s="127">
        <v>0.65749999999999997</v>
      </c>
      <c r="AX221" s="127">
        <v>0.67049999999999998</v>
      </c>
      <c r="AY221" s="127">
        <v>0.66900000000000004</v>
      </c>
      <c r="AZ221" s="127">
        <v>0.66690000000000005</v>
      </c>
      <c r="BA221" s="127">
        <v>0.65690000000000004</v>
      </c>
      <c r="BB221" s="127">
        <v>0.62790000000000001</v>
      </c>
      <c r="BC221" s="127">
        <v>0.626</v>
      </c>
      <c r="BD221" s="127">
        <v>0.62290000000000001</v>
      </c>
      <c r="BE221" s="127">
        <v>0.61819999999999997</v>
      </c>
      <c r="BF221" s="127">
        <v>0.61450000000000005</v>
      </c>
      <c r="BG221" s="127">
        <v>0.61150000000000004</v>
      </c>
      <c r="BH221" s="127">
        <v>0.60919999999999996</v>
      </c>
      <c r="BI221" s="127">
        <v>0.60629999999999995</v>
      </c>
      <c r="BJ221" s="127">
        <v>0.60209999999999997</v>
      </c>
      <c r="BK221" s="127">
        <v>0.59660000000000002</v>
      </c>
      <c r="BL221" s="127">
        <v>0.59360000000000002</v>
      </c>
      <c r="BM221" s="127">
        <v>0.5927</v>
      </c>
      <c r="BN221" s="127">
        <v>0.61970000000000003</v>
      </c>
      <c r="BO221" s="127">
        <v>0.63290000000000002</v>
      </c>
      <c r="BP221" s="127">
        <v>0.61450000000000005</v>
      </c>
      <c r="BQ221" s="127">
        <v>0.60680000000000001</v>
      </c>
      <c r="BR221" s="127">
        <v>0.60599999999999998</v>
      </c>
      <c r="BS221" s="127">
        <v>0.57130000000000003</v>
      </c>
      <c r="BT221" s="127">
        <v>0.56710000000000005</v>
      </c>
      <c r="BU221" s="127">
        <v>0.5645</v>
      </c>
      <c r="BV221" s="127">
        <v>0.58499999999999996</v>
      </c>
      <c r="BW221" s="127">
        <v>0.60009999999999997</v>
      </c>
      <c r="BX221" s="127">
        <v>0.62760000000000005</v>
      </c>
      <c r="BY221" s="127">
        <v>0.64390000000000003</v>
      </c>
      <c r="BZ221" s="127">
        <v>0.70930000000000004</v>
      </c>
      <c r="CA221" s="127">
        <v>0.74109999999999998</v>
      </c>
      <c r="CB221" s="127">
        <v>0.74519999999999997</v>
      </c>
      <c r="CC221" s="127">
        <v>0.73219999999999996</v>
      </c>
      <c r="CD221" s="127">
        <v>0.71889999999999998</v>
      </c>
      <c r="CE221" s="127">
        <v>0.69489999999999996</v>
      </c>
      <c r="CF221" s="127">
        <v>0.68920000000000003</v>
      </c>
      <c r="CG221" s="127">
        <v>0.68679999999999997</v>
      </c>
      <c r="CH221" s="127">
        <v>0.29420000000000002</v>
      </c>
      <c r="CI221" s="127">
        <v>0.29520000000000002</v>
      </c>
      <c r="CJ221" s="127">
        <v>0.28910000000000002</v>
      </c>
      <c r="CK221" s="127">
        <v>0.28939999999999999</v>
      </c>
      <c r="CL221" s="127">
        <v>0.28420000000000001</v>
      </c>
      <c r="CM221" s="127">
        <v>0.28389999999999999</v>
      </c>
      <c r="CN221" s="127">
        <v>0.28249999999999997</v>
      </c>
      <c r="CO221" s="127">
        <v>0.28199999999999997</v>
      </c>
      <c r="CP221" s="127">
        <v>0.28149999999999997</v>
      </c>
      <c r="CQ221" s="127">
        <v>0.28060000000000002</v>
      </c>
      <c r="CR221" s="127">
        <v>0.27760000000000001</v>
      </c>
      <c r="CS221" s="127">
        <v>0.27560000000000001</v>
      </c>
      <c r="CT221" s="127">
        <v>0.27589999999999998</v>
      </c>
      <c r="CU221" s="127">
        <v>0.27560000000000001</v>
      </c>
      <c r="CV221" s="127">
        <v>0.28029999999999999</v>
      </c>
      <c r="CW221" s="127">
        <v>0.28050000000000003</v>
      </c>
      <c r="CX221" s="127">
        <v>0.28050000000000003</v>
      </c>
      <c r="CY221" s="127">
        <v>0.28010000000000002</v>
      </c>
      <c r="CZ221" s="127">
        <v>0.27860000000000001</v>
      </c>
      <c r="DA221" s="127">
        <v>0.27739999999999998</v>
      </c>
      <c r="DB221" s="127">
        <v>0.27679999999999999</v>
      </c>
      <c r="DC221" s="127">
        <v>0.2767</v>
      </c>
      <c r="DD221" s="127">
        <v>0.2762</v>
      </c>
      <c r="DE221" s="127">
        <v>0.28029999999999999</v>
      </c>
      <c r="DF221" s="127">
        <v>0.28860000000000002</v>
      </c>
      <c r="DG221" s="127">
        <v>0.28760000000000002</v>
      </c>
      <c r="DH221" s="127">
        <v>0.28749999999999998</v>
      </c>
      <c r="DI221" s="127">
        <v>0.28970000000000001</v>
      </c>
      <c r="DJ221" s="127">
        <v>0.29210000000000003</v>
      </c>
      <c r="DK221" s="127">
        <v>0.29289999999999999</v>
      </c>
      <c r="DL221" s="127">
        <v>0.29559999999999997</v>
      </c>
      <c r="DM221" s="127">
        <v>0.2964</v>
      </c>
      <c r="DN221" s="127">
        <v>0.29730000000000001</v>
      </c>
      <c r="DO221" s="127">
        <v>0.29680000000000001</v>
      </c>
      <c r="DP221" s="127">
        <v>0.29210000000000003</v>
      </c>
      <c r="DQ221" s="127">
        <v>0.28710000000000002</v>
      </c>
      <c r="DR221" s="127">
        <v>0.29110000000000003</v>
      </c>
      <c r="DS221" s="127">
        <v>0.27089999999999997</v>
      </c>
      <c r="DT221" s="127">
        <v>0.24079999999999999</v>
      </c>
      <c r="DU221" s="127">
        <v>0.24879999999999999</v>
      </c>
      <c r="DV221" s="127">
        <v>0.21729999999999999</v>
      </c>
      <c r="DW221" s="127">
        <v>0.25530000000000003</v>
      </c>
      <c r="DX221" s="127">
        <v>0.3735</v>
      </c>
      <c r="DY221" s="127">
        <v>0.35620000000000002</v>
      </c>
      <c r="DZ221" s="127">
        <v>0.33040000000000003</v>
      </c>
      <c r="EA221" s="127">
        <v>0.30780000000000002</v>
      </c>
      <c r="EB221" s="127">
        <v>0.29010000000000002</v>
      </c>
      <c r="EC221" s="127">
        <v>0.28620000000000001</v>
      </c>
      <c r="ED221" s="127">
        <v>0.32240000000000002</v>
      </c>
      <c r="EE221" s="127">
        <v>0.35139999999999999</v>
      </c>
      <c r="EF221" s="127">
        <v>0.31509999999999999</v>
      </c>
      <c r="EG221" s="127">
        <v>0.33739999999999998</v>
      </c>
      <c r="EH221" s="127">
        <v>0.3473</v>
      </c>
      <c r="EI221" s="127">
        <v>0.34</v>
      </c>
      <c r="EJ221" s="127">
        <v>0.36359999999999998</v>
      </c>
      <c r="EK221" s="127">
        <v>0.38300000000000001</v>
      </c>
      <c r="EL221" s="127">
        <v>0.33660000000000001</v>
      </c>
      <c r="EM221" s="127">
        <v>0.43099999999999999</v>
      </c>
      <c r="EN221" s="127">
        <v>0.3876</v>
      </c>
      <c r="EO221" s="127">
        <v>0.34110000000000001</v>
      </c>
      <c r="EP221" s="127">
        <v>0.38429999999999997</v>
      </c>
      <c r="EQ221" s="127">
        <v>0.39579999999999999</v>
      </c>
      <c r="ER221" s="127">
        <v>0.37080000000000002</v>
      </c>
      <c r="ES221" s="127">
        <v>0.45490000000000003</v>
      </c>
      <c r="ET221" s="127">
        <v>0.51739999999999997</v>
      </c>
      <c r="EU221" s="127">
        <v>0.53500000000000003</v>
      </c>
      <c r="EV221">
        <f>SUMIF('12peso'!$E$39:$E$492,$A221,'12peso'!H$39:H$492)</f>
        <v>0.56689999999999996</v>
      </c>
      <c r="EW221">
        <f>SUMIF('12peso'!$E$39:$E$492,$A221,'12peso'!I$39:I$492)</f>
        <v>0.62309999999999999</v>
      </c>
      <c r="EX221">
        <f>SUMIF('12peso'!$E$39:$E$492,$A221,'12peso'!J$39:J$492)</f>
        <v>0.5655</v>
      </c>
      <c r="EY221">
        <f>SUMIF('12peso'!$E$39:$E$492,$A221,'12peso'!K$39:K$492)</f>
        <v>0.57199999999999995</v>
      </c>
      <c r="EZ221">
        <f>SUMIF('12peso'!$E$39:$E$492,$A221,'12peso'!L$39:L$492)</f>
        <v>0.58009999999999995</v>
      </c>
      <c r="FA221">
        <f>SUMIF('12peso'!$E$39:$E$492,$A221,'12peso'!M$39:M$492)</f>
        <v>0.51570000000000005</v>
      </c>
      <c r="FB221">
        <f>SUMIF('12peso'!$E$39:$E$492,$A221,'12peso'!N$39:N$492)</f>
        <v>0.51910000000000001</v>
      </c>
      <c r="FC221">
        <f>SUMIF('12peso'!$E$39:$E$492,$A221,'12peso'!O$39:O$492)</f>
        <v>0.52129999999999999</v>
      </c>
      <c r="FD221">
        <f>SUMIF('12peso'!$E$39:$E$492,$A221,'12peso'!P$39:P$492)</f>
        <v>0.49559999999999998</v>
      </c>
      <c r="FE221">
        <f>SUMIF('12peso'!$E$39:$E$492,$A221,'12peso'!Q$39:Q$492)</f>
        <v>0.51749999999999996</v>
      </c>
      <c r="FF221">
        <f>SUMIF('12peso'!$E$39:$E$492,$A221,'12peso'!R$39:R$492)</f>
        <v>0.52270000000000005</v>
      </c>
      <c r="FG221">
        <f>SUMIF('12peso'!$E$39:$E$492,$A221,'12peso'!S$39:S$492)</f>
        <v>0.58099999999999996</v>
      </c>
      <c r="FH221">
        <f>SUMIF('12peso'!$E$39:$E$492,$A221,'12peso'!T$39:T$492)</f>
        <v>0.67449999999999999</v>
      </c>
      <c r="FI221">
        <f>SUMIF('12peso'!$E$39:$E$492,$A221,'12peso'!U$39:U$492)</f>
        <v>0.7036</v>
      </c>
      <c r="FJ221">
        <f>SUMIF('12peso'!$E$39:$E$492,$A221,'12peso'!V$39:V$492)</f>
        <v>0.62970000000000004</v>
      </c>
      <c r="FK221">
        <f>SUMIF('12peso'!$E$39:$E$492,$A221,'12peso'!W$39:W$492)</f>
        <v>0.52390000000000003</v>
      </c>
      <c r="FL221">
        <f>SUMIF('12peso'!$E$39:$E$492,$A221,'12peso'!X$39:X$492)</f>
        <v>0.47360000000000002</v>
      </c>
      <c r="FM221">
        <f>SUMIF('12peso'!$E$39:$E$492,$A221,'12peso'!Y$39:Y$492)</f>
        <v>0.4556</v>
      </c>
      <c r="FN221">
        <f>SUMIF('12peso'!$E$39:$E$492,$A221,'12peso'!Z$39:Z$492)</f>
        <v>0.48480000000000001</v>
      </c>
      <c r="FO221">
        <f>SUMIF('12peso'!$E$39:$E$492,$A221,'12peso'!AA$39:AA$492)</f>
        <v>0.48549999999999999</v>
      </c>
      <c r="FP221">
        <f>SUMIF('12peso'!$E$39:$E$492,$A221,'12peso'!AB$39:AB$492)</f>
        <v>0.48120000000000002</v>
      </c>
      <c r="FQ221">
        <f>SUMIF('12peso'!$E$39:$E$492,$A221,'12peso'!AC$39:AC$492)</f>
        <v>0.55649999999999999</v>
      </c>
      <c r="FR221">
        <f>SUMIF('12peso'!$E$39:$E$492,$A221,'12peso'!AD$39:AD$492)</f>
        <v>0.54259999999999997</v>
      </c>
      <c r="FS221">
        <f>SUMIF('12peso'!$E$39:$E$492,$A221,'12peso'!AE$39:AE$492)</f>
        <v>0.57479999999999998</v>
      </c>
      <c r="FT221">
        <f>SUMIF('12peso'!$E$39:$E$492,$A221,'12peso'!AF$39:AF$492)</f>
        <v>0.67069999999999996</v>
      </c>
      <c r="FU221">
        <f>SUMIF('12peso'!$E$39:$E$492,$A221,'12peso'!AG$39:AG$492)</f>
        <v>0.56140000000000001</v>
      </c>
      <c r="FV221">
        <f>SUMIF('12peso'!$E$39:$E$492,$A221,'12peso'!AH$39:AH$492)</f>
        <v>0.443</v>
      </c>
      <c r="FW221">
        <f>SUMIF('12peso'!$E$39:$E$492,$A221,'12peso'!AI$39:AI$492)</f>
        <v>0.5544</v>
      </c>
      <c r="FX221">
        <f>SUMIF('12peso'!$E$39:$E$492,$A221,'12peso'!AJ$39:AJ$492)</f>
        <v>0.54079999999999995</v>
      </c>
      <c r="FY221">
        <f>SUMIF('12peso'!$E$39:$E$492,$A221,'12peso'!AK$39:AK$492)</f>
        <v>0.42520000000000002</v>
      </c>
      <c r="FZ221">
        <f>SUMIF('12peso'!$E$39:$E$492,$A221,'12peso'!AL$39:AL$492)</f>
        <v>0.51629999999999998</v>
      </c>
      <c r="GA221">
        <f>SUMIF('12peso'!$E$39:$E$492,$A221,'12peso'!AM$39:AM$492)</f>
        <v>0.37759999999999999</v>
      </c>
      <c r="GB221">
        <f>SUMIF('12peso'!$E$39:$E$492,$A221,'12peso'!AN$39:AN$492)</f>
        <v>0.41460000000000002</v>
      </c>
    </row>
    <row r="222" spans="1:184" x14ac:dyDescent="0.25">
      <c r="A222" s="60">
        <v>5101011</v>
      </c>
      <c r="B222" s="56" t="s">
        <v>224</v>
      </c>
      <c r="C222" s="127">
        <v>0.20630000000000001</v>
      </c>
      <c r="D222" s="127">
        <v>0.22500000000000001</v>
      </c>
      <c r="E222" s="127">
        <v>0.22559999999999999</v>
      </c>
      <c r="F222" s="127">
        <v>0.22259999999999999</v>
      </c>
      <c r="G222" s="127">
        <v>0.2213</v>
      </c>
      <c r="H222" s="127">
        <v>0.22040000000000001</v>
      </c>
      <c r="I222" s="127">
        <v>0.21890000000000001</v>
      </c>
      <c r="J222" s="127">
        <v>0.21929999999999999</v>
      </c>
      <c r="K222" s="127">
        <v>0.21890000000000001</v>
      </c>
      <c r="L222" s="127">
        <v>0.21790000000000001</v>
      </c>
      <c r="M222" s="127">
        <v>0.218</v>
      </c>
      <c r="N222" s="127">
        <v>0.21809999999999999</v>
      </c>
      <c r="O222" s="127">
        <v>0.21690000000000001</v>
      </c>
      <c r="P222" s="127">
        <v>0.21410000000000001</v>
      </c>
      <c r="Q222" s="127">
        <v>0.21379999999999999</v>
      </c>
      <c r="R222" s="127">
        <v>0.21340000000000001</v>
      </c>
      <c r="S222" s="127">
        <v>0.21290000000000001</v>
      </c>
      <c r="T222" s="127">
        <v>0.2132</v>
      </c>
      <c r="U222" s="127">
        <v>0.21379999999999999</v>
      </c>
      <c r="V222" s="127">
        <v>0.21310000000000001</v>
      </c>
      <c r="W222" s="127">
        <v>0.21240000000000001</v>
      </c>
      <c r="X222" s="127">
        <v>0.21179999999999999</v>
      </c>
      <c r="Y222" s="127">
        <v>0.21190000000000001</v>
      </c>
      <c r="Z222" s="127">
        <v>0.2102</v>
      </c>
      <c r="AA222" s="127">
        <v>0.2198</v>
      </c>
      <c r="AB222" s="127">
        <v>0.23089999999999999</v>
      </c>
      <c r="AC222" s="127">
        <v>0.2306</v>
      </c>
      <c r="AD222" s="127">
        <v>0.22900000000000001</v>
      </c>
      <c r="AE222" s="127">
        <v>0.2276</v>
      </c>
      <c r="AF222" s="127">
        <v>0.2263</v>
      </c>
      <c r="AG222" s="127">
        <v>0.22570000000000001</v>
      </c>
      <c r="AH222" s="127">
        <v>0.22489999999999999</v>
      </c>
      <c r="AI222" s="127">
        <v>0.22389999999999999</v>
      </c>
      <c r="AJ222" s="127">
        <v>0.22370000000000001</v>
      </c>
      <c r="AK222" s="127">
        <v>0.22409999999999999</v>
      </c>
      <c r="AL222" s="127">
        <v>0.2235</v>
      </c>
      <c r="AM222" s="127">
        <v>0.22070000000000001</v>
      </c>
      <c r="AN222" s="127">
        <v>0.21920000000000001</v>
      </c>
      <c r="AO222" s="127">
        <v>0.21790000000000001</v>
      </c>
      <c r="AP222" s="127">
        <v>0.21540000000000001</v>
      </c>
      <c r="AQ222" s="127">
        <v>0.20930000000000001</v>
      </c>
      <c r="AR222" s="127">
        <v>0.20519999999999999</v>
      </c>
      <c r="AS222" s="127">
        <v>0.2104</v>
      </c>
      <c r="AT222" s="127">
        <v>0.22939999999999999</v>
      </c>
      <c r="AU222" s="127">
        <v>0.22700000000000001</v>
      </c>
      <c r="AV222" s="127">
        <v>0.22919999999999999</v>
      </c>
      <c r="AW222" s="127">
        <v>0.22900000000000001</v>
      </c>
      <c r="AX222" s="127">
        <v>0.2293</v>
      </c>
      <c r="AY222" s="127">
        <v>0.2288</v>
      </c>
      <c r="AZ222" s="127">
        <v>0.22819999999999999</v>
      </c>
      <c r="BA222" s="127">
        <v>0.22639999999999999</v>
      </c>
      <c r="BB222" s="127">
        <v>0.22589999999999999</v>
      </c>
      <c r="BC222" s="127">
        <v>0.22539999999999999</v>
      </c>
      <c r="BD222" s="127">
        <v>0.22439999999999999</v>
      </c>
      <c r="BE222" s="127">
        <v>0.22320000000000001</v>
      </c>
      <c r="BF222" s="127">
        <v>0.22209999999999999</v>
      </c>
      <c r="BG222" s="127">
        <v>0.22109999999999999</v>
      </c>
      <c r="BH222" s="127">
        <v>0.22140000000000001</v>
      </c>
      <c r="BI222" s="127">
        <v>0.22059999999999999</v>
      </c>
      <c r="BJ222" s="127">
        <v>0.21879999999999999</v>
      </c>
      <c r="BK222" s="127">
        <v>0.21609999999999999</v>
      </c>
      <c r="BL222" s="127">
        <v>0.21479999999999999</v>
      </c>
      <c r="BM222" s="127">
        <v>0.2135</v>
      </c>
      <c r="BN222" s="127">
        <v>0.21290000000000001</v>
      </c>
      <c r="BO222" s="127">
        <v>0.21149999999999999</v>
      </c>
      <c r="BP222" s="127">
        <v>0.2099</v>
      </c>
      <c r="BQ222" s="127">
        <v>0.22140000000000001</v>
      </c>
      <c r="BR222" s="127">
        <v>0.23780000000000001</v>
      </c>
      <c r="BS222" s="127">
        <v>0.23630000000000001</v>
      </c>
      <c r="BT222" s="127">
        <v>0.23649999999999999</v>
      </c>
      <c r="BU222" s="127">
        <v>0.23549999999999999</v>
      </c>
      <c r="BV222" s="127">
        <v>0.23549999999999999</v>
      </c>
      <c r="BW222" s="127">
        <v>0.2354</v>
      </c>
      <c r="BX222" s="127">
        <v>0.23530000000000001</v>
      </c>
      <c r="BY222" s="127">
        <v>0.23430000000000001</v>
      </c>
      <c r="BZ222" s="127">
        <v>0.23230000000000001</v>
      </c>
      <c r="CA222" s="127">
        <v>0.23150000000000001</v>
      </c>
      <c r="CB222" s="127">
        <v>0.23100000000000001</v>
      </c>
      <c r="CC222" s="127">
        <v>0.2298</v>
      </c>
      <c r="CD222" s="127">
        <v>0.22889999999999999</v>
      </c>
      <c r="CE222" s="127">
        <v>0.22950000000000001</v>
      </c>
      <c r="CF222" s="127">
        <v>0.23069999999999999</v>
      </c>
      <c r="CG222" s="127">
        <v>0.2306</v>
      </c>
      <c r="CH222" s="127">
        <v>0.25779999999999997</v>
      </c>
      <c r="CI222" s="127">
        <v>0.25729999999999997</v>
      </c>
      <c r="CJ222" s="127">
        <v>0.25779999999999997</v>
      </c>
      <c r="CK222" s="127">
        <v>0.25740000000000002</v>
      </c>
      <c r="CL222" s="127">
        <v>0.25659999999999999</v>
      </c>
      <c r="CM222" s="127">
        <v>0.25600000000000001</v>
      </c>
      <c r="CN222" s="127">
        <v>0.27050000000000002</v>
      </c>
      <c r="CO222" s="127">
        <v>0.27429999999999999</v>
      </c>
      <c r="CP222" s="127">
        <v>0.27229999999999999</v>
      </c>
      <c r="CQ222" s="127">
        <v>0.27079999999999999</v>
      </c>
      <c r="CR222" s="127">
        <v>0.27</v>
      </c>
      <c r="CS222" s="127">
        <v>0.26950000000000002</v>
      </c>
      <c r="CT222" s="127">
        <v>0.26860000000000001</v>
      </c>
      <c r="CU222" s="127">
        <v>0.26860000000000001</v>
      </c>
      <c r="CV222" s="127">
        <v>0.26800000000000002</v>
      </c>
      <c r="CW222" s="127">
        <v>0.2676</v>
      </c>
      <c r="CX222" s="127">
        <v>0.2671</v>
      </c>
      <c r="CY222" s="127">
        <v>0.2661</v>
      </c>
      <c r="CZ222" s="127">
        <v>0.26500000000000001</v>
      </c>
      <c r="DA222" s="127">
        <v>0.2636</v>
      </c>
      <c r="DB222" s="127">
        <v>0.26829999999999998</v>
      </c>
      <c r="DC222" s="127">
        <v>0.26960000000000001</v>
      </c>
      <c r="DD222" s="127">
        <v>0.27039999999999997</v>
      </c>
      <c r="DE222" s="127">
        <v>0.26929999999999998</v>
      </c>
      <c r="DF222" s="127">
        <v>0.26719999999999999</v>
      </c>
      <c r="DG222" s="127">
        <v>0.26590000000000003</v>
      </c>
      <c r="DH222" s="127">
        <v>0.26490000000000002</v>
      </c>
      <c r="DI222" s="127">
        <v>0.2641</v>
      </c>
      <c r="DJ222" s="127">
        <v>0.26279999999999998</v>
      </c>
      <c r="DK222" s="127">
        <v>0.26219999999999999</v>
      </c>
      <c r="DL222" s="127">
        <v>0.26169999999999999</v>
      </c>
      <c r="DM222" s="127">
        <v>0.2606</v>
      </c>
      <c r="DN222" s="127">
        <v>0.26590000000000003</v>
      </c>
      <c r="DO222" s="127">
        <v>0.27</v>
      </c>
      <c r="DP222" s="127">
        <v>0.2712</v>
      </c>
      <c r="DQ222" s="127">
        <v>0.27060000000000001</v>
      </c>
      <c r="DR222" s="127">
        <v>0.26979999999999998</v>
      </c>
      <c r="DS222" s="127">
        <v>0.26869999999999999</v>
      </c>
      <c r="DT222" s="127">
        <v>0.26819999999999999</v>
      </c>
      <c r="DU222" s="127">
        <v>0.2676</v>
      </c>
      <c r="DV222" s="127">
        <v>0.26679999999999998</v>
      </c>
      <c r="DW222" s="127">
        <v>0.26579999999999998</v>
      </c>
      <c r="DX222" s="127">
        <v>0.26469999999999999</v>
      </c>
      <c r="DY222" s="127">
        <v>0.26219999999999999</v>
      </c>
      <c r="DZ222" s="127">
        <v>0.2646</v>
      </c>
      <c r="EA222" s="127">
        <v>0.26640000000000003</v>
      </c>
      <c r="EB222" s="127">
        <v>0.26490000000000002</v>
      </c>
      <c r="EC222" s="127">
        <v>0.26390000000000002</v>
      </c>
      <c r="ED222" s="127">
        <v>0.2641</v>
      </c>
      <c r="EE222" s="127">
        <v>0.26400000000000001</v>
      </c>
      <c r="EF222" s="127">
        <v>0.26400000000000001</v>
      </c>
      <c r="EG222" s="127">
        <v>0.2626</v>
      </c>
      <c r="EH222" s="127">
        <v>0.26050000000000001</v>
      </c>
      <c r="EI222" s="127">
        <v>0.25879999999999997</v>
      </c>
      <c r="EJ222" s="127">
        <v>0.25700000000000001</v>
      </c>
      <c r="EK222" s="127">
        <v>0.25469999999999998</v>
      </c>
      <c r="EL222" s="127">
        <v>0.26</v>
      </c>
      <c r="EM222" s="127">
        <v>0.26790000000000003</v>
      </c>
      <c r="EN222" s="127">
        <v>0.26989999999999997</v>
      </c>
      <c r="EO222" s="127">
        <v>0.26910000000000001</v>
      </c>
      <c r="EP222" s="127">
        <v>0.26860000000000001</v>
      </c>
      <c r="EQ222" s="127">
        <v>0.26829999999999998</v>
      </c>
      <c r="ER222" s="127">
        <v>0.26719999999999999</v>
      </c>
      <c r="ES222" s="127">
        <v>0.26590000000000003</v>
      </c>
      <c r="ET222" s="127">
        <v>0.26479999999999998</v>
      </c>
      <c r="EU222" s="127">
        <v>0.26350000000000001</v>
      </c>
      <c r="EV222">
        <f>SUMIF('12peso'!$E$39:$E$492,$A222,'12peso'!H$39:H$492)</f>
        <v>7.3300000000000004E-2</v>
      </c>
      <c r="EW222">
        <f>SUMIF('12peso'!$E$39:$E$492,$A222,'12peso'!I$39:I$492)</f>
        <v>7.2800000000000004E-2</v>
      </c>
      <c r="EX222">
        <f>SUMIF('12peso'!$E$39:$E$492,$A222,'12peso'!J$39:J$492)</f>
        <v>7.4499999999999997E-2</v>
      </c>
      <c r="EY222">
        <f>SUMIF('12peso'!$E$39:$E$492,$A222,'12peso'!K$39:K$492)</f>
        <v>7.4200000000000002E-2</v>
      </c>
      <c r="EZ222">
        <f>SUMIF('12peso'!$E$39:$E$492,$A222,'12peso'!L$39:L$492)</f>
        <v>7.4300000000000005E-2</v>
      </c>
      <c r="FA222">
        <f>SUMIF('12peso'!$E$39:$E$492,$A222,'12peso'!M$39:M$492)</f>
        <v>7.4200000000000002E-2</v>
      </c>
      <c r="FB222">
        <f>SUMIF('12peso'!$E$39:$E$492,$A222,'12peso'!N$39:N$492)</f>
        <v>7.4099999999999999E-2</v>
      </c>
      <c r="FC222">
        <f>SUMIF('12peso'!$E$39:$E$492,$A222,'12peso'!O$39:O$492)</f>
        <v>7.3800000000000004E-2</v>
      </c>
      <c r="FD222">
        <f>SUMIF('12peso'!$E$39:$E$492,$A222,'12peso'!P$39:P$492)</f>
        <v>7.3599999999999999E-2</v>
      </c>
      <c r="FE222">
        <f>SUMIF('12peso'!$E$39:$E$492,$A222,'12peso'!Q$39:Q$492)</f>
        <v>7.3200000000000001E-2</v>
      </c>
      <c r="FF222">
        <f>SUMIF('12peso'!$E$39:$E$492,$A222,'12peso'!R$39:R$492)</f>
        <v>7.2800000000000004E-2</v>
      </c>
      <c r="FG222">
        <f>SUMIF('12peso'!$E$39:$E$492,$A222,'12peso'!S$39:S$492)</f>
        <v>7.2400000000000006E-2</v>
      </c>
      <c r="FH222">
        <f>SUMIF('12peso'!$E$39:$E$492,$A222,'12peso'!T$39:T$492)</f>
        <v>7.1900000000000006E-2</v>
      </c>
      <c r="FI222">
        <f>SUMIF('12peso'!$E$39:$E$492,$A222,'12peso'!U$39:U$492)</f>
        <v>7.1199999999999999E-2</v>
      </c>
      <c r="FJ222">
        <f>SUMIF('12peso'!$E$39:$E$492,$A222,'12peso'!V$39:V$492)</f>
        <v>7.0800000000000002E-2</v>
      </c>
      <c r="FK222">
        <f>SUMIF('12peso'!$E$39:$E$492,$A222,'12peso'!W$39:W$492)</f>
        <v>7.0499999999999993E-2</v>
      </c>
      <c r="FL222">
        <f>SUMIF('12peso'!$E$39:$E$492,$A222,'12peso'!X$39:X$492)</f>
        <v>7.1599999999999997E-2</v>
      </c>
      <c r="FM222">
        <f>SUMIF('12peso'!$E$39:$E$492,$A222,'12peso'!Y$39:Y$492)</f>
        <v>7.1599999999999997E-2</v>
      </c>
      <c r="FN222">
        <f>SUMIF('12peso'!$E$39:$E$492,$A222,'12peso'!Z$39:Z$492)</f>
        <v>7.3300000000000004E-2</v>
      </c>
      <c r="FO222">
        <f>SUMIF('12peso'!$E$39:$E$492,$A222,'12peso'!AA$39:AA$492)</f>
        <v>6.9599999999999995E-2</v>
      </c>
      <c r="FP222">
        <f>SUMIF('12peso'!$E$39:$E$492,$A222,'12peso'!AB$39:AB$492)</f>
        <v>6.9500000000000006E-2</v>
      </c>
      <c r="FQ222">
        <f>SUMIF('12peso'!$E$39:$E$492,$A222,'12peso'!AC$39:AC$492)</f>
        <v>6.9199999999999998E-2</v>
      </c>
      <c r="FR222">
        <f>SUMIF('12peso'!$E$39:$E$492,$A222,'12peso'!AD$39:AD$492)</f>
        <v>6.88E-2</v>
      </c>
      <c r="FS222">
        <f>SUMIF('12peso'!$E$39:$E$492,$A222,'12peso'!AE$39:AE$492)</f>
        <v>6.8400000000000002E-2</v>
      </c>
      <c r="FT222">
        <f>SUMIF('12peso'!$E$39:$E$492,$A222,'12peso'!AF$39:AF$492)</f>
        <v>6.5600000000000006E-2</v>
      </c>
      <c r="FU222">
        <f>SUMIF('12peso'!$E$39:$E$492,$A222,'12peso'!AG$39:AG$492)</f>
        <v>6.5199999999999994E-2</v>
      </c>
      <c r="FV222">
        <f>SUMIF('12peso'!$E$39:$E$492,$A222,'12peso'!AH$39:AH$492)</f>
        <v>6.4600000000000005E-2</v>
      </c>
      <c r="FW222">
        <f>SUMIF('12peso'!$E$39:$E$492,$A222,'12peso'!AI$39:AI$492)</f>
        <v>6.3899999999999998E-2</v>
      </c>
      <c r="FX222">
        <f>SUMIF('12peso'!$E$39:$E$492,$A222,'12peso'!AJ$39:AJ$492)</f>
        <v>6.3600000000000004E-2</v>
      </c>
      <c r="FY222">
        <f>SUMIF('12peso'!$E$39:$E$492,$A222,'12peso'!AK$39:AK$492)</f>
        <v>6.4100000000000004E-2</v>
      </c>
      <c r="FZ222">
        <f>SUMIF('12peso'!$E$39:$E$492,$A222,'12peso'!AL$39:AL$492)</f>
        <v>6.4799999999999996E-2</v>
      </c>
      <c r="GA222">
        <f>SUMIF('12peso'!$E$39:$E$492,$A222,'12peso'!AM$39:AM$492)</f>
        <v>6.4699999999999994E-2</v>
      </c>
      <c r="GB222">
        <f>SUMIF('12peso'!$E$39:$E$492,$A222,'12peso'!AN$39:AN$492)</f>
        <v>6.4600000000000005E-2</v>
      </c>
    </row>
    <row r="223" spans="1:184" x14ac:dyDescent="0.25">
      <c r="A223" s="60">
        <v>5101022</v>
      </c>
      <c r="B223" s="56" t="s">
        <v>225</v>
      </c>
      <c r="C223" s="127">
        <v>1.41E-2</v>
      </c>
      <c r="D223" s="127">
        <v>1.41E-2</v>
      </c>
      <c r="E223" s="127">
        <v>1.41E-2</v>
      </c>
      <c r="F223" s="127">
        <v>1.4200000000000001E-2</v>
      </c>
      <c r="G223" s="127">
        <v>1.4E-2</v>
      </c>
      <c r="H223" s="127">
        <v>1.3899999999999999E-2</v>
      </c>
      <c r="I223" s="127">
        <v>1.38E-2</v>
      </c>
      <c r="J223" s="127">
        <v>1.38E-2</v>
      </c>
      <c r="K223" s="127">
        <v>1.37E-2</v>
      </c>
      <c r="L223" s="127">
        <v>1.41E-2</v>
      </c>
      <c r="M223" s="127">
        <v>1.41E-2</v>
      </c>
      <c r="N223" s="127">
        <v>1.41E-2</v>
      </c>
      <c r="O223" s="127">
        <v>1.4E-2</v>
      </c>
      <c r="P223" s="127">
        <v>1.38E-2</v>
      </c>
      <c r="Q223" s="127">
        <v>1.37E-2</v>
      </c>
      <c r="R223" s="127">
        <v>1.37E-2</v>
      </c>
      <c r="S223" s="127">
        <v>1.3899999999999999E-2</v>
      </c>
      <c r="T223" s="127">
        <v>1.49E-2</v>
      </c>
      <c r="U223" s="127">
        <v>1.5300000000000001E-2</v>
      </c>
      <c r="V223" s="127">
        <v>1.5099999999999999E-2</v>
      </c>
      <c r="W223" s="127">
        <v>1.4999999999999999E-2</v>
      </c>
      <c r="X223" s="127">
        <v>1.4999999999999999E-2</v>
      </c>
      <c r="Y223" s="127">
        <v>1.43E-2</v>
      </c>
      <c r="Z223" s="127">
        <v>1.43E-2</v>
      </c>
      <c r="AA223" s="127">
        <v>1.4499999999999999E-2</v>
      </c>
      <c r="AB223" s="127">
        <v>1.43E-2</v>
      </c>
      <c r="AC223" s="127">
        <v>1.4200000000000001E-2</v>
      </c>
      <c r="AD223" s="127">
        <v>1.4200000000000001E-2</v>
      </c>
      <c r="AE223" s="127">
        <v>1.4700000000000001E-2</v>
      </c>
      <c r="AF223" s="127">
        <v>1.5100000000000001E-2</v>
      </c>
      <c r="AG223" s="127">
        <v>1.49E-2</v>
      </c>
      <c r="AH223" s="127">
        <v>1.4700000000000001E-2</v>
      </c>
      <c r="AI223" s="127">
        <v>1.46E-2</v>
      </c>
      <c r="AJ223" s="127">
        <v>1.43E-2</v>
      </c>
      <c r="AK223" s="127">
        <v>1.41E-2</v>
      </c>
      <c r="AL223" s="127">
        <v>1.41E-2</v>
      </c>
      <c r="AM223" s="127">
        <v>1.49E-2</v>
      </c>
      <c r="AN223" s="127">
        <v>1.4800000000000001E-2</v>
      </c>
      <c r="AO223" s="127">
        <v>1.46E-2</v>
      </c>
      <c r="AP223" s="127">
        <v>1.44E-2</v>
      </c>
      <c r="AQ223" s="127">
        <v>1.4700000000000001E-2</v>
      </c>
      <c r="AR223" s="127">
        <v>1.4599999999999998E-2</v>
      </c>
      <c r="AS223" s="127">
        <v>1.52E-2</v>
      </c>
      <c r="AT223" s="127">
        <v>1.54E-2</v>
      </c>
      <c r="AU223" s="127">
        <v>1.49E-2</v>
      </c>
      <c r="AV223" s="127">
        <v>1.4499999999999999E-2</v>
      </c>
      <c r="AW223" s="127">
        <v>1.43E-2</v>
      </c>
      <c r="AX223" s="127">
        <v>1.44E-2</v>
      </c>
      <c r="AY223" s="127">
        <v>1.47E-2</v>
      </c>
      <c r="AZ223" s="127">
        <v>1.46E-2</v>
      </c>
      <c r="BA223" s="127">
        <v>1.44E-2</v>
      </c>
      <c r="BB223" s="127">
        <v>1.4200000000000001E-2</v>
      </c>
      <c r="BC223" s="127">
        <v>1.4200000000000001E-2</v>
      </c>
      <c r="BD223" s="127">
        <v>1.4200000000000001E-2</v>
      </c>
      <c r="BE223" s="127">
        <v>1.41E-2</v>
      </c>
      <c r="BF223" s="127">
        <v>1.41E-2</v>
      </c>
      <c r="BG223" s="127">
        <v>1.3899999999999999E-2</v>
      </c>
      <c r="BH223" s="127">
        <v>1.38E-2</v>
      </c>
      <c r="BI223" s="127">
        <v>1.38E-2</v>
      </c>
      <c r="BJ223" s="127">
        <v>1.38E-2</v>
      </c>
      <c r="BK223" s="127">
        <v>1.37E-2</v>
      </c>
      <c r="BL223" s="127">
        <v>1.37E-2</v>
      </c>
      <c r="BM223" s="127">
        <v>1.37E-2</v>
      </c>
      <c r="BN223" s="127">
        <v>1.37E-2</v>
      </c>
      <c r="BO223" s="127">
        <v>1.35E-2</v>
      </c>
      <c r="BP223" s="127">
        <v>1.35E-2</v>
      </c>
      <c r="BQ223" s="127">
        <v>1.37E-2</v>
      </c>
      <c r="BR223" s="127">
        <v>1.3600000000000001E-2</v>
      </c>
      <c r="BS223" s="127">
        <v>1.3600000000000001E-2</v>
      </c>
      <c r="BT223" s="127">
        <v>1.3600000000000001E-2</v>
      </c>
      <c r="BU223" s="127">
        <v>1.35E-2</v>
      </c>
      <c r="BV223" s="127">
        <v>1.35E-2</v>
      </c>
      <c r="BW223" s="127">
        <v>1.35E-2</v>
      </c>
      <c r="BX223" s="127">
        <v>1.3299999999999999E-2</v>
      </c>
      <c r="BY223" s="127">
        <v>1.32E-2</v>
      </c>
      <c r="BZ223" s="127">
        <v>1.32E-2</v>
      </c>
      <c r="CA223" s="127">
        <v>1.3100000000000001E-2</v>
      </c>
      <c r="CB223" s="127">
        <v>1.3000000000000001E-2</v>
      </c>
      <c r="CC223" s="127">
        <v>1.3100000000000001E-2</v>
      </c>
      <c r="CD223" s="127">
        <v>1.2999999999999999E-2</v>
      </c>
      <c r="CE223" s="127">
        <v>1.2999999999999999E-2</v>
      </c>
      <c r="CF223" s="127">
        <v>1.3100000000000001E-2</v>
      </c>
      <c r="CG223" s="127">
        <v>1.3500000000000002E-2</v>
      </c>
      <c r="CH223" s="127">
        <v>1.3299999999999999E-2</v>
      </c>
      <c r="CI223" s="127">
        <v>1.37E-2</v>
      </c>
      <c r="CJ223" s="127">
        <v>1.34E-2</v>
      </c>
      <c r="CK223" s="127">
        <v>1.3299999999999999E-2</v>
      </c>
      <c r="CL223" s="127">
        <v>1.3299999999999999E-2</v>
      </c>
      <c r="CM223" s="127">
        <v>1.32E-2</v>
      </c>
      <c r="CN223" s="127">
        <v>1.32E-2</v>
      </c>
      <c r="CO223" s="127">
        <v>1.3100000000000001E-2</v>
      </c>
      <c r="CP223" s="127">
        <v>1.3100000000000001E-2</v>
      </c>
      <c r="CQ223" s="127">
        <v>1.35E-2</v>
      </c>
      <c r="CR223" s="127">
        <v>1.37E-2</v>
      </c>
      <c r="CS223" s="127">
        <v>1.37E-2</v>
      </c>
      <c r="CT223" s="127">
        <v>1.37E-2</v>
      </c>
      <c r="CU223" s="127">
        <v>1.37E-2</v>
      </c>
      <c r="CV223" s="127">
        <v>1.37E-2</v>
      </c>
      <c r="CW223" s="127">
        <v>1.3600000000000001E-2</v>
      </c>
      <c r="CX223" s="127">
        <v>1.35E-2</v>
      </c>
      <c r="CY223" s="127">
        <v>1.3600000000000001E-2</v>
      </c>
      <c r="CZ223" s="127">
        <v>1.37E-2</v>
      </c>
      <c r="DA223" s="127">
        <v>1.3600000000000001E-2</v>
      </c>
      <c r="DB223" s="127">
        <v>1.3600000000000001E-2</v>
      </c>
      <c r="DC223" s="127">
        <v>1.34E-2</v>
      </c>
      <c r="DD223" s="127">
        <v>1.3299999999999999E-2</v>
      </c>
      <c r="DE223" s="127">
        <v>1.3299999999999999E-2</v>
      </c>
      <c r="DF223" s="127">
        <v>1.32E-2</v>
      </c>
      <c r="DG223" s="127">
        <v>1.32E-2</v>
      </c>
      <c r="DH223" s="127">
        <v>1.32E-2</v>
      </c>
      <c r="DI223" s="127">
        <v>1.32E-2</v>
      </c>
      <c r="DJ223" s="127">
        <v>1.3100000000000001E-2</v>
      </c>
      <c r="DK223" s="127">
        <v>1.3100000000000001E-2</v>
      </c>
      <c r="DL223" s="127">
        <v>1.3100000000000001E-2</v>
      </c>
      <c r="DM223" s="127">
        <v>1.2999999999999999E-2</v>
      </c>
      <c r="DN223" s="127">
        <v>1.29E-2</v>
      </c>
      <c r="DO223" s="127">
        <v>1.29E-2</v>
      </c>
      <c r="DP223" s="127">
        <v>1.3300000000000001E-2</v>
      </c>
      <c r="DQ223" s="127">
        <v>1.37E-2</v>
      </c>
      <c r="DR223" s="127">
        <v>1.37E-2</v>
      </c>
      <c r="DS223" s="127">
        <v>1.37E-2</v>
      </c>
      <c r="DT223" s="127">
        <v>1.37E-2</v>
      </c>
      <c r="DU223" s="127">
        <v>1.3600000000000001E-2</v>
      </c>
      <c r="DV223" s="127">
        <v>1.3600000000000001E-2</v>
      </c>
      <c r="DW223" s="127">
        <v>1.3600000000000001E-2</v>
      </c>
      <c r="DX223" s="127">
        <v>1.3899999999999999E-2</v>
      </c>
      <c r="DY223" s="127">
        <v>1.43E-2</v>
      </c>
      <c r="DZ223" s="127">
        <v>1.4200000000000001E-2</v>
      </c>
      <c r="EA223" s="127">
        <v>1.4100000000000001E-2</v>
      </c>
      <c r="EB223" s="127">
        <v>1.4E-2</v>
      </c>
      <c r="EC223" s="127">
        <v>1.3899999999999999E-2</v>
      </c>
      <c r="ED223" s="127">
        <v>1.3899999999999999E-2</v>
      </c>
      <c r="EE223" s="127">
        <v>1.38E-2</v>
      </c>
      <c r="EF223" s="127">
        <v>1.3899999999999999E-2</v>
      </c>
      <c r="EG223" s="127">
        <v>1.38E-2</v>
      </c>
      <c r="EH223" s="127">
        <v>1.38E-2</v>
      </c>
      <c r="EI223" s="127">
        <v>1.35E-2</v>
      </c>
      <c r="EJ223" s="127">
        <v>1.3599999999999999E-2</v>
      </c>
      <c r="EK223" s="127">
        <v>1.34E-2</v>
      </c>
      <c r="EL223" s="127">
        <v>1.3300000000000001E-2</v>
      </c>
      <c r="EM223" s="127">
        <v>1.3300000000000001E-2</v>
      </c>
      <c r="EN223" s="127">
        <v>1.32E-2</v>
      </c>
      <c r="EO223" s="127">
        <v>1.32E-2</v>
      </c>
      <c r="EP223" s="127">
        <v>1.32E-2</v>
      </c>
      <c r="EQ223" s="127">
        <v>1.3100000000000001E-2</v>
      </c>
      <c r="ER223" s="127">
        <v>1.3100000000000001E-2</v>
      </c>
      <c r="ES223" s="127">
        <v>1.3000000000000001E-2</v>
      </c>
      <c r="ET223" s="127">
        <v>1.3000000000000001E-2</v>
      </c>
      <c r="EU223" s="127">
        <v>1.2799999999999999E-2</v>
      </c>
      <c r="EV223">
        <f>SUMIF('12peso'!$E$39:$E$492,$A223,'12peso'!H$39:H$492)</f>
        <v>7.6E-3</v>
      </c>
      <c r="EW223">
        <f>SUMIF('12peso'!$E$39:$E$492,$A223,'12peso'!I$39:I$492)</f>
        <v>7.6E-3</v>
      </c>
      <c r="EX223">
        <f>SUMIF('12peso'!$E$39:$E$492,$A223,'12peso'!J$39:J$492)</f>
        <v>7.4999999999999997E-3</v>
      </c>
      <c r="EY223">
        <f>SUMIF('12peso'!$E$39:$E$492,$A223,'12peso'!K$39:K$492)</f>
        <v>7.4999999999999997E-3</v>
      </c>
      <c r="EZ223">
        <f>SUMIF('12peso'!$E$39:$E$492,$A223,'12peso'!L$39:L$492)</f>
        <v>7.4000000000000003E-3</v>
      </c>
      <c r="FA223">
        <f>SUMIF('12peso'!$E$39:$E$492,$A223,'12peso'!M$39:M$492)</f>
        <v>7.4000000000000003E-3</v>
      </c>
      <c r="FB223">
        <f>SUMIF('12peso'!$E$39:$E$492,$A223,'12peso'!N$39:N$492)</f>
        <v>7.4000000000000003E-3</v>
      </c>
      <c r="FC223">
        <f>SUMIF('12peso'!$E$39:$E$492,$A223,'12peso'!O$39:O$492)</f>
        <v>8.8999999999999999E-3</v>
      </c>
      <c r="FD223">
        <f>SUMIF('12peso'!$E$39:$E$492,$A223,'12peso'!P$39:P$492)</f>
        <v>7.3000000000000001E-3</v>
      </c>
      <c r="FE223">
        <f>SUMIF('12peso'!$E$39:$E$492,$A223,'12peso'!Q$39:Q$492)</f>
        <v>7.3000000000000001E-3</v>
      </c>
      <c r="FF223">
        <f>SUMIF('12peso'!$E$39:$E$492,$A223,'12peso'!R$39:R$492)</f>
        <v>7.1999999999999998E-3</v>
      </c>
      <c r="FG223">
        <f>SUMIF('12peso'!$E$39:$E$492,$A223,'12peso'!S$39:S$492)</f>
        <v>7.1000000000000004E-3</v>
      </c>
      <c r="FH223">
        <f>SUMIF('12peso'!$E$39:$E$492,$A223,'12peso'!T$39:T$492)</f>
        <v>7.0000000000000001E-3</v>
      </c>
      <c r="FI223">
        <f>SUMIF('12peso'!$E$39:$E$492,$A223,'12peso'!U$39:U$492)</f>
        <v>7.0000000000000001E-3</v>
      </c>
      <c r="FJ223">
        <f>SUMIF('12peso'!$E$39:$E$492,$A223,'12peso'!V$39:V$492)</f>
        <v>7.4999999999999997E-3</v>
      </c>
      <c r="FK223">
        <f>SUMIF('12peso'!$E$39:$E$492,$A223,'12peso'!W$39:W$492)</f>
        <v>7.1000000000000004E-3</v>
      </c>
      <c r="FL223">
        <f>SUMIF('12peso'!$E$39:$E$492,$A223,'12peso'!X$39:X$492)</f>
        <v>7.0000000000000001E-3</v>
      </c>
      <c r="FM223">
        <f>SUMIF('12peso'!$E$39:$E$492,$A223,'12peso'!Y$39:Y$492)</f>
        <v>7.0000000000000001E-3</v>
      </c>
      <c r="FN223">
        <f>SUMIF('12peso'!$E$39:$E$492,$A223,'12peso'!Z$39:Z$492)</f>
        <v>7.0000000000000001E-3</v>
      </c>
      <c r="FO223">
        <f>SUMIF('12peso'!$E$39:$E$492,$A223,'12peso'!AA$39:AA$492)</f>
        <v>9.4999999999999998E-3</v>
      </c>
      <c r="FP223">
        <f>SUMIF('12peso'!$E$39:$E$492,$A223,'12peso'!AB$39:AB$492)</f>
        <v>9.4000000000000004E-3</v>
      </c>
      <c r="FQ223">
        <f>SUMIF('12peso'!$E$39:$E$492,$A223,'12peso'!AC$39:AC$492)</f>
        <v>9.4000000000000004E-3</v>
      </c>
      <c r="FR223">
        <f>SUMIF('12peso'!$E$39:$E$492,$A223,'12peso'!AD$39:AD$492)</f>
        <v>9.2999999999999992E-3</v>
      </c>
      <c r="FS223">
        <f>SUMIF('12peso'!$E$39:$E$492,$A223,'12peso'!AE$39:AE$492)</f>
        <v>9.2999999999999992E-3</v>
      </c>
      <c r="FT223">
        <f>SUMIF('12peso'!$E$39:$E$492,$A223,'12peso'!AF$39:AF$492)</f>
        <v>9.1999999999999998E-3</v>
      </c>
      <c r="FU223">
        <f>SUMIF('12peso'!$E$39:$E$492,$A223,'12peso'!AG$39:AG$492)</f>
        <v>9.1999999999999998E-3</v>
      </c>
      <c r="FV223">
        <f>SUMIF('12peso'!$E$39:$E$492,$A223,'12peso'!AH$39:AH$492)</f>
        <v>9.1999999999999998E-3</v>
      </c>
      <c r="FW223">
        <f>SUMIF('12peso'!$E$39:$E$492,$A223,'12peso'!AI$39:AI$492)</f>
        <v>9.1000000000000004E-3</v>
      </c>
      <c r="FX223">
        <f>SUMIF('12peso'!$E$39:$E$492,$A223,'12peso'!AJ$39:AJ$492)</f>
        <v>8.9999999999999993E-3</v>
      </c>
      <c r="FY223">
        <f>SUMIF('12peso'!$E$39:$E$492,$A223,'12peso'!AK$39:AK$492)</f>
        <v>8.9999999999999993E-3</v>
      </c>
      <c r="FZ223">
        <f>SUMIF('12peso'!$E$39:$E$492,$A223,'12peso'!AL$39:AL$492)</f>
        <v>8.8999999999999999E-3</v>
      </c>
      <c r="GA223">
        <f>SUMIF('12peso'!$E$39:$E$492,$A223,'12peso'!AM$39:AM$492)</f>
        <v>8.8999999999999999E-3</v>
      </c>
      <c r="GB223">
        <f>SUMIF('12peso'!$E$39:$E$492,$A223,'12peso'!AN$39:AN$492)</f>
        <v>8.8999999999999999E-3</v>
      </c>
    </row>
    <row r="224" spans="1:184" x14ac:dyDescent="0.25">
      <c r="A224" s="60">
        <v>5101026</v>
      </c>
      <c r="B224" s="56" t="s">
        <v>226</v>
      </c>
      <c r="C224" s="127">
        <v>9.4399999999999998E-2</v>
      </c>
      <c r="D224" s="127">
        <v>9.5899999999999999E-2</v>
      </c>
      <c r="E224" s="127">
        <v>9.4700000000000006E-2</v>
      </c>
      <c r="F224" s="127">
        <v>9.35E-2</v>
      </c>
      <c r="G224" s="127">
        <v>9.4100000000000003E-2</v>
      </c>
      <c r="H224" s="127">
        <v>9.1499999999999998E-2</v>
      </c>
      <c r="I224" s="127">
        <v>9.1200000000000003E-2</v>
      </c>
      <c r="J224" s="127">
        <v>9.0399999999999994E-2</v>
      </c>
      <c r="K224" s="127">
        <v>8.9700000000000002E-2</v>
      </c>
      <c r="L224" s="127">
        <v>9.1300000000000006E-2</v>
      </c>
      <c r="M224" s="127">
        <v>9.0300000000000005E-2</v>
      </c>
      <c r="N224" s="127">
        <v>9.11E-2</v>
      </c>
      <c r="O224" s="127">
        <v>8.9399999999999993E-2</v>
      </c>
      <c r="P224" s="127">
        <v>8.9300000000000004E-2</v>
      </c>
      <c r="Q224" s="127">
        <v>8.9700000000000002E-2</v>
      </c>
      <c r="R224" s="127">
        <v>8.8999999999999996E-2</v>
      </c>
      <c r="S224" s="127">
        <v>8.8700000000000001E-2</v>
      </c>
      <c r="T224" s="127">
        <v>8.8599999999999998E-2</v>
      </c>
      <c r="U224" s="127">
        <v>8.8900000000000007E-2</v>
      </c>
      <c r="V224" s="127">
        <v>8.8599999999999998E-2</v>
      </c>
      <c r="W224" s="127">
        <v>8.8599999999999998E-2</v>
      </c>
      <c r="X224" s="127">
        <v>8.8300000000000003E-2</v>
      </c>
      <c r="Y224" s="127">
        <v>8.7800000000000003E-2</v>
      </c>
      <c r="Z224" s="127">
        <v>8.72E-2</v>
      </c>
      <c r="AA224" s="127">
        <v>8.5999999999999993E-2</v>
      </c>
      <c r="AB224" s="127">
        <v>8.5500000000000007E-2</v>
      </c>
      <c r="AC224" s="127">
        <v>8.5999999999999993E-2</v>
      </c>
      <c r="AD224" s="127">
        <v>8.4699999999999998E-2</v>
      </c>
      <c r="AE224" s="127">
        <v>8.4400000000000003E-2</v>
      </c>
      <c r="AF224" s="127">
        <v>8.3099999999999993E-2</v>
      </c>
      <c r="AG224" s="127">
        <v>8.3000000000000004E-2</v>
      </c>
      <c r="AH224" s="127">
        <v>8.6800000000000002E-2</v>
      </c>
      <c r="AI224" s="127">
        <v>8.8300000000000003E-2</v>
      </c>
      <c r="AJ224" s="127">
        <v>8.7499999999999994E-2</v>
      </c>
      <c r="AK224" s="127">
        <v>8.77E-2</v>
      </c>
      <c r="AL224" s="127">
        <v>8.7800000000000003E-2</v>
      </c>
      <c r="AM224" s="127">
        <v>8.72E-2</v>
      </c>
      <c r="AN224" s="127">
        <v>8.6800000000000002E-2</v>
      </c>
      <c r="AO224" s="127">
        <v>8.5999999999999993E-2</v>
      </c>
      <c r="AP224" s="127">
        <v>8.5500000000000007E-2</v>
      </c>
      <c r="AQ224" s="127">
        <v>8.3699999999999997E-2</v>
      </c>
      <c r="AR224" s="127">
        <v>8.2199999999999995E-2</v>
      </c>
      <c r="AS224" s="127">
        <v>8.0600000000000005E-2</v>
      </c>
      <c r="AT224" s="127">
        <v>8.1799999999999998E-2</v>
      </c>
      <c r="AU224" s="127">
        <v>8.3299999999999999E-2</v>
      </c>
      <c r="AV224" s="127">
        <v>8.3599999999999994E-2</v>
      </c>
      <c r="AW224" s="127">
        <v>8.3599999999999994E-2</v>
      </c>
      <c r="AX224" s="127">
        <v>8.3500000000000005E-2</v>
      </c>
      <c r="AY224" s="127">
        <v>8.3500000000000005E-2</v>
      </c>
      <c r="AZ224" s="127">
        <v>8.3400000000000002E-2</v>
      </c>
      <c r="BA224" s="127">
        <v>8.2600000000000007E-2</v>
      </c>
      <c r="BB224" s="127">
        <v>8.2100000000000006E-2</v>
      </c>
      <c r="BC224" s="127">
        <v>8.14E-2</v>
      </c>
      <c r="BD224" s="127">
        <v>8.1000000000000003E-2</v>
      </c>
      <c r="BE224" s="127">
        <v>8.0600000000000005E-2</v>
      </c>
      <c r="BF224" s="127">
        <v>8.2199999999999995E-2</v>
      </c>
      <c r="BG224" s="127">
        <v>8.4199999999999997E-2</v>
      </c>
      <c r="BH224" s="127">
        <v>8.5099999999999995E-2</v>
      </c>
      <c r="BI224" s="127">
        <v>8.43E-2</v>
      </c>
      <c r="BJ224" s="127">
        <v>8.3900000000000002E-2</v>
      </c>
      <c r="BK224" s="127">
        <v>8.2400000000000001E-2</v>
      </c>
      <c r="BL224" s="127">
        <v>8.1600000000000006E-2</v>
      </c>
      <c r="BM224" s="127">
        <v>8.1600000000000006E-2</v>
      </c>
      <c r="BN224" s="127">
        <v>8.1500000000000003E-2</v>
      </c>
      <c r="BO224" s="127">
        <v>8.0699999999999994E-2</v>
      </c>
      <c r="BP224" s="127">
        <v>7.9500000000000001E-2</v>
      </c>
      <c r="BQ224" s="127">
        <v>7.9200000000000007E-2</v>
      </c>
      <c r="BR224" s="127">
        <v>8.0299999999999996E-2</v>
      </c>
      <c r="BS224" s="127">
        <v>8.2500000000000004E-2</v>
      </c>
      <c r="BT224" s="127">
        <v>8.3699999999999997E-2</v>
      </c>
      <c r="BU224" s="127">
        <v>8.3299999999999999E-2</v>
      </c>
      <c r="BV224" s="127">
        <v>8.3900000000000002E-2</v>
      </c>
      <c r="BW224" s="127">
        <v>8.3900000000000002E-2</v>
      </c>
      <c r="BX224" s="127">
        <v>8.43E-2</v>
      </c>
      <c r="BY224" s="127">
        <v>8.4099999999999994E-2</v>
      </c>
      <c r="BZ224" s="127">
        <v>8.3599999999999994E-2</v>
      </c>
      <c r="CA224" s="127">
        <v>8.3099999999999993E-2</v>
      </c>
      <c r="CB224" s="127">
        <v>8.2900000000000001E-2</v>
      </c>
      <c r="CC224" s="127">
        <v>8.2900000000000001E-2</v>
      </c>
      <c r="CD224" s="127">
        <v>8.43E-2</v>
      </c>
      <c r="CE224" s="127">
        <v>8.5400000000000004E-2</v>
      </c>
      <c r="CF224" s="127">
        <v>8.5800000000000001E-2</v>
      </c>
      <c r="CG224" s="127">
        <v>8.5999999999999993E-2</v>
      </c>
      <c r="CH224" s="127">
        <v>0.18720000000000001</v>
      </c>
      <c r="CI224" s="127">
        <v>0.1875</v>
      </c>
      <c r="CJ224" s="127">
        <v>0.1867</v>
      </c>
      <c r="CK224" s="127">
        <v>0.185</v>
      </c>
      <c r="CL224" s="127">
        <v>0.18410000000000001</v>
      </c>
      <c r="CM224" s="127">
        <v>0.1835</v>
      </c>
      <c r="CN224" s="127">
        <v>0.18240000000000001</v>
      </c>
      <c r="CO224" s="127">
        <v>0.18149999999999999</v>
      </c>
      <c r="CP224" s="127">
        <v>0.182</v>
      </c>
      <c r="CQ224" s="127">
        <v>0.18140000000000001</v>
      </c>
      <c r="CR224" s="127">
        <v>0.1812</v>
      </c>
      <c r="CS224" s="127">
        <v>0.1804</v>
      </c>
      <c r="CT224" s="127">
        <v>0.18</v>
      </c>
      <c r="CU224" s="127">
        <v>0.17979999999999999</v>
      </c>
      <c r="CV224" s="127">
        <v>0.17910000000000001</v>
      </c>
      <c r="CW224" s="127">
        <v>0.1787</v>
      </c>
      <c r="CX224" s="127">
        <v>0.17910000000000001</v>
      </c>
      <c r="CY224" s="127">
        <v>0.17829999999999999</v>
      </c>
      <c r="CZ224" s="127">
        <v>0.17699999999999999</v>
      </c>
      <c r="DA224" s="127">
        <v>0.17599999999999999</v>
      </c>
      <c r="DB224" s="127">
        <v>0.18010000000000001</v>
      </c>
      <c r="DC224" s="127">
        <v>0.18029999999999999</v>
      </c>
      <c r="DD224" s="127">
        <v>0.17960000000000001</v>
      </c>
      <c r="DE224" s="127">
        <v>0.17829999999999999</v>
      </c>
      <c r="DF224" s="127">
        <v>0.17810000000000001</v>
      </c>
      <c r="DG224" s="127">
        <v>0.17780000000000001</v>
      </c>
      <c r="DH224" s="127">
        <v>0.17799999999999999</v>
      </c>
      <c r="DI224" s="127">
        <v>0.17799999999999999</v>
      </c>
      <c r="DJ224" s="127">
        <v>0.1779</v>
      </c>
      <c r="DK224" s="127">
        <v>0.1774</v>
      </c>
      <c r="DL224" s="127">
        <v>0.17510000000000001</v>
      </c>
      <c r="DM224" s="127">
        <v>0.17649999999999999</v>
      </c>
      <c r="DN224" s="127">
        <v>0.18129999999999999</v>
      </c>
      <c r="DO224" s="127">
        <v>0.1832</v>
      </c>
      <c r="DP224" s="127">
        <v>0.185</v>
      </c>
      <c r="DQ224" s="127">
        <v>0.1832</v>
      </c>
      <c r="DR224" s="127">
        <v>0.18260000000000001</v>
      </c>
      <c r="DS224" s="127">
        <v>0.18210000000000001</v>
      </c>
      <c r="DT224" s="127">
        <v>0.18329999999999999</v>
      </c>
      <c r="DU224" s="127">
        <v>0.18279999999999999</v>
      </c>
      <c r="DV224" s="127">
        <v>0.1825</v>
      </c>
      <c r="DW224" s="127">
        <v>0.1825</v>
      </c>
      <c r="DX224" s="127">
        <v>0.18190000000000001</v>
      </c>
      <c r="DY224" s="127">
        <v>0.18149999999999999</v>
      </c>
      <c r="DZ224" s="127">
        <v>0.18590000000000001</v>
      </c>
      <c r="EA224" s="127">
        <v>0.18759999999999999</v>
      </c>
      <c r="EB224" s="127">
        <v>0.1883</v>
      </c>
      <c r="EC224" s="127">
        <v>0.18790000000000001</v>
      </c>
      <c r="ED224" s="127">
        <v>0.18840000000000001</v>
      </c>
      <c r="EE224" s="127">
        <v>0.1875</v>
      </c>
      <c r="EF224" s="127">
        <v>0.18759999999999999</v>
      </c>
      <c r="EG224" s="127">
        <v>0.18859999999999999</v>
      </c>
      <c r="EH224" s="127">
        <v>0.18720000000000001</v>
      </c>
      <c r="EI224" s="127">
        <v>0.18590000000000001</v>
      </c>
      <c r="EJ224" s="127">
        <v>0.18540000000000001</v>
      </c>
      <c r="EK224" s="127">
        <v>0.1837</v>
      </c>
      <c r="EL224" s="127">
        <v>0.18579999999999999</v>
      </c>
      <c r="EM224" s="127">
        <v>0.18590000000000001</v>
      </c>
      <c r="EN224" s="127">
        <v>0.1852</v>
      </c>
      <c r="EO224" s="127">
        <v>0.18440000000000001</v>
      </c>
      <c r="EP224" s="127">
        <v>0.18410000000000001</v>
      </c>
      <c r="EQ224" s="127">
        <v>0.18379999999999999</v>
      </c>
      <c r="ER224" s="127">
        <v>0.18429999999999999</v>
      </c>
      <c r="ES224" s="127">
        <v>0.18360000000000001</v>
      </c>
      <c r="ET224" s="127">
        <v>0.18279999999999999</v>
      </c>
      <c r="EU224" s="127">
        <v>0.18190000000000001</v>
      </c>
      <c r="EV224">
        <f>SUMIF('12peso'!$E$39:$E$492,$A224,'12peso'!H$39:H$492)</f>
        <v>9.3100000000000002E-2</v>
      </c>
      <c r="EW224">
        <f>SUMIF('12peso'!$E$39:$E$492,$A224,'12peso'!I$39:I$492)</f>
        <v>9.2600000000000002E-2</v>
      </c>
      <c r="EX224">
        <f>SUMIF('12peso'!$E$39:$E$492,$A224,'12peso'!J$39:J$492)</f>
        <v>9.4E-2</v>
      </c>
      <c r="EY224">
        <f>SUMIF('12peso'!$E$39:$E$492,$A224,'12peso'!K$39:K$492)</f>
        <v>9.4899999999999998E-2</v>
      </c>
      <c r="EZ224">
        <f>SUMIF('12peso'!$E$39:$E$492,$A224,'12peso'!L$39:L$492)</f>
        <v>9.5299999999999996E-2</v>
      </c>
      <c r="FA224">
        <f>SUMIF('12peso'!$E$39:$E$492,$A224,'12peso'!M$39:M$492)</f>
        <v>9.4600000000000004E-2</v>
      </c>
      <c r="FB224">
        <f>SUMIF('12peso'!$E$39:$E$492,$A224,'12peso'!N$39:N$492)</f>
        <v>9.4600000000000004E-2</v>
      </c>
      <c r="FC224">
        <f>SUMIF('12peso'!$E$39:$E$492,$A224,'12peso'!O$39:O$492)</f>
        <v>9.4200000000000006E-2</v>
      </c>
      <c r="FD224">
        <f>SUMIF('12peso'!$E$39:$E$492,$A224,'12peso'!P$39:P$492)</f>
        <v>9.4299999999999995E-2</v>
      </c>
      <c r="FE224">
        <f>SUMIF('12peso'!$E$39:$E$492,$A224,'12peso'!Q$39:Q$492)</f>
        <v>9.4100000000000003E-2</v>
      </c>
      <c r="FF224">
        <f>SUMIF('12peso'!$E$39:$E$492,$A224,'12peso'!R$39:R$492)</f>
        <v>9.3600000000000003E-2</v>
      </c>
      <c r="FG224">
        <f>SUMIF('12peso'!$E$39:$E$492,$A224,'12peso'!S$39:S$492)</f>
        <v>9.3100000000000002E-2</v>
      </c>
      <c r="FH224">
        <f>SUMIF('12peso'!$E$39:$E$492,$A224,'12peso'!T$39:T$492)</f>
        <v>9.2499999999999999E-2</v>
      </c>
      <c r="FI224">
        <f>SUMIF('12peso'!$E$39:$E$492,$A224,'12peso'!U$39:U$492)</f>
        <v>9.1899999999999996E-2</v>
      </c>
      <c r="FJ224">
        <f>SUMIF('12peso'!$E$39:$E$492,$A224,'12peso'!V$39:V$492)</f>
        <v>9.6199999999999994E-2</v>
      </c>
      <c r="FK224">
        <f>SUMIF('12peso'!$E$39:$E$492,$A224,'12peso'!W$39:W$492)</f>
        <v>9.8000000000000004E-2</v>
      </c>
      <c r="FL224">
        <f>SUMIF('12peso'!$E$39:$E$492,$A224,'12peso'!X$39:X$492)</f>
        <v>9.8100000000000007E-2</v>
      </c>
      <c r="FM224">
        <f>SUMIF('12peso'!$E$39:$E$492,$A224,'12peso'!Y$39:Y$492)</f>
        <v>9.8299999999999998E-2</v>
      </c>
      <c r="FN224">
        <f>SUMIF('12peso'!$E$39:$E$492,$A224,'12peso'!Z$39:Z$492)</f>
        <v>9.7600000000000006E-2</v>
      </c>
      <c r="FO224">
        <f>SUMIF('12peso'!$E$39:$E$492,$A224,'12peso'!AA$39:AA$492)</f>
        <v>9.7600000000000006E-2</v>
      </c>
      <c r="FP224">
        <f>SUMIF('12peso'!$E$39:$E$492,$A224,'12peso'!AB$39:AB$492)</f>
        <v>9.7299999999999998E-2</v>
      </c>
      <c r="FQ224">
        <f>SUMIF('12peso'!$E$39:$E$492,$A224,'12peso'!AC$39:AC$492)</f>
        <v>9.6600000000000005E-2</v>
      </c>
      <c r="FR224">
        <f>SUMIF('12peso'!$E$39:$E$492,$A224,'12peso'!AD$39:AD$492)</f>
        <v>9.7100000000000006E-2</v>
      </c>
      <c r="FS224">
        <f>SUMIF('12peso'!$E$39:$E$492,$A224,'12peso'!AE$39:AE$492)</f>
        <v>9.6600000000000005E-2</v>
      </c>
      <c r="FT224">
        <f>SUMIF('12peso'!$E$39:$E$492,$A224,'12peso'!AF$39:AF$492)</f>
        <v>9.4500000000000001E-2</v>
      </c>
      <c r="FU224">
        <f>SUMIF('12peso'!$E$39:$E$492,$A224,'12peso'!AG$39:AG$492)</f>
        <v>9.4399999999999998E-2</v>
      </c>
      <c r="FV224">
        <f>SUMIF('12peso'!$E$39:$E$492,$A224,'12peso'!AH$39:AH$492)</f>
        <v>9.7799999999999998E-2</v>
      </c>
      <c r="FW224">
        <f>SUMIF('12peso'!$E$39:$E$492,$A224,'12peso'!AI$39:AI$492)</f>
        <v>9.74E-2</v>
      </c>
      <c r="FX224">
        <f>SUMIF('12peso'!$E$39:$E$492,$A224,'12peso'!AJ$39:AJ$492)</f>
        <v>9.7299999999999998E-2</v>
      </c>
      <c r="FY224">
        <f>SUMIF('12peso'!$E$39:$E$492,$A224,'12peso'!AK$39:AK$492)</f>
        <v>9.7299999999999998E-2</v>
      </c>
      <c r="FZ224">
        <f>SUMIF('12peso'!$E$39:$E$492,$A224,'12peso'!AL$39:AL$492)</f>
        <v>9.7299999999999998E-2</v>
      </c>
      <c r="GA224">
        <f>SUMIF('12peso'!$E$39:$E$492,$A224,'12peso'!AM$39:AM$492)</f>
        <v>9.6500000000000002E-2</v>
      </c>
      <c r="GB224">
        <f>SUMIF('12peso'!$E$39:$E$492,$A224,'12peso'!AN$39:AN$492)</f>
        <v>9.64E-2</v>
      </c>
    </row>
    <row r="225" spans="1:184" x14ac:dyDescent="0.25">
      <c r="A225" s="60">
        <v>5102001</v>
      </c>
      <c r="B225" s="56" t="s">
        <v>227</v>
      </c>
      <c r="C225" s="127">
        <v>3.38</v>
      </c>
      <c r="D225" s="127">
        <v>3.3614000000000002</v>
      </c>
      <c r="E225" s="127">
        <v>3.3504999999999998</v>
      </c>
      <c r="F225" s="127">
        <v>3.7143999999999999</v>
      </c>
      <c r="G225" s="127">
        <v>3.6795</v>
      </c>
      <c r="H225" s="127">
        <v>3.6587999999999998</v>
      </c>
      <c r="I225" s="127">
        <v>3.6413000000000002</v>
      </c>
      <c r="J225" s="127">
        <v>3.677</v>
      </c>
      <c r="K225" s="127">
        <v>3.6724999999999999</v>
      </c>
      <c r="L225" s="127">
        <v>3.6901999999999999</v>
      </c>
      <c r="M225" s="127">
        <v>3.6991999999999998</v>
      </c>
      <c r="N225" s="127">
        <v>3.6907999999999999</v>
      </c>
      <c r="O225" s="127">
        <v>3.6749000000000001</v>
      </c>
      <c r="P225" s="127">
        <v>3.6459000000000001</v>
      </c>
      <c r="Q225" s="127">
        <v>3.6192000000000002</v>
      </c>
      <c r="R225" s="127">
        <v>3.62</v>
      </c>
      <c r="S225" s="127">
        <v>3.5988000000000002</v>
      </c>
      <c r="T225" s="127">
        <v>3.59</v>
      </c>
      <c r="U225" s="127">
        <v>3.5804</v>
      </c>
      <c r="V225" s="127">
        <v>3.5819000000000001</v>
      </c>
      <c r="W225" s="127">
        <v>3.5842999999999998</v>
      </c>
      <c r="X225" s="127">
        <v>3.5598000000000001</v>
      </c>
      <c r="Y225" s="127">
        <v>3.5743</v>
      </c>
      <c r="Z225" s="127">
        <v>3.5686</v>
      </c>
      <c r="AA225" s="127">
        <v>3.5354999999999999</v>
      </c>
      <c r="AB225" s="127">
        <v>3.5019</v>
      </c>
      <c r="AC225" s="127">
        <v>3.4740000000000002</v>
      </c>
      <c r="AD225" s="127">
        <v>3.4216000000000002</v>
      </c>
      <c r="AE225" s="127">
        <v>3.403</v>
      </c>
      <c r="AF225" s="127">
        <v>3.4209999999999998</v>
      </c>
      <c r="AG225" s="127">
        <v>3.4283000000000001</v>
      </c>
      <c r="AH225" s="127">
        <v>3.4201000000000001</v>
      </c>
      <c r="AI225" s="127">
        <v>3.3996</v>
      </c>
      <c r="AJ225" s="127">
        <v>3.3780000000000001</v>
      </c>
      <c r="AK225" s="127">
        <v>3.3475000000000001</v>
      </c>
      <c r="AL225" s="127">
        <v>3.3081</v>
      </c>
      <c r="AM225" s="127">
        <v>3.2561</v>
      </c>
      <c r="AN225" s="127">
        <v>3.2246000000000001</v>
      </c>
      <c r="AO225" s="127">
        <v>3.1932</v>
      </c>
      <c r="AP225" s="127">
        <v>3.1225000000000001</v>
      </c>
      <c r="AQ225" s="127">
        <v>3.0876999999999999</v>
      </c>
      <c r="AR225" s="127">
        <v>3.0630000000000002</v>
      </c>
      <c r="AS225" s="127">
        <v>3.0324</v>
      </c>
      <c r="AT225" s="127">
        <v>2.9883999999999999</v>
      </c>
      <c r="AU225" s="127">
        <v>2.9706999999999999</v>
      </c>
      <c r="AV225" s="127">
        <v>2.9735999999999998</v>
      </c>
      <c r="AW225" s="127">
        <v>2.9559000000000002</v>
      </c>
      <c r="AX225" s="127">
        <v>2.9567000000000001</v>
      </c>
      <c r="AY225" s="127">
        <v>2.9624999999999999</v>
      </c>
      <c r="AZ225" s="127">
        <v>2.9312</v>
      </c>
      <c r="BA225" s="127">
        <v>2.89</v>
      </c>
      <c r="BB225" s="127">
        <v>2.8574000000000002</v>
      </c>
      <c r="BC225" s="127">
        <v>2.8395000000000001</v>
      </c>
      <c r="BD225" s="127">
        <v>2.8384999999999998</v>
      </c>
      <c r="BE225" s="127">
        <v>2.8643000000000001</v>
      </c>
      <c r="BF225" s="127">
        <v>2.8917000000000002</v>
      </c>
      <c r="BG225" s="127">
        <v>2.9460000000000002</v>
      </c>
      <c r="BH225" s="127">
        <v>2.9567999999999999</v>
      </c>
      <c r="BI225" s="127">
        <v>2.9731999999999998</v>
      </c>
      <c r="BJ225" s="127">
        <v>2.9839000000000002</v>
      </c>
      <c r="BK225" s="127">
        <v>2.9664000000000001</v>
      </c>
      <c r="BL225" s="127">
        <v>2.9634</v>
      </c>
      <c r="BM225" s="127">
        <v>2.9798</v>
      </c>
      <c r="BN225" s="127">
        <v>3.0034999999999998</v>
      </c>
      <c r="BO225" s="127">
        <v>3.0059</v>
      </c>
      <c r="BP225" s="127">
        <v>2.9952000000000001</v>
      </c>
      <c r="BQ225" s="127">
        <v>3.0163000000000002</v>
      </c>
      <c r="BR225" s="127">
        <v>3.0051000000000001</v>
      </c>
      <c r="BS225" s="127">
        <v>2.9937999999999998</v>
      </c>
      <c r="BT225" s="127">
        <v>2.9910000000000001</v>
      </c>
      <c r="BU225" s="127">
        <v>2.9763999999999999</v>
      </c>
      <c r="BV225" s="127">
        <v>2.9963000000000002</v>
      </c>
      <c r="BW225" s="127">
        <v>2.9908999999999999</v>
      </c>
      <c r="BX225" s="127">
        <v>2.9878999999999998</v>
      </c>
      <c r="BY225" s="127">
        <v>2.9668000000000001</v>
      </c>
      <c r="BZ225" s="127">
        <v>2.9577</v>
      </c>
      <c r="CA225" s="127">
        <v>2.9357000000000002</v>
      </c>
      <c r="CB225" s="127">
        <v>2.9285000000000001</v>
      </c>
      <c r="CC225" s="127">
        <v>2.9529000000000001</v>
      </c>
      <c r="CD225" s="127">
        <v>2.9434</v>
      </c>
      <c r="CE225" s="127">
        <v>2.9207000000000001</v>
      </c>
      <c r="CF225" s="127">
        <v>2.9114</v>
      </c>
      <c r="CG225" s="127">
        <v>2.9321000000000002</v>
      </c>
      <c r="CH225" s="127">
        <v>3.0472000000000001</v>
      </c>
      <c r="CI225" s="127">
        <v>3.0284</v>
      </c>
      <c r="CJ225" s="127">
        <v>3.0081000000000002</v>
      </c>
      <c r="CK225" s="127">
        <v>2.9965000000000002</v>
      </c>
      <c r="CL225" s="127">
        <v>3.0019</v>
      </c>
      <c r="CM225" s="127">
        <v>2.9973999999999998</v>
      </c>
      <c r="CN225" s="127">
        <v>2.9954999999999998</v>
      </c>
      <c r="CO225" s="127">
        <v>2.9740000000000002</v>
      </c>
      <c r="CP225" s="127">
        <v>2.9601999999999999</v>
      </c>
      <c r="CQ225" s="127">
        <v>2.9548000000000001</v>
      </c>
      <c r="CR225" s="127">
        <v>2.9420000000000002</v>
      </c>
      <c r="CS225" s="127">
        <v>2.9355000000000002</v>
      </c>
      <c r="CT225" s="127">
        <v>2.9327000000000001</v>
      </c>
      <c r="CU225" s="127">
        <v>2.9272</v>
      </c>
      <c r="CV225" s="127">
        <v>2.9251999999999998</v>
      </c>
      <c r="CW225" s="127">
        <v>2.9312999999999998</v>
      </c>
      <c r="CX225" s="127">
        <v>2.9274</v>
      </c>
      <c r="CY225" s="127">
        <v>2.9195000000000002</v>
      </c>
      <c r="CZ225" s="127">
        <v>2.9214000000000002</v>
      </c>
      <c r="DA225" s="127">
        <v>2.9136000000000002</v>
      </c>
      <c r="DB225" s="127">
        <v>2.9035000000000002</v>
      </c>
      <c r="DC225" s="127">
        <v>2.8908</v>
      </c>
      <c r="DD225" s="127">
        <v>2.8696000000000002</v>
      </c>
      <c r="DE225" s="127">
        <v>2.8525999999999998</v>
      </c>
      <c r="DF225" s="127">
        <v>2.8445999999999998</v>
      </c>
      <c r="DG225" s="127">
        <v>2.8311999999999999</v>
      </c>
      <c r="DH225" s="127">
        <v>2.8180000000000001</v>
      </c>
      <c r="DI225" s="127">
        <v>2.7997000000000001</v>
      </c>
      <c r="DJ225" s="127">
        <v>2.7804000000000002</v>
      </c>
      <c r="DK225" s="127">
        <v>2.76</v>
      </c>
      <c r="DL225" s="127">
        <v>2.6983000000000001</v>
      </c>
      <c r="DM225" s="127">
        <v>2.6019999999999999</v>
      </c>
      <c r="DN225" s="127">
        <v>2.5697999999999999</v>
      </c>
      <c r="DO225" s="127">
        <v>2.5446</v>
      </c>
      <c r="DP225" s="127">
        <v>2.5211000000000001</v>
      </c>
      <c r="DQ225" s="127">
        <v>2.4939</v>
      </c>
      <c r="DR225" s="127">
        <v>2.4763000000000002</v>
      </c>
      <c r="DS225" s="127">
        <v>2.4674</v>
      </c>
      <c r="DT225" s="127">
        <v>2.4698000000000002</v>
      </c>
      <c r="DU225" s="127">
        <v>2.4803999999999999</v>
      </c>
      <c r="DV225" s="127">
        <v>2.5003000000000002</v>
      </c>
      <c r="DW225" s="127">
        <v>2.4986999999999999</v>
      </c>
      <c r="DX225" s="127">
        <v>2.4933999999999998</v>
      </c>
      <c r="DY225" s="127">
        <v>2.4735</v>
      </c>
      <c r="DZ225" s="127">
        <v>2.4594999999999998</v>
      </c>
      <c r="EA225" s="127">
        <v>2.4300000000000002</v>
      </c>
      <c r="EB225" s="127">
        <v>2.4417</v>
      </c>
      <c r="EC225" s="127">
        <v>2.4497</v>
      </c>
      <c r="ED225" s="127">
        <v>2.4432</v>
      </c>
      <c r="EE225" s="127">
        <v>2.4247999999999998</v>
      </c>
      <c r="EF225" s="127">
        <v>2.4091999999999998</v>
      </c>
      <c r="EG225" s="127">
        <v>2.3917999999999999</v>
      </c>
      <c r="EH225" s="127">
        <v>2.3685999999999998</v>
      </c>
      <c r="EI225" s="127">
        <v>2.3445</v>
      </c>
      <c r="EJ225" s="127">
        <v>2.3325</v>
      </c>
      <c r="EK225" s="127">
        <v>2.3125</v>
      </c>
      <c r="EL225" s="127">
        <v>2.2919999999999998</v>
      </c>
      <c r="EM225" s="127">
        <v>2.2658999999999998</v>
      </c>
      <c r="EN225" s="127">
        <v>2.2418</v>
      </c>
      <c r="EO225" s="127">
        <v>2.2183000000000002</v>
      </c>
      <c r="EP225" s="127">
        <v>2.2002000000000002</v>
      </c>
      <c r="EQ225" s="127">
        <v>2.1957</v>
      </c>
      <c r="ER225" s="127">
        <v>2.1793999999999998</v>
      </c>
      <c r="ES225" s="127">
        <v>2.1718999999999999</v>
      </c>
      <c r="ET225" s="127">
        <v>2.1606999999999998</v>
      </c>
      <c r="EU225" s="127">
        <v>2.1385999999999998</v>
      </c>
      <c r="EV225">
        <f>SUMIF('12peso'!$E$39:$E$492,$A225,'12peso'!H$39:H$492)</f>
        <v>3.6073</v>
      </c>
      <c r="EW225">
        <f>SUMIF('12peso'!$E$39:$E$492,$A225,'12peso'!I$39:I$492)</f>
        <v>3.5897999999999999</v>
      </c>
      <c r="EX225">
        <f>SUMIF('12peso'!$E$39:$E$492,$A225,'12peso'!J$39:J$492)</f>
        <v>3.5659999999999998</v>
      </c>
      <c r="EY225">
        <f>SUMIF('12peso'!$E$39:$E$492,$A225,'12peso'!K$39:K$492)</f>
        <v>3.5565000000000002</v>
      </c>
      <c r="EZ225">
        <f>SUMIF('12peso'!$E$39:$E$492,$A225,'12peso'!L$39:L$492)</f>
        <v>3.5150999999999999</v>
      </c>
      <c r="FA225">
        <f>SUMIF('12peso'!$E$39:$E$492,$A225,'12peso'!M$39:M$492)</f>
        <v>3.4853999999999998</v>
      </c>
      <c r="FB225">
        <f>SUMIF('12peso'!$E$39:$E$492,$A225,'12peso'!N$39:N$492)</f>
        <v>3.2923</v>
      </c>
      <c r="FC225">
        <f>SUMIF('12peso'!$E$39:$E$492,$A225,'12peso'!O$39:O$492)</f>
        <v>3.2783000000000002</v>
      </c>
      <c r="FD225">
        <f>SUMIF('12peso'!$E$39:$E$492,$A225,'12peso'!P$39:P$492)</f>
        <v>3.2766999999999999</v>
      </c>
      <c r="FE225">
        <f>SUMIF('12peso'!$E$39:$E$492,$A225,'12peso'!Q$39:Q$492)</f>
        <v>3.2559999999999998</v>
      </c>
      <c r="FF225">
        <f>SUMIF('12peso'!$E$39:$E$492,$A225,'12peso'!R$39:R$492)</f>
        <v>3.2473999999999998</v>
      </c>
      <c r="FG225">
        <f>SUMIF('12peso'!$E$39:$E$492,$A225,'12peso'!S$39:S$492)</f>
        <v>3.2454999999999998</v>
      </c>
      <c r="FH225">
        <f>SUMIF('12peso'!$E$39:$E$492,$A225,'12peso'!T$39:T$492)</f>
        <v>3.2195999999999998</v>
      </c>
      <c r="FI225">
        <f>SUMIF('12peso'!$E$39:$E$492,$A225,'12peso'!U$39:U$492)</f>
        <v>3.2370000000000001</v>
      </c>
      <c r="FJ225">
        <f>SUMIF('12peso'!$E$39:$E$492,$A225,'12peso'!V$39:V$492)</f>
        <v>3.2364000000000002</v>
      </c>
      <c r="FK225">
        <f>SUMIF('12peso'!$E$39:$E$492,$A225,'12peso'!W$39:W$492)</f>
        <v>3.2326999999999999</v>
      </c>
      <c r="FL225">
        <f>SUMIF('12peso'!$E$39:$E$492,$A225,'12peso'!X$39:X$492)</f>
        <v>3.2113999999999998</v>
      </c>
      <c r="FM225">
        <f>SUMIF('12peso'!$E$39:$E$492,$A225,'12peso'!Y$39:Y$492)</f>
        <v>3.1945999999999999</v>
      </c>
      <c r="FN225">
        <f>SUMIF('12peso'!$E$39:$E$492,$A225,'12peso'!Z$39:Z$492)</f>
        <v>3.1880999999999999</v>
      </c>
      <c r="FO225">
        <f>SUMIF('12peso'!$E$39:$E$492,$A225,'12peso'!AA$39:AA$492)</f>
        <v>3.1776</v>
      </c>
      <c r="FP225">
        <f>SUMIF('12peso'!$E$39:$E$492,$A225,'12peso'!AB$39:AB$492)</f>
        <v>3.1842000000000001</v>
      </c>
      <c r="FQ225">
        <f>SUMIF('12peso'!$E$39:$E$492,$A225,'12peso'!AC$39:AC$492)</f>
        <v>3.1844999999999999</v>
      </c>
      <c r="FR225">
        <f>SUMIF('12peso'!$E$39:$E$492,$A225,'12peso'!AD$39:AD$492)</f>
        <v>3.1833</v>
      </c>
      <c r="FS225">
        <f>SUMIF('12peso'!$E$39:$E$492,$A225,'12peso'!AE$39:AE$492)</f>
        <v>3.1623000000000001</v>
      </c>
      <c r="FT225">
        <f>SUMIF('12peso'!$E$39:$E$492,$A225,'12peso'!AF$39:AF$492)</f>
        <v>3.1764999999999999</v>
      </c>
      <c r="FU225">
        <f>SUMIF('12peso'!$E$39:$E$492,$A225,'12peso'!AG$39:AG$492)</f>
        <v>3.1774</v>
      </c>
      <c r="FV225">
        <f>SUMIF('12peso'!$E$39:$E$492,$A225,'12peso'!AH$39:AH$492)</f>
        <v>3.1720000000000002</v>
      </c>
      <c r="FW225">
        <f>SUMIF('12peso'!$E$39:$E$492,$A225,'12peso'!AI$39:AI$492)</f>
        <v>3.1674000000000002</v>
      </c>
      <c r="FX225">
        <f>SUMIF('12peso'!$E$39:$E$492,$A225,'12peso'!AJ$39:AJ$492)</f>
        <v>3.1555</v>
      </c>
      <c r="FY225">
        <f>SUMIF('12peso'!$E$39:$E$492,$A225,'12peso'!AK$39:AK$492)</f>
        <v>3.1646999999999998</v>
      </c>
      <c r="FZ225">
        <f>SUMIF('12peso'!$E$39:$E$492,$A225,'12peso'!AL$39:AL$492)</f>
        <v>3.1499000000000001</v>
      </c>
      <c r="GA225">
        <f>SUMIF('12peso'!$E$39:$E$492,$A225,'12peso'!AM$39:AM$492)</f>
        <v>3.1402999999999999</v>
      </c>
      <c r="GB225">
        <f>SUMIF('12peso'!$E$39:$E$492,$A225,'12peso'!AN$39:AN$492)</f>
        <v>3.1398000000000001</v>
      </c>
    </row>
    <row r="226" spans="1:184" x14ac:dyDescent="0.25">
      <c r="A226" s="60">
        <v>5102004</v>
      </c>
      <c r="B226" s="56" t="s">
        <v>228</v>
      </c>
      <c r="C226" s="127">
        <v>0.40550000000000003</v>
      </c>
      <c r="D226" s="127">
        <v>0.3987</v>
      </c>
      <c r="E226" s="127">
        <v>0.3921</v>
      </c>
      <c r="F226" s="127">
        <v>0.38229999999999997</v>
      </c>
      <c r="G226" s="127">
        <v>0.37230000000000002</v>
      </c>
      <c r="H226" s="127">
        <v>0.36399999999999999</v>
      </c>
      <c r="I226" s="127">
        <v>0.36070000000000002</v>
      </c>
      <c r="J226" s="127">
        <v>0.35930000000000001</v>
      </c>
      <c r="K226" s="127">
        <v>0.3569</v>
      </c>
      <c r="L226" s="127">
        <v>0.3538</v>
      </c>
      <c r="M226" s="127">
        <v>0.3523</v>
      </c>
      <c r="N226" s="127">
        <v>0.35020000000000001</v>
      </c>
      <c r="O226" s="127">
        <v>0.34320000000000001</v>
      </c>
      <c r="P226" s="127">
        <v>0.33760000000000001</v>
      </c>
      <c r="Q226" s="127">
        <v>0.33579999999999999</v>
      </c>
      <c r="R226" s="127">
        <v>0.3342</v>
      </c>
      <c r="S226" s="127">
        <v>0.33210000000000001</v>
      </c>
      <c r="T226" s="127">
        <v>0.32700000000000001</v>
      </c>
      <c r="U226" s="127">
        <v>0.32619999999999999</v>
      </c>
      <c r="V226" s="127">
        <v>0.32550000000000001</v>
      </c>
      <c r="W226" s="127">
        <v>0.32490000000000002</v>
      </c>
      <c r="X226" s="127">
        <v>0.32390000000000002</v>
      </c>
      <c r="Y226" s="127">
        <v>0.31809999999999999</v>
      </c>
      <c r="Z226" s="127">
        <v>0.31180000000000002</v>
      </c>
      <c r="AA226" s="127">
        <v>0.30330000000000001</v>
      </c>
      <c r="AB226" s="127">
        <v>0.29709999999999998</v>
      </c>
      <c r="AC226" s="127">
        <v>0.29249999999999998</v>
      </c>
      <c r="AD226" s="127">
        <v>0.2863</v>
      </c>
      <c r="AE226" s="127">
        <v>0.28050000000000003</v>
      </c>
      <c r="AF226" s="127">
        <v>0.31569999999999998</v>
      </c>
      <c r="AG226" s="127">
        <v>0.31240000000000001</v>
      </c>
      <c r="AH226" s="127">
        <v>0.30940000000000001</v>
      </c>
      <c r="AI226" s="127">
        <v>0.30580000000000002</v>
      </c>
      <c r="AJ226" s="127">
        <v>0.3014</v>
      </c>
      <c r="AK226" s="127">
        <v>0.29880000000000001</v>
      </c>
      <c r="AL226" s="127">
        <v>0.29570000000000002</v>
      </c>
      <c r="AM226" s="127">
        <v>0.2903</v>
      </c>
      <c r="AN226" s="127">
        <v>0.28660000000000002</v>
      </c>
      <c r="AO226" s="127">
        <v>0.2828</v>
      </c>
      <c r="AP226" s="127">
        <v>0.27750000000000002</v>
      </c>
      <c r="AQ226" s="127">
        <v>0.26779999999999998</v>
      </c>
      <c r="AR226" s="127">
        <v>0.26129999999999998</v>
      </c>
      <c r="AS226" s="127">
        <v>0.25629999999999997</v>
      </c>
      <c r="AT226" s="127">
        <v>0.25319999999999998</v>
      </c>
      <c r="AU226" s="127">
        <v>0.25119999999999998</v>
      </c>
      <c r="AV226" s="127">
        <v>0.25</v>
      </c>
      <c r="AW226" s="127">
        <v>0.24959999999999999</v>
      </c>
      <c r="AX226" s="127">
        <v>0.25090000000000001</v>
      </c>
      <c r="AY226" s="127">
        <v>0.25140000000000001</v>
      </c>
      <c r="AZ226" s="127">
        <v>0.2515</v>
      </c>
      <c r="BA226" s="127">
        <v>0.25059999999999999</v>
      </c>
      <c r="BB226" s="127">
        <v>0.25090000000000001</v>
      </c>
      <c r="BC226" s="127">
        <v>0.251</v>
      </c>
      <c r="BD226" s="127">
        <v>0.25059999999999999</v>
      </c>
      <c r="BE226" s="127">
        <v>0.25069999999999998</v>
      </c>
      <c r="BF226" s="127">
        <v>0.251</v>
      </c>
      <c r="BG226" s="127">
        <v>0.252</v>
      </c>
      <c r="BH226" s="127">
        <v>0.25330000000000003</v>
      </c>
      <c r="BI226" s="127">
        <v>0.25409999999999999</v>
      </c>
      <c r="BJ226" s="127">
        <v>0.25430000000000003</v>
      </c>
      <c r="BK226" s="127">
        <v>0.254</v>
      </c>
      <c r="BL226" s="127">
        <v>0.2545</v>
      </c>
      <c r="BM226" s="127">
        <v>0.25580000000000003</v>
      </c>
      <c r="BN226" s="127">
        <v>0.25679999999999997</v>
      </c>
      <c r="BO226" s="127">
        <v>0.25719999999999998</v>
      </c>
      <c r="BP226" s="127">
        <v>0.25729999999999997</v>
      </c>
      <c r="BQ226" s="127">
        <v>0.25850000000000001</v>
      </c>
      <c r="BR226" s="127">
        <v>0.2596</v>
      </c>
      <c r="BS226" s="127">
        <v>0.2611</v>
      </c>
      <c r="BT226" s="127">
        <v>0.26219999999999999</v>
      </c>
      <c r="BU226" s="127">
        <v>0.26450000000000001</v>
      </c>
      <c r="BV226" s="127">
        <v>0.26800000000000002</v>
      </c>
      <c r="BW226" s="127">
        <v>0.27100000000000002</v>
      </c>
      <c r="BX226" s="127">
        <v>0.2742</v>
      </c>
      <c r="BY226" s="127">
        <v>0.27679999999999999</v>
      </c>
      <c r="BZ226" s="127">
        <v>0.2782</v>
      </c>
      <c r="CA226" s="127">
        <v>0.28039999999999998</v>
      </c>
      <c r="CB226" s="127">
        <v>0.28320000000000001</v>
      </c>
      <c r="CC226" s="127">
        <v>0.28160000000000002</v>
      </c>
      <c r="CD226" s="127">
        <v>0.28050000000000003</v>
      </c>
      <c r="CE226" s="127">
        <v>0.27939999999999998</v>
      </c>
      <c r="CF226" s="127">
        <v>0.27889999999999998</v>
      </c>
      <c r="CG226" s="127">
        <v>0.2787</v>
      </c>
      <c r="CH226" s="127">
        <v>0.78010000000000002</v>
      </c>
      <c r="CI226" s="127">
        <v>0.77929999999999999</v>
      </c>
      <c r="CJ226" s="127">
        <v>0.77969999999999995</v>
      </c>
      <c r="CK226" s="127">
        <v>0.77880000000000005</v>
      </c>
      <c r="CL226" s="127">
        <v>0.77710000000000001</v>
      </c>
      <c r="CM226" s="127">
        <v>0.77539999999999998</v>
      </c>
      <c r="CN226" s="127">
        <v>0.77549999999999997</v>
      </c>
      <c r="CO226" s="127">
        <v>0.7772</v>
      </c>
      <c r="CP226" s="127">
        <v>0.77910000000000001</v>
      </c>
      <c r="CQ226" s="127">
        <v>0.78169999999999995</v>
      </c>
      <c r="CR226" s="127">
        <v>0.78510000000000002</v>
      </c>
      <c r="CS226" s="127">
        <v>0.7883</v>
      </c>
      <c r="CT226" s="127">
        <v>0.7913</v>
      </c>
      <c r="CU226" s="127">
        <v>0.79520000000000002</v>
      </c>
      <c r="CV226" s="127">
        <v>0.79700000000000004</v>
      </c>
      <c r="CW226" s="127">
        <v>0.80089999999999995</v>
      </c>
      <c r="CX226" s="127">
        <v>0.80430000000000001</v>
      </c>
      <c r="CY226" s="127">
        <v>0.80679999999999996</v>
      </c>
      <c r="CZ226" s="127">
        <v>0.80710000000000004</v>
      </c>
      <c r="DA226" s="127">
        <v>0.80579999999999996</v>
      </c>
      <c r="DB226" s="127">
        <v>0.80510000000000004</v>
      </c>
      <c r="DC226" s="127">
        <v>0.80430000000000001</v>
      </c>
      <c r="DD226" s="127">
        <v>0.80330000000000001</v>
      </c>
      <c r="DE226" s="127">
        <v>0.79990000000000006</v>
      </c>
      <c r="DF226" s="127">
        <v>0.79710000000000003</v>
      </c>
      <c r="DG226" s="127">
        <v>0.79600000000000004</v>
      </c>
      <c r="DH226" s="127">
        <v>0.79690000000000005</v>
      </c>
      <c r="DI226" s="127">
        <v>0.79779999999999995</v>
      </c>
      <c r="DJ226" s="127">
        <v>0.79730000000000001</v>
      </c>
      <c r="DK226" s="127">
        <v>0.79769999999999996</v>
      </c>
      <c r="DL226" s="127">
        <v>0.79910000000000003</v>
      </c>
      <c r="DM226" s="127">
        <v>0.79710000000000003</v>
      </c>
      <c r="DN226" s="127">
        <v>0.79549999999999998</v>
      </c>
      <c r="DO226" s="127">
        <v>0.79659999999999997</v>
      </c>
      <c r="DP226" s="127">
        <v>0.79569999999999996</v>
      </c>
      <c r="DQ226" s="127">
        <v>0.79530000000000001</v>
      </c>
      <c r="DR226" s="127">
        <v>0.79520000000000002</v>
      </c>
      <c r="DS226" s="127">
        <v>0.79579999999999995</v>
      </c>
      <c r="DT226" s="127">
        <v>0.79769999999999996</v>
      </c>
      <c r="DU226" s="127">
        <v>0.79869999999999997</v>
      </c>
      <c r="DV226" s="127">
        <v>0.79930000000000001</v>
      </c>
      <c r="DW226" s="127">
        <v>0.79900000000000004</v>
      </c>
      <c r="DX226" s="127">
        <v>0.79910000000000003</v>
      </c>
      <c r="DY226" s="127">
        <v>0.78720000000000001</v>
      </c>
      <c r="DZ226" s="127">
        <v>0.77449999999999997</v>
      </c>
      <c r="EA226" s="127">
        <v>0.7641</v>
      </c>
      <c r="EB226" s="127">
        <v>0.75329999999999997</v>
      </c>
      <c r="EC226" s="127">
        <v>0.74360000000000004</v>
      </c>
      <c r="ED226" s="127">
        <v>0.73799999999999999</v>
      </c>
      <c r="EE226" s="127">
        <v>0.73099999999999998</v>
      </c>
      <c r="EF226" s="127">
        <v>0.72430000000000005</v>
      </c>
      <c r="EG226" s="127">
        <v>0.71630000000000005</v>
      </c>
      <c r="EH226" s="127">
        <v>0.70489999999999997</v>
      </c>
      <c r="EI226" s="127">
        <v>0.69330000000000003</v>
      </c>
      <c r="EJ226" s="127">
        <v>0.68269999999999997</v>
      </c>
      <c r="EK226" s="127">
        <v>0.67920000000000003</v>
      </c>
      <c r="EL226" s="127">
        <v>0.67579999999999996</v>
      </c>
      <c r="EM226" s="127">
        <v>0.67249999999999999</v>
      </c>
      <c r="EN226" s="127">
        <v>0.6694</v>
      </c>
      <c r="EO226" s="127">
        <v>0.66859999999999997</v>
      </c>
      <c r="EP226" s="127">
        <v>0.66990000000000005</v>
      </c>
      <c r="EQ226" s="127">
        <v>0.67079999999999995</v>
      </c>
      <c r="ER226" s="127">
        <v>0.67049999999999998</v>
      </c>
      <c r="ES226" s="127">
        <v>0.66910000000000003</v>
      </c>
      <c r="ET226" s="127">
        <v>0.66839999999999999</v>
      </c>
      <c r="EU226" s="127">
        <v>0.66720000000000002</v>
      </c>
      <c r="EV226">
        <f>SUMIF('12peso'!$E$39:$E$492,$A226,'12peso'!H$39:H$492)</f>
        <v>1.0829</v>
      </c>
      <c r="EW226">
        <f>SUMIF('12peso'!$E$39:$E$492,$A226,'12peso'!I$39:I$492)</f>
        <v>1.0780000000000001</v>
      </c>
      <c r="EX226">
        <f>SUMIF('12peso'!$E$39:$E$492,$A226,'12peso'!J$39:J$492)</f>
        <v>1.0746</v>
      </c>
      <c r="EY226">
        <f>SUMIF('12peso'!$E$39:$E$492,$A226,'12peso'!K$39:K$492)</f>
        <v>1.0739000000000001</v>
      </c>
      <c r="EZ226">
        <f>SUMIF('12peso'!$E$39:$E$492,$A226,'12peso'!L$39:L$492)</f>
        <v>1.0682</v>
      </c>
      <c r="FA226">
        <f>SUMIF('12peso'!$E$39:$E$492,$A226,'12peso'!M$39:M$492)</f>
        <v>1.0657000000000001</v>
      </c>
      <c r="FB226">
        <f>SUMIF('12peso'!$E$39:$E$492,$A226,'12peso'!N$39:N$492)</f>
        <v>1.0661</v>
      </c>
      <c r="FC226">
        <f>SUMIF('12peso'!$E$39:$E$492,$A226,'12peso'!O$39:O$492)</f>
        <v>1.0627</v>
      </c>
      <c r="FD226">
        <f>SUMIF('12peso'!$E$39:$E$492,$A226,'12peso'!P$39:P$492)</f>
        <v>1.0597000000000001</v>
      </c>
      <c r="FE226">
        <f>SUMIF('12peso'!$E$39:$E$492,$A226,'12peso'!Q$39:Q$492)</f>
        <v>1.0550999999999999</v>
      </c>
      <c r="FF226">
        <f>SUMIF('12peso'!$E$39:$E$492,$A226,'12peso'!R$39:R$492)</f>
        <v>1.0503</v>
      </c>
      <c r="FG226">
        <f>SUMIF('12peso'!$E$39:$E$492,$A226,'12peso'!S$39:S$492)</f>
        <v>1.0454000000000001</v>
      </c>
      <c r="FH226">
        <f>SUMIF('12peso'!$E$39:$E$492,$A226,'12peso'!T$39:T$492)</f>
        <v>1.0388999999999999</v>
      </c>
      <c r="FI226">
        <f>SUMIF('12peso'!$E$39:$E$492,$A226,'12peso'!U$39:U$492)</f>
        <v>1.0299</v>
      </c>
      <c r="FJ226">
        <f>SUMIF('12peso'!$E$39:$E$492,$A226,'12peso'!V$39:V$492)</f>
        <v>1.0205</v>
      </c>
      <c r="FK226">
        <f>SUMIF('12peso'!$E$39:$E$492,$A226,'12peso'!W$39:W$492)</f>
        <v>1.0125999999999999</v>
      </c>
      <c r="FL226">
        <f>SUMIF('12peso'!$E$39:$E$492,$A226,'12peso'!X$39:X$492)</f>
        <v>1.004</v>
      </c>
      <c r="FM226">
        <f>SUMIF('12peso'!$E$39:$E$492,$A226,'12peso'!Y$39:Y$492)</f>
        <v>0.99729999999999996</v>
      </c>
      <c r="FN226">
        <f>SUMIF('12peso'!$E$39:$E$492,$A226,'12peso'!Z$39:Z$492)</f>
        <v>0.99170000000000003</v>
      </c>
      <c r="FO226">
        <f>SUMIF('12peso'!$E$39:$E$492,$A226,'12peso'!AA$39:AA$492)</f>
        <v>0.98809999999999998</v>
      </c>
      <c r="FP226">
        <f>SUMIF('12peso'!$E$39:$E$492,$A226,'12peso'!AB$39:AB$492)</f>
        <v>0.98260000000000003</v>
      </c>
      <c r="FQ226">
        <f>SUMIF('12peso'!$E$39:$E$492,$A226,'12peso'!AC$39:AC$492)</f>
        <v>0.97589999999999999</v>
      </c>
      <c r="FR226">
        <f>SUMIF('12peso'!$E$39:$E$492,$A226,'12peso'!AD$39:AD$492)</f>
        <v>0.96709999999999996</v>
      </c>
      <c r="FS226">
        <f>SUMIF('12peso'!$E$39:$E$492,$A226,'12peso'!AE$39:AE$492)</f>
        <v>0.95909999999999995</v>
      </c>
      <c r="FT226">
        <f>SUMIF('12peso'!$E$39:$E$492,$A226,'12peso'!AF$39:AF$492)</f>
        <v>0.94010000000000005</v>
      </c>
      <c r="FU226">
        <f>SUMIF('12peso'!$E$39:$E$492,$A226,'12peso'!AG$39:AG$492)</f>
        <v>0.93489999999999995</v>
      </c>
      <c r="FV226">
        <f>SUMIF('12peso'!$E$39:$E$492,$A226,'12peso'!AH$39:AH$492)</f>
        <v>0.93059999999999998</v>
      </c>
      <c r="FW226">
        <f>SUMIF('12peso'!$E$39:$E$492,$A226,'12peso'!AI$39:AI$492)</f>
        <v>0.92459999999999998</v>
      </c>
      <c r="FX226">
        <f>SUMIF('12peso'!$E$39:$E$492,$A226,'12peso'!AJ$39:AJ$492)</f>
        <v>0.92120000000000002</v>
      </c>
      <c r="FY226">
        <f>SUMIF('12peso'!$E$39:$E$492,$A226,'12peso'!AK$39:AK$492)</f>
        <v>0.92</v>
      </c>
      <c r="FZ226">
        <f>SUMIF('12peso'!$E$39:$E$492,$A226,'12peso'!AL$39:AL$492)</f>
        <v>0.91890000000000005</v>
      </c>
      <c r="GA226">
        <f>SUMIF('12peso'!$E$39:$E$492,$A226,'12peso'!AM$39:AM$492)</f>
        <v>0.92090000000000005</v>
      </c>
      <c r="GB226">
        <f>SUMIF('12peso'!$E$39:$E$492,$A226,'12peso'!AN$39:AN$492)</f>
        <v>0.9214</v>
      </c>
    </row>
    <row r="227" spans="1:184" x14ac:dyDescent="0.25">
      <c r="A227" s="60">
        <v>5102005</v>
      </c>
      <c r="B227" s="56" t="s">
        <v>229</v>
      </c>
      <c r="C227" s="127">
        <v>0.29749999999999999</v>
      </c>
      <c r="D227" s="127">
        <v>0.29580000000000001</v>
      </c>
      <c r="E227" s="127">
        <v>0.2949</v>
      </c>
      <c r="F227" s="127">
        <v>0.29139999999999999</v>
      </c>
      <c r="G227" s="127">
        <v>0.28870000000000001</v>
      </c>
      <c r="H227" s="127">
        <v>0.30809999999999998</v>
      </c>
      <c r="I227" s="127">
        <v>0.30609999999999998</v>
      </c>
      <c r="J227" s="127">
        <v>0.30680000000000002</v>
      </c>
      <c r="K227" s="127">
        <v>0.30509999999999998</v>
      </c>
      <c r="L227" s="127">
        <v>0.30630000000000002</v>
      </c>
      <c r="M227" s="127">
        <v>0.3085</v>
      </c>
      <c r="N227" s="127">
        <v>0.30909999999999999</v>
      </c>
      <c r="O227" s="127">
        <v>0.30249999999999999</v>
      </c>
      <c r="P227" s="127">
        <v>0.30620000000000003</v>
      </c>
      <c r="Q227" s="127">
        <v>0.31169999999999998</v>
      </c>
      <c r="R227" s="127">
        <v>0.32550000000000001</v>
      </c>
      <c r="S227" s="127">
        <v>0.32119999999999999</v>
      </c>
      <c r="T227" s="127">
        <v>0.31929999999999997</v>
      </c>
      <c r="U227" s="127">
        <v>0.31319999999999998</v>
      </c>
      <c r="V227" s="127">
        <v>0.32029999999999997</v>
      </c>
      <c r="W227" s="127">
        <v>0.30649999999999999</v>
      </c>
      <c r="X227" s="127">
        <v>0.31790000000000002</v>
      </c>
      <c r="Y227" s="127">
        <v>0.32090000000000002</v>
      </c>
      <c r="Z227" s="127">
        <v>0.32919999999999999</v>
      </c>
      <c r="AA227" s="127">
        <v>0.34360000000000002</v>
      </c>
      <c r="AB227" s="127">
        <v>0.32429999999999998</v>
      </c>
      <c r="AC227" s="127">
        <v>0.32879999999999998</v>
      </c>
      <c r="AD227" s="127">
        <v>0.32950000000000002</v>
      </c>
      <c r="AE227" s="127">
        <v>0.3216</v>
      </c>
      <c r="AF227" s="127">
        <v>0.3175</v>
      </c>
      <c r="AG227" s="127">
        <v>0.31879999999999997</v>
      </c>
      <c r="AH227" s="127">
        <v>0.33019999999999999</v>
      </c>
      <c r="AI227" s="127">
        <v>0.3206</v>
      </c>
      <c r="AJ227" s="127">
        <v>0.32119999999999999</v>
      </c>
      <c r="AK227" s="127">
        <v>0.31569999999999998</v>
      </c>
      <c r="AL227" s="127">
        <v>0.32429999999999998</v>
      </c>
      <c r="AM227" s="127">
        <v>0.31900000000000001</v>
      </c>
      <c r="AN227" s="127">
        <v>0.31640000000000001</v>
      </c>
      <c r="AO227" s="127">
        <v>0.3286</v>
      </c>
      <c r="AP227" s="127">
        <v>0.33250000000000002</v>
      </c>
      <c r="AQ227" s="127">
        <v>0.31869999999999998</v>
      </c>
      <c r="AR227" s="127">
        <v>0.30959999999999999</v>
      </c>
      <c r="AS227" s="127">
        <v>0.29110000000000003</v>
      </c>
      <c r="AT227" s="127">
        <v>0.29289999999999999</v>
      </c>
      <c r="AU227" s="127">
        <v>0.2702</v>
      </c>
      <c r="AV227" s="127">
        <v>0.27589999999999998</v>
      </c>
      <c r="AW227" s="127">
        <v>0.27800000000000002</v>
      </c>
      <c r="AX227" s="127">
        <v>0.28270000000000001</v>
      </c>
      <c r="AY227" s="127">
        <v>0.27960000000000002</v>
      </c>
      <c r="AZ227" s="127">
        <v>0.28089999999999998</v>
      </c>
      <c r="BA227" s="127">
        <v>0.28360000000000002</v>
      </c>
      <c r="BB227" s="127">
        <v>0.29099999999999998</v>
      </c>
      <c r="BC227" s="127">
        <v>0.29549999999999998</v>
      </c>
      <c r="BD227" s="127">
        <v>0.29189999999999999</v>
      </c>
      <c r="BE227" s="127">
        <v>0.29820000000000002</v>
      </c>
      <c r="BF227" s="127">
        <v>0.30009999999999998</v>
      </c>
      <c r="BG227" s="127">
        <v>0.2999</v>
      </c>
      <c r="BH227" s="127">
        <v>0.30370000000000003</v>
      </c>
      <c r="BI227" s="127">
        <v>0.30330000000000001</v>
      </c>
      <c r="BJ227" s="127">
        <v>0.30909999999999999</v>
      </c>
      <c r="BK227" s="127">
        <v>0.31319999999999998</v>
      </c>
      <c r="BL227" s="127">
        <v>0.31509999999999999</v>
      </c>
      <c r="BM227" s="127">
        <v>0.32269999999999999</v>
      </c>
      <c r="BN227" s="127">
        <v>0.32440000000000002</v>
      </c>
      <c r="BO227" s="127">
        <v>0.3332</v>
      </c>
      <c r="BP227" s="127">
        <v>0.33689999999999998</v>
      </c>
      <c r="BQ227" s="127">
        <v>0.34</v>
      </c>
      <c r="BR227" s="127">
        <v>0.3458</v>
      </c>
      <c r="BS227" s="127">
        <v>0.34499999999999997</v>
      </c>
      <c r="BT227" s="127">
        <v>0.34839999999999999</v>
      </c>
      <c r="BU227" s="127">
        <v>0.35489999999999999</v>
      </c>
      <c r="BV227" s="127">
        <v>0.37190000000000001</v>
      </c>
      <c r="BW227" s="127">
        <v>0.38419999999999999</v>
      </c>
      <c r="BX227" s="127">
        <v>0.38369999999999999</v>
      </c>
      <c r="BY227" s="127">
        <v>0.38369999999999999</v>
      </c>
      <c r="BZ227" s="127">
        <v>0.38540000000000002</v>
      </c>
      <c r="CA227" s="127">
        <v>0.40949999999999998</v>
      </c>
      <c r="CB227" s="127">
        <v>0.39100000000000001</v>
      </c>
      <c r="CC227" s="127">
        <v>0.39810000000000001</v>
      </c>
      <c r="CD227" s="127">
        <v>0.4037</v>
      </c>
      <c r="CE227" s="127">
        <v>0.40389999999999998</v>
      </c>
      <c r="CF227" s="127">
        <v>0.40450000000000003</v>
      </c>
      <c r="CG227" s="127">
        <v>0.40820000000000001</v>
      </c>
      <c r="CH227" s="127">
        <v>0.49519999999999997</v>
      </c>
      <c r="CI227" s="127">
        <v>0.4924</v>
      </c>
      <c r="CJ227" s="127">
        <v>0.48230000000000001</v>
      </c>
      <c r="CK227" s="127">
        <v>0.4834</v>
      </c>
      <c r="CL227" s="127">
        <v>0.48039999999999999</v>
      </c>
      <c r="CM227" s="127">
        <v>0.47799999999999998</v>
      </c>
      <c r="CN227" s="127">
        <v>0.46739999999999998</v>
      </c>
      <c r="CO227" s="127">
        <v>0.45550000000000002</v>
      </c>
      <c r="CP227" s="127">
        <v>0.45669999999999999</v>
      </c>
      <c r="CQ227" s="127">
        <v>0.45590000000000003</v>
      </c>
      <c r="CR227" s="127">
        <v>0.44340000000000002</v>
      </c>
      <c r="CS227" s="127">
        <v>0.43740000000000001</v>
      </c>
      <c r="CT227" s="127">
        <v>0.42230000000000001</v>
      </c>
      <c r="CU227" s="127">
        <v>0.4209</v>
      </c>
      <c r="CV227" s="127">
        <v>0.41220000000000001</v>
      </c>
      <c r="CW227" s="127">
        <v>0.39489999999999997</v>
      </c>
      <c r="CX227" s="127">
        <v>0.3851</v>
      </c>
      <c r="CY227" s="127">
        <v>0.38219999999999998</v>
      </c>
      <c r="CZ227" s="127">
        <v>0.38179999999999997</v>
      </c>
      <c r="DA227" s="127">
        <v>0.38350000000000001</v>
      </c>
      <c r="DB227" s="127">
        <v>0.40050000000000002</v>
      </c>
      <c r="DC227" s="127">
        <v>0.39900000000000002</v>
      </c>
      <c r="DD227" s="127">
        <v>0.39269999999999999</v>
      </c>
      <c r="DE227" s="127">
        <v>0.38400000000000001</v>
      </c>
      <c r="DF227" s="127">
        <v>0.38269999999999998</v>
      </c>
      <c r="DG227" s="127">
        <v>0.37559999999999999</v>
      </c>
      <c r="DH227" s="127">
        <v>0.37</v>
      </c>
      <c r="DI227" s="127">
        <v>0.3805</v>
      </c>
      <c r="DJ227" s="127">
        <v>0.37640000000000001</v>
      </c>
      <c r="DK227" s="127">
        <v>0.38250000000000001</v>
      </c>
      <c r="DL227" s="127">
        <v>0.38300000000000001</v>
      </c>
      <c r="DM227" s="127">
        <v>0.37380000000000002</v>
      </c>
      <c r="DN227" s="127">
        <v>0.36930000000000002</v>
      </c>
      <c r="DO227" s="127">
        <v>0.35510000000000003</v>
      </c>
      <c r="DP227" s="127">
        <v>0.35949999999999999</v>
      </c>
      <c r="DQ227" s="127">
        <v>0.35870000000000002</v>
      </c>
      <c r="DR227" s="127">
        <v>0.35780000000000001</v>
      </c>
      <c r="DS227" s="127">
        <v>0.35249999999999998</v>
      </c>
      <c r="DT227" s="127">
        <v>0.34489999999999998</v>
      </c>
      <c r="DU227" s="127">
        <v>0.34499999999999997</v>
      </c>
      <c r="DV227" s="127">
        <v>0.35339999999999999</v>
      </c>
      <c r="DW227" s="127">
        <v>0.36459999999999998</v>
      </c>
      <c r="DX227" s="127">
        <v>0.35139999999999999</v>
      </c>
      <c r="DY227" s="127">
        <v>0.3543</v>
      </c>
      <c r="DZ227" s="127">
        <v>0.35499999999999998</v>
      </c>
      <c r="EA227" s="127">
        <v>0.36130000000000001</v>
      </c>
      <c r="EB227" s="127">
        <v>0.36099999999999999</v>
      </c>
      <c r="EC227" s="127">
        <v>0.36080000000000001</v>
      </c>
      <c r="ED227" s="127">
        <v>0.36120000000000002</v>
      </c>
      <c r="EE227" s="127">
        <v>0.35930000000000001</v>
      </c>
      <c r="EF227" s="127">
        <v>0.36349999999999999</v>
      </c>
      <c r="EG227" s="127">
        <v>0.3609</v>
      </c>
      <c r="EH227" s="127">
        <v>0.35189999999999999</v>
      </c>
      <c r="EI227" s="127">
        <v>0.32340000000000002</v>
      </c>
      <c r="EJ227" s="127">
        <v>0.3201</v>
      </c>
      <c r="EK227" s="127">
        <v>0.32019999999999998</v>
      </c>
      <c r="EL227" s="127">
        <v>0.32450000000000001</v>
      </c>
      <c r="EM227" s="127">
        <v>0.32179999999999997</v>
      </c>
      <c r="EN227" s="127">
        <v>0.31280000000000002</v>
      </c>
      <c r="EO227" s="127">
        <v>0.31240000000000001</v>
      </c>
      <c r="EP227" s="127">
        <v>0.31540000000000001</v>
      </c>
      <c r="EQ227" s="127">
        <v>0.31480000000000002</v>
      </c>
      <c r="ER227" s="127">
        <v>0.31080000000000002</v>
      </c>
      <c r="ES227" s="127">
        <v>0.31180000000000002</v>
      </c>
      <c r="ET227" s="127">
        <v>0.32440000000000002</v>
      </c>
      <c r="EU227" s="127">
        <v>0.32100000000000001</v>
      </c>
      <c r="EV227">
        <f>SUMIF('12peso'!$E$39:$E$492,$A227,'12peso'!H$39:H$492)</f>
        <v>0.32890000000000003</v>
      </c>
      <c r="EW227">
        <f>SUMIF('12peso'!$E$39:$E$492,$A227,'12peso'!I$39:I$492)</f>
        <v>0.33579999999999999</v>
      </c>
      <c r="EX227">
        <f>SUMIF('12peso'!$E$39:$E$492,$A227,'12peso'!J$39:J$492)</f>
        <v>0.33779999999999999</v>
      </c>
      <c r="EY227">
        <f>SUMIF('12peso'!$E$39:$E$492,$A227,'12peso'!K$39:K$492)</f>
        <v>0.34100000000000003</v>
      </c>
      <c r="EZ227">
        <f>SUMIF('12peso'!$E$39:$E$492,$A227,'12peso'!L$39:L$492)</f>
        <v>0.3427</v>
      </c>
      <c r="FA227">
        <f>SUMIF('12peso'!$E$39:$E$492,$A227,'12peso'!M$39:M$492)</f>
        <v>0.3473</v>
      </c>
      <c r="FB227">
        <f>SUMIF('12peso'!$E$39:$E$492,$A227,'12peso'!N$39:N$492)</f>
        <v>0.34699999999999998</v>
      </c>
      <c r="FC227">
        <f>SUMIF('12peso'!$E$39:$E$492,$A227,'12peso'!O$39:O$492)</f>
        <v>0.34420000000000001</v>
      </c>
      <c r="FD227">
        <f>SUMIF('12peso'!$E$39:$E$492,$A227,'12peso'!P$39:P$492)</f>
        <v>0.3463</v>
      </c>
      <c r="FE227">
        <f>SUMIF('12peso'!$E$39:$E$492,$A227,'12peso'!Q$39:Q$492)</f>
        <v>0.34570000000000001</v>
      </c>
      <c r="FF227">
        <f>SUMIF('12peso'!$E$39:$E$492,$A227,'12peso'!R$39:R$492)</f>
        <v>0.3407</v>
      </c>
      <c r="FG227">
        <f>SUMIF('12peso'!$E$39:$E$492,$A227,'12peso'!S$39:S$492)</f>
        <v>0.3377</v>
      </c>
      <c r="FH227">
        <f>SUMIF('12peso'!$E$39:$E$492,$A227,'12peso'!T$39:T$492)</f>
        <v>0.33600000000000002</v>
      </c>
      <c r="FI227">
        <f>SUMIF('12peso'!$E$39:$E$492,$A227,'12peso'!U$39:U$492)</f>
        <v>0.3357</v>
      </c>
      <c r="FJ227">
        <f>SUMIF('12peso'!$E$39:$E$492,$A227,'12peso'!V$39:V$492)</f>
        <v>0.33510000000000001</v>
      </c>
      <c r="FK227">
        <f>SUMIF('12peso'!$E$39:$E$492,$A227,'12peso'!W$39:W$492)</f>
        <v>0.33450000000000002</v>
      </c>
      <c r="FL227">
        <f>SUMIF('12peso'!$E$39:$E$492,$A227,'12peso'!X$39:X$492)</f>
        <v>0.33429999999999999</v>
      </c>
      <c r="FM227">
        <f>SUMIF('12peso'!$E$39:$E$492,$A227,'12peso'!Y$39:Y$492)</f>
        <v>0.33389999999999997</v>
      </c>
      <c r="FN227">
        <f>SUMIF('12peso'!$E$39:$E$492,$A227,'12peso'!Z$39:Z$492)</f>
        <v>0.33160000000000001</v>
      </c>
      <c r="FO227">
        <f>SUMIF('12peso'!$E$39:$E$492,$A227,'12peso'!AA$39:AA$492)</f>
        <v>0.32540000000000002</v>
      </c>
      <c r="FP227">
        <f>SUMIF('12peso'!$E$39:$E$492,$A227,'12peso'!AB$39:AB$492)</f>
        <v>0.32129999999999997</v>
      </c>
      <c r="FQ227">
        <f>SUMIF('12peso'!$E$39:$E$492,$A227,'12peso'!AC$39:AC$492)</f>
        <v>0.32300000000000001</v>
      </c>
      <c r="FR227">
        <f>SUMIF('12peso'!$E$39:$E$492,$A227,'12peso'!AD$39:AD$492)</f>
        <v>0.32090000000000002</v>
      </c>
      <c r="FS227">
        <f>SUMIF('12peso'!$E$39:$E$492,$A227,'12peso'!AE$39:AE$492)</f>
        <v>0.31890000000000002</v>
      </c>
      <c r="FT227">
        <f>SUMIF('12peso'!$E$39:$E$492,$A227,'12peso'!AF$39:AF$492)</f>
        <v>0.30959999999999999</v>
      </c>
      <c r="FU227">
        <f>SUMIF('12peso'!$E$39:$E$492,$A227,'12peso'!AG$39:AG$492)</f>
        <v>0.30869999999999997</v>
      </c>
      <c r="FV227">
        <f>SUMIF('12peso'!$E$39:$E$492,$A227,'12peso'!AH$39:AH$492)</f>
        <v>0.30869999999999997</v>
      </c>
      <c r="FW227">
        <f>SUMIF('12peso'!$E$39:$E$492,$A227,'12peso'!AI$39:AI$492)</f>
        <v>0.30830000000000002</v>
      </c>
      <c r="FX227">
        <f>SUMIF('12peso'!$E$39:$E$492,$A227,'12peso'!AJ$39:AJ$492)</f>
        <v>0.31140000000000001</v>
      </c>
      <c r="FY227">
        <f>SUMIF('12peso'!$E$39:$E$492,$A227,'12peso'!AK$39:AK$492)</f>
        <v>0.30880000000000002</v>
      </c>
      <c r="FZ227">
        <f>SUMIF('12peso'!$E$39:$E$492,$A227,'12peso'!AL$39:AL$492)</f>
        <v>0.31080000000000002</v>
      </c>
      <c r="GA227">
        <f>SUMIF('12peso'!$E$39:$E$492,$A227,'12peso'!AM$39:AM$492)</f>
        <v>0.31359999999999999</v>
      </c>
      <c r="GB227">
        <f>SUMIF('12peso'!$E$39:$E$492,$A227,'12peso'!AN$39:AN$492)</f>
        <v>0.312</v>
      </c>
    </row>
    <row r="228" spans="1:184" x14ac:dyDescent="0.25">
      <c r="A228" s="60">
        <v>5102007</v>
      </c>
      <c r="B228" s="56" t="s">
        <v>230</v>
      </c>
      <c r="C228" s="127">
        <v>5.8000000000000003E-2</v>
      </c>
      <c r="D228" s="127">
        <v>5.8700000000000002E-2</v>
      </c>
      <c r="E228" s="127">
        <v>5.8599999999999999E-2</v>
      </c>
      <c r="F228" s="127">
        <v>5.8799999999999998E-2</v>
      </c>
      <c r="G228" s="127">
        <v>5.8400000000000001E-2</v>
      </c>
      <c r="H228" s="127">
        <v>5.8400000000000001E-2</v>
      </c>
      <c r="I228" s="127">
        <v>5.7799999999999997E-2</v>
      </c>
      <c r="J228" s="127">
        <v>5.8299999999999998E-2</v>
      </c>
      <c r="K228" s="127">
        <v>5.8700000000000002E-2</v>
      </c>
      <c r="L228" s="127">
        <v>5.9200000000000003E-2</v>
      </c>
      <c r="M228" s="127">
        <v>5.9700000000000003E-2</v>
      </c>
      <c r="N228" s="127">
        <v>6.0199999999999997E-2</v>
      </c>
      <c r="O228" s="127">
        <v>5.91E-2</v>
      </c>
      <c r="P228" s="127">
        <v>5.8700000000000002E-2</v>
      </c>
      <c r="Q228" s="127">
        <v>5.8900000000000001E-2</v>
      </c>
      <c r="R228" s="127">
        <v>5.8599999999999999E-2</v>
      </c>
      <c r="S228" s="127">
        <v>5.96E-2</v>
      </c>
      <c r="T228" s="127">
        <v>5.9299999999999999E-2</v>
      </c>
      <c r="U228" s="127">
        <v>5.8700000000000002E-2</v>
      </c>
      <c r="V228" s="127">
        <v>5.9799999999999999E-2</v>
      </c>
      <c r="W228" s="127">
        <v>5.9700000000000003E-2</v>
      </c>
      <c r="X228" s="127">
        <v>5.8599999999999999E-2</v>
      </c>
      <c r="Y228" s="127">
        <v>5.8799999999999998E-2</v>
      </c>
      <c r="Z228" s="127">
        <v>5.8500000000000003E-2</v>
      </c>
      <c r="AA228" s="127">
        <v>5.8000000000000003E-2</v>
      </c>
      <c r="AB228" s="127">
        <v>5.8799999999999998E-2</v>
      </c>
      <c r="AC228" s="127">
        <v>5.8999999999999997E-2</v>
      </c>
      <c r="AD228" s="127">
        <v>5.8500000000000003E-2</v>
      </c>
      <c r="AE228" s="127">
        <v>5.7500000000000002E-2</v>
      </c>
      <c r="AF228" s="127">
        <v>5.8400000000000001E-2</v>
      </c>
      <c r="AG228" s="127">
        <v>5.8599999999999999E-2</v>
      </c>
      <c r="AH228" s="127">
        <v>5.8999999999999997E-2</v>
      </c>
      <c r="AI228" s="127">
        <v>5.8200000000000002E-2</v>
      </c>
      <c r="AJ228" s="127">
        <v>5.8200000000000002E-2</v>
      </c>
      <c r="AK228" s="127">
        <v>5.8999999999999997E-2</v>
      </c>
      <c r="AL228" s="127">
        <v>5.7799999999999997E-2</v>
      </c>
      <c r="AM228" s="127">
        <v>5.7700000000000001E-2</v>
      </c>
      <c r="AN228" s="127">
        <v>5.7799999999999997E-2</v>
      </c>
      <c r="AO228" s="127">
        <v>5.67E-2</v>
      </c>
      <c r="AP228" s="127">
        <v>5.6500000000000002E-2</v>
      </c>
      <c r="AQ228" s="127">
        <v>5.6300000000000003E-2</v>
      </c>
      <c r="AR228" s="127">
        <v>6.0400000000000002E-2</v>
      </c>
      <c r="AS228" s="127">
        <v>6.1699999999999998E-2</v>
      </c>
      <c r="AT228" s="127">
        <v>6.2700000000000006E-2</v>
      </c>
      <c r="AU228" s="127">
        <v>6.3E-2</v>
      </c>
      <c r="AV228" s="127">
        <v>6.3799999999999996E-2</v>
      </c>
      <c r="AW228" s="127">
        <v>6.3500000000000001E-2</v>
      </c>
      <c r="AX228" s="127">
        <v>6.4000000000000001E-2</v>
      </c>
      <c r="AY228" s="127">
        <v>6.3799999999999996E-2</v>
      </c>
      <c r="AZ228" s="127">
        <v>6.3700000000000007E-2</v>
      </c>
      <c r="BA228" s="127">
        <v>6.4100000000000004E-2</v>
      </c>
      <c r="BB228" s="127">
        <v>6.4600000000000005E-2</v>
      </c>
      <c r="BC228" s="127">
        <v>6.4799999999999996E-2</v>
      </c>
      <c r="BD228" s="127">
        <v>6.4399999999999999E-2</v>
      </c>
      <c r="BE228" s="127">
        <v>6.4500000000000002E-2</v>
      </c>
      <c r="BF228" s="127">
        <v>6.4500000000000002E-2</v>
      </c>
      <c r="BG228" s="127">
        <v>6.4100000000000004E-2</v>
      </c>
      <c r="BH228" s="127">
        <v>6.4899999999999999E-2</v>
      </c>
      <c r="BI228" s="127">
        <v>6.4199999999999993E-2</v>
      </c>
      <c r="BJ228" s="127">
        <v>6.4100000000000004E-2</v>
      </c>
      <c r="BK228" s="127">
        <v>6.4500000000000002E-2</v>
      </c>
      <c r="BL228" s="127">
        <v>6.4500000000000002E-2</v>
      </c>
      <c r="BM228" s="127">
        <v>6.5299999999999997E-2</v>
      </c>
      <c r="BN228" s="127">
        <v>6.4899999999999999E-2</v>
      </c>
      <c r="BO228" s="127">
        <v>6.5000000000000002E-2</v>
      </c>
      <c r="BP228" s="127">
        <v>6.54E-2</v>
      </c>
      <c r="BQ228" s="127">
        <v>6.6199999999999995E-2</v>
      </c>
      <c r="BR228" s="127">
        <v>6.6199999999999995E-2</v>
      </c>
      <c r="BS228" s="127">
        <v>6.6000000000000003E-2</v>
      </c>
      <c r="BT228" s="127">
        <v>6.5699999999999995E-2</v>
      </c>
      <c r="BU228" s="127">
        <v>6.54E-2</v>
      </c>
      <c r="BV228" s="127">
        <v>6.5500000000000003E-2</v>
      </c>
      <c r="BW228" s="127">
        <v>6.5600000000000006E-2</v>
      </c>
      <c r="BX228" s="127">
        <v>6.59E-2</v>
      </c>
      <c r="BY228" s="127">
        <v>6.6000000000000003E-2</v>
      </c>
      <c r="BZ228" s="127">
        <v>6.6600000000000006E-2</v>
      </c>
      <c r="CA228" s="127">
        <v>6.6100000000000006E-2</v>
      </c>
      <c r="CB228" s="127">
        <v>6.6100000000000006E-2</v>
      </c>
      <c r="CC228" s="127">
        <v>6.6299999999999998E-2</v>
      </c>
      <c r="CD228" s="127">
        <v>6.7400000000000002E-2</v>
      </c>
      <c r="CE228" s="127">
        <v>6.83E-2</v>
      </c>
      <c r="CF228" s="127">
        <v>6.8900000000000003E-2</v>
      </c>
      <c r="CG228" s="127">
        <v>6.88E-2</v>
      </c>
      <c r="CH228" s="127">
        <v>6.3500000000000001E-2</v>
      </c>
      <c r="CI228" s="127">
        <v>6.3299999999999995E-2</v>
      </c>
      <c r="CJ228" s="127">
        <v>6.3700000000000007E-2</v>
      </c>
      <c r="CK228" s="127">
        <v>6.4899999999999999E-2</v>
      </c>
      <c r="CL228" s="127">
        <v>6.5699999999999995E-2</v>
      </c>
      <c r="CM228" s="127">
        <v>6.5500000000000003E-2</v>
      </c>
      <c r="CN228" s="127">
        <v>6.5500000000000003E-2</v>
      </c>
      <c r="CO228" s="127">
        <v>6.5799999999999997E-2</v>
      </c>
      <c r="CP228" s="127">
        <v>6.59E-2</v>
      </c>
      <c r="CQ228" s="127">
        <v>6.6400000000000001E-2</v>
      </c>
      <c r="CR228" s="127">
        <v>6.6500000000000004E-2</v>
      </c>
      <c r="CS228" s="127">
        <v>6.7299999999999999E-2</v>
      </c>
      <c r="CT228" s="127">
        <v>6.6799999999999998E-2</v>
      </c>
      <c r="CU228" s="127">
        <v>6.6000000000000003E-2</v>
      </c>
      <c r="CV228" s="127">
        <v>6.6400000000000001E-2</v>
      </c>
      <c r="CW228" s="127">
        <v>6.6699999999999995E-2</v>
      </c>
      <c r="CX228" s="127">
        <v>6.6600000000000006E-2</v>
      </c>
      <c r="CY228" s="127">
        <v>6.5799999999999997E-2</v>
      </c>
      <c r="CZ228" s="127">
        <v>6.5699999999999995E-2</v>
      </c>
      <c r="DA228" s="127">
        <v>6.5100000000000005E-2</v>
      </c>
      <c r="DB228" s="127">
        <v>6.5500000000000003E-2</v>
      </c>
      <c r="DC228" s="127">
        <v>6.5600000000000006E-2</v>
      </c>
      <c r="DD228" s="127">
        <v>6.6199999999999995E-2</v>
      </c>
      <c r="DE228" s="127">
        <v>6.6100000000000006E-2</v>
      </c>
      <c r="DF228" s="127">
        <v>6.6799999999999998E-2</v>
      </c>
      <c r="DG228" s="127">
        <v>6.7199999999999996E-2</v>
      </c>
      <c r="DH228" s="127">
        <v>6.83E-2</v>
      </c>
      <c r="DI228" s="127">
        <v>6.93E-2</v>
      </c>
      <c r="DJ228" s="127">
        <v>7.0400000000000004E-2</v>
      </c>
      <c r="DK228" s="127">
        <v>7.1900000000000006E-2</v>
      </c>
      <c r="DL228" s="127">
        <v>7.4800000000000005E-2</v>
      </c>
      <c r="DM228" s="127">
        <v>7.5999999999999998E-2</v>
      </c>
      <c r="DN228" s="127">
        <v>7.85E-2</v>
      </c>
      <c r="DO228" s="127">
        <v>8.1199999999999994E-2</v>
      </c>
      <c r="DP228" s="127">
        <v>8.0600000000000005E-2</v>
      </c>
      <c r="DQ228" s="127">
        <v>8.0600000000000005E-2</v>
      </c>
      <c r="DR228" s="127">
        <v>8.1100000000000005E-2</v>
      </c>
      <c r="DS228" s="127">
        <v>8.09E-2</v>
      </c>
      <c r="DT228" s="127">
        <v>7.9600000000000004E-2</v>
      </c>
      <c r="DU228" s="127">
        <v>7.8700000000000006E-2</v>
      </c>
      <c r="DV228" s="127">
        <v>7.8299999999999995E-2</v>
      </c>
      <c r="DW228" s="127">
        <v>7.9000000000000001E-2</v>
      </c>
      <c r="DX228" s="127">
        <v>7.8700000000000006E-2</v>
      </c>
      <c r="DY228" s="127">
        <v>7.8399999999999997E-2</v>
      </c>
      <c r="DZ228" s="127">
        <v>7.7499999999999999E-2</v>
      </c>
      <c r="EA228" s="127">
        <v>7.6999999999999999E-2</v>
      </c>
      <c r="EB228" s="127">
        <v>7.7100000000000002E-2</v>
      </c>
      <c r="EC228" s="127">
        <v>7.7299999999999994E-2</v>
      </c>
      <c r="ED228" s="127">
        <v>7.7100000000000002E-2</v>
      </c>
      <c r="EE228" s="127">
        <v>7.7399999999999997E-2</v>
      </c>
      <c r="EF228" s="127">
        <v>7.6899999999999996E-2</v>
      </c>
      <c r="EG228" s="127">
        <v>7.6999999999999999E-2</v>
      </c>
      <c r="EH228" s="127">
        <v>7.6700000000000004E-2</v>
      </c>
      <c r="EI228" s="127">
        <v>7.5700000000000003E-2</v>
      </c>
      <c r="EJ228" s="127">
        <v>7.5499999999999998E-2</v>
      </c>
      <c r="EK228" s="127">
        <v>7.4899999999999994E-2</v>
      </c>
      <c r="EL228" s="127">
        <v>7.5499999999999998E-2</v>
      </c>
      <c r="EM228" s="127">
        <v>7.4399999999999994E-2</v>
      </c>
      <c r="EN228" s="127">
        <v>7.4899999999999994E-2</v>
      </c>
      <c r="EO228" s="127">
        <v>7.4399999999999994E-2</v>
      </c>
      <c r="EP228" s="127">
        <v>7.4499999999999997E-2</v>
      </c>
      <c r="EQ228" s="127">
        <v>7.5399999999999995E-2</v>
      </c>
      <c r="ER228" s="127">
        <v>7.4899999999999994E-2</v>
      </c>
      <c r="ES228" s="127">
        <v>7.5200000000000003E-2</v>
      </c>
      <c r="ET228" s="127">
        <v>7.51E-2</v>
      </c>
      <c r="EU228" s="127">
        <v>7.4999999999999997E-2</v>
      </c>
      <c r="EV228">
        <f>SUMIF('12peso'!$E$39:$E$492,$A228,'12peso'!H$39:H$492)</f>
        <v>0.1095</v>
      </c>
      <c r="EW228">
        <f>SUMIF('12peso'!$E$39:$E$492,$A228,'12peso'!I$39:I$492)</f>
        <v>0.1086</v>
      </c>
      <c r="EX228">
        <f>SUMIF('12peso'!$E$39:$E$492,$A228,'12peso'!J$39:J$492)</f>
        <v>0.1091</v>
      </c>
      <c r="EY228">
        <f>SUMIF('12peso'!$E$39:$E$492,$A228,'12peso'!K$39:K$492)</f>
        <v>0.1077</v>
      </c>
      <c r="EZ228">
        <f>SUMIF('12peso'!$E$39:$E$492,$A228,'12peso'!L$39:L$492)</f>
        <v>0.1066</v>
      </c>
      <c r="FA228">
        <f>SUMIF('12peso'!$E$39:$E$492,$A228,'12peso'!M$39:M$492)</f>
        <v>0.1075</v>
      </c>
      <c r="FB228">
        <f>SUMIF('12peso'!$E$39:$E$492,$A228,'12peso'!N$39:N$492)</f>
        <v>0.1075</v>
      </c>
      <c r="FC228">
        <f>SUMIF('12peso'!$E$39:$E$492,$A228,'12peso'!O$39:O$492)</f>
        <v>0.1079</v>
      </c>
      <c r="FD228">
        <f>SUMIF('12peso'!$E$39:$E$492,$A228,'12peso'!P$39:P$492)</f>
        <v>0.1084</v>
      </c>
      <c r="FE228">
        <f>SUMIF('12peso'!$E$39:$E$492,$A228,'12peso'!Q$39:Q$492)</f>
        <v>0.10879999999999999</v>
      </c>
      <c r="FF228">
        <f>SUMIF('12peso'!$E$39:$E$492,$A228,'12peso'!R$39:R$492)</f>
        <v>0.1089</v>
      </c>
      <c r="FG228">
        <f>SUMIF('12peso'!$E$39:$E$492,$A228,'12peso'!S$39:S$492)</f>
        <v>0.1087</v>
      </c>
      <c r="FH228">
        <f>SUMIF('12peso'!$E$39:$E$492,$A228,'12peso'!T$39:T$492)</f>
        <v>0.1084</v>
      </c>
      <c r="FI228">
        <f>SUMIF('12peso'!$E$39:$E$492,$A228,'12peso'!U$39:U$492)</f>
        <v>0.10780000000000001</v>
      </c>
      <c r="FJ228">
        <f>SUMIF('12peso'!$E$39:$E$492,$A228,'12peso'!V$39:V$492)</f>
        <v>0.107</v>
      </c>
      <c r="FK228">
        <f>SUMIF('12peso'!$E$39:$E$492,$A228,'12peso'!W$39:W$492)</f>
        <v>0.1065</v>
      </c>
      <c r="FL228">
        <f>SUMIF('12peso'!$E$39:$E$492,$A228,'12peso'!X$39:X$492)</f>
        <v>0.10589999999999999</v>
      </c>
      <c r="FM228">
        <f>SUMIF('12peso'!$E$39:$E$492,$A228,'12peso'!Y$39:Y$492)</f>
        <v>0.1057</v>
      </c>
      <c r="FN228">
        <f>SUMIF('12peso'!$E$39:$E$492,$A228,'12peso'!Z$39:Z$492)</f>
        <v>0.1048</v>
      </c>
      <c r="FO228">
        <f>SUMIF('12peso'!$E$39:$E$492,$A228,'12peso'!AA$39:AA$492)</f>
        <v>0.1053</v>
      </c>
      <c r="FP228">
        <f>SUMIF('12peso'!$E$39:$E$492,$A228,'12peso'!AB$39:AB$492)</f>
        <v>0.10539999999999999</v>
      </c>
      <c r="FQ228">
        <f>SUMIF('12peso'!$E$39:$E$492,$A228,'12peso'!AC$39:AC$492)</f>
        <v>0.1048</v>
      </c>
      <c r="FR228">
        <f>SUMIF('12peso'!$E$39:$E$492,$A228,'12peso'!AD$39:AD$492)</f>
        <v>0.10489999999999999</v>
      </c>
      <c r="FS228">
        <f>SUMIF('12peso'!$E$39:$E$492,$A228,'12peso'!AE$39:AE$492)</f>
        <v>0.10489999999999999</v>
      </c>
      <c r="FT228">
        <f>SUMIF('12peso'!$E$39:$E$492,$A228,'12peso'!AF$39:AF$492)</f>
        <v>0.1027</v>
      </c>
      <c r="FU228">
        <f>SUMIF('12peso'!$E$39:$E$492,$A228,'12peso'!AG$39:AG$492)</f>
        <v>0.1028</v>
      </c>
      <c r="FV228">
        <f>SUMIF('12peso'!$E$39:$E$492,$A228,'12peso'!AH$39:AH$492)</f>
        <v>0.10249999999999999</v>
      </c>
      <c r="FW228">
        <f>SUMIF('12peso'!$E$39:$E$492,$A228,'12peso'!AI$39:AI$492)</f>
        <v>0.1022</v>
      </c>
      <c r="FX228">
        <f>SUMIF('12peso'!$E$39:$E$492,$A228,'12peso'!AJ$39:AJ$492)</f>
        <v>0.10249999999999999</v>
      </c>
      <c r="FY228">
        <f>SUMIF('12peso'!$E$39:$E$492,$A228,'12peso'!AK$39:AK$492)</f>
        <v>0.10299999999999999</v>
      </c>
      <c r="FZ228">
        <f>SUMIF('12peso'!$E$39:$E$492,$A228,'12peso'!AL$39:AL$492)</f>
        <v>0.1032</v>
      </c>
      <c r="GA228">
        <f>SUMIF('12peso'!$E$39:$E$492,$A228,'12peso'!AM$39:AM$492)</f>
        <v>0.1036</v>
      </c>
      <c r="GB228">
        <f>SUMIF('12peso'!$E$39:$E$492,$A228,'12peso'!AN$39:AN$492)</f>
        <v>0.1048</v>
      </c>
    </row>
    <row r="229" spans="1:184" x14ac:dyDescent="0.25">
      <c r="A229" s="60">
        <v>5102009</v>
      </c>
      <c r="B229" s="56" t="s">
        <v>231</v>
      </c>
      <c r="C229" s="127">
        <v>0.43230000000000002</v>
      </c>
      <c r="D229" s="127">
        <v>0.43280000000000002</v>
      </c>
      <c r="E229" s="127">
        <v>0.43559999999999999</v>
      </c>
      <c r="F229" s="127">
        <v>0.43419999999999997</v>
      </c>
      <c r="G229" s="127">
        <v>0.4345</v>
      </c>
      <c r="H229" s="127">
        <v>0.43609999999999999</v>
      </c>
      <c r="I229" s="127">
        <v>0.43230000000000002</v>
      </c>
      <c r="J229" s="127">
        <v>0.43909999999999999</v>
      </c>
      <c r="K229" s="127">
        <v>0.437</v>
      </c>
      <c r="L229" s="127">
        <v>0.43980000000000002</v>
      </c>
      <c r="M229" s="127">
        <v>0.44030000000000002</v>
      </c>
      <c r="N229" s="127">
        <v>0.43980000000000002</v>
      </c>
      <c r="O229" s="127">
        <v>0.43740000000000001</v>
      </c>
      <c r="P229" s="127">
        <v>0.43980000000000002</v>
      </c>
      <c r="Q229" s="127">
        <v>0.44140000000000001</v>
      </c>
      <c r="R229" s="127">
        <v>0.43709999999999999</v>
      </c>
      <c r="S229" s="127">
        <v>0.436</v>
      </c>
      <c r="T229" s="127">
        <v>0.4274</v>
      </c>
      <c r="U229" s="127">
        <v>0.42959999999999998</v>
      </c>
      <c r="V229" s="127">
        <v>0.43130000000000002</v>
      </c>
      <c r="W229" s="127">
        <v>0.43080000000000002</v>
      </c>
      <c r="X229" s="127">
        <v>0.43020000000000003</v>
      </c>
      <c r="Y229" s="127">
        <v>0.4279</v>
      </c>
      <c r="Z229" s="127">
        <v>0.43369999999999997</v>
      </c>
      <c r="AA229" s="127">
        <v>0.42430000000000001</v>
      </c>
      <c r="AB229" s="127">
        <v>0.4194</v>
      </c>
      <c r="AC229" s="127">
        <v>0.4229</v>
      </c>
      <c r="AD229" s="127">
        <v>0.41770000000000002</v>
      </c>
      <c r="AE229" s="127">
        <v>0.41310000000000002</v>
      </c>
      <c r="AF229" s="127">
        <v>0.41070000000000001</v>
      </c>
      <c r="AG229" s="127">
        <v>0.40550000000000003</v>
      </c>
      <c r="AH229" s="127">
        <v>0.41060000000000002</v>
      </c>
      <c r="AI229" s="127">
        <v>0.40820000000000001</v>
      </c>
      <c r="AJ229" s="127">
        <v>0.40839999999999999</v>
      </c>
      <c r="AK229" s="127">
        <v>0.41339999999999999</v>
      </c>
      <c r="AL229" s="127">
        <v>0.40860000000000002</v>
      </c>
      <c r="AM229" s="127">
        <v>0.40289999999999998</v>
      </c>
      <c r="AN229" s="127">
        <v>0.4012</v>
      </c>
      <c r="AO229" s="127">
        <v>0.39860000000000001</v>
      </c>
      <c r="AP229" s="127">
        <v>0.39429999999999998</v>
      </c>
      <c r="AQ229" s="127">
        <v>0.39029999999999998</v>
      </c>
      <c r="AR229" s="127">
        <v>0.3916</v>
      </c>
      <c r="AS229" s="127">
        <v>0.39229999999999998</v>
      </c>
      <c r="AT229" s="127">
        <v>0.38890000000000002</v>
      </c>
      <c r="AU229" s="127">
        <v>0.38619999999999999</v>
      </c>
      <c r="AV229" s="127">
        <v>0.38529999999999998</v>
      </c>
      <c r="AW229" s="127">
        <v>0.38600000000000001</v>
      </c>
      <c r="AX229" s="127">
        <v>0.38869999999999999</v>
      </c>
      <c r="AY229" s="127">
        <v>0.38550000000000001</v>
      </c>
      <c r="AZ229" s="127">
        <v>0.38419999999999999</v>
      </c>
      <c r="BA229" s="127">
        <v>0.38340000000000002</v>
      </c>
      <c r="BB229" s="127">
        <v>0.38200000000000001</v>
      </c>
      <c r="BC229" s="127">
        <v>0.38629999999999998</v>
      </c>
      <c r="BD229" s="127">
        <v>0.38519999999999999</v>
      </c>
      <c r="BE229" s="127">
        <v>0.38490000000000002</v>
      </c>
      <c r="BF229" s="127">
        <v>0.38569999999999999</v>
      </c>
      <c r="BG229" s="127">
        <v>0.39150000000000001</v>
      </c>
      <c r="BH229" s="127">
        <v>0.39090000000000003</v>
      </c>
      <c r="BI229" s="127">
        <v>0.39679999999999999</v>
      </c>
      <c r="BJ229" s="127">
        <v>0.40479999999999999</v>
      </c>
      <c r="BK229" s="127">
        <v>0.40679999999999999</v>
      </c>
      <c r="BL229" s="127">
        <v>0.41089999999999999</v>
      </c>
      <c r="BM229" s="127">
        <v>0.4209</v>
      </c>
      <c r="BN229" s="127">
        <v>0.42659999999999998</v>
      </c>
      <c r="BO229" s="127">
        <v>0.42709999999999998</v>
      </c>
      <c r="BP229" s="127">
        <v>0.42730000000000001</v>
      </c>
      <c r="BQ229" s="127">
        <v>0.4264</v>
      </c>
      <c r="BR229" s="127">
        <v>0.4264</v>
      </c>
      <c r="BS229" s="127">
        <v>0.4254</v>
      </c>
      <c r="BT229" s="127">
        <v>0.42530000000000001</v>
      </c>
      <c r="BU229" s="127">
        <v>0.42680000000000001</v>
      </c>
      <c r="BV229" s="127">
        <v>0.42809999999999998</v>
      </c>
      <c r="BW229" s="127">
        <v>0.42909999999999998</v>
      </c>
      <c r="BX229" s="127">
        <v>0.42770000000000002</v>
      </c>
      <c r="BY229" s="127">
        <v>0.4244</v>
      </c>
      <c r="BZ229" s="127">
        <v>0.42449999999999999</v>
      </c>
      <c r="CA229" s="127">
        <v>0.42220000000000002</v>
      </c>
      <c r="CB229" s="127">
        <v>0.42030000000000001</v>
      </c>
      <c r="CC229" s="127">
        <v>0.41870000000000002</v>
      </c>
      <c r="CD229" s="127">
        <v>0.42120000000000002</v>
      </c>
      <c r="CE229" s="127">
        <v>0.42009999999999997</v>
      </c>
      <c r="CF229" s="127">
        <v>0.41899999999999998</v>
      </c>
      <c r="CG229" s="127">
        <v>0.42030000000000001</v>
      </c>
      <c r="CH229" s="127">
        <v>0.67559999999999998</v>
      </c>
      <c r="CI229" s="127">
        <v>0.67290000000000005</v>
      </c>
      <c r="CJ229" s="127">
        <v>0.67090000000000005</v>
      </c>
      <c r="CK229" s="127">
        <v>0.67510000000000003</v>
      </c>
      <c r="CL229" s="127">
        <v>0.66700000000000004</v>
      </c>
      <c r="CM229" s="127">
        <v>0.66569999999999996</v>
      </c>
      <c r="CN229" s="127">
        <v>0.6653</v>
      </c>
      <c r="CO229" s="127">
        <v>0.66839999999999999</v>
      </c>
      <c r="CP229" s="127">
        <v>0.66900000000000004</v>
      </c>
      <c r="CQ229" s="127">
        <v>0.67059999999999997</v>
      </c>
      <c r="CR229" s="127">
        <v>0.67159999999999997</v>
      </c>
      <c r="CS229" s="127">
        <v>0.66839999999999999</v>
      </c>
      <c r="CT229" s="127">
        <v>0.66710000000000003</v>
      </c>
      <c r="CU229" s="127">
        <v>0.6653</v>
      </c>
      <c r="CV229" s="127">
        <v>0.66369999999999996</v>
      </c>
      <c r="CW229" s="127">
        <v>0.66900000000000004</v>
      </c>
      <c r="CX229" s="127">
        <v>0.66779999999999995</v>
      </c>
      <c r="CY229" s="127">
        <v>0.66869999999999996</v>
      </c>
      <c r="CZ229" s="127">
        <v>0.66559999999999997</v>
      </c>
      <c r="DA229" s="127">
        <v>0.66930000000000001</v>
      </c>
      <c r="DB229" s="127">
        <v>0.67649999999999999</v>
      </c>
      <c r="DC229" s="127">
        <v>0.67579999999999996</v>
      </c>
      <c r="DD229" s="127">
        <v>0.67759999999999998</v>
      </c>
      <c r="DE229" s="127">
        <v>0.67930000000000001</v>
      </c>
      <c r="DF229" s="127">
        <v>0.67769999999999997</v>
      </c>
      <c r="DG229" s="127">
        <v>0.67789999999999995</v>
      </c>
      <c r="DH229" s="127">
        <v>0.68740000000000001</v>
      </c>
      <c r="DI229" s="127">
        <v>0.68510000000000004</v>
      </c>
      <c r="DJ229" s="127">
        <v>0.67920000000000003</v>
      </c>
      <c r="DK229" s="127">
        <v>0.67969999999999997</v>
      </c>
      <c r="DL229" s="127">
        <v>0.68230000000000002</v>
      </c>
      <c r="DM229" s="127">
        <v>0.68200000000000005</v>
      </c>
      <c r="DN229" s="127">
        <v>0.67520000000000002</v>
      </c>
      <c r="DO229" s="127">
        <v>0.67879999999999996</v>
      </c>
      <c r="DP229" s="127">
        <v>0.67279999999999995</v>
      </c>
      <c r="DQ229" s="127">
        <v>0.67490000000000006</v>
      </c>
      <c r="DR229" s="127">
        <v>0.67169999999999996</v>
      </c>
      <c r="DS229" s="127">
        <v>0.67190000000000005</v>
      </c>
      <c r="DT229" s="127">
        <v>0.67269999999999996</v>
      </c>
      <c r="DU229" s="127">
        <v>0.66869999999999996</v>
      </c>
      <c r="DV229" s="127">
        <v>0.66779999999999995</v>
      </c>
      <c r="DW229" s="127">
        <v>0.67149999999999999</v>
      </c>
      <c r="DX229" s="127">
        <v>0.66859999999999997</v>
      </c>
      <c r="DY229" s="127">
        <v>0.67010000000000003</v>
      </c>
      <c r="DZ229" s="127">
        <v>0.66710000000000003</v>
      </c>
      <c r="EA229" s="127">
        <v>0.67269999999999996</v>
      </c>
      <c r="EB229" s="127">
        <v>0.67190000000000005</v>
      </c>
      <c r="EC229" s="127">
        <v>0.67379999999999995</v>
      </c>
      <c r="ED229" s="127">
        <v>0.66959999999999997</v>
      </c>
      <c r="EE229" s="127">
        <v>0.67059999999999997</v>
      </c>
      <c r="EF229" s="127">
        <v>0.67079999999999995</v>
      </c>
      <c r="EG229" s="127">
        <v>0.67210000000000003</v>
      </c>
      <c r="EH229" s="127">
        <v>0.6613</v>
      </c>
      <c r="EI229" s="127">
        <v>0.66039999999999999</v>
      </c>
      <c r="EJ229" s="127">
        <v>0.65400000000000003</v>
      </c>
      <c r="EK229" s="127">
        <v>0.64870000000000005</v>
      </c>
      <c r="EL229" s="127">
        <v>0.64290000000000003</v>
      </c>
      <c r="EM229" s="127">
        <v>0.64019999999999999</v>
      </c>
      <c r="EN229" s="127">
        <v>0.6411</v>
      </c>
      <c r="EO229" s="127">
        <v>0.64219999999999999</v>
      </c>
      <c r="EP229" s="127">
        <v>0.64129999999999998</v>
      </c>
      <c r="EQ229" s="127">
        <v>0.64510000000000001</v>
      </c>
      <c r="ER229" s="127">
        <v>0.64680000000000004</v>
      </c>
      <c r="ES229" s="127">
        <v>0.64259999999999995</v>
      </c>
      <c r="ET229" s="127">
        <v>0.63890000000000002</v>
      </c>
      <c r="EU229" s="127">
        <v>0.63590000000000002</v>
      </c>
      <c r="EV229">
        <f>SUMIF('12peso'!$E$39:$E$492,$A229,'12peso'!H$39:H$492)</f>
        <v>0.39800000000000002</v>
      </c>
      <c r="EW229">
        <f>SUMIF('12peso'!$E$39:$E$492,$A229,'12peso'!I$39:I$492)</f>
        <v>0.40110000000000001</v>
      </c>
      <c r="EX229">
        <f>SUMIF('12peso'!$E$39:$E$492,$A229,'12peso'!J$39:J$492)</f>
        <v>0.3992</v>
      </c>
      <c r="EY229">
        <f>SUMIF('12peso'!$E$39:$E$492,$A229,'12peso'!K$39:K$492)</f>
        <v>0.40139999999999998</v>
      </c>
      <c r="EZ229">
        <f>SUMIF('12peso'!$E$39:$E$492,$A229,'12peso'!L$39:L$492)</f>
        <v>0.40100000000000002</v>
      </c>
      <c r="FA229">
        <f>SUMIF('12peso'!$E$39:$E$492,$A229,'12peso'!M$39:M$492)</f>
        <v>0.39979999999999999</v>
      </c>
      <c r="FB229">
        <f>SUMIF('12peso'!$E$39:$E$492,$A229,'12peso'!N$39:N$492)</f>
        <v>0.39750000000000002</v>
      </c>
      <c r="FC229">
        <f>SUMIF('12peso'!$E$39:$E$492,$A229,'12peso'!O$39:O$492)</f>
        <v>0.3987</v>
      </c>
      <c r="FD229">
        <f>SUMIF('12peso'!$E$39:$E$492,$A229,'12peso'!P$39:P$492)</f>
        <v>0.39860000000000001</v>
      </c>
      <c r="FE229">
        <f>SUMIF('12peso'!$E$39:$E$492,$A229,'12peso'!Q$39:Q$492)</f>
        <v>0.39500000000000002</v>
      </c>
      <c r="FF229">
        <f>SUMIF('12peso'!$E$39:$E$492,$A229,'12peso'!R$39:R$492)</f>
        <v>0.39439999999999997</v>
      </c>
      <c r="FG229">
        <f>SUMIF('12peso'!$E$39:$E$492,$A229,'12peso'!S$39:S$492)</f>
        <v>0.39100000000000001</v>
      </c>
      <c r="FH229">
        <f>SUMIF('12peso'!$E$39:$E$492,$A229,'12peso'!T$39:T$492)</f>
        <v>0.39019999999999999</v>
      </c>
      <c r="FI229">
        <f>SUMIF('12peso'!$E$39:$E$492,$A229,'12peso'!U$39:U$492)</f>
        <v>0.3871</v>
      </c>
      <c r="FJ229">
        <f>SUMIF('12peso'!$E$39:$E$492,$A229,'12peso'!V$39:V$492)</f>
        <v>0.38619999999999999</v>
      </c>
      <c r="FK229">
        <f>SUMIF('12peso'!$E$39:$E$492,$A229,'12peso'!W$39:W$492)</f>
        <v>0.38590000000000002</v>
      </c>
      <c r="FL229">
        <f>SUMIF('12peso'!$E$39:$E$492,$A229,'12peso'!X$39:X$492)</f>
        <v>0.38550000000000001</v>
      </c>
      <c r="FM229">
        <f>SUMIF('12peso'!$E$39:$E$492,$A229,'12peso'!Y$39:Y$492)</f>
        <v>0.38490000000000002</v>
      </c>
      <c r="FN229">
        <f>SUMIF('12peso'!$E$39:$E$492,$A229,'12peso'!Z$39:Z$492)</f>
        <v>0.3856</v>
      </c>
      <c r="FO229">
        <f>SUMIF('12peso'!$E$39:$E$492,$A229,'12peso'!AA$39:AA$492)</f>
        <v>0.3871</v>
      </c>
      <c r="FP229">
        <f>SUMIF('12peso'!$E$39:$E$492,$A229,'12peso'!AB$39:AB$492)</f>
        <v>0.3856</v>
      </c>
      <c r="FQ229">
        <f>SUMIF('12peso'!$E$39:$E$492,$A229,'12peso'!AC$39:AC$492)</f>
        <v>0.38800000000000001</v>
      </c>
      <c r="FR229">
        <f>SUMIF('12peso'!$E$39:$E$492,$A229,'12peso'!AD$39:AD$492)</f>
        <v>0.38629999999999998</v>
      </c>
      <c r="FS229">
        <f>SUMIF('12peso'!$E$39:$E$492,$A229,'12peso'!AE$39:AE$492)</f>
        <v>0.3866</v>
      </c>
      <c r="FT229">
        <f>SUMIF('12peso'!$E$39:$E$492,$A229,'12peso'!AF$39:AF$492)</f>
        <v>0.3826</v>
      </c>
      <c r="FU229">
        <f>SUMIF('12peso'!$E$39:$E$492,$A229,'12peso'!AG$39:AG$492)</f>
        <v>0.38080000000000003</v>
      </c>
      <c r="FV229">
        <f>SUMIF('12peso'!$E$39:$E$492,$A229,'12peso'!AH$39:AH$492)</f>
        <v>0.37930000000000003</v>
      </c>
      <c r="FW229">
        <f>SUMIF('12peso'!$E$39:$E$492,$A229,'12peso'!AI$39:AI$492)</f>
        <v>0.37669999999999998</v>
      </c>
      <c r="FX229">
        <f>SUMIF('12peso'!$E$39:$E$492,$A229,'12peso'!AJ$39:AJ$492)</f>
        <v>0.37430000000000002</v>
      </c>
      <c r="FY229">
        <f>SUMIF('12peso'!$E$39:$E$492,$A229,'12peso'!AK$39:AK$492)</f>
        <v>0.37240000000000001</v>
      </c>
      <c r="FZ229">
        <f>SUMIF('12peso'!$E$39:$E$492,$A229,'12peso'!AL$39:AL$492)</f>
        <v>0.37640000000000001</v>
      </c>
      <c r="GA229">
        <f>SUMIF('12peso'!$E$39:$E$492,$A229,'12peso'!AM$39:AM$492)</f>
        <v>0.37480000000000002</v>
      </c>
      <c r="GB229">
        <f>SUMIF('12peso'!$E$39:$E$492,$A229,'12peso'!AN$39:AN$492)</f>
        <v>0.37740000000000001</v>
      </c>
    </row>
    <row r="230" spans="1:184" x14ac:dyDescent="0.25">
      <c r="A230" s="60">
        <v>5102010</v>
      </c>
      <c r="B230" s="56" t="s">
        <v>232</v>
      </c>
      <c r="C230" s="127">
        <v>0.17349999999999999</v>
      </c>
      <c r="D230" s="127">
        <v>0.1739</v>
      </c>
      <c r="E230" s="127">
        <v>0.1736</v>
      </c>
      <c r="F230" s="127">
        <v>0.17319999999999999</v>
      </c>
      <c r="G230" s="127">
        <v>0.17380000000000001</v>
      </c>
      <c r="H230" s="127">
        <v>0.17380000000000001</v>
      </c>
      <c r="I230" s="127">
        <v>0.17380000000000001</v>
      </c>
      <c r="J230" s="127">
        <v>0.17449999999999999</v>
      </c>
      <c r="K230" s="127">
        <v>0.17460000000000001</v>
      </c>
      <c r="L230" s="127">
        <v>0.17449999999999999</v>
      </c>
      <c r="M230" s="127">
        <v>0.17380000000000001</v>
      </c>
      <c r="N230" s="127">
        <v>0.1741</v>
      </c>
      <c r="O230" s="127">
        <v>0.17119999999999999</v>
      </c>
      <c r="P230" s="127">
        <v>0.16889999999999999</v>
      </c>
      <c r="Q230" s="127">
        <v>0.1686</v>
      </c>
      <c r="R230" s="127">
        <v>0.1686</v>
      </c>
      <c r="S230" s="127">
        <v>0.16869999999999999</v>
      </c>
      <c r="T230" s="127">
        <v>0.1704</v>
      </c>
      <c r="U230" s="127">
        <v>0.1744</v>
      </c>
      <c r="V230" s="127">
        <v>0.1749</v>
      </c>
      <c r="W230" s="127">
        <v>0.17430000000000001</v>
      </c>
      <c r="X230" s="127">
        <v>0.17530000000000001</v>
      </c>
      <c r="Y230" s="127">
        <v>0.1764</v>
      </c>
      <c r="Z230" s="127">
        <v>0.17799999999999999</v>
      </c>
      <c r="AA230" s="127">
        <v>0.1784</v>
      </c>
      <c r="AB230" s="127">
        <v>0.17949999999999999</v>
      </c>
      <c r="AC230" s="127">
        <v>0.1794</v>
      </c>
      <c r="AD230" s="127">
        <v>0.17949999999999999</v>
      </c>
      <c r="AE230" s="127">
        <v>0.1797</v>
      </c>
      <c r="AF230" s="127">
        <v>0.1797</v>
      </c>
      <c r="AG230" s="127">
        <v>0.1794</v>
      </c>
      <c r="AH230" s="127">
        <v>0.17949999999999999</v>
      </c>
      <c r="AI230" s="127">
        <v>0.1784</v>
      </c>
      <c r="AJ230" s="127">
        <v>0.17910000000000001</v>
      </c>
      <c r="AK230" s="127">
        <v>0.1802</v>
      </c>
      <c r="AL230" s="127">
        <v>0.1797</v>
      </c>
      <c r="AM230" s="127">
        <v>0.1794</v>
      </c>
      <c r="AN230" s="127">
        <v>0.18360000000000001</v>
      </c>
      <c r="AO230" s="127">
        <v>0.1898</v>
      </c>
      <c r="AP230" s="127">
        <v>0.19189999999999999</v>
      </c>
      <c r="AQ230" s="127">
        <v>0.1956</v>
      </c>
      <c r="AR230" s="127">
        <v>0.2001</v>
      </c>
      <c r="AS230" s="127">
        <v>0.20499999999999999</v>
      </c>
      <c r="AT230" s="127">
        <v>0.20649999999999999</v>
      </c>
      <c r="AU230" s="127">
        <v>0.2092</v>
      </c>
      <c r="AV230" s="127">
        <v>0.21210000000000001</v>
      </c>
      <c r="AW230" s="127">
        <v>0.2142</v>
      </c>
      <c r="AX230" s="127">
        <v>0.21690000000000001</v>
      </c>
      <c r="AY230" s="127">
        <v>0.21820000000000001</v>
      </c>
      <c r="AZ230" s="127">
        <v>0.21840000000000001</v>
      </c>
      <c r="BA230" s="127">
        <v>0.21759999999999999</v>
      </c>
      <c r="BB230" s="127">
        <v>0.22020000000000001</v>
      </c>
      <c r="BC230" s="127">
        <v>0.2205</v>
      </c>
      <c r="BD230" s="127">
        <v>0.22040000000000001</v>
      </c>
      <c r="BE230" s="127">
        <v>0.22309999999999999</v>
      </c>
      <c r="BF230" s="127">
        <v>0.22620000000000001</v>
      </c>
      <c r="BG230" s="127">
        <v>0.2291</v>
      </c>
      <c r="BH230" s="127">
        <v>0.2321</v>
      </c>
      <c r="BI230" s="127">
        <v>0.23300000000000001</v>
      </c>
      <c r="BJ230" s="127">
        <v>0.2346</v>
      </c>
      <c r="BK230" s="127">
        <v>0.2392</v>
      </c>
      <c r="BL230" s="127">
        <v>0.2402</v>
      </c>
      <c r="BM230" s="127">
        <v>0.2419</v>
      </c>
      <c r="BN230" s="127">
        <v>0.24129999999999999</v>
      </c>
      <c r="BO230" s="127">
        <v>0.2414</v>
      </c>
      <c r="BP230" s="127">
        <v>0.24149999999999999</v>
      </c>
      <c r="BQ230" s="127">
        <v>0.24340000000000001</v>
      </c>
      <c r="BR230" s="127">
        <v>0.24429999999999999</v>
      </c>
      <c r="BS230" s="127">
        <v>0.2442</v>
      </c>
      <c r="BT230" s="127">
        <v>0.24379999999999999</v>
      </c>
      <c r="BU230" s="127">
        <v>0.24440000000000001</v>
      </c>
      <c r="BV230" s="127">
        <v>0.24429999999999999</v>
      </c>
      <c r="BW230" s="127">
        <v>0.24260000000000001</v>
      </c>
      <c r="BX230" s="127">
        <v>0.2402</v>
      </c>
      <c r="BY230" s="127">
        <v>0.23880000000000001</v>
      </c>
      <c r="BZ230" s="127">
        <v>0.23599999999999999</v>
      </c>
      <c r="CA230" s="127">
        <v>0.2364</v>
      </c>
      <c r="CB230" s="127">
        <v>0.2344</v>
      </c>
      <c r="CC230" s="127">
        <v>0.23330000000000001</v>
      </c>
      <c r="CD230" s="127">
        <v>0.23269999999999999</v>
      </c>
      <c r="CE230" s="127">
        <v>0.23069999999999999</v>
      </c>
      <c r="CF230" s="127">
        <v>0.2319</v>
      </c>
      <c r="CG230" s="127">
        <v>0.23050000000000001</v>
      </c>
      <c r="CH230" s="127">
        <v>0.1976</v>
      </c>
      <c r="CI230" s="127">
        <v>0.19639999999999999</v>
      </c>
      <c r="CJ230" s="127">
        <v>0.19500000000000001</v>
      </c>
      <c r="CK230" s="127">
        <v>0.19539999999999999</v>
      </c>
      <c r="CL230" s="127">
        <v>0.19339999999999999</v>
      </c>
      <c r="CM230" s="127">
        <v>0.19220000000000001</v>
      </c>
      <c r="CN230" s="127">
        <v>0.19270000000000001</v>
      </c>
      <c r="CO230" s="127">
        <v>0.1915</v>
      </c>
      <c r="CP230" s="127">
        <v>0.19120000000000001</v>
      </c>
      <c r="CQ230" s="127">
        <v>0.18990000000000001</v>
      </c>
      <c r="CR230" s="127">
        <v>0.1888</v>
      </c>
      <c r="CS230" s="127">
        <v>0.18729999999999999</v>
      </c>
      <c r="CT230" s="127">
        <v>0.1857</v>
      </c>
      <c r="CU230" s="127">
        <v>0.18479999999999999</v>
      </c>
      <c r="CV230" s="127">
        <v>0.18360000000000001</v>
      </c>
      <c r="CW230" s="127">
        <v>0.1842</v>
      </c>
      <c r="CX230" s="127">
        <v>0.1832</v>
      </c>
      <c r="CY230" s="127">
        <v>0.182</v>
      </c>
      <c r="CZ230" s="127">
        <v>0.18029999999999999</v>
      </c>
      <c r="DA230" s="127">
        <v>0.1804</v>
      </c>
      <c r="DB230" s="127">
        <v>0.18029999999999999</v>
      </c>
      <c r="DC230" s="127">
        <v>0.17910000000000001</v>
      </c>
      <c r="DD230" s="127">
        <v>0.17760000000000001</v>
      </c>
      <c r="DE230" s="127">
        <v>0.17660000000000001</v>
      </c>
      <c r="DF230" s="127">
        <v>0.17610000000000001</v>
      </c>
      <c r="DG230" s="127">
        <v>0.1759</v>
      </c>
      <c r="DH230" s="127">
        <v>0.17649999999999999</v>
      </c>
      <c r="DI230" s="127">
        <v>0.1762</v>
      </c>
      <c r="DJ230" s="127">
        <v>0.18029999999999999</v>
      </c>
      <c r="DK230" s="127">
        <v>0.18559999999999999</v>
      </c>
      <c r="DL230" s="127">
        <v>0.1885</v>
      </c>
      <c r="DM230" s="127">
        <v>0.18920000000000001</v>
      </c>
      <c r="DN230" s="127">
        <v>0.19020000000000001</v>
      </c>
      <c r="DO230" s="127">
        <v>0.1915</v>
      </c>
      <c r="DP230" s="127">
        <v>0.18970000000000001</v>
      </c>
      <c r="DQ230" s="127">
        <v>0.188</v>
      </c>
      <c r="DR230" s="127">
        <v>0.1867</v>
      </c>
      <c r="DS230" s="127">
        <v>0.18509999999999999</v>
      </c>
      <c r="DT230" s="127">
        <v>0.185</v>
      </c>
      <c r="DU230" s="127">
        <v>0.1842</v>
      </c>
      <c r="DV230" s="127">
        <v>0.1837</v>
      </c>
      <c r="DW230" s="127">
        <v>0.18360000000000001</v>
      </c>
      <c r="DX230" s="127">
        <v>0.18279999999999999</v>
      </c>
      <c r="DY230" s="127">
        <v>0.183</v>
      </c>
      <c r="DZ230" s="127">
        <v>0.18329999999999999</v>
      </c>
      <c r="EA230" s="127">
        <v>0.184</v>
      </c>
      <c r="EB230" s="127">
        <v>0.1842</v>
      </c>
      <c r="EC230" s="127">
        <v>0.18540000000000001</v>
      </c>
      <c r="ED230" s="127">
        <v>0.18579999999999999</v>
      </c>
      <c r="EE230" s="127">
        <v>0.18529999999999999</v>
      </c>
      <c r="EF230" s="127">
        <v>0.18479999999999999</v>
      </c>
      <c r="EG230" s="127">
        <v>0.18290000000000001</v>
      </c>
      <c r="EH230" s="127">
        <v>0.18129999999999999</v>
      </c>
      <c r="EI230" s="127">
        <v>0.18029999999999999</v>
      </c>
      <c r="EJ230" s="127">
        <v>0.17879999999999999</v>
      </c>
      <c r="EK230" s="127">
        <v>0.17829999999999999</v>
      </c>
      <c r="EL230" s="127">
        <v>0.17710000000000001</v>
      </c>
      <c r="EM230" s="127">
        <v>0.1764</v>
      </c>
      <c r="EN230" s="127">
        <v>0.17499999999999999</v>
      </c>
      <c r="EO230" s="127">
        <v>0.1736</v>
      </c>
      <c r="EP230" s="127">
        <v>0.17330000000000001</v>
      </c>
      <c r="EQ230" s="127">
        <v>0.17380000000000001</v>
      </c>
      <c r="ER230" s="127">
        <v>0.17369999999999999</v>
      </c>
      <c r="ES230" s="127">
        <v>0.17219999999999999</v>
      </c>
      <c r="ET230" s="127">
        <v>0.1726</v>
      </c>
      <c r="EU230" s="127">
        <v>0.17230000000000001</v>
      </c>
      <c r="EV230">
        <f>SUMIF('12peso'!$E$39:$E$492,$A230,'12peso'!H$39:H$492)</f>
        <v>0.23350000000000001</v>
      </c>
      <c r="EW230">
        <f>SUMIF('12peso'!$E$39:$E$492,$A230,'12peso'!I$39:I$492)</f>
        <v>0.23330000000000001</v>
      </c>
      <c r="EX230">
        <f>SUMIF('12peso'!$E$39:$E$492,$A230,'12peso'!J$39:J$492)</f>
        <v>0.23219999999999999</v>
      </c>
      <c r="EY230">
        <f>SUMIF('12peso'!$E$39:$E$492,$A230,'12peso'!K$39:K$492)</f>
        <v>0.23230000000000001</v>
      </c>
      <c r="EZ230">
        <f>SUMIF('12peso'!$E$39:$E$492,$A230,'12peso'!L$39:L$492)</f>
        <v>0.23089999999999999</v>
      </c>
      <c r="FA230">
        <f>SUMIF('12peso'!$E$39:$E$492,$A230,'12peso'!M$39:M$492)</f>
        <v>0.2303</v>
      </c>
      <c r="FB230">
        <f>SUMIF('12peso'!$E$39:$E$492,$A230,'12peso'!N$39:N$492)</f>
        <v>0.23050000000000001</v>
      </c>
      <c r="FC230">
        <f>SUMIF('12peso'!$E$39:$E$492,$A230,'12peso'!O$39:O$492)</f>
        <v>0.23</v>
      </c>
      <c r="FD230">
        <f>SUMIF('12peso'!$E$39:$E$492,$A230,'12peso'!P$39:P$492)</f>
        <v>0.2316</v>
      </c>
      <c r="FE230">
        <f>SUMIF('12peso'!$E$39:$E$492,$A230,'12peso'!Q$39:Q$492)</f>
        <v>0.23069999999999999</v>
      </c>
      <c r="FF230">
        <f>SUMIF('12peso'!$E$39:$E$492,$A230,'12peso'!R$39:R$492)</f>
        <v>0.2276</v>
      </c>
      <c r="FG230">
        <f>SUMIF('12peso'!$E$39:$E$492,$A230,'12peso'!S$39:S$492)</f>
        <v>0.2271</v>
      </c>
      <c r="FH230">
        <f>SUMIF('12peso'!$E$39:$E$492,$A230,'12peso'!T$39:T$492)</f>
        <v>0.22639999999999999</v>
      </c>
      <c r="FI230">
        <f>SUMIF('12peso'!$E$39:$E$492,$A230,'12peso'!U$39:U$492)</f>
        <v>0.22620000000000001</v>
      </c>
      <c r="FJ230">
        <f>SUMIF('12peso'!$E$39:$E$492,$A230,'12peso'!V$39:V$492)</f>
        <v>0.22559999999999999</v>
      </c>
      <c r="FK230">
        <f>SUMIF('12peso'!$E$39:$E$492,$A230,'12peso'!W$39:W$492)</f>
        <v>0.2248</v>
      </c>
      <c r="FL230">
        <f>SUMIF('12peso'!$E$39:$E$492,$A230,'12peso'!X$39:X$492)</f>
        <v>0.22489999999999999</v>
      </c>
      <c r="FM230">
        <f>SUMIF('12peso'!$E$39:$E$492,$A230,'12peso'!Y$39:Y$492)</f>
        <v>0.22450000000000001</v>
      </c>
      <c r="FN230">
        <f>SUMIF('12peso'!$E$39:$E$492,$A230,'12peso'!Z$39:Z$492)</f>
        <v>0.22420000000000001</v>
      </c>
      <c r="FO230">
        <f>SUMIF('12peso'!$E$39:$E$492,$A230,'12peso'!AA$39:AA$492)</f>
        <v>0.22439999999999999</v>
      </c>
      <c r="FP230">
        <f>SUMIF('12peso'!$E$39:$E$492,$A230,'12peso'!AB$39:AB$492)</f>
        <v>0.22420000000000001</v>
      </c>
      <c r="FQ230">
        <f>SUMIF('12peso'!$E$39:$E$492,$A230,'12peso'!AC$39:AC$492)</f>
        <v>0.22459999999999999</v>
      </c>
      <c r="FR230">
        <f>SUMIF('12peso'!$E$39:$E$492,$A230,'12peso'!AD$39:AD$492)</f>
        <v>0.2243</v>
      </c>
      <c r="FS230">
        <f>SUMIF('12peso'!$E$39:$E$492,$A230,'12peso'!AE$39:AE$492)</f>
        <v>0.22339999999999999</v>
      </c>
      <c r="FT230">
        <f>SUMIF('12peso'!$E$39:$E$492,$A230,'12peso'!AF$39:AF$492)</f>
        <v>0.2258</v>
      </c>
      <c r="FU230">
        <f>SUMIF('12peso'!$E$39:$E$492,$A230,'12peso'!AG$39:AG$492)</f>
        <v>0.22509999999999999</v>
      </c>
      <c r="FV230">
        <f>SUMIF('12peso'!$E$39:$E$492,$A230,'12peso'!AH$39:AH$492)</f>
        <v>0.22589999999999999</v>
      </c>
      <c r="FW230">
        <f>SUMIF('12peso'!$E$39:$E$492,$A230,'12peso'!AI$39:AI$492)</f>
        <v>0.22370000000000001</v>
      </c>
      <c r="FX230">
        <f>SUMIF('12peso'!$E$39:$E$492,$A230,'12peso'!AJ$39:AJ$492)</f>
        <v>0.2223</v>
      </c>
      <c r="FY230">
        <f>SUMIF('12peso'!$E$39:$E$492,$A230,'12peso'!AK$39:AK$492)</f>
        <v>0.22109999999999999</v>
      </c>
      <c r="FZ230">
        <f>SUMIF('12peso'!$E$39:$E$492,$A230,'12peso'!AL$39:AL$492)</f>
        <v>0.219</v>
      </c>
      <c r="GA230">
        <f>SUMIF('12peso'!$E$39:$E$492,$A230,'12peso'!AM$39:AM$492)</f>
        <v>0.21679999999999999</v>
      </c>
      <c r="GB230">
        <f>SUMIF('12peso'!$E$39:$E$492,$A230,'12peso'!AN$39:AN$492)</f>
        <v>0.21679999999999999</v>
      </c>
    </row>
    <row r="231" spans="1:184" x14ac:dyDescent="0.25">
      <c r="A231" s="60">
        <v>5102011</v>
      </c>
      <c r="B231" s="56" t="s">
        <v>233</v>
      </c>
      <c r="C231" s="127">
        <v>1.5738000000000001</v>
      </c>
      <c r="D231" s="127">
        <v>1.5707</v>
      </c>
      <c r="E231" s="127">
        <v>1.5602</v>
      </c>
      <c r="F231" s="127">
        <v>1.5562</v>
      </c>
      <c r="G231" s="127">
        <v>1.5509999999999999</v>
      </c>
      <c r="H231" s="127">
        <v>1.5417000000000001</v>
      </c>
      <c r="I231" s="127">
        <v>1.5324</v>
      </c>
      <c r="J231" s="127">
        <v>1.5508</v>
      </c>
      <c r="K231" s="127">
        <v>1.5503</v>
      </c>
      <c r="L231" s="127">
        <v>1.5504</v>
      </c>
      <c r="M231" s="127">
        <v>1.5299</v>
      </c>
      <c r="N231" s="127">
        <v>1.5442</v>
      </c>
      <c r="O231" s="127">
        <v>1.5226999999999999</v>
      </c>
      <c r="P231" s="127">
        <v>1.5207999999999999</v>
      </c>
      <c r="Q231" s="127">
        <v>1.5294000000000001</v>
      </c>
      <c r="R231" s="127">
        <v>1.5232000000000001</v>
      </c>
      <c r="S231" s="127">
        <v>1.5192000000000001</v>
      </c>
      <c r="T231" s="127">
        <v>1.4997</v>
      </c>
      <c r="U231" s="127">
        <v>1.5087999999999999</v>
      </c>
      <c r="V231" s="127">
        <v>1.5067999999999999</v>
      </c>
      <c r="W231" s="127">
        <v>1.5038</v>
      </c>
      <c r="X231" s="127">
        <v>1.5043</v>
      </c>
      <c r="Y231" s="127">
        <v>1.5004</v>
      </c>
      <c r="Z231" s="127">
        <v>1.5013000000000001</v>
      </c>
      <c r="AA231" s="127">
        <v>1.4856</v>
      </c>
      <c r="AB231" s="127">
        <v>1.4861</v>
      </c>
      <c r="AC231" s="127">
        <v>1.4852000000000001</v>
      </c>
      <c r="AD231" s="127">
        <v>1.4770000000000001</v>
      </c>
      <c r="AE231" s="127">
        <v>1.4782</v>
      </c>
      <c r="AF231" s="127">
        <v>1.4982</v>
      </c>
      <c r="AG231" s="127">
        <v>1.4859</v>
      </c>
      <c r="AH231" s="127">
        <v>1.4751000000000001</v>
      </c>
      <c r="AI231" s="127">
        <v>1.4785999999999999</v>
      </c>
      <c r="AJ231" s="127">
        <v>1.4843</v>
      </c>
      <c r="AK231" s="127">
        <v>1.4979</v>
      </c>
      <c r="AL231" s="127">
        <v>1.4551000000000001</v>
      </c>
      <c r="AM231" s="127">
        <v>1.4551000000000001</v>
      </c>
      <c r="AN231" s="127">
        <v>1.4518</v>
      </c>
      <c r="AO231" s="127">
        <v>1.4538</v>
      </c>
      <c r="AP231" s="127">
        <v>1.4285000000000001</v>
      </c>
      <c r="AQ231" s="127">
        <v>1.4064000000000001</v>
      </c>
      <c r="AR231" s="127">
        <v>1.4056</v>
      </c>
      <c r="AS231" s="127">
        <v>1.4088000000000001</v>
      </c>
      <c r="AT231" s="127">
        <v>1.3984000000000001</v>
      </c>
      <c r="AU231" s="127">
        <v>1.3871</v>
      </c>
      <c r="AV231" s="127">
        <v>1.3672</v>
      </c>
      <c r="AW231" s="127">
        <v>1.3748</v>
      </c>
      <c r="AX231" s="127">
        <v>1.3824000000000001</v>
      </c>
      <c r="AY231" s="127">
        <v>1.4033</v>
      </c>
      <c r="AZ231" s="127">
        <v>1.4068000000000001</v>
      </c>
      <c r="BA231" s="127">
        <v>1.3967000000000001</v>
      </c>
      <c r="BB231" s="127">
        <v>1.39</v>
      </c>
      <c r="BC231" s="127">
        <v>1.3898999999999999</v>
      </c>
      <c r="BD231" s="127">
        <v>1.3989</v>
      </c>
      <c r="BE231" s="127">
        <v>1.3909</v>
      </c>
      <c r="BF231" s="127">
        <v>1.4193</v>
      </c>
      <c r="BG231" s="127">
        <v>1.4229000000000001</v>
      </c>
      <c r="BH231" s="127">
        <v>1.4135</v>
      </c>
      <c r="BI231" s="127">
        <v>1.4345000000000001</v>
      </c>
      <c r="BJ231" s="127">
        <v>1.4244000000000001</v>
      </c>
      <c r="BK231" s="127">
        <v>1.4288000000000001</v>
      </c>
      <c r="BL231" s="127">
        <v>1.4195</v>
      </c>
      <c r="BM231" s="127">
        <v>1.4307000000000001</v>
      </c>
      <c r="BN231" s="127">
        <v>1.4233</v>
      </c>
      <c r="BO231" s="127">
        <v>1.4398</v>
      </c>
      <c r="BP231" s="127">
        <v>1.4347000000000001</v>
      </c>
      <c r="BQ231" s="127">
        <v>1.4343999999999999</v>
      </c>
      <c r="BR231" s="127">
        <v>1.4426000000000001</v>
      </c>
      <c r="BS231" s="127">
        <v>1.4430000000000001</v>
      </c>
      <c r="BT231" s="127">
        <v>1.4381999999999999</v>
      </c>
      <c r="BU231" s="127">
        <v>1.4325000000000001</v>
      </c>
      <c r="BV231" s="127">
        <v>1.4454</v>
      </c>
      <c r="BW231" s="127">
        <v>1.4589000000000001</v>
      </c>
      <c r="BX231" s="127">
        <v>1.4517</v>
      </c>
      <c r="BY231" s="127">
        <v>1.4380999999999999</v>
      </c>
      <c r="BZ231" s="127">
        <v>1.4492</v>
      </c>
      <c r="CA231" s="127">
        <v>1.4234</v>
      </c>
      <c r="CB231" s="127">
        <v>1.4225000000000001</v>
      </c>
      <c r="CC231" s="127">
        <v>1.4294</v>
      </c>
      <c r="CD231" s="127">
        <v>1.4480999999999999</v>
      </c>
      <c r="CE231" s="127">
        <v>1.4305000000000001</v>
      </c>
      <c r="CF231" s="127">
        <v>1.4336</v>
      </c>
      <c r="CG231" s="127">
        <v>1.4419999999999999</v>
      </c>
      <c r="CH231" s="127">
        <v>1.2246999999999999</v>
      </c>
      <c r="CI231" s="127">
        <v>1.2213000000000001</v>
      </c>
      <c r="CJ231" s="127">
        <v>1.2203999999999999</v>
      </c>
      <c r="CK231" s="127">
        <v>1.2163999999999999</v>
      </c>
      <c r="CL231" s="127">
        <v>1.2233000000000001</v>
      </c>
      <c r="CM231" s="127">
        <v>1.2175</v>
      </c>
      <c r="CN231" s="127">
        <v>1.2211000000000001</v>
      </c>
      <c r="CO231" s="127">
        <v>1.2271000000000001</v>
      </c>
      <c r="CP231" s="127">
        <v>1.2248000000000001</v>
      </c>
      <c r="CQ231" s="127">
        <v>1.2244999999999999</v>
      </c>
      <c r="CR231" s="127">
        <v>1.2184999999999999</v>
      </c>
      <c r="CS231" s="127">
        <v>1.2263999999999999</v>
      </c>
      <c r="CT231" s="127">
        <v>1.2321</v>
      </c>
      <c r="CU231" s="127">
        <v>1.2335</v>
      </c>
      <c r="CV231" s="127">
        <v>1.2452000000000001</v>
      </c>
      <c r="CW231" s="127">
        <v>1.2444999999999999</v>
      </c>
      <c r="CX231" s="127">
        <v>1.2458</v>
      </c>
      <c r="CY231" s="127">
        <v>1.2561</v>
      </c>
      <c r="CZ231" s="127">
        <v>1.2410000000000001</v>
      </c>
      <c r="DA231" s="127">
        <v>1.2415</v>
      </c>
      <c r="DB231" s="127">
        <v>1.2371000000000001</v>
      </c>
      <c r="DC231" s="127">
        <v>1.2491000000000001</v>
      </c>
      <c r="DD231" s="127">
        <v>1.2415</v>
      </c>
      <c r="DE231" s="127">
        <v>1.2388999999999999</v>
      </c>
      <c r="DF231" s="127">
        <v>1.2404999999999999</v>
      </c>
      <c r="DG231" s="127">
        <v>1.2494000000000001</v>
      </c>
      <c r="DH231" s="127">
        <v>1.2552000000000001</v>
      </c>
      <c r="DI231" s="127">
        <v>1.2667999999999999</v>
      </c>
      <c r="DJ231" s="127">
        <v>1.2656000000000001</v>
      </c>
      <c r="DK231" s="127">
        <v>1.2687999999999999</v>
      </c>
      <c r="DL231" s="127">
        <v>1.2813000000000001</v>
      </c>
      <c r="DM231" s="127">
        <v>1.2891999999999999</v>
      </c>
      <c r="DN231" s="127">
        <v>1.2901</v>
      </c>
      <c r="DO231" s="127">
        <v>1.2963</v>
      </c>
      <c r="DP231" s="127">
        <v>1.3049999999999999</v>
      </c>
      <c r="DQ231" s="127">
        <v>1.3156000000000001</v>
      </c>
      <c r="DR231" s="127">
        <v>1.3171999999999999</v>
      </c>
      <c r="DS231" s="127">
        <v>1.3310999999999999</v>
      </c>
      <c r="DT231" s="127">
        <v>1.3345</v>
      </c>
      <c r="DU231" s="127">
        <v>1.3325</v>
      </c>
      <c r="DV231" s="127">
        <v>1.3287</v>
      </c>
      <c r="DW231" s="127">
        <v>1.3246</v>
      </c>
      <c r="DX231" s="127">
        <v>1.3297000000000001</v>
      </c>
      <c r="DY231" s="127">
        <v>1.3294999999999999</v>
      </c>
      <c r="DZ231" s="127">
        <v>1.3225</v>
      </c>
      <c r="EA231" s="127">
        <v>1.3229</v>
      </c>
      <c r="EB231" s="127">
        <v>1.3312999999999999</v>
      </c>
      <c r="EC231" s="127">
        <v>1.3369</v>
      </c>
      <c r="ED231" s="127">
        <v>1.3402000000000001</v>
      </c>
      <c r="EE231" s="127">
        <v>1.3387</v>
      </c>
      <c r="EF231" s="127">
        <v>1.3529</v>
      </c>
      <c r="EG231" s="127">
        <v>1.3480000000000001</v>
      </c>
      <c r="EH231" s="127">
        <v>1.3476999999999999</v>
      </c>
      <c r="EI231" s="127">
        <v>1.3366</v>
      </c>
      <c r="EJ231" s="127">
        <v>1.3392999999999999</v>
      </c>
      <c r="EK231" s="127">
        <v>1.3415999999999999</v>
      </c>
      <c r="EL231" s="127">
        <v>1.3404</v>
      </c>
      <c r="EM231" s="127">
        <v>1.3414999999999999</v>
      </c>
      <c r="EN231" s="127">
        <v>1.3443000000000001</v>
      </c>
      <c r="EO231" s="127">
        <v>1.3368</v>
      </c>
      <c r="EP231" s="127">
        <v>1.3475999999999999</v>
      </c>
      <c r="EQ231" s="127">
        <v>1.3655999999999999</v>
      </c>
      <c r="ER231" s="127">
        <v>1.3756999999999999</v>
      </c>
      <c r="ES231" s="127">
        <v>1.3849</v>
      </c>
      <c r="ET231" s="127">
        <v>1.3872</v>
      </c>
      <c r="EU231" s="127">
        <v>1.3875</v>
      </c>
      <c r="EV231">
        <f>SUMIF('12peso'!$E$39:$E$492,$A231,'12peso'!H$39:H$492)</f>
        <v>1.6952</v>
      </c>
      <c r="EW231">
        <f>SUMIF('12peso'!$E$39:$E$492,$A231,'12peso'!I$39:I$492)</f>
        <v>1.698</v>
      </c>
      <c r="EX231">
        <f>SUMIF('12peso'!$E$39:$E$492,$A231,'12peso'!J$39:J$492)</f>
        <v>1.6953</v>
      </c>
      <c r="EY231">
        <f>SUMIF('12peso'!$E$39:$E$492,$A231,'12peso'!K$39:K$492)</f>
        <v>1.7068000000000001</v>
      </c>
      <c r="EZ231">
        <f>SUMIF('12peso'!$E$39:$E$492,$A231,'12peso'!L$39:L$492)</f>
        <v>1.7074</v>
      </c>
      <c r="FA231">
        <f>SUMIF('12peso'!$E$39:$E$492,$A231,'12peso'!M$39:M$492)</f>
        <v>1.7035</v>
      </c>
      <c r="FB231">
        <f>SUMIF('12peso'!$E$39:$E$492,$A231,'12peso'!N$39:N$492)</f>
        <v>1.7117</v>
      </c>
      <c r="FC231">
        <f>SUMIF('12peso'!$E$39:$E$492,$A231,'12peso'!O$39:O$492)</f>
        <v>1.7125999999999999</v>
      </c>
      <c r="FD231">
        <f>SUMIF('12peso'!$E$39:$E$492,$A231,'12peso'!P$39:P$492)</f>
        <v>1.7172000000000001</v>
      </c>
      <c r="FE231">
        <f>SUMIF('12peso'!$E$39:$E$492,$A231,'12peso'!Q$39:Q$492)</f>
        <v>1.6982999999999999</v>
      </c>
      <c r="FF231">
        <f>SUMIF('12peso'!$E$39:$E$492,$A231,'12peso'!R$39:R$492)</f>
        <v>1.6939</v>
      </c>
      <c r="FG231">
        <f>SUMIF('12peso'!$E$39:$E$492,$A231,'12peso'!S$39:S$492)</f>
        <v>1.6914</v>
      </c>
      <c r="FH231">
        <f>SUMIF('12peso'!$E$39:$E$492,$A231,'12peso'!T$39:T$492)</f>
        <v>1.6841999999999999</v>
      </c>
      <c r="FI231">
        <f>SUMIF('12peso'!$E$39:$E$492,$A231,'12peso'!U$39:U$492)</f>
        <v>1.6768000000000001</v>
      </c>
      <c r="FJ231">
        <f>SUMIF('12peso'!$E$39:$E$492,$A231,'12peso'!V$39:V$492)</f>
        <v>1.6739999999999999</v>
      </c>
      <c r="FK231">
        <f>SUMIF('12peso'!$E$39:$E$492,$A231,'12peso'!W$39:W$492)</f>
        <v>1.6759999999999999</v>
      </c>
      <c r="FL231">
        <f>SUMIF('12peso'!$E$39:$E$492,$A231,'12peso'!X$39:X$492)</f>
        <v>1.6973</v>
      </c>
      <c r="FM231">
        <f>SUMIF('12peso'!$E$39:$E$492,$A231,'12peso'!Y$39:Y$492)</f>
        <v>1.6927000000000001</v>
      </c>
      <c r="FN231">
        <f>SUMIF('12peso'!$E$39:$E$492,$A231,'12peso'!Z$39:Z$492)</f>
        <v>1.6951000000000001</v>
      </c>
      <c r="FO231">
        <f>SUMIF('12peso'!$E$39:$E$492,$A231,'12peso'!AA$39:AA$492)</f>
        <v>1.7000999999999999</v>
      </c>
      <c r="FP231">
        <f>SUMIF('12peso'!$E$39:$E$492,$A231,'12peso'!AB$39:AB$492)</f>
        <v>1.7070000000000001</v>
      </c>
      <c r="FQ231">
        <f>SUMIF('12peso'!$E$39:$E$492,$A231,'12peso'!AC$39:AC$492)</f>
        <v>1.7161999999999999</v>
      </c>
      <c r="FR231">
        <f>SUMIF('12peso'!$E$39:$E$492,$A231,'12peso'!AD$39:AD$492)</f>
        <v>1.7054</v>
      </c>
      <c r="FS231">
        <f>SUMIF('12peso'!$E$39:$E$492,$A231,'12peso'!AE$39:AE$492)</f>
        <v>1.7034</v>
      </c>
      <c r="FT231">
        <f>SUMIF('12peso'!$E$39:$E$492,$A231,'12peso'!AF$39:AF$492)</f>
        <v>1.7152000000000001</v>
      </c>
      <c r="FU231">
        <f>SUMIF('12peso'!$E$39:$E$492,$A231,'12peso'!AG$39:AG$492)</f>
        <v>1.7182999999999999</v>
      </c>
      <c r="FV231">
        <f>SUMIF('12peso'!$E$39:$E$492,$A231,'12peso'!AH$39:AH$492)</f>
        <v>1.7196</v>
      </c>
      <c r="FW231">
        <f>SUMIF('12peso'!$E$39:$E$492,$A231,'12peso'!AI$39:AI$492)</f>
        <v>1.7191000000000001</v>
      </c>
      <c r="FX231">
        <f>SUMIF('12peso'!$E$39:$E$492,$A231,'12peso'!AJ$39:AJ$492)</f>
        <v>1.7179</v>
      </c>
      <c r="FY231">
        <f>SUMIF('12peso'!$E$39:$E$492,$A231,'12peso'!AK$39:AK$492)</f>
        <v>1.7302999999999999</v>
      </c>
      <c r="FZ231">
        <f>SUMIF('12peso'!$E$39:$E$492,$A231,'12peso'!AL$39:AL$492)</f>
        <v>1.7312000000000001</v>
      </c>
      <c r="GA231">
        <f>SUMIF('12peso'!$E$39:$E$492,$A231,'12peso'!AM$39:AM$492)</f>
        <v>1.7213000000000001</v>
      </c>
      <c r="GB231">
        <f>SUMIF('12peso'!$E$39:$E$492,$A231,'12peso'!AN$39:AN$492)</f>
        <v>1.7253000000000001</v>
      </c>
    </row>
    <row r="232" spans="1:184" x14ac:dyDescent="0.25">
      <c r="A232" s="60">
        <v>5102013</v>
      </c>
      <c r="B232" s="56" t="s">
        <v>234</v>
      </c>
      <c r="C232" s="127">
        <v>0.16209999999999999</v>
      </c>
      <c r="D232" s="127">
        <v>0.15989999999999999</v>
      </c>
      <c r="E232" s="127">
        <v>0.16039999999999999</v>
      </c>
      <c r="F232" s="127">
        <v>0.15909999999999999</v>
      </c>
      <c r="G232" s="127">
        <v>0.15670000000000001</v>
      </c>
      <c r="H232" s="127">
        <v>0.15720000000000001</v>
      </c>
      <c r="I232" s="127">
        <v>0.15579999999999999</v>
      </c>
      <c r="J232" s="127">
        <v>0.1545</v>
      </c>
      <c r="K232" s="127">
        <v>0.15629999999999999</v>
      </c>
      <c r="L232" s="127">
        <v>0.156</v>
      </c>
      <c r="M232" s="127">
        <v>0.155</v>
      </c>
      <c r="N232" s="127">
        <v>0.1545</v>
      </c>
      <c r="O232" s="127">
        <v>0.1527</v>
      </c>
      <c r="P232" s="127">
        <v>0.15260000000000001</v>
      </c>
      <c r="Q232" s="127">
        <v>0.153</v>
      </c>
      <c r="R232" s="127">
        <v>0.15390000000000001</v>
      </c>
      <c r="S232" s="127">
        <v>0.15329999999999999</v>
      </c>
      <c r="T232" s="127">
        <v>0.15140000000000001</v>
      </c>
      <c r="U232" s="127">
        <v>0.1515</v>
      </c>
      <c r="V232" s="127">
        <v>0.1507</v>
      </c>
      <c r="W232" s="127">
        <v>0.15229999999999999</v>
      </c>
      <c r="X232" s="127">
        <v>0.1512</v>
      </c>
      <c r="Y232" s="127">
        <v>0.14979999999999999</v>
      </c>
      <c r="Z232" s="127">
        <v>0.1489</v>
      </c>
      <c r="AA232" s="127">
        <v>0.1469</v>
      </c>
      <c r="AB232" s="127">
        <v>0.1464</v>
      </c>
      <c r="AC232" s="127">
        <v>0.1449</v>
      </c>
      <c r="AD232" s="127">
        <v>0.1439</v>
      </c>
      <c r="AE232" s="127">
        <v>0.14449999999999999</v>
      </c>
      <c r="AF232" s="127">
        <v>0.1444</v>
      </c>
      <c r="AG232" s="127">
        <v>0.14369999999999999</v>
      </c>
      <c r="AH232" s="127">
        <v>0.1429</v>
      </c>
      <c r="AI232" s="127">
        <v>0.14119999999999999</v>
      </c>
      <c r="AJ232" s="127">
        <v>0.1421</v>
      </c>
      <c r="AK232" s="127">
        <v>0.1414</v>
      </c>
      <c r="AL232" s="127">
        <v>0.1426</v>
      </c>
      <c r="AM232" s="127">
        <v>0.1419</v>
      </c>
      <c r="AN232" s="127">
        <v>0.1421</v>
      </c>
      <c r="AO232" s="127">
        <v>0.14050000000000001</v>
      </c>
      <c r="AP232" s="127">
        <v>0.1371</v>
      </c>
      <c r="AQ232" s="127">
        <v>0.1343</v>
      </c>
      <c r="AR232" s="127">
        <v>0.13200000000000001</v>
      </c>
      <c r="AS232" s="127">
        <v>0.12839999999999999</v>
      </c>
      <c r="AT232" s="127">
        <v>0.12590000000000001</v>
      </c>
      <c r="AU232" s="127">
        <v>0.1232</v>
      </c>
      <c r="AV232" s="127">
        <v>0.12379999999999999</v>
      </c>
      <c r="AW232" s="127">
        <v>0.12429999999999999</v>
      </c>
      <c r="AX232" s="127">
        <v>0.12239999999999999</v>
      </c>
      <c r="AY232" s="127">
        <v>0.12239999999999999</v>
      </c>
      <c r="AZ232" s="127">
        <v>0.12529999999999999</v>
      </c>
      <c r="BA232" s="127">
        <v>0.12520000000000001</v>
      </c>
      <c r="BB232" s="127">
        <v>0.12590000000000001</v>
      </c>
      <c r="BC232" s="127">
        <v>0.1263</v>
      </c>
      <c r="BD232" s="127">
        <v>0.1241</v>
      </c>
      <c r="BE232" s="127">
        <v>0.124</v>
      </c>
      <c r="BF232" s="127">
        <v>0.1227</v>
      </c>
      <c r="BG232" s="127">
        <v>0.121</v>
      </c>
      <c r="BH232" s="127">
        <v>0.1207</v>
      </c>
      <c r="BI232" s="127">
        <v>0.1192</v>
      </c>
      <c r="BJ232" s="127">
        <v>0.1182</v>
      </c>
      <c r="BK232" s="127">
        <v>0.1162</v>
      </c>
      <c r="BL232" s="127">
        <v>0.1154</v>
      </c>
      <c r="BM232" s="127">
        <v>0.1149</v>
      </c>
      <c r="BN232" s="127">
        <v>0.1139</v>
      </c>
      <c r="BO232" s="127">
        <v>0.1138</v>
      </c>
      <c r="BP232" s="127">
        <v>0.1123</v>
      </c>
      <c r="BQ232" s="127">
        <v>0.1129</v>
      </c>
      <c r="BR232" s="127">
        <v>0.11219999999999999</v>
      </c>
      <c r="BS232" s="127">
        <v>0.1116</v>
      </c>
      <c r="BT232" s="127">
        <v>0.1108</v>
      </c>
      <c r="BU232" s="127">
        <v>0.1114</v>
      </c>
      <c r="BV232" s="127">
        <v>0.1119</v>
      </c>
      <c r="BW232" s="127">
        <v>0.1132</v>
      </c>
      <c r="BX232" s="127">
        <v>0.1139</v>
      </c>
      <c r="BY232" s="127">
        <v>0.1139</v>
      </c>
      <c r="BZ232" s="127">
        <v>0.11310000000000001</v>
      </c>
      <c r="CA232" s="127">
        <v>0.1118</v>
      </c>
      <c r="CB232" s="127">
        <v>0.11219999999999999</v>
      </c>
      <c r="CC232" s="127">
        <v>0.11260000000000001</v>
      </c>
      <c r="CD232" s="127">
        <v>0.112</v>
      </c>
      <c r="CE232" s="127">
        <v>0.1119</v>
      </c>
      <c r="CF232" s="127">
        <v>0.112</v>
      </c>
      <c r="CG232" s="127">
        <v>0.113</v>
      </c>
      <c r="CH232" s="127">
        <v>0.1138</v>
      </c>
      <c r="CI232" s="127">
        <v>0.1144</v>
      </c>
      <c r="CJ232" s="127">
        <v>0.11509999999999999</v>
      </c>
      <c r="CK232" s="127">
        <v>0.11550000000000001</v>
      </c>
      <c r="CL232" s="127">
        <v>0.1162</v>
      </c>
      <c r="CM232" s="127">
        <v>0.1169</v>
      </c>
      <c r="CN232" s="127">
        <v>0.1177</v>
      </c>
      <c r="CO232" s="127">
        <v>0.1168</v>
      </c>
      <c r="CP232" s="127">
        <v>0.1173</v>
      </c>
      <c r="CQ232" s="127">
        <v>0.1181</v>
      </c>
      <c r="CR232" s="127">
        <v>0.1188</v>
      </c>
      <c r="CS232" s="127">
        <v>0.1191</v>
      </c>
      <c r="CT232" s="127">
        <v>0.1193</v>
      </c>
      <c r="CU232" s="127">
        <v>0.1202</v>
      </c>
      <c r="CV232" s="127">
        <v>0.12039999999999999</v>
      </c>
      <c r="CW232" s="127">
        <v>0.1206</v>
      </c>
      <c r="CX232" s="127">
        <v>0.1197</v>
      </c>
      <c r="CY232" s="127">
        <v>0.1203</v>
      </c>
      <c r="CZ232" s="127">
        <v>0.12089999999999999</v>
      </c>
      <c r="DA232" s="127">
        <v>0.1205</v>
      </c>
      <c r="DB232" s="127">
        <v>0.12130000000000001</v>
      </c>
      <c r="DC232" s="127">
        <v>0.1216</v>
      </c>
      <c r="DD232" s="127">
        <v>0.12189999999999999</v>
      </c>
      <c r="DE232" s="127">
        <v>0.12130000000000001</v>
      </c>
      <c r="DF232" s="127">
        <v>0.121</v>
      </c>
      <c r="DG232" s="127">
        <v>0.1216</v>
      </c>
      <c r="DH232" s="127">
        <v>0.1225</v>
      </c>
      <c r="DI232" s="127">
        <v>0.1221</v>
      </c>
      <c r="DJ232" s="127">
        <v>0.12239999999999999</v>
      </c>
      <c r="DK232" s="127">
        <v>0.1216</v>
      </c>
      <c r="DL232" s="127">
        <v>0.1229</v>
      </c>
      <c r="DM232" s="127">
        <v>0.12330000000000001</v>
      </c>
      <c r="DN232" s="127">
        <v>0.12330000000000001</v>
      </c>
      <c r="DO232" s="127">
        <v>0.12509999999999999</v>
      </c>
      <c r="DP232" s="127">
        <v>0.12590000000000001</v>
      </c>
      <c r="DQ232" s="127">
        <v>0.12640000000000001</v>
      </c>
      <c r="DR232" s="127">
        <v>0.12670000000000001</v>
      </c>
      <c r="DS232" s="127">
        <v>0.127</v>
      </c>
      <c r="DT232" s="127">
        <v>0.12770000000000001</v>
      </c>
      <c r="DU232" s="127">
        <v>0.12909999999999999</v>
      </c>
      <c r="DV232" s="127">
        <v>0.12909999999999999</v>
      </c>
      <c r="DW232" s="127">
        <v>0.12870000000000001</v>
      </c>
      <c r="DX232" s="127">
        <v>0.129</v>
      </c>
      <c r="DY232" s="127">
        <v>0.12939999999999999</v>
      </c>
      <c r="DZ232" s="127">
        <v>0.13039999999999999</v>
      </c>
      <c r="EA232" s="127">
        <v>0.1305</v>
      </c>
      <c r="EB232" s="127">
        <v>0.1323</v>
      </c>
      <c r="EC232" s="127">
        <v>0.13370000000000001</v>
      </c>
      <c r="ED232" s="127">
        <v>0.13619999999999999</v>
      </c>
      <c r="EE232" s="127">
        <v>0.13750000000000001</v>
      </c>
      <c r="EF232" s="127">
        <v>0.1371</v>
      </c>
      <c r="EG232" s="127">
        <v>0.1386</v>
      </c>
      <c r="EH232" s="127">
        <v>0.13800000000000001</v>
      </c>
      <c r="EI232" s="127">
        <v>0.13639999999999999</v>
      </c>
      <c r="EJ232" s="127">
        <v>0.13489999999999999</v>
      </c>
      <c r="EK232" s="127">
        <v>0.13400000000000001</v>
      </c>
      <c r="EL232" s="127">
        <v>0.13550000000000001</v>
      </c>
      <c r="EM232" s="127">
        <v>0.1353</v>
      </c>
      <c r="EN232" s="127">
        <v>0.13780000000000001</v>
      </c>
      <c r="EO232" s="127">
        <v>0.13980000000000001</v>
      </c>
      <c r="EP232" s="127">
        <v>0.1421</v>
      </c>
      <c r="EQ232" s="127">
        <v>0.14169999999999999</v>
      </c>
      <c r="ER232" s="127">
        <v>0.14199999999999999</v>
      </c>
      <c r="ES232" s="127">
        <v>0.14219999999999999</v>
      </c>
      <c r="ET232" s="127">
        <v>0.1424</v>
      </c>
      <c r="EU232" s="127">
        <v>0.1434</v>
      </c>
      <c r="EV232">
        <f>SUMIF('12peso'!$E$39:$E$492,$A232,'12peso'!H$39:H$492)</f>
        <v>0.1011</v>
      </c>
      <c r="EW232">
        <f>SUMIF('12peso'!$E$39:$E$492,$A232,'12peso'!I$39:I$492)</f>
        <v>0.1008</v>
      </c>
      <c r="EX232">
        <f>SUMIF('12peso'!$E$39:$E$492,$A232,'12peso'!J$39:J$492)</f>
        <v>0.1023</v>
      </c>
      <c r="EY232">
        <f>SUMIF('12peso'!$E$39:$E$492,$A232,'12peso'!K$39:K$492)</f>
        <v>0.1022</v>
      </c>
      <c r="EZ232">
        <f>SUMIF('12peso'!$E$39:$E$492,$A232,'12peso'!L$39:L$492)</f>
        <v>0.1031</v>
      </c>
      <c r="FA232">
        <f>SUMIF('12peso'!$E$39:$E$492,$A232,'12peso'!M$39:M$492)</f>
        <v>0.10299999999999999</v>
      </c>
      <c r="FB232">
        <f>SUMIF('12peso'!$E$39:$E$492,$A232,'12peso'!N$39:N$492)</f>
        <v>0.1037</v>
      </c>
      <c r="FC232">
        <f>SUMIF('12peso'!$E$39:$E$492,$A232,'12peso'!O$39:O$492)</f>
        <v>0.1043</v>
      </c>
      <c r="FD232">
        <f>SUMIF('12peso'!$E$39:$E$492,$A232,'12peso'!P$39:P$492)</f>
        <v>0.1043</v>
      </c>
      <c r="FE232">
        <f>SUMIF('12peso'!$E$39:$E$492,$A232,'12peso'!Q$39:Q$492)</f>
        <v>0.10489999999999999</v>
      </c>
      <c r="FF232">
        <f>SUMIF('12peso'!$E$39:$E$492,$A232,'12peso'!R$39:R$492)</f>
        <v>0.1047</v>
      </c>
      <c r="FG232">
        <f>SUMIF('12peso'!$E$39:$E$492,$A232,'12peso'!S$39:S$492)</f>
        <v>0.1045</v>
      </c>
      <c r="FH232">
        <f>SUMIF('12peso'!$E$39:$E$492,$A232,'12peso'!T$39:T$492)</f>
        <v>0.104</v>
      </c>
      <c r="FI232">
        <f>SUMIF('12peso'!$E$39:$E$492,$A232,'12peso'!U$39:U$492)</f>
        <v>0.1041</v>
      </c>
      <c r="FJ232">
        <f>SUMIF('12peso'!$E$39:$E$492,$A232,'12peso'!V$39:V$492)</f>
        <v>0.1052</v>
      </c>
      <c r="FK232">
        <f>SUMIF('12peso'!$E$39:$E$492,$A232,'12peso'!W$39:W$492)</f>
        <v>0.1043</v>
      </c>
      <c r="FL232">
        <f>SUMIF('12peso'!$E$39:$E$492,$A232,'12peso'!X$39:X$492)</f>
        <v>0.10680000000000001</v>
      </c>
      <c r="FM232">
        <f>SUMIF('12peso'!$E$39:$E$492,$A232,'12peso'!Y$39:Y$492)</f>
        <v>0.1081</v>
      </c>
      <c r="FN232">
        <f>SUMIF('12peso'!$E$39:$E$492,$A232,'12peso'!Z$39:Z$492)</f>
        <v>0.10879999999999999</v>
      </c>
      <c r="FO232">
        <f>SUMIF('12peso'!$E$39:$E$492,$A232,'12peso'!AA$39:AA$492)</f>
        <v>0.11</v>
      </c>
      <c r="FP232">
        <f>SUMIF('12peso'!$E$39:$E$492,$A232,'12peso'!AB$39:AB$492)</f>
        <v>0.11020000000000001</v>
      </c>
      <c r="FQ232">
        <f>SUMIF('12peso'!$E$39:$E$492,$A232,'12peso'!AC$39:AC$492)</f>
        <v>0.11119999999999999</v>
      </c>
      <c r="FR232">
        <f>SUMIF('12peso'!$E$39:$E$492,$A232,'12peso'!AD$39:AD$492)</f>
        <v>0.1115</v>
      </c>
      <c r="FS232">
        <f>SUMIF('12peso'!$E$39:$E$492,$A232,'12peso'!AE$39:AE$492)</f>
        <v>0.1108</v>
      </c>
      <c r="FT232">
        <f>SUMIF('12peso'!$E$39:$E$492,$A232,'12peso'!AF$39:AF$492)</f>
        <v>0.1084</v>
      </c>
      <c r="FU232">
        <f>SUMIF('12peso'!$E$39:$E$492,$A232,'12peso'!AG$39:AG$492)</f>
        <v>0.1081</v>
      </c>
      <c r="FV232">
        <f>SUMIF('12peso'!$E$39:$E$492,$A232,'12peso'!AH$39:AH$492)</f>
        <v>0.1075</v>
      </c>
      <c r="FW232">
        <f>SUMIF('12peso'!$E$39:$E$492,$A232,'12peso'!AI$39:AI$492)</f>
        <v>0.1076</v>
      </c>
      <c r="FX232">
        <f>SUMIF('12peso'!$E$39:$E$492,$A232,'12peso'!AJ$39:AJ$492)</f>
        <v>0.1076</v>
      </c>
      <c r="FY232">
        <f>SUMIF('12peso'!$E$39:$E$492,$A232,'12peso'!AK$39:AK$492)</f>
        <v>0.10829999999999999</v>
      </c>
      <c r="FZ232">
        <f>SUMIF('12peso'!$E$39:$E$492,$A232,'12peso'!AL$39:AL$492)</f>
        <v>0.1086</v>
      </c>
      <c r="GA232">
        <f>SUMIF('12peso'!$E$39:$E$492,$A232,'12peso'!AM$39:AM$492)</f>
        <v>0.1087</v>
      </c>
      <c r="GB232">
        <f>SUMIF('12peso'!$E$39:$E$492,$A232,'12peso'!AN$39:AN$492)</f>
        <v>0.109</v>
      </c>
    </row>
    <row r="233" spans="1:184" x14ac:dyDescent="0.25">
      <c r="A233" s="60">
        <v>5102015</v>
      </c>
      <c r="B233" s="56" t="s">
        <v>235</v>
      </c>
      <c r="C233" s="127">
        <v>3.7400000000000003E-2</v>
      </c>
      <c r="D233" s="127">
        <v>3.7100000000000001E-2</v>
      </c>
      <c r="E233" s="127">
        <v>3.6999999999999998E-2</v>
      </c>
      <c r="F233" s="127">
        <v>3.6499999999999998E-2</v>
      </c>
      <c r="G233" s="127">
        <v>3.7600000000000001E-2</v>
      </c>
      <c r="H233" s="127">
        <v>3.7400000000000003E-2</v>
      </c>
      <c r="I233" s="127">
        <v>3.7199999999999997E-2</v>
      </c>
      <c r="J233" s="127">
        <v>3.73E-2</v>
      </c>
      <c r="K233" s="127">
        <v>3.7199999999999997E-2</v>
      </c>
      <c r="L233" s="127">
        <v>3.6999999999999998E-2</v>
      </c>
      <c r="M233" s="127">
        <v>3.7100000000000001E-2</v>
      </c>
      <c r="N233" s="127">
        <v>3.6999999999999998E-2</v>
      </c>
      <c r="O233" s="127">
        <v>4.1399999999999999E-2</v>
      </c>
      <c r="P233" s="127">
        <v>4.1500000000000002E-2</v>
      </c>
      <c r="Q233" s="127">
        <v>4.1399999999999999E-2</v>
      </c>
      <c r="R233" s="127">
        <v>4.1300000000000003E-2</v>
      </c>
      <c r="S233" s="127">
        <v>4.1300000000000003E-2</v>
      </c>
      <c r="T233" s="127">
        <v>4.1200000000000001E-2</v>
      </c>
      <c r="U233" s="127">
        <v>4.1099999999999998E-2</v>
      </c>
      <c r="V233" s="127">
        <v>4.1700000000000001E-2</v>
      </c>
      <c r="W233" s="127">
        <v>4.1599999999999998E-2</v>
      </c>
      <c r="X233" s="127">
        <v>4.1399999999999999E-2</v>
      </c>
      <c r="Y233" s="127">
        <v>4.1300000000000003E-2</v>
      </c>
      <c r="Z233" s="127">
        <v>4.0899999999999999E-2</v>
      </c>
      <c r="AA233" s="127">
        <v>4.4400000000000002E-2</v>
      </c>
      <c r="AB233" s="127">
        <v>4.4600000000000001E-2</v>
      </c>
      <c r="AC233" s="127">
        <v>4.4600000000000001E-2</v>
      </c>
      <c r="AD233" s="127">
        <v>4.4299999999999999E-2</v>
      </c>
      <c r="AE233" s="127">
        <v>4.3999999999999997E-2</v>
      </c>
      <c r="AF233" s="127">
        <v>4.3799999999999999E-2</v>
      </c>
      <c r="AG233" s="127">
        <v>4.3700000000000003E-2</v>
      </c>
      <c r="AH233" s="127">
        <v>4.36E-2</v>
      </c>
      <c r="AI233" s="127">
        <v>4.3400000000000001E-2</v>
      </c>
      <c r="AJ233" s="127">
        <v>4.2999999999999997E-2</v>
      </c>
      <c r="AK233" s="127">
        <v>4.2900000000000001E-2</v>
      </c>
      <c r="AL233" s="127">
        <v>4.2799999999999998E-2</v>
      </c>
      <c r="AM233" s="127">
        <v>4.5199999999999997E-2</v>
      </c>
      <c r="AN233" s="127">
        <v>4.53E-2</v>
      </c>
      <c r="AO233" s="127">
        <v>4.53E-2</v>
      </c>
      <c r="AP233" s="127">
        <v>4.48E-2</v>
      </c>
      <c r="AQ233" s="127">
        <v>4.3499999999999997E-2</v>
      </c>
      <c r="AR233" s="127">
        <v>4.3499999999999997E-2</v>
      </c>
      <c r="AS233" s="127">
        <v>4.4499999999999998E-2</v>
      </c>
      <c r="AT233" s="127">
        <v>4.3799999999999999E-2</v>
      </c>
      <c r="AU233" s="127">
        <v>4.3299999999999998E-2</v>
      </c>
      <c r="AV233" s="127">
        <v>4.3099999999999999E-2</v>
      </c>
      <c r="AW233" s="127">
        <v>4.2900000000000001E-2</v>
      </c>
      <c r="AX233" s="127">
        <v>4.2999999999999997E-2</v>
      </c>
      <c r="AY233" s="127">
        <v>5.0500000000000003E-2</v>
      </c>
      <c r="AZ233" s="127">
        <v>5.0999999999999997E-2</v>
      </c>
      <c r="BA233" s="127">
        <v>5.16E-2</v>
      </c>
      <c r="BB233" s="127">
        <v>5.1700000000000003E-2</v>
      </c>
      <c r="BC233" s="127">
        <v>5.1700000000000003E-2</v>
      </c>
      <c r="BD233" s="127">
        <v>5.1400000000000001E-2</v>
      </c>
      <c r="BE233" s="127">
        <v>5.3699999999999998E-2</v>
      </c>
      <c r="BF233" s="127">
        <v>5.3800000000000001E-2</v>
      </c>
      <c r="BG233" s="127">
        <v>5.3499999999999999E-2</v>
      </c>
      <c r="BH233" s="127">
        <v>5.33E-2</v>
      </c>
      <c r="BI233" s="127">
        <v>5.3100000000000001E-2</v>
      </c>
      <c r="BJ233" s="127">
        <v>5.2600000000000001E-2</v>
      </c>
      <c r="BK233" s="127">
        <v>5.4899999999999997E-2</v>
      </c>
      <c r="BL233" s="127">
        <v>5.5500000000000001E-2</v>
      </c>
      <c r="BM233" s="127">
        <v>5.5300000000000002E-2</v>
      </c>
      <c r="BN233" s="127">
        <v>5.5E-2</v>
      </c>
      <c r="BO233" s="127">
        <v>5.4600000000000003E-2</v>
      </c>
      <c r="BP233" s="127">
        <v>5.4199999999999998E-2</v>
      </c>
      <c r="BQ233" s="127">
        <v>5.3900000000000003E-2</v>
      </c>
      <c r="BR233" s="127">
        <v>5.3600000000000002E-2</v>
      </c>
      <c r="BS233" s="127">
        <v>5.3100000000000001E-2</v>
      </c>
      <c r="BT233" s="127">
        <v>5.2699999999999997E-2</v>
      </c>
      <c r="BU233" s="127">
        <v>5.2499999999999998E-2</v>
      </c>
      <c r="BV233" s="127">
        <v>5.2499999999999998E-2</v>
      </c>
      <c r="BW233" s="127">
        <v>5.62E-2</v>
      </c>
      <c r="BX233" s="127">
        <v>5.6599999999999998E-2</v>
      </c>
      <c r="BY233" s="127">
        <v>5.7500000000000002E-2</v>
      </c>
      <c r="BZ233" s="127">
        <v>5.7000000000000002E-2</v>
      </c>
      <c r="CA233" s="127">
        <v>5.6800000000000003E-2</v>
      </c>
      <c r="CB233" s="127">
        <v>5.6599999999999998E-2</v>
      </c>
      <c r="CC233" s="127">
        <v>5.6500000000000002E-2</v>
      </c>
      <c r="CD233" s="127">
        <v>5.6300000000000003E-2</v>
      </c>
      <c r="CE233" s="127">
        <v>5.6099999999999997E-2</v>
      </c>
      <c r="CF233" s="127">
        <v>5.6000000000000001E-2</v>
      </c>
      <c r="CG233" s="127">
        <v>5.6000000000000001E-2</v>
      </c>
      <c r="CH233" s="127">
        <v>0.13220000000000001</v>
      </c>
      <c r="CI233" s="127">
        <v>0.13170000000000001</v>
      </c>
      <c r="CJ233" s="127">
        <v>0.13250000000000001</v>
      </c>
      <c r="CK233" s="127">
        <v>0.1323</v>
      </c>
      <c r="CL233" s="127">
        <v>0.13189999999999999</v>
      </c>
      <c r="CM233" s="127">
        <v>0.13159999999999999</v>
      </c>
      <c r="CN233" s="127">
        <v>0.13100000000000001</v>
      </c>
      <c r="CO233" s="127">
        <v>0.13089999999999999</v>
      </c>
      <c r="CP233" s="127">
        <v>0.13039999999999999</v>
      </c>
      <c r="CQ233" s="127">
        <v>0.13</v>
      </c>
      <c r="CR233" s="127">
        <v>0.12970000000000001</v>
      </c>
      <c r="CS233" s="127">
        <v>0.1293</v>
      </c>
      <c r="CT233" s="127">
        <v>0.12889999999999999</v>
      </c>
      <c r="CU233" s="127">
        <v>0.1323</v>
      </c>
      <c r="CV233" s="127">
        <v>0.1323</v>
      </c>
      <c r="CW233" s="127">
        <v>0.13289999999999999</v>
      </c>
      <c r="CX233" s="127">
        <v>0.13289999999999999</v>
      </c>
      <c r="CY233" s="127">
        <v>0.13250000000000001</v>
      </c>
      <c r="CZ233" s="127">
        <v>0.13200000000000001</v>
      </c>
      <c r="DA233" s="127">
        <v>0.1318</v>
      </c>
      <c r="DB233" s="127">
        <v>0.1313</v>
      </c>
      <c r="DC233" s="127">
        <v>0.13070000000000001</v>
      </c>
      <c r="DD233" s="127">
        <v>0.13</v>
      </c>
      <c r="DE233" s="127">
        <v>0.12889999999999999</v>
      </c>
      <c r="DF233" s="127">
        <v>0.12790000000000001</v>
      </c>
      <c r="DG233" s="127">
        <v>0.1376</v>
      </c>
      <c r="DH233" s="127">
        <v>0.13800000000000001</v>
      </c>
      <c r="DI233" s="127">
        <v>0.13800000000000001</v>
      </c>
      <c r="DJ233" s="127">
        <v>0.13739999999999999</v>
      </c>
      <c r="DK233" s="127">
        <v>0.13719999999999999</v>
      </c>
      <c r="DL233" s="127">
        <v>0.1396</v>
      </c>
      <c r="DM233" s="127">
        <v>0.14050000000000001</v>
      </c>
      <c r="DN233" s="127">
        <v>0.13969999999999999</v>
      </c>
      <c r="DO233" s="127">
        <v>0.13930000000000001</v>
      </c>
      <c r="DP233" s="127">
        <v>0.1386</v>
      </c>
      <c r="DQ233" s="127">
        <v>0.1381</v>
      </c>
      <c r="DR233" s="127">
        <v>0.1376</v>
      </c>
      <c r="DS233" s="127">
        <v>0.13819999999999999</v>
      </c>
      <c r="DT233" s="127">
        <v>0.13900000000000001</v>
      </c>
      <c r="DU233" s="127">
        <v>0.13919999999999999</v>
      </c>
      <c r="DV233" s="127">
        <v>0.1389</v>
      </c>
      <c r="DW233" s="127">
        <v>0.13850000000000001</v>
      </c>
      <c r="DX233" s="127">
        <v>0.1381</v>
      </c>
      <c r="DY233" s="127">
        <v>0.13159999999999999</v>
      </c>
      <c r="DZ233" s="127">
        <v>0.12330000000000001</v>
      </c>
      <c r="EA233" s="127">
        <v>0.12280000000000001</v>
      </c>
      <c r="EB233" s="127">
        <v>0.1221</v>
      </c>
      <c r="EC233" s="127">
        <v>0.1217</v>
      </c>
      <c r="ED233" s="127">
        <v>0.12180000000000001</v>
      </c>
      <c r="EE233" s="127">
        <v>0.12470000000000001</v>
      </c>
      <c r="EF233" s="127">
        <v>0.12529999999999999</v>
      </c>
      <c r="EG233" s="127">
        <v>0.1249</v>
      </c>
      <c r="EH233" s="127">
        <v>0.1241</v>
      </c>
      <c r="EI233" s="127">
        <v>0.12330000000000001</v>
      </c>
      <c r="EJ233" s="127">
        <v>0.1229</v>
      </c>
      <c r="EK233" s="127">
        <v>0.122</v>
      </c>
      <c r="EL233" s="127">
        <v>0.12089999999999999</v>
      </c>
      <c r="EM233" s="127">
        <v>0.12</v>
      </c>
      <c r="EN233" s="127">
        <v>0.11899999999999999</v>
      </c>
      <c r="EO233" s="127">
        <v>0.11849999999999999</v>
      </c>
      <c r="EP233" s="127">
        <v>0.1183</v>
      </c>
      <c r="EQ233" s="127">
        <v>0.1236</v>
      </c>
      <c r="ER233" s="127">
        <v>0.1241</v>
      </c>
      <c r="ES233" s="127">
        <v>0.1239</v>
      </c>
      <c r="ET233" s="127">
        <v>0.1235</v>
      </c>
      <c r="EU233" s="127">
        <v>0.123</v>
      </c>
      <c r="EV233">
        <f>SUMIF('12peso'!$E$39:$E$492,$A233,'12peso'!H$39:H$492)</f>
        <v>0.1225</v>
      </c>
      <c r="EW233">
        <f>SUMIF('12peso'!$E$39:$E$492,$A233,'12peso'!I$39:I$492)</f>
        <v>0.1229</v>
      </c>
      <c r="EX233">
        <f>SUMIF('12peso'!$E$39:$E$492,$A233,'12peso'!J$39:J$492)</f>
        <v>0.1226</v>
      </c>
      <c r="EY233">
        <f>SUMIF('12peso'!$E$39:$E$492,$A233,'12peso'!K$39:K$492)</f>
        <v>0.1225</v>
      </c>
      <c r="EZ233">
        <f>SUMIF('12peso'!$E$39:$E$492,$A233,'12peso'!L$39:L$492)</f>
        <v>0.1217</v>
      </c>
      <c r="FA233">
        <f>SUMIF('12peso'!$E$39:$E$492,$A233,'12peso'!M$39:M$492)</f>
        <v>0.12139999999999999</v>
      </c>
      <c r="FB233">
        <f>SUMIF('12peso'!$E$39:$E$492,$A233,'12peso'!N$39:N$492)</f>
        <v>0.12130000000000001</v>
      </c>
      <c r="FC233">
        <f>SUMIF('12peso'!$E$39:$E$492,$A233,'12peso'!O$39:O$492)</f>
        <v>0.1231</v>
      </c>
      <c r="FD233">
        <f>SUMIF('12peso'!$E$39:$E$492,$A233,'12peso'!P$39:P$492)</f>
        <v>0.12429999999999999</v>
      </c>
      <c r="FE233">
        <f>SUMIF('12peso'!$E$39:$E$492,$A233,'12peso'!Q$39:Q$492)</f>
        <v>0.1239</v>
      </c>
      <c r="FF233">
        <f>SUMIF('12peso'!$E$39:$E$492,$A233,'12peso'!R$39:R$492)</f>
        <v>0.1234</v>
      </c>
      <c r="FG233">
        <f>SUMIF('12peso'!$E$39:$E$492,$A233,'12peso'!S$39:S$492)</f>
        <v>0.1229</v>
      </c>
      <c r="FH233">
        <f>SUMIF('12peso'!$E$39:$E$492,$A233,'12peso'!T$39:T$492)</f>
        <v>0.1227</v>
      </c>
      <c r="FI233">
        <f>SUMIF('12peso'!$E$39:$E$492,$A233,'12peso'!U$39:U$492)</f>
        <v>0.12239999999999999</v>
      </c>
      <c r="FJ233">
        <f>SUMIF('12peso'!$E$39:$E$492,$A233,'12peso'!V$39:V$492)</f>
        <v>0.12180000000000001</v>
      </c>
      <c r="FK233">
        <f>SUMIF('12peso'!$E$39:$E$492,$A233,'12peso'!W$39:W$492)</f>
        <v>0.1212</v>
      </c>
      <c r="FL233">
        <f>SUMIF('12peso'!$E$39:$E$492,$A233,'12peso'!X$39:X$492)</f>
        <v>0.1206</v>
      </c>
      <c r="FM233">
        <f>SUMIF('12peso'!$E$39:$E$492,$A233,'12peso'!Y$39:Y$492)</f>
        <v>0.1202</v>
      </c>
      <c r="FN233">
        <f>SUMIF('12peso'!$E$39:$E$492,$A233,'12peso'!Z$39:Z$492)</f>
        <v>0.11990000000000001</v>
      </c>
      <c r="FO233">
        <f>SUMIF('12peso'!$E$39:$E$492,$A233,'12peso'!AA$39:AA$492)</f>
        <v>0.1198</v>
      </c>
      <c r="FP233">
        <f>SUMIF('12peso'!$E$39:$E$492,$A233,'12peso'!AB$39:AB$492)</f>
        <v>0.11940000000000001</v>
      </c>
      <c r="FQ233">
        <f>SUMIF('12peso'!$E$39:$E$492,$A233,'12peso'!AC$39:AC$492)</f>
        <v>0.11899999999999999</v>
      </c>
      <c r="FR233">
        <f>SUMIF('12peso'!$E$39:$E$492,$A233,'12peso'!AD$39:AD$492)</f>
        <v>0.1183</v>
      </c>
      <c r="FS233">
        <f>SUMIF('12peso'!$E$39:$E$492,$A233,'12peso'!AE$39:AE$492)</f>
        <v>0.11799999999999999</v>
      </c>
      <c r="FT233">
        <f>SUMIF('12peso'!$E$39:$E$492,$A233,'12peso'!AF$39:AF$492)</f>
        <v>0.1179</v>
      </c>
      <c r="FU233">
        <f>SUMIF('12peso'!$E$39:$E$492,$A233,'12peso'!AG$39:AG$492)</f>
        <v>0.11600000000000001</v>
      </c>
      <c r="FV233">
        <f>SUMIF('12peso'!$E$39:$E$492,$A233,'12peso'!AH$39:AH$492)</f>
        <v>0.11509999999999999</v>
      </c>
      <c r="FW233">
        <f>SUMIF('12peso'!$E$39:$E$492,$A233,'12peso'!AI$39:AI$492)</f>
        <v>0.114</v>
      </c>
      <c r="FX233">
        <f>SUMIF('12peso'!$E$39:$E$492,$A233,'12peso'!AJ$39:AJ$492)</f>
        <v>0.1133</v>
      </c>
      <c r="FY233">
        <f>SUMIF('12peso'!$E$39:$E$492,$A233,'12peso'!AK$39:AK$492)</f>
        <v>0.1129</v>
      </c>
      <c r="FZ233">
        <f>SUMIF('12peso'!$E$39:$E$492,$A233,'12peso'!AL$39:AL$492)</f>
        <v>0.1125</v>
      </c>
      <c r="GA233">
        <f>SUMIF('12peso'!$E$39:$E$492,$A233,'12peso'!AM$39:AM$492)</f>
        <v>0.115</v>
      </c>
      <c r="GB233">
        <f>SUMIF('12peso'!$E$39:$E$492,$A233,'12peso'!AN$39:AN$492)</f>
        <v>0.1164</v>
      </c>
    </row>
    <row r="234" spans="1:184" x14ac:dyDescent="0.25">
      <c r="A234" s="60">
        <v>5102019</v>
      </c>
      <c r="B234" s="56" t="s">
        <v>236</v>
      </c>
      <c r="C234" s="127">
        <v>9.3399999999999997E-2</v>
      </c>
      <c r="D234" s="127">
        <v>9.3600000000000003E-2</v>
      </c>
      <c r="E234" s="127">
        <v>9.3600000000000003E-2</v>
      </c>
      <c r="F234" s="127">
        <v>9.3100000000000002E-2</v>
      </c>
      <c r="G234" s="127">
        <v>9.2299999999999993E-2</v>
      </c>
      <c r="H234" s="127">
        <v>9.2600000000000002E-2</v>
      </c>
      <c r="I234" s="127">
        <v>9.2600000000000002E-2</v>
      </c>
      <c r="J234" s="127">
        <v>9.3200000000000005E-2</v>
      </c>
      <c r="K234" s="127">
        <v>9.2999999999999999E-2</v>
      </c>
      <c r="L234" s="127">
        <v>9.2799999999999994E-2</v>
      </c>
      <c r="M234" s="127">
        <v>9.3200000000000005E-2</v>
      </c>
      <c r="N234" s="127">
        <v>9.3100000000000002E-2</v>
      </c>
      <c r="O234" s="127">
        <v>9.2700000000000005E-2</v>
      </c>
      <c r="P234" s="127">
        <v>9.2100000000000001E-2</v>
      </c>
      <c r="Q234" s="127">
        <v>9.2999999999999999E-2</v>
      </c>
      <c r="R234" s="127">
        <v>9.3399999999999997E-2</v>
      </c>
      <c r="S234" s="127">
        <v>9.2299999999999993E-2</v>
      </c>
      <c r="T234" s="127">
        <v>9.0499999999999997E-2</v>
      </c>
      <c r="U234" s="127">
        <v>9.0200000000000002E-2</v>
      </c>
      <c r="V234" s="127">
        <v>9.1200000000000003E-2</v>
      </c>
      <c r="W234" s="127">
        <v>9.01E-2</v>
      </c>
      <c r="X234" s="127">
        <v>9.01E-2</v>
      </c>
      <c r="Y234" s="127">
        <v>9.0200000000000002E-2</v>
      </c>
      <c r="Z234" s="127">
        <v>8.9099999999999999E-2</v>
      </c>
      <c r="AA234" s="127">
        <v>9.06E-2</v>
      </c>
      <c r="AB234" s="127">
        <v>8.9200000000000002E-2</v>
      </c>
      <c r="AC234" s="127">
        <v>8.8099999999999998E-2</v>
      </c>
      <c r="AD234" s="127">
        <v>8.6599999999999996E-2</v>
      </c>
      <c r="AE234" s="127">
        <v>8.5800000000000001E-2</v>
      </c>
      <c r="AF234" s="127">
        <v>8.72E-2</v>
      </c>
      <c r="AG234" s="127">
        <v>8.6099999999999996E-2</v>
      </c>
      <c r="AH234" s="127">
        <v>8.4599999999999995E-2</v>
      </c>
      <c r="AI234" s="127">
        <v>8.5099999999999995E-2</v>
      </c>
      <c r="AJ234" s="127">
        <v>8.5000000000000006E-2</v>
      </c>
      <c r="AK234" s="127">
        <v>8.5500000000000007E-2</v>
      </c>
      <c r="AL234" s="127">
        <v>8.3500000000000005E-2</v>
      </c>
      <c r="AM234" s="127">
        <v>8.3199999999999996E-2</v>
      </c>
      <c r="AN234" s="127">
        <v>8.3000000000000004E-2</v>
      </c>
      <c r="AO234" s="127">
        <v>8.2400000000000001E-2</v>
      </c>
      <c r="AP234" s="127">
        <v>8.1900000000000001E-2</v>
      </c>
      <c r="AQ234" s="127">
        <v>8.0699999999999994E-2</v>
      </c>
      <c r="AR234" s="127">
        <v>8.0699999999999994E-2</v>
      </c>
      <c r="AS234" s="127">
        <v>8.0600000000000005E-2</v>
      </c>
      <c r="AT234" s="127">
        <v>7.9299999999999995E-2</v>
      </c>
      <c r="AU234" s="127">
        <v>7.8799999999999995E-2</v>
      </c>
      <c r="AV234" s="127">
        <v>7.8399999999999997E-2</v>
      </c>
      <c r="AW234" s="127">
        <v>7.8799999999999995E-2</v>
      </c>
      <c r="AX234" s="127">
        <v>7.6999999999999999E-2</v>
      </c>
      <c r="AY234" s="127">
        <v>7.7700000000000005E-2</v>
      </c>
      <c r="AZ234" s="127">
        <v>7.8E-2</v>
      </c>
      <c r="BA234" s="127">
        <v>7.8E-2</v>
      </c>
      <c r="BB234" s="127">
        <v>7.6799999999999993E-2</v>
      </c>
      <c r="BC234" s="127">
        <v>7.7399999999999997E-2</v>
      </c>
      <c r="BD234" s="127">
        <v>7.6999999999999999E-2</v>
      </c>
      <c r="BE234" s="127">
        <v>7.6899999999999996E-2</v>
      </c>
      <c r="BF234" s="127">
        <v>7.6499999999999999E-2</v>
      </c>
      <c r="BG234" s="127">
        <v>7.5999999999999998E-2</v>
      </c>
      <c r="BH234" s="127">
        <v>7.5899999999999995E-2</v>
      </c>
      <c r="BI234" s="127">
        <v>7.6300000000000007E-2</v>
      </c>
      <c r="BJ234" s="127">
        <v>7.5200000000000003E-2</v>
      </c>
      <c r="BK234" s="127">
        <v>7.4800000000000005E-2</v>
      </c>
      <c r="BL234" s="127">
        <v>7.4800000000000005E-2</v>
      </c>
      <c r="BM234" s="127">
        <v>7.4200000000000002E-2</v>
      </c>
      <c r="BN234" s="127">
        <v>7.3499999999999996E-2</v>
      </c>
      <c r="BO234" s="127">
        <v>7.3400000000000007E-2</v>
      </c>
      <c r="BP234" s="127">
        <v>7.2999999999999995E-2</v>
      </c>
      <c r="BQ234" s="127">
        <v>7.3599999999999999E-2</v>
      </c>
      <c r="BR234" s="127">
        <v>7.3400000000000007E-2</v>
      </c>
      <c r="BS234" s="127">
        <v>7.2999999999999995E-2</v>
      </c>
      <c r="BT234" s="127">
        <v>7.3099999999999998E-2</v>
      </c>
      <c r="BU234" s="127">
        <v>7.2800000000000004E-2</v>
      </c>
      <c r="BV234" s="127">
        <v>7.2700000000000001E-2</v>
      </c>
      <c r="BW234" s="127">
        <v>7.3899999999999993E-2</v>
      </c>
      <c r="BX234" s="127">
        <v>7.4099999999999999E-2</v>
      </c>
      <c r="BY234" s="127">
        <v>7.3599999999999999E-2</v>
      </c>
      <c r="BZ234" s="127">
        <v>7.3400000000000007E-2</v>
      </c>
      <c r="CA234" s="127">
        <v>7.3899999999999993E-2</v>
      </c>
      <c r="CB234" s="127">
        <v>7.3999999999999996E-2</v>
      </c>
      <c r="CC234" s="127">
        <v>7.3999999999999996E-2</v>
      </c>
      <c r="CD234" s="127">
        <v>7.4999999999999997E-2</v>
      </c>
      <c r="CE234" s="127">
        <v>7.4300000000000005E-2</v>
      </c>
      <c r="CF234" s="127">
        <v>7.46E-2</v>
      </c>
      <c r="CG234" s="127">
        <v>7.5499999999999998E-2</v>
      </c>
      <c r="CH234" s="127">
        <v>7.1199999999999999E-2</v>
      </c>
      <c r="CI234" s="127">
        <v>7.0000000000000007E-2</v>
      </c>
      <c r="CJ234" s="127">
        <v>7.0800000000000002E-2</v>
      </c>
      <c r="CK234" s="127">
        <v>7.0199999999999999E-2</v>
      </c>
      <c r="CL234" s="127">
        <v>7.0400000000000004E-2</v>
      </c>
      <c r="CM234" s="127">
        <v>7.0800000000000002E-2</v>
      </c>
      <c r="CN234" s="127">
        <v>7.0099999999999996E-2</v>
      </c>
      <c r="CO234" s="127">
        <v>7.0499999999999993E-2</v>
      </c>
      <c r="CP234" s="127">
        <v>7.0099999999999996E-2</v>
      </c>
      <c r="CQ234" s="127">
        <v>7.1300000000000002E-2</v>
      </c>
      <c r="CR234" s="127">
        <v>7.1300000000000002E-2</v>
      </c>
      <c r="CS234" s="127">
        <v>7.1400000000000005E-2</v>
      </c>
      <c r="CT234" s="127">
        <v>7.2700000000000001E-2</v>
      </c>
      <c r="CU234" s="127">
        <v>7.3400000000000007E-2</v>
      </c>
      <c r="CV234" s="127">
        <v>7.2999999999999995E-2</v>
      </c>
      <c r="CW234" s="127">
        <v>7.1999999999999995E-2</v>
      </c>
      <c r="CX234" s="127">
        <v>7.2300000000000003E-2</v>
      </c>
      <c r="CY234" s="127">
        <v>7.2400000000000006E-2</v>
      </c>
      <c r="CZ234" s="127">
        <v>7.3099999999999998E-2</v>
      </c>
      <c r="DA234" s="127">
        <v>7.3499999999999996E-2</v>
      </c>
      <c r="DB234" s="127">
        <v>7.2599999999999998E-2</v>
      </c>
      <c r="DC234" s="127">
        <v>7.2400000000000006E-2</v>
      </c>
      <c r="DD234" s="127">
        <v>7.2099999999999997E-2</v>
      </c>
      <c r="DE234" s="127">
        <v>7.0999999999999994E-2</v>
      </c>
      <c r="DF234" s="127">
        <v>7.0000000000000007E-2</v>
      </c>
      <c r="DG234" s="127">
        <v>7.0099999999999996E-2</v>
      </c>
      <c r="DH234" s="127">
        <v>7.0900000000000005E-2</v>
      </c>
      <c r="DI234" s="127">
        <v>7.17E-2</v>
      </c>
      <c r="DJ234" s="127">
        <v>7.1300000000000002E-2</v>
      </c>
      <c r="DK234" s="127">
        <v>7.2900000000000006E-2</v>
      </c>
      <c r="DL234" s="127">
        <v>7.3899999999999993E-2</v>
      </c>
      <c r="DM234" s="127">
        <v>7.3800000000000004E-2</v>
      </c>
      <c r="DN234" s="127">
        <v>7.3499999999999996E-2</v>
      </c>
      <c r="DO234" s="127">
        <v>7.5499999999999998E-2</v>
      </c>
      <c r="DP234" s="127">
        <v>7.6399999999999996E-2</v>
      </c>
      <c r="DQ234" s="127">
        <v>7.7299999999999994E-2</v>
      </c>
      <c r="DR234" s="127">
        <v>7.6799999999999993E-2</v>
      </c>
      <c r="DS234" s="127">
        <v>7.6799999999999993E-2</v>
      </c>
      <c r="DT234" s="127">
        <v>7.6999999999999999E-2</v>
      </c>
      <c r="DU234" s="127">
        <v>7.9299999999999995E-2</v>
      </c>
      <c r="DV234" s="127">
        <v>7.8799999999999995E-2</v>
      </c>
      <c r="DW234" s="127">
        <v>7.9200000000000007E-2</v>
      </c>
      <c r="DX234" s="127">
        <v>7.9200000000000007E-2</v>
      </c>
      <c r="DY234" s="127">
        <v>7.9200000000000007E-2</v>
      </c>
      <c r="DZ234" s="127">
        <v>8.0100000000000005E-2</v>
      </c>
      <c r="EA234" s="127">
        <v>8.0299999999999996E-2</v>
      </c>
      <c r="EB234" s="127">
        <v>8.1299999999999997E-2</v>
      </c>
      <c r="EC234" s="127">
        <v>8.2000000000000003E-2</v>
      </c>
      <c r="ED234" s="127">
        <v>8.3500000000000005E-2</v>
      </c>
      <c r="EE234" s="127">
        <v>8.43E-2</v>
      </c>
      <c r="EF234" s="127">
        <v>8.3699999999999997E-2</v>
      </c>
      <c r="EG234" s="127">
        <v>8.6300000000000002E-2</v>
      </c>
      <c r="EH234" s="127">
        <v>8.7099999999999997E-2</v>
      </c>
      <c r="EI234" s="127">
        <v>8.5900000000000004E-2</v>
      </c>
      <c r="EJ234" s="127">
        <v>8.6499999999999994E-2</v>
      </c>
      <c r="EK234" s="127">
        <v>8.7300000000000003E-2</v>
      </c>
      <c r="EL234" s="127">
        <v>8.8599999999999998E-2</v>
      </c>
      <c r="EM234" s="127">
        <v>8.8300000000000003E-2</v>
      </c>
      <c r="EN234" s="127">
        <v>9.0200000000000002E-2</v>
      </c>
      <c r="EO234" s="127">
        <v>8.9899999999999994E-2</v>
      </c>
      <c r="EP234" s="127">
        <v>0.09</v>
      </c>
      <c r="EQ234" s="127">
        <v>9.01E-2</v>
      </c>
      <c r="ER234" s="127">
        <v>9.0499999999999997E-2</v>
      </c>
      <c r="ES234" s="127">
        <v>9.0399999999999994E-2</v>
      </c>
      <c r="ET234" s="127">
        <v>9.0399999999999994E-2</v>
      </c>
      <c r="EU234" s="127">
        <v>9.0300000000000005E-2</v>
      </c>
      <c r="EV234">
        <f>SUMIF('12peso'!$E$39:$E$492,$A234,'12peso'!H$39:H$492)</f>
        <v>4.07E-2</v>
      </c>
      <c r="EW234">
        <f>SUMIF('12peso'!$E$39:$E$492,$A234,'12peso'!I$39:I$492)</f>
        <v>4.0899999999999999E-2</v>
      </c>
      <c r="EX234">
        <f>SUMIF('12peso'!$E$39:$E$492,$A234,'12peso'!J$39:J$492)</f>
        <v>4.1300000000000003E-2</v>
      </c>
      <c r="EY234">
        <f>SUMIF('12peso'!$E$39:$E$492,$A234,'12peso'!K$39:K$492)</f>
        <v>4.1300000000000003E-2</v>
      </c>
      <c r="EZ234">
        <f>SUMIF('12peso'!$E$39:$E$492,$A234,'12peso'!L$39:L$492)</f>
        <v>4.1000000000000002E-2</v>
      </c>
      <c r="FA234">
        <f>SUMIF('12peso'!$E$39:$E$492,$A234,'12peso'!M$39:M$492)</f>
        <v>4.0800000000000003E-2</v>
      </c>
      <c r="FB234">
        <f>SUMIF('12peso'!$E$39:$E$492,$A234,'12peso'!N$39:N$492)</f>
        <v>4.1399999999999999E-2</v>
      </c>
      <c r="FC234">
        <f>SUMIF('12peso'!$E$39:$E$492,$A234,'12peso'!O$39:O$492)</f>
        <v>4.1500000000000002E-2</v>
      </c>
      <c r="FD234">
        <f>SUMIF('12peso'!$E$39:$E$492,$A234,'12peso'!P$39:P$492)</f>
        <v>4.1099999999999998E-2</v>
      </c>
      <c r="FE234">
        <f>SUMIF('12peso'!$E$39:$E$492,$A234,'12peso'!Q$39:Q$492)</f>
        <v>4.07E-2</v>
      </c>
      <c r="FF234">
        <f>SUMIF('12peso'!$E$39:$E$492,$A234,'12peso'!R$39:R$492)</f>
        <v>4.1300000000000003E-2</v>
      </c>
      <c r="FG234">
        <f>SUMIF('12peso'!$E$39:$E$492,$A234,'12peso'!S$39:S$492)</f>
        <v>4.1300000000000003E-2</v>
      </c>
      <c r="FH234">
        <f>SUMIF('12peso'!$E$39:$E$492,$A234,'12peso'!T$39:T$492)</f>
        <v>4.1500000000000002E-2</v>
      </c>
      <c r="FI234">
        <f>SUMIF('12peso'!$E$39:$E$492,$A234,'12peso'!U$39:U$492)</f>
        <v>4.1500000000000002E-2</v>
      </c>
      <c r="FJ234">
        <f>SUMIF('12peso'!$E$39:$E$492,$A234,'12peso'!V$39:V$492)</f>
        <v>4.19E-2</v>
      </c>
      <c r="FK234">
        <f>SUMIF('12peso'!$E$39:$E$492,$A234,'12peso'!W$39:W$492)</f>
        <v>4.2799999999999998E-2</v>
      </c>
      <c r="FL234">
        <f>SUMIF('12peso'!$E$39:$E$492,$A234,'12peso'!X$39:X$492)</f>
        <v>4.1599999999999998E-2</v>
      </c>
      <c r="FM234">
        <f>SUMIF('12peso'!$E$39:$E$492,$A234,'12peso'!Y$39:Y$492)</f>
        <v>4.1500000000000002E-2</v>
      </c>
      <c r="FN234">
        <f>SUMIF('12peso'!$E$39:$E$492,$A234,'12peso'!Z$39:Z$492)</f>
        <v>4.1200000000000001E-2</v>
      </c>
      <c r="FO234">
        <f>SUMIF('12peso'!$E$39:$E$492,$A234,'12peso'!AA$39:AA$492)</f>
        <v>4.1700000000000001E-2</v>
      </c>
      <c r="FP234">
        <f>SUMIF('12peso'!$E$39:$E$492,$A234,'12peso'!AB$39:AB$492)</f>
        <v>4.2500000000000003E-2</v>
      </c>
      <c r="FQ234">
        <f>SUMIF('12peso'!$E$39:$E$492,$A234,'12peso'!AC$39:AC$492)</f>
        <v>4.3200000000000002E-2</v>
      </c>
      <c r="FR234">
        <f>SUMIF('12peso'!$E$39:$E$492,$A234,'12peso'!AD$39:AD$492)</f>
        <v>4.2599999999999999E-2</v>
      </c>
      <c r="FS234">
        <f>SUMIF('12peso'!$E$39:$E$492,$A234,'12peso'!AE$39:AE$492)</f>
        <v>4.2700000000000002E-2</v>
      </c>
      <c r="FT234">
        <f>SUMIF('12peso'!$E$39:$E$492,$A234,'12peso'!AF$39:AF$492)</f>
        <v>4.3799999999999999E-2</v>
      </c>
      <c r="FU234">
        <f>SUMIF('12peso'!$E$39:$E$492,$A234,'12peso'!AG$39:AG$492)</f>
        <v>4.4200000000000003E-2</v>
      </c>
      <c r="FV234">
        <f>SUMIF('12peso'!$E$39:$E$492,$A234,'12peso'!AH$39:AH$492)</f>
        <v>4.4299999999999999E-2</v>
      </c>
      <c r="FW234">
        <f>SUMIF('12peso'!$E$39:$E$492,$A234,'12peso'!AI$39:AI$492)</f>
        <v>4.3700000000000003E-2</v>
      </c>
      <c r="FX234">
        <f>SUMIF('12peso'!$E$39:$E$492,$A234,'12peso'!AJ$39:AJ$492)</f>
        <v>4.3200000000000002E-2</v>
      </c>
      <c r="FY234">
        <f>SUMIF('12peso'!$E$39:$E$492,$A234,'12peso'!AK$39:AK$492)</f>
        <v>4.3499999999999997E-2</v>
      </c>
      <c r="FZ234">
        <f>SUMIF('12peso'!$E$39:$E$492,$A234,'12peso'!AL$39:AL$492)</f>
        <v>4.2900000000000001E-2</v>
      </c>
      <c r="GA234">
        <f>SUMIF('12peso'!$E$39:$E$492,$A234,'12peso'!AM$39:AM$492)</f>
        <v>4.2599999999999999E-2</v>
      </c>
      <c r="GB234">
        <f>SUMIF('12peso'!$E$39:$E$492,$A234,'12peso'!AN$39:AN$492)</f>
        <v>4.1700000000000001E-2</v>
      </c>
    </row>
    <row r="235" spans="1:184" x14ac:dyDescent="0.25">
      <c r="A235" s="60">
        <v>5102020</v>
      </c>
      <c r="B235" s="56" t="s">
        <v>237</v>
      </c>
      <c r="C235" s="127">
        <v>2.2909000000000002</v>
      </c>
      <c r="D235" s="127">
        <v>2.3193999999999999</v>
      </c>
      <c r="E235" s="127">
        <v>2.3592</v>
      </c>
      <c r="F235" s="127">
        <v>2.3786</v>
      </c>
      <c r="G235" s="127">
        <v>2.3858999999999999</v>
      </c>
      <c r="H235" s="127">
        <v>2.3189000000000002</v>
      </c>
      <c r="I235" s="127">
        <v>2.339</v>
      </c>
      <c r="J235" s="127">
        <v>2.3803999999999998</v>
      </c>
      <c r="K235" s="127">
        <v>2.427</v>
      </c>
      <c r="L235" s="127">
        <v>2.4618000000000002</v>
      </c>
      <c r="M235" s="127">
        <v>2.5044</v>
      </c>
      <c r="N235" s="127">
        <v>2.5215999999999998</v>
      </c>
      <c r="O235" s="127">
        <v>2.5</v>
      </c>
      <c r="P235" s="127">
        <v>2.4819</v>
      </c>
      <c r="Q235" s="127">
        <v>2.5059999999999998</v>
      </c>
      <c r="R235" s="127">
        <v>2.5343</v>
      </c>
      <c r="S235" s="127">
        <v>2.5295999999999998</v>
      </c>
      <c r="T235" s="127">
        <v>2.4727000000000001</v>
      </c>
      <c r="U235" s="127">
        <v>2.4668999999999999</v>
      </c>
      <c r="V235" s="127">
        <v>2.4853000000000001</v>
      </c>
      <c r="W235" s="127">
        <v>2.5055999999999998</v>
      </c>
      <c r="X235" s="127">
        <v>2.5078999999999998</v>
      </c>
      <c r="Y235" s="127">
        <v>2.5339</v>
      </c>
      <c r="Z235" s="127">
        <v>2.5274999999999999</v>
      </c>
      <c r="AA235" s="127">
        <v>2.4943</v>
      </c>
      <c r="AB235" s="127">
        <v>2.4918999999999998</v>
      </c>
      <c r="AC235" s="127">
        <v>2.4493999999999998</v>
      </c>
      <c r="AD235" s="127">
        <v>2.4390000000000001</v>
      </c>
      <c r="AE235" s="127">
        <v>2.4394</v>
      </c>
      <c r="AF235" s="127">
        <v>2.4291999999999998</v>
      </c>
      <c r="AG235" s="127">
        <v>2.4380000000000002</v>
      </c>
      <c r="AH235" s="127">
        <v>2.4470000000000001</v>
      </c>
      <c r="AI235" s="127">
        <v>2.4594</v>
      </c>
      <c r="AJ235" s="127">
        <v>2.4822000000000002</v>
      </c>
      <c r="AK235" s="127">
        <v>2.5102000000000002</v>
      </c>
      <c r="AL235" s="127">
        <v>2.5030000000000001</v>
      </c>
      <c r="AM235" s="127">
        <v>2.4861</v>
      </c>
      <c r="AN235" s="127">
        <v>2.4767000000000001</v>
      </c>
      <c r="AO235" s="127">
        <v>2.4653</v>
      </c>
      <c r="AP235" s="127">
        <v>2.4336000000000002</v>
      </c>
      <c r="AQ235" s="127">
        <v>2.3835999999999999</v>
      </c>
      <c r="AR235" s="127">
        <v>2.2902999999999998</v>
      </c>
      <c r="AS235" s="127">
        <v>2.2473000000000001</v>
      </c>
      <c r="AT235" s="127">
        <v>2.1859000000000002</v>
      </c>
      <c r="AU235" s="127">
        <v>2.1583999999999999</v>
      </c>
      <c r="AV235" s="127">
        <v>2.1328999999999998</v>
      </c>
      <c r="AW235" s="127">
        <v>2.1248</v>
      </c>
      <c r="AX235" s="127">
        <v>2.1429999999999998</v>
      </c>
      <c r="AY235" s="127">
        <v>2.1478000000000002</v>
      </c>
      <c r="AZ235" s="127">
        <v>2.1469999999999998</v>
      </c>
      <c r="BA235" s="127">
        <v>2.1313</v>
      </c>
      <c r="BB235" s="127">
        <v>2.1049000000000002</v>
      </c>
      <c r="BC235" s="127">
        <v>2.1070000000000002</v>
      </c>
      <c r="BD235" s="127">
        <v>2.1185</v>
      </c>
      <c r="BE235" s="127">
        <v>2.1282999999999999</v>
      </c>
      <c r="BF235" s="127">
        <v>2.1438999999999999</v>
      </c>
      <c r="BG235" s="127">
        <v>2.1674000000000002</v>
      </c>
      <c r="BH235" s="127">
        <v>2.1930999999999998</v>
      </c>
      <c r="BI235" s="127">
        <v>2.2120000000000002</v>
      </c>
      <c r="BJ235" s="127">
        <v>2.2067999999999999</v>
      </c>
      <c r="BK235" s="127">
        <v>2.1951000000000001</v>
      </c>
      <c r="BL235" s="127">
        <v>2.1997</v>
      </c>
      <c r="BM235" s="127">
        <v>2.2155</v>
      </c>
      <c r="BN235" s="127">
        <v>2.2166000000000001</v>
      </c>
      <c r="BO235" s="127">
        <v>2.2210000000000001</v>
      </c>
      <c r="BP235" s="127">
        <v>2.2080000000000002</v>
      </c>
      <c r="BQ235" s="127">
        <v>2.2082999999999999</v>
      </c>
      <c r="BR235" s="127">
        <v>2.1960000000000002</v>
      </c>
      <c r="BS235" s="127">
        <v>2.1840000000000002</v>
      </c>
      <c r="BT235" s="127">
        <v>2.1842999999999999</v>
      </c>
      <c r="BU235" s="127">
        <v>2.1787000000000001</v>
      </c>
      <c r="BV235" s="127">
        <v>2.1924999999999999</v>
      </c>
      <c r="BW235" s="127">
        <v>2.1977000000000002</v>
      </c>
      <c r="BX235" s="127">
        <v>2.2042999999999999</v>
      </c>
      <c r="BY235" s="127">
        <v>2.2191999999999998</v>
      </c>
      <c r="BZ235" s="127">
        <v>2.2284999999999999</v>
      </c>
      <c r="CA235" s="127">
        <v>2.2132000000000001</v>
      </c>
      <c r="CB235" s="127">
        <v>2.1873</v>
      </c>
      <c r="CC235" s="127">
        <v>2.1778</v>
      </c>
      <c r="CD235" s="127">
        <v>2.1806000000000001</v>
      </c>
      <c r="CE235" s="127">
        <v>2.1669999999999998</v>
      </c>
      <c r="CF235" s="127">
        <v>2.1568000000000001</v>
      </c>
      <c r="CG235" s="127">
        <v>2.1499000000000001</v>
      </c>
      <c r="CH235" s="127">
        <v>1.7725</v>
      </c>
      <c r="CI235" s="127">
        <v>1.7622</v>
      </c>
      <c r="CJ235" s="127">
        <v>1.7531000000000001</v>
      </c>
      <c r="CK235" s="127">
        <v>1.7630999999999999</v>
      </c>
      <c r="CL235" s="127">
        <v>1.7304999999999999</v>
      </c>
      <c r="CM235" s="127">
        <v>1.7058</v>
      </c>
      <c r="CN235" s="127">
        <v>1.6933</v>
      </c>
      <c r="CO235" s="127">
        <v>1.7090000000000001</v>
      </c>
      <c r="CP235" s="127">
        <v>1.6800999999999999</v>
      </c>
      <c r="CQ235" s="127">
        <v>1.6638999999999999</v>
      </c>
      <c r="CR235" s="127">
        <v>1.677</v>
      </c>
      <c r="CS235" s="127">
        <v>1.6652</v>
      </c>
      <c r="CT235" s="127">
        <v>1.6589</v>
      </c>
      <c r="CU235" s="127">
        <v>1.6574</v>
      </c>
      <c r="CV235" s="127">
        <v>1.6591</v>
      </c>
      <c r="CW235" s="127">
        <v>1.6501999999999999</v>
      </c>
      <c r="CX235" s="127">
        <v>1.6446000000000001</v>
      </c>
      <c r="CY235" s="127">
        <v>1.6395999999999999</v>
      </c>
      <c r="CZ235" s="127">
        <v>1.6282000000000001</v>
      </c>
      <c r="DA235" s="127">
        <v>1.6292</v>
      </c>
      <c r="DB235" s="127">
        <v>1.6186</v>
      </c>
      <c r="DC235" s="127">
        <v>1.6129</v>
      </c>
      <c r="DD235" s="127">
        <v>1.5986</v>
      </c>
      <c r="DE235" s="127">
        <v>1.5984</v>
      </c>
      <c r="DF235" s="127">
        <v>1.5924</v>
      </c>
      <c r="DG235" s="127">
        <v>1.571</v>
      </c>
      <c r="DH235" s="127">
        <v>1.5673999999999999</v>
      </c>
      <c r="DI235" s="127">
        <v>1.5786</v>
      </c>
      <c r="DJ235" s="127">
        <v>1.5625</v>
      </c>
      <c r="DK235" s="127">
        <v>1.5166999999999999</v>
      </c>
      <c r="DL235" s="127">
        <v>1.4730000000000001</v>
      </c>
      <c r="DM235" s="127">
        <v>1.4194</v>
      </c>
      <c r="DN235" s="127">
        <v>1.3887</v>
      </c>
      <c r="DO235" s="127">
        <v>1.3845000000000001</v>
      </c>
      <c r="DP235" s="127">
        <v>1.3546</v>
      </c>
      <c r="DQ235" s="127">
        <v>1.3394999999999999</v>
      </c>
      <c r="DR235" s="127">
        <v>1.3109999999999999</v>
      </c>
      <c r="DS235" s="127">
        <v>1.2847999999999999</v>
      </c>
      <c r="DT235" s="127">
        <v>1.2633000000000001</v>
      </c>
      <c r="DU235" s="127">
        <v>1.2710999999999999</v>
      </c>
      <c r="DV235" s="127">
        <v>1.2661</v>
      </c>
      <c r="DW235" s="127">
        <v>1.2423999999999999</v>
      </c>
      <c r="DX235" s="127">
        <v>1.2434000000000001</v>
      </c>
      <c r="DY235" s="127">
        <v>1.2361</v>
      </c>
      <c r="DZ235" s="127">
        <v>1.2294</v>
      </c>
      <c r="EA235" s="127">
        <v>1.2254</v>
      </c>
      <c r="EB235" s="127">
        <v>1.2223999999999999</v>
      </c>
      <c r="EC235" s="127">
        <v>1.2178</v>
      </c>
      <c r="ED235" s="127">
        <v>1.2045999999999999</v>
      </c>
      <c r="EE235" s="127">
        <v>1.1919</v>
      </c>
      <c r="EF235" s="127">
        <v>1.1898</v>
      </c>
      <c r="EG235" s="127">
        <v>1.1786000000000001</v>
      </c>
      <c r="EH235" s="127">
        <v>1.1733</v>
      </c>
      <c r="EI235" s="127">
        <v>1.1689000000000001</v>
      </c>
      <c r="EJ235" s="127">
        <v>1.1515</v>
      </c>
      <c r="EK235" s="127">
        <v>1.1453</v>
      </c>
      <c r="EL235" s="127">
        <v>1.1334</v>
      </c>
      <c r="EM235" s="127">
        <v>1.1200000000000001</v>
      </c>
      <c r="EN235" s="127">
        <v>1.1045</v>
      </c>
      <c r="EO235" s="127">
        <v>1.0858000000000001</v>
      </c>
      <c r="EP235" s="127">
        <v>1.0891999999999999</v>
      </c>
      <c r="EQ235" s="127">
        <v>1.0822000000000001</v>
      </c>
      <c r="ER235" s="127">
        <v>1.0721000000000001</v>
      </c>
      <c r="ES235" s="127">
        <v>1.0714999999999999</v>
      </c>
      <c r="ET235" s="127">
        <v>1.0647</v>
      </c>
      <c r="EU235" s="127">
        <v>1.048</v>
      </c>
      <c r="EV235">
        <f>SUMIF('12peso'!$E$39:$E$492,$A235,'12peso'!H$39:H$492)</f>
        <v>1.7235</v>
      </c>
      <c r="EW235">
        <f>SUMIF('12peso'!$E$39:$E$492,$A235,'12peso'!I$39:I$492)</f>
        <v>1.6960999999999999</v>
      </c>
      <c r="EX235">
        <f>SUMIF('12peso'!$E$39:$E$492,$A235,'12peso'!J$39:J$492)</f>
        <v>1.6852</v>
      </c>
      <c r="EY235">
        <f>SUMIF('12peso'!$E$39:$E$492,$A235,'12peso'!K$39:K$492)</f>
        <v>1.6537999999999999</v>
      </c>
      <c r="EZ235">
        <f>SUMIF('12peso'!$E$39:$E$492,$A235,'12peso'!L$39:L$492)</f>
        <v>1.65</v>
      </c>
      <c r="FA235">
        <f>SUMIF('12peso'!$E$39:$E$492,$A235,'12peso'!M$39:M$492)</f>
        <v>1.6204000000000001</v>
      </c>
      <c r="FB235">
        <f>SUMIF('12peso'!$E$39:$E$492,$A235,'12peso'!N$39:N$492)</f>
        <v>1.5526</v>
      </c>
      <c r="FC235">
        <f>SUMIF('12peso'!$E$39:$E$492,$A235,'12peso'!O$39:O$492)</f>
        <v>1.5317000000000001</v>
      </c>
      <c r="FD235">
        <f>SUMIF('12peso'!$E$39:$E$492,$A235,'12peso'!P$39:P$492)</f>
        <v>1.528</v>
      </c>
      <c r="FE235">
        <f>SUMIF('12peso'!$E$39:$E$492,$A235,'12peso'!Q$39:Q$492)</f>
        <v>1.4954000000000001</v>
      </c>
      <c r="FF235">
        <f>SUMIF('12peso'!$E$39:$E$492,$A235,'12peso'!R$39:R$492)</f>
        <v>1.4843</v>
      </c>
      <c r="FG235">
        <f>SUMIF('12peso'!$E$39:$E$492,$A235,'12peso'!S$39:S$492)</f>
        <v>1.4661</v>
      </c>
      <c r="FH235">
        <f>SUMIF('12peso'!$E$39:$E$492,$A235,'12peso'!T$39:T$492)</f>
        <v>1.4570000000000001</v>
      </c>
      <c r="FI235">
        <f>SUMIF('12peso'!$E$39:$E$492,$A235,'12peso'!U$39:U$492)</f>
        <v>1.4406000000000001</v>
      </c>
      <c r="FJ235">
        <f>SUMIF('12peso'!$E$39:$E$492,$A235,'12peso'!V$39:V$492)</f>
        <v>1.4237</v>
      </c>
      <c r="FK235">
        <f>SUMIF('12peso'!$E$39:$E$492,$A235,'12peso'!W$39:W$492)</f>
        <v>1.4262999999999999</v>
      </c>
      <c r="FL235">
        <f>SUMIF('12peso'!$E$39:$E$492,$A235,'12peso'!X$39:X$492)</f>
        <v>1.4157</v>
      </c>
      <c r="FM235">
        <f>SUMIF('12peso'!$E$39:$E$492,$A235,'12peso'!Y$39:Y$492)</f>
        <v>1.4115</v>
      </c>
      <c r="FN235">
        <f>SUMIF('12peso'!$E$39:$E$492,$A235,'12peso'!Z$39:Z$492)</f>
        <v>1.4036</v>
      </c>
      <c r="FO235">
        <f>SUMIF('12peso'!$E$39:$E$492,$A235,'12peso'!AA$39:AA$492)</f>
        <v>1.3976999999999999</v>
      </c>
      <c r="FP235">
        <f>SUMIF('12peso'!$E$39:$E$492,$A235,'12peso'!AB$39:AB$492)</f>
        <v>1.3873</v>
      </c>
      <c r="FQ235">
        <f>SUMIF('12peso'!$E$39:$E$492,$A235,'12peso'!AC$39:AC$492)</f>
        <v>1.3767</v>
      </c>
      <c r="FR235">
        <f>SUMIF('12peso'!$E$39:$E$492,$A235,'12peso'!AD$39:AD$492)</f>
        <v>1.3696999999999999</v>
      </c>
      <c r="FS235">
        <f>SUMIF('12peso'!$E$39:$E$492,$A235,'12peso'!AE$39:AE$492)</f>
        <v>1.36</v>
      </c>
      <c r="FT235">
        <f>SUMIF('12peso'!$E$39:$E$492,$A235,'12peso'!AF$39:AF$492)</f>
        <v>1.3349</v>
      </c>
      <c r="FU235">
        <f>SUMIF('12peso'!$E$39:$E$492,$A235,'12peso'!AG$39:AG$492)</f>
        <v>1.3265</v>
      </c>
      <c r="FV235">
        <f>SUMIF('12peso'!$E$39:$E$492,$A235,'12peso'!AH$39:AH$492)</f>
        <v>1.3234999999999999</v>
      </c>
      <c r="FW235">
        <f>SUMIF('12peso'!$E$39:$E$492,$A235,'12peso'!AI$39:AI$492)</f>
        <v>1.3217000000000001</v>
      </c>
      <c r="FX235">
        <f>SUMIF('12peso'!$E$39:$E$492,$A235,'12peso'!AJ$39:AJ$492)</f>
        <v>1.3149999999999999</v>
      </c>
      <c r="FY235">
        <f>SUMIF('12peso'!$E$39:$E$492,$A235,'12peso'!AK$39:AK$492)</f>
        <v>1.3066</v>
      </c>
      <c r="FZ235">
        <f>SUMIF('12peso'!$E$39:$E$492,$A235,'12peso'!AL$39:AL$492)</f>
        <v>1.2995000000000001</v>
      </c>
      <c r="GA235">
        <f>SUMIF('12peso'!$E$39:$E$492,$A235,'12peso'!AM$39:AM$492)</f>
        <v>1.2977000000000001</v>
      </c>
      <c r="GB235">
        <f>SUMIF('12peso'!$E$39:$E$492,$A235,'12peso'!AN$39:AN$492)</f>
        <v>1.2834000000000001</v>
      </c>
    </row>
    <row r="236" spans="1:184" x14ac:dyDescent="0.25">
      <c r="A236" s="60">
        <v>5102037</v>
      </c>
      <c r="B236" s="56" t="s">
        <v>238</v>
      </c>
      <c r="C236" s="127">
        <v>0.17680000000000001</v>
      </c>
      <c r="D236" s="127">
        <v>0.17630000000000001</v>
      </c>
      <c r="E236" s="127">
        <v>0.17560000000000001</v>
      </c>
      <c r="F236" s="127">
        <v>0.1744</v>
      </c>
      <c r="G236" s="127">
        <v>0.17319999999999999</v>
      </c>
      <c r="H236" s="127">
        <v>0.1744</v>
      </c>
      <c r="I236" s="127">
        <v>0.17449999999999999</v>
      </c>
      <c r="J236" s="127">
        <v>0.17549999999999999</v>
      </c>
      <c r="K236" s="127">
        <v>0.17660000000000001</v>
      </c>
      <c r="L236" s="127">
        <v>0.1767</v>
      </c>
      <c r="M236" s="127">
        <v>0.17810000000000001</v>
      </c>
      <c r="N236" s="127">
        <v>0.17929999999999999</v>
      </c>
      <c r="O236" s="127">
        <v>0.17660000000000001</v>
      </c>
      <c r="P236" s="127">
        <v>0.17460000000000001</v>
      </c>
      <c r="Q236" s="127">
        <v>0.17630000000000001</v>
      </c>
      <c r="R236" s="127">
        <v>0.17560000000000001</v>
      </c>
      <c r="S236" s="127">
        <v>0.1757</v>
      </c>
      <c r="T236" s="127">
        <v>0.17469999999999999</v>
      </c>
      <c r="U236" s="127">
        <v>0.17469999999999999</v>
      </c>
      <c r="V236" s="127">
        <v>0.17219999999999999</v>
      </c>
      <c r="W236" s="127">
        <v>0.1726</v>
      </c>
      <c r="X236" s="127">
        <v>0.1729</v>
      </c>
      <c r="Y236" s="127">
        <v>0.17469999999999999</v>
      </c>
      <c r="Z236" s="127">
        <v>0.1759</v>
      </c>
      <c r="AA236" s="127">
        <v>0.17449999999999999</v>
      </c>
      <c r="AB236" s="127">
        <v>0.1754</v>
      </c>
      <c r="AC236" s="127">
        <v>0.1754</v>
      </c>
      <c r="AD236" s="127">
        <v>0.1754</v>
      </c>
      <c r="AE236" s="127">
        <v>0.1726</v>
      </c>
      <c r="AF236" s="127">
        <v>0.17119999999999999</v>
      </c>
      <c r="AG236" s="127">
        <v>0.16980000000000001</v>
      </c>
      <c r="AH236" s="127">
        <v>0.17150000000000001</v>
      </c>
      <c r="AI236" s="127">
        <v>0.1736</v>
      </c>
      <c r="AJ236" s="127">
        <v>0.17199999999999999</v>
      </c>
      <c r="AK236" s="127">
        <v>0.1736</v>
      </c>
      <c r="AL236" s="127">
        <v>0.17130000000000001</v>
      </c>
      <c r="AM236" s="127">
        <v>0.16900000000000001</v>
      </c>
      <c r="AN236" s="127">
        <v>0.1656</v>
      </c>
      <c r="AO236" s="127">
        <v>0.1671</v>
      </c>
      <c r="AP236" s="127">
        <v>0.16339999999999999</v>
      </c>
      <c r="AQ236" s="127">
        <v>0.15459999999999999</v>
      </c>
      <c r="AR236" s="127">
        <v>0.152</v>
      </c>
      <c r="AS236" s="127">
        <v>0.15229999999999999</v>
      </c>
      <c r="AT236" s="127">
        <v>0.1512</v>
      </c>
      <c r="AU236" s="127">
        <v>0.1477</v>
      </c>
      <c r="AV236" s="127">
        <v>0.14660000000000001</v>
      </c>
      <c r="AW236" s="127">
        <v>0.1444</v>
      </c>
      <c r="AX236" s="127">
        <v>0.14360000000000001</v>
      </c>
      <c r="AY236" s="127">
        <v>0.14649999999999999</v>
      </c>
      <c r="AZ236" s="127">
        <v>0.1474</v>
      </c>
      <c r="BA236" s="127">
        <v>0.14660000000000001</v>
      </c>
      <c r="BB236" s="127">
        <v>0.1472</v>
      </c>
      <c r="BC236" s="127">
        <v>0.1464</v>
      </c>
      <c r="BD236" s="127">
        <v>0.1452</v>
      </c>
      <c r="BE236" s="127">
        <v>0.14560000000000001</v>
      </c>
      <c r="BF236" s="127">
        <v>0.1447</v>
      </c>
      <c r="BG236" s="127">
        <v>0.1477</v>
      </c>
      <c r="BH236" s="127">
        <v>0.14979999999999999</v>
      </c>
      <c r="BI236" s="127">
        <v>0.1467</v>
      </c>
      <c r="BJ236" s="127">
        <v>0.14480000000000001</v>
      </c>
      <c r="BK236" s="127">
        <v>0.14069999999999999</v>
      </c>
      <c r="BL236" s="127">
        <v>0.14130000000000001</v>
      </c>
      <c r="BM236" s="127">
        <v>0.1399</v>
      </c>
      <c r="BN236" s="127">
        <v>0.1424</v>
      </c>
      <c r="BO236" s="127">
        <v>0.14230000000000001</v>
      </c>
      <c r="BP236" s="127">
        <v>0.1419</v>
      </c>
      <c r="BQ236" s="127">
        <v>0.14149999999999999</v>
      </c>
      <c r="BR236" s="127">
        <v>0.14180000000000001</v>
      </c>
      <c r="BS236" s="127">
        <v>0.1419</v>
      </c>
      <c r="BT236" s="127">
        <v>0.1406</v>
      </c>
      <c r="BU236" s="127">
        <v>0.1416</v>
      </c>
      <c r="BV236" s="127">
        <v>0.1426</v>
      </c>
      <c r="BW236" s="127">
        <v>0.14249999999999999</v>
      </c>
      <c r="BX236" s="127">
        <v>0.1401</v>
      </c>
      <c r="BY236" s="127">
        <v>0.13919999999999999</v>
      </c>
      <c r="BZ236" s="127">
        <v>0.1389</v>
      </c>
      <c r="CA236" s="127">
        <v>0.13789999999999999</v>
      </c>
      <c r="CB236" s="127">
        <v>0.13639999999999999</v>
      </c>
      <c r="CC236" s="127">
        <v>0.13350000000000001</v>
      </c>
      <c r="CD236" s="127">
        <v>0.13250000000000001</v>
      </c>
      <c r="CE236" s="127">
        <v>0.13389999999999999</v>
      </c>
      <c r="CF236" s="127">
        <v>0.1343</v>
      </c>
      <c r="CG236" s="127">
        <v>0.13350000000000001</v>
      </c>
      <c r="CH236" s="127">
        <v>9.9599999999999994E-2</v>
      </c>
      <c r="CI236" s="127">
        <v>9.9299999999999999E-2</v>
      </c>
      <c r="CJ236" s="127">
        <v>9.8100000000000007E-2</v>
      </c>
      <c r="CK236" s="127">
        <v>9.7900000000000001E-2</v>
      </c>
      <c r="CL236" s="127">
        <v>9.7699999999999995E-2</v>
      </c>
      <c r="CM236" s="127">
        <v>9.7900000000000001E-2</v>
      </c>
      <c r="CN236" s="127">
        <v>9.7000000000000003E-2</v>
      </c>
      <c r="CO236" s="127">
        <v>9.6199999999999994E-2</v>
      </c>
      <c r="CP236" s="127">
        <v>9.5299999999999996E-2</v>
      </c>
      <c r="CQ236" s="127">
        <v>9.4200000000000006E-2</v>
      </c>
      <c r="CR236" s="127">
        <v>9.4200000000000006E-2</v>
      </c>
      <c r="CS236" s="127">
        <v>9.3600000000000003E-2</v>
      </c>
      <c r="CT236" s="127">
        <v>9.3799999999999994E-2</v>
      </c>
      <c r="CU236" s="127">
        <v>9.2499999999999999E-2</v>
      </c>
      <c r="CV236" s="127">
        <v>9.3399999999999997E-2</v>
      </c>
      <c r="CW236" s="127">
        <v>9.2899999999999996E-2</v>
      </c>
      <c r="CX236" s="127">
        <v>9.2299999999999993E-2</v>
      </c>
      <c r="CY236" s="127">
        <v>9.2100000000000001E-2</v>
      </c>
      <c r="CZ236" s="127">
        <v>9.5500000000000002E-2</v>
      </c>
      <c r="DA236" s="127">
        <v>9.5399999999999999E-2</v>
      </c>
      <c r="DB236" s="127">
        <v>9.6699999999999994E-2</v>
      </c>
      <c r="DC236" s="127">
        <v>9.6299999999999997E-2</v>
      </c>
      <c r="DD236" s="127">
        <v>9.6000000000000002E-2</v>
      </c>
      <c r="DE236" s="127">
        <v>9.5000000000000001E-2</v>
      </c>
      <c r="DF236" s="127">
        <v>9.4600000000000004E-2</v>
      </c>
      <c r="DG236" s="127">
        <v>9.35E-2</v>
      </c>
      <c r="DH236" s="127">
        <v>9.3100000000000002E-2</v>
      </c>
      <c r="DI236" s="127">
        <v>9.5399999999999999E-2</v>
      </c>
      <c r="DJ236" s="127">
        <v>9.5100000000000004E-2</v>
      </c>
      <c r="DK236" s="127">
        <v>9.5899999999999999E-2</v>
      </c>
      <c r="DL236" s="127">
        <v>9.5100000000000004E-2</v>
      </c>
      <c r="DM236" s="127">
        <v>9.5500000000000002E-2</v>
      </c>
      <c r="DN236" s="127">
        <v>9.69E-2</v>
      </c>
      <c r="DO236" s="127">
        <v>9.8100000000000007E-2</v>
      </c>
      <c r="DP236" s="127">
        <v>9.7299999999999998E-2</v>
      </c>
      <c r="DQ236" s="127">
        <v>9.8100000000000007E-2</v>
      </c>
      <c r="DR236" s="127">
        <v>9.8000000000000004E-2</v>
      </c>
      <c r="DS236" s="127">
        <v>9.8599999999999993E-2</v>
      </c>
      <c r="DT236" s="127">
        <v>9.9000000000000005E-2</v>
      </c>
      <c r="DU236" s="127">
        <v>0.10009999999999999</v>
      </c>
      <c r="DV236" s="127">
        <v>0.1013</v>
      </c>
      <c r="DW236" s="127">
        <v>0.1042</v>
      </c>
      <c r="DX236" s="127">
        <v>0.10440000000000001</v>
      </c>
      <c r="DY236" s="127">
        <v>0.1008</v>
      </c>
      <c r="DZ236" s="127">
        <v>0.1018</v>
      </c>
      <c r="EA236" s="127">
        <v>0.1013</v>
      </c>
      <c r="EB236" s="127">
        <v>0.1041</v>
      </c>
      <c r="EC236" s="127">
        <v>0.10390000000000001</v>
      </c>
      <c r="ED236" s="127">
        <v>0.10489999999999999</v>
      </c>
      <c r="EE236" s="127">
        <v>0.1026</v>
      </c>
      <c r="EF236" s="127">
        <v>9.98E-2</v>
      </c>
      <c r="EG236" s="127">
        <v>0.1017</v>
      </c>
      <c r="EH236" s="127">
        <v>9.9900000000000003E-2</v>
      </c>
      <c r="EI236" s="127">
        <v>0.1012</v>
      </c>
      <c r="EJ236" s="127">
        <v>9.7199999999999995E-2</v>
      </c>
      <c r="EK236" s="127">
        <v>9.7199999999999995E-2</v>
      </c>
      <c r="EL236" s="127">
        <v>9.9599999999999994E-2</v>
      </c>
      <c r="EM236" s="127">
        <v>0.1008</v>
      </c>
      <c r="EN236" s="127">
        <v>0.1017</v>
      </c>
      <c r="EO236" s="127">
        <v>0.1033</v>
      </c>
      <c r="EP236" s="127">
        <v>0.1028</v>
      </c>
      <c r="EQ236" s="127">
        <v>0.10440000000000001</v>
      </c>
      <c r="ER236" s="127">
        <v>0.10390000000000001</v>
      </c>
      <c r="ES236" s="127">
        <v>0.1024</v>
      </c>
      <c r="ET236" s="127">
        <v>0.1024</v>
      </c>
      <c r="EU236" s="127">
        <v>0.10150000000000001</v>
      </c>
      <c r="EV236">
        <f>SUMIF('12peso'!$E$39:$E$492,$A236,'12peso'!H$39:H$492)</f>
        <v>5.0900000000000001E-2</v>
      </c>
      <c r="EW236">
        <f>SUMIF('12peso'!$E$39:$E$492,$A236,'12peso'!I$39:I$492)</f>
        <v>5.0799999999999998E-2</v>
      </c>
      <c r="EX236">
        <f>SUMIF('12peso'!$E$39:$E$492,$A236,'12peso'!J$39:J$492)</f>
        <v>5.1299999999999998E-2</v>
      </c>
      <c r="EY236">
        <f>SUMIF('12peso'!$E$39:$E$492,$A236,'12peso'!K$39:K$492)</f>
        <v>5.0900000000000001E-2</v>
      </c>
      <c r="EZ236">
        <f>SUMIF('12peso'!$E$39:$E$492,$A236,'12peso'!L$39:L$492)</f>
        <v>5.1299999999999998E-2</v>
      </c>
      <c r="FA236">
        <f>SUMIF('12peso'!$E$39:$E$492,$A236,'12peso'!M$39:M$492)</f>
        <v>5.0799999999999998E-2</v>
      </c>
      <c r="FB236">
        <f>SUMIF('12peso'!$E$39:$E$492,$A236,'12peso'!N$39:N$492)</f>
        <v>5.0900000000000001E-2</v>
      </c>
      <c r="FC236">
        <f>SUMIF('12peso'!$E$39:$E$492,$A236,'12peso'!O$39:O$492)</f>
        <v>5.0700000000000002E-2</v>
      </c>
      <c r="FD236">
        <f>SUMIF('12peso'!$E$39:$E$492,$A236,'12peso'!P$39:P$492)</f>
        <v>5.0999999999999997E-2</v>
      </c>
      <c r="FE236">
        <f>SUMIF('12peso'!$E$39:$E$492,$A236,'12peso'!Q$39:Q$492)</f>
        <v>5.04E-2</v>
      </c>
      <c r="FF236">
        <f>SUMIF('12peso'!$E$39:$E$492,$A236,'12peso'!R$39:R$492)</f>
        <v>5.0700000000000002E-2</v>
      </c>
      <c r="FG236">
        <f>SUMIF('12peso'!$E$39:$E$492,$A236,'12peso'!S$39:S$492)</f>
        <v>5.0799999999999998E-2</v>
      </c>
      <c r="FH236">
        <f>SUMIF('12peso'!$E$39:$E$492,$A236,'12peso'!T$39:T$492)</f>
        <v>5.0599999999999999E-2</v>
      </c>
      <c r="FI236">
        <f>SUMIF('12peso'!$E$39:$E$492,$A236,'12peso'!U$39:U$492)</f>
        <v>5.0700000000000002E-2</v>
      </c>
      <c r="FJ236">
        <f>SUMIF('12peso'!$E$39:$E$492,$A236,'12peso'!V$39:V$492)</f>
        <v>5.1299999999999998E-2</v>
      </c>
      <c r="FK236">
        <f>SUMIF('12peso'!$E$39:$E$492,$A236,'12peso'!W$39:W$492)</f>
        <v>5.0999999999999997E-2</v>
      </c>
      <c r="FL236">
        <f>SUMIF('12peso'!$E$39:$E$492,$A236,'12peso'!X$39:X$492)</f>
        <v>5.0299999999999997E-2</v>
      </c>
      <c r="FM236">
        <f>SUMIF('12peso'!$E$39:$E$492,$A236,'12peso'!Y$39:Y$492)</f>
        <v>5.0799999999999998E-2</v>
      </c>
      <c r="FN236">
        <f>SUMIF('12peso'!$E$39:$E$492,$A236,'12peso'!Z$39:Z$492)</f>
        <v>5.0799999999999998E-2</v>
      </c>
      <c r="FO236">
        <f>SUMIF('12peso'!$E$39:$E$492,$A236,'12peso'!AA$39:AA$492)</f>
        <v>5.0700000000000002E-2</v>
      </c>
      <c r="FP236">
        <f>SUMIF('12peso'!$E$39:$E$492,$A236,'12peso'!AB$39:AB$492)</f>
        <v>5.0500000000000003E-2</v>
      </c>
      <c r="FQ236">
        <f>SUMIF('12peso'!$E$39:$E$492,$A236,'12peso'!AC$39:AC$492)</f>
        <v>5.0299999999999997E-2</v>
      </c>
      <c r="FR236">
        <f>SUMIF('12peso'!$E$39:$E$492,$A236,'12peso'!AD$39:AD$492)</f>
        <v>5.0299999999999997E-2</v>
      </c>
      <c r="FS236">
        <f>SUMIF('12peso'!$E$39:$E$492,$A236,'12peso'!AE$39:AE$492)</f>
        <v>4.9599999999999998E-2</v>
      </c>
      <c r="FT236">
        <f>SUMIF('12peso'!$E$39:$E$492,$A236,'12peso'!AF$39:AF$492)</f>
        <v>5.04E-2</v>
      </c>
      <c r="FU236">
        <f>SUMIF('12peso'!$E$39:$E$492,$A236,'12peso'!AG$39:AG$492)</f>
        <v>5.0599999999999999E-2</v>
      </c>
      <c r="FV236">
        <f>SUMIF('12peso'!$E$39:$E$492,$A236,'12peso'!AH$39:AH$492)</f>
        <v>5.1200000000000002E-2</v>
      </c>
      <c r="FW236">
        <f>SUMIF('12peso'!$E$39:$E$492,$A236,'12peso'!AI$39:AI$492)</f>
        <v>5.0700000000000002E-2</v>
      </c>
      <c r="FX236">
        <f>SUMIF('12peso'!$E$39:$E$492,$A236,'12peso'!AJ$39:AJ$492)</f>
        <v>5.1200000000000002E-2</v>
      </c>
      <c r="FY236">
        <f>SUMIF('12peso'!$E$39:$E$492,$A236,'12peso'!AK$39:AK$492)</f>
        <v>5.16E-2</v>
      </c>
      <c r="FZ236">
        <f>SUMIF('12peso'!$E$39:$E$492,$A236,'12peso'!AL$39:AL$492)</f>
        <v>5.1499999999999997E-2</v>
      </c>
      <c r="GA236">
        <f>SUMIF('12peso'!$E$39:$E$492,$A236,'12peso'!AM$39:AM$492)</f>
        <v>5.2699999999999997E-2</v>
      </c>
      <c r="GB236">
        <f>SUMIF('12peso'!$E$39:$E$492,$A236,'12peso'!AN$39:AN$492)</f>
        <v>5.16E-2</v>
      </c>
    </row>
    <row r="237" spans="1:184" x14ac:dyDescent="0.25">
      <c r="A237" s="60">
        <v>5102053</v>
      </c>
      <c r="B237" s="56" t="s">
        <v>239</v>
      </c>
      <c r="C237" s="127">
        <v>0.30980000000000002</v>
      </c>
      <c r="D237" s="127">
        <v>0.30840000000000001</v>
      </c>
      <c r="E237" s="127">
        <v>0.30730000000000002</v>
      </c>
      <c r="F237" s="127">
        <v>0.30370000000000003</v>
      </c>
      <c r="G237" s="127">
        <v>0.30080000000000001</v>
      </c>
      <c r="H237" s="127">
        <v>0.29920000000000002</v>
      </c>
      <c r="I237" s="127">
        <v>0.29730000000000001</v>
      </c>
      <c r="J237" s="127">
        <v>0.3014</v>
      </c>
      <c r="K237" s="127">
        <v>0.32140000000000002</v>
      </c>
      <c r="L237" s="127">
        <v>0.32079999999999997</v>
      </c>
      <c r="M237" s="127">
        <v>0.3206</v>
      </c>
      <c r="N237" s="127">
        <v>0.3196</v>
      </c>
      <c r="O237" s="127">
        <v>0.31419999999999998</v>
      </c>
      <c r="P237" s="127">
        <v>0.31019999999999998</v>
      </c>
      <c r="Q237" s="127">
        <v>0.30969999999999998</v>
      </c>
      <c r="R237" s="127">
        <v>0.30919999999999997</v>
      </c>
      <c r="S237" s="127">
        <v>0.30769999999999997</v>
      </c>
      <c r="T237" s="127">
        <v>0.30659999999999998</v>
      </c>
      <c r="U237" s="127">
        <v>0.30430000000000001</v>
      </c>
      <c r="V237" s="127">
        <v>0.30430000000000001</v>
      </c>
      <c r="W237" s="127">
        <v>0.30409999999999998</v>
      </c>
      <c r="X237" s="127">
        <v>0.30719999999999997</v>
      </c>
      <c r="Y237" s="127">
        <v>0.30959999999999999</v>
      </c>
      <c r="Z237" s="127">
        <v>0.30869999999999997</v>
      </c>
      <c r="AA237" s="127">
        <v>0.30409999999999998</v>
      </c>
      <c r="AB237" s="127">
        <v>0.30199999999999999</v>
      </c>
      <c r="AC237" s="127">
        <v>0.30299999999999999</v>
      </c>
      <c r="AD237" s="127">
        <v>0.30199999999999999</v>
      </c>
      <c r="AE237" s="127">
        <v>0.3014</v>
      </c>
      <c r="AF237" s="127">
        <v>0.2994</v>
      </c>
      <c r="AG237" s="127">
        <v>0.29799999999999999</v>
      </c>
      <c r="AH237" s="127">
        <v>0.2969</v>
      </c>
      <c r="AI237" s="127">
        <v>0.29680000000000001</v>
      </c>
      <c r="AJ237" s="127">
        <v>0.29349999999999998</v>
      </c>
      <c r="AK237" s="127">
        <v>0.29360000000000003</v>
      </c>
      <c r="AL237" s="127">
        <v>0.2944</v>
      </c>
      <c r="AM237" s="127">
        <v>0.29170000000000001</v>
      </c>
      <c r="AN237" s="127">
        <v>0.28949999999999998</v>
      </c>
      <c r="AO237" s="127">
        <v>0.29339999999999999</v>
      </c>
      <c r="AP237" s="127">
        <v>0.28910000000000002</v>
      </c>
      <c r="AQ237" s="127">
        <v>0.28270000000000001</v>
      </c>
      <c r="AR237" s="127">
        <v>0.28460000000000002</v>
      </c>
      <c r="AS237" s="127">
        <v>0.2848</v>
      </c>
      <c r="AT237" s="127">
        <v>0.27860000000000001</v>
      </c>
      <c r="AU237" s="127">
        <v>0.27779999999999999</v>
      </c>
      <c r="AV237" s="127">
        <v>0.27879999999999999</v>
      </c>
      <c r="AW237" s="127">
        <v>0.27589999999999998</v>
      </c>
      <c r="AX237" s="127">
        <v>0.27779999999999999</v>
      </c>
      <c r="AY237" s="127">
        <v>0.27779999999999999</v>
      </c>
      <c r="AZ237" s="127">
        <v>0.27539999999999998</v>
      </c>
      <c r="BA237" s="127">
        <v>0.27429999999999999</v>
      </c>
      <c r="BB237" s="127">
        <v>0.27039999999999997</v>
      </c>
      <c r="BC237" s="127">
        <v>0.2722</v>
      </c>
      <c r="BD237" s="127">
        <v>0.26869999999999999</v>
      </c>
      <c r="BE237" s="127">
        <v>0.26829999999999998</v>
      </c>
      <c r="BF237" s="127">
        <v>0.2656</v>
      </c>
      <c r="BG237" s="127">
        <v>0.26240000000000002</v>
      </c>
      <c r="BH237" s="127">
        <v>0.2621</v>
      </c>
      <c r="BI237" s="127">
        <v>0.26400000000000001</v>
      </c>
      <c r="BJ237" s="127">
        <v>0.26379999999999998</v>
      </c>
      <c r="BK237" s="127">
        <v>0.26169999999999999</v>
      </c>
      <c r="BL237" s="127">
        <v>0.26290000000000002</v>
      </c>
      <c r="BM237" s="127">
        <v>0.26650000000000001</v>
      </c>
      <c r="BN237" s="127">
        <v>0.26540000000000002</v>
      </c>
      <c r="BO237" s="127">
        <v>0.26679999999999998</v>
      </c>
      <c r="BP237" s="127">
        <v>0.26469999999999999</v>
      </c>
      <c r="BQ237" s="127">
        <v>0.26540000000000002</v>
      </c>
      <c r="BR237" s="127">
        <v>0.2646</v>
      </c>
      <c r="BS237" s="127">
        <v>0.26300000000000001</v>
      </c>
      <c r="BT237" s="127">
        <v>0.26140000000000002</v>
      </c>
      <c r="BU237" s="127">
        <v>0.26190000000000002</v>
      </c>
      <c r="BV237" s="127">
        <v>0.26519999999999999</v>
      </c>
      <c r="BW237" s="127">
        <v>0.26540000000000002</v>
      </c>
      <c r="BX237" s="127">
        <v>0.26590000000000003</v>
      </c>
      <c r="BY237" s="127">
        <v>0.2661</v>
      </c>
      <c r="BZ237" s="127">
        <v>0.26400000000000001</v>
      </c>
      <c r="CA237" s="127">
        <v>0.2621</v>
      </c>
      <c r="CB237" s="127">
        <v>0.26050000000000001</v>
      </c>
      <c r="CC237" s="127">
        <v>0.2591</v>
      </c>
      <c r="CD237" s="127">
        <v>0.2586</v>
      </c>
      <c r="CE237" s="127">
        <v>0.25669999999999998</v>
      </c>
      <c r="CF237" s="127">
        <v>0.25659999999999999</v>
      </c>
      <c r="CG237" s="127">
        <v>0.25629999999999997</v>
      </c>
      <c r="CH237" s="127">
        <v>0.41060000000000002</v>
      </c>
      <c r="CI237" s="127">
        <v>0.4128</v>
      </c>
      <c r="CJ237" s="127">
        <v>0.4113</v>
      </c>
      <c r="CK237" s="127">
        <v>0.41099999999999998</v>
      </c>
      <c r="CL237" s="127">
        <v>0.41099999999999998</v>
      </c>
      <c r="CM237" s="127">
        <v>0.40970000000000001</v>
      </c>
      <c r="CN237" s="127">
        <v>0.4078</v>
      </c>
      <c r="CO237" s="127">
        <v>0.40550000000000003</v>
      </c>
      <c r="CP237" s="127">
        <v>0.4037</v>
      </c>
      <c r="CQ237" s="127">
        <v>0.40260000000000001</v>
      </c>
      <c r="CR237" s="127">
        <v>0.40100000000000002</v>
      </c>
      <c r="CS237" s="127">
        <v>0.3997</v>
      </c>
      <c r="CT237" s="127">
        <v>0.3987</v>
      </c>
      <c r="CU237" s="127">
        <v>0.39729999999999999</v>
      </c>
      <c r="CV237" s="127">
        <v>0.39450000000000002</v>
      </c>
      <c r="CW237" s="127">
        <v>0.3931</v>
      </c>
      <c r="CX237" s="127">
        <v>0.39290000000000003</v>
      </c>
      <c r="CY237" s="127">
        <v>0.39119999999999999</v>
      </c>
      <c r="CZ237" s="127">
        <v>0.38790000000000002</v>
      </c>
      <c r="DA237" s="127">
        <v>0.38550000000000001</v>
      </c>
      <c r="DB237" s="127">
        <v>0.38200000000000001</v>
      </c>
      <c r="DC237" s="127">
        <v>0.38019999999999998</v>
      </c>
      <c r="DD237" s="127">
        <v>0.377</v>
      </c>
      <c r="DE237" s="127">
        <v>0.37430000000000002</v>
      </c>
      <c r="DF237" s="127">
        <v>0.36880000000000002</v>
      </c>
      <c r="DG237" s="127">
        <v>0.36820000000000003</v>
      </c>
      <c r="DH237" s="127">
        <v>0.36680000000000001</v>
      </c>
      <c r="DI237" s="127">
        <v>0.36580000000000001</v>
      </c>
      <c r="DJ237" s="127">
        <v>0.3634</v>
      </c>
      <c r="DK237" s="127">
        <v>0.36020000000000002</v>
      </c>
      <c r="DL237" s="127">
        <v>0.35730000000000001</v>
      </c>
      <c r="DM237" s="127">
        <v>0.3533</v>
      </c>
      <c r="DN237" s="127">
        <v>0.34949999999999998</v>
      </c>
      <c r="DO237" s="127">
        <v>0.34710000000000002</v>
      </c>
      <c r="DP237" s="127">
        <v>0.34320000000000001</v>
      </c>
      <c r="DQ237" s="127">
        <v>0.33950000000000002</v>
      </c>
      <c r="DR237" s="127">
        <v>0.33600000000000002</v>
      </c>
      <c r="DS237" s="127">
        <v>0.33500000000000002</v>
      </c>
      <c r="DT237" s="127">
        <v>0.33400000000000002</v>
      </c>
      <c r="DU237" s="127">
        <v>0.33429999999999999</v>
      </c>
      <c r="DV237" s="127">
        <v>0.33439999999999998</v>
      </c>
      <c r="DW237" s="127">
        <v>0.33679999999999999</v>
      </c>
      <c r="DX237" s="127">
        <v>0.33539999999999998</v>
      </c>
      <c r="DY237" s="127">
        <v>0.33129999999999998</v>
      </c>
      <c r="DZ237" s="127">
        <v>0.3271</v>
      </c>
      <c r="EA237" s="127">
        <v>0.32479999999999998</v>
      </c>
      <c r="EB237" s="127">
        <v>0.3231</v>
      </c>
      <c r="EC237" s="127">
        <v>0.32379999999999998</v>
      </c>
      <c r="ED237" s="127">
        <v>0.32429999999999998</v>
      </c>
      <c r="EE237" s="127">
        <v>0.32279999999999998</v>
      </c>
      <c r="EF237" s="127">
        <v>0.3226</v>
      </c>
      <c r="EG237" s="127">
        <v>0.32279999999999998</v>
      </c>
      <c r="EH237" s="127">
        <v>0.31840000000000002</v>
      </c>
      <c r="EI237" s="127">
        <v>0.31459999999999999</v>
      </c>
      <c r="EJ237" s="127">
        <v>0.3125</v>
      </c>
      <c r="EK237" s="127">
        <v>0.30969999999999998</v>
      </c>
      <c r="EL237" s="127">
        <v>0.30730000000000002</v>
      </c>
      <c r="EM237" s="127">
        <v>0.30430000000000001</v>
      </c>
      <c r="EN237" s="127">
        <v>0.3019</v>
      </c>
      <c r="EO237" s="127">
        <v>0.2999</v>
      </c>
      <c r="EP237" s="127">
        <v>0.2999</v>
      </c>
      <c r="EQ237" s="127">
        <v>0.29930000000000001</v>
      </c>
      <c r="ER237" s="127">
        <v>0.29720000000000002</v>
      </c>
      <c r="ES237" s="127">
        <v>0.29409999999999997</v>
      </c>
      <c r="ET237" s="127">
        <v>0.2918</v>
      </c>
      <c r="EU237" s="127">
        <v>0.28960000000000002</v>
      </c>
      <c r="EV237">
        <f>SUMIF('12peso'!$E$39:$E$492,$A237,'12peso'!H$39:H$492)</f>
        <v>0.77510000000000001</v>
      </c>
      <c r="EW237">
        <f>SUMIF('12peso'!$E$39:$E$492,$A237,'12peso'!I$39:I$492)</f>
        <v>0.76880000000000004</v>
      </c>
      <c r="EX237">
        <f>SUMIF('12peso'!$E$39:$E$492,$A237,'12peso'!J$39:J$492)</f>
        <v>0.76280000000000003</v>
      </c>
      <c r="EY237">
        <f>SUMIF('12peso'!$E$39:$E$492,$A237,'12peso'!K$39:K$492)</f>
        <v>0.75970000000000004</v>
      </c>
      <c r="EZ237">
        <f>SUMIF('12peso'!$E$39:$E$492,$A237,'12peso'!L$39:L$492)</f>
        <v>0.75419999999999998</v>
      </c>
      <c r="FA237">
        <f>SUMIF('12peso'!$E$39:$E$492,$A237,'12peso'!M$39:M$492)</f>
        <v>0.75470000000000004</v>
      </c>
      <c r="FB237">
        <f>SUMIF('12peso'!$E$39:$E$492,$A237,'12peso'!N$39:N$492)</f>
        <v>0.751</v>
      </c>
      <c r="FC237">
        <f>SUMIF('12peso'!$E$39:$E$492,$A237,'12peso'!O$39:O$492)</f>
        <v>0.74529999999999996</v>
      </c>
      <c r="FD237">
        <f>SUMIF('12peso'!$E$39:$E$492,$A237,'12peso'!P$39:P$492)</f>
        <v>0.7389</v>
      </c>
      <c r="FE237">
        <f>SUMIF('12peso'!$E$39:$E$492,$A237,'12peso'!Q$39:Q$492)</f>
        <v>0.73050000000000004</v>
      </c>
      <c r="FF237">
        <f>SUMIF('12peso'!$E$39:$E$492,$A237,'12peso'!R$39:R$492)</f>
        <v>0.72050000000000003</v>
      </c>
      <c r="FG237">
        <f>SUMIF('12peso'!$E$39:$E$492,$A237,'12peso'!S$39:S$492)</f>
        <v>0.7177</v>
      </c>
      <c r="FH237">
        <f>SUMIF('12peso'!$E$39:$E$492,$A237,'12peso'!T$39:T$492)</f>
        <v>0.71240000000000003</v>
      </c>
      <c r="FI237">
        <f>SUMIF('12peso'!$E$39:$E$492,$A237,'12peso'!U$39:U$492)</f>
        <v>0.70689999999999997</v>
      </c>
      <c r="FJ237">
        <f>SUMIF('12peso'!$E$39:$E$492,$A237,'12peso'!V$39:V$492)</f>
        <v>0.70220000000000005</v>
      </c>
      <c r="FK237">
        <f>SUMIF('12peso'!$E$39:$E$492,$A237,'12peso'!W$39:W$492)</f>
        <v>0.70089999999999997</v>
      </c>
      <c r="FL237">
        <f>SUMIF('12peso'!$E$39:$E$492,$A237,'12peso'!X$39:X$492)</f>
        <v>0.69630000000000003</v>
      </c>
      <c r="FM237">
        <f>SUMIF('12peso'!$E$39:$E$492,$A237,'12peso'!Y$39:Y$492)</f>
        <v>0.70040000000000002</v>
      </c>
      <c r="FN237">
        <f>SUMIF('12peso'!$E$39:$E$492,$A237,'12peso'!Z$39:Z$492)</f>
        <v>0.69869999999999999</v>
      </c>
      <c r="FO237">
        <f>SUMIF('12peso'!$E$39:$E$492,$A237,'12peso'!AA$39:AA$492)</f>
        <v>0.69820000000000004</v>
      </c>
      <c r="FP237">
        <f>SUMIF('12peso'!$E$39:$E$492,$A237,'12peso'!AB$39:AB$492)</f>
        <v>0.69640000000000002</v>
      </c>
      <c r="FQ237">
        <f>SUMIF('12peso'!$E$39:$E$492,$A237,'12peso'!AC$39:AC$492)</f>
        <v>0.6946</v>
      </c>
      <c r="FR237">
        <f>SUMIF('12peso'!$E$39:$E$492,$A237,'12peso'!AD$39:AD$492)</f>
        <v>0.69110000000000005</v>
      </c>
      <c r="FS237">
        <f>SUMIF('12peso'!$E$39:$E$492,$A237,'12peso'!AE$39:AE$492)</f>
        <v>0.68700000000000006</v>
      </c>
      <c r="FT237">
        <f>SUMIF('12peso'!$E$39:$E$492,$A237,'12peso'!AF$39:AF$492)</f>
        <v>0.69699999999999995</v>
      </c>
      <c r="FU237">
        <f>SUMIF('12peso'!$E$39:$E$492,$A237,'12peso'!AG$39:AG$492)</f>
        <v>0.6946</v>
      </c>
      <c r="FV237">
        <f>SUMIF('12peso'!$E$39:$E$492,$A237,'12peso'!AH$39:AH$492)</f>
        <v>0.69269999999999998</v>
      </c>
      <c r="FW237">
        <f>SUMIF('12peso'!$E$39:$E$492,$A237,'12peso'!AI$39:AI$492)</f>
        <v>0.6875</v>
      </c>
      <c r="FX237">
        <f>SUMIF('12peso'!$E$39:$E$492,$A237,'12peso'!AJ$39:AJ$492)</f>
        <v>0.68579999999999997</v>
      </c>
      <c r="FY237">
        <f>SUMIF('12peso'!$E$39:$E$492,$A237,'12peso'!AK$39:AK$492)</f>
        <v>0.67769999999999997</v>
      </c>
      <c r="FZ237">
        <f>SUMIF('12peso'!$E$39:$E$492,$A237,'12peso'!AL$39:AL$492)</f>
        <v>0.67469999999999997</v>
      </c>
      <c r="GA237">
        <f>SUMIF('12peso'!$E$39:$E$492,$A237,'12peso'!AM$39:AM$492)</f>
        <v>0.67369999999999997</v>
      </c>
      <c r="GB237">
        <f>SUMIF('12peso'!$E$39:$E$492,$A237,'12peso'!AN$39:AN$492)</f>
        <v>0.67100000000000004</v>
      </c>
    </row>
    <row r="238" spans="1:184" x14ac:dyDescent="0.25">
      <c r="A238" s="60">
        <v>5104001</v>
      </c>
      <c r="B238" s="56" t="s">
        <v>240</v>
      </c>
      <c r="C238" s="127">
        <v>3.3279999999999998</v>
      </c>
      <c r="D238" s="127">
        <v>3.4474</v>
      </c>
      <c r="E238" s="127">
        <v>3.4523999999999999</v>
      </c>
      <c r="F238" s="127">
        <v>3.4420999999999999</v>
      </c>
      <c r="G238" s="127">
        <v>3.5663</v>
      </c>
      <c r="H238" s="127">
        <v>3.5739999999999998</v>
      </c>
      <c r="I238" s="127">
        <v>3.5388000000000002</v>
      </c>
      <c r="J238" s="127">
        <v>3.4790999999999999</v>
      </c>
      <c r="K238" s="127">
        <v>3.6414</v>
      </c>
      <c r="L238" s="127">
        <v>3.6181000000000001</v>
      </c>
      <c r="M238" s="127">
        <v>3.6175999999999999</v>
      </c>
      <c r="N238" s="127">
        <v>3.5756999999999999</v>
      </c>
      <c r="O238" s="127">
        <v>3.8793000000000002</v>
      </c>
      <c r="P238" s="127">
        <v>4.1173999999999999</v>
      </c>
      <c r="Q238" s="127">
        <v>4.0389999999999997</v>
      </c>
      <c r="R238" s="127">
        <v>4.0301</v>
      </c>
      <c r="S238" s="127">
        <v>4.1298000000000004</v>
      </c>
      <c r="T238" s="127">
        <v>4.407</v>
      </c>
      <c r="U238" s="127">
        <v>4.3899999999999997</v>
      </c>
      <c r="V238" s="127">
        <v>4.3673999999999999</v>
      </c>
      <c r="W238" s="127">
        <v>4.3367000000000004</v>
      </c>
      <c r="X238" s="127">
        <v>4.2378999999999998</v>
      </c>
      <c r="Y238" s="127">
        <v>4.1688000000000001</v>
      </c>
      <c r="Z238" s="127">
        <v>4.1273999999999997</v>
      </c>
      <c r="AA238" s="127">
        <v>4.3582000000000001</v>
      </c>
      <c r="AB238" s="127">
        <v>4.3705999999999996</v>
      </c>
      <c r="AC238" s="127">
        <v>4.3331999999999997</v>
      </c>
      <c r="AD238" s="127">
        <v>4.4508000000000001</v>
      </c>
      <c r="AE238" s="127">
        <v>4.4329000000000001</v>
      </c>
      <c r="AF238" s="127">
        <v>4.3897000000000004</v>
      </c>
      <c r="AG238" s="127">
        <v>3.9350999999999998</v>
      </c>
      <c r="AH238" s="127">
        <v>3.7202000000000002</v>
      </c>
      <c r="AI238" s="127">
        <v>3.8517000000000001</v>
      </c>
      <c r="AJ238" s="127">
        <v>4.1532</v>
      </c>
      <c r="AK238" s="127">
        <v>4.1643999999999997</v>
      </c>
      <c r="AL238" s="127">
        <v>4.1365999999999996</v>
      </c>
      <c r="AM238" s="127">
        <v>4.2050000000000001</v>
      </c>
      <c r="AN238" s="127">
        <v>4.1204999999999998</v>
      </c>
      <c r="AO238" s="127">
        <v>4.0903999999999998</v>
      </c>
      <c r="AP238" s="127">
        <v>4.1086999999999998</v>
      </c>
      <c r="AQ238" s="127">
        <v>4.4076000000000004</v>
      </c>
      <c r="AR238" s="127">
        <v>4.3731999999999998</v>
      </c>
      <c r="AS238" s="127">
        <v>4.6540999999999997</v>
      </c>
      <c r="AT238" s="127">
        <v>4.7313000000000001</v>
      </c>
      <c r="AU238" s="127">
        <v>4.6593</v>
      </c>
      <c r="AV238" s="127">
        <v>4.5791000000000004</v>
      </c>
      <c r="AW238" s="127">
        <v>4.3992000000000004</v>
      </c>
      <c r="AX238" s="127">
        <v>4.1886999999999999</v>
      </c>
      <c r="AY238" s="127">
        <v>4.0655999999999999</v>
      </c>
      <c r="AZ238" s="127">
        <v>4.0669000000000004</v>
      </c>
      <c r="BA238" s="127">
        <v>4.1009000000000002</v>
      </c>
      <c r="BB238" s="127">
        <v>4.0791000000000004</v>
      </c>
      <c r="BC238" s="127">
        <v>4.0602</v>
      </c>
      <c r="BD238" s="127">
        <v>4.0532000000000004</v>
      </c>
      <c r="BE238" s="127">
        <v>4.0425000000000004</v>
      </c>
      <c r="BF238" s="127">
        <v>4.0251000000000001</v>
      </c>
      <c r="BG238" s="127">
        <v>3.9502999999999999</v>
      </c>
      <c r="BH238" s="127">
        <v>3.8835000000000002</v>
      </c>
      <c r="BI238" s="127">
        <v>3.8637000000000001</v>
      </c>
      <c r="BJ238" s="127">
        <v>3.9708000000000001</v>
      </c>
      <c r="BK238" s="127">
        <v>4.0316999999999998</v>
      </c>
      <c r="BL238" s="127">
        <v>4.0692000000000004</v>
      </c>
      <c r="BM238" s="127">
        <v>4.0277000000000003</v>
      </c>
      <c r="BN238" s="127">
        <v>4.0674999999999999</v>
      </c>
      <c r="BO238" s="127">
        <v>4.1426999999999996</v>
      </c>
      <c r="BP238" s="127">
        <v>4.3159000000000001</v>
      </c>
      <c r="BQ238" s="127">
        <v>4.2938000000000001</v>
      </c>
      <c r="BR238" s="127">
        <v>4.2343999999999999</v>
      </c>
      <c r="BS238" s="127">
        <v>4.2384000000000004</v>
      </c>
      <c r="BT238" s="127">
        <v>4.2184999999999997</v>
      </c>
      <c r="BU238" s="127">
        <v>4.1719999999999997</v>
      </c>
      <c r="BV238" s="127">
        <v>4.1097000000000001</v>
      </c>
      <c r="BW238" s="127">
        <v>4.1349999999999998</v>
      </c>
      <c r="BX238" s="127">
        <v>4.1432000000000002</v>
      </c>
      <c r="BY238" s="127">
        <v>4.2675999999999998</v>
      </c>
      <c r="BZ238" s="127">
        <v>4.4123999999999999</v>
      </c>
      <c r="CA238" s="127">
        <v>4.4250999999999996</v>
      </c>
      <c r="CB238" s="127">
        <v>4.4010999999999996</v>
      </c>
      <c r="CC238" s="127">
        <v>4.4275000000000002</v>
      </c>
      <c r="CD238" s="127">
        <v>4.4352999999999998</v>
      </c>
      <c r="CE238" s="127">
        <v>4.5388999999999999</v>
      </c>
      <c r="CF238" s="127">
        <v>4.5255999999999998</v>
      </c>
      <c r="CG238" s="127">
        <v>4.5419</v>
      </c>
      <c r="CH238" s="127">
        <v>4.7675000000000001</v>
      </c>
      <c r="CI238" s="127">
        <v>4.7965999999999998</v>
      </c>
      <c r="CJ238" s="127">
        <v>4.7747999999999999</v>
      </c>
      <c r="CK238" s="127">
        <v>4.7624000000000004</v>
      </c>
      <c r="CL238" s="127">
        <v>4.7417999999999996</v>
      </c>
      <c r="CM238" s="127">
        <v>4.7183999999999999</v>
      </c>
      <c r="CN238" s="127">
        <v>4.6768999999999998</v>
      </c>
      <c r="CO238" s="127">
        <v>4.6311999999999998</v>
      </c>
      <c r="CP238" s="127">
        <v>4.5720999999999998</v>
      </c>
      <c r="CQ238" s="127">
        <v>4.5881999999999996</v>
      </c>
      <c r="CR238" s="127">
        <v>4.6074000000000002</v>
      </c>
      <c r="CS238" s="127">
        <v>4.6094999999999997</v>
      </c>
      <c r="CT238" s="127">
        <v>4.5606999999999998</v>
      </c>
      <c r="CU238" s="127">
        <v>4.5266999999999999</v>
      </c>
      <c r="CV238" s="127">
        <v>4.4669999999999996</v>
      </c>
      <c r="CW238" s="127">
        <v>4.4238999999999997</v>
      </c>
      <c r="CX238" s="127">
        <v>4.4265999999999996</v>
      </c>
      <c r="CY238" s="127">
        <v>4.4385000000000003</v>
      </c>
      <c r="CZ238" s="127">
        <v>4.4527000000000001</v>
      </c>
      <c r="DA238" s="127">
        <v>4.4139999999999997</v>
      </c>
      <c r="DB238" s="127">
        <v>4.3311999999999999</v>
      </c>
      <c r="DC238" s="127">
        <v>4.343</v>
      </c>
      <c r="DD238" s="127">
        <v>4.3136000000000001</v>
      </c>
      <c r="DE238" s="127">
        <v>4.2805999999999997</v>
      </c>
      <c r="DF238" s="127">
        <v>4.2458999999999998</v>
      </c>
      <c r="DG238" s="127">
        <v>4.2483000000000004</v>
      </c>
      <c r="DH238" s="127">
        <v>4.2271000000000001</v>
      </c>
      <c r="DI238" s="127">
        <v>4.2446000000000002</v>
      </c>
      <c r="DJ238" s="127">
        <v>4.218</v>
      </c>
      <c r="DK238" s="127">
        <v>4.2112999999999996</v>
      </c>
      <c r="DL238" s="127">
        <v>4.1971999999999996</v>
      </c>
      <c r="DM238" s="127">
        <v>4.1959</v>
      </c>
      <c r="DN238" s="127">
        <v>4.1722999999999999</v>
      </c>
      <c r="DO238" s="127">
        <v>4.1494</v>
      </c>
      <c r="DP238" s="127">
        <v>4.1097000000000001</v>
      </c>
      <c r="DQ238" s="127">
        <v>4.0537000000000001</v>
      </c>
      <c r="DR238" s="127">
        <v>4.0590000000000002</v>
      </c>
      <c r="DS238" s="127">
        <v>4.0766999999999998</v>
      </c>
      <c r="DT238" s="127">
        <v>4.0777000000000001</v>
      </c>
      <c r="DU238" s="127">
        <v>4.0667</v>
      </c>
      <c r="DV238" s="127">
        <v>4.0982000000000003</v>
      </c>
      <c r="DW238" s="127">
        <v>4.1157000000000004</v>
      </c>
      <c r="DX238" s="127">
        <v>4.1059999999999999</v>
      </c>
      <c r="DY238" s="127">
        <v>4.1307999999999998</v>
      </c>
      <c r="DZ238" s="127">
        <v>4.1395</v>
      </c>
      <c r="EA238" s="127">
        <v>4.0387000000000004</v>
      </c>
      <c r="EB238" s="127">
        <v>3.9933999999999998</v>
      </c>
      <c r="EC238" s="127">
        <v>3.9765000000000001</v>
      </c>
      <c r="ED238" s="127">
        <v>3.9502000000000002</v>
      </c>
      <c r="EE238" s="127">
        <v>3.9415</v>
      </c>
      <c r="EF238" s="127">
        <v>3.9678</v>
      </c>
      <c r="EG238" s="127">
        <v>3.9438</v>
      </c>
      <c r="EH238" s="127">
        <v>3.9586000000000001</v>
      </c>
      <c r="EI238" s="127">
        <v>3.9582999999999999</v>
      </c>
      <c r="EJ238" s="127">
        <v>3.9430000000000001</v>
      </c>
      <c r="EK238" s="127">
        <v>3.9356</v>
      </c>
      <c r="EL238" s="127">
        <v>3.9235000000000002</v>
      </c>
      <c r="EM238" s="127">
        <v>3.9681000000000002</v>
      </c>
      <c r="EN238" s="127">
        <v>4.1825000000000001</v>
      </c>
      <c r="EO238" s="127">
        <v>4.1986999999999997</v>
      </c>
      <c r="EP238" s="127">
        <v>4.0278999999999998</v>
      </c>
      <c r="EQ238" s="127">
        <v>4.0265000000000004</v>
      </c>
      <c r="ER238" s="127">
        <v>4.0065</v>
      </c>
      <c r="ES238" s="127">
        <v>4.0044000000000004</v>
      </c>
      <c r="ET238" s="127">
        <v>3.9931000000000001</v>
      </c>
      <c r="EU238" s="127">
        <v>3.9630000000000001</v>
      </c>
      <c r="EV238">
        <f>SUMIF('12peso'!$E$39:$E$492,$A238,'12peso'!H$39:H$492)</f>
        <v>4.1105999999999998</v>
      </c>
      <c r="EW238">
        <f>SUMIF('12peso'!$E$39:$E$492,$A238,'12peso'!I$39:I$492)</f>
        <v>4.0740999999999996</v>
      </c>
      <c r="EX238">
        <f>SUMIF('12peso'!$E$39:$E$492,$A238,'12peso'!J$39:J$492)</f>
        <v>4.0407000000000002</v>
      </c>
      <c r="EY238">
        <f>SUMIF('12peso'!$E$39:$E$492,$A238,'12peso'!K$39:K$492)</f>
        <v>4.0369000000000002</v>
      </c>
      <c r="EZ238">
        <f>SUMIF('12peso'!$E$39:$E$492,$A238,'12peso'!L$39:L$492)</f>
        <v>4.0007999999999999</v>
      </c>
      <c r="FA238">
        <f>SUMIF('12peso'!$E$39:$E$492,$A238,'12peso'!M$39:M$492)</f>
        <v>3.9653999999999998</v>
      </c>
      <c r="FB238">
        <f>SUMIF('12peso'!$E$39:$E$492,$A238,'12peso'!N$39:N$492)</f>
        <v>3.9462000000000002</v>
      </c>
      <c r="FC238">
        <f>SUMIF('12peso'!$E$39:$E$492,$A238,'12peso'!O$39:O$492)</f>
        <v>3.9117000000000002</v>
      </c>
      <c r="FD238">
        <f>SUMIF('12peso'!$E$39:$E$492,$A238,'12peso'!P$39:P$492)</f>
        <v>3.8927</v>
      </c>
      <c r="FE238">
        <f>SUMIF('12peso'!$E$39:$E$492,$A238,'12peso'!Q$39:Q$492)</f>
        <v>3.8658000000000001</v>
      </c>
      <c r="FF238">
        <f>SUMIF('12peso'!$E$39:$E$492,$A238,'12peso'!R$39:R$492)</f>
        <v>3.8719999999999999</v>
      </c>
      <c r="FG238">
        <f>SUMIF('12peso'!$E$39:$E$492,$A238,'12peso'!S$39:S$492)</f>
        <v>3.8946999999999998</v>
      </c>
      <c r="FH238">
        <f>SUMIF('12peso'!$E$39:$E$492,$A238,'12peso'!T$39:T$492)</f>
        <v>3.8719999999999999</v>
      </c>
      <c r="FI238">
        <f>SUMIF('12peso'!$E$39:$E$492,$A238,'12peso'!U$39:U$492)</f>
        <v>3.8498000000000001</v>
      </c>
      <c r="FJ238">
        <f>SUMIF('12peso'!$E$39:$E$492,$A238,'12peso'!V$39:V$492)</f>
        <v>3.984</v>
      </c>
      <c r="FK238">
        <f>SUMIF('12peso'!$E$39:$E$492,$A238,'12peso'!W$39:W$492)</f>
        <v>3.9689000000000001</v>
      </c>
      <c r="FL238">
        <f>SUMIF('12peso'!$E$39:$E$492,$A238,'12peso'!X$39:X$492)</f>
        <v>3.9317000000000002</v>
      </c>
      <c r="FM238">
        <f>SUMIF('12peso'!$E$39:$E$492,$A238,'12peso'!Y$39:Y$492)</f>
        <v>3.8967999999999998</v>
      </c>
      <c r="FN238">
        <f>SUMIF('12peso'!$E$39:$E$492,$A238,'12peso'!Z$39:Z$492)</f>
        <v>3.8513999999999999</v>
      </c>
      <c r="FO238">
        <f>SUMIF('12peso'!$E$39:$E$492,$A238,'12peso'!AA$39:AA$492)</f>
        <v>3.8412000000000002</v>
      </c>
      <c r="FP238">
        <f>SUMIF('12peso'!$E$39:$E$492,$A238,'12peso'!AB$39:AB$492)</f>
        <v>3.8256999999999999</v>
      </c>
      <c r="FQ238">
        <f>SUMIF('12peso'!$E$39:$E$492,$A238,'12peso'!AC$39:AC$492)</f>
        <v>3.7957000000000001</v>
      </c>
      <c r="FR238">
        <f>SUMIF('12peso'!$E$39:$E$492,$A238,'12peso'!AD$39:AD$492)</f>
        <v>3.7740999999999998</v>
      </c>
      <c r="FS238">
        <f>SUMIF('12peso'!$E$39:$E$492,$A238,'12peso'!AE$39:AE$492)</f>
        <v>3.7778</v>
      </c>
      <c r="FT238">
        <f>SUMIF('12peso'!$E$39:$E$492,$A238,'12peso'!AF$39:AF$492)</f>
        <v>3.8963999999999999</v>
      </c>
      <c r="FU238">
        <f>SUMIF('12peso'!$E$39:$E$492,$A238,'12peso'!AG$39:AG$492)</f>
        <v>3.8982999999999999</v>
      </c>
      <c r="FV238">
        <f>SUMIF('12peso'!$E$39:$E$492,$A238,'12peso'!AH$39:AH$492)</f>
        <v>3.8740999999999999</v>
      </c>
      <c r="FW238">
        <f>SUMIF('12peso'!$E$39:$E$492,$A238,'12peso'!AI$39:AI$492)</f>
        <v>3.8641999999999999</v>
      </c>
      <c r="FX238">
        <f>SUMIF('12peso'!$E$39:$E$492,$A238,'12peso'!AJ$39:AJ$492)</f>
        <v>3.8542000000000001</v>
      </c>
      <c r="FY238">
        <f>SUMIF('12peso'!$E$39:$E$492,$A238,'12peso'!AK$39:AK$492)</f>
        <v>3.8237000000000001</v>
      </c>
      <c r="FZ238">
        <f>SUMIF('12peso'!$E$39:$E$492,$A238,'12peso'!AL$39:AL$492)</f>
        <v>3.7810999999999999</v>
      </c>
      <c r="GA238">
        <f>SUMIF('12peso'!$E$39:$E$492,$A238,'12peso'!AM$39:AM$492)</f>
        <v>3.7496999999999998</v>
      </c>
      <c r="GB238">
        <f>SUMIF('12peso'!$E$39:$E$492,$A238,'12peso'!AN$39:AN$492)</f>
        <v>3.7519</v>
      </c>
    </row>
    <row r="239" spans="1:184" x14ac:dyDescent="0.25">
      <c r="A239" s="60">
        <v>5104002</v>
      </c>
      <c r="B239" s="56" t="s">
        <v>241</v>
      </c>
      <c r="C239" s="127">
        <v>0.65090000000000003</v>
      </c>
      <c r="D239" s="127">
        <v>0.62180000000000002</v>
      </c>
      <c r="E239" s="127">
        <v>0.628</v>
      </c>
      <c r="F239" s="127">
        <v>0.68630000000000002</v>
      </c>
      <c r="G239" s="127">
        <v>0.88600000000000001</v>
      </c>
      <c r="H239" s="127">
        <v>0.92149999999999999</v>
      </c>
      <c r="I239" s="127">
        <v>0.91669999999999996</v>
      </c>
      <c r="J239" s="127">
        <v>0.91290000000000004</v>
      </c>
      <c r="K239" s="127">
        <v>0.91349999999999998</v>
      </c>
      <c r="L239" s="127">
        <v>0.90129999999999999</v>
      </c>
      <c r="M239" s="127">
        <v>0.89549999999999996</v>
      </c>
      <c r="N239" s="127">
        <v>0.87960000000000005</v>
      </c>
      <c r="O239" s="127">
        <v>0.98140000000000005</v>
      </c>
      <c r="P239" s="127">
        <v>1.1299999999999999</v>
      </c>
      <c r="Q239" s="127">
        <v>1.1369</v>
      </c>
      <c r="R239" s="127">
        <v>1.1173999999999999</v>
      </c>
      <c r="S239" s="127">
        <v>1.1249</v>
      </c>
      <c r="T239" s="127">
        <v>1.1554</v>
      </c>
      <c r="U239" s="127">
        <v>1.1646000000000001</v>
      </c>
      <c r="V239" s="127">
        <v>1.1532</v>
      </c>
      <c r="W239" s="127">
        <v>1.1346000000000001</v>
      </c>
      <c r="X239" s="127">
        <v>1.0993999999999999</v>
      </c>
      <c r="Y239" s="127">
        <v>1.0717000000000001</v>
      </c>
      <c r="Z239" s="127">
        <v>1.0506</v>
      </c>
      <c r="AA239" s="127">
        <v>1.0249999999999999</v>
      </c>
      <c r="AB239" s="127">
        <v>1.0118</v>
      </c>
      <c r="AC239" s="127">
        <v>1.0075000000000001</v>
      </c>
      <c r="AD239" s="127">
        <v>1.0174000000000001</v>
      </c>
      <c r="AE239" s="127">
        <v>1.0181</v>
      </c>
      <c r="AF239" s="127">
        <v>1.0058</v>
      </c>
      <c r="AG239" s="127">
        <v>0.99390000000000001</v>
      </c>
      <c r="AH239" s="127">
        <v>0.98580000000000001</v>
      </c>
      <c r="AI239" s="127">
        <v>0.98380000000000001</v>
      </c>
      <c r="AJ239" s="127">
        <v>0.97570000000000001</v>
      </c>
      <c r="AK239" s="127">
        <v>0.97250000000000003</v>
      </c>
      <c r="AL239" s="127">
        <v>0.95509999999999995</v>
      </c>
      <c r="AM239" s="127">
        <v>0.88329999999999997</v>
      </c>
      <c r="AN239" s="127">
        <v>0.83850000000000002</v>
      </c>
      <c r="AO239" s="127">
        <v>0.86850000000000005</v>
      </c>
      <c r="AP239" s="127">
        <v>0.95140000000000002</v>
      </c>
      <c r="AQ239" s="127">
        <v>1.1665000000000001</v>
      </c>
      <c r="AR239" s="127">
        <v>1.177</v>
      </c>
      <c r="AS239" s="127">
        <v>1.2197</v>
      </c>
      <c r="AT239" s="127">
        <v>1.3422000000000001</v>
      </c>
      <c r="AU239" s="127">
        <v>1.3602000000000001</v>
      </c>
      <c r="AV239" s="127">
        <v>1.3203</v>
      </c>
      <c r="AW239" s="127">
        <v>1.2626999999999999</v>
      </c>
      <c r="AX239" s="127">
        <v>1.1113999999999999</v>
      </c>
      <c r="AY239" s="127">
        <v>0.99490000000000001</v>
      </c>
      <c r="AZ239" s="127">
        <v>0.98650000000000004</v>
      </c>
      <c r="BA239" s="127">
        <v>1.0054000000000001</v>
      </c>
      <c r="BB239" s="127">
        <v>0.9718</v>
      </c>
      <c r="BC239" s="127">
        <v>0.93610000000000004</v>
      </c>
      <c r="BD239" s="127">
        <v>0.94289999999999996</v>
      </c>
      <c r="BE239" s="127">
        <v>0.9536</v>
      </c>
      <c r="BF239" s="127">
        <v>0.92359999999999998</v>
      </c>
      <c r="BG239" s="127">
        <v>0.80130000000000001</v>
      </c>
      <c r="BH239" s="127">
        <v>0.76470000000000005</v>
      </c>
      <c r="BI239" s="127">
        <v>0.77800000000000002</v>
      </c>
      <c r="BJ239" s="127">
        <v>0.8599</v>
      </c>
      <c r="BK239" s="127">
        <v>0.87419999999999998</v>
      </c>
      <c r="BL239" s="127">
        <v>0.9677</v>
      </c>
      <c r="BM239" s="127">
        <v>0.97629999999999995</v>
      </c>
      <c r="BN239" s="127">
        <v>1.0234000000000001</v>
      </c>
      <c r="BO239" s="127">
        <v>1.1296999999999999</v>
      </c>
      <c r="BP239" s="127">
        <v>1.1518999999999999</v>
      </c>
      <c r="BQ239" s="127">
        <v>1.1315</v>
      </c>
      <c r="BR239" s="127">
        <v>1.1083000000000001</v>
      </c>
      <c r="BS239" s="127">
        <v>1.1073999999999999</v>
      </c>
      <c r="BT239" s="127">
        <v>1.1036999999999999</v>
      </c>
      <c r="BU239" s="127">
        <v>1.0390999999999999</v>
      </c>
      <c r="BV239" s="127">
        <v>0.94810000000000005</v>
      </c>
      <c r="BW239" s="127">
        <v>0.96509999999999996</v>
      </c>
      <c r="BX239" s="127">
        <v>0.97899999999999998</v>
      </c>
      <c r="BY239" s="127">
        <v>0.98929999999999996</v>
      </c>
      <c r="BZ239" s="127">
        <v>1.0847</v>
      </c>
      <c r="CA239" s="127">
        <v>1.1061000000000001</v>
      </c>
      <c r="CB239" s="127">
        <v>1.1520999999999999</v>
      </c>
      <c r="CC239" s="127">
        <v>1.2584</v>
      </c>
      <c r="CD239" s="127">
        <v>1.2895000000000001</v>
      </c>
      <c r="CE239" s="127">
        <v>1.4489000000000001</v>
      </c>
      <c r="CF239" s="127">
        <v>1.4448000000000001</v>
      </c>
      <c r="CG239" s="127">
        <v>1.2841</v>
      </c>
      <c r="CH239" s="127">
        <v>0.41699999999999998</v>
      </c>
      <c r="CI239" s="127">
        <v>0.42049999999999998</v>
      </c>
      <c r="CJ239" s="127">
        <v>0.41689999999999999</v>
      </c>
      <c r="CK239" s="127">
        <v>0.40029999999999999</v>
      </c>
      <c r="CL239" s="127">
        <v>0.38600000000000001</v>
      </c>
      <c r="CM239" s="127">
        <v>0.38140000000000002</v>
      </c>
      <c r="CN239" s="127">
        <v>0.37640000000000001</v>
      </c>
      <c r="CO239" s="127">
        <v>0.40179999999999999</v>
      </c>
      <c r="CP239" s="127">
        <v>0.39689999999999998</v>
      </c>
      <c r="CQ239" s="127">
        <v>0.3931</v>
      </c>
      <c r="CR239" s="127">
        <v>0.42099999999999999</v>
      </c>
      <c r="CS239" s="127">
        <v>0.43169999999999997</v>
      </c>
      <c r="CT239" s="127">
        <v>0.37719999999999998</v>
      </c>
      <c r="CU239" s="127">
        <v>0.35039999999999999</v>
      </c>
      <c r="CV239" s="127">
        <v>0.3357</v>
      </c>
      <c r="CW239" s="127">
        <v>0.3291</v>
      </c>
      <c r="CX239" s="127">
        <v>0.32529999999999998</v>
      </c>
      <c r="CY239" s="127">
        <v>0.3412</v>
      </c>
      <c r="CZ239" s="127">
        <v>0.37059999999999998</v>
      </c>
      <c r="DA239" s="127">
        <v>0.36470000000000002</v>
      </c>
      <c r="DB239" s="127">
        <v>0.35460000000000003</v>
      </c>
      <c r="DC239" s="127">
        <v>0.35899999999999999</v>
      </c>
      <c r="DD239" s="127">
        <v>0.3548</v>
      </c>
      <c r="DE239" s="127">
        <v>0.35570000000000002</v>
      </c>
      <c r="DF239" s="127">
        <v>0.34620000000000001</v>
      </c>
      <c r="DG239" s="127">
        <v>0.35099999999999998</v>
      </c>
      <c r="DH239" s="127">
        <v>0.35149999999999998</v>
      </c>
      <c r="DI239" s="127">
        <v>0.35470000000000002</v>
      </c>
      <c r="DJ239" s="127">
        <v>0.35680000000000001</v>
      </c>
      <c r="DK239" s="127">
        <v>0.35489999999999999</v>
      </c>
      <c r="DL239" s="127">
        <v>0.35399999999999998</v>
      </c>
      <c r="DM239" s="127">
        <v>0.35499999999999998</v>
      </c>
      <c r="DN239" s="127">
        <v>0.3574</v>
      </c>
      <c r="DO239" s="127">
        <v>0.35210000000000002</v>
      </c>
      <c r="DP239" s="127">
        <v>0.33979999999999999</v>
      </c>
      <c r="DQ239" s="127">
        <v>0.32550000000000001</v>
      </c>
      <c r="DR239" s="127">
        <v>0.31769999999999998</v>
      </c>
      <c r="DS239" s="127">
        <v>0.32450000000000001</v>
      </c>
      <c r="DT239" s="127">
        <v>0.32879999999999998</v>
      </c>
      <c r="DU239" s="127">
        <v>0.33560000000000001</v>
      </c>
      <c r="DV239" s="127">
        <v>0.37</v>
      </c>
      <c r="DW239" s="127">
        <v>0.38550000000000001</v>
      </c>
      <c r="DX239" s="127">
        <v>0.38990000000000002</v>
      </c>
      <c r="DY239" s="127">
        <v>0.42970000000000003</v>
      </c>
      <c r="DZ239" s="127">
        <v>0.44019999999999998</v>
      </c>
      <c r="EA239" s="127">
        <v>0.39929999999999999</v>
      </c>
      <c r="EB239" s="127">
        <v>0.3639</v>
      </c>
      <c r="EC239" s="127">
        <v>0.34150000000000003</v>
      </c>
      <c r="ED239" s="127">
        <v>0.32329999999999998</v>
      </c>
      <c r="EE239" s="127">
        <v>0.32800000000000001</v>
      </c>
      <c r="EF239" s="127">
        <v>0.34129999999999999</v>
      </c>
      <c r="EG239" s="127">
        <v>0.34250000000000003</v>
      </c>
      <c r="EH239" s="127">
        <v>0.36520000000000002</v>
      </c>
      <c r="EI239" s="127">
        <v>0.37309999999999999</v>
      </c>
      <c r="EJ239" s="127">
        <v>0.38429999999999997</v>
      </c>
      <c r="EK239" s="127">
        <v>0.39550000000000002</v>
      </c>
      <c r="EL239" s="127">
        <v>0.40210000000000001</v>
      </c>
      <c r="EM239" s="127">
        <v>0.44190000000000002</v>
      </c>
      <c r="EN239" s="127">
        <v>0.48730000000000001</v>
      </c>
      <c r="EO239" s="127">
        <v>0.43009999999999998</v>
      </c>
      <c r="EP239" s="127">
        <v>0.39150000000000001</v>
      </c>
      <c r="EQ239" s="127">
        <v>0.40660000000000002</v>
      </c>
      <c r="ER239" s="127">
        <v>0.40639999999999998</v>
      </c>
      <c r="ES239" s="127">
        <v>0.4163</v>
      </c>
      <c r="ET239" s="127">
        <v>0.41310000000000002</v>
      </c>
      <c r="EU239" s="127">
        <v>0.4163</v>
      </c>
      <c r="EV239">
        <f>SUMIF('12peso'!$E$39:$E$492,$A239,'12peso'!H$39:H$492)</f>
        <v>1.0018</v>
      </c>
      <c r="EW239">
        <f>SUMIF('12peso'!$E$39:$E$492,$A239,'12peso'!I$39:I$492)</f>
        <v>0.98419999999999996</v>
      </c>
      <c r="EX239">
        <f>SUMIF('12peso'!$E$39:$E$492,$A239,'12peso'!J$39:J$492)</f>
        <v>0.95250000000000001</v>
      </c>
      <c r="EY239">
        <f>SUMIF('12peso'!$E$39:$E$492,$A239,'12peso'!K$39:K$492)</f>
        <v>0.96899999999999997</v>
      </c>
      <c r="EZ239">
        <f>SUMIF('12peso'!$E$39:$E$492,$A239,'12peso'!L$39:L$492)</f>
        <v>0.97070000000000001</v>
      </c>
      <c r="FA239">
        <f>SUMIF('12peso'!$E$39:$E$492,$A239,'12peso'!M$39:M$492)</f>
        <v>0.95469999999999999</v>
      </c>
      <c r="FB239">
        <f>SUMIF('12peso'!$E$39:$E$492,$A239,'12peso'!N$39:N$492)</f>
        <v>0.94240000000000002</v>
      </c>
      <c r="FC239">
        <f>SUMIF('12peso'!$E$39:$E$492,$A239,'12peso'!O$39:O$492)</f>
        <v>0.91979999999999995</v>
      </c>
      <c r="FD239">
        <f>SUMIF('12peso'!$E$39:$E$492,$A239,'12peso'!P$39:P$492)</f>
        <v>0.90890000000000004</v>
      </c>
      <c r="FE239">
        <f>SUMIF('12peso'!$E$39:$E$492,$A239,'12peso'!Q$39:Q$492)</f>
        <v>0.90669999999999995</v>
      </c>
      <c r="FF239">
        <f>SUMIF('12peso'!$E$39:$E$492,$A239,'12peso'!R$39:R$492)</f>
        <v>0.90210000000000001</v>
      </c>
      <c r="FG239">
        <f>SUMIF('12peso'!$E$39:$E$492,$A239,'12peso'!S$39:S$492)</f>
        <v>0.90249999999999997</v>
      </c>
      <c r="FH239">
        <f>SUMIF('12peso'!$E$39:$E$492,$A239,'12peso'!T$39:T$492)</f>
        <v>0.91520000000000001</v>
      </c>
      <c r="FI239">
        <f>SUMIF('12peso'!$E$39:$E$492,$A239,'12peso'!U$39:U$492)</f>
        <v>0.91700000000000004</v>
      </c>
      <c r="FJ239">
        <f>SUMIF('12peso'!$E$39:$E$492,$A239,'12peso'!V$39:V$492)</f>
        <v>0.93100000000000005</v>
      </c>
      <c r="FK239">
        <f>SUMIF('12peso'!$E$39:$E$492,$A239,'12peso'!W$39:W$492)</f>
        <v>0.95960000000000001</v>
      </c>
      <c r="FL239">
        <f>SUMIF('12peso'!$E$39:$E$492,$A239,'12peso'!X$39:X$492)</f>
        <v>0.95589999999999997</v>
      </c>
      <c r="FM239">
        <f>SUMIF('12peso'!$E$39:$E$492,$A239,'12peso'!Y$39:Y$492)</f>
        <v>0.93430000000000002</v>
      </c>
      <c r="FN239">
        <f>SUMIF('12peso'!$E$39:$E$492,$A239,'12peso'!Z$39:Z$492)</f>
        <v>0.88219999999999998</v>
      </c>
      <c r="FO239">
        <f>SUMIF('12peso'!$E$39:$E$492,$A239,'12peso'!AA$39:AA$492)</f>
        <v>0.87680000000000002</v>
      </c>
      <c r="FP239">
        <f>SUMIF('12peso'!$E$39:$E$492,$A239,'12peso'!AB$39:AB$492)</f>
        <v>0.86439999999999995</v>
      </c>
      <c r="FQ239">
        <f>SUMIF('12peso'!$E$39:$E$492,$A239,'12peso'!AC$39:AC$492)</f>
        <v>0.85529999999999995</v>
      </c>
      <c r="FR239">
        <f>SUMIF('12peso'!$E$39:$E$492,$A239,'12peso'!AD$39:AD$492)</f>
        <v>0.85780000000000001</v>
      </c>
      <c r="FS239">
        <f>SUMIF('12peso'!$E$39:$E$492,$A239,'12peso'!AE$39:AE$492)</f>
        <v>0.86160000000000003</v>
      </c>
      <c r="FT239">
        <f>SUMIF('12peso'!$E$39:$E$492,$A239,'12peso'!AF$39:AF$492)</f>
        <v>0.87519999999999998</v>
      </c>
      <c r="FU239">
        <f>SUMIF('12peso'!$E$39:$E$492,$A239,'12peso'!AG$39:AG$492)</f>
        <v>0.88280000000000003</v>
      </c>
      <c r="FV239">
        <f>SUMIF('12peso'!$E$39:$E$492,$A239,'12peso'!AH$39:AH$492)</f>
        <v>0.89239999999999997</v>
      </c>
      <c r="FW239">
        <f>SUMIF('12peso'!$E$39:$E$492,$A239,'12peso'!AI$39:AI$492)</f>
        <v>0.92020000000000002</v>
      </c>
      <c r="FX239">
        <f>SUMIF('12peso'!$E$39:$E$492,$A239,'12peso'!AJ$39:AJ$492)</f>
        <v>0.92010000000000003</v>
      </c>
      <c r="FY239">
        <f>SUMIF('12peso'!$E$39:$E$492,$A239,'12peso'!AK$39:AK$492)</f>
        <v>0.89580000000000004</v>
      </c>
      <c r="FZ239">
        <f>SUMIF('12peso'!$E$39:$E$492,$A239,'12peso'!AL$39:AL$492)</f>
        <v>0.86170000000000002</v>
      </c>
      <c r="GA239">
        <f>SUMIF('12peso'!$E$39:$E$492,$A239,'12peso'!AM$39:AM$492)</f>
        <v>0.84750000000000003</v>
      </c>
      <c r="GB239">
        <f>SUMIF('12peso'!$E$39:$E$492,$A239,'12peso'!AN$39:AN$492)</f>
        <v>0.84530000000000005</v>
      </c>
    </row>
    <row r="240" spans="1:184" x14ac:dyDescent="0.25">
      <c r="A240" s="60">
        <v>5104003</v>
      </c>
      <c r="B240" s="56" t="s">
        <v>242</v>
      </c>
      <c r="C240" s="127">
        <v>5.1999999999999998E-2</v>
      </c>
      <c r="D240" s="127">
        <v>5.1700000000000003E-2</v>
      </c>
      <c r="E240" s="127">
        <v>5.1499999999999997E-2</v>
      </c>
      <c r="F240" s="127">
        <v>5.1700000000000003E-2</v>
      </c>
      <c r="G240" s="127">
        <v>5.1499999999999997E-2</v>
      </c>
      <c r="H240" s="127">
        <v>5.1200000000000002E-2</v>
      </c>
      <c r="I240" s="127">
        <v>5.0799999999999998E-2</v>
      </c>
      <c r="J240" s="127">
        <v>5.0700000000000002E-2</v>
      </c>
      <c r="K240" s="127">
        <v>5.2699999999999997E-2</v>
      </c>
      <c r="L240" s="127">
        <v>5.2999999999999999E-2</v>
      </c>
      <c r="M240" s="127">
        <v>5.2900000000000003E-2</v>
      </c>
      <c r="N240" s="127">
        <v>5.28E-2</v>
      </c>
      <c r="O240" s="127">
        <v>5.57E-2</v>
      </c>
      <c r="P240" s="127">
        <v>5.7200000000000001E-2</v>
      </c>
      <c r="Q240" s="127">
        <v>5.7000000000000002E-2</v>
      </c>
      <c r="R240" s="127">
        <v>5.6899999999999999E-2</v>
      </c>
      <c r="S240" s="127">
        <v>5.8000000000000003E-2</v>
      </c>
      <c r="T240" s="127">
        <v>6.1699999999999998E-2</v>
      </c>
      <c r="U240" s="127">
        <v>6.1400000000000003E-2</v>
      </c>
      <c r="V240" s="127">
        <v>6.13E-2</v>
      </c>
      <c r="W240" s="127">
        <v>6.1100000000000002E-2</v>
      </c>
      <c r="X240" s="127">
        <v>6.0699999999999997E-2</v>
      </c>
      <c r="Y240" s="127">
        <v>6.0699999999999997E-2</v>
      </c>
      <c r="Z240" s="127">
        <v>6.0100000000000001E-2</v>
      </c>
      <c r="AA240" s="127">
        <v>6.2300000000000001E-2</v>
      </c>
      <c r="AB240" s="127">
        <v>6.3700000000000007E-2</v>
      </c>
      <c r="AC240" s="127">
        <v>6.4199999999999993E-2</v>
      </c>
      <c r="AD240" s="127">
        <v>6.6400000000000001E-2</v>
      </c>
      <c r="AE240" s="127">
        <v>6.7000000000000004E-2</v>
      </c>
      <c r="AF240" s="127">
        <v>6.6699999999999995E-2</v>
      </c>
      <c r="AG240" s="127">
        <v>6.5299999999999997E-2</v>
      </c>
      <c r="AH240" s="127">
        <v>6.5500000000000003E-2</v>
      </c>
      <c r="AI240" s="127">
        <v>6.5799999999999997E-2</v>
      </c>
      <c r="AJ240" s="127">
        <v>7.0199999999999999E-2</v>
      </c>
      <c r="AK240" s="127">
        <v>7.0800000000000002E-2</v>
      </c>
      <c r="AL240" s="127">
        <v>7.1400000000000005E-2</v>
      </c>
      <c r="AM240" s="127">
        <v>7.6100000000000001E-2</v>
      </c>
      <c r="AN240" s="127">
        <v>7.8700000000000006E-2</v>
      </c>
      <c r="AO240" s="127">
        <v>7.7100000000000002E-2</v>
      </c>
      <c r="AP240" s="127">
        <v>7.6600000000000001E-2</v>
      </c>
      <c r="AQ240" s="127">
        <v>8.5300000000000001E-2</v>
      </c>
      <c r="AR240" s="127">
        <v>9.0399999999999994E-2</v>
      </c>
      <c r="AS240" s="127">
        <v>9.8900000000000002E-2</v>
      </c>
      <c r="AT240" s="127">
        <v>9.8400000000000001E-2</v>
      </c>
      <c r="AU240" s="127">
        <v>9.7299999999999998E-2</v>
      </c>
      <c r="AV240" s="127">
        <v>9.64E-2</v>
      </c>
      <c r="AW240" s="127">
        <v>9.2100000000000001E-2</v>
      </c>
      <c r="AX240" s="127">
        <v>9.0300000000000005E-2</v>
      </c>
      <c r="AY240" s="127">
        <v>8.9200000000000002E-2</v>
      </c>
      <c r="AZ240" s="127">
        <v>8.8400000000000006E-2</v>
      </c>
      <c r="BA240" s="127">
        <v>8.72E-2</v>
      </c>
      <c r="BB240" s="127">
        <v>8.6499999999999994E-2</v>
      </c>
      <c r="BC240" s="127">
        <v>8.5900000000000004E-2</v>
      </c>
      <c r="BD240" s="127">
        <v>8.5199999999999998E-2</v>
      </c>
      <c r="BE240" s="127">
        <v>8.4699999999999998E-2</v>
      </c>
      <c r="BF240" s="127">
        <v>8.4199999999999997E-2</v>
      </c>
      <c r="BG240" s="127">
        <v>8.3900000000000002E-2</v>
      </c>
      <c r="BH240" s="127">
        <v>8.3500000000000005E-2</v>
      </c>
      <c r="BI240" s="127">
        <v>8.3500000000000005E-2</v>
      </c>
      <c r="BJ240" s="127">
        <v>8.6099999999999996E-2</v>
      </c>
      <c r="BK240" s="127">
        <v>8.7999999999999995E-2</v>
      </c>
      <c r="BL240" s="127">
        <v>8.7599999999999997E-2</v>
      </c>
      <c r="BM240" s="127">
        <v>8.7300000000000003E-2</v>
      </c>
      <c r="BN240" s="127">
        <v>8.8300000000000003E-2</v>
      </c>
      <c r="BO240" s="127">
        <v>9.01E-2</v>
      </c>
      <c r="BP240" s="127">
        <v>9.4799999999999995E-2</v>
      </c>
      <c r="BQ240" s="127">
        <v>9.5200000000000007E-2</v>
      </c>
      <c r="BR240" s="127">
        <v>9.4E-2</v>
      </c>
      <c r="BS240" s="127">
        <v>9.4100000000000003E-2</v>
      </c>
      <c r="BT240" s="127">
        <v>9.2999999999999999E-2</v>
      </c>
      <c r="BU240" s="127">
        <v>9.2999999999999999E-2</v>
      </c>
      <c r="BV240" s="127">
        <v>9.2799999999999994E-2</v>
      </c>
      <c r="BW240" s="127">
        <v>9.2499999999999999E-2</v>
      </c>
      <c r="BX240" s="127">
        <v>9.2499999999999999E-2</v>
      </c>
      <c r="BY240" s="127">
        <v>9.69E-2</v>
      </c>
      <c r="BZ240" s="127">
        <v>0.1004</v>
      </c>
      <c r="CA240" s="127">
        <v>0.10050000000000001</v>
      </c>
      <c r="CB240" s="127">
        <v>9.9900000000000003E-2</v>
      </c>
      <c r="CC240" s="127">
        <v>9.9099999999999994E-2</v>
      </c>
      <c r="CD240" s="127">
        <v>9.9199999999999997E-2</v>
      </c>
      <c r="CE240" s="127">
        <v>9.9400000000000002E-2</v>
      </c>
      <c r="CF240" s="127">
        <v>9.9199999999999997E-2</v>
      </c>
      <c r="CG240" s="127">
        <v>9.8900000000000002E-2</v>
      </c>
      <c r="CH240" s="127">
        <v>8.9300000000000004E-2</v>
      </c>
      <c r="CI240" s="127">
        <v>8.9200000000000002E-2</v>
      </c>
      <c r="CJ240" s="127">
        <v>8.9599999999999999E-2</v>
      </c>
      <c r="CK240" s="127">
        <v>8.9399999999999993E-2</v>
      </c>
      <c r="CL240" s="127">
        <v>8.8900000000000007E-2</v>
      </c>
      <c r="CM240" s="127">
        <v>8.8599999999999998E-2</v>
      </c>
      <c r="CN240" s="127">
        <v>8.8200000000000001E-2</v>
      </c>
      <c r="CO240" s="127">
        <v>8.7599999999999997E-2</v>
      </c>
      <c r="CP240" s="127">
        <v>8.7499999999999994E-2</v>
      </c>
      <c r="CQ240" s="127">
        <v>8.72E-2</v>
      </c>
      <c r="CR240" s="127">
        <v>8.6800000000000002E-2</v>
      </c>
      <c r="CS240" s="127">
        <v>8.6999999999999994E-2</v>
      </c>
      <c r="CT240" s="127">
        <v>8.5999999999999993E-2</v>
      </c>
      <c r="CU240" s="127">
        <v>8.5599999999999996E-2</v>
      </c>
      <c r="CV240" s="127">
        <v>8.5099999999999995E-2</v>
      </c>
      <c r="CW240" s="127">
        <v>8.4900000000000003E-2</v>
      </c>
      <c r="CX240" s="127">
        <v>8.4500000000000006E-2</v>
      </c>
      <c r="CY240" s="127">
        <v>8.43E-2</v>
      </c>
      <c r="CZ240" s="127">
        <v>8.4099999999999994E-2</v>
      </c>
      <c r="DA240" s="127">
        <v>8.3699999999999997E-2</v>
      </c>
      <c r="DB240" s="127">
        <v>8.3599999999999994E-2</v>
      </c>
      <c r="DC240" s="127">
        <v>8.3400000000000002E-2</v>
      </c>
      <c r="DD240" s="127">
        <v>8.3099999999999993E-2</v>
      </c>
      <c r="DE240" s="127">
        <v>8.8400000000000006E-2</v>
      </c>
      <c r="DF240" s="127">
        <v>8.9099999999999999E-2</v>
      </c>
      <c r="DG240" s="127">
        <v>9.0499999999999997E-2</v>
      </c>
      <c r="DH240" s="127">
        <v>9.0499999999999997E-2</v>
      </c>
      <c r="DI240" s="127">
        <v>9.01E-2</v>
      </c>
      <c r="DJ240" s="127">
        <v>9.0499999999999997E-2</v>
      </c>
      <c r="DK240" s="127">
        <v>9.0300000000000005E-2</v>
      </c>
      <c r="DL240" s="127">
        <v>0.09</v>
      </c>
      <c r="DM240" s="127">
        <v>8.9899999999999994E-2</v>
      </c>
      <c r="DN240" s="127">
        <v>8.9099999999999999E-2</v>
      </c>
      <c r="DO240" s="127">
        <v>8.8900000000000007E-2</v>
      </c>
      <c r="DP240" s="127">
        <v>8.8800000000000004E-2</v>
      </c>
      <c r="DQ240" s="127">
        <v>8.8200000000000001E-2</v>
      </c>
      <c r="DR240" s="127">
        <v>8.5999999999999993E-2</v>
      </c>
      <c r="DS240" s="127">
        <v>8.3000000000000004E-2</v>
      </c>
      <c r="DT240" s="127">
        <v>8.2799999999999999E-2</v>
      </c>
      <c r="DU240" s="127">
        <v>8.2400000000000001E-2</v>
      </c>
      <c r="DV240" s="127">
        <v>8.2400000000000001E-2</v>
      </c>
      <c r="DW240" s="127">
        <v>8.1799999999999998E-2</v>
      </c>
      <c r="DX240" s="127">
        <v>8.1500000000000003E-2</v>
      </c>
      <c r="DY240" s="127">
        <v>8.1100000000000005E-2</v>
      </c>
      <c r="DZ240" s="127">
        <v>8.0600000000000005E-2</v>
      </c>
      <c r="EA240" s="127">
        <v>8.0199999999999994E-2</v>
      </c>
      <c r="EB240" s="127">
        <v>7.9500000000000001E-2</v>
      </c>
      <c r="EC240" s="127">
        <v>7.9100000000000004E-2</v>
      </c>
      <c r="ED240" s="127">
        <v>7.9200000000000007E-2</v>
      </c>
      <c r="EE240" s="127">
        <v>7.9100000000000004E-2</v>
      </c>
      <c r="EF240" s="127">
        <v>7.9100000000000004E-2</v>
      </c>
      <c r="EG240" s="127">
        <v>7.8700000000000006E-2</v>
      </c>
      <c r="EH240" s="127">
        <v>7.8E-2</v>
      </c>
      <c r="EI240" s="127">
        <v>7.7200000000000005E-2</v>
      </c>
      <c r="EJ240" s="127">
        <v>7.6799999999999993E-2</v>
      </c>
      <c r="EK240" s="127">
        <v>7.6700000000000004E-2</v>
      </c>
      <c r="EL240" s="127">
        <v>7.6600000000000001E-2</v>
      </c>
      <c r="EM240" s="127">
        <v>7.6200000000000004E-2</v>
      </c>
      <c r="EN240" s="127">
        <v>7.5700000000000003E-2</v>
      </c>
      <c r="EO240" s="127">
        <v>7.5300000000000006E-2</v>
      </c>
      <c r="EP240" s="127">
        <v>7.51E-2</v>
      </c>
      <c r="EQ240" s="127">
        <v>7.4800000000000005E-2</v>
      </c>
      <c r="ER240" s="127">
        <v>7.4499999999999997E-2</v>
      </c>
      <c r="ES240" s="127">
        <v>7.4099999999999999E-2</v>
      </c>
      <c r="ET240" s="127">
        <v>7.3599999999999999E-2</v>
      </c>
      <c r="EU240" s="127">
        <v>7.3300000000000004E-2</v>
      </c>
      <c r="EV240">
        <f>SUMIF('12peso'!$E$39:$E$492,$A240,'12peso'!H$39:H$492)</f>
        <v>0.125</v>
      </c>
      <c r="EW240">
        <f>SUMIF('12peso'!$E$39:$E$492,$A240,'12peso'!I$39:I$492)</f>
        <v>0.12479999999999999</v>
      </c>
      <c r="EX240">
        <f>SUMIF('12peso'!$E$39:$E$492,$A240,'12peso'!J$39:J$492)</f>
        <v>0.1244</v>
      </c>
      <c r="EY240">
        <f>SUMIF('12peso'!$E$39:$E$492,$A240,'12peso'!K$39:K$492)</f>
        <v>0.1245</v>
      </c>
      <c r="EZ240">
        <f>SUMIF('12peso'!$E$39:$E$492,$A240,'12peso'!L$39:L$492)</f>
        <v>0.1239</v>
      </c>
      <c r="FA240">
        <f>SUMIF('12peso'!$E$39:$E$492,$A240,'12peso'!M$39:M$492)</f>
        <v>0.1239</v>
      </c>
      <c r="FB240">
        <f>SUMIF('12peso'!$E$39:$E$492,$A240,'12peso'!N$39:N$492)</f>
        <v>0.12379999999999999</v>
      </c>
      <c r="FC240">
        <f>SUMIF('12peso'!$E$39:$E$492,$A240,'12peso'!O$39:O$492)</f>
        <v>0.125</v>
      </c>
      <c r="FD240">
        <f>SUMIF('12peso'!$E$39:$E$492,$A240,'12peso'!P$39:P$492)</f>
        <v>0.1268</v>
      </c>
      <c r="FE240">
        <f>SUMIF('12peso'!$E$39:$E$492,$A240,'12peso'!Q$39:Q$492)</f>
        <v>0.12659999999999999</v>
      </c>
      <c r="FF240">
        <f>SUMIF('12peso'!$E$39:$E$492,$A240,'12peso'!R$39:R$492)</f>
        <v>0.12659999999999999</v>
      </c>
      <c r="FG240">
        <f>SUMIF('12peso'!$E$39:$E$492,$A240,'12peso'!S$39:S$492)</f>
        <v>0.12620000000000001</v>
      </c>
      <c r="FH240">
        <f>SUMIF('12peso'!$E$39:$E$492,$A240,'12peso'!T$39:T$492)</f>
        <v>0.1255</v>
      </c>
      <c r="FI240">
        <f>SUMIF('12peso'!$E$39:$E$492,$A240,'12peso'!U$39:U$492)</f>
        <v>0.12509999999999999</v>
      </c>
      <c r="FJ240">
        <f>SUMIF('12peso'!$E$39:$E$492,$A240,'12peso'!V$39:V$492)</f>
        <v>0.129</v>
      </c>
      <c r="FK240">
        <f>SUMIF('12peso'!$E$39:$E$492,$A240,'12peso'!W$39:W$492)</f>
        <v>0.1323</v>
      </c>
      <c r="FL240">
        <f>SUMIF('12peso'!$E$39:$E$492,$A240,'12peso'!X$39:X$492)</f>
        <v>0.1328</v>
      </c>
      <c r="FM240">
        <f>SUMIF('12peso'!$E$39:$E$492,$A240,'12peso'!Y$39:Y$492)</f>
        <v>0.13300000000000001</v>
      </c>
      <c r="FN240">
        <f>SUMIF('12peso'!$E$39:$E$492,$A240,'12peso'!Z$39:Z$492)</f>
        <v>0.1326</v>
      </c>
      <c r="FO240">
        <f>SUMIF('12peso'!$E$39:$E$492,$A240,'12peso'!AA$39:AA$492)</f>
        <v>0.13300000000000001</v>
      </c>
      <c r="FP240">
        <f>SUMIF('12peso'!$E$39:$E$492,$A240,'12peso'!AB$39:AB$492)</f>
        <v>0.13320000000000001</v>
      </c>
      <c r="FQ240">
        <f>SUMIF('12peso'!$E$39:$E$492,$A240,'12peso'!AC$39:AC$492)</f>
        <v>0.13300000000000001</v>
      </c>
      <c r="FR240">
        <f>SUMIF('12peso'!$E$39:$E$492,$A240,'12peso'!AD$39:AD$492)</f>
        <v>0.1323</v>
      </c>
      <c r="FS240">
        <f>SUMIF('12peso'!$E$39:$E$492,$A240,'12peso'!AE$39:AE$492)</f>
        <v>0.1321</v>
      </c>
      <c r="FT240">
        <f>SUMIF('12peso'!$E$39:$E$492,$A240,'12peso'!AF$39:AF$492)</f>
        <v>0.14580000000000001</v>
      </c>
      <c r="FU240">
        <f>SUMIF('12peso'!$E$39:$E$492,$A240,'12peso'!AG$39:AG$492)</f>
        <v>0.14630000000000001</v>
      </c>
      <c r="FV240">
        <f>SUMIF('12peso'!$E$39:$E$492,$A240,'12peso'!AH$39:AH$492)</f>
        <v>0.14630000000000001</v>
      </c>
      <c r="FW240">
        <f>SUMIF('12peso'!$E$39:$E$492,$A240,'12peso'!AI$39:AI$492)</f>
        <v>0.1452</v>
      </c>
      <c r="FX240">
        <f>SUMIF('12peso'!$E$39:$E$492,$A240,'12peso'!AJ$39:AJ$492)</f>
        <v>0.14430000000000001</v>
      </c>
      <c r="FY240">
        <f>SUMIF('12peso'!$E$39:$E$492,$A240,'12peso'!AK$39:AK$492)</f>
        <v>0.14419999999999999</v>
      </c>
      <c r="FZ240">
        <f>SUMIF('12peso'!$E$39:$E$492,$A240,'12peso'!AL$39:AL$492)</f>
        <v>0.14330000000000001</v>
      </c>
      <c r="GA240">
        <f>SUMIF('12peso'!$E$39:$E$492,$A240,'12peso'!AM$39:AM$492)</f>
        <v>0.14299999999999999</v>
      </c>
      <c r="GB240">
        <f>SUMIF('12peso'!$E$39:$E$492,$A240,'12peso'!AN$39:AN$492)</f>
        <v>0.1434</v>
      </c>
    </row>
    <row r="241" spans="1:184" x14ac:dyDescent="0.25">
      <c r="A241" s="60">
        <v>6101001</v>
      </c>
      <c r="B241" s="56" t="s">
        <v>243</v>
      </c>
      <c r="C241" s="127">
        <v>0.52669999999999995</v>
      </c>
      <c r="D241" s="127">
        <v>0.53480000000000005</v>
      </c>
      <c r="E241" s="127">
        <v>0.53649999999999998</v>
      </c>
      <c r="F241" s="127">
        <v>0.53039999999999998</v>
      </c>
      <c r="G241" s="127">
        <v>0.52349999999999997</v>
      </c>
      <c r="H241" s="127">
        <v>0.52010000000000001</v>
      </c>
      <c r="I241" s="127">
        <v>0.51819999999999999</v>
      </c>
      <c r="J241" s="127">
        <v>0.5181</v>
      </c>
      <c r="K241" s="127">
        <v>0.5161</v>
      </c>
      <c r="L241" s="127">
        <v>0.5121</v>
      </c>
      <c r="M241" s="127">
        <v>0.50980000000000003</v>
      </c>
      <c r="N241" s="127">
        <v>0.50939999999999996</v>
      </c>
      <c r="O241" s="127">
        <v>0.50180000000000002</v>
      </c>
      <c r="P241" s="127">
        <v>0.4965</v>
      </c>
      <c r="Q241" s="127">
        <v>0.49249999999999999</v>
      </c>
      <c r="R241" s="127">
        <v>0.49330000000000002</v>
      </c>
      <c r="S241" s="127">
        <v>0.49080000000000001</v>
      </c>
      <c r="T241" s="127">
        <v>0.48499999999999999</v>
      </c>
      <c r="U241" s="127">
        <v>0.48380000000000001</v>
      </c>
      <c r="V241" s="127">
        <v>0.49790000000000001</v>
      </c>
      <c r="W241" s="127">
        <v>0.50880000000000003</v>
      </c>
      <c r="X241" s="127">
        <v>0.50729999999999997</v>
      </c>
      <c r="Y241" s="127">
        <v>0.48959999999999998</v>
      </c>
      <c r="Z241" s="127">
        <v>0.4672</v>
      </c>
      <c r="AA241" s="127">
        <v>0.45760000000000001</v>
      </c>
      <c r="AB241" s="127">
        <v>0.44940000000000002</v>
      </c>
      <c r="AC241" s="127">
        <v>0.44869999999999999</v>
      </c>
      <c r="AD241" s="127">
        <v>0.44469999999999998</v>
      </c>
      <c r="AE241" s="127">
        <v>0.44429999999999997</v>
      </c>
      <c r="AF241" s="127">
        <v>0.4501</v>
      </c>
      <c r="AG241" s="127">
        <v>0.45179999999999998</v>
      </c>
      <c r="AH241" s="127">
        <v>0.45879999999999999</v>
      </c>
      <c r="AI241" s="127">
        <v>0.4632</v>
      </c>
      <c r="AJ241" s="127">
        <v>0.45939999999999998</v>
      </c>
      <c r="AK241" s="127">
        <v>0.45579999999999998</v>
      </c>
      <c r="AL241" s="127">
        <v>0.4531</v>
      </c>
      <c r="AM241" s="127">
        <v>0.44450000000000001</v>
      </c>
      <c r="AN241" s="127">
        <v>0.442</v>
      </c>
      <c r="AO241" s="127">
        <v>0.43509999999999999</v>
      </c>
      <c r="AP241" s="127">
        <v>0.4289</v>
      </c>
      <c r="AQ241" s="127">
        <v>0.41980000000000001</v>
      </c>
      <c r="AR241" s="127">
        <v>0.43730000000000002</v>
      </c>
      <c r="AS241" s="127">
        <v>0.43580000000000002</v>
      </c>
      <c r="AT241" s="127">
        <v>0.43209999999999998</v>
      </c>
      <c r="AU241" s="127">
        <v>0.44169999999999998</v>
      </c>
      <c r="AV241" s="127">
        <v>0.4511</v>
      </c>
      <c r="AW241" s="127">
        <v>0.4516</v>
      </c>
      <c r="AX241" s="127">
        <v>0.45300000000000001</v>
      </c>
      <c r="AY241" s="127">
        <v>0.4456</v>
      </c>
      <c r="AZ241" s="127">
        <v>0.45079999999999998</v>
      </c>
      <c r="BA241" s="127">
        <v>0.44359999999999999</v>
      </c>
      <c r="BB241" s="127">
        <v>0.44290000000000002</v>
      </c>
      <c r="BC241" s="127">
        <v>0.438</v>
      </c>
      <c r="BD241" s="127">
        <v>0.43790000000000001</v>
      </c>
      <c r="BE241" s="127">
        <v>0.43669999999999998</v>
      </c>
      <c r="BF241" s="127">
        <v>0.43319999999999997</v>
      </c>
      <c r="BG241" s="127">
        <v>0.43090000000000001</v>
      </c>
      <c r="BH241" s="127">
        <v>0.4461</v>
      </c>
      <c r="BI241" s="127">
        <v>0.45100000000000001</v>
      </c>
      <c r="BJ241" s="127">
        <v>0.44850000000000001</v>
      </c>
      <c r="BK241" s="127">
        <v>0.44569999999999999</v>
      </c>
      <c r="BL241" s="127">
        <v>0.43819999999999998</v>
      </c>
      <c r="BM241" s="127">
        <v>0.43759999999999999</v>
      </c>
      <c r="BN241" s="127">
        <v>0.43919999999999998</v>
      </c>
      <c r="BO241" s="127">
        <v>0.43569999999999998</v>
      </c>
      <c r="BP241" s="127">
        <v>0.432</v>
      </c>
      <c r="BQ241" s="127">
        <v>0.42949999999999999</v>
      </c>
      <c r="BR241" s="127">
        <v>0.43109999999999998</v>
      </c>
      <c r="BS241" s="127">
        <v>0.42199999999999999</v>
      </c>
      <c r="BT241" s="127">
        <v>0.43219999999999997</v>
      </c>
      <c r="BU241" s="127">
        <v>0.43969999999999998</v>
      </c>
      <c r="BV241" s="127">
        <v>0.44019999999999998</v>
      </c>
      <c r="BW241" s="127">
        <v>0.44330000000000003</v>
      </c>
      <c r="BX241" s="127">
        <v>0.442</v>
      </c>
      <c r="BY241" s="127">
        <v>0.441</v>
      </c>
      <c r="BZ241" s="127">
        <v>0.43990000000000001</v>
      </c>
      <c r="CA241" s="127">
        <v>0.437</v>
      </c>
      <c r="CB241" s="127">
        <v>0.43190000000000001</v>
      </c>
      <c r="CC241" s="127">
        <v>0.43059999999999998</v>
      </c>
      <c r="CD241" s="127">
        <v>0.43030000000000002</v>
      </c>
      <c r="CE241" s="127">
        <v>0.4289</v>
      </c>
      <c r="CF241" s="127">
        <v>0.441</v>
      </c>
      <c r="CG241" s="127">
        <v>0.44409999999999999</v>
      </c>
      <c r="CH241" s="127">
        <v>0.27900000000000003</v>
      </c>
      <c r="CI241" s="127">
        <v>0.2782</v>
      </c>
      <c r="CJ241" s="127">
        <v>0.2782</v>
      </c>
      <c r="CK241" s="127">
        <v>0.2772</v>
      </c>
      <c r="CL241" s="127">
        <v>0.27610000000000001</v>
      </c>
      <c r="CM241" s="127">
        <v>0.2737</v>
      </c>
      <c r="CN241" s="127">
        <v>0.27310000000000001</v>
      </c>
      <c r="CO241" s="127">
        <v>0.27300000000000002</v>
      </c>
      <c r="CP241" s="127">
        <v>0.26950000000000002</v>
      </c>
      <c r="CQ241" s="127">
        <v>0.26879999999999998</v>
      </c>
      <c r="CR241" s="127">
        <v>0.26819999999999999</v>
      </c>
      <c r="CS241" s="127">
        <v>0.2666</v>
      </c>
      <c r="CT241" s="127">
        <v>0.2651</v>
      </c>
      <c r="CU241" s="127">
        <v>0.26119999999999999</v>
      </c>
      <c r="CV241" s="127">
        <v>0.2586</v>
      </c>
      <c r="CW241" s="127">
        <v>0.25929999999999997</v>
      </c>
      <c r="CX241" s="127">
        <v>0.26040000000000002</v>
      </c>
      <c r="CY241" s="127">
        <v>0.26150000000000001</v>
      </c>
      <c r="CZ241" s="127">
        <v>0.2571</v>
      </c>
      <c r="DA241" s="127">
        <v>0.25600000000000001</v>
      </c>
      <c r="DB241" s="127">
        <v>0.25480000000000003</v>
      </c>
      <c r="DC241" s="127">
        <v>0.25629999999999997</v>
      </c>
      <c r="DD241" s="127">
        <v>0.25769999999999998</v>
      </c>
      <c r="DE241" s="127">
        <v>0.2591</v>
      </c>
      <c r="DF241" s="127">
        <v>0.25850000000000001</v>
      </c>
      <c r="DG241" s="127">
        <v>0.25879999999999997</v>
      </c>
      <c r="DH241" s="127">
        <v>0.25619999999999998</v>
      </c>
      <c r="DI241" s="127">
        <v>0.25729999999999997</v>
      </c>
      <c r="DJ241" s="127">
        <v>0.25629999999999997</v>
      </c>
      <c r="DK241" s="127">
        <v>0.25580000000000003</v>
      </c>
      <c r="DL241" s="127">
        <v>0.255</v>
      </c>
      <c r="DM241" s="127">
        <v>0.255</v>
      </c>
      <c r="DN241" s="127">
        <v>0.25600000000000001</v>
      </c>
      <c r="DO241" s="127">
        <v>0.25559999999999999</v>
      </c>
      <c r="DP241" s="127">
        <v>0.26290000000000002</v>
      </c>
      <c r="DQ241" s="127">
        <v>0.26190000000000002</v>
      </c>
      <c r="DR241" s="127">
        <v>0.26</v>
      </c>
      <c r="DS241" s="127">
        <v>0.26079999999999998</v>
      </c>
      <c r="DT241" s="127">
        <v>0.26029999999999998</v>
      </c>
      <c r="DU241" s="127">
        <v>0.26040000000000002</v>
      </c>
      <c r="DV241" s="127">
        <v>0.25979999999999998</v>
      </c>
      <c r="DW241" s="127">
        <v>0.25690000000000002</v>
      </c>
      <c r="DX241" s="127">
        <v>0.25609999999999999</v>
      </c>
      <c r="DY241" s="127">
        <v>0.25419999999999998</v>
      </c>
      <c r="DZ241" s="127">
        <v>0.25019999999999998</v>
      </c>
      <c r="EA241" s="127">
        <v>0.249</v>
      </c>
      <c r="EB241" s="127">
        <v>0.2535</v>
      </c>
      <c r="EC241" s="127">
        <v>0.25800000000000001</v>
      </c>
      <c r="ED241" s="127">
        <v>0.2616</v>
      </c>
      <c r="EE241" s="127">
        <v>0.2596</v>
      </c>
      <c r="EF241" s="127">
        <v>0.2601</v>
      </c>
      <c r="EG241" s="127">
        <v>0.2581</v>
      </c>
      <c r="EH241" s="127">
        <v>0.25469999999999998</v>
      </c>
      <c r="EI241" s="127">
        <v>0.25280000000000002</v>
      </c>
      <c r="EJ241" s="127">
        <v>0.25209999999999999</v>
      </c>
      <c r="EK241" s="127">
        <v>0.2487</v>
      </c>
      <c r="EL241" s="127">
        <v>0.24540000000000001</v>
      </c>
      <c r="EM241" s="127">
        <v>0.24490000000000001</v>
      </c>
      <c r="EN241" s="127">
        <v>0.25030000000000002</v>
      </c>
      <c r="EO241" s="127">
        <v>0.25319999999999998</v>
      </c>
      <c r="EP241" s="127">
        <v>0.25440000000000002</v>
      </c>
      <c r="EQ241" s="127">
        <v>0.25480000000000003</v>
      </c>
      <c r="ER241" s="127">
        <v>0.25230000000000002</v>
      </c>
      <c r="ES241" s="127">
        <v>0.24990000000000001</v>
      </c>
      <c r="ET241" s="127">
        <v>0.24940000000000001</v>
      </c>
      <c r="EU241" s="127">
        <v>0.24840000000000001</v>
      </c>
      <c r="EV241">
        <f>SUMIF('12peso'!$E$39:$E$492,$A241,'12peso'!H$39:H$492)</f>
        <v>0.2316</v>
      </c>
      <c r="EW241">
        <f>SUMIF('12peso'!$E$39:$E$492,$A241,'12peso'!I$39:I$492)</f>
        <v>0.23039999999999999</v>
      </c>
      <c r="EX241">
        <f>SUMIF('12peso'!$E$39:$E$492,$A241,'12peso'!J$39:J$492)</f>
        <v>0.22939999999999999</v>
      </c>
      <c r="EY241">
        <f>SUMIF('12peso'!$E$39:$E$492,$A241,'12peso'!K$39:K$492)</f>
        <v>0.2311</v>
      </c>
      <c r="EZ241">
        <f>SUMIF('12peso'!$E$39:$E$492,$A241,'12peso'!L$39:L$492)</f>
        <v>0.2339</v>
      </c>
      <c r="FA241">
        <f>SUMIF('12peso'!$E$39:$E$492,$A241,'12peso'!M$39:M$492)</f>
        <v>0.23499999999999999</v>
      </c>
      <c r="FB241">
        <f>SUMIF('12peso'!$E$39:$E$492,$A241,'12peso'!N$39:N$492)</f>
        <v>0.2361</v>
      </c>
      <c r="FC241">
        <f>SUMIF('12peso'!$E$39:$E$492,$A241,'12peso'!O$39:O$492)</f>
        <v>0.2359</v>
      </c>
      <c r="FD241">
        <f>SUMIF('12peso'!$E$39:$E$492,$A241,'12peso'!P$39:P$492)</f>
        <v>0.23730000000000001</v>
      </c>
      <c r="FE241">
        <f>SUMIF('12peso'!$E$39:$E$492,$A241,'12peso'!Q$39:Q$492)</f>
        <v>0.2344</v>
      </c>
      <c r="FF241">
        <f>SUMIF('12peso'!$E$39:$E$492,$A241,'12peso'!R$39:R$492)</f>
        <v>0.23319999999999999</v>
      </c>
      <c r="FG241">
        <f>SUMIF('12peso'!$E$39:$E$492,$A241,'12peso'!S$39:S$492)</f>
        <v>0.23219999999999999</v>
      </c>
      <c r="FH241">
        <f>SUMIF('12peso'!$E$39:$E$492,$A241,'12peso'!T$39:T$492)</f>
        <v>0.23080000000000001</v>
      </c>
      <c r="FI241">
        <f>SUMIF('12peso'!$E$39:$E$492,$A241,'12peso'!U$39:U$492)</f>
        <v>0.22939999999999999</v>
      </c>
      <c r="FJ241">
        <f>SUMIF('12peso'!$E$39:$E$492,$A241,'12peso'!V$39:V$492)</f>
        <v>0.22739999999999999</v>
      </c>
      <c r="FK241">
        <f>SUMIF('12peso'!$E$39:$E$492,$A241,'12peso'!W$39:W$492)</f>
        <v>0.2271</v>
      </c>
      <c r="FL241">
        <f>SUMIF('12peso'!$E$39:$E$492,$A241,'12peso'!X$39:X$492)</f>
        <v>0.2329</v>
      </c>
      <c r="FM241">
        <f>SUMIF('12peso'!$E$39:$E$492,$A241,'12peso'!Y$39:Y$492)</f>
        <v>0.23730000000000001</v>
      </c>
      <c r="FN241">
        <f>SUMIF('12peso'!$E$39:$E$492,$A241,'12peso'!Z$39:Z$492)</f>
        <v>0.23710000000000001</v>
      </c>
      <c r="FO241">
        <f>SUMIF('12peso'!$E$39:$E$492,$A241,'12peso'!AA$39:AA$492)</f>
        <v>0.23730000000000001</v>
      </c>
      <c r="FP241">
        <f>SUMIF('12peso'!$E$39:$E$492,$A241,'12peso'!AB$39:AB$492)</f>
        <v>0.2366</v>
      </c>
      <c r="FQ241">
        <f>SUMIF('12peso'!$E$39:$E$492,$A241,'12peso'!AC$39:AC$492)</f>
        <v>0.2356</v>
      </c>
      <c r="FR241">
        <f>SUMIF('12peso'!$E$39:$E$492,$A241,'12peso'!AD$39:AD$492)</f>
        <v>0.23300000000000001</v>
      </c>
      <c r="FS241">
        <f>SUMIF('12peso'!$E$39:$E$492,$A241,'12peso'!AE$39:AE$492)</f>
        <v>0.2319</v>
      </c>
      <c r="FT241">
        <f>SUMIF('12peso'!$E$39:$E$492,$A241,'12peso'!AF$39:AF$492)</f>
        <v>0.23119999999999999</v>
      </c>
      <c r="FU241">
        <f>SUMIF('12peso'!$E$39:$E$492,$A241,'12peso'!AG$39:AG$492)</f>
        <v>0.23100000000000001</v>
      </c>
      <c r="FV241">
        <f>SUMIF('12peso'!$E$39:$E$492,$A241,'12peso'!AH$39:AH$492)</f>
        <v>0.23039999999999999</v>
      </c>
      <c r="FW241">
        <f>SUMIF('12peso'!$E$39:$E$492,$A241,'12peso'!AI$39:AI$492)</f>
        <v>0.22819999999999999</v>
      </c>
      <c r="FX241">
        <f>SUMIF('12peso'!$E$39:$E$492,$A241,'12peso'!AJ$39:AJ$492)</f>
        <v>0.23180000000000001</v>
      </c>
      <c r="FY241">
        <f>SUMIF('12peso'!$E$39:$E$492,$A241,'12peso'!AK$39:AK$492)</f>
        <v>0.2334</v>
      </c>
      <c r="FZ241">
        <f>SUMIF('12peso'!$E$39:$E$492,$A241,'12peso'!AL$39:AL$492)</f>
        <v>0.23200000000000001</v>
      </c>
      <c r="GA241">
        <f>SUMIF('12peso'!$E$39:$E$492,$A241,'12peso'!AM$39:AM$492)</f>
        <v>0.2341</v>
      </c>
      <c r="GB241">
        <f>SUMIF('12peso'!$E$39:$E$492,$A241,'12peso'!AN$39:AN$492)</f>
        <v>0.23130000000000001</v>
      </c>
    </row>
    <row r="242" spans="1:184" x14ac:dyDescent="0.25">
      <c r="A242" s="60">
        <v>6101002</v>
      </c>
      <c r="B242" s="56" t="s">
        <v>244</v>
      </c>
      <c r="C242" s="127">
        <v>0.50119999999999998</v>
      </c>
      <c r="D242" s="127">
        <v>0.50849999999999995</v>
      </c>
      <c r="E242" s="127">
        <v>0.51019999999999999</v>
      </c>
      <c r="F242" s="127">
        <v>0.50270000000000004</v>
      </c>
      <c r="G242" s="127">
        <v>0.501</v>
      </c>
      <c r="H242" s="127">
        <v>0.50039999999999996</v>
      </c>
      <c r="I242" s="127">
        <v>0.4975</v>
      </c>
      <c r="J242" s="127">
        <v>0.49730000000000002</v>
      </c>
      <c r="K242" s="127">
        <v>0.49559999999999998</v>
      </c>
      <c r="L242" s="127">
        <v>0.49359999999999998</v>
      </c>
      <c r="M242" s="127">
        <v>0.49419999999999997</v>
      </c>
      <c r="N242" s="127">
        <v>0.501</v>
      </c>
      <c r="O242" s="127">
        <v>0.50339999999999996</v>
      </c>
      <c r="P242" s="127">
        <v>0.49540000000000001</v>
      </c>
      <c r="Q242" s="127">
        <v>0.49309999999999998</v>
      </c>
      <c r="R242" s="127">
        <v>0.49059999999999998</v>
      </c>
      <c r="S242" s="127">
        <v>0.48609999999999998</v>
      </c>
      <c r="T242" s="127">
        <v>0.48409999999999997</v>
      </c>
      <c r="U242" s="127">
        <v>0.48199999999999998</v>
      </c>
      <c r="V242" s="127">
        <v>0.48699999999999999</v>
      </c>
      <c r="W242" s="127">
        <v>0.49080000000000001</v>
      </c>
      <c r="X242" s="127">
        <v>0.49030000000000001</v>
      </c>
      <c r="Y242" s="127">
        <v>0.49380000000000002</v>
      </c>
      <c r="Z242" s="127">
        <v>0.49380000000000002</v>
      </c>
      <c r="AA242" s="127">
        <v>0.4894</v>
      </c>
      <c r="AB242" s="127">
        <v>0.48709999999999998</v>
      </c>
      <c r="AC242" s="127">
        <v>0.48599999999999999</v>
      </c>
      <c r="AD242" s="127">
        <v>0.48220000000000002</v>
      </c>
      <c r="AE242" s="127">
        <v>0.48170000000000002</v>
      </c>
      <c r="AF242" s="127">
        <v>0.48859999999999998</v>
      </c>
      <c r="AG242" s="127">
        <v>0.4894</v>
      </c>
      <c r="AH242" s="127">
        <v>0.49709999999999999</v>
      </c>
      <c r="AI242" s="127">
        <v>0.50490000000000002</v>
      </c>
      <c r="AJ242" s="127">
        <v>0.50480000000000003</v>
      </c>
      <c r="AK242" s="127">
        <v>0.501</v>
      </c>
      <c r="AL242" s="127">
        <v>0.49419999999999997</v>
      </c>
      <c r="AM242" s="127">
        <v>0.49320000000000003</v>
      </c>
      <c r="AN242" s="127">
        <v>0.49109999999999998</v>
      </c>
      <c r="AO242" s="127">
        <v>0.48630000000000001</v>
      </c>
      <c r="AP242" s="127">
        <v>0.47870000000000001</v>
      </c>
      <c r="AQ242" s="127">
        <v>0.46789999999999998</v>
      </c>
      <c r="AR242" s="127">
        <v>0.48920000000000002</v>
      </c>
      <c r="AS242" s="127">
        <v>0.49030000000000001</v>
      </c>
      <c r="AT242" s="127">
        <v>0.48630000000000001</v>
      </c>
      <c r="AU242" s="127">
        <v>0.50249999999999995</v>
      </c>
      <c r="AV242" s="127">
        <v>0.51060000000000005</v>
      </c>
      <c r="AW242" s="127">
        <v>0.51080000000000003</v>
      </c>
      <c r="AX242" s="127">
        <v>0.50960000000000005</v>
      </c>
      <c r="AY242" s="127">
        <v>0.5121</v>
      </c>
      <c r="AZ242" s="127">
        <v>0.51300000000000001</v>
      </c>
      <c r="BA242" s="127">
        <v>0.51780000000000004</v>
      </c>
      <c r="BB242" s="127">
        <v>0.52349999999999997</v>
      </c>
      <c r="BC242" s="127">
        <v>0.5242</v>
      </c>
      <c r="BD242" s="127">
        <v>0.52569999999999995</v>
      </c>
      <c r="BE242" s="127">
        <v>0.53059999999999996</v>
      </c>
      <c r="BF242" s="127">
        <v>0.52790000000000004</v>
      </c>
      <c r="BG242" s="127">
        <v>0.53310000000000002</v>
      </c>
      <c r="BH242" s="127">
        <v>0.5524</v>
      </c>
      <c r="BI242" s="127">
        <v>0.56359999999999999</v>
      </c>
      <c r="BJ242" s="127">
        <v>0.56210000000000004</v>
      </c>
      <c r="BK242" s="127">
        <v>0.55859999999999999</v>
      </c>
      <c r="BL242" s="127">
        <v>0.55600000000000005</v>
      </c>
      <c r="BM242" s="127">
        <v>0.55130000000000001</v>
      </c>
      <c r="BN242" s="127">
        <v>0.55049999999999999</v>
      </c>
      <c r="BO242" s="127">
        <v>0.54630000000000001</v>
      </c>
      <c r="BP242" s="127">
        <v>0.54390000000000005</v>
      </c>
      <c r="BQ242" s="127">
        <v>0.54149999999999998</v>
      </c>
      <c r="BR242" s="127">
        <v>0.5393</v>
      </c>
      <c r="BS242" s="127">
        <v>0.53510000000000002</v>
      </c>
      <c r="BT242" s="127">
        <v>0.54490000000000005</v>
      </c>
      <c r="BU242" s="127">
        <v>0.5544</v>
      </c>
      <c r="BV242" s="127">
        <v>0.55330000000000001</v>
      </c>
      <c r="BW242" s="127">
        <v>0.55669999999999997</v>
      </c>
      <c r="BX242" s="127">
        <v>0.56069999999999998</v>
      </c>
      <c r="BY242" s="127">
        <v>0.56740000000000002</v>
      </c>
      <c r="BZ242" s="127">
        <v>0.56810000000000005</v>
      </c>
      <c r="CA242" s="127">
        <v>0.56279999999999997</v>
      </c>
      <c r="CB242" s="127">
        <v>0.56220000000000003</v>
      </c>
      <c r="CC242" s="127">
        <v>0.5615</v>
      </c>
      <c r="CD242" s="127">
        <v>0.56499999999999995</v>
      </c>
      <c r="CE242" s="127">
        <v>0.56240000000000001</v>
      </c>
      <c r="CF242" s="127">
        <v>0.57450000000000001</v>
      </c>
      <c r="CG242" s="127">
        <v>0.58609999999999995</v>
      </c>
      <c r="CH242" s="127">
        <v>0.31929999999999997</v>
      </c>
      <c r="CI242" s="127">
        <v>0.31900000000000001</v>
      </c>
      <c r="CJ242" s="127">
        <v>0.32079999999999997</v>
      </c>
      <c r="CK242" s="127">
        <v>0.3231</v>
      </c>
      <c r="CL242" s="127">
        <v>0.32319999999999999</v>
      </c>
      <c r="CM242" s="127">
        <v>0.32200000000000001</v>
      </c>
      <c r="CN242" s="127">
        <v>0.32279999999999998</v>
      </c>
      <c r="CO242" s="127">
        <v>0.32490000000000002</v>
      </c>
      <c r="CP242" s="127">
        <v>0.32479999999999998</v>
      </c>
      <c r="CQ242" s="127">
        <v>0.32319999999999999</v>
      </c>
      <c r="CR242" s="127">
        <v>0.32640000000000002</v>
      </c>
      <c r="CS242" s="127">
        <v>0.32869999999999999</v>
      </c>
      <c r="CT242" s="127">
        <v>0.3261</v>
      </c>
      <c r="CU242" s="127">
        <v>0.32469999999999999</v>
      </c>
      <c r="CV242" s="127">
        <v>0.32329999999999998</v>
      </c>
      <c r="CW242" s="127">
        <v>0.3241</v>
      </c>
      <c r="CX242" s="127">
        <v>0.32450000000000001</v>
      </c>
      <c r="CY242" s="127">
        <v>0.32440000000000002</v>
      </c>
      <c r="CZ242" s="127">
        <v>0.32119999999999999</v>
      </c>
      <c r="DA242" s="127">
        <v>0.32079999999999997</v>
      </c>
      <c r="DB242" s="127">
        <v>0.32079999999999997</v>
      </c>
      <c r="DC242" s="127">
        <v>0.31909999999999999</v>
      </c>
      <c r="DD242" s="127">
        <v>0.32119999999999999</v>
      </c>
      <c r="DE242" s="127">
        <v>0.32329999999999998</v>
      </c>
      <c r="DF242" s="127">
        <v>0.32269999999999999</v>
      </c>
      <c r="DG242" s="127">
        <v>0.32200000000000001</v>
      </c>
      <c r="DH242" s="127">
        <v>0.31840000000000002</v>
      </c>
      <c r="DI242" s="127">
        <v>0.31909999999999999</v>
      </c>
      <c r="DJ242" s="127">
        <v>0.31850000000000001</v>
      </c>
      <c r="DK242" s="127">
        <v>0.31890000000000002</v>
      </c>
      <c r="DL242" s="127">
        <v>0.31830000000000003</v>
      </c>
      <c r="DM242" s="127">
        <v>0.31809999999999999</v>
      </c>
      <c r="DN242" s="127">
        <v>0.31769999999999998</v>
      </c>
      <c r="DO242" s="127">
        <v>0.31919999999999998</v>
      </c>
      <c r="DP242" s="127">
        <v>0.3261</v>
      </c>
      <c r="DQ242" s="127">
        <v>0.32790000000000002</v>
      </c>
      <c r="DR242" s="127">
        <v>0.32490000000000002</v>
      </c>
      <c r="DS242" s="127">
        <v>0.32379999999999998</v>
      </c>
      <c r="DT242" s="127">
        <v>0.32379999999999998</v>
      </c>
      <c r="DU242" s="127">
        <v>0.32379999999999998</v>
      </c>
      <c r="DV242" s="127">
        <v>0.3231</v>
      </c>
      <c r="DW242" s="127">
        <v>0.32279999999999998</v>
      </c>
      <c r="DX242" s="127">
        <v>0.3211</v>
      </c>
      <c r="DY242" s="127">
        <v>0.31969999999999998</v>
      </c>
      <c r="DZ242" s="127">
        <v>0.31850000000000001</v>
      </c>
      <c r="EA242" s="127">
        <v>0.31819999999999998</v>
      </c>
      <c r="EB242" s="127">
        <v>0.32390000000000002</v>
      </c>
      <c r="EC242" s="127">
        <v>0.32590000000000002</v>
      </c>
      <c r="ED242" s="127">
        <v>0.32740000000000002</v>
      </c>
      <c r="EE242" s="127">
        <v>0.3261</v>
      </c>
      <c r="EF242" s="127">
        <v>0.32519999999999999</v>
      </c>
      <c r="EG242" s="127">
        <v>0.32600000000000001</v>
      </c>
      <c r="EH242" s="127">
        <v>0.32369999999999999</v>
      </c>
      <c r="EI242" s="127">
        <v>0.32</v>
      </c>
      <c r="EJ242" s="127">
        <v>0.31919999999999998</v>
      </c>
      <c r="EK242" s="127">
        <v>0.31819999999999998</v>
      </c>
      <c r="EL242" s="127">
        <v>0.31559999999999999</v>
      </c>
      <c r="EM242" s="127">
        <v>0.31259999999999999</v>
      </c>
      <c r="EN242" s="127">
        <v>0.31780000000000003</v>
      </c>
      <c r="EO242" s="127">
        <v>0.32</v>
      </c>
      <c r="EP242" s="127">
        <v>0.32179999999999997</v>
      </c>
      <c r="EQ242" s="127">
        <v>0.32169999999999999</v>
      </c>
      <c r="ER242" s="127">
        <v>0.3216</v>
      </c>
      <c r="ES242" s="127">
        <v>0.32040000000000002</v>
      </c>
      <c r="ET242" s="127">
        <v>0.31969999999999998</v>
      </c>
      <c r="EU242" s="127">
        <v>0.31709999999999999</v>
      </c>
      <c r="EV242">
        <f>SUMIF('12peso'!$E$39:$E$492,$A242,'12peso'!H$39:H$492)</f>
        <v>0.41220000000000001</v>
      </c>
      <c r="EW242">
        <f>SUMIF('12peso'!$E$39:$E$492,$A242,'12peso'!I$39:I$492)</f>
        <v>0.40910000000000002</v>
      </c>
      <c r="EX242">
        <f>SUMIF('12peso'!$E$39:$E$492,$A242,'12peso'!J$39:J$492)</f>
        <v>0.4108</v>
      </c>
      <c r="EY242">
        <f>SUMIF('12peso'!$E$39:$E$492,$A242,'12peso'!K$39:K$492)</f>
        <v>0.41039999999999999</v>
      </c>
      <c r="EZ242">
        <f>SUMIF('12peso'!$E$39:$E$492,$A242,'12peso'!L$39:L$492)</f>
        <v>0.41470000000000001</v>
      </c>
      <c r="FA242">
        <f>SUMIF('12peso'!$E$39:$E$492,$A242,'12peso'!M$39:M$492)</f>
        <v>0.41770000000000002</v>
      </c>
      <c r="FB242">
        <f>SUMIF('12peso'!$E$39:$E$492,$A242,'12peso'!N$39:N$492)</f>
        <v>0.41920000000000002</v>
      </c>
      <c r="FC242">
        <f>SUMIF('12peso'!$E$39:$E$492,$A242,'12peso'!O$39:O$492)</f>
        <v>0.41980000000000001</v>
      </c>
      <c r="FD242">
        <f>SUMIF('12peso'!$E$39:$E$492,$A242,'12peso'!P$39:P$492)</f>
        <v>0.42020000000000002</v>
      </c>
      <c r="FE242">
        <f>SUMIF('12peso'!$E$39:$E$492,$A242,'12peso'!Q$39:Q$492)</f>
        <v>0.41649999999999998</v>
      </c>
      <c r="FF242">
        <f>SUMIF('12peso'!$E$39:$E$492,$A242,'12peso'!R$39:R$492)</f>
        <v>0.41639999999999999</v>
      </c>
      <c r="FG242">
        <f>SUMIF('12peso'!$E$39:$E$492,$A242,'12peso'!S$39:S$492)</f>
        <v>0.41560000000000002</v>
      </c>
      <c r="FH242">
        <f>SUMIF('12peso'!$E$39:$E$492,$A242,'12peso'!T$39:T$492)</f>
        <v>0.41220000000000001</v>
      </c>
      <c r="FI242">
        <f>SUMIF('12peso'!$E$39:$E$492,$A242,'12peso'!U$39:U$492)</f>
        <v>0.40970000000000001</v>
      </c>
      <c r="FJ242">
        <f>SUMIF('12peso'!$E$39:$E$492,$A242,'12peso'!V$39:V$492)</f>
        <v>0.40810000000000002</v>
      </c>
      <c r="FK242">
        <f>SUMIF('12peso'!$E$39:$E$492,$A242,'12peso'!W$39:W$492)</f>
        <v>0.40610000000000002</v>
      </c>
      <c r="FL242">
        <f>SUMIF('12peso'!$E$39:$E$492,$A242,'12peso'!X$39:X$492)</f>
        <v>0.41349999999999998</v>
      </c>
      <c r="FM242">
        <f>SUMIF('12peso'!$E$39:$E$492,$A242,'12peso'!Y$39:Y$492)</f>
        <v>0.41820000000000002</v>
      </c>
      <c r="FN242">
        <f>SUMIF('12peso'!$E$39:$E$492,$A242,'12peso'!Z$39:Z$492)</f>
        <v>0.41830000000000001</v>
      </c>
      <c r="FO242">
        <f>SUMIF('12peso'!$E$39:$E$492,$A242,'12peso'!AA$39:AA$492)</f>
        <v>0.4194</v>
      </c>
      <c r="FP242">
        <f>SUMIF('12peso'!$E$39:$E$492,$A242,'12peso'!AB$39:AB$492)</f>
        <v>0.41839999999999999</v>
      </c>
      <c r="FQ242">
        <f>SUMIF('12peso'!$E$39:$E$492,$A242,'12peso'!AC$39:AC$492)</f>
        <v>0.41639999999999999</v>
      </c>
      <c r="FR242">
        <f>SUMIF('12peso'!$E$39:$E$492,$A242,'12peso'!AD$39:AD$492)</f>
        <v>0.41389999999999999</v>
      </c>
      <c r="FS242">
        <f>SUMIF('12peso'!$E$39:$E$492,$A242,'12peso'!AE$39:AE$492)</f>
        <v>0.41370000000000001</v>
      </c>
      <c r="FT242">
        <f>SUMIF('12peso'!$E$39:$E$492,$A242,'12peso'!AF$39:AF$492)</f>
        <v>0.4128</v>
      </c>
      <c r="FU242">
        <f>SUMIF('12peso'!$E$39:$E$492,$A242,'12peso'!AG$39:AG$492)</f>
        <v>0.4133</v>
      </c>
      <c r="FV242">
        <f>SUMIF('12peso'!$E$39:$E$492,$A242,'12peso'!AH$39:AH$492)</f>
        <v>0.4113</v>
      </c>
      <c r="FW242">
        <f>SUMIF('12peso'!$E$39:$E$492,$A242,'12peso'!AI$39:AI$492)</f>
        <v>0.40839999999999999</v>
      </c>
      <c r="FX242">
        <f>SUMIF('12peso'!$E$39:$E$492,$A242,'12peso'!AJ$39:AJ$492)</f>
        <v>0.41360000000000002</v>
      </c>
      <c r="FY242">
        <f>SUMIF('12peso'!$E$39:$E$492,$A242,'12peso'!AK$39:AK$492)</f>
        <v>0.41789999999999999</v>
      </c>
      <c r="FZ242">
        <f>SUMIF('12peso'!$E$39:$E$492,$A242,'12peso'!AL$39:AL$492)</f>
        <v>0.41760000000000003</v>
      </c>
      <c r="GA242">
        <f>SUMIF('12peso'!$E$39:$E$492,$A242,'12peso'!AM$39:AM$492)</f>
        <v>0.4173</v>
      </c>
      <c r="GB242">
        <f>SUMIF('12peso'!$E$39:$E$492,$A242,'12peso'!AN$39:AN$492)</f>
        <v>0.41560000000000002</v>
      </c>
    </row>
    <row r="243" spans="1:184" x14ac:dyDescent="0.25">
      <c r="A243" s="60">
        <v>6101003</v>
      </c>
      <c r="B243" s="56" t="s">
        <v>245</v>
      </c>
      <c r="C243" s="127">
        <v>0.65139999999999998</v>
      </c>
      <c r="D243" s="127">
        <v>0.65980000000000005</v>
      </c>
      <c r="E243" s="127">
        <v>0.65780000000000005</v>
      </c>
      <c r="F243" s="127">
        <v>0.65339999999999998</v>
      </c>
      <c r="G243" s="127">
        <v>0.64900000000000002</v>
      </c>
      <c r="H243" s="127">
        <v>0.64570000000000005</v>
      </c>
      <c r="I243" s="127">
        <v>0.66080000000000005</v>
      </c>
      <c r="J243" s="127">
        <v>0.66379999999999995</v>
      </c>
      <c r="K243" s="127">
        <v>0.66149999999999998</v>
      </c>
      <c r="L243" s="127">
        <v>0.65920000000000001</v>
      </c>
      <c r="M243" s="127">
        <v>0.65959999999999996</v>
      </c>
      <c r="N243" s="127">
        <v>0.67810000000000004</v>
      </c>
      <c r="O243" s="127">
        <v>0.67059999999999997</v>
      </c>
      <c r="P243" s="127">
        <v>0.66210000000000002</v>
      </c>
      <c r="Q243" s="127">
        <v>0.65580000000000005</v>
      </c>
      <c r="R243" s="127">
        <v>0.65959999999999996</v>
      </c>
      <c r="S243" s="127">
        <v>0.65329999999999999</v>
      </c>
      <c r="T243" s="127">
        <v>0.64429999999999998</v>
      </c>
      <c r="U243" s="127">
        <v>0.64280000000000004</v>
      </c>
      <c r="V243" s="127">
        <v>0.65210000000000001</v>
      </c>
      <c r="W243" s="127">
        <v>0.65510000000000002</v>
      </c>
      <c r="X243" s="127">
        <v>0.64839999999999998</v>
      </c>
      <c r="Y243" s="127">
        <v>0.63</v>
      </c>
      <c r="Z243" s="127">
        <v>0.59589999999999999</v>
      </c>
      <c r="AA243" s="127">
        <v>0.58250000000000002</v>
      </c>
      <c r="AB243" s="127">
        <v>0.57040000000000002</v>
      </c>
      <c r="AC243" s="127">
        <v>0.57210000000000005</v>
      </c>
      <c r="AD243" s="127">
        <v>0.56920000000000004</v>
      </c>
      <c r="AE243" s="127">
        <v>0.56689999999999996</v>
      </c>
      <c r="AF243" s="127">
        <v>0.57310000000000005</v>
      </c>
      <c r="AG243" s="127">
        <v>0.57620000000000005</v>
      </c>
      <c r="AH243" s="127">
        <v>0.58609999999999995</v>
      </c>
      <c r="AI243" s="127">
        <v>0.59179999999999999</v>
      </c>
      <c r="AJ243" s="127">
        <v>0.58850000000000002</v>
      </c>
      <c r="AK243" s="127">
        <v>0.58299999999999996</v>
      </c>
      <c r="AL243" s="127">
        <v>0.58079999999999998</v>
      </c>
      <c r="AM243" s="127">
        <v>0.57620000000000005</v>
      </c>
      <c r="AN243" s="127">
        <v>0.57520000000000004</v>
      </c>
      <c r="AO243" s="127">
        <v>0.56889999999999996</v>
      </c>
      <c r="AP243" s="127">
        <v>0.56159999999999999</v>
      </c>
      <c r="AQ243" s="127">
        <v>0.54700000000000004</v>
      </c>
      <c r="AR243" s="127">
        <v>0.56920000000000004</v>
      </c>
      <c r="AS243" s="127">
        <v>0.56879999999999997</v>
      </c>
      <c r="AT243" s="127">
        <v>0.56200000000000006</v>
      </c>
      <c r="AU243" s="127">
        <v>0.5847</v>
      </c>
      <c r="AV243" s="127">
        <v>0.59340000000000004</v>
      </c>
      <c r="AW243" s="127">
        <v>0.58940000000000003</v>
      </c>
      <c r="AX243" s="127">
        <v>0.5857</v>
      </c>
      <c r="AY243" s="127">
        <v>0.58940000000000003</v>
      </c>
      <c r="AZ243" s="127">
        <v>0.58489999999999998</v>
      </c>
      <c r="BA243" s="127">
        <v>0.58069999999999999</v>
      </c>
      <c r="BB243" s="127">
        <v>0.58220000000000005</v>
      </c>
      <c r="BC243" s="127">
        <v>0.57499999999999996</v>
      </c>
      <c r="BD243" s="127">
        <v>0.57430000000000003</v>
      </c>
      <c r="BE243" s="127">
        <v>0.57020000000000004</v>
      </c>
      <c r="BF243" s="127">
        <v>0.56840000000000002</v>
      </c>
      <c r="BG243" s="127">
        <v>0.56759999999999999</v>
      </c>
      <c r="BH243" s="127">
        <v>0.58020000000000005</v>
      </c>
      <c r="BI243" s="127">
        <v>0.59399999999999997</v>
      </c>
      <c r="BJ243" s="127">
        <v>0.59289999999999998</v>
      </c>
      <c r="BK243" s="127">
        <v>0.58799999999999997</v>
      </c>
      <c r="BL243" s="127">
        <v>0.58089999999999997</v>
      </c>
      <c r="BM243" s="127">
        <v>0.57689999999999997</v>
      </c>
      <c r="BN243" s="127">
        <v>0.5746</v>
      </c>
      <c r="BO243" s="127">
        <v>0.56859999999999999</v>
      </c>
      <c r="BP243" s="127">
        <v>0.56379999999999997</v>
      </c>
      <c r="BQ243" s="127">
        <v>0.56020000000000003</v>
      </c>
      <c r="BR243" s="127">
        <v>0.55620000000000003</v>
      </c>
      <c r="BS243" s="127">
        <v>0.55459999999999998</v>
      </c>
      <c r="BT243" s="127">
        <v>0.56720000000000004</v>
      </c>
      <c r="BU243" s="127">
        <v>0.56889999999999996</v>
      </c>
      <c r="BV243" s="127">
        <v>0.56740000000000002</v>
      </c>
      <c r="BW243" s="127">
        <v>0.56740000000000002</v>
      </c>
      <c r="BX243" s="127">
        <v>0.56940000000000002</v>
      </c>
      <c r="BY243" s="127">
        <v>0.57110000000000005</v>
      </c>
      <c r="BZ243" s="127">
        <v>0.56689999999999996</v>
      </c>
      <c r="CA243" s="127">
        <v>0.55820000000000003</v>
      </c>
      <c r="CB243" s="127">
        <v>0.56130000000000002</v>
      </c>
      <c r="CC243" s="127">
        <v>0.55740000000000001</v>
      </c>
      <c r="CD243" s="127">
        <v>0.55959999999999999</v>
      </c>
      <c r="CE243" s="127">
        <v>0.55479999999999996</v>
      </c>
      <c r="CF243" s="127">
        <v>0.56359999999999999</v>
      </c>
      <c r="CG243" s="127">
        <v>0.56669999999999998</v>
      </c>
      <c r="CH243" s="127">
        <v>0.34460000000000002</v>
      </c>
      <c r="CI243" s="127">
        <v>0.34399999999999997</v>
      </c>
      <c r="CJ243" s="127">
        <v>0.34339999999999998</v>
      </c>
      <c r="CK243" s="127">
        <v>0.34250000000000003</v>
      </c>
      <c r="CL243" s="127">
        <v>0.33939999999999998</v>
      </c>
      <c r="CM243" s="127">
        <v>0.33829999999999999</v>
      </c>
      <c r="CN243" s="127">
        <v>0.3357</v>
      </c>
      <c r="CO243" s="127">
        <v>0.33629999999999999</v>
      </c>
      <c r="CP243" s="127">
        <v>0.33439999999999998</v>
      </c>
      <c r="CQ243" s="127">
        <v>0.33389999999999997</v>
      </c>
      <c r="CR243" s="127">
        <v>0.33329999999999999</v>
      </c>
      <c r="CS243" s="127">
        <v>0.33400000000000002</v>
      </c>
      <c r="CT243" s="127">
        <v>0.3332</v>
      </c>
      <c r="CU243" s="127">
        <v>0.3327</v>
      </c>
      <c r="CV243" s="127">
        <v>0.33069999999999999</v>
      </c>
      <c r="CW243" s="127">
        <v>0.33019999999999999</v>
      </c>
      <c r="CX243" s="127">
        <v>0.32940000000000003</v>
      </c>
      <c r="CY243" s="127">
        <v>0.3281</v>
      </c>
      <c r="CZ243" s="127">
        <v>0.3236</v>
      </c>
      <c r="DA243" s="127">
        <v>0.32029999999999997</v>
      </c>
      <c r="DB243" s="127">
        <v>0.32050000000000001</v>
      </c>
      <c r="DC243" s="127">
        <v>0.3196</v>
      </c>
      <c r="DD243" s="127">
        <v>0.32250000000000001</v>
      </c>
      <c r="DE243" s="127">
        <v>0.32400000000000001</v>
      </c>
      <c r="DF243" s="127">
        <v>0.32479999999999998</v>
      </c>
      <c r="DG243" s="127">
        <v>0.32700000000000001</v>
      </c>
      <c r="DH243" s="127">
        <v>0.32290000000000002</v>
      </c>
      <c r="DI243" s="127">
        <v>0.32319999999999999</v>
      </c>
      <c r="DJ243" s="127">
        <v>0.32140000000000002</v>
      </c>
      <c r="DK243" s="127">
        <v>0.32229999999999998</v>
      </c>
      <c r="DL243" s="127">
        <v>0.32119999999999999</v>
      </c>
      <c r="DM243" s="127">
        <v>0.32019999999999998</v>
      </c>
      <c r="DN243" s="127">
        <v>0.31840000000000002</v>
      </c>
      <c r="DO243" s="127">
        <v>0.32029999999999997</v>
      </c>
      <c r="DP243" s="127">
        <v>0.33019999999999999</v>
      </c>
      <c r="DQ243" s="127">
        <v>0.33160000000000001</v>
      </c>
      <c r="DR243" s="127">
        <v>0.33239999999999997</v>
      </c>
      <c r="DS243" s="127">
        <v>0.33210000000000001</v>
      </c>
      <c r="DT243" s="127">
        <v>0.32900000000000001</v>
      </c>
      <c r="DU243" s="127">
        <v>0.32869999999999999</v>
      </c>
      <c r="DV243" s="127">
        <v>0.32690000000000002</v>
      </c>
      <c r="DW243" s="127">
        <v>0.3251</v>
      </c>
      <c r="DX243" s="127">
        <v>0.32500000000000001</v>
      </c>
      <c r="DY243" s="127">
        <v>0.32229999999999998</v>
      </c>
      <c r="DZ243" s="127">
        <v>0.31969999999999998</v>
      </c>
      <c r="EA243" s="127">
        <v>0.31559999999999999</v>
      </c>
      <c r="EB243" s="127">
        <v>0.32240000000000002</v>
      </c>
      <c r="EC243" s="127">
        <v>0.32450000000000001</v>
      </c>
      <c r="ED243" s="127">
        <v>0.3266</v>
      </c>
      <c r="EE243" s="127">
        <v>0.32800000000000001</v>
      </c>
      <c r="EF243" s="127">
        <v>0.32950000000000002</v>
      </c>
      <c r="EG243" s="127">
        <v>0.3286</v>
      </c>
      <c r="EH243" s="127">
        <v>0.32479999999999998</v>
      </c>
      <c r="EI243" s="127">
        <v>0.3216</v>
      </c>
      <c r="EJ243" s="127">
        <v>0.31909999999999999</v>
      </c>
      <c r="EK243" s="127">
        <v>0.31769999999999998</v>
      </c>
      <c r="EL243" s="127">
        <v>0.31380000000000002</v>
      </c>
      <c r="EM243" s="127">
        <v>0.31169999999999998</v>
      </c>
      <c r="EN243" s="127">
        <v>0.316</v>
      </c>
      <c r="EO243" s="127">
        <v>0.31940000000000002</v>
      </c>
      <c r="EP243" s="127">
        <v>0.31900000000000001</v>
      </c>
      <c r="EQ243" s="127">
        <v>0.31780000000000003</v>
      </c>
      <c r="ER243" s="127">
        <v>0.31630000000000003</v>
      </c>
      <c r="ES243" s="127">
        <v>0.31430000000000002</v>
      </c>
      <c r="ET243" s="127">
        <v>0.315</v>
      </c>
      <c r="EU243" s="127">
        <v>0.31309999999999999</v>
      </c>
      <c r="EV243">
        <f>SUMIF('12peso'!$E$39:$E$492,$A243,'12peso'!H$39:H$492)</f>
        <v>0.32240000000000002</v>
      </c>
      <c r="EW243">
        <f>SUMIF('12peso'!$E$39:$E$492,$A243,'12peso'!I$39:I$492)</f>
        <v>0.32140000000000002</v>
      </c>
      <c r="EX243">
        <f>SUMIF('12peso'!$E$39:$E$492,$A243,'12peso'!J$39:J$492)</f>
        <v>0.3236</v>
      </c>
      <c r="EY243">
        <f>SUMIF('12peso'!$E$39:$E$492,$A243,'12peso'!K$39:K$492)</f>
        <v>0.32340000000000002</v>
      </c>
      <c r="EZ243">
        <f>SUMIF('12peso'!$E$39:$E$492,$A243,'12peso'!L$39:L$492)</f>
        <v>0.32850000000000001</v>
      </c>
      <c r="FA243">
        <f>SUMIF('12peso'!$E$39:$E$492,$A243,'12peso'!M$39:M$492)</f>
        <v>0.33029999999999998</v>
      </c>
      <c r="FB243">
        <f>SUMIF('12peso'!$E$39:$E$492,$A243,'12peso'!N$39:N$492)</f>
        <v>0.33079999999999998</v>
      </c>
      <c r="FC243">
        <f>SUMIF('12peso'!$E$39:$E$492,$A243,'12peso'!O$39:O$492)</f>
        <v>0.33229999999999998</v>
      </c>
      <c r="FD243">
        <f>SUMIF('12peso'!$E$39:$E$492,$A243,'12peso'!P$39:P$492)</f>
        <v>0.33119999999999999</v>
      </c>
      <c r="FE243">
        <f>SUMIF('12peso'!$E$39:$E$492,$A243,'12peso'!Q$39:Q$492)</f>
        <v>0.32929999999999998</v>
      </c>
      <c r="FF243">
        <f>SUMIF('12peso'!$E$39:$E$492,$A243,'12peso'!R$39:R$492)</f>
        <v>0.32719999999999999</v>
      </c>
      <c r="FG243">
        <f>SUMIF('12peso'!$E$39:$E$492,$A243,'12peso'!S$39:S$492)</f>
        <v>0.32450000000000001</v>
      </c>
      <c r="FH243">
        <f>SUMIF('12peso'!$E$39:$E$492,$A243,'12peso'!T$39:T$492)</f>
        <v>0.32279999999999998</v>
      </c>
      <c r="FI243">
        <f>SUMIF('12peso'!$E$39:$E$492,$A243,'12peso'!U$39:U$492)</f>
        <v>0.31919999999999998</v>
      </c>
      <c r="FJ243">
        <f>SUMIF('12peso'!$E$39:$E$492,$A243,'12peso'!V$39:V$492)</f>
        <v>0.31780000000000003</v>
      </c>
      <c r="FK243">
        <f>SUMIF('12peso'!$E$39:$E$492,$A243,'12peso'!W$39:W$492)</f>
        <v>0.31640000000000001</v>
      </c>
      <c r="FL243">
        <f>SUMIF('12peso'!$E$39:$E$492,$A243,'12peso'!X$39:X$492)</f>
        <v>0.32519999999999999</v>
      </c>
      <c r="FM243">
        <f>SUMIF('12peso'!$E$39:$E$492,$A243,'12peso'!Y$39:Y$492)</f>
        <v>0.32969999999999999</v>
      </c>
      <c r="FN243">
        <f>SUMIF('12peso'!$E$39:$E$492,$A243,'12peso'!Z$39:Z$492)</f>
        <v>0.32979999999999998</v>
      </c>
      <c r="FO243">
        <f>SUMIF('12peso'!$E$39:$E$492,$A243,'12peso'!AA$39:AA$492)</f>
        <v>0.3291</v>
      </c>
      <c r="FP243">
        <f>SUMIF('12peso'!$E$39:$E$492,$A243,'12peso'!AB$39:AB$492)</f>
        <v>0.32850000000000001</v>
      </c>
      <c r="FQ243">
        <f>SUMIF('12peso'!$E$39:$E$492,$A243,'12peso'!AC$39:AC$492)</f>
        <v>0.32519999999999999</v>
      </c>
      <c r="FR243">
        <f>SUMIF('12peso'!$E$39:$E$492,$A243,'12peso'!AD$39:AD$492)</f>
        <v>0.32229999999999998</v>
      </c>
      <c r="FS243">
        <f>SUMIF('12peso'!$E$39:$E$492,$A243,'12peso'!AE$39:AE$492)</f>
        <v>0.3231</v>
      </c>
      <c r="FT243">
        <f>SUMIF('12peso'!$E$39:$E$492,$A243,'12peso'!AF$39:AF$492)</f>
        <v>0.31609999999999999</v>
      </c>
      <c r="FU243">
        <f>SUMIF('12peso'!$E$39:$E$492,$A243,'12peso'!AG$39:AG$492)</f>
        <v>0.31719999999999998</v>
      </c>
      <c r="FV243">
        <f>SUMIF('12peso'!$E$39:$E$492,$A243,'12peso'!AH$39:AH$492)</f>
        <v>0.31730000000000003</v>
      </c>
      <c r="FW243">
        <f>SUMIF('12peso'!$E$39:$E$492,$A243,'12peso'!AI$39:AI$492)</f>
        <v>0.31340000000000001</v>
      </c>
      <c r="FX243">
        <f>SUMIF('12peso'!$E$39:$E$492,$A243,'12peso'!AJ$39:AJ$492)</f>
        <v>0.317</v>
      </c>
      <c r="FY243">
        <f>SUMIF('12peso'!$E$39:$E$492,$A243,'12peso'!AK$39:AK$492)</f>
        <v>0.32350000000000001</v>
      </c>
      <c r="FZ243">
        <f>SUMIF('12peso'!$E$39:$E$492,$A243,'12peso'!AL$39:AL$492)</f>
        <v>0.32279999999999998</v>
      </c>
      <c r="GA243">
        <f>SUMIF('12peso'!$E$39:$E$492,$A243,'12peso'!AM$39:AM$492)</f>
        <v>0.32390000000000002</v>
      </c>
      <c r="GB243">
        <f>SUMIF('12peso'!$E$39:$E$492,$A243,'12peso'!AN$39:AN$492)</f>
        <v>0.32219999999999999</v>
      </c>
    </row>
    <row r="244" spans="1:184" x14ac:dyDescent="0.25">
      <c r="A244" s="60">
        <v>6101004</v>
      </c>
      <c r="B244" s="56" t="s">
        <v>246</v>
      </c>
      <c r="C244" s="127">
        <v>0.35830000000000001</v>
      </c>
      <c r="D244" s="127">
        <v>0.36209999999999998</v>
      </c>
      <c r="E244" s="127">
        <v>0.36149999999999999</v>
      </c>
      <c r="F244" s="127">
        <v>0.35780000000000001</v>
      </c>
      <c r="G244" s="127">
        <v>0.35770000000000002</v>
      </c>
      <c r="H244" s="127">
        <v>0.35630000000000001</v>
      </c>
      <c r="I244" s="127">
        <v>0.35599999999999998</v>
      </c>
      <c r="J244" s="127">
        <v>0.35580000000000001</v>
      </c>
      <c r="K244" s="127">
        <v>0.35720000000000002</v>
      </c>
      <c r="L244" s="127">
        <v>0.35399999999999998</v>
      </c>
      <c r="M244" s="127">
        <v>0.35310000000000002</v>
      </c>
      <c r="N244" s="127">
        <v>0.35449999999999998</v>
      </c>
      <c r="O244" s="127">
        <v>0.35399999999999998</v>
      </c>
      <c r="P244" s="127">
        <v>0.34870000000000001</v>
      </c>
      <c r="Q244" s="127">
        <v>0.34770000000000001</v>
      </c>
      <c r="R244" s="127">
        <v>0.34760000000000002</v>
      </c>
      <c r="S244" s="127">
        <v>0.34620000000000001</v>
      </c>
      <c r="T244" s="127">
        <v>0.34229999999999999</v>
      </c>
      <c r="U244" s="127">
        <v>0.34179999999999999</v>
      </c>
      <c r="V244" s="127">
        <v>0.34360000000000002</v>
      </c>
      <c r="W244" s="127">
        <v>0.34370000000000001</v>
      </c>
      <c r="X244" s="127">
        <v>0.34189999999999998</v>
      </c>
      <c r="Y244" s="127">
        <v>0.34160000000000001</v>
      </c>
      <c r="Z244" s="127">
        <v>0.34239999999999998</v>
      </c>
      <c r="AA244" s="127">
        <v>0.33660000000000001</v>
      </c>
      <c r="AB244" s="127">
        <v>0.33310000000000001</v>
      </c>
      <c r="AC244" s="127">
        <v>0.33229999999999998</v>
      </c>
      <c r="AD244" s="127">
        <v>0.32979999999999998</v>
      </c>
      <c r="AE244" s="127">
        <v>0.32879999999999998</v>
      </c>
      <c r="AF244" s="127">
        <v>0.33239999999999997</v>
      </c>
      <c r="AG244" s="127">
        <v>0.33339999999999997</v>
      </c>
      <c r="AH244" s="127">
        <v>0.33629999999999999</v>
      </c>
      <c r="AI244" s="127">
        <v>0.3392</v>
      </c>
      <c r="AJ244" s="127">
        <v>0.33839999999999998</v>
      </c>
      <c r="AK244" s="127">
        <v>0.33650000000000002</v>
      </c>
      <c r="AL244" s="127">
        <v>0.33460000000000001</v>
      </c>
      <c r="AM244" s="127">
        <v>0.33119999999999999</v>
      </c>
      <c r="AN244" s="127">
        <v>0.33</v>
      </c>
      <c r="AO244" s="127">
        <v>0.32879999999999998</v>
      </c>
      <c r="AP244" s="127">
        <v>0.32279999999999998</v>
      </c>
      <c r="AQ244" s="127">
        <v>0.31769999999999998</v>
      </c>
      <c r="AR244" s="127">
        <v>0.32790000000000002</v>
      </c>
      <c r="AS244" s="127">
        <v>0.32619999999999999</v>
      </c>
      <c r="AT244" s="127">
        <v>0.32269999999999999</v>
      </c>
      <c r="AU244" s="127">
        <v>0.33129999999999998</v>
      </c>
      <c r="AV244" s="127">
        <v>0.33800000000000002</v>
      </c>
      <c r="AW244" s="127">
        <v>0.33460000000000001</v>
      </c>
      <c r="AX244" s="127">
        <v>0.33160000000000001</v>
      </c>
      <c r="AY244" s="127">
        <v>0.33110000000000001</v>
      </c>
      <c r="AZ244" s="127">
        <v>0.32979999999999998</v>
      </c>
      <c r="BA244" s="127">
        <v>0.33029999999999998</v>
      </c>
      <c r="BB244" s="127">
        <v>0.3337</v>
      </c>
      <c r="BC244" s="127">
        <v>0.33200000000000002</v>
      </c>
      <c r="BD244" s="127">
        <v>0.33019999999999999</v>
      </c>
      <c r="BE244" s="127">
        <v>0.33289999999999997</v>
      </c>
      <c r="BF244" s="127">
        <v>0.32879999999999998</v>
      </c>
      <c r="BG244" s="127">
        <v>0.33</v>
      </c>
      <c r="BH244" s="127">
        <v>0.3377</v>
      </c>
      <c r="BI244" s="127">
        <v>0.34300000000000003</v>
      </c>
      <c r="BJ244" s="127">
        <v>0.3417</v>
      </c>
      <c r="BK244" s="127">
        <v>0.33939999999999998</v>
      </c>
      <c r="BL244" s="127">
        <v>0.33789999999999998</v>
      </c>
      <c r="BM244" s="127">
        <v>0.33779999999999999</v>
      </c>
      <c r="BN244" s="127">
        <v>0.33839999999999998</v>
      </c>
      <c r="BO244" s="127">
        <v>0.33739999999999998</v>
      </c>
      <c r="BP244" s="127">
        <v>0.33479999999999999</v>
      </c>
      <c r="BQ244" s="127">
        <v>0.33600000000000002</v>
      </c>
      <c r="BR244" s="127">
        <v>0.33289999999999997</v>
      </c>
      <c r="BS244" s="127">
        <v>0.33029999999999998</v>
      </c>
      <c r="BT244" s="127">
        <v>0.33729999999999999</v>
      </c>
      <c r="BU244" s="127">
        <v>0.34320000000000001</v>
      </c>
      <c r="BV244" s="127">
        <v>0.34420000000000001</v>
      </c>
      <c r="BW244" s="127">
        <v>0.34460000000000002</v>
      </c>
      <c r="BX244" s="127">
        <v>0.34389999999999998</v>
      </c>
      <c r="BY244" s="127">
        <v>0.34560000000000002</v>
      </c>
      <c r="BZ244" s="127">
        <v>0.3453</v>
      </c>
      <c r="CA244" s="127">
        <v>0.34350000000000003</v>
      </c>
      <c r="CB244" s="127">
        <v>0.34200000000000003</v>
      </c>
      <c r="CC244" s="127">
        <v>0.34300000000000003</v>
      </c>
      <c r="CD244" s="127">
        <v>0.34210000000000002</v>
      </c>
      <c r="CE244" s="127">
        <v>0.34179999999999999</v>
      </c>
      <c r="CF244" s="127">
        <v>0.3493</v>
      </c>
      <c r="CG244" s="127">
        <v>0.35410000000000003</v>
      </c>
      <c r="CH244" s="127">
        <v>0.14219999999999999</v>
      </c>
      <c r="CI244" s="127">
        <v>0.14230000000000001</v>
      </c>
      <c r="CJ244" s="127">
        <v>0.1424</v>
      </c>
      <c r="CK244" s="127">
        <v>0.14269999999999999</v>
      </c>
      <c r="CL244" s="127">
        <v>0.14269999999999999</v>
      </c>
      <c r="CM244" s="127">
        <v>0.14249999999999999</v>
      </c>
      <c r="CN244" s="127">
        <v>0.14299999999999999</v>
      </c>
      <c r="CO244" s="127">
        <v>0.14449999999999999</v>
      </c>
      <c r="CP244" s="127">
        <v>0.14419999999999999</v>
      </c>
      <c r="CQ244" s="127">
        <v>0.14480000000000001</v>
      </c>
      <c r="CR244" s="127">
        <v>0.1454</v>
      </c>
      <c r="CS244" s="127">
        <v>0.1462</v>
      </c>
      <c r="CT244" s="127">
        <v>0.14599999999999999</v>
      </c>
      <c r="CU244" s="127">
        <v>0.14510000000000001</v>
      </c>
      <c r="CV244" s="127">
        <v>0.14430000000000001</v>
      </c>
      <c r="CW244" s="127">
        <v>0.1449</v>
      </c>
      <c r="CX244" s="127">
        <v>0.1447</v>
      </c>
      <c r="CY244" s="127">
        <v>0.1454</v>
      </c>
      <c r="CZ244" s="127">
        <v>0.14480000000000001</v>
      </c>
      <c r="DA244" s="127">
        <v>0.14560000000000001</v>
      </c>
      <c r="DB244" s="127">
        <v>0.14599999999999999</v>
      </c>
      <c r="DC244" s="127">
        <v>0.1454</v>
      </c>
      <c r="DD244" s="127">
        <v>0.14779999999999999</v>
      </c>
      <c r="DE244" s="127">
        <v>0.1484</v>
      </c>
      <c r="DF244" s="127">
        <v>0.14860000000000001</v>
      </c>
      <c r="DG244" s="127">
        <v>0.14799999999999999</v>
      </c>
      <c r="DH244" s="127">
        <v>0.1469</v>
      </c>
      <c r="DI244" s="127">
        <v>0.14749999999999999</v>
      </c>
      <c r="DJ244" s="127">
        <v>0.1474</v>
      </c>
      <c r="DK244" s="127">
        <v>0.14660000000000001</v>
      </c>
      <c r="DL244" s="127">
        <v>0.14610000000000001</v>
      </c>
      <c r="DM244" s="127">
        <v>0.14729999999999999</v>
      </c>
      <c r="DN244" s="127">
        <v>0.14749999999999999</v>
      </c>
      <c r="DO244" s="127">
        <v>0.1482</v>
      </c>
      <c r="DP244" s="127">
        <v>0.152</v>
      </c>
      <c r="DQ244" s="127">
        <v>0.1532</v>
      </c>
      <c r="DR244" s="127">
        <v>0.1532</v>
      </c>
      <c r="DS244" s="127">
        <v>0.152</v>
      </c>
      <c r="DT244" s="127">
        <v>0.15160000000000001</v>
      </c>
      <c r="DU244" s="127">
        <v>0.15190000000000001</v>
      </c>
      <c r="DV244" s="127">
        <v>0.1517</v>
      </c>
      <c r="DW244" s="127">
        <v>0.15079999999999999</v>
      </c>
      <c r="DX244" s="127">
        <v>0.1507</v>
      </c>
      <c r="DY244" s="127">
        <v>0.15040000000000001</v>
      </c>
      <c r="DZ244" s="127">
        <v>0.1492</v>
      </c>
      <c r="EA244" s="127">
        <v>0.14860000000000001</v>
      </c>
      <c r="EB244" s="127">
        <v>0.14960000000000001</v>
      </c>
      <c r="EC244" s="127">
        <v>0.15010000000000001</v>
      </c>
      <c r="ED244" s="127">
        <v>0.14960000000000001</v>
      </c>
      <c r="EE244" s="127">
        <v>0.14929999999999999</v>
      </c>
      <c r="EF244" s="127">
        <v>0.1502</v>
      </c>
      <c r="EG244" s="127">
        <v>0.14979999999999999</v>
      </c>
      <c r="EH244" s="127">
        <v>0.14829999999999999</v>
      </c>
      <c r="EI244" s="127">
        <v>0.14760000000000001</v>
      </c>
      <c r="EJ244" s="127">
        <v>0.14660000000000001</v>
      </c>
      <c r="EK244" s="127">
        <v>0.1457</v>
      </c>
      <c r="EL244" s="127">
        <v>0.1454</v>
      </c>
      <c r="EM244" s="127">
        <v>0.14369999999999999</v>
      </c>
      <c r="EN244" s="127">
        <v>0.14630000000000001</v>
      </c>
      <c r="EO244" s="127">
        <v>0.1469</v>
      </c>
      <c r="EP244" s="127">
        <v>0.14649999999999999</v>
      </c>
      <c r="EQ244" s="127">
        <v>0.14549999999999999</v>
      </c>
      <c r="ER244" s="127">
        <v>0.14430000000000001</v>
      </c>
      <c r="ES244" s="127">
        <v>0.14460000000000001</v>
      </c>
      <c r="ET244" s="127">
        <v>0.14380000000000001</v>
      </c>
      <c r="EU244" s="127">
        <v>0.14430000000000001</v>
      </c>
      <c r="EV244">
        <f>SUMIF('12peso'!$E$39:$E$492,$A244,'12peso'!H$39:H$492)</f>
        <v>0.19900000000000001</v>
      </c>
      <c r="EW244">
        <f>SUMIF('12peso'!$E$39:$E$492,$A244,'12peso'!I$39:I$492)</f>
        <v>0.19800000000000001</v>
      </c>
      <c r="EX244">
        <f>SUMIF('12peso'!$E$39:$E$492,$A244,'12peso'!J$39:J$492)</f>
        <v>0.19839999999999999</v>
      </c>
      <c r="EY244">
        <f>SUMIF('12peso'!$E$39:$E$492,$A244,'12peso'!K$39:K$492)</f>
        <v>0.19750000000000001</v>
      </c>
      <c r="EZ244">
        <f>SUMIF('12peso'!$E$39:$E$492,$A244,'12peso'!L$39:L$492)</f>
        <v>0.19969999999999999</v>
      </c>
      <c r="FA244">
        <f>SUMIF('12peso'!$E$39:$E$492,$A244,'12peso'!M$39:M$492)</f>
        <v>0.1971</v>
      </c>
      <c r="FB244">
        <f>SUMIF('12peso'!$E$39:$E$492,$A244,'12peso'!N$39:N$492)</f>
        <v>0.19739999999999999</v>
      </c>
      <c r="FC244">
        <f>SUMIF('12peso'!$E$39:$E$492,$A244,'12peso'!O$39:O$492)</f>
        <v>0.1963</v>
      </c>
      <c r="FD244">
        <f>SUMIF('12peso'!$E$39:$E$492,$A244,'12peso'!P$39:P$492)</f>
        <v>0.19589999999999999</v>
      </c>
      <c r="FE244">
        <f>SUMIF('12peso'!$E$39:$E$492,$A244,'12peso'!Q$39:Q$492)</f>
        <v>0.19489999999999999</v>
      </c>
      <c r="FF244">
        <f>SUMIF('12peso'!$E$39:$E$492,$A244,'12peso'!R$39:R$492)</f>
        <v>0.19400000000000001</v>
      </c>
      <c r="FG244">
        <f>SUMIF('12peso'!$E$39:$E$492,$A244,'12peso'!S$39:S$492)</f>
        <v>0.19439999999999999</v>
      </c>
      <c r="FH244">
        <f>SUMIF('12peso'!$E$39:$E$492,$A244,'12peso'!T$39:T$492)</f>
        <v>0.19289999999999999</v>
      </c>
      <c r="FI244">
        <f>SUMIF('12peso'!$E$39:$E$492,$A244,'12peso'!U$39:U$492)</f>
        <v>0.1915</v>
      </c>
      <c r="FJ244">
        <f>SUMIF('12peso'!$E$39:$E$492,$A244,'12peso'!V$39:V$492)</f>
        <v>0.19089999999999999</v>
      </c>
      <c r="FK244">
        <f>SUMIF('12peso'!$E$39:$E$492,$A244,'12peso'!W$39:W$492)</f>
        <v>0.1898</v>
      </c>
      <c r="FL244">
        <f>SUMIF('12peso'!$E$39:$E$492,$A244,'12peso'!X$39:X$492)</f>
        <v>0.19359999999999999</v>
      </c>
      <c r="FM244">
        <f>SUMIF('12peso'!$E$39:$E$492,$A244,'12peso'!Y$39:Y$492)</f>
        <v>0.19539999999999999</v>
      </c>
      <c r="FN244">
        <f>SUMIF('12peso'!$E$39:$E$492,$A244,'12peso'!Z$39:Z$492)</f>
        <v>0.19550000000000001</v>
      </c>
      <c r="FO244">
        <f>SUMIF('12peso'!$E$39:$E$492,$A244,'12peso'!AA$39:AA$492)</f>
        <v>0.19650000000000001</v>
      </c>
      <c r="FP244">
        <f>SUMIF('12peso'!$E$39:$E$492,$A244,'12peso'!AB$39:AB$492)</f>
        <v>0.1953</v>
      </c>
      <c r="FQ244">
        <f>SUMIF('12peso'!$E$39:$E$492,$A244,'12peso'!AC$39:AC$492)</f>
        <v>0.1958</v>
      </c>
      <c r="FR244">
        <f>SUMIF('12peso'!$E$39:$E$492,$A244,'12peso'!AD$39:AD$492)</f>
        <v>0.19470000000000001</v>
      </c>
      <c r="FS244">
        <f>SUMIF('12peso'!$E$39:$E$492,$A244,'12peso'!AE$39:AE$492)</f>
        <v>0.1943</v>
      </c>
      <c r="FT244">
        <f>SUMIF('12peso'!$E$39:$E$492,$A244,'12peso'!AF$39:AF$492)</f>
        <v>0.1925</v>
      </c>
      <c r="FU244">
        <f>SUMIF('12peso'!$E$39:$E$492,$A244,'12peso'!AG$39:AG$492)</f>
        <v>0.19170000000000001</v>
      </c>
      <c r="FV244">
        <f>SUMIF('12peso'!$E$39:$E$492,$A244,'12peso'!AH$39:AH$492)</f>
        <v>0.1913</v>
      </c>
      <c r="FW244">
        <f>SUMIF('12peso'!$E$39:$E$492,$A244,'12peso'!AI$39:AI$492)</f>
        <v>0.19</v>
      </c>
      <c r="FX244">
        <f>SUMIF('12peso'!$E$39:$E$492,$A244,'12peso'!AJ$39:AJ$492)</f>
        <v>0.19059999999999999</v>
      </c>
      <c r="FY244">
        <f>SUMIF('12peso'!$E$39:$E$492,$A244,'12peso'!AK$39:AK$492)</f>
        <v>0.19309999999999999</v>
      </c>
      <c r="FZ244">
        <f>SUMIF('12peso'!$E$39:$E$492,$A244,'12peso'!AL$39:AL$492)</f>
        <v>0.19339999999999999</v>
      </c>
      <c r="GA244">
        <f>SUMIF('12peso'!$E$39:$E$492,$A244,'12peso'!AM$39:AM$492)</f>
        <v>0.19359999999999999</v>
      </c>
      <c r="GB244">
        <f>SUMIF('12peso'!$E$39:$E$492,$A244,'12peso'!AN$39:AN$492)</f>
        <v>0.19170000000000001</v>
      </c>
    </row>
    <row r="245" spans="1:184" x14ac:dyDescent="0.25">
      <c r="A245" s="60">
        <v>6101006</v>
      </c>
      <c r="B245" s="56" t="s">
        <v>247</v>
      </c>
      <c r="C245" s="127">
        <v>0.23300000000000001</v>
      </c>
      <c r="D245" s="127">
        <v>0.23430000000000001</v>
      </c>
      <c r="E245" s="127">
        <v>0.2341</v>
      </c>
      <c r="F245" s="127">
        <v>0.23219999999999999</v>
      </c>
      <c r="G245" s="127">
        <v>0.23039999999999999</v>
      </c>
      <c r="H245" s="127">
        <v>0.22889999999999999</v>
      </c>
      <c r="I245" s="127">
        <v>0.22819999999999999</v>
      </c>
      <c r="J245" s="127">
        <v>0.22839999999999999</v>
      </c>
      <c r="K245" s="127">
        <v>0.2286</v>
      </c>
      <c r="L245" s="127">
        <v>0.22819999999999999</v>
      </c>
      <c r="M245" s="127">
        <v>0.22739999999999999</v>
      </c>
      <c r="N245" s="127">
        <v>0.22600000000000001</v>
      </c>
      <c r="O245" s="127">
        <v>0.2218</v>
      </c>
      <c r="P245" s="127">
        <v>0.21729999999999999</v>
      </c>
      <c r="Q245" s="127">
        <v>0.21659999999999999</v>
      </c>
      <c r="R245" s="127">
        <v>0.21410000000000001</v>
      </c>
      <c r="S245" s="127">
        <v>0.21249999999999999</v>
      </c>
      <c r="T245" s="127">
        <v>0.2122</v>
      </c>
      <c r="U245" s="127">
        <v>0.21079999999999999</v>
      </c>
      <c r="V245" s="127">
        <v>0.21479999999999999</v>
      </c>
      <c r="W245" s="127">
        <v>0.21299999999999999</v>
      </c>
      <c r="X245" s="127">
        <v>0.2137</v>
      </c>
      <c r="Y245" s="127">
        <v>0.21249999999999999</v>
      </c>
      <c r="Z245" s="127">
        <v>0.2107</v>
      </c>
      <c r="AA245" s="127">
        <v>0.20760000000000001</v>
      </c>
      <c r="AB245" s="127">
        <v>0.2054</v>
      </c>
      <c r="AC245" s="127">
        <v>0.2051</v>
      </c>
      <c r="AD245" s="127">
        <v>0.20269999999999999</v>
      </c>
      <c r="AE245" s="127">
        <v>0.20150000000000001</v>
      </c>
      <c r="AF245" s="127">
        <v>0.20380000000000001</v>
      </c>
      <c r="AG245" s="127">
        <v>0.20399999999999999</v>
      </c>
      <c r="AH245" s="127">
        <v>0.20610000000000001</v>
      </c>
      <c r="AI245" s="127">
        <v>0.20949999999999999</v>
      </c>
      <c r="AJ245" s="127">
        <v>0.2087</v>
      </c>
      <c r="AK245" s="127">
        <v>0.2079</v>
      </c>
      <c r="AL245" s="127">
        <v>0.20569999999999999</v>
      </c>
      <c r="AM245" s="127">
        <v>0.2041</v>
      </c>
      <c r="AN245" s="127">
        <v>0.20250000000000001</v>
      </c>
      <c r="AO245" s="127">
        <v>0.2014</v>
      </c>
      <c r="AP245" s="127">
        <v>0.1981</v>
      </c>
      <c r="AQ245" s="127">
        <v>0.19309999999999999</v>
      </c>
      <c r="AR245" s="127">
        <v>0.19969999999999999</v>
      </c>
      <c r="AS245" s="127">
        <v>0.19869999999999999</v>
      </c>
      <c r="AT245" s="127">
        <v>0.19500000000000001</v>
      </c>
      <c r="AU245" s="127">
        <v>0.19950000000000001</v>
      </c>
      <c r="AV245" s="127">
        <v>0.2039</v>
      </c>
      <c r="AW245" s="127">
        <v>0.2026</v>
      </c>
      <c r="AX245" s="127">
        <v>0.20200000000000001</v>
      </c>
      <c r="AY245" s="127">
        <v>0.2024</v>
      </c>
      <c r="AZ245" s="127">
        <v>0.20069999999999999</v>
      </c>
      <c r="BA245" s="127">
        <v>0.20080000000000001</v>
      </c>
      <c r="BB245" s="127">
        <v>0.20219999999999999</v>
      </c>
      <c r="BC245" s="127">
        <v>0.2016</v>
      </c>
      <c r="BD245" s="127">
        <v>0.2014</v>
      </c>
      <c r="BE245" s="127">
        <v>0.19950000000000001</v>
      </c>
      <c r="BF245" s="127">
        <v>0.19719999999999999</v>
      </c>
      <c r="BG245" s="127">
        <v>0.19739999999999999</v>
      </c>
      <c r="BH245" s="127">
        <v>0.2016</v>
      </c>
      <c r="BI245" s="127">
        <v>0.20280000000000001</v>
      </c>
      <c r="BJ245" s="127">
        <v>0.20219999999999999</v>
      </c>
      <c r="BK245" s="127">
        <v>0.2001</v>
      </c>
      <c r="BL245" s="127">
        <v>0.1988</v>
      </c>
      <c r="BM245" s="127">
        <v>0.1978</v>
      </c>
      <c r="BN245" s="127">
        <v>0.19700000000000001</v>
      </c>
      <c r="BO245" s="127">
        <v>0.19539999999999999</v>
      </c>
      <c r="BP245" s="127">
        <v>0.19370000000000001</v>
      </c>
      <c r="BQ245" s="127">
        <v>0.19359999999999999</v>
      </c>
      <c r="BR245" s="127">
        <v>0.1915</v>
      </c>
      <c r="BS245" s="127">
        <v>0.18970000000000001</v>
      </c>
      <c r="BT245" s="127">
        <v>0.19620000000000001</v>
      </c>
      <c r="BU245" s="127">
        <v>0.19819999999999999</v>
      </c>
      <c r="BV245" s="127">
        <v>0.1981</v>
      </c>
      <c r="BW245" s="127">
        <v>0.19689999999999999</v>
      </c>
      <c r="BX245" s="127">
        <v>0.19700000000000001</v>
      </c>
      <c r="BY245" s="127">
        <v>0.1963</v>
      </c>
      <c r="BZ245" s="127">
        <v>0.19589999999999999</v>
      </c>
      <c r="CA245" s="127">
        <v>0.1951</v>
      </c>
      <c r="CB245" s="127">
        <v>0.19450000000000001</v>
      </c>
      <c r="CC245" s="127">
        <v>0.19320000000000001</v>
      </c>
      <c r="CD245" s="127">
        <v>0.19239999999999999</v>
      </c>
      <c r="CE245" s="127">
        <v>0.19139999999999999</v>
      </c>
      <c r="CF245" s="127">
        <v>0.19750000000000001</v>
      </c>
      <c r="CG245" s="127">
        <v>0.1991</v>
      </c>
      <c r="CH245" s="127">
        <v>0.14530000000000001</v>
      </c>
      <c r="CI245" s="127">
        <v>0.1459</v>
      </c>
      <c r="CJ245" s="127">
        <v>0.14580000000000001</v>
      </c>
      <c r="CK245" s="127">
        <v>0.1449</v>
      </c>
      <c r="CL245" s="127">
        <v>0.14449999999999999</v>
      </c>
      <c r="CM245" s="127">
        <v>0.14319999999999999</v>
      </c>
      <c r="CN245" s="127">
        <v>0.1431</v>
      </c>
      <c r="CO245" s="127">
        <v>0.1416</v>
      </c>
      <c r="CP245" s="127">
        <v>0.14149999999999999</v>
      </c>
      <c r="CQ245" s="127">
        <v>0.14050000000000001</v>
      </c>
      <c r="CR245" s="127">
        <v>0.1409</v>
      </c>
      <c r="CS245" s="127">
        <v>0.14169999999999999</v>
      </c>
      <c r="CT245" s="127">
        <v>0.1416</v>
      </c>
      <c r="CU245" s="127">
        <v>0.14019999999999999</v>
      </c>
      <c r="CV245" s="127">
        <v>0.13900000000000001</v>
      </c>
      <c r="CW245" s="127">
        <v>0.1396</v>
      </c>
      <c r="CX245" s="127">
        <v>0.13880000000000001</v>
      </c>
      <c r="CY245" s="127">
        <v>0.1389</v>
      </c>
      <c r="CZ245" s="127">
        <v>0.13689999999999999</v>
      </c>
      <c r="DA245" s="127">
        <v>0.1356</v>
      </c>
      <c r="DB245" s="127">
        <v>0.13569999999999999</v>
      </c>
      <c r="DC245" s="127">
        <v>0.1361</v>
      </c>
      <c r="DD245" s="127">
        <v>0.1363</v>
      </c>
      <c r="DE245" s="127">
        <v>0.13639999999999999</v>
      </c>
      <c r="DF245" s="127">
        <v>0.13689999999999999</v>
      </c>
      <c r="DG245" s="127">
        <v>0.13639999999999999</v>
      </c>
      <c r="DH245" s="127">
        <v>0.13600000000000001</v>
      </c>
      <c r="DI245" s="127">
        <v>0.13619999999999999</v>
      </c>
      <c r="DJ245" s="127">
        <v>0.13469999999999999</v>
      </c>
      <c r="DK245" s="127">
        <v>0.13400000000000001</v>
      </c>
      <c r="DL245" s="127">
        <v>0.13370000000000001</v>
      </c>
      <c r="DM245" s="127">
        <v>0.13400000000000001</v>
      </c>
      <c r="DN245" s="127">
        <v>0.13339999999999999</v>
      </c>
      <c r="DO245" s="127">
        <v>0.13370000000000001</v>
      </c>
      <c r="DP245" s="127">
        <v>0.13650000000000001</v>
      </c>
      <c r="DQ245" s="127">
        <v>0.1389</v>
      </c>
      <c r="DR245" s="127">
        <v>0.13919999999999999</v>
      </c>
      <c r="DS245" s="127">
        <v>0.1391</v>
      </c>
      <c r="DT245" s="127">
        <v>0.13900000000000001</v>
      </c>
      <c r="DU245" s="127">
        <v>0.13869999999999999</v>
      </c>
      <c r="DV245" s="127">
        <v>0.1381</v>
      </c>
      <c r="DW245" s="127">
        <v>0.13730000000000001</v>
      </c>
      <c r="DX245" s="127">
        <v>0.13669999999999999</v>
      </c>
      <c r="DY245" s="127">
        <v>0.1356</v>
      </c>
      <c r="DZ245" s="127">
        <v>0.13389999999999999</v>
      </c>
      <c r="EA245" s="127">
        <v>0.13400000000000001</v>
      </c>
      <c r="EB245" s="127">
        <v>0.13600000000000001</v>
      </c>
      <c r="EC245" s="127">
        <v>0.13700000000000001</v>
      </c>
      <c r="ED245" s="127">
        <v>0.13750000000000001</v>
      </c>
      <c r="EE245" s="127">
        <v>0.13750000000000001</v>
      </c>
      <c r="EF245" s="127">
        <v>0.13739999999999999</v>
      </c>
      <c r="EG245" s="127">
        <v>0.13700000000000001</v>
      </c>
      <c r="EH245" s="127">
        <v>0.1356</v>
      </c>
      <c r="EI245" s="127">
        <v>0.1348</v>
      </c>
      <c r="EJ245" s="127">
        <v>0.13389999999999999</v>
      </c>
      <c r="EK245" s="127">
        <v>0.1328</v>
      </c>
      <c r="EL245" s="127">
        <v>0.13150000000000001</v>
      </c>
      <c r="EM245" s="127">
        <v>0.13070000000000001</v>
      </c>
      <c r="EN245" s="127">
        <v>0.1331</v>
      </c>
      <c r="EO245" s="127">
        <v>0.1341</v>
      </c>
      <c r="EP245" s="127">
        <v>0.1348</v>
      </c>
      <c r="EQ245" s="127">
        <v>0.13500000000000001</v>
      </c>
      <c r="ER245" s="127">
        <v>0.13500000000000001</v>
      </c>
      <c r="ES245" s="127">
        <v>0.13370000000000001</v>
      </c>
      <c r="ET245" s="127">
        <v>0.1331</v>
      </c>
      <c r="EU245" s="127">
        <v>0.13250000000000001</v>
      </c>
      <c r="EV245">
        <f>SUMIF('12peso'!$E$39:$E$492,$A245,'12peso'!H$39:H$492)</f>
        <v>0.11269999999999999</v>
      </c>
      <c r="EW245">
        <f>SUMIF('12peso'!$E$39:$E$492,$A245,'12peso'!I$39:I$492)</f>
        <v>0.11219999999999999</v>
      </c>
      <c r="EX245">
        <f>SUMIF('12peso'!$E$39:$E$492,$A245,'12peso'!J$39:J$492)</f>
        <v>0.112</v>
      </c>
      <c r="EY245">
        <f>SUMIF('12peso'!$E$39:$E$492,$A245,'12peso'!K$39:K$492)</f>
        <v>0.1113</v>
      </c>
      <c r="EZ245">
        <f>SUMIF('12peso'!$E$39:$E$492,$A245,'12peso'!L$39:L$492)</f>
        <v>0.11269999999999999</v>
      </c>
      <c r="FA245">
        <f>SUMIF('12peso'!$E$39:$E$492,$A245,'12peso'!M$39:M$492)</f>
        <v>0.11310000000000001</v>
      </c>
      <c r="FB245">
        <f>SUMIF('12peso'!$E$39:$E$492,$A245,'12peso'!N$39:N$492)</f>
        <v>0.1133</v>
      </c>
      <c r="FC245">
        <f>SUMIF('12peso'!$E$39:$E$492,$A245,'12peso'!O$39:O$492)</f>
        <v>0.1128</v>
      </c>
      <c r="FD245">
        <f>SUMIF('12peso'!$E$39:$E$492,$A245,'12peso'!P$39:P$492)</f>
        <v>0.1124</v>
      </c>
      <c r="FE245">
        <f>SUMIF('12peso'!$E$39:$E$492,$A245,'12peso'!Q$39:Q$492)</f>
        <v>0.1115</v>
      </c>
      <c r="FF245">
        <f>SUMIF('12peso'!$E$39:$E$492,$A245,'12peso'!R$39:R$492)</f>
        <v>0.1108</v>
      </c>
      <c r="FG245">
        <f>SUMIF('12peso'!$E$39:$E$492,$A245,'12peso'!S$39:S$492)</f>
        <v>0.11020000000000001</v>
      </c>
      <c r="FH245">
        <f>SUMIF('12peso'!$E$39:$E$492,$A245,'12peso'!T$39:T$492)</f>
        <v>0.1089</v>
      </c>
      <c r="FI245">
        <f>SUMIF('12peso'!$E$39:$E$492,$A245,'12peso'!U$39:U$492)</f>
        <v>0.1082</v>
      </c>
      <c r="FJ245">
        <f>SUMIF('12peso'!$E$39:$E$492,$A245,'12peso'!V$39:V$492)</f>
        <v>0.1075</v>
      </c>
      <c r="FK245">
        <f>SUMIF('12peso'!$E$39:$E$492,$A245,'12peso'!W$39:W$492)</f>
        <v>0.1069</v>
      </c>
      <c r="FL245">
        <f>SUMIF('12peso'!$E$39:$E$492,$A245,'12peso'!X$39:X$492)</f>
        <v>0.1095</v>
      </c>
      <c r="FM245">
        <f>SUMIF('12peso'!$E$39:$E$492,$A245,'12peso'!Y$39:Y$492)</f>
        <v>0.1105</v>
      </c>
      <c r="FN245">
        <f>SUMIF('12peso'!$E$39:$E$492,$A245,'12peso'!Z$39:Z$492)</f>
        <v>0.11070000000000001</v>
      </c>
      <c r="FO245">
        <f>SUMIF('12peso'!$E$39:$E$492,$A245,'12peso'!AA$39:AA$492)</f>
        <v>0.1106</v>
      </c>
      <c r="FP245">
        <f>SUMIF('12peso'!$E$39:$E$492,$A245,'12peso'!AB$39:AB$492)</f>
        <v>0.11020000000000001</v>
      </c>
      <c r="FQ245">
        <f>SUMIF('12peso'!$E$39:$E$492,$A245,'12peso'!AC$39:AC$492)</f>
        <v>0.11</v>
      </c>
      <c r="FR245">
        <f>SUMIF('12peso'!$E$39:$E$492,$A245,'12peso'!AD$39:AD$492)</f>
        <v>0.109</v>
      </c>
      <c r="FS245">
        <f>SUMIF('12peso'!$E$39:$E$492,$A245,'12peso'!AE$39:AE$492)</f>
        <v>0.1084</v>
      </c>
      <c r="FT245">
        <f>SUMIF('12peso'!$E$39:$E$492,$A245,'12peso'!AF$39:AF$492)</f>
        <v>0.1085</v>
      </c>
      <c r="FU245">
        <f>SUMIF('12peso'!$E$39:$E$492,$A245,'12peso'!AG$39:AG$492)</f>
        <v>0.1081</v>
      </c>
      <c r="FV245">
        <f>SUMIF('12peso'!$E$39:$E$492,$A245,'12peso'!AH$39:AH$492)</f>
        <v>0.1079</v>
      </c>
      <c r="FW245">
        <f>SUMIF('12peso'!$E$39:$E$492,$A245,'12peso'!AI$39:AI$492)</f>
        <v>0.1072</v>
      </c>
      <c r="FX245">
        <f>SUMIF('12peso'!$E$39:$E$492,$A245,'12peso'!AJ$39:AJ$492)</f>
        <v>0.1086</v>
      </c>
      <c r="FY245">
        <f>SUMIF('12peso'!$E$39:$E$492,$A245,'12peso'!AK$39:AK$492)</f>
        <v>0.1091</v>
      </c>
      <c r="FZ245">
        <f>SUMIF('12peso'!$E$39:$E$492,$A245,'12peso'!AL$39:AL$492)</f>
        <v>0.1084</v>
      </c>
      <c r="GA245">
        <f>SUMIF('12peso'!$E$39:$E$492,$A245,'12peso'!AM$39:AM$492)</f>
        <v>0.1085</v>
      </c>
      <c r="GB245">
        <f>SUMIF('12peso'!$E$39:$E$492,$A245,'12peso'!AN$39:AN$492)</f>
        <v>0.1084</v>
      </c>
    </row>
    <row r="246" spans="1:184" x14ac:dyDescent="0.25">
      <c r="A246" s="60">
        <v>6101007</v>
      </c>
      <c r="B246" s="56" t="s">
        <v>248</v>
      </c>
      <c r="C246" s="127">
        <v>0.223</v>
      </c>
      <c r="D246" s="127">
        <v>0.22489999999999999</v>
      </c>
      <c r="E246" s="127">
        <v>0.2263</v>
      </c>
      <c r="F246" s="127">
        <v>0.2243</v>
      </c>
      <c r="G246" s="127">
        <v>0.22189999999999999</v>
      </c>
      <c r="H246" s="127">
        <v>0.2203</v>
      </c>
      <c r="I246" s="127">
        <v>0.21970000000000001</v>
      </c>
      <c r="J246" s="127">
        <v>0.21940000000000001</v>
      </c>
      <c r="K246" s="127">
        <v>0.21920000000000001</v>
      </c>
      <c r="L246" s="127">
        <v>0.21820000000000001</v>
      </c>
      <c r="M246" s="127">
        <v>0.2172</v>
      </c>
      <c r="N246" s="127">
        <v>0.2185</v>
      </c>
      <c r="O246" s="127">
        <v>0.218</v>
      </c>
      <c r="P246" s="127">
        <v>0.21390000000000001</v>
      </c>
      <c r="Q246" s="127">
        <v>0.2122</v>
      </c>
      <c r="R246" s="127">
        <v>0.21</v>
      </c>
      <c r="S246" s="127">
        <v>0.2082</v>
      </c>
      <c r="T246" s="127">
        <v>0.20730000000000001</v>
      </c>
      <c r="U246" s="127">
        <v>0.2059</v>
      </c>
      <c r="V246" s="127">
        <v>0.20899999999999999</v>
      </c>
      <c r="W246" s="127">
        <v>0.20899999999999999</v>
      </c>
      <c r="X246" s="127">
        <v>0.20849999999999999</v>
      </c>
      <c r="Y246" s="127">
        <v>0.20549999999999999</v>
      </c>
      <c r="Z246" s="127">
        <v>0.20019999999999999</v>
      </c>
      <c r="AA246" s="127">
        <v>0.19670000000000001</v>
      </c>
      <c r="AB246" s="127">
        <v>0.1946</v>
      </c>
      <c r="AC246" s="127">
        <v>0.19370000000000001</v>
      </c>
      <c r="AD246" s="127">
        <v>0.19239999999999999</v>
      </c>
      <c r="AE246" s="127">
        <v>0.19209999999999999</v>
      </c>
      <c r="AF246" s="127">
        <v>0.19389999999999999</v>
      </c>
      <c r="AG246" s="127">
        <v>0.19420000000000001</v>
      </c>
      <c r="AH246" s="127">
        <v>0.1966</v>
      </c>
      <c r="AI246" s="127">
        <v>0.1986</v>
      </c>
      <c r="AJ246" s="127">
        <v>0.19689999999999999</v>
      </c>
      <c r="AK246" s="127">
        <v>0.19670000000000001</v>
      </c>
      <c r="AL246" s="127">
        <v>0.19589999999999999</v>
      </c>
      <c r="AM246" s="127">
        <v>0.1943</v>
      </c>
      <c r="AN246" s="127">
        <v>0.19309999999999999</v>
      </c>
      <c r="AO246" s="127">
        <v>0.191</v>
      </c>
      <c r="AP246" s="127">
        <v>0.18840000000000001</v>
      </c>
      <c r="AQ246" s="127">
        <v>0.18260000000000001</v>
      </c>
      <c r="AR246" s="127">
        <v>0.19059999999999999</v>
      </c>
      <c r="AS246" s="127">
        <v>0.1895</v>
      </c>
      <c r="AT246" s="127">
        <v>0.18590000000000001</v>
      </c>
      <c r="AU246" s="127">
        <v>0.19209999999999999</v>
      </c>
      <c r="AV246" s="127">
        <v>0.1963</v>
      </c>
      <c r="AW246" s="127">
        <v>0.19409999999999999</v>
      </c>
      <c r="AX246" s="127">
        <v>0.19409999999999999</v>
      </c>
      <c r="AY246" s="127">
        <v>0.19370000000000001</v>
      </c>
      <c r="AZ246" s="127">
        <v>0.19439999999999999</v>
      </c>
      <c r="BA246" s="127">
        <v>0.19420000000000001</v>
      </c>
      <c r="BB246" s="127">
        <v>0.1946</v>
      </c>
      <c r="BC246" s="127">
        <v>0.19159999999999999</v>
      </c>
      <c r="BD246" s="127">
        <v>0.19209999999999999</v>
      </c>
      <c r="BE246" s="127">
        <v>0.1905</v>
      </c>
      <c r="BF246" s="127">
        <v>0.1888</v>
      </c>
      <c r="BG246" s="127">
        <v>0.18779999999999999</v>
      </c>
      <c r="BH246" s="127">
        <v>0.19139999999999999</v>
      </c>
      <c r="BI246" s="127">
        <v>0.19439999999999999</v>
      </c>
      <c r="BJ246" s="127">
        <v>0.19389999999999999</v>
      </c>
      <c r="BK246" s="127">
        <v>0.1928</v>
      </c>
      <c r="BL246" s="127">
        <v>0.19159999999999999</v>
      </c>
      <c r="BM246" s="127">
        <v>0.19009999999999999</v>
      </c>
      <c r="BN246" s="127">
        <v>0.18859999999999999</v>
      </c>
      <c r="BO246" s="127">
        <v>0.187</v>
      </c>
      <c r="BP246" s="127">
        <v>0.18590000000000001</v>
      </c>
      <c r="BQ246" s="127">
        <v>0.18440000000000001</v>
      </c>
      <c r="BR246" s="127">
        <v>0.18479999999999999</v>
      </c>
      <c r="BS246" s="127">
        <v>0.18379999999999999</v>
      </c>
      <c r="BT246" s="127">
        <v>0.1908</v>
      </c>
      <c r="BU246" s="127">
        <v>0.19370000000000001</v>
      </c>
      <c r="BV246" s="127">
        <v>0.19189999999999999</v>
      </c>
      <c r="BW246" s="127">
        <v>0.1905</v>
      </c>
      <c r="BX246" s="127">
        <v>0.192</v>
      </c>
      <c r="BY246" s="127">
        <v>0.191</v>
      </c>
      <c r="BZ246" s="127">
        <v>0.19009999999999999</v>
      </c>
      <c r="CA246" s="127">
        <v>0.1883</v>
      </c>
      <c r="CB246" s="127">
        <v>0.1883</v>
      </c>
      <c r="CC246" s="127">
        <v>0.18690000000000001</v>
      </c>
      <c r="CD246" s="127">
        <v>0.18609999999999999</v>
      </c>
      <c r="CE246" s="127">
        <v>0.18609999999999999</v>
      </c>
      <c r="CF246" s="127">
        <v>0.1903</v>
      </c>
      <c r="CG246" s="127">
        <v>0.1908</v>
      </c>
      <c r="CH246" s="127">
        <v>0.21959999999999999</v>
      </c>
      <c r="CI246" s="127">
        <v>0.21940000000000001</v>
      </c>
      <c r="CJ246" s="127">
        <v>0.21829999999999999</v>
      </c>
      <c r="CK246" s="127">
        <v>0.21870000000000001</v>
      </c>
      <c r="CL246" s="127">
        <v>0.2177</v>
      </c>
      <c r="CM246" s="127">
        <v>0.2172</v>
      </c>
      <c r="CN246" s="127">
        <v>0.21640000000000001</v>
      </c>
      <c r="CO246" s="127">
        <v>0.21540000000000001</v>
      </c>
      <c r="CP246" s="127">
        <v>0.2157</v>
      </c>
      <c r="CQ246" s="127">
        <v>0.2132</v>
      </c>
      <c r="CR246" s="127">
        <v>0.2137</v>
      </c>
      <c r="CS246" s="127">
        <v>0.2145</v>
      </c>
      <c r="CT246" s="127">
        <v>0.21299999999999999</v>
      </c>
      <c r="CU246" s="127">
        <v>0.21129999999999999</v>
      </c>
      <c r="CV246" s="127">
        <v>0.21079999999999999</v>
      </c>
      <c r="CW246" s="127">
        <v>0.2122</v>
      </c>
      <c r="CX246" s="127">
        <v>0.21160000000000001</v>
      </c>
      <c r="CY246" s="127">
        <v>0.2127</v>
      </c>
      <c r="CZ246" s="127">
        <v>0.20910000000000001</v>
      </c>
      <c r="DA246" s="127">
        <v>0.2072</v>
      </c>
      <c r="DB246" s="127">
        <v>0.20730000000000001</v>
      </c>
      <c r="DC246" s="127">
        <v>0.2044</v>
      </c>
      <c r="DD246" s="127">
        <v>0.2019</v>
      </c>
      <c r="DE246" s="127">
        <v>0.2014</v>
      </c>
      <c r="DF246" s="127">
        <v>0.19969999999999999</v>
      </c>
      <c r="DG246" s="127">
        <v>0.19719999999999999</v>
      </c>
      <c r="DH246" s="127">
        <v>0.1981</v>
      </c>
      <c r="DI246" s="127">
        <v>0.1968</v>
      </c>
      <c r="DJ246" s="127">
        <v>0.19570000000000001</v>
      </c>
      <c r="DK246" s="127">
        <v>0.1953</v>
      </c>
      <c r="DL246" s="127">
        <v>0.19450000000000001</v>
      </c>
      <c r="DM246" s="127">
        <v>0.1943</v>
      </c>
      <c r="DN246" s="127">
        <v>0.193</v>
      </c>
      <c r="DO246" s="127">
        <v>0.19309999999999999</v>
      </c>
      <c r="DP246" s="127">
        <v>0.1981</v>
      </c>
      <c r="DQ246" s="127">
        <v>0.2009</v>
      </c>
      <c r="DR246" s="127">
        <v>0.20119999999999999</v>
      </c>
      <c r="DS246" s="127">
        <v>0.2009</v>
      </c>
      <c r="DT246" s="127">
        <v>0.2011</v>
      </c>
      <c r="DU246" s="127">
        <v>0.2</v>
      </c>
      <c r="DV246" s="127">
        <v>0.1993</v>
      </c>
      <c r="DW246" s="127">
        <v>0.19800000000000001</v>
      </c>
      <c r="DX246" s="127">
        <v>0.1976</v>
      </c>
      <c r="DY246" s="127">
        <v>0.1966</v>
      </c>
      <c r="DZ246" s="127">
        <v>0.1948</v>
      </c>
      <c r="EA246" s="127">
        <v>0.1943</v>
      </c>
      <c r="EB246" s="127">
        <v>0.19819999999999999</v>
      </c>
      <c r="EC246" s="127">
        <v>0.2</v>
      </c>
      <c r="ED246" s="127">
        <v>0.20039999999999999</v>
      </c>
      <c r="EE246" s="127">
        <v>0.19980000000000001</v>
      </c>
      <c r="EF246" s="127">
        <v>0.1991</v>
      </c>
      <c r="EG246" s="127">
        <v>0.19900000000000001</v>
      </c>
      <c r="EH246" s="127">
        <v>0.1971</v>
      </c>
      <c r="EI246" s="127">
        <v>0.1956</v>
      </c>
      <c r="EJ246" s="127">
        <v>0.1948</v>
      </c>
      <c r="EK246" s="127">
        <v>0.19289999999999999</v>
      </c>
      <c r="EL246" s="127">
        <v>0.19040000000000001</v>
      </c>
      <c r="EM246" s="127">
        <v>0.18970000000000001</v>
      </c>
      <c r="EN246" s="127">
        <v>0.19359999999999999</v>
      </c>
      <c r="EO246" s="127">
        <v>0.19589999999999999</v>
      </c>
      <c r="EP246" s="127">
        <v>0.19650000000000001</v>
      </c>
      <c r="EQ246" s="127">
        <v>0.19589999999999999</v>
      </c>
      <c r="ER246" s="127">
        <v>0.1948</v>
      </c>
      <c r="ES246" s="127">
        <v>0.19170000000000001</v>
      </c>
      <c r="ET246" s="127">
        <v>0.19040000000000001</v>
      </c>
      <c r="EU246" s="127">
        <v>0.1908</v>
      </c>
      <c r="EV246">
        <f>SUMIF('12peso'!$E$39:$E$492,$A246,'12peso'!H$39:H$492)</f>
        <v>0.188</v>
      </c>
      <c r="EW246">
        <f>SUMIF('12peso'!$E$39:$E$492,$A246,'12peso'!I$39:I$492)</f>
        <v>0.18740000000000001</v>
      </c>
      <c r="EX246">
        <f>SUMIF('12peso'!$E$39:$E$492,$A246,'12peso'!J$39:J$492)</f>
        <v>0.18790000000000001</v>
      </c>
      <c r="EY246">
        <f>SUMIF('12peso'!$E$39:$E$492,$A246,'12peso'!K$39:K$492)</f>
        <v>0.1875</v>
      </c>
      <c r="EZ246">
        <f>SUMIF('12peso'!$E$39:$E$492,$A246,'12peso'!L$39:L$492)</f>
        <v>0.18940000000000001</v>
      </c>
      <c r="FA246">
        <f>SUMIF('12peso'!$E$39:$E$492,$A246,'12peso'!M$39:M$492)</f>
        <v>0.19220000000000001</v>
      </c>
      <c r="FB246">
        <f>SUMIF('12peso'!$E$39:$E$492,$A246,'12peso'!N$39:N$492)</f>
        <v>0.1915</v>
      </c>
      <c r="FC246">
        <f>SUMIF('12peso'!$E$39:$E$492,$A246,'12peso'!O$39:O$492)</f>
        <v>0.1913</v>
      </c>
      <c r="FD246">
        <f>SUMIF('12peso'!$E$39:$E$492,$A246,'12peso'!P$39:P$492)</f>
        <v>0.191</v>
      </c>
      <c r="FE246">
        <f>SUMIF('12peso'!$E$39:$E$492,$A246,'12peso'!Q$39:Q$492)</f>
        <v>0.18970000000000001</v>
      </c>
      <c r="FF246">
        <f>SUMIF('12peso'!$E$39:$E$492,$A246,'12peso'!R$39:R$492)</f>
        <v>0.18820000000000001</v>
      </c>
      <c r="FG246">
        <f>SUMIF('12peso'!$E$39:$E$492,$A246,'12peso'!S$39:S$492)</f>
        <v>0.1875</v>
      </c>
      <c r="FH246">
        <f>SUMIF('12peso'!$E$39:$E$492,$A246,'12peso'!T$39:T$492)</f>
        <v>0.18540000000000001</v>
      </c>
      <c r="FI246">
        <f>SUMIF('12peso'!$E$39:$E$492,$A246,'12peso'!U$39:U$492)</f>
        <v>0.18340000000000001</v>
      </c>
      <c r="FJ246">
        <f>SUMIF('12peso'!$E$39:$E$492,$A246,'12peso'!V$39:V$492)</f>
        <v>0.1837</v>
      </c>
      <c r="FK246">
        <f>SUMIF('12peso'!$E$39:$E$492,$A246,'12peso'!W$39:W$492)</f>
        <v>0.18260000000000001</v>
      </c>
      <c r="FL246">
        <f>SUMIF('12peso'!$E$39:$E$492,$A246,'12peso'!X$39:X$492)</f>
        <v>0.187</v>
      </c>
      <c r="FM246">
        <f>SUMIF('12peso'!$E$39:$E$492,$A246,'12peso'!Y$39:Y$492)</f>
        <v>0.18909999999999999</v>
      </c>
      <c r="FN246">
        <f>SUMIF('12peso'!$E$39:$E$492,$A246,'12peso'!Z$39:Z$492)</f>
        <v>0.18940000000000001</v>
      </c>
      <c r="FO246">
        <f>SUMIF('12peso'!$E$39:$E$492,$A246,'12peso'!AA$39:AA$492)</f>
        <v>0.18940000000000001</v>
      </c>
      <c r="FP246">
        <f>SUMIF('12peso'!$E$39:$E$492,$A246,'12peso'!AB$39:AB$492)</f>
        <v>0.1888</v>
      </c>
      <c r="FQ246">
        <f>SUMIF('12peso'!$E$39:$E$492,$A246,'12peso'!AC$39:AC$492)</f>
        <v>0.1875</v>
      </c>
      <c r="FR246">
        <f>SUMIF('12peso'!$E$39:$E$492,$A246,'12peso'!AD$39:AD$492)</f>
        <v>0.18640000000000001</v>
      </c>
      <c r="FS246">
        <f>SUMIF('12peso'!$E$39:$E$492,$A246,'12peso'!AE$39:AE$492)</f>
        <v>0.1855</v>
      </c>
      <c r="FT246">
        <f>SUMIF('12peso'!$E$39:$E$492,$A246,'12peso'!AF$39:AF$492)</f>
        <v>0.1832</v>
      </c>
      <c r="FU246">
        <f>SUMIF('12peso'!$E$39:$E$492,$A246,'12peso'!AG$39:AG$492)</f>
        <v>0.18340000000000001</v>
      </c>
      <c r="FV246">
        <f>SUMIF('12peso'!$E$39:$E$492,$A246,'12peso'!AH$39:AH$492)</f>
        <v>0.1827</v>
      </c>
      <c r="FW246">
        <f>SUMIF('12peso'!$E$39:$E$492,$A246,'12peso'!AI$39:AI$492)</f>
        <v>0.18090000000000001</v>
      </c>
      <c r="FX246">
        <f>SUMIF('12peso'!$E$39:$E$492,$A246,'12peso'!AJ$39:AJ$492)</f>
        <v>0.1847</v>
      </c>
      <c r="FY246">
        <f>SUMIF('12peso'!$E$39:$E$492,$A246,'12peso'!AK$39:AK$492)</f>
        <v>0.186</v>
      </c>
      <c r="FZ246">
        <f>SUMIF('12peso'!$E$39:$E$492,$A246,'12peso'!AL$39:AL$492)</f>
        <v>0.185</v>
      </c>
      <c r="GA246">
        <f>SUMIF('12peso'!$E$39:$E$492,$A246,'12peso'!AM$39:AM$492)</f>
        <v>0.186</v>
      </c>
      <c r="GB246">
        <f>SUMIF('12peso'!$E$39:$E$492,$A246,'12peso'!AN$39:AN$492)</f>
        <v>0.18609999999999999</v>
      </c>
    </row>
    <row r="247" spans="1:184" x14ac:dyDescent="0.25">
      <c r="A247" s="60">
        <v>6101009</v>
      </c>
      <c r="B247" s="56" t="s">
        <v>249</v>
      </c>
      <c r="C247" s="127">
        <v>0.16270000000000001</v>
      </c>
      <c r="D247" s="127">
        <v>0.1656</v>
      </c>
      <c r="E247" s="127">
        <v>0.16500000000000001</v>
      </c>
      <c r="F247" s="127">
        <v>0.16389999999999999</v>
      </c>
      <c r="G247" s="127">
        <v>0.16220000000000001</v>
      </c>
      <c r="H247" s="127">
        <v>0.16059999999999999</v>
      </c>
      <c r="I247" s="127">
        <v>0.1615</v>
      </c>
      <c r="J247" s="127">
        <v>0.16159999999999999</v>
      </c>
      <c r="K247" s="127">
        <v>0.16109999999999999</v>
      </c>
      <c r="L247" s="127">
        <v>0.16</v>
      </c>
      <c r="M247" s="127">
        <v>0.16020000000000001</v>
      </c>
      <c r="N247" s="127">
        <v>0.1613</v>
      </c>
      <c r="O247" s="127">
        <v>0.15989999999999999</v>
      </c>
      <c r="P247" s="127">
        <v>0.15690000000000001</v>
      </c>
      <c r="Q247" s="127">
        <v>0.15690000000000001</v>
      </c>
      <c r="R247" s="127">
        <v>0.15579999999999999</v>
      </c>
      <c r="S247" s="127">
        <v>0.1535</v>
      </c>
      <c r="T247" s="127">
        <v>0.15329999999999999</v>
      </c>
      <c r="U247" s="127">
        <v>0.15190000000000001</v>
      </c>
      <c r="V247" s="127">
        <v>0.154</v>
      </c>
      <c r="W247" s="127">
        <v>0.1565</v>
      </c>
      <c r="X247" s="127">
        <v>0.15659999999999999</v>
      </c>
      <c r="Y247" s="127">
        <v>0.15659999999999999</v>
      </c>
      <c r="Z247" s="127">
        <v>0.15290000000000001</v>
      </c>
      <c r="AA247" s="127">
        <v>0.1507</v>
      </c>
      <c r="AB247" s="127">
        <v>0.14829999999999999</v>
      </c>
      <c r="AC247" s="127">
        <v>0.14829999999999999</v>
      </c>
      <c r="AD247" s="127">
        <v>0.1472</v>
      </c>
      <c r="AE247" s="127">
        <v>0.14680000000000001</v>
      </c>
      <c r="AF247" s="127">
        <v>0.1484</v>
      </c>
      <c r="AG247" s="127">
        <v>0.1477</v>
      </c>
      <c r="AH247" s="127">
        <v>0.15029999999999999</v>
      </c>
      <c r="AI247" s="127">
        <v>0.15229999999999999</v>
      </c>
      <c r="AJ247" s="127">
        <v>0.152</v>
      </c>
      <c r="AK247" s="127">
        <v>0.1512</v>
      </c>
      <c r="AL247" s="127">
        <v>0.1507</v>
      </c>
      <c r="AM247" s="127">
        <v>0.1497</v>
      </c>
      <c r="AN247" s="127">
        <v>0.14899999999999999</v>
      </c>
      <c r="AO247" s="127">
        <v>0.1479</v>
      </c>
      <c r="AP247" s="127">
        <v>0.14530000000000001</v>
      </c>
      <c r="AQ247" s="127">
        <v>0.14199999999999999</v>
      </c>
      <c r="AR247" s="127">
        <v>0.14849999999999999</v>
      </c>
      <c r="AS247" s="127">
        <v>0.1474</v>
      </c>
      <c r="AT247" s="127">
        <v>0.1439</v>
      </c>
      <c r="AU247" s="127">
        <v>0.14940000000000001</v>
      </c>
      <c r="AV247" s="127">
        <v>0.15260000000000001</v>
      </c>
      <c r="AW247" s="127">
        <v>0.15240000000000001</v>
      </c>
      <c r="AX247" s="127">
        <v>0.15190000000000001</v>
      </c>
      <c r="AY247" s="127">
        <v>0.15179999999999999</v>
      </c>
      <c r="AZ247" s="127">
        <v>0.15160000000000001</v>
      </c>
      <c r="BA247" s="127">
        <v>0.1512</v>
      </c>
      <c r="BB247" s="127">
        <v>0.1522</v>
      </c>
      <c r="BC247" s="127">
        <v>0.15140000000000001</v>
      </c>
      <c r="BD247" s="127">
        <v>0.15229999999999999</v>
      </c>
      <c r="BE247" s="127">
        <v>0.15090000000000001</v>
      </c>
      <c r="BF247" s="127">
        <v>0.1487</v>
      </c>
      <c r="BG247" s="127">
        <v>0.1492</v>
      </c>
      <c r="BH247" s="127">
        <v>0.15140000000000001</v>
      </c>
      <c r="BI247" s="127">
        <v>0.15409999999999999</v>
      </c>
      <c r="BJ247" s="127">
        <v>0.15390000000000001</v>
      </c>
      <c r="BK247" s="127">
        <v>0.15260000000000001</v>
      </c>
      <c r="BL247" s="127">
        <v>0.15179999999999999</v>
      </c>
      <c r="BM247" s="127">
        <v>0.1512</v>
      </c>
      <c r="BN247" s="127">
        <v>0.1502</v>
      </c>
      <c r="BO247" s="127">
        <v>0.14929999999999999</v>
      </c>
      <c r="BP247" s="127">
        <v>0.1474</v>
      </c>
      <c r="BQ247" s="127">
        <v>0.14729999999999999</v>
      </c>
      <c r="BR247" s="127">
        <v>0.1462</v>
      </c>
      <c r="BS247" s="127">
        <v>0.14510000000000001</v>
      </c>
      <c r="BT247" s="127">
        <v>0.14990000000000001</v>
      </c>
      <c r="BU247" s="127">
        <v>0.1515</v>
      </c>
      <c r="BV247" s="127">
        <v>0.15160000000000001</v>
      </c>
      <c r="BW247" s="127">
        <v>0.15129999999999999</v>
      </c>
      <c r="BX247" s="127">
        <v>0.15090000000000001</v>
      </c>
      <c r="BY247" s="127">
        <v>0.15029999999999999</v>
      </c>
      <c r="BZ247" s="127">
        <v>0.15010000000000001</v>
      </c>
      <c r="CA247" s="127">
        <v>0.14929999999999999</v>
      </c>
      <c r="CB247" s="127">
        <v>0.14910000000000001</v>
      </c>
      <c r="CC247" s="127">
        <v>0.14760000000000001</v>
      </c>
      <c r="CD247" s="127">
        <v>0.14660000000000001</v>
      </c>
      <c r="CE247" s="127">
        <v>0.14710000000000001</v>
      </c>
      <c r="CF247" s="127">
        <v>0.14990000000000001</v>
      </c>
      <c r="CG247" s="127">
        <v>0.15110000000000001</v>
      </c>
      <c r="CH247" s="127">
        <v>0.16450000000000001</v>
      </c>
      <c r="CI247" s="127">
        <v>0.1648</v>
      </c>
      <c r="CJ247" s="127">
        <v>0.16500000000000001</v>
      </c>
      <c r="CK247" s="127">
        <v>0.1648</v>
      </c>
      <c r="CL247" s="127">
        <v>0.1641</v>
      </c>
      <c r="CM247" s="127">
        <v>0.16300000000000001</v>
      </c>
      <c r="CN247" s="127">
        <v>0.16239999999999999</v>
      </c>
      <c r="CO247" s="127">
        <v>0.16170000000000001</v>
      </c>
      <c r="CP247" s="127">
        <v>0.16109999999999999</v>
      </c>
      <c r="CQ247" s="127">
        <v>0.15959999999999999</v>
      </c>
      <c r="CR247" s="127">
        <v>0.16039999999999999</v>
      </c>
      <c r="CS247" s="127">
        <v>0.1613</v>
      </c>
      <c r="CT247" s="127">
        <v>0.1598</v>
      </c>
      <c r="CU247" s="127">
        <v>0.1585</v>
      </c>
      <c r="CV247" s="127">
        <v>0.15770000000000001</v>
      </c>
      <c r="CW247" s="127">
        <v>0.15720000000000001</v>
      </c>
      <c r="CX247" s="127">
        <v>0.1573</v>
      </c>
      <c r="CY247" s="127">
        <v>0.15790000000000001</v>
      </c>
      <c r="CZ247" s="127">
        <v>0.155</v>
      </c>
      <c r="DA247" s="127">
        <v>0.154</v>
      </c>
      <c r="DB247" s="127">
        <v>0.154</v>
      </c>
      <c r="DC247" s="127">
        <v>0.1535</v>
      </c>
      <c r="DD247" s="127">
        <v>0.15429999999999999</v>
      </c>
      <c r="DE247" s="127">
        <v>0.1547</v>
      </c>
      <c r="DF247" s="127">
        <v>0.1547</v>
      </c>
      <c r="DG247" s="127">
        <v>0.1545</v>
      </c>
      <c r="DH247" s="127">
        <v>0.15379999999999999</v>
      </c>
      <c r="DI247" s="127">
        <v>0.15340000000000001</v>
      </c>
      <c r="DJ247" s="127">
        <v>0.1522</v>
      </c>
      <c r="DK247" s="127">
        <v>0.1515</v>
      </c>
      <c r="DL247" s="127">
        <v>0.15049999999999999</v>
      </c>
      <c r="DM247" s="127">
        <v>0.15049999999999999</v>
      </c>
      <c r="DN247" s="127">
        <v>0.14899999999999999</v>
      </c>
      <c r="DO247" s="127">
        <v>0.14979999999999999</v>
      </c>
      <c r="DP247" s="127">
        <v>0.153</v>
      </c>
      <c r="DQ247" s="127">
        <v>0.1545</v>
      </c>
      <c r="DR247" s="127">
        <v>0.15440000000000001</v>
      </c>
      <c r="DS247" s="127">
        <v>0.1547</v>
      </c>
      <c r="DT247" s="127">
        <v>0.1555</v>
      </c>
      <c r="DU247" s="127">
        <v>0.155</v>
      </c>
      <c r="DV247" s="127">
        <v>0.154</v>
      </c>
      <c r="DW247" s="127">
        <v>0.1532</v>
      </c>
      <c r="DX247" s="127">
        <v>0.15260000000000001</v>
      </c>
      <c r="DY247" s="127">
        <v>0.152</v>
      </c>
      <c r="DZ247" s="127">
        <v>0.15010000000000001</v>
      </c>
      <c r="EA247" s="127">
        <v>0.15079999999999999</v>
      </c>
      <c r="EB247" s="127">
        <v>0.15129999999999999</v>
      </c>
      <c r="EC247" s="127">
        <v>0.15229999999999999</v>
      </c>
      <c r="ED247" s="127">
        <v>0.15340000000000001</v>
      </c>
      <c r="EE247" s="127">
        <v>0.15260000000000001</v>
      </c>
      <c r="EF247" s="127">
        <v>0.15240000000000001</v>
      </c>
      <c r="EG247" s="127">
        <v>0.1522</v>
      </c>
      <c r="EH247" s="127">
        <v>0.15029999999999999</v>
      </c>
      <c r="EI247" s="127">
        <v>0.14849999999999999</v>
      </c>
      <c r="EJ247" s="127">
        <v>0.1472</v>
      </c>
      <c r="EK247" s="127">
        <v>0.1462</v>
      </c>
      <c r="EL247" s="127">
        <v>0.14410000000000001</v>
      </c>
      <c r="EM247" s="127">
        <v>0.1439</v>
      </c>
      <c r="EN247" s="127">
        <v>0.14560000000000001</v>
      </c>
      <c r="EO247" s="127">
        <v>0.14729999999999999</v>
      </c>
      <c r="EP247" s="127">
        <v>0.14729999999999999</v>
      </c>
      <c r="EQ247" s="127">
        <v>0.1479</v>
      </c>
      <c r="ER247" s="127">
        <v>0.14760000000000001</v>
      </c>
      <c r="ES247" s="127">
        <v>0.14660000000000001</v>
      </c>
      <c r="ET247" s="127">
        <v>0.1467</v>
      </c>
      <c r="EU247" s="127">
        <v>0.14610000000000001</v>
      </c>
      <c r="EV247">
        <f>SUMIF('12peso'!$E$39:$E$492,$A247,'12peso'!H$39:H$492)</f>
        <v>0.2011</v>
      </c>
      <c r="EW247">
        <f>SUMIF('12peso'!$E$39:$E$492,$A247,'12peso'!I$39:I$492)</f>
        <v>0.20039999999999999</v>
      </c>
      <c r="EX247">
        <f>SUMIF('12peso'!$E$39:$E$492,$A247,'12peso'!J$39:J$492)</f>
        <v>0.20030000000000001</v>
      </c>
      <c r="EY247">
        <f>SUMIF('12peso'!$E$39:$E$492,$A247,'12peso'!K$39:K$492)</f>
        <v>0.1996</v>
      </c>
      <c r="EZ247">
        <f>SUMIF('12peso'!$E$39:$E$492,$A247,'12peso'!L$39:L$492)</f>
        <v>0.20330000000000001</v>
      </c>
      <c r="FA247">
        <f>SUMIF('12peso'!$E$39:$E$492,$A247,'12peso'!M$39:M$492)</f>
        <v>0.20419999999999999</v>
      </c>
      <c r="FB247">
        <f>SUMIF('12peso'!$E$39:$E$492,$A247,'12peso'!N$39:N$492)</f>
        <v>0.20399999999999999</v>
      </c>
      <c r="FC247">
        <f>SUMIF('12peso'!$E$39:$E$492,$A247,'12peso'!O$39:O$492)</f>
        <v>0.2026</v>
      </c>
      <c r="FD247">
        <f>SUMIF('12peso'!$E$39:$E$492,$A247,'12peso'!P$39:P$492)</f>
        <v>0.20230000000000001</v>
      </c>
      <c r="FE247">
        <f>SUMIF('12peso'!$E$39:$E$492,$A247,'12peso'!Q$39:Q$492)</f>
        <v>0.20119999999999999</v>
      </c>
      <c r="FF247">
        <f>SUMIF('12peso'!$E$39:$E$492,$A247,'12peso'!R$39:R$492)</f>
        <v>0.19980000000000001</v>
      </c>
      <c r="FG247">
        <f>SUMIF('12peso'!$E$39:$E$492,$A247,'12peso'!S$39:S$492)</f>
        <v>0.1996</v>
      </c>
      <c r="FH247">
        <f>SUMIF('12peso'!$E$39:$E$492,$A247,'12peso'!T$39:T$492)</f>
        <v>0.19789999999999999</v>
      </c>
      <c r="FI247">
        <f>SUMIF('12peso'!$E$39:$E$492,$A247,'12peso'!U$39:U$492)</f>
        <v>0.1963</v>
      </c>
      <c r="FJ247">
        <f>SUMIF('12peso'!$E$39:$E$492,$A247,'12peso'!V$39:V$492)</f>
        <v>0.19489999999999999</v>
      </c>
      <c r="FK247">
        <f>SUMIF('12peso'!$E$39:$E$492,$A247,'12peso'!W$39:W$492)</f>
        <v>0.19339999999999999</v>
      </c>
      <c r="FL247">
        <f>SUMIF('12peso'!$E$39:$E$492,$A247,'12peso'!X$39:X$492)</f>
        <v>0.19719999999999999</v>
      </c>
      <c r="FM247">
        <f>SUMIF('12peso'!$E$39:$E$492,$A247,'12peso'!Y$39:Y$492)</f>
        <v>0.20019999999999999</v>
      </c>
      <c r="FN247">
        <f>SUMIF('12peso'!$E$39:$E$492,$A247,'12peso'!Z$39:Z$492)</f>
        <v>0.20030000000000001</v>
      </c>
      <c r="FO247">
        <f>SUMIF('12peso'!$E$39:$E$492,$A247,'12peso'!AA$39:AA$492)</f>
        <v>0.2006</v>
      </c>
      <c r="FP247">
        <f>SUMIF('12peso'!$E$39:$E$492,$A247,'12peso'!AB$39:AB$492)</f>
        <v>0.19980000000000001</v>
      </c>
      <c r="FQ247">
        <f>SUMIF('12peso'!$E$39:$E$492,$A247,'12peso'!AC$39:AC$492)</f>
        <v>0.1991</v>
      </c>
      <c r="FR247">
        <f>SUMIF('12peso'!$E$39:$E$492,$A247,'12peso'!AD$39:AD$492)</f>
        <v>0.19700000000000001</v>
      </c>
      <c r="FS247">
        <f>SUMIF('12peso'!$E$39:$E$492,$A247,'12peso'!AE$39:AE$492)</f>
        <v>0.19620000000000001</v>
      </c>
      <c r="FT247">
        <f>SUMIF('12peso'!$E$39:$E$492,$A247,'12peso'!AF$39:AF$492)</f>
        <v>0.1948</v>
      </c>
      <c r="FU247">
        <f>SUMIF('12peso'!$E$39:$E$492,$A247,'12peso'!AG$39:AG$492)</f>
        <v>0.19439999999999999</v>
      </c>
      <c r="FV247">
        <f>SUMIF('12peso'!$E$39:$E$492,$A247,'12peso'!AH$39:AH$492)</f>
        <v>0.193</v>
      </c>
      <c r="FW247">
        <f>SUMIF('12peso'!$E$39:$E$492,$A247,'12peso'!AI$39:AI$492)</f>
        <v>0.19109999999999999</v>
      </c>
      <c r="FX247">
        <f>SUMIF('12peso'!$E$39:$E$492,$A247,'12peso'!AJ$39:AJ$492)</f>
        <v>0.1933</v>
      </c>
      <c r="FY247">
        <f>SUMIF('12peso'!$E$39:$E$492,$A247,'12peso'!AK$39:AK$492)</f>
        <v>0.19539999999999999</v>
      </c>
      <c r="FZ247">
        <f>SUMIF('12peso'!$E$39:$E$492,$A247,'12peso'!AL$39:AL$492)</f>
        <v>0.19550000000000001</v>
      </c>
      <c r="GA247">
        <f>SUMIF('12peso'!$E$39:$E$492,$A247,'12peso'!AM$39:AM$492)</f>
        <v>0.19470000000000001</v>
      </c>
      <c r="GB247">
        <f>SUMIF('12peso'!$E$39:$E$492,$A247,'12peso'!AN$39:AN$492)</f>
        <v>0.19520000000000001</v>
      </c>
    </row>
    <row r="248" spans="1:184" x14ac:dyDescent="0.25">
      <c r="A248" s="60">
        <v>6101010</v>
      </c>
      <c r="B248" s="56" t="s">
        <v>250</v>
      </c>
      <c r="C248" s="127">
        <v>0.3251</v>
      </c>
      <c r="D248" s="127">
        <v>0.32929999999999998</v>
      </c>
      <c r="E248" s="127">
        <v>0.32690000000000002</v>
      </c>
      <c r="F248" s="127">
        <v>0.32369999999999999</v>
      </c>
      <c r="G248" s="127">
        <v>0.32169999999999999</v>
      </c>
      <c r="H248" s="127">
        <v>0.31459999999999999</v>
      </c>
      <c r="I248" s="127">
        <v>0.31569999999999998</v>
      </c>
      <c r="J248" s="127">
        <v>0.31290000000000001</v>
      </c>
      <c r="K248" s="127">
        <v>0.30959999999999999</v>
      </c>
      <c r="L248" s="127">
        <v>0.30570000000000003</v>
      </c>
      <c r="M248" s="127">
        <v>0.30559999999999998</v>
      </c>
      <c r="N248" s="127">
        <v>0.3095</v>
      </c>
      <c r="O248" s="127">
        <v>0.30380000000000001</v>
      </c>
      <c r="P248" s="127">
        <v>0.29970000000000002</v>
      </c>
      <c r="Q248" s="127">
        <v>0.29930000000000001</v>
      </c>
      <c r="R248" s="127">
        <v>0.2974</v>
      </c>
      <c r="S248" s="127">
        <v>0.29520000000000002</v>
      </c>
      <c r="T248" s="127">
        <v>0.29370000000000002</v>
      </c>
      <c r="U248" s="127">
        <v>0.29270000000000002</v>
      </c>
      <c r="V248" s="127">
        <v>0.2944</v>
      </c>
      <c r="W248" s="127">
        <v>0.29530000000000001</v>
      </c>
      <c r="X248" s="127">
        <v>0.29649999999999999</v>
      </c>
      <c r="Y248" s="127">
        <v>0.29770000000000002</v>
      </c>
      <c r="Z248" s="127">
        <v>0.2964</v>
      </c>
      <c r="AA248" s="127">
        <v>0.29199999999999998</v>
      </c>
      <c r="AB248" s="127">
        <v>0.28810000000000002</v>
      </c>
      <c r="AC248" s="127">
        <v>0.28789999999999999</v>
      </c>
      <c r="AD248" s="127">
        <v>0.2863</v>
      </c>
      <c r="AE248" s="127">
        <v>0.28399999999999997</v>
      </c>
      <c r="AF248" s="127">
        <v>0.28760000000000002</v>
      </c>
      <c r="AG248" s="127">
        <v>0.28799999999999998</v>
      </c>
      <c r="AH248" s="127">
        <v>0.29299999999999998</v>
      </c>
      <c r="AI248" s="127">
        <v>0.29970000000000002</v>
      </c>
      <c r="AJ248" s="127">
        <v>0.29759999999999998</v>
      </c>
      <c r="AK248" s="127">
        <v>0.2969</v>
      </c>
      <c r="AL248" s="127">
        <v>0.2944</v>
      </c>
      <c r="AM248" s="127">
        <v>0.29530000000000001</v>
      </c>
      <c r="AN248" s="127">
        <v>0.29199999999999998</v>
      </c>
      <c r="AO248" s="127">
        <v>0.29049999999999998</v>
      </c>
      <c r="AP248" s="127">
        <v>0.28570000000000001</v>
      </c>
      <c r="AQ248" s="127">
        <v>0.27910000000000001</v>
      </c>
      <c r="AR248" s="127">
        <v>0.28770000000000001</v>
      </c>
      <c r="AS248" s="127">
        <v>0.28949999999999998</v>
      </c>
      <c r="AT248" s="127">
        <v>0.28360000000000002</v>
      </c>
      <c r="AU248" s="127">
        <v>0.29310000000000003</v>
      </c>
      <c r="AV248" s="127">
        <v>0.30109999999999998</v>
      </c>
      <c r="AW248" s="127">
        <v>0.2994</v>
      </c>
      <c r="AX248" s="127">
        <v>0.29930000000000001</v>
      </c>
      <c r="AY248" s="127">
        <v>0.30049999999999999</v>
      </c>
      <c r="AZ248" s="127">
        <v>0.3</v>
      </c>
      <c r="BA248" s="127">
        <v>0.30099999999999999</v>
      </c>
      <c r="BB248" s="127">
        <v>0.30220000000000002</v>
      </c>
      <c r="BC248" s="127">
        <v>0.30030000000000001</v>
      </c>
      <c r="BD248" s="127">
        <v>0.29909999999999998</v>
      </c>
      <c r="BE248" s="127">
        <v>0.29920000000000002</v>
      </c>
      <c r="BF248" s="127">
        <v>0.2964</v>
      </c>
      <c r="BG248" s="127">
        <v>0.29730000000000001</v>
      </c>
      <c r="BH248" s="127">
        <v>0.30549999999999999</v>
      </c>
      <c r="BI248" s="127">
        <v>0.31180000000000002</v>
      </c>
      <c r="BJ248" s="127">
        <v>0.31030000000000002</v>
      </c>
      <c r="BK248" s="127">
        <v>0.30780000000000002</v>
      </c>
      <c r="BL248" s="127">
        <v>0.307</v>
      </c>
      <c r="BM248" s="127">
        <v>0.30549999999999999</v>
      </c>
      <c r="BN248" s="127">
        <v>0.3044</v>
      </c>
      <c r="BO248" s="127">
        <v>0.30320000000000003</v>
      </c>
      <c r="BP248" s="127">
        <v>0.3019</v>
      </c>
      <c r="BQ248" s="127">
        <v>0.30020000000000002</v>
      </c>
      <c r="BR248" s="127">
        <v>0.29799999999999999</v>
      </c>
      <c r="BS248" s="127">
        <v>0.29730000000000001</v>
      </c>
      <c r="BT248" s="127">
        <v>0.30430000000000001</v>
      </c>
      <c r="BU248" s="127">
        <v>0.307</v>
      </c>
      <c r="BV248" s="127">
        <v>0.30830000000000002</v>
      </c>
      <c r="BW248" s="127">
        <v>0.30759999999999998</v>
      </c>
      <c r="BX248" s="127">
        <v>0.30819999999999997</v>
      </c>
      <c r="BY248" s="127">
        <v>0.30620000000000003</v>
      </c>
      <c r="BZ248" s="127">
        <v>0.30549999999999999</v>
      </c>
      <c r="CA248" s="127">
        <v>0.30370000000000003</v>
      </c>
      <c r="CB248" s="127">
        <v>0.3049</v>
      </c>
      <c r="CC248" s="127">
        <v>0.30220000000000002</v>
      </c>
      <c r="CD248" s="127">
        <v>0.30080000000000001</v>
      </c>
      <c r="CE248" s="127">
        <v>0.30020000000000002</v>
      </c>
      <c r="CF248" s="127">
        <v>0.30499999999999999</v>
      </c>
      <c r="CG248" s="127">
        <v>0.30859999999999999</v>
      </c>
      <c r="CH248" s="127">
        <v>0.18529999999999999</v>
      </c>
      <c r="CI248" s="127">
        <v>0.187</v>
      </c>
      <c r="CJ248" s="127">
        <v>0.187</v>
      </c>
      <c r="CK248" s="127">
        <v>0.18729999999999999</v>
      </c>
      <c r="CL248" s="127">
        <v>0.18629999999999999</v>
      </c>
      <c r="CM248" s="127">
        <v>0.18609999999999999</v>
      </c>
      <c r="CN248" s="127">
        <v>0.1857</v>
      </c>
      <c r="CO248" s="127">
        <v>0.1835</v>
      </c>
      <c r="CP248" s="127">
        <v>0.1845</v>
      </c>
      <c r="CQ248" s="127">
        <v>0.18279999999999999</v>
      </c>
      <c r="CR248" s="127">
        <v>0.18310000000000001</v>
      </c>
      <c r="CS248" s="127">
        <v>0.18390000000000001</v>
      </c>
      <c r="CT248" s="127">
        <v>0.18390000000000001</v>
      </c>
      <c r="CU248" s="127">
        <v>0.18290000000000001</v>
      </c>
      <c r="CV248" s="127">
        <v>0.1807</v>
      </c>
      <c r="CW248" s="127">
        <v>0.18110000000000001</v>
      </c>
      <c r="CX248" s="127">
        <v>0.18049999999999999</v>
      </c>
      <c r="CY248" s="127">
        <v>0.1807</v>
      </c>
      <c r="CZ248" s="127">
        <v>0.1772</v>
      </c>
      <c r="DA248" s="127">
        <v>0.1772</v>
      </c>
      <c r="DB248" s="127">
        <v>0.1779</v>
      </c>
      <c r="DC248" s="127">
        <v>0.1772</v>
      </c>
      <c r="DD248" s="127">
        <v>0.17799999999999999</v>
      </c>
      <c r="DE248" s="127">
        <v>0.17630000000000001</v>
      </c>
      <c r="DF248" s="127">
        <v>0.1772</v>
      </c>
      <c r="DG248" s="127">
        <v>0.1762</v>
      </c>
      <c r="DH248" s="127">
        <v>0.1779</v>
      </c>
      <c r="DI248" s="127">
        <v>0.1769</v>
      </c>
      <c r="DJ248" s="127">
        <v>0.1757</v>
      </c>
      <c r="DK248" s="127">
        <v>0.17560000000000001</v>
      </c>
      <c r="DL248" s="127">
        <v>0.17530000000000001</v>
      </c>
      <c r="DM248" s="127">
        <v>0.17469999999999999</v>
      </c>
      <c r="DN248" s="127">
        <v>0.17399999999999999</v>
      </c>
      <c r="DO248" s="127">
        <v>0.1739</v>
      </c>
      <c r="DP248" s="127">
        <v>0.17810000000000001</v>
      </c>
      <c r="DQ248" s="127">
        <v>0.18079999999999999</v>
      </c>
      <c r="DR248" s="127">
        <v>0.1812</v>
      </c>
      <c r="DS248" s="127">
        <v>0.1799</v>
      </c>
      <c r="DT248" s="127">
        <v>0.1804</v>
      </c>
      <c r="DU248" s="127">
        <v>0.17960000000000001</v>
      </c>
      <c r="DV248" s="127">
        <v>0.18</v>
      </c>
      <c r="DW248" s="127">
        <v>0.17849999999999999</v>
      </c>
      <c r="DX248" s="127">
        <v>0.1789</v>
      </c>
      <c r="DY248" s="127">
        <v>0.1772</v>
      </c>
      <c r="DZ248" s="127">
        <v>0.1754</v>
      </c>
      <c r="EA248" s="127">
        <v>0.1749</v>
      </c>
      <c r="EB248" s="127">
        <v>0.17760000000000001</v>
      </c>
      <c r="EC248" s="127">
        <v>0.17910000000000001</v>
      </c>
      <c r="ED248" s="127">
        <v>0.18010000000000001</v>
      </c>
      <c r="EE248" s="127">
        <v>0.1789</v>
      </c>
      <c r="EF248" s="127">
        <v>0.1789</v>
      </c>
      <c r="EG248" s="127">
        <v>0.17849999999999999</v>
      </c>
      <c r="EH248" s="127">
        <v>0.17710000000000001</v>
      </c>
      <c r="EI248" s="127">
        <v>0.1769</v>
      </c>
      <c r="EJ248" s="127">
        <v>0.1754</v>
      </c>
      <c r="EK248" s="127">
        <v>0.17199999999999999</v>
      </c>
      <c r="EL248" s="127">
        <v>0.1701</v>
      </c>
      <c r="EM248" s="127">
        <v>0.1704</v>
      </c>
      <c r="EN248" s="127">
        <v>0.1726</v>
      </c>
      <c r="EO248" s="127">
        <v>0.17430000000000001</v>
      </c>
      <c r="EP248" s="127">
        <v>0.17430000000000001</v>
      </c>
      <c r="EQ248" s="127">
        <v>0.1734</v>
      </c>
      <c r="ER248" s="127">
        <v>0.17280000000000001</v>
      </c>
      <c r="ES248" s="127">
        <v>0.1724</v>
      </c>
      <c r="ET248" s="127">
        <v>0.17150000000000001</v>
      </c>
      <c r="EU248" s="127">
        <v>0.17100000000000001</v>
      </c>
      <c r="EV248">
        <f>SUMIF('12peso'!$E$39:$E$492,$A248,'12peso'!H$39:H$492)</f>
        <v>0.2107</v>
      </c>
      <c r="EW248">
        <f>SUMIF('12peso'!$E$39:$E$492,$A248,'12peso'!I$39:I$492)</f>
        <v>0.2112</v>
      </c>
      <c r="EX248">
        <f>SUMIF('12peso'!$E$39:$E$492,$A248,'12peso'!J$39:J$492)</f>
        <v>0.2099</v>
      </c>
      <c r="EY248">
        <f>SUMIF('12peso'!$E$39:$E$492,$A248,'12peso'!K$39:K$492)</f>
        <v>0.2097</v>
      </c>
      <c r="EZ248">
        <f>SUMIF('12peso'!$E$39:$E$492,$A248,'12peso'!L$39:L$492)</f>
        <v>0.21110000000000001</v>
      </c>
      <c r="FA248">
        <f>SUMIF('12peso'!$E$39:$E$492,$A248,'12peso'!M$39:M$492)</f>
        <v>0.2127</v>
      </c>
      <c r="FB248">
        <f>SUMIF('12peso'!$E$39:$E$492,$A248,'12peso'!N$39:N$492)</f>
        <v>0.21290000000000001</v>
      </c>
      <c r="FC248">
        <f>SUMIF('12peso'!$E$39:$E$492,$A248,'12peso'!O$39:O$492)</f>
        <v>0.2117</v>
      </c>
      <c r="FD248">
        <f>SUMIF('12peso'!$E$39:$E$492,$A248,'12peso'!P$39:P$492)</f>
        <v>0.2109</v>
      </c>
      <c r="FE248">
        <f>SUMIF('12peso'!$E$39:$E$492,$A248,'12peso'!Q$39:Q$492)</f>
        <v>0.2089</v>
      </c>
      <c r="FF248">
        <f>SUMIF('12peso'!$E$39:$E$492,$A248,'12peso'!R$39:R$492)</f>
        <v>0.20830000000000001</v>
      </c>
      <c r="FG248">
        <f>SUMIF('12peso'!$E$39:$E$492,$A248,'12peso'!S$39:S$492)</f>
        <v>0.20780000000000001</v>
      </c>
      <c r="FH248">
        <f>SUMIF('12peso'!$E$39:$E$492,$A248,'12peso'!T$39:T$492)</f>
        <v>0.20580000000000001</v>
      </c>
      <c r="FI248">
        <f>SUMIF('12peso'!$E$39:$E$492,$A248,'12peso'!U$39:U$492)</f>
        <v>0.20369999999999999</v>
      </c>
      <c r="FJ248">
        <f>SUMIF('12peso'!$E$39:$E$492,$A248,'12peso'!V$39:V$492)</f>
        <v>0.20300000000000001</v>
      </c>
      <c r="FK248">
        <f>SUMIF('12peso'!$E$39:$E$492,$A248,'12peso'!W$39:W$492)</f>
        <v>0.2029</v>
      </c>
      <c r="FL248">
        <f>SUMIF('12peso'!$E$39:$E$492,$A248,'12peso'!X$39:X$492)</f>
        <v>0.20569999999999999</v>
      </c>
      <c r="FM248">
        <f>SUMIF('12peso'!$E$39:$E$492,$A248,'12peso'!Y$39:Y$492)</f>
        <v>0.2082</v>
      </c>
      <c r="FN248">
        <f>SUMIF('12peso'!$E$39:$E$492,$A248,'12peso'!Z$39:Z$492)</f>
        <v>0.2082</v>
      </c>
      <c r="FO248">
        <f>SUMIF('12peso'!$E$39:$E$492,$A248,'12peso'!AA$39:AA$492)</f>
        <v>0.2074</v>
      </c>
      <c r="FP248">
        <f>SUMIF('12peso'!$E$39:$E$492,$A248,'12peso'!AB$39:AB$492)</f>
        <v>0.20710000000000001</v>
      </c>
      <c r="FQ248">
        <f>SUMIF('12peso'!$E$39:$E$492,$A248,'12peso'!AC$39:AC$492)</f>
        <v>0.2069</v>
      </c>
      <c r="FR248">
        <f>SUMIF('12peso'!$E$39:$E$492,$A248,'12peso'!AD$39:AD$492)</f>
        <v>0.2054</v>
      </c>
      <c r="FS248">
        <f>SUMIF('12peso'!$E$39:$E$492,$A248,'12peso'!AE$39:AE$492)</f>
        <v>0.2049</v>
      </c>
      <c r="FT248">
        <f>SUMIF('12peso'!$E$39:$E$492,$A248,'12peso'!AF$39:AF$492)</f>
        <v>0.2044</v>
      </c>
      <c r="FU248">
        <f>SUMIF('12peso'!$E$39:$E$492,$A248,'12peso'!AG$39:AG$492)</f>
        <v>0.2034</v>
      </c>
      <c r="FV248">
        <f>SUMIF('12peso'!$E$39:$E$492,$A248,'12peso'!AH$39:AH$492)</f>
        <v>0.2021</v>
      </c>
      <c r="FW248">
        <f>SUMIF('12peso'!$E$39:$E$492,$A248,'12peso'!AI$39:AI$492)</f>
        <v>0.2009</v>
      </c>
      <c r="FX248">
        <f>SUMIF('12peso'!$E$39:$E$492,$A248,'12peso'!AJ$39:AJ$492)</f>
        <v>0.2024</v>
      </c>
      <c r="FY248">
        <f>SUMIF('12peso'!$E$39:$E$492,$A248,'12peso'!AK$39:AK$492)</f>
        <v>0.20369999999999999</v>
      </c>
      <c r="FZ248">
        <f>SUMIF('12peso'!$E$39:$E$492,$A248,'12peso'!AL$39:AL$492)</f>
        <v>0.20330000000000001</v>
      </c>
      <c r="GA248">
        <f>SUMIF('12peso'!$E$39:$E$492,$A248,'12peso'!AM$39:AM$492)</f>
        <v>0.2034</v>
      </c>
      <c r="GB248">
        <f>SUMIF('12peso'!$E$39:$E$492,$A248,'12peso'!AN$39:AN$492)</f>
        <v>0.20280000000000001</v>
      </c>
    </row>
    <row r="249" spans="1:184" x14ac:dyDescent="0.25">
      <c r="A249" s="60">
        <v>6101011</v>
      </c>
      <c r="B249" s="56" t="s">
        <v>251</v>
      </c>
      <c r="C249" s="127">
        <v>0.23220000000000002</v>
      </c>
      <c r="D249" s="127">
        <v>0.23530000000000001</v>
      </c>
      <c r="E249" s="127">
        <v>0.23449999999999999</v>
      </c>
      <c r="F249" s="127">
        <v>0.2326</v>
      </c>
      <c r="G249" s="127">
        <v>0.23080000000000001</v>
      </c>
      <c r="H249" s="127">
        <v>0.22959999999999997</v>
      </c>
      <c r="I249" s="127">
        <v>0.2291</v>
      </c>
      <c r="J249" s="127">
        <v>0.2273</v>
      </c>
      <c r="K249" s="127">
        <v>0.22570000000000001</v>
      </c>
      <c r="L249" s="127">
        <v>0.223</v>
      </c>
      <c r="M249" s="127">
        <v>0.22199999999999998</v>
      </c>
      <c r="N249" s="127">
        <v>0.22440000000000002</v>
      </c>
      <c r="O249" s="127">
        <v>0.22110000000000002</v>
      </c>
      <c r="P249" s="127">
        <v>0.21779999999999999</v>
      </c>
      <c r="Q249" s="127">
        <v>0.21589999999999998</v>
      </c>
      <c r="R249" s="127">
        <v>0.21529999999999999</v>
      </c>
      <c r="S249" s="127">
        <v>0.2127</v>
      </c>
      <c r="T249" s="127">
        <v>0.21240000000000001</v>
      </c>
      <c r="U249" s="127">
        <v>0.21090000000000003</v>
      </c>
      <c r="V249" s="127">
        <v>0.2147</v>
      </c>
      <c r="W249" s="127">
        <v>0.21760000000000002</v>
      </c>
      <c r="X249" s="127">
        <v>0.216</v>
      </c>
      <c r="Y249" s="127">
        <v>0.21460000000000001</v>
      </c>
      <c r="Z249" s="127">
        <v>0.20650000000000002</v>
      </c>
      <c r="AA249" s="127">
        <v>0.20269999999999999</v>
      </c>
      <c r="AB249" s="127">
        <v>0.20050000000000001</v>
      </c>
      <c r="AC249" s="127">
        <v>0.1983</v>
      </c>
      <c r="AD249" s="127">
        <v>0.19540000000000002</v>
      </c>
      <c r="AE249" s="127">
        <v>0.1953</v>
      </c>
      <c r="AF249" s="127">
        <v>0.1986</v>
      </c>
      <c r="AG249" s="127">
        <v>0.19790000000000002</v>
      </c>
      <c r="AH249" s="127">
        <v>0.20219999999999999</v>
      </c>
      <c r="AI249" s="127">
        <v>0.20349999999999999</v>
      </c>
      <c r="AJ249" s="127">
        <v>0.20279999999999998</v>
      </c>
      <c r="AK249" s="127">
        <v>0.20169999999999999</v>
      </c>
      <c r="AL249" s="127">
        <v>0.20250000000000001</v>
      </c>
      <c r="AM249" s="127">
        <v>0.20300000000000001</v>
      </c>
      <c r="AN249" s="127">
        <v>0.20419999999999999</v>
      </c>
      <c r="AO249" s="127">
        <v>0.2026</v>
      </c>
      <c r="AP249" s="127">
        <v>0.19589999999999999</v>
      </c>
      <c r="AQ249" s="127">
        <v>0.18880000000000002</v>
      </c>
      <c r="AR249" s="127">
        <v>0.19539999999999999</v>
      </c>
      <c r="AS249" s="127">
        <v>0.19350000000000001</v>
      </c>
      <c r="AT249" s="127">
        <v>0.18980000000000002</v>
      </c>
      <c r="AU249" s="127">
        <v>0.1978</v>
      </c>
      <c r="AV249" s="127">
        <v>0.2</v>
      </c>
      <c r="AW249" s="127">
        <v>0.19939999999999999</v>
      </c>
      <c r="AX249" s="127">
        <v>0.19900000000000001</v>
      </c>
      <c r="AY249" s="127">
        <v>0.19900000000000001</v>
      </c>
      <c r="AZ249" s="127">
        <v>0.1956</v>
      </c>
      <c r="BA249" s="127">
        <v>0.19500000000000001</v>
      </c>
      <c r="BB249" s="127">
        <v>0.19500000000000001</v>
      </c>
      <c r="BC249" s="127">
        <v>0.1943</v>
      </c>
      <c r="BD249" s="127">
        <v>0.19350000000000001</v>
      </c>
      <c r="BE249" s="127">
        <v>0.19190000000000002</v>
      </c>
      <c r="BF249" s="127">
        <v>0.19170000000000001</v>
      </c>
      <c r="BG249" s="127">
        <v>0.19090000000000001</v>
      </c>
      <c r="BH249" s="127">
        <v>0.19650000000000001</v>
      </c>
      <c r="BI249" s="127">
        <v>0.19919999999999999</v>
      </c>
      <c r="BJ249" s="127">
        <v>0.1973</v>
      </c>
      <c r="BK249" s="127">
        <v>0.19590000000000002</v>
      </c>
      <c r="BL249" s="127">
        <v>0.19540000000000002</v>
      </c>
      <c r="BM249" s="127">
        <v>0.19440000000000002</v>
      </c>
      <c r="BN249" s="127">
        <v>0.19269999999999998</v>
      </c>
      <c r="BO249" s="127">
        <v>0.193</v>
      </c>
      <c r="BP249" s="127">
        <v>0.1895</v>
      </c>
      <c r="BQ249" s="127">
        <v>0.1888</v>
      </c>
      <c r="BR249" s="127">
        <v>0.1875</v>
      </c>
      <c r="BS249" s="127">
        <v>0.18609999999999999</v>
      </c>
      <c r="BT249" s="127">
        <v>0.192</v>
      </c>
      <c r="BU249" s="127">
        <v>0.19359999999999999</v>
      </c>
      <c r="BV249" s="127">
        <v>0.1938</v>
      </c>
      <c r="BW249" s="127">
        <v>0.1928</v>
      </c>
      <c r="BX249" s="127">
        <v>0.19340000000000002</v>
      </c>
      <c r="BY249" s="127">
        <v>0.19190000000000002</v>
      </c>
      <c r="BZ249" s="127">
        <v>0.19159999999999999</v>
      </c>
      <c r="CA249" s="127">
        <v>0.19140000000000001</v>
      </c>
      <c r="CB249" s="127">
        <v>0.189</v>
      </c>
      <c r="CC249" s="127">
        <v>0.189</v>
      </c>
      <c r="CD249" s="127">
        <v>0.188</v>
      </c>
      <c r="CE249" s="127">
        <v>0.18680000000000002</v>
      </c>
      <c r="CF249" s="127">
        <v>0.19069999999999998</v>
      </c>
      <c r="CG249" s="127">
        <v>0.1938</v>
      </c>
      <c r="CH249" s="127">
        <v>0.33739999999999998</v>
      </c>
      <c r="CI249" s="127">
        <v>0.33910000000000001</v>
      </c>
      <c r="CJ249" s="127">
        <v>0.33810000000000001</v>
      </c>
      <c r="CK249" s="127">
        <v>0.3357</v>
      </c>
      <c r="CL249" s="127">
        <v>0.3362</v>
      </c>
      <c r="CM249" s="127">
        <v>0.33389999999999997</v>
      </c>
      <c r="CN249" s="127">
        <v>0.33439999999999998</v>
      </c>
      <c r="CO249" s="127">
        <v>0.3332</v>
      </c>
      <c r="CP249" s="127">
        <v>0.33239999999999997</v>
      </c>
      <c r="CQ249" s="127">
        <v>0.32829999999999998</v>
      </c>
      <c r="CR249" s="127">
        <v>0.33139999999999997</v>
      </c>
      <c r="CS249" s="127">
        <v>0.32969999999999999</v>
      </c>
      <c r="CT249" s="127">
        <v>0.32569999999999999</v>
      </c>
      <c r="CU249" s="127">
        <v>0.32440000000000002</v>
      </c>
      <c r="CV249" s="127">
        <v>0.3261</v>
      </c>
      <c r="CW249" s="127">
        <v>0.32529999999999998</v>
      </c>
      <c r="CX249" s="127">
        <v>0.3271</v>
      </c>
      <c r="CY249" s="127">
        <v>0.32800000000000001</v>
      </c>
      <c r="CZ249" s="127">
        <v>0.31759999999999999</v>
      </c>
      <c r="DA249" s="127">
        <v>0.31879999999999997</v>
      </c>
      <c r="DB249" s="127">
        <v>0.3175</v>
      </c>
      <c r="DC249" s="127">
        <v>0.31390000000000001</v>
      </c>
      <c r="DD249" s="127">
        <v>0.31609999999999999</v>
      </c>
      <c r="DE249" s="127">
        <v>0.31840000000000002</v>
      </c>
      <c r="DF249" s="127">
        <v>0.31740000000000002</v>
      </c>
      <c r="DG249" s="127">
        <v>0.31869999999999998</v>
      </c>
      <c r="DH249" s="127">
        <v>0.31659999999999999</v>
      </c>
      <c r="DI249" s="127">
        <v>0.31540000000000001</v>
      </c>
      <c r="DJ249" s="127">
        <v>0.31569999999999998</v>
      </c>
      <c r="DK249" s="127">
        <v>0.31390000000000001</v>
      </c>
      <c r="DL249" s="127">
        <v>0.3135</v>
      </c>
      <c r="DM249" s="127">
        <v>0.31419999999999998</v>
      </c>
      <c r="DN249" s="127">
        <v>0.3135</v>
      </c>
      <c r="DO249" s="127">
        <v>0.3135</v>
      </c>
      <c r="DP249" s="127">
        <v>0.32129999999999997</v>
      </c>
      <c r="DQ249" s="127">
        <v>0.32429999999999998</v>
      </c>
      <c r="DR249" s="127">
        <v>0.32650000000000001</v>
      </c>
      <c r="DS249" s="127">
        <v>0.3281</v>
      </c>
      <c r="DT249" s="127">
        <v>0.3266</v>
      </c>
      <c r="DU249" s="127">
        <v>0.32469999999999999</v>
      </c>
      <c r="DV249" s="127">
        <v>0.3246</v>
      </c>
      <c r="DW249" s="127">
        <v>0.32200000000000001</v>
      </c>
      <c r="DX249" s="127">
        <v>0.32140000000000002</v>
      </c>
      <c r="DY249" s="127">
        <v>0.31809999999999999</v>
      </c>
      <c r="DZ249" s="127">
        <v>0.31430000000000002</v>
      </c>
      <c r="EA249" s="127">
        <v>0.31330000000000002</v>
      </c>
      <c r="EB249" s="127">
        <v>0.31869999999999998</v>
      </c>
      <c r="EC249" s="127">
        <v>0.31919999999999998</v>
      </c>
      <c r="ED249" s="127">
        <v>0.31909999999999999</v>
      </c>
      <c r="EE249" s="127">
        <v>0.32079999999999997</v>
      </c>
      <c r="EF249" s="127">
        <v>0.32219999999999999</v>
      </c>
      <c r="EG249" s="127">
        <v>0.32040000000000002</v>
      </c>
      <c r="EH249" s="127">
        <v>0.318</v>
      </c>
      <c r="EI249" s="127">
        <v>0.31469999999999998</v>
      </c>
      <c r="EJ249" s="127">
        <v>0.31269999999999998</v>
      </c>
      <c r="EK249" s="127">
        <v>0.30909999999999999</v>
      </c>
      <c r="EL249" s="127">
        <v>0.30740000000000001</v>
      </c>
      <c r="EM249" s="127">
        <v>0.30559999999999998</v>
      </c>
      <c r="EN249" s="127">
        <v>0.31019999999999998</v>
      </c>
      <c r="EO249" s="127">
        <v>0.30959999999999999</v>
      </c>
      <c r="EP249" s="127">
        <v>0.31340000000000001</v>
      </c>
      <c r="EQ249" s="127">
        <v>0.3125</v>
      </c>
      <c r="ER249" s="127">
        <v>0.31090000000000001</v>
      </c>
      <c r="ES249" s="127">
        <v>0.31</v>
      </c>
      <c r="ET249" s="127">
        <v>0.30780000000000002</v>
      </c>
      <c r="EU249" s="127">
        <v>0.30680000000000002</v>
      </c>
      <c r="EV249">
        <f>SUMIF('12peso'!$E$39:$E$492,$A249,'12peso'!H$39:H$492)</f>
        <v>0.41889999999999999</v>
      </c>
      <c r="EW249">
        <f>SUMIF('12peso'!$E$39:$E$492,$A249,'12peso'!I$39:I$492)</f>
        <v>0.41610000000000003</v>
      </c>
      <c r="EX249">
        <f>SUMIF('12peso'!$E$39:$E$492,$A249,'12peso'!J$39:J$492)</f>
        <v>0.41610000000000003</v>
      </c>
      <c r="EY249">
        <f>SUMIF('12peso'!$E$39:$E$492,$A249,'12peso'!K$39:K$492)</f>
        <v>0.41320000000000001</v>
      </c>
      <c r="EZ249">
        <f>SUMIF('12peso'!$E$39:$E$492,$A249,'12peso'!L$39:L$492)</f>
        <v>0.41149999999999998</v>
      </c>
      <c r="FA249">
        <f>SUMIF('12peso'!$E$39:$E$492,$A249,'12peso'!M$39:M$492)</f>
        <v>0.41049999999999998</v>
      </c>
      <c r="FB249">
        <f>SUMIF('12peso'!$E$39:$E$492,$A249,'12peso'!N$39:N$492)</f>
        <v>0.41110000000000002</v>
      </c>
      <c r="FC249">
        <f>SUMIF('12peso'!$E$39:$E$492,$A249,'12peso'!O$39:O$492)</f>
        <v>0.4088</v>
      </c>
      <c r="FD249">
        <f>SUMIF('12peso'!$E$39:$E$492,$A249,'12peso'!P$39:P$492)</f>
        <v>0.40860000000000002</v>
      </c>
      <c r="FE249">
        <f>SUMIF('12peso'!$E$39:$E$492,$A249,'12peso'!Q$39:Q$492)</f>
        <v>0.40710000000000002</v>
      </c>
      <c r="FF249">
        <f>SUMIF('12peso'!$E$39:$E$492,$A249,'12peso'!R$39:R$492)</f>
        <v>0.40529999999999999</v>
      </c>
      <c r="FG249">
        <f>SUMIF('12peso'!$E$39:$E$492,$A249,'12peso'!S$39:S$492)</f>
        <v>0.40200000000000002</v>
      </c>
      <c r="FH249">
        <f>SUMIF('12peso'!$E$39:$E$492,$A249,'12peso'!T$39:T$492)</f>
        <v>0.39879999999999999</v>
      </c>
      <c r="FI249">
        <f>SUMIF('12peso'!$E$39:$E$492,$A249,'12peso'!U$39:U$492)</f>
        <v>0.39529999999999998</v>
      </c>
      <c r="FJ249">
        <f>SUMIF('12peso'!$E$39:$E$492,$A249,'12peso'!V$39:V$492)</f>
        <v>0.39219999999999999</v>
      </c>
      <c r="FK249">
        <f>SUMIF('12peso'!$E$39:$E$492,$A249,'12peso'!W$39:W$492)</f>
        <v>0.38979999999999998</v>
      </c>
      <c r="FL249">
        <f>SUMIF('12peso'!$E$39:$E$492,$A249,'12peso'!X$39:X$492)</f>
        <v>0.39750000000000002</v>
      </c>
      <c r="FM249">
        <f>SUMIF('12peso'!$E$39:$E$492,$A249,'12peso'!Y$39:Y$492)</f>
        <v>0.40060000000000001</v>
      </c>
      <c r="FN249">
        <f>SUMIF('12peso'!$E$39:$E$492,$A249,'12peso'!Z$39:Z$492)</f>
        <v>0.39739999999999998</v>
      </c>
      <c r="FO249">
        <f>SUMIF('12peso'!$E$39:$E$492,$A249,'12peso'!AA$39:AA$492)</f>
        <v>0.39610000000000001</v>
      </c>
      <c r="FP249">
        <f>SUMIF('12peso'!$E$39:$E$492,$A249,'12peso'!AB$39:AB$492)</f>
        <v>0.39150000000000001</v>
      </c>
      <c r="FQ249">
        <f>SUMIF('12peso'!$E$39:$E$492,$A249,'12peso'!AC$39:AC$492)</f>
        <v>0.38969999999999999</v>
      </c>
      <c r="FR249">
        <f>SUMIF('12peso'!$E$39:$E$492,$A249,'12peso'!AD$39:AD$492)</f>
        <v>0.38890000000000002</v>
      </c>
      <c r="FS249">
        <f>SUMIF('12peso'!$E$39:$E$492,$A249,'12peso'!AE$39:AE$492)</f>
        <v>0.3876</v>
      </c>
      <c r="FT249">
        <f>SUMIF('12peso'!$E$39:$E$492,$A249,'12peso'!AF$39:AF$492)</f>
        <v>0.38940000000000002</v>
      </c>
      <c r="FU249">
        <f>SUMIF('12peso'!$E$39:$E$492,$A249,'12peso'!AG$39:AG$492)</f>
        <v>0.38690000000000002</v>
      </c>
      <c r="FV249">
        <f>SUMIF('12peso'!$E$39:$E$492,$A249,'12peso'!AH$39:AH$492)</f>
        <v>0.38340000000000002</v>
      </c>
      <c r="FW249">
        <f>SUMIF('12peso'!$E$39:$E$492,$A249,'12peso'!AI$39:AI$492)</f>
        <v>0.37869999999999998</v>
      </c>
      <c r="FX249">
        <f>SUMIF('12peso'!$E$39:$E$492,$A249,'12peso'!AJ$39:AJ$492)</f>
        <v>0.38059999999999999</v>
      </c>
      <c r="FY249">
        <f>SUMIF('12peso'!$E$39:$E$492,$A249,'12peso'!AK$39:AK$492)</f>
        <v>0.38159999999999999</v>
      </c>
      <c r="FZ249">
        <f>SUMIF('12peso'!$E$39:$E$492,$A249,'12peso'!AL$39:AL$492)</f>
        <v>0.38</v>
      </c>
      <c r="GA249">
        <f>SUMIF('12peso'!$E$39:$E$492,$A249,'12peso'!AM$39:AM$492)</f>
        <v>0.38030000000000003</v>
      </c>
      <c r="GB249">
        <f>SUMIF('12peso'!$E$39:$E$492,$A249,'12peso'!AN$39:AN$492)</f>
        <v>0.38040000000000002</v>
      </c>
    </row>
    <row r="250" spans="1:184" x14ac:dyDescent="0.25">
      <c r="A250" s="60">
        <v>6101013</v>
      </c>
      <c r="B250" s="56" t="s">
        <v>252</v>
      </c>
      <c r="C250" s="127">
        <v>0.34799999999999998</v>
      </c>
      <c r="D250" s="127">
        <v>0.3543</v>
      </c>
      <c r="E250" s="127">
        <v>0.35420000000000001</v>
      </c>
      <c r="F250" s="127">
        <v>0.34989999999999999</v>
      </c>
      <c r="G250" s="127">
        <v>0.34699999999999998</v>
      </c>
      <c r="H250" s="127">
        <v>0.34539999999999998</v>
      </c>
      <c r="I250" s="127">
        <v>0.3448</v>
      </c>
      <c r="J250" s="127">
        <v>0.34139999999999998</v>
      </c>
      <c r="K250" s="127">
        <v>0.34079999999999999</v>
      </c>
      <c r="L250" s="127">
        <v>0.33910000000000001</v>
      </c>
      <c r="M250" s="127">
        <v>0.33900000000000002</v>
      </c>
      <c r="N250" s="127">
        <v>0.34499999999999997</v>
      </c>
      <c r="O250" s="127">
        <v>0.3427</v>
      </c>
      <c r="P250" s="127">
        <v>0.33960000000000001</v>
      </c>
      <c r="Q250" s="127">
        <v>0.33910000000000001</v>
      </c>
      <c r="R250" s="127">
        <v>0.33729999999999999</v>
      </c>
      <c r="S250" s="127">
        <v>0.33529999999999999</v>
      </c>
      <c r="T250" s="127">
        <v>0.3342</v>
      </c>
      <c r="U250" s="127">
        <v>0.33350000000000002</v>
      </c>
      <c r="V250" s="127">
        <v>0.3306</v>
      </c>
      <c r="W250" s="127">
        <v>0.3332</v>
      </c>
      <c r="X250" s="127">
        <v>0.33110000000000001</v>
      </c>
      <c r="Y250" s="127">
        <v>0.32640000000000002</v>
      </c>
      <c r="Z250" s="127">
        <v>0.3165</v>
      </c>
      <c r="AA250" s="127">
        <v>0.31130000000000002</v>
      </c>
      <c r="AB250" s="127">
        <v>0.30930000000000002</v>
      </c>
      <c r="AC250" s="127">
        <v>0.30719999999999997</v>
      </c>
      <c r="AD250" s="127">
        <v>0.30430000000000001</v>
      </c>
      <c r="AE250" s="127">
        <v>0.3024</v>
      </c>
      <c r="AF250" s="127">
        <v>0.3054</v>
      </c>
      <c r="AG250" s="127">
        <v>0.30459999999999998</v>
      </c>
      <c r="AH250" s="127">
        <v>0.31280000000000002</v>
      </c>
      <c r="AI250" s="127">
        <v>0.31459999999999999</v>
      </c>
      <c r="AJ250" s="127">
        <v>0.31469999999999998</v>
      </c>
      <c r="AK250" s="127">
        <v>0.3135</v>
      </c>
      <c r="AL250" s="127">
        <v>0.3115</v>
      </c>
      <c r="AM250" s="127">
        <v>0.30780000000000002</v>
      </c>
      <c r="AN250" s="127">
        <v>0.30399999999999999</v>
      </c>
      <c r="AO250" s="127">
        <v>0.29949999999999999</v>
      </c>
      <c r="AP250" s="127">
        <v>0.29709999999999998</v>
      </c>
      <c r="AQ250" s="127">
        <v>0.28999999999999998</v>
      </c>
      <c r="AR250" s="127">
        <v>0.3009</v>
      </c>
      <c r="AS250" s="127">
        <v>0.30180000000000001</v>
      </c>
      <c r="AT250" s="127">
        <v>0.2984</v>
      </c>
      <c r="AU250" s="127">
        <v>0.30549999999999999</v>
      </c>
      <c r="AV250" s="127">
        <v>0.31040000000000001</v>
      </c>
      <c r="AW250" s="127">
        <v>0.31130000000000002</v>
      </c>
      <c r="AX250" s="127">
        <v>0.30959999999999999</v>
      </c>
      <c r="AY250" s="127">
        <v>0.30909999999999999</v>
      </c>
      <c r="AZ250" s="127">
        <v>0.30880000000000002</v>
      </c>
      <c r="BA250" s="127">
        <v>0.30830000000000002</v>
      </c>
      <c r="BB250" s="127">
        <v>0.30669999999999997</v>
      </c>
      <c r="BC250" s="127">
        <v>0.30459999999999998</v>
      </c>
      <c r="BD250" s="127">
        <v>0.30399999999999999</v>
      </c>
      <c r="BE250" s="127">
        <v>0.30380000000000001</v>
      </c>
      <c r="BF250" s="127">
        <v>0.29849999999999999</v>
      </c>
      <c r="BG250" s="127">
        <v>0.29899999999999999</v>
      </c>
      <c r="BH250" s="127">
        <v>0.30570000000000003</v>
      </c>
      <c r="BI250" s="127">
        <v>0.31069999999999998</v>
      </c>
      <c r="BJ250" s="127">
        <v>0.30709999999999998</v>
      </c>
      <c r="BK250" s="127">
        <v>0.30640000000000001</v>
      </c>
      <c r="BL250" s="127">
        <v>0.30549999999999999</v>
      </c>
      <c r="BM250" s="127">
        <v>0.3044</v>
      </c>
      <c r="BN250" s="127">
        <v>0.30199999999999999</v>
      </c>
      <c r="BO250" s="127">
        <v>0.30109999999999998</v>
      </c>
      <c r="BP250" s="127">
        <v>0.2974</v>
      </c>
      <c r="BQ250" s="127">
        <v>0.29670000000000002</v>
      </c>
      <c r="BR250" s="127">
        <v>0.29270000000000002</v>
      </c>
      <c r="BS250" s="127">
        <v>0.2918</v>
      </c>
      <c r="BT250" s="127">
        <v>0.29780000000000001</v>
      </c>
      <c r="BU250" s="127">
        <v>0.3029</v>
      </c>
      <c r="BV250" s="127">
        <v>0.30209999999999998</v>
      </c>
      <c r="BW250" s="127">
        <v>0.30070000000000002</v>
      </c>
      <c r="BX250" s="127">
        <v>0.2974</v>
      </c>
      <c r="BY250" s="127">
        <v>0.29549999999999998</v>
      </c>
      <c r="BZ250" s="127">
        <v>0.29549999999999998</v>
      </c>
      <c r="CA250" s="127">
        <v>0.29330000000000001</v>
      </c>
      <c r="CB250" s="127">
        <v>0.29020000000000001</v>
      </c>
      <c r="CC250" s="127">
        <v>0.29170000000000001</v>
      </c>
      <c r="CD250" s="127">
        <v>0.28920000000000001</v>
      </c>
      <c r="CE250" s="127">
        <v>0.28889999999999999</v>
      </c>
      <c r="CF250" s="127">
        <v>0.2918</v>
      </c>
      <c r="CG250" s="127">
        <v>0.29530000000000001</v>
      </c>
      <c r="CH250" s="127">
        <v>0.29709999999999998</v>
      </c>
      <c r="CI250" s="127">
        <v>0.29730000000000001</v>
      </c>
      <c r="CJ250" s="127">
        <v>0.29480000000000001</v>
      </c>
      <c r="CK250" s="127">
        <v>0.29470000000000002</v>
      </c>
      <c r="CL250" s="127">
        <v>0.29430000000000001</v>
      </c>
      <c r="CM250" s="127">
        <v>0.29349999999999998</v>
      </c>
      <c r="CN250" s="127">
        <v>0.2923</v>
      </c>
      <c r="CO250" s="127">
        <v>0.29170000000000001</v>
      </c>
      <c r="CP250" s="127">
        <v>0.29039999999999999</v>
      </c>
      <c r="CQ250" s="127">
        <v>0.28870000000000001</v>
      </c>
      <c r="CR250" s="127">
        <v>0.28799999999999998</v>
      </c>
      <c r="CS250" s="127">
        <v>0.28889999999999999</v>
      </c>
      <c r="CT250" s="127">
        <v>0.28920000000000001</v>
      </c>
      <c r="CU250" s="127">
        <v>0.28860000000000002</v>
      </c>
      <c r="CV250" s="127">
        <v>0.28620000000000001</v>
      </c>
      <c r="CW250" s="127">
        <v>0.28599999999999998</v>
      </c>
      <c r="CX250" s="127">
        <v>0.2848</v>
      </c>
      <c r="CY250" s="127">
        <v>0.28599999999999998</v>
      </c>
      <c r="CZ250" s="127">
        <v>0.28050000000000003</v>
      </c>
      <c r="DA250" s="127">
        <v>0.27910000000000001</v>
      </c>
      <c r="DB250" s="127">
        <v>0.27839999999999998</v>
      </c>
      <c r="DC250" s="127">
        <v>0.27900000000000003</v>
      </c>
      <c r="DD250" s="127">
        <v>0.28100000000000003</v>
      </c>
      <c r="DE250" s="127">
        <v>0.28000000000000003</v>
      </c>
      <c r="DF250" s="127">
        <v>0.28060000000000002</v>
      </c>
      <c r="DG250" s="127">
        <v>0.2797</v>
      </c>
      <c r="DH250" s="127">
        <v>0.27760000000000001</v>
      </c>
      <c r="DI250" s="127">
        <v>0.2787</v>
      </c>
      <c r="DJ250" s="127">
        <v>0.27950000000000003</v>
      </c>
      <c r="DK250" s="127">
        <v>0.27779999999999999</v>
      </c>
      <c r="DL250" s="127">
        <v>0.27710000000000001</v>
      </c>
      <c r="DM250" s="127">
        <v>0.27679999999999999</v>
      </c>
      <c r="DN250" s="127">
        <v>0.27650000000000002</v>
      </c>
      <c r="DO250" s="127">
        <v>0.27679999999999999</v>
      </c>
      <c r="DP250" s="127">
        <v>0.28239999999999998</v>
      </c>
      <c r="DQ250" s="127">
        <v>0.28539999999999999</v>
      </c>
      <c r="DR250" s="127">
        <v>0.28670000000000001</v>
      </c>
      <c r="DS250" s="127">
        <v>0.28499999999999998</v>
      </c>
      <c r="DT250" s="127">
        <v>0.28339999999999999</v>
      </c>
      <c r="DU250" s="127">
        <v>0.28289999999999998</v>
      </c>
      <c r="DV250" s="127">
        <v>0.2787</v>
      </c>
      <c r="DW250" s="127">
        <v>0.27889999999999998</v>
      </c>
      <c r="DX250" s="127">
        <v>0.27810000000000001</v>
      </c>
      <c r="DY250" s="127">
        <v>0.2772</v>
      </c>
      <c r="DZ250" s="127">
        <v>0.2732</v>
      </c>
      <c r="EA250" s="127">
        <v>0.27060000000000001</v>
      </c>
      <c r="EB250" s="127">
        <v>0.2757</v>
      </c>
      <c r="EC250" s="127">
        <v>0.27900000000000003</v>
      </c>
      <c r="ED250" s="127">
        <v>0.28160000000000002</v>
      </c>
      <c r="EE250" s="127">
        <v>0.28029999999999999</v>
      </c>
      <c r="EF250" s="127">
        <v>0.28010000000000002</v>
      </c>
      <c r="EG250" s="127">
        <v>0.27910000000000001</v>
      </c>
      <c r="EH250" s="127">
        <v>0.27650000000000002</v>
      </c>
      <c r="EI250" s="127">
        <v>0.27579999999999999</v>
      </c>
      <c r="EJ250" s="127">
        <v>0.27510000000000001</v>
      </c>
      <c r="EK250" s="127">
        <v>0.27100000000000002</v>
      </c>
      <c r="EL250" s="127">
        <v>0.2681</v>
      </c>
      <c r="EM250" s="127">
        <v>0.26600000000000001</v>
      </c>
      <c r="EN250" s="127">
        <v>0.27350000000000002</v>
      </c>
      <c r="EO250" s="127">
        <v>0.27550000000000002</v>
      </c>
      <c r="EP250" s="127">
        <v>0.27579999999999999</v>
      </c>
      <c r="EQ250" s="127">
        <v>0.27560000000000001</v>
      </c>
      <c r="ER250" s="127">
        <v>0.27510000000000001</v>
      </c>
      <c r="ES250" s="127">
        <v>0.27339999999999998</v>
      </c>
      <c r="ET250" s="127">
        <v>0.27189999999999998</v>
      </c>
      <c r="EU250" s="127">
        <v>0.27079999999999999</v>
      </c>
      <c r="EV250">
        <f>SUMIF('12peso'!$E$39:$E$492,$A250,'12peso'!H$39:H$492)</f>
        <v>0.3851</v>
      </c>
      <c r="EW250">
        <f>SUMIF('12peso'!$E$39:$E$492,$A250,'12peso'!I$39:I$492)</f>
        <v>0.38319999999999999</v>
      </c>
      <c r="EX250">
        <f>SUMIF('12peso'!$E$39:$E$492,$A250,'12peso'!J$39:J$492)</f>
        <v>0.38229999999999997</v>
      </c>
      <c r="EY250">
        <f>SUMIF('12peso'!$E$39:$E$492,$A250,'12peso'!K$39:K$492)</f>
        <v>0.3831</v>
      </c>
      <c r="EZ250">
        <f>SUMIF('12peso'!$E$39:$E$492,$A250,'12peso'!L$39:L$492)</f>
        <v>0.38969999999999999</v>
      </c>
      <c r="FA250">
        <f>SUMIF('12peso'!$E$39:$E$492,$A250,'12peso'!M$39:M$492)</f>
        <v>0.39550000000000002</v>
      </c>
      <c r="FB250">
        <f>SUMIF('12peso'!$E$39:$E$492,$A250,'12peso'!N$39:N$492)</f>
        <v>0.39679999999999999</v>
      </c>
      <c r="FC250">
        <f>SUMIF('12peso'!$E$39:$E$492,$A250,'12peso'!O$39:O$492)</f>
        <v>0.39629999999999999</v>
      </c>
      <c r="FD250">
        <f>SUMIF('12peso'!$E$39:$E$492,$A250,'12peso'!P$39:P$492)</f>
        <v>0.3962</v>
      </c>
      <c r="FE250">
        <f>SUMIF('12peso'!$E$39:$E$492,$A250,'12peso'!Q$39:Q$492)</f>
        <v>0.39290000000000003</v>
      </c>
      <c r="FF250">
        <f>SUMIF('12peso'!$E$39:$E$492,$A250,'12peso'!R$39:R$492)</f>
        <v>0.3901</v>
      </c>
      <c r="FG250">
        <f>SUMIF('12peso'!$E$39:$E$492,$A250,'12peso'!S$39:S$492)</f>
        <v>0.38690000000000002</v>
      </c>
      <c r="FH250">
        <f>SUMIF('12peso'!$E$39:$E$492,$A250,'12peso'!T$39:T$492)</f>
        <v>0.38379999999999997</v>
      </c>
      <c r="FI250">
        <f>SUMIF('12peso'!$E$39:$E$492,$A250,'12peso'!U$39:U$492)</f>
        <v>0.38340000000000002</v>
      </c>
      <c r="FJ250">
        <f>SUMIF('12peso'!$E$39:$E$492,$A250,'12peso'!V$39:V$492)</f>
        <v>0.38179999999999997</v>
      </c>
      <c r="FK250">
        <f>SUMIF('12peso'!$E$39:$E$492,$A250,'12peso'!W$39:W$492)</f>
        <v>0.37809999999999999</v>
      </c>
      <c r="FL250">
        <f>SUMIF('12peso'!$E$39:$E$492,$A250,'12peso'!X$39:X$492)</f>
        <v>0.39079999999999998</v>
      </c>
      <c r="FM250">
        <f>SUMIF('12peso'!$E$39:$E$492,$A250,'12peso'!Y$39:Y$492)</f>
        <v>0.39679999999999999</v>
      </c>
      <c r="FN250">
        <f>SUMIF('12peso'!$E$39:$E$492,$A250,'12peso'!Z$39:Z$492)</f>
        <v>0.39689999999999998</v>
      </c>
      <c r="FO250">
        <f>SUMIF('12peso'!$E$39:$E$492,$A250,'12peso'!AA$39:AA$492)</f>
        <v>0.39589999999999997</v>
      </c>
      <c r="FP250">
        <f>SUMIF('12peso'!$E$39:$E$492,$A250,'12peso'!AB$39:AB$492)</f>
        <v>0.39360000000000001</v>
      </c>
      <c r="FQ250">
        <f>SUMIF('12peso'!$E$39:$E$492,$A250,'12peso'!AC$39:AC$492)</f>
        <v>0.39319999999999999</v>
      </c>
      <c r="FR250">
        <f>SUMIF('12peso'!$E$39:$E$492,$A250,'12peso'!AD$39:AD$492)</f>
        <v>0.38950000000000001</v>
      </c>
      <c r="FS250">
        <f>SUMIF('12peso'!$E$39:$E$492,$A250,'12peso'!AE$39:AE$492)</f>
        <v>0.3886</v>
      </c>
      <c r="FT250">
        <f>SUMIF('12peso'!$E$39:$E$492,$A250,'12peso'!AF$39:AF$492)</f>
        <v>0.38700000000000001</v>
      </c>
      <c r="FU250">
        <f>SUMIF('12peso'!$E$39:$E$492,$A250,'12peso'!AG$39:AG$492)</f>
        <v>0.38569999999999999</v>
      </c>
      <c r="FV250">
        <f>SUMIF('12peso'!$E$39:$E$492,$A250,'12peso'!AH$39:AH$492)</f>
        <v>0.3826</v>
      </c>
      <c r="FW250">
        <f>SUMIF('12peso'!$E$39:$E$492,$A250,'12peso'!AI$39:AI$492)</f>
        <v>0.37809999999999999</v>
      </c>
      <c r="FX250">
        <f>SUMIF('12peso'!$E$39:$E$492,$A250,'12peso'!AJ$39:AJ$492)</f>
        <v>0.3836</v>
      </c>
      <c r="FY250">
        <f>SUMIF('12peso'!$E$39:$E$492,$A250,'12peso'!AK$39:AK$492)</f>
        <v>0.38779999999999998</v>
      </c>
      <c r="FZ250">
        <f>SUMIF('12peso'!$E$39:$E$492,$A250,'12peso'!AL$39:AL$492)</f>
        <v>0.3881</v>
      </c>
      <c r="GA250">
        <f>SUMIF('12peso'!$E$39:$E$492,$A250,'12peso'!AM$39:AM$492)</f>
        <v>0.38940000000000002</v>
      </c>
      <c r="GB250">
        <f>SUMIF('12peso'!$E$39:$E$492,$A250,'12peso'!AN$39:AN$492)</f>
        <v>0.38869999999999999</v>
      </c>
    </row>
    <row r="251" spans="1:184" x14ac:dyDescent="0.25">
      <c r="A251" s="60">
        <v>6101014</v>
      </c>
      <c r="B251" s="56" t="s">
        <v>253</v>
      </c>
      <c r="C251" s="127">
        <v>0.85699999999999998</v>
      </c>
      <c r="D251" s="127">
        <v>0.86509999999999998</v>
      </c>
      <c r="E251" s="127">
        <v>0.85429999999999995</v>
      </c>
      <c r="F251" s="127">
        <v>0.85550000000000004</v>
      </c>
      <c r="G251" s="127">
        <v>0.84940000000000004</v>
      </c>
      <c r="H251" s="127">
        <v>0.84509999999999996</v>
      </c>
      <c r="I251" s="127">
        <v>0.83909999999999996</v>
      </c>
      <c r="J251" s="127">
        <v>0.83620000000000005</v>
      </c>
      <c r="K251" s="127">
        <v>0.82909999999999995</v>
      </c>
      <c r="L251" s="127">
        <v>0.82110000000000005</v>
      </c>
      <c r="M251" s="127">
        <v>0.81910000000000005</v>
      </c>
      <c r="N251" s="127">
        <v>0.82440000000000002</v>
      </c>
      <c r="O251" s="127">
        <v>0.81320000000000003</v>
      </c>
      <c r="P251" s="127">
        <v>0.79800000000000004</v>
      </c>
      <c r="Q251" s="127">
        <v>0.79720000000000002</v>
      </c>
      <c r="R251" s="127">
        <v>0.79969999999999997</v>
      </c>
      <c r="S251" s="127">
        <v>0.7893</v>
      </c>
      <c r="T251" s="127">
        <v>0.78680000000000005</v>
      </c>
      <c r="U251" s="127">
        <v>0.78459999999999996</v>
      </c>
      <c r="V251" s="127">
        <v>0.79900000000000004</v>
      </c>
      <c r="W251" s="127">
        <v>0.8105</v>
      </c>
      <c r="X251" s="127">
        <v>0.80389999999999995</v>
      </c>
      <c r="Y251" s="127">
        <v>0.79900000000000004</v>
      </c>
      <c r="Z251" s="127">
        <v>0.76670000000000005</v>
      </c>
      <c r="AA251" s="127">
        <v>0.75390000000000001</v>
      </c>
      <c r="AB251" s="127">
        <v>0.74519999999999997</v>
      </c>
      <c r="AC251" s="127">
        <v>0.73619999999999997</v>
      </c>
      <c r="AD251" s="127">
        <v>0.72540000000000004</v>
      </c>
      <c r="AE251" s="127">
        <v>0.72619999999999996</v>
      </c>
      <c r="AF251" s="127">
        <v>0.74</v>
      </c>
      <c r="AG251" s="127">
        <v>0.73019999999999996</v>
      </c>
      <c r="AH251" s="127">
        <v>0.74629999999999996</v>
      </c>
      <c r="AI251" s="127">
        <v>0.74809999999999999</v>
      </c>
      <c r="AJ251" s="127">
        <v>0.74580000000000002</v>
      </c>
      <c r="AK251" s="127">
        <v>0.74370000000000003</v>
      </c>
      <c r="AL251" s="127">
        <v>0.73660000000000003</v>
      </c>
      <c r="AM251" s="127">
        <v>0.73129999999999995</v>
      </c>
      <c r="AN251" s="127">
        <v>0.73009999999999997</v>
      </c>
      <c r="AO251" s="127">
        <v>0.71919999999999995</v>
      </c>
      <c r="AP251" s="127">
        <v>0.71450000000000002</v>
      </c>
      <c r="AQ251" s="127">
        <v>0.69540000000000002</v>
      </c>
      <c r="AR251" s="127">
        <v>0.71640000000000004</v>
      </c>
      <c r="AS251" s="127">
        <v>0.72199999999999998</v>
      </c>
      <c r="AT251" s="127">
        <v>0.70889999999999997</v>
      </c>
      <c r="AU251" s="127">
        <v>0.73819999999999997</v>
      </c>
      <c r="AV251" s="127">
        <v>0.74690000000000001</v>
      </c>
      <c r="AW251" s="127">
        <v>0.74880000000000002</v>
      </c>
      <c r="AX251" s="127">
        <v>0.75109999999999999</v>
      </c>
      <c r="AY251" s="127">
        <v>0.74519999999999997</v>
      </c>
      <c r="AZ251" s="127">
        <v>0.74039999999999995</v>
      </c>
      <c r="BA251" s="127">
        <v>0.73509999999999998</v>
      </c>
      <c r="BB251" s="127">
        <v>0.73540000000000005</v>
      </c>
      <c r="BC251" s="127">
        <v>0.73240000000000005</v>
      </c>
      <c r="BD251" s="127">
        <v>0.72899999999999998</v>
      </c>
      <c r="BE251" s="127">
        <v>0.72919999999999996</v>
      </c>
      <c r="BF251" s="127">
        <v>0.72219999999999995</v>
      </c>
      <c r="BG251" s="127">
        <v>0.72289999999999999</v>
      </c>
      <c r="BH251" s="127">
        <v>0.74070000000000003</v>
      </c>
      <c r="BI251" s="127">
        <v>0.75749999999999995</v>
      </c>
      <c r="BJ251" s="127">
        <v>0.74780000000000002</v>
      </c>
      <c r="BK251" s="127">
        <v>0.73939999999999995</v>
      </c>
      <c r="BL251" s="127">
        <v>0.73709999999999998</v>
      </c>
      <c r="BM251" s="127">
        <v>0.73680000000000001</v>
      </c>
      <c r="BN251" s="127">
        <v>0.73399999999999999</v>
      </c>
      <c r="BO251" s="127">
        <v>0.72950000000000004</v>
      </c>
      <c r="BP251" s="127">
        <v>0.72289999999999999</v>
      </c>
      <c r="BQ251" s="127">
        <v>0.72160000000000002</v>
      </c>
      <c r="BR251" s="127">
        <v>0.71160000000000001</v>
      </c>
      <c r="BS251" s="127">
        <v>0.70830000000000004</v>
      </c>
      <c r="BT251" s="127">
        <v>0.72250000000000003</v>
      </c>
      <c r="BU251" s="127">
        <v>0.73380000000000001</v>
      </c>
      <c r="BV251" s="127">
        <v>0.73270000000000002</v>
      </c>
      <c r="BW251" s="127">
        <v>0.72389999999999999</v>
      </c>
      <c r="BX251" s="127">
        <v>0.72270000000000001</v>
      </c>
      <c r="BY251" s="127">
        <v>0.71589999999999998</v>
      </c>
      <c r="BZ251" s="127">
        <v>0.7107</v>
      </c>
      <c r="CA251" s="127">
        <v>0.71399999999999997</v>
      </c>
      <c r="CB251" s="127">
        <v>0.71179999999999999</v>
      </c>
      <c r="CC251" s="127">
        <v>0.71220000000000006</v>
      </c>
      <c r="CD251" s="127">
        <v>0.70430000000000004</v>
      </c>
      <c r="CE251" s="127">
        <v>0.70469999999999999</v>
      </c>
      <c r="CF251" s="127">
        <v>0.71089999999999998</v>
      </c>
      <c r="CG251" s="127">
        <v>0.72689999999999999</v>
      </c>
      <c r="CH251" s="127">
        <v>0.53990000000000005</v>
      </c>
      <c r="CI251" s="127">
        <v>0.53920000000000001</v>
      </c>
      <c r="CJ251" s="127">
        <v>0.53669999999999995</v>
      </c>
      <c r="CK251" s="127">
        <v>0.53390000000000004</v>
      </c>
      <c r="CL251" s="127">
        <v>0.53120000000000001</v>
      </c>
      <c r="CM251" s="127">
        <v>0.52810000000000001</v>
      </c>
      <c r="CN251" s="127">
        <v>0.52880000000000005</v>
      </c>
      <c r="CO251" s="127">
        <v>0.52800000000000002</v>
      </c>
      <c r="CP251" s="127">
        <v>0.5222</v>
      </c>
      <c r="CQ251" s="127">
        <v>0.51839999999999997</v>
      </c>
      <c r="CR251" s="127">
        <v>0.51880000000000004</v>
      </c>
      <c r="CS251" s="127">
        <v>0.52580000000000005</v>
      </c>
      <c r="CT251" s="127">
        <v>0.51839999999999997</v>
      </c>
      <c r="CU251" s="127">
        <v>0.51549999999999996</v>
      </c>
      <c r="CV251" s="127">
        <v>0.51490000000000002</v>
      </c>
      <c r="CW251" s="127">
        <v>0.51359999999999995</v>
      </c>
      <c r="CX251" s="127">
        <v>0.51580000000000004</v>
      </c>
      <c r="CY251" s="127">
        <v>0.51590000000000003</v>
      </c>
      <c r="CZ251" s="127">
        <v>0.50249999999999995</v>
      </c>
      <c r="DA251" s="127">
        <v>0.49959999999999999</v>
      </c>
      <c r="DB251" s="127">
        <v>0.49830000000000002</v>
      </c>
      <c r="DC251" s="127">
        <v>0.49719999999999998</v>
      </c>
      <c r="DD251" s="127">
        <v>0.50219999999999998</v>
      </c>
      <c r="DE251" s="127">
        <v>0.50249999999999995</v>
      </c>
      <c r="DF251" s="127">
        <v>0.50139999999999996</v>
      </c>
      <c r="DG251" s="127">
        <v>0.49990000000000001</v>
      </c>
      <c r="DH251" s="127">
        <v>0.49409999999999998</v>
      </c>
      <c r="DI251" s="127">
        <v>0.4955</v>
      </c>
      <c r="DJ251" s="127">
        <v>0.49459999999999998</v>
      </c>
      <c r="DK251" s="127">
        <v>0.49399999999999999</v>
      </c>
      <c r="DL251" s="127">
        <v>0.4889</v>
      </c>
      <c r="DM251" s="127">
        <v>0.4924</v>
      </c>
      <c r="DN251" s="127">
        <v>0.49259999999999998</v>
      </c>
      <c r="DO251" s="127">
        <v>0.4929</v>
      </c>
      <c r="DP251" s="127">
        <v>0.503</v>
      </c>
      <c r="DQ251" s="127">
        <v>0.50849999999999995</v>
      </c>
      <c r="DR251" s="127">
        <v>0.50849999999999995</v>
      </c>
      <c r="DS251" s="127">
        <v>0.50529999999999997</v>
      </c>
      <c r="DT251" s="127">
        <v>0.50549999999999995</v>
      </c>
      <c r="DU251" s="127">
        <v>0.50690000000000002</v>
      </c>
      <c r="DV251" s="127">
        <v>0.50139999999999996</v>
      </c>
      <c r="DW251" s="127">
        <v>0.49890000000000001</v>
      </c>
      <c r="DX251" s="127">
        <v>0.49730000000000002</v>
      </c>
      <c r="DY251" s="127">
        <v>0.49349999999999999</v>
      </c>
      <c r="DZ251" s="127">
        <v>0.48420000000000002</v>
      </c>
      <c r="EA251" s="127">
        <v>0.48010000000000003</v>
      </c>
      <c r="EB251" s="127">
        <v>0.48780000000000001</v>
      </c>
      <c r="EC251" s="127">
        <v>0.49</v>
      </c>
      <c r="ED251" s="127">
        <v>0.49380000000000002</v>
      </c>
      <c r="EE251" s="127">
        <v>0.49049999999999999</v>
      </c>
      <c r="EF251" s="127">
        <v>0.48949999999999999</v>
      </c>
      <c r="EG251" s="127">
        <v>0.48770000000000002</v>
      </c>
      <c r="EH251" s="127">
        <v>0.47660000000000002</v>
      </c>
      <c r="EI251" s="127">
        <v>0.47349999999999998</v>
      </c>
      <c r="EJ251" s="127">
        <v>0.47199999999999998</v>
      </c>
      <c r="EK251" s="127">
        <v>0.46970000000000001</v>
      </c>
      <c r="EL251" s="127">
        <v>0.46479999999999999</v>
      </c>
      <c r="EM251" s="127">
        <v>0.46079999999999999</v>
      </c>
      <c r="EN251" s="127">
        <v>0.46529999999999999</v>
      </c>
      <c r="EO251" s="127">
        <v>0.46779999999999999</v>
      </c>
      <c r="EP251" s="127">
        <v>0.46939999999999998</v>
      </c>
      <c r="EQ251" s="127">
        <v>0.46729999999999999</v>
      </c>
      <c r="ER251" s="127">
        <v>0.4698</v>
      </c>
      <c r="ES251" s="127">
        <v>0.46610000000000001</v>
      </c>
      <c r="ET251" s="127">
        <v>0.4642</v>
      </c>
      <c r="EU251" s="127">
        <v>0.4632</v>
      </c>
      <c r="EV251">
        <f>SUMIF('12peso'!$E$39:$E$492,$A251,'12peso'!H$39:H$492)</f>
        <v>0.70579999999999998</v>
      </c>
      <c r="EW251">
        <f>SUMIF('12peso'!$E$39:$E$492,$A251,'12peso'!I$39:I$492)</f>
        <v>0.70209999999999995</v>
      </c>
      <c r="EX251">
        <f>SUMIF('12peso'!$E$39:$E$492,$A251,'12peso'!J$39:J$492)</f>
        <v>0.70409999999999995</v>
      </c>
      <c r="EY251">
        <f>SUMIF('12peso'!$E$39:$E$492,$A251,'12peso'!K$39:K$492)</f>
        <v>0.70140000000000002</v>
      </c>
      <c r="EZ251">
        <f>SUMIF('12peso'!$E$39:$E$492,$A251,'12peso'!L$39:L$492)</f>
        <v>0.70660000000000001</v>
      </c>
      <c r="FA251">
        <f>SUMIF('12peso'!$E$39:$E$492,$A251,'12peso'!M$39:M$492)</f>
        <v>0.71419999999999995</v>
      </c>
      <c r="FB251">
        <f>SUMIF('12peso'!$E$39:$E$492,$A251,'12peso'!N$39:N$492)</f>
        <v>0.70820000000000005</v>
      </c>
      <c r="FC251">
        <f>SUMIF('12peso'!$E$39:$E$492,$A251,'12peso'!O$39:O$492)</f>
        <v>0.70589999999999997</v>
      </c>
      <c r="FD251">
        <f>SUMIF('12peso'!$E$39:$E$492,$A251,'12peso'!P$39:P$492)</f>
        <v>0.71009999999999995</v>
      </c>
      <c r="FE251">
        <f>SUMIF('12peso'!$E$39:$E$492,$A251,'12peso'!Q$39:Q$492)</f>
        <v>0.71189999999999998</v>
      </c>
      <c r="FF251">
        <f>SUMIF('12peso'!$E$39:$E$492,$A251,'12peso'!R$39:R$492)</f>
        <v>0.70660000000000001</v>
      </c>
      <c r="FG251">
        <f>SUMIF('12peso'!$E$39:$E$492,$A251,'12peso'!S$39:S$492)</f>
        <v>0.70530000000000004</v>
      </c>
      <c r="FH251">
        <f>SUMIF('12peso'!$E$39:$E$492,$A251,'12peso'!T$39:T$492)</f>
        <v>0.69350000000000001</v>
      </c>
      <c r="FI251">
        <f>SUMIF('12peso'!$E$39:$E$492,$A251,'12peso'!U$39:U$492)</f>
        <v>0.69310000000000005</v>
      </c>
      <c r="FJ251">
        <f>SUMIF('12peso'!$E$39:$E$492,$A251,'12peso'!V$39:V$492)</f>
        <v>0.68769999999999998</v>
      </c>
      <c r="FK251">
        <f>SUMIF('12peso'!$E$39:$E$492,$A251,'12peso'!W$39:W$492)</f>
        <v>0.68149999999999999</v>
      </c>
      <c r="FL251">
        <f>SUMIF('12peso'!$E$39:$E$492,$A251,'12peso'!X$39:X$492)</f>
        <v>0.70269999999999999</v>
      </c>
      <c r="FM251">
        <f>SUMIF('12peso'!$E$39:$E$492,$A251,'12peso'!Y$39:Y$492)</f>
        <v>0.71130000000000004</v>
      </c>
      <c r="FN251">
        <f>SUMIF('12peso'!$E$39:$E$492,$A251,'12peso'!Z$39:Z$492)</f>
        <v>0.70530000000000004</v>
      </c>
      <c r="FO251">
        <f>SUMIF('12peso'!$E$39:$E$492,$A251,'12peso'!AA$39:AA$492)</f>
        <v>0.70899999999999996</v>
      </c>
      <c r="FP251">
        <f>SUMIF('12peso'!$E$39:$E$492,$A251,'12peso'!AB$39:AB$492)</f>
        <v>0.7</v>
      </c>
      <c r="FQ251">
        <f>SUMIF('12peso'!$E$39:$E$492,$A251,'12peso'!AC$39:AC$492)</f>
        <v>0.7</v>
      </c>
      <c r="FR251">
        <f>SUMIF('12peso'!$E$39:$E$492,$A251,'12peso'!AD$39:AD$492)</f>
        <v>0.69510000000000005</v>
      </c>
      <c r="FS251">
        <f>SUMIF('12peso'!$E$39:$E$492,$A251,'12peso'!AE$39:AE$492)</f>
        <v>0.69230000000000003</v>
      </c>
      <c r="FT251">
        <f>SUMIF('12peso'!$E$39:$E$492,$A251,'12peso'!AF$39:AF$492)</f>
        <v>0.68730000000000002</v>
      </c>
      <c r="FU251">
        <f>SUMIF('12peso'!$E$39:$E$492,$A251,'12peso'!AG$39:AG$492)</f>
        <v>0.6865</v>
      </c>
      <c r="FV251">
        <f>SUMIF('12peso'!$E$39:$E$492,$A251,'12peso'!AH$39:AH$492)</f>
        <v>0.68330000000000002</v>
      </c>
      <c r="FW251">
        <f>SUMIF('12peso'!$E$39:$E$492,$A251,'12peso'!AI$39:AI$492)</f>
        <v>0.6754</v>
      </c>
      <c r="FX251">
        <f>SUMIF('12peso'!$E$39:$E$492,$A251,'12peso'!AJ$39:AJ$492)</f>
        <v>0.68489999999999995</v>
      </c>
      <c r="FY251">
        <f>SUMIF('12peso'!$E$39:$E$492,$A251,'12peso'!AK$39:AK$492)</f>
        <v>0.69340000000000002</v>
      </c>
      <c r="FZ251">
        <f>SUMIF('12peso'!$E$39:$E$492,$A251,'12peso'!AL$39:AL$492)</f>
        <v>0.69510000000000005</v>
      </c>
      <c r="GA251">
        <f>SUMIF('12peso'!$E$39:$E$492,$A251,'12peso'!AM$39:AM$492)</f>
        <v>0.69699999999999995</v>
      </c>
      <c r="GB251">
        <f>SUMIF('12peso'!$E$39:$E$492,$A251,'12peso'!AN$39:AN$492)</f>
        <v>0.69730000000000003</v>
      </c>
    </row>
    <row r="252" spans="1:184" x14ac:dyDescent="0.25">
      <c r="A252" s="60">
        <v>6102002</v>
      </c>
      <c r="B252" s="56" t="s">
        <v>254</v>
      </c>
      <c r="C252" s="127">
        <v>8.7999999999999995E-2</v>
      </c>
      <c r="D252" s="127">
        <v>8.72E-2</v>
      </c>
      <c r="E252" s="127">
        <v>8.77E-2</v>
      </c>
      <c r="F252" s="127">
        <v>8.77E-2</v>
      </c>
      <c r="G252" s="127">
        <v>8.6599999999999996E-2</v>
      </c>
      <c r="H252" s="127">
        <v>8.5999999999999993E-2</v>
      </c>
      <c r="I252" s="127">
        <v>8.7400000000000005E-2</v>
      </c>
      <c r="J252" s="127">
        <v>8.6800000000000002E-2</v>
      </c>
      <c r="K252" s="127">
        <v>8.7599999999999997E-2</v>
      </c>
      <c r="L252" s="127">
        <v>8.6400000000000005E-2</v>
      </c>
      <c r="M252" s="127">
        <v>8.5400000000000004E-2</v>
      </c>
      <c r="N252" s="127">
        <v>8.5900000000000004E-2</v>
      </c>
      <c r="O252" s="127">
        <v>8.5500000000000007E-2</v>
      </c>
      <c r="P252" s="127">
        <v>8.5300000000000001E-2</v>
      </c>
      <c r="Q252" s="127">
        <v>8.5400000000000004E-2</v>
      </c>
      <c r="R252" s="127">
        <v>8.6099999999999996E-2</v>
      </c>
      <c r="S252" s="127">
        <v>8.5400000000000004E-2</v>
      </c>
      <c r="T252" s="127">
        <v>8.5400000000000004E-2</v>
      </c>
      <c r="U252" s="127">
        <v>8.5199999999999998E-2</v>
      </c>
      <c r="V252" s="127">
        <v>8.5500000000000007E-2</v>
      </c>
      <c r="W252" s="127">
        <v>8.6499999999999994E-2</v>
      </c>
      <c r="X252" s="127">
        <v>8.6599999999999996E-2</v>
      </c>
      <c r="Y252" s="127">
        <v>8.6900000000000005E-2</v>
      </c>
      <c r="Z252" s="127">
        <v>8.8099999999999998E-2</v>
      </c>
      <c r="AA252" s="127">
        <v>8.72E-2</v>
      </c>
      <c r="AB252" s="127">
        <v>8.7999999999999995E-2</v>
      </c>
      <c r="AC252" s="127">
        <v>8.8499999999999995E-2</v>
      </c>
      <c r="AD252" s="127">
        <v>8.8700000000000001E-2</v>
      </c>
      <c r="AE252" s="127">
        <v>8.9300000000000004E-2</v>
      </c>
      <c r="AF252" s="127">
        <v>8.9399999999999993E-2</v>
      </c>
      <c r="AG252" s="127">
        <v>8.77E-2</v>
      </c>
      <c r="AH252" s="127">
        <v>8.9300000000000004E-2</v>
      </c>
      <c r="AI252" s="127">
        <v>8.9800000000000005E-2</v>
      </c>
      <c r="AJ252" s="127">
        <v>8.9399999999999993E-2</v>
      </c>
      <c r="AK252" s="127">
        <v>8.8800000000000004E-2</v>
      </c>
      <c r="AL252" s="127">
        <v>9.0700000000000003E-2</v>
      </c>
      <c r="AM252" s="127">
        <v>8.9399999999999993E-2</v>
      </c>
      <c r="AN252" s="127">
        <v>9.01E-2</v>
      </c>
      <c r="AO252" s="127">
        <v>9.0899999999999995E-2</v>
      </c>
      <c r="AP252" s="127">
        <v>8.9800000000000005E-2</v>
      </c>
      <c r="AQ252" s="127">
        <v>8.8400000000000006E-2</v>
      </c>
      <c r="AR252" s="127">
        <v>8.7999999999999995E-2</v>
      </c>
      <c r="AS252" s="127">
        <v>8.6699999999999999E-2</v>
      </c>
      <c r="AT252" s="127">
        <v>8.6499999999999994E-2</v>
      </c>
      <c r="AU252" s="127">
        <v>8.5999999999999993E-2</v>
      </c>
      <c r="AV252" s="127">
        <v>8.5900000000000004E-2</v>
      </c>
      <c r="AW252" s="127">
        <v>8.6699999999999999E-2</v>
      </c>
      <c r="AX252" s="127">
        <v>8.8900000000000007E-2</v>
      </c>
      <c r="AY252" s="127">
        <v>8.8599999999999998E-2</v>
      </c>
      <c r="AZ252" s="127">
        <v>8.8400000000000006E-2</v>
      </c>
      <c r="BA252" s="127">
        <v>9.01E-2</v>
      </c>
      <c r="BB252" s="127">
        <v>9.0200000000000002E-2</v>
      </c>
      <c r="BC252" s="127">
        <v>9.0200000000000002E-2</v>
      </c>
      <c r="BD252" s="127">
        <v>9.0700000000000003E-2</v>
      </c>
      <c r="BE252" s="127">
        <v>8.9800000000000005E-2</v>
      </c>
      <c r="BF252" s="127">
        <v>9.0399999999999994E-2</v>
      </c>
      <c r="BG252" s="127">
        <v>0.09</v>
      </c>
      <c r="BH252" s="127">
        <v>9.11E-2</v>
      </c>
      <c r="BI252" s="127">
        <v>9.0899999999999995E-2</v>
      </c>
      <c r="BJ252" s="127">
        <v>9.1899999999999996E-2</v>
      </c>
      <c r="BK252" s="127">
        <v>9.2700000000000005E-2</v>
      </c>
      <c r="BL252" s="127">
        <v>9.2799999999999994E-2</v>
      </c>
      <c r="BM252" s="127">
        <v>9.35E-2</v>
      </c>
      <c r="BN252" s="127">
        <v>9.3899999999999997E-2</v>
      </c>
      <c r="BO252" s="127">
        <v>9.4700000000000006E-2</v>
      </c>
      <c r="BP252" s="127">
        <v>9.4399999999999998E-2</v>
      </c>
      <c r="BQ252" s="127">
        <v>9.3799999999999994E-2</v>
      </c>
      <c r="BR252" s="127">
        <v>9.5000000000000001E-2</v>
      </c>
      <c r="BS252" s="127">
        <v>9.4100000000000003E-2</v>
      </c>
      <c r="BT252" s="127">
        <v>9.4399999999999998E-2</v>
      </c>
      <c r="BU252" s="127">
        <v>9.4899999999999998E-2</v>
      </c>
      <c r="BV252" s="127">
        <v>9.6699999999999994E-2</v>
      </c>
      <c r="BW252" s="127">
        <v>9.5699999999999993E-2</v>
      </c>
      <c r="BX252" s="127">
        <v>9.69E-2</v>
      </c>
      <c r="BY252" s="127">
        <v>9.7799999999999998E-2</v>
      </c>
      <c r="BZ252" s="127">
        <v>9.74E-2</v>
      </c>
      <c r="CA252" s="127">
        <v>9.8500000000000004E-2</v>
      </c>
      <c r="CB252" s="127">
        <v>9.8100000000000007E-2</v>
      </c>
      <c r="CC252" s="127">
        <v>9.9599999999999994E-2</v>
      </c>
      <c r="CD252" s="127">
        <v>0.10009999999999999</v>
      </c>
      <c r="CE252" s="127">
        <v>9.9099999999999994E-2</v>
      </c>
      <c r="CF252" s="127">
        <v>9.9900000000000003E-2</v>
      </c>
      <c r="CG252" s="127">
        <v>0.1018</v>
      </c>
      <c r="CH252" s="127">
        <v>0.13719999999999999</v>
      </c>
      <c r="CI252" s="127">
        <v>0.1384</v>
      </c>
      <c r="CJ252" s="127">
        <v>0.13780000000000001</v>
      </c>
      <c r="CK252" s="127">
        <v>0.1386</v>
      </c>
      <c r="CL252" s="127">
        <v>0.14130000000000001</v>
      </c>
      <c r="CM252" s="127">
        <v>0.14149999999999999</v>
      </c>
      <c r="CN252" s="127">
        <v>0.1416</v>
      </c>
      <c r="CO252" s="127">
        <v>0.14219999999999999</v>
      </c>
      <c r="CP252" s="127">
        <v>0.1434</v>
      </c>
      <c r="CQ252" s="127">
        <v>0.1472</v>
      </c>
      <c r="CR252" s="127">
        <v>0.1469</v>
      </c>
      <c r="CS252" s="127">
        <v>0.1464</v>
      </c>
      <c r="CT252" s="127">
        <v>0.1462</v>
      </c>
      <c r="CU252" s="127">
        <v>0.14710000000000001</v>
      </c>
      <c r="CV252" s="127">
        <v>0.14430000000000001</v>
      </c>
      <c r="CW252" s="127">
        <v>0.14549999999999999</v>
      </c>
      <c r="CX252" s="127">
        <v>0.14580000000000001</v>
      </c>
      <c r="CY252" s="127">
        <v>0.1479</v>
      </c>
      <c r="CZ252" s="127">
        <v>0.14940000000000001</v>
      </c>
      <c r="DA252" s="127">
        <v>0.14949999999999999</v>
      </c>
      <c r="DB252" s="127">
        <v>0.14749999999999999</v>
      </c>
      <c r="DC252" s="127">
        <v>0.15</v>
      </c>
      <c r="DD252" s="127">
        <v>0.1472</v>
      </c>
      <c r="DE252" s="127">
        <v>0.14510000000000001</v>
      </c>
      <c r="DF252" s="127">
        <v>0.1459</v>
      </c>
      <c r="DG252" s="127">
        <v>0.1484</v>
      </c>
      <c r="DH252" s="127">
        <v>0.15029999999999999</v>
      </c>
      <c r="DI252" s="127">
        <v>0.1527</v>
      </c>
      <c r="DJ252" s="127">
        <v>0.15040000000000001</v>
      </c>
      <c r="DK252" s="127">
        <v>0.15140000000000001</v>
      </c>
      <c r="DL252" s="127">
        <v>0.1522</v>
      </c>
      <c r="DM252" s="127">
        <v>0.1512</v>
      </c>
      <c r="DN252" s="127">
        <v>0.1497</v>
      </c>
      <c r="DO252" s="127">
        <v>0.1517</v>
      </c>
      <c r="DP252" s="127">
        <v>0.1507</v>
      </c>
      <c r="DQ252" s="127">
        <v>0.15190000000000001</v>
      </c>
      <c r="DR252" s="127">
        <v>0.1527</v>
      </c>
      <c r="DS252" s="127">
        <v>0.1535</v>
      </c>
      <c r="DT252" s="127">
        <v>0.152</v>
      </c>
      <c r="DU252" s="127">
        <v>0.153</v>
      </c>
      <c r="DV252" s="127">
        <v>0.15359999999999999</v>
      </c>
      <c r="DW252" s="127">
        <v>0.1555</v>
      </c>
      <c r="DX252" s="127">
        <v>0.1542</v>
      </c>
      <c r="DY252" s="127">
        <v>0.15210000000000001</v>
      </c>
      <c r="DZ252" s="127">
        <v>0.154</v>
      </c>
      <c r="EA252" s="127">
        <v>0.15359999999999999</v>
      </c>
      <c r="EB252" s="127">
        <v>0.15279999999999999</v>
      </c>
      <c r="EC252" s="127">
        <v>0.1472</v>
      </c>
      <c r="ED252" s="127">
        <v>0.1502</v>
      </c>
      <c r="EE252" s="127">
        <v>0.1522</v>
      </c>
      <c r="EF252" s="127">
        <v>0.15110000000000001</v>
      </c>
      <c r="EG252" s="127">
        <v>0.14960000000000001</v>
      </c>
      <c r="EH252" s="127">
        <v>0.1502</v>
      </c>
      <c r="EI252" s="127">
        <v>0.1474</v>
      </c>
      <c r="EJ252" s="127">
        <v>0.14510000000000001</v>
      </c>
      <c r="EK252" s="127">
        <v>0.1462</v>
      </c>
      <c r="EL252" s="127">
        <v>0.1462</v>
      </c>
      <c r="EM252" s="127">
        <v>0.1462</v>
      </c>
      <c r="EN252" s="127">
        <v>0.14649999999999999</v>
      </c>
      <c r="EO252" s="127">
        <v>0.14610000000000001</v>
      </c>
      <c r="EP252" s="127">
        <v>0.1462</v>
      </c>
      <c r="EQ252" s="127">
        <v>0.14760000000000001</v>
      </c>
      <c r="ER252" s="127">
        <v>0.14699999999999999</v>
      </c>
      <c r="ES252" s="127">
        <v>0.14649999999999999</v>
      </c>
      <c r="ET252" s="127">
        <v>0.14549999999999999</v>
      </c>
      <c r="EU252" s="127">
        <v>0.1464</v>
      </c>
      <c r="EV252">
        <f>SUMIF('12peso'!$E$39:$E$492,$A252,'12peso'!H$39:H$492)</f>
        <v>5.0099999999999999E-2</v>
      </c>
      <c r="EW252">
        <f>SUMIF('12peso'!$E$39:$E$492,$A252,'12peso'!I$39:I$492)</f>
        <v>4.99E-2</v>
      </c>
      <c r="EX252">
        <f>SUMIF('12peso'!$E$39:$E$492,$A252,'12peso'!J$39:J$492)</f>
        <v>4.9299999999999997E-2</v>
      </c>
      <c r="EY252">
        <f>SUMIF('12peso'!$E$39:$E$492,$A252,'12peso'!K$39:K$492)</f>
        <v>4.9500000000000002E-2</v>
      </c>
      <c r="EZ252">
        <f>SUMIF('12peso'!$E$39:$E$492,$A252,'12peso'!L$39:L$492)</f>
        <v>4.9099999999999998E-2</v>
      </c>
      <c r="FA252">
        <f>SUMIF('12peso'!$E$39:$E$492,$A252,'12peso'!M$39:M$492)</f>
        <v>4.9200000000000001E-2</v>
      </c>
      <c r="FB252">
        <f>SUMIF('12peso'!$E$39:$E$492,$A252,'12peso'!N$39:N$492)</f>
        <v>4.87E-2</v>
      </c>
      <c r="FC252">
        <f>SUMIF('12peso'!$E$39:$E$492,$A252,'12peso'!O$39:O$492)</f>
        <v>4.8899999999999999E-2</v>
      </c>
      <c r="FD252">
        <f>SUMIF('12peso'!$E$39:$E$492,$A252,'12peso'!P$39:P$492)</f>
        <v>4.8599999999999997E-2</v>
      </c>
      <c r="FE252">
        <f>SUMIF('12peso'!$E$39:$E$492,$A252,'12peso'!Q$39:Q$492)</f>
        <v>4.8500000000000001E-2</v>
      </c>
      <c r="FF252">
        <f>SUMIF('12peso'!$E$39:$E$492,$A252,'12peso'!R$39:R$492)</f>
        <v>4.87E-2</v>
      </c>
      <c r="FG252">
        <f>SUMIF('12peso'!$E$39:$E$492,$A252,'12peso'!S$39:S$492)</f>
        <v>4.8899999999999999E-2</v>
      </c>
      <c r="FH252">
        <f>SUMIF('12peso'!$E$39:$E$492,$A252,'12peso'!T$39:T$492)</f>
        <v>4.9000000000000002E-2</v>
      </c>
      <c r="FI252">
        <f>SUMIF('12peso'!$E$39:$E$492,$A252,'12peso'!U$39:U$492)</f>
        <v>4.8399999999999999E-2</v>
      </c>
      <c r="FJ252">
        <f>SUMIF('12peso'!$E$39:$E$492,$A252,'12peso'!V$39:V$492)</f>
        <v>4.87E-2</v>
      </c>
      <c r="FK252">
        <f>SUMIF('12peso'!$E$39:$E$492,$A252,'12peso'!W$39:W$492)</f>
        <v>4.9799999999999997E-2</v>
      </c>
      <c r="FL252">
        <f>SUMIF('12peso'!$E$39:$E$492,$A252,'12peso'!X$39:X$492)</f>
        <v>4.9299999999999997E-2</v>
      </c>
      <c r="FM252">
        <f>SUMIF('12peso'!$E$39:$E$492,$A252,'12peso'!Y$39:Y$492)</f>
        <v>4.9200000000000001E-2</v>
      </c>
      <c r="FN252">
        <f>SUMIF('12peso'!$E$39:$E$492,$A252,'12peso'!Z$39:Z$492)</f>
        <v>4.9599999999999998E-2</v>
      </c>
      <c r="FO252">
        <f>SUMIF('12peso'!$E$39:$E$492,$A252,'12peso'!AA$39:AA$492)</f>
        <v>4.8300000000000003E-2</v>
      </c>
      <c r="FP252">
        <f>SUMIF('12peso'!$E$39:$E$492,$A252,'12peso'!AB$39:AB$492)</f>
        <v>0.05</v>
      </c>
      <c r="FQ252">
        <f>SUMIF('12peso'!$E$39:$E$492,$A252,'12peso'!AC$39:AC$492)</f>
        <v>4.8899999999999999E-2</v>
      </c>
      <c r="FR252">
        <f>SUMIF('12peso'!$E$39:$E$492,$A252,'12peso'!AD$39:AD$492)</f>
        <v>4.9099999999999998E-2</v>
      </c>
      <c r="FS252">
        <f>SUMIF('12peso'!$E$39:$E$492,$A252,'12peso'!AE$39:AE$492)</f>
        <v>4.99E-2</v>
      </c>
      <c r="FT252">
        <f>SUMIF('12peso'!$E$39:$E$492,$A252,'12peso'!AF$39:AF$492)</f>
        <v>4.8099999999999997E-2</v>
      </c>
      <c r="FU252">
        <f>SUMIF('12peso'!$E$39:$E$492,$A252,'12peso'!AG$39:AG$492)</f>
        <v>4.87E-2</v>
      </c>
      <c r="FV252">
        <f>SUMIF('12peso'!$E$39:$E$492,$A252,'12peso'!AH$39:AH$492)</f>
        <v>4.7500000000000001E-2</v>
      </c>
      <c r="FW252">
        <f>SUMIF('12peso'!$E$39:$E$492,$A252,'12peso'!AI$39:AI$492)</f>
        <v>4.8099999999999997E-2</v>
      </c>
      <c r="FX252">
        <f>SUMIF('12peso'!$E$39:$E$492,$A252,'12peso'!AJ$39:AJ$492)</f>
        <v>4.7500000000000001E-2</v>
      </c>
      <c r="FY252">
        <f>SUMIF('12peso'!$E$39:$E$492,$A252,'12peso'!AK$39:AK$492)</f>
        <v>4.6800000000000001E-2</v>
      </c>
      <c r="FZ252">
        <f>SUMIF('12peso'!$E$39:$E$492,$A252,'12peso'!AL$39:AL$492)</f>
        <v>4.7E-2</v>
      </c>
      <c r="GA252">
        <f>SUMIF('12peso'!$E$39:$E$492,$A252,'12peso'!AM$39:AM$492)</f>
        <v>4.7500000000000001E-2</v>
      </c>
      <c r="GB252">
        <f>SUMIF('12peso'!$E$39:$E$492,$A252,'12peso'!AN$39:AN$492)</f>
        <v>4.6899999999999997E-2</v>
      </c>
    </row>
    <row r="253" spans="1:184" x14ac:dyDescent="0.25">
      <c r="A253" s="60">
        <v>6102003</v>
      </c>
      <c r="B253" s="56" t="s">
        <v>255</v>
      </c>
      <c r="C253" s="127">
        <v>5.5100000000000003E-2</v>
      </c>
      <c r="D253" s="127">
        <v>5.4699999999999999E-2</v>
      </c>
      <c r="E253" s="127">
        <v>5.4899999999999997E-2</v>
      </c>
      <c r="F253" s="127">
        <v>5.5199999999999999E-2</v>
      </c>
      <c r="G253" s="127">
        <v>5.4600000000000003E-2</v>
      </c>
      <c r="H253" s="127">
        <v>5.3699999999999998E-2</v>
      </c>
      <c r="I253" s="127">
        <v>5.4800000000000001E-2</v>
      </c>
      <c r="J253" s="127">
        <v>5.57E-2</v>
      </c>
      <c r="K253" s="127">
        <v>5.62E-2</v>
      </c>
      <c r="L253" s="127">
        <v>5.5599999999999997E-2</v>
      </c>
      <c r="M253" s="127">
        <v>5.6099999999999997E-2</v>
      </c>
      <c r="N253" s="127">
        <v>5.5599999999999997E-2</v>
      </c>
      <c r="O253" s="127">
        <v>5.4699999999999999E-2</v>
      </c>
      <c r="P253" s="127">
        <v>5.3900000000000003E-2</v>
      </c>
      <c r="Q253" s="127">
        <v>5.3900000000000003E-2</v>
      </c>
      <c r="R253" s="127">
        <v>5.3900000000000003E-2</v>
      </c>
      <c r="S253" s="127">
        <v>5.4199999999999998E-2</v>
      </c>
      <c r="T253" s="127">
        <v>5.4800000000000001E-2</v>
      </c>
      <c r="U253" s="127">
        <v>5.3900000000000003E-2</v>
      </c>
      <c r="V253" s="127">
        <v>5.5E-2</v>
      </c>
      <c r="W253" s="127">
        <v>5.5E-2</v>
      </c>
      <c r="X253" s="127">
        <v>5.5800000000000002E-2</v>
      </c>
      <c r="Y253" s="127">
        <v>5.6000000000000001E-2</v>
      </c>
      <c r="Z253" s="127">
        <v>5.6800000000000003E-2</v>
      </c>
      <c r="AA253" s="127">
        <v>5.7700000000000001E-2</v>
      </c>
      <c r="AB253" s="127">
        <v>5.8000000000000003E-2</v>
      </c>
      <c r="AC253" s="127">
        <v>5.8500000000000003E-2</v>
      </c>
      <c r="AD253" s="127">
        <v>5.8900000000000001E-2</v>
      </c>
      <c r="AE253" s="127">
        <v>5.9499999999999997E-2</v>
      </c>
      <c r="AF253" s="127">
        <v>5.9700000000000003E-2</v>
      </c>
      <c r="AG253" s="127">
        <v>5.9400000000000001E-2</v>
      </c>
      <c r="AH253" s="127">
        <v>0.06</v>
      </c>
      <c r="AI253" s="127">
        <v>6.0600000000000001E-2</v>
      </c>
      <c r="AJ253" s="127">
        <v>6.0499999999999998E-2</v>
      </c>
      <c r="AK253" s="127">
        <v>5.9900000000000002E-2</v>
      </c>
      <c r="AL253" s="127">
        <v>6.0299999999999999E-2</v>
      </c>
      <c r="AM253" s="127">
        <v>6.0499999999999998E-2</v>
      </c>
      <c r="AN253" s="127">
        <v>6.0499999999999998E-2</v>
      </c>
      <c r="AO253" s="127">
        <v>6.0100000000000001E-2</v>
      </c>
      <c r="AP253" s="127">
        <v>0.06</v>
      </c>
      <c r="AQ253" s="127">
        <v>5.9299999999999999E-2</v>
      </c>
      <c r="AR253" s="127">
        <v>5.9200000000000003E-2</v>
      </c>
      <c r="AS253" s="127">
        <v>5.74E-2</v>
      </c>
      <c r="AT253" s="127">
        <v>5.6800000000000003E-2</v>
      </c>
      <c r="AU253" s="127">
        <v>5.74E-2</v>
      </c>
      <c r="AV253" s="127">
        <v>5.7000000000000002E-2</v>
      </c>
      <c r="AW253" s="127">
        <v>5.7700000000000001E-2</v>
      </c>
      <c r="AX253" s="127">
        <v>5.8000000000000003E-2</v>
      </c>
      <c r="AY253" s="127">
        <v>5.8000000000000003E-2</v>
      </c>
      <c r="AZ253" s="127">
        <v>5.79E-2</v>
      </c>
      <c r="BA253" s="127">
        <v>5.8999999999999997E-2</v>
      </c>
      <c r="BB253" s="127">
        <v>5.8500000000000003E-2</v>
      </c>
      <c r="BC253" s="127">
        <v>5.8500000000000003E-2</v>
      </c>
      <c r="BD253" s="127">
        <v>5.91E-2</v>
      </c>
      <c r="BE253" s="127">
        <v>5.9499999999999997E-2</v>
      </c>
      <c r="BF253" s="127">
        <v>5.91E-2</v>
      </c>
      <c r="BG253" s="127">
        <v>5.9200000000000003E-2</v>
      </c>
      <c r="BH253" s="127">
        <v>5.9900000000000002E-2</v>
      </c>
      <c r="BI253" s="127">
        <v>0.06</v>
      </c>
      <c r="BJ253" s="127">
        <v>6.0100000000000001E-2</v>
      </c>
      <c r="BK253" s="127">
        <v>0.06</v>
      </c>
      <c r="BL253" s="127">
        <v>5.9499999999999997E-2</v>
      </c>
      <c r="BM253" s="127">
        <v>5.9299999999999999E-2</v>
      </c>
      <c r="BN253" s="127">
        <v>5.9799999999999999E-2</v>
      </c>
      <c r="BO253" s="127">
        <v>5.9499999999999997E-2</v>
      </c>
      <c r="BP253" s="127">
        <v>6.0100000000000001E-2</v>
      </c>
      <c r="BQ253" s="127">
        <v>6.0299999999999999E-2</v>
      </c>
      <c r="BR253" s="127">
        <v>6.0900000000000003E-2</v>
      </c>
      <c r="BS253" s="127">
        <v>6.1100000000000002E-2</v>
      </c>
      <c r="BT253" s="127">
        <v>6.0600000000000001E-2</v>
      </c>
      <c r="BU253" s="127">
        <v>6.0900000000000003E-2</v>
      </c>
      <c r="BV253" s="127">
        <v>6.13E-2</v>
      </c>
      <c r="BW253" s="127">
        <v>6.1400000000000003E-2</v>
      </c>
      <c r="BX253" s="127">
        <v>6.1400000000000003E-2</v>
      </c>
      <c r="BY253" s="127">
        <v>6.2199999999999998E-2</v>
      </c>
      <c r="BZ253" s="127">
        <v>6.3500000000000001E-2</v>
      </c>
      <c r="CA253" s="127">
        <v>6.2700000000000006E-2</v>
      </c>
      <c r="CB253" s="127">
        <v>6.3200000000000006E-2</v>
      </c>
      <c r="CC253" s="127">
        <v>6.3600000000000004E-2</v>
      </c>
      <c r="CD253" s="127">
        <v>6.3399999999999998E-2</v>
      </c>
      <c r="CE253" s="127">
        <v>6.3E-2</v>
      </c>
      <c r="CF253" s="127">
        <v>6.3399999999999998E-2</v>
      </c>
      <c r="CG253" s="127">
        <v>6.4600000000000005E-2</v>
      </c>
      <c r="CH253" s="127">
        <v>8.4099999999999994E-2</v>
      </c>
      <c r="CI253" s="127">
        <v>8.3900000000000002E-2</v>
      </c>
      <c r="CJ253" s="127">
        <v>8.5699999999999998E-2</v>
      </c>
      <c r="CK253" s="127">
        <v>8.5400000000000004E-2</v>
      </c>
      <c r="CL253" s="127">
        <v>8.5500000000000007E-2</v>
      </c>
      <c r="CM253" s="127">
        <v>8.6999999999999994E-2</v>
      </c>
      <c r="CN253" s="127">
        <v>8.6699999999999999E-2</v>
      </c>
      <c r="CO253" s="127">
        <v>8.6599999999999996E-2</v>
      </c>
      <c r="CP253" s="127">
        <v>8.72E-2</v>
      </c>
      <c r="CQ253" s="127">
        <v>8.8499999999999995E-2</v>
      </c>
      <c r="CR253" s="127">
        <v>8.8099999999999998E-2</v>
      </c>
      <c r="CS253" s="127">
        <v>8.8599999999999998E-2</v>
      </c>
      <c r="CT253" s="127">
        <v>8.8900000000000007E-2</v>
      </c>
      <c r="CU253" s="127">
        <v>8.8200000000000001E-2</v>
      </c>
      <c r="CV253" s="127">
        <v>8.77E-2</v>
      </c>
      <c r="CW253" s="127">
        <v>8.8300000000000003E-2</v>
      </c>
      <c r="CX253" s="127">
        <v>8.9300000000000004E-2</v>
      </c>
      <c r="CY253" s="127">
        <v>9.0300000000000005E-2</v>
      </c>
      <c r="CZ253" s="127">
        <v>8.9399999999999993E-2</v>
      </c>
      <c r="DA253" s="127">
        <v>8.9399999999999993E-2</v>
      </c>
      <c r="DB253" s="127">
        <v>8.7400000000000005E-2</v>
      </c>
      <c r="DC253" s="127">
        <v>8.6699999999999999E-2</v>
      </c>
      <c r="DD253" s="127">
        <v>8.6400000000000005E-2</v>
      </c>
      <c r="DE253" s="127">
        <v>8.6699999999999999E-2</v>
      </c>
      <c r="DF253" s="127">
        <v>8.6800000000000002E-2</v>
      </c>
      <c r="DG253" s="127">
        <v>8.6800000000000002E-2</v>
      </c>
      <c r="DH253" s="127">
        <v>8.8700000000000001E-2</v>
      </c>
      <c r="DI253" s="127">
        <v>8.8400000000000006E-2</v>
      </c>
      <c r="DJ253" s="127">
        <v>8.8099999999999998E-2</v>
      </c>
      <c r="DK253" s="127">
        <v>8.9499999999999996E-2</v>
      </c>
      <c r="DL253" s="127">
        <v>8.9599999999999999E-2</v>
      </c>
      <c r="DM253" s="127">
        <v>8.9499999999999996E-2</v>
      </c>
      <c r="DN253" s="127">
        <v>8.9300000000000004E-2</v>
      </c>
      <c r="DO253" s="127">
        <v>8.7300000000000003E-2</v>
      </c>
      <c r="DP253" s="127">
        <v>8.8499999999999995E-2</v>
      </c>
      <c r="DQ253" s="127">
        <v>8.6900000000000005E-2</v>
      </c>
      <c r="DR253" s="127">
        <v>8.8499999999999995E-2</v>
      </c>
      <c r="DS253" s="127">
        <v>9.0899999999999995E-2</v>
      </c>
      <c r="DT253" s="127">
        <v>9.0800000000000006E-2</v>
      </c>
      <c r="DU253" s="127">
        <v>8.9099999999999999E-2</v>
      </c>
      <c r="DV253" s="127">
        <v>8.9800000000000005E-2</v>
      </c>
      <c r="DW253" s="127">
        <v>9.06E-2</v>
      </c>
      <c r="DX253" s="127">
        <v>9.0899999999999995E-2</v>
      </c>
      <c r="DY253" s="127">
        <v>8.9899999999999994E-2</v>
      </c>
      <c r="DZ253" s="127">
        <v>9.0200000000000002E-2</v>
      </c>
      <c r="EA253" s="127">
        <v>8.8900000000000007E-2</v>
      </c>
      <c r="EB253" s="127">
        <v>8.8099999999999998E-2</v>
      </c>
      <c r="EC253" s="127">
        <v>8.8400000000000006E-2</v>
      </c>
      <c r="ED253" s="127">
        <v>8.8900000000000007E-2</v>
      </c>
      <c r="EE253" s="127">
        <v>8.9300000000000004E-2</v>
      </c>
      <c r="EF253" s="127">
        <v>8.9800000000000005E-2</v>
      </c>
      <c r="EG253" s="127">
        <v>8.9599999999999999E-2</v>
      </c>
      <c r="EH253" s="127">
        <v>8.8599999999999998E-2</v>
      </c>
      <c r="EI253" s="127">
        <v>8.7999999999999995E-2</v>
      </c>
      <c r="EJ253" s="127">
        <v>8.8900000000000007E-2</v>
      </c>
      <c r="EK253" s="127">
        <v>8.8700000000000001E-2</v>
      </c>
      <c r="EL253" s="127">
        <v>8.8400000000000006E-2</v>
      </c>
      <c r="EM253" s="127">
        <v>8.7599999999999997E-2</v>
      </c>
      <c r="EN253" s="127">
        <v>8.7400000000000005E-2</v>
      </c>
      <c r="EO253" s="127">
        <v>8.7800000000000003E-2</v>
      </c>
      <c r="EP253" s="127">
        <v>8.8400000000000006E-2</v>
      </c>
      <c r="EQ253" s="127">
        <v>8.8400000000000006E-2</v>
      </c>
      <c r="ER253" s="127">
        <v>8.8400000000000006E-2</v>
      </c>
      <c r="ES253" s="127">
        <v>8.7999999999999995E-2</v>
      </c>
      <c r="ET253" s="127">
        <v>8.7800000000000003E-2</v>
      </c>
      <c r="EU253" s="127">
        <v>8.7800000000000003E-2</v>
      </c>
      <c r="EV253">
        <f>SUMIF('12peso'!$E$39:$E$492,$A253,'12peso'!H$39:H$492)</f>
        <v>0.1041</v>
      </c>
      <c r="EW253">
        <f>SUMIF('12peso'!$E$39:$E$492,$A253,'12peso'!I$39:I$492)</f>
        <v>0.1045</v>
      </c>
      <c r="EX253">
        <f>SUMIF('12peso'!$E$39:$E$492,$A253,'12peso'!J$39:J$492)</f>
        <v>0.1038</v>
      </c>
      <c r="EY253">
        <f>SUMIF('12peso'!$E$39:$E$492,$A253,'12peso'!K$39:K$492)</f>
        <v>0.10390000000000001</v>
      </c>
      <c r="EZ253">
        <f>SUMIF('12peso'!$E$39:$E$492,$A253,'12peso'!L$39:L$492)</f>
        <v>0.1038</v>
      </c>
      <c r="FA253">
        <f>SUMIF('12peso'!$E$39:$E$492,$A253,'12peso'!M$39:M$492)</f>
        <v>0.1032</v>
      </c>
      <c r="FB253">
        <f>SUMIF('12peso'!$E$39:$E$492,$A253,'12peso'!N$39:N$492)</f>
        <v>0.10290000000000001</v>
      </c>
      <c r="FC253">
        <f>SUMIF('12peso'!$E$39:$E$492,$A253,'12peso'!O$39:O$492)</f>
        <v>0.1031</v>
      </c>
      <c r="FD253">
        <f>SUMIF('12peso'!$E$39:$E$492,$A253,'12peso'!P$39:P$492)</f>
        <v>0.10199999999999999</v>
      </c>
      <c r="FE253">
        <f>SUMIF('12peso'!$E$39:$E$492,$A253,'12peso'!Q$39:Q$492)</f>
        <v>0.1014</v>
      </c>
      <c r="FF253">
        <f>SUMIF('12peso'!$E$39:$E$492,$A253,'12peso'!R$39:R$492)</f>
        <v>0.1014</v>
      </c>
      <c r="FG253">
        <f>SUMIF('12peso'!$E$39:$E$492,$A253,'12peso'!S$39:S$492)</f>
        <v>0.1008</v>
      </c>
      <c r="FH253">
        <f>SUMIF('12peso'!$E$39:$E$492,$A253,'12peso'!T$39:T$492)</f>
        <v>0.10050000000000001</v>
      </c>
      <c r="FI253">
        <f>SUMIF('12peso'!$E$39:$E$492,$A253,'12peso'!U$39:U$492)</f>
        <v>0.1011</v>
      </c>
      <c r="FJ253">
        <f>SUMIF('12peso'!$E$39:$E$492,$A253,'12peso'!V$39:V$492)</f>
        <v>0.1012</v>
      </c>
      <c r="FK253">
        <f>SUMIF('12peso'!$E$39:$E$492,$A253,'12peso'!W$39:W$492)</f>
        <v>0.1007</v>
      </c>
      <c r="FL253">
        <f>SUMIF('12peso'!$E$39:$E$492,$A253,'12peso'!X$39:X$492)</f>
        <v>9.98E-2</v>
      </c>
      <c r="FM253">
        <f>SUMIF('12peso'!$E$39:$E$492,$A253,'12peso'!Y$39:Y$492)</f>
        <v>9.9500000000000005E-2</v>
      </c>
      <c r="FN253">
        <f>SUMIF('12peso'!$E$39:$E$492,$A253,'12peso'!Z$39:Z$492)</f>
        <v>9.8900000000000002E-2</v>
      </c>
      <c r="FO253">
        <f>SUMIF('12peso'!$E$39:$E$492,$A253,'12peso'!AA$39:AA$492)</f>
        <v>9.9299999999999999E-2</v>
      </c>
      <c r="FP253">
        <f>SUMIF('12peso'!$E$39:$E$492,$A253,'12peso'!AB$39:AB$492)</f>
        <v>0.1009</v>
      </c>
      <c r="FQ253">
        <f>SUMIF('12peso'!$E$39:$E$492,$A253,'12peso'!AC$39:AC$492)</f>
        <v>9.9900000000000003E-2</v>
      </c>
      <c r="FR253">
        <f>SUMIF('12peso'!$E$39:$E$492,$A253,'12peso'!AD$39:AD$492)</f>
        <v>9.9599999999999994E-2</v>
      </c>
      <c r="FS253">
        <f>SUMIF('12peso'!$E$39:$E$492,$A253,'12peso'!AE$39:AE$492)</f>
        <v>9.9900000000000003E-2</v>
      </c>
      <c r="FT253">
        <f>SUMIF('12peso'!$E$39:$E$492,$A253,'12peso'!AF$39:AF$492)</f>
        <v>9.8299999999999998E-2</v>
      </c>
      <c r="FU253">
        <f>SUMIF('12peso'!$E$39:$E$492,$A253,'12peso'!AG$39:AG$492)</f>
        <v>9.8699999999999996E-2</v>
      </c>
      <c r="FV253">
        <f>SUMIF('12peso'!$E$39:$E$492,$A253,'12peso'!AH$39:AH$492)</f>
        <v>9.8299999999999998E-2</v>
      </c>
      <c r="FW253">
        <f>SUMIF('12peso'!$E$39:$E$492,$A253,'12peso'!AI$39:AI$492)</f>
        <v>9.8500000000000004E-2</v>
      </c>
      <c r="FX253">
        <f>SUMIF('12peso'!$E$39:$E$492,$A253,'12peso'!AJ$39:AJ$492)</f>
        <v>9.7500000000000003E-2</v>
      </c>
      <c r="FY253">
        <f>SUMIF('12peso'!$E$39:$E$492,$A253,'12peso'!AK$39:AK$492)</f>
        <v>9.8400000000000001E-2</v>
      </c>
      <c r="FZ253">
        <f>SUMIF('12peso'!$E$39:$E$492,$A253,'12peso'!AL$39:AL$492)</f>
        <v>9.8000000000000004E-2</v>
      </c>
      <c r="GA253">
        <f>SUMIF('12peso'!$E$39:$E$492,$A253,'12peso'!AM$39:AM$492)</f>
        <v>9.9299999999999999E-2</v>
      </c>
      <c r="GB253">
        <f>SUMIF('12peso'!$E$39:$E$492,$A253,'12peso'!AN$39:AN$492)</f>
        <v>9.8100000000000007E-2</v>
      </c>
    </row>
    <row r="254" spans="1:184" x14ac:dyDescent="0.25">
      <c r="A254" s="57">
        <v>6102011</v>
      </c>
      <c r="B254" s="56" t="s">
        <v>256</v>
      </c>
      <c r="C254" s="127">
        <v>0.1227</v>
      </c>
      <c r="D254" s="127">
        <v>0.1217</v>
      </c>
      <c r="E254" s="127">
        <v>0.1226</v>
      </c>
      <c r="F254" s="127">
        <v>0.12279999999999999</v>
      </c>
      <c r="G254" s="127">
        <v>0.122</v>
      </c>
      <c r="H254" s="127">
        <v>0.1212</v>
      </c>
      <c r="I254" s="127">
        <v>0.1212</v>
      </c>
      <c r="J254" s="127">
        <v>0.12090000000000001</v>
      </c>
      <c r="K254" s="127">
        <v>0.12179999999999999</v>
      </c>
      <c r="L254" s="127">
        <v>0.12000000000000001</v>
      </c>
      <c r="M254" s="127">
        <v>0.12010000000000001</v>
      </c>
      <c r="N254" s="127">
        <v>0.12060000000000001</v>
      </c>
      <c r="O254" s="127">
        <v>0.11899999999999999</v>
      </c>
      <c r="P254" s="127">
        <v>0.1174</v>
      </c>
      <c r="Q254" s="127">
        <v>0.11849999999999999</v>
      </c>
      <c r="R254" s="127">
        <v>0.1205</v>
      </c>
      <c r="S254" s="127">
        <v>0.1207</v>
      </c>
      <c r="T254" s="127">
        <v>0.12</v>
      </c>
      <c r="U254" s="127">
        <v>0.1198</v>
      </c>
      <c r="V254" s="127">
        <v>0.12000000000000001</v>
      </c>
      <c r="W254" s="127">
        <v>0.12130000000000001</v>
      </c>
      <c r="X254" s="127">
        <v>0.121</v>
      </c>
      <c r="Y254" s="127">
        <v>0.122</v>
      </c>
      <c r="Z254" s="127">
        <v>0.12189999999999999</v>
      </c>
      <c r="AA254" s="127">
        <v>0.1222</v>
      </c>
      <c r="AB254" s="127">
        <v>0.1246</v>
      </c>
      <c r="AC254" s="127">
        <v>0.12429999999999999</v>
      </c>
      <c r="AD254" s="127">
        <v>0.12429999999999999</v>
      </c>
      <c r="AE254" s="127">
        <v>0.12520000000000001</v>
      </c>
      <c r="AF254" s="127">
        <v>0.1263</v>
      </c>
      <c r="AG254" s="127">
        <v>0.127</v>
      </c>
      <c r="AH254" s="127">
        <v>0.12920000000000001</v>
      </c>
      <c r="AI254" s="127">
        <v>0.12870000000000001</v>
      </c>
      <c r="AJ254" s="127">
        <v>0.1285</v>
      </c>
      <c r="AK254" s="127">
        <v>0.1293</v>
      </c>
      <c r="AL254" s="127">
        <v>0.128</v>
      </c>
      <c r="AM254" s="127">
        <v>0.12859999999999999</v>
      </c>
      <c r="AN254" s="127">
        <v>0.12790000000000001</v>
      </c>
      <c r="AO254" s="127">
        <v>0.12909999999999999</v>
      </c>
      <c r="AP254" s="127">
        <v>0.1293</v>
      </c>
      <c r="AQ254" s="127">
        <v>0.12809999999999999</v>
      </c>
      <c r="AR254" s="127">
        <v>0.13100000000000001</v>
      </c>
      <c r="AS254" s="127">
        <v>0.12989999999999999</v>
      </c>
      <c r="AT254" s="127">
        <v>0.12820000000000001</v>
      </c>
      <c r="AU254" s="127">
        <v>0.13100000000000001</v>
      </c>
      <c r="AV254" s="127">
        <v>0.1323</v>
      </c>
      <c r="AW254" s="127">
        <v>0.1318</v>
      </c>
      <c r="AX254" s="127">
        <v>0.13320000000000001</v>
      </c>
      <c r="AY254" s="127">
        <v>0.13350000000000001</v>
      </c>
      <c r="AZ254" s="127">
        <v>0.13240000000000002</v>
      </c>
      <c r="BA254" s="127">
        <v>0.1321</v>
      </c>
      <c r="BB254" s="127">
        <v>0.1326</v>
      </c>
      <c r="BC254" s="127">
        <v>0.13250000000000001</v>
      </c>
      <c r="BD254" s="127">
        <v>0.1331</v>
      </c>
      <c r="BE254" s="127">
        <v>0.13239999999999999</v>
      </c>
      <c r="BF254" s="127">
        <v>0.13240000000000002</v>
      </c>
      <c r="BG254" s="127">
        <v>0.1333</v>
      </c>
      <c r="BH254" s="127">
        <v>0.1351</v>
      </c>
      <c r="BI254" s="127">
        <v>0.13500000000000001</v>
      </c>
      <c r="BJ254" s="127">
        <v>0.1348</v>
      </c>
      <c r="BK254" s="127">
        <v>0.1343</v>
      </c>
      <c r="BL254" s="127">
        <v>0.1346</v>
      </c>
      <c r="BM254" s="127">
        <v>0.13519999999999999</v>
      </c>
      <c r="BN254" s="127">
        <v>0.13489999999999999</v>
      </c>
      <c r="BO254" s="127">
        <v>0.1348</v>
      </c>
      <c r="BP254" s="127">
        <v>0.13339999999999999</v>
      </c>
      <c r="BQ254" s="127">
        <v>0.13109999999999999</v>
      </c>
      <c r="BR254" s="127">
        <v>0.1328</v>
      </c>
      <c r="BS254" s="127">
        <v>0.13300000000000001</v>
      </c>
      <c r="BT254" s="127">
        <v>0.13250000000000001</v>
      </c>
      <c r="BU254" s="127">
        <v>0.13170000000000001</v>
      </c>
      <c r="BV254" s="127">
        <v>0.13300000000000001</v>
      </c>
      <c r="BW254" s="127">
        <v>0.13350000000000001</v>
      </c>
      <c r="BX254" s="127">
        <v>0.1331</v>
      </c>
      <c r="BY254" s="127">
        <v>0.1348</v>
      </c>
      <c r="BZ254" s="127">
        <v>0.13420000000000001</v>
      </c>
      <c r="CA254" s="127">
        <v>0.13520000000000001</v>
      </c>
      <c r="CB254" s="127">
        <v>0.13489999999999999</v>
      </c>
      <c r="CC254" s="127">
        <v>0.13289999999999999</v>
      </c>
      <c r="CD254" s="127">
        <v>0.13219999999999998</v>
      </c>
      <c r="CE254" s="127">
        <v>0.13120000000000001</v>
      </c>
      <c r="CF254" s="127">
        <v>0.13240000000000002</v>
      </c>
      <c r="CG254" s="127">
        <v>0.13389999999999999</v>
      </c>
      <c r="CH254" s="127">
        <v>0.22109999999999999</v>
      </c>
      <c r="CI254" s="127">
        <v>0.22140000000000001</v>
      </c>
      <c r="CJ254" s="127">
        <v>0.22170000000000001</v>
      </c>
      <c r="CK254" s="127">
        <v>0.2215</v>
      </c>
      <c r="CL254" s="127">
        <v>0.2223</v>
      </c>
      <c r="CM254" s="127">
        <v>0.22240000000000001</v>
      </c>
      <c r="CN254" s="127">
        <v>0.22139999999999999</v>
      </c>
      <c r="CO254" s="127">
        <v>0.2213</v>
      </c>
      <c r="CP254" s="127">
        <v>0.22049999999999997</v>
      </c>
      <c r="CQ254" s="127">
        <v>0.2213</v>
      </c>
      <c r="CR254" s="127">
        <v>0.2223</v>
      </c>
      <c r="CS254" s="127">
        <v>0.22189999999999999</v>
      </c>
      <c r="CT254" s="127">
        <v>0.222</v>
      </c>
      <c r="CU254" s="127">
        <v>0.22270000000000001</v>
      </c>
      <c r="CV254" s="127">
        <v>0.2213</v>
      </c>
      <c r="CW254" s="127">
        <v>0.22270000000000001</v>
      </c>
      <c r="CX254" s="127">
        <v>0.22160000000000002</v>
      </c>
      <c r="CY254" s="127">
        <v>0.21929999999999999</v>
      </c>
      <c r="CZ254" s="127">
        <v>0.21870000000000001</v>
      </c>
      <c r="DA254" s="127">
        <v>0.2165</v>
      </c>
      <c r="DB254" s="127">
        <v>0.21640000000000001</v>
      </c>
      <c r="DC254" s="127">
        <v>0.21559999999999999</v>
      </c>
      <c r="DD254" s="127">
        <v>0.2137</v>
      </c>
      <c r="DE254" s="127">
        <v>0.21479999999999999</v>
      </c>
      <c r="DF254" s="127">
        <v>0.215</v>
      </c>
      <c r="DG254" s="127">
        <v>0.21479999999999999</v>
      </c>
      <c r="DH254" s="127">
        <v>0.21589999999999998</v>
      </c>
      <c r="DI254" s="127">
        <v>0.21230000000000002</v>
      </c>
      <c r="DJ254" s="127">
        <v>0.21229999999999999</v>
      </c>
      <c r="DK254" s="127">
        <v>0.2142</v>
      </c>
      <c r="DL254" s="127">
        <v>0.2142</v>
      </c>
      <c r="DM254" s="127">
        <v>0.215</v>
      </c>
      <c r="DN254" s="127">
        <v>0.2162</v>
      </c>
      <c r="DO254" s="127">
        <v>0.21550000000000002</v>
      </c>
      <c r="DP254" s="127">
        <v>0.2152</v>
      </c>
      <c r="DQ254" s="127">
        <v>0.21350000000000002</v>
      </c>
      <c r="DR254" s="127">
        <v>0.214</v>
      </c>
      <c r="DS254" s="127">
        <v>0.2137</v>
      </c>
      <c r="DT254" s="127">
        <v>0.2142</v>
      </c>
      <c r="DU254" s="127">
        <v>0.2135</v>
      </c>
      <c r="DV254" s="127">
        <v>0.21199999999999999</v>
      </c>
      <c r="DW254" s="127">
        <v>0.21479999999999999</v>
      </c>
      <c r="DX254" s="127">
        <v>0.21249999999999999</v>
      </c>
      <c r="DY254" s="127">
        <v>0.21110000000000001</v>
      </c>
      <c r="DZ254" s="127">
        <v>0.2122</v>
      </c>
      <c r="EA254" s="127">
        <v>0.2109</v>
      </c>
      <c r="EB254" s="127">
        <v>0.20860000000000001</v>
      </c>
      <c r="EC254" s="127">
        <v>0.21029999999999999</v>
      </c>
      <c r="ED254" s="127">
        <v>0.21190000000000001</v>
      </c>
      <c r="EE254" s="127">
        <v>0.2109</v>
      </c>
      <c r="EF254" s="127">
        <v>0.2114</v>
      </c>
      <c r="EG254" s="127">
        <v>0.21030000000000001</v>
      </c>
      <c r="EH254" s="127">
        <v>0.2099</v>
      </c>
      <c r="EI254" s="127">
        <v>0.2104</v>
      </c>
      <c r="EJ254" s="127">
        <v>0.21</v>
      </c>
      <c r="EK254" s="127">
        <v>0.20929999999999999</v>
      </c>
      <c r="EL254" s="127">
        <v>0.20830000000000001</v>
      </c>
      <c r="EM254" s="127">
        <v>0.2084</v>
      </c>
      <c r="EN254" s="127">
        <v>0.20610000000000001</v>
      </c>
      <c r="EO254" s="127">
        <v>0.20650000000000002</v>
      </c>
      <c r="EP254" s="127">
        <v>0.20689999999999997</v>
      </c>
      <c r="EQ254" s="127">
        <v>0.20730000000000001</v>
      </c>
      <c r="ER254" s="127">
        <v>0.20699999999999999</v>
      </c>
      <c r="ES254" s="127">
        <v>0.20699999999999999</v>
      </c>
      <c r="ET254" s="127">
        <v>0.2064</v>
      </c>
      <c r="EU254" s="127">
        <v>0.20569999999999999</v>
      </c>
      <c r="EV254">
        <f>SUMIF('12peso'!$E$39:$E$492,$A254,'12peso'!H$39:H$492)</f>
        <v>0.14199999999999999</v>
      </c>
      <c r="EW254">
        <f>SUMIF('12peso'!$E$39:$E$492,$A254,'12peso'!I$39:I$492)</f>
        <v>0.1416</v>
      </c>
      <c r="EX254">
        <f>SUMIF('12peso'!$E$39:$E$492,$A254,'12peso'!J$39:J$492)</f>
        <v>0.14180000000000001</v>
      </c>
      <c r="EY254">
        <f>SUMIF('12peso'!$E$39:$E$492,$A254,'12peso'!K$39:K$492)</f>
        <v>0.14199999999999999</v>
      </c>
      <c r="EZ254">
        <f>SUMIF('12peso'!$E$39:$E$492,$A254,'12peso'!L$39:L$492)</f>
        <v>0.1411</v>
      </c>
      <c r="FA254">
        <f>SUMIF('12peso'!$E$39:$E$492,$A254,'12peso'!M$39:M$492)</f>
        <v>0.14130000000000001</v>
      </c>
      <c r="FB254">
        <f>SUMIF('12peso'!$E$39:$E$492,$A254,'12peso'!N$39:N$492)</f>
        <v>0.1421</v>
      </c>
      <c r="FC254">
        <f>SUMIF('12peso'!$E$39:$E$492,$A254,'12peso'!O$39:O$492)</f>
        <v>0.14199999999999999</v>
      </c>
      <c r="FD254">
        <f>SUMIF('12peso'!$E$39:$E$492,$A254,'12peso'!P$39:P$492)</f>
        <v>0.14199999999999999</v>
      </c>
      <c r="FE254">
        <f>SUMIF('12peso'!$E$39:$E$492,$A254,'12peso'!Q$39:Q$492)</f>
        <v>0.14219999999999999</v>
      </c>
      <c r="FF254">
        <f>SUMIF('12peso'!$E$39:$E$492,$A254,'12peso'!R$39:R$492)</f>
        <v>0.14119999999999999</v>
      </c>
      <c r="FG254">
        <f>SUMIF('12peso'!$E$39:$E$492,$A254,'12peso'!S$39:S$492)</f>
        <v>0.14169999999999999</v>
      </c>
      <c r="FH254">
        <f>SUMIF('12peso'!$E$39:$E$492,$A254,'12peso'!T$39:T$492)</f>
        <v>0.14199999999999999</v>
      </c>
      <c r="FI254">
        <f>SUMIF('12peso'!$E$39:$E$492,$A254,'12peso'!U$39:U$492)</f>
        <v>0.14119999999999999</v>
      </c>
      <c r="FJ254">
        <f>SUMIF('12peso'!$E$39:$E$492,$A254,'12peso'!V$39:V$492)</f>
        <v>0.14019999999999999</v>
      </c>
      <c r="FK254">
        <f>SUMIF('12peso'!$E$39:$E$492,$A254,'12peso'!W$39:W$492)</f>
        <v>0.14050000000000001</v>
      </c>
      <c r="FL254">
        <f>SUMIF('12peso'!$E$39:$E$492,$A254,'12peso'!X$39:X$492)</f>
        <v>0.14000000000000001</v>
      </c>
      <c r="FM254">
        <f>SUMIF('12peso'!$E$39:$E$492,$A254,'12peso'!Y$39:Y$492)</f>
        <v>0.13950000000000001</v>
      </c>
      <c r="FN254">
        <f>SUMIF('12peso'!$E$39:$E$492,$A254,'12peso'!Z$39:Z$492)</f>
        <v>0.14019999999999999</v>
      </c>
      <c r="FO254">
        <f>SUMIF('12peso'!$E$39:$E$492,$A254,'12peso'!AA$39:AA$492)</f>
        <v>0.13980000000000001</v>
      </c>
      <c r="FP254">
        <f>SUMIF('12peso'!$E$39:$E$492,$A254,'12peso'!AB$39:AB$492)</f>
        <v>0.1404</v>
      </c>
      <c r="FQ254">
        <f>SUMIF('12peso'!$E$39:$E$492,$A254,'12peso'!AC$39:AC$492)</f>
        <v>0.14080000000000001</v>
      </c>
      <c r="FR254">
        <f>SUMIF('12peso'!$E$39:$E$492,$A254,'12peso'!AD$39:AD$492)</f>
        <v>0.14099999999999999</v>
      </c>
      <c r="FS254">
        <f>SUMIF('12peso'!$E$39:$E$492,$A254,'12peso'!AE$39:AE$492)</f>
        <v>0.13969999999999999</v>
      </c>
      <c r="FT254">
        <f>SUMIF('12peso'!$E$39:$E$492,$A254,'12peso'!AF$39:AF$492)</f>
        <v>0.14230000000000001</v>
      </c>
      <c r="FU254">
        <f>SUMIF('12peso'!$E$39:$E$492,$A254,'12peso'!AG$39:AG$492)</f>
        <v>0.14180000000000001</v>
      </c>
      <c r="FV254">
        <f>SUMIF('12peso'!$E$39:$E$492,$A254,'12peso'!AH$39:AH$492)</f>
        <v>0.14000000000000001</v>
      </c>
      <c r="FW254">
        <f>SUMIF('12peso'!$E$39:$E$492,$A254,'12peso'!AI$39:AI$492)</f>
        <v>0.1386</v>
      </c>
      <c r="FX254">
        <f>SUMIF('12peso'!$E$39:$E$492,$A254,'12peso'!AJ$39:AJ$492)</f>
        <v>0.13800000000000001</v>
      </c>
      <c r="FY254">
        <f>SUMIF('12peso'!$E$39:$E$492,$A254,'12peso'!AK$39:AK$492)</f>
        <v>0.13719999999999999</v>
      </c>
      <c r="FZ254">
        <f>SUMIF('12peso'!$E$39:$E$492,$A254,'12peso'!AL$39:AL$492)</f>
        <v>0.1384</v>
      </c>
      <c r="GA254">
        <f>SUMIF('12peso'!$E$39:$E$492,$A254,'12peso'!AM$39:AM$492)</f>
        <v>0.13880000000000001</v>
      </c>
      <c r="GB254">
        <f>SUMIF('12peso'!$E$39:$E$492,$A254,'12peso'!AN$39:AN$492)</f>
        <v>0.1391</v>
      </c>
    </row>
    <row r="255" spans="1:184" x14ac:dyDescent="0.25">
      <c r="A255" s="60">
        <v>6201002</v>
      </c>
      <c r="B255" s="56" t="s">
        <v>257</v>
      </c>
      <c r="C255" s="127">
        <v>0.29620000000000002</v>
      </c>
      <c r="D255" s="127">
        <v>0.29509999999999997</v>
      </c>
      <c r="E255" s="127">
        <v>0.2964</v>
      </c>
      <c r="F255" s="127">
        <v>0.29459999999999997</v>
      </c>
      <c r="G255" s="127">
        <v>0.29270000000000002</v>
      </c>
      <c r="H255" s="127">
        <v>0.29110000000000003</v>
      </c>
      <c r="I255" s="127">
        <v>0.29039999999999999</v>
      </c>
      <c r="J255" s="127">
        <v>0.29170000000000001</v>
      </c>
      <c r="K255" s="127">
        <v>0.2918</v>
      </c>
      <c r="L255" s="127">
        <v>0.29039999999999999</v>
      </c>
      <c r="M255" s="127">
        <v>0.29089999999999999</v>
      </c>
      <c r="N255" s="127">
        <v>0.29170000000000001</v>
      </c>
      <c r="O255" s="127">
        <v>0.28710000000000002</v>
      </c>
      <c r="P255" s="127">
        <v>0.28439999999999999</v>
      </c>
      <c r="Q255" s="127">
        <v>0.28389999999999999</v>
      </c>
      <c r="R255" s="127">
        <v>0.28510000000000002</v>
      </c>
      <c r="S255" s="127">
        <v>0.28449999999999998</v>
      </c>
      <c r="T255" s="127">
        <v>0.28420000000000001</v>
      </c>
      <c r="U255" s="127">
        <v>0.28599999999999998</v>
      </c>
      <c r="V255" s="127">
        <v>0.28589999999999999</v>
      </c>
      <c r="W255" s="127">
        <v>0.28449999999999998</v>
      </c>
      <c r="X255" s="127">
        <v>0.28189999999999998</v>
      </c>
      <c r="Y255" s="127">
        <v>0.28199999999999997</v>
      </c>
      <c r="Z255" s="127">
        <v>0.28100000000000003</v>
      </c>
      <c r="AA255" s="127">
        <v>0.2782</v>
      </c>
      <c r="AB255" s="127">
        <v>0.2792</v>
      </c>
      <c r="AC255" s="127">
        <v>0.27979999999999999</v>
      </c>
      <c r="AD255" s="127">
        <v>0.27779999999999999</v>
      </c>
      <c r="AE255" s="127">
        <v>0.27550000000000002</v>
      </c>
      <c r="AF255" s="127">
        <v>0.27400000000000002</v>
      </c>
      <c r="AG255" s="127">
        <v>0.27379999999999999</v>
      </c>
      <c r="AH255" s="127">
        <v>0.2742</v>
      </c>
      <c r="AI255" s="127">
        <v>0.2737</v>
      </c>
      <c r="AJ255" s="127">
        <v>0.27300000000000002</v>
      </c>
      <c r="AK255" s="127">
        <v>0.27460000000000001</v>
      </c>
      <c r="AL255" s="127">
        <v>0.2737</v>
      </c>
      <c r="AM255" s="127">
        <v>0.2712</v>
      </c>
      <c r="AN255" s="127">
        <v>0.27160000000000001</v>
      </c>
      <c r="AO255" s="127">
        <v>0.27060000000000001</v>
      </c>
      <c r="AP255" s="127">
        <v>0.26939999999999997</v>
      </c>
      <c r="AQ255" s="127">
        <v>0.2616</v>
      </c>
      <c r="AR255" s="127">
        <v>0.25650000000000001</v>
      </c>
      <c r="AS255" s="127">
        <v>0.25480000000000003</v>
      </c>
      <c r="AT255" s="127">
        <v>0.25330000000000003</v>
      </c>
      <c r="AU255" s="127">
        <v>0.25059999999999999</v>
      </c>
      <c r="AV255" s="127">
        <v>0.25069999999999998</v>
      </c>
      <c r="AW255" s="127">
        <v>0.25390000000000001</v>
      </c>
      <c r="AX255" s="127">
        <v>0.255</v>
      </c>
      <c r="AY255" s="127">
        <v>0.25390000000000001</v>
      </c>
      <c r="AZ255" s="127">
        <v>0.25319999999999998</v>
      </c>
      <c r="BA255" s="127">
        <v>0.25290000000000001</v>
      </c>
      <c r="BB255" s="127">
        <v>0.25230000000000002</v>
      </c>
      <c r="BC255" s="127">
        <v>0.252</v>
      </c>
      <c r="BD255" s="127">
        <v>0.25109999999999999</v>
      </c>
      <c r="BE255" s="127">
        <v>0.25209999999999999</v>
      </c>
      <c r="BF255" s="127">
        <v>0.25340000000000001</v>
      </c>
      <c r="BG255" s="127">
        <v>0.25440000000000002</v>
      </c>
      <c r="BH255" s="127">
        <v>0.25509999999999999</v>
      </c>
      <c r="BI255" s="127">
        <v>0.25459999999999999</v>
      </c>
      <c r="BJ255" s="127">
        <v>0.25459999999999999</v>
      </c>
      <c r="BK255" s="127">
        <v>0.25430000000000003</v>
      </c>
      <c r="BL255" s="127">
        <v>0.2535</v>
      </c>
      <c r="BM255" s="127">
        <v>0.25359999999999999</v>
      </c>
      <c r="BN255" s="127">
        <v>0.25190000000000001</v>
      </c>
      <c r="BO255" s="127">
        <v>0.2505</v>
      </c>
      <c r="BP255" s="127">
        <v>0.25030000000000002</v>
      </c>
      <c r="BQ255" s="127">
        <v>0.25130000000000002</v>
      </c>
      <c r="BR255" s="127">
        <v>0.25040000000000001</v>
      </c>
      <c r="BS255" s="127">
        <v>0.24979999999999999</v>
      </c>
      <c r="BT255" s="127">
        <v>0.2482</v>
      </c>
      <c r="BU255" s="127">
        <v>0.24809999999999999</v>
      </c>
      <c r="BV255" s="127">
        <v>0.25219999999999998</v>
      </c>
      <c r="BW255" s="127">
        <v>0.2535</v>
      </c>
      <c r="BX255" s="127">
        <v>0.25590000000000002</v>
      </c>
      <c r="BY255" s="127">
        <v>0.25619999999999998</v>
      </c>
      <c r="BZ255" s="127">
        <v>0.25790000000000002</v>
      </c>
      <c r="CA255" s="127">
        <v>0.2576</v>
      </c>
      <c r="CB255" s="127">
        <v>0.25600000000000001</v>
      </c>
      <c r="CC255" s="127">
        <v>0.25819999999999999</v>
      </c>
      <c r="CD255" s="127">
        <v>0.25769999999999998</v>
      </c>
      <c r="CE255" s="127">
        <v>0.25690000000000002</v>
      </c>
      <c r="CF255" s="127">
        <v>0.2571</v>
      </c>
      <c r="CG255" s="127">
        <v>0.2586</v>
      </c>
      <c r="CH255" s="127">
        <v>0.3574</v>
      </c>
      <c r="CI255" s="127">
        <v>0.35799999999999998</v>
      </c>
      <c r="CJ255" s="127">
        <v>0.36020000000000002</v>
      </c>
      <c r="CK255" s="127">
        <v>0.35980000000000001</v>
      </c>
      <c r="CL255" s="127">
        <v>0.35780000000000001</v>
      </c>
      <c r="CM255" s="127">
        <v>0.35630000000000001</v>
      </c>
      <c r="CN255" s="127">
        <v>0.35410000000000003</v>
      </c>
      <c r="CO255" s="127">
        <v>0.35499999999999998</v>
      </c>
      <c r="CP255" s="127">
        <v>0.35730000000000001</v>
      </c>
      <c r="CQ255" s="127">
        <v>0.35920000000000002</v>
      </c>
      <c r="CR255" s="127">
        <v>0.35980000000000001</v>
      </c>
      <c r="CS255" s="127">
        <v>0.36009999999999998</v>
      </c>
      <c r="CT255" s="127">
        <v>0.36430000000000001</v>
      </c>
      <c r="CU255" s="127">
        <v>0.36580000000000001</v>
      </c>
      <c r="CV255" s="127">
        <v>0.36480000000000001</v>
      </c>
      <c r="CW255" s="127">
        <v>0.36830000000000002</v>
      </c>
      <c r="CX255" s="127">
        <v>0.36899999999999999</v>
      </c>
      <c r="CY255" s="127">
        <v>0.36840000000000001</v>
      </c>
      <c r="CZ255" s="127">
        <v>0.36709999999999998</v>
      </c>
      <c r="DA255" s="127">
        <v>0.3679</v>
      </c>
      <c r="DB255" s="127">
        <v>0.36899999999999999</v>
      </c>
      <c r="DC255" s="127">
        <v>0.36990000000000001</v>
      </c>
      <c r="DD255" s="127">
        <v>0.371</v>
      </c>
      <c r="DE255" s="127">
        <v>0.36820000000000003</v>
      </c>
      <c r="DF255" s="127">
        <v>0.36720000000000003</v>
      </c>
      <c r="DG255" s="127">
        <v>0.36680000000000001</v>
      </c>
      <c r="DH255" s="127">
        <v>0.36799999999999999</v>
      </c>
      <c r="DI255" s="127">
        <v>0.36930000000000002</v>
      </c>
      <c r="DJ255" s="127">
        <v>0.3705</v>
      </c>
      <c r="DK255" s="127">
        <v>0.36830000000000002</v>
      </c>
      <c r="DL255" s="127">
        <v>0.36840000000000001</v>
      </c>
      <c r="DM255" s="127">
        <v>0.36969999999999997</v>
      </c>
      <c r="DN255" s="127">
        <v>0.37409999999999999</v>
      </c>
      <c r="DO255" s="127">
        <v>0.37609999999999999</v>
      </c>
      <c r="DP255" s="127">
        <v>0.37609999999999999</v>
      </c>
      <c r="DQ255" s="127">
        <v>0.37609999999999999</v>
      </c>
      <c r="DR255" s="127">
        <v>0.37690000000000001</v>
      </c>
      <c r="DS255" s="127">
        <v>0.37930000000000003</v>
      </c>
      <c r="DT255" s="127">
        <v>0.38119999999999998</v>
      </c>
      <c r="DU255" s="127">
        <v>0.38190000000000002</v>
      </c>
      <c r="DV255" s="127">
        <v>0.38169999999999998</v>
      </c>
      <c r="DW255" s="127">
        <v>0.38119999999999998</v>
      </c>
      <c r="DX255" s="127">
        <v>0.3826</v>
      </c>
      <c r="DY255" s="127">
        <v>0.38679999999999998</v>
      </c>
      <c r="DZ255" s="127">
        <v>0.38629999999999998</v>
      </c>
      <c r="EA255" s="127">
        <v>0.38979999999999998</v>
      </c>
      <c r="EB255" s="127">
        <v>0.3911</v>
      </c>
      <c r="EC255" s="127">
        <v>0.3931</v>
      </c>
      <c r="ED255" s="127">
        <v>0.39689999999999998</v>
      </c>
      <c r="EE255" s="127">
        <v>0.39729999999999999</v>
      </c>
      <c r="EF255" s="127">
        <v>0.39910000000000001</v>
      </c>
      <c r="EG255" s="127">
        <v>0.39910000000000001</v>
      </c>
      <c r="EH255" s="127">
        <v>0.4002</v>
      </c>
      <c r="EI255" s="127">
        <v>0.39860000000000001</v>
      </c>
      <c r="EJ255" s="127">
        <v>0.39939999999999998</v>
      </c>
      <c r="EK255" s="127">
        <v>0.40279999999999999</v>
      </c>
      <c r="EL255" s="127">
        <v>0.40570000000000001</v>
      </c>
      <c r="EM255" s="127">
        <v>0.40610000000000002</v>
      </c>
      <c r="EN255" s="127">
        <v>0.40539999999999998</v>
      </c>
      <c r="EO255" s="127">
        <v>0.40639999999999998</v>
      </c>
      <c r="EP255" s="127">
        <v>0.4098</v>
      </c>
      <c r="EQ255" s="127">
        <v>0.41239999999999999</v>
      </c>
      <c r="ER255" s="127">
        <v>0.4118</v>
      </c>
      <c r="ES255" s="127">
        <v>0.4113</v>
      </c>
      <c r="ET255" s="127">
        <v>0.40960000000000002</v>
      </c>
      <c r="EU255" s="127">
        <v>0.40839999999999999</v>
      </c>
      <c r="EV255">
        <f>SUMIF('12peso'!$E$39:$E$492,$A255,'12peso'!H$39:H$492)</f>
        <v>0.41389999999999999</v>
      </c>
      <c r="EW255">
        <f>SUMIF('12peso'!$E$39:$E$492,$A255,'12peso'!I$39:I$492)</f>
        <v>0.42059999999999997</v>
      </c>
      <c r="EX255">
        <f>SUMIF('12peso'!$E$39:$E$492,$A255,'12peso'!J$39:J$492)</f>
        <v>0.42249999999999999</v>
      </c>
      <c r="EY255">
        <f>SUMIF('12peso'!$E$39:$E$492,$A255,'12peso'!K$39:K$492)</f>
        <v>0.4264</v>
      </c>
      <c r="EZ255">
        <f>SUMIF('12peso'!$E$39:$E$492,$A255,'12peso'!L$39:L$492)</f>
        <v>0.4289</v>
      </c>
      <c r="FA255">
        <f>SUMIF('12peso'!$E$39:$E$492,$A255,'12peso'!M$39:M$492)</f>
        <v>0.43009999999999998</v>
      </c>
      <c r="FB255">
        <f>SUMIF('12peso'!$E$39:$E$492,$A255,'12peso'!N$39:N$492)</f>
        <v>0.43369999999999997</v>
      </c>
      <c r="FC255">
        <f>SUMIF('12peso'!$E$39:$E$492,$A255,'12peso'!O$39:O$492)</f>
        <v>0.43469999999999998</v>
      </c>
      <c r="FD255">
        <f>SUMIF('12peso'!$E$39:$E$492,$A255,'12peso'!P$39:P$492)</f>
        <v>0.43509999999999999</v>
      </c>
      <c r="FE255">
        <f>SUMIF('12peso'!$E$39:$E$492,$A255,'12peso'!Q$39:Q$492)</f>
        <v>0.4335</v>
      </c>
      <c r="FF255">
        <f>SUMIF('12peso'!$E$39:$E$492,$A255,'12peso'!R$39:R$492)</f>
        <v>0.4385</v>
      </c>
      <c r="FG255">
        <f>SUMIF('12peso'!$E$39:$E$492,$A255,'12peso'!S$39:S$492)</f>
        <v>0.43659999999999999</v>
      </c>
      <c r="FH255">
        <f>SUMIF('12peso'!$E$39:$E$492,$A255,'12peso'!T$39:T$492)</f>
        <v>0.43409999999999999</v>
      </c>
      <c r="FI255">
        <f>SUMIF('12peso'!$E$39:$E$492,$A255,'12peso'!U$39:U$492)</f>
        <v>0.4395</v>
      </c>
      <c r="FJ255">
        <f>SUMIF('12peso'!$E$39:$E$492,$A255,'12peso'!V$39:V$492)</f>
        <v>0.44259999999999999</v>
      </c>
      <c r="FK255">
        <f>SUMIF('12peso'!$E$39:$E$492,$A255,'12peso'!W$39:W$492)</f>
        <v>0.44419999999999998</v>
      </c>
      <c r="FL255">
        <f>SUMIF('12peso'!$E$39:$E$492,$A255,'12peso'!X$39:X$492)</f>
        <v>0.44729999999999998</v>
      </c>
      <c r="FM255">
        <f>SUMIF('12peso'!$E$39:$E$492,$A255,'12peso'!Y$39:Y$492)</f>
        <v>0.4506</v>
      </c>
      <c r="FN255">
        <f>SUMIF('12peso'!$E$39:$E$492,$A255,'12peso'!Z$39:Z$492)</f>
        <v>0.45129999999999998</v>
      </c>
      <c r="FO255">
        <f>SUMIF('12peso'!$E$39:$E$492,$A255,'12peso'!AA$39:AA$492)</f>
        <v>0.4541</v>
      </c>
      <c r="FP255">
        <f>SUMIF('12peso'!$E$39:$E$492,$A255,'12peso'!AB$39:AB$492)</f>
        <v>0.4592</v>
      </c>
      <c r="FQ255">
        <f>SUMIF('12peso'!$E$39:$E$492,$A255,'12peso'!AC$39:AC$492)</f>
        <v>0.46079999999999999</v>
      </c>
      <c r="FR255">
        <f>SUMIF('12peso'!$E$39:$E$492,$A255,'12peso'!AD$39:AD$492)</f>
        <v>0.46189999999999998</v>
      </c>
      <c r="FS255">
        <f>SUMIF('12peso'!$E$39:$E$492,$A255,'12peso'!AE$39:AE$492)</f>
        <v>0.46150000000000002</v>
      </c>
      <c r="FT255">
        <f>SUMIF('12peso'!$E$39:$E$492,$A255,'12peso'!AF$39:AF$492)</f>
        <v>0.4652</v>
      </c>
      <c r="FU255">
        <f>SUMIF('12peso'!$E$39:$E$492,$A255,'12peso'!AG$39:AG$492)</f>
        <v>0.4708</v>
      </c>
      <c r="FV255">
        <f>SUMIF('12peso'!$E$39:$E$492,$A255,'12peso'!AH$39:AH$492)</f>
        <v>0.4718</v>
      </c>
      <c r="FW255">
        <f>SUMIF('12peso'!$E$39:$E$492,$A255,'12peso'!AI$39:AI$492)</f>
        <v>0.47360000000000002</v>
      </c>
      <c r="FX255">
        <f>SUMIF('12peso'!$E$39:$E$492,$A255,'12peso'!AJ$39:AJ$492)</f>
        <v>0.47770000000000001</v>
      </c>
      <c r="FY255">
        <f>SUMIF('12peso'!$E$39:$E$492,$A255,'12peso'!AK$39:AK$492)</f>
        <v>0.47610000000000002</v>
      </c>
      <c r="FZ255">
        <f>SUMIF('12peso'!$E$39:$E$492,$A255,'12peso'!AL$39:AL$492)</f>
        <v>0.47689999999999999</v>
      </c>
      <c r="GA255">
        <f>SUMIF('12peso'!$E$39:$E$492,$A255,'12peso'!AM$39:AM$492)</f>
        <v>0.47849999999999998</v>
      </c>
      <c r="GB255">
        <f>SUMIF('12peso'!$E$39:$E$492,$A255,'12peso'!AN$39:AN$492)</f>
        <v>0.48049999999999998</v>
      </c>
    </row>
    <row r="256" spans="1:184" x14ac:dyDescent="0.25">
      <c r="A256" s="60">
        <v>6201003</v>
      </c>
      <c r="B256" s="56" t="s">
        <v>258</v>
      </c>
      <c r="C256" s="127">
        <v>1.0559000000000001</v>
      </c>
      <c r="D256" s="127">
        <v>1.0499000000000001</v>
      </c>
      <c r="E256" s="127">
        <v>1.0596000000000001</v>
      </c>
      <c r="F256" s="127">
        <v>1.0496000000000001</v>
      </c>
      <c r="G256" s="127">
        <v>1.0418000000000001</v>
      </c>
      <c r="H256" s="127">
        <v>1.0289999999999999</v>
      </c>
      <c r="I256" s="127">
        <v>1.0238</v>
      </c>
      <c r="J256" s="127">
        <v>1.0255000000000001</v>
      </c>
      <c r="K256" s="127">
        <v>1.0286</v>
      </c>
      <c r="L256" s="127">
        <v>1.0288999999999999</v>
      </c>
      <c r="M256" s="127">
        <v>1.0319</v>
      </c>
      <c r="N256" s="127">
        <v>1.0289999999999999</v>
      </c>
      <c r="O256" s="127">
        <v>1.0184</v>
      </c>
      <c r="P256" s="127">
        <v>1.0074000000000001</v>
      </c>
      <c r="Q256" s="127">
        <v>1.0048999999999999</v>
      </c>
      <c r="R256" s="127">
        <v>1.0048999999999999</v>
      </c>
      <c r="S256" s="127">
        <v>1.0028999999999999</v>
      </c>
      <c r="T256" s="127">
        <v>1.0001</v>
      </c>
      <c r="U256" s="127">
        <v>0.99829999999999997</v>
      </c>
      <c r="V256" s="127">
        <v>0.995</v>
      </c>
      <c r="W256" s="127">
        <v>0.98909999999999998</v>
      </c>
      <c r="X256" s="127">
        <v>0.98729999999999996</v>
      </c>
      <c r="Y256" s="127">
        <v>0.98650000000000004</v>
      </c>
      <c r="Z256" s="127">
        <v>0.9819</v>
      </c>
      <c r="AA256" s="127">
        <v>0.97150000000000003</v>
      </c>
      <c r="AB256" s="127">
        <v>0.96560000000000001</v>
      </c>
      <c r="AC256" s="127">
        <v>0.96609999999999996</v>
      </c>
      <c r="AD256" s="127">
        <v>0.96079999999999999</v>
      </c>
      <c r="AE256" s="127">
        <v>0.95799999999999996</v>
      </c>
      <c r="AF256" s="127">
        <v>0.95209999999999995</v>
      </c>
      <c r="AG256" s="127">
        <v>0.94889999999999997</v>
      </c>
      <c r="AH256" s="127">
        <v>0.94650000000000001</v>
      </c>
      <c r="AI256" s="127">
        <v>0.94220000000000004</v>
      </c>
      <c r="AJ256" s="127">
        <v>0.94059999999999999</v>
      </c>
      <c r="AK256" s="127">
        <v>0.93840000000000001</v>
      </c>
      <c r="AL256" s="127">
        <v>0.93859999999999999</v>
      </c>
      <c r="AM256" s="127">
        <v>0.92900000000000005</v>
      </c>
      <c r="AN256" s="127">
        <v>0.93659999999999999</v>
      </c>
      <c r="AO256" s="127">
        <v>0.94840000000000002</v>
      </c>
      <c r="AP256" s="127">
        <v>0.9405</v>
      </c>
      <c r="AQ256" s="127">
        <v>0.92949999999999999</v>
      </c>
      <c r="AR256" s="127">
        <v>0.92190000000000005</v>
      </c>
      <c r="AS256" s="127">
        <v>0.90049999999999997</v>
      </c>
      <c r="AT256" s="127">
        <v>0.89239999999999997</v>
      </c>
      <c r="AU256" s="127">
        <v>0.88380000000000003</v>
      </c>
      <c r="AV256" s="127">
        <v>0.87409999999999999</v>
      </c>
      <c r="AW256" s="127">
        <v>0.87780000000000002</v>
      </c>
      <c r="AX256" s="127">
        <v>0.8841</v>
      </c>
      <c r="AY256" s="127">
        <v>0.87860000000000005</v>
      </c>
      <c r="AZ256" s="127">
        <v>0.88060000000000005</v>
      </c>
      <c r="BA256" s="127">
        <v>0.87590000000000001</v>
      </c>
      <c r="BB256" s="127">
        <v>0.88219999999999998</v>
      </c>
      <c r="BC256" s="127">
        <v>0.8871</v>
      </c>
      <c r="BD256" s="127">
        <v>0.89710000000000001</v>
      </c>
      <c r="BE256" s="127">
        <v>0.88700000000000001</v>
      </c>
      <c r="BF256" s="127">
        <v>0.89270000000000005</v>
      </c>
      <c r="BG256" s="127">
        <v>0.89480000000000004</v>
      </c>
      <c r="BH256" s="127">
        <v>0.89410000000000001</v>
      </c>
      <c r="BI256" s="127">
        <v>0.89419999999999999</v>
      </c>
      <c r="BJ256" s="127">
        <v>0.89029999999999998</v>
      </c>
      <c r="BK256" s="127">
        <v>0.88239999999999996</v>
      </c>
      <c r="BL256" s="127">
        <v>0.88080000000000003</v>
      </c>
      <c r="BM256" s="127">
        <v>0.88260000000000005</v>
      </c>
      <c r="BN256" s="127">
        <v>0.87939999999999996</v>
      </c>
      <c r="BO256" s="127">
        <v>0.87609999999999999</v>
      </c>
      <c r="BP256" s="127">
        <v>0.87529999999999997</v>
      </c>
      <c r="BQ256" s="127">
        <v>0.876</v>
      </c>
      <c r="BR256" s="127">
        <v>0.87719999999999998</v>
      </c>
      <c r="BS256" s="127">
        <v>0.87690000000000001</v>
      </c>
      <c r="BT256" s="127">
        <v>0.87</v>
      </c>
      <c r="BU256" s="127">
        <v>0.86729999999999996</v>
      </c>
      <c r="BV256" s="127">
        <v>0.87090000000000001</v>
      </c>
      <c r="BW256" s="127">
        <v>0.87339999999999995</v>
      </c>
      <c r="BX256" s="127">
        <v>0.87119999999999997</v>
      </c>
      <c r="BY256" s="127">
        <v>0.87019999999999997</v>
      </c>
      <c r="BZ256" s="127">
        <v>0.86480000000000001</v>
      </c>
      <c r="CA256" s="127">
        <v>0.86450000000000005</v>
      </c>
      <c r="CB256" s="127">
        <v>0.85719999999999996</v>
      </c>
      <c r="CC256" s="127">
        <v>0.85570000000000002</v>
      </c>
      <c r="CD256" s="127">
        <v>0.85589999999999999</v>
      </c>
      <c r="CE256" s="127">
        <v>0.85919999999999996</v>
      </c>
      <c r="CF256" s="127">
        <v>0.86099999999999999</v>
      </c>
      <c r="CG256" s="127">
        <v>0.85980000000000001</v>
      </c>
      <c r="CH256" s="127">
        <v>0.65410000000000001</v>
      </c>
      <c r="CI256" s="127">
        <v>0.65959999999999996</v>
      </c>
      <c r="CJ256" s="127">
        <v>0.66110000000000002</v>
      </c>
      <c r="CK256" s="127">
        <v>0.6653</v>
      </c>
      <c r="CL256" s="127">
        <v>0.66600000000000004</v>
      </c>
      <c r="CM256" s="127">
        <v>0.66759999999999997</v>
      </c>
      <c r="CN256" s="127">
        <v>0.6603</v>
      </c>
      <c r="CO256" s="127">
        <v>0.66569999999999996</v>
      </c>
      <c r="CP256" s="127">
        <v>0.66839999999999999</v>
      </c>
      <c r="CQ256" s="127">
        <v>0.66959999999999997</v>
      </c>
      <c r="CR256" s="127">
        <v>0.66890000000000005</v>
      </c>
      <c r="CS256" s="127">
        <v>0.66739999999999999</v>
      </c>
      <c r="CT256" s="127">
        <v>0.66469999999999996</v>
      </c>
      <c r="CU256" s="127">
        <v>0.66890000000000005</v>
      </c>
      <c r="CV256" s="127">
        <v>0.67</v>
      </c>
      <c r="CW256" s="127">
        <v>0.67779999999999996</v>
      </c>
      <c r="CX256" s="127">
        <v>0.67920000000000003</v>
      </c>
      <c r="CY256" s="127">
        <v>0.68420000000000003</v>
      </c>
      <c r="CZ256" s="127">
        <v>0.68159999999999998</v>
      </c>
      <c r="DA256" s="127">
        <v>0.6835</v>
      </c>
      <c r="DB256" s="127">
        <v>0.67900000000000005</v>
      </c>
      <c r="DC256" s="127">
        <v>0.68569999999999998</v>
      </c>
      <c r="DD256" s="127">
        <v>0.68830000000000002</v>
      </c>
      <c r="DE256" s="127">
        <v>0.68540000000000001</v>
      </c>
      <c r="DF256" s="127">
        <v>0.67789999999999995</v>
      </c>
      <c r="DG256" s="127">
        <v>0.67730000000000001</v>
      </c>
      <c r="DH256" s="127">
        <v>0.68410000000000004</v>
      </c>
      <c r="DI256" s="127">
        <v>0.68600000000000005</v>
      </c>
      <c r="DJ256" s="127">
        <v>0.67930000000000001</v>
      </c>
      <c r="DK256" s="127">
        <v>0.68200000000000005</v>
      </c>
      <c r="DL256" s="127">
        <v>0.68089999999999995</v>
      </c>
      <c r="DM256" s="127">
        <v>0.68569999999999998</v>
      </c>
      <c r="DN256" s="127">
        <v>0.69089999999999996</v>
      </c>
      <c r="DO256" s="127">
        <v>0.69089999999999996</v>
      </c>
      <c r="DP256" s="127">
        <v>0.69110000000000005</v>
      </c>
      <c r="DQ256" s="127">
        <v>0.69469999999999998</v>
      </c>
      <c r="DR256" s="127">
        <v>0.69499999999999995</v>
      </c>
      <c r="DS256" s="127">
        <v>0.69350000000000001</v>
      </c>
      <c r="DT256" s="127">
        <v>0.69479999999999997</v>
      </c>
      <c r="DU256" s="127">
        <v>0.69499999999999995</v>
      </c>
      <c r="DV256" s="127">
        <v>0.70079999999999998</v>
      </c>
      <c r="DW256" s="127">
        <v>0.69920000000000004</v>
      </c>
      <c r="DX256" s="127">
        <v>0.69640000000000002</v>
      </c>
      <c r="DY256" s="127">
        <v>0.69950000000000001</v>
      </c>
      <c r="DZ256" s="127">
        <v>0.69850000000000001</v>
      </c>
      <c r="EA256" s="127">
        <v>0.70369999999999999</v>
      </c>
      <c r="EB256" s="127">
        <v>0.70340000000000003</v>
      </c>
      <c r="EC256" s="127">
        <v>0.70620000000000005</v>
      </c>
      <c r="ED256" s="127">
        <v>0.71150000000000002</v>
      </c>
      <c r="EE256" s="127">
        <v>0.71489999999999998</v>
      </c>
      <c r="EF256" s="127">
        <v>0.71819999999999995</v>
      </c>
      <c r="EG256" s="127">
        <v>0.7167</v>
      </c>
      <c r="EH256" s="127">
        <v>0.71499999999999997</v>
      </c>
      <c r="EI256" s="127">
        <v>0.71199999999999997</v>
      </c>
      <c r="EJ256" s="127">
        <v>0.71089999999999998</v>
      </c>
      <c r="EK256" s="127">
        <v>0.71030000000000004</v>
      </c>
      <c r="EL256" s="127">
        <v>0.70789999999999997</v>
      </c>
      <c r="EM256" s="127">
        <v>0.70550000000000002</v>
      </c>
      <c r="EN256" s="127">
        <v>0.70530000000000004</v>
      </c>
      <c r="EO256" s="127">
        <v>0.70620000000000005</v>
      </c>
      <c r="EP256" s="127">
        <v>0.71240000000000003</v>
      </c>
      <c r="EQ256" s="127">
        <v>0.71950000000000003</v>
      </c>
      <c r="ER256" s="127">
        <v>0.72130000000000005</v>
      </c>
      <c r="ES256" s="127">
        <v>0.72140000000000004</v>
      </c>
      <c r="ET256" s="127">
        <v>0.72240000000000004</v>
      </c>
      <c r="EU256" s="127">
        <v>0.72319999999999995</v>
      </c>
      <c r="EV256">
        <f>SUMIF('12peso'!$E$39:$E$492,$A256,'12peso'!H$39:H$492)</f>
        <v>0.43540000000000001</v>
      </c>
      <c r="EW256">
        <f>SUMIF('12peso'!$E$39:$E$492,$A256,'12peso'!I$39:I$492)</f>
        <v>0.44090000000000001</v>
      </c>
      <c r="EX256">
        <f>SUMIF('12peso'!$E$39:$E$492,$A256,'12peso'!J$39:J$492)</f>
        <v>0.44390000000000002</v>
      </c>
      <c r="EY256">
        <f>SUMIF('12peso'!$E$39:$E$492,$A256,'12peso'!K$39:K$492)</f>
        <v>0.44790000000000002</v>
      </c>
      <c r="EZ256">
        <f>SUMIF('12peso'!$E$39:$E$492,$A256,'12peso'!L$39:L$492)</f>
        <v>0.44929999999999998</v>
      </c>
      <c r="FA256">
        <f>SUMIF('12peso'!$E$39:$E$492,$A256,'12peso'!M$39:M$492)</f>
        <v>0.45029999999999998</v>
      </c>
      <c r="FB256">
        <f>SUMIF('12peso'!$E$39:$E$492,$A256,'12peso'!N$39:N$492)</f>
        <v>0.45240000000000002</v>
      </c>
      <c r="FC256">
        <f>SUMIF('12peso'!$E$39:$E$492,$A256,'12peso'!O$39:O$492)</f>
        <v>0.45219999999999999</v>
      </c>
      <c r="FD256">
        <f>SUMIF('12peso'!$E$39:$E$492,$A256,'12peso'!P$39:P$492)</f>
        <v>0.4521</v>
      </c>
      <c r="FE256">
        <f>SUMIF('12peso'!$E$39:$E$492,$A256,'12peso'!Q$39:Q$492)</f>
        <v>0.45190000000000002</v>
      </c>
      <c r="FF256">
        <f>SUMIF('12peso'!$E$39:$E$492,$A256,'12peso'!R$39:R$492)</f>
        <v>0.4516</v>
      </c>
      <c r="FG256">
        <f>SUMIF('12peso'!$E$39:$E$492,$A256,'12peso'!S$39:S$492)</f>
        <v>0.44919999999999999</v>
      </c>
      <c r="FH256">
        <f>SUMIF('12peso'!$E$39:$E$492,$A256,'12peso'!T$39:T$492)</f>
        <v>0.44640000000000002</v>
      </c>
      <c r="FI256">
        <f>SUMIF('12peso'!$E$39:$E$492,$A256,'12peso'!U$39:U$492)</f>
        <v>0.4471</v>
      </c>
      <c r="FJ256">
        <f>SUMIF('12peso'!$E$39:$E$492,$A256,'12peso'!V$39:V$492)</f>
        <v>0.45040000000000002</v>
      </c>
      <c r="FK256">
        <f>SUMIF('12peso'!$E$39:$E$492,$A256,'12peso'!W$39:W$492)</f>
        <v>0.45100000000000001</v>
      </c>
      <c r="FL256">
        <f>SUMIF('12peso'!$E$39:$E$492,$A256,'12peso'!X$39:X$492)</f>
        <v>0.45300000000000001</v>
      </c>
      <c r="FM256">
        <f>SUMIF('12peso'!$E$39:$E$492,$A256,'12peso'!Y$39:Y$492)</f>
        <v>0.45369999999999999</v>
      </c>
      <c r="FN256">
        <f>SUMIF('12peso'!$E$39:$E$492,$A256,'12peso'!Z$39:Z$492)</f>
        <v>0.45500000000000002</v>
      </c>
      <c r="FO256">
        <f>SUMIF('12peso'!$E$39:$E$492,$A256,'12peso'!AA$39:AA$492)</f>
        <v>0.45910000000000001</v>
      </c>
      <c r="FP256">
        <f>SUMIF('12peso'!$E$39:$E$492,$A256,'12peso'!AB$39:AB$492)</f>
        <v>0.4657</v>
      </c>
      <c r="FQ256">
        <f>SUMIF('12peso'!$E$39:$E$492,$A256,'12peso'!AC$39:AC$492)</f>
        <v>0.46550000000000002</v>
      </c>
      <c r="FR256">
        <f>SUMIF('12peso'!$E$39:$E$492,$A256,'12peso'!AD$39:AD$492)</f>
        <v>0.4672</v>
      </c>
      <c r="FS256">
        <f>SUMIF('12peso'!$E$39:$E$492,$A256,'12peso'!AE$39:AE$492)</f>
        <v>0.4652</v>
      </c>
      <c r="FT256">
        <f>SUMIF('12peso'!$E$39:$E$492,$A256,'12peso'!AF$39:AF$492)</f>
        <v>0.45989999999999998</v>
      </c>
      <c r="FU256">
        <f>SUMIF('12peso'!$E$39:$E$492,$A256,'12peso'!AG$39:AG$492)</f>
        <v>0.4642</v>
      </c>
      <c r="FV256">
        <f>SUMIF('12peso'!$E$39:$E$492,$A256,'12peso'!AH$39:AH$492)</f>
        <v>0.46300000000000002</v>
      </c>
      <c r="FW256">
        <f>SUMIF('12peso'!$E$39:$E$492,$A256,'12peso'!AI$39:AI$492)</f>
        <v>0.46060000000000001</v>
      </c>
      <c r="FX256">
        <f>SUMIF('12peso'!$E$39:$E$492,$A256,'12peso'!AJ$39:AJ$492)</f>
        <v>0.45900000000000002</v>
      </c>
      <c r="FY256">
        <f>SUMIF('12peso'!$E$39:$E$492,$A256,'12peso'!AK$39:AK$492)</f>
        <v>0.4597</v>
      </c>
      <c r="FZ256">
        <f>SUMIF('12peso'!$E$39:$E$492,$A256,'12peso'!AL$39:AL$492)</f>
        <v>0.4617</v>
      </c>
      <c r="GA256">
        <f>SUMIF('12peso'!$E$39:$E$492,$A256,'12peso'!AM$39:AM$492)</f>
        <v>0.46510000000000001</v>
      </c>
      <c r="GB256">
        <f>SUMIF('12peso'!$E$39:$E$492,$A256,'12peso'!AN$39:AN$492)</f>
        <v>0.46529999999999999</v>
      </c>
    </row>
    <row r="257" spans="1:184" x14ac:dyDescent="0.25">
      <c r="A257" s="60">
        <v>6201005</v>
      </c>
      <c r="B257" s="56" t="s">
        <v>259</v>
      </c>
      <c r="C257" s="127">
        <v>0.1409</v>
      </c>
      <c r="D257" s="127">
        <v>0.1396</v>
      </c>
      <c r="E257" s="127">
        <v>0.14019999999999999</v>
      </c>
      <c r="F257" s="127">
        <v>0.13900000000000001</v>
      </c>
      <c r="G257" s="127">
        <v>0.13769999999999999</v>
      </c>
      <c r="H257" s="127">
        <v>0.13739999999999999</v>
      </c>
      <c r="I257" s="127">
        <v>0.13669999999999999</v>
      </c>
      <c r="J257" s="127">
        <v>0.13739999999999999</v>
      </c>
      <c r="K257" s="127">
        <v>0.13789999999999999</v>
      </c>
      <c r="L257" s="127">
        <v>0.13730000000000001</v>
      </c>
      <c r="M257" s="127">
        <v>0.13730000000000001</v>
      </c>
      <c r="N257" s="127">
        <v>0.1366</v>
      </c>
      <c r="O257" s="127">
        <v>0.1346</v>
      </c>
      <c r="P257" s="127">
        <v>0.13350000000000001</v>
      </c>
      <c r="Q257" s="127">
        <v>0.1336</v>
      </c>
      <c r="R257" s="127">
        <v>0.13400000000000001</v>
      </c>
      <c r="S257" s="127">
        <v>0.1336</v>
      </c>
      <c r="T257" s="127">
        <v>0.1331</v>
      </c>
      <c r="U257" s="127">
        <v>0.13289999999999999</v>
      </c>
      <c r="V257" s="127">
        <v>0.13270000000000001</v>
      </c>
      <c r="W257" s="127">
        <v>0.13220000000000001</v>
      </c>
      <c r="X257" s="127">
        <v>0.13100000000000001</v>
      </c>
      <c r="Y257" s="127">
        <v>0.1305</v>
      </c>
      <c r="Z257" s="127">
        <v>0.13</v>
      </c>
      <c r="AA257" s="127">
        <v>0.12889999999999999</v>
      </c>
      <c r="AB257" s="127">
        <v>0.12820000000000001</v>
      </c>
      <c r="AC257" s="127">
        <v>0.12790000000000001</v>
      </c>
      <c r="AD257" s="127">
        <v>0.12740000000000001</v>
      </c>
      <c r="AE257" s="127">
        <v>0.12670000000000001</v>
      </c>
      <c r="AF257" s="127">
        <v>0.12609999999999999</v>
      </c>
      <c r="AG257" s="127">
        <v>0.12590000000000001</v>
      </c>
      <c r="AH257" s="127">
        <v>0.12529999999999999</v>
      </c>
      <c r="AI257" s="127">
        <v>0.125</v>
      </c>
      <c r="AJ257" s="127">
        <v>0.12429999999999999</v>
      </c>
      <c r="AK257" s="127">
        <v>0.1241</v>
      </c>
      <c r="AL257" s="127">
        <v>0.1244</v>
      </c>
      <c r="AM257" s="127">
        <v>0.1236</v>
      </c>
      <c r="AN257" s="127">
        <v>0.1231</v>
      </c>
      <c r="AO257" s="127">
        <v>0.12330000000000001</v>
      </c>
      <c r="AP257" s="127">
        <v>0.1225</v>
      </c>
      <c r="AQ257" s="127">
        <v>0.1196</v>
      </c>
      <c r="AR257" s="127">
        <v>0.1183</v>
      </c>
      <c r="AS257" s="127">
        <v>0.11650000000000001</v>
      </c>
      <c r="AT257" s="127">
        <v>0.11509999999999999</v>
      </c>
      <c r="AU257" s="127">
        <v>0.11310000000000001</v>
      </c>
      <c r="AV257" s="127">
        <v>0.11269999999999999</v>
      </c>
      <c r="AW257" s="127">
        <v>0.1125</v>
      </c>
      <c r="AX257" s="127">
        <v>0.113</v>
      </c>
      <c r="AY257" s="127">
        <v>0.11269999999999999</v>
      </c>
      <c r="AZ257" s="127">
        <v>0.11269999999999999</v>
      </c>
      <c r="BA257" s="127">
        <v>0.11310000000000001</v>
      </c>
      <c r="BB257" s="127">
        <v>0.11310000000000001</v>
      </c>
      <c r="BC257" s="127">
        <v>0.1134</v>
      </c>
      <c r="BD257" s="127">
        <v>0.1142</v>
      </c>
      <c r="BE257" s="127">
        <v>0.11360000000000001</v>
      </c>
      <c r="BF257" s="127">
        <v>0.1139</v>
      </c>
      <c r="BG257" s="127">
        <v>0.1142</v>
      </c>
      <c r="BH257" s="127">
        <v>0.114</v>
      </c>
      <c r="BI257" s="127">
        <v>0.11360000000000001</v>
      </c>
      <c r="BJ257" s="127">
        <v>0.1132</v>
      </c>
      <c r="BK257" s="127">
        <v>0.1129</v>
      </c>
      <c r="BL257" s="127">
        <v>0.1123</v>
      </c>
      <c r="BM257" s="127">
        <v>0.11269999999999999</v>
      </c>
      <c r="BN257" s="127">
        <v>0.11310000000000001</v>
      </c>
      <c r="BO257" s="127">
        <v>0.11260000000000001</v>
      </c>
      <c r="BP257" s="127">
        <v>0.1129</v>
      </c>
      <c r="BQ257" s="127">
        <v>0.11269999999999999</v>
      </c>
      <c r="BR257" s="127">
        <v>0.1129</v>
      </c>
      <c r="BS257" s="127">
        <v>0.11260000000000001</v>
      </c>
      <c r="BT257" s="127">
        <v>0.112</v>
      </c>
      <c r="BU257" s="127">
        <v>0.11269999999999999</v>
      </c>
      <c r="BV257" s="127">
        <v>0.113</v>
      </c>
      <c r="BW257" s="127">
        <v>0.11310000000000001</v>
      </c>
      <c r="BX257" s="127">
        <v>0.1133</v>
      </c>
      <c r="BY257" s="127">
        <v>0.1134</v>
      </c>
      <c r="BZ257" s="127">
        <v>0.1123</v>
      </c>
      <c r="CA257" s="127">
        <v>0.1118</v>
      </c>
      <c r="CB257" s="127">
        <v>0.11210000000000001</v>
      </c>
      <c r="CC257" s="127">
        <v>0.11119999999999999</v>
      </c>
      <c r="CD257" s="127">
        <v>0.1119</v>
      </c>
      <c r="CE257" s="127">
        <v>0.11210000000000001</v>
      </c>
      <c r="CF257" s="127">
        <v>0.1125</v>
      </c>
      <c r="CG257" s="127">
        <v>0.11260000000000001</v>
      </c>
      <c r="CH257" s="127">
        <v>0.19159999999999999</v>
      </c>
      <c r="CI257" s="127">
        <v>0.192</v>
      </c>
      <c r="CJ257" s="127">
        <v>0.1915</v>
      </c>
      <c r="CK257" s="127">
        <v>0.19220000000000001</v>
      </c>
      <c r="CL257" s="127">
        <v>0.191</v>
      </c>
      <c r="CM257" s="127">
        <v>0.19070000000000001</v>
      </c>
      <c r="CN257" s="127">
        <v>0.19070000000000001</v>
      </c>
      <c r="CO257" s="127">
        <v>0.19120000000000001</v>
      </c>
      <c r="CP257" s="127">
        <v>0.1905</v>
      </c>
      <c r="CQ257" s="127">
        <v>0.19040000000000001</v>
      </c>
      <c r="CR257" s="127">
        <v>0.18970000000000001</v>
      </c>
      <c r="CS257" s="127">
        <v>0.18959999999999999</v>
      </c>
      <c r="CT257" s="127">
        <v>0.1895</v>
      </c>
      <c r="CU257" s="127">
        <v>0.18959999999999999</v>
      </c>
      <c r="CV257" s="127">
        <v>0.19009999999999999</v>
      </c>
      <c r="CW257" s="127">
        <v>0.1895</v>
      </c>
      <c r="CX257" s="127">
        <v>0.192</v>
      </c>
      <c r="CY257" s="127">
        <v>0.19370000000000001</v>
      </c>
      <c r="CZ257" s="127">
        <v>0.19420000000000001</v>
      </c>
      <c r="DA257" s="127">
        <v>0.19489999999999999</v>
      </c>
      <c r="DB257" s="127">
        <v>0.19689999999999999</v>
      </c>
      <c r="DC257" s="127">
        <v>0.19869999999999999</v>
      </c>
      <c r="DD257" s="127">
        <v>0.1988</v>
      </c>
      <c r="DE257" s="127">
        <v>0.19719999999999999</v>
      </c>
      <c r="DF257" s="127">
        <v>0.1958</v>
      </c>
      <c r="DG257" s="127">
        <v>0.19539999999999999</v>
      </c>
      <c r="DH257" s="127">
        <v>0.19689999999999999</v>
      </c>
      <c r="DI257" s="127">
        <v>0.19500000000000001</v>
      </c>
      <c r="DJ257" s="127">
        <v>0.19439999999999999</v>
      </c>
      <c r="DK257" s="127">
        <v>0.19550000000000001</v>
      </c>
      <c r="DL257" s="127">
        <v>0.19600000000000001</v>
      </c>
      <c r="DM257" s="127">
        <v>0.1961</v>
      </c>
      <c r="DN257" s="127">
        <v>0.1981</v>
      </c>
      <c r="DO257" s="127">
        <v>0.19900000000000001</v>
      </c>
      <c r="DP257" s="127">
        <v>0.1978</v>
      </c>
      <c r="DQ257" s="127">
        <v>0.19750000000000001</v>
      </c>
      <c r="DR257" s="127">
        <v>0.1973</v>
      </c>
      <c r="DS257" s="127">
        <v>0.19789999999999999</v>
      </c>
      <c r="DT257" s="127">
        <v>0.1983</v>
      </c>
      <c r="DU257" s="127">
        <v>0.19900000000000001</v>
      </c>
      <c r="DV257" s="127">
        <v>0.19950000000000001</v>
      </c>
      <c r="DW257" s="127">
        <v>0.19950000000000001</v>
      </c>
      <c r="DX257" s="127">
        <v>0.1991</v>
      </c>
      <c r="DY257" s="127">
        <v>0.20019999999999999</v>
      </c>
      <c r="DZ257" s="127">
        <v>0.1996</v>
      </c>
      <c r="EA257" s="127">
        <v>0.1976</v>
      </c>
      <c r="EB257" s="127">
        <v>0.1981</v>
      </c>
      <c r="EC257" s="127">
        <v>0.19750000000000001</v>
      </c>
      <c r="ED257" s="127">
        <v>0.19919999999999999</v>
      </c>
      <c r="EE257" s="127">
        <v>0.2001</v>
      </c>
      <c r="EF257" s="127">
        <v>0.20130000000000001</v>
      </c>
      <c r="EG257" s="127">
        <v>0.2006</v>
      </c>
      <c r="EH257" s="127">
        <v>0.2</v>
      </c>
      <c r="EI257" s="127">
        <v>0.20100000000000001</v>
      </c>
      <c r="EJ257" s="127">
        <v>0.2014</v>
      </c>
      <c r="EK257" s="127">
        <v>0.20380000000000001</v>
      </c>
      <c r="EL257" s="127">
        <v>0.2024</v>
      </c>
      <c r="EM257" s="127">
        <v>0.20119999999999999</v>
      </c>
      <c r="EN257" s="127">
        <v>0.2009</v>
      </c>
      <c r="EO257" s="127">
        <v>0.20169999999999999</v>
      </c>
      <c r="EP257" s="127">
        <v>0.20380000000000001</v>
      </c>
      <c r="EQ257" s="127">
        <v>0.2072</v>
      </c>
      <c r="ER257" s="127">
        <v>0.20669999999999999</v>
      </c>
      <c r="ES257" s="127">
        <v>0.20630000000000001</v>
      </c>
      <c r="ET257" s="127">
        <v>0.20610000000000001</v>
      </c>
      <c r="EU257" s="127">
        <v>0.2059</v>
      </c>
      <c r="EV257">
        <f>SUMIF('12peso'!$E$39:$E$492,$A257,'12peso'!H$39:H$492)</f>
        <v>5.28E-2</v>
      </c>
      <c r="EW257">
        <f>SUMIF('12peso'!$E$39:$E$492,$A257,'12peso'!I$39:I$492)</f>
        <v>5.3400000000000003E-2</v>
      </c>
      <c r="EX257">
        <f>SUMIF('12peso'!$E$39:$E$492,$A257,'12peso'!J$39:J$492)</f>
        <v>5.3600000000000002E-2</v>
      </c>
      <c r="EY257">
        <f>SUMIF('12peso'!$E$39:$E$492,$A257,'12peso'!K$39:K$492)</f>
        <v>5.4399999999999997E-2</v>
      </c>
      <c r="EZ257">
        <f>SUMIF('12peso'!$E$39:$E$492,$A257,'12peso'!L$39:L$492)</f>
        <v>5.4100000000000002E-2</v>
      </c>
      <c r="FA257">
        <f>SUMIF('12peso'!$E$39:$E$492,$A257,'12peso'!M$39:M$492)</f>
        <v>5.4600000000000003E-2</v>
      </c>
      <c r="FB257">
        <f>SUMIF('12peso'!$E$39:$E$492,$A257,'12peso'!N$39:N$492)</f>
        <v>5.4699999999999999E-2</v>
      </c>
      <c r="FC257">
        <f>SUMIF('12peso'!$E$39:$E$492,$A257,'12peso'!O$39:O$492)</f>
        <v>5.45E-2</v>
      </c>
      <c r="FD257">
        <f>SUMIF('12peso'!$E$39:$E$492,$A257,'12peso'!P$39:P$492)</f>
        <v>5.4399999999999997E-2</v>
      </c>
      <c r="FE257">
        <f>SUMIF('12peso'!$E$39:$E$492,$A257,'12peso'!Q$39:Q$492)</f>
        <v>5.4699999999999999E-2</v>
      </c>
      <c r="FF257">
        <f>SUMIF('12peso'!$E$39:$E$492,$A257,'12peso'!R$39:R$492)</f>
        <v>5.4800000000000001E-2</v>
      </c>
      <c r="FG257">
        <f>SUMIF('12peso'!$E$39:$E$492,$A257,'12peso'!S$39:S$492)</f>
        <v>5.5100000000000003E-2</v>
      </c>
      <c r="FH257">
        <f>SUMIF('12peso'!$E$39:$E$492,$A257,'12peso'!T$39:T$492)</f>
        <v>5.5100000000000003E-2</v>
      </c>
      <c r="FI257">
        <f>SUMIF('12peso'!$E$39:$E$492,$A257,'12peso'!U$39:U$492)</f>
        <v>5.5800000000000002E-2</v>
      </c>
      <c r="FJ257">
        <f>SUMIF('12peso'!$E$39:$E$492,$A257,'12peso'!V$39:V$492)</f>
        <v>5.6000000000000001E-2</v>
      </c>
      <c r="FK257">
        <f>SUMIF('12peso'!$E$39:$E$492,$A257,'12peso'!W$39:W$492)</f>
        <v>5.6000000000000001E-2</v>
      </c>
      <c r="FL257">
        <f>SUMIF('12peso'!$E$39:$E$492,$A257,'12peso'!X$39:X$492)</f>
        <v>5.6500000000000002E-2</v>
      </c>
      <c r="FM257">
        <f>SUMIF('12peso'!$E$39:$E$492,$A257,'12peso'!Y$39:Y$492)</f>
        <v>5.67E-2</v>
      </c>
      <c r="FN257">
        <f>SUMIF('12peso'!$E$39:$E$492,$A257,'12peso'!Z$39:Z$492)</f>
        <v>5.7000000000000002E-2</v>
      </c>
      <c r="FO257">
        <f>SUMIF('12peso'!$E$39:$E$492,$A257,'12peso'!AA$39:AA$492)</f>
        <v>5.67E-2</v>
      </c>
      <c r="FP257">
        <f>SUMIF('12peso'!$E$39:$E$492,$A257,'12peso'!AB$39:AB$492)</f>
        <v>5.67E-2</v>
      </c>
      <c r="FQ257">
        <f>SUMIF('12peso'!$E$39:$E$492,$A257,'12peso'!AC$39:AC$492)</f>
        <v>5.6099999999999997E-2</v>
      </c>
      <c r="FR257">
        <f>SUMIF('12peso'!$E$39:$E$492,$A257,'12peso'!AD$39:AD$492)</f>
        <v>5.6399999999999999E-2</v>
      </c>
      <c r="FS257">
        <f>SUMIF('12peso'!$E$39:$E$492,$A257,'12peso'!AE$39:AE$492)</f>
        <v>5.6599999999999998E-2</v>
      </c>
      <c r="FT257">
        <f>SUMIF('12peso'!$E$39:$E$492,$A257,'12peso'!AF$39:AF$492)</f>
        <v>5.6800000000000003E-2</v>
      </c>
      <c r="FU257">
        <f>SUMIF('12peso'!$E$39:$E$492,$A257,'12peso'!AG$39:AG$492)</f>
        <v>5.7000000000000002E-2</v>
      </c>
      <c r="FV257">
        <f>SUMIF('12peso'!$E$39:$E$492,$A257,'12peso'!AH$39:AH$492)</f>
        <v>5.7500000000000002E-2</v>
      </c>
      <c r="FW257">
        <f>SUMIF('12peso'!$E$39:$E$492,$A257,'12peso'!AI$39:AI$492)</f>
        <v>5.7000000000000002E-2</v>
      </c>
      <c r="FX257">
        <f>SUMIF('12peso'!$E$39:$E$492,$A257,'12peso'!AJ$39:AJ$492)</f>
        <v>5.6599999999999998E-2</v>
      </c>
      <c r="FY257">
        <f>SUMIF('12peso'!$E$39:$E$492,$A257,'12peso'!AK$39:AK$492)</f>
        <v>5.7599999999999998E-2</v>
      </c>
      <c r="FZ257">
        <f>SUMIF('12peso'!$E$39:$E$492,$A257,'12peso'!AL$39:AL$492)</f>
        <v>5.7299999999999997E-2</v>
      </c>
      <c r="GA257">
        <f>SUMIF('12peso'!$E$39:$E$492,$A257,'12peso'!AM$39:AM$492)</f>
        <v>5.8000000000000003E-2</v>
      </c>
      <c r="GB257">
        <f>SUMIF('12peso'!$E$39:$E$492,$A257,'12peso'!AN$39:AN$492)</f>
        <v>5.8099999999999999E-2</v>
      </c>
    </row>
    <row r="258" spans="1:184" x14ac:dyDescent="0.25">
      <c r="A258" s="57">
        <v>6201006</v>
      </c>
      <c r="B258" s="56" t="s">
        <v>260</v>
      </c>
      <c r="C258" s="127">
        <v>5.7000000000000002E-3</v>
      </c>
      <c r="D258" s="127">
        <v>5.7000000000000002E-3</v>
      </c>
      <c r="E258" s="127">
        <v>5.7000000000000002E-3</v>
      </c>
      <c r="F258" s="127">
        <v>5.7000000000000002E-3</v>
      </c>
      <c r="G258" s="127">
        <v>5.5999999999999999E-3</v>
      </c>
      <c r="H258" s="127">
        <v>5.5999999999999999E-3</v>
      </c>
      <c r="I258" s="127">
        <v>5.5999999999999999E-3</v>
      </c>
      <c r="J258" s="127">
        <v>5.5999999999999999E-3</v>
      </c>
      <c r="K258" s="127">
        <v>5.5999999999999999E-3</v>
      </c>
      <c r="L258" s="127">
        <v>5.5999999999999999E-3</v>
      </c>
      <c r="M258" s="127">
        <v>5.5999999999999999E-3</v>
      </c>
      <c r="N258" s="127">
        <v>5.5999999999999999E-3</v>
      </c>
      <c r="O258" s="127">
        <v>5.5999999999999999E-3</v>
      </c>
      <c r="P258" s="127">
        <v>5.5999999999999999E-3</v>
      </c>
      <c r="Q258" s="127">
        <v>5.4999999999999997E-3</v>
      </c>
      <c r="R258" s="127">
        <v>5.4999999999999997E-3</v>
      </c>
      <c r="S258" s="127">
        <v>5.4999999999999997E-3</v>
      </c>
      <c r="T258" s="127">
        <v>5.5999999999999999E-3</v>
      </c>
      <c r="U258" s="127">
        <v>5.4999999999999997E-3</v>
      </c>
      <c r="V258" s="127">
        <v>5.4999999999999997E-3</v>
      </c>
      <c r="W258" s="127">
        <v>5.4999999999999997E-3</v>
      </c>
      <c r="X258" s="127">
        <v>5.4000000000000003E-3</v>
      </c>
      <c r="Y258" s="127">
        <v>5.4000000000000003E-3</v>
      </c>
      <c r="Z258" s="127">
        <v>5.3E-3</v>
      </c>
      <c r="AA258" s="127">
        <v>5.3E-3</v>
      </c>
      <c r="AB258" s="127">
        <v>5.3E-3</v>
      </c>
      <c r="AC258" s="127">
        <v>5.3E-3</v>
      </c>
      <c r="AD258" s="127">
        <v>5.3E-3</v>
      </c>
      <c r="AE258" s="127">
        <v>5.1999999999999998E-3</v>
      </c>
      <c r="AF258" s="127">
        <v>5.1999999999999998E-3</v>
      </c>
      <c r="AG258" s="127">
        <v>5.1999999999999998E-3</v>
      </c>
      <c r="AH258" s="127">
        <v>5.1999999999999998E-3</v>
      </c>
      <c r="AI258" s="127">
        <v>5.1000000000000004E-3</v>
      </c>
      <c r="AJ258" s="127">
        <v>5.0000000000000001E-3</v>
      </c>
      <c r="AK258" s="127">
        <v>5.0000000000000001E-3</v>
      </c>
      <c r="AL258" s="127">
        <v>5.0000000000000001E-3</v>
      </c>
      <c r="AM258" s="127">
        <v>4.8999999999999998E-3</v>
      </c>
      <c r="AN258" s="127">
        <v>5.1000000000000004E-3</v>
      </c>
      <c r="AO258" s="127">
        <v>5.0000000000000001E-3</v>
      </c>
      <c r="AP258" s="127">
        <v>4.7999999999999996E-3</v>
      </c>
      <c r="AQ258" s="127">
        <v>4.8999999999999998E-3</v>
      </c>
      <c r="AR258" s="127">
        <v>4.7999999999999996E-3</v>
      </c>
      <c r="AS258" s="127">
        <v>4.7999999999999996E-3</v>
      </c>
      <c r="AT258" s="127">
        <v>4.7000000000000002E-3</v>
      </c>
      <c r="AU258" s="127">
        <v>4.5999999999999999E-3</v>
      </c>
      <c r="AV258" s="127">
        <v>4.4999999999999997E-3</v>
      </c>
      <c r="AW258" s="127">
        <v>4.4999999999999997E-3</v>
      </c>
      <c r="AX258" s="127">
        <v>4.4999999999999997E-3</v>
      </c>
      <c r="AY258" s="127">
        <v>4.4999999999999997E-3</v>
      </c>
      <c r="AZ258" s="127">
        <v>4.4000000000000003E-3</v>
      </c>
      <c r="BA258" s="127">
        <v>4.4999999999999997E-3</v>
      </c>
      <c r="BB258" s="127">
        <v>4.4000000000000003E-3</v>
      </c>
      <c r="BC258" s="127">
        <v>4.4000000000000003E-3</v>
      </c>
      <c r="BD258" s="127">
        <v>4.4000000000000003E-3</v>
      </c>
      <c r="BE258" s="127">
        <v>4.4000000000000003E-3</v>
      </c>
      <c r="BF258" s="127">
        <v>4.4000000000000003E-3</v>
      </c>
      <c r="BG258" s="127">
        <v>4.4000000000000003E-3</v>
      </c>
      <c r="BH258" s="127">
        <v>4.4000000000000003E-3</v>
      </c>
      <c r="BI258" s="127">
        <v>4.4000000000000003E-3</v>
      </c>
      <c r="BJ258" s="127">
        <v>4.4999999999999997E-3</v>
      </c>
      <c r="BK258" s="127">
        <v>4.4000000000000003E-3</v>
      </c>
      <c r="BL258" s="127">
        <v>4.4000000000000003E-3</v>
      </c>
      <c r="BM258" s="127">
        <v>4.4000000000000003E-3</v>
      </c>
      <c r="BN258" s="127">
        <v>4.3E-3</v>
      </c>
      <c r="BO258" s="127">
        <v>4.3E-3</v>
      </c>
      <c r="BP258" s="127">
        <v>4.3E-3</v>
      </c>
      <c r="BQ258" s="127">
        <v>4.4000000000000003E-3</v>
      </c>
      <c r="BR258" s="127">
        <v>4.4000000000000003E-3</v>
      </c>
      <c r="BS258" s="127">
        <v>4.3E-3</v>
      </c>
      <c r="BT258" s="127">
        <v>4.3E-3</v>
      </c>
      <c r="BU258" s="127">
        <v>4.3E-3</v>
      </c>
      <c r="BV258" s="127">
        <v>4.3E-3</v>
      </c>
      <c r="BW258" s="127">
        <v>4.3E-3</v>
      </c>
      <c r="BX258" s="127">
        <v>4.3E-3</v>
      </c>
      <c r="BY258" s="127">
        <v>4.3E-3</v>
      </c>
      <c r="BZ258" s="127">
        <v>4.3E-3</v>
      </c>
      <c r="CA258" s="127">
        <v>4.1999999999999997E-3</v>
      </c>
      <c r="CB258" s="127">
        <v>4.1999999999999997E-3</v>
      </c>
      <c r="CC258" s="127">
        <v>4.1999999999999997E-3</v>
      </c>
      <c r="CD258" s="127">
        <v>4.1999999999999997E-3</v>
      </c>
      <c r="CE258" s="127">
        <v>4.3E-3</v>
      </c>
      <c r="CF258" s="127">
        <v>4.3E-3</v>
      </c>
      <c r="CG258" s="127">
        <v>4.1999999999999997E-3</v>
      </c>
      <c r="CH258" s="127">
        <v>1.41E-2</v>
      </c>
      <c r="CI258" s="127">
        <v>1.43E-2</v>
      </c>
      <c r="CJ258" s="127">
        <v>1.4500000000000001E-2</v>
      </c>
      <c r="CK258" s="127">
        <v>1.4500000000000001E-2</v>
      </c>
      <c r="CL258" s="127">
        <v>1.4500000000000001E-2</v>
      </c>
      <c r="CM258" s="127">
        <v>1.4500000000000001E-2</v>
      </c>
      <c r="CN258" s="127">
        <v>1.44E-2</v>
      </c>
      <c r="CO258" s="127">
        <v>1.43E-2</v>
      </c>
      <c r="CP258" s="127">
        <v>1.43E-2</v>
      </c>
      <c r="CQ258" s="127">
        <v>1.4500000000000001E-2</v>
      </c>
      <c r="CR258" s="127">
        <v>1.43E-2</v>
      </c>
      <c r="CS258" s="127">
        <v>1.4200000000000001E-2</v>
      </c>
      <c r="CT258" s="127">
        <v>1.4200000000000001E-2</v>
      </c>
      <c r="CU258" s="127">
        <v>1.43E-2</v>
      </c>
      <c r="CV258" s="127">
        <v>1.43E-2</v>
      </c>
      <c r="CW258" s="127">
        <v>1.44E-2</v>
      </c>
      <c r="CX258" s="127">
        <v>1.44E-2</v>
      </c>
      <c r="CY258" s="127">
        <v>1.43E-2</v>
      </c>
      <c r="CZ258" s="127">
        <v>1.43E-2</v>
      </c>
      <c r="DA258" s="127">
        <v>1.43E-2</v>
      </c>
      <c r="DB258" s="127">
        <v>1.43E-2</v>
      </c>
      <c r="DC258" s="127">
        <v>1.4200000000000001E-2</v>
      </c>
      <c r="DD258" s="127">
        <v>1.41E-2</v>
      </c>
      <c r="DE258" s="127">
        <v>1.4200000000000001E-2</v>
      </c>
      <c r="DF258" s="127">
        <v>1.43E-2</v>
      </c>
      <c r="DG258" s="127">
        <v>1.4200000000000001E-2</v>
      </c>
      <c r="DH258" s="127">
        <v>1.43E-2</v>
      </c>
      <c r="DI258" s="127">
        <v>1.43E-2</v>
      </c>
      <c r="DJ258" s="127">
        <v>1.44E-2</v>
      </c>
      <c r="DK258" s="127">
        <v>1.46E-2</v>
      </c>
      <c r="DL258" s="127">
        <v>1.46E-2</v>
      </c>
      <c r="DM258" s="127">
        <v>1.47E-2</v>
      </c>
      <c r="DN258" s="127">
        <v>1.46E-2</v>
      </c>
      <c r="DO258" s="127">
        <v>1.4500000000000001E-2</v>
      </c>
      <c r="DP258" s="127">
        <v>1.4500000000000001E-2</v>
      </c>
      <c r="DQ258" s="127">
        <v>1.44E-2</v>
      </c>
      <c r="DR258" s="127">
        <v>1.44E-2</v>
      </c>
      <c r="DS258" s="127">
        <v>1.4500000000000001E-2</v>
      </c>
      <c r="DT258" s="127">
        <v>1.4500000000000001E-2</v>
      </c>
      <c r="DU258" s="127">
        <v>1.44E-2</v>
      </c>
      <c r="DV258" s="127">
        <v>1.43E-2</v>
      </c>
      <c r="DW258" s="127">
        <v>1.3899999999999999E-2</v>
      </c>
      <c r="DX258" s="127">
        <v>1.4E-2</v>
      </c>
      <c r="DY258" s="127">
        <v>1.3899999999999999E-2</v>
      </c>
      <c r="DZ258" s="127">
        <v>1.4E-2</v>
      </c>
      <c r="EA258" s="127">
        <v>1.38E-2</v>
      </c>
      <c r="EB258" s="127">
        <v>1.38E-2</v>
      </c>
      <c r="EC258" s="127">
        <v>1.38E-2</v>
      </c>
      <c r="ED258" s="127">
        <v>1.3899999999999999E-2</v>
      </c>
      <c r="EE258" s="127">
        <v>1.38E-2</v>
      </c>
      <c r="EF258" s="127">
        <v>1.3899999999999999E-2</v>
      </c>
      <c r="EG258" s="127">
        <v>1.3899999999999999E-2</v>
      </c>
      <c r="EH258" s="127">
        <v>1.37E-2</v>
      </c>
      <c r="EI258" s="127">
        <v>1.37E-2</v>
      </c>
      <c r="EJ258" s="127">
        <v>1.3599999999999999E-2</v>
      </c>
      <c r="EK258" s="127">
        <v>1.34E-2</v>
      </c>
      <c r="EL258" s="127">
        <v>1.34E-2</v>
      </c>
      <c r="EM258" s="127">
        <v>1.34E-2</v>
      </c>
      <c r="EN258" s="127">
        <v>1.34E-2</v>
      </c>
      <c r="EO258" s="127">
        <v>1.3299999999999999E-2</v>
      </c>
      <c r="EP258" s="127">
        <v>1.35E-2</v>
      </c>
      <c r="EQ258" s="127">
        <v>1.34E-2</v>
      </c>
      <c r="ER258" s="127">
        <v>1.37E-2</v>
      </c>
      <c r="ES258" s="127">
        <v>1.3899999999999999E-2</v>
      </c>
      <c r="ET258" s="127">
        <v>1.38E-2</v>
      </c>
      <c r="EU258" s="127">
        <v>1.37E-2</v>
      </c>
      <c r="EV258">
        <f>SUMIF('12peso'!$E$39:$E$492,$A258,'12peso'!H$39:H$492)</f>
        <v>3.8E-3</v>
      </c>
      <c r="EW258">
        <f>SUMIF('12peso'!$E$39:$E$492,$A258,'12peso'!I$39:I$492)</f>
        <v>3.8999999999999998E-3</v>
      </c>
      <c r="EX258">
        <f>SUMIF('12peso'!$E$39:$E$492,$A258,'12peso'!J$39:J$492)</f>
        <v>4.0000000000000001E-3</v>
      </c>
      <c r="EY258">
        <f>SUMIF('12peso'!$E$39:$E$492,$A258,'12peso'!K$39:K$492)</f>
        <v>4.0000000000000001E-3</v>
      </c>
      <c r="EZ258">
        <f>SUMIF('12peso'!$E$39:$E$492,$A258,'12peso'!L$39:L$492)</f>
        <v>4.0000000000000001E-3</v>
      </c>
      <c r="FA258">
        <f>SUMIF('12peso'!$E$39:$E$492,$A258,'12peso'!M$39:M$492)</f>
        <v>4.1000000000000003E-3</v>
      </c>
      <c r="FB258">
        <f>SUMIF('12peso'!$E$39:$E$492,$A258,'12peso'!N$39:N$492)</f>
        <v>4.1999999999999997E-3</v>
      </c>
      <c r="FC258">
        <f>SUMIF('12peso'!$E$39:$E$492,$A258,'12peso'!O$39:O$492)</f>
        <v>4.1999999999999997E-3</v>
      </c>
      <c r="FD258">
        <f>SUMIF('12peso'!$E$39:$E$492,$A258,'12peso'!P$39:P$492)</f>
        <v>4.1999999999999997E-3</v>
      </c>
      <c r="FE258">
        <f>SUMIF('12peso'!$E$39:$E$492,$A258,'12peso'!Q$39:Q$492)</f>
        <v>4.1999999999999997E-3</v>
      </c>
      <c r="FF258">
        <f>SUMIF('12peso'!$E$39:$E$492,$A258,'12peso'!R$39:R$492)</f>
        <v>4.1999999999999997E-3</v>
      </c>
      <c r="FG258">
        <f>SUMIF('12peso'!$E$39:$E$492,$A258,'12peso'!S$39:S$492)</f>
        <v>4.1999999999999997E-3</v>
      </c>
      <c r="FH258">
        <f>SUMIF('12peso'!$E$39:$E$492,$A258,'12peso'!T$39:T$492)</f>
        <v>4.1000000000000003E-3</v>
      </c>
      <c r="FI258">
        <f>SUMIF('12peso'!$E$39:$E$492,$A258,'12peso'!U$39:U$492)</f>
        <v>4.1000000000000003E-3</v>
      </c>
      <c r="FJ258">
        <f>SUMIF('12peso'!$E$39:$E$492,$A258,'12peso'!V$39:V$492)</f>
        <v>4.1000000000000003E-3</v>
      </c>
      <c r="FK258">
        <f>SUMIF('12peso'!$E$39:$E$492,$A258,'12peso'!W$39:W$492)</f>
        <v>4.0000000000000001E-3</v>
      </c>
      <c r="FL258">
        <f>SUMIF('12peso'!$E$39:$E$492,$A258,'12peso'!X$39:X$492)</f>
        <v>4.0000000000000001E-3</v>
      </c>
      <c r="FM258">
        <f>SUMIF('12peso'!$E$39:$E$492,$A258,'12peso'!Y$39:Y$492)</f>
        <v>4.0000000000000001E-3</v>
      </c>
      <c r="FN258">
        <f>SUMIF('12peso'!$E$39:$E$492,$A258,'12peso'!Z$39:Z$492)</f>
        <v>4.0000000000000001E-3</v>
      </c>
      <c r="FO258">
        <f>SUMIF('12peso'!$E$39:$E$492,$A258,'12peso'!AA$39:AA$492)</f>
        <v>4.0000000000000001E-3</v>
      </c>
      <c r="FP258">
        <f>SUMIF('12peso'!$E$39:$E$492,$A258,'12peso'!AB$39:AB$492)</f>
        <v>4.0000000000000001E-3</v>
      </c>
      <c r="FQ258">
        <f>SUMIF('12peso'!$E$39:$E$492,$A258,'12peso'!AC$39:AC$492)</f>
        <v>4.0000000000000001E-3</v>
      </c>
      <c r="FR258">
        <f>SUMIF('12peso'!$E$39:$E$492,$A258,'12peso'!AD$39:AD$492)</f>
        <v>3.8999999999999998E-3</v>
      </c>
      <c r="FS258">
        <f>SUMIF('12peso'!$E$39:$E$492,$A258,'12peso'!AE$39:AE$492)</f>
        <v>4.1000000000000003E-3</v>
      </c>
      <c r="FT258">
        <f>SUMIF('12peso'!$E$39:$E$492,$A258,'12peso'!AF$39:AF$492)</f>
        <v>3.2000000000000002E-3</v>
      </c>
      <c r="FU258">
        <f>SUMIF('12peso'!$E$39:$E$492,$A258,'12peso'!AG$39:AG$492)</f>
        <v>3.2000000000000002E-3</v>
      </c>
      <c r="FV258">
        <f>SUMIF('12peso'!$E$39:$E$492,$A258,'12peso'!AH$39:AH$492)</f>
        <v>3.2000000000000002E-3</v>
      </c>
      <c r="FW258">
        <f>SUMIF('12peso'!$E$39:$E$492,$A258,'12peso'!AI$39:AI$492)</f>
        <v>3.2000000000000002E-3</v>
      </c>
      <c r="FX258">
        <f>SUMIF('12peso'!$E$39:$E$492,$A258,'12peso'!AJ$39:AJ$492)</f>
        <v>3.2000000000000002E-3</v>
      </c>
      <c r="FY258">
        <f>SUMIF('12peso'!$E$39:$E$492,$A258,'12peso'!AK$39:AK$492)</f>
        <v>3.2000000000000002E-3</v>
      </c>
      <c r="FZ258">
        <f>SUMIF('12peso'!$E$39:$E$492,$A258,'12peso'!AL$39:AL$492)</f>
        <v>3.2000000000000002E-3</v>
      </c>
      <c r="GA258">
        <f>SUMIF('12peso'!$E$39:$E$492,$A258,'12peso'!AM$39:AM$492)</f>
        <v>3.2000000000000002E-3</v>
      </c>
      <c r="GB258">
        <f>SUMIF('12peso'!$E$39:$E$492,$A258,'12peso'!AN$39:AN$492)</f>
        <v>3.0999999999999999E-3</v>
      </c>
    </row>
    <row r="259" spans="1:184" x14ac:dyDescent="0.25">
      <c r="A259" s="58">
        <v>6201008</v>
      </c>
      <c r="B259" s="58" t="s">
        <v>261</v>
      </c>
      <c r="C259" s="127">
        <v>9.8500000000000004E-2</v>
      </c>
      <c r="D259" s="127">
        <v>9.8299999999999998E-2</v>
      </c>
      <c r="E259" s="127">
        <v>9.8100000000000007E-2</v>
      </c>
      <c r="F259" s="127">
        <v>9.7299999999999998E-2</v>
      </c>
      <c r="G259" s="127">
        <v>9.6500000000000002E-2</v>
      </c>
      <c r="H259" s="127">
        <v>9.5399999999999999E-2</v>
      </c>
      <c r="I259" s="127">
        <v>9.4399999999999998E-2</v>
      </c>
      <c r="J259" s="127">
        <v>9.3899999999999997E-2</v>
      </c>
      <c r="K259" s="127">
        <v>9.35E-2</v>
      </c>
      <c r="L259" s="127">
        <v>9.3200000000000005E-2</v>
      </c>
      <c r="M259" s="127">
        <v>9.3600000000000003E-2</v>
      </c>
      <c r="N259" s="127">
        <v>9.3799999999999994E-2</v>
      </c>
      <c r="O259" s="127">
        <v>9.2100000000000001E-2</v>
      </c>
      <c r="P259" s="127">
        <v>9.0399999999999994E-2</v>
      </c>
      <c r="Q259" s="127">
        <v>0.09</v>
      </c>
      <c r="R259" s="127">
        <v>9.0399999999999994E-2</v>
      </c>
      <c r="S259" s="127">
        <v>9.06E-2</v>
      </c>
      <c r="T259" s="127">
        <v>9.0399999999999994E-2</v>
      </c>
      <c r="U259" s="127">
        <v>8.9599999999999999E-2</v>
      </c>
      <c r="V259" s="127">
        <v>8.9399999999999993E-2</v>
      </c>
      <c r="W259" s="127">
        <v>8.8499999999999995E-2</v>
      </c>
      <c r="X259" s="127">
        <v>8.8900000000000007E-2</v>
      </c>
      <c r="Y259" s="127">
        <v>8.9499999999999996E-2</v>
      </c>
      <c r="Z259" s="127">
        <v>8.9300000000000004E-2</v>
      </c>
      <c r="AA259" s="127">
        <v>8.7900000000000006E-2</v>
      </c>
      <c r="AB259" s="127">
        <v>8.72E-2</v>
      </c>
      <c r="AC259" s="127">
        <v>8.7099999999999997E-2</v>
      </c>
      <c r="AD259" s="127">
        <v>8.6900000000000005E-2</v>
      </c>
      <c r="AE259" s="127">
        <v>8.6400000000000005E-2</v>
      </c>
      <c r="AF259" s="127">
        <v>8.6199999999999999E-2</v>
      </c>
      <c r="AG259" s="127">
        <v>8.5800000000000001E-2</v>
      </c>
      <c r="AH259" s="127">
        <v>8.5599999999999996E-2</v>
      </c>
      <c r="AI259" s="127">
        <v>8.5000000000000006E-2</v>
      </c>
      <c r="AJ259" s="127">
        <v>8.5000000000000006E-2</v>
      </c>
      <c r="AK259" s="127">
        <v>8.5199999999999998E-2</v>
      </c>
      <c r="AL259" s="127">
        <v>8.5199999999999998E-2</v>
      </c>
      <c r="AM259" s="127">
        <v>8.43E-2</v>
      </c>
      <c r="AN259" s="127">
        <v>8.4099999999999994E-2</v>
      </c>
      <c r="AO259" s="127">
        <v>8.4099999999999994E-2</v>
      </c>
      <c r="AP259" s="127">
        <v>8.2799999999999999E-2</v>
      </c>
      <c r="AQ259" s="127">
        <v>8.1000000000000003E-2</v>
      </c>
      <c r="AR259" s="127">
        <v>7.9600000000000004E-2</v>
      </c>
      <c r="AS259" s="127">
        <v>7.8899999999999998E-2</v>
      </c>
      <c r="AT259" s="127">
        <v>7.7799999999999994E-2</v>
      </c>
      <c r="AU259" s="127">
        <v>7.6499999999999999E-2</v>
      </c>
      <c r="AV259" s="127">
        <v>7.6200000000000004E-2</v>
      </c>
      <c r="AW259" s="127">
        <v>7.5700000000000003E-2</v>
      </c>
      <c r="AX259" s="127">
        <v>7.6899999999999996E-2</v>
      </c>
      <c r="AY259" s="127">
        <v>7.6600000000000001E-2</v>
      </c>
      <c r="AZ259" s="127">
        <v>7.6399999999999996E-2</v>
      </c>
      <c r="BA259" s="127">
        <v>7.5700000000000003E-2</v>
      </c>
      <c r="BB259" s="127">
        <v>7.5200000000000003E-2</v>
      </c>
      <c r="BC259" s="127">
        <v>7.5499999999999998E-2</v>
      </c>
      <c r="BD259" s="127">
        <v>7.5600000000000001E-2</v>
      </c>
      <c r="BE259" s="127">
        <v>7.5700000000000003E-2</v>
      </c>
      <c r="BF259" s="127">
        <v>7.5200000000000003E-2</v>
      </c>
      <c r="BG259" s="127">
        <v>7.51E-2</v>
      </c>
      <c r="BH259" s="127">
        <v>7.4700000000000003E-2</v>
      </c>
      <c r="BI259" s="127">
        <v>7.3800000000000004E-2</v>
      </c>
      <c r="BJ259" s="127">
        <v>7.3200000000000001E-2</v>
      </c>
      <c r="BK259" s="127">
        <v>7.2800000000000004E-2</v>
      </c>
      <c r="BL259" s="127">
        <v>7.2599999999999998E-2</v>
      </c>
      <c r="BM259" s="127">
        <v>7.2099999999999997E-2</v>
      </c>
      <c r="BN259" s="127">
        <v>7.2400000000000006E-2</v>
      </c>
      <c r="BO259" s="127">
        <v>7.3099999999999998E-2</v>
      </c>
      <c r="BP259" s="127">
        <v>7.2499999999999995E-2</v>
      </c>
      <c r="BQ259" s="127">
        <v>7.2499999999999995E-2</v>
      </c>
      <c r="BR259" s="127">
        <v>7.2999999999999995E-2</v>
      </c>
      <c r="BS259" s="127">
        <v>7.3099999999999998E-2</v>
      </c>
      <c r="BT259" s="127">
        <v>7.2499999999999995E-2</v>
      </c>
      <c r="BU259" s="127">
        <v>7.2700000000000001E-2</v>
      </c>
      <c r="BV259" s="127">
        <v>7.2800000000000004E-2</v>
      </c>
      <c r="BW259" s="127">
        <v>7.2900000000000006E-2</v>
      </c>
      <c r="BX259" s="127">
        <v>7.3800000000000004E-2</v>
      </c>
      <c r="BY259" s="127">
        <v>7.3899999999999993E-2</v>
      </c>
      <c r="BZ259" s="127">
        <v>7.4099999999999999E-2</v>
      </c>
      <c r="CA259" s="127">
        <v>7.3499999999999996E-2</v>
      </c>
      <c r="CB259" s="127">
        <v>7.3200000000000001E-2</v>
      </c>
      <c r="CC259" s="127">
        <v>7.1999999999999995E-2</v>
      </c>
      <c r="CD259" s="127">
        <v>7.1999999999999995E-2</v>
      </c>
      <c r="CE259" s="127">
        <v>7.1499999999999994E-2</v>
      </c>
      <c r="CF259" s="127">
        <v>7.2499999999999995E-2</v>
      </c>
      <c r="CG259" s="127">
        <v>7.2599999999999998E-2</v>
      </c>
      <c r="CH259" s="127">
        <v>5.28E-2</v>
      </c>
      <c r="CI259" s="127">
        <v>5.2600000000000001E-2</v>
      </c>
      <c r="CJ259" s="127">
        <v>5.2299999999999999E-2</v>
      </c>
      <c r="CK259" s="127">
        <v>5.2299999999999999E-2</v>
      </c>
      <c r="CL259" s="127">
        <v>5.2600000000000001E-2</v>
      </c>
      <c r="CM259" s="127">
        <v>5.28E-2</v>
      </c>
      <c r="CN259" s="127">
        <v>5.2200000000000003E-2</v>
      </c>
      <c r="CO259" s="127">
        <v>5.2400000000000002E-2</v>
      </c>
      <c r="CP259" s="127">
        <v>5.2400000000000002E-2</v>
      </c>
      <c r="CQ259" s="127">
        <v>5.2200000000000003E-2</v>
      </c>
      <c r="CR259" s="127">
        <v>5.21E-2</v>
      </c>
      <c r="CS259" s="127">
        <v>5.1900000000000002E-2</v>
      </c>
      <c r="CT259" s="127">
        <v>5.2499999999999998E-2</v>
      </c>
      <c r="CU259" s="127">
        <v>5.2299999999999999E-2</v>
      </c>
      <c r="CV259" s="127">
        <v>5.2200000000000003E-2</v>
      </c>
      <c r="CW259" s="127">
        <v>5.1799999999999999E-2</v>
      </c>
      <c r="CX259" s="127">
        <v>5.1999999999999998E-2</v>
      </c>
      <c r="CY259" s="127">
        <v>5.1799999999999999E-2</v>
      </c>
      <c r="CZ259" s="127">
        <v>5.2400000000000002E-2</v>
      </c>
      <c r="DA259" s="127">
        <v>5.2699999999999997E-2</v>
      </c>
      <c r="DB259" s="127">
        <v>5.21E-2</v>
      </c>
      <c r="DC259" s="127">
        <v>5.2499999999999998E-2</v>
      </c>
      <c r="DD259" s="127">
        <v>5.2200000000000003E-2</v>
      </c>
      <c r="DE259" s="127">
        <v>5.2400000000000002E-2</v>
      </c>
      <c r="DF259" s="127">
        <v>5.21E-2</v>
      </c>
      <c r="DG259" s="127">
        <v>5.1700000000000003E-2</v>
      </c>
      <c r="DH259" s="127">
        <v>5.1700000000000003E-2</v>
      </c>
      <c r="DI259" s="127">
        <v>5.2600000000000001E-2</v>
      </c>
      <c r="DJ259" s="127">
        <v>5.28E-2</v>
      </c>
      <c r="DK259" s="127">
        <v>5.3600000000000002E-2</v>
      </c>
      <c r="DL259" s="127">
        <v>5.33E-2</v>
      </c>
      <c r="DM259" s="127">
        <v>5.3699999999999998E-2</v>
      </c>
      <c r="DN259" s="127">
        <v>5.3999999999999999E-2</v>
      </c>
      <c r="DO259" s="127">
        <v>5.3600000000000002E-2</v>
      </c>
      <c r="DP259" s="127">
        <v>5.4199999999999998E-2</v>
      </c>
      <c r="DQ259" s="127">
        <v>5.3800000000000001E-2</v>
      </c>
      <c r="DR259" s="127">
        <v>5.3699999999999998E-2</v>
      </c>
      <c r="DS259" s="127">
        <v>5.3600000000000002E-2</v>
      </c>
      <c r="DT259" s="127">
        <v>5.3699999999999998E-2</v>
      </c>
      <c r="DU259" s="127">
        <v>5.3800000000000001E-2</v>
      </c>
      <c r="DV259" s="127">
        <v>5.3800000000000001E-2</v>
      </c>
      <c r="DW259" s="127">
        <v>5.3900000000000003E-2</v>
      </c>
      <c r="DX259" s="127">
        <v>5.3999999999999999E-2</v>
      </c>
      <c r="DY259" s="127">
        <v>5.4399999999999997E-2</v>
      </c>
      <c r="DZ259" s="127">
        <v>5.4199999999999998E-2</v>
      </c>
      <c r="EA259" s="127">
        <v>5.4100000000000002E-2</v>
      </c>
      <c r="EB259" s="127">
        <v>5.4100000000000002E-2</v>
      </c>
      <c r="EC259" s="127">
        <v>5.4399999999999997E-2</v>
      </c>
      <c r="ED259" s="127">
        <v>5.45E-2</v>
      </c>
      <c r="EE259" s="127">
        <v>5.4699999999999999E-2</v>
      </c>
      <c r="EF259" s="127">
        <v>5.4899999999999997E-2</v>
      </c>
      <c r="EG259" s="127">
        <v>5.4899999999999997E-2</v>
      </c>
      <c r="EH259" s="127">
        <v>5.4300000000000001E-2</v>
      </c>
      <c r="EI259" s="127">
        <v>5.4100000000000002E-2</v>
      </c>
      <c r="EJ259" s="127">
        <v>5.3900000000000003E-2</v>
      </c>
      <c r="EK259" s="127">
        <v>5.3699999999999998E-2</v>
      </c>
      <c r="EL259" s="127">
        <v>5.3600000000000002E-2</v>
      </c>
      <c r="EM259" s="127">
        <v>5.33E-2</v>
      </c>
      <c r="EN259" s="127">
        <v>5.3499999999999999E-2</v>
      </c>
      <c r="EO259" s="127">
        <v>5.3499999999999999E-2</v>
      </c>
      <c r="EP259" s="127">
        <v>5.4100000000000002E-2</v>
      </c>
      <c r="EQ259" s="127">
        <v>5.4300000000000001E-2</v>
      </c>
      <c r="ER259" s="127">
        <v>5.45E-2</v>
      </c>
      <c r="ES259" s="127">
        <v>5.4300000000000001E-2</v>
      </c>
      <c r="ET259" s="127">
        <v>5.4699999999999999E-2</v>
      </c>
      <c r="EU259" s="127">
        <v>5.4199999999999998E-2</v>
      </c>
      <c r="EV259">
        <f>SUMIF('12peso'!$E$39:$E$492,$A259,'12peso'!H$39:H$492)</f>
        <v>0.1293</v>
      </c>
      <c r="EW259">
        <f>SUMIF('12peso'!$E$39:$E$492,$A259,'12peso'!I$39:I$492)</f>
        <v>0.13089999999999999</v>
      </c>
      <c r="EX259">
        <f>SUMIF('12peso'!$E$39:$E$492,$A259,'12peso'!J$39:J$492)</f>
        <v>0.13090000000000002</v>
      </c>
      <c r="EY259">
        <f>SUMIF('12peso'!$E$39:$E$492,$A259,'12peso'!K$39:K$492)</f>
        <v>0.13189999999999999</v>
      </c>
      <c r="EZ259">
        <f>SUMIF('12peso'!$E$39:$E$492,$A259,'12peso'!L$39:L$492)</f>
        <v>0.13300000000000001</v>
      </c>
      <c r="FA259">
        <f>SUMIF('12peso'!$E$39:$E$492,$A259,'12peso'!M$39:M$492)</f>
        <v>0.1333</v>
      </c>
      <c r="FB259">
        <f>SUMIF('12peso'!$E$39:$E$492,$A259,'12peso'!N$39:N$492)</f>
        <v>0.13400000000000001</v>
      </c>
      <c r="FC259">
        <f>SUMIF('12peso'!$E$39:$E$492,$A259,'12peso'!O$39:O$492)</f>
        <v>0.13500000000000001</v>
      </c>
      <c r="FD259">
        <f>SUMIF('12peso'!$E$39:$E$492,$A259,'12peso'!P$39:P$492)</f>
        <v>0.13729999999999998</v>
      </c>
      <c r="FE259">
        <f>SUMIF('12peso'!$E$39:$E$492,$A259,'12peso'!Q$39:Q$492)</f>
        <v>0.13669999999999999</v>
      </c>
      <c r="FF259">
        <f>SUMIF('12peso'!$E$39:$E$492,$A259,'12peso'!R$39:R$492)</f>
        <v>0.13739999999999999</v>
      </c>
      <c r="FG259">
        <f>SUMIF('12peso'!$E$39:$E$492,$A259,'12peso'!S$39:S$492)</f>
        <v>0.13750000000000001</v>
      </c>
      <c r="FH259">
        <f>SUMIF('12peso'!$E$39:$E$492,$A259,'12peso'!T$39:T$492)</f>
        <v>0.13750000000000001</v>
      </c>
      <c r="FI259">
        <f>SUMIF('12peso'!$E$39:$E$492,$A259,'12peso'!U$39:U$492)</f>
        <v>0.1376</v>
      </c>
      <c r="FJ259">
        <f>SUMIF('12peso'!$E$39:$E$492,$A259,'12peso'!V$39:V$492)</f>
        <v>0.13950000000000001</v>
      </c>
      <c r="FK259">
        <f>SUMIF('12peso'!$E$39:$E$492,$A259,'12peso'!W$39:W$492)</f>
        <v>0.14019999999999999</v>
      </c>
      <c r="FL259">
        <f>SUMIF('12peso'!$E$39:$E$492,$A259,'12peso'!X$39:X$492)</f>
        <v>0.14129999999999998</v>
      </c>
      <c r="FM259">
        <f>SUMIF('12peso'!$E$39:$E$492,$A259,'12peso'!Y$39:Y$492)</f>
        <v>0.1414</v>
      </c>
      <c r="FN259">
        <f>SUMIF('12peso'!$E$39:$E$492,$A259,'12peso'!Z$39:Z$492)</f>
        <v>0.14250000000000002</v>
      </c>
      <c r="FO259">
        <f>SUMIF('12peso'!$E$39:$E$492,$A259,'12peso'!AA$39:AA$492)</f>
        <v>0.14299999999999999</v>
      </c>
      <c r="FP259">
        <f>SUMIF('12peso'!$E$39:$E$492,$A259,'12peso'!AB$39:AB$492)</f>
        <v>0.14399999999999999</v>
      </c>
      <c r="FQ259">
        <f>SUMIF('12peso'!$E$39:$E$492,$A259,'12peso'!AC$39:AC$492)</f>
        <v>0.1462</v>
      </c>
      <c r="FR259">
        <f>SUMIF('12peso'!$E$39:$E$492,$A259,'12peso'!AD$39:AD$492)</f>
        <v>0.1452</v>
      </c>
      <c r="FS259">
        <f>SUMIF('12peso'!$E$39:$E$492,$A259,'12peso'!AE$39:AE$492)</f>
        <v>0.14510000000000001</v>
      </c>
      <c r="FT259">
        <f>SUMIF('12peso'!$E$39:$E$492,$A259,'12peso'!AF$39:AF$492)</f>
        <v>0.14000000000000001</v>
      </c>
      <c r="FU259">
        <f>SUMIF('12peso'!$E$39:$E$492,$A259,'12peso'!AG$39:AG$492)</f>
        <v>0.14330000000000001</v>
      </c>
      <c r="FV259">
        <f>SUMIF('12peso'!$E$39:$E$492,$A259,'12peso'!AH$39:AH$492)</f>
        <v>0.14219999999999999</v>
      </c>
      <c r="FW259">
        <f>SUMIF('12peso'!$E$39:$E$492,$A259,'12peso'!AI$39:AI$492)</f>
        <v>0.14200000000000002</v>
      </c>
      <c r="FX259">
        <f>SUMIF('12peso'!$E$39:$E$492,$A259,'12peso'!AJ$39:AJ$492)</f>
        <v>0.14169999999999999</v>
      </c>
      <c r="FY259">
        <f>SUMIF('12peso'!$E$39:$E$492,$A259,'12peso'!AK$39:AK$492)</f>
        <v>0.14100000000000001</v>
      </c>
      <c r="FZ259">
        <f>SUMIF('12peso'!$E$39:$E$492,$A259,'12peso'!AL$39:AL$492)</f>
        <v>0.14119999999999999</v>
      </c>
      <c r="GA259">
        <f>SUMIF('12peso'!$E$39:$E$492,$A259,'12peso'!AM$39:AM$492)</f>
        <v>0.14269999999999999</v>
      </c>
      <c r="GB259">
        <f>SUMIF('12peso'!$E$39:$E$492,$A259,'12peso'!AN$39:AN$492)</f>
        <v>0.14249999999999999</v>
      </c>
    </row>
    <row r="260" spans="1:184" x14ac:dyDescent="0.25">
      <c r="A260" s="60">
        <v>6202003</v>
      </c>
      <c r="B260" s="56" t="s">
        <v>262</v>
      </c>
      <c r="C260" s="127">
        <v>7.6999999999999999E-2</v>
      </c>
      <c r="D260" s="127">
        <v>7.6499999999999999E-2</v>
      </c>
      <c r="E260" s="127">
        <v>7.6399999999999996E-2</v>
      </c>
      <c r="F260" s="127">
        <v>7.5399999999999995E-2</v>
      </c>
      <c r="G260" s="127">
        <v>7.4700000000000003E-2</v>
      </c>
      <c r="H260" s="127">
        <v>7.4200000000000002E-2</v>
      </c>
      <c r="I260" s="127">
        <v>7.3700000000000002E-2</v>
      </c>
      <c r="J260" s="127">
        <v>7.3800000000000004E-2</v>
      </c>
      <c r="K260" s="127">
        <v>7.3700000000000002E-2</v>
      </c>
      <c r="L260" s="127">
        <v>7.3099999999999998E-2</v>
      </c>
      <c r="M260" s="127">
        <v>7.3300000000000004E-2</v>
      </c>
      <c r="N260" s="127">
        <v>7.2599999999999998E-2</v>
      </c>
      <c r="O260" s="127">
        <v>7.1499999999999994E-2</v>
      </c>
      <c r="P260" s="127">
        <v>7.0599999999999996E-2</v>
      </c>
      <c r="Q260" s="127">
        <v>7.0599999999999996E-2</v>
      </c>
      <c r="R260" s="127">
        <v>7.0300000000000001E-2</v>
      </c>
      <c r="S260" s="127">
        <v>7.0699999999999999E-2</v>
      </c>
      <c r="T260" s="127">
        <v>7.0800000000000002E-2</v>
      </c>
      <c r="U260" s="127">
        <v>7.0499999999999993E-2</v>
      </c>
      <c r="V260" s="127">
        <v>7.0000000000000007E-2</v>
      </c>
      <c r="W260" s="127">
        <v>6.9900000000000004E-2</v>
      </c>
      <c r="X260" s="127">
        <v>6.9599999999999995E-2</v>
      </c>
      <c r="Y260" s="127">
        <v>6.9000000000000006E-2</v>
      </c>
      <c r="Z260" s="127">
        <v>6.8599999999999994E-2</v>
      </c>
      <c r="AA260" s="127">
        <v>6.7699999999999996E-2</v>
      </c>
      <c r="AB260" s="127">
        <v>6.7199999999999996E-2</v>
      </c>
      <c r="AC260" s="127">
        <v>6.7400000000000002E-2</v>
      </c>
      <c r="AD260" s="127">
        <v>6.6600000000000006E-2</v>
      </c>
      <c r="AE260" s="127">
        <v>6.6400000000000001E-2</v>
      </c>
      <c r="AF260" s="127">
        <v>6.6000000000000003E-2</v>
      </c>
      <c r="AG260" s="127">
        <v>6.6100000000000006E-2</v>
      </c>
      <c r="AH260" s="127">
        <v>6.5500000000000003E-2</v>
      </c>
      <c r="AI260" s="127">
        <v>6.54E-2</v>
      </c>
      <c r="AJ260" s="127">
        <v>6.5000000000000002E-2</v>
      </c>
      <c r="AK260" s="127">
        <v>6.4600000000000005E-2</v>
      </c>
      <c r="AL260" s="127">
        <v>6.4199999999999993E-2</v>
      </c>
      <c r="AM260" s="127">
        <v>6.3700000000000007E-2</v>
      </c>
      <c r="AN260" s="127">
        <v>6.3700000000000007E-2</v>
      </c>
      <c r="AO260" s="127">
        <v>6.3700000000000007E-2</v>
      </c>
      <c r="AP260" s="127">
        <v>6.3399999999999998E-2</v>
      </c>
      <c r="AQ260" s="127">
        <v>6.1800000000000001E-2</v>
      </c>
      <c r="AR260" s="127">
        <v>6.1199999999999997E-2</v>
      </c>
      <c r="AS260" s="127">
        <v>6.0400000000000002E-2</v>
      </c>
      <c r="AT260" s="127">
        <v>5.9700000000000003E-2</v>
      </c>
      <c r="AU260" s="127">
        <v>5.8999999999999997E-2</v>
      </c>
      <c r="AV260" s="127">
        <v>5.8500000000000003E-2</v>
      </c>
      <c r="AW260" s="127">
        <v>5.8700000000000002E-2</v>
      </c>
      <c r="AX260" s="127">
        <v>5.8500000000000003E-2</v>
      </c>
      <c r="AY260" s="127">
        <v>5.8500000000000003E-2</v>
      </c>
      <c r="AZ260" s="127">
        <v>5.8599999999999999E-2</v>
      </c>
      <c r="BA260" s="127">
        <v>5.8200000000000002E-2</v>
      </c>
      <c r="BB260" s="127">
        <v>5.8099999999999999E-2</v>
      </c>
      <c r="BC260" s="127">
        <v>5.7799999999999997E-2</v>
      </c>
      <c r="BD260" s="127">
        <v>5.7599999999999998E-2</v>
      </c>
      <c r="BE260" s="127">
        <v>5.7299999999999997E-2</v>
      </c>
      <c r="BF260" s="127">
        <v>5.7200000000000001E-2</v>
      </c>
      <c r="BG260" s="127">
        <v>5.7099999999999998E-2</v>
      </c>
      <c r="BH260" s="127">
        <v>5.7299999999999997E-2</v>
      </c>
      <c r="BI260" s="127">
        <v>5.7000000000000002E-2</v>
      </c>
      <c r="BJ260" s="127">
        <v>5.6599999999999998E-2</v>
      </c>
      <c r="BK260" s="127">
        <v>5.6399999999999999E-2</v>
      </c>
      <c r="BL260" s="127">
        <v>5.5899999999999998E-2</v>
      </c>
      <c r="BM260" s="127">
        <v>5.57E-2</v>
      </c>
      <c r="BN260" s="127">
        <v>5.57E-2</v>
      </c>
      <c r="BO260" s="127">
        <v>5.5399999999999998E-2</v>
      </c>
      <c r="BP260" s="127">
        <v>5.4899999999999997E-2</v>
      </c>
      <c r="BQ260" s="127">
        <v>5.4800000000000001E-2</v>
      </c>
      <c r="BR260" s="127">
        <v>5.4899999999999997E-2</v>
      </c>
      <c r="BS260" s="127">
        <v>5.4800000000000001E-2</v>
      </c>
      <c r="BT260" s="127">
        <v>5.4199999999999998E-2</v>
      </c>
      <c r="BU260" s="127">
        <v>5.4100000000000002E-2</v>
      </c>
      <c r="BV260" s="127">
        <v>5.4199999999999998E-2</v>
      </c>
      <c r="BW260" s="127">
        <v>5.4100000000000002E-2</v>
      </c>
      <c r="BX260" s="127">
        <v>5.4100000000000002E-2</v>
      </c>
      <c r="BY260" s="127">
        <v>5.3999999999999999E-2</v>
      </c>
      <c r="BZ260" s="127">
        <v>5.3499999999999999E-2</v>
      </c>
      <c r="CA260" s="127">
        <v>5.3199999999999997E-2</v>
      </c>
      <c r="CB260" s="127">
        <v>5.2999999999999999E-2</v>
      </c>
      <c r="CC260" s="127">
        <v>5.2499999999999998E-2</v>
      </c>
      <c r="CD260" s="127">
        <v>5.21E-2</v>
      </c>
      <c r="CE260" s="127">
        <v>5.1900000000000002E-2</v>
      </c>
      <c r="CF260" s="127">
        <v>5.21E-2</v>
      </c>
      <c r="CG260" s="127">
        <v>5.21E-2</v>
      </c>
      <c r="CH260" s="127">
        <v>7.2499999999999995E-2</v>
      </c>
      <c r="CI260" s="127">
        <v>7.2499999999999995E-2</v>
      </c>
      <c r="CJ260" s="127">
        <v>7.2700000000000001E-2</v>
      </c>
      <c r="CK260" s="127">
        <v>7.2900000000000006E-2</v>
      </c>
      <c r="CL260" s="127">
        <v>7.2700000000000001E-2</v>
      </c>
      <c r="CM260" s="127">
        <v>7.2300000000000003E-2</v>
      </c>
      <c r="CN260" s="127">
        <v>7.2300000000000003E-2</v>
      </c>
      <c r="CO260" s="127">
        <v>7.1999999999999995E-2</v>
      </c>
      <c r="CP260" s="127">
        <v>7.1900000000000006E-2</v>
      </c>
      <c r="CQ260" s="127">
        <v>7.1599999999999997E-2</v>
      </c>
      <c r="CR260" s="127">
        <v>7.1400000000000005E-2</v>
      </c>
      <c r="CS260" s="127">
        <v>7.1400000000000005E-2</v>
      </c>
      <c r="CT260" s="127">
        <v>7.0999999999999994E-2</v>
      </c>
      <c r="CU260" s="127">
        <v>7.0999999999999994E-2</v>
      </c>
      <c r="CV260" s="127">
        <v>7.0800000000000002E-2</v>
      </c>
      <c r="CW260" s="127">
        <v>7.0699999999999999E-2</v>
      </c>
      <c r="CX260" s="127">
        <v>7.0400000000000004E-2</v>
      </c>
      <c r="CY260" s="127">
        <v>7.0000000000000007E-2</v>
      </c>
      <c r="CZ260" s="127">
        <v>6.9500000000000006E-2</v>
      </c>
      <c r="DA260" s="127">
        <v>6.8599999999999994E-2</v>
      </c>
      <c r="DB260" s="127">
        <v>6.8099999999999994E-2</v>
      </c>
      <c r="DC260" s="127">
        <v>6.7699999999999996E-2</v>
      </c>
      <c r="DD260" s="127">
        <v>6.7400000000000002E-2</v>
      </c>
      <c r="DE260" s="127">
        <v>6.7100000000000007E-2</v>
      </c>
      <c r="DF260" s="127">
        <v>6.6799999999999998E-2</v>
      </c>
      <c r="DG260" s="127">
        <v>6.7000000000000004E-2</v>
      </c>
      <c r="DH260" s="127">
        <v>6.6400000000000001E-2</v>
      </c>
      <c r="DI260" s="127">
        <v>6.6400000000000001E-2</v>
      </c>
      <c r="DJ260" s="127">
        <v>6.6100000000000006E-2</v>
      </c>
      <c r="DK260" s="127">
        <v>6.5799999999999997E-2</v>
      </c>
      <c r="DL260" s="127">
        <v>6.59E-2</v>
      </c>
      <c r="DM260" s="127">
        <v>6.5600000000000006E-2</v>
      </c>
      <c r="DN260" s="127">
        <v>6.5199999999999994E-2</v>
      </c>
      <c r="DO260" s="127">
        <v>6.5100000000000005E-2</v>
      </c>
      <c r="DP260" s="127">
        <v>6.4699999999999994E-2</v>
      </c>
      <c r="DQ260" s="127">
        <v>6.5199999999999994E-2</v>
      </c>
      <c r="DR260" s="127">
        <v>6.5199999999999994E-2</v>
      </c>
      <c r="DS260" s="127">
        <v>6.5299999999999997E-2</v>
      </c>
      <c r="DT260" s="127">
        <v>6.54E-2</v>
      </c>
      <c r="DU260" s="127">
        <v>6.5100000000000005E-2</v>
      </c>
      <c r="DV260" s="127">
        <v>6.5100000000000005E-2</v>
      </c>
      <c r="DW260" s="127">
        <v>6.5000000000000002E-2</v>
      </c>
      <c r="DX260" s="127">
        <v>6.4899999999999999E-2</v>
      </c>
      <c r="DY260" s="127">
        <v>6.4600000000000005E-2</v>
      </c>
      <c r="DZ260" s="127">
        <v>6.4299999999999996E-2</v>
      </c>
      <c r="EA260" s="127">
        <v>6.3500000000000001E-2</v>
      </c>
      <c r="EB260" s="127">
        <v>6.3500000000000001E-2</v>
      </c>
      <c r="EC260" s="127">
        <v>6.3600000000000004E-2</v>
      </c>
      <c r="ED260" s="127">
        <v>6.3799999999999996E-2</v>
      </c>
      <c r="EE260" s="127">
        <v>6.3799999999999996E-2</v>
      </c>
      <c r="EF260" s="127">
        <v>6.4000000000000001E-2</v>
      </c>
      <c r="EG260" s="127">
        <v>6.4000000000000001E-2</v>
      </c>
      <c r="EH260" s="127">
        <v>6.3600000000000004E-2</v>
      </c>
      <c r="EI260" s="127">
        <v>6.3299999999999995E-2</v>
      </c>
      <c r="EJ260" s="127">
        <v>6.3E-2</v>
      </c>
      <c r="EK260" s="127">
        <v>6.2799999999999995E-2</v>
      </c>
      <c r="EL260" s="127">
        <v>6.25E-2</v>
      </c>
      <c r="EM260" s="127">
        <v>6.2E-2</v>
      </c>
      <c r="EN260" s="127">
        <v>6.1600000000000002E-2</v>
      </c>
      <c r="EO260" s="127">
        <v>6.1600000000000002E-2</v>
      </c>
      <c r="EP260" s="127">
        <v>6.1600000000000002E-2</v>
      </c>
      <c r="EQ260" s="127">
        <v>6.1800000000000001E-2</v>
      </c>
      <c r="ER260" s="127">
        <v>6.1800000000000001E-2</v>
      </c>
      <c r="ES260" s="127">
        <v>6.1699999999999998E-2</v>
      </c>
      <c r="ET260" s="127">
        <v>6.1600000000000002E-2</v>
      </c>
      <c r="EU260" s="127">
        <v>6.1100000000000002E-2</v>
      </c>
      <c r="EV260">
        <f>SUMIF('12peso'!$E$39:$E$492,$A260,'12peso'!H$39:H$492)</f>
        <v>0.1135</v>
      </c>
      <c r="EW260">
        <f>SUMIF('12peso'!$E$39:$E$492,$A260,'12peso'!I$39:I$492)</f>
        <v>0.11360000000000001</v>
      </c>
      <c r="EX260">
        <f>SUMIF('12peso'!$E$39:$E$492,$A260,'12peso'!J$39:J$492)</f>
        <v>0.11360000000000001</v>
      </c>
      <c r="EY260">
        <f>SUMIF('12peso'!$E$39:$E$492,$A260,'12peso'!K$39:K$492)</f>
        <v>0.1138</v>
      </c>
      <c r="EZ260">
        <f>SUMIF('12peso'!$E$39:$E$492,$A260,'12peso'!L$39:L$492)</f>
        <v>0.114</v>
      </c>
      <c r="FA260">
        <f>SUMIF('12peso'!$E$39:$E$492,$A260,'12peso'!M$39:M$492)</f>
        <v>0.11409999999999999</v>
      </c>
      <c r="FB260">
        <f>SUMIF('12peso'!$E$39:$E$492,$A260,'12peso'!N$39:N$492)</f>
        <v>0.1144</v>
      </c>
      <c r="FC260">
        <f>SUMIF('12peso'!$E$39:$E$492,$A260,'12peso'!O$39:O$492)</f>
        <v>0.11459999999999999</v>
      </c>
      <c r="FD260">
        <f>SUMIF('12peso'!$E$39:$E$492,$A260,'12peso'!P$39:P$492)</f>
        <v>0.1142</v>
      </c>
      <c r="FE260">
        <f>SUMIF('12peso'!$E$39:$E$492,$A260,'12peso'!Q$39:Q$492)</f>
        <v>0.1138</v>
      </c>
      <c r="FF260">
        <f>SUMIF('12peso'!$E$39:$E$492,$A260,'12peso'!R$39:R$492)</f>
        <v>0.1139</v>
      </c>
      <c r="FG260">
        <f>SUMIF('12peso'!$E$39:$E$492,$A260,'12peso'!S$39:S$492)</f>
        <v>0.1128</v>
      </c>
      <c r="FH260">
        <f>SUMIF('12peso'!$E$39:$E$492,$A260,'12peso'!T$39:T$492)</f>
        <v>0.1118</v>
      </c>
      <c r="FI260">
        <f>SUMIF('12peso'!$E$39:$E$492,$A260,'12peso'!U$39:U$492)</f>
        <v>0.1113</v>
      </c>
      <c r="FJ260">
        <f>SUMIF('12peso'!$E$39:$E$492,$A260,'12peso'!V$39:V$492)</f>
        <v>0.1111</v>
      </c>
      <c r="FK260">
        <f>SUMIF('12peso'!$E$39:$E$492,$A260,'12peso'!W$39:W$492)</f>
        <v>0.11070000000000001</v>
      </c>
      <c r="FL260">
        <f>SUMIF('12peso'!$E$39:$E$492,$A260,'12peso'!X$39:X$492)</f>
        <v>0.1109</v>
      </c>
      <c r="FM260">
        <f>SUMIF('12peso'!$E$39:$E$492,$A260,'12peso'!Y$39:Y$492)</f>
        <v>0.11070000000000001</v>
      </c>
      <c r="FN260">
        <f>SUMIF('12peso'!$E$39:$E$492,$A260,'12peso'!Z$39:Z$492)</f>
        <v>0.111</v>
      </c>
      <c r="FO260">
        <f>SUMIF('12peso'!$E$39:$E$492,$A260,'12peso'!AA$39:AA$492)</f>
        <v>0.1108</v>
      </c>
      <c r="FP260">
        <f>SUMIF('12peso'!$E$39:$E$492,$A260,'12peso'!AB$39:AB$492)</f>
        <v>0.11119999999999999</v>
      </c>
      <c r="FQ260">
        <f>SUMIF('12peso'!$E$39:$E$492,$A260,'12peso'!AC$39:AC$492)</f>
        <v>0.11169999999999999</v>
      </c>
      <c r="FR260">
        <f>SUMIF('12peso'!$E$39:$E$492,$A260,'12peso'!AD$39:AD$492)</f>
        <v>0.1114</v>
      </c>
      <c r="FS260">
        <f>SUMIF('12peso'!$E$39:$E$492,$A260,'12peso'!AE$39:AE$492)</f>
        <v>0.111</v>
      </c>
      <c r="FT260">
        <f>SUMIF('12peso'!$E$39:$E$492,$A260,'12peso'!AF$39:AF$492)</f>
        <v>0.10829999999999999</v>
      </c>
      <c r="FU260">
        <f>SUMIF('12peso'!$E$39:$E$492,$A260,'12peso'!AG$39:AG$492)</f>
        <v>0.1084</v>
      </c>
      <c r="FV260">
        <f>SUMIF('12peso'!$E$39:$E$492,$A260,'12peso'!AH$39:AH$492)</f>
        <v>0.1084</v>
      </c>
      <c r="FW260">
        <f>SUMIF('12peso'!$E$39:$E$492,$A260,'12peso'!AI$39:AI$492)</f>
        <v>0.1081</v>
      </c>
      <c r="FX260">
        <f>SUMIF('12peso'!$E$39:$E$492,$A260,'12peso'!AJ$39:AJ$492)</f>
        <v>0.1076</v>
      </c>
      <c r="FY260">
        <f>SUMIF('12peso'!$E$39:$E$492,$A260,'12peso'!AK$39:AK$492)</f>
        <v>0.1071</v>
      </c>
      <c r="FZ260">
        <f>SUMIF('12peso'!$E$39:$E$492,$A260,'12peso'!AL$39:AL$492)</f>
        <v>0.10680000000000001</v>
      </c>
      <c r="GA260">
        <f>SUMIF('12peso'!$E$39:$E$492,$A260,'12peso'!AM$39:AM$492)</f>
        <v>0.107</v>
      </c>
      <c r="GB260">
        <f>SUMIF('12peso'!$E$39:$E$492,$A260,'12peso'!AN$39:AN$492)</f>
        <v>0.10730000000000001</v>
      </c>
    </row>
    <row r="261" spans="1:184" x14ac:dyDescent="0.25">
      <c r="A261" s="60">
        <v>6202004</v>
      </c>
      <c r="B261" s="56" t="s">
        <v>263</v>
      </c>
      <c r="C261" s="127">
        <v>0.3957</v>
      </c>
      <c r="D261" s="127">
        <v>0.39750000000000002</v>
      </c>
      <c r="E261" s="127">
        <v>0.3947</v>
      </c>
      <c r="F261" s="127">
        <v>0.39079999999999998</v>
      </c>
      <c r="G261" s="127">
        <v>0.38769999999999999</v>
      </c>
      <c r="H261" s="127">
        <v>0.38619999999999999</v>
      </c>
      <c r="I261" s="127">
        <v>0.38579999999999998</v>
      </c>
      <c r="J261" s="127">
        <v>0.3851</v>
      </c>
      <c r="K261" s="127">
        <v>0.38500000000000001</v>
      </c>
      <c r="L261" s="127">
        <v>0.3821</v>
      </c>
      <c r="M261" s="127">
        <v>0.37990000000000002</v>
      </c>
      <c r="N261" s="127">
        <v>0.3775</v>
      </c>
      <c r="O261" s="127">
        <v>0.37319999999999998</v>
      </c>
      <c r="P261" s="127">
        <v>0.36899999999999999</v>
      </c>
      <c r="Q261" s="127">
        <v>0.36840000000000001</v>
      </c>
      <c r="R261" s="127">
        <v>0.36699999999999999</v>
      </c>
      <c r="S261" s="127">
        <v>0.36459999999999998</v>
      </c>
      <c r="T261" s="127">
        <v>0.36380000000000001</v>
      </c>
      <c r="U261" s="127">
        <v>0.36259999999999998</v>
      </c>
      <c r="V261" s="127">
        <v>0.3624</v>
      </c>
      <c r="W261" s="127">
        <v>0.3604</v>
      </c>
      <c r="X261" s="127">
        <v>0.35809999999999997</v>
      </c>
      <c r="Y261" s="127">
        <v>0.35720000000000002</v>
      </c>
      <c r="Z261" s="127">
        <v>0.3553</v>
      </c>
      <c r="AA261" s="127">
        <v>0.3518</v>
      </c>
      <c r="AB261" s="127">
        <v>0.3488</v>
      </c>
      <c r="AC261" s="127">
        <v>0.34939999999999999</v>
      </c>
      <c r="AD261" s="127">
        <v>0.34670000000000001</v>
      </c>
      <c r="AE261" s="127">
        <v>0.34329999999999999</v>
      </c>
      <c r="AF261" s="127">
        <v>0.34260000000000002</v>
      </c>
      <c r="AG261" s="127">
        <v>0.34089999999999998</v>
      </c>
      <c r="AH261" s="127">
        <v>0.3402</v>
      </c>
      <c r="AI261" s="127">
        <v>0.33789999999999998</v>
      </c>
      <c r="AJ261" s="127">
        <v>0.3362</v>
      </c>
      <c r="AK261" s="127">
        <v>0.33600000000000002</v>
      </c>
      <c r="AL261" s="127">
        <v>0.33560000000000001</v>
      </c>
      <c r="AM261" s="127">
        <v>0.33229999999999998</v>
      </c>
      <c r="AN261" s="127">
        <v>0.33250000000000002</v>
      </c>
      <c r="AO261" s="127">
        <v>0.33310000000000001</v>
      </c>
      <c r="AP261" s="127">
        <v>0.3301</v>
      </c>
      <c r="AQ261" s="127">
        <v>0.3221</v>
      </c>
      <c r="AR261" s="127">
        <v>0.31790000000000002</v>
      </c>
      <c r="AS261" s="127">
        <v>0.31169999999999998</v>
      </c>
      <c r="AT261" s="127">
        <v>0.30890000000000001</v>
      </c>
      <c r="AU261" s="127">
        <v>0.30480000000000002</v>
      </c>
      <c r="AV261" s="127">
        <v>0.30399999999999999</v>
      </c>
      <c r="AW261" s="127">
        <v>0.3039</v>
      </c>
      <c r="AX261" s="127">
        <v>0.30719999999999997</v>
      </c>
      <c r="AY261" s="127">
        <v>0.30809999999999998</v>
      </c>
      <c r="AZ261" s="127">
        <v>0.30769999999999997</v>
      </c>
      <c r="BA261" s="127">
        <v>0.308</v>
      </c>
      <c r="BB261" s="127">
        <v>0.30869999999999997</v>
      </c>
      <c r="BC261" s="127">
        <v>0.30909999999999999</v>
      </c>
      <c r="BD261" s="127">
        <v>0.30959999999999999</v>
      </c>
      <c r="BE261" s="127">
        <v>0.31019999999999998</v>
      </c>
      <c r="BF261" s="127">
        <v>0.30980000000000002</v>
      </c>
      <c r="BG261" s="127">
        <v>0.30990000000000001</v>
      </c>
      <c r="BH261" s="127">
        <v>0.309</v>
      </c>
      <c r="BI261" s="127">
        <v>0.30819999999999997</v>
      </c>
      <c r="BJ261" s="127">
        <v>0.30869999999999997</v>
      </c>
      <c r="BK261" s="127">
        <v>0.3075</v>
      </c>
      <c r="BL261" s="127">
        <v>0.30640000000000001</v>
      </c>
      <c r="BM261" s="127">
        <v>0.30680000000000002</v>
      </c>
      <c r="BN261" s="127">
        <v>0.30599999999999999</v>
      </c>
      <c r="BO261" s="127">
        <v>0.30470000000000003</v>
      </c>
      <c r="BP261" s="127">
        <v>0.30480000000000002</v>
      </c>
      <c r="BQ261" s="127">
        <v>0.3049</v>
      </c>
      <c r="BR261" s="127">
        <v>0.30420000000000003</v>
      </c>
      <c r="BS261" s="127">
        <v>0.30280000000000001</v>
      </c>
      <c r="BT261" s="127">
        <v>0.30359999999999998</v>
      </c>
      <c r="BU261" s="127">
        <v>0.30320000000000003</v>
      </c>
      <c r="BV261" s="127">
        <v>0.3034</v>
      </c>
      <c r="BW261" s="127">
        <v>0.30359999999999998</v>
      </c>
      <c r="BX261" s="127">
        <v>0.30330000000000001</v>
      </c>
      <c r="BY261" s="127">
        <v>0.30309999999999998</v>
      </c>
      <c r="BZ261" s="127">
        <v>0.30130000000000001</v>
      </c>
      <c r="CA261" s="127">
        <v>0.2994</v>
      </c>
      <c r="CB261" s="127">
        <v>0.29830000000000001</v>
      </c>
      <c r="CC261" s="127">
        <v>0.29620000000000002</v>
      </c>
      <c r="CD261" s="127">
        <v>0.2969</v>
      </c>
      <c r="CE261" s="127">
        <v>0.29670000000000002</v>
      </c>
      <c r="CF261" s="127">
        <v>0.29649999999999999</v>
      </c>
      <c r="CG261" s="127">
        <v>0.2969</v>
      </c>
      <c r="CH261" s="127">
        <v>0.27029999999999998</v>
      </c>
      <c r="CI261" s="127">
        <v>0.27129999999999999</v>
      </c>
      <c r="CJ261" s="127">
        <v>0.2717</v>
      </c>
      <c r="CK261" s="127">
        <v>0.27260000000000001</v>
      </c>
      <c r="CL261" s="127">
        <v>0.2707</v>
      </c>
      <c r="CM261" s="127">
        <v>0.2697</v>
      </c>
      <c r="CN261" s="127">
        <v>0.27210000000000001</v>
      </c>
      <c r="CO261" s="127">
        <v>0.27050000000000002</v>
      </c>
      <c r="CP261" s="127">
        <v>0.2722</v>
      </c>
      <c r="CQ261" s="127">
        <v>0.27289999999999998</v>
      </c>
      <c r="CR261" s="127">
        <v>0.27210000000000001</v>
      </c>
      <c r="CS261" s="127">
        <v>0.27200000000000002</v>
      </c>
      <c r="CT261" s="127">
        <v>0.27200000000000002</v>
      </c>
      <c r="CU261" s="127">
        <v>0.2712</v>
      </c>
      <c r="CV261" s="127">
        <v>0.26960000000000001</v>
      </c>
      <c r="CW261" s="127">
        <v>0.27379999999999999</v>
      </c>
      <c r="CX261" s="127">
        <v>0.27610000000000001</v>
      </c>
      <c r="CY261" s="127">
        <v>0.27529999999999999</v>
      </c>
      <c r="CZ261" s="127">
        <v>0.27729999999999999</v>
      </c>
      <c r="DA261" s="127">
        <v>0.27779999999999999</v>
      </c>
      <c r="DB261" s="127">
        <v>0.2757</v>
      </c>
      <c r="DC261" s="127">
        <v>0.27439999999999998</v>
      </c>
      <c r="DD261" s="127">
        <v>0.27500000000000002</v>
      </c>
      <c r="DE261" s="127">
        <v>0.2742</v>
      </c>
      <c r="DF261" s="127">
        <v>0.27400000000000002</v>
      </c>
      <c r="DG261" s="127">
        <v>0.27260000000000001</v>
      </c>
      <c r="DH261" s="127">
        <v>0.27439999999999998</v>
      </c>
      <c r="DI261" s="127">
        <v>0.27439999999999998</v>
      </c>
      <c r="DJ261" s="127">
        <v>0.27400000000000002</v>
      </c>
      <c r="DK261" s="127">
        <v>0.2727</v>
      </c>
      <c r="DL261" s="127">
        <v>0.27500000000000002</v>
      </c>
      <c r="DM261" s="127">
        <v>0.27679999999999999</v>
      </c>
      <c r="DN261" s="127">
        <v>0.27900000000000003</v>
      </c>
      <c r="DO261" s="127">
        <v>0.2797</v>
      </c>
      <c r="DP261" s="127">
        <v>0.27839999999999998</v>
      </c>
      <c r="DQ261" s="127">
        <v>0.27879999999999999</v>
      </c>
      <c r="DR261" s="127">
        <v>0.27939999999999998</v>
      </c>
      <c r="DS261" s="127">
        <v>0.2802</v>
      </c>
      <c r="DT261" s="127">
        <v>0.28039999999999998</v>
      </c>
      <c r="DU261" s="127">
        <v>0.28089999999999998</v>
      </c>
      <c r="DV261" s="127">
        <v>0.28239999999999998</v>
      </c>
      <c r="DW261" s="127">
        <v>0.28070000000000001</v>
      </c>
      <c r="DX261" s="127">
        <v>0.28039999999999998</v>
      </c>
      <c r="DY261" s="127">
        <v>0.28360000000000002</v>
      </c>
      <c r="DZ261" s="127">
        <v>0.28460000000000002</v>
      </c>
      <c r="EA261" s="127">
        <v>0.28420000000000001</v>
      </c>
      <c r="EB261" s="127">
        <v>0.2843</v>
      </c>
      <c r="EC261" s="127">
        <v>0.28499999999999998</v>
      </c>
      <c r="ED261" s="127">
        <v>0.28539999999999999</v>
      </c>
      <c r="EE261" s="127">
        <v>0.2868</v>
      </c>
      <c r="EF261" s="127">
        <v>0.28989999999999999</v>
      </c>
      <c r="EG261" s="127">
        <v>0.2903</v>
      </c>
      <c r="EH261" s="127">
        <v>0.28820000000000001</v>
      </c>
      <c r="EI261" s="127">
        <v>0.28760000000000002</v>
      </c>
      <c r="EJ261" s="127">
        <v>0.28720000000000001</v>
      </c>
      <c r="EK261" s="127">
        <v>0.28849999999999998</v>
      </c>
      <c r="EL261" s="127">
        <v>0.28649999999999998</v>
      </c>
      <c r="EM261" s="127">
        <v>0.28539999999999999</v>
      </c>
      <c r="EN261" s="127">
        <v>0.28599999999999998</v>
      </c>
      <c r="EO261" s="127">
        <v>0.2868</v>
      </c>
      <c r="EP261" s="127">
        <v>0.28860000000000002</v>
      </c>
      <c r="EQ261" s="127">
        <v>0.29189999999999999</v>
      </c>
      <c r="ER261" s="127">
        <v>0.29649999999999999</v>
      </c>
      <c r="ES261" s="127">
        <v>0.2984</v>
      </c>
      <c r="ET261" s="127">
        <v>0.29799999999999999</v>
      </c>
      <c r="EU261" s="127">
        <v>0.29809999999999998</v>
      </c>
      <c r="EV261">
        <f>SUMIF('12peso'!$E$39:$E$492,$A261,'12peso'!H$39:H$492)</f>
        <v>0.35880000000000001</v>
      </c>
      <c r="EW261">
        <f>SUMIF('12peso'!$E$39:$E$492,$A261,'12peso'!I$39:I$492)</f>
        <v>0.35980000000000001</v>
      </c>
      <c r="EX261">
        <f>SUMIF('12peso'!$E$39:$E$492,$A261,'12peso'!J$39:J$492)</f>
        <v>0.36270000000000002</v>
      </c>
      <c r="EY261">
        <f>SUMIF('12peso'!$E$39:$E$492,$A261,'12peso'!K$39:K$492)</f>
        <v>0.36270000000000002</v>
      </c>
      <c r="EZ261">
        <f>SUMIF('12peso'!$E$39:$E$492,$A261,'12peso'!L$39:L$492)</f>
        <v>0.36370000000000002</v>
      </c>
      <c r="FA261">
        <f>SUMIF('12peso'!$E$39:$E$492,$A261,'12peso'!M$39:M$492)</f>
        <v>0.36499999999999999</v>
      </c>
      <c r="FB261">
        <f>SUMIF('12peso'!$E$39:$E$492,$A261,'12peso'!N$39:N$492)</f>
        <v>0.3664</v>
      </c>
      <c r="FC261">
        <f>SUMIF('12peso'!$E$39:$E$492,$A261,'12peso'!O$39:O$492)</f>
        <v>0.36509999999999998</v>
      </c>
      <c r="FD261">
        <f>SUMIF('12peso'!$E$39:$E$492,$A261,'12peso'!P$39:P$492)</f>
        <v>0.36559999999999998</v>
      </c>
      <c r="FE261">
        <f>SUMIF('12peso'!$E$39:$E$492,$A261,'12peso'!Q$39:Q$492)</f>
        <v>0.3649</v>
      </c>
      <c r="FF261">
        <f>SUMIF('12peso'!$E$39:$E$492,$A261,'12peso'!R$39:R$492)</f>
        <v>0.36199999999999999</v>
      </c>
      <c r="FG261">
        <f>SUMIF('12peso'!$E$39:$E$492,$A261,'12peso'!S$39:S$492)</f>
        <v>0.36259999999999998</v>
      </c>
      <c r="FH261">
        <f>SUMIF('12peso'!$E$39:$E$492,$A261,'12peso'!T$39:T$492)</f>
        <v>0.36430000000000001</v>
      </c>
      <c r="FI261">
        <f>SUMIF('12peso'!$E$39:$E$492,$A261,'12peso'!U$39:U$492)</f>
        <v>0.36780000000000002</v>
      </c>
      <c r="FJ261">
        <f>SUMIF('12peso'!$E$39:$E$492,$A261,'12peso'!V$39:V$492)</f>
        <v>0.36720000000000003</v>
      </c>
      <c r="FK261">
        <f>SUMIF('12peso'!$E$39:$E$492,$A261,'12peso'!W$39:W$492)</f>
        <v>0.36649999999999999</v>
      </c>
      <c r="FL261">
        <f>SUMIF('12peso'!$E$39:$E$492,$A261,'12peso'!X$39:X$492)</f>
        <v>0.36480000000000001</v>
      </c>
      <c r="FM261">
        <f>SUMIF('12peso'!$E$39:$E$492,$A261,'12peso'!Y$39:Y$492)</f>
        <v>0.36699999999999999</v>
      </c>
      <c r="FN261">
        <f>SUMIF('12peso'!$E$39:$E$492,$A261,'12peso'!Z$39:Z$492)</f>
        <v>0.36840000000000001</v>
      </c>
      <c r="FO261">
        <f>SUMIF('12peso'!$E$39:$E$492,$A261,'12peso'!AA$39:AA$492)</f>
        <v>0.36899999999999999</v>
      </c>
      <c r="FP261">
        <f>SUMIF('12peso'!$E$39:$E$492,$A261,'12peso'!AB$39:AB$492)</f>
        <v>0.36980000000000002</v>
      </c>
      <c r="FQ261">
        <f>SUMIF('12peso'!$E$39:$E$492,$A261,'12peso'!AC$39:AC$492)</f>
        <v>0.374</v>
      </c>
      <c r="FR261">
        <f>SUMIF('12peso'!$E$39:$E$492,$A261,'12peso'!AD$39:AD$492)</f>
        <v>0.37290000000000001</v>
      </c>
      <c r="FS261">
        <f>SUMIF('12peso'!$E$39:$E$492,$A261,'12peso'!AE$39:AE$492)</f>
        <v>0.37280000000000002</v>
      </c>
      <c r="FT261">
        <f>SUMIF('12peso'!$E$39:$E$492,$A261,'12peso'!AF$39:AF$492)</f>
        <v>0.3715</v>
      </c>
      <c r="FU261">
        <f>SUMIF('12peso'!$E$39:$E$492,$A261,'12peso'!AG$39:AG$492)</f>
        <v>0.37369999999999998</v>
      </c>
      <c r="FV261">
        <f>SUMIF('12peso'!$E$39:$E$492,$A261,'12peso'!AH$39:AH$492)</f>
        <v>0.36980000000000002</v>
      </c>
      <c r="FW261">
        <f>SUMIF('12peso'!$E$39:$E$492,$A261,'12peso'!AI$39:AI$492)</f>
        <v>0.36909999999999998</v>
      </c>
      <c r="FX261">
        <f>SUMIF('12peso'!$E$39:$E$492,$A261,'12peso'!AJ$39:AJ$492)</f>
        <v>0.36990000000000001</v>
      </c>
      <c r="FY261">
        <f>SUMIF('12peso'!$E$39:$E$492,$A261,'12peso'!AK$39:AK$492)</f>
        <v>0.37159999999999999</v>
      </c>
      <c r="FZ261">
        <f>SUMIF('12peso'!$E$39:$E$492,$A261,'12peso'!AL$39:AL$492)</f>
        <v>0.37409999999999999</v>
      </c>
      <c r="GA261">
        <f>SUMIF('12peso'!$E$39:$E$492,$A261,'12peso'!AM$39:AM$492)</f>
        <v>0.3755</v>
      </c>
      <c r="GB261">
        <f>SUMIF('12peso'!$E$39:$E$492,$A261,'12peso'!AN$39:AN$492)</f>
        <v>0.3765</v>
      </c>
    </row>
    <row r="262" spans="1:184" x14ac:dyDescent="0.25">
      <c r="A262" s="60">
        <v>6202006</v>
      </c>
      <c r="B262" s="56" t="s">
        <v>264</v>
      </c>
      <c r="C262" s="127">
        <v>2.7200000000000002E-2</v>
      </c>
      <c r="D262" s="127">
        <v>2.7099999999999999E-2</v>
      </c>
      <c r="E262" s="127">
        <v>2.7E-2</v>
      </c>
      <c r="F262" s="127">
        <v>2.6599999999999999E-2</v>
      </c>
      <c r="G262" s="127">
        <v>2.63E-2</v>
      </c>
      <c r="H262" s="127">
        <v>2.64E-2</v>
      </c>
      <c r="I262" s="127">
        <v>2.6200000000000001E-2</v>
      </c>
      <c r="J262" s="127">
        <v>2.6099999999999998E-2</v>
      </c>
      <c r="K262" s="127">
        <v>2.5999999999999999E-2</v>
      </c>
      <c r="L262" s="127">
        <v>2.5600000000000001E-2</v>
      </c>
      <c r="M262" s="127">
        <v>2.58E-2</v>
      </c>
      <c r="N262" s="127">
        <v>2.5700000000000001E-2</v>
      </c>
      <c r="O262" s="127">
        <v>2.53E-2</v>
      </c>
      <c r="P262" s="127">
        <v>2.5100000000000001E-2</v>
      </c>
      <c r="Q262" s="127">
        <v>2.52E-2</v>
      </c>
      <c r="R262" s="127">
        <v>2.5000000000000001E-2</v>
      </c>
      <c r="S262" s="127">
        <v>2.4899999999999999E-2</v>
      </c>
      <c r="T262" s="127">
        <v>2.47E-2</v>
      </c>
      <c r="U262" s="127">
        <v>2.46E-2</v>
      </c>
      <c r="V262" s="127">
        <v>2.47E-2</v>
      </c>
      <c r="W262" s="127">
        <v>2.46E-2</v>
      </c>
      <c r="X262" s="127">
        <v>2.4199999999999999E-2</v>
      </c>
      <c r="Y262" s="127">
        <v>2.4E-2</v>
      </c>
      <c r="Z262" s="127">
        <v>2.3800000000000002E-2</v>
      </c>
      <c r="AA262" s="127">
        <v>2.3599999999999999E-2</v>
      </c>
      <c r="AB262" s="127">
        <v>2.3400000000000001E-2</v>
      </c>
      <c r="AC262" s="127">
        <v>2.3399999999999997E-2</v>
      </c>
      <c r="AD262" s="127">
        <v>2.3199999999999998E-2</v>
      </c>
      <c r="AE262" s="127">
        <v>2.3100000000000002E-2</v>
      </c>
      <c r="AF262" s="127">
        <v>2.3100000000000002E-2</v>
      </c>
      <c r="AG262" s="127">
        <v>2.29E-2</v>
      </c>
      <c r="AH262" s="127">
        <v>2.2800000000000001E-2</v>
      </c>
      <c r="AI262" s="127">
        <v>2.2700000000000001E-2</v>
      </c>
      <c r="AJ262" s="127">
        <v>2.2499999999999999E-2</v>
      </c>
      <c r="AK262" s="127">
        <v>2.2499999999999999E-2</v>
      </c>
      <c r="AL262" s="127">
        <v>2.2400000000000003E-2</v>
      </c>
      <c r="AM262" s="127">
        <v>2.2100000000000002E-2</v>
      </c>
      <c r="AN262" s="127">
        <v>2.2199999999999998E-2</v>
      </c>
      <c r="AO262" s="127">
        <v>2.1999999999999999E-2</v>
      </c>
      <c r="AP262" s="127">
        <v>2.18E-2</v>
      </c>
      <c r="AQ262" s="127">
        <v>2.12E-2</v>
      </c>
      <c r="AR262" s="127">
        <v>2.0999999999999998E-2</v>
      </c>
      <c r="AS262" s="127">
        <v>2.0400000000000001E-2</v>
      </c>
      <c r="AT262" s="127">
        <v>2.01E-2</v>
      </c>
      <c r="AU262" s="127">
        <v>1.9799999999999998E-2</v>
      </c>
      <c r="AV262" s="127">
        <v>1.95E-2</v>
      </c>
      <c r="AW262" s="127">
        <v>1.9400000000000001E-2</v>
      </c>
      <c r="AX262" s="127">
        <v>1.9599999999999999E-2</v>
      </c>
      <c r="AY262" s="127">
        <v>1.9699999999999999E-2</v>
      </c>
      <c r="AZ262" s="127">
        <v>1.9699999999999999E-2</v>
      </c>
      <c r="BA262" s="127">
        <v>1.9699999999999999E-2</v>
      </c>
      <c r="BB262" s="127">
        <v>1.9799999999999998E-2</v>
      </c>
      <c r="BC262" s="127">
        <v>1.9700000000000002E-2</v>
      </c>
      <c r="BD262" s="127">
        <v>1.9599999999999999E-2</v>
      </c>
      <c r="BE262" s="127">
        <v>1.9400000000000001E-2</v>
      </c>
      <c r="BF262" s="127">
        <v>1.9299999999999998E-2</v>
      </c>
      <c r="BG262" s="127">
        <v>1.9400000000000001E-2</v>
      </c>
      <c r="BH262" s="127">
        <v>1.9299999999999998E-2</v>
      </c>
      <c r="BI262" s="127">
        <v>1.9099999999999999E-2</v>
      </c>
      <c r="BJ262" s="127">
        <v>1.9099999999999999E-2</v>
      </c>
      <c r="BK262" s="127">
        <v>1.9099999999999999E-2</v>
      </c>
      <c r="BL262" s="127">
        <v>1.9200000000000002E-2</v>
      </c>
      <c r="BM262" s="127">
        <v>1.9200000000000002E-2</v>
      </c>
      <c r="BN262" s="127">
        <v>1.9200000000000002E-2</v>
      </c>
      <c r="BO262" s="127">
        <v>1.9099999999999999E-2</v>
      </c>
      <c r="BP262" s="127">
        <v>1.9E-2</v>
      </c>
      <c r="BQ262" s="127">
        <v>1.89E-2</v>
      </c>
      <c r="BR262" s="127">
        <v>1.8700000000000001E-2</v>
      </c>
      <c r="BS262" s="127">
        <v>1.8799999999999997E-2</v>
      </c>
      <c r="BT262" s="127">
        <v>1.8599999999999998E-2</v>
      </c>
      <c r="BU262" s="127">
        <v>1.8599999999999998E-2</v>
      </c>
      <c r="BV262" s="127">
        <v>1.8800000000000001E-2</v>
      </c>
      <c r="BW262" s="127">
        <v>1.8800000000000001E-2</v>
      </c>
      <c r="BX262" s="127">
        <v>1.89E-2</v>
      </c>
      <c r="BY262" s="127">
        <v>1.8800000000000001E-2</v>
      </c>
      <c r="BZ262" s="127">
        <v>1.8799999999999997E-2</v>
      </c>
      <c r="CA262" s="127">
        <v>1.8700000000000001E-2</v>
      </c>
      <c r="CB262" s="127">
        <v>1.8700000000000001E-2</v>
      </c>
      <c r="CC262" s="127">
        <v>1.84E-2</v>
      </c>
      <c r="CD262" s="127">
        <v>1.84E-2</v>
      </c>
      <c r="CE262" s="127">
        <v>1.83E-2</v>
      </c>
      <c r="CF262" s="127">
        <v>1.8200000000000001E-2</v>
      </c>
      <c r="CG262" s="127">
        <v>1.8200000000000001E-2</v>
      </c>
      <c r="CH262" s="127">
        <v>6.7599999999999993E-2</v>
      </c>
      <c r="CI262" s="127">
        <v>6.7500000000000004E-2</v>
      </c>
      <c r="CJ262" s="127">
        <v>6.7799999999999999E-2</v>
      </c>
      <c r="CK262" s="127">
        <v>6.8000000000000005E-2</v>
      </c>
      <c r="CL262" s="127">
        <v>6.7799999999999999E-2</v>
      </c>
      <c r="CM262" s="127">
        <v>6.7699999999999996E-2</v>
      </c>
      <c r="CN262" s="127">
        <v>6.7699999999999996E-2</v>
      </c>
      <c r="CO262" s="127">
        <v>6.7699999999999996E-2</v>
      </c>
      <c r="CP262" s="127">
        <v>6.7599999999999993E-2</v>
      </c>
      <c r="CQ262" s="127">
        <v>6.7500000000000004E-2</v>
      </c>
      <c r="CR262" s="127">
        <v>6.7400000000000002E-2</v>
      </c>
      <c r="CS262" s="127">
        <v>6.7199999999999996E-2</v>
      </c>
      <c r="CT262" s="127">
        <v>6.7199999999999996E-2</v>
      </c>
      <c r="CU262" s="127">
        <v>6.7099999999999993E-2</v>
      </c>
      <c r="CV262" s="127">
        <v>6.6799999999999998E-2</v>
      </c>
      <c r="CW262" s="127">
        <v>6.7400000000000002E-2</v>
      </c>
      <c r="CX262" s="127">
        <v>6.7100000000000007E-2</v>
      </c>
      <c r="CY262" s="127">
        <v>6.6700000000000009E-2</v>
      </c>
      <c r="CZ262" s="127">
        <v>6.6500000000000004E-2</v>
      </c>
      <c r="DA262" s="127">
        <v>6.6699999999999995E-2</v>
      </c>
      <c r="DB262" s="127">
        <v>6.6199999999999995E-2</v>
      </c>
      <c r="DC262" s="127">
        <v>6.6199999999999995E-2</v>
      </c>
      <c r="DD262" s="127">
        <v>6.59E-2</v>
      </c>
      <c r="DE262" s="127">
        <v>6.5100000000000005E-2</v>
      </c>
      <c r="DF262" s="127">
        <v>6.5100000000000005E-2</v>
      </c>
      <c r="DG262" s="127">
        <v>6.4899999999999999E-2</v>
      </c>
      <c r="DH262" s="127">
        <v>6.4699999999999994E-2</v>
      </c>
      <c r="DI262" s="127">
        <v>6.4599999999999991E-2</v>
      </c>
      <c r="DJ262" s="127">
        <v>6.4299999999999996E-2</v>
      </c>
      <c r="DK262" s="127">
        <v>6.4000000000000001E-2</v>
      </c>
      <c r="DL262" s="127">
        <v>6.4199999999999993E-2</v>
      </c>
      <c r="DM262" s="127">
        <v>6.4200000000000007E-2</v>
      </c>
      <c r="DN262" s="127">
        <v>6.4000000000000001E-2</v>
      </c>
      <c r="DO262" s="127">
        <v>6.3799999999999996E-2</v>
      </c>
      <c r="DP262" s="127">
        <v>6.3600000000000004E-2</v>
      </c>
      <c r="DQ262" s="127">
        <v>6.3799999999999996E-2</v>
      </c>
      <c r="DR262" s="127">
        <v>6.3899999999999998E-2</v>
      </c>
      <c r="DS262" s="127">
        <v>6.4299999999999996E-2</v>
      </c>
      <c r="DT262" s="127">
        <v>6.4199999999999993E-2</v>
      </c>
      <c r="DU262" s="127">
        <v>6.4399999999999999E-2</v>
      </c>
      <c r="DV262" s="127">
        <v>6.4299999999999996E-2</v>
      </c>
      <c r="DW262" s="127">
        <v>6.4199999999999993E-2</v>
      </c>
      <c r="DX262" s="127">
        <v>6.4100000000000004E-2</v>
      </c>
      <c r="DY262" s="127">
        <v>6.4100000000000004E-2</v>
      </c>
      <c r="DZ262" s="127">
        <v>6.3799999999999996E-2</v>
      </c>
      <c r="EA262" s="127">
        <v>6.3199999999999992E-2</v>
      </c>
      <c r="EB262" s="127">
        <v>6.2799999999999995E-2</v>
      </c>
      <c r="EC262" s="127">
        <v>6.3E-2</v>
      </c>
      <c r="ED262" s="127">
        <v>6.3399999999999998E-2</v>
      </c>
      <c r="EE262" s="127">
        <v>6.3200000000000006E-2</v>
      </c>
      <c r="EF262" s="127">
        <v>6.3299999999999995E-2</v>
      </c>
      <c r="EG262" s="127">
        <v>6.3500000000000001E-2</v>
      </c>
      <c r="EH262" s="127">
        <v>6.3299999999999995E-2</v>
      </c>
      <c r="EI262" s="127">
        <v>6.2700000000000006E-2</v>
      </c>
      <c r="EJ262" s="127">
        <v>6.2600000000000003E-2</v>
      </c>
      <c r="EK262" s="127">
        <v>6.2699999999999992E-2</v>
      </c>
      <c r="EL262" s="127">
        <v>6.2399999999999997E-2</v>
      </c>
      <c r="EM262" s="127">
        <v>6.2E-2</v>
      </c>
      <c r="EN262" s="127">
        <v>6.1900000000000004E-2</v>
      </c>
      <c r="EO262" s="127">
        <v>6.2E-2</v>
      </c>
      <c r="EP262" s="127">
        <v>6.2100000000000002E-2</v>
      </c>
      <c r="EQ262" s="127">
        <v>6.25E-2</v>
      </c>
      <c r="ER262" s="127">
        <v>6.2399999999999997E-2</v>
      </c>
      <c r="ES262" s="127">
        <v>6.2200000000000005E-2</v>
      </c>
      <c r="ET262" s="127">
        <v>6.2100000000000002E-2</v>
      </c>
      <c r="EU262" s="127">
        <v>6.1800000000000001E-2</v>
      </c>
      <c r="EV262">
        <f>SUMIF('12peso'!$E$39:$E$492,$A262,'12peso'!H$39:H$492)</f>
        <v>0.10059999999999999</v>
      </c>
      <c r="EW262">
        <f>SUMIF('12peso'!$E$39:$E$492,$A262,'12peso'!I$39:I$492)</f>
        <v>0.1007</v>
      </c>
      <c r="EX262">
        <f>SUMIF('12peso'!$E$39:$E$492,$A262,'12peso'!J$39:J$492)</f>
        <v>0.1009</v>
      </c>
      <c r="EY262">
        <f>SUMIF('12peso'!$E$39:$E$492,$A262,'12peso'!K$39:K$492)</f>
        <v>0.1008</v>
      </c>
      <c r="EZ262">
        <f>SUMIF('12peso'!$E$39:$E$492,$A262,'12peso'!L$39:L$492)</f>
        <v>0.1011</v>
      </c>
      <c r="FA262">
        <f>SUMIF('12peso'!$E$39:$E$492,$A262,'12peso'!M$39:M$492)</f>
        <v>0.1009</v>
      </c>
      <c r="FB262">
        <f>SUMIF('12peso'!$E$39:$E$492,$A262,'12peso'!N$39:N$492)</f>
        <v>0.1018</v>
      </c>
      <c r="FC262">
        <f>SUMIF('12peso'!$E$39:$E$492,$A262,'12peso'!O$39:O$492)</f>
        <v>0.1017</v>
      </c>
      <c r="FD262">
        <f>SUMIF('12peso'!$E$39:$E$492,$A262,'12peso'!P$39:P$492)</f>
        <v>0.1017</v>
      </c>
      <c r="FE262">
        <f>SUMIF('12peso'!$E$39:$E$492,$A262,'12peso'!Q$39:Q$492)</f>
        <v>0.1017</v>
      </c>
      <c r="FF262">
        <f>SUMIF('12peso'!$E$39:$E$492,$A262,'12peso'!R$39:R$492)</f>
        <v>0.1018</v>
      </c>
      <c r="FG262">
        <f>SUMIF('12peso'!$E$39:$E$492,$A262,'12peso'!S$39:S$492)</f>
        <v>0.1016</v>
      </c>
      <c r="FH262">
        <f>SUMIF('12peso'!$E$39:$E$492,$A262,'12peso'!T$39:T$492)</f>
        <v>0.1014</v>
      </c>
      <c r="FI262">
        <f>SUMIF('12peso'!$E$39:$E$492,$A262,'12peso'!U$39:U$492)</f>
        <v>0.1012</v>
      </c>
      <c r="FJ262">
        <f>SUMIF('12peso'!$E$39:$E$492,$A262,'12peso'!V$39:V$492)</f>
        <v>0.1016</v>
      </c>
      <c r="FK262">
        <f>SUMIF('12peso'!$E$39:$E$492,$A262,'12peso'!W$39:W$492)</f>
        <v>0.1018</v>
      </c>
      <c r="FL262">
        <f>SUMIF('12peso'!$E$39:$E$492,$A262,'12peso'!X$39:X$492)</f>
        <v>0.1016</v>
      </c>
      <c r="FM262">
        <f>SUMIF('12peso'!$E$39:$E$492,$A262,'12peso'!Y$39:Y$492)</f>
        <v>0.1013</v>
      </c>
      <c r="FN262">
        <f>SUMIF('12peso'!$E$39:$E$492,$A262,'12peso'!Z$39:Z$492)</f>
        <v>0.1009</v>
      </c>
      <c r="FO262">
        <f>SUMIF('12peso'!$E$39:$E$492,$A262,'12peso'!AA$39:AA$492)</f>
        <v>0.1016</v>
      </c>
      <c r="FP262">
        <f>SUMIF('12peso'!$E$39:$E$492,$A262,'12peso'!AB$39:AB$492)</f>
        <v>0.1018</v>
      </c>
      <c r="FQ262">
        <f>SUMIF('12peso'!$E$39:$E$492,$A262,'12peso'!AC$39:AC$492)</f>
        <v>0.1017</v>
      </c>
      <c r="FR262">
        <f>SUMIF('12peso'!$E$39:$E$492,$A262,'12peso'!AD$39:AD$492)</f>
        <v>0.1016</v>
      </c>
      <c r="FS262">
        <f>SUMIF('12peso'!$E$39:$E$492,$A262,'12peso'!AE$39:AE$492)</f>
        <v>0.1018</v>
      </c>
      <c r="FT262">
        <f>SUMIF('12peso'!$E$39:$E$492,$A262,'12peso'!AF$39:AF$492)</f>
        <v>0.1043</v>
      </c>
      <c r="FU262">
        <f>SUMIF('12peso'!$E$39:$E$492,$A262,'12peso'!AG$39:AG$492)</f>
        <v>0.1047</v>
      </c>
      <c r="FV262">
        <f>SUMIF('12peso'!$E$39:$E$492,$A262,'12peso'!AH$39:AH$492)</f>
        <v>0.1038</v>
      </c>
      <c r="FW262">
        <f>SUMIF('12peso'!$E$39:$E$492,$A262,'12peso'!AI$39:AI$492)</f>
        <v>0.1038</v>
      </c>
      <c r="FX262">
        <f>SUMIF('12peso'!$E$39:$E$492,$A262,'12peso'!AJ$39:AJ$492)</f>
        <v>0.1041</v>
      </c>
      <c r="FY262">
        <f>SUMIF('12peso'!$E$39:$E$492,$A262,'12peso'!AK$39:AK$492)</f>
        <v>0.10440000000000001</v>
      </c>
      <c r="FZ262">
        <f>SUMIF('12peso'!$E$39:$E$492,$A262,'12peso'!AL$39:AL$492)</f>
        <v>0.1041</v>
      </c>
      <c r="GA262">
        <f>SUMIF('12peso'!$E$39:$E$492,$A262,'12peso'!AM$39:AM$492)</f>
        <v>0.10489999999999999</v>
      </c>
      <c r="GB262">
        <f>SUMIF('12peso'!$E$39:$E$492,$A262,'12peso'!AN$39:AN$492)</f>
        <v>0.10489999999999999</v>
      </c>
    </row>
    <row r="263" spans="1:184" x14ac:dyDescent="0.25">
      <c r="A263" s="60">
        <v>6203001</v>
      </c>
      <c r="B263" s="56" t="s">
        <v>265</v>
      </c>
      <c r="C263" s="127">
        <v>2.6757</v>
      </c>
      <c r="D263" s="127">
        <v>2.6637</v>
      </c>
      <c r="E263" s="127">
        <v>2.6880000000000002</v>
      </c>
      <c r="F263" s="127">
        <v>2.6644999999999999</v>
      </c>
      <c r="G263" s="127">
        <v>2.6442000000000001</v>
      </c>
      <c r="H263" s="127">
        <v>2.6377000000000002</v>
      </c>
      <c r="I263" s="127">
        <v>2.6375999999999999</v>
      </c>
      <c r="J263" s="127">
        <v>2.6396000000000002</v>
      </c>
      <c r="K263" s="127">
        <v>2.6459999999999999</v>
      </c>
      <c r="L263" s="127">
        <v>2.6448</v>
      </c>
      <c r="M263" s="127">
        <v>2.6421999999999999</v>
      </c>
      <c r="N263" s="127">
        <v>2.6280999999999999</v>
      </c>
      <c r="O263" s="127">
        <v>2.6027999999999998</v>
      </c>
      <c r="P263" s="127">
        <v>2.6623999999999999</v>
      </c>
      <c r="Q263" s="127">
        <v>2.6556999999999999</v>
      </c>
      <c r="R263" s="127">
        <v>2.6516000000000002</v>
      </c>
      <c r="S263" s="127">
        <v>2.6442999999999999</v>
      </c>
      <c r="T263" s="127">
        <v>2.6295000000000002</v>
      </c>
      <c r="U263" s="127">
        <v>2.6152000000000002</v>
      </c>
      <c r="V263" s="127">
        <v>2.6038000000000001</v>
      </c>
      <c r="W263" s="127">
        <v>2.5945</v>
      </c>
      <c r="X263" s="127">
        <v>2.5807000000000002</v>
      </c>
      <c r="Y263" s="127">
        <v>2.5708000000000002</v>
      </c>
      <c r="Z263" s="127">
        <v>2.5556000000000001</v>
      </c>
      <c r="AA263" s="127">
        <v>2.5379999999999998</v>
      </c>
      <c r="AB263" s="127">
        <v>2.5373999999999999</v>
      </c>
      <c r="AC263" s="127">
        <v>2.5485000000000002</v>
      </c>
      <c r="AD263" s="127">
        <v>2.5466000000000002</v>
      </c>
      <c r="AE263" s="127">
        <v>2.5470999999999999</v>
      </c>
      <c r="AF263" s="127">
        <v>2.5478999999999998</v>
      </c>
      <c r="AG263" s="127">
        <v>2.5438000000000001</v>
      </c>
      <c r="AH263" s="127">
        <v>2.5520999999999998</v>
      </c>
      <c r="AI263" s="127">
        <v>2.5558000000000001</v>
      </c>
      <c r="AJ263" s="127">
        <v>2.5630999999999999</v>
      </c>
      <c r="AK263" s="127">
        <v>2.5752000000000002</v>
      </c>
      <c r="AL263" s="127">
        <v>2.5828000000000002</v>
      </c>
      <c r="AM263" s="127">
        <v>2.5693000000000001</v>
      </c>
      <c r="AN263" s="127">
        <v>2.5682999999999998</v>
      </c>
      <c r="AO263" s="127">
        <v>2.5674999999999999</v>
      </c>
      <c r="AP263" s="127">
        <v>2.5518999999999998</v>
      </c>
      <c r="AQ263" s="127">
        <v>2.4939</v>
      </c>
      <c r="AR263" s="127">
        <v>2.4581</v>
      </c>
      <c r="AS263" s="127">
        <v>2.4194</v>
      </c>
      <c r="AT263" s="127">
        <v>2.3984999999999999</v>
      </c>
      <c r="AU263" s="127">
        <v>2.3860000000000001</v>
      </c>
      <c r="AV263" s="127">
        <v>2.3788999999999998</v>
      </c>
      <c r="AW263" s="127">
        <v>2.3792</v>
      </c>
      <c r="AX263" s="127">
        <v>2.3976999999999999</v>
      </c>
      <c r="AY263" s="127">
        <v>2.4096000000000002</v>
      </c>
      <c r="AZ263" s="127">
        <v>2.4201999999999999</v>
      </c>
      <c r="BA263" s="127">
        <v>2.4186000000000001</v>
      </c>
      <c r="BB263" s="127">
        <v>2.4300999999999999</v>
      </c>
      <c r="BC263" s="127">
        <v>2.4405000000000001</v>
      </c>
      <c r="BD263" s="127">
        <v>2.4464999999999999</v>
      </c>
      <c r="BE263" s="127">
        <v>2.4477000000000002</v>
      </c>
      <c r="BF263" s="127">
        <v>2.4519000000000002</v>
      </c>
      <c r="BG263" s="127">
        <v>2.4582999999999999</v>
      </c>
      <c r="BH263" s="127">
        <v>2.4685000000000001</v>
      </c>
      <c r="BI263" s="127">
        <v>2.4756</v>
      </c>
      <c r="BJ263" s="127">
        <v>2.4765000000000001</v>
      </c>
      <c r="BK263" s="127">
        <v>2.4752999999999998</v>
      </c>
      <c r="BL263" s="127">
        <v>2.4821</v>
      </c>
      <c r="BM263" s="127">
        <v>2.4973000000000001</v>
      </c>
      <c r="BN263" s="127">
        <v>2.5089999999999999</v>
      </c>
      <c r="BO263" s="127">
        <v>2.5146000000000002</v>
      </c>
      <c r="BP263" s="127">
        <v>2.5179</v>
      </c>
      <c r="BQ263" s="127">
        <v>2.5264000000000002</v>
      </c>
      <c r="BR263" s="127">
        <v>2.5343</v>
      </c>
      <c r="BS263" s="127">
        <v>2.5417999999999998</v>
      </c>
      <c r="BT263" s="127">
        <v>2.5453999999999999</v>
      </c>
      <c r="BU263" s="127">
        <v>2.5556999999999999</v>
      </c>
      <c r="BV263" s="127">
        <v>2.5794000000000001</v>
      </c>
      <c r="BW263" s="127">
        <v>2.5994999999999999</v>
      </c>
      <c r="BX263" s="127">
        <v>2.621</v>
      </c>
      <c r="BY263" s="127">
        <v>2.6360000000000001</v>
      </c>
      <c r="BZ263" s="127">
        <v>2.6398999999999999</v>
      </c>
      <c r="CA263" s="127">
        <v>2.6524999999999999</v>
      </c>
      <c r="CB263" s="127">
        <v>2.6696</v>
      </c>
      <c r="CC263" s="127">
        <v>2.7065000000000001</v>
      </c>
      <c r="CD263" s="127">
        <v>2.7242000000000002</v>
      </c>
      <c r="CE263" s="127">
        <v>2.7414000000000001</v>
      </c>
      <c r="CF263" s="127">
        <v>2.7650000000000001</v>
      </c>
      <c r="CG263" s="127">
        <v>2.7911000000000001</v>
      </c>
      <c r="CH263" s="127">
        <v>3.1642000000000001</v>
      </c>
      <c r="CI263" s="127">
        <v>3.1833999999999998</v>
      </c>
      <c r="CJ263" s="127">
        <v>3.206</v>
      </c>
      <c r="CK263" s="127">
        <v>3.2237</v>
      </c>
      <c r="CL263" s="127">
        <v>3.2374999999999998</v>
      </c>
      <c r="CM263" s="127">
        <v>3.2517</v>
      </c>
      <c r="CN263" s="127">
        <v>3.2603</v>
      </c>
      <c r="CO263" s="127">
        <v>3.2696999999999998</v>
      </c>
      <c r="CP263" s="127">
        <v>3.2787000000000002</v>
      </c>
      <c r="CQ263" s="127">
        <v>3.2917999999999998</v>
      </c>
      <c r="CR263" s="127">
        <v>3.3087</v>
      </c>
      <c r="CS263" s="127">
        <v>3.3245</v>
      </c>
      <c r="CT263" s="127">
        <v>3.3386999999999998</v>
      </c>
      <c r="CU263" s="127">
        <v>3.3542999999999998</v>
      </c>
      <c r="CV263" s="127">
        <v>3.3567999999999998</v>
      </c>
      <c r="CW263" s="127">
        <v>3.3681000000000001</v>
      </c>
      <c r="CX263" s="127">
        <v>3.3759000000000001</v>
      </c>
      <c r="CY263" s="127">
        <v>3.3814000000000002</v>
      </c>
      <c r="CZ263" s="127">
        <v>3.3740000000000001</v>
      </c>
      <c r="DA263" s="127">
        <v>3.3725999999999998</v>
      </c>
      <c r="DB263" s="127">
        <v>3.3734000000000002</v>
      </c>
      <c r="DC263" s="127">
        <v>3.3751000000000002</v>
      </c>
      <c r="DD263" s="127">
        <v>3.3742999999999999</v>
      </c>
      <c r="DE263" s="127">
        <v>3.3652000000000002</v>
      </c>
      <c r="DF263" s="127">
        <v>3.3576000000000001</v>
      </c>
      <c r="DG263" s="127">
        <v>3.3567999999999998</v>
      </c>
      <c r="DH263" s="127">
        <v>3.3639000000000001</v>
      </c>
      <c r="DI263" s="127">
        <v>3.3715999999999999</v>
      </c>
      <c r="DJ263" s="127">
        <v>3.3723000000000001</v>
      </c>
      <c r="DK263" s="127">
        <v>3.3771</v>
      </c>
      <c r="DL263" s="127">
        <v>3.3837999999999999</v>
      </c>
      <c r="DM263" s="127">
        <v>3.3839000000000001</v>
      </c>
      <c r="DN263" s="127">
        <v>3.3809999999999998</v>
      </c>
      <c r="DO263" s="127">
        <v>3.39</v>
      </c>
      <c r="DP263" s="127">
        <v>3.3908999999999998</v>
      </c>
      <c r="DQ263" s="127">
        <v>3.3919999999999999</v>
      </c>
      <c r="DR263" s="127">
        <v>3.3969999999999998</v>
      </c>
      <c r="DS263" s="127">
        <v>3.407</v>
      </c>
      <c r="DT263" s="127">
        <v>3.4207000000000001</v>
      </c>
      <c r="DU263" s="127">
        <v>3.4312999999999998</v>
      </c>
      <c r="DV263" s="127">
        <v>3.4407999999999999</v>
      </c>
      <c r="DW263" s="127">
        <v>3.4451999999999998</v>
      </c>
      <c r="DX263" s="127">
        <v>3.45</v>
      </c>
      <c r="DY263" s="127">
        <v>3.4422000000000001</v>
      </c>
      <c r="DZ263" s="127">
        <v>3.4337</v>
      </c>
      <c r="EA263" s="127">
        <v>3.4340999999999999</v>
      </c>
      <c r="EB263" s="127">
        <v>3.4327000000000001</v>
      </c>
      <c r="EC263" s="127">
        <v>3.4357000000000002</v>
      </c>
      <c r="ED263" s="127">
        <v>3.4569999999999999</v>
      </c>
      <c r="EE263" s="127">
        <v>3.4716</v>
      </c>
      <c r="EF263" s="127">
        <v>3.4923000000000002</v>
      </c>
      <c r="EG263" s="127">
        <v>3.4965999999999999</v>
      </c>
      <c r="EH263" s="127">
        <v>3.4908999999999999</v>
      </c>
      <c r="EI263" s="127">
        <v>3.4823</v>
      </c>
      <c r="EJ263" s="127">
        <v>3.4803999999999999</v>
      </c>
      <c r="EK263" s="127">
        <v>3.4716</v>
      </c>
      <c r="EL263" s="127">
        <v>3.4641000000000002</v>
      </c>
      <c r="EM263" s="127">
        <v>3.4573999999999998</v>
      </c>
      <c r="EN263" s="127">
        <v>3.4514999999999998</v>
      </c>
      <c r="EO263" s="127">
        <v>3.4554999999999998</v>
      </c>
      <c r="EP263" s="127">
        <v>3.4706000000000001</v>
      </c>
      <c r="EQ263" s="127">
        <v>3.4851999999999999</v>
      </c>
      <c r="ER263" s="127">
        <v>3.4980000000000002</v>
      </c>
      <c r="ES263" s="127">
        <v>3.5007000000000001</v>
      </c>
      <c r="ET263" s="127">
        <v>3.5081000000000002</v>
      </c>
      <c r="EU263" s="127">
        <v>3.5112000000000001</v>
      </c>
      <c r="EV263">
        <f>SUMIF('12peso'!$E$39:$E$492,$A263,'12peso'!H$39:H$492)</f>
        <v>3.0480999999999998</v>
      </c>
      <c r="EW263">
        <f>SUMIF('12peso'!$E$39:$E$492,$A263,'12peso'!I$39:I$492)</f>
        <v>3.0480999999999998</v>
      </c>
      <c r="EX263">
        <f>SUMIF('12peso'!$E$39:$E$492,$A263,'12peso'!J$39:J$492)</f>
        <v>3.0518000000000001</v>
      </c>
      <c r="EY263">
        <f>SUMIF('12peso'!$E$39:$E$492,$A263,'12peso'!K$39:K$492)</f>
        <v>3.0651000000000002</v>
      </c>
      <c r="EZ263">
        <f>SUMIF('12peso'!$E$39:$E$492,$A263,'12peso'!L$39:L$492)</f>
        <v>3.0634000000000001</v>
      </c>
      <c r="FA263">
        <f>SUMIF('12peso'!$E$39:$E$492,$A263,'12peso'!M$39:M$492)</f>
        <v>3.0722999999999998</v>
      </c>
      <c r="FB263">
        <f>SUMIF('12peso'!$E$39:$E$492,$A263,'12peso'!N$39:N$492)</f>
        <v>3.0884999999999998</v>
      </c>
      <c r="FC263">
        <f>SUMIF('12peso'!$E$39:$E$492,$A263,'12peso'!O$39:O$492)</f>
        <v>3.0948000000000002</v>
      </c>
      <c r="FD263">
        <f>SUMIF('12peso'!$E$39:$E$492,$A263,'12peso'!P$39:P$492)</f>
        <v>3.1023999999999998</v>
      </c>
      <c r="FE263">
        <f>SUMIF('12peso'!$E$39:$E$492,$A263,'12peso'!Q$39:Q$492)</f>
        <v>3.1052</v>
      </c>
      <c r="FF263">
        <f>SUMIF('12peso'!$E$39:$E$492,$A263,'12peso'!R$39:R$492)</f>
        <v>3.1082000000000001</v>
      </c>
      <c r="FG263">
        <f>SUMIF('12peso'!$E$39:$E$492,$A263,'12peso'!S$39:S$492)</f>
        <v>3.1109</v>
      </c>
      <c r="FH263">
        <f>SUMIF('12peso'!$E$39:$E$492,$A263,'12peso'!T$39:T$492)</f>
        <v>3.1063999999999998</v>
      </c>
      <c r="FI263">
        <f>SUMIF('12peso'!$E$39:$E$492,$A263,'12peso'!U$39:U$492)</f>
        <v>3.0994000000000002</v>
      </c>
      <c r="FJ263">
        <f>SUMIF('12peso'!$E$39:$E$492,$A263,'12peso'!V$39:V$492)</f>
        <v>3.1013999999999999</v>
      </c>
      <c r="FK263">
        <f>SUMIF('12peso'!$E$39:$E$492,$A263,'12peso'!W$39:W$492)</f>
        <v>3.1076000000000001</v>
      </c>
      <c r="FL263">
        <f>SUMIF('12peso'!$E$39:$E$492,$A263,'12peso'!X$39:X$492)</f>
        <v>3.1103999999999998</v>
      </c>
      <c r="FM263">
        <f>SUMIF('12peso'!$E$39:$E$492,$A263,'12peso'!Y$39:Y$492)</f>
        <v>3.1190000000000002</v>
      </c>
      <c r="FN263">
        <f>SUMIF('12peso'!$E$39:$E$492,$A263,'12peso'!Z$39:Z$492)</f>
        <v>3.1299000000000001</v>
      </c>
      <c r="FO263">
        <f>SUMIF('12peso'!$E$39:$E$492,$A263,'12peso'!AA$39:AA$492)</f>
        <v>3.1493000000000002</v>
      </c>
      <c r="FP263">
        <f>SUMIF('12peso'!$E$39:$E$492,$A263,'12peso'!AB$39:AB$492)</f>
        <v>3.1714000000000002</v>
      </c>
      <c r="FQ263">
        <f>SUMIF('12peso'!$E$39:$E$492,$A263,'12peso'!AC$39:AC$492)</f>
        <v>3.1831999999999998</v>
      </c>
      <c r="FR263">
        <f>SUMIF('12peso'!$E$39:$E$492,$A263,'12peso'!AD$39:AD$492)</f>
        <v>3.1873999999999998</v>
      </c>
      <c r="FS263">
        <f>SUMIF('12peso'!$E$39:$E$492,$A263,'12peso'!AE$39:AE$492)</f>
        <v>3.1932999999999998</v>
      </c>
      <c r="FT263">
        <f>SUMIF('12peso'!$E$39:$E$492,$A263,'12peso'!AF$39:AF$492)</f>
        <v>3.1839</v>
      </c>
      <c r="FU263">
        <f>SUMIF('12peso'!$E$39:$E$492,$A263,'12peso'!AG$39:AG$492)</f>
        <v>3.1897000000000002</v>
      </c>
      <c r="FV263">
        <f>SUMIF('12peso'!$E$39:$E$492,$A263,'12peso'!AH$39:AH$492)</f>
        <v>3.1879</v>
      </c>
      <c r="FW263">
        <f>SUMIF('12peso'!$E$39:$E$492,$A263,'12peso'!AI$39:AI$492)</f>
        <v>3.1812</v>
      </c>
      <c r="FX263">
        <f>SUMIF('12peso'!$E$39:$E$492,$A263,'12peso'!AJ$39:AJ$492)</f>
        <v>3.1846999999999999</v>
      </c>
      <c r="FY263">
        <f>SUMIF('12peso'!$E$39:$E$492,$A263,'12peso'!AK$39:AK$492)</f>
        <v>3.1945000000000001</v>
      </c>
      <c r="FZ263">
        <f>SUMIF('12peso'!$E$39:$E$492,$A263,'12peso'!AL$39:AL$492)</f>
        <v>3.2046999999999999</v>
      </c>
      <c r="GA263">
        <f>SUMIF('12peso'!$E$39:$E$492,$A263,'12peso'!AM$39:AM$492)</f>
        <v>3.2271000000000001</v>
      </c>
      <c r="GB263">
        <f>SUMIF('12peso'!$E$39:$E$492,$A263,'12peso'!AN$39:AN$492)</f>
        <v>3.2480000000000002</v>
      </c>
    </row>
    <row r="264" spans="1:184" x14ac:dyDescent="0.25">
      <c r="A264" s="60">
        <v>6301001</v>
      </c>
      <c r="B264" s="56" t="s">
        <v>266</v>
      </c>
      <c r="C264" s="127">
        <v>0.17710000000000001</v>
      </c>
      <c r="D264" s="127">
        <v>0.1764</v>
      </c>
      <c r="E264" s="127">
        <v>0.1782</v>
      </c>
      <c r="F264" s="127">
        <v>0.17469999999999999</v>
      </c>
      <c r="G264" s="127">
        <v>0.1721</v>
      </c>
      <c r="H264" s="127">
        <v>0.1714</v>
      </c>
      <c r="I264" s="127">
        <v>0.1711</v>
      </c>
      <c r="J264" s="127">
        <v>0.17369999999999999</v>
      </c>
      <c r="K264" s="127">
        <v>0.17699999999999999</v>
      </c>
      <c r="L264" s="127">
        <v>0.17860000000000001</v>
      </c>
      <c r="M264" s="127">
        <v>0.17949999999999999</v>
      </c>
      <c r="N264" s="127">
        <v>0.18099999999999999</v>
      </c>
      <c r="O264" s="127">
        <v>0.17810000000000001</v>
      </c>
      <c r="P264" s="127">
        <v>0.17799999999999999</v>
      </c>
      <c r="Q264" s="127">
        <v>0.17699999999999999</v>
      </c>
      <c r="R264" s="127">
        <v>0.17749999999999999</v>
      </c>
      <c r="S264" s="127">
        <v>0.1769</v>
      </c>
      <c r="T264" s="127">
        <v>0.17480000000000001</v>
      </c>
      <c r="U264" s="127">
        <v>0.17510000000000001</v>
      </c>
      <c r="V264" s="127">
        <v>0.17349999999999999</v>
      </c>
      <c r="W264" s="127">
        <v>0.17560000000000001</v>
      </c>
      <c r="X264" s="127">
        <v>0.1764</v>
      </c>
      <c r="Y264" s="127">
        <v>0.17699999999999999</v>
      </c>
      <c r="Z264" s="127">
        <v>0.1797</v>
      </c>
      <c r="AA264" s="127">
        <v>0.1792</v>
      </c>
      <c r="AB264" s="127">
        <v>0.17899999999999999</v>
      </c>
      <c r="AC264" s="127">
        <v>0.18010000000000001</v>
      </c>
      <c r="AD264" s="127">
        <v>0.18079999999999999</v>
      </c>
      <c r="AE264" s="127">
        <v>0.18099999999999999</v>
      </c>
      <c r="AF264" s="127">
        <v>0.18029999999999999</v>
      </c>
      <c r="AG264" s="127">
        <v>0.1802</v>
      </c>
      <c r="AH264" s="127">
        <v>0.18099999999999999</v>
      </c>
      <c r="AI264" s="127">
        <v>0.18129999999999999</v>
      </c>
      <c r="AJ264" s="127">
        <v>0.183</v>
      </c>
      <c r="AK264" s="127">
        <v>0.18490000000000001</v>
      </c>
      <c r="AL264" s="127">
        <v>0.1857</v>
      </c>
      <c r="AM264" s="127">
        <v>0.1867</v>
      </c>
      <c r="AN264" s="127">
        <v>0.1865</v>
      </c>
      <c r="AO264" s="127">
        <v>0.186</v>
      </c>
      <c r="AP264" s="127">
        <v>0.18440000000000001</v>
      </c>
      <c r="AQ264" s="127">
        <v>0.18210000000000001</v>
      </c>
      <c r="AR264" s="127">
        <v>0.18049999999999999</v>
      </c>
      <c r="AS264" s="127">
        <v>0.1794</v>
      </c>
      <c r="AT264" s="127">
        <v>0.18099999999999999</v>
      </c>
      <c r="AU264" s="127">
        <v>0.18490000000000001</v>
      </c>
      <c r="AV264" s="127">
        <v>0.18590000000000001</v>
      </c>
      <c r="AW264" s="127">
        <v>0.18920000000000001</v>
      </c>
      <c r="AX264" s="127">
        <v>0.1915</v>
      </c>
      <c r="AY264" s="127">
        <v>0.19120000000000001</v>
      </c>
      <c r="AZ264" s="127">
        <v>0.18870000000000001</v>
      </c>
      <c r="BA264" s="127">
        <v>0.18690000000000001</v>
      </c>
      <c r="BB264" s="127">
        <v>0.18629999999999999</v>
      </c>
      <c r="BC264" s="127">
        <v>0.18540000000000001</v>
      </c>
      <c r="BD264" s="127">
        <v>0.186</v>
      </c>
      <c r="BE264" s="127">
        <v>0.1845</v>
      </c>
      <c r="BF264" s="127">
        <v>0.18360000000000001</v>
      </c>
      <c r="BG264" s="127">
        <v>0.18110000000000001</v>
      </c>
      <c r="BH264" s="127">
        <v>0.1797</v>
      </c>
      <c r="BI264" s="127">
        <v>0.17879999999999999</v>
      </c>
      <c r="BJ264" s="127">
        <v>0.1784</v>
      </c>
      <c r="BK264" s="127">
        <v>0.17680000000000001</v>
      </c>
      <c r="BL264" s="127">
        <v>0.1764</v>
      </c>
      <c r="BM264" s="127">
        <v>0.17430000000000001</v>
      </c>
      <c r="BN264" s="127">
        <v>0.17499999999999999</v>
      </c>
      <c r="BO264" s="127">
        <v>0.17299999999999999</v>
      </c>
      <c r="BP264" s="127">
        <v>0.17380000000000001</v>
      </c>
      <c r="BQ264" s="127">
        <v>0.17180000000000001</v>
      </c>
      <c r="BR264" s="127">
        <v>0.17380000000000001</v>
      </c>
      <c r="BS264" s="127">
        <v>0.17449999999999999</v>
      </c>
      <c r="BT264" s="127">
        <v>0.17449999999999999</v>
      </c>
      <c r="BU264" s="127">
        <v>0.1749</v>
      </c>
      <c r="BV264" s="127">
        <v>0.17330000000000001</v>
      </c>
      <c r="BW264" s="127">
        <v>0.17330000000000001</v>
      </c>
      <c r="BX264" s="127">
        <v>0.17180000000000001</v>
      </c>
      <c r="BY264" s="127">
        <v>0.16880000000000001</v>
      </c>
      <c r="BZ264" s="127">
        <v>0.16930000000000001</v>
      </c>
      <c r="CA264" s="127">
        <v>0.16889999999999999</v>
      </c>
      <c r="CB264" s="127">
        <v>0.1678</v>
      </c>
      <c r="CC264" s="127">
        <v>0.16700000000000001</v>
      </c>
      <c r="CD264" s="127">
        <v>0.16800000000000001</v>
      </c>
      <c r="CE264" s="127">
        <v>0.16650000000000001</v>
      </c>
      <c r="CF264" s="127">
        <v>0.1651</v>
      </c>
      <c r="CG264" s="127">
        <v>0.16500000000000001</v>
      </c>
      <c r="CH264" s="127">
        <v>0.30730000000000002</v>
      </c>
      <c r="CI264" s="127">
        <v>0.30590000000000001</v>
      </c>
      <c r="CJ264" s="127">
        <v>0.30370000000000003</v>
      </c>
      <c r="CK264" s="127">
        <v>0.30209999999999998</v>
      </c>
      <c r="CL264" s="127">
        <v>0.30109999999999998</v>
      </c>
      <c r="CM264" s="127">
        <v>0.29899999999999999</v>
      </c>
      <c r="CN264" s="127">
        <v>0.29470000000000002</v>
      </c>
      <c r="CO264" s="127">
        <v>0.29330000000000001</v>
      </c>
      <c r="CP264" s="127">
        <v>0.29289999999999999</v>
      </c>
      <c r="CQ264" s="127">
        <v>0.28920000000000001</v>
      </c>
      <c r="CR264" s="127">
        <v>0.28870000000000001</v>
      </c>
      <c r="CS264" s="127">
        <v>0.28770000000000001</v>
      </c>
      <c r="CT264" s="127">
        <v>0.28989999999999999</v>
      </c>
      <c r="CU264" s="127">
        <v>0.2903</v>
      </c>
      <c r="CV264" s="127">
        <v>0.29060000000000002</v>
      </c>
      <c r="CW264" s="127">
        <v>0.28799999999999998</v>
      </c>
      <c r="CX264" s="127">
        <v>0.28510000000000002</v>
      </c>
      <c r="CY264" s="127">
        <v>0.27939999999999998</v>
      </c>
      <c r="CZ264" s="127">
        <v>0.2787</v>
      </c>
      <c r="DA264" s="127">
        <v>0.27350000000000002</v>
      </c>
      <c r="DB264" s="127">
        <v>0.2762</v>
      </c>
      <c r="DC264" s="127">
        <v>0.27910000000000001</v>
      </c>
      <c r="DD264" s="127">
        <v>0.27929999999999999</v>
      </c>
      <c r="DE264" s="127">
        <v>0.28110000000000002</v>
      </c>
      <c r="DF264" s="127">
        <v>0.28050000000000003</v>
      </c>
      <c r="DG264" s="127">
        <v>0.28289999999999998</v>
      </c>
      <c r="DH264" s="127">
        <v>0.2833</v>
      </c>
      <c r="DI264" s="127">
        <v>0.28210000000000002</v>
      </c>
      <c r="DJ264" s="127">
        <v>0.28060000000000002</v>
      </c>
      <c r="DK264" s="127">
        <v>0.28029999999999999</v>
      </c>
      <c r="DL264" s="127">
        <v>0.28029999999999999</v>
      </c>
      <c r="DM264" s="127">
        <v>0.28110000000000002</v>
      </c>
      <c r="DN264" s="127">
        <v>0.2797</v>
      </c>
      <c r="DO264" s="127">
        <v>0.28050000000000003</v>
      </c>
      <c r="DP264" s="127">
        <v>0.27889999999999998</v>
      </c>
      <c r="DQ264" s="127">
        <v>0.27789999999999998</v>
      </c>
      <c r="DR264" s="127">
        <v>0.27889999999999998</v>
      </c>
      <c r="DS264" s="127">
        <v>0.27810000000000001</v>
      </c>
      <c r="DT264" s="127">
        <v>0.2757</v>
      </c>
      <c r="DU264" s="127">
        <v>0.27310000000000001</v>
      </c>
      <c r="DV264" s="127">
        <v>0.2737</v>
      </c>
      <c r="DW264" s="127">
        <v>0.27139999999999997</v>
      </c>
      <c r="DX264" s="127">
        <v>0.27100000000000002</v>
      </c>
      <c r="DY264" s="127">
        <v>0.2697</v>
      </c>
      <c r="DZ264" s="127">
        <v>0.26910000000000001</v>
      </c>
      <c r="EA264" s="127">
        <v>0.26829999999999998</v>
      </c>
      <c r="EB264" s="127">
        <v>0.26550000000000001</v>
      </c>
      <c r="EC264" s="127">
        <v>0.26550000000000001</v>
      </c>
      <c r="ED264" s="127">
        <v>0.26850000000000002</v>
      </c>
      <c r="EE264" s="127">
        <v>0.26790000000000003</v>
      </c>
      <c r="EF264" s="127">
        <v>0.26740000000000003</v>
      </c>
      <c r="EG264" s="127">
        <v>0.26619999999999999</v>
      </c>
      <c r="EH264" s="127">
        <v>0.26550000000000001</v>
      </c>
      <c r="EI264" s="127">
        <v>0.26229999999999998</v>
      </c>
      <c r="EJ264" s="127">
        <v>0.26469999999999999</v>
      </c>
      <c r="EK264" s="127">
        <v>0.26429999999999998</v>
      </c>
      <c r="EL264" s="127">
        <v>0.26400000000000001</v>
      </c>
      <c r="EM264" s="127">
        <v>0.26079999999999998</v>
      </c>
      <c r="EN264" s="127">
        <v>0.25990000000000002</v>
      </c>
      <c r="EO264" s="127">
        <v>0.26129999999999998</v>
      </c>
      <c r="EP264" s="127">
        <v>0.26490000000000002</v>
      </c>
      <c r="EQ264" s="127">
        <v>0.26569999999999999</v>
      </c>
      <c r="ER264" s="127">
        <v>0.26829999999999998</v>
      </c>
      <c r="ES264" s="127">
        <v>0.26729999999999998</v>
      </c>
      <c r="ET264" s="127">
        <v>0.26650000000000001</v>
      </c>
      <c r="EU264" s="127">
        <v>0.26690000000000003</v>
      </c>
      <c r="EV264">
        <f>SUMIF('12peso'!$E$39:$E$492,$A264,'12peso'!H$39:H$492)</f>
        <v>0.27489999999999998</v>
      </c>
      <c r="EW264">
        <f>SUMIF('12peso'!$E$39:$E$492,$A264,'12peso'!I$39:I$492)</f>
        <v>0.27250000000000002</v>
      </c>
      <c r="EX264">
        <f>SUMIF('12peso'!$E$39:$E$492,$A264,'12peso'!J$39:J$492)</f>
        <v>0.27410000000000001</v>
      </c>
      <c r="EY264">
        <f>SUMIF('12peso'!$E$39:$E$492,$A264,'12peso'!K$39:K$492)</f>
        <v>0.27710000000000001</v>
      </c>
      <c r="EZ264">
        <f>SUMIF('12peso'!$E$39:$E$492,$A264,'12peso'!L$39:L$492)</f>
        <v>0.2787</v>
      </c>
      <c r="FA264">
        <f>SUMIF('12peso'!$E$39:$E$492,$A264,'12peso'!M$39:M$492)</f>
        <v>0.27789999999999998</v>
      </c>
      <c r="FB264">
        <f>SUMIF('12peso'!$E$39:$E$492,$A264,'12peso'!N$39:N$492)</f>
        <v>0.27860000000000001</v>
      </c>
      <c r="FC264">
        <f>SUMIF('12peso'!$E$39:$E$492,$A264,'12peso'!O$39:O$492)</f>
        <v>0.27900000000000003</v>
      </c>
      <c r="FD264">
        <f>SUMIF('12peso'!$E$39:$E$492,$A264,'12peso'!P$39:P$492)</f>
        <v>0.27979999999999999</v>
      </c>
      <c r="FE264">
        <f>SUMIF('12peso'!$E$39:$E$492,$A264,'12peso'!Q$39:Q$492)</f>
        <v>0.27789999999999998</v>
      </c>
      <c r="FF264">
        <f>SUMIF('12peso'!$E$39:$E$492,$A264,'12peso'!R$39:R$492)</f>
        <v>0.28029999999999999</v>
      </c>
      <c r="FG264">
        <f>SUMIF('12peso'!$E$39:$E$492,$A264,'12peso'!S$39:S$492)</f>
        <v>0.2792</v>
      </c>
      <c r="FH264">
        <f>SUMIF('12peso'!$E$39:$E$492,$A264,'12peso'!T$39:T$492)</f>
        <v>0.27929999999999999</v>
      </c>
      <c r="FI264">
        <f>SUMIF('12peso'!$E$39:$E$492,$A264,'12peso'!U$39:U$492)</f>
        <v>0.27760000000000001</v>
      </c>
      <c r="FJ264">
        <f>SUMIF('12peso'!$E$39:$E$492,$A264,'12peso'!V$39:V$492)</f>
        <v>0.27800000000000002</v>
      </c>
      <c r="FK264">
        <f>SUMIF('12peso'!$E$39:$E$492,$A264,'12peso'!W$39:W$492)</f>
        <v>0.2777</v>
      </c>
      <c r="FL264">
        <f>SUMIF('12peso'!$E$39:$E$492,$A264,'12peso'!X$39:X$492)</f>
        <v>0.28110000000000002</v>
      </c>
      <c r="FM264">
        <f>SUMIF('12peso'!$E$39:$E$492,$A264,'12peso'!Y$39:Y$492)</f>
        <v>0.28170000000000001</v>
      </c>
      <c r="FN264">
        <f>SUMIF('12peso'!$E$39:$E$492,$A264,'12peso'!Z$39:Z$492)</f>
        <v>0.2823</v>
      </c>
      <c r="FO264">
        <f>SUMIF('12peso'!$E$39:$E$492,$A264,'12peso'!AA$39:AA$492)</f>
        <v>0.2843</v>
      </c>
      <c r="FP264">
        <f>SUMIF('12peso'!$E$39:$E$492,$A264,'12peso'!AB$39:AB$492)</f>
        <v>0.2838</v>
      </c>
      <c r="FQ264">
        <f>SUMIF('12peso'!$E$39:$E$492,$A264,'12peso'!AC$39:AC$492)</f>
        <v>0.28199999999999997</v>
      </c>
      <c r="FR264">
        <f>SUMIF('12peso'!$E$39:$E$492,$A264,'12peso'!AD$39:AD$492)</f>
        <v>0.28389999999999999</v>
      </c>
      <c r="FS264">
        <f>SUMIF('12peso'!$E$39:$E$492,$A264,'12peso'!AE$39:AE$492)</f>
        <v>0.28289999999999998</v>
      </c>
      <c r="FT264">
        <f>SUMIF('12peso'!$E$39:$E$492,$A264,'12peso'!AF$39:AF$492)</f>
        <v>0.2833</v>
      </c>
      <c r="FU264">
        <f>SUMIF('12peso'!$E$39:$E$492,$A264,'12peso'!AG$39:AG$492)</f>
        <v>0.2828</v>
      </c>
      <c r="FV264">
        <f>SUMIF('12peso'!$E$39:$E$492,$A264,'12peso'!AH$39:AH$492)</f>
        <v>0.28129999999999999</v>
      </c>
      <c r="FW264">
        <f>SUMIF('12peso'!$E$39:$E$492,$A264,'12peso'!AI$39:AI$492)</f>
        <v>0.28079999999999999</v>
      </c>
      <c r="FX264">
        <f>SUMIF('12peso'!$E$39:$E$492,$A264,'12peso'!AJ$39:AJ$492)</f>
        <v>0.27979999999999999</v>
      </c>
      <c r="FY264">
        <f>SUMIF('12peso'!$E$39:$E$492,$A264,'12peso'!AK$39:AK$492)</f>
        <v>0.28050000000000003</v>
      </c>
      <c r="FZ264">
        <f>SUMIF('12peso'!$E$39:$E$492,$A264,'12peso'!AL$39:AL$492)</f>
        <v>0.2833</v>
      </c>
      <c r="GA264">
        <f>SUMIF('12peso'!$E$39:$E$492,$A264,'12peso'!AM$39:AM$492)</f>
        <v>0.28460000000000002</v>
      </c>
      <c r="GB264">
        <f>SUMIF('12peso'!$E$39:$E$492,$A264,'12peso'!AN$39:AN$492)</f>
        <v>0.2838</v>
      </c>
    </row>
    <row r="265" spans="1:184" x14ac:dyDescent="0.25">
      <c r="A265" s="60">
        <v>6301006</v>
      </c>
      <c r="B265" s="56" t="s">
        <v>267</v>
      </c>
      <c r="C265" s="127">
        <v>0.3049</v>
      </c>
      <c r="D265" s="127">
        <v>0.30320000000000003</v>
      </c>
      <c r="E265" s="127">
        <v>0.30359999999999998</v>
      </c>
      <c r="F265" s="127">
        <v>0.29919999999999997</v>
      </c>
      <c r="G265" s="127">
        <v>0.29520000000000002</v>
      </c>
      <c r="H265" s="127">
        <v>0.2984</v>
      </c>
      <c r="I265" s="127">
        <v>0.29310000000000003</v>
      </c>
      <c r="J265" s="127">
        <v>0.29110000000000003</v>
      </c>
      <c r="K265" s="127">
        <v>0.2903</v>
      </c>
      <c r="L265" s="127">
        <v>0.28789999999999999</v>
      </c>
      <c r="M265" s="127">
        <v>0.28560000000000002</v>
      </c>
      <c r="N265" s="127">
        <v>0.2848</v>
      </c>
      <c r="O265" s="127">
        <v>0.27930000000000005</v>
      </c>
      <c r="P265" s="127">
        <v>0.27789999999999998</v>
      </c>
      <c r="Q265" s="127">
        <v>0.27929999999999999</v>
      </c>
      <c r="R265" s="127">
        <v>0.2722</v>
      </c>
      <c r="S265" s="127">
        <v>0.2727</v>
      </c>
      <c r="T265" s="127">
        <v>0.26350000000000001</v>
      </c>
      <c r="U265" s="127">
        <v>0.25950000000000001</v>
      </c>
      <c r="V265" s="127">
        <v>0.25829999999999997</v>
      </c>
      <c r="W265" s="127">
        <v>0.26190000000000002</v>
      </c>
      <c r="X265" s="127">
        <v>0.26200000000000001</v>
      </c>
      <c r="Y265" s="127">
        <v>0.2651</v>
      </c>
      <c r="Z265" s="127">
        <v>0.26739999999999997</v>
      </c>
      <c r="AA265" s="127">
        <v>0.26919999999999999</v>
      </c>
      <c r="AB265" s="127">
        <v>0.26900000000000002</v>
      </c>
      <c r="AC265" s="127">
        <v>0.27339999999999998</v>
      </c>
      <c r="AD265" s="127">
        <v>0.26829999999999998</v>
      </c>
      <c r="AE265" s="127">
        <v>0.26719999999999999</v>
      </c>
      <c r="AF265" s="127">
        <v>0.26589999999999997</v>
      </c>
      <c r="AG265" s="127">
        <v>0.26319999999999999</v>
      </c>
      <c r="AH265" s="127">
        <v>0.26479999999999998</v>
      </c>
      <c r="AI265" s="127">
        <v>0.26469999999999999</v>
      </c>
      <c r="AJ265" s="127">
        <v>0.2646</v>
      </c>
      <c r="AK265" s="127">
        <v>0.2656</v>
      </c>
      <c r="AL265" s="127">
        <v>0.2646</v>
      </c>
      <c r="AM265" s="127">
        <v>0.26100000000000001</v>
      </c>
      <c r="AN265" s="127">
        <v>0.26069999999999999</v>
      </c>
      <c r="AO265" s="127">
        <v>0.2601</v>
      </c>
      <c r="AP265" s="127">
        <v>0.25769999999999998</v>
      </c>
      <c r="AQ265" s="127">
        <v>0.25</v>
      </c>
      <c r="AR265" s="127">
        <v>0.2475</v>
      </c>
      <c r="AS265" s="127">
        <v>0.24430000000000002</v>
      </c>
      <c r="AT265" s="127">
        <v>0.24099999999999999</v>
      </c>
      <c r="AU265" s="127">
        <v>0.24329999999999999</v>
      </c>
      <c r="AV265" s="127">
        <v>0.24379999999999999</v>
      </c>
      <c r="AW265" s="127">
        <v>0.2445</v>
      </c>
      <c r="AX265" s="127">
        <v>0.2465</v>
      </c>
      <c r="AY265" s="127">
        <v>0.24709999999999999</v>
      </c>
      <c r="AZ265" s="127">
        <v>0.2477</v>
      </c>
      <c r="BA265" s="127">
        <v>0.248</v>
      </c>
      <c r="BB265" s="127">
        <v>0.25209999999999999</v>
      </c>
      <c r="BC265" s="127">
        <v>0.25290000000000001</v>
      </c>
      <c r="BD265" s="127">
        <v>0.25229999999999997</v>
      </c>
      <c r="BE265" s="127">
        <v>0.248</v>
      </c>
      <c r="BF265" s="127">
        <v>0.24859999999999999</v>
      </c>
      <c r="BG265" s="127">
        <v>0.24859999999999999</v>
      </c>
      <c r="BH265" s="127">
        <v>0.2495</v>
      </c>
      <c r="BI265" s="127">
        <v>0.24890000000000001</v>
      </c>
      <c r="BJ265" s="127">
        <v>0.2477</v>
      </c>
      <c r="BK265" s="127">
        <v>0.24789999999999998</v>
      </c>
      <c r="BL265" s="127">
        <v>0.247</v>
      </c>
      <c r="BM265" s="127">
        <v>0.24710000000000001</v>
      </c>
      <c r="BN265" s="127">
        <v>0.24740000000000001</v>
      </c>
      <c r="BO265" s="127">
        <v>0.24710000000000001</v>
      </c>
      <c r="BP265" s="127">
        <v>0.24539999999999998</v>
      </c>
      <c r="BQ265" s="127">
        <v>0.24299999999999999</v>
      </c>
      <c r="BR265" s="127">
        <v>0.24490000000000001</v>
      </c>
      <c r="BS265" s="127">
        <v>0.2432</v>
      </c>
      <c r="BT265" s="127">
        <v>0.24060000000000001</v>
      </c>
      <c r="BU265" s="127">
        <v>0.2417</v>
      </c>
      <c r="BV265" s="127">
        <v>0.24260000000000001</v>
      </c>
      <c r="BW265" s="127">
        <v>0.2419</v>
      </c>
      <c r="BX265" s="127">
        <v>0.24129999999999999</v>
      </c>
      <c r="BY265" s="127">
        <v>0.24009999999999998</v>
      </c>
      <c r="BZ265" s="127">
        <v>0.23800000000000002</v>
      </c>
      <c r="CA265" s="127">
        <v>0.23609999999999998</v>
      </c>
      <c r="CB265" s="127">
        <v>0.23449999999999999</v>
      </c>
      <c r="CC265" s="127">
        <v>0.23380000000000001</v>
      </c>
      <c r="CD265" s="127">
        <v>0.23280000000000001</v>
      </c>
      <c r="CE265" s="127">
        <v>0.23200000000000001</v>
      </c>
      <c r="CF265" s="127">
        <v>0.23180000000000001</v>
      </c>
      <c r="CG265" s="127">
        <v>0.2319</v>
      </c>
      <c r="CH265" s="127">
        <v>0.36430000000000001</v>
      </c>
      <c r="CI265" s="127">
        <v>0.36220000000000002</v>
      </c>
      <c r="CJ265" s="127">
        <v>0.3644</v>
      </c>
      <c r="CK265" s="127">
        <v>0.36199999999999999</v>
      </c>
      <c r="CL265" s="127">
        <v>0.35980000000000001</v>
      </c>
      <c r="CM265" s="127">
        <v>0.35799999999999998</v>
      </c>
      <c r="CN265" s="127">
        <v>0.35210000000000002</v>
      </c>
      <c r="CO265" s="127">
        <v>0.35199999999999998</v>
      </c>
      <c r="CP265" s="127">
        <v>0.34920000000000001</v>
      </c>
      <c r="CQ265" s="127">
        <v>0.34870000000000001</v>
      </c>
      <c r="CR265" s="127">
        <v>0.35139999999999999</v>
      </c>
      <c r="CS265" s="127">
        <v>0.35439999999999999</v>
      </c>
      <c r="CT265" s="127">
        <v>0.35510000000000003</v>
      </c>
      <c r="CU265" s="127">
        <v>0.3579</v>
      </c>
      <c r="CV265" s="127">
        <v>0.36099999999999999</v>
      </c>
      <c r="CW265" s="127">
        <v>0.36</v>
      </c>
      <c r="CX265" s="127">
        <v>0.36220000000000002</v>
      </c>
      <c r="CY265" s="127">
        <v>0.35970000000000002</v>
      </c>
      <c r="CZ265" s="127">
        <v>0.35749999999999998</v>
      </c>
      <c r="DA265" s="127">
        <v>0.35830000000000001</v>
      </c>
      <c r="DB265" s="127">
        <v>0.35199999999999998</v>
      </c>
      <c r="DC265" s="127">
        <v>0.35199999999999998</v>
      </c>
      <c r="DD265" s="127">
        <v>0.35089999999999999</v>
      </c>
      <c r="DE265" s="127">
        <v>0.35299999999999998</v>
      </c>
      <c r="DF265" s="127">
        <v>0.35239999999999999</v>
      </c>
      <c r="DG265" s="127">
        <v>0.35520000000000002</v>
      </c>
      <c r="DH265" s="127">
        <v>0.35780000000000001</v>
      </c>
      <c r="DI265" s="127">
        <v>0.36159999999999998</v>
      </c>
      <c r="DJ265" s="127">
        <v>0.36099999999999999</v>
      </c>
      <c r="DK265" s="127">
        <v>0.35980000000000001</v>
      </c>
      <c r="DL265" s="127">
        <v>0.35709999999999997</v>
      </c>
      <c r="DM265" s="127">
        <v>0.3518</v>
      </c>
      <c r="DN265" s="127">
        <v>0.34860000000000002</v>
      </c>
      <c r="DO265" s="127">
        <v>0.35170000000000001</v>
      </c>
      <c r="DP265" s="127">
        <v>0.3493</v>
      </c>
      <c r="DQ265" s="127">
        <v>0.35010000000000002</v>
      </c>
      <c r="DR265" s="127">
        <v>0.35010000000000002</v>
      </c>
      <c r="DS265" s="127">
        <v>0.34889999999999999</v>
      </c>
      <c r="DT265" s="127">
        <v>0.34989999999999999</v>
      </c>
      <c r="DU265" s="127">
        <v>0.34699999999999998</v>
      </c>
      <c r="DV265" s="127">
        <v>0.3488</v>
      </c>
      <c r="DW265" s="127">
        <v>0.34570000000000001</v>
      </c>
      <c r="DX265" s="127">
        <v>0.34420000000000001</v>
      </c>
      <c r="DY265" s="127">
        <v>0.3357</v>
      </c>
      <c r="DZ265" s="127">
        <v>0.33119999999999999</v>
      </c>
      <c r="EA265" s="127">
        <v>0.3261</v>
      </c>
      <c r="EB265" s="127">
        <v>0.32869999999999999</v>
      </c>
      <c r="EC265" s="127">
        <v>0.33</v>
      </c>
      <c r="ED265" s="127">
        <v>0.33360000000000001</v>
      </c>
      <c r="EE265" s="127">
        <v>0.33310000000000001</v>
      </c>
      <c r="EF265" s="127">
        <v>0.3296</v>
      </c>
      <c r="EG265" s="127">
        <v>0.33019999999999999</v>
      </c>
      <c r="EH265" s="127">
        <v>0.32919999999999999</v>
      </c>
      <c r="EI265" s="127">
        <v>0.32669999999999999</v>
      </c>
      <c r="EJ265" s="127">
        <v>0.32429999999999998</v>
      </c>
      <c r="EK265" s="127">
        <v>0.31990000000000002</v>
      </c>
      <c r="EL265" s="127">
        <v>0.3175</v>
      </c>
      <c r="EM265" s="127">
        <v>0.31490000000000001</v>
      </c>
      <c r="EN265" s="127">
        <v>0.312</v>
      </c>
      <c r="EO265" s="127">
        <v>0.31209999999999999</v>
      </c>
      <c r="EP265" s="127">
        <v>0.315</v>
      </c>
      <c r="EQ265" s="127">
        <v>0.31309999999999999</v>
      </c>
      <c r="ER265" s="127">
        <v>0.31559999999999999</v>
      </c>
      <c r="ES265" s="127">
        <v>0.31419999999999998</v>
      </c>
      <c r="ET265" s="127">
        <v>0.31330000000000002</v>
      </c>
      <c r="EU265" s="127">
        <v>0.311</v>
      </c>
      <c r="EV265">
        <f>SUMIF('12peso'!$E$39:$E$492,$A265,'12peso'!H$39:H$492)</f>
        <v>0.38650000000000001</v>
      </c>
      <c r="EW265">
        <f>SUMIF('12peso'!$E$39:$E$492,$A265,'12peso'!I$39:I$492)</f>
        <v>0.38290000000000002</v>
      </c>
      <c r="EX265">
        <f>SUMIF('12peso'!$E$39:$E$492,$A265,'12peso'!J$39:J$492)</f>
        <v>0.38030000000000003</v>
      </c>
      <c r="EY265">
        <f>SUMIF('12peso'!$E$39:$E$492,$A265,'12peso'!K$39:K$492)</f>
        <v>0.37840000000000001</v>
      </c>
      <c r="EZ265">
        <f>SUMIF('12peso'!$E$39:$E$492,$A265,'12peso'!L$39:L$492)</f>
        <v>0.37740000000000001</v>
      </c>
      <c r="FA265">
        <f>SUMIF('12peso'!$E$39:$E$492,$A265,'12peso'!M$39:M$492)</f>
        <v>0.37819999999999998</v>
      </c>
      <c r="FB265">
        <f>SUMIF('12peso'!$E$39:$E$492,$A265,'12peso'!N$39:N$492)</f>
        <v>0.37630000000000002</v>
      </c>
      <c r="FC265">
        <f>SUMIF('12peso'!$E$39:$E$492,$A265,'12peso'!O$39:O$492)</f>
        <v>0.3785</v>
      </c>
      <c r="FD265">
        <f>SUMIF('12peso'!$E$39:$E$492,$A265,'12peso'!P$39:P$492)</f>
        <v>0.37580000000000002</v>
      </c>
      <c r="FE265">
        <f>SUMIF('12peso'!$E$39:$E$492,$A265,'12peso'!Q$39:Q$492)</f>
        <v>0.37490000000000001</v>
      </c>
      <c r="FF265">
        <f>SUMIF('12peso'!$E$39:$E$492,$A265,'12peso'!R$39:R$492)</f>
        <v>0.37469999999999998</v>
      </c>
      <c r="FG265">
        <f>SUMIF('12peso'!$E$39:$E$492,$A265,'12peso'!S$39:S$492)</f>
        <v>0.37140000000000001</v>
      </c>
      <c r="FH265">
        <f>SUMIF('12peso'!$E$39:$E$492,$A265,'12peso'!T$39:T$492)</f>
        <v>0.36880000000000002</v>
      </c>
      <c r="FI265">
        <f>SUMIF('12peso'!$E$39:$E$492,$A265,'12peso'!U$39:U$492)</f>
        <v>0.36799999999999999</v>
      </c>
      <c r="FJ265">
        <f>SUMIF('12peso'!$E$39:$E$492,$A265,'12peso'!V$39:V$492)</f>
        <v>0.36749999999999999</v>
      </c>
      <c r="FK265">
        <f>SUMIF('12peso'!$E$39:$E$492,$A265,'12peso'!W$39:W$492)</f>
        <v>0.36320000000000002</v>
      </c>
      <c r="FL265">
        <f>SUMIF('12peso'!$E$39:$E$492,$A265,'12peso'!X$39:X$492)</f>
        <v>0.36570000000000003</v>
      </c>
      <c r="FM265">
        <f>SUMIF('12peso'!$E$39:$E$492,$A265,'12peso'!Y$39:Y$492)</f>
        <v>0.36470000000000002</v>
      </c>
      <c r="FN265">
        <f>SUMIF('12peso'!$E$39:$E$492,$A265,'12peso'!Z$39:Z$492)</f>
        <v>0.36459999999999998</v>
      </c>
      <c r="FO265">
        <f>SUMIF('12peso'!$E$39:$E$492,$A265,'12peso'!AA$39:AA$492)</f>
        <v>0.3669</v>
      </c>
      <c r="FP265">
        <f>SUMIF('12peso'!$E$39:$E$492,$A265,'12peso'!AB$39:AB$492)</f>
        <v>0.36830000000000002</v>
      </c>
      <c r="FQ265">
        <f>SUMIF('12peso'!$E$39:$E$492,$A265,'12peso'!AC$39:AC$492)</f>
        <v>0.37090000000000001</v>
      </c>
      <c r="FR265">
        <f>SUMIF('12peso'!$E$39:$E$492,$A265,'12peso'!AD$39:AD$492)</f>
        <v>0.37130000000000002</v>
      </c>
      <c r="FS265">
        <f>SUMIF('12peso'!$E$39:$E$492,$A265,'12peso'!AE$39:AE$492)</f>
        <v>0.37180000000000002</v>
      </c>
      <c r="FT265">
        <f>SUMIF('12peso'!$E$39:$E$492,$A265,'12peso'!AF$39:AF$492)</f>
        <v>0.37019999999999997</v>
      </c>
      <c r="FU265">
        <f>SUMIF('12peso'!$E$39:$E$492,$A265,'12peso'!AG$39:AG$492)</f>
        <v>0.36809999999999998</v>
      </c>
      <c r="FV265">
        <f>SUMIF('12peso'!$E$39:$E$492,$A265,'12peso'!AH$39:AH$492)</f>
        <v>0.3695</v>
      </c>
      <c r="FW265">
        <f>SUMIF('12peso'!$E$39:$E$492,$A265,'12peso'!AI$39:AI$492)</f>
        <v>0.36880000000000002</v>
      </c>
      <c r="FX265">
        <f>SUMIF('12peso'!$E$39:$E$492,$A265,'12peso'!AJ$39:AJ$492)</f>
        <v>0.36959999999999998</v>
      </c>
      <c r="FY265">
        <f>SUMIF('12peso'!$E$39:$E$492,$A265,'12peso'!AK$39:AK$492)</f>
        <v>0.37</v>
      </c>
      <c r="FZ265">
        <f>SUMIF('12peso'!$E$39:$E$492,$A265,'12peso'!AL$39:AL$492)</f>
        <v>0.36880000000000002</v>
      </c>
      <c r="GA265">
        <f>SUMIF('12peso'!$E$39:$E$492,$A265,'12peso'!AM$39:AM$492)</f>
        <v>0.36990000000000001</v>
      </c>
      <c r="GB265">
        <f>SUMIF('12peso'!$E$39:$E$492,$A265,'12peso'!AN$39:AN$492)</f>
        <v>0.3705</v>
      </c>
    </row>
    <row r="266" spans="1:184" x14ac:dyDescent="0.25">
      <c r="A266" s="60">
        <v>6301007</v>
      </c>
      <c r="B266" s="56" t="s">
        <v>268</v>
      </c>
      <c r="C266" s="127">
        <v>0.13850000000000001</v>
      </c>
      <c r="D266" s="127">
        <v>0.13719999999999999</v>
      </c>
      <c r="E266" s="127">
        <v>0.13819999999999999</v>
      </c>
      <c r="F266" s="127">
        <v>0.13600000000000001</v>
      </c>
      <c r="G266" s="127">
        <v>0.13569999999999999</v>
      </c>
      <c r="H266" s="127">
        <v>0.13589999999999999</v>
      </c>
      <c r="I266" s="127">
        <v>0.1356</v>
      </c>
      <c r="J266" s="127">
        <v>0.13819999999999999</v>
      </c>
      <c r="K266" s="127">
        <v>0.1399</v>
      </c>
      <c r="L266" s="127">
        <v>0.1404</v>
      </c>
      <c r="M266" s="127">
        <v>0.14199999999999999</v>
      </c>
      <c r="N266" s="127">
        <v>0.14000000000000001</v>
      </c>
      <c r="O266" s="127">
        <v>0.13800000000000001</v>
      </c>
      <c r="P266" s="127">
        <v>0.13650000000000001</v>
      </c>
      <c r="Q266" s="127">
        <v>0.1348</v>
      </c>
      <c r="R266" s="127">
        <v>0.1328</v>
      </c>
      <c r="S266" s="127">
        <v>0.1318</v>
      </c>
      <c r="T266" s="127">
        <v>0.1283</v>
      </c>
      <c r="U266" s="127">
        <v>0.1278</v>
      </c>
      <c r="V266" s="127">
        <v>0.1288</v>
      </c>
      <c r="W266" s="127">
        <v>0.12939999999999999</v>
      </c>
      <c r="X266" s="127">
        <v>0.12870000000000001</v>
      </c>
      <c r="Y266" s="127">
        <v>0.1305</v>
      </c>
      <c r="Z266" s="127">
        <v>0.13200000000000001</v>
      </c>
      <c r="AA266" s="127">
        <v>0.1326</v>
      </c>
      <c r="AB266" s="127">
        <v>0.1331</v>
      </c>
      <c r="AC266" s="127">
        <v>0.1351</v>
      </c>
      <c r="AD266" s="127">
        <v>0.13539999999999999</v>
      </c>
      <c r="AE266" s="127">
        <v>0.13569999999999999</v>
      </c>
      <c r="AF266" s="127">
        <v>0.1351</v>
      </c>
      <c r="AG266" s="127">
        <v>0.1356</v>
      </c>
      <c r="AH266" s="127">
        <v>0.13600000000000001</v>
      </c>
      <c r="AI266" s="127">
        <v>0.13689999999999999</v>
      </c>
      <c r="AJ266" s="127">
        <v>0.13869999999999999</v>
      </c>
      <c r="AK266" s="127">
        <v>0.13919999999999999</v>
      </c>
      <c r="AL266" s="127">
        <v>0.13869999999999999</v>
      </c>
      <c r="AM266" s="127">
        <v>0.1389</v>
      </c>
      <c r="AN266" s="127">
        <v>0.13969999999999999</v>
      </c>
      <c r="AO266" s="127">
        <v>0.13880000000000001</v>
      </c>
      <c r="AP266" s="127">
        <v>0.13719999999999999</v>
      </c>
      <c r="AQ266" s="127">
        <v>0.13500000000000001</v>
      </c>
      <c r="AR266" s="127">
        <v>0.13439999999999999</v>
      </c>
      <c r="AS266" s="127">
        <v>0.1326</v>
      </c>
      <c r="AT266" s="127">
        <v>0.13300000000000001</v>
      </c>
      <c r="AU266" s="127">
        <v>0.13420000000000001</v>
      </c>
      <c r="AV266" s="127">
        <v>0.13489999999999999</v>
      </c>
      <c r="AW266" s="127">
        <v>0.13569999999999999</v>
      </c>
      <c r="AX266" s="127">
        <v>0.1384</v>
      </c>
      <c r="AY266" s="127">
        <v>0.1386</v>
      </c>
      <c r="AZ266" s="127">
        <v>0.13869999999999999</v>
      </c>
      <c r="BA266" s="127">
        <v>0.1381</v>
      </c>
      <c r="BB266" s="127">
        <v>0.13800000000000001</v>
      </c>
      <c r="BC266" s="127">
        <v>0.13600000000000001</v>
      </c>
      <c r="BD266" s="127">
        <v>0.13600000000000001</v>
      </c>
      <c r="BE266" s="127">
        <v>0.13550000000000001</v>
      </c>
      <c r="BF266" s="127">
        <v>0.1346</v>
      </c>
      <c r="BG266" s="127">
        <v>0.13350000000000001</v>
      </c>
      <c r="BH266" s="127">
        <v>0.1343</v>
      </c>
      <c r="BI266" s="127">
        <v>0.1348</v>
      </c>
      <c r="BJ266" s="127">
        <v>0.13420000000000001</v>
      </c>
      <c r="BK266" s="127">
        <v>0.1341</v>
      </c>
      <c r="BL266" s="127">
        <v>0.13270000000000001</v>
      </c>
      <c r="BM266" s="127">
        <v>0.13170000000000001</v>
      </c>
      <c r="BN266" s="127">
        <v>0.13039999999999999</v>
      </c>
      <c r="BO266" s="127">
        <v>0.12989999999999999</v>
      </c>
      <c r="BP266" s="127">
        <v>0.12809999999999999</v>
      </c>
      <c r="BQ266" s="127">
        <v>0.12720000000000001</v>
      </c>
      <c r="BR266" s="127">
        <v>0.12709999999999999</v>
      </c>
      <c r="BS266" s="127">
        <v>0.1258</v>
      </c>
      <c r="BT266" s="127">
        <v>0.1249</v>
      </c>
      <c r="BU266" s="127">
        <v>0.12590000000000001</v>
      </c>
      <c r="BV266" s="127">
        <v>0.12520000000000001</v>
      </c>
      <c r="BW266" s="127">
        <v>0.1246</v>
      </c>
      <c r="BX266" s="127">
        <v>0.12470000000000001</v>
      </c>
      <c r="BY266" s="127">
        <v>0.12509999999999999</v>
      </c>
      <c r="BZ266" s="127">
        <v>0.1246</v>
      </c>
      <c r="CA266" s="127">
        <v>0.12470000000000001</v>
      </c>
      <c r="CB266" s="127">
        <v>0.1237</v>
      </c>
      <c r="CC266" s="127">
        <v>0.1236</v>
      </c>
      <c r="CD266" s="127">
        <v>0.12280000000000001</v>
      </c>
      <c r="CE266" s="127">
        <v>0.1226</v>
      </c>
      <c r="CF266" s="127">
        <v>0.12130000000000001</v>
      </c>
      <c r="CG266" s="127">
        <v>0.1205</v>
      </c>
      <c r="CH266" s="127">
        <v>0.16420000000000001</v>
      </c>
      <c r="CI266" s="127">
        <v>0.1636</v>
      </c>
      <c r="CJ266" s="127">
        <v>0.16200000000000001</v>
      </c>
      <c r="CK266" s="127">
        <v>0.161</v>
      </c>
      <c r="CL266" s="127">
        <v>0.1605</v>
      </c>
      <c r="CM266" s="127">
        <v>0.15939999999999999</v>
      </c>
      <c r="CN266" s="127">
        <v>0.1605</v>
      </c>
      <c r="CO266" s="127">
        <v>0.15959999999999999</v>
      </c>
      <c r="CP266" s="127">
        <v>0.15939999999999999</v>
      </c>
      <c r="CQ266" s="127">
        <v>0.15870000000000001</v>
      </c>
      <c r="CR266" s="127">
        <v>0.1588</v>
      </c>
      <c r="CS266" s="127">
        <v>0.1593</v>
      </c>
      <c r="CT266" s="127">
        <v>0.16</v>
      </c>
      <c r="CU266" s="127">
        <v>0.15970000000000001</v>
      </c>
      <c r="CV266" s="127">
        <v>0.1605</v>
      </c>
      <c r="CW266" s="127">
        <v>0.15920000000000001</v>
      </c>
      <c r="CX266" s="127">
        <v>0.15790000000000001</v>
      </c>
      <c r="CY266" s="127">
        <v>0.15540000000000001</v>
      </c>
      <c r="CZ266" s="127">
        <v>0.1552</v>
      </c>
      <c r="DA266" s="127">
        <v>0.15570000000000001</v>
      </c>
      <c r="DB266" s="127">
        <v>0.15429999999999999</v>
      </c>
      <c r="DC266" s="127">
        <v>0.15359999999999999</v>
      </c>
      <c r="DD266" s="127">
        <v>0.15340000000000001</v>
      </c>
      <c r="DE266" s="127">
        <v>0.154</v>
      </c>
      <c r="DF266" s="127">
        <v>0.1525</v>
      </c>
      <c r="DG266" s="127">
        <v>0.15310000000000001</v>
      </c>
      <c r="DH266" s="127">
        <v>0.154</v>
      </c>
      <c r="DI266" s="127">
        <v>0.15340000000000001</v>
      </c>
      <c r="DJ266" s="127">
        <v>0.15229999999999999</v>
      </c>
      <c r="DK266" s="127">
        <v>0.15129999999999999</v>
      </c>
      <c r="DL266" s="127">
        <v>0.15279999999999999</v>
      </c>
      <c r="DM266" s="127">
        <v>0.15210000000000001</v>
      </c>
      <c r="DN266" s="127">
        <v>0.15260000000000001</v>
      </c>
      <c r="DO266" s="127">
        <v>0.15390000000000001</v>
      </c>
      <c r="DP266" s="127">
        <v>0.15509999999999999</v>
      </c>
      <c r="DQ266" s="127">
        <v>0.1552</v>
      </c>
      <c r="DR266" s="127">
        <v>0.15429999999999999</v>
      </c>
      <c r="DS266" s="127">
        <v>0.15509999999999999</v>
      </c>
      <c r="DT266" s="127">
        <v>0.15459999999999999</v>
      </c>
      <c r="DU266" s="127">
        <v>0.15429999999999999</v>
      </c>
      <c r="DV266" s="127">
        <v>0.1532</v>
      </c>
      <c r="DW266" s="127">
        <v>0.15379999999999999</v>
      </c>
      <c r="DX266" s="127">
        <v>0.15290000000000001</v>
      </c>
      <c r="DY266" s="127">
        <v>0.1522</v>
      </c>
      <c r="DZ266" s="127">
        <v>0.15040000000000001</v>
      </c>
      <c r="EA266" s="127">
        <v>0.15029999999999999</v>
      </c>
      <c r="EB266" s="127">
        <v>0.15</v>
      </c>
      <c r="EC266" s="127">
        <v>0.14960000000000001</v>
      </c>
      <c r="ED266" s="127">
        <v>0.15140000000000001</v>
      </c>
      <c r="EE266" s="127">
        <v>0.1512</v>
      </c>
      <c r="EF266" s="127">
        <v>0.15079999999999999</v>
      </c>
      <c r="EG266" s="127">
        <v>0.151</v>
      </c>
      <c r="EH266" s="127">
        <v>0.151</v>
      </c>
      <c r="EI266" s="127">
        <v>0.14979999999999999</v>
      </c>
      <c r="EJ266" s="127">
        <v>0.14899999999999999</v>
      </c>
      <c r="EK266" s="127">
        <v>0.14829999999999999</v>
      </c>
      <c r="EL266" s="127">
        <v>0.14680000000000001</v>
      </c>
      <c r="EM266" s="127">
        <v>0.1459</v>
      </c>
      <c r="EN266" s="127">
        <v>0.14449999999999999</v>
      </c>
      <c r="EO266" s="127">
        <v>0.14499999999999999</v>
      </c>
      <c r="EP266" s="127">
        <v>0.14560000000000001</v>
      </c>
      <c r="EQ266" s="127">
        <v>0.14599999999999999</v>
      </c>
      <c r="ER266" s="127">
        <v>0.1474</v>
      </c>
      <c r="ES266" s="127">
        <v>0.1467</v>
      </c>
      <c r="ET266" s="127">
        <v>0.1472</v>
      </c>
      <c r="EU266" s="127">
        <v>0.1469</v>
      </c>
      <c r="EV266">
        <f>SUMIF('12peso'!$E$39:$E$492,$A266,'12peso'!H$39:H$492)</f>
        <v>0.18279999999999999</v>
      </c>
      <c r="EW266">
        <f>SUMIF('12peso'!$E$39:$E$492,$A266,'12peso'!I$39:I$492)</f>
        <v>0.18260000000000001</v>
      </c>
      <c r="EX266">
        <f>SUMIF('12peso'!$E$39:$E$492,$A266,'12peso'!J$39:J$492)</f>
        <v>0.18229999999999999</v>
      </c>
      <c r="EY266">
        <f>SUMIF('12peso'!$E$39:$E$492,$A266,'12peso'!K$39:K$492)</f>
        <v>0.1825</v>
      </c>
      <c r="EZ266">
        <f>SUMIF('12peso'!$E$39:$E$492,$A266,'12peso'!L$39:L$492)</f>
        <v>0.18410000000000001</v>
      </c>
      <c r="FA266">
        <f>SUMIF('12peso'!$E$39:$E$492,$A266,'12peso'!M$39:M$492)</f>
        <v>0.18360000000000001</v>
      </c>
      <c r="FB266">
        <f>SUMIF('12peso'!$E$39:$E$492,$A266,'12peso'!N$39:N$492)</f>
        <v>0.18490000000000001</v>
      </c>
      <c r="FC266">
        <f>SUMIF('12peso'!$E$39:$E$492,$A266,'12peso'!O$39:O$492)</f>
        <v>0.18490000000000001</v>
      </c>
      <c r="FD266">
        <f>SUMIF('12peso'!$E$39:$E$492,$A266,'12peso'!P$39:P$492)</f>
        <v>0.18609999999999999</v>
      </c>
      <c r="FE266">
        <f>SUMIF('12peso'!$E$39:$E$492,$A266,'12peso'!Q$39:Q$492)</f>
        <v>0.1883</v>
      </c>
      <c r="FF266">
        <f>SUMIF('12peso'!$E$39:$E$492,$A266,'12peso'!R$39:R$492)</f>
        <v>0.18970000000000001</v>
      </c>
      <c r="FG266">
        <f>SUMIF('12peso'!$E$39:$E$492,$A266,'12peso'!S$39:S$492)</f>
        <v>0.18740000000000001</v>
      </c>
      <c r="FH266">
        <f>SUMIF('12peso'!$E$39:$E$492,$A266,'12peso'!T$39:T$492)</f>
        <v>0.1867</v>
      </c>
      <c r="FI266">
        <f>SUMIF('12peso'!$E$39:$E$492,$A266,'12peso'!U$39:U$492)</f>
        <v>0.18659999999999999</v>
      </c>
      <c r="FJ266">
        <f>SUMIF('12peso'!$E$39:$E$492,$A266,'12peso'!V$39:V$492)</f>
        <v>0.18840000000000001</v>
      </c>
      <c r="FK266">
        <f>SUMIF('12peso'!$E$39:$E$492,$A266,'12peso'!W$39:W$492)</f>
        <v>0.1867</v>
      </c>
      <c r="FL266">
        <f>SUMIF('12peso'!$E$39:$E$492,$A266,'12peso'!X$39:X$492)</f>
        <v>0.18509999999999999</v>
      </c>
      <c r="FM266">
        <f>SUMIF('12peso'!$E$39:$E$492,$A266,'12peso'!Y$39:Y$492)</f>
        <v>0.184</v>
      </c>
      <c r="FN266">
        <f>SUMIF('12peso'!$E$39:$E$492,$A266,'12peso'!Z$39:Z$492)</f>
        <v>0.18149999999999999</v>
      </c>
      <c r="FO266">
        <f>SUMIF('12peso'!$E$39:$E$492,$A266,'12peso'!AA$39:AA$492)</f>
        <v>0.18290000000000001</v>
      </c>
      <c r="FP266">
        <f>SUMIF('12peso'!$E$39:$E$492,$A266,'12peso'!AB$39:AB$492)</f>
        <v>0.18290000000000001</v>
      </c>
      <c r="FQ266">
        <f>SUMIF('12peso'!$E$39:$E$492,$A266,'12peso'!AC$39:AC$492)</f>
        <v>0.1825</v>
      </c>
      <c r="FR266">
        <f>SUMIF('12peso'!$E$39:$E$492,$A266,'12peso'!AD$39:AD$492)</f>
        <v>0.18129999999999999</v>
      </c>
      <c r="FS266">
        <f>SUMIF('12peso'!$E$39:$E$492,$A266,'12peso'!AE$39:AE$492)</f>
        <v>0.18029999999999999</v>
      </c>
      <c r="FT266">
        <f>SUMIF('12peso'!$E$39:$E$492,$A266,'12peso'!AF$39:AF$492)</f>
        <v>0.18160000000000001</v>
      </c>
      <c r="FU266">
        <f>SUMIF('12peso'!$E$39:$E$492,$A266,'12peso'!AG$39:AG$492)</f>
        <v>0.1825</v>
      </c>
      <c r="FV266">
        <f>SUMIF('12peso'!$E$39:$E$492,$A266,'12peso'!AH$39:AH$492)</f>
        <v>0.18090000000000001</v>
      </c>
      <c r="FW266">
        <f>SUMIF('12peso'!$E$39:$E$492,$A266,'12peso'!AI$39:AI$492)</f>
        <v>0.1804</v>
      </c>
      <c r="FX266">
        <f>SUMIF('12peso'!$E$39:$E$492,$A266,'12peso'!AJ$39:AJ$492)</f>
        <v>0.18179999999999999</v>
      </c>
      <c r="FY266">
        <f>SUMIF('12peso'!$E$39:$E$492,$A266,'12peso'!AK$39:AK$492)</f>
        <v>0.18260000000000001</v>
      </c>
      <c r="FZ266">
        <f>SUMIF('12peso'!$E$39:$E$492,$A266,'12peso'!AL$39:AL$492)</f>
        <v>0.18540000000000001</v>
      </c>
      <c r="GA266">
        <f>SUMIF('12peso'!$E$39:$E$492,$A266,'12peso'!AM$39:AM$492)</f>
        <v>0.1865</v>
      </c>
      <c r="GB266">
        <f>SUMIF('12peso'!$E$39:$E$492,$A266,'12peso'!AN$39:AN$492)</f>
        <v>0.1865</v>
      </c>
    </row>
    <row r="267" spans="1:184" x14ac:dyDescent="0.25">
      <c r="A267" s="60">
        <v>6301010</v>
      </c>
      <c r="B267" s="56" t="s">
        <v>269</v>
      </c>
      <c r="C267" s="127">
        <v>5.96E-2</v>
      </c>
      <c r="D267" s="127">
        <v>6.0299999999999999E-2</v>
      </c>
      <c r="E267" s="127">
        <v>6.08E-2</v>
      </c>
      <c r="F267" s="127">
        <v>6.0299999999999999E-2</v>
      </c>
      <c r="G267" s="127">
        <v>5.9799999999999999E-2</v>
      </c>
      <c r="H267" s="127">
        <v>5.9200000000000003E-2</v>
      </c>
      <c r="I267" s="127">
        <v>6.0499999999999998E-2</v>
      </c>
      <c r="J267" s="127">
        <v>0.06</v>
      </c>
      <c r="K267" s="127">
        <v>6.0699999999999997E-2</v>
      </c>
      <c r="L267" s="127">
        <v>6.0499999999999998E-2</v>
      </c>
      <c r="M267" s="127">
        <v>6.08E-2</v>
      </c>
      <c r="N267" s="127">
        <v>6.13E-2</v>
      </c>
      <c r="O267" s="127">
        <v>0.06</v>
      </c>
      <c r="P267" s="127">
        <v>5.9400000000000001E-2</v>
      </c>
      <c r="Q267" s="127">
        <v>5.9299999999999999E-2</v>
      </c>
      <c r="R267" s="127">
        <v>0.06</v>
      </c>
      <c r="S267" s="127">
        <v>5.9900000000000002E-2</v>
      </c>
      <c r="T267" s="127">
        <v>5.91E-2</v>
      </c>
      <c r="U267" s="127">
        <v>5.9900000000000002E-2</v>
      </c>
      <c r="V267" s="127">
        <v>0.06</v>
      </c>
      <c r="W267" s="127">
        <v>6.08E-2</v>
      </c>
      <c r="X267" s="127">
        <v>6.1499999999999999E-2</v>
      </c>
      <c r="Y267" s="127">
        <v>6.3200000000000006E-2</v>
      </c>
      <c r="Z267" s="127">
        <v>6.3899999999999998E-2</v>
      </c>
      <c r="AA267" s="127">
        <v>6.3799999999999996E-2</v>
      </c>
      <c r="AB267" s="127">
        <v>6.3700000000000007E-2</v>
      </c>
      <c r="AC267" s="127">
        <v>6.4899999999999999E-2</v>
      </c>
      <c r="AD267" s="127">
        <v>6.5199999999999994E-2</v>
      </c>
      <c r="AE267" s="127">
        <v>6.59E-2</v>
      </c>
      <c r="AF267" s="127">
        <v>6.6400000000000001E-2</v>
      </c>
      <c r="AG267" s="127">
        <v>6.6600000000000006E-2</v>
      </c>
      <c r="AH267" s="127">
        <v>6.7299999999999999E-2</v>
      </c>
      <c r="AI267" s="127">
        <v>6.7699999999999996E-2</v>
      </c>
      <c r="AJ267" s="127">
        <v>6.8699999999999997E-2</v>
      </c>
      <c r="AK267" s="127">
        <v>6.9599999999999995E-2</v>
      </c>
      <c r="AL267" s="127">
        <v>7.1099999999999997E-2</v>
      </c>
      <c r="AM267" s="127">
        <v>7.0400000000000004E-2</v>
      </c>
      <c r="AN267" s="127">
        <v>7.0400000000000004E-2</v>
      </c>
      <c r="AO267" s="127">
        <v>7.0000000000000007E-2</v>
      </c>
      <c r="AP267" s="127">
        <v>6.8400000000000002E-2</v>
      </c>
      <c r="AQ267" s="127">
        <v>6.6799999999999998E-2</v>
      </c>
      <c r="AR267" s="127">
        <v>6.5299999999999997E-2</v>
      </c>
      <c r="AS267" s="127">
        <v>6.4500000000000002E-2</v>
      </c>
      <c r="AT267" s="127">
        <v>6.6199999999999995E-2</v>
      </c>
      <c r="AU267" s="127">
        <v>6.6199999999999995E-2</v>
      </c>
      <c r="AV267" s="127">
        <v>6.6100000000000006E-2</v>
      </c>
      <c r="AW267" s="127">
        <v>6.6199999999999995E-2</v>
      </c>
      <c r="AX267" s="127">
        <v>6.7000000000000004E-2</v>
      </c>
      <c r="AY267" s="127">
        <v>6.7500000000000004E-2</v>
      </c>
      <c r="AZ267" s="127">
        <v>6.7199999999999996E-2</v>
      </c>
      <c r="BA267" s="127">
        <v>6.7100000000000007E-2</v>
      </c>
      <c r="BB267" s="127">
        <v>6.7199999999999996E-2</v>
      </c>
      <c r="BC267" s="127">
        <v>6.7100000000000007E-2</v>
      </c>
      <c r="BD267" s="127">
        <v>6.6199999999999995E-2</v>
      </c>
      <c r="BE267" s="127">
        <v>6.54E-2</v>
      </c>
      <c r="BF267" s="127">
        <v>6.4899999999999999E-2</v>
      </c>
      <c r="BG267" s="127">
        <v>6.4500000000000002E-2</v>
      </c>
      <c r="BH267" s="127">
        <v>6.6000000000000003E-2</v>
      </c>
      <c r="BI267" s="127">
        <v>6.5199999999999994E-2</v>
      </c>
      <c r="BJ267" s="127">
        <v>6.5500000000000003E-2</v>
      </c>
      <c r="BK267" s="127">
        <v>6.5699999999999995E-2</v>
      </c>
      <c r="BL267" s="127">
        <v>6.4699999999999994E-2</v>
      </c>
      <c r="BM267" s="127">
        <v>6.2700000000000006E-2</v>
      </c>
      <c r="BN267" s="127">
        <v>6.2700000000000006E-2</v>
      </c>
      <c r="BO267" s="127">
        <v>6.13E-2</v>
      </c>
      <c r="BP267" s="127">
        <v>6.1499999999999999E-2</v>
      </c>
      <c r="BQ267" s="127">
        <v>0.06</v>
      </c>
      <c r="BR267" s="127">
        <v>0.06</v>
      </c>
      <c r="BS267" s="127">
        <v>5.96E-2</v>
      </c>
      <c r="BT267" s="127">
        <v>5.8999999999999997E-2</v>
      </c>
      <c r="BU267" s="127">
        <v>5.9400000000000001E-2</v>
      </c>
      <c r="BV267" s="127">
        <v>5.9299999999999999E-2</v>
      </c>
      <c r="BW267" s="127">
        <v>5.9400000000000001E-2</v>
      </c>
      <c r="BX267" s="127">
        <v>5.9499999999999997E-2</v>
      </c>
      <c r="BY267" s="127">
        <v>5.8799999999999998E-2</v>
      </c>
      <c r="BZ267" s="127">
        <v>5.8500000000000003E-2</v>
      </c>
      <c r="CA267" s="127">
        <v>5.8400000000000001E-2</v>
      </c>
      <c r="CB267" s="127">
        <v>5.7500000000000002E-2</v>
      </c>
      <c r="CC267" s="127">
        <v>5.67E-2</v>
      </c>
      <c r="CD267" s="127">
        <v>5.6300000000000003E-2</v>
      </c>
      <c r="CE267" s="127">
        <v>5.6800000000000003E-2</v>
      </c>
      <c r="CF267" s="127">
        <v>5.6500000000000002E-2</v>
      </c>
      <c r="CG267" s="127">
        <v>5.67E-2</v>
      </c>
      <c r="CH267" s="127">
        <v>3.4799999999999998E-2</v>
      </c>
      <c r="CI267" s="127">
        <v>3.5000000000000003E-2</v>
      </c>
      <c r="CJ267" s="127">
        <v>3.5000000000000003E-2</v>
      </c>
      <c r="CK267" s="127">
        <v>3.49E-2</v>
      </c>
      <c r="CL267" s="127">
        <v>3.4599999999999999E-2</v>
      </c>
      <c r="CM267" s="127">
        <v>3.4599999999999999E-2</v>
      </c>
      <c r="CN267" s="127">
        <v>3.4200000000000001E-2</v>
      </c>
      <c r="CO267" s="127">
        <v>3.4299999999999997E-2</v>
      </c>
      <c r="CP267" s="127">
        <v>3.4099999999999998E-2</v>
      </c>
      <c r="CQ267" s="127">
        <v>3.4099999999999998E-2</v>
      </c>
      <c r="CR267" s="127">
        <v>3.4000000000000002E-2</v>
      </c>
      <c r="CS267" s="127">
        <v>3.4299999999999997E-2</v>
      </c>
      <c r="CT267" s="127">
        <v>3.4200000000000001E-2</v>
      </c>
      <c r="CU267" s="127">
        <v>3.39E-2</v>
      </c>
      <c r="CV267" s="127">
        <v>3.3700000000000001E-2</v>
      </c>
      <c r="CW267" s="127">
        <v>3.3599999999999998E-2</v>
      </c>
      <c r="CX267" s="127">
        <v>3.3799999999999997E-2</v>
      </c>
      <c r="CY267" s="127">
        <v>3.3300000000000003E-2</v>
      </c>
      <c r="CZ267" s="127">
        <v>3.3000000000000002E-2</v>
      </c>
      <c r="DA267" s="127">
        <v>3.3000000000000002E-2</v>
      </c>
      <c r="DB267" s="127">
        <v>3.2800000000000003E-2</v>
      </c>
      <c r="DC267" s="127">
        <v>3.1699999999999999E-2</v>
      </c>
      <c r="DD267" s="127">
        <v>3.1800000000000002E-2</v>
      </c>
      <c r="DE267" s="127">
        <v>3.1899999999999998E-2</v>
      </c>
      <c r="DF267" s="127">
        <v>3.1800000000000002E-2</v>
      </c>
      <c r="DG267" s="127">
        <v>3.1800000000000002E-2</v>
      </c>
      <c r="DH267" s="127">
        <v>3.1699999999999999E-2</v>
      </c>
      <c r="DI267" s="127">
        <v>3.15E-2</v>
      </c>
      <c r="DJ267" s="127">
        <v>3.1899999999999998E-2</v>
      </c>
      <c r="DK267" s="127">
        <v>3.1800000000000002E-2</v>
      </c>
      <c r="DL267" s="127">
        <v>3.2399999999999998E-2</v>
      </c>
      <c r="DM267" s="127">
        <v>3.2899999999999999E-2</v>
      </c>
      <c r="DN267" s="127">
        <v>3.3500000000000002E-2</v>
      </c>
      <c r="DO267" s="127">
        <v>3.39E-2</v>
      </c>
      <c r="DP267" s="127">
        <v>3.44E-2</v>
      </c>
      <c r="DQ267" s="127">
        <v>3.5000000000000003E-2</v>
      </c>
      <c r="DR267" s="127">
        <v>3.49E-2</v>
      </c>
      <c r="DS267" s="127">
        <v>3.5799999999999998E-2</v>
      </c>
      <c r="DT267" s="127">
        <v>3.6400000000000002E-2</v>
      </c>
      <c r="DU267" s="127">
        <v>3.61E-2</v>
      </c>
      <c r="DV267" s="127">
        <v>3.6999999999999998E-2</v>
      </c>
      <c r="DW267" s="127">
        <v>3.7600000000000001E-2</v>
      </c>
      <c r="DX267" s="127">
        <v>3.8100000000000002E-2</v>
      </c>
      <c r="DY267" s="127">
        <v>3.8300000000000001E-2</v>
      </c>
      <c r="DZ267" s="127">
        <v>3.7999999999999999E-2</v>
      </c>
      <c r="EA267" s="127">
        <v>3.78E-2</v>
      </c>
      <c r="EB267" s="127">
        <v>3.7499999999999999E-2</v>
      </c>
      <c r="EC267" s="127">
        <v>3.78E-2</v>
      </c>
      <c r="ED267" s="127">
        <v>3.8199999999999998E-2</v>
      </c>
      <c r="EE267" s="127">
        <v>3.85E-2</v>
      </c>
      <c r="EF267" s="127">
        <v>3.8800000000000001E-2</v>
      </c>
      <c r="EG267" s="127">
        <v>3.9699999999999999E-2</v>
      </c>
      <c r="EH267" s="127">
        <v>3.9899999999999998E-2</v>
      </c>
      <c r="EI267" s="127">
        <v>3.9699999999999999E-2</v>
      </c>
      <c r="EJ267" s="127">
        <v>3.9399999999999998E-2</v>
      </c>
      <c r="EK267" s="127">
        <v>3.9399999999999998E-2</v>
      </c>
      <c r="EL267" s="127">
        <v>3.9800000000000002E-2</v>
      </c>
      <c r="EM267" s="127">
        <v>3.9800000000000002E-2</v>
      </c>
      <c r="EN267" s="127">
        <v>0.04</v>
      </c>
      <c r="EO267" s="127">
        <v>4.0399999999999998E-2</v>
      </c>
      <c r="EP267" s="127">
        <v>4.0500000000000001E-2</v>
      </c>
      <c r="EQ267" s="127">
        <v>4.02E-2</v>
      </c>
      <c r="ER267" s="127">
        <v>4.02E-2</v>
      </c>
      <c r="ES267" s="127">
        <v>4.02E-2</v>
      </c>
      <c r="ET267" s="127">
        <v>4.0099999999999997E-2</v>
      </c>
      <c r="EU267" s="127">
        <v>3.9800000000000002E-2</v>
      </c>
      <c r="EV267">
        <f>SUMIF('12peso'!$E$39:$E$492,$A267,'12peso'!H$39:H$492)</f>
        <v>9.6299999999999997E-2</v>
      </c>
      <c r="EW267">
        <f>SUMIF('12peso'!$E$39:$E$492,$A267,'12peso'!I$39:I$492)</f>
        <v>9.6100000000000005E-2</v>
      </c>
      <c r="EX267">
        <f>SUMIF('12peso'!$E$39:$E$492,$A267,'12peso'!J$39:J$492)</f>
        <v>9.5399999999999999E-2</v>
      </c>
      <c r="EY267">
        <f>SUMIF('12peso'!$E$39:$E$492,$A267,'12peso'!K$39:K$492)</f>
        <v>9.4899999999999998E-2</v>
      </c>
      <c r="EZ267">
        <f>SUMIF('12peso'!$E$39:$E$492,$A267,'12peso'!L$39:L$492)</f>
        <v>9.5600000000000004E-2</v>
      </c>
      <c r="FA267">
        <f>SUMIF('12peso'!$E$39:$E$492,$A267,'12peso'!M$39:M$492)</f>
        <v>9.5600000000000004E-2</v>
      </c>
      <c r="FB267">
        <f>SUMIF('12peso'!$E$39:$E$492,$A267,'12peso'!N$39:N$492)</f>
        <v>9.5799999999999996E-2</v>
      </c>
      <c r="FC267">
        <f>SUMIF('12peso'!$E$39:$E$492,$A267,'12peso'!O$39:O$492)</f>
        <v>9.6000000000000002E-2</v>
      </c>
      <c r="FD267">
        <f>SUMIF('12peso'!$E$39:$E$492,$A267,'12peso'!P$39:P$492)</f>
        <v>9.7699999999999995E-2</v>
      </c>
      <c r="FE267">
        <f>SUMIF('12peso'!$E$39:$E$492,$A267,'12peso'!Q$39:Q$492)</f>
        <v>9.7500000000000003E-2</v>
      </c>
      <c r="FF267">
        <f>SUMIF('12peso'!$E$39:$E$492,$A267,'12peso'!R$39:R$492)</f>
        <v>9.8299999999999998E-2</v>
      </c>
      <c r="FG267">
        <f>SUMIF('12peso'!$E$39:$E$492,$A267,'12peso'!S$39:S$492)</f>
        <v>9.7100000000000006E-2</v>
      </c>
      <c r="FH267">
        <f>SUMIF('12peso'!$E$39:$E$492,$A267,'12peso'!T$39:T$492)</f>
        <v>9.7000000000000003E-2</v>
      </c>
      <c r="FI267">
        <f>SUMIF('12peso'!$E$39:$E$492,$A267,'12peso'!U$39:U$492)</f>
        <v>9.6500000000000002E-2</v>
      </c>
      <c r="FJ267">
        <f>SUMIF('12peso'!$E$39:$E$492,$A267,'12peso'!V$39:V$492)</f>
        <v>9.6000000000000002E-2</v>
      </c>
      <c r="FK267">
        <f>SUMIF('12peso'!$E$39:$E$492,$A267,'12peso'!W$39:W$492)</f>
        <v>9.6799999999999997E-2</v>
      </c>
      <c r="FL267">
        <f>SUMIF('12peso'!$E$39:$E$492,$A267,'12peso'!X$39:X$492)</f>
        <v>9.5899999999999999E-2</v>
      </c>
      <c r="FM267">
        <f>SUMIF('12peso'!$E$39:$E$492,$A267,'12peso'!Y$39:Y$492)</f>
        <v>9.6500000000000002E-2</v>
      </c>
      <c r="FN267">
        <f>SUMIF('12peso'!$E$39:$E$492,$A267,'12peso'!Z$39:Z$492)</f>
        <v>9.6500000000000002E-2</v>
      </c>
      <c r="FO267">
        <f>SUMIF('12peso'!$E$39:$E$492,$A267,'12peso'!AA$39:AA$492)</f>
        <v>9.8500000000000004E-2</v>
      </c>
      <c r="FP267">
        <f>SUMIF('12peso'!$E$39:$E$492,$A267,'12peso'!AB$39:AB$492)</f>
        <v>9.8599999999999993E-2</v>
      </c>
      <c r="FQ267">
        <f>SUMIF('12peso'!$E$39:$E$492,$A267,'12peso'!AC$39:AC$492)</f>
        <v>9.8900000000000002E-2</v>
      </c>
      <c r="FR267">
        <f>SUMIF('12peso'!$E$39:$E$492,$A267,'12peso'!AD$39:AD$492)</f>
        <v>9.8400000000000001E-2</v>
      </c>
      <c r="FS267">
        <f>SUMIF('12peso'!$E$39:$E$492,$A267,'12peso'!AE$39:AE$492)</f>
        <v>9.8900000000000002E-2</v>
      </c>
      <c r="FT267">
        <f>SUMIF('12peso'!$E$39:$E$492,$A267,'12peso'!AF$39:AF$492)</f>
        <v>9.5699999999999993E-2</v>
      </c>
      <c r="FU267">
        <f>SUMIF('12peso'!$E$39:$E$492,$A267,'12peso'!AG$39:AG$492)</f>
        <v>9.6699999999999994E-2</v>
      </c>
      <c r="FV267">
        <f>SUMIF('12peso'!$E$39:$E$492,$A267,'12peso'!AH$39:AH$492)</f>
        <v>9.3899999999999997E-2</v>
      </c>
      <c r="FW267">
        <f>SUMIF('12peso'!$E$39:$E$492,$A267,'12peso'!AI$39:AI$492)</f>
        <v>9.4E-2</v>
      </c>
      <c r="FX267">
        <f>SUMIF('12peso'!$E$39:$E$492,$A267,'12peso'!AJ$39:AJ$492)</f>
        <v>9.5200000000000007E-2</v>
      </c>
      <c r="FY267">
        <f>SUMIF('12peso'!$E$39:$E$492,$A267,'12peso'!AK$39:AK$492)</f>
        <v>9.6600000000000005E-2</v>
      </c>
      <c r="FZ267">
        <f>SUMIF('12peso'!$E$39:$E$492,$A267,'12peso'!AL$39:AL$492)</f>
        <v>9.6299999999999997E-2</v>
      </c>
      <c r="GA267">
        <f>SUMIF('12peso'!$E$39:$E$492,$A267,'12peso'!AM$39:AM$492)</f>
        <v>9.5500000000000002E-2</v>
      </c>
      <c r="GB267">
        <f>SUMIF('12peso'!$E$39:$E$492,$A267,'12peso'!AN$39:AN$492)</f>
        <v>9.4500000000000001E-2</v>
      </c>
    </row>
    <row r="268" spans="1:184" x14ac:dyDescent="0.25">
      <c r="A268" s="60">
        <v>6301011</v>
      </c>
      <c r="B268" s="56" t="s">
        <v>270</v>
      </c>
      <c r="C268" s="127">
        <v>0.66200000000000003</v>
      </c>
      <c r="D268" s="127">
        <v>0.66539999999999999</v>
      </c>
      <c r="E268" s="127">
        <v>0.66359999999999997</v>
      </c>
      <c r="F268" s="127">
        <v>0.65359999999999996</v>
      </c>
      <c r="G268" s="127">
        <v>0.64449999999999996</v>
      </c>
      <c r="H268" s="127">
        <v>0.6401</v>
      </c>
      <c r="I268" s="127">
        <v>0.63619999999999999</v>
      </c>
      <c r="J268" s="127">
        <v>0.63519999999999999</v>
      </c>
      <c r="K268" s="127">
        <v>0.63519999999999999</v>
      </c>
      <c r="L268" s="127">
        <v>0.63500000000000001</v>
      </c>
      <c r="M268" s="127">
        <v>0.63500000000000001</v>
      </c>
      <c r="N268" s="127">
        <v>0.6331</v>
      </c>
      <c r="O268" s="127">
        <v>0.62270000000000003</v>
      </c>
      <c r="P268" s="127">
        <v>0.61699999999999999</v>
      </c>
      <c r="Q268" s="127">
        <v>0.61429999999999996</v>
      </c>
      <c r="R268" s="127">
        <v>0.60929999999999995</v>
      </c>
      <c r="S268" s="127">
        <v>0.61070000000000002</v>
      </c>
      <c r="T268" s="127">
        <v>0.60950000000000004</v>
      </c>
      <c r="U268" s="127">
        <v>0.60409999999999997</v>
      </c>
      <c r="V268" s="127">
        <v>0.59619999999999995</v>
      </c>
      <c r="W268" s="127">
        <v>0.59799999999999998</v>
      </c>
      <c r="X268" s="127">
        <v>0.59719999999999995</v>
      </c>
      <c r="Y268" s="127">
        <v>0.59930000000000005</v>
      </c>
      <c r="Z268" s="127">
        <v>0.60340000000000005</v>
      </c>
      <c r="AA268" s="127">
        <v>0.60270000000000001</v>
      </c>
      <c r="AB268" s="127">
        <v>0.59909999999999997</v>
      </c>
      <c r="AC268" s="127">
        <v>0.6008</v>
      </c>
      <c r="AD268" s="127">
        <v>0.6028</v>
      </c>
      <c r="AE268" s="127">
        <v>0.59930000000000005</v>
      </c>
      <c r="AF268" s="127">
        <v>0.5958</v>
      </c>
      <c r="AG268" s="127">
        <v>0.59409999999999996</v>
      </c>
      <c r="AH268" s="127">
        <v>0.59370000000000001</v>
      </c>
      <c r="AI268" s="127">
        <v>0.62639999999999996</v>
      </c>
      <c r="AJ268" s="127">
        <v>0.62980000000000003</v>
      </c>
      <c r="AK268" s="127">
        <v>0.63080000000000003</v>
      </c>
      <c r="AL268" s="127">
        <v>0.63009999999999999</v>
      </c>
      <c r="AM268" s="127">
        <v>0.63149999999999995</v>
      </c>
      <c r="AN268" s="127">
        <v>0.62780000000000002</v>
      </c>
      <c r="AO268" s="127">
        <v>0.63980000000000004</v>
      </c>
      <c r="AP268" s="127">
        <v>0.65600000000000003</v>
      </c>
      <c r="AQ268" s="127">
        <v>0.64580000000000004</v>
      </c>
      <c r="AR268" s="127">
        <v>0.63049999999999995</v>
      </c>
      <c r="AS268" s="127">
        <v>0.62270000000000003</v>
      </c>
      <c r="AT268" s="127">
        <v>0.62360000000000004</v>
      </c>
      <c r="AU268" s="127">
        <v>0.62749999999999995</v>
      </c>
      <c r="AV268" s="127">
        <v>0.62929999999999997</v>
      </c>
      <c r="AW268" s="127">
        <v>0.62839999999999996</v>
      </c>
      <c r="AX268" s="127">
        <v>0.63600000000000001</v>
      </c>
      <c r="AY268" s="127">
        <v>0.65239999999999998</v>
      </c>
      <c r="AZ268" s="127">
        <v>0.65110000000000001</v>
      </c>
      <c r="BA268" s="127">
        <v>0.64870000000000005</v>
      </c>
      <c r="BB268" s="127">
        <v>0.65</v>
      </c>
      <c r="BC268" s="127">
        <v>0.64810000000000001</v>
      </c>
      <c r="BD268" s="127">
        <v>0.64529999999999998</v>
      </c>
      <c r="BE268" s="127">
        <v>0.63560000000000005</v>
      </c>
      <c r="BF268" s="127">
        <v>0.63400000000000001</v>
      </c>
      <c r="BG268" s="127">
        <v>0.65290000000000004</v>
      </c>
      <c r="BH268" s="127">
        <v>0.6573</v>
      </c>
      <c r="BI268" s="127">
        <v>0.65669999999999995</v>
      </c>
      <c r="BJ268" s="127">
        <v>0.65229999999999999</v>
      </c>
      <c r="BK268" s="127">
        <v>0.65549999999999997</v>
      </c>
      <c r="BL268" s="127">
        <v>0.66379999999999995</v>
      </c>
      <c r="BM268" s="127">
        <v>0.63400000000000001</v>
      </c>
      <c r="BN268" s="127">
        <v>0.63529999999999998</v>
      </c>
      <c r="BO268" s="127">
        <v>0.63170000000000004</v>
      </c>
      <c r="BP268" s="127">
        <v>0.62580000000000002</v>
      </c>
      <c r="BQ268" s="127">
        <v>0.61899999999999999</v>
      </c>
      <c r="BR268" s="127">
        <v>0.62529999999999997</v>
      </c>
      <c r="BS268" s="127">
        <v>0.62009999999999998</v>
      </c>
      <c r="BT268" s="127">
        <v>0.62050000000000005</v>
      </c>
      <c r="BU268" s="127">
        <v>0.61550000000000005</v>
      </c>
      <c r="BV268" s="127">
        <v>0.61</v>
      </c>
      <c r="BW268" s="127">
        <v>0.61250000000000004</v>
      </c>
      <c r="BX268" s="127">
        <v>0.61970000000000003</v>
      </c>
      <c r="BY268" s="127">
        <v>0.62250000000000005</v>
      </c>
      <c r="BZ268" s="127">
        <v>0.61499999999999999</v>
      </c>
      <c r="CA268" s="127">
        <v>0.61219999999999997</v>
      </c>
      <c r="CB268" s="127">
        <v>0.60870000000000002</v>
      </c>
      <c r="CC268" s="127">
        <v>0.60550000000000004</v>
      </c>
      <c r="CD268" s="127">
        <v>0.60709999999999997</v>
      </c>
      <c r="CE268" s="127">
        <v>0.61270000000000002</v>
      </c>
      <c r="CF268" s="127">
        <v>0.61450000000000005</v>
      </c>
      <c r="CG268" s="127">
        <v>0.6179</v>
      </c>
      <c r="CH268" s="127">
        <v>0.9042</v>
      </c>
      <c r="CI268" s="127">
        <v>0.90849999999999997</v>
      </c>
      <c r="CJ268" s="127">
        <v>0.90429999999999999</v>
      </c>
      <c r="CK268" s="127">
        <v>0.90129999999999999</v>
      </c>
      <c r="CL268" s="127">
        <v>0.90680000000000005</v>
      </c>
      <c r="CM268" s="127">
        <v>0.90429999999999999</v>
      </c>
      <c r="CN268" s="127">
        <v>0.89710000000000001</v>
      </c>
      <c r="CO268" s="127">
        <v>0.89100000000000001</v>
      </c>
      <c r="CP268" s="127">
        <v>0.88560000000000005</v>
      </c>
      <c r="CQ268" s="127">
        <v>0.88549999999999995</v>
      </c>
      <c r="CR268" s="127">
        <v>0.88149999999999995</v>
      </c>
      <c r="CS268" s="127">
        <v>0.88400000000000001</v>
      </c>
      <c r="CT268" s="127">
        <v>0.88529999999999998</v>
      </c>
      <c r="CU268" s="127">
        <v>0.88060000000000005</v>
      </c>
      <c r="CV268" s="127">
        <v>0.87749999999999995</v>
      </c>
      <c r="CW268" s="127">
        <v>0.873</v>
      </c>
      <c r="CX268" s="127">
        <v>0.88029999999999997</v>
      </c>
      <c r="CY268" s="127">
        <v>0.88029999999999997</v>
      </c>
      <c r="CZ268" s="127">
        <v>0.87039999999999995</v>
      </c>
      <c r="DA268" s="127">
        <v>0.86919999999999997</v>
      </c>
      <c r="DB268" s="127">
        <v>0.87890000000000001</v>
      </c>
      <c r="DC268" s="127">
        <v>0.88019999999999998</v>
      </c>
      <c r="DD268" s="127">
        <v>0.88229999999999997</v>
      </c>
      <c r="DE268" s="127">
        <v>0.87360000000000004</v>
      </c>
      <c r="DF268" s="127">
        <v>0.88500000000000001</v>
      </c>
      <c r="DG268" s="127">
        <v>0.87429999999999997</v>
      </c>
      <c r="DH268" s="127">
        <v>0.86809999999999998</v>
      </c>
      <c r="DI268" s="127">
        <v>0.87329999999999997</v>
      </c>
      <c r="DJ268" s="127">
        <v>0.87380000000000002</v>
      </c>
      <c r="DK268" s="127">
        <v>0.86839999999999995</v>
      </c>
      <c r="DL268" s="127">
        <v>0.86939999999999995</v>
      </c>
      <c r="DM268" s="127">
        <v>0.86970000000000003</v>
      </c>
      <c r="DN268" s="127">
        <v>0.85909999999999997</v>
      </c>
      <c r="DO268" s="127">
        <v>0.85160000000000002</v>
      </c>
      <c r="DP268" s="127">
        <v>0.85209999999999997</v>
      </c>
      <c r="DQ268" s="127">
        <v>0.84670000000000001</v>
      </c>
      <c r="DR268" s="127">
        <v>0.8508</v>
      </c>
      <c r="DS268" s="127">
        <v>0.85150000000000003</v>
      </c>
      <c r="DT268" s="127">
        <v>0.85299999999999998</v>
      </c>
      <c r="DU268" s="127">
        <v>0.85750000000000004</v>
      </c>
      <c r="DV268" s="127">
        <v>0.85680000000000001</v>
      </c>
      <c r="DW268" s="127">
        <v>0.85580000000000001</v>
      </c>
      <c r="DX268" s="127">
        <v>0.85460000000000003</v>
      </c>
      <c r="DY268" s="127">
        <v>0.8468</v>
      </c>
      <c r="DZ268" s="127">
        <v>0.83950000000000002</v>
      </c>
      <c r="EA268" s="127">
        <v>0.83479999999999999</v>
      </c>
      <c r="EB268" s="127">
        <v>0.82730000000000004</v>
      </c>
      <c r="EC268" s="127">
        <v>0.83330000000000004</v>
      </c>
      <c r="ED268" s="127">
        <v>0.84130000000000005</v>
      </c>
      <c r="EE268" s="127">
        <v>0.84630000000000005</v>
      </c>
      <c r="EF268" s="127">
        <v>0.84619999999999995</v>
      </c>
      <c r="EG268" s="127">
        <v>0.84499999999999997</v>
      </c>
      <c r="EH268" s="127">
        <v>0.83840000000000003</v>
      </c>
      <c r="EI268" s="127">
        <v>0.83330000000000004</v>
      </c>
      <c r="EJ268" s="127">
        <v>0.82550000000000001</v>
      </c>
      <c r="EK268" s="127">
        <v>0.82020000000000004</v>
      </c>
      <c r="EL268" s="127">
        <v>0.81810000000000005</v>
      </c>
      <c r="EM268" s="127">
        <v>0.82240000000000002</v>
      </c>
      <c r="EN268" s="127">
        <v>0.81579999999999997</v>
      </c>
      <c r="EO268" s="127">
        <v>0.81340000000000001</v>
      </c>
      <c r="EP268" s="127">
        <v>0.81930000000000003</v>
      </c>
      <c r="EQ268" s="127">
        <v>0.82179999999999997</v>
      </c>
      <c r="ER268" s="127">
        <v>0.80989999999999995</v>
      </c>
      <c r="ES268" s="127">
        <v>0.80789999999999995</v>
      </c>
      <c r="ET268" s="127">
        <v>0.81130000000000002</v>
      </c>
      <c r="EU268" s="127">
        <v>0.81079999999999997</v>
      </c>
      <c r="EV268">
        <f>SUMIF('12peso'!$E$39:$E$492,$A268,'12peso'!H$39:H$492)</f>
        <v>1.0443</v>
      </c>
      <c r="EW268">
        <f>SUMIF('12peso'!$E$39:$E$492,$A268,'12peso'!I$39:I$492)</f>
        <v>1.0239</v>
      </c>
      <c r="EX268">
        <f>SUMIF('12peso'!$E$39:$E$492,$A268,'12peso'!J$39:J$492)</f>
        <v>1.0362</v>
      </c>
      <c r="EY268">
        <f>SUMIF('12peso'!$E$39:$E$492,$A268,'12peso'!K$39:K$492)</f>
        <v>1.0337000000000001</v>
      </c>
      <c r="EZ268">
        <f>SUMIF('12peso'!$E$39:$E$492,$A268,'12peso'!L$39:L$492)</f>
        <v>1.0256000000000001</v>
      </c>
      <c r="FA268">
        <f>SUMIF('12peso'!$E$39:$E$492,$A268,'12peso'!M$39:M$492)</f>
        <v>1.0246</v>
      </c>
      <c r="FB268">
        <f>SUMIF('12peso'!$E$39:$E$492,$A268,'12peso'!N$39:N$492)</f>
        <v>1.0262</v>
      </c>
      <c r="FC268">
        <f>SUMIF('12peso'!$E$39:$E$492,$A268,'12peso'!O$39:O$492)</f>
        <v>1.0147999999999999</v>
      </c>
      <c r="FD268">
        <f>SUMIF('12peso'!$E$39:$E$492,$A268,'12peso'!P$39:P$492)</f>
        <v>1.0159</v>
      </c>
      <c r="FE268">
        <f>SUMIF('12peso'!$E$39:$E$492,$A268,'12peso'!Q$39:Q$492)</f>
        <v>1.0083</v>
      </c>
      <c r="FF268">
        <f>SUMIF('12peso'!$E$39:$E$492,$A268,'12peso'!R$39:R$492)</f>
        <v>1.006</v>
      </c>
      <c r="FG268">
        <f>SUMIF('12peso'!$E$39:$E$492,$A268,'12peso'!S$39:S$492)</f>
        <v>1.0007999999999999</v>
      </c>
      <c r="FH268">
        <f>SUMIF('12peso'!$E$39:$E$492,$A268,'12peso'!T$39:T$492)</f>
        <v>1.0065999999999999</v>
      </c>
      <c r="FI268">
        <f>SUMIF('12peso'!$E$39:$E$492,$A268,'12peso'!U$39:U$492)</f>
        <v>1.0163</v>
      </c>
      <c r="FJ268">
        <f>SUMIF('12peso'!$E$39:$E$492,$A268,'12peso'!V$39:V$492)</f>
        <v>1.0264</v>
      </c>
      <c r="FK268">
        <f>SUMIF('12peso'!$E$39:$E$492,$A268,'12peso'!W$39:W$492)</f>
        <v>1.0229999999999999</v>
      </c>
      <c r="FL268">
        <f>SUMIF('12peso'!$E$39:$E$492,$A268,'12peso'!X$39:X$492)</f>
        <v>1.0146999999999999</v>
      </c>
      <c r="FM268">
        <f>SUMIF('12peso'!$E$39:$E$492,$A268,'12peso'!Y$39:Y$492)</f>
        <v>1.0274000000000001</v>
      </c>
      <c r="FN268">
        <f>SUMIF('12peso'!$E$39:$E$492,$A268,'12peso'!Z$39:Z$492)</f>
        <v>1.0339</v>
      </c>
      <c r="FO268">
        <f>SUMIF('12peso'!$E$39:$E$492,$A268,'12peso'!AA$39:AA$492)</f>
        <v>1.0383</v>
      </c>
      <c r="FP268">
        <f>SUMIF('12peso'!$E$39:$E$492,$A268,'12peso'!AB$39:AB$492)</f>
        <v>1.042</v>
      </c>
      <c r="FQ268">
        <f>SUMIF('12peso'!$E$39:$E$492,$A268,'12peso'!AC$39:AC$492)</f>
        <v>1.0451999999999999</v>
      </c>
      <c r="FR268">
        <f>SUMIF('12peso'!$E$39:$E$492,$A268,'12peso'!AD$39:AD$492)</f>
        <v>1.0434000000000001</v>
      </c>
      <c r="FS268">
        <f>SUMIF('12peso'!$E$39:$E$492,$A268,'12peso'!AE$39:AE$492)</f>
        <v>1.0364</v>
      </c>
      <c r="FT268">
        <f>SUMIF('12peso'!$E$39:$E$492,$A268,'12peso'!AF$39:AF$492)</f>
        <v>1.0389999999999999</v>
      </c>
      <c r="FU268">
        <f>SUMIF('12peso'!$E$39:$E$492,$A268,'12peso'!AG$39:AG$492)</f>
        <v>1.0181</v>
      </c>
      <c r="FV268">
        <f>SUMIF('12peso'!$E$39:$E$492,$A268,'12peso'!AH$39:AH$492)</f>
        <v>1.0492999999999999</v>
      </c>
      <c r="FW268">
        <f>SUMIF('12peso'!$E$39:$E$492,$A268,'12peso'!AI$39:AI$492)</f>
        <v>1.0442</v>
      </c>
      <c r="FX268">
        <f>SUMIF('12peso'!$E$39:$E$492,$A268,'12peso'!AJ$39:AJ$492)</f>
        <v>1.0356000000000001</v>
      </c>
      <c r="FY268">
        <f>SUMIF('12peso'!$E$39:$E$492,$A268,'12peso'!AK$39:AK$492)</f>
        <v>1.0410999999999999</v>
      </c>
      <c r="FZ268">
        <f>SUMIF('12peso'!$E$39:$E$492,$A268,'12peso'!AL$39:AL$492)</f>
        <v>1.0451999999999999</v>
      </c>
      <c r="GA268">
        <f>SUMIF('12peso'!$E$39:$E$492,$A268,'12peso'!AM$39:AM$492)</f>
        <v>1.0578000000000001</v>
      </c>
      <c r="GB268">
        <f>SUMIF('12peso'!$E$39:$E$492,$A268,'12peso'!AN$39:AN$492)</f>
        <v>1.0590999999999999</v>
      </c>
    </row>
    <row r="269" spans="1:184" x14ac:dyDescent="0.25">
      <c r="A269" s="60">
        <v>6301014</v>
      </c>
      <c r="B269" s="56" t="s">
        <v>271</v>
      </c>
      <c r="C269" s="127">
        <v>6.7400000000000002E-2</v>
      </c>
      <c r="D269" s="127">
        <v>6.7000000000000004E-2</v>
      </c>
      <c r="E269" s="127">
        <v>6.7000000000000004E-2</v>
      </c>
      <c r="F269" s="127">
        <v>6.59E-2</v>
      </c>
      <c r="G269" s="127">
        <v>6.5500000000000003E-2</v>
      </c>
      <c r="H269" s="127">
        <v>6.5199999999999994E-2</v>
      </c>
      <c r="I269" s="127">
        <v>6.5000000000000002E-2</v>
      </c>
      <c r="J269" s="127">
        <v>6.6400000000000001E-2</v>
      </c>
      <c r="K269" s="127">
        <v>6.6299999999999998E-2</v>
      </c>
      <c r="L269" s="127">
        <v>6.7500000000000004E-2</v>
      </c>
      <c r="M269" s="127">
        <v>6.88E-2</v>
      </c>
      <c r="N269" s="127">
        <v>7.0300000000000001E-2</v>
      </c>
      <c r="O269" s="127">
        <v>7.0400000000000004E-2</v>
      </c>
      <c r="P269" s="127">
        <v>6.9900000000000004E-2</v>
      </c>
      <c r="Q269" s="127">
        <v>7.0300000000000001E-2</v>
      </c>
      <c r="R269" s="127">
        <v>7.0199999999999999E-2</v>
      </c>
      <c r="S269" s="127">
        <v>7.0400000000000004E-2</v>
      </c>
      <c r="T269" s="127">
        <v>7.0199999999999999E-2</v>
      </c>
      <c r="U269" s="127">
        <v>6.9900000000000004E-2</v>
      </c>
      <c r="V269" s="127">
        <v>6.9599999999999995E-2</v>
      </c>
      <c r="W269" s="127">
        <v>7.0599999999999996E-2</v>
      </c>
      <c r="X269" s="127">
        <v>7.0800000000000002E-2</v>
      </c>
      <c r="Y269" s="127">
        <v>7.1999999999999995E-2</v>
      </c>
      <c r="Z269" s="127">
        <v>7.3599999999999999E-2</v>
      </c>
      <c r="AA269" s="127">
        <v>7.3700000000000002E-2</v>
      </c>
      <c r="AB269" s="127">
        <v>7.3400000000000007E-2</v>
      </c>
      <c r="AC269" s="127">
        <v>7.3700000000000002E-2</v>
      </c>
      <c r="AD269" s="127">
        <v>7.3200000000000001E-2</v>
      </c>
      <c r="AE269" s="127">
        <v>7.2300000000000003E-2</v>
      </c>
      <c r="AF269" s="127">
        <v>7.2099999999999997E-2</v>
      </c>
      <c r="AG269" s="127">
        <v>7.1599999999999997E-2</v>
      </c>
      <c r="AH269" s="127">
        <v>7.1599999999999997E-2</v>
      </c>
      <c r="AI269" s="127">
        <v>7.2099999999999997E-2</v>
      </c>
      <c r="AJ269" s="127">
        <v>7.3800000000000004E-2</v>
      </c>
      <c r="AK269" s="127">
        <v>7.4099999999999999E-2</v>
      </c>
      <c r="AL269" s="127">
        <v>7.4399999999999994E-2</v>
      </c>
      <c r="AM269" s="127">
        <v>7.3700000000000002E-2</v>
      </c>
      <c r="AN269" s="127">
        <v>7.3400000000000007E-2</v>
      </c>
      <c r="AO269" s="127">
        <v>7.4399999999999994E-2</v>
      </c>
      <c r="AP269" s="127">
        <v>7.3899999999999993E-2</v>
      </c>
      <c r="AQ269" s="127">
        <v>7.2499999999999995E-2</v>
      </c>
      <c r="AR269" s="127">
        <v>7.2499999999999995E-2</v>
      </c>
      <c r="AS269" s="127">
        <v>7.2300000000000003E-2</v>
      </c>
      <c r="AT269" s="127">
        <v>7.2400000000000006E-2</v>
      </c>
      <c r="AU269" s="127">
        <v>7.3999999999999996E-2</v>
      </c>
      <c r="AV269" s="127">
        <v>7.4899999999999994E-2</v>
      </c>
      <c r="AW269" s="127">
        <v>7.5800000000000006E-2</v>
      </c>
      <c r="AX269" s="127">
        <v>7.7100000000000002E-2</v>
      </c>
      <c r="AY269" s="127">
        <v>7.8600000000000003E-2</v>
      </c>
      <c r="AZ269" s="127">
        <v>7.8600000000000003E-2</v>
      </c>
      <c r="BA269" s="127">
        <v>7.8100000000000003E-2</v>
      </c>
      <c r="BB269" s="127">
        <v>7.8899999999999998E-2</v>
      </c>
      <c r="BC269" s="127">
        <v>7.8399999999999997E-2</v>
      </c>
      <c r="BD269" s="127">
        <v>7.7299999999999994E-2</v>
      </c>
      <c r="BE269" s="127">
        <v>7.7200000000000005E-2</v>
      </c>
      <c r="BF269" s="127">
        <v>7.6600000000000001E-2</v>
      </c>
      <c r="BG269" s="127">
        <v>7.5899999999999995E-2</v>
      </c>
      <c r="BH269" s="127">
        <v>7.5800000000000006E-2</v>
      </c>
      <c r="BI269" s="127">
        <v>7.5499999999999998E-2</v>
      </c>
      <c r="BJ269" s="127">
        <v>7.5700000000000003E-2</v>
      </c>
      <c r="BK269" s="127">
        <v>7.5600000000000001E-2</v>
      </c>
      <c r="BL269" s="127">
        <v>7.5999999999999998E-2</v>
      </c>
      <c r="BM269" s="127">
        <v>7.5499999999999998E-2</v>
      </c>
      <c r="BN269" s="127">
        <v>7.5300000000000006E-2</v>
      </c>
      <c r="BO269" s="127">
        <v>7.5600000000000001E-2</v>
      </c>
      <c r="BP269" s="127">
        <v>7.51E-2</v>
      </c>
      <c r="BQ269" s="127">
        <v>7.3999999999999996E-2</v>
      </c>
      <c r="BR269" s="127">
        <v>7.3300000000000004E-2</v>
      </c>
      <c r="BS269" s="127">
        <v>7.2900000000000006E-2</v>
      </c>
      <c r="BT269" s="127">
        <v>7.2400000000000006E-2</v>
      </c>
      <c r="BU269" s="127">
        <v>7.1499999999999994E-2</v>
      </c>
      <c r="BV269" s="127">
        <v>7.1999999999999995E-2</v>
      </c>
      <c r="BW269" s="127">
        <v>7.2099999999999997E-2</v>
      </c>
      <c r="BX269" s="127">
        <v>7.1900000000000006E-2</v>
      </c>
      <c r="BY269" s="127">
        <v>7.1900000000000006E-2</v>
      </c>
      <c r="BZ269" s="127">
        <v>7.2499999999999995E-2</v>
      </c>
      <c r="CA269" s="127">
        <v>7.2700000000000001E-2</v>
      </c>
      <c r="CB269" s="127">
        <v>7.22E-2</v>
      </c>
      <c r="CC269" s="127">
        <v>7.2099999999999997E-2</v>
      </c>
      <c r="CD269" s="127">
        <v>7.1900000000000006E-2</v>
      </c>
      <c r="CE269" s="127">
        <v>7.1900000000000006E-2</v>
      </c>
      <c r="CF269" s="127">
        <v>7.1800000000000003E-2</v>
      </c>
      <c r="CG269" s="127">
        <v>7.1800000000000003E-2</v>
      </c>
      <c r="CH269" s="127">
        <v>8.9099999999999999E-2</v>
      </c>
      <c r="CI269" s="127">
        <v>8.9200000000000002E-2</v>
      </c>
      <c r="CJ269" s="127">
        <v>8.9700000000000002E-2</v>
      </c>
      <c r="CK269" s="127">
        <v>8.9800000000000005E-2</v>
      </c>
      <c r="CL269" s="127">
        <v>8.9399999999999993E-2</v>
      </c>
      <c r="CM269" s="127">
        <v>8.9300000000000004E-2</v>
      </c>
      <c r="CN269" s="127">
        <v>8.9099999999999999E-2</v>
      </c>
      <c r="CO269" s="127">
        <v>8.8700000000000001E-2</v>
      </c>
      <c r="CP269" s="127">
        <v>8.8099999999999998E-2</v>
      </c>
      <c r="CQ269" s="127">
        <v>8.8099999999999998E-2</v>
      </c>
      <c r="CR269" s="127">
        <v>8.7900000000000006E-2</v>
      </c>
      <c r="CS269" s="127">
        <v>8.8499999999999995E-2</v>
      </c>
      <c r="CT269" s="127">
        <v>8.9499999999999996E-2</v>
      </c>
      <c r="CU269" s="127">
        <v>9.0499999999999997E-2</v>
      </c>
      <c r="CV269" s="127">
        <v>9.0200000000000002E-2</v>
      </c>
      <c r="CW269" s="127">
        <v>9.0999999999999998E-2</v>
      </c>
      <c r="CX269" s="127">
        <v>9.11E-2</v>
      </c>
      <c r="CY269" s="127">
        <v>9.06E-2</v>
      </c>
      <c r="CZ269" s="127">
        <v>9.0300000000000005E-2</v>
      </c>
      <c r="DA269" s="127">
        <v>8.9899999999999994E-2</v>
      </c>
      <c r="DB269" s="127">
        <v>8.8599999999999998E-2</v>
      </c>
      <c r="DC269" s="127">
        <v>8.8200000000000001E-2</v>
      </c>
      <c r="DD269" s="127">
        <v>8.9399999999999993E-2</v>
      </c>
      <c r="DE269" s="127">
        <v>9.06E-2</v>
      </c>
      <c r="DF269" s="127">
        <v>9.0999999999999998E-2</v>
      </c>
      <c r="DG269" s="127">
        <v>9.1499999999999998E-2</v>
      </c>
      <c r="DH269" s="127">
        <v>9.2100000000000001E-2</v>
      </c>
      <c r="DI269" s="127">
        <v>9.2799999999999994E-2</v>
      </c>
      <c r="DJ269" s="127">
        <v>9.3399999999999997E-2</v>
      </c>
      <c r="DK269" s="127">
        <v>9.35E-2</v>
      </c>
      <c r="DL269" s="127">
        <v>9.4E-2</v>
      </c>
      <c r="DM269" s="127">
        <v>9.4E-2</v>
      </c>
      <c r="DN269" s="127">
        <v>9.4299999999999995E-2</v>
      </c>
      <c r="DO269" s="127">
        <v>9.4299999999999995E-2</v>
      </c>
      <c r="DP269" s="127">
        <v>9.4500000000000001E-2</v>
      </c>
      <c r="DQ269" s="127">
        <v>9.4700000000000006E-2</v>
      </c>
      <c r="DR269" s="127">
        <v>9.5000000000000001E-2</v>
      </c>
      <c r="DS269" s="127">
        <v>9.5000000000000001E-2</v>
      </c>
      <c r="DT269" s="127">
        <v>9.4600000000000004E-2</v>
      </c>
      <c r="DU269" s="127">
        <v>9.4200000000000006E-2</v>
      </c>
      <c r="DV269" s="127">
        <v>9.4200000000000006E-2</v>
      </c>
      <c r="DW269" s="127">
        <v>9.3799999999999994E-2</v>
      </c>
      <c r="DX269" s="127">
        <v>9.3700000000000006E-2</v>
      </c>
      <c r="DY269" s="127">
        <v>9.2799999999999994E-2</v>
      </c>
      <c r="DZ269" s="127">
        <v>9.1899999999999996E-2</v>
      </c>
      <c r="EA269" s="127">
        <v>9.11E-2</v>
      </c>
      <c r="EB269" s="127">
        <v>9.0899999999999995E-2</v>
      </c>
      <c r="EC269" s="127">
        <v>9.01E-2</v>
      </c>
      <c r="ED269" s="127">
        <v>0.09</v>
      </c>
      <c r="EE269" s="127">
        <v>9.0499999999999997E-2</v>
      </c>
      <c r="EF269" s="127">
        <v>8.9599999999999999E-2</v>
      </c>
      <c r="EG269" s="127">
        <v>8.8999999999999996E-2</v>
      </c>
      <c r="EH269" s="127">
        <v>8.9099999999999999E-2</v>
      </c>
      <c r="EI269" s="127">
        <v>8.8300000000000003E-2</v>
      </c>
      <c r="EJ269" s="127">
        <v>8.7999999999999995E-2</v>
      </c>
      <c r="EK269" s="127">
        <v>8.7300000000000003E-2</v>
      </c>
      <c r="EL269" s="127">
        <v>8.7300000000000003E-2</v>
      </c>
      <c r="EM269" s="127">
        <v>8.7400000000000005E-2</v>
      </c>
      <c r="EN269" s="127">
        <v>8.5800000000000001E-2</v>
      </c>
      <c r="EO269" s="127">
        <v>8.5099999999999995E-2</v>
      </c>
      <c r="EP269" s="127">
        <v>8.5699999999999998E-2</v>
      </c>
      <c r="EQ269" s="127">
        <v>8.5300000000000001E-2</v>
      </c>
      <c r="ER269" s="127">
        <v>8.5800000000000001E-2</v>
      </c>
      <c r="ES269" s="127">
        <v>8.5900000000000004E-2</v>
      </c>
      <c r="ET269" s="127">
        <v>8.6199999999999999E-2</v>
      </c>
      <c r="EU269" s="127">
        <v>8.5900000000000004E-2</v>
      </c>
      <c r="EV269">
        <f>SUMIF('12peso'!$E$39:$E$492,$A269,'12peso'!H$39:H$492)</f>
        <v>9.4500000000000001E-2</v>
      </c>
      <c r="EW269">
        <f>SUMIF('12peso'!$E$39:$E$492,$A269,'12peso'!I$39:I$492)</f>
        <v>9.5299999999999996E-2</v>
      </c>
      <c r="EX269">
        <f>SUMIF('12peso'!$E$39:$E$492,$A269,'12peso'!J$39:J$492)</f>
        <v>9.4799999999999995E-2</v>
      </c>
      <c r="EY269">
        <f>SUMIF('12peso'!$E$39:$E$492,$A269,'12peso'!K$39:K$492)</f>
        <v>9.5399999999999999E-2</v>
      </c>
      <c r="EZ269">
        <f>SUMIF('12peso'!$E$39:$E$492,$A269,'12peso'!L$39:L$492)</f>
        <v>9.6500000000000002E-2</v>
      </c>
      <c r="FA269">
        <f>SUMIF('12peso'!$E$39:$E$492,$A269,'12peso'!M$39:M$492)</f>
        <v>9.7199999999999995E-2</v>
      </c>
      <c r="FB269">
        <f>SUMIF('12peso'!$E$39:$E$492,$A269,'12peso'!N$39:N$492)</f>
        <v>9.7199999999999995E-2</v>
      </c>
      <c r="FC269">
        <f>SUMIF('12peso'!$E$39:$E$492,$A269,'12peso'!O$39:O$492)</f>
        <v>9.6699999999999994E-2</v>
      </c>
      <c r="FD269">
        <f>SUMIF('12peso'!$E$39:$E$492,$A269,'12peso'!P$39:P$492)</f>
        <v>9.74E-2</v>
      </c>
      <c r="FE269">
        <f>SUMIF('12peso'!$E$39:$E$492,$A269,'12peso'!Q$39:Q$492)</f>
        <v>9.8299999999999998E-2</v>
      </c>
      <c r="FF269">
        <f>SUMIF('12peso'!$E$39:$E$492,$A269,'12peso'!R$39:R$492)</f>
        <v>9.9500000000000005E-2</v>
      </c>
      <c r="FG269">
        <f>SUMIF('12peso'!$E$39:$E$492,$A269,'12peso'!S$39:S$492)</f>
        <v>9.9500000000000005E-2</v>
      </c>
      <c r="FH269">
        <f>SUMIF('12peso'!$E$39:$E$492,$A269,'12peso'!T$39:T$492)</f>
        <v>9.9699999999999997E-2</v>
      </c>
      <c r="FI269">
        <f>SUMIF('12peso'!$E$39:$E$492,$A269,'12peso'!U$39:U$492)</f>
        <v>0.10009999999999999</v>
      </c>
      <c r="FJ269">
        <f>SUMIF('12peso'!$E$39:$E$492,$A269,'12peso'!V$39:V$492)</f>
        <v>9.9699999999999997E-2</v>
      </c>
      <c r="FK269">
        <f>SUMIF('12peso'!$E$39:$E$492,$A269,'12peso'!W$39:W$492)</f>
        <v>0.1009</v>
      </c>
      <c r="FL269">
        <f>SUMIF('12peso'!$E$39:$E$492,$A269,'12peso'!X$39:X$492)</f>
        <v>0.1021</v>
      </c>
      <c r="FM269">
        <f>SUMIF('12peso'!$E$39:$E$492,$A269,'12peso'!Y$39:Y$492)</f>
        <v>0.1021</v>
      </c>
      <c r="FN269">
        <f>SUMIF('12peso'!$E$39:$E$492,$A269,'12peso'!Z$39:Z$492)</f>
        <v>0.10249999999999999</v>
      </c>
      <c r="FO269">
        <f>SUMIF('12peso'!$E$39:$E$492,$A269,'12peso'!AA$39:AA$492)</f>
        <v>0.1027</v>
      </c>
      <c r="FP269">
        <f>SUMIF('12peso'!$E$39:$E$492,$A269,'12peso'!AB$39:AB$492)</f>
        <v>0.1031</v>
      </c>
      <c r="FQ269">
        <f>SUMIF('12peso'!$E$39:$E$492,$A269,'12peso'!AC$39:AC$492)</f>
        <v>0.10299999999999999</v>
      </c>
      <c r="FR269">
        <f>SUMIF('12peso'!$E$39:$E$492,$A269,'12peso'!AD$39:AD$492)</f>
        <v>0.1032</v>
      </c>
      <c r="FS269">
        <f>SUMIF('12peso'!$E$39:$E$492,$A269,'12peso'!AE$39:AE$492)</f>
        <v>0.1027</v>
      </c>
      <c r="FT269">
        <f>SUMIF('12peso'!$E$39:$E$492,$A269,'12peso'!AF$39:AF$492)</f>
        <v>0.1042</v>
      </c>
      <c r="FU269">
        <f>SUMIF('12peso'!$E$39:$E$492,$A269,'12peso'!AG$39:AG$492)</f>
        <v>0.1043</v>
      </c>
      <c r="FV269">
        <f>SUMIF('12peso'!$E$39:$E$492,$A269,'12peso'!AH$39:AH$492)</f>
        <v>0.1036</v>
      </c>
      <c r="FW269">
        <f>SUMIF('12peso'!$E$39:$E$492,$A269,'12peso'!AI$39:AI$492)</f>
        <v>0.1033</v>
      </c>
      <c r="FX269">
        <f>SUMIF('12peso'!$E$39:$E$492,$A269,'12peso'!AJ$39:AJ$492)</f>
        <v>0.104</v>
      </c>
      <c r="FY269">
        <f>SUMIF('12peso'!$E$39:$E$492,$A269,'12peso'!AK$39:AK$492)</f>
        <v>0.1041</v>
      </c>
      <c r="FZ269">
        <f>SUMIF('12peso'!$E$39:$E$492,$A269,'12peso'!AL$39:AL$492)</f>
        <v>0.1047</v>
      </c>
      <c r="GA269">
        <f>SUMIF('12peso'!$E$39:$E$492,$A269,'12peso'!AM$39:AM$492)</f>
        <v>0.10589999999999999</v>
      </c>
      <c r="GB269">
        <f>SUMIF('12peso'!$E$39:$E$492,$A269,'12peso'!AN$39:AN$492)</f>
        <v>0.10630000000000001</v>
      </c>
    </row>
    <row r="270" spans="1:184" x14ac:dyDescent="0.25">
      <c r="A270" s="60">
        <v>6301015</v>
      </c>
      <c r="B270" s="56" t="s">
        <v>272</v>
      </c>
      <c r="C270" s="127">
        <v>6.0499999999999998E-2</v>
      </c>
      <c r="D270" s="127">
        <v>6.0699999999999997E-2</v>
      </c>
      <c r="E270" s="127">
        <v>6.1400000000000003E-2</v>
      </c>
      <c r="F270" s="127">
        <v>6.0999999999999999E-2</v>
      </c>
      <c r="G270" s="127">
        <v>6.0699999999999997E-2</v>
      </c>
      <c r="H270" s="127">
        <v>6.0699999999999997E-2</v>
      </c>
      <c r="I270" s="127">
        <v>6.0199999999999997E-2</v>
      </c>
      <c r="J270" s="127">
        <v>6.0900000000000003E-2</v>
      </c>
      <c r="K270" s="127">
        <v>6.1499999999999999E-2</v>
      </c>
      <c r="L270" s="127">
        <v>6.1800000000000001E-2</v>
      </c>
      <c r="M270" s="127">
        <v>6.1600000000000002E-2</v>
      </c>
      <c r="N270" s="127">
        <v>6.0999999999999999E-2</v>
      </c>
      <c r="O270" s="127">
        <v>6.0400000000000002E-2</v>
      </c>
      <c r="P270" s="127">
        <v>5.9299999999999999E-2</v>
      </c>
      <c r="Q270" s="127">
        <v>5.9499999999999997E-2</v>
      </c>
      <c r="R270" s="127">
        <v>5.9400000000000001E-2</v>
      </c>
      <c r="S270" s="127">
        <v>5.9700000000000003E-2</v>
      </c>
      <c r="T270" s="127">
        <v>5.8999999999999997E-2</v>
      </c>
      <c r="U270" s="127">
        <v>5.8900000000000001E-2</v>
      </c>
      <c r="V270" s="127">
        <v>5.8299999999999998E-2</v>
      </c>
      <c r="W270" s="127">
        <v>5.79E-2</v>
      </c>
      <c r="X270" s="127">
        <v>5.8200000000000002E-2</v>
      </c>
      <c r="Y270" s="127">
        <v>5.7799999999999997E-2</v>
      </c>
      <c r="Z270" s="127">
        <v>5.8500000000000003E-2</v>
      </c>
      <c r="AA270" s="127">
        <v>5.7700000000000001E-2</v>
      </c>
      <c r="AB270" s="127">
        <v>5.7599999999999998E-2</v>
      </c>
      <c r="AC270" s="127">
        <v>5.8000000000000003E-2</v>
      </c>
      <c r="AD270" s="127">
        <v>5.74E-2</v>
      </c>
      <c r="AE270" s="127">
        <v>5.6300000000000003E-2</v>
      </c>
      <c r="AF270" s="127">
        <v>5.7099999999999998E-2</v>
      </c>
      <c r="AG270" s="127">
        <v>5.7099999999999998E-2</v>
      </c>
      <c r="AH270" s="127">
        <v>5.5899999999999998E-2</v>
      </c>
      <c r="AI270" s="127">
        <v>5.6300000000000003E-2</v>
      </c>
      <c r="AJ270" s="127">
        <v>5.6099999999999997E-2</v>
      </c>
      <c r="AK270" s="127">
        <v>5.6800000000000003E-2</v>
      </c>
      <c r="AL270" s="127">
        <v>5.6599999999999998E-2</v>
      </c>
      <c r="AM270" s="127">
        <v>5.67E-2</v>
      </c>
      <c r="AN270" s="127">
        <v>5.57E-2</v>
      </c>
      <c r="AO270" s="127">
        <v>5.5199999999999999E-2</v>
      </c>
      <c r="AP270" s="127">
        <v>5.5E-2</v>
      </c>
      <c r="AQ270" s="127">
        <v>5.3800000000000001E-2</v>
      </c>
      <c r="AR270" s="127">
        <v>5.2600000000000001E-2</v>
      </c>
      <c r="AS270" s="127">
        <v>5.1299999999999998E-2</v>
      </c>
      <c r="AT270" s="127">
        <v>5.11E-2</v>
      </c>
      <c r="AU270" s="127">
        <v>5.0900000000000001E-2</v>
      </c>
      <c r="AV270" s="127">
        <v>5.16E-2</v>
      </c>
      <c r="AW270" s="127">
        <v>5.1700000000000003E-2</v>
      </c>
      <c r="AX270" s="127">
        <v>5.2200000000000003E-2</v>
      </c>
      <c r="AY270" s="127">
        <v>5.2600000000000001E-2</v>
      </c>
      <c r="AZ270" s="127">
        <v>5.2699999999999997E-2</v>
      </c>
      <c r="BA270" s="127">
        <v>5.2299999999999999E-2</v>
      </c>
      <c r="BB270" s="127">
        <v>5.2400000000000002E-2</v>
      </c>
      <c r="BC270" s="127">
        <v>5.2400000000000002E-2</v>
      </c>
      <c r="BD270" s="127">
        <v>5.1999999999999998E-2</v>
      </c>
      <c r="BE270" s="127">
        <v>5.16E-2</v>
      </c>
      <c r="BF270" s="127">
        <v>5.1200000000000002E-2</v>
      </c>
      <c r="BG270" s="127">
        <v>5.1499999999999997E-2</v>
      </c>
      <c r="BH270" s="127">
        <v>5.2900000000000003E-2</v>
      </c>
      <c r="BI270" s="127">
        <v>5.28E-2</v>
      </c>
      <c r="BJ270" s="127">
        <v>5.2400000000000002E-2</v>
      </c>
      <c r="BK270" s="127">
        <v>5.1799999999999999E-2</v>
      </c>
      <c r="BL270" s="127">
        <v>5.1200000000000002E-2</v>
      </c>
      <c r="BM270" s="127">
        <v>5.11E-2</v>
      </c>
      <c r="BN270" s="127">
        <v>5.1400000000000001E-2</v>
      </c>
      <c r="BO270" s="127">
        <v>5.1200000000000002E-2</v>
      </c>
      <c r="BP270" s="127">
        <v>5.0299999999999997E-2</v>
      </c>
      <c r="BQ270" s="127">
        <v>4.9799999999999997E-2</v>
      </c>
      <c r="BR270" s="127">
        <v>4.9299999999999997E-2</v>
      </c>
      <c r="BS270" s="127">
        <v>4.9799999999999997E-2</v>
      </c>
      <c r="BT270" s="127">
        <v>5.0299999999999997E-2</v>
      </c>
      <c r="BU270" s="127">
        <v>5.0099999999999999E-2</v>
      </c>
      <c r="BV270" s="127">
        <v>5.0500000000000003E-2</v>
      </c>
      <c r="BW270" s="127">
        <v>5.0299999999999997E-2</v>
      </c>
      <c r="BX270" s="127">
        <v>5.0500000000000003E-2</v>
      </c>
      <c r="BY270" s="127">
        <v>5.1299999999999998E-2</v>
      </c>
      <c r="BZ270" s="127">
        <v>5.1200000000000002E-2</v>
      </c>
      <c r="CA270" s="127">
        <v>5.0799999999999998E-2</v>
      </c>
      <c r="CB270" s="127">
        <v>5.0500000000000003E-2</v>
      </c>
      <c r="CC270" s="127">
        <v>5.0799999999999998E-2</v>
      </c>
      <c r="CD270" s="127">
        <v>5.0599999999999999E-2</v>
      </c>
      <c r="CE270" s="127">
        <v>5.04E-2</v>
      </c>
      <c r="CF270" s="127">
        <v>5.0299999999999997E-2</v>
      </c>
      <c r="CG270" s="127">
        <v>5.0799999999999998E-2</v>
      </c>
      <c r="CH270" s="127">
        <v>7.4099999999999999E-2</v>
      </c>
      <c r="CI270" s="127">
        <v>7.3099999999999998E-2</v>
      </c>
      <c r="CJ270" s="127">
        <v>7.3700000000000002E-2</v>
      </c>
      <c r="CK270" s="127">
        <v>7.2900000000000006E-2</v>
      </c>
      <c r="CL270" s="127">
        <v>7.3200000000000001E-2</v>
      </c>
      <c r="CM270" s="127">
        <v>7.22E-2</v>
      </c>
      <c r="CN270" s="127">
        <v>7.1199999999999999E-2</v>
      </c>
      <c r="CO270" s="127">
        <v>7.1099999999999997E-2</v>
      </c>
      <c r="CP270" s="127">
        <v>7.0699999999999999E-2</v>
      </c>
      <c r="CQ270" s="127">
        <v>7.0699999999999999E-2</v>
      </c>
      <c r="CR270" s="127">
        <v>7.0800000000000002E-2</v>
      </c>
      <c r="CS270" s="127">
        <v>7.1099999999999997E-2</v>
      </c>
      <c r="CT270" s="127">
        <v>7.1099999999999997E-2</v>
      </c>
      <c r="CU270" s="127">
        <v>7.17E-2</v>
      </c>
      <c r="CV270" s="127">
        <v>7.0599999999999996E-2</v>
      </c>
      <c r="CW270" s="127">
        <v>7.0099999999999996E-2</v>
      </c>
      <c r="CX270" s="127">
        <v>6.9800000000000001E-2</v>
      </c>
      <c r="CY270" s="127">
        <v>6.8599999999999994E-2</v>
      </c>
      <c r="CZ270" s="127">
        <v>6.8000000000000005E-2</v>
      </c>
      <c r="DA270" s="127">
        <v>6.8500000000000005E-2</v>
      </c>
      <c r="DB270" s="127">
        <v>6.7799999999999999E-2</v>
      </c>
      <c r="DC270" s="127">
        <v>6.7199999999999996E-2</v>
      </c>
      <c r="DD270" s="127">
        <v>6.6799999999999998E-2</v>
      </c>
      <c r="DE270" s="127">
        <v>6.6100000000000006E-2</v>
      </c>
      <c r="DF270" s="127">
        <v>6.5600000000000006E-2</v>
      </c>
      <c r="DG270" s="127">
        <v>6.4699999999999994E-2</v>
      </c>
      <c r="DH270" s="127">
        <v>6.3700000000000007E-2</v>
      </c>
      <c r="DI270" s="127">
        <v>6.3899999999999998E-2</v>
      </c>
      <c r="DJ270" s="127">
        <v>6.2700000000000006E-2</v>
      </c>
      <c r="DK270" s="127">
        <v>6.2700000000000006E-2</v>
      </c>
      <c r="DL270" s="127">
        <v>6.3200000000000006E-2</v>
      </c>
      <c r="DM270" s="127">
        <v>6.3600000000000004E-2</v>
      </c>
      <c r="DN270" s="127">
        <v>6.4799999999999996E-2</v>
      </c>
      <c r="DO270" s="127">
        <v>6.5500000000000003E-2</v>
      </c>
      <c r="DP270" s="127">
        <v>6.6199999999999995E-2</v>
      </c>
      <c r="DQ270" s="127">
        <v>6.6799999999999998E-2</v>
      </c>
      <c r="DR270" s="127">
        <v>6.6100000000000006E-2</v>
      </c>
      <c r="DS270" s="127">
        <v>6.6199999999999995E-2</v>
      </c>
      <c r="DT270" s="127">
        <v>6.5500000000000003E-2</v>
      </c>
      <c r="DU270" s="127">
        <v>6.6100000000000006E-2</v>
      </c>
      <c r="DV270" s="127">
        <v>6.6100000000000006E-2</v>
      </c>
      <c r="DW270" s="127">
        <v>6.59E-2</v>
      </c>
      <c r="DX270" s="127">
        <v>6.6000000000000003E-2</v>
      </c>
      <c r="DY270" s="127">
        <v>6.5799999999999997E-2</v>
      </c>
      <c r="DZ270" s="127">
        <v>6.54E-2</v>
      </c>
      <c r="EA270" s="127">
        <v>6.4899999999999999E-2</v>
      </c>
      <c r="EB270" s="127">
        <v>6.4500000000000002E-2</v>
      </c>
      <c r="EC270" s="127">
        <v>6.5000000000000002E-2</v>
      </c>
      <c r="ED270" s="127">
        <v>6.4199999999999993E-2</v>
      </c>
      <c r="EE270" s="127">
        <v>6.4799999999999996E-2</v>
      </c>
      <c r="EF270" s="127">
        <v>6.4899999999999999E-2</v>
      </c>
      <c r="EG270" s="127">
        <v>6.5000000000000002E-2</v>
      </c>
      <c r="EH270" s="127">
        <v>6.4299999999999996E-2</v>
      </c>
      <c r="EI270" s="127">
        <v>6.3899999999999998E-2</v>
      </c>
      <c r="EJ270" s="127">
        <v>6.3600000000000004E-2</v>
      </c>
      <c r="EK270" s="127">
        <v>6.3299999999999995E-2</v>
      </c>
      <c r="EL270" s="127">
        <v>6.2700000000000006E-2</v>
      </c>
      <c r="EM270" s="127">
        <v>6.3E-2</v>
      </c>
      <c r="EN270" s="127">
        <v>6.2199999999999998E-2</v>
      </c>
      <c r="EO270" s="127">
        <v>6.1600000000000002E-2</v>
      </c>
      <c r="EP270" s="127">
        <v>6.1400000000000003E-2</v>
      </c>
      <c r="EQ270" s="127">
        <v>6.0999999999999999E-2</v>
      </c>
      <c r="ER270" s="127">
        <v>6.0600000000000001E-2</v>
      </c>
      <c r="ES270" s="127">
        <v>5.9799999999999999E-2</v>
      </c>
      <c r="ET270" s="127">
        <v>5.9900000000000002E-2</v>
      </c>
      <c r="EU270" s="127">
        <v>5.96E-2</v>
      </c>
      <c r="EV270">
        <f>SUMIF('12peso'!$E$39:$E$492,$A270,'12peso'!H$39:H$492)</f>
        <v>1.0699999999999999E-2</v>
      </c>
      <c r="EW270">
        <f>SUMIF('12peso'!$E$39:$E$492,$A270,'12peso'!I$39:I$492)</f>
        <v>1.0800000000000001E-2</v>
      </c>
      <c r="EX270">
        <f>SUMIF('12peso'!$E$39:$E$492,$A270,'12peso'!J$39:J$492)</f>
        <v>1.0500000000000001E-2</v>
      </c>
      <c r="EY270">
        <f>SUMIF('12peso'!$E$39:$E$492,$A270,'12peso'!K$39:K$492)</f>
        <v>1.0500000000000001E-2</v>
      </c>
      <c r="EZ270">
        <f>SUMIF('12peso'!$E$39:$E$492,$A270,'12peso'!L$39:L$492)</f>
        <v>1.0500000000000001E-2</v>
      </c>
      <c r="FA270">
        <f>SUMIF('12peso'!$E$39:$E$492,$A270,'12peso'!M$39:M$492)</f>
        <v>1.04E-2</v>
      </c>
      <c r="FB270">
        <f>SUMIF('12peso'!$E$39:$E$492,$A270,'12peso'!N$39:N$492)</f>
        <v>1.0500000000000001E-2</v>
      </c>
      <c r="FC270">
        <f>SUMIF('12peso'!$E$39:$E$492,$A270,'12peso'!O$39:O$492)</f>
        <v>1.0500000000000001E-2</v>
      </c>
      <c r="FD270">
        <f>SUMIF('12peso'!$E$39:$E$492,$A270,'12peso'!P$39:P$492)</f>
        <v>1.03E-2</v>
      </c>
      <c r="FE270">
        <f>SUMIF('12peso'!$E$39:$E$492,$A270,'12peso'!Q$39:Q$492)</f>
        <v>1.04E-2</v>
      </c>
      <c r="FF270">
        <f>SUMIF('12peso'!$E$39:$E$492,$A270,'12peso'!R$39:R$492)</f>
        <v>1.0200000000000001E-2</v>
      </c>
      <c r="FG270">
        <f>SUMIF('12peso'!$E$39:$E$492,$A270,'12peso'!S$39:S$492)</f>
        <v>1.0200000000000001E-2</v>
      </c>
      <c r="FH270">
        <f>SUMIF('12peso'!$E$39:$E$492,$A270,'12peso'!T$39:T$492)</f>
        <v>1.01E-2</v>
      </c>
      <c r="FI270">
        <f>SUMIF('12peso'!$E$39:$E$492,$A270,'12peso'!U$39:U$492)</f>
        <v>1.01E-2</v>
      </c>
      <c r="FJ270">
        <f>SUMIF('12peso'!$E$39:$E$492,$A270,'12peso'!V$39:V$492)</f>
        <v>0.01</v>
      </c>
      <c r="FK270">
        <f>SUMIF('12peso'!$E$39:$E$492,$A270,'12peso'!W$39:W$492)</f>
        <v>1.03E-2</v>
      </c>
      <c r="FL270">
        <f>SUMIF('12peso'!$E$39:$E$492,$A270,'12peso'!X$39:X$492)</f>
        <v>1.0200000000000001E-2</v>
      </c>
      <c r="FM270">
        <f>SUMIF('12peso'!$E$39:$E$492,$A270,'12peso'!Y$39:Y$492)</f>
        <v>1.01E-2</v>
      </c>
      <c r="FN270">
        <f>SUMIF('12peso'!$E$39:$E$492,$A270,'12peso'!Z$39:Z$492)</f>
        <v>1.01E-2</v>
      </c>
      <c r="FO270">
        <f>SUMIF('12peso'!$E$39:$E$492,$A270,'12peso'!AA$39:AA$492)</f>
        <v>1.03E-2</v>
      </c>
      <c r="FP270">
        <f>SUMIF('12peso'!$E$39:$E$492,$A270,'12peso'!AB$39:AB$492)</f>
        <v>1.0200000000000001E-2</v>
      </c>
      <c r="FQ270">
        <f>SUMIF('12peso'!$E$39:$E$492,$A270,'12peso'!AC$39:AC$492)</f>
        <v>1.01E-2</v>
      </c>
      <c r="FR270">
        <f>SUMIF('12peso'!$E$39:$E$492,$A270,'12peso'!AD$39:AD$492)</f>
        <v>0.01</v>
      </c>
      <c r="FS270">
        <f>SUMIF('12peso'!$E$39:$E$492,$A270,'12peso'!AE$39:AE$492)</f>
        <v>1.01E-2</v>
      </c>
      <c r="FT270">
        <f>SUMIF('12peso'!$E$39:$E$492,$A270,'12peso'!AF$39:AF$492)</f>
        <v>1.03E-2</v>
      </c>
      <c r="FU270">
        <f>SUMIF('12peso'!$E$39:$E$492,$A270,'12peso'!AG$39:AG$492)</f>
        <v>1.01E-2</v>
      </c>
      <c r="FV270">
        <f>SUMIF('12peso'!$E$39:$E$492,$A270,'12peso'!AH$39:AH$492)</f>
        <v>1.01E-2</v>
      </c>
      <c r="FW270">
        <f>SUMIF('12peso'!$E$39:$E$492,$A270,'12peso'!AI$39:AI$492)</f>
        <v>1.01E-2</v>
      </c>
      <c r="FX270">
        <f>SUMIF('12peso'!$E$39:$E$492,$A270,'12peso'!AJ$39:AJ$492)</f>
        <v>1.03E-2</v>
      </c>
      <c r="FY270">
        <f>SUMIF('12peso'!$E$39:$E$492,$A270,'12peso'!AK$39:AK$492)</f>
        <v>1.0200000000000001E-2</v>
      </c>
      <c r="FZ270">
        <f>SUMIF('12peso'!$E$39:$E$492,$A270,'12peso'!AL$39:AL$492)</f>
        <v>1.04E-2</v>
      </c>
      <c r="GA270">
        <f>SUMIF('12peso'!$E$39:$E$492,$A270,'12peso'!AM$39:AM$492)</f>
        <v>1.04E-2</v>
      </c>
      <c r="GB270">
        <f>SUMIF('12peso'!$E$39:$E$492,$A270,'12peso'!AN$39:AN$492)</f>
        <v>1.03E-2</v>
      </c>
    </row>
    <row r="271" spans="1:184" x14ac:dyDescent="0.25">
      <c r="A271" s="60">
        <v>6301016</v>
      </c>
      <c r="B271" s="56" t="s">
        <v>273</v>
      </c>
      <c r="C271" s="127">
        <v>0.18310000000000001</v>
      </c>
      <c r="D271" s="127">
        <v>0.18410000000000001</v>
      </c>
      <c r="E271" s="127">
        <v>0.18379999999999999</v>
      </c>
      <c r="F271" s="127">
        <v>0.18190000000000001</v>
      </c>
      <c r="G271" s="127">
        <v>0.18029999999999999</v>
      </c>
      <c r="H271" s="127">
        <v>0.1804</v>
      </c>
      <c r="I271" s="127">
        <v>0.18</v>
      </c>
      <c r="J271" s="127">
        <v>0.18390000000000001</v>
      </c>
      <c r="K271" s="127">
        <v>0.18679999999999999</v>
      </c>
      <c r="L271" s="127">
        <v>0.18870000000000001</v>
      </c>
      <c r="M271" s="127">
        <v>0.19209999999999999</v>
      </c>
      <c r="N271" s="127">
        <v>0.19289999999999999</v>
      </c>
      <c r="O271" s="127">
        <v>0.18920000000000001</v>
      </c>
      <c r="P271" s="127">
        <v>0.18609999999999999</v>
      </c>
      <c r="Q271" s="127">
        <v>0.18179999999999999</v>
      </c>
      <c r="R271" s="127">
        <v>0.18140000000000001</v>
      </c>
      <c r="S271" s="127">
        <v>0.18310000000000001</v>
      </c>
      <c r="T271" s="127">
        <v>0.18049999999999999</v>
      </c>
      <c r="U271" s="127">
        <v>0.18149999999999999</v>
      </c>
      <c r="V271" s="127">
        <v>0.18179999999999999</v>
      </c>
      <c r="W271" s="127">
        <v>0.18290000000000001</v>
      </c>
      <c r="X271" s="127">
        <v>0.184</v>
      </c>
      <c r="Y271" s="127">
        <v>0.18529999999999999</v>
      </c>
      <c r="Z271" s="127">
        <v>0.1885</v>
      </c>
      <c r="AA271" s="127">
        <v>0.18870000000000001</v>
      </c>
      <c r="AB271" s="127">
        <v>0.18859999999999999</v>
      </c>
      <c r="AC271" s="127">
        <v>0.1895</v>
      </c>
      <c r="AD271" s="127">
        <v>0.18679999999999999</v>
      </c>
      <c r="AE271" s="127">
        <v>0.18509999999999999</v>
      </c>
      <c r="AF271" s="127">
        <v>0.18429999999999999</v>
      </c>
      <c r="AG271" s="127">
        <v>0.18659999999999999</v>
      </c>
      <c r="AH271" s="127">
        <v>0.18729999999999999</v>
      </c>
      <c r="AI271" s="127">
        <v>0.18659999999999999</v>
      </c>
      <c r="AJ271" s="127">
        <v>0.18820000000000001</v>
      </c>
      <c r="AK271" s="127">
        <v>0.19020000000000001</v>
      </c>
      <c r="AL271" s="127">
        <v>0.1883</v>
      </c>
      <c r="AM271" s="127">
        <v>0.18859999999999999</v>
      </c>
      <c r="AN271" s="127">
        <v>0.1883</v>
      </c>
      <c r="AO271" s="127">
        <v>0.1915</v>
      </c>
      <c r="AP271" s="127">
        <v>0.193</v>
      </c>
      <c r="AQ271" s="127">
        <v>0.19120000000000001</v>
      </c>
      <c r="AR271" s="127">
        <v>0.19109999999999999</v>
      </c>
      <c r="AS271" s="127">
        <v>0.1933</v>
      </c>
      <c r="AT271" s="127">
        <v>0.19620000000000001</v>
      </c>
      <c r="AU271" s="127">
        <v>0.2019</v>
      </c>
      <c r="AV271" s="127">
        <v>0.20649999999999999</v>
      </c>
      <c r="AW271" s="127">
        <v>0.21510000000000001</v>
      </c>
      <c r="AX271" s="127">
        <v>0.21970000000000001</v>
      </c>
      <c r="AY271" s="127">
        <v>0.22220000000000001</v>
      </c>
      <c r="AZ271" s="127">
        <v>0.2228</v>
      </c>
      <c r="BA271" s="127">
        <v>0.22020000000000001</v>
      </c>
      <c r="BB271" s="127">
        <v>0.22009999999999999</v>
      </c>
      <c r="BC271" s="127">
        <v>0.22020000000000001</v>
      </c>
      <c r="BD271" s="127">
        <v>0.22059999999999999</v>
      </c>
      <c r="BE271" s="127">
        <v>0.21929999999999999</v>
      </c>
      <c r="BF271" s="127">
        <v>0.21740000000000001</v>
      </c>
      <c r="BG271" s="127">
        <v>0.21410000000000001</v>
      </c>
      <c r="BH271" s="127">
        <v>0.21279999999999999</v>
      </c>
      <c r="BI271" s="127">
        <v>0.215</v>
      </c>
      <c r="BJ271" s="127">
        <v>0.21629999999999999</v>
      </c>
      <c r="BK271" s="127">
        <v>0.2147</v>
      </c>
      <c r="BL271" s="127">
        <v>0.21390000000000001</v>
      </c>
      <c r="BM271" s="127">
        <v>0.21110000000000001</v>
      </c>
      <c r="BN271" s="127">
        <v>0.2112</v>
      </c>
      <c r="BO271" s="127">
        <v>0.2089</v>
      </c>
      <c r="BP271" s="127">
        <v>0.20660000000000001</v>
      </c>
      <c r="BQ271" s="127">
        <v>0.20480000000000001</v>
      </c>
      <c r="BR271" s="127">
        <v>0.20419999999999999</v>
      </c>
      <c r="BS271" s="127">
        <v>0.20150000000000001</v>
      </c>
      <c r="BT271" s="127">
        <v>0.19700000000000001</v>
      </c>
      <c r="BU271" s="127">
        <v>0.19900000000000001</v>
      </c>
      <c r="BV271" s="127">
        <v>0.19750000000000001</v>
      </c>
      <c r="BW271" s="127">
        <v>0.19650000000000001</v>
      </c>
      <c r="BX271" s="127">
        <v>0.19470000000000001</v>
      </c>
      <c r="BY271" s="127">
        <v>0.1915</v>
      </c>
      <c r="BZ271" s="127">
        <v>0.189</v>
      </c>
      <c r="CA271" s="127">
        <v>0.1875</v>
      </c>
      <c r="CB271" s="127">
        <v>0.18640000000000001</v>
      </c>
      <c r="CC271" s="127">
        <v>0.18340000000000001</v>
      </c>
      <c r="CD271" s="127">
        <v>0.18160000000000001</v>
      </c>
      <c r="CE271" s="127">
        <v>0.1799</v>
      </c>
      <c r="CF271" s="127">
        <v>0.17799999999999999</v>
      </c>
      <c r="CG271" s="127">
        <v>0.1767</v>
      </c>
      <c r="CH271" s="127">
        <v>0.16200000000000001</v>
      </c>
      <c r="CI271" s="127">
        <v>0.15939999999999999</v>
      </c>
      <c r="CJ271" s="127">
        <v>0.1595</v>
      </c>
      <c r="CK271" s="127">
        <v>0.15790000000000001</v>
      </c>
      <c r="CL271" s="127">
        <v>0.15790000000000001</v>
      </c>
      <c r="CM271" s="127">
        <v>0.1578</v>
      </c>
      <c r="CN271" s="127">
        <v>0.15759999999999999</v>
      </c>
      <c r="CO271" s="127">
        <v>0.15939999999999999</v>
      </c>
      <c r="CP271" s="127">
        <v>0.15859999999999999</v>
      </c>
      <c r="CQ271" s="127">
        <v>0.156</v>
      </c>
      <c r="CR271" s="127">
        <v>0.15740000000000001</v>
      </c>
      <c r="CS271" s="127">
        <v>0.15840000000000001</v>
      </c>
      <c r="CT271" s="127">
        <v>0.15920000000000001</v>
      </c>
      <c r="CU271" s="127">
        <v>0.1613</v>
      </c>
      <c r="CV271" s="127">
        <v>0.16120000000000001</v>
      </c>
      <c r="CW271" s="127">
        <v>0.1598</v>
      </c>
      <c r="CX271" s="127">
        <v>0.15959999999999999</v>
      </c>
      <c r="CY271" s="127">
        <v>0.15740000000000001</v>
      </c>
      <c r="CZ271" s="127">
        <v>0.15590000000000001</v>
      </c>
      <c r="DA271" s="127">
        <v>0.156</v>
      </c>
      <c r="DB271" s="127">
        <v>0.15490000000000001</v>
      </c>
      <c r="DC271" s="127">
        <v>0.156</v>
      </c>
      <c r="DD271" s="127">
        <v>0.15670000000000001</v>
      </c>
      <c r="DE271" s="127">
        <v>0.15970000000000001</v>
      </c>
      <c r="DF271" s="127">
        <v>0.1633</v>
      </c>
      <c r="DG271" s="127">
        <v>0.16700000000000001</v>
      </c>
      <c r="DH271" s="127">
        <v>0.17019999999999999</v>
      </c>
      <c r="DI271" s="127">
        <v>0.1749</v>
      </c>
      <c r="DJ271" s="127">
        <v>0.1764</v>
      </c>
      <c r="DK271" s="127">
        <v>0.17949999999999999</v>
      </c>
      <c r="DL271" s="127">
        <v>0.18310000000000001</v>
      </c>
      <c r="DM271" s="127">
        <v>0.18329999999999999</v>
      </c>
      <c r="DN271" s="127">
        <v>0.18210000000000001</v>
      </c>
      <c r="DO271" s="127">
        <v>0.18360000000000001</v>
      </c>
      <c r="DP271" s="127">
        <v>0.18529999999999999</v>
      </c>
      <c r="DQ271" s="127">
        <v>0.18540000000000001</v>
      </c>
      <c r="DR271" s="127">
        <v>0.1862</v>
      </c>
      <c r="DS271" s="127">
        <v>0.18679999999999999</v>
      </c>
      <c r="DT271" s="127">
        <v>0.18509999999999999</v>
      </c>
      <c r="DU271" s="127">
        <v>0.18479999999999999</v>
      </c>
      <c r="DV271" s="127">
        <v>0.18429999999999999</v>
      </c>
      <c r="DW271" s="127">
        <v>0.18260000000000001</v>
      </c>
      <c r="DX271" s="127">
        <v>0.18010000000000001</v>
      </c>
      <c r="DY271" s="127">
        <v>0.17899999999999999</v>
      </c>
      <c r="DZ271" s="127">
        <v>0.17849999999999999</v>
      </c>
      <c r="EA271" s="127">
        <v>0.17879999999999999</v>
      </c>
      <c r="EB271" s="127">
        <v>0.1762</v>
      </c>
      <c r="EC271" s="127">
        <v>0.1764</v>
      </c>
      <c r="ED271" s="127">
        <v>0.17599999999999999</v>
      </c>
      <c r="EE271" s="127">
        <v>0.1762</v>
      </c>
      <c r="EF271" s="127">
        <v>0.17380000000000001</v>
      </c>
      <c r="EG271" s="127">
        <v>0.1736</v>
      </c>
      <c r="EH271" s="127">
        <v>0.1734</v>
      </c>
      <c r="EI271" s="127">
        <v>0.1716</v>
      </c>
      <c r="EJ271" s="127">
        <v>0.1706</v>
      </c>
      <c r="EK271" s="127">
        <v>0.17019999999999999</v>
      </c>
      <c r="EL271" s="127">
        <v>0.16969999999999999</v>
      </c>
      <c r="EM271" s="127">
        <v>0.16800000000000001</v>
      </c>
      <c r="EN271" s="127">
        <v>0.16839999999999999</v>
      </c>
      <c r="EO271" s="127">
        <v>0.16980000000000001</v>
      </c>
      <c r="EP271" s="127">
        <v>0.17180000000000001</v>
      </c>
      <c r="EQ271" s="127">
        <v>0.1721</v>
      </c>
      <c r="ER271" s="127">
        <v>0.1744</v>
      </c>
      <c r="ES271" s="127">
        <v>0.17449999999999999</v>
      </c>
      <c r="ET271" s="127">
        <v>0.17499999999999999</v>
      </c>
      <c r="EU271" s="127">
        <v>0.17510000000000001</v>
      </c>
      <c r="EV271">
        <f>SUMIF('12peso'!$E$39:$E$492,$A271,'12peso'!H$39:H$492)</f>
        <v>0.16120000000000001</v>
      </c>
      <c r="EW271">
        <f>SUMIF('12peso'!$E$39:$E$492,$A271,'12peso'!I$39:I$492)</f>
        <v>0.16139999999999999</v>
      </c>
      <c r="EX271">
        <f>SUMIF('12peso'!$E$39:$E$492,$A271,'12peso'!J$39:J$492)</f>
        <v>0.1618</v>
      </c>
      <c r="EY271">
        <f>SUMIF('12peso'!$E$39:$E$492,$A271,'12peso'!K$39:K$492)</f>
        <v>0.16389999999999999</v>
      </c>
      <c r="EZ271">
        <f>SUMIF('12peso'!$E$39:$E$492,$A271,'12peso'!L$39:L$492)</f>
        <v>0.16600000000000001</v>
      </c>
      <c r="FA271">
        <f>SUMIF('12peso'!$E$39:$E$492,$A271,'12peso'!M$39:M$492)</f>
        <v>0.1661</v>
      </c>
      <c r="FB271">
        <f>SUMIF('12peso'!$E$39:$E$492,$A271,'12peso'!N$39:N$492)</f>
        <v>0.16719999999999999</v>
      </c>
      <c r="FC271">
        <f>SUMIF('12peso'!$E$39:$E$492,$A271,'12peso'!O$39:O$492)</f>
        <v>0.16669999999999999</v>
      </c>
      <c r="FD271">
        <f>SUMIF('12peso'!$E$39:$E$492,$A271,'12peso'!P$39:P$492)</f>
        <v>0.16569999999999999</v>
      </c>
      <c r="FE271">
        <f>SUMIF('12peso'!$E$39:$E$492,$A271,'12peso'!Q$39:Q$492)</f>
        <v>0.16589999999999999</v>
      </c>
      <c r="FF271">
        <f>SUMIF('12peso'!$E$39:$E$492,$A271,'12peso'!R$39:R$492)</f>
        <v>0.1663</v>
      </c>
      <c r="FG271">
        <f>SUMIF('12peso'!$E$39:$E$492,$A271,'12peso'!S$39:S$492)</f>
        <v>0.16539999999999999</v>
      </c>
      <c r="FH271">
        <f>SUMIF('12peso'!$E$39:$E$492,$A271,'12peso'!T$39:T$492)</f>
        <v>0.1641</v>
      </c>
      <c r="FI271">
        <f>SUMIF('12peso'!$E$39:$E$492,$A271,'12peso'!U$39:U$492)</f>
        <v>0.1638</v>
      </c>
      <c r="FJ271">
        <f>SUMIF('12peso'!$E$39:$E$492,$A271,'12peso'!V$39:V$492)</f>
        <v>0.16309999999999999</v>
      </c>
      <c r="FK271">
        <f>SUMIF('12peso'!$E$39:$E$492,$A271,'12peso'!W$39:W$492)</f>
        <v>0.16309999999999999</v>
      </c>
      <c r="FL271">
        <f>SUMIF('12peso'!$E$39:$E$492,$A271,'12peso'!X$39:X$492)</f>
        <v>0.16209999999999999</v>
      </c>
      <c r="FM271">
        <f>SUMIF('12peso'!$E$39:$E$492,$A271,'12peso'!Y$39:Y$492)</f>
        <v>0.16120000000000001</v>
      </c>
      <c r="FN271">
        <f>SUMIF('12peso'!$E$39:$E$492,$A271,'12peso'!Z$39:Z$492)</f>
        <v>0.16109999999999999</v>
      </c>
      <c r="FO271">
        <f>SUMIF('12peso'!$E$39:$E$492,$A271,'12peso'!AA$39:AA$492)</f>
        <v>0.16020000000000001</v>
      </c>
      <c r="FP271">
        <f>SUMIF('12peso'!$E$39:$E$492,$A271,'12peso'!AB$39:AB$492)</f>
        <v>0.15859999999999999</v>
      </c>
      <c r="FQ271">
        <f>SUMIF('12peso'!$E$39:$E$492,$A271,'12peso'!AC$39:AC$492)</f>
        <v>0.15820000000000001</v>
      </c>
      <c r="FR271">
        <f>SUMIF('12peso'!$E$39:$E$492,$A271,'12peso'!AD$39:AD$492)</f>
        <v>0.15870000000000001</v>
      </c>
      <c r="FS271">
        <f>SUMIF('12peso'!$E$39:$E$492,$A271,'12peso'!AE$39:AE$492)</f>
        <v>0.15870000000000001</v>
      </c>
      <c r="FT271">
        <f>SUMIF('12peso'!$E$39:$E$492,$A271,'12peso'!AF$39:AF$492)</f>
        <v>0.15890000000000001</v>
      </c>
      <c r="FU271">
        <f>SUMIF('12peso'!$E$39:$E$492,$A271,'12peso'!AG$39:AG$492)</f>
        <v>0.15890000000000001</v>
      </c>
      <c r="FV271">
        <f>SUMIF('12peso'!$E$39:$E$492,$A271,'12peso'!AH$39:AH$492)</f>
        <v>0.1573</v>
      </c>
      <c r="FW271">
        <f>SUMIF('12peso'!$E$39:$E$492,$A271,'12peso'!AI$39:AI$492)</f>
        <v>0.15620000000000001</v>
      </c>
      <c r="FX271">
        <f>SUMIF('12peso'!$E$39:$E$492,$A271,'12peso'!AJ$39:AJ$492)</f>
        <v>0.158</v>
      </c>
      <c r="FY271">
        <f>SUMIF('12peso'!$E$39:$E$492,$A271,'12peso'!AK$39:AK$492)</f>
        <v>0.15989999999999999</v>
      </c>
      <c r="FZ271">
        <f>SUMIF('12peso'!$E$39:$E$492,$A271,'12peso'!AL$39:AL$492)</f>
        <v>0.16039999999999999</v>
      </c>
      <c r="GA271">
        <f>SUMIF('12peso'!$E$39:$E$492,$A271,'12peso'!AM$39:AM$492)</f>
        <v>0.16070000000000001</v>
      </c>
      <c r="GB271">
        <f>SUMIF('12peso'!$E$39:$E$492,$A271,'12peso'!AN$39:AN$492)</f>
        <v>0.16070000000000001</v>
      </c>
    </row>
    <row r="272" spans="1:184" x14ac:dyDescent="0.25">
      <c r="A272" s="60">
        <v>6301017</v>
      </c>
      <c r="B272" s="56" t="s">
        <v>274</v>
      </c>
      <c r="C272" s="127">
        <v>0.17430000000000001</v>
      </c>
      <c r="D272" s="127">
        <v>0.18160000000000001</v>
      </c>
      <c r="E272" s="127">
        <v>0.20150000000000001</v>
      </c>
      <c r="F272" s="127">
        <v>0.2137</v>
      </c>
      <c r="G272" s="127">
        <v>0.22900000000000001</v>
      </c>
      <c r="H272" s="127">
        <v>0.2361</v>
      </c>
      <c r="I272" s="127">
        <v>0.24310000000000001</v>
      </c>
      <c r="J272" s="127">
        <v>0.24859999999999999</v>
      </c>
      <c r="K272" s="127">
        <v>0.25080000000000002</v>
      </c>
      <c r="L272" s="127">
        <v>0.24729999999999999</v>
      </c>
      <c r="M272" s="127">
        <v>0.249</v>
      </c>
      <c r="N272" s="127">
        <v>0.2472</v>
      </c>
      <c r="O272" s="127">
        <v>0.24460000000000001</v>
      </c>
      <c r="P272" s="127">
        <v>0.24199999999999999</v>
      </c>
      <c r="Q272" s="127">
        <v>0.24</v>
      </c>
      <c r="R272" s="127">
        <v>0.23880000000000001</v>
      </c>
      <c r="S272" s="127">
        <v>0.23960000000000001</v>
      </c>
      <c r="T272" s="127">
        <v>0.23300000000000001</v>
      </c>
      <c r="U272" s="127">
        <v>0.2311</v>
      </c>
      <c r="V272" s="127">
        <v>0.22750000000000001</v>
      </c>
      <c r="W272" s="127">
        <v>0.2225</v>
      </c>
      <c r="X272" s="127">
        <v>0.22009999999999999</v>
      </c>
      <c r="Y272" s="127">
        <v>0.21740000000000001</v>
      </c>
      <c r="Z272" s="127">
        <v>0.21390000000000001</v>
      </c>
      <c r="AA272" s="127">
        <v>0.2107</v>
      </c>
      <c r="AB272" s="127">
        <v>0.27529999999999999</v>
      </c>
      <c r="AC272" s="127">
        <v>0.2747</v>
      </c>
      <c r="AD272" s="127">
        <v>0.27510000000000001</v>
      </c>
      <c r="AE272" s="127">
        <v>0.27350000000000002</v>
      </c>
      <c r="AF272" s="127">
        <v>0.27150000000000002</v>
      </c>
      <c r="AG272" s="127">
        <v>0.26910000000000001</v>
      </c>
      <c r="AH272" s="127">
        <v>0.26640000000000003</v>
      </c>
      <c r="AI272" s="127">
        <v>0.26390000000000002</v>
      </c>
      <c r="AJ272" s="127">
        <v>0.26369999999999999</v>
      </c>
      <c r="AK272" s="127">
        <v>0.2611</v>
      </c>
      <c r="AL272" s="127">
        <v>0.26519999999999999</v>
      </c>
      <c r="AM272" s="127">
        <v>0.25969999999999999</v>
      </c>
      <c r="AN272" s="127">
        <v>0.26100000000000001</v>
      </c>
      <c r="AO272" s="127">
        <v>0.26590000000000003</v>
      </c>
      <c r="AP272" s="127">
        <v>0.26860000000000001</v>
      </c>
      <c r="AQ272" s="127">
        <v>0.26939999999999997</v>
      </c>
      <c r="AR272" s="127">
        <v>0.2742</v>
      </c>
      <c r="AS272" s="127">
        <v>0.28349999999999997</v>
      </c>
      <c r="AT272" s="127">
        <v>0.28499999999999998</v>
      </c>
      <c r="AU272" s="127">
        <v>0.28499999999999998</v>
      </c>
      <c r="AV272" s="127">
        <v>0.2833</v>
      </c>
      <c r="AW272" s="127">
        <v>0.28389999999999999</v>
      </c>
      <c r="AX272" s="127">
        <v>0.28439999999999999</v>
      </c>
      <c r="AY272" s="127">
        <v>0.28179999999999999</v>
      </c>
      <c r="AZ272" s="127">
        <v>0.27739999999999998</v>
      </c>
      <c r="BA272" s="127">
        <v>0.27560000000000001</v>
      </c>
      <c r="BB272" s="127">
        <v>0.27589999999999998</v>
      </c>
      <c r="BC272" s="127">
        <v>0.27289999999999998</v>
      </c>
      <c r="BD272" s="127">
        <v>0.27050000000000002</v>
      </c>
      <c r="BE272" s="127">
        <v>0.2702</v>
      </c>
      <c r="BF272" s="127">
        <v>0.26690000000000003</v>
      </c>
      <c r="BG272" s="127">
        <v>0.26800000000000002</v>
      </c>
      <c r="BH272" s="127">
        <v>0.27350000000000002</v>
      </c>
      <c r="BI272" s="127">
        <v>0.27350000000000002</v>
      </c>
      <c r="BJ272" s="127">
        <v>0.2742</v>
      </c>
      <c r="BK272" s="127">
        <v>0.27189999999999998</v>
      </c>
      <c r="BL272" s="127">
        <v>0.26889999999999997</v>
      </c>
      <c r="BM272" s="127">
        <v>0.26869999999999999</v>
      </c>
      <c r="BN272" s="127">
        <v>0.26819999999999999</v>
      </c>
      <c r="BO272" s="127">
        <v>0.2641</v>
      </c>
      <c r="BP272" s="127">
        <v>0.25800000000000001</v>
      </c>
      <c r="BQ272" s="127">
        <v>0.2545</v>
      </c>
      <c r="BR272" s="127">
        <v>0.25119999999999998</v>
      </c>
      <c r="BS272" s="127">
        <v>0.24809999999999999</v>
      </c>
      <c r="BT272" s="127">
        <v>0.2432</v>
      </c>
      <c r="BU272" s="127">
        <v>0.2429</v>
      </c>
      <c r="BV272" s="127">
        <v>0.23799999999999999</v>
      </c>
      <c r="BW272" s="127">
        <v>0.2356</v>
      </c>
      <c r="BX272" s="127">
        <v>0.23250000000000001</v>
      </c>
      <c r="BY272" s="127">
        <v>0.23400000000000001</v>
      </c>
      <c r="BZ272" s="127">
        <v>0.23039999999999999</v>
      </c>
      <c r="CA272" s="127">
        <v>0.2258</v>
      </c>
      <c r="CB272" s="127">
        <v>0.2238</v>
      </c>
      <c r="CC272" s="127">
        <v>0.22509999999999999</v>
      </c>
      <c r="CD272" s="127">
        <v>0.2233</v>
      </c>
      <c r="CE272" s="127">
        <v>0.2215</v>
      </c>
      <c r="CF272" s="127">
        <v>0.22570000000000001</v>
      </c>
      <c r="CG272" s="127">
        <v>0.224</v>
      </c>
      <c r="CH272" s="127">
        <v>0.18099999999999999</v>
      </c>
      <c r="CI272" s="127">
        <v>0.18179999999999999</v>
      </c>
      <c r="CJ272" s="127">
        <v>0.17949999999999999</v>
      </c>
      <c r="CK272" s="127">
        <v>0.1799</v>
      </c>
      <c r="CL272" s="127">
        <v>0.17910000000000001</v>
      </c>
      <c r="CM272" s="127">
        <v>0.17799999999999999</v>
      </c>
      <c r="CN272" s="127">
        <v>0.17799999999999999</v>
      </c>
      <c r="CO272" s="127">
        <v>0.17799999999999999</v>
      </c>
      <c r="CP272" s="127">
        <v>0.17810000000000001</v>
      </c>
      <c r="CQ272" s="127">
        <v>0.1772</v>
      </c>
      <c r="CR272" s="127">
        <v>0.17879999999999999</v>
      </c>
      <c r="CS272" s="127">
        <v>0.17899999999999999</v>
      </c>
      <c r="CT272" s="127">
        <v>0.18010000000000001</v>
      </c>
      <c r="CU272" s="127">
        <v>0.18090000000000001</v>
      </c>
      <c r="CV272" s="127">
        <v>0.17910000000000001</v>
      </c>
      <c r="CW272" s="127">
        <v>0.1774</v>
      </c>
      <c r="CX272" s="127">
        <v>0.1769</v>
      </c>
      <c r="CY272" s="127">
        <v>0.1744</v>
      </c>
      <c r="CZ272" s="127">
        <v>0.17519999999999999</v>
      </c>
      <c r="DA272" s="127">
        <v>0.17660000000000001</v>
      </c>
      <c r="DB272" s="127">
        <v>0.17649999999999999</v>
      </c>
      <c r="DC272" s="127">
        <v>0.17699999999999999</v>
      </c>
      <c r="DD272" s="127">
        <v>0.1787</v>
      </c>
      <c r="DE272" s="127">
        <v>0.1789</v>
      </c>
      <c r="DF272" s="127">
        <v>0.17910000000000001</v>
      </c>
      <c r="DG272" s="127">
        <v>0.1812</v>
      </c>
      <c r="DH272" s="127">
        <v>0.18099999999999999</v>
      </c>
      <c r="DI272" s="127">
        <v>0.18090000000000001</v>
      </c>
      <c r="DJ272" s="127">
        <v>0.17949999999999999</v>
      </c>
      <c r="DK272" s="127">
        <v>0.17810000000000001</v>
      </c>
      <c r="DL272" s="127">
        <v>0.17860000000000001</v>
      </c>
      <c r="DM272" s="127">
        <v>0.1797</v>
      </c>
      <c r="DN272" s="127">
        <v>0.18029999999999999</v>
      </c>
      <c r="DO272" s="127">
        <v>0.18140000000000001</v>
      </c>
      <c r="DP272" s="127">
        <v>0.18190000000000001</v>
      </c>
      <c r="DQ272" s="127">
        <v>0.1802</v>
      </c>
      <c r="DR272" s="127">
        <v>0.17910000000000001</v>
      </c>
      <c r="DS272" s="127">
        <v>0.17780000000000001</v>
      </c>
      <c r="DT272" s="127">
        <v>0.17710000000000001</v>
      </c>
      <c r="DU272" s="127">
        <v>0.1767</v>
      </c>
      <c r="DV272" s="127">
        <v>0.1767</v>
      </c>
      <c r="DW272" s="127">
        <v>0.17499999999999999</v>
      </c>
      <c r="DX272" s="127">
        <v>0.1744</v>
      </c>
      <c r="DY272" s="127">
        <v>0.17280000000000001</v>
      </c>
      <c r="DZ272" s="127">
        <v>0.17180000000000001</v>
      </c>
      <c r="EA272" s="127">
        <v>0.16900000000000001</v>
      </c>
      <c r="EB272" s="127">
        <v>0.16919999999999999</v>
      </c>
      <c r="EC272" s="127">
        <v>0.1706</v>
      </c>
      <c r="ED272" s="127">
        <v>0.17280000000000001</v>
      </c>
      <c r="EE272" s="127">
        <v>0.1736</v>
      </c>
      <c r="EF272" s="127">
        <v>0.17549999999999999</v>
      </c>
      <c r="EG272" s="127">
        <v>0.1769</v>
      </c>
      <c r="EH272" s="127">
        <v>0.17710000000000001</v>
      </c>
      <c r="EI272" s="127">
        <v>0.17599999999999999</v>
      </c>
      <c r="EJ272" s="127">
        <v>0.17610000000000001</v>
      </c>
      <c r="EK272" s="127">
        <v>0.17630000000000001</v>
      </c>
      <c r="EL272" s="127">
        <v>0.17349999999999999</v>
      </c>
      <c r="EM272" s="127">
        <v>0.1719</v>
      </c>
      <c r="EN272" s="127">
        <v>0.1736</v>
      </c>
      <c r="EO272" s="127">
        <v>0.17380000000000001</v>
      </c>
      <c r="EP272" s="127">
        <v>0.17380000000000001</v>
      </c>
      <c r="EQ272" s="127">
        <v>0.1759</v>
      </c>
      <c r="ER272" s="127">
        <v>0.17530000000000001</v>
      </c>
      <c r="ES272" s="127">
        <v>0.17630000000000001</v>
      </c>
      <c r="ET272" s="127">
        <v>0.17599999999999999</v>
      </c>
      <c r="EU272" s="127">
        <v>0.17660000000000001</v>
      </c>
      <c r="EV272">
        <f>SUMIF('12peso'!$E$39:$E$492,$A272,'12peso'!H$39:H$492)</f>
        <v>0.20749999999999999</v>
      </c>
      <c r="EW272">
        <f>SUMIF('12peso'!$E$39:$E$492,$A272,'12peso'!I$39:I$492)</f>
        <v>0.2074</v>
      </c>
      <c r="EX272">
        <f>SUMIF('12peso'!$E$39:$E$492,$A272,'12peso'!J$39:J$492)</f>
        <v>0.20780000000000001</v>
      </c>
      <c r="EY272">
        <f>SUMIF('12peso'!$E$39:$E$492,$A272,'12peso'!K$39:K$492)</f>
        <v>0.20880000000000001</v>
      </c>
      <c r="EZ272">
        <f>SUMIF('12peso'!$E$39:$E$492,$A272,'12peso'!L$39:L$492)</f>
        <v>0.21129999999999999</v>
      </c>
      <c r="FA272">
        <f>SUMIF('12peso'!$E$39:$E$492,$A272,'12peso'!M$39:M$492)</f>
        <v>0.21190000000000001</v>
      </c>
      <c r="FB272">
        <f>SUMIF('12peso'!$E$39:$E$492,$A272,'12peso'!N$39:N$492)</f>
        <v>0.21360000000000001</v>
      </c>
      <c r="FC272">
        <f>SUMIF('12peso'!$E$39:$E$492,$A272,'12peso'!O$39:O$492)</f>
        <v>0.21460000000000001</v>
      </c>
      <c r="FD272">
        <f>SUMIF('12peso'!$E$39:$E$492,$A272,'12peso'!P$39:P$492)</f>
        <v>0.21440000000000001</v>
      </c>
      <c r="FE272">
        <f>SUMIF('12peso'!$E$39:$E$492,$A272,'12peso'!Q$39:Q$492)</f>
        <v>0.2137</v>
      </c>
      <c r="FF272">
        <f>SUMIF('12peso'!$E$39:$E$492,$A272,'12peso'!R$39:R$492)</f>
        <v>0.21290000000000001</v>
      </c>
      <c r="FG272">
        <f>SUMIF('12peso'!$E$39:$E$492,$A272,'12peso'!S$39:S$492)</f>
        <v>0.21360000000000001</v>
      </c>
      <c r="FH272">
        <f>SUMIF('12peso'!$E$39:$E$492,$A272,'12peso'!T$39:T$492)</f>
        <v>0.2135</v>
      </c>
      <c r="FI272">
        <f>SUMIF('12peso'!$E$39:$E$492,$A272,'12peso'!U$39:U$492)</f>
        <v>0.21199999999999999</v>
      </c>
      <c r="FJ272">
        <f>SUMIF('12peso'!$E$39:$E$492,$A272,'12peso'!V$39:V$492)</f>
        <v>0.21260000000000001</v>
      </c>
      <c r="FK272">
        <f>SUMIF('12peso'!$E$39:$E$492,$A272,'12peso'!W$39:W$492)</f>
        <v>0.2157</v>
      </c>
      <c r="FL272">
        <f>SUMIF('12peso'!$E$39:$E$492,$A272,'12peso'!X$39:X$492)</f>
        <v>0.21279999999999999</v>
      </c>
      <c r="FM272">
        <f>SUMIF('12peso'!$E$39:$E$492,$A272,'12peso'!Y$39:Y$492)</f>
        <v>0.2097</v>
      </c>
      <c r="FN272">
        <f>SUMIF('12peso'!$E$39:$E$492,$A272,'12peso'!Z$39:Z$492)</f>
        <v>0.20860000000000001</v>
      </c>
      <c r="FO272">
        <f>SUMIF('12peso'!$E$39:$E$492,$A272,'12peso'!AA$39:AA$492)</f>
        <v>0.20749999999999999</v>
      </c>
      <c r="FP272">
        <f>SUMIF('12peso'!$E$39:$E$492,$A272,'12peso'!AB$39:AB$492)</f>
        <v>0.20810000000000001</v>
      </c>
      <c r="FQ272">
        <f>SUMIF('12peso'!$E$39:$E$492,$A272,'12peso'!AC$39:AC$492)</f>
        <v>0.2051</v>
      </c>
      <c r="FR272">
        <f>SUMIF('12peso'!$E$39:$E$492,$A272,'12peso'!AD$39:AD$492)</f>
        <v>0.2051</v>
      </c>
      <c r="FS272">
        <f>SUMIF('12peso'!$E$39:$E$492,$A272,'12peso'!AE$39:AE$492)</f>
        <v>0.20680000000000001</v>
      </c>
      <c r="FT272">
        <f>SUMIF('12peso'!$E$39:$E$492,$A272,'12peso'!AF$39:AF$492)</f>
        <v>0.20880000000000001</v>
      </c>
      <c r="FU272">
        <f>SUMIF('12peso'!$E$39:$E$492,$A272,'12peso'!AG$39:AG$492)</f>
        <v>0.20849999999999999</v>
      </c>
      <c r="FV272">
        <f>SUMIF('12peso'!$E$39:$E$492,$A272,'12peso'!AH$39:AH$492)</f>
        <v>0.21060000000000001</v>
      </c>
      <c r="FW272">
        <f>SUMIF('12peso'!$E$39:$E$492,$A272,'12peso'!AI$39:AI$492)</f>
        <v>0.20830000000000001</v>
      </c>
      <c r="FX272">
        <f>SUMIF('12peso'!$E$39:$E$492,$A272,'12peso'!AJ$39:AJ$492)</f>
        <v>0.20960000000000001</v>
      </c>
      <c r="FY272">
        <f>SUMIF('12peso'!$E$39:$E$492,$A272,'12peso'!AK$39:AK$492)</f>
        <v>0.21299999999999999</v>
      </c>
      <c r="FZ272">
        <f>SUMIF('12peso'!$E$39:$E$492,$A272,'12peso'!AL$39:AL$492)</f>
        <v>0.21410000000000001</v>
      </c>
      <c r="GA272">
        <f>SUMIF('12peso'!$E$39:$E$492,$A272,'12peso'!AM$39:AM$492)</f>
        <v>0.21290000000000001</v>
      </c>
      <c r="GB272">
        <f>SUMIF('12peso'!$E$39:$E$492,$A272,'12peso'!AN$39:AN$492)</f>
        <v>0.21079999999999999</v>
      </c>
    </row>
    <row r="273" spans="1:184" x14ac:dyDescent="0.25">
      <c r="A273" s="60">
        <v>6301020</v>
      </c>
      <c r="B273" s="56" t="s">
        <v>275</v>
      </c>
      <c r="C273" s="127">
        <v>0.1106</v>
      </c>
      <c r="D273" s="127">
        <v>0.1105</v>
      </c>
      <c r="E273" s="127">
        <v>0.1103</v>
      </c>
      <c r="F273" s="127">
        <v>0.109</v>
      </c>
      <c r="G273" s="127">
        <v>0.1081</v>
      </c>
      <c r="H273" s="127">
        <v>0.1071</v>
      </c>
      <c r="I273" s="127">
        <v>0.1079</v>
      </c>
      <c r="J273" s="127">
        <v>0.1084</v>
      </c>
      <c r="K273" s="127">
        <v>0.10920000000000001</v>
      </c>
      <c r="L273" s="127">
        <v>0.11219999999999999</v>
      </c>
      <c r="M273" s="127">
        <v>0.11559999999999999</v>
      </c>
      <c r="N273" s="127">
        <v>0.11600000000000001</v>
      </c>
      <c r="O273" s="127">
        <v>0.11459999999999999</v>
      </c>
      <c r="P273" s="127">
        <v>0.1139</v>
      </c>
      <c r="Q273" s="127">
        <v>0.1143</v>
      </c>
      <c r="R273" s="127">
        <v>0.11360000000000001</v>
      </c>
      <c r="S273" s="127">
        <v>0.1133</v>
      </c>
      <c r="T273" s="127">
        <v>0.11360000000000001</v>
      </c>
      <c r="U273" s="127">
        <v>0.1138</v>
      </c>
      <c r="V273" s="127">
        <v>0.1138</v>
      </c>
      <c r="W273" s="127">
        <v>0.11360000000000001</v>
      </c>
      <c r="X273" s="127">
        <v>0.11409999999999999</v>
      </c>
      <c r="Y273" s="127">
        <v>0.1135</v>
      </c>
      <c r="Z273" s="127">
        <v>0.1129</v>
      </c>
      <c r="AA273" s="127">
        <v>0.1116</v>
      </c>
      <c r="AB273" s="127">
        <v>0.1111</v>
      </c>
      <c r="AC273" s="127">
        <v>0.1109</v>
      </c>
      <c r="AD273" s="127">
        <v>0.1096</v>
      </c>
      <c r="AE273" s="127">
        <v>0.1091</v>
      </c>
      <c r="AF273" s="127">
        <v>0.1084</v>
      </c>
      <c r="AG273" s="127">
        <v>0.1043</v>
      </c>
      <c r="AH273" s="127">
        <v>0.10440000000000001</v>
      </c>
      <c r="AI273" s="127">
        <v>0.11020000000000001</v>
      </c>
      <c r="AJ273" s="127">
        <v>0.10879999999999999</v>
      </c>
      <c r="AK273" s="127">
        <v>0.10920000000000001</v>
      </c>
      <c r="AL273" s="127">
        <v>0.10780000000000001</v>
      </c>
      <c r="AM273" s="127">
        <v>0.1074</v>
      </c>
      <c r="AN273" s="127">
        <v>0.10580000000000001</v>
      </c>
      <c r="AO273" s="127">
        <v>0.1104</v>
      </c>
      <c r="AP273" s="127">
        <v>0.1135</v>
      </c>
      <c r="AQ273" s="127">
        <v>0.11070000000000001</v>
      </c>
      <c r="AR273" s="127">
        <v>0.10829999999999999</v>
      </c>
      <c r="AS273" s="127">
        <v>0.1057</v>
      </c>
      <c r="AT273" s="127">
        <v>0.10440000000000001</v>
      </c>
      <c r="AU273" s="127">
        <v>0.10489999999999999</v>
      </c>
      <c r="AV273" s="127">
        <v>0.10440000000000001</v>
      </c>
      <c r="AW273" s="127">
        <v>0.10390000000000001</v>
      </c>
      <c r="AX273" s="127">
        <v>0.1045</v>
      </c>
      <c r="AY273" s="127">
        <v>0.1067</v>
      </c>
      <c r="AZ273" s="127">
        <v>0.1043</v>
      </c>
      <c r="BA273" s="127">
        <v>0.10390000000000001</v>
      </c>
      <c r="BB273" s="127">
        <v>0.104</v>
      </c>
      <c r="BC273" s="127">
        <v>0.10299999999999999</v>
      </c>
      <c r="BD273" s="127">
        <v>0.1027</v>
      </c>
      <c r="BE273" s="127">
        <v>0.1019</v>
      </c>
      <c r="BF273" s="127">
        <v>0.10100000000000001</v>
      </c>
      <c r="BG273" s="127">
        <v>0.1014</v>
      </c>
      <c r="BH273" s="127">
        <v>0.10050000000000001</v>
      </c>
      <c r="BI273" s="127">
        <v>0.1021</v>
      </c>
      <c r="BJ273" s="127">
        <v>0.1028</v>
      </c>
      <c r="BK273" s="127">
        <v>0.1031</v>
      </c>
      <c r="BL273" s="127">
        <v>9.9599999999999994E-2</v>
      </c>
      <c r="BM273" s="127">
        <v>0.1023</v>
      </c>
      <c r="BN273" s="127">
        <v>0.10199999999999999</v>
      </c>
      <c r="BO273" s="127">
        <v>0.1013</v>
      </c>
      <c r="BP273" s="127">
        <v>0.1008</v>
      </c>
      <c r="BQ273" s="127">
        <v>0.10100000000000001</v>
      </c>
      <c r="BR273" s="127">
        <v>0.1018</v>
      </c>
      <c r="BS273" s="127">
        <v>0.1013</v>
      </c>
      <c r="BT273" s="127">
        <v>0.1004</v>
      </c>
      <c r="BU273" s="127">
        <v>0.10059999999999999</v>
      </c>
      <c r="BV273" s="127">
        <v>0.1012</v>
      </c>
      <c r="BW273" s="127">
        <v>0.1008</v>
      </c>
      <c r="BX273" s="127">
        <v>0.1007</v>
      </c>
      <c r="BY273" s="127">
        <v>0.1019</v>
      </c>
      <c r="BZ273" s="127">
        <v>0.1013</v>
      </c>
      <c r="CA273" s="127">
        <v>0.1013</v>
      </c>
      <c r="CB273" s="127">
        <v>0.1014</v>
      </c>
      <c r="CC273" s="127">
        <v>0.1014</v>
      </c>
      <c r="CD273" s="127">
        <v>0.1026</v>
      </c>
      <c r="CE273" s="127">
        <v>0.1053</v>
      </c>
      <c r="CF273" s="127">
        <v>0.10589999999999999</v>
      </c>
      <c r="CG273" s="127">
        <v>0.1057</v>
      </c>
      <c r="CH273" s="127">
        <v>0.1118</v>
      </c>
      <c r="CI273" s="127">
        <v>0.1118</v>
      </c>
      <c r="CJ273" s="127">
        <v>0.1124</v>
      </c>
      <c r="CK273" s="127">
        <v>0.1118</v>
      </c>
      <c r="CL273" s="127">
        <v>0.1114</v>
      </c>
      <c r="CM273" s="127">
        <v>0.111</v>
      </c>
      <c r="CN273" s="127">
        <v>0.1105</v>
      </c>
      <c r="CO273" s="127">
        <v>0.1106</v>
      </c>
      <c r="CP273" s="127">
        <v>0.1103</v>
      </c>
      <c r="CQ273" s="127">
        <v>0.1104</v>
      </c>
      <c r="CR273" s="127">
        <v>0.1099</v>
      </c>
      <c r="CS273" s="127">
        <v>0.1096</v>
      </c>
      <c r="CT273" s="127">
        <v>0.1095</v>
      </c>
      <c r="CU273" s="127">
        <v>0.112</v>
      </c>
      <c r="CV273" s="127">
        <v>0.11210000000000001</v>
      </c>
      <c r="CW273" s="127">
        <v>0.1115</v>
      </c>
      <c r="CX273" s="127">
        <v>0.1116</v>
      </c>
      <c r="CY273" s="127">
        <v>0.11119999999999999</v>
      </c>
      <c r="CZ273" s="127">
        <v>0.10979999999999999</v>
      </c>
      <c r="DA273" s="127">
        <v>0.1099</v>
      </c>
      <c r="DB273" s="127">
        <v>0.11269999999999999</v>
      </c>
      <c r="DC273" s="127">
        <v>0.1114</v>
      </c>
      <c r="DD273" s="127">
        <v>0.11219999999999999</v>
      </c>
      <c r="DE273" s="127">
        <v>0.11219999999999999</v>
      </c>
      <c r="DF273" s="127">
        <v>0.1124</v>
      </c>
      <c r="DG273" s="127">
        <v>0.11219999999999999</v>
      </c>
      <c r="DH273" s="127">
        <v>0.11260000000000001</v>
      </c>
      <c r="DI273" s="127">
        <v>0.1132</v>
      </c>
      <c r="DJ273" s="127">
        <v>0.11310000000000001</v>
      </c>
      <c r="DK273" s="127">
        <v>0.1128</v>
      </c>
      <c r="DL273" s="127">
        <v>0.1132</v>
      </c>
      <c r="DM273" s="127">
        <v>0.11260000000000001</v>
      </c>
      <c r="DN273" s="127">
        <v>0.1118</v>
      </c>
      <c r="DO273" s="127">
        <v>0.1116</v>
      </c>
      <c r="DP273" s="127">
        <v>0.11119999999999999</v>
      </c>
      <c r="DQ273" s="127">
        <v>0.111</v>
      </c>
      <c r="DR273" s="127">
        <v>0.1108</v>
      </c>
      <c r="DS273" s="127">
        <v>0.1109</v>
      </c>
      <c r="DT273" s="127">
        <v>0.1104</v>
      </c>
      <c r="DU273" s="127">
        <v>0.1106</v>
      </c>
      <c r="DV273" s="127">
        <v>0.11</v>
      </c>
      <c r="DW273" s="127">
        <v>0.11</v>
      </c>
      <c r="DX273" s="127">
        <v>0.10920000000000001</v>
      </c>
      <c r="DY273" s="127">
        <v>0.10879999999999999</v>
      </c>
      <c r="DZ273" s="127">
        <v>0.1076</v>
      </c>
      <c r="EA273" s="127">
        <v>0.10730000000000001</v>
      </c>
      <c r="EB273" s="127">
        <v>0.1065</v>
      </c>
      <c r="EC273" s="127">
        <v>0.10639999999999999</v>
      </c>
      <c r="ED273" s="127">
        <v>0.10639999999999999</v>
      </c>
      <c r="EE273" s="127">
        <v>0.10580000000000001</v>
      </c>
      <c r="EF273" s="127">
        <v>0.105</v>
      </c>
      <c r="EG273" s="127">
        <v>0.1043</v>
      </c>
      <c r="EH273" s="127">
        <v>0.1047</v>
      </c>
      <c r="EI273" s="127">
        <v>0.1051</v>
      </c>
      <c r="EJ273" s="127">
        <v>0.105</v>
      </c>
      <c r="EK273" s="127">
        <v>0.1041</v>
      </c>
      <c r="EL273" s="127">
        <v>0.10290000000000001</v>
      </c>
      <c r="EM273" s="127">
        <v>0.1036</v>
      </c>
      <c r="EN273" s="127">
        <v>0.1024</v>
      </c>
      <c r="EO273" s="127">
        <v>0.1019</v>
      </c>
      <c r="EP273" s="127">
        <v>0.1017</v>
      </c>
      <c r="EQ273" s="127">
        <v>0.1038</v>
      </c>
      <c r="ER273" s="127">
        <v>0.1033</v>
      </c>
      <c r="ES273" s="127">
        <v>0.10299999999999999</v>
      </c>
      <c r="ET273" s="127">
        <v>0.1033</v>
      </c>
      <c r="EU273" s="127">
        <v>0.10290000000000001</v>
      </c>
      <c r="EV273">
        <f>SUMIF('12peso'!$E$39:$E$492,$A273,'12peso'!H$39:H$492)</f>
        <v>0.1391</v>
      </c>
      <c r="EW273">
        <f>SUMIF('12peso'!$E$39:$E$492,$A273,'12peso'!I$39:I$492)</f>
        <v>0.1371</v>
      </c>
      <c r="EX273">
        <f>SUMIF('12peso'!$E$39:$E$492,$A273,'12peso'!J$39:J$492)</f>
        <v>0.13830000000000001</v>
      </c>
      <c r="EY273">
        <f>SUMIF('12peso'!$E$39:$E$492,$A273,'12peso'!K$39:K$492)</f>
        <v>0.13930000000000001</v>
      </c>
      <c r="EZ273">
        <f>SUMIF('12peso'!$E$39:$E$492,$A273,'12peso'!L$39:L$492)</f>
        <v>0.1381</v>
      </c>
      <c r="FA273">
        <f>SUMIF('12peso'!$E$39:$E$492,$A273,'12peso'!M$39:M$492)</f>
        <v>0.13830000000000001</v>
      </c>
      <c r="FB273">
        <f>SUMIF('12peso'!$E$39:$E$492,$A273,'12peso'!N$39:N$492)</f>
        <v>0.14230000000000001</v>
      </c>
      <c r="FC273">
        <f>SUMIF('12peso'!$E$39:$E$492,$A273,'12peso'!O$39:O$492)</f>
        <v>0.14449999999999999</v>
      </c>
      <c r="FD273">
        <f>SUMIF('12peso'!$E$39:$E$492,$A273,'12peso'!P$39:P$492)</f>
        <v>0.14480000000000001</v>
      </c>
      <c r="FE273">
        <f>SUMIF('12peso'!$E$39:$E$492,$A273,'12peso'!Q$39:Q$492)</f>
        <v>0.14460000000000001</v>
      </c>
      <c r="FF273">
        <f>SUMIF('12peso'!$E$39:$E$492,$A273,'12peso'!R$39:R$492)</f>
        <v>0.14419999999999999</v>
      </c>
      <c r="FG273">
        <f>SUMIF('12peso'!$E$39:$E$492,$A273,'12peso'!S$39:S$492)</f>
        <v>0.14369999999999999</v>
      </c>
      <c r="FH273">
        <f>SUMIF('12peso'!$E$39:$E$492,$A273,'12peso'!T$39:T$492)</f>
        <v>0.1434</v>
      </c>
      <c r="FI273">
        <f>SUMIF('12peso'!$E$39:$E$492,$A273,'12peso'!U$39:U$492)</f>
        <v>0.1421</v>
      </c>
      <c r="FJ273">
        <f>SUMIF('12peso'!$E$39:$E$492,$A273,'12peso'!V$39:V$492)</f>
        <v>0.1459</v>
      </c>
      <c r="FK273">
        <f>SUMIF('12peso'!$E$39:$E$492,$A273,'12peso'!W$39:W$492)</f>
        <v>0.14599999999999999</v>
      </c>
      <c r="FL273">
        <f>SUMIF('12peso'!$E$39:$E$492,$A273,'12peso'!X$39:X$492)</f>
        <v>0.14560000000000001</v>
      </c>
      <c r="FM273">
        <f>SUMIF('12peso'!$E$39:$E$492,$A273,'12peso'!Y$39:Y$492)</f>
        <v>0.1454</v>
      </c>
      <c r="FN273">
        <f>SUMIF('12peso'!$E$39:$E$492,$A273,'12peso'!Z$39:Z$492)</f>
        <v>0.1449</v>
      </c>
      <c r="FO273">
        <f>SUMIF('12peso'!$E$39:$E$492,$A273,'12peso'!AA$39:AA$492)</f>
        <v>0.1399</v>
      </c>
      <c r="FP273">
        <f>SUMIF('12peso'!$E$39:$E$492,$A273,'12peso'!AB$39:AB$492)</f>
        <v>0.14199999999999999</v>
      </c>
      <c r="FQ273">
        <f>SUMIF('12peso'!$E$39:$E$492,$A273,'12peso'!AC$39:AC$492)</f>
        <v>0.1462</v>
      </c>
      <c r="FR273">
        <f>SUMIF('12peso'!$E$39:$E$492,$A273,'12peso'!AD$39:AD$492)</f>
        <v>0.14580000000000001</v>
      </c>
      <c r="FS273">
        <f>SUMIF('12peso'!$E$39:$E$492,$A273,'12peso'!AE$39:AE$492)</f>
        <v>0.1439</v>
      </c>
      <c r="FT273">
        <f>SUMIF('12peso'!$E$39:$E$492,$A273,'12peso'!AF$39:AF$492)</f>
        <v>0.1434</v>
      </c>
      <c r="FU273">
        <f>SUMIF('12peso'!$E$39:$E$492,$A273,'12peso'!AG$39:AG$492)</f>
        <v>0.1396</v>
      </c>
      <c r="FV273">
        <f>SUMIF('12peso'!$E$39:$E$492,$A273,'12peso'!AH$39:AH$492)</f>
        <v>0.1444</v>
      </c>
      <c r="FW273">
        <f>SUMIF('12peso'!$E$39:$E$492,$A273,'12peso'!AI$39:AI$492)</f>
        <v>0.14369999999999999</v>
      </c>
      <c r="FX273">
        <f>SUMIF('12peso'!$E$39:$E$492,$A273,'12peso'!AJ$39:AJ$492)</f>
        <v>0.14219999999999999</v>
      </c>
      <c r="FY273">
        <f>SUMIF('12peso'!$E$39:$E$492,$A273,'12peso'!AK$39:AK$492)</f>
        <v>0.1426</v>
      </c>
      <c r="FZ273">
        <f>SUMIF('12peso'!$E$39:$E$492,$A273,'12peso'!AL$39:AL$492)</f>
        <v>0.14180000000000001</v>
      </c>
      <c r="GA273">
        <f>SUMIF('12peso'!$E$39:$E$492,$A273,'12peso'!AM$39:AM$492)</f>
        <v>0.1396</v>
      </c>
      <c r="GB273">
        <f>SUMIF('12peso'!$E$39:$E$492,$A273,'12peso'!AN$39:AN$492)</f>
        <v>0.1452</v>
      </c>
    </row>
    <row r="274" spans="1:184" x14ac:dyDescent="0.25">
      <c r="A274" s="60">
        <v>7101001</v>
      </c>
      <c r="B274" s="56" t="s">
        <v>276</v>
      </c>
      <c r="C274" s="127">
        <v>0.1406</v>
      </c>
      <c r="D274" s="127">
        <v>0.1401</v>
      </c>
      <c r="E274" s="127">
        <v>0.13969999999999999</v>
      </c>
      <c r="F274" s="127">
        <v>0.13789999999999999</v>
      </c>
      <c r="G274" s="127">
        <v>0.13719999999999999</v>
      </c>
      <c r="H274" s="127">
        <v>0.13700000000000001</v>
      </c>
      <c r="I274" s="127">
        <v>0.13650000000000001</v>
      </c>
      <c r="J274" s="127">
        <v>0.13730000000000001</v>
      </c>
      <c r="K274" s="127">
        <v>0.13700000000000001</v>
      </c>
      <c r="L274" s="127">
        <v>0.13689999999999999</v>
      </c>
      <c r="M274" s="127">
        <v>0.1371</v>
      </c>
      <c r="N274" s="127">
        <v>0.13550000000000001</v>
      </c>
      <c r="O274" s="127">
        <v>0.13389999999999999</v>
      </c>
      <c r="P274" s="127">
        <v>0.13289999999999999</v>
      </c>
      <c r="Q274" s="127">
        <v>0.13289999999999999</v>
      </c>
      <c r="R274" s="127">
        <v>0.13370000000000001</v>
      </c>
      <c r="S274" s="127">
        <v>0.13500000000000001</v>
      </c>
      <c r="T274" s="127">
        <v>0.1346</v>
      </c>
      <c r="U274" s="127">
        <v>0.1351</v>
      </c>
      <c r="V274" s="127">
        <v>0.13469999999999999</v>
      </c>
      <c r="W274" s="127">
        <v>0.1333</v>
      </c>
      <c r="X274" s="127">
        <v>0.13109999999999999</v>
      </c>
      <c r="Y274" s="127">
        <v>0.13109999999999999</v>
      </c>
      <c r="Z274" s="127">
        <v>0.13020000000000001</v>
      </c>
      <c r="AA274" s="127">
        <v>0.1285</v>
      </c>
      <c r="AB274" s="127">
        <v>0.1265</v>
      </c>
      <c r="AC274" s="127">
        <v>0.12709999999999999</v>
      </c>
      <c r="AD274" s="127">
        <v>0.12590000000000001</v>
      </c>
      <c r="AE274" s="127">
        <v>0.1265</v>
      </c>
      <c r="AF274" s="127">
        <v>0.1255</v>
      </c>
      <c r="AG274" s="127">
        <v>0.12529999999999999</v>
      </c>
      <c r="AH274" s="127">
        <v>0.12620000000000001</v>
      </c>
      <c r="AI274" s="127">
        <v>0.12559999999999999</v>
      </c>
      <c r="AJ274" s="127">
        <v>0.1246</v>
      </c>
      <c r="AK274" s="127">
        <v>0.124</v>
      </c>
      <c r="AL274" s="127">
        <v>0.124</v>
      </c>
      <c r="AM274" s="127">
        <v>0.1246</v>
      </c>
      <c r="AN274" s="127">
        <v>0.1239</v>
      </c>
      <c r="AO274" s="127">
        <v>0.1222</v>
      </c>
      <c r="AP274" s="127">
        <v>0.1215</v>
      </c>
      <c r="AQ274" s="127">
        <v>0.11940000000000001</v>
      </c>
      <c r="AR274" s="127">
        <v>0.1186</v>
      </c>
      <c r="AS274" s="127">
        <v>0.1174</v>
      </c>
      <c r="AT274" s="127">
        <v>0.1145</v>
      </c>
      <c r="AU274" s="127">
        <v>0.1138</v>
      </c>
      <c r="AV274" s="127">
        <v>0.1128</v>
      </c>
      <c r="AW274" s="127">
        <v>0.11260000000000001</v>
      </c>
      <c r="AX274" s="127">
        <v>0.11310000000000001</v>
      </c>
      <c r="AY274" s="127">
        <v>0.11269999999999999</v>
      </c>
      <c r="AZ274" s="127">
        <v>0.11310000000000001</v>
      </c>
      <c r="BA274" s="127">
        <v>0.1129</v>
      </c>
      <c r="BB274" s="127">
        <v>0.1129</v>
      </c>
      <c r="BC274" s="127">
        <v>0.11360000000000001</v>
      </c>
      <c r="BD274" s="127">
        <v>0.11310000000000001</v>
      </c>
      <c r="BE274" s="127">
        <v>0.11219999999999999</v>
      </c>
      <c r="BF274" s="127">
        <v>0.11210000000000001</v>
      </c>
      <c r="BG274" s="127">
        <v>0.1118</v>
      </c>
      <c r="BH274" s="127">
        <v>0.11070000000000001</v>
      </c>
      <c r="BI274" s="127">
        <v>0.111</v>
      </c>
      <c r="BJ274" s="127">
        <v>0.1108</v>
      </c>
      <c r="BK274" s="127">
        <v>0.1105</v>
      </c>
      <c r="BL274" s="127">
        <v>0.1096</v>
      </c>
      <c r="BM274" s="127">
        <v>0.11020000000000001</v>
      </c>
      <c r="BN274" s="127">
        <v>0.11020000000000001</v>
      </c>
      <c r="BO274" s="127">
        <v>0.11070000000000001</v>
      </c>
      <c r="BP274" s="127">
        <v>0.11070000000000001</v>
      </c>
      <c r="BQ274" s="127">
        <v>0.1108</v>
      </c>
      <c r="BR274" s="127">
        <v>0.10970000000000001</v>
      </c>
      <c r="BS274" s="127">
        <v>0.1108</v>
      </c>
      <c r="BT274" s="127">
        <v>0.1105</v>
      </c>
      <c r="BU274" s="127">
        <v>0.1109</v>
      </c>
      <c r="BV274" s="127">
        <v>0.11219999999999999</v>
      </c>
      <c r="BW274" s="127">
        <v>0.1133</v>
      </c>
      <c r="BX274" s="127">
        <v>0.1135</v>
      </c>
      <c r="BY274" s="127">
        <v>0.112</v>
      </c>
      <c r="BZ274" s="127">
        <v>0.1116</v>
      </c>
      <c r="CA274" s="127">
        <v>0.1115</v>
      </c>
      <c r="CB274" s="127">
        <v>0.11169999999999999</v>
      </c>
      <c r="CC274" s="127">
        <v>0.112</v>
      </c>
      <c r="CD274" s="127">
        <v>0.1113</v>
      </c>
      <c r="CE274" s="127">
        <v>0.1103</v>
      </c>
      <c r="CF274" s="127">
        <v>0.1099</v>
      </c>
      <c r="CG274" s="127">
        <v>0.1108</v>
      </c>
      <c r="CH274" s="127">
        <v>4.1599999999999998E-2</v>
      </c>
      <c r="CI274" s="127">
        <v>4.1799999999999997E-2</v>
      </c>
      <c r="CJ274" s="127">
        <v>4.2099999999999999E-2</v>
      </c>
      <c r="CK274" s="127">
        <v>4.2099999999999999E-2</v>
      </c>
      <c r="CL274" s="127">
        <v>4.19E-2</v>
      </c>
      <c r="CM274" s="127">
        <v>4.1700000000000001E-2</v>
      </c>
      <c r="CN274" s="127">
        <v>4.1599999999999998E-2</v>
      </c>
      <c r="CO274" s="127">
        <v>4.1700000000000001E-2</v>
      </c>
      <c r="CP274" s="127">
        <v>4.1399999999999999E-2</v>
      </c>
      <c r="CQ274" s="127">
        <v>4.1500000000000002E-2</v>
      </c>
      <c r="CR274" s="127">
        <v>4.1399999999999999E-2</v>
      </c>
      <c r="CS274" s="127">
        <v>4.1399999999999999E-2</v>
      </c>
      <c r="CT274" s="127">
        <v>4.1599999999999998E-2</v>
      </c>
      <c r="CU274" s="127">
        <v>4.1399999999999999E-2</v>
      </c>
      <c r="CV274" s="127">
        <v>4.1300000000000003E-2</v>
      </c>
      <c r="CW274" s="127">
        <v>4.1399999999999999E-2</v>
      </c>
      <c r="CX274" s="127">
        <v>4.1500000000000002E-2</v>
      </c>
      <c r="CY274" s="127">
        <v>4.1700000000000001E-2</v>
      </c>
      <c r="CZ274" s="127">
        <v>4.1599999999999998E-2</v>
      </c>
      <c r="DA274" s="127">
        <v>4.1599999999999998E-2</v>
      </c>
      <c r="DB274" s="127">
        <v>4.1700000000000001E-2</v>
      </c>
      <c r="DC274" s="127">
        <v>4.1799999999999997E-2</v>
      </c>
      <c r="DD274" s="127">
        <v>4.1399999999999999E-2</v>
      </c>
      <c r="DE274" s="127">
        <v>4.1700000000000001E-2</v>
      </c>
      <c r="DF274" s="127">
        <v>4.1300000000000003E-2</v>
      </c>
      <c r="DG274" s="127">
        <v>4.1799999999999997E-2</v>
      </c>
      <c r="DH274" s="127">
        <v>4.2200000000000001E-2</v>
      </c>
      <c r="DI274" s="127">
        <v>4.2599999999999999E-2</v>
      </c>
      <c r="DJ274" s="127">
        <v>4.3099999999999999E-2</v>
      </c>
      <c r="DK274" s="127">
        <v>4.3700000000000003E-2</v>
      </c>
      <c r="DL274" s="127">
        <v>4.3900000000000002E-2</v>
      </c>
      <c r="DM274" s="127">
        <v>4.3700000000000003E-2</v>
      </c>
      <c r="DN274" s="127">
        <v>4.36E-2</v>
      </c>
      <c r="DO274" s="127">
        <v>4.3400000000000001E-2</v>
      </c>
      <c r="DP274" s="127">
        <v>4.3700000000000003E-2</v>
      </c>
      <c r="DQ274" s="127">
        <v>4.3499999999999997E-2</v>
      </c>
      <c r="DR274" s="127">
        <v>4.4299999999999999E-2</v>
      </c>
      <c r="DS274" s="127">
        <v>4.4400000000000002E-2</v>
      </c>
      <c r="DT274" s="127">
        <v>4.5100000000000001E-2</v>
      </c>
      <c r="DU274" s="127">
        <v>4.5600000000000002E-2</v>
      </c>
      <c r="DV274" s="127">
        <v>4.6100000000000002E-2</v>
      </c>
      <c r="DW274" s="127">
        <v>4.6600000000000003E-2</v>
      </c>
      <c r="DX274" s="127">
        <v>4.7100000000000003E-2</v>
      </c>
      <c r="DY274" s="127">
        <v>4.7600000000000003E-2</v>
      </c>
      <c r="DZ274" s="127">
        <v>4.7399999999999998E-2</v>
      </c>
      <c r="EA274" s="127">
        <v>4.7899999999999998E-2</v>
      </c>
      <c r="EB274" s="127">
        <v>4.7800000000000002E-2</v>
      </c>
      <c r="EC274" s="127">
        <v>4.87E-2</v>
      </c>
      <c r="ED274" s="127">
        <v>4.9099999999999998E-2</v>
      </c>
      <c r="EE274" s="127">
        <v>4.9299999999999997E-2</v>
      </c>
      <c r="EF274" s="127">
        <v>4.9299999999999997E-2</v>
      </c>
      <c r="EG274" s="127">
        <v>4.9500000000000002E-2</v>
      </c>
      <c r="EH274" s="127">
        <v>4.9200000000000001E-2</v>
      </c>
      <c r="EI274" s="127">
        <v>4.9599999999999998E-2</v>
      </c>
      <c r="EJ274" s="127">
        <v>4.9700000000000001E-2</v>
      </c>
      <c r="EK274" s="127">
        <v>4.9700000000000001E-2</v>
      </c>
      <c r="EL274" s="127">
        <v>4.9700000000000001E-2</v>
      </c>
      <c r="EM274" s="127">
        <v>0.05</v>
      </c>
      <c r="EN274" s="127">
        <v>4.99E-2</v>
      </c>
      <c r="EO274" s="127">
        <v>5.04E-2</v>
      </c>
      <c r="EP274" s="127">
        <v>5.0500000000000003E-2</v>
      </c>
      <c r="EQ274" s="127">
        <v>5.0999999999999997E-2</v>
      </c>
      <c r="ER274" s="127">
        <v>5.16E-2</v>
      </c>
      <c r="ES274" s="127">
        <v>5.1700000000000003E-2</v>
      </c>
      <c r="ET274" s="127">
        <v>5.1700000000000003E-2</v>
      </c>
      <c r="EU274" s="127">
        <v>5.2299999999999999E-2</v>
      </c>
      <c r="EV274">
        <f>SUMIF('12peso'!$E$39:$E$492,$A274,'12peso'!H$39:H$492)</f>
        <v>4.82E-2</v>
      </c>
      <c r="EW274">
        <f>SUMIF('12peso'!$E$39:$E$492,$A274,'12peso'!I$39:I$492)</f>
        <v>4.8599999999999997E-2</v>
      </c>
      <c r="EX274">
        <f>SUMIF('12peso'!$E$39:$E$492,$A274,'12peso'!J$39:J$492)</f>
        <v>4.8500000000000001E-2</v>
      </c>
      <c r="EY274">
        <f>SUMIF('12peso'!$E$39:$E$492,$A274,'12peso'!K$39:K$492)</f>
        <v>4.8599999999999997E-2</v>
      </c>
      <c r="EZ274">
        <f>SUMIF('12peso'!$E$39:$E$492,$A274,'12peso'!L$39:L$492)</f>
        <v>4.9000000000000002E-2</v>
      </c>
      <c r="FA274">
        <f>SUMIF('12peso'!$E$39:$E$492,$A274,'12peso'!M$39:M$492)</f>
        <v>4.87E-2</v>
      </c>
      <c r="FB274">
        <f>SUMIF('12peso'!$E$39:$E$492,$A274,'12peso'!N$39:N$492)</f>
        <v>4.8599999999999997E-2</v>
      </c>
      <c r="FC274">
        <f>SUMIF('12peso'!$E$39:$E$492,$A274,'12peso'!O$39:O$492)</f>
        <v>4.8599999999999997E-2</v>
      </c>
      <c r="FD274">
        <f>SUMIF('12peso'!$E$39:$E$492,$A274,'12peso'!P$39:P$492)</f>
        <v>4.8599999999999997E-2</v>
      </c>
      <c r="FE274">
        <f>SUMIF('12peso'!$E$39:$E$492,$A274,'12peso'!Q$39:Q$492)</f>
        <v>4.8599999999999997E-2</v>
      </c>
      <c r="FF274">
        <f>SUMIF('12peso'!$E$39:$E$492,$A274,'12peso'!R$39:R$492)</f>
        <v>4.8599999999999997E-2</v>
      </c>
      <c r="FG274">
        <f>SUMIF('12peso'!$E$39:$E$492,$A274,'12peso'!S$39:S$492)</f>
        <v>4.8599999999999997E-2</v>
      </c>
      <c r="FH274">
        <f>SUMIF('12peso'!$E$39:$E$492,$A274,'12peso'!T$39:T$492)</f>
        <v>4.8500000000000001E-2</v>
      </c>
      <c r="FI274">
        <f>SUMIF('12peso'!$E$39:$E$492,$A274,'12peso'!U$39:U$492)</f>
        <v>4.8300000000000003E-2</v>
      </c>
      <c r="FJ274">
        <f>SUMIF('12peso'!$E$39:$E$492,$A274,'12peso'!V$39:V$492)</f>
        <v>4.8000000000000001E-2</v>
      </c>
      <c r="FK274">
        <f>SUMIF('12peso'!$E$39:$E$492,$A274,'12peso'!W$39:W$492)</f>
        <v>4.8000000000000001E-2</v>
      </c>
      <c r="FL274">
        <f>SUMIF('12peso'!$E$39:$E$492,$A274,'12peso'!X$39:X$492)</f>
        <v>4.7399999999999998E-2</v>
      </c>
      <c r="FM274">
        <f>SUMIF('12peso'!$E$39:$E$492,$A274,'12peso'!Y$39:Y$492)</f>
        <v>4.7500000000000001E-2</v>
      </c>
      <c r="FN274">
        <f>SUMIF('12peso'!$E$39:$E$492,$A274,'12peso'!Z$39:Z$492)</f>
        <v>4.8300000000000003E-2</v>
      </c>
      <c r="FO274">
        <f>SUMIF('12peso'!$E$39:$E$492,$A274,'12peso'!AA$39:AA$492)</f>
        <v>4.87E-2</v>
      </c>
      <c r="FP274">
        <f>SUMIF('12peso'!$E$39:$E$492,$A274,'12peso'!AB$39:AB$492)</f>
        <v>4.8599999999999997E-2</v>
      </c>
      <c r="FQ274">
        <f>SUMIF('12peso'!$E$39:$E$492,$A274,'12peso'!AC$39:AC$492)</f>
        <v>4.8899999999999999E-2</v>
      </c>
      <c r="FR274">
        <f>SUMIF('12peso'!$E$39:$E$492,$A274,'12peso'!AD$39:AD$492)</f>
        <v>4.8899999999999999E-2</v>
      </c>
      <c r="FS274">
        <f>SUMIF('12peso'!$E$39:$E$492,$A274,'12peso'!AE$39:AE$492)</f>
        <v>4.9200000000000001E-2</v>
      </c>
      <c r="FT274">
        <f>SUMIF('12peso'!$E$39:$E$492,$A274,'12peso'!AF$39:AF$492)</f>
        <v>4.87E-2</v>
      </c>
      <c r="FU274">
        <f>SUMIF('12peso'!$E$39:$E$492,$A274,'12peso'!AG$39:AG$492)</f>
        <v>4.8599999999999997E-2</v>
      </c>
      <c r="FV274">
        <f>SUMIF('12peso'!$E$39:$E$492,$A274,'12peso'!AH$39:AH$492)</f>
        <v>4.8300000000000003E-2</v>
      </c>
      <c r="FW274">
        <f>SUMIF('12peso'!$E$39:$E$492,$A274,'12peso'!AI$39:AI$492)</f>
        <v>4.8300000000000003E-2</v>
      </c>
      <c r="FX274">
        <f>SUMIF('12peso'!$E$39:$E$492,$A274,'12peso'!AJ$39:AJ$492)</f>
        <v>4.82E-2</v>
      </c>
      <c r="FY274">
        <f>SUMIF('12peso'!$E$39:$E$492,$A274,'12peso'!AK$39:AK$492)</f>
        <v>4.7800000000000002E-2</v>
      </c>
      <c r="FZ274">
        <f>SUMIF('12peso'!$E$39:$E$492,$A274,'12peso'!AL$39:AL$492)</f>
        <v>4.82E-2</v>
      </c>
      <c r="GA274">
        <f>SUMIF('12peso'!$E$39:$E$492,$A274,'12peso'!AM$39:AM$492)</f>
        <v>4.8500000000000001E-2</v>
      </c>
      <c r="GB274">
        <f>SUMIF('12peso'!$E$39:$E$492,$A274,'12peso'!AN$39:AN$492)</f>
        <v>4.8399999999999999E-2</v>
      </c>
    </row>
    <row r="275" spans="1:184" x14ac:dyDescent="0.25">
      <c r="A275" s="60">
        <v>7101005</v>
      </c>
      <c r="B275" s="56" t="s">
        <v>277</v>
      </c>
      <c r="C275" s="127">
        <v>0.28129999999999999</v>
      </c>
      <c r="D275" s="127">
        <v>0.28010000000000002</v>
      </c>
      <c r="E275" s="127">
        <v>0.27910000000000001</v>
      </c>
      <c r="F275" s="127">
        <v>0.27560000000000001</v>
      </c>
      <c r="G275" s="127">
        <v>0.27300000000000002</v>
      </c>
      <c r="H275" s="127">
        <v>0.27160000000000001</v>
      </c>
      <c r="I275" s="127">
        <v>0.2707</v>
      </c>
      <c r="J275" s="127">
        <v>0.26979999999999998</v>
      </c>
      <c r="K275" s="127">
        <v>0.2702</v>
      </c>
      <c r="L275" s="127">
        <v>0.26879999999999998</v>
      </c>
      <c r="M275" s="127">
        <v>0.26879999999999998</v>
      </c>
      <c r="N275" s="127">
        <v>0.27039999999999997</v>
      </c>
      <c r="O275" s="127">
        <v>0.26850000000000002</v>
      </c>
      <c r="P275" s="127">
        <v>0.26579999999999998</v>
      </c>
      <c r="Q275" s="127">
        <v>0.26500000000000001</v>
      </c>
      <c r="R275" s="127">
        <v>0.26519999999999999</v>
      </c>
      <c r="S275" s="127">
        <v>0.26429999999999998</v>
      </c>
      <c r="T275" s="127">
        <v>0.26429999999999998</v>
      </c>
      <c r="U275" s="127">
        <v>0.26419999999999999</v>
      </c>
      <c r="V275" s="127">
        <v>0.26440000000000002</v>
      </c>
      <c r="W275" s="127">
        <v>0.26079999999999998</v>
      </c>
      <c r="X275" s="127">
        <v>0.25519999999999998</v>
      </c>
      <c r="Y275" s="127">
        <v>0.25740000000000002</v>
      </c>
      <c r="Z275" s="127">
        <v>0.255</v>
      </c>
      <c r="AA275" s="127">
        <v>0.25180000000000002</v>
      </c>
      <c r="AB275" s="127">
        <v>0.24879999999999999</v>
      </c>
      <c r="AC275" s="127">
        <v>0.25069999999999998</v>
      </c>
      <c r="AD275" s="127">
        <v>0.24610000000000001</v>
      </c>
      <c r="AE275" s="127">
        <v>0.24679999999999999</v>
      </c>
      <c r="AF275" s="127">
        <v>0.2457</v>
      </c>
      <c r="AG275" s="127">
        <v>0.24279999999999999</v>
      </c>
      <c r="AH275" s="127">
        <v>0.2432</v>
      </c>
      <c r="AI275" s="127">
        <v>0.24160000000000001</v>
      </c>
      <c r="AJ275" s="127">
        <v>0.23949999999999999</v>
      </c>
      <c r="AK275" s="127">
        <v>0.2379</v>
      </c>
      <c r="AL275" s="127">
        <v>0.23899999999999999</v>
      </c>
      <c r="AM275" s="127">
        <v>0.2364</v>
      </c>
      <c r="AN275" s="127">
        <v>0.2339</v>
      </c>
      <c r="AO275" s="127">
        <v>0.23169999999999999</v>
      </c>
      <c r="AP275" s="127">
        <v>0.22919999999999999</v>
      </c>
      <c r="AQ275" s="127">
        <v>0.22620000000000001</v>
      </c>
      <c r="AR275" s="127">
        <v>0.22589999999999999</v>
      </c>
      <c r="AS275" s="127">
        <v>0.22189999999999999</v>
      </c>
      <c r="AT275" s="127">
        <v>0.2155</v>
      </c>
      <c r="AU275" s="127">
        <v>0.2155</v>
      </c>
      <c r="AV275" s="127">
        <v>0.2142</v>
      </c>
      <c r="AW275" s="127">
        <v>0.214</v>
      </c>
      <c r="AX275" s="127">
        <v>0.214</v>
      </c>
      <c r="AY275" s="127">
        <v>0.21310000000000001</v>
      </c>
      <c r="AZ275" s="127">
        <v>0.21210000000000001</v>
      </c>
      <c r="BA275" s="127">
        <v>0.2092</v>
      </c>
      <c r="BB275" s="127">
        <v>0.2094</v>
      </c>
      <c r="BC275" s="127">
        <v>0.21060000000000001</v>
      </c>
      <c r="BD275" s="127">
        <v>0.21049999999999999</v>
      </c>
      <c r="BE275" s="127">
        <v>0.20949999999999999</v>
      </c>
      <c r="BF275" s="127">
        <v>0.2087</v>
      </c>
      <c r="BG275" s="127">
        <v>0.20749999999999999</v>
      </c>
      <c r="BH275" s="127">
        <v>0.20630000000000001</v>
      </c>
      <c r="BI275" s="127">
        <v>0.2039</v>
      </c>
      <c r="BJ275" s="127">
        <v>0.20499999999999999</v>
      </c>
      <c r="BK275" s="127">
        <v>0.20300000000000001</v>
      </c>
      <c r="BL275" s="127">
        <v>0.20150000000000001</v>
      </c>
      <c r="BM275" s="127">
        <v>0.20100000000000001</v>
      </c>
      <c r="BN275" s="127">
        <v>0.2014</v>
      </c>
      <c r="BO275" s="127">
        <v>0.2009</v>
      </c>
      <c r="BP275" s="127">
        <v>0.2021</v>
      </c>
      <c r="BQ275" s="127">
        <v>0.2009</v>
      </c>
      <c r="BR275" s="127">
        <v>0.20030000000000001</v>
      </c>
      <c r="BS275" s="127">
        <v>0.20019999999999999</v>
      </c>
      <c r="BT275" s="127">
        <v>0.19900000000000001</v>
      </c>
      <c r="BU275" s="127">
        <v>0.19869999999999999</v>
      </c>
      <c r="BV275" s="127">
        <v>0.2001</v>
      </c>
      <c r="BW275" s="127">
        <v>0.1996</v>
      </c>
      <c r="BX275" s="127">
        <v>0.20030000000000001</v>
      </c>
      <c r="BY275" s="127">
        <v>0.19850000000000001</v>
      </c>
      <c r="BZ275" s="127">
        <v>0.1976</v>
      </c>
      <c r="CA275" s="127">
        <v>0.1986</v>
      </c>
      <c r="CB275" s="127">
        <v>0.19919999999999999</v>
      </c>
      <c r="CC275" s="127">
        <v>0.19919999999999999</v>
      </c>
      <c r="CD275" s="127">
        <v>0.19919999999999999</v>
      </c>
      <c r="CE275" s="127">
        <v>0.1988</v>
      </c>
      <c r="CF275" s="127">
        <v>0.1991</v>
      </c>
      <c r="CG275" s="127">
        <v>0.1996</v>
      </c>
      <c r="CH275" s="127">
        <v>0.29430000000000001</v>
      </c>
      <c r="CI275" s="127">
        <v>0.29499999999999998</v>
      </c>
      <c r="CJ275" s="127">
        <v>0.29389999999999999</v>
      </c>
      <c r="CK275" s="127">
        <v>0.29449999999999998</v>
      </c>
      <c r="CL275" s="127">
        <v>0.2928</v>
      </c>
      <c r="CM275" s="127">
        <v>0.29370000000000002</v>
      </c>
      <c r="CN275" s="127">
        <v>0.29520000000000002</v>
      </c>
      <c r="CO275" s="127">
        <v>0.29409999999999997</v>
      </c>
      <c r="CP275" s="127">
        <v>0.29380000000000001</v>
      </c>
      <c r="CQ275" s="127">
        <v>0.2949</v>
      </c>
      <c r="CR275" s="127">
        <v>0.29499999999999998</v>
      </c>
      <c r="CS275" s="127">
        <v>0.29670000000000002</v>
      </c>
      <c r="CT275" s="127">
        <v>0.29670000000000002</v>
      </c>
      <c r="CU275" s="127">
        <v>0.2984</v>
      </c>
      <c r="CV275" s="127">
        <v>0.29520000000000002</v>
      </c>
      <c r="CW275" s="127">
        <v>0.29459999999999997</v>
      </c>
      <c r="CX275" s="127">
        <v>0.29649999999999999</v>
      </c>
      <c r="CY275" s="127">
        <v>0.2959</v>
      </c>
      <c r="CZ275" s="127">
        <v>0.29730000000000001</v>
      </c>
      <c r="DA275" s="127">
        <v>0.29809999999999998</v>
      </c>
      <c r="DB275" s="127">
        <v>0.30080000000000001</v>
      </c>
      <c r="DC275" s="127">
        <v>0.29749999999999999</v>
      </c>
      <c r="DD275" s="127">
        <v>0.30059999999999998</v>
      </c>
      <c r="DE275" s="127">
        <v>0.3024</v>
      </c>
      <c r="DF275" s="127">
        <v>0.30120000000000002</v>
      </c>
      <c r="DG275" s="127">
        <v>0.29849999999999999</v>
      </c>
      <c r="DH275" s="127">
        <v>0.30209999999999998</v>
      </c>
      <c r="DI275" s="127">
        <v>0.3029</v>
      </c>
      <c r="DJ275" s="127">
        <v>0.30380000000000001</v>
      </c>
      <c r="DK275" s="127">
        <v>0.30420000000000003</v>
      </c>
      <c r="DL275" s="127">
        <v>0.30559999999999998</v>
      </c>
      <c r="DM275" s="127">
        <v>0.30819999999999997</v>
      </c>
      <c r="DN275" s="127">
        <v>0.30990000000000001</v>
      </c>
      <c r="DO275" s="127">
        <v>0.31130000000000002</v>
      </c>
      <c r="DP275" s="127">
        <v>0.31430000000000002</v>
      </c>
      <c r="DQ275" s="127">
        <v>0.31430000000000002</v>
      </c>
      <c r="DR275" s="127">
        <v>0.3145</v>
      </c>
      <c r="DS275" s="127">
        <v>0.31540000000000001</v>
      </c>
      <c r="DT275" s="127">
        <v>0.31590000000000001</v>
      </c>
      <c r="DU275" s="127">
        <v>0.31580000000000003</v>
      </c>
      <c r="DV275" s="127">
        <v>0.31730000000000003</v>
      </c>
      <c r="DW275" s="127">
        <v>0.31780000000000003</v>
      </c>
      <c r="DX275" s="127">
        <v>0.32050000000000001</v>
      </c>
      <c r="DY275" s="127">
        <v>0.32</v>
      </c>
      <c r="DZ275" s="127">
        <v>0.31969999999999998</v>
      </c>
      <c r="EA275" s="127">
        <v>0.32029999999999997</v>
      </c>
      <c r="EB275" s="127">
        <v>0.31950000000000001</v>
      </c>
      <c r="EC275" s="127">
        <v>0.31900000000000001</v>
      </c>
      <c r="ED275" s="127">
        <v>0.31950000000000001</v>
      </c>
      <c r="EE275" s="127">
        <v>0.3201</v>
      </c>
      <c r="EF275" s="127">
        <v>0.32250000000000001</v>
      </c>
      <c r="EG275" s="127">
        <v>0.32350000000000001</v>
      </c>
      <c r="EH275" s="127">
        <v>0.32419999999999999</v>
      </c>
      <c r="EI275" s="127">
        <v>0.32519999999999999</v>
      </c>
      <c r="EJ275" s="127">
        <v>0.3276</v>
      </c>
      <c r="EK275" s="127">
        <v>0.33139999999999997</v>
      </c>
      <c r="EL275" s="127">
        <v>0.33169999999999999</v>
      </c>
      <c r="EM275" s="127">
        <v>0.33350000000000002</v>
      </c>
      <c r="EN275" s="127">
        <v>0.3332</v>
      </c>
      <c r="EO275" s="127">
        <v>0.33400000000000002</v>
      </c>
      <c r="EP275" s="127">
        <v>0.33429999999999999</v>
      </c>
      <c r="EQ275" s="127">
        <v>0.3362</v>
      </c>
      <c r="ER275" s="127">
        <v>0.33429999999999999</v>
      </c>
      <c r="ES275" s="127">
        <v>0.3347</v>
      </c>
      <c r="ET275" s="127">
        <v>0.33629999999999999</v>
      </c>
      <c r="EU275" s="127">
        <v>0.3412</v>
      </c>
      <c r="EV275">
        <f>SUMIF('12peso'!$E$39:$E$492,$A275,'12peso'!H$39:H$492)</f>
        <v>0.39950000000000002</v>
      </c>
      <c r="EW275">
        <f>SUMIF('12peso'!$E$39:$E$492,$A275,'12peso'!I$39:I$492)</f>
        <v>0.4037</v>
      </c>
      <c r="EX275">
        <f>SUMIF('12peso'!$E$39:$E$492,$A275,'12peso'!J$39:J$492)</f>
        <v>0.40720000000000001</v>
      </c>
      <c r="EY275">
        <f>SUMIF('12peso'!$E$39:$E$492,$A275,'12peso'!K$39:K$492)</f>
        <v>0.41010000000000002</v>
      </c>
      <c r="EZ275">
        <f>SUMIF('12peso'!$E$39:$E$492,$A275,'12peso'!L$39:L$492)</f>
        <v>0.40949999999999998</v>
      </c>
      <c r="FA275">
        <f>SUMIF('12peso'!$E$39:$E$492,$A275,'12peso'!M$39:M$492)</f>
        <v>0.40789999999999998</v>
      </c>
      <c r="FB275">
        <f>SUMIF('12peso'!$E$39:$E$492,$A275,'12peso'!N$39:N$492)</f>
        <v>0.41149999999999998</v>
      </c>
      <c r="FC275">
        <f>SUMIF('12peso'!$E$39:$E$492,$A275,'12peso'!O$39:O$492)</f>
        <v>0.4143</v>
      </c>
      <c r="FD275">
        <f>SUMIF('12peso'!$E$39:$E$492,$A275,'12peso'!P$39:P$492)</f>
        <v>0.41610000000000003</v>
      </c>
      <c r="FE275">
        <f>SUMIF('12peso'!$E$39:$E$492,$A275,'12peso'!Q$39:Q$492)</f>
        <v>0.41410000000000002</v>
      </c>
      <c r="FF275">
        <f>SUMIF('12peso'!$E$39:$E$492,$A275,'12peso'!R$39:R$492)</f>
        <v>0.4148</v>
      </c>
      <c r="FG275">
        <f>SUMIF('12peso'!$E$39:$E$492,$A275,'12peso'!S$39:S$492)</f>
        <v>0.41820000000000002</v>
      </c>
      <c r="FH275">
        <f>SUMIF('12peso'!$E$39:$E$492,$A275,'12peso'!T$39:T$492)</f>
        <v>0.42149999999999999</v>
      </c>
      <c r="FI275">
        <f>SUMIF('12peso'!$E$39:$E$492,$A275,'12peso'!U$39:U$492)</f>
        <v>0.42399999999999999</v>
      </c>
      <c r="FJ275">
        <f>SUMIF('12peso'!$E$39:$E$492,$A275,'12peso'!V$39:V$492)</f>
        <v>0.42630000000000001</v>
      </c>
      <c r="FK275">
        <f>SUMIF('12peso'!$E$39:$E$492,$A275,'12peso'!W$39:W$492)</f>
        <v>0.42980000000000002</v>
      </c>
      <c r="FL275">
        <f>SUMIF('12peso'!$E$39:$E$492,$A275,'12peso'!X$39:X$492)</f>
        <v>0.43230000000000002</v>
      </c>
      <c r="FM275">
        <f>SUMIF('12peso'!$E$39:$E$492,$A275,'12peso'!Y$39:Y$492)</f>
        <v>0.43230000000000002</v>
      </c>
      <c r="FN275">
        <f>SUMIF('12peso'!$E$39:$E$492,$A275,'12peso'!Z$39:Z$492)</f>
        <v>0.4335</v>
      </c>
      <c r="FO275">
        <f>SUMIF('12peso'!$E$39:$E$492,$A275,'12peso'!AA$39:AA$492)</f>
        <v>0.43680000000000002</v>
      </c>
      <c r="FP275">
        <f>SUMIF('12peso'!$E$39:$E$492,$A275,'12peso'!AB$39:AB$492)</f>
        <v>0.43559999999999999</v>
      </c>
      <c r="FQ275">
        <f>SUMIF('12peso'!$E$39:$E$492,$A275,'12peso'!AC$39:AC$492)</f>
        <v>0.43659999999999999</v>
      </c>
      <c r="FR275">
        <f>SUMIF('12peso'!$E$39:$E$492,$A275,'12peso'!AD$39:AD$492)</f>
        <v>0.4385</v>
      </c>
      <c r="FS275">
        <f>SUMIF('12peso'!$E$39:$E$492,$A275,'12peso'!AE$39:AE$492)</f>
        <v>0.43909999999999999</v>
      </c>
      <c r="FT275">
        <f>SUMIF('12peso'!$E$39:$E$492,$A275,'12peso'!AF$39:AF$492)</f>
        <v>0.44219999999999998</v>
      </c>
      <c r="FU275">
        <f>SUMIF('12peso'!$E$39:$E$492,$A275,'12peso'!AG$39:AG$492)</f>
        <v>0.44280000000000003</v>
      </c>
      <c r="FV275">
        <f>SUMIF('12peso'!$E$39:$E$492,$A275,'12peso'!AH$39:AH$492)</f>
        <v>0.44479999999999997</v>
      </c>
      <c r="FW275">
        <f>SUMIF('12peso'!$E$39:$E$492,$A275,'12peso'!AI$39:AI$492)</f>
        <v>0.44669999999999999</v>
      </c>
      <c r="FX275">
        <f>SUMIF('12peso'!$E$39:$E$492,$A275,'12peso'!AJ$39:AJ$492)</f>
        <v>0.44359999999999999</v>
      </c>
      <c r="FY275">
        <f>SUMIF('12peso'!$E$39:$E$492,$A275,'12peso'!AK$39:AK$492)</f>
        <v>0.4481</v>
      </c>
      <c r="FZ275">
        <f>SUMIF('12peso'!$E$39:$E$492,$A275,'12peso'!AL$39:AL$492)</f>
        <v>0.44750000000000001</v>
      </c>
      <c r="GA275">
        <f>SUMIF('12peso'!$E$39:$E$492,$A275,'12peso'!AM$39:AM$492)</f>
        <v>0.44990000000000002</v>
      </c>
      <c r="GB275">
        <f>SUMIF('12peso'!$E$39:$E$492,$A275,'12peso'!AN$39:AN$492)</f>
        <v>0.44869999999999999</v>
      </c>
    </row>
    <row r="276" spans="1:184" x14ac:dyDescent="0.25">
      <c r="A276" s="60">
        <v>7101009</v>
      </c>
      <c r="B276" s="56" t="s">
        <v>278</v>
      </c>
      <c r="C276" s="127">
        <v>0.6825</v>
      </c>
      <c r="D276" s="127">
        <v>0.67700000000000005</v>
      </c>
      <c r="E276" s="127">
        <v>0.67430000000000001</v>
      </c>
      <c r="F276" s="127">
        <v>0.66579999999999995</v>
      </c>
      <c r="G276" s="127">
        <v>0.6583</v>
      </c>
      <c r="H276" s="127">
        <v>0.65629999999999999</v>
      </c>
      <c r="I276" s="127">
        <v>0.64849999999999997</v>
      </c>
      <c r="J276" s="127">
        <v>0.64449999999999996</v>
      </c>
      <c r="K276" s="127">
        <v>0.65049999999999997</v>
      </c>
      <c r="L276" s="127">
        <v>0.63660000000000005</v>
      </c>
      <c r="M276" s="127">
        <v>0.63190000000000002</v>
      </c>
      <c r="N276" s="127">
        <v>0.64119999999999999</v>
      </c>
      <c r="O276" s="127">
        <v>0.63519999999999999</v>
      </c>
      <c r="P276" s="127">
        <v>0.6341</v>
      </c>
      <c r="Q276" s="127">
        <v>0.62980000000000003</v>
      </c>
      <c r="R276" s="127">
        <v>0.624</v>
      </c>
      <c r="S276" s="127">
        <v>0.62039999999999995</v>
      </c>
      <c r="T276" s="127">
        <v>0.61909999999999998</v>
      </c>
      <c r="U276" s="127">
        <v>0.62250000000000005</v>
      </c>
      <c r="V276" s="127">
        <v>0.61990000000000001</v>
      </c>
      <c r="W276" s="127">
        <v>0.61699999999999999</v>
      </c>
      <c r="X276" s="127">
        <v>0.61299999999999999</v>
      </c>
      <c r="Y276" s="127">
        <v>0.61299999999999999</v>
      </c>
      <c r="Z276" s="127">
        <v>0.60560000000000003</v>
      </c>
      <c r="AA276" s="127">
        <v>0.60219999999999996</v>
      </c>
      <c r="AB276" s="127">
        <v>0.59599999999999997</v>
      </c>
      <c r="AC276" s="127">
        <v>0.59740000000000004</v>
      </c>
      <c r="AD276" s="127">
        <v>0.59299999999999997</v>
      </c>
      <c r="AE276" s="127">
        <v>0.59150000000000003</v>
      </c>
      <c r="AF276" s="127">
        <v>0.58840000000000003</v>
      </c>
      <c r="AG276" s="127">
        <v>0.58160000000000001</v>
      </c>
      <c r="AH276" s="127">
        <v>0.58489999999999998</v>
      </c>
      <c r="AI276" s="127">
        <v>0.58130000000000004</v>
      </c>
      <c r="AJ276" s="127">
        <v>0.57520000000000004</v>
      </c>
      <c r="AK276" s="127">
        <v>0.57689999999999997</v>
      </c>
      <c r="AL276" s="127">
        <v>0.57509999999999994</v>
      </c>
      <c r="AM276" s="127">
        <v>0.57379999999999998</v>
      </c>
      <c r="AN276" s="127">
        <v>0.57179999999999997</v>
      </c>
      <c r="AO276" s="127">
        <v>0.57350000000000001</v>
      </c>
      <c r="AP276" s="127">
        <v>0.56399999999999995</v>
      </c>
      <c r="AQ276" s="127">
        <v>0.55149999999999999</v>
      </c>
      <c r="AR276" s="127">
        <v>0.55279999999999996</v>
      </c>
      <c r="AS276" s="127">
        <v>0.54749999999999999</v>
      </c>
      <c r="AT276" s="127">
        <v>0.53610000000000002</v>
      </c>
      <c r="AU276" s="127">
        <v>0.53600000000000003</v>
      </c>
      <c r="AV276" s="127">
        <v>0.53380000000000005</v>
      </c>
      <c r="AW276" s="127">
        <v>0.52939999999999998</v>
      </c>
      <c r="AX276" s="127">
        <v>0.53510000000000002</v>
      </c>
      <c r="AY276" s="127">
        <v>0.53210000000000002</v>
      </c>
      <c r="AZ276" s="127">
        <v>0.52969999999999995</v>
      </c>
      <c r="BA276" s="127">
        <v>0.52249999999999996</v>
      </c>
      <c r="BB276" s="127">
        <v>0.52180000000000004</v>
      </c>
      <c r="BC276" s="127">
        <v>0.52300000000000002</v>
      </c>
      <c r="BD276" s="127">
        <v>0.5212</v>
      </c>
      <c r="BE276" s="127">
        <v>0.52349999999999997</v>
      </c>
      <c r="BF276" s="127">
        <v>0.51919999999999999</v>
      </c>
      <c r="BG276" s="127">
        <v>0.52090000000000003</v>
      </c>
      <c r="BH276" s="127">
        <v>0.51759999999999995</v>
      </c>
      <c r="BI276" s="127">
        <v>0.51739999999999997</v>
      </c>
      <c r="BJ276" s="127">
        <v>0.51700000000000002</v>
      </c>
      <c r="BK276" s="127">
        <v>0.5222</v>
      </c>
      <c r="BL276" s="127">
        <v>0.52610000000000001</v>
      </c>
      <c r="BM276" s="127">
        <v>0.5232</v>
      </c>
      <c r="BN276" s="127">
        <v>0.5242</v>
      </c>
      <c r="BO276" s="127">
        <v>0.52010000000000001</v>
      </c>
      <c r="BP276" s="127">
        <v>0.51829999999999998</v>
      </c>
      <c r="BQ276" s="127">
        <v>0.51690000000000003</v>
      </c>
      <c r="BR276" s="127">
        <v>0.51910000000000001</v>
      </c>
      <c r="BS276" s="127">
        <v>0.52059999999999995</v>
      </c>
      <c r="BT276" s="127">
        <v>0.51459999999999995</v>
      </c>
      <c r="BU276" s="127">
        <v>0.51659999999999995</v>
      </c>
      <c r="BV276" s="127">
        <v>0.52310000000000001</v>
      </c>
      <c r="BW276" s="127">
        <v>0.5282</v>
      </c>
      <c r="BX276" s="127">
        <v>0.52549999999999997</v>
      </c>
      <c r="BY276" s="127">
        <v>0.52549999999999997</v>
      </c>
      <c r="BZ276" s="127">
        <v>0.52610000000000001</v>
      </c>
      <c r="CA276" s="127">
        <v>0.52610000000000001</v>
      </c>
      <c r="CB276" s="127">
        <v>0.52459999999999996</v>
      </c>
      <c r="CC276" s="127">
        <v>0.5262</v>
      </c>
      <c r="CD276" s="127">
        <v>0.52990000000000004</v>
      </c>
      <c r="CE276" s="127">
        <v>0.53049999999999997</v>
      </c>
      <c r="CF276" s="127">
        <v>0.5292</v>
      </c>
      <c r="CG276" s="127">
        <v>0.53220000000000001</v>
      </c>
      <c r="CH276" s="127">
        <v>0.94740000000000002</v>
      </c>
      <c r="CI276" s="127">
        <v>0.95499999999999996</v>
      </c>
      <c r="CJ276" s="127">
        <v>0.96020000000000005</v>
      </c>
      <c r="CK276" s="127">
        <v>0.94869999999999999</v>
      </c>
      <c r="CL276" s="127">
        <v>0.95679999999999998</v>
      </c>
      <c r="CM276" s="127">
        <v>0.95879999999999999</v>
      </c>
      <c r="CN276" s="127">
        <v>0.94440000000000002</v>
      </c>
      <c r="CO276" s="127">
        <v>0.94989999999999997</v>
      </c>
      <c r="CP276" s="127">
        <v>0.95409999999999995</v>
      </c>
      <c r="CQ276" s="127">
        <v>0.95899999999999996</v>
      </c>
      <c r="CR276" s="127">
        <v>0.95830000000000004</v>
      </c>
      <c r="CS276" s="127">
        <v>0.96</v>
      </c>
      <c r="CT276" s="127">
        <v>0.95850000000000002</v>
      </c>
      <c r="CU276" s="127">
        <v>0.95909999999999995</v>
      </c>
      <c r="CV276" s="127">
        <v>0.96530000000000005</v>
      </c>
      <c r="CW276" s="127">
        <v>0.95820000000000005</v>
      </c>
      <c r="CX276" s="127">
        <v>0.96779999999999999</v>
      </c>
      <c r="CY276" s="127">
        <v>0.97619999999999996</v>
      </c>
      <c r="CZ276" s="127">
        <v>0.97199999999999998</v>
      </c>
      <c r="DA276" s="127">
        <v>0.96640000000000004</v>
      </c>
      <c r="DB276" s="127">
        <v>0.97529999999999994</v>
      </c>
      <c r="DC276" s="127">
        <v>0.96379999999999999</v>
      </c>
      <c r="DD276" s="127">
        <v>0.9657</v>
      </c>
      <c r="DE276" s="127">
        <v>0.96530000000000005</v>
      </c>
      <c r="DF276" s="127">
        <v>0.96179999999999999</v>
      </c>
      <c r="DG276" s="127">
        <v>0.95220000000000005</v>
      </c>
      <c r="DH276" s="127">
        <v>0.96350000000000002</v>
      </c>
      <c r="DI276" s="127">
        <v>0.96419999999999995</v>
      </c>
      <c r="DJ276" s="127">
        <v>0.96609999999999996</v>
      </c>
      <c r="DK276" s="127">
        <v>0.96709999999999996</v>
      </c>
      <c r="DL276" s="127">
        <v>0.98089999999999999</v>
      </c>
      <c r="DM276" s="127">
        <v>0.9798</v>
      </c>
      <c r="DN276" s="127">
        <v>0.98009999999999997</v>
      </c>
      <c r="DO276" s="127">
        <v>0.98370000000000002</v>
      </c>
      <c r="DP276" s="127">
        <v>0.99470000000000003</v>
      </c>
      <c r="DQ276" s="127">
        <v>0.98899999999999999</v>
      </c>
      <c r="DR276" s="127">
        <v>0.98860000000000003</v>
      </c>
      <c r="DS276" s="127">
        <v>0.99490000000000001</v>
      </c>
      <c r="DT276" s="127">
        <v>1.0008999999999999</v>
      </c>
      <c r="DU276" s="127">
        <v>0.99680000000000002</v>
      </c>
      <c r="DV276" s="127">
        <v>0.99439999999999995</v>
      </c>
      <c r="DW276" s="127">
        <v>1.0093000000000001</v>
      </c>
      <c r="DX276" s="127">
        <v>1.0137</v>
      </c>
      <c r="DY276" s="127">
        <v>1.0148999999999999</v>
      </c>
      <c r="DZ276" s="127">
        <v>1.0188999999999999</v>
      </c>
      <c r="EA276" s="127">
        <v>1.0215000000000001</v>
      </c>
      <c r="EB276" s="127">
        <v>1.0163</v>
      </c>
      <c r="EC276" s="127">
        <v>1.0162</v>
      </c>
      <c r="ED276" s="127">
        <v>1.0215000000000001</v>
      </c>
      <c r="EE276" s="127">
        <v>1.0251999999999999</v>
      </c>
      <c r="EF276" s="127">
        <v>1.0291999999999999</v>
      </c>
      <c r="EG276" s="127">
        <v>1.0298</v>
      </c>
      <c r="EH276" s="127">
        <v>1.0273000000000001</v>
      </c>
      <c r="EI276" s="127">
        <v>1.0274000000000001</v>
      </c>
      <c r="EJ276" s="127">
        <v>1.0354000000000001</v>
      </c>
      <c r="EK276" s="127">
        <v>1.0351999999999999</v>
      </c>
      <c r="EL276" s="127">
        <v>1.0367</v>
      </c>
      <c r="EM276" s="127">
        <v>1.0329999999999999</v>
      </c>
      <c r="EN276" s="127">
        <v>1.0373000000000001</v>
      </c>
      <c r="EO276" s="127">
        <v>1.0382</v>
      </c>
      <c r="EP276" s="127">
        <v>1.0479000000000001</v>
      </c>
      <c r="EQ276" s="127">
        <v>1.0347</v>
      </c>
      <c r="ER276" s="127">
        <v>1.0408999999999999</v>
      </c>
      <c r="ES276" s="127">
        <v>1.046</v>
      </c>
      <c r="ET276" s="127">
        <v>1.0471999999999999</v>
      </c>
      <c r="EU276" s="127">
        <v>1.0543</v>
      </c>
      <c r="EV276">
        <f>SUMIF('12peso'!$E$39:$E$492,$A276,'12peso'!H$39:H$492)</f>
        <v>1.2448999999999999</v>
      </c>
      <c r="EW276">
        <f>SUMIF('12peso'!$E$39:$E$492,$A276,'12peso'!I$39:I$492)</f>
        <v>1.2312000000000001</v>
      </c>
      <c r="EX276">
        <f>SUMIF('12peso'!$E$39:$E$492,$A276,'12peso'!J$39:J$492)</f>
        <v>1.2372000000000001</v>
      </c>
      <c r="EY276">
        <f>SUMIF('12peso'!$E$39:$E$492,$A276,'12peso'!K$39:K$492)</f>
        <v>1.2484</v>
      </c>
      <c r="EZ276">
        <f>SUMIF('12peso'!$E$39:$E$492,$A276,'12peso'!L$39:L$492)</f>
        <v>1.2492000000000001</v>
      </c>
      <c r="FA276">
        <f>SUMIF('12peso'!$E$39:$E$492,$A276,'12peso'!M$39:M$492)</f>
        <v>1.2505999999999999</v>
      </c>
      <c r="FB276">
        <f>SUMIF('12peso'!$E$39:$E$492,$A276,'12peso'!N$39:N$492)</f>
        <v>1.2534000000000001</v>
      </c>
      <c r="FC276">
        <f>SUMIF('12peso'!$E$39:$E$492,$A276,'12peso'!O$39:O$492)</f>
        <v>1.2513000000000001</v>
      </c>
      <c r="FD276">
        <f>SUMIF('12peso'!$E$39:$E$492,$A276,'12peso'!P$39:P$492)</f>
        <v>1.2565999999999999</v>
      </c>
      <c r="FE276">
        <f>SUMIF('12peso'!$E$39:$E$492,$A276,'12peso'!Q$39:Q$492)</f>
        <v>1.2532000000000001</v>
      </c>
      <c r="FF276">
        <f>SUMIF('12peso'!$E$39:$E$492,$A276,'12peso'!R$39:R$492)</f>
        <v>1.2594000000000001</v>
      </c>
      <c r="FG276">
        <f>SUMIF('12peso'!$E$39:$E$492,$A276,'12peso'!S$39:S$492)</f>
        <v>1.2565</v>
      </c>
      <c r="FH276">
        <f>SUMIF('12peso'!$E$39:$E$492,$A276,'12peso'!T$39:T$492)</f>
        <v>1.2559</v>
      </c>
      <c r="FI276">
        <f>SUMIF('12peso'!$E$39:$E$492,$A276,'12peso'!U$39:U$492)</f>
        <v>1.2624</v>
      </c>
      <c r="FJ276">
        <f>SUMIF('12peso'!$E$39:$E$492,$A276,'12peso'!V$39:V$492)</f>
        <v>1.2514000000000001</v>
      </c>
      <c r="FK276">
        <f>SUMIF('12peso'!$E$39:$E$492,$A276,'12peso'!W$39:W$492)</f>
        <v>1.2598</v>
      </c>
      <c r="FL276">
        <f>SUMIF('12peso'!$E$39:$E$492,$A276,'12peso'!X$39:X$492)</f>
        <v>1.2582</v>
      </c>
      <c r="FM276">
        <f>SUMIF('12peso'!$E$39:$E$492,$A276,'12peso'!Y$39:Y$492)</f>
        <v>1.2522</v>
      </c>
      <c r="FN276">
        <f>SUMIF('12peso'!$E$39:$E$492,$A276,'12peso'!Z$39:Z$492)</f>
        <v>1.2603</v>
      </c>
      <c r="FO276">
        <f>SUMIF('12peso'!$E$39:$E$492,$A276,'12peso'!AA$39:AA$492)</f>
        <v>1.2804</v>
      </c>
      <c r="FP276">
        <f>SUMIF('12peso'!$E$39:$E$492,$A276,'12peso'!AB$39:AB$492)</f>
        <v>1.2761</v>
      </c>
      <c r="FQ276">
        <f>SUMIF('12peso'!$E$39:$E$492,$A276,'12peso'!AC$39:AC$492)</f>
        <v>1.2722</v>
      </c>
      <c r="FR276">
        <f>SUMIF('12peso'!$E$39:$E$492,$A276,'12peso'!AD$39:AD$492)</f>
        <v>1.2716000000000001</v>
      </c>
      <c r="FS276">
        <f>SUMIF('12peso'!$E$39:$E$492,$A276,'12peso'!AE$39:AE$492)</f>
        <v>1.2678</v>
      </c>
      <c r="FT276">
        <f>SUMIF('12peso'!$E$39:$E$492,$A276,'12peso'!AF$39:AF$492)</f>
        <v>1.28</v>
      </c>
      <c r="FU276">
        <f>SUMIF('12peso'!$E$39:$E$492,$A276,'12peso'!AG$39:AG$492)</f>
        <v>1.2825</v>
      </c>
      <c r="FV276">
        <f>SUMIF('12peso'!$E$39:$E$492,$A276,'12peso'!AH$39:AH$492)</f>
        <v>1.2824</v>
      </c>
      <c r="FW276">
        <f>SUMIF('12peso'!$E$39:$E$492,$A276,'12peso'!AI$39:AI$492)</f>
        <v>1.2808999999999999</v>
      </c>
      <c r="FX276">
        <f>SUMIF('12peso'!$E$39:$E$492,$A276,'12peso'!AJ$39:AJ$492)</f>
        <v>1.2726</v>
      </c>
      <c r="FY276">
        <f>SUMIF('12peso'!$E$39:$E$492,$A276,'12peso'!AK$39:AK$492)</f>
        <v>1.2834000000000001</v>
      </c>
      <c r="FZ276">
        <f>SUMIF('12peso'!$E$39:$E$492,$A276,'12peso'!AL$39:AL$492)</f>
        <v>1.2842</v>
      </c>
      <c r="GA276">
        <f>SUMIF('12peso'!$E$39:$E$492,$A276,'12peso'!AM$39:AM$492)</f>
        <v>1.2829999999999999</v>
      </c>
      <c r="GB276">
        <f>SUMIF('12peso'!$E$39:$E$492,$A276,'12peso'!AN$39:AN$492)</f>
        <v>1.2898000000000001</v>
      </c>
    </row>
    <row r="277" spans="1:184" x14ac:dyDescent="0.25">
      <c r="A277" s="60">
        <v>7101010</v>
      </c>
      <c r="B277" s="56" t="s">
        <v>279</v>
      </c>
      <c r="C277" s="127">
        <v>3.1856</v>
      </c>
      <c r="D277" s="127">
        <v>3.1682999999999999</v>
      </c>
      <c r="E277" s="127">
        <v>3.1585000000000001</v>
      </c>
      <c r="F277" s="127">
        <v>3.1212</v>
      </c>
      <c r="G277" s="127">
        <v>3.0920999999999998</v>
      </c>
      <c r="H277" s="127">
        <v>3.0737000000000001</v>
      </c>
      <c r="I277" s="127">
        <v>3.0543999999999998</v>
      </c>
      <c r="J277" s="127">
        <v>3.0508000000000002</v>
      </c>
      <c r="K277" s="127">
        <v>3.0438999999999998</v>
      </c>
      <c r="L277" s="127">
        <v>3.3656999999999999</v>
      </c>
      <c r="M277" s="127">
        <v>3.3654999999999999</v>
      </c>
      <c r="N277" s="127">
        <v>3.3576000000000001</v>
      </c>
      <c r="O277" s="127">
        <v>3.3050999999999999</v>
      </c>
      <c r="P277" s="127">
        <v>3.2622</v>
      </c>
      <c r="Q277" s="127">
        <v>3.2547000000000001</v>
      </c>
      <c r="R277" s="127">
        <v>3.2496999999999998</v>
      </c>
      <c r="S277" s="127">
        <v>3.2393000000000001</v>
      </c>
      <c r="T277" s="127">
        <v>3.2201</v>
      </c>
      <c r="U277" s="127">
        <v>3.2019000000000002</v>
      </c>
      <c r="V277" s="127">
        <v>3.1875</v>
      </c>
      <c r="W277" s="127">
        <v>3.1753999999999998</v>
      </c>
      <c r="X277" s="127">
        <v>3.2391999999999999</v>
      </c>
      <c r="Y277" s="127">
        <v>3.2374000000000001</v>
      </c>
      <c r="Z277" s="127">
        <v>3.218</v>
      </c>
      <c r="AA277" s="127">
        <v>3.2559</v>
      </c>
      <c r="AB277" s="127">
        <v>3.3098999999999998</v>
      </c>
      <c r="AC277" s="127">
        <v>3.2982</v>
      </c>
      <c r="AD277" s="127">
        <v>3.3010999999999999</v>
      </c>
      <c r="AE277" s="127">
        <v>3.2551000000000001</v>
      </c>
      <c r="AF277" s="127">
        <v>3.2320000000000002</v>
      </c>
      <c r="AG277" s="127">
        <v>3.2233999999999998</v>
      </c>
      <c r="AH277" s="127">
        <v>3.2254999999999998</v>
      </c>
      <c r="AI277" s="127">
        <v>3.1667000000000001</v>
      </c>
      <c r="AJ277" s="127">
        <v>3.1844999999999999</v>
      </c>
      <c r="AK277" s="127">
        <v>3.2284999999999999</v>
      </c>
      <c r="AL277" s="127">
        <v>3.2362000000000002</v>
      </c>
      <c r="AM277" s="127">
        <v>3.2698</v>
      </c>
      <c r="AN277" s="127">
        <v>3.2743000000000002</v>
      </c>
      <c r="AO277" s="127">
        <v>3.2694000000000001</v>
      </c>
      <c r="AP277" s="127">
        <v>3.2532999999999999</v>
      </c>
      <c r="AQ277" s="127">
        <v>3.1707000000000001</v>
      </c>
      <c r="AR277" s="127">
        <v>3.1198999999999999</v>
      </c>
      <c r="AS277" s="127">
        <v>3.1029</v>
      </c>
      <c r="AT277" s="127">
        <v>3.0746000000000002</v>
      </c>
      <c r="AU277" s="127">
        <v>3.0564</v>
      </c>
      <c r="AV277" s="127">
        <v>3.0344000000000002</v>
      </c>
      <c r="AW277" s="127">
        <v>2.9802</v>
      </c>
      <c r="AX277" s="127">
        <v>2.9931000000000001</v>
      </c>
      <c r="AY277" s="127">
        <v>3.0238999999999998</v>
      </c>
      <c r="AZ277" s="127">
        <v>3.0792000000000002</v>
      </c>
      <c r="BA277" s="127">
        <v>3.0796000000000001</v>
      </c>
      <c r="BB277" s="127">
        <v>3.0962000000000001</v>
      </c>
      <c r="BC277" s="127">
        <v>3.089</v>
      </c>
      <c r="BD277" s="127">
        <v>3.0945999999999998</v>
      </c>
      <c r="BE277" s="127">
        <v>3.0712999999999999</v>
      </c>
      <c r="BF277" s="127">
        <v>3.0436000000000001</v>
      </c>
      <c r="BG277" s="127">
        <v>3.0453999999999999</v>
      </c>
      <c r="BH277" s="127">
        <v>3.0371999999999999</v>
      </c>
      <c r="BI277" s="127">
        <v>3.0226000000000002</v>
      </c>
      <c r="BJ277" s="127">
        <v>3.0005000000000002</v>
      </c>
      <c r="BK277" s="127">
        <v>2.9958999999999998</v>
      </c>
      <c r="BL277" s="127">
        <v>3.0175000000000001</v>
      </c>
      <c r="BM277" s="127">
        <v>3.0194999999999999</v>
      </c>
      <c r="BN277" s="127">
        <v>3.0306999999999999</v>
      </c>
      <c r="BO277" s="127">
        <v>2.9992999999999999</v>
      </c>
      <c r="BP277" s="127">
        <v>3.0068999999999999</v>
      </c>
      <c r="BQ277" s="127">
        <v>3.0007999999999999</v>
      </c>
      <c r="BR277" s="127">
        <v>3.0165000000000002</v>
      </c>
      <c r="BS277" s="127">
        <v>3.0028000000000001</v>
      </c>
      <c r="BT277" s="127">
        <v>2.9980000000000002</v>
      </c>
      <c r="BU277" s="127">
        <v>2.9946999999999999</v>
      </c>
      <c r="BV277" s="127">
        <v>3.0188999999999999</v>
      </c>
      <c r="BW277" s="127">
        <v>3.0385</v>
      </c>
      <c r="BX277" s="127">
        <v>3.0897999999999999</v>
      </c>
      <c r="BY277" s="127">
        <v>3.1355</v>
      </c>
      <c r="BZ277" s="127">
        <v>3.1469999999999998</v>
      </c>
      <c r="CA277" s="127">
        <v>3.1625999999999999</v>
      </c>
      <c r="CB277" s="127">
        <v>3.1717</v>
      </c>
      <c r="CC277" s="127">
        <v>3.1888000000000001</v>
      </c>
      <c r="CD277" s="127">
        <v>3.1829000000000001</v>
      </c>
      <c r="CE277" s="127">
        <v>3.1882999999999999</v>
      </c>
      <c r="CF277" s="127">
        <v>3.1897000000000002</v>
      </c>
      <c r="CG277" s="127">
        <v>3.1898</v>
      </c>
      <c r="CH277" s="127">
        <v>2.7694999999999999</v>
      </c>
      <c r="CI277" s="127">
        <v>2.7966000000000002</v>
      </c>
      <c r="CJ277" s="127">
        <v>2.8586999999999998</v>
      </c>
      <c r="CK277" s="127">
        <v>2.9094000000000002</v>
      </c>
      <c r="CL277" s="127">
        <v>2.9401000000000002</v>
      </c>
      <c r="CM277" s="127">
        <v>2.9432999999999998</v>
      </c>
      <c r="CN277" s="127">
        <v>2.9376000000000002</v>
      </c>
      <c r="CO277" s="127">
        <v>2.9506000000000001</v>
      </c>
      <c r="CP277" s="127">
        <v>2.9561999999999999</v>
      </c>
      <c r="CQ277" s="127">
        <v>2.9626999999999999</v>
      </c>
      <c r="CR277" s="127">
        <v>2.9741</v>
      </c>
      <c r="CS277" s="127">
        <v>2.9925000000000002</v>
      </c>
      <c r="CT277" s="127">
        <v>3.0173000000000001</v>
      </c>
      <c r="CU277" s="127">
        <v>3.0445000000000002</v>
      </c>
      <c r="CV277" s="127">
        <v>3.0510999999999999</v>
      </c>
      <c r="CW277" s="127">
        <v>3.0594000000000001</v>
      </c>
      <c r="CX277" s="127">
        <v>3.0667</v>
      </c>
      <c r="CY277" s="127">
        <v>3.0741000000000001</v>
      </c>
      <c r="CZ277" s="127">
        <v>3.0798999999999999</v>
      </c>
      <c r="DA277" s="127">
        <v>3.0907</v>
      </c>
      <c r="DB277" s="127">
        <v>3.1105999999999998</v>
      </c>
      <c r="DC277" s="127">
        <v>3.1046999999999998</v>
      </c>
      <c r="DD277" s="127">
        <v>3.1040000000000001</v>
      </c>
      <c r="DE277" s="127">
        <v>3.1162999999999998</v>
      </c>
      <c r="DF277" s="127">
        <v>3.1255999999999999</v>
      </c>
      <c r="DG277" s="127">
        <v>3.1396999999999999</v>
      </c>
      <c r="DH277" s="127">
        <v>3.1524999999999999</v>
      </c>
      <c r="DI277" s="127">
        <v>3.1739000000000002</v>
      </c>
      <c r="DJ277" s="127">
        <v>3.1949000000000001</v>
      </c>
      <c r="DK277" s="127">
        <v>3.2103000000000002</v>
      </c>
      <c r="DL277" s="127">
        <v>3.2299000000000002</v>
      </c>
      <c r="DM277" s="127">
        <v>3.24</v>
      </c>
      <c r="DN277" s="127">
        <v>3.2429999999999999</v>
      </c>
      <c r="DO277" s="127">
        <v>3.2549000000000001</v>
      </c>
      <c r="DP277" s="127">
        <v>3.2980999999999998</v>
      </c>
      <c r="DQ277" s="127">
        <v>3.3269000000000002</v>
      </c>
      <c r="DR277" s="127">
        <v>3.3416000000000001</v>
      </c>
      <c r="DS277" s="127">
        <v>3.3369</v>
      </c>
      <c r="DT277" s="127">
        <v>3.3488000000000002</v>
      </c>
      <c r="DU277" s="127">
        <v>3.3788999999999998</v>
      </c>
      <c r="DV277" s="127">
        <v>3.3786999999999998</v>
      </c>
      <c r="DW277" s="127">
        <v>3.371</v>
      </c>
      <c r="DX277" s="127">
        <v>3.3656000000000001</v>
      </c>
      <c r="DY277" s="127">
        <v>3.3767999999999998</v>
      </c>
      <c r="DZ277" s="127">
        <v>3.3778999999999999</v>
      </c>
      <c r="EA277" s="127">
        <v>3.4214000000000002</v>
      </c>
      <c r="EB277" s="127">
        <v>3.4561999999999999</v>
      </c>
      <c r="EC277" s="127">
        <v>3.4809000000000001</v>
      </c>
      <c r="ED277" s="127">
        <v>3.5045000000000002</v>
      </c>
      <c r="EE277" s="127">
        <v>3.5148000000000001</v>
      </c>
      <c r="EF277" s="127">
        <v>3.5143</v>
      </c>
      <c r="EG277" s="127">
        <v>3.5173000000000001</v>
      </c>
      <c r="EH277" s="127">
        <v>3.5329999999999999</v>
      </c>
      <c r="EI277" s="127">
        <v>3.5512999999999999</v>
      </c>
      <c r="EJ277" s="127">
        <v>3.5543999999999998</v>
      </c>
      <c r="EK277" s="127">
        <v>3.5575999999999999</v>
      </c>
      <c r="EL277" s="127">
        <v>3.5611999999999999</v>
      </c>
      <c r="EM277" s="127">
        <v>3.5872000000000002</v>
      </c>
      <c r="EN277" s="127">
        <v>3.5790000000000002</v>
      </c>
      <c r="EO277" s="127">
        <v>3.6030000000000002</v>
      </c>
      <c r="EP277" s="127">
        <v>3.6093999999999999</v>
      </c>
      <c r="EQ277" s="127">
        <v>3.6488999999999998</v>
      </c>
      <c r="ER277" s="127">
        <v>3.6619000000000002</v>
      </c>
      <c r="ES277" s="127">
        <v>3.6785999999999999</v>
      </c>
      <c r="ET277" s="127">
        <v>3.6659999999999999</v>
      </c>
      <c r="EU277" s="127">
        <v>3.6966999999999999</v>
      </c>
      <c r="EV277">
        <f>SUMIF('12peso'!$E$39:$E$492,$A277,'12peso'!H$39:H$492)</f>
        <v>3.5148999999999999</v>
      </c>
      <c r="EW277">
        <f>SUMIF('12peso'!$E$39:$E$492,$A277,'12peso'!I$39:I$492)</f>
        <v>3.5206</v>
      </c>
      <c r="EX277">
        <f>SUMIF('12peso'!$E$39:$E$492,$A277,'12peso'!J$39:J$492)</f>
        <v>3.5670999999999999</v>
      </c>
      <c r="EY277">
        <f>SUMIF('12peso'!$E$39:$E$492,$A277,'12peso'!K$39:K$492)</f>
        <v>3.6088</v>
      </c>
      <c r="EZ277">
        <f>SUMIF('12peso'!$E$39:$E$492,$A277,'12peso'!L$39:L$492)</f>
        <v>3.6528999999999998</v>
      </c>
      <c r="FA277">
        <f>SUMIF('12peso'!$E$39:$E$492,$A277,'12peso'!M$39:M$492)</f>
        <v>3.6644000000000001</v>
      </c>
      <c r="FB277">
        <f>SUMIF('12peso'!$E$39:$E$492,$A277,'12peso'!N$39:N$492)</f>
        <v>3.6838000000000002</v>
      </c>
      <c r="FC277">
        <f>SUMIF('12peso'!$E$39:$E$492,$A277,'12peso'!O$39:O$492)</f>
        <v>3.7179000000000002</v>
      </c>
      <c r="FD277">
        <f>SUMIF('12peso'!$E$39:$E$492,$A277,'12peso'!P$39:P$492)</f>
        <v>3.7444000000000002</v>
      </c>
      <c r="FE277">
        <f>SUMIF('12peso'!$E$39:$E$492,$A277,'12peso'!Q$39:Q$492)</f>
        <v>3.7694000000000001</v>
      </c>
      <c r="FF277">
        <f>SUMIF('12peso'!$E$39:$E$492,$A277,'12peso'!R$39:R$492)</f>
        <v>3.7414000000000001</v>
      </c>
      <c r="FG277">
        <f>SUMIF('12peso'!$E$39:$E$492,$A277,'12peso'!S$39:S$492)</f>
        <v>3.7443</v>
      </c>
      <c r="FH277">
        <f>SUMIF('12peso'!$E$39:$E$492,$A277,'12peso'!T$39:T$492)</f>
        <v>3.7454000000000001</v>
      </c>
      <c r="FI277">
        <f>SUMIF('12peso'!$E$39:$E$492,$A277,'12peso'!U$39:U$492)</f>
        <v>3.7355</v>
      </c>
      <c r="FJ277">
        <f>SUMIF('12peso'!$E$39:$E$492,$A277,'12peso'!V$39:V$492)</f>
        <v>3.7547000000000001</v>
      </c>
      <c r="FK277">
        <f>SUMIF('12peso'!$E$39:$E$492,$A277,'12peso'!W$39:W$492)</f>
        <v>3.7942999999999998</v>
      </c>
      <c r="FL277">
        <f>SUMIF('12peso'!$E$39:$E$492,$A277,'12peso'!X$39:X$492)</f>
        <v>3.8207</v>
      </c>
      <c r="FM277">
        <f>SUMIF('12peso'!$E$39:$E$492,$A277,'12peso'!Y$39:Y$492)</f>
        <v>3.8355000000000001</v>
      </c>
      <c r="FN277">
        <f>SUMIF('12peso'!$E$39:$E$492,$A277,'12peso'!Z$39:Z$492)</f>
        <v>3.8445</v>
      </c>
      <c r="FO277">
        <f>SUMIF('12peso'!$E$39:$E$492,$A277,'12peso'!AA$39:AA$492)</f>
        <v>3.8990999999999998</v>
      </c>
      <c r="FP277">
        <f>SUMIF('12peso'!$E$39:$E$492,$A277,'12peso'!AB$39:AB$492)</f>
        <v>3.9104999999999999</v>
      </c>
      <c r="FQ277">
        <f>SUMIF('12peso'!$E$39:$E$492,$A277,'12peso'!AC$39:AC$492)</f>
        <v>3.9144000000000001</v>
      </c>
      <c r="FR277">
        <f>SUMIF('12peso'!$E$39:$E$492,$A277,'12peso'!AD$39:AD$492)</f>
        <v>3.9194</v>
      </c>
      <c r="FS277">
        <f>SUMIF('12peso'!$E$39:$E$492,$A277,'12peso'!AE$39:AE$492)</f>
        <v>3.9361000000000002</v>
      </c>
      <c r="FT277">
        <f>SUMIF('12peso'!$E$39:$E$492,$A277,'12peso'!AF$39:AF$492)</f>
        <v>3.9352999999999998</v>
      </c>
      <c r="FU277">
        <f>SUMIF('12peso'!$E$39:$E$492,$A277,'12peso'!AG$39:AG$492)</f>
        <v>3.9542999999999999</v>
      </c>
      <c r="FV277">
        <f>SUMIF('12peso'!$E$39:$E$492,$A277,'12peso'!AH$39:AH$492)</f>
        <v>3.9815999999999998</v>
      </c>
      <c r="FW277">
        <f>SUMIF('12peso'!$E$39:$E$492,$A277,'12peso'!AI$39:AI$492)</f>
        <v>3.9948000000000001</v>
      </c>
      <c r="FX277">
        <f>SUMIF('12peso'!$E$39:$E$492,$A277,'12peso'!AJ$39:AJ$492)</f>
        <v>3.9918</v>
      </c>
      <c r="FY277">
        <f>SUMIF('12peso'!$E$39:$E$492,$A277,'12peso'!AK$39:AK$492)</f>
        <v>4.0072999999999999</v>
      </c>
      <c r="FZ277">
        <f>SUMIF('12peso'!$E$39:$E$492,$A277,'12peso'!AL$39:AL$492)</f>
        <v>4.0114999999999998</v>
      </c>
      <c r="GA277">
        <f>SUMIF('12peso'!$E$39:$E$492,$A277,'12peso'!AM$39:AM$492)</f>
        <v>4.0317999999999996</v>
      </c>
      <c r="GB277">
        <f>SUMIF('12peso'!$E$39:$E$492,$A277,'12peso'!AN$39:AN$492)</f>
        <v>4.0727000000000002</v>
      </c>
    </row>
    <row r="278" spans="1:184" x14ac:dyDescent="0.25">
      <c r="A278" s="60">
        <v>7101014</v>
      </c>
      <c r="B278" s="56" t="s">
        <v>280</v>
      </c>
      <c r="C278" s="127">
        <v>1.47E-2</v>
      </c>
      <c r="D278" s="127">
        <v>1.47E-2</v>
      </c>
      <c r="E278" s="127">
        <v>1.46E-2</v>
      </c>
      <c r="F278" s="127">
        <v>1.44E-2</v>
      </c>
      <c r="G278" s="127">
        <v>1.43E-2</v>
      </c>
      <c r="H278" s="127">
        <v>1.43E-2</v>
      </c>
      <c r="I278" s="127">
        <v>1.41E-2</v>
      </c>
      <c r="J278" s="127">
        <v>1.43E-2</v>
      </c>
      <c r="K278" s="127">
        <v>1.4200000000000001E-2</v>
      </c>
      <c r="L278" s="127">
        <v>1.4200000000000001E-2</v>
      </c>
      <c r="M278" s="127">
        <v>1.41E-2</v>
      </c>
      <c r="N278" s="127">
        <v>1.3899999999999999E-2</v>
      </c>
      <c r="O278" s="127">
        <v>1.35E-2</v>
      </c>
      <c r="P278" s="127">
        <v>1.34E-2</v>
      </c>
      <c r="Q278" s="127">
        <v>1.34E-2</v>
      </c>
      <c r="R278" s="127">
        <v>1.35E-2</v>
      </c>
      <c r="S278" s="127">
        <v>1.37E-2</v>
      </c>
      <c r="T278" s="127">
        <v>1.38E-2</v>
      </c>
      <c r="U278" s="127">
        <v>1.3599999999999999E-2</v>
      </c>
      <c r="V278" s="127">
        <v>1.3599999999999999E-2</v>
      </c>
      <c r="W278" s="127">
        <v>1.3599999999999999E-2</v>
      </c>
      <c r="X278" s="127">
        <v>1.32E-2</v>
      </c>
      <c r="Y278" s="127">
        <v>1.3299999999999999E-2</v>
      </c>
      <c r="Z278" s="127">
        <v>1.32E-2</v>
      </c>
      <c r="AA278" s="127">
        <v>1.29E-2</v>
      </c>
      <c r="AB278" s="127">
        <v>1.2999999999999999E-2</v>
      </c>
      <c r="AC278" s="127">
        <v>1.2999999999999999E-2</v>
      </c>
      <c r="AD278" s="127">
        <v>1.2699999999999999E-2</v>
      </c>
      <c r="AE278" s="127">
        <v>1.2699999999999999E-2</v>
      </c>
      <c r="AF278" s="127">
        <v>1.2800000000000001E-2</v>
      </c>
      <c r="AG278" s="127">
        <v>1.2699999999999999E-2</v>
      </c>
      <c r="AH278" s="127">
        <v>1.2699999999999999E-2</v>
      </c>
      <c r="AI278" s="127">
        <v>1.2500000000000001E-2</v>
      </c>
      <c r="AJ278" s="127">
        <v>1.23E-2</v>
      </c>
      <c r="AK278" s="127">
        <v>1.26E-2</v>
      </c>
      <c r="AL278" s="127">
        <v>1.2699999999999999E-2</v>
      </c>
      <c r="AM278" s="127">
        <v>1.24E-2</v>
      </c>
      <c r="AN278" s="127">
        <v>1.24E-2</v>
      </c>
      <c r="AO278" s="127">
        <v>1.2500000000000001E-2</v>
      </c>
      <c r="AP278" s="127">
        <v>1.2200000000000001E-2</v>
      </c>
      <c r="AQ278" s="127">
        <v>1.1900000000000001E-2</v>
      </c>
      <c r="AR278" s="127">
        <v>1.18E-2</v>
      </c>
      <c r="AS278" s="127">
        <v>1.17E-2</v>
      </c>
      <c r="AT278" s="127">
        <v>1.15E-2</v>
      </c>
      <c r="AU278" s="127">
        <v>1.14E-2</v>
      </c>
      <c r="AV278" s="127">
        <v>1.12E-2</v>
      </c>
      <c r="AW278" s="127">
        <v>1.11E-2</v>
      </c>
      <c r="AX278" s="127">
        <v>1.14E-2</v>
      </c>
      <c r="AY278" s="127">
        <v>1.1299999999999999E-2</v>
      </c>
      <c r="AZ278" s="127">
        <v>1.12E-2</v>
      </c>
      <c r="BA278" s="127">
        <v>1.0999999999999999E-2</v>
      </c>
      <c r="BB278" s="127">
        <v>1.0999999999999999E-2</v>
      </c>
      <c r="BC278" s="127">
        <v>1.11E-2</v>
      </c>
      <c r="BD278" s="127">
        <v>1.0999999999999999E-2</v>
      </c>
      <c r="BE278" s="127">
        <v>1.11E-2</v>
      </c>
      <c r="BF278" s="127">
        <v>1.12E-2</v>
      </c>
      <c r="BG278" s="127">
        <v>1.11E-2</v>
      </c>
      <c r="BH278" s="127">
        <v>1.11E-2</v>
      </c>
      <c r="BI278" s="127">
        <v>1.0999999999999999E-2</v>
      </c>
      <c r="BJ278" s="127">
        <v>1.09E-2</v>
      </c>
      <c r="BK278" s="127">
        <v>1.0999999999999999E-2</v>
      </c>
      <c r="BL278" s="127">
        <v>1.0999999999999999E-2</v>
      </c>
      <c r="BM278" s="127">
        <v>1.09E-2</v>
      </c>
      <c r="BN278" s="127">
        <v>1.0999999999999999E-2</v>
      </c>
      <c r="BO278" s="127">
        <v>1.0999999999999999E-2</v>
      </c>
      <c r="BP278" s="127">
        <v>1.0999999999999999E-2</v>
      </c>
      <c r="BQ278" s="127">
        <v>1.0999999999999999E-2</v>
      </c>
      <c r="BR278" s="127">
        <v>1.09E-2</v>
      </c>
      <c r="BS278" s="127">
        <v>1.0800000000000001E-2</v>
      </c>
      <c r="BT278" s="127">
        <v>1.06E-2</v>
      </c>
      <c r="BU278" s="127">
        <v>1.06E-2</v>
      </c>
      <c r="BV278" s="127">
        <v>1.06E-2</v>
      </c>
      <c r="BW278" s="127">
        <v>1.06E-2</v>
      </c>
      <c r="BX278" s="127">
        <v>1.06E-2</v>
      </c>
      <c r="BY278" s="127">
        <v>1.06E-2</v>
      </c>
      <c r="BZ278" s="127">
        <v>1.06E-2</v>
      </c>
      <c r="CA278" s="127">
        <v>1.06E-2</v>
      </c>
      <c r="CB278" s="127">
        <v>1.06E-2</v>
      </c>
      <c r="CC278" s="127">
        <v>1.0800000000000001E-2</v>
      </c>
      <c r="CD278" s="127">
        <v>1.09E-2</v>
      </c>
      <c r="CE278" s="127">
        <v>1.0999999999999999E-2</v>
      </c>
      <c r="CF278" s="127">
        <v>1.09E-2</v>
      </c>
      <c r="CG278" s="127">
        <v>1.11E-2</v>
      </c>
      <c r="CH278" s="127">
        <v>9.1000000000000004E-3</v>
      </c>
      <c r="CI278" s="127">
        <v>9.1000000000000004E-3</v>
      </c>
      <c r="CJ278" s="127">
        <v>8.9999999999999993E-3</v>
      </c>
      <c r="CK278" s="127">
        <v>8.8999999999999999E-3</v>
      </c>
      <c r="CL278" s="127">
        <v>8.8999999999999999E-3</v>
      </c>
      <c r="CM278" s="127">
        <v>8.9999999999999993E-3</v>
      </c>
      <c r="CN278" s="127">
        <v>8.9999999999999993E-3</v>
      </c>
      <c r="CO278" s="127">
        <v>8.8999999999999999E-3</v>
      </c>
      <c r="CP278" s="127">
        <v>8.8999999999999999E-3</v>
      </c>
      <c r="CQ278" s="127">
        <v>8.8999999999999999E-3</v>
      </c>
      <c r="CR278" s="127">
        <v>8.8999999999999999E-3</v>
      </c>
      <c r="CS278" s="127">
        <v>8.8999999999999999E-3</v>
      </c>
      <c r="CT278" s="127">
        <v>8.8999999999999999E-3</v>
      </c>
      <c r="CU278" s="127">
        <v>8.8000000000000005E-3</v>
      </c>
      <c r="CV278" s="127">
        <v>8.6999999999999994E-3</v>
      </c>
      <c r="CW278" s="127">
        <v>8.8000000000000005E-3</v>
      </c>
      <c r="CX278" s="127">
        <v>8.9999999999999993E-3</v>
      </c>
      <c r="CY278" s="127">
        <v>8.9999999999999993E-3</v>
      </c>
      <c r="CZ278" s="127">
        <v>9.1000000000000004E-3</v>
      </c>
      <c r="DA278" s="127">
        <v>8.9999999999999993E-3</v>
      </c>
      <c r="DB278" s="127">
        <v>9.2999999999999992E-3</v>
      </c>
      <c r="DC278" s="127">
        <v>9.1999999999999998E-3</v>
      </c>
      <c r="DD278" s="127">
        <v>9.4000000000000004E-3</v>
      </c>
      <c r="DE278" s="127">
        <v>9.4999999999999998E-3</v>
      </c>
      <c r="DF278" s="127">
        <v>9.4999999999999998E-3</v>
      </c>
      <c r="DG278" s="127">
        <v>9.4999999999999998E-3</v>
      </c>
      <c r="DH278" s="127">
        <v>9.4000000000000004E-3</v>
      </c>
      <c r="DI278" s="127">
        <v>9.4999999999999998E-3</v>
      </c>
      <c r="DJ278" s="127">
        <v>9.7000000000000003E-3</v>
      </c>
      <c r="DK278" s="127">
        <v>9.5999999999999992E-3</v>
      </c>
      <c r="DL278" s="127">
        <v>9.7000000000000003E-3</v>
      </c>
      <c r="DM278" s="127">
        <v>9.4999999999999998E-3</v>
      </c>
      <c r="DN278" s="127">
        <v>9.4999999999999998E-3</v>
      </c>
      <c r="DO278" s="127">
        <v>9.7000000000000003E-3</v>
      </c>
      <c r="DP278" s="127">
        <v>9.4999999999999998E-3</v>
      </c>
      <c r="DQ278" s="127">
        <v>9.4999999999999998E-3</v>
      </c>
      <c r="DR278" s="127">
        <v>9.5999999999999992E-3</v>
      </c>
      <c r="DS278" s="127">
        <v>9.7000000000000003E-3</v>
      </c>
      <c r="DT278" s="127">
        <v>9.7000000000000003E-3</v>
      </c>
      <c r="DU278" s="127">
        <v>9.7000000000000003E-3</v>
      </c>
      <c r="DV278" s="127">
        <v>9.9000000000000008E-3</v>
      </c>
      <c r="DW278" s="127">
        <v>9.7999999999999997E-3</v>
      </c>
      <c r="DX278" s="127">
        <v>9.9000000000000008E-3</v>
      </c>
      <c r="DY278" s="127">
        <v>0.01</v>
      </c>
      <c r="DZ278" s="127">
        <v>9.9000000000000008E-3</v>
      </c>
      <c r="EA278" s="127">
        <v>0.01</v>
      </c>
      <c r="EB278" s="127">
        <v>9.9000000000000008E-3</v>
      </c>
      <c r="EC278" s="127">
        <v>9.7999999999999997E-3</v>
      </c>
      <c r="ED278" s="127">
        <v>0.01</v>
      </c>
      <c r="EE278" s="127">
        <v>0.01</v>
      </c>
      <c r="EF278" s="127">
        <v>1.03E-2</v>
      </c>
      <c r="EG278" s="127">
        <v>1.04E-2</v>
      </c>
      <c r="EH278" s="127">
        <v>1.0200000000000001E-2</v>
      </c>
      <c r="EI278" s="127">
        <v>1.09E-2</v>
      </c>
      <c r="EJ278" s="127">
        <v>1.0699999999999999E-2</v>
      </c>
      <c r="EK278" s="127">
        <v>1.06E-2</v>
      </c>
      <c r="EL278" s="127">
        <v>1.06E-2</v>
      </c>
      <c r="EM278" s="127">
        <v>1.0699999999999999E-2</v>
      </c>
      <c r="EN278" s="127">
        <v>1.0500000000000001E-2</v>
      </c>
      <c r="EO278" s="127">
        <v>1.0500000000000001E-2</v>
      </c>
      <c r="EP278" s="127">
        <v>1.0800000000000001E-2</v>
      </c>
      <c r="EQ278" s="127">
        <v>1.06E-2</v>
      </c>
      <c r="ER278" s="127">
        <v>1.0699999999999999E-2</v>
      </c>
      <c r="ES278" s="127">
        <v>1.09E-2</v>
      </c>
      <c r="ET278" s="127">
        <v>1.0800000000000001E-2</v>
      </c>
      <c r="EU278" s="127">
        <v>1.11E-2</v>
      </c>
      <c r="EV278">
        <f>SUMIF('12peso'!$E$39:$E$492,$A278,'12peso'!H$39:H$492)</f>
        <v>1.03E-2</v>
      </c>
      <c r="EW278">
        <f>SUMIF('12peso'!$E$39:$E$492,$A278,'12peso'!I$39:I$492)</f>
        <v>1.03E-2</v>
      </c>
      <c r="EX278">
        <f>SUMIF('12peso'!$E$39:$E$492,$A278,'12peso'!J$39:J$492)</f>
        <v>1.04E-2</v>
      </c>
      <c r="EY278">
        <f>SUMIF('12peso'!$E$39:$E$492,$A278,'12peso'!K$39:K$492)</f>
        <v>1.0699999999999999E-2</v>
      </c>
      <c r="EZ278">
        <f>SUMIF('12peso'!$E$39:$E$492,$A278,'12peso'!L$39:L$492)</f>
        <v>1.0699999999999999E-2</v>
      </c>
      <c r="FA278">
        <f>SUMIF('12peso'!$E$39:$E$492,$A278,'12peso'!M$39:M$492)</f>
        <v>1.0699999999999999E-2</v>
      </c>
      <c r="FB278">
        <f>SUMIF('12peso'!$E$39:$E$492,$A278,'12peso'!N$39:N$492)</f>
        <v>1.09E-2</v>
      </c>
      <c r="FC278">
        <f>SUMIF('12peso'!$E$39:$E$492,$A278,'12peso'!O$39:O$492)</f>
        <v>1.0800000000000001E-2</v>
      </c>
      <c r="FD278">
        <f>SUMIF('12peso'!$E$39:$E$492,$A278,'12peso'!P$39:P$492)</f>
        <v>1.09E-2</v>
      </c>
      <c r="FE278">
        <f>SUMIF('12peso'!$E$39:$E$492,$A278,'12peso'!Q$39:Q$492)</f>
        <v>1.09E-2</v>
      </c>
      <c r="FF278">
        <f>SUMIF('12peso'!$E$39:$E$492,$A278,'12peso'!R$39:R$492)</f>
        <v>1.0800000000000001E-2</v>
      </c>
      <c r="FG278">
        <f>SUMIF('12peso'!$E$39:$E$492,$A278,'12peso'!S$39:S$492)</f>
        <v>1.09E-2</v>
      </c>
      <c r="FH278">
        <f>SUMIF('12peso'!$E$39:$E$492,$A278,'12peso'!T$39:T$492)</f>
        <v>1.0999999999999999E-2</v>
      </c>
      <c r="FI278">
        <f>SUMIF('12peso'!$E$39:$E$492,$A278,'12peso'!U$39:U$492)</f>
        <v>1.0999999999999999E-2</v>
      </c>
      <c r="FJ278">
        <f>SUMIF('12peso'!$E$39:$E$492,$A278,'12peso'!V$39:V$492)</f>
        <v>1.11E-2</v>
      </c>
      <c r="FK278">
        <f>SUMIF('12peso'!$E$39:$E$492,$A278,'12peso'!W$39:W$492)</f>
        <v>1.0999999999999999E-2</v>
      </c>
      <c r="FL278">
        <f>SUMIF('12peso'!$E$39:$E$492,$A278,'12peso'!X$39:X$492)</f>
        <v>1.0999999999999999E-2</v>
      </c>
      <c r="FM278">
        <f>SUMIF('12peso'!$E$39:$E$492,$A278,'12peso'!Y$39:Y$492)</f>
        <v>1.14E-2</v>
      </c>
      <c r="FN278">
        <f>SUMIF('12peso'!$E$39:$E$492,$A278,'12peso'!Z$39:Z$492)</f>
        <v>1.2E-2</v>
      </c>
      <c r="FO278">
        <f>SUMIF('12peso'!$E$39:$E$492,$A278,'12peso'!AA$39:AA$492)</f>
        <v>1.17E-2</v>
      </c>
      <c r="FP278">
        <f>SUMIF('12peso'!$E$39:$E$492,$A278,'12peso'!AB$39:AB$492)</f>
        <v>1.18E-2</v>
      </c>
      <c r="FQ278">
        <f>SUMIF('12peso'!$E$39:$E$492,$A278,'12peso'!AC$39:AC$492)</f>
        <v>1.17E-2</v>
      </c>
      <c r="FR278">
        <f>SUMIF('12peso'!$E$39:$E$492,$A278,'12peso'!AD$39:AD$492)</f>
        <v>1.18E-2</v>
      </c>
      <c r="FS278">
        <f>SUMIF('12peso'!$E$39:$E$492,$A278,'12peso'!AE$39:AE$492)</f>
        <v>1.18E-2</v>
      </c>
      <c r="FT278">
        <f>SUMIF('12peso'!$E$39:$E$492,$A278,'12peso'!AF$39:AF$492)</f>
        <v>1.3899999999999999E-2</v>
      </c>
      <c r="FU278">
        <f>SUMIF('12peso'!$E$39:$E$492,$A278,'12peso'!AG$39:AG$492)</f>
        <v>1.4E-2</v>
      </c>
      <c r="FV278">
        <f>SUMIF('12peso'!$E$39:$E$492,$A278,'12peso'!AH$39:AH$492)</f>
        <v>1.4E-2</v>
      </c>
      <c r="FW278">
        <f>SUMIF('12peso'!$E$39:$E$492,$A278,'12peso'!AI$39:AI$492)</f>
        <v>1.41E-2</v>
      </c>
      <c r="FX278">
        <f>SUMIF('12peso'!$E$39:$E$492,$A278,'12peso'!AJ$39:AJ$492)</f>
        <v>1.41E-2</v>
      </c>
      <c r="FY278">
        <f>SUMIF('12peso'!$E$39:$E$492,$A278,'12peso'!AK$39:AK$492)</f>
        <v>1.4200000000000001E-2</v>
      </c>
      <c r="FZ278">
        <f>SUMIF('12peso'!$E$39:$E$492,$A278,'12peso'!AL$39:AL$492)</f>
        <v>1.41E-2</v>
      </c>
      <c r="GA278">
        <f>SUMIF('12peso'!$E$39:$E$492,$A278,'12peso'!AM$39:AM$492)</f>
        <v>1.4500000000000001E-2</v>
      </c>
      <c r="GB278">
        <f>SUMIF('12peso'!$E$39:$E$492,$A278,'12peso'!AN$39:AN$492)</f>
        <v>1.47E-2</v>
      </c>
    </row>
    <row r="279" spans="1:184" x14ac:dyDescent="0.25">
      <c r="A279" s="60">
        <v>7101036</v>
      </c>
      <c r="B279" s="56" t="s">
        <v>281</v>
      </c>
      <c r="C279" s="127">
        <v>0.17680000000000001</v>
      </c>
      <c r="D279" s="127">
        <v>0.1759</v>
      </c>
      <c r="E279" s="127">
        <v>0.1754</v>
      </c>
      <c r="F279" s="127">
        <v>0.1731</v>
      </c>
      <c r="G279" s="127">
        <v>0.1716</v>
      </c>
      <c r="H279" s="127">
        <v>0.1709</v>
      </c>
      <c r="I279" s="127">
        <v>0.16980000000000001</v>
      </c>
      <c r="J279" s="127">
        <v>0.1691</v>
      </c>
      <c r="K279" s="127">
        <v>0.16930000000000001</v>
      </c>
      <c r="L279" s="127">
        <v>0.1731</v>
      </c>
      <c r="M279" s="127">
        <v>0.17319999999999999</v>
      </c>
      <c r="N279" s="127">
        <v>0.17169999999999999</v>
      </c>
      <c r="O279" s="127">
        <v>0.1681</v>
      </c>
      <c r="P279" s="127">
        <v>0.1681</v>
      </c>
      <c r="Q279" s="127">
        <v>0.1676</v>
      </c>
      <c r="R279" s="127">
        <v>0.16689999999999999</v>
      </c>
      <c r="S279" s="127">
        <v>0.1653</v>
      </c>
      <c r="T279" s="127">
        <v>0.1638</v>
      </c>
      <c r="U279" s="127">
        <v>0.16350000000000001</v>
      </c>
      <c r="V279" s="127">
        <v>0.16470000000000001</v>
      </c>
      <c r="W279" s="127">
        <v>0.1636</v>
      </c>
      <c r="X279" s="127">
        <v>0.1623</v>
      </c>
      <c r="Y279" s="127">
        <v>0.16170000000000001</v>
      </c>
      <c r="Z279" s="127">
        <v>0.16009999999999999</v>
      </c>
      <c r="AA279" s="127">
        <v>0.1552</v>
      </c>
      <c r="AB279" s="127">
        <v>0.1492</v>
      </c>
      <c r="AC279" s="127">
        <v>0.14729999999999999</v>
      </c>
      <c r="AD279" s="127">
        <v>0.14749999999999999</v>
      </c>
      <c r="AE279" s="127">
        <v>0.1459</v>
      </c>
      <c r="AF279" s="127">
        <v>0.14380000000000001</v>
      </c>
      <c r="AG279" s="127">
        <v>0.14760000000000001</v>
      </c>
      <c r="AH279" s="127">
        <v>0.14430000000000001</v>
      </c>
      <c r="AI279" s="127">
        <v>0.14330000000000001</v>
      </c>
      <c r="AJ279" s="127">
        <v>0.14130000000000001</v>
      </c>
      <c r="AK279" s="127">
        <v>0.13930000000000001</v>
      </c>
      <c r="AL279" s="127">
        <v>0.1394</v>
      </c>
      <c r="AM279" s="127">
        <v>0.1386</v>
      </c>
      <c r="AN279" s="127">
        <v>0.13669999999999999</v>
      </c>
      <c r="AO279" s="127">
        <v>0.1361</v>
      </c>
      <c r="AP279" s="127">
        <v>0.1358</v>
      </c>
      <c r="AQ279" s="127">
        <v>0.13120000000000001</v>
      </c>
      <c r="AR279" s="127">
        <v>0.12859999999999999</v>
      </c>
      <c r="AS279" s="127">
        <v>0.1295</v>
      </c>
      <c r="AT279" s="127">
        <v>0.13020000000000001</v>
      </c>
      <c r="AU279" s="127">
        <v>0.1278</v>
      </c>
      <c r="AV279" s="127">
        <v>0.12609999999999999</v>
      </c>
      <c r="AW279" s="127">
        <v>0.12640000000000001</v>
      </c>
      <c r="AX279" s="127">
        <v>0.127</v>
      </c>
      <c r="AY279" s="127">
        <v>0.1275</v>
      </c>
      <c r="AZ279" s="127">
        <v>0.1273</v>
      </c>
      <c r="BA279" s="127">
        <v>0.1255</v>
      </c>
      <c r="BB279" s="127">
        <v>0.1255</v>
      </c>
      <c r="BC279" s="127">
        <v>0.1265</v>
      </c>
      <c r="BD279" s="127">
        <v>0.12620000000000001</v>
      </c>
      <c r="BE279" s="127">
        <v>0.12909999999999999</v>
      </c>
      <c r="BF279" s="127">
        <v>0.13039999999999999</v>
      </c>
      <c r="BG279" s="127">
        <v>0.13</v>
      </c>
      <c r="BH279" s="127">
        <v>0.1308</v>
      </c>
      <c r="BI279" s="127">
        <v>0.12920000000000001</v>
      </c>
      <c r="BJ279" s="127">
        <v>0.1295</v>
      </c>
      <c r="BK279" s="127">
        <v>0.12759999999999999</v>
      </c>
      <c r="BL279" s="127">
        <v>0.12870000000000001</v>
      </c>
      <c r="BM279" s="127">
        <v>0.12790000000000001</v>
      </c>
      <c r="BN279" s="127">
        <v>0.12740000000000001</v>
      </c>
      <c r="BO279" s="127">
        <v>0.12740000000000001</v>
      </c>
      <c r="BP279" s="127">
        <v>0.1263</v>
      </c>
      <c r="BQ279" s="127">
        <v>0.12909999999999999</v>
      </c>
      <c r="BR279" s="127">
        <v>0.12939999999999999</v>
      </c>
      <c r="BS279" s="127">
        <v>0.12939999999999999</v>
      </c>
      <c r="BT279" s="127">
        <v>0.12670000000000001</v>
      </c>
      <c r="BU279" s="127">
        <v>0.12559999999999999</v>
      </c>
      <c r="BV279" s="127">
        <v>0.12529999999999999</v>
      </c>
      <c r="BW279" s="127">
        <v>0.12429999999999999</v>
      </c>
      <c r="BX279" s="127">
        <v>0.12559999999999999</v>
      </c>
      <c r="BY279" s="127">
        <v>0.125</v>
      </c>
      <c r="BZ279" s="127">
        <v>0.12429999999999999</v>
      </c>
      <c r="CA279" s="127">
        <v>0.12470000000000001</v>
      </c>
      <c r="CB279" s="127">
        <v>0.124</v>
      </c>
      <c r="CC279" s="127">
        <v>0.1242</v>
      </c>
      <c r="CD279" s="127">
        <v>0.12559999999999999</v>
      </c>
      <c r="CE279" s="127">
        <v>0.12590000000000001</v>
      </c>
      <c r="CF279" s="127">
        <v>0.12590000000000001</v>
      </c>
      <c r="CG279" s="127">
        <v>0.1245</v>
      </c>
      <c r="CH279" s="127">
        <v>6.0400000000000002E-2</v>
      </c>
      <c r="CI279" s="127">
        <v>5.9400000000000001E-2</v>
      </c>
      <c r="CJ279" s="127">
        <v>6.1400000000000003E-2</v>
      </c>
      <c r="CK279" s="127">
        <v>6.1600000000000002E-2</v>
      </c>
      <c r="CL279" s="127">
        <v>6.1199999999999997E-2</v>
      </c>
      <c r="CM279" s="127">
        <v>6.0999999999999999E-2</v>
      </c>
      <c r="CN279" s="127">
        <v>6.0199999999999997E-2</v>
      </c>
      <c r="CO279" s="127">
        <v>5.79E-2</v>
      </c>
      <c r="CP279" s="127">
        <v>5.7700000000000001E-2</v>
      </c>
      <c r="CQ279" s="127">
        <v>5.9499999999999997E-2</v>
      </c>
      <c r="CR279" s="127">
        <v>5.8999999999999997E-2</v>
      </c>
      <c r="CS279" s="127">
        <v>5.91E-2</v>
      </c>
      <c r="CT279" s="127">
        <v>5.8700000000000002E-2</v>
      </c>
      <c r="CU279" s="127">
        <v>5.8599999999999999E-2</v>
      </c>
      <c r="CV279" s="127">
        <v>5.9400000000000001E-2</v>
      </c>
      <c r="CW279" s="127">
        <v>5.8999999999999997E-2</v>
      </c>
      <c r="CX279" s="127">
        <v>5.8999999999999997E-2</v>
      </c>
      <c r="CY279" s="127">
        <v>5.8999999999999997E-2</v>
      </c>
      <c r="CZ279" s="127">
        <v>5.8200000000000002E-2</v>
      </c>
      <c r="DA279" s="127">
        <v>5.8700000000000002E-2</v>
      </c>
      <c r="DB279" s="127">
        <v>5.8299999999999998E-2</v>
      </c>
      <c r="DC279" s="127">
        <v>5.8400000000000001E-2</v>
      </c>
      <c r="DD279" s="127">
        <v>5.6899999999999999E-2</v>
      </c>
      <c r="DE279" s="127">
        <v>5.6500000000000002E-2</v>
      </c>
      <c r="DF279" s="127">
        <v>5.6000000000000001E-2</v>
      </c>
      <c r="DG279" s="127">
        <v>5.74E-2</v>
      </c>
      <c r="DH279" s="127">
        <v>5.7000000000000002E-2</v>
      </c>
      <c r="DI279" s="127">
        <v>5.6800000000000003E-2</v>
      </c>
      <c r="DJ279" s="127">
        <v>5.6399999999999999E-2</v>
      </c>
      <c r="DK279" s="127">
        <v>5.67E-2</v>
      </c>
      <c r="DL279" s="127">
        <v>5.5899999999999998E-2</v>
      </c>
      <c r="DM279" s="127">
        <v>5.7000000000000002E-2</v>
      </c>
      <c r="DN279" s="127">
        <v>5.7000000000000002E-2</v>
      </c>
      <c r="DO279" s="127">
        <v>5.67E-2</v>
      </c>
      <c r="DP279" s="127">
        <v>5.8299999999999998E-2</v>
      </c>
      <c r="DQ279" s="127">
        <v>5.9900000000000002E-2</v>
      </c>
      <c r="DR279" s="127">
        <v>5.96E-2</v>
      </c>
      <c r="DS279" s="127">
        <v>5.8200000000000002E-2</v>
      </c>
      <c r="DT279" s="127">
        <v>5.7099999999999998E-2</v>
      </c>
      <c r="DU279" s="127">
        <v>5.62E-2</v>
      </c>
      <c r="DV279" s="127">
        <v>5.6300000000000003E-2</v>
      </c>
      <c r="DW279" s="127">
        <v>5.6399999999999999E-2</v>
      </c>
      <c r="DX279" s="127">
        <v>5.62E-2</v>
      </c>
      <c r="DY279" s="127">
        <v>5.6800000000000003E-2</v>
      </c>
      <c r="DZ279" s="127">
        <v>5.8099999999999999E-2</v>
      </c>
      <c r="EA279" s="127">
        <v>5.8099999999999999E-2</v>
      </c>
      <c r="EB279" s="127">
        <v>5.8299999999999998E-2</v>
      </c>
      <c r="EC279" s="127">
        <v>5.7599999999999998E-2</v>
      </c>
      <c r="ED279" s="127">
        <v>5.7099999999999998E-2</v>
      </c>
      <c r="EE279" s="127">
        <v>5.7299999999999997E-2</v>
      </c>
      <c r="EF279" s="127">
        <v>5.7099999999999998E-2</v>
      </c>
      <c r="EG279" s="127">
        <v>5.6399999999999999E-2</v>
      </c>
      <c r="EH279" s="127">
        <v>5.62E-2</v>
      </c>
      <c r="EI279" s="127">
        <v>5.6300000000000003E-2</v>
      </c>
      <c r="EJ279" s="127">
        <v>5.5899999999999998E-2</v>
      </c>
      <c r="EK279" s="127">
        <v>5.6599999999999998E-2</v>
      </c>
      <c r="EL279" s="127">
        <v>5.7299999999999997E-2</v>
      </c>
      <c r="EM279" s="127">
        <v>5.7099999999999998E-2</v>
      </c>
      <c r="EN279" s="127">
        <v>5.8000000000000003E-2</v>
      </c>
      <c r="EO279" s="127">
        <v>5.7000000000000002E-2</v>
      </c>
      <c r="EP279" s="127">
        <v>5.7500000000000002E-2</v>
      </c>
      <c r="EQ279" s="127">
        <v>5.74E-2</v>
      </c>
      <c r="ER279" s="127">
        <v>5.6899999999999999E-2</v>
      </c>
      <c r="ES279" s="127">
        <v>5.7599999999999998E-2</v>
      </c>
      <c r="ET279" s="127">
        <v>5.74E-2</v>
      </c>
      <c r="EU279" s="127">
        <v>5.7099999999999998E-2</v>
      </c>
      <c r="EV279">
        <f>SUMIF('12peso'!$E$39:$E$492,$A279,'12peso'!H$39:H$492)</f>
        <v>8.5099999999999995E-2</v>
      </c>
      <c r="EW279">
        <f>SUMIF('12peso'!$E$39:$E$492,$A279,'12peso'!I$39:I$492)</f>
        <v>8.7800000000000003E-2</v>
      </c>
      <c r="EX279">
        <f>SUMIF('12peso'!$E$39:$E$492,$A279,'12peso'!J$39:J$492)</f>
        <v>8.9599999999999999E-2</v>
      </c>
      <c r="EY279">
        <f>SUMIF('12peso'!$E$39:$E$492,$A279,'12peso'!K$39:K$492)</f>
        <v>8.8300000000000003E-2</v>
      </c>
      <c r="EZ279">
        <f>SUMIF('12peso'!$E$39:$E$492,$A279,'12peso'!L$39:L$492)</f>
        <v>8.8800000000000004E-2</v>
      </c>
      <c r="FA279">
        <f>SUMIF('12peso'!$E$39:$E$492,$A279,'12peso'!M$39:M$492)</f>
        <v>8.8200000000000001E-2</v>
      </c>
      <c r="FB279">
        <f>SUMIF('12peso'!$E$39:$E$492,$A279,'12peso'!N$39:N$492)</f>
        <v>8.7099999999999997E-2</v>
      </c>
      <c r="FC279">
        <f>SUMIF('12peso'!$E$39:$E$492,$A279,'12peso'!O$39:O$492)</f>
        <v>8.5300000000000001E-2</v>
      </c>
      <c r="FD279">
        <f>SUMIF('12peso'!$E$39:$E$492,$A279,'12peso'!P$39:P$492)</f>
        <v>8.5500000000000007E-2</v>
      </c>
      <c r="FE279">
        <f>SUMIF('12peso'!$E$39:$E$492,$A279,'12peso'!Q$39:Q$492)</f>
        <v>8.6300000000000002E-2</v>
      </c>
      <c r="FF279">
        <f>SUMIF('12peso'!$E$39:$E$492,$A279,'12peso'!R$39:R$492)</f>
        <v>8.3500000000000005E-2</v>
      </c>
      <c r="FG279">
        <f>SUMIF('12peso'!$E$39:$E$492,$A279,'12peso'!S$39:S$492)</f>
        <v>8.43E-2</v>
      </c>
      <c r="FH279">
        <f>SUMIF('12peso'!$E$39:$E$492,$A279,'12peso'!T$39:T$492)</f>
        <v>8.4199999999999997E-2</v>
      </c>
      <c r="FI279">
        <f>SUMIF('12peso'!$E$39:$E$492,$A279,'12peso'!U$39:U$492)</f>
        <v>8.5500000000000007E-2</v>
      </c>
      <c r="FJ279">
        <f>SUMIF('12peso'!$E$39:$E$492,$A279,'12peso'!V$39:V$492)</f>
        <v>8.6999999999999994E-2</v>
      </c>
      <c r="FK279">
        <f>SUMIF('12peso'!$E$39:$E$492,$A279,'12peso'!W$39:W$492)</f>
        <v>8.7300000000000003E-2</v>
      </c>
      <c r="FL279">
        <f>SUMIF('12peso'!$E$39:$E$492,$A279,'12peso'!X$39:X$492)</f>
        <v>8.8499999999999995E-2</v>
      </c>
      <c r="FM279">
        <f>SUMIF('12peso'!$E$39:$E$492,$A279,'12peso'!Y$39:Y$492)</f>
        <v>8.8900000000000007E-2</v>
      </c>
      <c r="FN279">
        <f>SUMIF('12peso'!$E$39:$E$492,$A279,'12peso'!Z$39:Z$492)</f>
        <v>8.7900000000000006E-2</v>
      </c>
      <c r="FO279">
        <f>SUMIF('12peso'!$E$39:$E$492,$A279,'12peso'!AA$39:AA$492)</f>
        <v>8.8400000000000006E-2</v>
      </c>
      <c r="FP279">
        <f>SUMIF('12peso'!$E$39:$E$492,$A279,'12peso'!AB$39:AB$492)</f>
        <v>8.9200000000000002E-2</v>
      </c>
      <c r="FQ279">
        <f>SUMIF('12peso'!$E$39:$E$492,$A279,'12peso'!AC$39:AC$492)</f>
        <v>8.8499999999999995E-2</v>
      </c>
      <c r="FR279">
        <f>SUMIF('12peso'!$E$39:$E$492,$A279,'12peso'!AD$39:AD$492)</f>
        <v>8.8200000000000001E-2</v>
      </c>
      <c r="FS279">
        <f>SUMIF('12peso'!$E$39:$E$492,$A279,'12peso'!AE$39:AE$492)</f>
        <v>8.8099999999999998E-2</v>
      </c>
      <c r="FT279">
        <f>SUMIF('12peso'!$E$39:$E$492,$A279,'12peso'!AF$39:AF$492)</f>
        <v>8.5400000000000004E-2</v>
      </c>
      <c r="FU279">
        <f>SUMIF('12peso'!$E$39:$E$492,$A279,'12peso'!AG$39:AG$492)</f>
        <v>8.4699999999999998E-2</v>
      </c>
      <c r="FV279">
        <f>SUMIF('12peso'!$E$39:$E$492,$A279,'12peso'!AH$39:AH$492)</f>
        <v>8.5500000000000007E-2</v>
      </c>
      <c r="FW279">
        <f>SUMIF('12peso'!$E$39:$E$492,$A279,'12peso'!AI$39:AI$492)</f>
        <v>8.5999999999999993E-2</v>
      </c>
      <c r="FX279">
        <f>SUMIF('12peso'!$E$39:$E$492,$A279,'12peso'!AJ$39:AJ$492)</f>
        <v>8.4599999999999995E-2</v>
      </c>
      <c r="FY279">
        <f>SUMIF('12peso'!$E$39:$E$492,$A279,'12peso'!AK$39:AK$492)</f>
        <v>8.4900000000000003E-2</v>
      </c>
      <c r="FZ279">
        <f>SUMIF('12peso'!$E$39:$E$492,$A279,'12peso'!AL$39:AL$492)</f>
        <v>8.6199999999999999E-2</v>
      </c>
      <c r="GA279">
        <f>SUMIF('12peso'!$E$39:$E$492,$A279,'12peso'!AM$39:AM$492)</f>
        <v>8.5000000000000006E-2</v>
      </c>
      <c r="GB279">
        <f>SUMIF('12peso'!$E$39:$E$492,$A279,'12peso'!AN$39:AN$492)</f>
        <v>8.5300000000000001E-2</v>
      </c>
    </row>
    <row r="280" spans="1:184" x14ac:dyDescent="0.25">
      <c r="A280" s="60">
        <v>7101076</v>
      </c>
      <c r="B280" s="56" t="s">
        <v>282</v>
      </c>
      <c r="C280" s="127">
        <v>6.3600000000000004E-2</v>
      </c>
      <c r="D280" s="127">
        <v>6.3200000000000006E-2</v>
      </c>
      <c r="E280" s="127">
        <v>6.3E-2</v>
      </c>
      <c r="F280" s="127">
        <v>6.25E-2</v>
      </c>
      <c r="G280" s="127">
        <v>6.1899999999999997E-2</v>
      </c>
      <c r="H280" s="127">
        <v>6.1400000000000003E-2</v>
      </c>
      <c r="I280" s="127">
        <v>6.0999999999999999E-2</v>
      </c>
      <c r="J280" s="127">
        <v>6.0900000000000003E-2</v>
      </c>
      <c r="K280" s="127">
        <v>6.0699999999999997E-2</v>
      </c>
      <c r="L280" s="127">
        <v>6.0499999999999998E-2</v>
      </c>
      <c r="M280" s="127">
        <v>6.0499999999999998E-2</v>
      </c>
      <c r="N280" s="127">
        <v>6.0400000000000002E-2</v>
      </c>
      <c r="O280" s="127">
        <v>5.96E-2</v>
      </c>
      <c r="P280" s="127">
        <v>5.8799999999999998E-2</v>
      </c>
      <c r="Q280" s="127">
        <v>5.8700000000000002E-2</v>
      </c>
      <c r="R280" s="127">
        <v>5.8599999999999999E-2</v>
      </c>
      <c r="S280" s="127">
        <v>5.8299999999999998E-2</v>
      </c>
      <c r="T280" s="127">
        <v>5.7799999999999997E-2</v>
      </c>
      <c r="U280" s="127">
        <v>5.7500000000000002E-2</v>
      </c>
      <c r="V280" s="127">
        <v>5.7200000000000001E-2</v>
      </c>
      <c r="W280" s="127">
        <v>5.7000000000000002E-2</v>
      </c>
      <c r="X280" s="127">
        <v>5.6500000000000002E-2</v>
      </c>
      <c r="Y280" s="127">
        <v>5.62E-2</v>
      </c>
      <c r="Z280" s="127">
        <v>5.6099999999999997E-2</v>
      </c>
      <c r="AA280" s="127">
        <v>5.5599999999999997E-2</v>
      </c>
      <c r="AB280" s="127">
        <v>5.5100000000000003E-2</v>
      </c>
      <c r="AC280" s="127">
        <v>5.4899999999999997E-2</v>
      </c>
      <c r="AD280" s="127">
        <v>5.4399999999999997E-2</v>
      </c>
      <c r="AE280" s="127">
        <v>5.3999999999999999E-2</v>
      </c>
      <c r="AF280" s="127">
        <v>5.45E-2</v>
      </c>
      <c r="AG280" s="127">
        <v>5.5199999999999999E-2</v>
      </c>
      <c r="AH280" s="127">
        <v>5.5100000000000003E-2</v>
      </c>
      <c r="AI280" s="127">
        <v>5.4800000000000001E-2</v>
      </c>
      <c r="AJ280" s="127">
        <v>5.4399999999999997E-2</v>
      </c>
      <c r="AK280" s="127">
        <v>5.4300000000000001E-2</v>
      </c>
      <c r="AL280" s="127">
        <v>5.3999999999999999E-2</v>
      </c>
      <c r="AM280" s="127">
        <v>5.3400000000000003E-2</v>
      </c>
      <c r="AN280" s="127">
        <v>5.4100000000000002E-2</v>
      </c>
      <c r="AO280" s="127">
        <v>5.3699999999999998E-2</v>
      </c>
      <c r="AP280" s="127">
        <v>5.2999999999999999E-2</v>
      </c>
      <c r="AQ280" s="127">
        <v>5.1499999999999997E-2</v>
      </c>
      <c r="AR280" s="127">
        <v>5.04E-2</v>
      </c>
      <c r="AS280" s="127">
        <v>4.9099999999999998E-2</v>
      </c>
      <c r="AT280" s="127">
        <v>4.8399999999999999E-2</v>
      </c>
      <c r="AU280" s="127">
        <v>4.7800000000000002E-2</v>
      </c>
      <c r="AV280" s="127">
        <v>4.7199999999999999E-2</v>
      </c>
      <c r="AW280" s="127">
        <v>4.6699999999999998E-2</v>
      </c>
      <c r="AX280" s="127">
        <v>4.6800000000000001E-2</v>
      </c>
      <c r="AY280" s="127">
        <v>4.6600000000000003E-2</v>
      </c>
      <c r="AZ280" s="127">
        <v>4.65E-2</v>
      </c>
      <c r="BA280" s="127">
        <v>4.6100000000000002E-2</v>
      </c>
      <c r="BB280" s="127">
        <v>4.5999999999999999E-2</v>
      </c>
      <c r="BC280" s="127">
        <v>4.58E-2</v>
      </c>
      <c r="BD280" s="127">
        <v>4.5499999999999999E-2</v>
      </c>
      <c r="BE280" s="127">
        <v>4.5199999999999997E-2</v>
      </c>
      <c r="BF280" s="127">
        <v>4.4900000000000002E-2</v>
      </c>
      <c r="BG280" s="127">
        <v>4.4699999999999997E-2</v>
      </c>
      <c r="BH280" s="127">
        <v>4.4600000000000001E-2</v>
      </c>
      <c r="BI280" s="127">
        <v>4.4400000000000002E-2</v>
      </c>
      <c r="BJ280" s="127">
        <v>4.41E-2</v>
      </c>
      <c r="BK280" s="127">
        <v>4.3799999999999999E-2</v>
      </c>
      <c r="BL280" s="127">
        <v>4.3400000000000001E-2</v>
      </c>
      <c r="BM280" s="127">
        <v>4.3299999999999998E-2</v>
      </c>
      <c r="BN280" s="127">
        <v>4.3200000000000002E-2</v>
      </c>
      <c r="BO280" s="127">
        <v>4.2900000000000001E-2</v>
      </c>
      <c r="BP280" s="127">
        <v>4.24E-2</v>
      </c>
      <c r="BQ280" s="127">
        <v>4.2200000000000001E-2</v>
      </c>
      <c r="BR280" s="127">
        <v>4.19E-2</v>
      </c>
      <c r="BS280" s="127">
        <v>4.1799999999999997E-2</v>
      </c>
      <c r="BT280" s="127">
        <v>4.1399999999999999E-2</v>
      </c>
      <c r="BU280" s="127">
        <v>4.1099999999999998E-2</v>
      </c>
      <c r="BV280" s="127">
        <v>4.1399999999999999E-2</v>
      </c>
      <c r="BW280" s="127">
        <v>4.1599999999999998E-2</v>
      </c>
      <c r="BX280" s="127">
        <v>4.1599999999999998E-2</v>
      </c>
      <c r="BY280" s="127">
        <v>4.1500000000000002E-2</v>
      </c>
      <c r="BZ280" s="127">
        <v>4.1200000000000001E-2</v>
      </c>
      <c r="CA280" s="127">
        <v>4.0899999999999999E-2</v>
      </c>
      <c r="CB280" s="127">
        <v>4.07E-2</v>
      </c>
      <c r="CC280" s="127">
        <v>4.0399999999999998E-2</v>
      </c>
      <c r="CD280" s="127">
        <v>4.0099999999999997E-2</v>
      </c>
      <c r="CE280" s="127">
        <v>4.1500000000000002E-2</v>
      </c>
      <c r="CF280" s="127">
        <v>4.1300000000000003E-2</v>
      </c>
      <c r="CG280" s="127">
        <v>4.1399999999999999E-2</v>
      </c>
      <c r="CH280" s="127">
        <v>0.58289999999999997</v>
      </c>
      <c r="CI280" s="127">
        <v>0.58189999999999997</v>
      </c>
      <c r="CJ280" s="127">
        <v>0.58160000000000001</v>
      </c>
      <c r="CK280" s="127">
        <v>0.58040000000000003</v>
      </c>
      <c r="CL280" s="127">
        <v>0.5786</v>
      </c>
      <c r="CM280" s="127">
        <v>0.57679999999999998</v>
      </c>
      <c r="CN280" s="127">
        <v>0.57399999999999995</v>
      </c>
      <c r="CO280" s="127">
        <v>0.57130000000000003</v>
      </c>
      <c r="CP280" s="127">
        <v>0.57040000000000002</v>
      </c>
      <c r="CQ280" s="127">
        <v>0.56940000000000002</v>
      </c>
      <c r="CR280" s="127">
        <v>0.56799999999999995</v>
      </c>
      <c r="CS280" s="127">
        <v>0.56640000000000001</v>
      </c>
      <c r="CT280" s="127">
        <v>0.56469999999999998</v>
      </c>
      <c r="CU280" s="127">
        <v>0.56389999999999996</v>
      </c>
      <c r="CV280" s="127">
        <v>0.56120000000000003</v>
      </c>
      <c r="CW280" s="127">
        <v>0.56020000000000003</v>
      </c>
      <c r="CX280" s="127">
        <v>0.55869999999999997</v>
      </c>
      <c r="CY280" s="127">
        <v>0.55659999999999998</v>
      </c>
      <c r="CZ280" s="127">
        <v>0.55279999999999996</v>
      </c>
      <c r="DA280" s="127">
        <v>0.55269999999999997</v>
      </c>
      <c r="DB280" s="127">
        <v>0.54549999999999998</v>
      </c>
      <c r="DC280" s="127">
        <v>0.54390000000000005</v>
      </c>
      <c r="DD280" s="127">
        <v>0.54249999999999998</v>
      </c>
      <c r="DE280" s="127">
        <v>0.58520000000000005</v>
      </c>
      <c r="DF280" s="127">
        <v>0.58079999999999998</v>
      </c>
      <c r="DG280" s="127">
        <v>0.5706</v>
      </c>
      <c r="DH280" s="127">
        <v>0.56889999999999996</v>
      </c>
      <c r="DI280" s="127">
        <v>0.56730000000000003</v>
      </c>
      <c r="DJ280" s="127">
        <v>0.5675</v>
      </c>
      <c r="DK280" s="127">
        <v>0.57140000000000002</v>
      </c>
      <c r="DL280" s="127">
        <v>0.57230000000000003</v>
      </c>
      <c r="DM280" s="127">
        <v>0.5766</v>
      </c>
      <c r="DN280" s="127">
        <v>0.56740000000000002</v>
      </c>
      <c r="DO280" s="127">
        <v>0.55220000000000002</v>
      </c>
      <c r="DP280" s="127">
        <v>0.54959999999999998</v>
      </c>
      <c r="DQ280" s="127">
        <v>0.54579999999999995</v>
      </c>
      <c r="DR280" s="127">
        <v>0.54369999999999996</v>
      </c>
      <c r="DS280" s="127">
        <v>0.54249999999999998</v>
      </c>
      <c r="DT280" s="127">
        <v>0.54179999999999995</v>
      </c>
      <c r="DU280" s="127">
        <v>0.54020000000000001</v>
      </c>
      <c r="DV280" s="127">
        <v>0.54179999999999995</v>
      </c>
      <c r="DW280" s="127">
        <v>0.54169999999999996</v>
      </c>
      <c r="DX280" s="127">
        <v>0.53959999999999997</v>
      </c>
      <c r="DY280" s="127">
        <v>0.52880000000000005</v>
      </c>
      <c r="DZ280" s="127">
        <v>0.52480000000000004</v>
      </c>
      <c r="EA280" s="127">
        <v>0.52229999999999999</v>
      </c>
      <c r="EB280" s="127">
        <v>0.51829999999999998</v>
      </c>
      <c r="EC280" s="127">
        <v>0.5171</v>
      </c>
      <c r="ED280" s="127">
        <v>0.51559999999999995</v>
      </c>
      <c r="EE280" s="127">
        <v>0.51559999999999995</v>
      </c>
      <c r="EF280" s="127">
        <v>0.51600000000000001</v>
      </c>
      <c r="EG280" s="127">
        <v>0.51359999999999995</v>
      </c>
      <c r="EH280" s="127">
        <v>0.50960000000000005</v>
      </c>
      <c r="EI280" s="127">
        <v>0.50429999999999997</v>
      </c>
      <c r="EJ280" s="127">
        <v>0.50170000000000003</v>
      </c>
      <c r="EK280" s="127">
        <v>0.50239999999999996</v>
      </c>
      <c r="EL280" s="127">
        <v>0.503</v>
      </c>
      <c r="EM280" s="127">
        <v>0.51300000000000001</v>
      </c>
      <c r="EN280" s="127">
        <v>0.5121</v>
      </c>
      <c r="EO280" s="127">
        <v>0.51870000000000005</v>
      </c>
      <c r="EP280" s="127">
        <v>0.54069999999999996</v>
      </c>
      <c r="EQ280" s="127">
        <v>0.54</v>
      </c>
      <c r="ER280" s="127">
        <v>0.53890000000000005</v>
      </c>
      <c r="ES280" s="127">
        <v>0.53610000000000002</v>
      </c>
      <c r="ET280" s="127">
        <v>0.53380000000000005</v>
      </c>
      <c r="EU280" s="127">
        <v>0.53110000000000002</v>
      </c>
      <c r="EV280">
        <f>SUMIF('12peso'!$E$39:$E$492,$A280,'12peso'!H$39:H$492)</f>
        <v>0.69579999999999997</v>
      </c>
      <c r="EW280">
        <f>SUMIF('12peso'!$E$39:$E$492,$A280,'12peso'!I$39:I$492)</f>
        <v>0.69169999999999998</v>
      </c>
      <c r="EX280">
        <f>SUMIF('12peso'!$E$39:$E$492,$A280,'12peso'!J$39:J$492)</f>
        <v>0.69169999999999998</v>
      </c>
      <c r="EY280">
        <f>SUMIF('12peso'!$E$39:$E$492,$A280,'12peso'!K$39:K$492)</f>
        <v>0.69059999999999999</v>
      </c>
      <c r="EZ280">
        <f>SUMIF('12peso'!$E$39:$E$492,$A280,'12peso'!L$39:L$492)</f>
        <v>0.69599999999999995</v>
      </c>
      <c r="FA280">
        <f>SUMIF('12peso'!$E$39:$E$492,$A280,'12peso'!M$39:M$492)</f>
        <v>0.69489999999999996</v>
      </c>
      <c r="FB280">
        <f>SUMIF('12peso'!$E$39:$E$492,$A280,'12peso'!N$39:N$492)</f>
        <v>0.69430000000000003</v>
      </c>
      <c r="FC280">
        <f>SUMIF('12peso'!$E$39:$E$492,$A280,'12peso'!O$39:O$492)</f>
        <v>0.69699999999999995</v>
      </c>
      <c r="FD280">
        <f>SUMIF('12peso'!$E$39:$E$492,$A280,'12peso'!P$39:P$492)</f>
        <v>0.69820000000000004</v>
      </c>
      <c r="FE280">
        <f>SUMIF('12peso'!$E$39:$E$492,$A280,'12peso'!Q$39:Q$492)</f>
        <v>0.69420000000000004</v>
      </c>
      <c r="FF280">
        <f>SUMIF('12peso'!$E$39:$E$492,$A280,'12peso'!R$39:R$492)</f>
        <v>0.68259999999999998</v>
      </c>
      <c r="FG280">
        <f>SUMIF('12peso'!$E$39:$E$492,$A280,'12peso'!S$39:S$492)</f>
        <v>0.66080000000000005</v>
      </c>
      <c r="FH280">
        <f>SUMIF('12peso'!$E$39:$E$492,$A280,'12peso'!T$39:T$492)</f>
        <v>0.65759999999999996</v>
      </c>
      <c r="FI280">
        <f>SUMIF('12peso'!$E$39:$E$492,$A280,'12peso'!U$39:U$492)</f>
        <v>0.65369999999999995</v>
      </c>
      <c r="FJ280">
        <f>SUMIF('12peso'!$E$39:$E$492,$A280,'12peso'!V$39:V$492)</f>
        <v>0.65</v>
      </c>
      <c r="FK280">
        <f>SUMIF('12peso'!$E$39:$E$492,$A280,'12peso'!W$39:W$492)</f>
        <v>0.6472</v>
      </c>
      <c r="FL280">
        <f>SUMIF('12peso'!$E$39:$E$492,$A280,'12peso'!X$39:X$492)</f>
        <v>0.64449999999999996</v>
      </c>
      <c r="FM280">
        <f>SUMIF('12peso'!$E$39:$E$492,$A280,'12peso'!Y$39:Y$492)</f>
        <v>0.64429999999999998</v>
      </c>
      <c r="FN280">
        <f>SUMIF('12peso'!$E$39:$E$492,$A280,'12peso'!Z$39:Z$492)</f>
        <v>0.64239999999999997</v>
      </c>
      <c r="FO280">
        <f>SUMIF('12peso'!$E$39:$E$492,$A280,'12peso'!AA$39:AA$492)</f>
        <v>0.64239999999999997</v>
      </c>
      <c r="FP280">
        <f>SUMIF('12peso'!$E$39:$E$492,$A280,'12peso'!AB$39:AB$492)</f>
        <v>0.6371</v>
      </c>
      <c r="FQ280">
        <f>SUMIF('12peso'!$E$39:$E$492,$A280,'12peso'!AC$39:AC$492)</f>
        <v>0.64270000000000005</v>
      </c>
      <c r="FR280">
        <f>SUMIF('12peso'!$E$39:$E$492,$A280,'12peso'!AD$39:AD$492)</f>
        <v>0.63890000000000002</v>
      </c>
      <c r="FS280">
        <f>SUMIF('12peso'!$E$39:$E$492,$A280,'12peso'!AE$39:AE$492)</f>
        <v>0.63549999999999995</v>
      </c>
      <c r="FT280">
        <f>SUMIF('12peso'!$E$39:$E$492,$A280,'12peso'!AF$39:AF$492)</f>
        <v>0.623</v>
      </c>
      <c r="FU280">
        <f>SUMIF('12peso'!$E$39:$E$492,$A280,'12peso'!AG$39:AG$492)</f>
        <v>0.61950000000000005</v>
      </c>
      <c r="FV280">
        <f>SUMIF('12peso'!$E$39:$E$492,$A280,'12peso'!AH$39:AH$492)</f>
        <v>0.62070000000000003</v>
      </c>
      <c r="FW280">
        <f>SUMIF('12peso'!$E$39:$E$492,$A280,'12peso'!AI$39:AI$492)</f>
        <v>0.61939999999999995</v>
      </c>
      <c r="FX280">
        <f>SUMIF('12peso'!$E$39:$E$492,$A280,'12peso'!AJ$39:AJ$492)</f>
        <v>0.61899999999999999</v>
      </c>
      <c r="FY280">
        <f>SUMIF('12peso'!$E$39:$E$492,$A280,'12peso'!AK$39:AK$492)</f>
        <v>0.61670000000000003</v>
      </c>
      <c r="FZ280">
        <f>SUMIF('12peso'!$E$39:$E$492,$A280,'12peso'!AL$39:AL$492)</f>
        <v>0.61919999999999997</v>
      </c>
      <c r="GA280">
        <f>SUMIF('12peso'!$E$39:$E$492,$A280,'12peso'!AM$39:AM$492)</f>
        <v>0.63060000000000005</v>
      </c>
      <c r="GB280">
        <f>SUMIF('12peso'!$E$39:$E$492,$A280,'12peso'!AN$39:AN$492)</f>
        <v>0.63139999999999996</v>
      </c>
    </row>
    <row r="281" spans="1:184" x14ac:dyDescent="0.25">
      <c r="A281" s="60">
        <v>7101090</v>
      </c>
      <c r="B281" s="56" t="s">
        <v>283</v>
      </c>
      <c r="C281" s="127">
        <v>8.3699999999999997E-2</v>
      </c>
      <c r="D281" s="127">
        <v>8.3199999999999996E-2</v>
      </c>
      <c r="E281" s="127">
        <v>8.3000000000000004E-2</v>
      </c>
      <c r="F281" s="127">
        <v>8.2100000000000006E-2</v>
      </c>
      <c r="G281" s="127">
        <v>8.1299999999999997E-2</v>
      </c>
      <c r="H281" s="127">
        <v>8.0799999999999997E-2</v>
      </c>
      <c r="I281" s="127">
        <v>8.0299999999999996E-2</v>
      </c>
      <c r="J281" s="127">
        <v>0.08</v>
      </c>
      <c r="K281" s="127">
        <v>8.09E-2</v>
      </c>
      <c r="L281" s="127">
        <v>8.1699999999999995E-2</v>
      </c>
      <c r="M281" s="127">
        <v>8.2799999999999999E-2</v>
      </c>
      <c r="N281" s="127">
        <v>8.3699999999999997E-2</v>
      </c>
      <c r="O281" s="127">
        <v>8.3599999999999994E-2</v>
      </c>
      <c r="P281" s="127">
        <v>8.3599999999999994E-2</v>
      </c>
      <c r="Q281" s="127">
        <v>8.4500000000000006E-2</v>
      </c>
      <c r="R281" s="127">
        <v>8.5699999999999998E-2</v>
      </c>
      <c r="S281" s="127">
        <v>8.6599999999999996E-2</v>
      </c>
      <c r="T281" s="127">
        <v>8.72E-2</v>
      </c>
      <c r="U281" s="127">
        <v>8.6599999999999996E-2</v>
      </c>
      <c r="V281" s="127">
        <v>8.6400000000000005E-2</v>
      </c>
      <c r="W281" s="127">
        <v>8.6199999999999999E-2</v>
      </c>
      <c r="X281" s="127">
        <v>8.5699999999999998E-2</v>
      </c>
      <c r="Y281" s="127">
        <v>8.5500000000000007E-2</v>
      </c>
      <c r="Z281" s="127">
        <v>8.5500000000000007E-2</v>
      </c>
      <c r="AA281" s="127">
        <v>8.4699999999999998E-2</v>
      </c>
      <c r="AB281" s="127">
        <v>8.43E-2</v>
      </c>
      <c r="AC281" s="127">
        <v>8.4099999999999994E-2</v>
      </c>
      <c r="AD281" s="127">
        <v>8.3599999999999994E-2</v>
      </c>
      <c r="AE281" s="127">
        <v>8.3099999999999993E-2</v>
      </c>
      <c r="AF281" s="127">
        <v>8.2799999999999999E-2</v>
      </c>
      <c r="AG281" s="127">
        <v>8.2199999999999995E-2</v>
      </c>
      <c r="AH281" s="127">
        <v>8.2500000000000004E-2</v>
      </c>
      <c r="AI281" s="127">
        <v>8.2500000000000004E-2</v>
      </c>
      <c r="AJ281" s="127">
        <v>8.2400000000000001E-2</v>
      </c>
      <c r="AK281" s="127">
        <v>8.2900000000000001E-2</v>
      </c>
      <c r="AL281" s="127">
        <v>8.3099999999999993E-2</v>
      </c>
      <c r="AM281" s="127">
        <v>8.2699999999999996E-2</v>
      </c>
      <c r="AN281" s="127">
        <v>8.2799999999999999E-2</v>
      </c>
      <c r="AO281" s="127">
        <v>8.2699999999999996E-2</v>
      </c>
      <c r="AP281" s="127">
        <v>8.2199999999999995E-2</v>
      </c>
      <c r="AQ281" s="127">
        <v>8.0299999999999996E-2</v>
      </c>
      <c r="AR281" s="127">
        <v>7.9200000000000007E-2</v>
      </c>
      <c r="AS281" s="127">
        <v>7.7399999999999997E-2</v>
      </c>
      <c r="AT281" s="127">
        <v>7.6899999999999996E-2</v>
      </c>
      <c r="AU281" s="127">
        <v>7.6499999999999999E-2</v>
      </c>
      <c r="AV281" s="127">
        <v>7.6200000000000004E-2</v>
      </c>
      <c r="AW281" s="127">
        <v>7.6200000000000004E-2</v>
      </c>
      <c r="AX281" s="127">
        <v>7.6899999999999996E-2</v>
      </c>
      <c r="AY281" s="127">
        <v>7.7399999999999997E-2</v>
      </c>
      <c r="AZ281" s="127">
        <v>7.7700000000000005E-2</v>
      </c>
      <c r="BA281" s="127">
        <v>7.7799999999999994E-2</v>
      </c>
      <c r="BB281" s="127">
        <v>7.8100000000000003E-2</v>
      </c>
      <c r="BC281" s="127">
        <v>7.85E-2</v>
      </c>
      <c r="BD281" s="127">
        <v>7.8700000000000006E-2</v>
      </c>
      <c r="BE281" s="127">
        <v>7.8E-2</v>
      </c>
      <c r="BF281" s="127">
        <v>7.8100000000000003E-2</v>
      </c>
      <c r="BG281" s="127">
        <v>7.8399999999999997E-2</v>
      </c>
      <c r="BH281" s="127">
        <v>7.8799999999999995E-2</v>
      </c>
      <c r="BI281" s="127">
        <v>7.9100000000000004E-2</v>
      </c>
      <c r="BJ281" s="127">
        <v>7.9299999999999995E-2</v>
      </c>
      <c r="BK281" s="127">
        <v>7.9399999999999998E-2</v>
      </c>
      <c r="BL281" s="127">
        <v>7.9500000000000001E-2</v>
      </c>
      <c r="BM281" s="127">
        <v>0.08</v>
      </c>
      <c r="BN281" s="127">
        <v>8.0399999999999999E-2</v>
      </c>
      <c r="BO281" s="127">
        <v>8.0600000000000005E-2</v>
      </c>
      <c r="BP281" s="127">
        <v>8.0500000000000002E-2</v>
      </c>
      <c r="BQ281" s="127">
        <v>8.0100000000000005E-2</v>
      </c>
      <c r="BR281" s="127">
        <v>8.0100000000000005E-2</v>
      </c>
      <c r="BS281" s="127">
        <v>8.0100000000000005E-2</v>
      </c>
      <c r="BT281" s="127">
        <v>7.9899999999999999E-2</v>
      </c>
      <c r="BU281" s="127">
        <v>7.9799999999999996E-2</v>
      </c>
      <c r="BV281" s="127">
        <v>8.0299999999999996E-2</v>
      </c>
      <c r="BW281" s="127">
        <v>8.0399999999999999E-2</v>
      </c>
      <c r="BX281" s="127">
        <v>8.0699999999999994E-2</v>
      </c>
      <c r="BY281" s="127">
        <v>8.09E-2</v>
      </c>
      <c r="BZ281" s="127">
        <v>8.0799999999999997E-2</v>
      </c>
      <c r="CA281" s="127">
        <v>8.0699999999999994E-2</v>
      </c>
      <c r="CB281" s="127">
        <v>8.0799999999999997E-2</v>
      </c>
      <c r="CC281" s="127">
        <v>8.0199999999999994E-2</v>
      </c>
      <c r="CD281" s="127">
        <v>8.0299999999999996E-2</v>
      </c>
      <c r="CE281" s="127">
        <v>8.0299999999999996E-2</v>
      </c>
      <c r="CF281" s="127">
        <v>8.0500000000000002E-2</v>
      </c>
      <c r="CG281" s="127">
        <v>8.0799999999999997E-2</v>
      </c>
      <c r="CH281" s="127">
        <v>0.1079</v>
      </c>
      <c r="CI281" s="127">
        <v>0.1084</v>
      </c>
      <c r="CJ281" s="127">
        <v>0.1089</v>
      </c>
      <c r="CK281" s="127">
        <v>0.1094</v>
      </c>
      <c r="CL281" s="127">
        <v>0.1096</v>
      </c>
      <c r="CM281" s="127">
        <v>0.1099</v>
      </c>
      <c r="CN281" s="127">
        <v>0.1099</v>
      </c>
      <c r="CO281" s="127">
        <v>0.1094</v>
      </c>
      <c r="CP281" s="127">
        <v>0.10929999999999999</v>
      </c>
      <c r="CQ281" s="127">
        <v>0.10929999999999999</v>
      </c>
      <c r="CR281" s="127">
        <v>0.1094</v>
      </c>
      <c r="CS281" s="127">
        <v>0.1095</v>
      </c>
      <c r="CT281" s="127">
        <v>0.10970000000000001</v>
      </c>
      <c r="CU281" s="127">
        <v>0.11</v>
      </c>
      <c r="CV281" s="127">
        <v>0.1099</v>
      </c>
      <c r="CW281" s="127">
        <v>0.11020000000000001</v>
      </c>
      <c r="CX281" s="127">
        <v>0.1104</v>
      </c>
      <c r="CY281" s="127">
        <v>0.1104</v>
      </c>
      <c r="CZ281" s="127">
        <v>0.1101</v>
      </c>
      <c r="DA281" s="127">
        <v>0.1095</v>
      </c>
      <c r="DB281" s="127">
        <v>0.10929999999999999</v>
      </c>
      <c r="DC281" s="127">
        <v>0.1091</v>
      </c>
      <c r="DD281" s="127">
        <v>0.10879999999999999</v>
      </c>
      <c r="DE281" s="127">
        <v>0.10829999999999999</v>
      </c>
      <c r="DF281" s="127">
        <v>0.1077</v>
      </c>
      <c r="DG281" s="127">
        <v>0.1074</v>
      </c>
      <c r="DH281" s="127">
        <v>0.1074</v>
      </c>
      <c r="DI281" s="127">
        <v>0.1074</v>
      </c>
      <c r="DJ281" s="127">
        <v>0.1072</v>
      </c>
      <c r="DK281" s="127">
        <v>0.1072</v>
      </c>
      <c r="DL281" s="127">
        <v>0.1072</v>
      </c>
      <c r="DM281" s="127">
        <v>0.1067</v>
      </c>
      <c r="DN281" s="127">
        <v>0.107</v>
      </c>
      <c r="DO281" s="127">
        <v>0.1077</v>
      </c>
      <c r="DP281" s="127">
        <v>0.1081</v>
      </c>
      <c r="DQ281" s="127">
        <v>0.1085</v>
      </c>
      <c r="DR281" s="127">
        <v>0.1091</v>
      </c>
      <c r="DS281" s="127">
        <v>0.10970000000000001</v>
      </c>
      <c r="DT281" s="127">
        <v>0.1104</v>
      </c>
      <c r="DU281" s="127">
        <v>0.111</v>
      </c>
      <c r="DV281" s="127">
        <v>0.11169999999999999</v>
      </c>
      <c r="DW281" s="127">
        <v>0.11219999999999999</v>
      </c>
      <c r="DX281" s="127">
        <v>0.11269999999999999</v>
      </c>
      <c r="DY281" s="127">
        <v>0.1118</v>
      </c>
      <c r="DZ281" s="127">
        <v>0.1113</v>
      </c>
      <c r="EA281" s="127">
        <v>0.1111</v>
      </c>
      <c r="EB281" s="127">
        <v>0.1109</v>
      </c>
      <c r="EC281" s="127">
        <v>0.1108</v>
      </c>
      <c r="ED281" s="127">
        <v>0.1113</v>
      </c>
      <c r="EE281" s="127">
        <v>0.1115</v>
      </c>
      <c r="EF281" s="127">
        <v>0.1119</v>
      </c>
      <c r="EG281" s="127">
        <v>0.1118</v>
      </c>
      <c r="EH281" s="127">
        <v>0.1113</v>
      </c>
      <c r="EI281" s="127">
        <v>0.1108</v>
      </c>
      <c r="EJ281" s="127">
        <v>0.1105</v>
      </c>
      <c r="EK281" s="127">
        <v>0.1096</v>
      </c>
      <c r="EL281" s="127">
        <v>0.10929999999999999</v>
      </c>
      <c r="EM281" s="127">
        <v>0.1091</v>
      </c>
      <c r="EN281" s="127">
        <v>0.1089</v>
      </c>
      <c r="EO281" s="127">
        <v>0.109</v>
      </c>
      <c r="EP281" s="127">
        <v>0.1094</v>
      </c>
      <c r="EQ281" s="127">
        <v>0.10970000000000001</v>
      </c>
      <c r="ER281" s="127">
        <v>0.1099</v>
      </c>
      <c r="ES281" s="127">
        <v>0.1099</v>
      </c>
      <c r="ET281" s="127">
        <v>0.11</v>
      </c>
      <c r="EU281" s="127">
        <v>0.11</v>
      </c>
      <c r="EV281">
        <f>SUMIF('12peso'!$E$39:$E$492,$A281,'12peso'!H$39:H$492)</f>
        <v>1.2200000000000001E-2</v>
      </c>
      <c r="EW281">
        <f>SUMIF('12peso'!$E$39:$E$492,$A281,'12peso'!I$39:I$492)</f>
        <v>1.2200000000000001E-2</v>
      </c>
      <c r="EX281">
        <f>SUMIF('12peso'!$E$39:$E$492,$A281,'12peso'!J$39:J$492)</f>
        <v>1.2200000000000001E-2</v>
      </c>
      <c r="EY281">
        <f>SUMIF('12peso'!$E$39:$E$492,$A281,'12peso'!K$39:K$492)</f>
        <v>1.2200000000000001E-2</v>
      </c>
      <c r="EZ281">
        <f>SUMIF('12peso'!$E$39:$E$492,$A281,'12peso'!L$39:L$492)</f>
        <v>1.2200000000000001E-2</v>
      </c>
      <c r="FA281">
        <f>SUMIF('12peso'!$E$39:$E$492,$A281,'12peso'!M$39:M$492)</f>
        <v>1.2200000000000001E-2</v>
      </c>
      <c r="FB281">
        <f>SUMIF('12peso'!$E$39:$E$492,$A281,'12peso'!N$39:N$492)</f>
        <v>1.23E-2</v>
      </c>
      <c r="FC281">
        <f>SUMIF('12peso'!$E$39:$E$492,$A281,'12peso'!O$39:O$492)</f>
        <v>1.23E-2</v>
      </c>
      <c r="FD281">
        <f>SUMIF('12peso'!$E$39:$E$492,$A281,'12peso'!P$39:P$492)</f>
        <v>1.23E-2</v>
      </c>
      <c r="FE281">
        <f>SUMIF('12peso'!$E$39:$E$492,$A281,'12peso'!Q$39:Q$492)</f>
        <v>1.23E-2</v>
      </c>
      <c r="FF281">
        <f>SUMIF('12peso'!$E$39:$E$492,$A281,'12peso'!R$39:R$492)</f>
        <v>1.24E-2</v>
      </c>
      <c r="FG281">
        <f>SUMIF('12peso'!$E$39:$E$492,$A281,'12peso'!S$39:S$492)</f>
        <v>1.23E-2</v>
      </c>
      <c r="FH281">
        <f>SUMIF('12peso'!$E$39:$E$492,$A281,'12peso'!T$39:T$492)</f>
        <v>1.23E-2</v>
      </c>
      <c r="FI281">
        <f>SUMIF('12peso'!$E$39:$E$492,$A281,'12peso'!U$39:U$492)</f>
        <v>1.2200000000000001E-2</v>
      </c>
      <c r="FJ281">
        <f>SUMIF('12peso'!$E$39:$E$492,$A281,'12peso'!V$39:V$492)</f>
        <v>1.2200000000000001E-2</v>
      </c>
      <c r="FK281">
        <f>SUMIF('12peso'!$E$39:$E$492,$A281,'12peso'!W$39:W$492)</f>
        <v>1.2200000000000001E-2</v>
      </c>
      <c r="FL281">
        <f>SUMIF('12peso'!$E$39:$E$492,$A281,'12peso'!X$39:X$492)</f>
        <v>1.2200000000000001E-2</v>
      </c>
      <c r="FM281">
        <f>SUMIF('12peso'!$E$39:$E$492,$A281,'12peso'!Y$39:Y$492)</f>
        <v>1.23E-2</v>
      </c>
      <c r="FN281">
        <f>SUMIF('12peso'!$E$39:$E$492,$A281,'12peso'!Z$39:Z$492)</f>
        <v>1.23E-2</v>
      </c>
      <c r="FO281">
        <f>SUMIF('12peso'!$E$39:$E$492,$A281,'12peso'!AA$39:AA$492)</f>
        <v>1.24E-2</v>
      </c>
      <c r="FP281">
        <f>SUMIF('12peso'!$E$39:$E$492,$A281,'12peso'!AB$39:AB$492)</f>
        <v>1.24E-2</v>
      </c>
      <c r="FQ281">
        <f>SUMIF('12peso'!$E$39:$E$492,$A281,'12peso'!AC$39:AC$492)</f>
        <v>1.2500000000000001E-2</v>
      </c>
      <c r="FR281">
        <f>SUMIF('12peso'!$E$39:$E$492,$A281,'12peso'!AD$39:AD$492)</f>
        <v>1.2500000000000001E-2</v>
      </c>
      <c r="FS281">
        <f>SUMIF('12peso'!$E$39:$E$492,$A281,'12peso'!AE$39:AE$492)</f>
        <v>1.2500000000000001E-2</v>
      </c>
      <c r="FT281">
        <f>SUMIF('12peso'!$E$39:$E$492,$A281,'12peso'!AF$39:AF$492)</f>
        <v>1.41E-2</v>
      </c>
      <c r="FU281">
        <f>SUMIF('12peso'!$E$39:$E$492,$A281,'12peso'!AG$39:AG$492)</f>
        <v>1.4E-2</v>
      </c>
      <c r="FV281">
        <f>SUMIF('12peso'!$E$39:$E$492,$A281,'12peso'!AH$39:AH$492)</f>
        <v>1.4E-2</v>
      </c>
      <c r="FW281">
        <f>SUMIF('12peso'!$E$39:$E$492,$A281,'12peso'!AI$39:AI$492)</f>
        <v>1.4E-2</v>
      </c>
      <c r="FX281">
        <f>SUMIF('12peso'!$E$39:$E$492,$A281,'12peso'!AJ$39:AJ$492)</f>
        <v>1.4E-2</v>
      </c>
      <c r="FY281">
        <f>SUMIF('12peso'!$E$39:$E$492,$A281,'12peso'!AK$39:AK$492)</f>
        <v>1.4E-2</v>
      </c>
      <c r="FZ281">
        <f>SUMIF('12peso'!$E$39:$E$492,$A281,'12peso'!AL$39:AL$492)</f>
        <v>1.4E-2</v>
      </c>
      <c r="GA281">
        <f>SUMIF('12peso'!$E$39:$E$492,$A281,'12peso'!AM$39:AM$492)</f>
        <v>1.41E-2</v>
      </c>
      <c r="GB281">
        <f>SUMIF('12peso'!$E$39:$E$492,$A281,'12peso'!AN$39:AN$492)</f>
        <v>1.41E-2</v>
      </c>
    </row>
    <row r="282" spans="1:184" x14ac:dyDescent="0.25">
      <c r="A282" s="60">
        <v>7201001</v>
      </c>
      <c r="B282" s="56" t="s">
        <v>284</v>
      </c>
      <c r="C282" s="127">
        <v>0.1535</v>
      </c>
      <c r="D282" s="127">
        <v>0.15160000000000001</v>
      </c>
      <c r="E282" s="127">
        <v>0.1497</v>
      </c>
      <c r="F282" s="127">
        <v>0.1484</v>
      </c>
      <c r="G282" s="127">
        <v>0.1459</v>
      </c>
      <c r="H282" s="127">
        <v>0.1452</v>
      </c>
      <c r="I282" s="127">
        <v>0.14549999999999999</v>
      </c>
      <c r="J282" s="127">
        <v>0.14599999999999999</v>
      </c>
      <c r="K282" s="127">
        <v>0.14560000000000001</v>
      </c>
      <c r="L282" s="127">
        <v>0.14660000000000001</v>
      </c>
      <c r="M282" s="127">
        <v>0.1462</v>
      </c>
      <c r="N282" s="127">
        <v>0.14510000000000001</v>
      </c>
      <c r="O282" s="127">
        <v>0.1431</v>
      </c>
      <c r="P282" s="127">
        <v>0.14299999999999999</v>
      </c>
      <c r="Q282" s="127">
        <v>0.14419999999999999</v>
      </c>
      <c r="R282" s="127">
        <v>0.14360000000000001</v>
      </c>
      <c r="S282" s="127">
        <v>0.1444</v>
      </c>
      <c r="T282" s="127">
        <v>0.1421</v>
      </c>
      <c r="U282" s="127">
        <v>0.14419999999999999</v>
      </c>
      <c r="V282" s="127">
        <v>0.14419999999999999</v>
      </c>
      <c r="W282" s="127">
        <v>0.1439</v>
      </c>
      <c r="X282" s="127">
        <v>0.14249999999999999</v>
      </c>
      <c r="Y282" s="127">
        <v>0.1424</v>
      </c>
      <c r="Z282" s="127">
        <v>0.14080000000000001</v>
      </c>
      <c r="AA282" s="127">
        <v>0.1399</v>
      </c>
      <c r="AB282" s="127">
        <v>0.13900000000000001</v>
      </c>
      <c r="AC282" s="127">
        <v>0.14130000000000001</v>
      </c>
      <c r="AD282" s="127">
        <v>0.14000000000000001</v>
      </c>
      <c r="AE282" s="127">
        <v>0.1384</v>
      </c>
      <c r="AF282" s="127">
        <v>0.13730000000000001</v>
      </c>
      <c r="AG282" s="127">
        <v>0.13969999999999999</v>
      </c>
      <c r="AH282" s="127">
        <v>0.1401</v>
      </c>
      <c r="AI282" s="127">
        <v>0.13980000000000001</v>
      </c>
      <c r="AJ282" s="127">
        <v>0.13900000000000001</v>
      </c>
      <c r="AK282" s="127">
        <v>0.13800000000000001</v>
      </c>
      <c r="AL282" s="127">
        <v>0.13789999999999999</v>
      </c>
      <c r="AM282" s="127">
        <v>0.13830000000000001</v>
      </c>
      <c r="AN282" s="127">
        <v>0.13819999999999999</v>
      </c>
      <c r="AO282" s="127">
        <v>0.13700000000000001</v>
      </c>
      <c r="AP282" s="127">
        <v>0.1353</v>
      </c>
      <c r="AQ282" s="127">
        <v>0.13059999999999999</v>
      </c>
      <c r="AR282" s="127">
        <v>0.13070000000000001</v>
      </c>
      <c r="AS282" s="127">
        <v>0.13239999999999999</v>
      </c>
      <c r="AT282" s="127">
        <v>0.13139999999999999</v>
      </c>
      <c r="AU282" s="127">
        <v>0.13150000000000001</v>
      </c>
      <c r="AV282" s="127">
        <v>0.1321</v>
      </c>
      <c r="AW282" s="127">
        <v>0.1323</v>
      </c>
      <c r="AX282" s="127">
        <v>0.13339999999999999</v>
      </c>
      <c r="AY282" s="127">
        <v>0.13389999999999999</v>
      </c>
      <c r="AZ282" s="127">
        <v>0.1343</v>
      </c>
      <c r="BA282" s="127">
        <v>0.1331</v>
      </c>
      <c r="BB282" s="127">
        <v>0.13300000000000001</v>
      </c>
      <c r="BC282" s="127">
        <v>0.1338</v>
      </c>
      <c r="BD282" s="127">
        <v>0.1341</v>
      </c>
      <c r="BE282" s="127">
        <v>0.13519999999999999</v>
      </c>
      <c r="BF282" s="127">
        <v>0.1353</v>
      </c>
      <c r="BG282" s="127">
        <v>0.1343</v>
      </c>
      <c r="BH282" s="127">
        <v>0.1346</v>
      </c>
      <c r="BI282" s="127">
        <v>0.13469999999999999</v>
      </c>
      <c r="BJ282" s="127">
        <v>0.13489999999999999</v>
      </c>
      <c r="BK282" s="127">
        <v>0.1343</v>
      </c>
      <c r="BL282" s="127">
        <v>0.1341</v>
      </c>
      <c r="BM282" s="127">
        <v>0.1341</v>
      </c>
      <c r="BN282" s="127">
        <v>0.1341</v>
      </c>
      <c r="BO282" s="127">
        <v>0.13400000000000001</v>
      </c>
      <c r="BP282" s="127">
        <v>0.13350000000000001</v>
      </c>
      <c r="BQ282" s="127">
        <v>0.13539999999999999</v>
      </c>
      <c r="BR282" s="127">
        <v>0.1361</v>
      </c>
      <c r="BS282" s="127">
        <v>0.1351</v>
      </c>
      <c r="BT282" s="127">
        <v>0.1346</v>
      </c>
      <c r="BU282" s="127">
        <v>0.1343</v>
      </c>
      <c r="BV282" s="127">
        <v>0.1348</v>
      </c>
      <c r="BW282" s="127">
        <v>0.13569999999999999</v>
      </c>
      <c r="BX282" s="127">
        <v>0.13619999999999999</v>
      </c>
      <c r="BY282" s="127">
        <v>0.13589999999999999</v>
      </c>
      <c r="BZ282" s="127">
        <v>0.1351</v>
      </c>
      <c r="CA282" s="127">
        <v>0.13550000000000001</v>
      </c>
      <c r="CB282" s="127">
        <v>0.13819999999999999</v>
      </c>
      <c r="CC282" s="127">
        <v>0.1381</v>
      </c>
      <c r="CD282" s="127">
        <v>0.13769999999999999</v>
      </c>
      <c r="CE282" s="127">
        <v>0.13769999999999999</v>
      </c>
      <c r="CF282" s="127">
        <v>0.1391</v>
      </c>
      <c r="CG282" s="127">
        <v>0.14019999999999999</v>
      </c>
      <c r="CH282" s="127">
        <v>0.30230000000000001</v>
      </c>
      <c r="CI282" s="127">
        <v>0.30430000000000001</v>
      </c>
      <c r="CJ282" s="127">
        <v>0.3039</v>
      </c>
      <c r="CK282" s="127">
        <v>0.30509999999999998</v>
      </c>
      <c r="CL282" s="127">
        <v>0.30530000000000002</v>
      </c>
      <c r="CM282" s="127">
        <v>0.30320000000000003</v>
      </c>
      <c r="CN282" s="127">
        <v>0.30649999999999999</v>
      </c>
      <c r="CO282" s="127">
        <v>0.30930000000000002</v>
      </c>
      <c r="CP282" s="127">
        <v>0.30909999999999999</v>
      </c>
      <c r="CQ282" s="127">
        <v>0.30909999999999999</v>
      </c>
      <c r="CR282" s="127">
        <v>0.309</v>
      </c>
      <c r="CS282" s="127">
        <v>0.31040000000000001</v>
      </c>
      <c r="CT282" s="127">
        <v>0.3125</v>
      </c>
      <c r="CU282" s="127">
        <v>0.31240000000000001</v>
      </c>
      <c r="CV282" s="127">
        <v>0.31109999999999999</v>
      </c>
      <c r="CW282" s="127">
        <v>0.3125</v>
      </c>
      <c r="CX282" s="127">
        <v>0.312</v>
      </c>
      <c r="CY282" s="127">
        <v>0.30869999999999997</v>
      </c>
      <c r="CZ282" s="127">
        <v>0.3095</v>
      </c>
      <c r="DA282" s="127">
        <v>0.30649999999999999</v>
      </c>
      <c r="DB282" s="127">
        <v>0.30430000000000001</v>
      </c>
      <c r="DC282" s="127">
        <v>0.30380000000000001</v>
      </c>
      <c r="DD282" s="127">
        <v>0.30020000000000002</v>
      </c>
      <c r="DE282" s="127">
        <v>0.29620000000000002</v>
      </c>
      <c r="DF282" s="127">
        <v>0.29480000000000001</v>
      </c>
      <c r="DG282" s="127">
        <v>0.29459999999999997</v>
      </c>
      <c r="DH282" s="127">
        <v>0.29570000000000002</v>
      </c>
      <c r="DI282" s="127">
        <v>0.2954</v>
      </c>
      <c r="DJ282" s="127">
        <v>0.29339999999999999</v>
      </c>
      <c r="DK282" s="127">
        <v>0.29420000000000002</v>
      </c>
      <c r="DL282" s="127">
        <v>0.2944</v>
      </c>
      <c r="DM282" s="127">
        <v>0.29680000000000001</v>
      </c>
      <c r="DN282" s="127">
        <v>0.29649999999999999</v>
      </c>
      <c r="DO282" s="127">
        <v>0.29570000000000002</v>
      </c>
      <c r="DP282" s="127">
        <v>0.2974</v>
      </c>
      <c r="DQ282" s="127">
        <v>0.29749999999999999</v>
      </c>
      <c r="DR282" s="127">
        <v>0.29770000000000002</v>
      </c>
      <c r="DS282" s="127">
        <v>0.29709999999999998</v>
      </c>
      <c r="DT282" s="127">
        <v>0.29699999999999999</v>
      </c>
      <c r="DU282" s="127">
        <v>0.2984</v>
      </c>
      <c r="DV282" s="127">
        <v>0.29949999999999999</v>
      </c>
      <c r="DW282" s="127">
        <v>0.29730000000000001</v>
      </c>
      <c r="DX282" s="127">
        <v>0.29809999999999998</v>
      </c>
      <c r="DY282" s="127">
        <v>0.29389999999999999</v>
      </c>
      <c r="DZ282" s="127">
        <v>0.29299999999999998</v>
      </c>
      <c r="EA282" s="127">
        <v>0.29409999999999997</v>
      </c>
      <c r="EB282" s="127">
        <v>0.29139999999999999</v>
      </c>
      <c r="EC282" s="127">
        <v>0.29470000000000002</v>
      </c>
      <c r="ED282" s="127">
        <v>0.29930000000000001</v>
      </c>
      <c r="EE282" s="127">
        <v>0.3019</v>
      </c>
      <c r="EF282" s="127">
        <v>0.30620000000000003</v>
      </c>
      <c r="EG282" s="127">
        <v>0.30840000000000001</v>
      </c>
      <c r="EH282" s="127">
        <v>0.30719999999999997</v>
      </c>
      <c r="EI282" s="127">
        <v>0.30370000000000003</v>
      </c>
      <c r="EJ282" s="127">
        <v>0.30349999999999999</v>
      </c>
      <c r="EK282" s="127">
        <v>0.30220000000000002</v>
      </c>
      <c r="EL282" s="127">
        <v>0.3024</v>
      </c>
      <c r="EM282" s="127">
        <v>0.30209999999999998</v>
      </c>
      <c r="EN282" s="127">
        <v>0.30480000000000002</v>
      </c>
      <c r="EO282" s="127">
        <v>0.3075</v>
      </c>
      <c r="EP282" s="127">
        <v>0.3075</v>
      </c>
      <c r="EQ282" s="127">
        <v>0.31140000000000001</v>
      </c>
      <c r="ER282" s="127">
        <v>0.31269999999999998</v>
      </c>
      <c r="ES282" s="127">
        <v>0.30809999999999998</v>
      </c>
      <c r="ET282" s="127">
        <v>0.30790000000000001</v>
      </c>
      <c r="EU282" s="127">
        <v>0.30630000000000002</v>
      </c>
      <c r="EV282">
        <f>SUMIF('12peso'!$E$39:$E$492,$A282,'12peso'!H$39:H$492)</f>
        <v>0.183</v>
      </c>
      <c r="EW282">
        <f>SUMIF('12peso'!$E$39:$E$492,$A282,'12peso'!I$39:I$492)</f>
        <v>0.1835</v>
      </c>
      <c r="EX282">
        <f>SUMIF('12peso'!$E$39:$E$492,$A282,'12peso'!J$39:J$492)</f>
        <v>0.18379999999999999</v>
      </c>
      <c r="EY282">
        <f>SUMIF('12peso'!$E$39:$E$492,$A282,'12peso'!K$39:K$492)</f>
        <v>0.1847</v>
      </c>
      <c r="EZ282">
        <f>SUMIF('12peso'!$E$39:$E$492,$A282,'12peso'!L$39:L$492)</f>
        <v>0.1825</v>
      </c>
      <c r="FA282">
        <f>SUMIF('12peso'!$E$39:$E$492,$A282,'12peso'!M$39:M$492)</f>
        <v>0.18310000000000001</v>
      </c>
      <c r="FB282">
        <f>SUMIF('12peso'!$E$39:$E$492,$A282,'12peso'!N$39:N$492)</f>
        <v>0.18490000000000001</v>
      </c>
      <c r="FC282">
        <f>SUMIF('12peso'!$E$39:$E$492,$A282,'12peso'!O$39:O$492)</f>
        <v>0.18759999999999999</v>
      </c>
      <c r="FD282">
        <f>SUMIF('12peso'!$E$39:$E$492,$A282,'12peso'!P$39:P$492)</f>
        <v>0.1895</v>
      </c>
      <c r="FE282">
        <f>SUMIF('12peso'!$E$39:$E$492,$A282,'12peso'!Q$39:Q$492)</f>
        <v>0.18890000000000001</v>
      </c>
      <c r="FF282">
        <f>SUMIF('12peso'!$E$39:$E$492,$A282,'12peso'!R$39:R$492)</f>
        <v>0.18890000000000001</v>
      </c>
      <c r="FG282">
        <f>SUMIF('12peso'!$E$39:$E$492,$A282,'12peso'!S$39:S$492)</f>
        <v>0.1898</v>
      </c>
      <c r="FH282">
        <f>SUMIF('12peso'!$E$39:$E$492,$A282,'12peso'!T$39:T$492)</f>
        <v>0.1888</v>
      </c>
      <c r="FI282">
        <f>SUMIF('12peso'!$E$39:$E$492,$A282,'12peso'!U$39:U$492)</f>
        <v>0.19059999999999999</v>
      </c>
      <c r="FJ282">
        <f>SUMIF('12peso'!$E$39:$E$492,$A282,'12peso'!V$39:V$492)</f>
        <v>0.19139999999999999</v>
      </c>
      <c r="FK282">
        <f>SUMIF('12peso'!$E$39:$E$492,$A282,'12peso'!W$39:W$492)</f>
        <v>0.19209999999999999</v>
      </c>
      <c r="FL282">
        <f>SUMIF('12peso'!$E$39:$E$492,$A282,'12peso'!X$39:X$492)</f>
        <v>0.19139999999999999</v>
      </c>
      <c r="FM282">
        <f>SUMIF('12peso'!$E$39:$E$492,$A282,'12peso'!Y$39:Y$492)</f>
        <v>0.1905</v>
      </c>
      <c r="FN282">
        <f>SUMIF('12peso'!$E$39:$E$492,$A282,'12peso'!Z$39:Z$492)</f>
        <v>0.19159999999999999</v>
      </c>
      <c r="FO282">
        <f>SUMIF('12peso'!$E$39:$E$492,$A282,'12peso'!AA$39:AA$492)</f>
        <v>0.19370000000000001</v>
      </c>
      <c r="FP282">
        <f>SUMIF('12peso'!$E$39:$E$492,$A282,'12peso'!AB$39:AB$492)</f>
        <v>0.19589999999999999</v>
      </c>
      <c r="FQ282">
        <f>SUMIF('12peso'!$E$39:$E$492,$A282,'12peso'!AC$39:AC$492)</f>
        <v>0.19470000000000001</v>
      </c>
      <c r="FR282">
        <f>SUMIF('12peso'!$E$39:$E$492,$A282,'12peso'!AD$39:AD$492)</f>
        <v>0.1923</v>
      </c>
      <c r="FS282">
        <f>SUMIF('12peso'!$E$39:$E$492,$A282,'12peso'!AE$39:AE$492)</f>
        <v>0.19309999999999999</v>
      </c>
      <c r="FT282">
        <f>SUMIF('12peso'!$E$39:$E$492,$A282,'12peso'!AF$39:AF$492)</f>
        <v>0.18809999999999999</v>
      </c>
      <c r="FU282">
        <f>SUMIF('12peso'!$E$39:$E$492,$A282,'12peso'!AG$39:AG$492)</f>
        <v>0.18740000000000001</v>
      </c>
      <c r="FV282">
        <f>SUMIF('12peso'!$E$39:$E$492,$A282,'12peso'!AH$39:AH$492)</f>
        <v>0.188</v>
      </c>
      <c r="FW282">
        <f>SUMIF('12peso'!$E$39:$E$492,$A282,'12peso'!AI$39:AI$492)</f>
        <v>0.18559999999999999</v>
      </c>
      <c r="FX282">
        <f>SUMIF('12peso'!$E$39:$E$492,$A282,'12peso'!AJ$39:AJ$492)</f>
        <v>0.1885</v>
      </c>
      <c r="FY282">
        <f>SUMIF('12peso'!$E$39:$E$492,$A282,'12peso'!AK$39:AK$492)</f>
        <v>0.18970000000000001</v>
      </c>
      <c r="FZ282">
        <f>SUMIF('12peso'!$E$39:$E$492,$A282,'12peso'!AL$39:AL$492)</f>
        <v>0.19</v>
      </c>
      <c r="GA282">
        <f>SUMIF('12peso'!$E$39:$E$492,$A282,'12peso'!AM$39:AM$492)</f>
        <v>0.19020000000000001</v>
      </c>
      <c r="GB282">
        <f>SUMIF('12peso'!$E$39:$E$492,$A282,'12peso'!AN$39:AN$492)</f>
        <v>0.18909999999999999</v>
      </c>
    </row>
    <row r="283" spans="1:184" x14ac:dyDescent="0.25">
      <c r="A283" s="57">
        <v>7201002</v>
      </c>
      <c r="B283" s="56" t="s">
        <v>285</v>
      </c>
      <c r="C283" s="127">
        <v>0.22439999999999999</v>
      </c>
      <c r="D283" s="127">
        <v>0.2276</v>
      </c>
      <c r="E283" s="127">
        <v>0.22720000000000001</v>
      </c>
      <c r="F283" s="127">
        <v>0.2288</v>
      </c>
      <c r="G283" s="127">
        <v>0.2298</v>
      </c>
      <c r="H283" s="127">
        <v>0.2276</v>
      </c>
      <c r="I283" s="127">
        <v>0.2296</v>
      </c>
      <c r="J283" s="127">
        <v>0.23100000000000001</v>
      </c>
      <c r="K283" s="127">
        <v>0.23139999999999999</v>
      </c>
      <c r="L283" s="127">
        <v>0.23019999999999999</v>
      </c>
      <c r="M283" s="127">
        <v>0.23319999999999999</v>
      </c>
      <c r="N283" s="127">
        <v>0.23469999999999999</v>
      </c>
      <c r="O283" s="127">
        <v>0.23469999999999999</v>
      </c>
      <c r="P283" s="127">
        <v>0.2324</v>
      </c>
      <c r="Q283" s="127">
        <v>0.23380000000000001</v>
      </c>
      <c r="R283" s="127">
        <v>0.2351</v>
      </c>
      <c r="S283" s="127">
        <v>0.23400000000000001</v>
      </c>
      <c r="T283" s="127">
        <v>0.23139999999999999</v>
      </c>
      <c r="U283" s="127">
        <v>0.23069999999999999</v>
      </c>
      <c r="V283" s="127">
        <v>0.2298</v>
      </c>
      <c r="W283" s="127">
        <v>0.23050000000000001</v>
      </c>
      <c r="X283" s="127">
        <v>0.2271</v>
      </c>
      <c r="Y283" s="127">
        <v>0.2286</v>
      </c>
      <c r="Z283" s="127">
        <v>0.2271</v>
      </c>
      <c r="AA283" s="127">
        <v>0.22689999999999999</v>
      </c>
      <c r="AB283" s="127">
        <v>0.22869999999999999</v>
      </c>
      <c r="AC283" s="127">
        <v>0.2283</v>
      </c>
      <c r="AD283" s="127">
        <v>0.22919999999999999</v>
      </c>
      <c r="AE283" s="127">
        <v>0.23269999999999999</v>
      </c>
      <c r="AF283" s="127">
        <v>0.23400000000000001</v>
      </c>
      <c r="AG283" s="127">
        <v>0.2356</v>
      </c>
      <c r="AH283" s="127">
        <v>0.2354</v>
      </c>
      <c r="AI283" s="127">
        <v>0.23449999999999999</v>
      </c>
      <c r="AJ283" s="127">
        <v>0.23549999999999999</v>
      </c>
      <c r="AK283" s="127">
        <v>0.23480000000000001</v>
      </c>
      <c r="AL283" s="127">
        <v>0.2324</v>
      </c>
      <c r="AM283" s="127">
        <v>0.2306</v>
      </c>
      <c r="AN283" s="127">
        <v>0.23139999999999999</v>
      </c>
      <c r="AO283" s="127">
        <v>0.2344</v>
      </c>
      <c r="AP283" s="127">
        <v>0.23280000000000001</v>
      </c>
      <c r="AQ283" s="127">
        <v>0.22720000000000001</v>
      </c>
      <c r="AR283" s="127">
        <v>0.22500000000000001</v>
      </c>
      <c r="AS283" s="127">
        <v>0.22509999999999999</v>
      </c>
      <c r="AT283" s="127">
        <v>0.2225</v>
      </c>
      <c r="AU283" s="127">
        <v>0.2213</v>
      </c>
      <c r="AV283" s="127">
        <v>0.22040000000000001</v>
      </c>
      <c r="AW283" s="127">
        <v>0.22389999999999999</v>
      </c>
      <c r="AX283" s="127">
        <v>0.2263</v>
      </c>
      <c r="AY283" s="127">
        <v>0.22570000000000001</v>
      </c>
      <c r="AZ283" s="127">
        <v>0.22850000000000001</v>
      </c>
      <c r="BA283" s="127">
        <v>0.2291</v>
      </c>
      <c r="BB283" s="127">
        <v>0.23280000000000001</v>
      </c>
      <c r="BC283" s="127">
        <v>0.23300000000000001</v>
      </c>
      <c r="BD283" s="127">
        <v>0.2326</v>
      </c>
      <c r="BE283" s="127">
        <v>0.2324</v>
      </c>
      <c r="BF283" s="127">
        <v>0.23180000000000001</v>
      </c>
      <c r="BG283" s="127">
        <v>0.23350000000000001</v>
      </c>
      <c r="BH283" s="127">
        <v>0.23269999999999999</v>
      </c>
      <c r="BI283" s="127">
        <v>0.23219999999999999</v>
      </c>
      <c r="BJ283" s="127">
        <v>0.23039999999999999</v>
      </c>
      <c r="BK283" s="127">
        <v>0.22939999999999999</v>
      </c>
      <c r="BL283" s="127">
        <v>0.2296</v>
      </c>
      <c r="BM283" s="127">
        <v>0.23130000000000001</v>
      </c>
      <c r="BN283" s="127">
        <v>0.22989999999999999</v>
      </c>
      <c r="BO283" s="127">
        <v>0.2301</v>
      </c>
      <c r="BP283" s="127">
        <v>0.2288</v>
      </c>
      <c r="BQ283" s="127">
        <v>0.2283</v>
      </c>
      <c r="BR283" s="127">
        <v>0.2293</v>
      </c>
      <c r="BS283" s="127">
        <v>0.22939999999999999</v>
      </c>
      <c r="BT283" s="127">
        <v>0.2291</v>
      </c>
      <c r="BU283" s="127">
        <v>0.2298</v>
      </c>
      <c r="BV283" s="127">
        <v>0.2326</v>
      </c>
      <c r="BW283" s="127">
        <v>0.23400000000000001</v>
      </c>
      <c r="BX283" s="127">
        <v>0.2339</v>
      </c>
      <c r="BY283" s="127">
        <v>0.23569999999999999</v>
      </c>
      <c r="BZ283" s="127">
        <v>0.23669999999999999</v>
      </c>
      <c r="CA283" s="127">
        <v>0.2392</v>
      </c>
      <c r="CB283" s="127">
        <v>0.23710000000000001</v>
      </c>
      <c r="CC283" s="127">
        <v>0.23910000000000001</v>
      </c>
      <c r="CD283" s="127">
        <v>0.24030000000000001</v>
      </c>
      <c r="CE283" s="127">
        <v>0.23960000000000001</v>
      </c>
      <c r="CF283" s="127">
        <v>0.24010000000000001</v>
      </c>
      <c r="CG283" s="127">
        <v>0.24110000000000001</v>
      </c>
      <c r="CH283" s="127">
        <v>0.27700000000000002</v>
      </c>
      <c r="CI283" s="127">
        <v>0.27410000000000001</v>
      </c>
      <c r="CJ283" s="127">
        <v>0.27739999999999998</v>
      </c>
      <c r="CK283" s="127">
        <v>0.27639999999999998</v>
      </c>
      <c r="CL283" s="127">
        <v>0.27639999999999998</v>
      </c>
      <c r="CM283" s="127">
        <v>0.27450000000000002</v>
      </c>
      <c r="CN283" s="127">
        <v>0.2767</v>
      </c>
      <c r="CO283" s="127">
        <v>0.27989999999999998</v>
      </c>
      <c r="CP283" s="127">
        <v>0.27739999999999998</v>
      </c>
      <c r="CQ283" s="127">
        <v>0.2752</v>
      </c>
      <c r="CR283" s="127">
        <v>0.2797</v>
      </c>
      <c r="CS283" s="127">
        <v>0.28110000000000002</v>
      </c>
      <c r="CT283" s="127">
        <v>0.27960000000000002</v>
      </c>
      <c r="CU283" s="127">
        <v>0.27600000000000002</v>
      </c>
      <c r="CV283" s="127">
        <v>0.27760000000000001</v>
      </c>
      <c r="CW283" s="127">
        <v>0.2742</v>
      </c>
      <c r="CX283" s="127">
        <v>0.27389999999999998</v>
      </c>
      <c r="CY283" s="127">
        <v>0.27160000000000001</v>
      </c>
      <c r="CZ283" s="127">
        <v>0.26800000000000002</v>
      </c>
      <c r="DA283" s="127">
        <v>0.26819999999999999</v>
      </c>
      <c r="DB283" s="127">
        <v>0.26860000000000001</v>
      </c>
      <c r="DC283" s="127">
        <v>0.26619999999999999</v>
      </c>
      <c r="DD283" s="127">
        <v>0.2671</v>
      </c>
      <c r="DE283" s="127">
        <v>0.26650000000000001</v>
      </c>
      <c r="DF283" s="127">
        <v>0.26379999999999998</v>
      </c>
      <c r="DG283" s="127">
        <v>0.26450000000000001</v>
      </c>
      <c r="DH283" s="127">
        <v>0.26369999999999999</v>
      </c>
      <c r="DI283" s="127">
        <v>0.26269999999999999</v>
      </c>
      <c r="DJ283" s="127">
        <v>0.26519999999999999</v>
      </c>
      <c r="DK283" s="127">
        <v>0.26440000000000002</v>
      </c>
      <c r="DL283" s="127">
        <v>0.2681</v>
      </c>
      <c r="DM283" s="127">
        <v>0.26690000000000003</v>
      </c>
      <c r="DN283" s="127">
        <v>0.2666</v>
      </c>
      <c r="DO283" s="127">
        <v>0.2601</v>
      </c>
      <c r="DP283" s="127">
        <v>0.25280000000000002</v>
      </c>
      <c r="DQ283" s="127">
        <v>0.25879999999999997</v>
      </c>
      <c r="DR283" s="127">
        <v>0.25700000000000001</v>
      </c>
      <c r="DS283" s="127">
        <v>0.25119999999999998</v>
      </c>
      <c r="DT283" s="127">
        <v>0.24859999999999999</v>
      </c>
      <c r="DU283" s="127">
        <v>0.25190000000000001</v>
      </c>
      <c r="DV283" s="127">
        <v>0.25119999999999998</v>
      </c>
      <c r="DW283" s="127">
        <v>0.25469999999999998</v>
      </c>
      <c r="DX283" s="127">
        <v>0.2576</v>
      </c>
      <c r="DY283" s="127">
        <v>0.25319999999999998</v>
      </c>
      <c r="DZ283" s="127">
        <v>0.24579999999999999</v>
      </c>
      <c r="EA283" s="127">
        <v>0.24759999999999999</v>
      </c>
      <c r="EB283" s="127">
        <v>0.24310000000000001</v>
      </c>
      <c r="EC283" s="127">
        <v>0.2419</v>
      </c>
      <c r="ED283" s="127">
        <v>0.23980000000000001</v>
      </c>
      <c r="EE283" s="127">
        <v>0.23899999999999999</v>
      </c>
      <c r="EF283" s="127">
        <v>0.23780000000000001</v>
      </c>
      <c r="EG283" s="127">
        <v>0.23769999999999999</v>
      </c>
      <c r="EH283" s="127">
        <v>0.23680000000000001</v>
      </c>
      <c r="EI283" s="127">
        <v>0.23400000000000001</v>
      </c>
      <c r="EJ283" s="127">
        <v>0.23130000000000001</v>
      </c>
      <c r="EK283" s="127">
        <v>0.22509999999999999</v>
      </c>
      <c r="EL283" s="127">
        <v>0.22470000000000001</v>
      </c>
      <c r="EM283" s="127">
        <v>0.21970000000000001</v>
      </c>
      <c r="EN283" s="127">
        <v>0.21890000000000001</v>
      </c>
      <c r="EO283" s="127">
        <v>0.21729999999999999</v>
      </c>
      <c r="EP283" s="127">
        <v>0.21540000000000001</v>
      </c>
      <c r="EQ283" s="127">
        <v>0.21529999999999999</v>
      </c>
      <c r="ER283" s="127">
        <v>0.21199999999999999</v>
      </c>
      <c r="ES283" s="127">
        <v>0.2074</v>
      </c>
      <c r="ET283" s="127">
        <v>0.20730000000000001</v>
      </c>
      <c r="EU283" s="127">
        <v>0.2064</v>
      </c>
      <c r="EV283">
        <f>SUMIF('12peso'!$E$39:$E$492,$A283,'12peso'!H$39:H$492)</f>
        <v>6.4799999999999996E-2</v>
      </c>
      <c r="EW283">
        <f>SUMIF('12peso'!$E$39:$E$492,$A283,'12peso'!I$39:I$492)</f>
        <v>6.4500000000000002E-2</v>
      </c>
      <c r="EX283">
        <f>SUMIF('12peso'!$E$39:$E$492,$A283,'12peso'!J$39:J$492)</f>
        <v>6.4399999999999999E-2</v>
      </c>
      <c r="EY283">
        <f>SUMIF('12peso'!$E$39:$E$492,$A283,'12peso'!K$39:K$492)</f>
        <v>6.4100000000000004E-2</v>
      </c>
      <c r="EZ283">
        <f>SUMIF('12peso'!$E$39:$E$492,$A283,'12peso'!L$39:L$492)</f>
        <v>6.4399999999999999E-2</v>
      </c>
      <c r="FA283">
        <f>SUMIF('12peso'!$E$39:$E$492,$A283,'12peso'!M$39:M$492)</f>
        <v>6.4399999999999999E-2</v>
      </c>
      <c r="FB283">
        <f>SUMIF('12peso'!$E$39:$E$492,$A283,'12peso'!N$39:N$492)</f>
        <v>6.3899999999999998E-2</v>
      </c>
      <c r="FC283">
        <f>SUMIF('12peso'!$E$39:$E$492,$A283,'12peso'!O$39:O$492)</f>
        <v>6.4399999999999999E-2</v>
      </c>
      <c r="FD283">
        <f>SUMIF('12peso'!$E$39:$E$492,$A283,'12peso'!P$39:P$492)</f>
        <v>6.4000000000000001E-2</v>
      </c>
      <c r="FE283">
        <f>SUMIF('12peso'!$E$39:$E$492,$A283,'12peso'!Q$39:Q$492)</f>
        <v>6.3899999999999998E-2</v>
      </c>
      <c r="FF283">
        <f>SUMIF('12peso'!$E$39:$E$492,$A283,'12peso'!R$39:R$492)</f>
        <v>6.3399999999999998E-2</v>
      </c>
      <c r="FG283">
        <f>SUMIF('12peso'!$E$39:$E$492,$A283,'12peso'!S$39:S$492)</f>
        <v>6.1800000000000001E-2</v>
      </c>
      <c r="FH283">
        <f>SUMIF('12peso'!$E$39:$E$492,$A283,'12peso'!T$39:T$492)</f>
        <v>6.1699999999999998E-2</v>
      </c>
      <c r="FI283">
        <f>SUMIF('12peso'!$E$39:$E$492,$A283,'12peso'!U$39:U$492)</f>
        <v>6.0400000000000002E-2</v>
      </c>
      <c r="FJ283">
        <f>SUMIF('12peso'!$E$39:$E$492,$A283,'12peso'!V$39:V$492)</f>
        <v>6.08E-2</v>
      </c>
      <c r="FK283">
        <f>SUMIF('12peso'!$E$39:$E$492,$A283,'12peso'!W$39:W$492)</f>
        <v>6.2600000000000003E-2</v>
      </c>
      <c r="FL283">
        <f>SUMIF('12peso'!$E$39:$E$492,$A283,'12peso'!X$39:X$492)</f>
        <v>6.2600000000000003E-2</v>
      </c>
      <c r="FM283">
        <f>SUMIF('12peso'!$E$39:$E$492,$A283,'12peso'!Y$39:Y$492)</f>
        <v>6.2899999999999998E-2</v>
      </c>
      <c r="FN283">
        <f>SUMIF('12peso'!$E$39:$E$492,$A283,'12peso'!Z$39:Z$492)</f>
        <v>6.2799999999999995E-2</v>
      </c>
      <c r="FO283">
        <f>SUMIF('12peso'!$E$39:$E$492,$A283,'12peso'!AA$39:AA$492)</f>
        <v>6.1899999999999997E-2</v>
      </c>
      <c r="FP283">
        <f>SUMIF('12peso'!$E$39:$E$492,$A283,'12peso'!AB$39:AB$492)</f>
        <v>6.1800000000000001E-2</v>
      </c>
      <c r="FQ283">
        <f>SUMIF('12peso'!$E$39:$E$492,$A283,'12peso'!AC$39:AC$492)</f>
        <v>6.1499999999999999E-2</v>
      </c>
      <c r="FR283">
        <f>SUMIF('12peso'!$E$39:$E$492,$A283,'12peso'!AD$39:AD$492)</f>
        <v>6.1499999999999999E-2</v>
      </c>
      <c r="FS283">
        <f>SUMIF('12peso'!$E$39:$E$492,$A283,'12peso'!AE$39:AE$492)</f>
        <v>6.0600000000000001E-2</v>
      </c>
      <c r="FT283">
        <f>SUMIF('12peso'!$E$39:$E$492,$A283,'12peso'!AF$39:AF$492)</f>
        <v>5.9900000000000002E-2</v>
      </c>
      <c r="FU283">
        <f>SUMIF('12peso'!$E$39:$E$492,$A283,'12peso'!AG$39:AG$492)</f>
        <v>5.8999999999999997E-2</v>
      </c>
      <c r="FV283">
        <f>SUMIF('12peso'!$E$39:$E$492,$A283,'12peso'!AH$39:AH$492)</f>
        <v>5.7299999999999997E-2</v>
      </c>
      <c r="FW283">
        <f>SUMIF('12peso'!$E$39:$E$492,$A283,'12peso'!AI$39:AI$492)</f>
        <v>5.7200000000000001E-2</v>
      </c>
      <c r="FX283">
        <f>SUMIF('12peso'!$E$39:$E$492,$A283,'12peso'!AJ$39:AJ$492)</f>
        <v>5.6399999999999999E-2</v>
      </c>
      <c r="FY283">
        <f>SUMIF('12peso'!$E$39:$E$492,$A283,'12peso'!AK$39:AK$492)</f>
        <v>5.6000000000000001E-2</v>
      </c>
      <c r="FZ283">
        <f>SUMIF('12peso'!$E$39:$E$492,$A283,'12peso'!AL$39:AL$492)</f>
        <v>5.5599999999999997E-2</v>
      </c>
      <c r="GA283">
        <f>SUMIF('12peso'!$E$39:$E$492,$A283,'12peso'!AM$39:AM$492)</f>
        <v>5.62E-2</v>
      </c>
      <c r="GB283">
        <f>SUMIF('12peso'!$E$39:$E$492,$A283,'12peso'!AN$39:AN$492)</f>
        <v>5.5300000000000002E-2</v>
      </c>
    </row>
    <row r="284" spans="1:184" x14ac:dyDescent="0.25">
      <c r="A284" s="60">
        <v>7201003</v>
      </c>
      <c r="B284" s="56" t="s">
        <v>286</v>
      </c>
      <c r="C284" s="127">
        <v>5.91E-2</v>
      </c>
      <c r="D284" s="127">
        <v>5.9299999999999999E-2</v>
      </c>
      <c r="E284" s="127">
        <v>5.9299999999999999E-2</v>
      </c>
      <c r="F284" s="127">
        <v>5.8999999999999997E-2</v>
      </c>
      <c r="G284" s="127">
        <v>5.8700000000000002E-2</v>
      </c>
      <c r="H284" s="127">
        <v>5.8900000000000001E-2</v>
      </c>
      <c r="I284" s="127">
        <v>5.8700000000000002E-2</v>
      </c>
      <c r="J284" s="127">
        <v>5.8599999999999999E-2</v>
      </c>
      <c r="K284" s="127">
        <v>5.8400000000000001E-2</v>
      </c>
      <c r="L284" s="127">
        <v>5.8400000000000001E-2</v>
      </c>
      <c r="M284" s="127">
        <v>5.8400000000000001E-2</v>
      </c>
      <c r="N284" s="127">
        <v>5.8400000000000001E-2</v>
      </c>
      <c r="O284" s="127">
        <v>5.79E-2</v>
      </c>
      <c r="P284" s="127">
        <v>5.74E-2</v>
      </c>
      <c r="Q284" s="127">
        <v>5.7700000000000001E-2</v>
      </c>
      <c r="R284" s="127">
        <v>5.7799999999999997E-2</v>
      </c>
      <c r="S284" s="127">
        <v>5.7799999999999997E-2</v>
      </c>
      <c r="T284" s="127">
        <v>5.8000000000000003E-2</v>
      </c>
      <c r="U284" s="127">
        <v>5.79E-2</v>
      </c>
      <c r="V284" s="127">
        <v>5.7799999999999997E-2</v>
      </c>
      <c r="W284" s="127">
        <v>5.7599999999999998E-2</v>
      </c>
      <c r="X284" s="127">
        <v>5.7299999999999997E-2</v>
      </c>
      <c r="Y284" s="127">
        <v>5.74E-2</v>
      </c>
      <c r="Z284" s="127">
        <v>5.7599999999999998E-2</v>
      </c>
      <c r="AA284" s="127">
        <v>5.74E-2</v>
      </c>
      <c r="AB284" s="127">
        <v>5.74E-2</v>
      </c>
      <c r="AC284" s="127">
        <v>5.7700000000000001E-2</v>
      </c>
      <c r="AD284" s="127">
        <v>5.7700000000000001E-2</v>
      </c>
      <c r="AE284" s="127">
        <v>5.7700000000000001E-2</v>
      </c>
      <c r="AF284" s="127">
        <v>5.79E-2</v>
      </c>
      <c r="AG284" s="127">
        <v>5.8099999999999999E-2</v>
      </c>
      <c r="AH284" s="127">
        <v>5.8200000000000002E-2</v>
      </c>
      <c r="AI284" s="127">
        <v>5.8000000000000003E-2</v>
      </c>
      <c r="AJ284" s="127">
        <v>5.7799999999999997E-2</v>
      </c>
      <c r="AK284" s="127">
        <v>5.8000000000000003E-2</v>
      </c>
      <c r="AL284" s="127">
        <v>5.8000000000000003E-2</v>
      </c>
      <c r="AM284" s="127">
        <v>5.7700000000000001E-2</v>
      </c>
      <c r="AN284" s="127">
        <v>5.7700000000000001E-2</v>
      </c>
      <c r="AO284" s="127">
        <v>5.7799999999999997E-2</v>
      </c>
      <c r="AP284" s="127">
        <v>5.74E-2</v>
      </c>
      <c r="AQ284" s="127">
        <v>5.6000000000000001E-2</v>
      </c>
      <c r="AR284" s="127">
        <v>5.57E-2</v>
      </c>
      <c r="AS284" s="127">
        <v>5.5300000000000002E-2</v>
      </c>
      <c r="AT284" s="127">
        <v>5.4899999999999997E-2</v>
      </c>
      <c r="AU284" s="127">
        <v>5.45E-2</v>
      </c>
      <c r="AV284" s="127">
        <v>5.4199999999999998E-2</v>
      </c>
      <c r="AW284" s="127">
        <v>5.4300000000000001E-2</v>
      </c>
      <c r="AX284" s="127">
        <v>5.4899999999999997E-2</v>
      </c>
      <c r="AY284" s="127">
        <v>5.4600000000000003E-2</v>
      </c>
      <c r="AZ284" s="127">
        <v>5.4800000000000001E-2</v>
      </c>
      <c r="BA284" s="127">
        <v>5.4800000000000001E-2</v>
      </c>
      <c r="BB284" s="127">
        <v>5.5100000000000003E-2</v>
      </c>
      <c r="BC284" s="127">
        <v>5.6399999999999999E-2</v>
      </c>
      <c r="BD284" s="127">
        <v>5.6899999999999999E-2</v>
      </c>
      <c r="BE284" s="127">
        <v>5.7299999999999997E-2</v>
      </c>
      <c r="BF284" s="127">
        <v>5.7200000000000001E-2</v>
      </c>
      <c r="BG284" s="127">
        <v>5.7000000000000002E-2</v>
      </c>
      <c r="BH284" s="127">
        <v>5.7099999999999998E-2</v>
      </c>
      <c r="BI284" s="127">
        <v>5.7000000000000002E-2</v>
      </c>
      <c r="BJ284" s="127">
        <v>5.7000000000000002E-2</v>
      </c>
      <c r="BK284" s="127">
        <v>5.7200000000000001E-2</v>
      </c>
      <c r="BL284" s="127">
        <v>5.7000000000000002E-2</v>
      </c>
      <c r="BM284" s="127">
        <v>5.74E-2</v>
      </c>
      <c r="BN284" s="127">
        <v>5.7299999999999997E-2</v>
      </c>
      <c r="BO284" s="127">
        <v>5.7299999999999997E-2</v>
      </c>
      <c r="BP284" s="127">
        <v>5.7500000000000002E-2</v>
      </c>
      <c r="BQ284" s="127">
        <v>5.7599999999999998E-2</v>
      </c>
      <c r="BR284" s="127">
        <v>5.7700000000000001E-2</v>
      </c>
      <c r="BS284" s="127">
        <v>5.7799999999999997E-2</v>
      </c>
      <c r="BT284" s="127">
        <v>5.7500000000000002E-2</v>
      </c>
      <c r="BU284" s="127">
        <v>5.7599999999999998E-2</v>
      </c>
      <c r="BV284" s="127">
        <v>5.79E-2</v>
      </c>
      <c r="BW284" s="127">
        <v>5.8200000000000002E-2</v>
      </c>
      <c r="BX284" s="127">
        <v>5.8000000000000003E-2</v>
      </c>
      <c r="BY284" s="127">
        <v>5.8000000000000003E-2</v>
      </c>
      <c r="BZ284" s="127">
        <v>5.79E-2</v>
      </c>
      <c r="CA284" s="127">
        <v>5.79E-2</v>
      </c>
      <c r="CB284" s="127">
        <v>5.8099999999999999E-2</v>
      </c>
      <c r="CC284" s="127">
        <v>5.8299999999999998E-2</v>
      </c>
      <c r="CD284" s="127">
        <v>5.8500000000000003E-2</v>
      </c>
      <c r="CE284" s="127">
        <v>5.8599999999999999E-2</v>
      </c>
      <c r="CF284" s="127">
        <v>5.8900000000000001E-2</v>
      </c>
      <c r="CG284" s="127">
        <v>5.91E-2</v>
      </c>
      <c r="CH284" s="127">
        <v>5.0500000000000003E-2</v>
      </c>
      <c r="CI284" s="127">
        <v>5.0999999999999997E-2</v>
      </c>
      <c r="CJ284" s="127">
        <v>5.0299999999999997E-2</v>
      </c>
      <c r="CK284" s="127">
        <v>4.9000000000000002E-2</v>
      </c>
      <c r="CL284" s="127">
        <v>4.8800000000000003E-2</v>
      </c>
      <c r="CM284" s="127">
        <v>5.11E-2</v>
      </c>
      <c r="CN284" s="127">
        <v>5.0599999999999999E-2</v>
      </c>
      <c r="CO284" s="127">
        <v>5.1400000000000001E-2</v>
      </c>
      <c r="CP284" s="127">
        <v>5.2299999999999999E-2</v>
      </c>
      <c r="CQ284" s="127">
        <v>5.21E-2</v>
      </c>
      <c r="CR284" s="127">
        <v>5.2400000000000002E-2</v>
      </c>
      <c r="CS284" s="127">
        <v>5.2200000000000003E-2</v>
      </c>
      <c r="CT284" s="127">
        <v>5.2299999999999999E-2</v>
      </c>
      <c r="CU284" s="127">
        <v>5.28E-2</v>
      </c>
      <c r="CV284" s="127">
        <v>5.28E-2</v>
      </c>
      <c r="CW284" s="127">
        <v>5.2699999999999997E-2</v>
      </c>
      <c r="CX284" s="127">
        <v>5.2699999999999997E-2</v>
      </c>
      <c r="CY284" s="127">
        <v>5.2400000000000002E-2</v>
      </c>
      <c r="CZ284" s="127">
        <v>5.1999999999999998E-2</v>
      </c>
      <c r="DA284" s="127">
        <v>5.2400000000000002E-2</v>
      </c>
      <c r="DB284" s="127">
        <v>5.3900000000000003E-2</v>
      </c>
      <c r="DC284" s="127">
        <v>5.2999999999999999E-2</v>
      </c>
      <c r="DD284" s="127">
        <v>5.6899999999999999E-2</v>
      </c>
      <c r="DE284" s="127">
        <v>6.7500000000000004E-2</v>
      </c>
      <c r="DF284" s="127">
        <v>6.9800000000000001E-2</v>
      </c>
      <c r="DG284" s="127">
        <v>7.0000000000000007E-2</v>
      </c>
      <c r="DH284" s="127">
        <v>6.7699999999999996E-2</v>
      </c>
      <c r="DI284" s="127">
        <v>7.1499999999999994E-2</v>
      </c>
      <c r="DJ284" s="127">
        <v>7.2700000000000001E-2</v>
      </c>
      <c r="DK284" s="127">
        <v>7.0699999999999999E-2</v>
      </c>
      <c r="DL284" s="127">
        <v>6.8699999999999997E-2</v>
      </c>
      <c r="DM284" s="127">
        <v>6.6400000000000001E-2</v>
      </c>
      <c r="DN284" s="127">
        <v>6.7599999999999993E-2</v>
      </c>
      <c r="DO284" s="127">
        <v>6.59E-2</v>
      </c>
      <c r="DP284" s="127">
        <v>6.1600000000000002E-2</v>
      </c>
      <c r="DQ284" s="127">
        <v>6.5199999999999994E-2</v>
      </c>
      <c r="DR284" s="127">
        <v>6.8500000000000005E-2</v>
      </c>
      <c r="DS284" s="127">
        <v>7.0099999999999996E-2</v>
      </c>
      <c r="DT284" s="127">
        <v>6.9699999999999998E-2</v>
      </c>
      <c r="DU284" s="127">
        <v>6.8099999999999994E-2</v>
      </c>
      <c r="DV284" s="127">
        <v>6.7900000000000002E-2</v>
      </c>
      <c r="DW284" s="127">
        <v>6.7900000000000002E-2</v>
      </c>
      <c r="DX284" s="127">
        <v>6.7699999999999996E-2</v>
      </c>
      <c r="DY284" s="127">
        <v>6.7699999999999996E-2</v>
      </c>
      <c r="DZ284" s="127">
        <v>6.7299999999999999E-2</v>
      </c>
      <c r="EA284" s="127">
        <v>7.0800000000000002E-2</v>
      </c>
      <c r="EB284" s="127">
        <v>7.9699999999999993E-2</v>
      </c>
      <c r="EC284" s="127">
        <v>8.1699999999999995E-2</v>
      </c>
      <c r="ED284" s="127">
        <v>8.1900000000000001E-2</v>
      </c>
      <c r="EE284" s="127">
        <v>8.2299999999999998E-2</v>
      </c>
      <c r="EF284" s="127">
        <v>8.3599999999999994E-2</v>
      </c>
      <c r="EG284" s="127">
        <v>8.1699999999999995E-2</v>
      </c>
      <c r="EH284" s="127">
        <v>8.3799999999999999E-2</v>
      </c>
      <c r="EI284" s="127">
        <v>8.3799999999999999E-2</v>
      </c>
      <c r="EJ284" s="127">
        <v>8.3799999999999999E-2</v>
      </c>
      <c r="EK284" s="127">
        <v>8.3299999999999999E-2</v>
      </c>
      <c r="EL284" s="127">
        <v>8.4000000000000005E-2</v>
      </c>
      <c r="EM284" s="127">
        <v>8.3599999999999994E-2</v>
      </c>
      <c r="EN284" s="127">
        <v>8.1100000000000005E-2</v>
      </c>
      <c r="EO284" s="127">
        <v>8.3699999999999997E-2</v>
      </c>
      <c r="EP284" s="127">
        <v>8.9099999999999999E-2</v>
      </c>
      <c r="EQ284" s="127">
        <v>8.8499999999999995E-2</v>
      </c>
      <c r="ER284" s="127">
        <v>8.8599999999999998E-2</v>
      </c>
      <c r="ES284" s="127">
        <v>8.7900000000000006E-2</v>
      </c>
      <c r="ET284" s="127">
        <v>8.6400000000000005E-2</v>
      </c>
      <c r="EU284" s="127">
        <v>8.5800000000000001E-2</v>
      </c>
      <c r="EV284">
        <f>SUMIF('12peso'!$E$39:$E$492,$A284,'12peso'!H$39:H$492)</f>
        <v>1.5100000000000001E-2</v>
      </c>
      <c r="EW284">
        <f>SUMIF('12peso'!$E$39:$E$492,$A284,'12peso'!I$39:I$492)</f>
        <v>1.49E-2</v>
      </c>
      <c r="EX284">
        <f>SUMIF('12peso'!$E$39:$E$492,$A284,'12peso'!J$39:J$492)</f>
        <v>1.49E-2</v>
      </c>
      <c r="EY284">
        <f>SUMIF('12peso'!$E$39:$E$492,$A284,'12peso'!K$39:K$492)</f>
        <v>1.49E-2</v>
      </c>
      <c r="EZ284">
        <f>SUMIF('12peso'!$E$39:$E$492,$A284,'12peso'!L$39:L$492)</f>
        <v>1.49E-2</v>
      </c>
      <c r="FA284">
        <f>SUMIF('12peso'!$E$39:$E$492,$A284,'12peso'!M$39:M$492)</f>
        <v>1.4999999999999999E-2</v>
      </c>
      <c r="FB284">
        <f>SUMIF('12peso'!$E$39:$E$492,$A284,'12peso'!N$39:N$492)</f>
        <v>1.5100000000000001E-2</v>
      </c>
      <c r="FC284">
        <f>SUMIF('12peso'!$E$39:$E$492,$A284,'12peso'!O$39:O$492)</f>
        <v>1.5299999999999999E-2</v>
      </c>
      <c r="FD284">
        <f>SUMIF('12peso'!$E$39:$E$492,$A284,'12peso'!P$39:P$492)</f>
        <v>1.4999999999999999E-2</v>
      </c>
      <c r="FE284">
        <f>SUMIF('12peso'!$E$39:$E$492,$A284,'12peso'!Q$39:Q$492)</f>
        <v>1.49E-2</v>
      </c>
      <c r="FF284">
        <f>SUMIF('12peso'!$E$39:$E$492,$A284,'12peso'!R$39:R$492)</f>
        <v>1.4500000000000001E-2</v>
      </c>
      <c r="FG284">
        <f>SUMIF('12peso'!$E$39:$E$492,$A284,'12peso'!S$39:S$492)</f>
        <v>1.3599999999999999E-2</v>
      </c>
      <c r="FH284">
        <f>SUMIF('12peso'!$E$39:$E$492,$A284,'12peso'!T$39:T$492)</f>
        <v>1.3899999999999999E-2</v>
      </c>
      <c r="FI284">
        <f>SUMIF('12peso'!$E$39:$E$492,$A284,'12peso'!U$39:U$492)</f>
        <v>1.4E-2</v>
      </c>
      <c r="FJ284">
        <f>SUMIF('12peso'!$E$39:$E$492,$A284,'12peso'!V$39:V$492)</f>
        <v>1.3899999999999999E-2</v>
      </c>
      <c r="FK284">
        <f>SUMIF('12peso'!$E$39:$E$492,$A284,'12peso'!W$39:W$492)</f>
        <v>1.2800000000000001E-2</v>
      </c>
      <c r="FL284">
        <f>SUMIF('12peso'!$E$39:$E$492,$A284,'12peso'!X$39:X$492)</f>
        <v>1.2999999999999999E-2</v>
      </c>
      <c r="FM284">
        <f>SUMIF('12peso'!$E$39:$E$492,$A284,'12peso'!Y$39:Y$492)</f>
        <v>1.24E-2</v>
      </c>
      <c r="FN284">
        <f>SUMIF('12peso'!$E$39:$E$492,$A284,'12peso'!Z$39:Z$492)</f>
        <v>1.2500000000000001E-2</v>
      </c>
      <c r="FO284">
        <f>SUMIF('12peso'!$E$39:$E$492,$A284,'12peso'!AA$39:AA$492)</f>
        <v>1.2699999999999999E-2</v>
      </c>
      <c r="FP284">
        <f>SUMIF('12peso'!$E$39:$E$492,$A284,'12peso'!AB$39:AB$492)</f>
        <v>1.2699999999999999E-2</v>
      </c>
      <c r="FQ284">
        <f>SUMIF('12peso'!$E$39:$E$492,$A284,'12peso'!AC$39:AC$492)</f>
        <v>1.26E-2</v>
      </c>
      <c r="FR284">
        <f>SUMIF('12peso'!$E$39:$E$492,$A284,'12peso'!AD$39:AD$492)</f>
        <v>1.26E-2</v>
      </c>
      <c r="FS284">
        <f>SUMIF('12peso'!$E$39:$E$492,$A284,'12peso'!AE$39:AE$492)</f>
        <v>1.2500000000000001E-2</v>
      </c>
      <c r="FT284">
        <f>SUMIF('12peso'!$E$39:$E$492,$A284,'12peso'!AF$39:AF$492)</f>
        <v>1.24E-2</v>
      </c>
      <c r="FU284">
        <f>SUMIF('12peso'!$E$39:$E$492,$A284,'12peso'!AG$39:AG$492)</f>
        <v>1.23E-2</v>
      </c>
      <c r="FV284">
        <f>SUMIF('12peso'!$E$39:$E$492,$A284,'12peso'!AH$39:AH$492)</f>
        <v>1.2999999999999999E-2</v>
      </c>
      <c r="FW284">
        <f>SUMIF('12peso'!$E$39:$E$492,$A284,'12peso'!AI$39:AI$492)</f>
        <v>1.3299999999999999E-2</v>
      </c>
      <c r="FX284">
        <f>SUMIF('12peso'!$E$39:$E$492,$A284,'12peso'!AJ$39:AJ$492)</f>
        <v>1.38E-2</v>
      </c>
      <c r="FY284">
        <f>SUMIF('12peso'!$E$39:$E$492,$A284,'12peso'!AK$39:AK$492)</f>
        <v>1.3599999999999999E-2</v>
      </c>
      <c r="FZ284">
        <f>SUMIF('12peso'!$E$39:$E$492,$A284,'12peso'!AL$39:AL$492)</f>
        <v>1.3899999999999999E-2</v>
      </c>
      <c r="GA284">
        <f>SUMIF('12peso'!$E$39:$E$492,$A284,'12peso'!AM$39:AM$492)</f>
        <v>1.2999999999999999E-2</v>
      </c>
      <c r="GB284">
        <f>SUMIF('12peso'!$E$39:$E$492,$A284,'12peso'!AN$39:AN$492)</f>
        <v>1.2699999999999999E-2</v>
      </c>
    </row>
    <row r="285" spans="1:184" x14ac:dyDescent="0.25">
      <c r="A285" s="60">
        <v>7201006</v>
      </c>
      <c r="B285" s="56" t="s">
        <v>287</v>
      </c>
      <c r="C285" s="127">
        <v>0.26369999999999999</v>
      </c>
      <c r="D285" s="127">
        <v>0.26290000000000002</v>
      </c>
      <c r="E285" s="127">
        <v>0.25900000000000001</v>
      </c>
      <c r="F285" s="127">
        <v>0.25990000000000002</v>
      </c>
      <c r="G285" s="127">
        <v>0.25829999999999997</v>
      </c>
      <c r="H285" s="127">
        <v>0.26</v>
      </c>
      <c r="I285" s="127">
        <v>0.26279999999999998</v>
      </c>
      <c r="J285" s="127">
        <v>0.26490000000000002</v>
      </c>
      <c r="K285" s="127">
        <v>0.2621</v>
      </c>
      <c r="L285" s="127">
        <v>0.26079999999999998</v>
      </c>
      <c r="M285" s="127">
        <v>0.26250000000000001</v>
      </c>
      <c r="N285" s="127">
        <v>0.2646</v>
      </c>
      <c r="O285" s="127">
        <v>0.25919999999999999</v>
      </c>
      <c r="P285" s="127">
        <v>0.25750000000000001</v>
      </c>
      <c r="Q285" s="127">
        <v>0.25979999999999998</v>
      </c>
      <c r="R285" s="127">
        <v>0.26079999999999998</v>
      </c>
      <c r="S285" s="127">
        <v>0.26169999999999999</v>
      </c>
      <c r="T285" s="127">
        <v>0.26150000000000001</v>
      </c>
      <c r="U285" s="127">
        <v>0.2641</v>
      </c>
      <c r="V285" s="127">
        <v>0.26379999999999998</v>
      </c>
      <c r="W285" s="127">
        <v>0.26519999999999999</v>
      </c>
      <c r="X285" s="127">
        <v>0.26419999999999999</v>
      </c>
      <c r="Y285" s="127">
        <v>0.2646</v>
      </c>
      <c r="Z285" s="127">
        <v>0.26719999999999999</v>
      </c>
      <c r="AA285" s="127">
        <v>0.27029999999999998</v>
      </c>
      <c r="AB285" s="127">
        <v>0.27</v>
      </c>
      <c r="AC285" s="127">
        <v>0.26779999999999998</v>
      </c>
      <c r="AD285" s="127">
        <v>0.26750000000000002</v>
      </c>
      <c r="AE285" s="127">
        <v>0.26790000000000003</v>
      </c>
      <c r="AF285" s="127">
        <v>0.26650000000000001</v>
      </c>
      <c r="AG285" s="127">
        <v>0.26979999999999998</v>
      </c>
      <c r="AH285" s="127">
        <v>0.26910000000000001</v>
      </c>
      <c r="AI285" s="127">
        <v>0.2707</v>
      </c>
      <c r="AJ285" s="127">
        <v>0.27039999999999997</v>
      </c>
      <c r="AK285" s="127">
        <v>0.26910000000000001</v>
      </c>
      <c r="AL285" s="127">
        <v>0.26919999999999999</v>
      </c>
      <c r="AM285" s="127">
        <v>0.26889999999999997</v>
      </c>
      <c r="AN285" s="127">
        <v>0.26950000000000002</v>
      </c>
      <c r="AO285" s="127">
        <v>0.26779999999999998</v>
      </c>
      <c r="AP285" s="127">
        <v>0.26379999999999998</v>
      </c>
      <c r="AQ285" s="127">
        <v>0.25359999999999999</v>
      </c>
      <c r="AR285" s="127">
        <v>0.25059999999999999</v>
      </c>
      <c r="AS285" s="127">
        <v>0.2515</v>
      </c>
      <c r="AT285" s="127">
        <v>0.25669999999999998</v>
      </c>
      <c r="AU285" s="127">
        <v>0.25700000000000001</v>
      </c>
      <c r="AV285" s="127">
        <v>0.25359999999999999</v>
      </c>
      <c r="AW285" s="127">
        <v>0.25259999999999999</v>
      </c>
      <c r="AX285" s="127">
        <v>0.25590000000000002</v>
      </c>
      <c r="AY285" s="127">
        <v>0.25729999999999997</v>
      </c>
      <c r="AZ285" s="127">
        <v>0.25800000000000001</v>
      </c>
      <c r="BA285" s="127">
        <v>0.25719999999999998</v>
      </c>
      <c r="BB285" s="127">
        <v>0.25719999999999998</v>
      </c>
      <c r="BC285" s="127">
        <v>0.25729999999999997</v>
      </c>
      <c r="BD285" s="127">
        <v>0.25769999999999998</v>
      </c>
      <c r="BE285" s="127">
        <v>0.25950000000000001</v>
      </c>
      <c r="BF285" s="127">
        <v>0.26229999999999998</v>
      </c>
      <c r="BG285" s="127">
        <v>0.25969999999999999</v>
      </c>
      <c r="BH285" s="127">
        <v>0.25719999999999998</v>
      </c>
      <c r="BI285" s="127">
        <v>0.25659999999999999</v>
      </c>
      <c r="BJ285" s="127">
        <v>0.25640000000000002</v>
      </c>
      <c r="BK285" s="127">
        <v>0.25790000000000002</v>
      </c>
      <c r="BL285" s="127">
        <v>0.25800000000000001</v>
      </c>
      <c r="BM285" s="127">
        <v>0.25919999999999999</v>
      </c>
      <c r="BN285" s="127">
        <v>0.26090000000000002</v>
      </c>
      <c r="BO285" s="127">
        <v>0.25929999999999997</v>
      </c>
      <c r="BP285" s="127">
        <v>0.25740000000000002</v>
      </c>
      <c r="BQ285" s="127">
        <v>0.25829999999999997</v>
      </c>
      <c r="BR285" s="127">
        <v>0.26240000000000002</v>
      </c>
      <c r="BS285" s="127">
        <v>0.26369999999999999</v>
      </c>
      <c r="BT285" s="127">
        <v>0.2631</v>
      </c>
      <c r="BU285" s="127">
        <v>0.2646</v>
      </c>
      <c r="BV285" s="127">
        <v>0.26529999999999998</v>
      </c>
      <c r="BW285" s="127">
        <v>0.26640000000000003</v>
      </c>
      <c r="BX285" s="127">
        <v>0.26860000000000001</v>
      </c>
      <c r="BY285" s="127">
        <v>0.26669999999999999</v>
      </c>
      <c r="BZ285" s="127">
        <v>0.26569999999999999</v>
      </c>
      <c r="CA285" s="127">
        <v>0.26579999999999998</v>
      </c>
      <c r="CB285" s="127">
        <v>0.26400000000000001</v>
      </c>
      <c r="CC285" s="127">
        <v>0.26800000000000002</v>
      </c>
      <c r="CD285" s="127">
        <v>0.26950000000000002</v>
      </c>
      <c r="CE285" s="127">
        <v>0.26900000000000002</v>
      </c>
      <c r="CF285" s="127">
        <v>0.26919999999999999</v>
      </c>
      <c r="CG285" s="127">
        <v>0.2702</v>
      </c>
      <c r="CH285" s="127">
        <v>0.19620000000000001</v>
      </c>
      <c r="CI285" s="127">
        <v>0.19639999999999999</v>
      </c>
      <c r="CJ285" s="127">
        <v>0.19900000000000001</v>
      </c>
      <c r="CK285" s="127">
        <v>0.1991</v>
      </c>
      <c r="CL285" s="127">
        <v>0.19969999999999999</v>
      </c>
      <c r="CM285" s="127">
        <v>0.1996</v>
      </c>
      <c r="CN285" s="127">
        <v>0.19789999999999999</v>
      </c>
      <c r="CO285" s="127">
        <v>0.19919999999999999</v>
      </c>
      <c r="CP285" s="127">
        <v>0.20119999999999999</v>
      </c>
      <c r="CQ285" s="127">
        <v>0.2009</v>
      </c>
      <c r="CR285" s="127">
        <v>0.20280000000000001</v>
      </c>
      <c r="CS285" s="127">
        <v>0.20349999999999999</v>
      </c>
      <c r="CT285" s="127">
        <v>0.2036</v>
      </c>
      <c r="CU285" s="127">
        <v>0.20349999999999999</v>
      </c>
      <c r="CV285" s="127">
        <v>0.2036</v>
      </c>
      <c r="CW285" s="127">
        <v>0.2044</v>
      </c>
      <c r="CX285" s="127">
        <v>0.20430000000000001</v>
      </c>
      <c r="CY285" s="127">
        <v>0.20430000000000001</v>
      </c>
      <c r="CZ285" s="127">
        <v>0.20419999999999999</v>
      </c>
      <c r="DA285" s="127">
        <v>0.2054</v>
      </c>
      <c r="DB285" s="127">
        <v>0.20619999999999999</v>
      </c>
      <c r="DC285" s="127">
        <v>0.20480000000000001</v>
      </c>
      <c r="DD285" s="127">
        <v>0.2046</v>
      </c>
      <c r="DE285" s="127">
        <v>0.2034</v>
      </c>
      <c r="DF285" s="127">
        <v>0.20280000000000001</v>
      </c>
      <c r="DG285" s="127">
        <v>0.2014</v>
      </c>
      <c r="DH285" s="127">
        <v>0.2016</v>
      </c>
      <c r="DI285" s="127">
        <v>0.20150000000000001</v>
      </c>
      <c r="DJ285" s="127">
        <v>0.20080000000000001</v>
      </c>
      <c r="DK285" s="127">
        <v>0.2009</v>
      </c>
      <c r="DL285" s="127">
        <v>0.20039999999999999</v>
      </c>
      <c r="DM285" s="127">
        <v>0.20230000000000001</v>
      </c>
      <c r="DN285" s="127">
        <v>0.2039</v>
      </c>
      <c r="DO285" s="127">
        <v>0.20669999999999999</v>
      </c>
      <c r="DP285" s="127">
        <v>0.20630000000000001</v>
      </c>
      <c r="DQ285" s="127">
        <v>0.20619999999999999</v>
      </c>
      <c r="DR285" s="127">
        <v>0.20649999999999999</v>
      </c>
      <c r="DS285" s="127">
        <v>0.20619999999999999</v>
      </c>
      <c r="DT285" s="127">
        <v>0.20669999999999999</v>
      </c>
      <c r="DU285" s="127">
        <v>0.2072</v>
      </c>
      <c r="DV285" s="127">
        <v>0.2079</v>
      </c>
      <c r="DW285" s="127">
        <v>0.20880000000000001</v>
      </c>
      <c r="DX285" s="127">
        <v>0.2084</v>
      </c>
      <c r="DY285" s="127">
        <v>0.2102</v>
      </c>
      <c r="DZ285" s="127">
        <v>0.21729999999999999</v>
      </c>
      <c r="EA285" s="127">
        <v>0.21629999999999999</v>
      </c>
      <c r="EB285" s="127">
        <v>0.21560000000000001</v>
      </c>
      <c r="EC285" s="127">
        <v>0.216</v>
      </c>
      <c r="ED285" s="127">
        <v>0.21629999999999999</v>
      </c>
      <c r="EE285" s="127">
        <v>0.2162</v>
      </c>
      <c r="EF285" s="127">
        <v>0.21590000000000001</v>
      </c>
      <c r="EG285" s="127">
        <v>0.21540000000000001</v>
      </c>
      <c r="EH285" s="127">
        <v>0.21560000000000001</v>
      </c>
      <c r="EI285" s="127">
        <v>0.21429999999999999</v>
      </c>
      <c r="EJ285" s="127">
        <v>0.2135</v>
      </c>
      <c r="EK285" s="127">
        <v>0.215</v>
      </c>
      <c r="EL285" s="127">
        <v>0.21929999999999999</v>
      </c>
      <c r="EM285" s="127">
        <v>0.21870000000000001</v>
      </c>
      <c r="EN285" s="127">
        <v>0.22339999999999999</v>
      </c>
      <c r="EO285" s="127">
        <v>0.223</v>
      </c>
      <c r="EP285" s="127">
        <v>0.2228</v>
      </c>
      <c r="EQ285" s="127">
        <v>0.22339999999999999</v>
      </c>
      <c r="ER285" s="127">
        <v>0.22409999999999999</v>
      </c>
      <c r="ES285" s="127">
        <v>0.22159999999999999</v>
      </c>
      <c r="ET285" s="127">
        <v>0.221</v>
      </c>
      <c r="EU285" s="127">
        <v>0.22109999999999999</v>
      </c>
      <c r="EV285">
        <f>SUMIF('12peso'!$E$39:$E$492,$A285,'12peso'!H$39:H$492)</f>
        <v>0.1535</v>
      </c>
      <c r="EW285">
        <f>SUMIF('12peso'!$E$39:$E$492,$A285,'12peso'!I$39:I$492)</f>
        <v>0.15609999999999999</v>
      </c>
      <c r="EX285">
        <f>SUMIF('12peso'!$E$39:$E$492,$A285,'12peso'!J$39:J$492)</f>
        <v>0.16020000000000001</v>
      </c>
      <c r="EY285">
        <f>SUMIF('12peso'!$E$39:$E$492,$A285,'12peso'!K$39:K$492)</f>
        <v>0.1595</v>
      </c>
      <c r="EZ285">
        <f>SUMIF('12peso'!$E$39:$E$492,$A285,'12peso'!L$39:L$492)</f>
        <v>0.159</v>
      </c>
      <c r="FA285">
        <f>SUMIF('12peso'!$E$39:$E$492,$A285,'12peso'!M$39:M$492)</f>
        <v>0.15820000000000001</v>
      </c>
      <c r="FB285">
        <f>SUMIF('12peso'!$E$39:$E$492,$A285,'12peso'!N$39:N$492)</f>
        <v>0.1583</v>
      </c>
      <c r="FC285">
        <f>SUMIF('12peso'!$E$39:$E$492,$A285,'12peso'!O$39:O$492)</f>
        <v>0.1583</v>
      </c>
      <c r="FD285">
        <f>SUMIF('12peso'!$E$39:$E$492,$A285,'12peso'!P$39:P$492)</f>
        <v>0.15690000000000001</v>
      </c>
      <c r="FE285">
        <f>SUMIF('12peso'!$E$39:$E$492,$A285,'12peso'!Q$39:Q$492)</f>
        <v>0.15670000000000001</v>
      </c>
      <c r="FF285">
        <f>SUMIF('12peso'!$E$39:$E$492,$A285,'12peso'!R$39:R$492)</f>
        <v>0.15670000000000001</v>
      </c>
      <c r="FG285">
        <f>SUMIF('12peso'!$E$39:$E$492,$A285,'12peso'!S$39:S$492)</f>
        <v>0.15590000000000001</v>
      </c>
      <c r="FH285">
        <f>SUMIF('12peso'!$E$39:$E$492,$A285,'12peso'!T$39:T$492)</f>
        <v>0.15479999999999999</v>
      </c>
      <c r="FI285">
        <f>SUMIF('12peso'!$E$39:$E$492,$A285,'12peso'!U$39:U$492)</f>
        <v>0.15570000000000001</v>
      </c>
      <c r="FJ285">
        <f>SUMIF('12peso'!$E$39:$E$492,$A285,'12peso'!V$39:V$492)</f>
        <v>0.1573</v>
      </c>
      <c r="FK285">
        <f>SUMIF('12peso'!$E$39:$E$492,$A285,'12peso'!W$39:W$492)</f>
        <v>0.15659999999999999</v>
      </c>
      <c r="FL285">
        <f>SUMIF('12peso'!$E$39:$E$492,$A285,'12peso'!X$39:X$492)</f>
        <v>0.1593</v>
      </c>
      <c r="FM285">
        <f>SUMIF('12peso'!$E$39:$E$492,$A285,'12peso'!Y$39:Y$492)</f>
        <v>0.16</v>
      </c>
      <c r="FN285">
        <f>SUMIF('12peso'!$E$39:$E$492,$A285,'12peso'!Z$39:Z$492)</f>
        <v>0.15989999999999999</v>
      </c>
      <c r="FO285">
        <f>SUMIF('12peso'!$E$39:$E$492,$A285,'12peso'!AA$39:AA$492)</f>
        <v>0.16089999999999999</v>
      </c>
      <c r="FP285">
        <f>SUMIF('12peso'!$E$39:$E$492,$A285,'12peso'!AB$39:AB$492)</f>
        <v>0.16569999999999999</v>
      </c>
      <c r="FQ285">
        <f>SUMIF('12peso'!$E$39:$E$492,$A285,'12peso'!AC$39:AC$492)</f>
        <v>0.16650000000000001</v>
      </c>
      <c r="FR285">
        <f>SUMIF('12peso'!$E$39:$E$492,$A285,'12peso'!AD$39:AD$492)</f>
        <v>0.1661</v>
      </c>
      <c r="FS285">
        <f>SUMIF('12peso'!$E$39:$E$492,$A285,'12peso'!AE$39:AE$492)</f>
        <v>0.1668</v>
      </c>
      <c r="FT285">
        <f>SUMIF('12peso'!$E$39:$E$492,$A285,'12peso'!AF$39:AF$492)</f>
        <v>0.1605</v>
      </c>
      <c r="FU285">
        <f>SUMIF('12peso'!$E$39:$E$492,$A285,'12peso'!AG$39:AG$492)</f>
        <v>0.1598</v>
      </c>
      <c r="FV285">
        <f>SUMIF('12peso'!$E$39:$E$492,$A285,'12peso'!AH$39:AH$492)</f>
        <v>0.16139999999999999</v>
      </c>
      <c r="FW285">
        <f>SUMIF('12peso'!$E$39:$E$492,$A285,'12peso'!AI$39:AI$492)</f>
        <v>0.15740000000000001</v>
      </c>
      <c r="FX285">
        <f>SUMIF('12peso'!$E$39:$E$492,$A285,'12peso'!AJ$39:AJ$492)</f>
        <v>0.15820000000000001</v>
      </c>
      <c r="FY285">
        <f>SUMIF('12peso'!$E$39:$E$492,$A285,'12peso'!AK$39:AK$492)</f>
        <v>0.1575</v>
      </c>
      <c r="FZ285">
        <f>SUMIF('12peso'!$E$39:$E$492,$A285,'12peso'!AL$39:AL$492)</f>
        <v>0.1595</v>
      </c>
      <c r="GA285">
        <f>SUMIF('12peso'!$E$39:$E$492,$A285,'12peso'!AM$39:AM$492)</f>
        <v>0.16059999999999999</v>
      </c>
      <c r="GB285">
        <f>SUMIF('12peso'!$E$39:$E$492,$A285,'12peso'!AN$39:AN$492)</f>
        <v>0.16039999999999999</v>
      </c>
    </row>
    <row r="286" spans="1:184" x14ac:dyDescent="0.25">
      <c r="A286" s="60">
        <v>7201010</v>
      </c>
      <c r="B286" s="56" t="s">
        <v>288</v>
      </c>
      <c r="C286" s="127">
        <v>0.01</v>
      </c>
      <c r="D286" s="127">
        <v>0.01</v>
      </c>
      <c r="E286" s="127">
        <v>0.01</v>
      </c>
      <c r="F286" s="127">
        <v>9.9000000000000008E-3</v>
      </c>
      <c r="G286" s="127">
        <v>9.7999999999999997E-3</v>
      </c>
      <c r="H286" s="127">
        <v>9.7000000000000003E-3</v>
      </c>
      <c r="I286" s="127">
        <v>9.7999999999999997E-3</v>
      </c>
      <c r="J286" s="127">
        <v>9.5999999999999992E-3</v>
      </c>
      <c r="K286" s="127">
        <v>9.7000000000000003E-3</v>
      </c>
      <c r="L286" s="127">
        <v>9.7999999999999997E-3</v>
      </c>
      <c r="M286" s="127">
        <v>9.7000000000000003E-3</v>
      </c>
      <c r="N286" s="127">
        <v>9.9000000000000008E-3</v>
      </c>
      <c r="O286" s="127">
        <v>9.5999999999999992E-3</v>
      </c>
      <c r="P286" s="127">
        <v>9.4000000000000004E-3</v>
      </c>
      <c r="Q286" s="127">
        <v>9.4000000000000004E-3</v>
      </c>
      <c r="R286" s="127">
        <v>9.2999999999999992E-3</v>
      </c>
      <c r="S286" s="127">
        <v>9.1000000000000004E-3</v>
      </c>
      <c r="T286" s="127">
        <v>8.9999999999999993E-3</v>
      </c>
      <c r="U286" s="127">
        <v>9.2999999999999992E-3</v>
      </c>
      <c r="V286" s="127">
        <v>9.1999999999999998E-3</v>
      </c>
      <c r="W286" s="127">
        <v>9.1000000000000004E-3</v>
      </c>
      <c r="X286" s="127">
        <v>9.1999999999999998E-3</v>
      </c>
      <c r="Y286" s="127">
        <v>9.2999999999999992E-3</v>
      </c>
      <c r="Z286" s="127">
        <v>9.2999999999999992E-3</v>
      </c>
      <c r="AA286" s="127">
        <v>9.4000000000000004E-3</v>
      </c>
      <c r="AB286" s="127">
        <v>9.2999999999999992E-3</v>
      </c>
      <c r="AC286" s="127">
        <v>9.4000000000000004E-3</v>
      </c>
      <c r="AD286" s="127">
        <v>9.1000000000000004E-3</v>
      </c>
      <c r="AE286" s="127">
        <v>9.1000000000000004E-3</v>
      </c>
      <c r="AF286" s="127">
        <v>9.1000000000000004E-3</v>
      </c>
      <c r="AG286" s="127">
        <v>9.2999999999999992E-3</v>
      </c>
      <c r="AH286" s="127">
        <v>9.1999999999999998E-3</v>
      </c>
      <c r="AI286" s="127">
        <v>8.9999999999999993E-3</v>
      </c>
      <c r="AJ286" s="127">
        <v>8.9999999999999993E-3</v>
      </c>
      <c r="AK286" s="127">
        <v>9.1000000000000004E-3</v>
      </c>
      <c r="AL286" s="127">
        <v>9.1999999999999998E-3</v>
      </c>
      <c r="AM286" s="127">
        <v>9.1999999999999998E-3</v>
      </c>
      <c r="AN286" s="127">
        <v>9.2999999999999992E-3</v>
      </c>
      <c r="AO286" s="127">
        <v>9.4000000000000004E-3</v>
      </c>
      <c r="AP286" s="127">
        <v>9.4000000000000004E-3</v>
      </c>
      <c r="AQ286" s="127">
        <v>9.4000000000000004E-3</v>
      </c>
      <c r="AR286" s="127">
        <v>9.5999999999999992E-3</v>
      </c>
      <c r="AS286" s="127">
        <v>9.4999999999999998E-3</v>
      </c>
      <c r="AT286" s="127">
        <v>9.2999999999999992E-3</v>
      </c>
      <c r="AU286" s="127">
        <v>9.2999999999999992E-3</v>
      </c>
      <c r="AV286" s="127">
        <v>9.4000000000000004E-3</v>
      </c>
      <c r="AW286" s="127">
        <v>9.5999999999999992E-3</v>
      </c>
      <c r="AX286" s="127">
        <v>0.01</v>
      </c>
      <c r="AY286" s="127">
        <v>9.9000000000000008E-3</v>
      </c>
      <c r="AZ286" s="127">
        <v>0.01</v>
      </c>
      <c r="BA286" s="127">
        <v>0.01</v>
      </c>
      <c r="BB286" s="127">
        <v>0.01</v>
      </c>
      <c r="BC286" s="127">
        <v>1.01E-2</v>
      </c>
      <c r="BD286" s="127">
        <v>1.01E-2</v>
      </c>
      <c r="BE286" s="127">
        <v>1.0500000000000001E-2</v>
      </c>
      <c r="BF286" s="127">
        <v>1.0500000000000001E-2</v>
      </c>
      <c r="BG286" s="127">
        <v>1.0999999999999999E-2</v>
      </c>
      <c r="BH286" s="127">
        <v>1.0800000000000001E-2</v>
      </c>
      <c r="BI286" s="127">
        <v>1.0699999999999999E-2</v>
      </c>
      <c r="BJ286" s="127">
        <v>1.06E-2</v>
      </c>
      <c r="BK286" s="127">
        <v>1.06E-2</v>
      </c>
      <c r="BL286" s="127">
        <v>1.06E-2</v>
      </c>
      <c r="BM286" s="127">
        <v>1.0699999999999999E-2</v>
      </c>
      <c r="BN286" s="127">
        <v>1.0800000000000001E-2</v>
      </c>
      <c r="BO286" s="127">
        <v>1.09E-2</v>
      </c>
      <c r="BP286" s="127">
        <v>1.11E-2</v>
      </c>
      <c r="BQ286" s="127">
        <v>1.14E-2</v>
      </c>
      <c r="BR286" s="127">
        <v>1.18E-2</v>
      </c>
      <c r="BS286" s="127">
        <v>1.1599999999999999E-2</v>
      </c>
      <c r="BT286" s="127">
        <v>1.1599999999999999E-2</v>
      </c>
      <c r="BU286" s="127">
        <v>1.1599999999999999E-2</v>
      </c>
      <c r="BV286" s="127">
        <v>1.17E-2</v>
      </c>
      <c r="BW286" s="127">
        <v>1.15E-2</v>
      </c>
      <c r="BX286" s="127">
        <v>1.1299999999999999E-2</v>
      </c>
      <c r="BY286" s="127">
        <v>1.15E-2</v>
      </c>
      <c r="BZ286" s="127">
        <v>1.1299999999999999E-2</v>
      </c>
      <c r="CA286" s="127">
        <v>1.11E-2</v>
      </c>
      <c r="CB286" s="127">
        <v>1.14E-2</v>
      </c>
      <c r="CC286" s="127">
        <v>1.15E-2</v>
      </c>
      <c r="CD286" s="127">
        <v>1.15E-2</v>
      </c>
      <c r="CE286" s="127">
        <v>1.15E-2</v>
      </c>
      <c r="CF286" s="127">
        <v>1.15E-2</v>
      </c>
      <c r="CG286" s="127">
        <v>1.1599999999999999E-2</v>
      </c>
      <c r="CH286" s="127">
        <v>9.4500000000000001E-2</v>
      </c>
      <c r="CI286" s="127">
        <v>9.3399999999999997E-2</v>
      </c>
      <c r="CJ286" s="127">
        <v>9.4500000000000001E-2</v>
      </c>
      <c r="CK286" s="127">
        <v>9.5299999999999996E-2</v>
      </c>
      <c r="CL286" s="127">
        <v>9.4600000000000004E-2</v>
      </c>
      <c r="CM286" s="127">
        <v>9.5699999999999993E-2</v>
      </c>
      <c r="CN286" s="127">
        <v>9.5100000000000004E-2</v>
      </c>
      <c r="CO286" s="127">
        <v>9.5200000000000007E-2</v>
      </c>
      <c r="CP286" s="127">
        <v>9.5899999999999999E-2</v>
      </c>
      <c r="CQ286" s="127">
        <v>9.6299999999999997E-2</v>
      </c>
      <c r="CR286" s="127">
        <v>9.5299999999999996E-2</v>
      </c>
      <c r="CS286" s="127">
        <v>9.4200000000000006E-2</v>
      </c>
      <c r="CT286" s="127">
        <v>9.4100000000000003E-2</v>
      </c>
      <c r="CU286" s="127">
        <v>9.3600000000000003E-2</v>
      </c>
      <c r="CV286" s="127">
        <v>9.2399999999999996E-2</v>
      </c>
      <c r="CW286" s="127">
        <v>9.3700000000000006E-2</v>
      </c>
      <c r="CX286" s="127">
        <v>9.5600000000000004E-2</v>
      </c>
      <c r="CY286" s="127">
        <v>9.4100000000000003E-2</v>
      </c>
      <c r="CZ286" s="127">
        <v>9.1700000000000004E-2</v>
      </c>
      <c r="DA286" s="127">
        <v>9.0499999999999997E-2</v>
      </c>
      <c r="DB286" s="127">
        <v>9.01E-2</v>
      </c>
      <c r="DC286" s="127">
        <v>9.0200000000000002E-2</v>
      </c>
      <c r="DD286" s="127">
        <v>8.9800000000000005E-2</v>
      </c>
      <c r="DE286" s="127">
        <v>8.9099999999999999E-2</v>
      </c>
      <c r="DF286" s="127">
        <v>8.7999999999999995E-2</v>
      </c>
      <c r="DG286" s="127">
        <v>8.6400000000000005E-2</v>
      </c>
      <c r="DH286" s="127">
        <v>8.7499999999999994E-2</v>
      </c>
      <c r="DI286" s="127">
        <v>8.6499999999999994E-2</v>
      </c>
      <c r="DJ286" s="127">
        <v>8.6099999999999996E-2</v>
      </c>
      <c r="DK286" s="127">
        <v>8.7800000000000003E-2</v>
      </c>
      <c r="DL286" s="127">
        <v>8.9499999999999996E-2</v>
      </c>
      <c r="DM286" s="127">
        <v>9.0999999999999998E-2</v>
      </c>
      <c r="DN286" s="127">
        <v>8.9800000000000005E-2</v>
      </c>
      <c r="DO286" s="127">
        <v>8.9899999999999994E-2</v>
      </c>
      <c r="DP286" s="127">
        <v>9.1300000000000006E-2</v>
      </c>
      <c r="DQ286" s="127">
        <v>9.0200000000000002E-2</v>
      </c>
      <c r="DR286" s="127">
        <v>9.1700000000000004E-2</v>
      </c>
      <c r="DS286" s="127">
        <v>9.2600000000000002E-2</v>
      </c>
      <c r="DT286" s="127">
        <v>9.1800000000000007E-2</v>
      </c>
      <c r="DU286" s="127">
        <v>9.1300000000000006E-2</v>
      </c>
      <c r="DV286" s="127">
        <v>9.0399999999999994E-2</v>
      </c>
      <c r="DW286" s="127">
        <v>0.09</v>
      </c>
      <c r="DX286" s="127">
        <v>8.9399999999999993E-2</v>
      </c>
      <c r="DY286" s="127">
        <v>8.7800000000000003E-2</v>
      </c>
      <c r="DZ286" s="127">
        <v>8.8099999999999998E-2</v>
      </c>
      <c r="EA286" s="127">
        <v>8.6599999999999996E-2</v>
      </c>
      <c r="EB286" s="127">
        <v>8.5400000000000004E-2</v>
      </c>
      <c r="EC286" s="127">
        <v>8.6099999999999996E-2</v>
      </c>
      <c r="ED286" s="127">
        <v>8.6999999999999994E-2</v>
      </c>
      <c r="EE286" s="127">
        <v>8.5300000000000001E-2</v>
      </c>
      <c r="EF286" s="127">
        <v>8.7800000000000003E-2</v>
      </c>
      <c r="EG286" s="127">
        <v>8.6300000000000002E-2</v>
      </c>
      <c r="EH286" s="127">
        <v>8.4199999999999997E-2</v>
      </c>
      <c r="EI286" s="127">
        <v>8.3400000000000002E-2</v>
      </c>
      <c r="EJ286" s="127">
        <v>8.2699999999999996E-2</v>
      </c>
      <c r="EK286" s="127">
        <v>8.2199999999999995E-2</v>
      </c>
      <c r="EL286" s="127">
        <v>7.9699999999999993E-2</v>
      </c>
      <c r="EM286" s="127">
        <v>7.85E-2</v>
      </c>
      <c r="EN286" s="127">
        <v>7.8200000000000006E-2</v>
      </c>
      <c r="EO286" s="127">
        <v>7.6799999999999993E-2</v>
      </c>
      <c r="EP286" s="127">
        <v>7.6300000000000007E-2</v>
      </c>
      <c r="EQ286" s="127">
        <v>7.4499999999999997E-2</v>
      </c>
      <c r="ER286" s="127">
        <v>7.4200000000000002E-2</v>
      </c>
      <c r="ES286" s="127">
        <v>7.3899999999999993E-2</v>
      </c>
      <c r="ET286" s="127">
        <v>7.3899999999999993E-2</v>
      </c>
      <c r="EU286" s="127">
        <v>7.2900000000000006E-2</v>
      </c>
      <c r="EV286">
        <f>SUMIF('12peso'!$E$39:$E$492,$A286,'12peso'!H$39:H$492)</f>
        <v>4.1500000000000002E-2</v>
      </c>
      <c r="EW286">
        <f>SUMIF('12peso'!$E$39:$E$492,$A286,'12peso'!I$39:I$492)</f>
        <v>4.07E-2</v>
      </c>
      <c r="EX286">
        <f>SUMIF('12peso'!$E$39:$E$492,$A286,'12peso'!J$39:J$492)</f>
        <v>4.0800000000000003E-2</v>
      </c>
      <c r="EY286">
        <f>SUMIF('12peso'!$E$39:$E$492,$A286,'12peso'!K$39:K$492)</f>
        <v>4.1200000000000001E-2</v>
      </c>
      <c r="EZ286">
        <f>SUMIF('12peso'!$E$39:$E$492,$A286,'12peso'!L$39:L$492)</f>
        <v>4.1200000000000001E-2</v>
      </c>
      <c r="FA286">
        <f>SUMIF('12peso'!$E$39:$E$492,$A286,'12peso'!M$39:M$492)</f>
        <v>4.1200000000000001E-2</v>
      </c>
      <c r="FB286">
        <f>SUMIF('12peso'!$E$39:$E$492,$A286,'12peso'!N$39:N$492)</f>
        <v>4.1399999999999999E-2</v>
      </c>
      <c r="FC286">
        <f>SUMIF('12peso'!$E$39:$E$492,$A286,'12peso'!O$39:O$492)</f>
        <v>4.1300000000000003E-2</v>
      </c>
      <c r="FD286">
        <f>SUMIF('12peso'!$E$39:$E$492,$A286,'12peso'!P$39:P$492)</f>
        <v>4.1000000000000002E-2</v>
      </c>
      <c r="FE286">
        <f>SUMIF('12peso'!$E$39:$E$492,$A286,'12peso'!Q$39:Q$492)</f>
        <v>4.0899999999999999E-2</v>
      </c>
      <c r="FF286">
        <f>SUMIF('12peso'!$E$39:$E$492,$A286,'12peso'!R$39:R$492)</f>
        <v>4.0899999999999999E-2</v>
      </c>
      <c r="FG286">
        <f>SUMIF('12peso'!$E$39:$E$492,$A286,'12peso'!S$39:S$492)</f>
        <v>4.07E-2</v>
      </c>
      <c r="FH286">
        <f>SUMIF('12peso'!$E$39:$E$492,$A286,'12peso'!T$39:T$492)</f>
        <v>4.0399999999999998E-2</v>
      </c>
      <c r="FI286">
        <f>SUMIF('12peso'!$E$39:$E$492,$A286,'12peso'!U$39:U$492)</f>
        <v>3.9899999999999998E-2</v>
      </c>
      <c r="FJ286">
        <f>SUMIF('12peso'!$E$39:$E$492,$A286,'12peso'!V$39:V$492)</f>
        <v>4.0300000000000002E-2</v>
      </c>
      <c r="FK286">
        <f>SUMIF('12peso'!$E$39:$E$492,$A286,'12peso'!W$39:W$492)</f>
        <v>4.02E-2</v>
      </c>
      <c r="FL286">
        <f>SUMIF('12peso'!$E$39:$E$492,$A286,'12peso'!X$39:X$492)</f>
        <v>4.0300000000000002E-2</v>
      </c>
      <c r="FM286">
        <f>SUMIF('12peso'!$E$39:$E$492,$A286,'12peso'!Y$39:Y$492)</f>
        <v>4.0099999999999997E-2</v>
      </c>
      <c r="FN286">
        <f>SUMIF('12peso'!$E$39:$E$492,$A286,'12peso'!Z$39:Z$492)</f>
        <v>3.9800000000000002E-2</v>
      </c>
      <c r="FO286">
        <f>SUMIF('12peso'!$E$39:$E$492,$A286,'12peso'!AA$39:AA$492)</f>
        <v>4.0099999999999997E-2</v>
      </c>
      <c r="FP286">
        <f>SUMIF('12peso'!$E$39:$E$492,$A286,'12peso'!AB$39:AB$492)</f>
        <v>4.02E-2</v>
      </c>
      <c r="FQ286">
        <f>SUMIF('12peso'!$E$39:$E$492,$A286,'12peso'!AC$39:AC$492)</f>
        <v>4.0800000000000003E-2</v>
      </c>
      <c r="FR286">
        <f>SUMIF('12peso'!$E$39:$E$492,$A286,'12peso'!AD$39:AD$492)</f>
        <v>4.1200000000000001E-2</v>
      </c>
      <c r="FS286">
        <f>SUMIF('12peso'!$E$39:$E$492,$A286,'12peso'!AE$39:AE$492)</f>
        <v>4.1300000000000003E-2</v>
      </c>
      <c r="FT286">
        <f>SUMIF('12peso'!$E$39:$E$492,$A286,'12peso'!AF$39:AF$492)</f>
        <v>4.2700000000000002E-2</v>
      </c>
      <c r="FU286">
        <f>SUMIF('12peso'!$E$39:$E$492,$A286,'12peso'!AG$39:AG$492)</f>
        <v>4.3400000000000001E-2</v>
      </c>
      <c r="FV286">
        <f>SUMIF('12peso'!$E$39:$E$492,$A286,'12peso'!AH$39:AH$492)</f>
        <v>4.2900000000000001E-2</v>
      </c>
      <c r="FW286">
        <f>SUMIF('12peso'!$E$39:$E$492,$A286,'12peso'!AI$39:AI$492)</f>
        <v>4.3200000000000002E-2</v>
      </c>
      <c r="FX286">
        <f>SUMIF('12peso'!$E$39:$E$492,$A286,'12peso'!AJ$39:AJ$492)</f>
        <v>4.3299999999999998E-2</v>
      </c>
      <c r="FY286">
        <f>SUMIF('12peso'!$E$39:$E$492,$A286,'12peso'!AK$39:AK$492)</f>
        <v>4.2799999999999998E-2</v>
      </c>
      <c r="FZ286">
        <f>SUMIF('12peso'!$E$39:$E$492,$A286,'12peso'!AL$39:AL$492)</f>
        <v>4.3099999999999999E-2</v>
      </c>
      <c r="GA286">
        <f>SUMIF('12peso'!$E$39:$E$492,$A286,'12peso'!AM$39:AM$492)</f>
        <v>4.2900000000000001E-2</v>
      </c>
      <c r="GB286">
        <f>SUMIF('12peso'!$E$39:$E$492,$A286,'12peso'!AN$39:AN$492)</f>
        <v>4.3299999999999998E-2</v>
      </c>
    </row>
    <row r="287" spans="1:184" x14ac:dyDescent="0.25">
      <c r="A287" s="60">
        <v>7201019</v>
      </c>
      <c r="B287" s="56" t="s">
        <v>289</v>
      </c>
      <c r="C287" s="127">
        <v>0.15920000000000001</v>
      </c>
      <c r="D287" s="127">
        <v>0.15820000000000001</v>
      </c>
      <c r="E287" s="127">
        <v>0.15759999999999999</v>
      </c>
      <c r="F287" s="127">
        <v>0.15809999999999999</v>
      </c>
      <c r="G287" s="127">
        <v>0.15790000000000001</v>
      </c>
      <c r="H287" s="127">
        <v>0.15770000000000001</v>
      </c>
      <c r="I287" s="127">
        <v>0.1573</v>
      </c>
      <c r="J287" s="127">
        <v>0.15890000000000001</v>
      </c>
      <c r="K287" s="127">
        <v>0.1603</v>
      </c>
      <c r="L287" s="127">
        <v>0.15659999999999999</v>
      </c>
      <c r="M287" s="127">
        <v>0.15570000000000001</v>
      </c>
      <c r="N287" s="127">
        <v>0.1575</v>
      </c>
      <c r="O287" s="127">
        <v>0.15509999999999999</v>
      </c>
      <c r="P287" s="127">
        <v>0.15440000000000001</v>
      </c>
      <c r="Q287" s="127">
        <v>0.15479999999999999</v>
      </c>
      <c r="R287" s="127">
        <v>0.1545</v>
      </c>
      <c r="S287" s="127">
        <v>0.1545</v>
      </c>
      <c r="T287" s="127">
        <v>0.15379999999999999</v>
      </c>
      <c r="U287" s="127">
        <v>0.15229999999999999</v>
      </c>
      <c r="V287" s="127">
        <v>0.15129999999999999</v>
      </c>
      <c r="W287" s="127">
        <v>0.15110000000000001</v>
      </c>
      <c r="X287" s="127">
        <v>0.15079999999999999</v>
      </c>
      <c r="Y287" s="127">
        <v>0.1502</v>
      </c>
      <c r="Z287" s="127">
        <v>0.14929999999999999</v>
      </c>
      <c r="AA287" s="127">
        <v>0.14649999999999999</v>
      </c>
      <c r="AB287" s="127">
        <v>0.1454</v>
      </c>
      <c r="AC287" s="127">
        <v>0.14630000000000001</v>
      </c>
      <c r="AD287" s="127">
        <v>0.14599999999999999</v>
      </c>
      <c r="AE287" s="127">
        <v>0.14680000000000001</v>
      </c>
      <c r="AF287" s="127">
        <v>0.1469</v>
      </c>
      <c r="AG287" s="127">
        <v>0.1469</v>
      </c>
      <c r="AH287" s="127">
        <v>0.14799999999999999</v>
      </c>
      <c r="AI287" s="127">
        <v>0.14799999999999999</v>
      </c>
      <c r="AJ287" s="127">
        <v>0.14599999999999999</v>
      </c>
      <c r="AK287" s="127">
        <v>0.14630000000000001</v>
      </c>
      <c r="AL287" s="127">
        <v>0.1459</v>
      </c>
      <c r="AM287" s="127">
        <v>0.14419999999999999</v>
      </c>
      <c r="AN287" s="127">
        <v>0.14430000000000001</v>
      </c>
      <c r="AO287" s="127">
        <v>0.1452</v>
      </c>
      <c r="AP287" s="127">
        <v>0.14610000000000001</v>
      </c>
      <c r="AQ287" s="127">
        <v>0.14530000000000001</v>
      </c>
      <c r="AR287" s="127">
        <v>0.1464</v>
      </c>
      <c r="AS287" s="127">
        <v>0.14560000000000001</v>
      </c>
      <c r="AT287" s="127">
        <v>0.1449</v>
      </c>
      <c r="AU287" s="127">
        <v>0.14460000000000001</v>
      </c>
      <c r="AV287" s="127">
        <v>0.14380000000000001</v>
      </c>
      <c r="AW287" s="127">
        <v>0.14419999999999999</v>
      </c>
      <c r="AX287" s="127">
        <v>0.14630000000000001</v>
      </c>
      <c r="AY287" s="127">
        <v>0.14580000000000001</v>
      </c>
      <c r="AZ287" s="127">
        <v>0.1457</v>
      </c>
      <c r="BA287" s="127">
        <v>0.14580000000000001</v>
      </c>
      <c r="BB287" s="127">
        <v>0.14749999999999999</v>
      </c>
      <c r="BC287" s="127">
        <v>0.14849999999999999</v>
      </c>
      <c r="BD287" s="127">
        <v>0.1487</v>
      </c>
      <c r="BE287" s="127">
        <v>0.14860000000000001</v>
      </c>
      <c r="BF287" s="127">
        <v>0.14929999999999999</v>
      </c>
      <c r="BG287" s="127">
        <v>0.14910000000000001</v>
      </c>
      <c r="BH287" s="127">
        <v>0.14940000000000001</v>
      </c>
      <c r="BI287" s="127">
        <v>0.14899999999999999</v>
      </c>
      <c r="BJ287" s="127">
        <v>0.14799999999999999</v>
      </c>
      <c r="BK287" s="127">
        <v>0.1474</v>
      </c>
      <c r="BL287" s="127">
        <v>0.14530000000000001</v>
      </c>
      <c r="BM287" s="127">
        <v>0.14649999999999999</v>
      </c>
      <c r="BN287" s="127">
        <v>0.14879999999999999</v>
      </c>
      <c r="BO287" s="127">
        <v>0.14949999999999999</v>
      </c>
      <c r="BP287" s="127">
        <v>0.1492</v>
      </c>
      <c r="BQ287" s="127">
        <v>0.1507</v>
      </c>
      <c r="BR287" s="127">
        <v>0.15049999999999999</v>
      </c>
      <c r="BS287" s="127">
        <v>0.15110000000000001</v>
      </c>
      <c r="BT287" s="127">
        <v>0.1502</v>
      </c>
      <c r="BU287" s="127">
        <v>0.15060000000000001</v>
      </c>
      <c r="BV287" s="127">
        <v>0.152</v>
      </c>
      <c r="BW287" s="127">
        <v>0.1512</v>
      </c>
      <c r="BX287" s="127">
        <v>0.152</v>
      </c>
      <c r="BY287" s="127">
        <v>0.15090000000000001</v>
      </c>
      <c r="BZ287" s="127">
        <v>0.15210000000000001</v>
      </c>
      <c r="CA287" s="127">
        <v>0.15260000000000001</v>
      </c>
      <c r="CB287" s="127">
        <v>0.15290000000000001</v>
      </c>
      <c r="CC287" s="127">
        <v>0.15329999999999999</v>
      </c>
      <c r="CD287" s="127">
        <v>0.15310000000000001</v>
      </c>
      <c r="CE287" s="127">
        <v>0.1537</v>
      </c>
      <c r="CF287" s="127">
        <v>0.15390000000000001</v>
      </c>
      <c r="CG287" s="127">
        <v>0.1542</v>
      </c>
      <c r="CH287" s="127">
        <v>8.4500000000000006E-2</v>
      </c>
      <c r="CI287" s="127">
        <v>8.5199999999999998E-2</v>
      </c>
      <c r="CJ287" s="127">
        <v>8.5199999999999998E-2</v>
      </c>
      <c r="CK287" s="127">
        <v>8.5099999999999995E-2</v>
      </c>
      <c r="CL287" s="127">
        <v>8.4599999999999995E-2</v>
      </c>
      <c r="CM287" s="127">
        <v>8.4500000000000006E-2</v>
      </c>
      <c r="CN287" s="127">
        <v>8.4400000000000003E-2</v>
      </c>
      <c r="CO287" s="127">
        <v>8.5699999999999998E-2</v>
      </c>
      <c r="CP287" s="127">
        <v>8.5300000000000001E-2</v>
      </c>
      <c r="CQ287" s="127">
        <v>8.5300000000000001E-2</v>
      </c>
      <c r="CR287" s="127">
        <v>8.5000000000000006E-2</v>
      </c>
      <c r="CS287" s="127">
        <v>8.5300000000000001E-2</v>
      </c>
      <c r="CT287" s="127">
        <v>8.4900000000000003E-2</v>
      </c>
      <c r="CU287" s="127">
        <v>8.43E-2</v>
      </c>
      <c r="CV287" s="127">
        <v>8.4000000000000005E-2</v>
      </c>
      <c r="CW287" s="127">
        <v>8.43E-2</v>
      </c>
      <c r="CX287" s="127">
        <v>8.3699999999999997E-2</v>
      </c>
      <c r="CY287" s="127">
        <v>8.3299999999999999E-2</v>
      </c>
      <c r="CZ287" s="127">
        <v>8.3000000000000004E-2</v>
      </c>
      <c r="DA287" s="127">
        <v>8.2100000000000006E-2</v>
      </c>
      <c r="DB287" s="127">
        <v>8.1900000000000001E-2</v>
      </c>
      <c r="DC287" s="127">
        <v>8.1699999999999995E-2</v>
      </c>
      <c r="DD287" s="127">
        <v>8.1699999999999995E-2</v>
      </c>
      <c r="DE287" s="127">
        <v>8.09E-2</v>
      </c>
      <c r="DF287" s="127">
        <v>8.0600000000000005E-2</v>
      </c>
      <c r="DG287" s="127">
        <v>8.0500000000000002E-2</v>
      </c>
      <c r="DH287" s="127">
        <v>8.0600000000000005E-2</v>
      </c>
      <c r="DI287" s="127">
        <v>0.08</v>
      </c>
      <c r="DJ287" s="127">
        <v>8.0699999999999994E-2</v>
      </c>
      <c r="DK287" s="127">
        <v>8.14E-2</v>
      </c>
      <c r="DL287" s="127">
        <v>8.09E-2</v>
      </c>
      <c r="DM287" s="127">
        <v>8.1199999999999994E-2</v>
      </c>
      <c r="DN287" s="127">
        <v>8.0799999999999997E-2</v>
      </c>
      <c r="DO287" s="127">
        <v>8.14E-2</v>
      </c>
      <c r="DP287" s="127">
        <v>8.1100000000000005E-2</v>
      </c>
      <c r="DQ287" s="127">
        <v>8.0699999999999994E-2</v>
      </c>
      <c r="DR287" s="127">
        <v>8.1900000000000001E-2</v>
      </c>
      <c r="DS287" s="127">
        <v>8.1100000000000005E-2</v>
      </c>
      <c r="DT287" s="127">
        <v>8.2299999999999998E-2</v>
      </c>
      <c r="DU287" s="127">
        <v>8.2199999999999995E-2</v>
      </c>
      <c r="DV287" s="127">
        <v>8.1900000000000001E-2</v>
      </c>
      <c r="DW287" s="127">
        <v>8.2799999999999999E-2</v>
      </c>
      <c r="DX287" s="127">
        <v>8.2500000000000004E-2</v>
      </c>
      <c r="DY287" s="127">
        <v>8.2699999999999996E-2</v>
      </c>
      <c r="DZ287" s="127">
        <v>8.2199999999999995E-2</v>
      </c>
      <c r="EA287" s="127">
        <v>8.2100000000000006E-2</v>
      </c>
      <c r="EB287" s="127">
        <v>8.2600000000000007E-2</v>
      </c>
      <c r="EC287" s="127">
        <v>8.1600000000000006E-2</v>
      </c>
      <c r="ED287" s="127">
        <v>8.2100000000000006E-2</v>
      </c>
      <c r="EE287" s="127">
        <v>8.1699999999999995E-2</v>
      </c>
      <c r="EF287" s="127">
        <v>8.09E-2</v>
      </c>
      <c r="EG287" s="127">
        <v>8.0199999999999994E-2</v>
      </c>
      <c r="EH287" s="127">
        <v>8.0500000000000002E-2</v>
      </c>
      <c r="EI287" s="127">
        <v>7.9799999999999996E-2</v>
      </c>
      <c r="EJ287" s="127">
        <v>7.8899999999999998E-2</v>
      </c>
      <c r="EK287" s="127">
        <v>7.9699999999999993E-2</v>
      </c>
      <c r="EL287" s="127">
        <v>7.9500000000000001E-2</v>
      </c>
      <c r="EM287" s="127">
        <v>7.7399999999999997E-2</v>
      </c>
      <c r="EN287" s="127">
        <v>7.6700000000000004E-2</v>
      </c>
      <c r="EO287" s="127">
        <v>7.6799999999999993E-2</v>
      </c>
      <c r="EP287" s="127">
        <v>7.6799999999999993E-2</v>
      </c>
      <c r="EQ287" s="127">
        <v>7.7399999999999997E-2</v>
      </c>
      <c r="ER287" s="127">
        <v>7.7100000000000002E-2</v>
      </c>
      <c r="ES287" s="127">
        <v>7.6499999999999999E-2</v>
      </c>
      <c r="ET287" s="127">
        <v>7.6799999999999993E-2</v>
      </c>
      <c r="EU287" s="127">
        <v>7.6200000000000004E-2</v>
      </c>
      <c r="EV287">
        <f>SUMIF('12peso'!$E$39:$E$492,$A287,'12peso'!H$39:H$492)</f>
        <v>9.5299999999999996E-2</v>
      </c>
      <c r="EW287">
        <f>SUMIF('12peso'!$E$39:$E$492,$A287,'12peso'!I$39:I$492)</f>
        <v>9.5200000000000007E-2</v>
      </c>
      <c r="EX287">
        <f>SUMIF('12peso'!$E$39:$E$492,$A287,'12peso'!J$39:J$492)</f>
        <v>9.4899999999999998E-2</v>
      </c>
      <c r="EY287">
        <f>SUMIF('12peso'!$E$39:$E$492,$A287,'12peso'!K$39:K$492)</f>
        <v>9.5699999999999993E-2</v>
      </c>
      <c r="EZ287">
        <f>SUMIF('12peso'!$E$39:$E$492,$A287,'12peso'!L$39:L$492)</f>
        <v>9.5100000000000004E-2</v>
      </c>
      <c r="FA287">
        <f>SUMIF('12peso'!$E$39:$E$492,$A287,'12peso'!M$39:M$492)</f>
        <v>9.5200000000000007E-2</v>
      </c>
      <c r="FB287">
        <f>SUMIF('12peso'!$E$39:$E$492,$A287,'12peso'!N$39:N$492)</f>
        <v>9.5399999999999999E-2</v>
      </c>
      <c r="FC287">
        <f>SUMIF('12peso'!$E$39:$E$492,$A287,'12peso'!O$39:O$492)</f>
        <v>9.5699999999999993E-2</v>
      </c>
      <c r="FD287">
        <f>SUMIF('12peso'!$E$39:$E$492,$A287,'12peso'!P$39:P$492)</f>
        <v>9.5500000000000002E-2</v>
      </c>
      <c r="FE287">
        <f>SUMIF('12peso'!$E$39:$E$492,$A287,'12peso'!Q$39:Q$492)</f>
        <v>9.6000000000000002E-2</v>
      </c>
      <c r="FF287">
        <f>SUMIF('12peso'!$E$39:$E$492,$A287,'12peso'!R$39:R$492)</f>
        <v>9.7600000000000006E-2</v>
      </c>
      <c r="FG287">
        <f>SUMIF('12peso'!$E$39:$E$492,$A287,'12peso'!S$39:S$492)</f>
        <v>9.7000000000000003E-2</v>
      </c>
      <c r="FH287">
        <f>SUMIF('12peso'!$E$39:$E$492,$A287,'12peso'!T$39:T$492)</f>
        <v>9.7799999999999998E-2</v>
      </c>
      <c r="FI287">
        <f>SUMIF('12peso'!$E$39:$E$492,$A287,'12peso'!U$39:U$492)</f>
        <v>9.6799999999999997E-2</v>
      </c>
      <c r="FJ287">
        <f>SUMIF('12peso'!$E$39:$E$492,$A287,'12peso'!V$39:V$492)</f>
        <v>9.7600000000000006E-2</v>
      </c>
      <c r="FK287">
        <f>SUMIF('12peso'!$E$39:$E$492,$A287,'12peso'!W$39:W$492)</f>
        <v>9.69E-2</v>
      </c>
      <c r="FL287">
        <f>SUMIF('12peso'!$E$39:$E$492,$A287,'12peso'!X$39:X$492)</f>
        <v>9.5699999999999993E-2</v>
      </c>
      <c r="FM287">
        <f>SUMIF('12peso'!$E$39:$E$492,$A287,'12peso'!Y$39:Y$492)</f>
        <v>9.6000000000000002E-2</v>
      </c>
      <c r="FN287">
        <f>SUMIF('12peso'!$E$39:$E$492,$A287,'12peso'!Z$39:Z$492)</f>
        <v>9.5899999999999999E-2</v>
      </c>
      <c r="FO287">
        <f>SUMIF('12peso'!$E$39:$E$492,$A287,'12peso'!AA$39:AA$492)</f>
        <v>9.6500000000000002E-2</v>
      </c>
      <c r="FP287">
        <f>SUMIF('12peso'!$E$39:$E$492,$A287,'12peso'!AB$39:AB$492)</f>
        <v>9.6199999999999994E-2</v>
      </c>
      <c r="FQ287">
        <f>SUMIF('12peso'!$E$39:$E$492,$A287,'12peso'!AC$39:AC$492)</f>
        <v>9.5899999999999999E-2</v>
      </c>
      <c r="FR287">
        <f>SUMIF('12peso'!$E$39:$E$492,$A287,'12peso'!AD$39:AD$492)</f>
        <v>9.6199999999999994E-2</v>
      </c>
      <c r="FS287">
        <f>SUMIF('12peso'!$E$39:$E$492,$A287,'12peso'!AE$39:AE$492)</f>
        <v>9.6299999999999997E-2</v>
      </c>
      <c r="FT287">
        <f>SUMIF('12peso'!$E$39:$E$492,$A287,'12peso'!AF$39:AF$492)</f>
        <v>9.8400000000000001E-2</v>
      </c>
      <c r="FU287">
        <f>SUMIF('12peso'!$E$39:$E$492,$A287,'12peso'!AG$39:AG$492)</f>
        <v>9.9000000000000005E-2</v>
      </c>
      <c r="FV287">
        <f>SUMIF('12peso'!$E$39:$E$492,$A287,'12peso'!AH$39:AH$492)</f>
        <v>0.1</v>
      </c>
      <c r="FW287">
        <f>SUMIF('12peso'!$E$39:$E$492,$A287,'12peso'!AI$39:AI$492)</f>
        <v>9.9699999999999997E-2</v>
      </c>
      <c r="FX287">
        <f>SUMIF('12peso'!$E$39:$E$492,$A287,'12peso'!AJ$39:AJ$492)</f>
        <v>9.8900000000000002E-2</v>
      </c>
      <c r="FY287">
        <f>SUMIF('12peso'!$E$39:$E$492,$A287,'12peso'!AK$39:AK$492)</f>
        <v>9.8699999999999996E-2</v>
      </c>
      <c r="FZ287">
        <f>SUMIF('12peso'!$E$39:$E$492,$A287,'12peso'!AL$39:AL$492)</f>
        <v>9.8799999999999999E-2</v>
      </c>
      <c r="GA287">
        <f>SUMIF('12peso'!$E$39:$E$492,$A287,'12peso'!AM$39:AM$492)</f>
        <v>9.9599999999999994E-2</v>
      </c>
      <c r="GB287">
        <f>SUMIF('12peso'!$E$39:$E$492,$A287,'12peso'!AN$39:AN$492)</f>
        <v>9.98E-2</v>
      </c>
    </row>
    <row r="288" spans="1:184" x14ac:dyDescent="0.25">
      <c r="A288" s="60">
        <v>7201020</v>
      </c>
      <c r="B288" s="56" t="s">
        <v>290</v>
      </c>
      <c r="C288" s="127">
        <v>0.13570000000000002</v>
      </c>
      <c r="D288" s="127">
        <v>0.13550000000000001</v>
      </c>
      <c r="E288" s="127">
        <v>0.13550000000000001</v>
      </c>
      <c r="F288" s="127">
        <v>0.1348</v>
      </c>
      <c r="G288" s="127">
        <v>0.13350000000000001</v>
      </c>
      <c r="H288" s="127">
        <v>0.13390000000000002</v>
      </c>
      <c r="I288" s="127">
        <v>0.13290000000000002</v>
      </c>
      <c r="J288" s="127">
        <v>0.1338</v>
      </c>
      <c r="K288" s="127">
        <v>0.1318</v>
      </c>
      <c r="L288" s="127">
        <v>0.13389999999999999</v>
      </c>
      <c r="M288" s="127">
        <v>0.13370000000000001</v>
      </c>
      <c r="N288" s="127">
        <v>0.13419999999999999</v>
      </c>
      <c r="O288" s="127">
        <v>0.1348</v>
      </c>
      <c r="P288" s="127">
        <v>0.13189999999999999</v>
      </c>
      <c r="Q288" s="127">
        <v>0.13069999999999998</v>
      </c>
      <c r="R288" s="127">
        <v>0.13200000000000001</v>
      </c>
      <c r="S288" s="127">
        <v>0.1323</v>
      </c>
      <c r="T288" s="127">
        <v>0.1318</v>
      </c>
      <c r="U288" s="127">
        <v>0.13150000000000001</v>
      </c>
      <c r="V288" s="127">
        <v>0.13109999999999999</v>
      </c>
      <c r="W288" s="127">
        <v>0.13090000000000002</v>
      </c>
      <c r="X288" s="127">
        <v>0.13070000000000001</v>
      </c>
      <c r="Y288" s="127">
        <v>0.13250000000000001</v>
      </c>
      <c r="Z288" s="127">
        <v>0.13319999999999999</v>
      </c>
      <c r="AA288" s="127">
        <v>0.13190000000000002</v>
      </c>
      <c r="AB288" s="127">
        <v>0.13269999999999998</v>
      </c>
      <c r="AC288" s="127">
        <v>0.1333</v>
      </c>
      <c r="AD288" s="127">
        <v>0.1348</v>
      </c>
      <c r="AE288" s="127">
        <v>0.1353</v>
      </c>
      <c r="AF288" s="127">
        <v>0.13589999999999999</v>
      </c>
      <c r="AG288" s="127">
        <v>0.13689999999999999</v>
      </c>
      <c r="AH288" s="127">
        <v>0.13700000000000001</v>
      </c>
      <c r="AI288" s="127">
        <v>0.1376</v>
      </c>
      <c r="AJ288" s="127">
        <v>0.13869999999999999</v>
      </c>
      <c r="AK288" s="127">
        <v>0.1409</v>
      </c>
      <c r="AL288" s="127">
        <v>0.1419</v>
      </c>
      <c r="AM288" s="127">
        <v>0.1401</v>
      </c>
      <c r="AN288" s="127">
        <v>0.13969999999999999</v>
      </c>
      <c r="AO288" s="127">
        <v>0.1406</v>
      </c>
      <c r="AP288" s="127">
        <v>0.1404</v>
      </c>
      <c r="AQ288" s="127">
        <v>0.1381</v>
      </c>
      <c r="AR288" s="127">
        <v>0.13829999999999998</v>
      </c>
      <c r="AS288" s="127">
        <v>0.13819999999999999</v>
      </c>
      <c r="AT288" s="127">
        <v>0.13869999999999999</v>
      </c>
      <c r="AU288" s="127">
        <v>0.13919999999999999</v>
      </c>
      <c r="AV288" s="127">
        <v>0.1411</v>
      </c>
      <c r="AW288" s="127">
        <v>0.14510000000000001</v>
      </c>
      <c r="AX288" s="127">
        <v>0.14960000000000001</v>
      </c>
      <c r="AY288" s="127">
        <v>0.1502</v>
      </c>
      <c r="AZ288" s="127">
        <v>0.15089999999999998</v>
      </c>
      <c r="BA288" s="127">
        <v>0.14989999999999998</v>
      </c>
      <c r="BB288" s="127">
        <v>0.15000000000000002</v>
      </c>
      <c r="BC288" s="127">
        <v>0.15090000000000001</v>
      </c>
      <c r="BD288" s="127">
        <v>0.15160000000000001</v>
      </c>
      <c r="BE288" s="127">
        <v>0.15339999999999998</v>
      </c>
      <c r="BF288" s="127">
        <v>0.1527</v>
      </c>
      <c r="BG288" s="127">
        <v>0.154</v>
      </c>
      <c r="BH288" s="127">
        <v>0.1555</v>
      </c>
      <c r="BI288" s="127">
        <v>0.1573</v>
      </c>
      <c r="BJ288" s="127">
        <v>0.15720000000000001</v>
      </c>
      <c r="BK288" s="127">
        <v>0.15659999999999999</v>
      </c>
      <c r="BL288" s="127">
        <v>0.15679999999999999</v>
      </c>
      <c r="BM288" s="127">
        <v>0.158</v>
      </c>
      <c r="BN288" s="127">
        <v>0.1575</v>
      </c>
      <c r="BO288" s="127">
        <v>0.15670000000000001</v>
      </c>
      <c r="BP288" s="127">
        <v>0.15670000000000001</v>
      </c>
      <c r="BQ288" s="127">
        <v>0.15589999999999998</v>
      </c>
      <c r="BR288" s="127">
        <v>0.15639999999999998</v>
      </c>
      <c r="BS288" s="127">
        <v>0.15639999999999998</v>
      </c>
      <c r="BT288" s="127">
        <v>0.15589999999999998</v>
      </c>
      <c r="BU288" s="127">
        <v>0.15770000000000001</v>
      </c>
      <c r="BV288" s="127">
        <v>0.15889999999999999</v>
      </c>
      <c r="BW288" s="127">
        <v>0.15960000000000002</v>
      </c>
      <c r="BX288" s="127">
        <v>0.15889999999999999</v>
      </c>
      <c r="BY288" s="127">
        <v>0.1598</v>
      </c>
      <c r="BZ288" s="127">
        <v>0.15820000000000001</v>
      </c>
      <c r="CA288" s="127">
        <v>0.15760000000000002</v>
      </c>
      <c r="CB288" s="127">
        <v>0.15690000000000001</v>
      </c>
      <c r="CC288" s="127">
        <v>0.15679999999999999</v>
      </c>
      <c r="CD288" s="127">
        <v>0.15820000000000001</v>
      </c>
      <c r="CE288" s="127">
        <v>0.15820000000000001</v>
      </c>
      <c r="CF288" s="127">
        <v>0.15920000000000001</v>
      </c>
      <c r="CG288" s="127">
        <v>0.1613</v>
      </c>
      <c r="CH288" s="127">
        <v>0.317</v>
      </c>
      <c r="CI288" s="127">
        <v>0.31909999999999999</v>
      </c>
      <c r="CJ288" s="127">
        <v>0.32269999999999999</v>
      </c>
      <c r="CK288" s="127">
        <v>0.32150000000000001</v>
      </c>
      <c r="CL288" s="127">
        <v>0.32379999999999998</v>
      </c>
      <c r="CM288" s="127">
        <v>0.32290000000000002</v>
      </c>
      <c r="CN288" s="127">
        <v>0.32290000000000002</v>
      </c>
      <c r="CO288" s="127">
        <v>0.32150000000000001</v>
      </c>
      <c r="CP288" s="127">
        <v>0.32390000000000002</v>
      </c>
      <c r="CQ288" s="127">
        <v>0.32479999999999998</v>
      </c>
      <c r="CR288" s="127">
        <v>0.3281</v>
      </c>
      <c r="CS288" s="127">
        <v>0.32969999999999999</v>
      </c>
      <c r="CT288" s="127">
        <v>0.3286</v>
      </c>
      <c r="CU288" s="127">
        <v>0.3296</v>
      </c>
      <c r="CV288" s="127">
        <v>0.3271</v>
      </c>
      <c r="CW288" s="127">
        <v>0.32429999999999998</v>
      </c>
      <c r="CX288" s="127">
        <v>0.32879999999999998</v>
      </c>
      <c r="CY288" s="127">
        <v>0.3276</v>
      </c>
      <c r="CZ288" s="127">
        <v>0.33160000000000001</v>
      </c>
      <c r="DA288" s="127">
        <v>0.33589999999999998</v>
      </c>
      <c r="DB288" s="127">
        <v>0.33750000000000002</v>
      </c>
      <c r="DC288" s="127">
        <v>0.33760000000000001</v>
      </c>
      <c r="DD288" s="127">
        <v>0.34129999999999999</v>
      </c>
      <c r="DE288" s="127">
        <v>0.34310000000000002</v>
      </c>
      <c r="DF288" s="127">
        <v>0.3458</v>
      </c>
      <c r="DG288" s="127">
        <v>0.34899999999999998</v>
      </c>
      <c r="DH288" s="127">
        <v>0.35639999999999999</v>
      </c>
      <c r="DI288" s="127">
        <v>0.35720000000000002</v>
      </c>
      <c r="DJ288" s="127">
        <v>0.35849999999999999</v>
      </c>
      <c r="DK288" s="127">
        <v>0.35570000000000002</v>
      </c>
      <c r="DL288" s="127">
        <v>0.35820000000000002</v>
      </c>
      <c r="DM288" s="127">
        <v>0.35649999999999998</v>
      </c>
      <c r="DN288" s="127">
        <v>0.35239999999999999</v>
      </c>
      <c r="DO288" s="127">
        <v>0.3533</v>
      </c>
      <c r="DP288" s="127">
        <v>0.35220000000000001</v>
      </c>
      <c r="DQ288" s="127">
        <v>0.3543</v>
      </c>
      <c r="DR288" s="127">
        <v>0.35670000000000002</v>
      </c>
      <c r="DS288" s="127">
        <v>0.3584</v>
      </c>
      <c r="DT288" s="127">
        <v>0.35930000000000001</v>
      </c>
      <c r="DU288" s="127">
        <v>0.35780000000000001</v>
      </c>
      <c r="DV288" s="127">
        <v>0.35749999999999998</v>
      </c>
      <c r="DW288" s="127">
        <v>0.35809999999999997</v>
      </c>
      <c r="DX288" s="127">
        <v>0.35599999999999998</v>
      </c>
      <c r="DY288" s="127">
        <v>0.35470000000000002</v>
      </c>
      <c r="DZ288" s="127">
        <v>0.35289999999999999</v>
      </c>
      <c r="EA288" s="127">
        <v>0.35220000000000001</v>
      </c>
      <c r="EB288" s="127">
        <v>0.34949999999999998</v>
      </c>
      <c r="EC288" s="127">
        <v>0.3483</v>
      </c>
      <c r="ED288" s="127">
        <v>0.3503</v>
      </c>
      <c r="EE288" s="127">
        <v>0.34849999999999998</v>
      </c>
      <c r="EF288" s="127">
        <v>0.34949999999999998</v>
      </c>
      <c r="EG288" s="127">
        <v>0.34799999999999998</v>
      </c>
      <c r="EH288" s="127">
        <v>0.34389999999999998</v>
      </c>
      <c r="EI288" s="127">
        <v>0.34439999999999998</v>
      </c>
      <c r="EJ288" s="127">
        <v>0.34100000000000003</v>
      </c>
      <c r="EK288" s="127">
        <v>0.3422</v>
      </c>
      <c r="EL288" s="127">
        <v>0.34</v>
      </c>
      <c r="EM288" s="127">
        <v>0.33729999999999999</v>
      </c>
      <c r="EN288" s="127">
        <v>0.3342</v>
      </c>
      <c r="EO288" s="127">
        <v>0.3337</v>
      </c>
      <c r="EP288" s="127">
        <v>0.33389999999999997</v>
      </c>
      <c r="EQ288" s="127">
        <v>0.33379999999999999</v>
      </c>
      <c r="ER288" s="127">
        <v>0.33169999999999999</v>
      </c>
      <c r="ES288" s="127">
        <v>0.33250000000000002</v>
      </c>
      <c r="ET288" s="127">
        <v>0.3306</v>
      </c>
      <c r="EU288" s="127">
        <v>0.32950000000000002</v>
      </c>
      <c r="EV288">
        <f>SUMIF('12peso'!$E$39:$E$492,$A288,'12peso'!H$39:H$492)</f>
        <v>0.2495</v>
      </c>
      <c r="EW288">
        <f>SUMIF('12peso'!$E$39:$E$492,$A288,'12peso'!I$39:I$492)</f>
        <v>0.25359999999999999</v>
      </c>
      <c r="EX288">
        <f>SUMIF('12peso'!$E$39:$E$492,$A288,'12peso'!J$39:J$492)</f>
        <v>0.25140000000000001</v>
      </c>
      <c r="EY288">
        <f>SUMIF('12peso'!$E$39:$E$492,$A288,'12peso'!K$39:K$492)</f>
        <v>0.25030000000000002</v>
      </c>
      <c r="EZ288">
        <f>SUMIF('12peso'!$E$39:$E$492,$A288,'12peso'!L$39:L$492)</f>
        <v>0.24740000000000001</v>
      </c>
      <c r="FA288">
        <f>SUMIF('12peso'!$E$39:$E$492,$A288,'12peso'!M$39:M$492)</f>
        <v>0.249</v>
      </c>
      <c r="FB288">
        <f>SUMIF('12peso'!$E$39:$E$492,$A288,'12peso'!N$39:N$492)</f>
        <v>0.2475</v>
      </c>
      <c r="FC288">
        <f>SUMIF('12peso'!$E$39:$E$492,$A288,'12peso'!O$39:O$492)</f>
        <v>0.248</v>
      </c>
      <c r="FD288">
        <f>SUMIF('12peso'!$E$39:$E$492,$A288,'12peso'!P$39:P$492)</f>
        <v>0.24790000000000001</v>
      </c>
      <c r="FE288">
        <f>SUMIF('12peso'!$E$39:$E$492,$A288,'12peso'!Q$39:Q$492)</f>
        <v>0.2505</v>
      </c>
      <c r="FF288">
        <f>SUMIF('12peso'!$E$39:$E$492,$A288,'12peso'!R$39:R$492)</f>
        <v>0.24929999999999999</v>
      </c>
      <c r="FG288">
        <f>SUMIF('12peso'!$E$39:$E$492,$A288,'12peso'!S$39:S$492)</f>
        <v>0.2487</v>
      </c>
      <c r="FH288">
        <f>SUMIF('12peso'!$E$39:$E$492,$A288,'12peso'!T$39:T$492)</f>
        <v>0.24560000000000001</v>
      </c>
      <c r="FI288">
        <f>SUMIF('12peso'!$E$39:$E$492,$A288,'12peso'!U$39:U$492)</f>
        <v>0.246</v>
      </c>
      <c r="FJ288">
        <f>SUMIF('12peso'!$E$39:$E$492,$A288,'12peso'!V$39:V$492)</f>
        <v>0.24540000000000001</v>
      </c>
      <c r="FK288">
        <f>SUMIF('12peso'!$E$39:$E$492,$A288,'12peso'!W$39:W$492)</f>
        <v>0.24410000000000001</v>
      </c>
      <c r="FL288">
        <f>SUMIF('12peso'!$E$39:$E$492,$A288,'12peso'!X$39:X$492)</f>
        <v>0.2437</v>
      </c>
      <c r="FM288">
        <f>SUMIF('12peso'!$E$39:$E$492,$A288,'12peso'!Y$39:Y$492)</f>
        <v>0.2445</v>
      </c>
      <c r="FN288">
        <f>SUMIF('12peso'!$E$39:$E$492,$A288,'12peso'!Z$39:Z$492)</f>
        <v>0.24560000000000001</v>
      </c>
      <c r="FO288">
        <f>SUMIF('12peso'!$E$39:$E$492,$A288,'12peso'!AA$39:AA$492)</f>
        <v>0.24959999999999999</v>
      </c>
      <c r="FP288">
        <f>SUMIF('12peso'!$E$39:$E$492,$A288,'12peso'!AB$39:AB$492)</f>
        <v>0.25009999999999999</v>
      </c>
      <c r="FQ288">
        <f>SUMIF('12peso'!$E$39:$E$492,$A288,'12peso'!AC$39:AC$492)</f>
        <v>0.25030000000000002</v>
      </c>
      <c r="FR288">
        <f>SUMIF('12peso'!$E$39:$E$492,$A288,'12peso'!AD$39:AD$492)</f>
        <v>0.25119999999999998</v>
      </c>
      <c r="FS288">
        <f>SUMIF('12peso'!$E$39:$E$492,$A288,'12peso'!AE$39:AE$492)</f>
        <v>0.25259999999999999</v>
      </c>
      <c r="FT288">
        <f>SUMIF('12peso'!$E$39:$E$492,$A288,'12peso'!AF$39:AF$492)</f>
        <v>0.25390000000000001</v>
      </c>
      <c r="FU288">
        <f>SUMIF('12peso'!$E$39:$E$492,$A288,'12peso'!AG$39:AG$492)</f>
        <v>0.25430000000000003</v>
      </c>
      <c r="FV288">
        <f>SUMIF('12peso'!$E$39:$E$492,$A288,'12peso'!AH$39:AH$492)</f>
        <v>0.25459999999999999</v>
      </c>
      <c r="FW288">
        <f>SUMIF('12peso'!$E$39:$E$492,$A288,'12peso'!AI$39:AI$492)</f>
        <v>0.25269999999999998</v>
      </c>
      <c r="FX288">
        <f>SUMIF('12peso'!$E$39:$E$492,$A288,'12peso'!AJ$39:AJ$492)</f>
        <v>0.25169999999999998</v>
      </c>
      <c r="FY288">
        <f>SUMIF('12peso'!$E$39:$E$492,$A288,'12peso'!AK$39:AK$492)</f>
        <v>0.253</v>
      </c>
      <c r="FZ288">
        <f>SUMIF('12peso'!$E$39:$E$492,$A288,'12peso'!AL$39:AL$492)</f>
        <v>0.25359999999999999</v>
      </c>
      <c r="GA288">
        <f>SUMIF('12peso'!$E$39:$E$492,$A288,'12peso'!AM$39:AM$492)</f>
        <v>0.253</v>
      </c>
      <c r="GB288">
        <f>SUMIF('12peso'!$E$39:$E$492,$A288,'12peso'!AN$39:AN$492)</f>
        <v>0.25340000000000001</v>
      </c>
    </row>
    <row r="289" spans="1:184" x14ac:dyDescent="0.25">
      <c r="A289" s="60">
        <v>7201023</v>
      </c>
      <c r="B289" s="56" t="s">
        <v>291</v>
      </c>
      <c r="C289" s="127">
        <v>0.46650000000000003</v>
      </c>
      <c r="D289" s="127">
        <v>0.47070000000000001</v>
      </c>
      <c r="E289" s="127">
        <v>0.46850000000000003</v>
      </c>
      <c r="F289" s="127">
        <v>0.46739999999999998</v>
      </c>
      <c r="G289" s="127">
        <v>0.45950000000000002</v>
      </c>
      <c r="H289" s="127">
        <v>0.4587</v>
      </c>
      <c r="I289" s="127">
        <v>0.45329999999999998</v>
      </c>
      <c r="J289" s="127">
        <v>0.46289999999999998</v>
      </c>
      <c r="K289" s="127">
        <v>0.45950000000000002</v>
      </c>
      <c r="L289" s="127">
        <v>0.45269999999999999</v>
      </c>
      <c r="M289" s="127">
        <v>0.46</v>
      </c>
      <c r="N289" s="127">
        <v>0.45190000000000002</v>
      </c>
      <c r="O289" s="127">
        <v>0.44059999999999999</v>
      </c>
      <c r="P289" s="127">
        <v>0.44319999999999998</v>
      </c>
      <c r="Q289" s="127">
        <v>0.44369999999999998</v>
      </c>
      <c r="R289" s="127">
        <v>0.44640000000000002</v>
      </c>
      <c r="S289" s="127">
        <v>0.44690000000000002</v>
      </c>
      <c r="T289" s="127">
        <v>0.45379999999999998</v>
      </c>
      <c r="U289" s="127">
        <v>0.45850000000000002</v>
      </c>
      <c r="V289" s="127">
        <v>0.45550000000000002</v>
      </c>
      <c r="W289" s="127">
        <v>0.46260000000000001</v>
      </c>
      <c r="X289" s="127">
        <v>0.46529999999999999</v>
      </c>
      <c r="Y289" s="127">
        <v>0.47039999999999998</v>
      </c>
      <c r="Z289" s="127">
        <v>0.47120000000000001</v>
      </c>
      <c r="AA289" s="127">
        <v>0.46929999999999999</v>
      </c>
      <c r="AB289" s="127">
        <v>0.4708</v>
      </c>
      <c r="AC289" s="127">
        <v>0.47560000000000002</v>
      </c>
      <c r="AD289" s="127">
        <v>0.47170000000000001</v>
      </c>
      <c r="AE289" s="127">
        <v>0.46829999999999999</v>
      </c>
      <c r="AF289" s="127">
        <v>0.46550000000000002</v>
      </c>
      <c r="AG289" s="127">
        <v>0.46920000000000001</v>
      </c>
      <c r="AH289" s="127">
        <v>0.47249999999999998</v>
      </c>
      <c r="AI289" s="127">
        <v>0.47139999999999999</v>
      </c>
      <c r="AJ289" s="127">
        <v>0.46789999999999998</v>
      </c>
      <c r="AK289" s="127">
        <v>0.47170000000000001</v>
      </c>
      <c r="AL289" s="127">
        <v>0.47639999999999999</v>
      </c>
      <c r="AM289" s="127">
        <v>0.4718</v>
      </c>
      <c r="AN289" s="127">
        <v>0.47310000000000002</v>
      </c>
      <c r="AO289" s="127">
        <v>0.47899999999999998</v>
      </c>
      <c r="AP289" s="127">
        <v>0.47770000000000001</v>
      </c>
      <c r="AQ289" s="127">
        <v>0.46839999999999998</v>
      </c>
      <c r="AR289" s="127">
        <v>0.4642</v>
      </c>
      <c r="AS289" s="127">
        <v>0.46039999999999998</v>
      </c>
      <c r="AT289" s="127">
        <v>0.45569999999999999</v>
      </c>
      <c r="AU289" s="127">
        <v>0.4652</v>
      </c>
      <c r="AV289" s="127">
        <v>0.46279999999999999</v>
      </c>
      <c r="AW289" s="127">
        <v>0.46829999999999999</v>
      </c>
      <c r="AX289" s="127">
        <v>0.46889999999999998</v>
      </c>
      <c r="AY289" s="127">
        <v>0.46489999999999998</v>
      </c>
      <c r="AZ289" s="127">
        <v>0.4698</v>
      </c>
      <c r="BA289" s="127">
        <v>0.47199999999999998</v>
      </c>
      <c r="BB289" s="127">
        <v>0.47489999999999999</v>
      </c>
      <c r="BC289" s="127">
        <v>0.48459999999999998</v>
      </c>
      <c r="BD289" s="127">
        <v>0.4884</v>
      </c>
      <c r="BE289" s="127">
        <v>0.48880000000000001</v>
      </c>
      <c r="BF289" s="127">
        <v>0.48780000000000001</v>
      </c>
      <c r="BG289" s="127">
        <v>0.48099999999999998</v>
      </c>
      <c r="BH289" s="127">
        <v>0.48220000000000002</v>
      </c>
      <c r="BI289" s="127">
        <v>0.48409999999999997</v>
      </c>
      <c r="BJ289" s="127">
        <v>0.48580000000000001</v>
      </c>
      <c r="BK289" s="127">
        <v>0.4854</v>
      </c>
      <c r="BL289" s="127">
        <v>0.48149999999999998</v>
      </c>
      <c r="BM289" s="127">
        <v>0.48270000000000002</v>
      </c>
      <c r="BN289" s="127">
        <v>0.48820000000000002</v>
      </c>
      <c r="BO289" s="127">
        <v>0.49359999999999998</v>
      </c>
      <c r="BP289" s="127">
        <v>0.48749999999999999</v>
      </c>
      <c r="BQ289" s="127">
        <v>0.49280000000000002</v>
      </c>
      <c r="BR289" s="127">
        <v>0.48659999999999998</v>
      </c>
      <c r="BS289" s="127">
        <v>0.4819</v>
      </c>
      <c r="BT289" s="127">
        <v>0.48670000000000002</v>
      </c>
      <c r="BU289" s="127">
        <v>0.48259999999999997</v>
      </c>
      <c r="BV289" s="127">
        <v>0.4879</v>
      </c>
      <c r="BW289" s="127">
        <v>0.48620000000000002</v>
      </c>
      <c r="BX289" s="127">
        <v>0.4844</v>
      </c>
      <c r="BY289" s="127">
        <v>0.48620000000000002</v>
      </c>
      <c r="BZ289" s="127">
        <v>0.48620000000000002</v>
      </c>
      <c r="CA289" s="127">
        <v>0.48820000000000002</v>
      </c>
      <c r="CB289" s="127">
        <v>0.4854</v>
      </c>
      <c r="CC289" s="127">
        <v>0.49130000000000001</v>
      </c>
      <c r="CD289" s="127">
        <v>0.49259999999999998</v>
      </c>
      <c r="CE289" s="127">
        <v>0.49309999999999998</v>
      </c>
      <c r="CF289" s="127">
        <v>0.49</v>
      </c>
      <c r="CG289" s="127">
        <v>0.49159999999999998</v>
      </c>
      <c r="CH289" s="127">
        <v>0.45019999999999999</v>
      </c>
      <c r="CI289" s="127">
        <v>0.4506</v>
      </c>
      <c r="CJ289" s="127">
        <v>0.45329999999999998</v>
      </c>
      <c r="CK289" s="127">
        <v>0.45889999999999997</v>
      </c>
      <c r="CL289" s="127">
        <v>0.46039999999999998</v>
      </c>
      <c r="CM289" s="127">
        <v>0.4577</v>
      </c>
      <c r="CN289" s="127">
        <v>0.45910000000000001</v>
      </c>
      <c r="CO289" s="127">
        <v>0.45789999999999997</v>
      </c>
      <c r="CP289" s="127">
        <v>0.45979999999999999</v>
      </c>
      <c r="CQ289" s="127">
        <v>0.46200000000000002</v>
      </c>
      <c r="CR289" s="127">
        <v>0.45810000000000001</v>
      </c>
      <c r="CS289" s="127">
        <v>0.45639999999999997</v>
      </c>
      <c r="CT289" s="127">
        <v>0.4617</v>
      </c>
      <c r="CU289" s="127">
        <v>0.45939999999999998</v>
      </c>
      <c r="CV289" s="127">
        <v>0.4637</v>
      </c>
      <c r="CW289" s="127">
        <v>0.46810000000000002</v>
      </c>
      <c r="CX289" s="127">
        <v>0.47539999999999999</v>
      </c>
      <c r="CY289" s="127">
        <v>0.47549999999999998</v>
      </c>
      <c r="CZ289" s="127">
        <v>0.47389999999999999</v>
      </c>
      <c r="DA289" s="127">
        <v>0.47249999999999998</v>
      </c>
      <c r="DB289" s="127">
        <v>0.46970000000000001</v>
      </c>
      <c r="DC289" s="127">
        <v>0.46739999999999998</v>
      </c>
      <c r="DD289" s="127">
        <v>0.46829999999999999</v>
      </c>
      <c r="DE289" s="127">
        <v>0.45879999999999999</v>
      </c>
      <c r="DF289" s="127">
        <v>0.45579999999999998</v>
      </c>
      <c r="DG289" s="127">
        <v>0.4496</v>
      </c>
      <c r="DH289" s="127">
        <v>0.45029999999999998</v>
      </c>
      <c r="DI289" s="127">
        <v>0.4506</v>
      </c>
      <c r="DJ289" s="127">
        <v>0.44429999999999997</v>
      </c>
      <c r="DK289" s="127">
        <v>0.44540000000000002</v>
      </c>
      <c r="DL289" s="127">
        <v>0.44779999999999998</v>
      </c>
      <c r="DM289" s="127">
        <v>0.4451</v>
      </c>
      <c r="DN289" s="127">
        <v>0.44879999999999998</v>
      </c>
      <c r="DO289" s="127">
        <v>0.45069999999999999</v>
      </c>
      <c r="DP289" s="127">
        <v>0.45150000000000001</v>
      </c>
      <c r="DQ289" s="127">
        <v>0.44409999999999999</v>
      </c>
      <c r="DR289" s="127">
        <v>0.45129999999999998</v>
      </c>
      <c r="DS289" s="127">
        <v>0.45579999999999998</v>
      </c>
      <c r="DT289" s="127">
        <v>0.45619999999999999</v>
      </c>
      <c r="DU289" s="127">
        <v>0.45419999999999999</v>
      </c>
      <c r="DV289" s="127">
        <v>0.4531</v>
      </c>
      <c r="DW289" s="127">
        <v>0.45340000000000003</v>
      </c>
      <c r="DX289" s="127">
        <v>0.45100000000000001</v>
      </c>
      <c r="DY289" s="127">
        <v>0.45550000000000002</v>
      </c>
      <c r="DZ289" s="127">
        <v>0.4496</v>
      </c>
      <c r="EA289" s="127">
        <v>0.44290000000000002</v>
      </c>
      <c r="EB289" s="127">
        <v>0.43890000000000001</v>
      </c>
      <c r="EC289" s="127">
        <v>0.4456</v>
      </c>
      <c r="ED289" s="127">
        <v>0.44450000000000001</v>
      </c>
      <c r="EE289" s="127">
        <v>0.44769999999999999</v>
      </c>
      <c r="EF289" s="127">
        <v>0.45029999999999998</v>
      </c>
      <c r="EG289" s="127">
        <v>0.45340000000000003</v>
      </c>
      <c r="EH289" s="127">
        <v>0.45369999999999999</v>
      </c>
      <c r="EI289" s="127">
        <v>0.45169999999999999</v>
      </c>
      <c r="EJ289" s="127">
        <v>0.44409999999999999</v>
      </c>
      <c r="EK289" s="127">
        <v>0.44319999999999998</v>
      </c>
      <c r="EL289" s="127">
        <v>0.43809999999999999</v>
      </c>
      <c r="EM289" s="127">
        <v>0.43469999999999998</v>
      </c>
      <c r="EN289" s="127">
        <v>0.42859999999999998</v>
      </c>
      <c r="EO289" s="127">
        <v>0.42699999999999999</v>
      </c>
      <c r="EP289" s="127">
        <v>0.43190000000000001</v>
      </c>
      <c r="EQ289" s="127">
        <v>0.42959999999999998</v>
      </c>
      <c r="ER289" s="127">
        <v>0.43509999999999999</v>
      </c>
      <c r="ES289" s="127">
        <v>0.4325</v>
      </c>
      <c r="ET289" s="127">
        <v>0.43480000000000002</v>
      </c>
      <c r="EU289" s="127">
        <v>0.4355</v>
      </c>
      <c r="EV289">
        <f>SUMIF('12peso'!$E$39:$E$492,$A289,'12peso'!H$39:H$492)</f>
        <v>0.4481</v>
      </c>
      <c r="EW289">
        <f>SUMIF('12peso'!$E$39:$E$492,$A289,'12peso'!I$39:I$492)</f>
        <v>0.44890000000000002</v>
      </c>
      <c r="EX289">
        <f>SUMIF('12peso'!$E$39:$E$492,$A289,'12peso'!J$39:J$492)</f>
        <v>0.4471</v>
      </c>
      <c r="EY289">
        <f>SUMIF('12peso'!$E$39:$E$492,$A289,'12peso'!K$39:K$492)</f>
        <v>0.44919999999999999</v>
      </c>
      <c r="EZ289">
        <f>SUMIF('12peso'!$E$39:$E$492,$A289,'12peso'!L$39:L$492)</f>
        <v>0.44569999999999999</v>
      </c>
      <c r="FA289">
        <f>SUMIF('12peso'!$E$39:$E$492,$A289,'12peso'!M$39:M$492)</f>
        <v>0.4466</v>
      </c>
      <c r="FB289">
        <f>SUMIF('12peso'!$E$39:$E$492,$A289,'12peso'!N$39:N$492)</f>
        <v>0.45229999999999998</v>
      </c>
      <c r="FC289">
        <f>SUMIF('12peso'!$E$39:$E$492,$A289,'12peso'!O$39:O$492)</f>
        <v>0.45350000000000001</v>
      </c>
      <c r="FD289">
        <f>SUMIF('12peso'!$E$39:$E$492,$A289,'12peso'!P$39:P$492)</f>
        <v>0.4592</v>
      </c>
      <c r="FE289">
        <f>SUMIF('12peso'!$E$39:$E$492,$A289,'12peso'!Q$39:Q$492)</f>
        <v>0.46039999999999998</v>
      </c>
      <c r="FF289">
        <f>SUMIF('12peso'!$E$39:$E$492,$A289,'12peso'!R$39:R$492)</f>
        <v>0.45860000000000001</v>
      </c>
      <c r="FG289">
        <f>SUMIF('12peso'!$E$39:$E$492,$A289,'12peso'!S$39:S$492)</f>
        <v>0.45540000000000003</v>
      </c>
      <c r="FH289">
        <f>SUMIF('12peso'!$E$39:$E$492,$A289,'12peso'!T$39:T$492)</f>
        <v>0.45529999999999998</v>
      </c>
      <c r="FI289">
        <f>SUMIF('12peso'!$E$39:$E$492,$A289,'12peso'!U$39:U$492)</f>
        <v>0.45119999999999999</v>
      </c>
      <c r="FJ289">
        <f>SUMIF('12peso'!$E$39:$E$492,$A289,'12peso'!V$39:V$492)</f>
        <v>0.45079999999999998</v>
      </c>
      <c r="FK289">
        <f>SUMIF('12peso'!$E$39:$E$492,$A289,'12peso'!W$39:W$492)</f>
        <v>0.45219999999999999</v>
      </c>
      <c r="FL289">
        <f>SUMIF('12peso'!$E$39:$E$492,$A289,'12peso'!X$39:X$492)</f>
        <v>0.44569999999999999</v>
      </c>
      <c r="FM289">
        <f>SUMIF('12peso'!$E$39:$E$492,$A289,'12peso'!Y$39:Y$492)</f>
        <v>0.43909999999999999</v>
      </c>
      <c r="FN289">
        <f>SUMIF('12peso'!$E$39:$E$492,$A289,'12peso'!Z$39:Z$492)</f>
        <v>0.43769999999999998</v>
      </c>
      <c r="FO289">
        <f>SUMIF('12peso'!$E$39:$E$492,$A289,'12peso'!AA$39:AA$492)</f>
        <v>0.43640000000000001</v>
      </c>
      <c r="FP289">
        <f>SUMIF('12peso'!$E$39:$E$492,$A289,'12peso'!AB$39:AB$492)</f>
        <v>0.43919999999999998</v>
      </c>
      <c r="FQ289">
        <f>SUMIF('12peso'!$E$39:$E$492,$A289,'12peso'!AC$39:AC$492)</f>
        <v>0.43840000000000001</v>
      </c>
      <c r="FR289">
        <f>SUMIF('12peso'!$E$39:$E$492,$A289,'12peso'!AD$39:AD$492)</f>
        <v>0.43909999999999999</v>
      </c>
      <c r="FS289">
        <f>SUMIF('12peso'!$E$39:$E$492,$A289,'12peso'!AE$39:AE$492)</f>
        <v>0.44109999999999999</v>
      </c>
      <c r="FT289">
        <f>SUMIF('12peso'!$E$39:$E$492,$A289,'12peso'!AF$39:AF$492)</f>
        <v>0.43619999999999998</v>
      </c>
      <c r="FU289">
        <f>SUMIF('12peso'!$E$39:$E$492,$A289,'12peso'!AG$39:AG$492)</f>
        <v>0.43719999999999998</v>
      </c>
      <c r="FV289">
        <f>SUMIF('12peso'!$E$39:$E$492,$A289,'12peso'!AH$39:AH$492)</f>
        <v>0.43319999999999997</v>
      </c>
      <c r="FW289">
        <f>SUMIF('12peso'!$E$39:$E$492,$A289,'12peso'!AI$39:AI$492)</f>
        <v>0.43319999999999997</v>
      </c>
      <c r="FX289">
        <f>SUMIF('12peso'!$E$39:$E$492,$A289,'12peso'!AJ$39:AJ$492)</f>
        <v>0.43569999999999998</v>
      </c>
      <c r="FY289">
        <f>SUMIF('12peso'!$E$39:$E$492,$A289,'12peso'!AK$39:AK$492)</f>
        <v>0.43809999999999999</v>
      </c>
      <c r="FZ289">
        <f>SUMIF('12peso'!$E$39:$E$492,$A289,'12peso'!AL$39:AL$492)</f>
        <v>0.43890000000000001</v>
      </c>
      <c r="GA289">
        <f>SUMIF('12peso'!$E$39:$E$492,$A289,'12peso'!AM$39:AM$492)</f>
        <v>0.44030000000000002</v>
      </c>
      <c r="GB289">
        <f>SUMIF('12peso'!$E$39:$E$492,$A289,'12peso'!AN$39:AN$492)</f>
        <v>0.43530000000000002</v>
      </c>
    </row>
    <row r="290" spans="1:184" x14ac:dyDescent="0.25">
      <c r="A290" s="60">
        <v>7201052</v>
      </c>
      <c r="B290" s="56" t="s">
        <v>292</v>
      </c>
      <c r="C290" s="127">
        <v>0.29459999999999997</v>
      </c>
      <c r="D290" s="127">
        <v>0.29310000000000003</v>
      </c>
      <c r="E290" s="127">
        <v>0.2888</v>
      </c>
      <c r="F290" s="127">
        <v>0.28760000000000002</v>
      </c>
      <c r="G290" s="127">
        <v>0.28999999999999998</v>
      </c>
      <c r="H290" s="127">
        <v>0.29110000000000003</v>
      </c>
      <c r="I290" s="127">
        <v>0.28249999999999997</v>
      </c>
      <c r="J290" s="127">
        <v>0.28870000000000001</v>
      </c>
      <c r="K290" s="127">
        <v>0.28310000000000002</v>
      </c>
      <c r="L290" s="127">
        <v>0.2823</v>
      </c>
      <c r="M290" s="127">
        <v>0.28000000000000003</v>
      </c>
      <c r="N290" s="127">
        <v>0.28010000000000002</v>
      </c>
      <c r="O290" s="127">
        <v>0.27850000000000003</v>
      </c>
      <c r="P290" s="127">
        <v>0.27960000000000002</v>
      </c>
      <c r="Q290" s="127">
        <v>0.27710000000000001</v>
      </c>
      <c r="R290" s="127">
        <v>0.28039999999999998</v>
      </c>
      <c r="S290" s="127">
        <v>0.28189999999999998</v>
      </c>
      <c r="T290" s="127">
        <v>0.27960000000000002</v>
      </c>
      <c r="U290" s="127">
        <v>0.27729999999999999</v>
      </c>
      <c r="V290" s="127">
        <v>0.27850000000000003</v>
      </c>
      <c r="W290" s="127">
        <v>0.27589999999999998</v>
      </c>
      <c r="X290" s="127">
        <v>0.28010000000000002</v>
      </c>
      <c r="Y290" s="127">
        <v>0.27939999999999998</v>
      </c>
      <c r="Z290" s="127">
        <v>0.28029999999999999</v>
      </c>
      <c r="AA290" s="127">
        <v>0.27939999999999998</v>
      </c>
      <c r="AB290" s="127">
        <v>0.2802</v>
      </c>
      <c r="AC290" s="127">
        <v>0.27860000000000001</v>
      </c>
      <c r="AD290" s="127">
        <v>0.2777</v>
      </c>
      <c r="AE290" s="127">
        <v>0.2742</v>
      </c>
      <c r="AF290" s="127">
        <v>0.27450000000000002</v>
      </c>
      <c r="AG290" s="127">
        <v>0.27789999999999998</v>
      </c>
      <c r="AH290" s="127">
        <v>0.27950000000000003</v>
      </c>
      <c r="AI290" s="127">
        <v>0.28089999999999998</v>
      </c>
      <c r="AJ290" s="127">
        <v>0.27900000000000003</v>
      </c>
      <c r="AK290" s="127">
        <v>0.27989999999999998</v>
      </c>
      <c r="AL290" s="127">
        <v>0.27939999999999998</v>
      </c>
      <c r="AM290" s="127">
        <v>0.28110000000000002</v>
      </c>
      <c r="AN290" s="127">
        <v>0.28089999999999998</v>
      </c>
      <c r="AO290" s="127">
        <v>0.27989999999999998</v>
      </c>
      <c r="AP290" s="127">
        <v>0.27700000000000002</v>
      </c>
      <c r="AQ290" s="127">
        <v>0.2697</v>
      </c>
      <c r="AR290" s="127">
        <v>0.26750000000000002</v>
      </c>
      <c r="AS290" s="127">
        <v>0.26419999999999999</v>
      </c>
      <c r="AT290" s="127">
        <v>0.26279999999999998</v>
      </c>
      <c r="AU290" s="127">
        <v>0.26129999999999998</v>
      </c>
      <c r="AV290" s="127">
        <v>0.25679999999999997</v>
      </c>
      <c r="AW290" s="127">
        <v>0.2591</v>
      </c>
      <c r="AX290" s="127">
        <v>0.26219999999999999</v>
      </c>
      <c r="AY290" s="127">
        <v>0.26500000000000001</v>
      </c>
      <c r="AZ290" s="127">
        <v>0.2651</v>
      </c>
      <c r="BA290" s="127">
        <v>0.26390000000000002</v>
      </c>
      <c r="BB290" s="127">
        <v>0.26529999999999998</v>
      </c>
      <c r="BC290" s="127">
        <v>0.26529999999999998</v>
      </c>
      <c r="BD290" s="127">
        <v>0.26450000000000001</v>
      </c>
      <c r="BE290" s="127">
        <v>0.26790000000000003</v>
      </c>
      <c r="BF290" s="127">
        <v>0.26579999999999998</v>
      </c>
      <c r="BG290" s="127">
        <v>0.26750000000000002</v>
      </c>
      <c r="BH290" s="127">
        <v>0.26600000000000001</v>
      </c>
      <c r="BI290" s="127">
        <v>0.26440000000000002</v>
      </c>
      <c r="BJ290" s="127">
        <v>0.2641</v>
      </c>
      <c r="BK290" s="127">
        <v>0.26400000000000001</v>
      </c>
      <c r="BL290" s="127">
        <v>0.26290000000000002</v>
      </c>
      <c r="BM290" s="127">
        <v>0.2671</v>
      </c>
      <c r="BN290" s="127">
        <v>0.26390000000000002</v>
      </c>
      <c r="BO290" s="127">
        <v>0.2631</v>
      </c>
      <c r="BP290" s="127">
        <v>0.25979999999999998</v>
      </c>
      <c r="BQ290" s="127">
        <v>0.26050000000000001</v>
      </c>
      <c r="BR290" s="127">
        <v>0.25940000000000002</v>
      </c>
      <c r="BS290" s="127">
        <v>0.25950000000000001</v>
      </c>
      <c r="BT290" s="127">
        <v>0.25619999999999998</v>
      </c>
      <c r="BU290" s="127">
        <v>0.25519999999999998</v>
      </c>
      <c r="BV290" s="127">
        <v>0.25769999999999998</v>
      </c>
      <c r="BW290" s="127">
        <v>0.26119999999999999</v>
      </c>
      <c r="BX290" s="127">
        <v>0.25869999999999999</v>
      </c>
      <c r="BY290" s="127">
        <v>0.25629999999999997</v>
      </c>
      <c r="BZ290" s="127">
        <v>0.2576</v>
      </c>
      <c r="CA290" s="127">
        <v>0.2576</v>
      </c>
      <c r="CB290" s="127">
        <v>0.25800000000000001</v>
      </c>
      <c r="CC290" s="127">
        <v>0.25829999999999997</v>
      </c>
      <c r="CD290" s="127">
        <v>0.2571</v>
      </c>
      <c r="CE290" s="127">
        <v>0.25390000000000001</v>
      </c>
      <c r="CF290" s="127">
        <v>0.25419999999999998</v>
      </c>
      <c r="CG290" s="127">
        <v>0.25209999999999999</v>
      </c>
      <c r="CH290" s="127">
        <v>0.2296</v>
      </c>
      <c r="CI290" s="127">
        <v>0.23250000000000001</v>
      </c>
      <c r="CJ290" s="127">
        <v>0.2321</v>
      </c>
      <c r="CK290" s="127">
        <v>0.23139999999999999</v>
      </c>
      <c r="CL290" s="127">
        <v>0.23619999999999999</v>
      </c>
      <c r="CM290" s="127">
        <v>0.2384</v>
      </c>
      <c r="CN290" s="127">
        <v>0.23769999999999999</v>
      </c>
      <c r="CO290" s="127">
        <v>0.24110000000000001</v>
      </c>
      <c r="CP290" s="127">
        <v>0.23980000000000001</v>
      </c>
      <c r="CQ290" s="127">
        <v>0.2384</v>
      </c>
      <c r="CR290" s="127">
        <v>0.2384</v>
      </c>
      <c r="CS290" s="127">
        <v>0.23730000000000001</v>
      </c>
      <c r="CT290" s="127">
        <v>0.2392</v>
      </c>
      <c r="CU290" s="127">
        <v>0.23810000000000001</v>
      </c>
      <c r="CV290" s="127">
        <v>0.23760000000000001</v>
      </c>
      <c r="CW290" s="127">
        <v>0.23469999999999999</v>
      </c>
      <c r="CX290" s="127">
        <v>0.2329</v>
      </c>
      <c r="CY290" s="127">
        <v>0.23</v>
      </c>
      <c r="CZ290" s="127">
        <v>0.2293</v>
      </c>
      <c r="DA290" s="127">
        <v>0.22770000000000001</v>
      </c>
      <c r="DB290" s="127">
        <v>0.22509999999999999</v>
      </c>
      <c r="DC290" s="127">
        <v>0.2235</v>
      </c>
      <c r="DD290" s="127">
        <v>0.22159999999999999</v>
      </c>
      <c r="DE290" s="127">
        <v>0.22059999999999999</v>
      </c>
      <c r="DF290" s="127">
        <v>0.21990000000000001</v>
      </c>
      <c r="DG290" s="127">
        <v>0.21840000000000001</v>
      </c>
      <c r="DH290" s="127">
        <v>0.22189999999999999</v>
      </c>
      <c r="DI290" s="127">
        <v>0.22389999999999999</v>
      </c>
      <c r="DJ290" s="127">
        <v>0.2215</v>
      </c>
      <c r="DK290" s="127">
        <v>0.222</v>
      </c>
      <c r="DL290" s="127">
        <v>0.22009999999999999</v>
      </c>
      <c r="DM290" s="127">
        <v>0.21859999999999999</v>
      </c>
      <c r="DN290" s="127">
        <v>0.219</v>
      </c>
      <c r="DO290" s="127">
        <v>0.21729999999999999</v>
      </c>
      <c r="DP290" s="127">
        <v>0.21690000000000001</v>
      </c>
      <c r="DQ290" s="127">
        <v>0.21479999999999999</v>
      </c>
      <c r="DR290" s="127">
        <v>0.215</v>
      </c>
      <c r="DS290" s="127">
        <v>0.21690000000000001</v>
      </c>
      <c r="DT290" s="127">
        <v>0.21429999999999999</v>
      </c>
      <c r="DU290" s="127">
        <v>0.21490000000000001</v>
      </c>
      <c r="DV290" s="127">
        <v>0.21290000000000001</v>
      </c>
      <c r="DW290" s="127">
        <v>0.21759999999999999</v>
      </c>
      <c r="DX290" s="127">
        <v>0.2147</v>
      </c>
      <c r="DY290" s="127">
        <v>0.2122</v>
      </c>
      <c r="DZ290" s="127">
        <v>0.21190000000000001</v>
      </c>
      <c r="EA290" s="127">
        <v>0.21129999999999999</v>
      </c>
      <c r="EB290" s="127">
        <v>0.2109</v>
      </c>
      <c r="EC290" s="127">
        <v>0.21129999999999999</v>
      </c>
      <c r="ED290" s="127">
        <v>0.2135</v>
      </c>
      <c r="EE290" s="127">
        <v>0.2142</v>
      </c>
      <c r="EF290" s="127">
        <v>0.2155</v>
      </c>
      <c r="EG290" s="127">
        <v>0.21729999999999999</v>
      </c>
      <c r="EH290" s="127">
        <v>0.218</v>
      </c>
      <c r="EI290" s="127">
        <v>0.21870000000000001</v>
      </c>
      <c r="EJ290" s="127">
        <v>0.21690000000000001</v>
      </c>
      <c r="EK290" s="127">
        <v>0.21609999999999999</v>
      </c>
      <c r="EL290" s="127">
        <v>0.21540000000000001</v>
      </c>
      <c r="EM290" s="127">
        <v>0.2147</v>
      </c>
      <c r="EN290" s="127">
        <v>0.21490000000000001</v>
      </c>
      <c r="EO290" s="127">
        <v>0.21609999999999999</v>
      </c>
      <c r="EP290" s="127">
        <v>0.2135</v>
      </c>
      <c r="EQ290" s="127">
        <v>0.21410000000000001</v>
      </c>
      <c r="ER290" s="127">
        <v>0.21510000000000001</v>
      </c>
      <c r="ES290" s="127">
        <v>0.214</v>
      </c>
      <c r="ET290" s="127">
        <v>0.21510000000000001</v>
      </c>
      <c r="EU290" s="127">
        <v>0.21759999999999999</v>
      </c>
      <c r="EV290">
        <f>SUMIF('12peso'!$E$39:$E$492,$A290,'12peso'!H$39:H$492)</f>
        <v>0.13900000000000001</v>
      </c>
      <c r="EW290">
        <f>SUMIF('12peso'!$E$39:$E$492,$A290,'12peso'!I$39:I$492)</f>
        <v>0.13869999999999999</v>
      </c>
      <c r="EX290">
        <f>SUMIF('12peso'!$E$39:$E$492,$A290,'12peso'!J$39:J$492)</f>
        <v>0.13850000000000001</v>
      </c>
      <c r="EY290">
        <f>SUMIF('12peso'!$E$39:$E$492,$A290,'12peso'!K$39:K$492)</f>
        <v>0.13969999999999999</v>
      </c>
      <c r="EZ290">
        <f>SUMIF('12peso'!$E$39:$E$492,$A290,'12peso'!L$39:L$492)</f>
        <v>0.1396</v>
      </c>
      <c r="FA290">
        <f>SUMIF('12peso'!$E$39:$E$492,$A290,'12peso'!M$39:M$492)</f>
        <v>0.1404</v>
      </c>
      <c r="FB290">
        <f>SUMIF('12peso'!$E$39:$E$492,$A290,'12peso'!N$39:N$492)</f>
        <v>0.14069999999999999</v>
      </c>
      <c r="FC290">
        <f>SUMIF('12peso'!$E$39:$E$492,$A290,'12peso'!O$39:O$492)</f>
        <v>0.14000000000000001</v>
      </c>
      <c r="FD290">
        <f>SUMIF('12peso'!$E$39:$E$492,$A290,'12peso'!P$39:P$492)</f>
        <v>0.13900000000000001</v>
      </c>
      <c r="FE290">
        <f>SUMIF('12peso'!$E$39:$E$492,$A290,'12peso'!Q$39:Q$492)</f>
        <v>0.1399</v>
      </c>
      <c r="FF290">
        <f>SUMIF('12peso'!$E$39:$E$492,$A290,'12peso'!R$39:R$492)</f>
        <v>0.14199999999999999</v>
      </c>
      <c r="FG290">
        <f>SUMIF('12peso'!$E$39:$E$492,$A290,'12peso'!S$39:S$492)</f>
        <v>0.13950000000000001</v>
      </c>
      <c r="FH290">
        <f>SUMIF('12peso'!$E$39:$E$492,$A290,'12peso'!T$39:T$492)</f>
        <v>0.13930000000000001</v>
      </c>
      <c r="FI290">
        <f>SUMIF('12peso'!$E$39:$E$492,$A290,'12peso'!U$39:U$492)</f>
        <v>0.13830000000000001</v>
      </c>
      <c r="FJ290">
        <f>SUMIF('12peso'!$E$39:$E$492,$A290,'12peso'!V$39:V$492)</f>
        <v>0.13730000000000001</v>
      </c>
      <c r="FK290">
        <f>SUMIF('12peso'!$E$39:$E$492,$A290,'12peso'!W$39:W$492)</f>
        <v>0.1371</v>
      </c>
      <c r="FL290">
        <f>SUMIF('12peso'!$E$39:$E$492,$A290,'12peso'!X$39:X$492)</f>
        <v>0.1381</v>
      </c>
      <c r="FM290">
        <f>SUMIF('12peso'!$E$39:$E$492,$A290,'12peso'!Y$39:Y$492)</f>
        <v>0.13819999999999999</v>
      </c>
      <c r="FN290">
        <f>SUMIF('12peso'!$E$39:$E$492,$A290,'12peso'!Z$39:Z$492)</f>
        <v>0.13830000000000001</v>
      </c>
      <c r="FO290">
        <f>SUMIF('12peso'!$E$39:$E$492,$A290,'12peso'!AA$39:AA$492)</f>
        <v>0.14069999999999999</v>
      </c>
      <c r="FP290">
        <f>SUMIF('12peso'!$E$39:$E$492,$A290,'12peso'!AB$39:AB$492)</f>
        <v>0.1424</v>
      </c>
      <c r="FQ290">
        <f>SUMIF('12peso'!$E$39:$E$492,$A290,'12peso'!AC$39:AC$492)</f>
        <v>0.14099999999999999</v>
      </c>
      <c r="FR290">
        <f>SUMIF('12peso'!$E$39:$E$492,$A290,'12peso'!AD$39:AD$492)</f>
        <v>0.13969999999999999</v>
      </c>
      <c r="FS290">
        <f>SUMIF('12peso'!$E$39:$E$492,$A290,'12peso'!AE$39:AE$492)</f>
        <v>0.13730000000000001</v>
      </c>
      <c r="FT290">
        <f>SUMIF('12peso'!$E$39:$E$492,$A290,'12peso'!AF$39:AF$492)</f>
        <v>0.13389999999999999</v>
      </c>
      <c r="FU290">
        <f>SUMIF('12peso'!$E$39:$E$492,$A290,'12peso'!AG$39:AG$492)</f>
        <v>0.1336</v>
      </c>
      <c r="FV290">
        <f>SUMIF('12peso'!$E$39:$E$492,$A290,'12peso'!AH$39:AH$492)</f>
        <v>0.1321</v>
      </c>
      <c r="FW290">
        <f>SUMIF('12peso'!$E$39:$E$492,$A290,'12peso'!AI$39:AI$492)</f>
        <v>0.13100000000000001</v>
      </c>
      <c r="FX290">
        <f>SUMIF('12peso'!$E$39:$E$492,$A290,'12peso'!AJ$39:AJ$492)</f>
        <v>0.12839999999999999</v>
      </c>
      <c r="FY290">
        <f>SUMIF('12peso'!$E$39:$E$492,$A290,'12peso'!AK$39:AK$492)</f>
        <v>0.12970000000000001</v>
      </c>
      <c r="FZ290">
        <f>SUMIF('12peso'!$E$39:$E$492,$A290,'12peso'!AL$39:AL$492)</f>
        <v>0.1288</v>
      </c>
      <c r="GA290">
        <f>SUMIF('12peso'!$E$39:$E$492,$A290,'12peso'!AM$39:AM$492)</f>
        <v>0.1288</v>
      </c>
      <c r="GB290">
        <f>SUMIF('12peso'!$E$39:$E$492,$A290,'12peso'!AN$39:AN$492)</f>
        <v>0.13020000000000001</v>
      </c>
    </row>
    <row r="291" spans="1:184" x14ac:dyDescent="0.25">
      <c r="A291" s="60">
        <v>7201054</v>
      </c>
      <c r="B291" s="56" t="s">
        <v>293</v>
      </c>
      <c r="C291" s="127">
        <v>0.35720000000000002</v>
      </c>
      <c r="D291" s="127">
        <v>0.35699999999999998</v>
      </c>
      <c r="E291" s="127">
        <v>0.35439999999999999</v>
      </c>
      <c r="F291" s="127">
        <v>0.3498</v>
      </c>
      <c r="G291" s="127">
        <v>0.34849999999999998</v>
      </c>
      <c r="H291" s="127">
        <v>0.3503</v>
      </c>
      <c r="I291" s="127">
        <v>0.35020000000000001</v>
      </c>
      <c r="J291" s="127">
        <v>0.35160000000000002</v>
      </c>
      <c r="K291" s="127">
        <v>0.34610000000000002</v>
      </c>
      <c r="L291" s="127">
        <v>0.3493</v>
      </c>
      <c r="M291" s="127">
        <v>0.35560000000000003</v>
      </c>
      <c r="N291" s="127">
        <v>0.35420000000000001</v>
      </c>
      <c r="O291" s="127">
        <v>0.3463</v>
      </c>
      <c r="P291" s="127">
        <v>0.34799999999999998</v>
      </c>
      <c r="Q291" s="127">
        <v>0.3488</v>
      </c>
      <c r="R291" s="127">
        <v>0.3523</v>
      </c>
      <c r="S291" s="127">
        <v>0.3518</v>
      </c>
      <c r="T291" s="127">
        <v>0.35299999999999998</v>
      </c>
      <c r="U291" s="127">
        <v>0.35630000000000001</v>
      </c>
      <c r="V291" s="127">
        <v>0.3589</v>
      </c>
      <c r="W291" s="127">
        <v>0.35930000000000001</v>
      </c>
      <c r="X291" s="127">
        <v>0.3649</v>
      </c>
      <c r="Y291" s="127">
        <v>0.36559999999999998</v>
      </c>
      <c r="Z291" s="127">
        <v>0.36580000000000001</v>
      </c>
      <c r="AA291" s="127">
        <v>0.3589</v>
      </c>
      <c r="AB291" s="127">
        <v>0.3634</v>
      </c>
      <c r="AC291" s="127">
        <v>0.36559999999999998</v>
      </c>
      <c r="AD291" s="127">
        <v>0.3664</v>
      </c>
      <c r="AE291" s="127">
        <v>0.36520000000000002</v>
      </c>
      <c r="AF291" s="127">
        <v>0.36259999999999998</v>
      </c>
      <c r="AG291" s="127">
        <v>0.36030000000000001</v>
      </c>
      <c r="AH291" s="127">
        <v>0.35770000000000002</v>
      </c>
      <c r="AI291" s="127">
        <v>0.3553</v>
      </c>
      <c r="AJ291" s="127">
        <v>0.35560000000000003</v>
      </c>
      <c r="AK291" s="127">
        <v>0.35620000000000002</v>
      </c>
      <c r="AL291" s="127">
        <v>0.36320000000000002</v>
      </c>
      <c r="AM291" s="127">
        <v>0.3569</v>
      </c>
      <c r="AN291" s="127">
        <v>0.35620000000000002</v>
      </c>
      <c r="AO291" s="127">
        <v>0.35520000000000002</v>
      </c>
      <c r="AP291" s="127">
        <v>0.35099999999999998</v>
      </c>
      <c r="AQ291" s="127">
        <v>0.33929999999999999</v>
      </c>
      <c r="AR291" s="127">
        <v>0.3357</v>
      </c>
      <c r="AS291" s="127">
        <v>0.32879999999999998</v>
      </c>
      <c r="AT291" s="127">
        <v>0.32719999999999999</v>
      </c>
      <c r="AU291" s="127">
        <v>0.32840000000000003</v>
      </c>
      <c r="AV291" s="127">
        <v>0.3261</v>
      </c>
      <c r="AW291" s="127">
        <v>0.32529999999999998</v>
      </c>
      <c r="AX291" s="127">
        <v>0.32919999999999999</v>
      </c>
      <c r="AY291" s="127">
        <v>0.32519999999999999</v>
      </c>
      <c r="AZ291" s="127">
        <v>0.3266</v>
      </c>
      <c r="BA291" s="127">
        <v>0.32590000000000002</v>
      </c>
      <c r="BB291" s="127">
        <v>0.32579999999999998</v>
      </c>
      <c r="BC291" s="127">
        <v>0.3266</v>
      </c>
      <c r="BD291" s="127">
        <v>0.32650000000000001</v>
      </c>
      <c r="BE291" s="127">
        <v>0.33389999999999997</v>
      </c>
      <c r="BF291" s="127">
        <v>0.33100000000000002</v>
      </c>
      <c r="BG291" s="127">
        <v>0.32929999999999998</v>
      </c>
      <c r="BH291" s="127">
        <v>0.3377</v>
      </c>
      <c r="BI291" s="127">
        <v>0.33550000000000002</v>
      </c>
      <c r="BJ291" s="127">
        <v>0.33450000000000002</v>
      </c>
      <c r="BK291" s="127">
        <v>0.33389999999999997</v>
      </c>
      <c r="BL291" s="127">
        <v>0.33500000000000002</v>
      </c>
      <c r="BM291" s="127">
        <v>0.33639999999999998</v>
      </c>
      <c r="BN291" s="127">
        <v>0.33739999999999998</v>
      </c>
      <c r="BO291" s="127">
        <v>0.33560000000000001</v>
      </c>
      <c r="BP291" s="127">
        <v>0.33489999999999998</v>
      </c>
      <c r="BQ291" s="127">
        <v>0.33800000000000002</v>
      </c>
      <c r="BR291" s="127">
        <v>0.33839999999999998</v>
      </c>
      <c r="BS291" s="127">
        <v>0.33629999999999999</v>
      </c>
      <c r="BT291" s="127">
        <v>0.33400000000000002</v>
      </c>
      <c r="BU291" s="127">
        <v>0.33289999999999997</v>
      </c>
      <c r="BV291" s="127">
        <v>0.33439999999999998</v>
      </c>
      <c r="BW291" s="127">
        <v>0.33329999999999999</v>
      </c>
      <c r="BX291" s="127">
        <v>0.33700000000000002</v>
      </c>
      <c r="BY291" s="127">
        <v>0.33710000000000001</v>
      </c>
      <c r="BZ291" s="127">
        <v>0.33960000000000001</v>
      </c>
      <c r="CA291" s="127">
        <v>0.34039999999999998</v>
      </c>
      <c r="CB291" s="127">
        <v>0.34789999999999999</v>
      </c>
      <c r="CC291" s="127">
        <v>0.34420000000000001</v>
      </c>
      <c r="CD291" s="127">
        <v>0.34039999999999998</v>
      </c>
      <c r="CE291" s="127">
        <v>0.33979999999999999</v>
      </c>
      <c r="CF291" s="127">
        <v>0.33939999999999998</v>
      </c>
      <c r="CG291" s="127">
        <v>0.34989999999999999</v>
      </c>
      <c r="CH291" s="127">
        <v>0.42209999999999998</v>
      </c>
      <c r="CI291" s="127">
        <v>0.4199</v>
      </c>
      <c r="CJ291" s="127">
        <v>0.42499999999999999</v>
      </c>
      <c r="CK291" s="127">
        <v>0.42809999999999998</v>
      </c>
      <c r="CL291" s="127">
        <v>0.43209999999999998</v>
      </c>
      <c r="CM291" s="127">
        <v>0.435</v>
      </c>
      <c r="CN291" s="127">
        <v>0.43859999999999999</v>
      </c>
      <c r="CO291" s="127">
        <v>0.43859999999999999</v>
      </c>
      <c r="CP291" s="127">
        <v>0.435</v>
      </c>
      <c r="CQ291" s="127">
        <v>0.44019999999999998</v>
      </c>
      <c r="CR291" s="127">
        <v>0.44490000000000002</v>
      </c>
      <c r="CS291" s="127">
        <v>0.4531</v>
      </c>
      <c r="CT291" s="127">
        <v>0.43590000000000001</v>
      </c>
      <c r="CU291" s="127">
        <v>0.43490000000000001</v>
      </c>
      <c r="CV291" s="127">
        <v>0.44180000000000003</v>
      </c>
      <c r="CW291" s="127">
        <v>0.44529999999999997</v>
      </c>
      <c r="CX291" s="127">
        <v>0.44750000000000001</v>
      </c>
      <c r="CY291" s="127">
        <v>0.43940000000000001</v>
      </c>
      <c r="CZ291" s="127">
        <v>0.4466</v>
      </c>
      <c r="DA291" s="127">
        <v>0.44259999999999999</v>
      </c>
      <c r="DB291" s="127">
        <v>0.43580000000000002</v>
      </c>
      <c r="DC291" s="127">
        <v>0.43690000000000001</v>
      </c>
      <c r="DD291" s="127">
        <v>0.4355</v>
      </c>
      <c r="DE291" s="127">
        <v>0.43070000000000003</v>
      </c>
      <c r="DF291" s="127">
        <v>0.42309999999999998</v>
      </c>
      <c r="DG291" s="127">
        <v>0.4244</v>
      </c>
      <c r="DH291" s="127">
        <v>0.42259999999999998</v>
      </c>
      <c r="DI291" s="127">
        <v>0.42370000000000002</v>
      </c>
      <c r="DJ291" s="127">
        <v>0.42809999999999998</v>
      </c>
      <c r="DK291" s="127">
        <v>0.4178</v>
      </c>
      <c r="DL291" s="127">
        <v>0.40749999999999997</v>
      </c>
      <c r="DM291" s="127">
        <v>0.4078</v>
      </c>
      <c r="DN291" s="127">
        <v>0.40479999999999999</v>
      </c>
      <c r="DO291" s="127">
        <v>0.4108</v>
      </c>
      <c r="DP291" s="127">
        <v>0.40529999999999999</v>
      </c>
      <c r="DQ291" s="127">
        <v>0.4073</v>
      </c>
      <c r="DR291" s="127">
        <v>0.40310000000000001</v>
      </c>
      <c r="DS291" s="127">
        <v>0.40139999999999998</v>
      </c>
      <c r="DT291" s="127">
        <v>0.40589999999999998</v>
      </c>
      <c r="DU291" s="127">
        <v>0.40179999999999999</v>
      </c>
      <c r="DV291" s="127">
        <v>0.39689999999999998</v>
      </c>
      <c r="DW291" s="127">
        <v>0.40150000000000002</v>
      </c>
      <c r="DX291" s="127">
        <v>0.4093</v>
      </c>
      <c r="DY291" s="127">
        <v>0.41649999999999998</v>
      </c>
      <c r="DZ291" s="127">
        <v>0.41070000000000001</v>
      </c>
      <c r="EA291" s="127">
        <v>0.41089999999999999</v>
      </c>
      <c r="EB291" s="127">
        <v>0.41520000000000001</v>
      </c>
      <c r="EC291" s="127">
        <v>0.41899999999999998</v>
      </c>
      <c r="ED291" s="127">
        <v>0.41949999999999998</v>
      </c>
      <c r="EE291" s="127">
        <v>0.41880000000000001</v>
      </c>
      <c r="EF291" s="127">
        <v>0.4209</v>
      </c>
      <c r="EG291" s="127">
        <v>0.41399999999999998</v>
      </c>
      <c r="EH291" s="127">
        <v>0.4103</v>
      </c>
      <c r="EI291" s="127">
        <v>0.40799999999999997</v>
      </c>
      <c r="EJ291" s="127">
        <v>0.4073</v>
      </c>
      <c r="EK291" s="127">
        <v>0.41060000000000002</v>
      </c>
      <c r="EL291" s="127">
        <v>0.41660000000000003</v>
      </c>
      <c r="EM291" s="127">
        <v>0.41199999999999998</v>
      </c>
      <c r="EN291" s="127">
        <v>0.40989999999999999</v>
      </c>
      <c r="EO291" s="127">
        <v>0.4098</v>
      </c>
      <c r="EP291" s="127">
        <v>0.41210000000000002</v>
      </c>
      <c r="EQ291" s="127">
        <v>0.40749999999999997</v>
      </c>
      <c r="ER291" s="127">
        <v>0.40860000000000002</v>
      </c>
      <c r="ES291" s="127">
        <v>0.41199999999999998</v>
      </c>
      <c r="ET291" s="127">
        <v>0.4073</v>
      </c>
      <c r="EU291" s="127">
        <v>0.40410000000000001</v>
      </c>
      <c r="EV291">
        <f>SUMIF('12peso'!$E$39:$E$492,$A291,'12peso'!H$39:H$492)</f>
        <v>0.2843</v>
      </c>
      <c r="EW291">
        <f>SUMIF('12peso'!$E$39:$E$492,$A291,'12peso'!I$39:I$492)</f>
        <v>0.28539999999999999</v>
      </c>
      <c r="EX291">
        <f>SUMIF('12peso'!$E$39:$E$492,$A291,'12peso'!J$39:J$492)</f>
        <v>0.28760000000000002</v>
      </c>
      <c r="EY291">
        <f>SUMIF('12peso'!$E$39:$E$492,$A291,'12peso'!K$39:K$492)</f>
        <v>0.2928</v>
      </c>
      <c r="EZ291">
        <f>SUMIF('12peso'!$E$39:$E$492,$A291,'12peso'!L$39:L$492)</f>
        <v>0.29380000000000001</v>
      </c>
      <c r="FA291">
        <f>SUMIF('12peso'!$E$39:$E$492,$A291,'12peso'!M$39:M$492)</f>
        <v>0.29160000000000003</v>
      </c>
      <c r="FB291">
        <f>SUMIF('12peso'!$E$39:$E$492,$A291,'12peso'!N$39:N$492)</f>
        <v>0.28749999999999998</v>
      </c>
      <c r="FC291">
        <f>SUMIF('12peso'!$E$39:$E$492,$A291,'12peso'!O$39:O$492)</f>
        <v>0.2858</v>
      </c>
      <c r="FD291">
        <f>SUMIF('12peso'!$E$39:$E$492,$A291,'12peso'!P$39:P$492)</f>
        <v>0.28239999999999998</v>
      </c>
      <c r="FE291">
        <f>SUMIF('12peso'!$E$39:$E$492,$A291,'12peso'!Q$39:Q$492)</f>
        <v>0.28299999999999997</v>
      </c>
      <c r="FF291">
        <f>SUMIF('12peso'!$E$39:$E$492,$A291,'12peso'!R$39:R$492)</f>
        <v>0.2767</v>
      </c>
      <c r="FG291">
        <f>SUMIF('12peso'!$E$39:$E$492,$A291,'12peso'!S$39:S$492)</f>
        <v>0.2843</v>
      </c>
      <c r="FH291">
        <f>SUMIF('12peso'!$E$39:$E$492,$A291,'12peso'!T$39:T$492)</f>
        <v>0.2868</v>
      </c>
      <c r="FI291">
        <f>SUMIF('12peso'!$E$39:$E$492,$A291,'12peso'!U$39:U$492)</f>
        <v>0.28910000000000002</v>
      </c>
      <c r="FJ291">
        <f>SUMIF('12peso'!$E$39:$E$492,$A291,'12peso'!V$39:V$492)</f>
        <v>0.2868</v>
      </c>
      <c r="FK291">
        <f>SUMIF('12peso'!$E$39:$E$492,$A291,'12peso'!W$39:W$492)</f>
        <v>0.28939999999999999</v>
      </c>
      <c r="FL291">
        <f>SUMIF('12peso'!$E$39:$E$492,$A291,'12peso'!X$39:X$492)</f>
        <v>0.2913</v>
      </c>
      <c r="FM291">
        <f>SUMIF('12peso'!$E$39:$E$492,$A291,'12peso'!Y$39:Y$492)</f>
        <v>0.29260000000000003</v>
      </c>
      <c r="FN291">
        <f>SUMIF('12peso'!$E$39:$E$492,$A291,'12peso'!Z$39:Z$492)</f>
        <v>0.29289999999999999</v>
      </c>
      <c r="FO291">
        <f>SUMIF('12peso'!$E$39:$E$492,$A291,'12peso'!AA$39:AA$492)</f>
        <v>0.29459999999999997</v>
      </c>
      <c r="FP291">
        <f>SUMIF('12peso'!$E$39:$E$492,$A291,'12peso'!AB$39:AB$492)</f>
        <v>0.29549999999999998</v>
      </c>
      <c r="FQ291">
        <f>SUMIF('12peso'!$E$39:$E$492,$A291,'12peso'!AC$39:AC$492)</f>
        <v>0.29630000000000001</v>
      </c>
      <c r="FR291">
        <f>SUMIF('12peso'!$E$39:$E$492,$A291,'12peso'!AD$39:AD$492)</f>
        <v>0.2913</v>
      </c>
      <c r="FS291">
        <f>SUMIF('12peso'!$E$39:$E$492,$A291,'12peso'!AE$39:AE$492)</f>
        <v>0.29039999999999999</v>
      </c>
      <c r="FT291">
        <f>SUMIF('12peso'!$E$39:$E$492,$A291,'12peso'!AF$39:AF$492)</f>
        <v>0.28810000000000002</v>
      </c>
      <c r="FU291">
        <f>SUMIF('12peso'!$E$39:$E$492,$A291,'12peso'!AG$39:AG$492)</f>
        <v>0.28749999999999998</v>
      </c>
      <c r="FV291">
        <f>SUMIF('12peso'!$E$39:$E$492,$A291,'12peso'!AH$39:AH$492)</f>
        <v>0.2893</v>
      </c>
      <c r="FW291">
        <f>SUMIF('12peso'!$E$39:$E$492,$A291,'12peso'!AI$39:AI$492)</f>
        <v>0.28910000000000002</v>
      </c>
      <c r="FX291">
        <f>SUMIF('12peso'!$E$39:$E$492,$A291,'12peso'!AJ$39:AJ$492)</f>
        <v>0.29070000000000001</v>
      </c>
      <c r="FY291">
        <f>SUMIF('12peso'!$E$39:$E$492,$A291,'12peso'!AK$39:AK$492)</f>
        <v>0.28960000000000002</v>
      </c>
      <c r="FZ291">
        <f>SUMIF('12peso'!$E$39:$E$492,$A291,'12peso'!AL$39:AL$492)</f>
        <v>0.29139999999999999</v>
      </c>
      <c r="GA291">
        <f>SUMIF('12peso'!$E$39:$E$492,$A291,'12peso'!AM$39:AM$492)</f>
        <v>0.29149999999999998</v>
      </c>
      <c r="GB291">
        <f>SUMIF('12peso'!$E$39:$E$492,$A291,'12peso'!AN$39:AN$492)</f>
        <v>0.28839999999999999</v>
      </c>
    </row>
    <row r="292" spans="1:184" x14ac:dyDescent="0.25">
      <c r="A292" s="60">
        <v>7201063</v>
      </c>
      <c r="B292" s="56" t="s">
        <v>294</v>
      </c>
      <c r="C292" s="127">
        <v>0.46720000000000006</v>
      </c>
      <c r="D292" s="127">
        <v>0.46449999999999997</v>
      </c>
      <c r="E292" s="127">
        <v>0.46309999999999996</v>
      </c>
      <c r="F292" s="127">
        <v>0.45760000000000001</v>
      </c>
      <c r="G292" s="127">
        <v>0.45170000000000005</v>
      </c>
      <c r="H292" s="127">
        <v>0.44950000000000001</v>
      </c>
      <c r="I292" s="127">
        <v>0.4466</v>
      </c>
      <c r="J292" s="127">
        <v>0.44690000000000002</v>
      </c>
      <c r="K292" s="127">
        <v>0.4461</v>
      </c>
      <c r="L292" s="127">
        <v>0.44450000000000001</v>
      </c>
      <c r="M292" s="127">
        <v>0.44440000000000002</v>
      </c>
      <c r="N292" s="127">
        <v>0.44379999999999997</v>
      </c>
      <c r="O292" s="127">
        <v>0.4375</v>
      </c>
      <c r="P292" s="127">
        <v>0.43649999999999994</v>
      </c>
      <c r="Q292" s="127">
        <v>0.43320000000000003</v>
      </c>
      <c r="R292" s="127">
        <v>0.43280000000000002</v>
      </c>
      <c r="S292" s="127">
        <v>0.43149999999999999</v>
      </c>
      <c r="T292" s="127">
        <v>0.42879999999999996</v>
      </c>
      <c r="U292" s="127">
        <v>0.42659999999999998</v>
      </c>
      <c r="V292" s="127">
        <v>0.42470000000000008</v>
      </c>
      <c r="W292" s="127">
        <v>0.42299999999999999</v>
      </c>
      <c r="X292" s="127">
        <v>0.42080000000000001</v>
      </c>
      <c r="Y292" s="127">
        <v>0.41950000000000004</v>
      </c>
      <c r="Z292" s="127">
        <v>0.41720000000000002</v>
      </c>
      <c r="AA292" s="127">
        <v>0.41209999999999997</v>
      </c>
      <c r="AB292" s="127">
        <v>0.4093</v>
      </c>
      <c r="AC292" s="127">
        <v>0.40820000000000001</v>
      </c>
      <c r="AD292" s="127">
        <v>0.40500000000000003</v>
      </c>
      <c r="AE292" s="127">
        <v>0.40210000000000001</v>
      </c>
      <c r="AF292" s="127">
        <v>0.39959999999999996</v>
      </c>
      <c r="AG292" s="127">
        <v>0.39759999999999995</v>
      </c>
      <c r="AH292" s="127">
        <v>0.39610000000000001</v>
      </c>
      <c r="AI292" s="127">
        <v>0.39379999999999998</v>
      </c>
      <c r="AJ292" s="127">
        <v>0.39200000000000002</v>
      </c>
      <c r="AK292" s="127">
        <v>0.39120000000000005</v>
      </c>
      <c r="AL292" s="127">
        <v>0.38869999999999993</v>
      </c>
      <c r="AM292" s="127">
        <v>0.38419999999999999</v>
      </c>
      <c r="AN292" s="127">
        <v>0.38159999999999994</v>
      </c>
      <c r="AO292" s="127">
        <v>0.37929999999999997</v>
      </c>
      <c r="AP292" s="127">
        <v>0.3745</v>
      </c>
      <c r="AQ292" s="127">
        <v>0.36480000000000001</v>
      </c>
      <c r="AR292" s="127">
        <v>0.3574</v>
      </c>
      <c r="AS292" s="127">
        <v>0.34969999999999996</v>
      </c>
      <c r="AT292" s="127">
        <v>0.34430000000000005</v>
      </c>
      <c r="AU292" s="127">
        <v>0.3402</v>
      </c>
      <c r="AV292" s="127">
        <v>0.33699999999999997</v>
      </c>
      <c r="AW292" s="127">
        <v>0.3352</v>
      </c>
      <c r="AX292" s="127">
        <v>0.33600000000000002</v>
      </c>
      <c r="AY292" s="127">
        <v>0.3352</v>
      </c>
      <c r="AZ292" s="127">
        <v>0.33409999999999995</v>
      </c>
      <c r="BA292" s="127">
        <v>0.33169999999999999</v>
      </c>
      <c r="BB292" s="127">
        <v>0.3306</v>
      </c>
      <c r="BC292" s="127">
        <v>0.38499999999999995</v>
      </c>
      <c r="BD292" s="127">
        <v>0.39760000000000001</v>
      </c>
      <c r="BE292" s="127">
        <v>0.39479999999999998</v>
      </c>
      <c r="BF292" s="127">
        <v>0.39250000000000002</v>
      </c>
      <c r="BG292" s="127">
        <v>0.39069999999999999</v>
      </c>
      <c r="BH292" s="127">
        <v>0.38940000000000002</v>
      </c>
      <c r="BI292" s="127">
        <v>0.38729999999999998</v>
      </c>
      <c r="BJ292" s="127">
        <v>0.38469999999999999</v>
      </c>
      <c r="BK292" s="127">
        <v>0.38140000000000002</v>
      </c>
      <c r="BL292" s="127">
        <v>0.37969999999999998</v>
      </c>
      <c r="BM292" s="127">
        <v>0.38059999999999999</v>
      </c>
      <c r="BN292" s="127">
        <v>0.37610000000000005</v>
      </c>
      <c r="BO292" s="127">
        <v>0.37340000000000001</v>
      </c>
      <c r="BP292" s="127">
        <v>0.37319999999999998</v>
      </c>
      <c r="BQ292" s="127">
        <v>0.37330000000000002</v>
      </c>
      <c r="BR292" s="127">
        <v>0.37070000000000003</v>
      </c>
      <c r="BS292" s="127">
        <v>0.36729999999999996</v>
      </c>
      <c r="BT292" s="127">
        <v>0.36169999999999997</v>
      </c>
      <c r="BU292" s="127">
        <v>0.3589</v>
      </c>
      <c r="BV292" s="127">
        <v>0.35899999999999999</v>
      </c>
      <c r="BW292" s="127">
        <v>0.35830000000000001</v>
      </c>
      <c r="BX292" s="127">
        <v>0.35769999999999996</v>
      </c>
      <c r="BY292" s="127">
        <v>0.35650000000000004</v>
      </c>
      <c r="BZ292" s="127">
        <v>0.35509999999999997</v>
      </c>
      <c r="CA292" s="127">
        <v>0.35209999999999997</v>
      </c>
      <c r="CB292" s="127">
        <v>0.35289999999999999</v>
      </c>
      <c r="CC292" s="127">
        <v>0.35089999999999999</v>
      </c>
      <c r="CD292" s="127">
        <v>0.34950000000000003</v>
      </c>
      <c r="CE292" s="127">
        <v>0.34809999999999997</v>
      </c>
      <c r="CF292" s="127">
        <v>0.34739999999999999</v>
      </c>
      <c r="CG292" s="127">
        <v>0.34719999999999995</v>
      </c>
      <c r="CH292" s="127">
        <v>0.43440000000000001</v>
      </c>
      <c r="CI292" s="127">
        <v>0.4335</v>
      </c>
      <c r="CJ292" s="127">
        <v>0.43319999999999997</v>
      </c>
      <c r="CK292" s="127">
        <v>0.43219999999999997</v>
      </c>
      <c r="CL292" s="127">
        <v>0.43070000000000003</v>
      </c>
      <c r="CM292" s="127">
        <v>0.42949999999999999</v>
      </c>
      <c r="CN292" s="127">
        <v>0.4274</v>
      </c>
      <c r="CO292" s="127">
        <v>0.4254</v>
      </c>
      <c r="CP292" s="127">
        <v>0.4234</v>
      </c>
      <c r="CQ292" s="127">
        <v>0.42199999999999999</v>
      </c>
      <c r="CR292" s="127">
        <v>0.42120000000000002</v>
      </c>
      <c r="CS292" s="127">
        <v>0.42009999999999997</v>
      </c>
      <c r="CT292" s="127">
        <v>0.41909999999999997</v>
      </c>
      <c r="CU292" s="127">
        <v>0.41810000000000003</v>
      </c>
      <c r="CV292" s="127">
        <v>0.41610000000000003</v>
      </c>
      <c r="CW292" s="127">
        <v>0.4153</v>
      </c>
      <c r="CX292" s="127">
        <v>0.41399999999999998</v>
      </c>
      <c r="CY292" s="127">
        <v>0.41260000000000002</v>
      </c>
      <c r="CZ292" s="127">
        <v>0.40949999999999998</v>
      </c>
      <c r="DA292" s="127">
        <v>0.40720000000000001</v>
      </c>
      <c r="DB292" s="127">
        <v>0.4052</v>
      </c>
      <c r="DC292" s="127">
        <v>0.40339999999999998</v>
      </c>
      <c r="DD292" s="127">
        <v>0.40089999999999998</v>
      </c>
      <c r="DE292" s="127">
        <v>0.39800000000000002</v>
      </c>
      <c r="DF292" s="127">
        <v>0.39789999999999998</v>
      </c>
      <c r="DG292" s="127">
        <v>0.40150000000000002</v>
      </c>
      <c r="DH292" s="127">
        <v>0.40029999999999999</v>
      </c>
      <c r="DI292" s="127">
        <v>0.39939999999999998</v>
      </c>
      <c r="DJ292" s="127">
        <v>0.39750000000000002</v>
      </c>
      <c r="DK292" s="127">
        <v>0.39610000000000001</v>
      </c>
      <c r="DL292" s="127">
        <v>0.3947</v>
      </c>
      <c r="DM292" s="127">
        <v>0.3926</v>
      </c>
      <c r="DN292" s="127">
        <v>0.39040000000000002</v>
      </c>
      <c r="DO292" s="127">
        <v>0.38969999999999999</v>
      </c>
      <c r="DP292" s="127">
        <v>0.38800000000000001</v>
      </c>
      <c r="DQ292" s="127">
        <v>0.3861</v>
      </c>
      <c r="DR292" s="127">
        <v>0.38469999999999999</v>
      </c>
      <c r="DS292" s="127">
        <v>0.38390000000000002</v>
      </c>
      <c r="DT292" s="127">
        <v>0.38340000000000002</v>
      </c>
      <c r="DU292" s="127">
        <v>0.39439999999999997</v>
      </c>
      <c r="DV292" s="127">
        <v>0.3987</v>
      </c>
      <c r="DW292" s="127">
        <v>0.3972</v>
      </c>
      <c r="DX292" s="127">
        <v>0.39579999999999999</v>
      </c>
      <c r="DY292" s="127">
        <v>0.3926</v>
      </c>
      <c r="DZ292" s="127">
        <v>0.38940000000000002</v>
      </c>
      <c r="EA292" s="127">
        <v>0.38729999999999998</v>
      </c>
      <c r="EB292" s="127">
        <v>0.38500000000000001</v>
      </c>
      <c r="EC292" s="127">
        <v>0.3831</v>
      </c>
      <c r="ED292" s="127">
        <v>0.38350000000000001</v>
      </c>
      <c r="EE292" s="127">
        <v>0.38279999999999997</v>
      </c>
      <c r="EF292" s="127">
        <v>0.38290000000000002</v>
      </c>
      <c r="EG292" s="127">
        <v>0.38119999999999998</v>
      </c>
      <c r="EH292" s="127">
        <v>0.3785</v>
      </c>
      <c r="EI292" s="127">
        <v>0.37530000000000002</v>
      </c>
      <c r="EJ292" s="127">
        <v>0.37290000000000001</v>
      </c>
      <c r="EK292" s="127">
        <v>0.37290000000000001</v>
      </c>
      <c r="EL292" s="127">
        <v>0.40589999999999998</v>
      </c>
      <c r="EM292" s="127">
        <v>0.40289999999999998</v>
      </c>
      <c r="EN292" s="127">
        <v>0.39989999999999998</v>
      </c>
      <c r="EO292" s="127">
        <v>0.39800000000000002</v>
      </c>
      <c r="EP292" s="127">
        <v>0.39739999999999998</v>
      </c>
      <c r="EQ292" s="127">
        <v>0.39679999999999999</v>
      </c>
      <c r="ER292" s="127">
        <v>0.3952</v>
      </c>
      <c r="ES292" s="127">
        <v>0.39319999999999999</v>
      </c>
      <c r="ET292" s="127">
        <v>0.39169999999999999</v>
      </c>
      <c r="EU292" s="127">
        <v>0.38969999999999999</v>
      </c>
      <c r="EV292">
        <f>SUMIF('12peso'!$E$39:$E$492,$A292,'12peso'!H$39:H$492)</f>
        <v>0.41460000000000002</v>
      </c>
      <c r="EW292">
        <f>SUMIF('12peso'!$E$39:$E$492,$A292,'12peso'!I$39:I$492)</f>
        <v>0.4123</v>
      </c>
      <c r="EX292">
        <f>SUMIF('12peso'!$E$39:$E$492,$A292,'12peso'!J$39:J$492)</f>
        <v>0.41049999999999998</v>
      </c>
      <c r="EY292">
        <f>SUMIF('12peso'!$E$39:$E$492,$A292,'12peso'!K$39:K$492)</f>
        <v>0.40970000000000001</v>
      </c>
      <c r="EZ292">
        <f>SUMIF('12peso'!$E$39:$E$492,$A292,'12peso'!L$39:L$492)</f>
        <v>0.40699999999999997</v>
      </c>
      <c r="FA292">
        <f>SUMIF('12peso'!$E$39:$E$492,$A292,'12peso'!M$39:M$492)</f>
        <v>0.40560000000000002</v>
      </c>
      <c r="FB292">
        <f>SUMIF('12peso'!$E$39:$E$492,$A292,'12peso'!N$39:N$492)</f>
        <v>0.40529999999999999</v>
      </c>
      <c r="FC292">
        <f>SUMIF('12peso'!$E$39:$E$492,$A292,'12peso'!O$39:O$492)</f>
        <v>0.40360000000000001</v>
      </c>
      <c r="FD292">
        <f>SUMIF('12peso'!$E$39:$E$492,$A292,'12peso'!P$39:P$492)</f>
        <v>0.40189999999999998</v>
      </c>
      <c r="FE292">
        <f>SUMIF('12peso'!$E$39:$E$492,$A292,'12peso'!Q$39:Q$492)</f>
        <v>0.39960000000000001</v>
      </c>
      <c r="FF292">
        <f>SUMIF('12peso'!$E$39:$E$492,$A292,'12peso'!R$39:R$492)</f>
        <v>0.3972</v>
      </c>
      <c r="FG292">
        <f>SUMIF('12peso'!$E$39:$E$492,$A292,'12peso'!S$39:S$492)</f>
        <v>0.3947</v>
      </c>
      <c r="FH292">
        <f>SUMIF('12peso'!$E$39:$E$492,$A292,'12peso'!T$39:T$492)</f>
        <v>0.39150000000000001</v>
      </c>
      <c r="FI292">
        <f>SUMIF('12peso'!$E$39:$E$492,$A292,'12peso'!U$39:U$492)</f>
        <v>0.38819999999999999</v>
      </c>
      <c r="FJ292">
        <f>SUMIF('12peso'!$E$39:$E$492,$A292,'12peso'!V$39:V$492)</f>
        <v>0.38590000000000002</v>
      </c>
      <c r="FK292">
        <f>SUMIF('12peso'!$E$39:$E$492,$A292,'12peso'!W$39:W$492)</f>
        <v>0.3841</v>
      </c>
      <c r="FL292">
        <f>SUMIF('12peso'!$E$39:$E$492,$A292,'12peso'!X$39:X$492)</f>
        <v>0.38200000000000001</v>
      </c>
      <c r="FM292">
        <f>SUMIF('12peso'!$E$39:$E$492,$A292,'12peso'!Y$39:Y$492)</f>
        <v>0.38069999999999998</v>
      </c>
      <c r="FN292">
        <f>SUMIF('12peso'!$E$39:$E$492,$A292,'12peso'!Z$39:Z$492)</f>
        <v>0.37969999999999998</v>
      </c>
      <c r="FO292">
        <f>SUMIF('12peso'!$E$39:$E$492,$A292,'12peso'!AA$39:AA$492)</f>
        <v>0.37959999999999999</v>
      </c>
      <c r="FP292">
        <f>SUMIF('12peso'!$E$39:$E$492,$A292,'12peso'!AB$39:AB$492)</f>
        <v>0.37859999999999999</v>
      </c>
      <c r="FQ292">
        <f>SUMIF('12peso'!$E$39:$E$492,$A292,'12peso'!AC$39:AC$492)</f>
        <v>0.37730000000000002</v>
      </c>
      <c r="FR292">
        <f>SUMIF('12peso'!$E$39:$E$492,$A292,'12peso'!AD$39:AD$492)</f>
        <v>0.37519999999999998</v>
      </c>
      <c r="FS292">
        <f>SUMIF('12peso'!$E$39:$E$492,$A292,'12peso'!AE$39:AE$492)</f>
        <v>0.37309999999999999</v>
      </c>
      <c r="FT292">
        <f>SUMIF('12peso'!$E$39:$E$492,$A292,'12peso'!AF$39:AF$492)</f>
        <v>0.3654</v>
      </c>
      <c r="FU292">
        <f>SUMIF('12peso'!$E$39:$E$492,$A292,'12peso'!AG$39:AG$492)</f>
        <v>0.3634</v>
      </c>
      <c r="FV292">
        <f>SUMIF('12peso'!$E$39:$E$492,$A292,'12peso'!AH$39:AH$492)</f>
        <v>0.36099999999999999</v>
      </c>
      <c r="FW292">
        <f>SUMIF('12peso'!$E$39:$E$492,$A292,'12peso'!AI$39:AI$492)</f>
        <v>0.35770000000000002</v>
      </c>
      <c r="FX292">
        <f>SUMIF('12peso'!$E$39:$E$492,$A292,'12peso'!AJ$39:AJ$492)</f>
        <v>0.3553</v>
      </c>
      <c r="FY292">
        <f>SUMIF('12peso'!$E$39:$E$492,$A292,'12peso'!AK$39:AK$492)</f>
        <v>0.37380000000000002</v>
      </c>
      <c r="FZ292">
        <f>SUMIF('12peso'!$E$39:$E$492,$A292,'12peso'!AL$39:AL$492)</f>
        <v>0.3841</v>
      </c>
      <c r="GA292">
        <f>SUMIF('12peso'!$E$39:$E$492,$A292,'12peso'!AM$39:AM$492)</f>
        <v>0.3841</v>
      </c>
      <c r="GB292">
        <f>SUMIF('12peso'!$E$39:$E$492,$A292,'12peso'!AN$39:AN$492)</f>
        <v>0.3831</v>
      </c>
    </row>
    <row r="293" spans="1:184" x14ac:dyDescent="0.25">
      <c r="A293" s="60">
        <v>7201068</v>
      </c>
      <c r="B293" s="56" t="s">
        <v>295</v>
      </c>
      <c r="C293" s="127">
        <v>0.09</v>
      </c>
      <c r="D293" s="127">
        <v>9.01E-2</v>
      </c>
      <c r="E293" s="127">
        <v>8.9599999999999999E-2</v>
      </c>
      <c r="F293" s="127">
        <v>8.9099999999999999E-2</v>
      </c>
      <c r="G293" s="127">
        <v>8.8499999999999995E-2</v>
      </c>
      <c r="H293" s="127">
        <v>8.8499999999999995E-2</v>
      </c>
      <c r="I293" s="127">
        <v>8.8599999999999998E-2</v>
      </c>
      <c r="J293" s="127">
        <v>9.0399999999999994E-2</v>
      </c>
      <c r="K293" s="127">
        <v>8.9099999999999999E-2</v>
      </c>
      <c r="L293" s="127">
        <v>8.9499999999999996E-2</v>
      </c>
      <c r="M293" s="127">
        <v>8.9300000000000004E-2</v>
      </c>
      <c r="N293" s="127">
        <v>8.7800000000000003E-2</v>
      </c>
      <c r="O293" s="127">
        <v>8.4199999999999997E-2</v>
      </c>
      <c r="P293" s="127">
        <v>8.3099999999999993E-2</v>
      </c>
      <c r="Q293" s="127">
        <v>8.5300000000000001E-2</v>
      </c>
      <c r="R293" s="127">
        <v>8.5599999999999996E-2</v>
      </c>
      <c r="S293" s="127">
        <v>8.5300000000000001E-2</v>
      </c>
      <c r="T293" s="127">
        <v>8.5000000000000006E-2</v>
      </c>
      <c r="U293" s="127">
        <v>8.6800000000000002E-2</v>
      </c>
      <c r="V293" s="127">
        <v>8.6499999999999994E-2</v>
      </c>
      <c r="W293" s="127">
        <v>8.6800000000000002E-2</v>
      </c>
      <c r="X293" s="127">
        <v>8.6999999999999994E-2</v>
      </c>
      <c r="Y293" s="127">
        <v>8.7800000000000003E-2</v>
      </c>
      <c r="Z293" s="127">
        <v>8.6499999999999994E-2</v>
      </c>
      <c r="AA293" s="127">
        <v>8.7499999999999994E-2</v>
      </c>
      <c r="AB293" s="127">
        <v>8.7499999999999994E-2</v>
      </c>
      <c r="AC293" s="127">
        <v>8.8599999999999998E-2</v>
      </c>
      <c r="AD293" s="127">
        <v>8.8099999999999998E-2</v>
      </c>
      <c r="AE293" s="127">
        <v>8.7999999999999995E-2</v>
      </c>
      <c r="AF293" s="127">
        <v>8.7900000000000006E-2</v>
      </c>
      <c r="AG293" s="127">
        <v>8.72E-2</v>
      </c>
      <c r="AH293" s="127">
        <v>8.77E-2</v>
      </c>
      <c r="AI293" s="127">
        <v>8.7499999999999994E-2</v>
      </c>
      <c r="AJ293" s="127">
        <v>8.6300000000000002E-2</v>
      </c>
      <c r="AK293" s="127">
        <v>8.6699999999999999E-2</v>
      </c>
      <c r="AL293" s="127">
        <v>8.6400000000000005E-2</v>
      </c>
      <c r="AM293" s="127">
        <v>8.6499999999999994E-2</v>
      </c>
      <c r="AN293" s="127">
        <v>8.6499999999999994E-2</v>
      </c>
      <c r="AO293" s="127">
        <v>8.5400000000000004E-2</v>
      </c>
      <c r="AP293" s="127">
        <v>8.4699999999999998E-2</v>
      </c>
      <c r="AQ293" s="127">
        <v>8.2100000000000006E-2</v>
      </c>
      <c r="AR293" s="127">
        <v>8.2199999999999995E-2</v>
      </c>
      <c r="AS293" s="127">
        <v>8.1900000000000001E-2</v>
      </c>
      <c r="AT293" s="127">
        <v>8.1799999999999998E-2</v>
      </c>
      <c r="AU293" s="127">
        <v>0.08</v>
      </c>
      <c r="AV293" s="127">
        <v>8.0199999999999994E-2</v>
      </c>
      <c r="AW293" s="127">
        <v>8.1100000000000005E-2</v>
      </c>
      <c r="AX293" s="127">
        <v>8.1799999999999998E-2</v>
      </c>
      <c r="AY293" s="127">
        <v>8.14E-2</v>
      </c>
      <c r="AZ293" s="127">
        <v>8.1799999999999998E-2</v>
      </c>
      <c r="BA293" s="127">
        <v>8.0299999999999996E-2</v>
      </c>
      <c r="BB293" s="127">
        <v>8.0199999999999994E-2</v>
      </c>
      <c r="BC293" s="127">
        <v>8.0100000000000005E-2</v>
      </c>
      <c r="BD293" s="127">
        <v>8.2000000000000003E-2</v>
      </c>
      <c r="BE293" s="127">
        <v>8.1799999999999998E-2</v>
      </c>
      <c r="BF293" s="127">
        <v>8.1100000000000005E-2</v>
      </c>
      <c r="BG293" s="127">
        <v>8.0199999999999994E-2</v>
      </c>
      <c r="BH293" s="127">
        <v>8.0600000000000005E-2</v>
      </c>
      <c r="BI293" s="127">
        <v>8.0699999999999994E-2</v>
      </c>
      <c r="BJ293" s="127">
        <v>0.08</v>
      </c>
      <c r="BK293" s="127">
        <v>8.0100000000000005E-2</v>
      </c>
      <c r="BL293" s="127">
        <v>7.9899999999999999E-2</v>
      </c>
      <c r="BM293" s="127">
        <v>0.08</v>
      </c>
      <c r="BN293" s="127">
        <v>8.1699999999999995E-2</v>
      </c>
      <c r="BO293" s="127">
        <v>8.0299999999999996E-2</v>
      </c>
      <c r="BP293" s="127">
        <v>8.1199999999999994E-2</v>
      </c>
      <c r="BQ293" s="127">
        <v>8.1100000000000005E-2</v>
      </c>
      <c r="BR293" s="127">
        <v>8.1100000000000005E-2</v>
      </c>
      <c r="BS293" s="127">
        <v>8.0500000000000002E-2</v>
      </c>
      <c r="BT293" s="127">
        <v>8.1000000000000003E-2</v>
      </c>
      <c r="BU293" s="127">
        <v>8.1000000000000003E-2</v>
      </c>
      <c r="BV293" s="127">
        <v>8.1299999999999997E-2</v>
      </c>
      <c r="BW293" s="127">
        <v>8.2699999999999996E-2</v>
      </c>
      <c r="BX293" s="127">
        <v>8.2500000000000004E-2</v>
      </c>
      <c r="BY293" s="127">
        <v>8.2100000000000006E-2</v>
      </c>
      <c r="BZ293" s="127">
        <v>8.1799999999999998E-2</v>
      </c>
      <c r="CA293" s="127">
        <v>8.1100000000000005E-2</v>
      </c>
      <c r="CB293" s="127">
        <v>8.1799999999999998E-2</v>
      </c>
      <c r="CC293" s="127">
        <v>8.2000000000000003E-2</v>
      </c>
      <c r="CD293" s="127">
        <v>8.14E-2</v>
      </c>
      <c r="CE293" s="127">
        <v>8.1299999999999997E-2</v>
      </c>
      <c r="CF293" s="127">
        <v>8.1600000000000006E-2</v>
      </c>
      <c r="CG293" s="127">
        <v>8.1600000000000006E-2</v>
      </c>
      <c r="CH293" s="127">
        <v>8.3599999999999994E-2</v>
      </c>
      <c r="CI293" s="127">
        <v>8.3699999999999997E-2</v>
      </c>
      <c r="CJ293" s="127">
        <v>8.4500000000000006E-2</v>
      </c>
      <c r="CK293" s="127">
        <v>8.4199999999999997E-2</v>
      </c>
      <c r="CL293" s="127">
        <v>8.3400000000000002E-2</v>
      </c>
      <c r="CM293" s="127">
        <v>8.2600000000000007E-2</v>
      </c>
      <c r="CN293" s="127">
        <v>8.2600000000000007E-2</v>
      </c>
      <c r="CO293" s="127">
        <v>8.3699999999999997E-2</v>
      </c>
      <c r="CP293" s="127">
        <v>8.3900000000000002E-2</v>
      </c>
      <c r="CQ293" s="127">
        <v>8.3900000000000002E-2</v>
      </c>
      <c r="CR293" s="127">
        <v>8.43E-2</v>
      </c>
      <c r="CS293" s="127">
        <v>8.4500000000000006E-2</v>
      </c>
      <c r="CT293" s="127">
        <v>8.3500000000000005E-2</v>
      </c>
      <c r="CU293" s="127">
        <v>8.3500000000000005E-2</v>
      </c>
      <c r="CV293" s="127">
        <v>8.4199999999999997E-2</v>
      </c>
      <c r="CW293" s="127">
        <v>8.4400000000000003E-2</v>
      </c>
      <c r="CX293" s="127">
        <v>8.4900000000000003E-2</v>
      </c>
      <c r="CY293" s="127">
        <v>8.48E-2</v>
      </c>
      <c r="CZ293" s="127">
        <v>8.5500000000000007E-2</v>
      </c>
      <c r="DA293" s="127">
        <v>8.4599999999999995E-2</v>
      </c>
      <c r="DB293" s="127">
        <v>8.3900000000000002E-2</v>
      </c>
      <c r="DC293" s="127">
        <v>8.3099999999999993E-2</v>
      </c>
      <c r="DD293" s="127">
        <v>8.3099999999999993E-2</v>
      </c>
      <c r="DE293" s="127">
        <v>8.3000000000000004E-2</v>
      </c>
      <c r="DF293" s="127">
        <v>8.3000000000000004E-2</v>
      </c>
      <c r="DG293" s="127">
        <v>8.5000000000000006E-2</v>
      </c>
      <c r="DH293" s="127">
        <v>8.5800000000000001E-2</v>
      </c>
      <c r="DI293" s="127">
        <v>8.5900000000000004E-2</v>
      </c>
      <c r="DJ293" s="127">
        <v>8.5300000000000001E-2</v>
      </c>
      <c r="DK293" s="127">
        <v>8.7099999999999997E-2</v>
      </c>
      <c r="DL293" s="127">
        <v>8.6499999999999994E-2</v>
      </c>
      <c r="DM293" s="127">
        <v>8.6999999999999994E-2</v>
      </c>
      <c r="DN293" s="127">
        <v>8.7099999999999997E-2</v>
      </c>
      <c r="DO293" s="127">
        <v>8.8499999999999995E-2</v>
      </c>
      <c r="DP293" s="127">
        <v>8.8300000000000003E-2</v>
      </c>
      <c r="DQ293" s="127">
        <v>8.8400000000000006E-2</v>
      </c>
      <c r="DR293" s="127">
        <v>8.7400000000000005E-2</v>
      </c>
      <c r="DS293" s="127">
        <v>8.9099999999999999E-2</v>
      </c>
      <c r="DT293" s="127">
        <v>9.0399999999999994E-2</v>
      </c>
      <c r="DU293" s="127">
        <v>9.01E-2</v>
      </c>
      <c r="DV293" s="127">
        <v>9.06E-2</v>
      </c>
      <c r="DW293" s="127">
        <v>8.9700000000000002E-2</v>
      </c>
      <c r="DX293" s="127">
        <v>9.2799999999999994E-2</v>
      </c>
      <c r="DY293" s="127">
        <v>9.35E-2</v>
      </c>
      <c r="DZ293" s="127">
        <v>9.0999999999999998E-2</v>
      </c>
      <c r="EA293" s="127">
        <v>9.1600000000000001E-2</v>
      </c>
      <c r="EB293" s="127">
        <v>9.1399999999999995E-2</v>
      </c>
      <c r="EC293" s="127">
        <v>0.09</v>
      </c>
      <c r="ED293" s="127">
        <v>9.1999999999999998E-2</v>
      </c>
      <c r="EE293" s="127">
        <v>9.2899999999999996E-2</v>
      </c>
      <c r="EF293" s="127">
        <v>9.5799999999999996E-2</v>
      </c>
      <c r="EG293" s="127">
        <v>9.5899999999999999E-2</v>
      </c>
      <c r="EH293" s="127">
        <v>9.9299999999999999E-2</v>
      </c>
      <c r="EI293" s="127">
        <v>9.8599999999999993E-2</v>
      </c>
      <c r="EJ293" s="127">
        <v>9.98E-2</v>
      </c>
      <c r="EK293" s="127">
        <v>9.6600000000000005E-2</v>
      </c>
      <c r="EL293" s="127">
        <v>9.6699999999999994E-2</v>
      </c>
      <c r="EM293" s="127">
        <v>9.6299999999999997E-2</v>
      </c>
      <c r="EN293" s="127">
        <v>9.5399999999999999E-2</v>
      </c>
      <c r="EO293" s="127">
        <v>9.5299999999999996E-2</v>
      </c>
      <c r="EP293" s="127">
        <v>9.5600000000000004E-2</v>
      </c>
      <c r="EQ293" s="127">
        <v>9.7600000000000006E-2</v>
      </c>
      <c r="ER293" s="127">
        <v>9.7799999999999998E-2</v>
      </c>
      <c r="ES293" s="127">
        <v>9.5600000000000004E-2</v>
      </c>
      <c r="ET293" s="127">
        <v>9.5600000000000004E-2</v>
      </c>
      <c r="EU293" s="127">
        <v>9.64E-2</v>
      </c>
      <c r="EV293">
        <f>SUMIF('12peso'!$E$39:$E$492,$A293,'12peso'!H$39:H$492)</f>
        <v>4.0000000000000001E-3</v>
      </c>
      <c r="EW293">
        <f>SUMIF('12peso'!$E$39:$E$492,$A293,'12peso'!I$39:I$492)</f>
        <v>3.8999999999999998E-3</v>
      </c>
      <c r="EX293">
        <f>SUMIF('12peso'!$E$39:$E$492,$A293,'12peso'!J$39:J$492)</f>
        <v>4.0000000000000001E-3</v>
      </c>
      <c r="EY293">
        <f>SUMIF('12peso'!$E$39:$E$492,$A293,'12peso'!K$39:K$492)</f>
        <v>3.8E-3</v>
      </c>
      <c r="EZ293">
        <f>SUMIF('12peso'!$E$39:$E$492,$A293,'12peso'!L$39:L$492)</f>
        <v>4.1000000000000003E-3</v>
      </c>
      <c r="FA293">
        <f>SUMIF('12peso'!$E$39:$E$492,$A293,'12peso'!M$39:M$492)</f>
        <v>3.8E-3</v>
      </c>
      <c r="FB293">
        <f>SUMIF('12peso'!$E$39:$E$492,$A293,'12peso'!N$39:N$492)</f>
        <v>3.8999999999999998E-3</v>
      </c>
      <c r="FC293">
        <f>SUMIF('12peso'!$E$39:$E$492,$A293,'12peso'!O$39:O$492)</f>
        <v>4.0000000000000001E-3</v>
      </c>
      <c r="FD293">
        <f>SUMIF('12peso'!$E$39:$E$492,$A293,'12peso'!P$39:P$492)</f>
        <v>4.0000000000000001E-3</v>
      </c>
      <c r="FE293">
        <f>SUMIF('12peso'!$E$39:$E$492,$A293,'12peso'!Q$39:Q$492)</f>
        <v>3.8999999999999998E-3</v>
      </c>
      <c r="FF293">
        <f>SUMIF('12peso'!$E$39:$E$492,$A293,'12peso'!R$39:R$492)</f>
        <v>4.1000000000000003E-3</v>
      </c>
      <c r="FG293">
        <f>SUMIF('12peso'!$E$39:$E$492,$A293,'12peso'!S$39:S$492)</f>
        <v>4.1000000000000003E-3</v>
      </c>
      <c r="FH293">
        <f>SUMIF('12peso'!$E$39:$E$492,$A293,'12peso'!T$39:T$492)</f>
        <v>4.1000000000000003E-3</v>
      </c>
      <c r="FI293">
        <f>SUMIF('12peso'!$E$39:$E$492,$A293,'12peso'!U$39:U$492)</f>
        <v>4.0000000000000001E-3</v>
      </c>
      <c r="FJ293">
        <f>SUMIF('12peso'!$E$39:$E$492,$A293,'12peso'!V$39:V$492)</f>
        <v>4.0000000000000001E-3</v>
      </c>
      <c r="FK293">
        <f>SUMIF('12peso'!$E$39:$E$492,$A293,'12peso'!W$39:W$492)</f>
        <v>4.0000000000000001E-3</v>
      </c>
      <c r="FL293">
        <f>SUMIF('12peso'!$E$39:$E$492,$A293,'12peso'!X$39:X$492)</f>
        <v>3.8999999999999998E-3</v>
      </c>
      <c r="FM293">
        <f>SUMIF('12peso'!$E$39:$E$492,$A293,'12peso'!Y$39:Y$492)</f>
        <v>3.7000000000000002E-3</v>
      </c>
      <c r="FN293">
        <f>SUMIF('12peso'!$E$39:$E$492,$A293,'12peso'!Z$39:Z$492)</f>
        <v>3.5999999999999999E-3</v>
      </c>
      <c r="FO293">
        <f>SUMIF('12peso'!$E$39:$E$492,$A293,'12peso'!AA$39:AA$492)</f>
        <v>3.5000000000000001E-3</v>
      </c>
      <c r="FP293">
        <f>SUMIF('12peso'!$E$39:$E$492,$A293,'12peso'!AB$39:AB$492)</f>
        <v>3.5999999999999999E-3</v>
      </c>
      <c r="FQ293">
        <f>SUMIF('12peso'!$E$39:$E$492,$A293,'12peso'!AC$39:AC$492)</f>
        <v>3.5000000000000001E-3</v>
      </c>
      <c r="FR293">
        <f>SUMIF('12peso'!$E$39:$E$492,$A293,'12peso'!AD$39:AD$492)</f>
        <v>3.5000000000000001E-3</v>
      </c>
      <c r="FS293">
        <f>SUMIF('12peso'!$E$39:$E$492,$A293,'12peso'!AE$39:AE$492)</f>
        <v>3.5000000000000001E-3</v>
      </c>
      <c r="FT293">
        <f>SUMIF('12peso'!$E$39:$E$492,$A293,'12peso'!AF$39:AF$492)</f>
        <v>3.5000000000000001E-3</v>
      </c>
      <c r="FU293">
        <f>SUMIF('12peso'!$E$39:$E$492,$A293,'12peso'!AG$39:AG$492)</f>
        <v>3.5000000000000001E-3</v>
      </c>
      <c r="FV293">
        <f>SUMIF('12peso'!$E$39:$E$492,$A293,'12peso'!AH$39:AH$492)</f>
        <v>3.5000000000000001E-3</v>
      </c>
      <c r="FW293">
        <f>SUMIF('12peso'!$E$39:$E$492,$A293,'12peso'!AI$39:AI$492)</f>
        <v>3.5999999999999999E-3</v>
      </c>
      <c r="FX293">
        <f>SUMIF('12peso'!$E$39:$E$492,$A293,'12peso'!AJ$39:AJ$492)</f>
        <v>3.5999999999999999E-3</v>
      </c>
      <c r="FY293">
        <f>SUMIF('12peso'!$E$39:$E$492,$A293,'12peso'!AK$39:AK$492)</f>
        <v>3.5000000000000001E-3</v>
      </c>
      <c r="FZ293">
        <f>SUMIF('12peso'!$E$39:$E$492,$A293,'12peso'!AL$39:AL$492)</f>
        <v>3.5999999999999999E-3</v>
      </c>
      <c r="GA293">
        <f>SUMIF('12peso'!$E$39:$E$492,$A293,'12peso'!AM$39:AM$492)</f>
        <v>3.5999999999999999E-3</v>
      </c>
      <c r="GB293">
        <f>SUMIF('12peso'!$E$39:$E$492,$A293,'12peso'!AN$39:AN$492)</f>
        <v>3.5000000000000001E-3</v>
      </c>
    </row>
    <row r="294" spans="1:184" x14ac:dyDescent="0.25">
      <c r="A294" s="60">
        <v>7201090</v>
      </c>
      <c r="B294" s="56" t="s">
        <v>296</v>
      </c>
      <c r="C294" s="127">
        <v>0.29210000000000003</v>
      </c>
      <c r="D294" s="127">
        <v>0.29310000000000003</v>
      </c>
      <c r="E294" s="127">
        <v>0.29120000000000001</v>
      </c>
      <c r="F294" s="127">
        <v>0.29039999999999999</v>
      </c>
      <c r="G294" s="127">
        <v>0.2838</v>
      </c>
      <c r="H294" s="127">
        <v>0.28610000000000002</v>
      </c>
      <c r="I294" s="127">
        <v>0.28620000000000001</v>
      </c>
      <c r="J294" s="127">
        <v>0.28949999999999998</v>
      </c>
      <c r="K294" s="127">
        <v>0.28739999999999999</v>
      </c>
      <c r="L294" s="127">
        <v>0.2863</v>
      </c>
      <c r="M294" s="127">
        <v>0.2903</v>
      </c>
      <c r="N294" s="127">
        <v>0.29480000000000001</v>
      </c>
      <c r="O294" s="127">
        <v>0.2949</v>
      </c>
      <c r="P294" s="127">
        <v>0.28249999999999997</v>
      </c>
      <c r="Q294" s="127">
        <v>0.28749999999999998</v>
      </c>
      <c r="R294" s="127">
        <v>0.2893</v>
      </c>
      <c r="S294" s="127">
        <v>0.2838</v>
      </c>
      <c r="T294" s="127">
        <v>0.3049</v>
      </c>
      <c r="U294" s="127">
        <v>0.2999</v>
      </c>
      <c r="V294" s="127">
        <v>0.30070000000000002</v>
      </c>
      <c r="W294" s="127">
        <v>0.29580000000000001</v>
      </c>
      <c r="X294" s="127">
        <v>0.28639999999999999</v>
      </c>
      <c r="Y294" s="127">
        <v>0.28710000000000002</v>
      </c>
      <c r="Z294" s="127">
        <v>0.28449999999999998</v>
      </c>
      <c r="AA294" s="127">
        <v>0.28649999999999998</v>
      </c>
      <c r="AB294" s="127">
        <v>0.29270000000000002</v>
      </c>
      <c r="AC294" s="127">
        <v>0.29070000000000001</v>
      </c>
      <c r="AD294" s="127">
        <v>0.2883</v>
      </c>
      <c r="AE294" s="127">
        <v>0.28949999999999998</v>
      </c>
      <c r="AF294" s="127">
        <v>0.28939999999999999</v>
      </c>
      <c r="AG294" s="127">
        <v>0.29070000000000001</v>
      </c>
      <c r="AH294" s="127">
        <v>0.28739999999999999</v>
      </c>
      <c r="AI294" s="127">
        <v>0.28760000000000002</v>
      </c>
      <c r="AJ294" s="127">
        <v>0.28460000000000002</v>
      </c>
      <c r="AK294" s="127">
        <v>0.28749999999999998</v>
      </c>
      <c r="AL294" s="127">
        <v>0.28599999999999998</v>
      </c>
      <c r="AM294" s="127">
        <v>0.28260000000000002</v>
      </c>
      <c r="AN294" s="127">
        <v>0.28210000000000002</v>
      </c>
      <c r="AO294" s="127">
        <v>0.28160000000000002</v>
      </c>
      <c r="AP294" s="127">
        <v>0.27729999999999999</v>
      </c>
      <c r="AQ294" s="127">
        <v>0.2697</v>
      </c>
      <c r="AR294" s="127">
        <v>0.27210000000000001</v>
      </c>
      <c r="AS294" s="127">
        <v>0.26819999999999999</v>
      </c>
      <c r="AT294" s="127">
        <v>0.2661</v>
      </c>
      <c r="AU294" s="127">
        <v>0.2631</v>
      </c>
      <c r="AV294" s="127">
        <v>0.26769999999999999</v>
      </c>
      <c r="AW294" s="127">
        <v>0.26850000000000002</v>
      </c>
      <c r="AX294" s="127">
        <v>0.27079999999999999</v>
      </c>
      <c r="AY294" s="127">
        <v>0.26769999999999999</v>
      </c>
      <c r="AZ294" s="127">
        <v>0.26540000000000002</v>
      </c>
      <c r="BA294" s="127">
        <v>0.26219999999999999</v>
      </c>
      <c r="BB294" s="127">
        <v>0.26979999999999998</v>
      </c>
      <c r="BC294" s="127">
        <v>0.26939999999999997</v>
      </c>
      <c r="BD294" s="127">
        <v>0.26889999999999997</v>
      </c>
      <c r="BE294" s="127">
        <v>0.2702</v>
      </c>
      <c r="BF294" s="127">
        <v>0.27010000000000001</v>
      </c>
      <c r="BG294" s="127">
        <v>0.27389999999999998</v>
      </c>
      <c r="BH294" s="127">
        <v>0.27689999999999998</v>
      </c>
      <c r="BI294" s="127">
        <v>0.27379999999999999</v>
      </c>
      <c r="BJ294" s="127">
        <v>0.27629999999999999</v>
      </c>
      <c r="BK294" s="127">
        <v>0.27610000000000001</v>
      </c>
      <c r="BL294" s="127">
        <v>0.27460000000000001</v>
      </c>
      <c r="BM294" s="127">
        <v>0.2752</v>
      </c>
      <c r="BN294" s="127">
        <v>0.27660000000000001</v>
      </c>
      <c r="BO294" s="127">
        <v>0.27429999999999999</v>
      </c>
      <c r="BP294" s="127">
        <v>0.27289999999999998</v>
      </c>
      <c r="BQ294" s="127">
        <v>0.27279999999999999</v>
      </c>
      <c r="BR294" s="127">
        <v>0.26939999999999997</v>
      </c>
      <c r="BS294" s="127">
        <v>0.27110000000000001</v>
      </c>
      <c r="BT294" s="127">
        <v>0.26950000000000002</v>
      </c>
      <c r="BU294" s="127">
        <v>0.26929999999999998</v>
      </c>
      <c r="BV294" s="127">
        <v>0.26879999999999998</v>
      </c>
      <c r="BW294" s="127">
        <v>0.27039999999999997</v>
      </c>
      <c r="BX294" s="127">
        <v>0.26719999999999999</v>
      </c>
      <c r="BY294" s="127">
        <v>0.26550000000000001</v>
      </c>
      <c r="BZ294" s="127">
        <v>0.26869999999999999</v>
      </c>
      <c r="CA294" s="127">
        <v>0.26569999999999999</v>
      </c>
      <c r="CB294" s="127">
        <v>0.26379999999999998</v>
      </c>
      <c r="CC294" s="127">
        <v>0.27210000000000001</v>
      </c>
      <c r="CD294" s="127">
        <v>0.27410000000000001</v>
      </c>
      <c r="CE294" s="127">
        <v>0.27529999999999999</v>
      </c>
      <c r="CF294" s="127">
        <v>0.27500000000000002</v>
      </c>
      <c r="CG294" s="127">
        <v>0.27589999999999998</v>
      </c>
      <c r="CH294" s="127">
        <v>0.2959</v>
      </c>
      <c r="CI294" s="127">
        <v>0.2999</v>
      </c>
      <c r="CJ294" s="127">
        <v>0.29949999999999999</v>
      </c>
      <c r="CK294" s="127">
        <v>0.29909999999999998</v>
      </c>
      <c r="CL294" s="127">
        <v>0.29930000000000001</v>
      </c>
      <c r="CM294" s="127">
        <v>0.29820000000000002</v>
      </c>
      <c r="CN294" s="127">
        <v>0.29859999999999998</v>
      </c>
      <c r="CO294" s="127">
        <v>0.30080000000000001</v>
      </c>
      <c r="CP294" s="127">
        <v>0.3024</v>
      </c>
      <c r="CQ294" s="127">
        <v>0.3014</v>
      </c>
      <c r="CR294" s="127">
        <v>0.30070000000000002</v>
      </c>
      <c r="CS294" s="127">
        <v>0.30209999999999998</v>
      </c>
      <c r="CT294" s="127">
        <v>0.30309999999999998</v>
      </c>
      <c r="CU294" s="127">
        <v>0.30320000000000003</v>
      </c>
      <c r="CV294" s="127">
        <v>0.30430000000000001</v>
      </c>
      <c r="CW294" s="127">
        <v>0.30559999999999998</v>
      </c>
      <c r="CX294" s="127">
        <v>0.30740000000000001</v>
      </c>
      <c r="CY294" s="127">
        <v>0.3044</v>
      </c>
      <c r="CZ294" s="127">
        <v>0.3049</v>
      </c>
      <c r="DA294" s="127">
        <v>0.30659999999999998</v>
      </c>
      <c r="DB294" s="127">
        <v>0.31219999999999998</v>
      </c>
      <c r="DC294" s="127">
        <v>0.31190000000000001</v>
      </c>
      <c r="DD294" s="127">
        <v>0.31519999999999998</v>
      </c>
      <c r="DE294" s="127">
        <v>0.3115</v>
      </c>
      <c r="DF294" s="127">
        <v>0.31490000000000001</v>
      </c>
      <c r="DG294" s="127">
        <v>0.31790000000000002</v>
      </c>
      <c r="DH294" s="127">
        <v>0.32250000000000001</v>
      </c>
      <c r="DI294" s="127">
        <v>0.32169999999999999</v>
      </c>
      <c r="DJ294" s="127">
        <v>0.32329999999999998</v>
      </c>
      <c r="DK294" s="127">
        <v>0.32579999999999998</v>
      </c>
      <c r="DL294" s="127">
        <v>0.32529999999999998</v>
      </c>
      <c r="DM294" s="127">
        <v>0.33200000000000002</v>
      </c>
      <c r="DN294" s="127">
        <v>0.33100000000000002</v>
      </c>
      <c r="DO294" s="127">
        <v>0.33500000000000002</v>
      </c>
      <c r="DP294" s="127">
        <v>0.33539999999999998</v>
      </c>
      <c r="DQ294" s="127">
        <v>0.3372</v>
      </c>
      <c r="DR294" s="127">
        <v>0.33829999999999999</v>
      </c>
      <c r="DS294" s="127">
        <v>0.3377</v>
      </c>
      <c r="DT294" s="127">
        <v>0.33729999999999999</v>
      </c>
      <c r="DU294" s="127">
        <v>0.34029999999999999</v>
      </c>
      <c r="DV294" s="127">
        <v>0.33529999999999999</v>
      </c>
      <c r="DW294" s="127">
        <v>0.33529999999999999</v>
      </c>
      <c r="DX294" s="127">
        <v>0.33729999999999999</v>
      </c>
      <c r="DY294" s="127">
        <v>0.34370000000000001</v>
      </c>
      <c r="DZ294" s="127">
        <v>0.34370000000000001</v>
      </c>
      <c r="EA294" s="127">
        <v>0.3427</v>
      </c>
      <c r="EB294" s="127">
        <v>0.34410000000000002</v>
      </c>
      <c r="EC294" s="127">
        <v>0.34639999999999999</v>
      </c>
      <c r="ED294" s="127">
        <v>0.3503</v>
      </c>
      <c r="EE294" s="127">
        <v>0.35560000000000003</v>
      </c>
      <c r="EF294" s="127">
        <v>0.35959999999999998</v>
      </c>
      <c r="EG294" s="127">
        <v>0.35639999999999999</v>
      </c>
      <c r="EH294" s="127">
        <v>0.35730000000000001</v>
      </c>
      <c r="EI294" s="127">
        <v>0.35820000000000002</v>
      </c>
      <c r="EJ294" s="127">
        <v>0.3548</v>
      </c>
      <c r="EK294" s="127">
        <v>0.36259999999999998</v>
      </c>
      <c r="EL294" s="127">
        <v>0.36830000000000002</v>
      </c>
      <c r="EM294" s="127">
        <v>0.36720000000000003</v>
      </c>
      <c r="EN294" s="127">
        <v>0.36820000000000003</v>
      </c>
      <c r="EO294" s="127">
        <v>0.36980000000000002</v>
      </c>
      <c r="EP294" s="127">
        <v>0.37330000000000002</v>
      </c>
      <c r="EQ294" s="127">
        <v>0.37590000000000001</v>
      </c>
      <c r="ER294" s="127">
        <v>0.38450000000000001</v>
      </c>
      <c r="ES294" s="127">
        <v>0.38679999999999998</v>
      </c>
      <c r="ET294" s="127">
        <v>0.38900000000000001</v>
      </c>
      <c r="EU294" s="127">
        <v>0.39240000000000003</v>
      </c>
      <c r="EV294">
        <f>SUMIF('12peso'!$E$39:$E$492,$A294,'12peso'!H$39:H$492)</f>
        <v>0.38429999999999997</v>
      </c>
      <c r="EW294">
        <f>SUMIF('12peso'!$E$39:$E$492,$A294,'12peso'!I$39:I$492)</f>
        <v>0.39750000000000002</v>
      </c>
      <c r="EX294">
        <f>SUMIF('12peso'!$E$39:$E$492,$A294,'12peso'!J$39:J$492)</f>
        <v>0.39989999999999998</v>
      </c>
      <c r="EY294">
        <f>SUMIF('12peso'!$E$39:$E$492,$A294,'12peso'!K$39:K$492)</f>
        <v>0.3982</v>
      </c>
      <c r="EZ294">
        <f>SUMIF('12peso'!$E$39:$E$492,$A294,'12peso'!L$39:L$492)</f>
        <v>0.40210000000000001</v>
      </c>
      <c r="FA294">
        <f>SUMIF('12peso'!$E$39:$E$492,$A294,'12peso'!M$39:M$492)</f>
        <v>0.39960000000000001</v>
      </c>
      <c r="FB294">
        <f>SUMIF('12peso'!$E$39:$E$492,$A294,'12peso'!N$39:N$492)</f>
        <v>0.40100000000000002</v>
      </c>
      <c r="FC294">
        <f>SUMIF('12peso'!$E$39:$E$492,$A294,'12peso'!O$39:O$492)</f>
        <v>0.40439999999999998</v>
      </c>
      <c r="FD294">
        <f>SUMIF('12peso'!$E$39:$E$492,$A294,'12peso'!P$39:P$492)</f>
        <v>0.4042</v>
      </c>
      <c r="FE294">
        <f>SUMIF('12peso'!$E$39:$E$492,$A294,'12peso'!Q$39:Q$492)</f>
        <v>0.40400000000000003</v>
      </c>
      <c r="FF294">
        <f>SUMIF('12peso'!$E$39:$E$492,$A294,'12peso'!R$39:R$492)</f>
        <v>0.40260000000000001</v>
      </c>
      <c r="FG294">
        <f>SUMIF('12peso'!$E$39:$E$492,$A294,'12peso'!S$39:S$492)</f>
        <v>0.39850000000000002</v>
      </c>
      <c r="FH294">
        <f>SUMIF('12peso'!$E$39:$E$492,$A294,'12peso'!T$39:T$492)</f>
        <v>0.39739999999999998</v>
      </c>
      <c r="FI294">
        <f>SUMIF('12peso'!$E$39:$E$492,$A294,'12peso'!U$39:U$492)</f>
        <v>0.40160000000000001</v>
      </c>
      <c r="FJ294">
        <f>SUMIF('12peso'!$E$39:$E$492,$A294,'12peso'!V$39:V$492)</f>
        <v>0.40150000000000002</v>
      </c>
      <c r="FK294">
        <f>SUMIF('12peso'!$E$39:$E$492,$A294,'12peso'!W$39:W$492)</f>
        <v>0.40360000000000001</v>
      </c>
      <c r="FL294">
        <f>SUMIF('12peso'!$E$39:$E$492,$A294,'12peso'!X$39:X$492)</f>
        <v>0.40629999999999999</v>
      </c>
      <c r="FM294">
        <f>SUMIF('12peso'!$E$39:$E$492,$A294,'12peso'!Y$39:Y$492)</f>
        <v>0.41049999999999998</v>
      </c>
      <c r="FN294">
        <f>SUMIF('12peso'!$E$39:$E$492,$A294,'12peso'!Z$39:Z$492)</f>
        <v>0.41260000000000002</v>
      </c>
      <c r="FO294">
        <f>SUMIF('12peso'!$E$39:$E$492,$A294,'12peso'!AA$39:AA$492)</f>
        <v>0.4163</v>
      </c>
      <c r="FP294">
        <f>SUMIF('12peso'!$E$39:$E$492,$A294,'12peso'!AB$39:AB$492)</f>
        <v>0.42030000000000001</v>
      </c>
      <c r="FQ294">
        <f>SUMIF('12peso'!$E$39:$E$492,$A294,'12peso'!AC$39:AC$492)</f>
        <v>0.41839999999999999</v>
      </c>
      <c r="FR294">
        <f>SUMIF('12peso'!$E$39:$E$492,$A294,'12peso'!AD$39:AD$492)</f>
        <v>0.42759999999999998</v>
      </c>
      <c r="FS294">
        <f>SUMIF('12peso'!$E$39:$E$492,$A294,'12peso'!AE$39:AE$492)</f>
        <v>0.42199999999999999</v>
      </c>
      <c r="FT294">
        <f>SUMIF('12peso'!$E$39:$E$492,$A294,'12peso'!AF$39:AF$492)</f>
        <v>0.41610000000000003</v>
      </c>
      <c r="FU294">
        <f>SUMIF('12peso'!$E$39:$E$492,$A294,'12peso'!AG$39:AG$492)</f>
        <v>0.41749999999999998</v>
      </c>
      <c r="FV294">
        <f>SUMIF('12peso'!$E$39:$E$492,$A294,'12peso'!AH$39:AH$492)</f>
        <v>0.4204</v>
      </c>
      <c r="FW294">
        <f>SUMIF('12peso'!$E$39:$E$492,$A294,'12peso'!AI$39:AI$492)</f>
        <v>0.42909999999999998</v>
      </c>
      <c r="FX294">
        <f>SUMIF('12peso'!$E$39:$E$492,$A294,'12peso'!AJ$39:AJ$492)</f>
        <v>0.4279</v>
      </c>
      <c r="FY294">
        <f>SUMIF('12peso'!$E$39:$E$492,$A294,'12peso'!AK$39:AK$492)</f>
        <v>0.42970000000000003</v>
      </c>
      <c r="FZ294">
        <f>SUMIF('12peso'!$E$39:$E$492,$A294,'12peso'!AL$39:AL$492)</f>
        <v>0.53620000000000001</v>
      </c>
      <c r="GA294">
        <f>SUMIF('12peso'!$E$39:$E$492,$A294,'12peso'!AM$39:AM$492)</f>
        <v>0.49490000000000001</v>
      </c>
      <c r="GB294">
        <f>SUMIF('12peso'!$E$39:$E$492,$A294,'12peso'!AN$39:AN$492)</f>
        <v>0.44379999999999997</v>
      </c>
    </row>
    <row r="295" spans="1:184" x14ac:dyDescent="0.25">
      <c r="A295" s="60">
        <v>7201095</v>
      </c>
      <c r="B295" s="56" t="s">
        <v>297</v>
      </c>
      <c r="C295" s="127">
        <v>8.1900000000000001E-2</v>
      </c>
      <c r="D295" s="127">
        <v>8.0699999999999994E-2</v>
      </c>
      <c r="E295" s="127">
        <v>7.9399999999999998E-2</v>
      </c>
      <c r="F295" s="127">
        <v>7.8799999999999995E-2</v>
      </c>
      <c r="G295" s="127">
        <v>7.8200000000000006E-2</v>
      </c>
      <c r="H295" s="127">
        <v>8.0399999999999999E-2</v>
      </c>
      <c r="I295" s="127">
        <v>8.14E-2</v>
      </c>
      <c r="J295" s="127">
        <v>8.1500000000000003E-2</v>
      </c>
      <c r="K295" s="127">
        <v>8.2299999999999998E-2</v>
      </c>
      <c r="L295" s="127">
        <v>8.2199999999999995E-2</v>
      </c>
      <c r="M295" s="127">
        <v>8.1500000000000003E-2</v>
      </c>
      <c r="N295" s="127">
        <v>8.2100000000000006E-2</v>
      </c>
      <c r="O295" s="127">
        <v>8.4900000000000003E-2</v>
      </c>
      <c r="P295" s="127">
        <v>8.2500000000000004E-2</v>
      </c>
      <c r="Q295" s="127">
        <v>8.3299999999999999E-2</v>
      </c>
      <c r="R295" s="127">
        <v>8.4099999999999994E-2</v>
      </c>
      <c r="S295" s="127">
        <v>8.3900000000000002E-2</v>
      </c>
      <c r="T295" s="127">
        <v>8.6800000000000002E-2</v>
      </c>
      <c r="U295" s="127">
        <v>8.8700000000000001E-2</v>
      </c>
      <c r="V295" s="127">
        <v>8.9300000000000004E-2</v>
      </c>
      <c r="W295" s="127">
        <v>8.9399999999999993E-2</v>
      </c>
      <c r="X295" s="127">
        <v>8.9599999999999999E-2</v>
      </c>
      <c r="Y295" s="127">
        <v>9.0499999999999997E-2</v>
      </c>
      <c r="Z295" s="127">
        <v>9.06E-2</v>
      </c>
      <c r="AA295" s="127">
        <v>9.11E-2</v>
      </c>
      <c r="AB295" s="127">
        <v>8.9700000000000002E-2</v>
      </c>
      <c r="AC295" s="127">
        <v>9.0999999999999998E-2</v>
      </c>
      <c r="AD295" s="127">
        <v>9.2799999999999994E-2</v>
      </c>
      <c r="AE295" s="127">
        <v>9.1200000000000003E-2</v>
      </c>
      <c r="AF295" s="127">
        <v>9.2799999999999994E-2</v>
      </c>
      <c r="AG295" s="127">
        <v>9.4200000000000006E-2</v>
      </c>
      <c r="AH295" s="127">
        <v>9.4399999999999998E-2</v>
      </c>
      <c r="AI295" s="127">
        <v>9.5100000000000004E-2</v>
      </c>
      <c r="AJ295" s="127">
        <v>9.4200000000000006E-2</v>
      </c>
      <c r="AK295" s="127">
        <v>9.4E-2</v>
      </c>
      <c r="AL295" s="127">
        <v>9.4700000000000006E-2</v>
      </c>
      <c r="AM295" s="127">
        <v>9.5500000000000002E-2</v>
      </c>
      <c r="AN295" s="127">
        <v>9.5200000000000007E-2</v>
      </c>
      <c r="AO295" s="127">
        <v>9.6100000000000005E-2</v>
      </c>
      <c r="AP295" s="127">
        <v>9.5699999999999993E-2</v>
      </c>
      <c r="AQ295" s="127">
        <v>9.3899999999999997E-2</v>
      </c>
      <c r="AR295" s="127">
        <v>9.4799999999999995E-2</v>
      </c>
      <c r="AS295" s="127">
        <v>9.6699999999999994E-2</v>
      </c>
      <c r="AT295" s="127">
        <v>9.4200000000000006E-2</v>
      </c>
      <c r="AU295" s="127">
        <v>9.3799999999999994E-2</v>
      </c>
      <c r="AV295" s="127">
        <v>9.2899999999999996E-2</v>
      </c>
      <c r="AW295" s="127">
        <v>9.0899999999999995E-2</v>
      </c>
      <c r="AX295" s="127">
        <v>9.1399999999999995E-2</v>
      </c>
      <c r="AY295" s="127">
        <v>9.4899999999999998E-2</v>
      </c>
      <c r="AZ295" s="127">
        <v>9.3899999999999997E-2</v>
      </c>
      <c r="BA295" s="127">
        <v>9.3299999999999994E-2</v>
      </c>
      <c r="BB295" s="127">
        <v>9.3799999999999994E-2</v>
      </c>
      <c r="BC295" s="127">
        <v>9.3100000000000002E-2</v>
      </c>
      <c r="BD295" s="127">
        <v>9.5600000000000004E-2</v>
      </c>
      <c r="BE295" s="127">
        <v>0.10630000000000001</v>
      </c>
      <c r="BF295" s="127">
        <v>0.1045</v>
      </c>
      <c r="BG295" s="127">
        <v>0.1031</v>
      </c>
      <c r="BH295" s="127">
        <v>0.10340000000000001</v>
      </c>
      <c r="BI295" s="127">
        <v>0.1022</v>
      </c>
      <c r="BJ295" s="127">
        <v>0.1036</v>
      </c>
      <c r="BK295" s="127">
        <v>0.10589999999999999</v>
      </c>
      <c r="BL295" s="127">
        <v>0.1045</v>
      </c>
      <c r="BM295" s="127">
        <v>0.10630000000000001</v>
      </c>
      <c r="BN295" s="127">
        <v>0.107</v>
      </c>
      <c r="BO295" s="127">
        <v>0.1053</v>
      </c>
      <c r="BP295" s="127">
        <v>0.1113</v>
      </c>
      <c r="BQ295" s="127">
        <v>0.113</v>
      </c>
      <c r="BR295" s="127">
        <v>0.1118</v>
      </c>
      <c r="BS295" s="127">
        <v>0.11260000000000001</v>
      </c>
      <c r="BT295" s="127">
        <v>0.1103</v>
      </c>
      <c r="BU295" s="127">
        <v>0.1105</v>
      </c>
      <c r="BV295" s="127">
        <v>0.1114</v>
      </c>
      <c r="BW295" s="127">
        <v>0.1182</v>
      </c>
      <c r="BX295" s="127">
        <v>0.11700000000000001</v>
      </c>
      <c r="BY295" s="127">
        <v>0.11749999999999999</v>
      </c>
      <c r="BZ295" s="127">
        <v>0.1168</v>
      </c>
      <c r="CA295" s="127">
        <v>0.1179</v>
      </c>
      <c r="CB295" s="127">
        <v>0.1203</v>
      </c>
      <c r="CC295" s="127">
        <v>0.1221</v>
      </c>
      <c r="CD295" s="127">
        <v>0.12</v>
      </c>
      <c r="CE295" s="127">
        <v>0.1198</v>
      </c>
      <c r="CF295" s="127">
        <v>0.1208</v>
      </c>
      <c r="CG295" s="127">
        <v>0.1236</v>
      </c>
      <c r="CH295" s="127">
        <v>0.1079</v>
      </c>
      <c r="CI295" s="127">
        <v>0.113</v>
      </c>
      <c r="CJ295" s="127">
        <v>0.1124</v>
      </c>
      <c r="CK295" s="127">
        <v>0.113</v>
      </c>
      <c r="CL295" s="127">
        <v>0.114</v>
      </c>
      <c r="CM295" s="127">
        <v>0.1147</v>
      </c>
      <c r="CN295" s="127">
        <v>0.11559999999999999</v>
      </c>
      <c r="CO295" s="127">
        <v>0.1215</v>
      </c>
      <c r="CP295" s="127">
        <v>0.11890000000000001</v>
      </c>
      <c r="CQ295" s="127">
        <v>0.1129</v>
      </c>
      <c r="CR295" s="127">
        <v>0.1128</v>
      </c>
      <c r="CS295" s="127">
        <v>0.11219999999999999</v>
      </c>
      <c r="CT295" s="127">
        <v>0.1132</v>
      </c>
      <c r="CU295" s="127">
        <v>0.11559999999999999</v>
      </c>
      <c r="CV295" s="127">
        <v>0.1135</v>
      </c>
      <c r="CW295" s="127">
        <v>0.112</v>
      </c>
      <c r="CX295" s="127">
        <v>0.1129</v>
      </c>
      <c r="CY295" s="127">
        <v>0.11459999999999999</v>
      </c>
      <c r="CZ295" s="127">
        <v>0.1178</v>
      </c>
      <c r="DA295" s="127">
        <v>0.1186</v>
      </c>
      <c r="DB295" s="127">
        <v>0.1152</v>
      </c>
      <c r="DC295" s="127">
        <v>0.11360000000000001</v>
      </c>
      <c r="DD295" s="127">
        <v>0.1124</v>
      </c>
      <c r="DE295" s="127">
        <v>0.1115</v>
      </c>
      <c r="DF295" s="127">
        <v>0.11269999999999999</v>
      </c>
      <c r="DG295" s="127">
        <v>0.1182</v>
      </c>
      <c r="DH295" s="127">
        <v>0.11260000000000001</v>
      </c>
      <c r="DI295" s="127">
        <v>0.1158</v>
      </c>
      <c r="DJ295" s="127">
        <v>0.1197</v>
      </c>
      <c r="DK295" s="127">
        <v>0.12559999999999999</v>
      </c>
      <c r="DL295" s="127">
        <v>0.13009999999999999</v>
      </c>
      <c r="DM295" s="127">
        <v>0.1333</v>
      </c>
      <c r="DN295" s="127">
        <v>0.124</v>
      </c>
      <c r="DO295" s="127">
        <v>0.1179</v>
      </c>
      <c r="DP295" s="127">
        <v>0.1167</v>
      </c>
      <c r="DQ295" s="127">
        <v>0.1177</v>
      </c>
      <c r="DR295" s="127">
        <v>0.1187</v>
      </c>
      <c r="DS295" s="127">
        <v>0.1206</v>
      </c>
      <c r="DT295" s="127">
        <v>0.112</v>
      </c>
      <c r="DU295" s="127">
        <v>0.10970000000000001</v>
      </c>
      <c r="DV295" s="127">
        <v>0.1125</v>
      </c>
      <c r="DW295" s="127">
        <v>0.1135</v>
      </c>
      <c r="DX295" s="127">
        <v>0.12180000000000001</v>
      </c>
      <c r="DY295" s="127">
        <v>0.12670000000000001</v>
      </c>
      <c r="DZ295" s="127">
        <v>0.1198</v>
      </c>
      <c r="EA295" s="127">
        <v>0.1139</v>
      </c>
      <c r="EB295" s="127">
        <v>0.11070000000000001</v>
      </c>
      <c r="EC295" s="127">
        <v>0.11020000000000001</v>
      </c>
      <c r="ED295" s="127">
        <v>0.11459999999999999</v>
      </c>
      <c r="EE295" s="127">
        <v>0.12670000000000001</v>
      </c>
      <c r="EF295" s="127">
        <v>0.1166</v>
      </c>
      <c r="EG295" s="127">
        <v>0.11749999999999999</v>
      </c>
      <c r="EH295" s="127">
        <v>0.1143</v>
      </c>
      <c r="EI295" s="127">
        <v>0.1147</v>
      </c>
      <c r="EJ295" s="127">
        <v>0.13020000000000001</v>
      </c>
      <c r="EK295" s="127">
        <v>0.12809999999999999</v>
      </c>
      <c r="EL295" s="127">
        <v>0.11940000000000001</v>
      </c>
      <c r="EM295" s="127">
        <v>0.11409999999999999</v>
      </c>
      <c r="EN295" s="127">
        <v>0.1111</v>
      </c>
      <c r="EO295" s="127">
        <v>0.1089</v>
      </c>
      <c r="EP295" s="127">
        <v>0.1118</v>
      </c>
      <c r="EQ295" s="127">
        <v>0.1193</v>
      </c>
      <c r="ER295" s="127">
        <v>0.1101</v>
      </c>
      <c r="ES295" s="127">
        <v>0.10970000000000001</v>
      </c>
      <c r="ET295" s="127">
        <v>0.10780000000000001</v>
      </c>
      <c r="EU295" s="127">
        <v>0.1138</v>
      </c>
      <c r="EV295">
        <f>SUMIF('12peso'!$E$39:$E$492,$A295,'12peso'!H$39:H$492)</f>
        <v>0.39900000000000002</v>
      </c>
      <c r="EW295">
        <f>SUMIF('12peso'!$E$39:$E$492,$A295,'12peso'!I$39:I$492)</f>
        <v>0.40279999999999999</v>
      </c>
      <c r="EX295">
        <f>SUMIF('12peso'!$E$39:$E$492,$A295,'12peso'!J$39:J$492)</f>
        <v>0.38540000000000002</v>
      </c>
      <c r="EY295">
        <f>SUMIF('12peso'!$E$39:$E$492,$A295,'12peso'!K$39:K$492)</f>
        <v>0.3609</v>
      </c>
      <c r="EZ295">
        <f>SUMIF('12peso'!$E$39:$E$492,$A295,'12peso'!L$39:L$492)</f>
        <v>0.36509999999999998</v>
      </c>
      <c r="FA295">
        <f>SUMIF('12peso'!$E$39:$E$492,$A295,'12peso'!M$39:M$492)</f>
        <v>0.34649999999999997</v>
      </c>
      <c r="FB295">
        <f>SUMIF('12peso'!$E$39:$E$492,$A295,'12peso'!N$39:N$492)</f>
        <v>0.36249999999999999</v>
      </c>
      <c r="FC295">
        <f>SUMIF('12peso'!$E$39:$E$492,$A295,'12peso'!O$39:O$492)</f>
        <v>0.37340000000000001</v>
      </c>
      <c r="FD295">
        <f>SUMIF('12peso'!$E$39:$E$492,$A295,'12peso'!P$39:P$492)</f>
        <v>0.34539999999999998</v>
      </c>
      <c r="FE295">
        <f>SUMIF('12peso'!$E$39:$E$492,$A295,'12peso'!Q$39:Q$492)</f>
        <v>0.3503</v>
      </c>
      <c r="FF295">
        <f>SUMIF('12peso'!$E$39:$E$492,$A295,'12peso'!R$39:R$492)</f>
        <v>0.35199999999999998</v>
      </c>
      <c r="FG295">
        <f>SUMIF('12peso'!$E$39:$E$492,$A295,'12peso'!S$39:S$492)</f>
        <v>0.37280000000000002</v>
      </c>
      <c r="FH295">
        <f>SUMIF('12peso'!$E$39:$E$492,$A295,'12peso'!T$39:T$492)</f>
        <v>0.43269999999999997</v>
      </c>
      <c r="FI295">
        <f>SUMIF('12peso'!$E$39:$E$492,$A295,'12peso'!U$39:U$492)</f>
        <v>0.42449999999999999</v>
      </c>
      <c r="FJ295">
        <f>SUMIF('12peso'!$E$39:$E$492,$A295,'12peso'!V$39:V$492)</f>
        <v>0.41039999999999999</v>
      </c>
      <c r="FK295">
        <f>SUMIF('12peso'!$E$39:$E$492,$A295,'12peso'!W$39:W$492)</f>
        <v>0.3679</v>
      </c>
      <c r="FL295">
        <f>SUMIF('12peso'!$E$39:$E$492,$A295,'12peso'!X$39:X$492)</f>
        <v>0.35699999999999998</v>
      </c>
      <c r="FM295">
        <f>SUMIF('12peso'!$E$39:$E$492,$A295,'12peso'!Y$39:Y$492)</f>
        <v>0.35680000000000001</v>
      </c>
      <c r="FN295">
        <f>SUMIF('12peso'!$E$39:$E$492,$A295,'12peso'!Z$39:Z$492)</f>
        <v>0.35720000000000002</v>
      </c>
      <c r="FO295">
        <f>SUMIF('12peso'!$E$39:$E$492,$A295,'12peso'!AA$39:AA$492)</f>
        <v>0.38030000000000003</v>
      </c>
      <c r="FP295">
        <f>SUMIF('12peso'!$E$39:$E$492,$A295,'12peso'!AB$39:AB$492)</f>
        <v>0.38069999999999998</v>
      </c>
      <c r="FQ295">
        <f>SUMIF('12peso'!$E$39:$E$492,$A295,'12peso'!AC$39:AC$492)</f>
        <v>0.36580000000000001</v>
      </c>
      <c r="FR295">
        <f>SUMIF('12peso'!$E$39:$E$492,$A295,'12peso'!AD$39:AD$492)</f>
        <v>0.35599999999999998</v>
      </c>
      <c r="FS295">
        <f>SUMIF('12peso'!$E$39:$E$492,$A295,'12peso'!AE$39:AE$492)</f>
        <v>0.36220000000000002</v>
      </c>
      <c r="FT295">
        <f>SUMIF('12peso'!$E$39:$E$492,$A295,'12peso'!AF$39:AF$492)</f>
        <v>0.38850000000000001</v>
      </c>
      <c r="FU295">
        <f>SUMIF('12peso'!$E$39:$E$492,$A295,'12peso'!AG$39:AG$492)</f>
        <v>0.42209999999999998</v>
      </c>
      <c r="FV295">
        <f>SUMIF('12peso'!$E$39:$E$492,$A295,'12peso'!AH$39:AH$492)</f>
        <v>0.39729999999999999</v>
      </c>
      <c r="FW295">
        <f>SUMIF('12peso'!$E$39:$E$492,$A295,'12peso'!AI$39:AI$492)</f>
        <v>0.38450000000000001</v>
      </c>
      <c r="FX295">
        <f>SUMIF('12peso'!$E$39:$E$492,$A295,'12peso'!AJ$39:AJ$492)</f>
        <v>0.37159999999999999</v>
      </c>
      <c r="FY295">
        <f>SUMIF('12peso'!$E$39:$E$492,$A295,'12peso'!AK$39:AK$492)</f>
        <v>0.36209999999999998</v>
      </c>
      <c r="FZ295">
        <f>SUMIF('12peso'!$E$39:$E$492,$A295,'12peso'!AL$39:AL$492)</f>
        <v>0.35980000000000001</v>
      </c>
      <c r="GA295">
        <f>SUMIF('12peso'!$E$39:$E$492,$A295,'12peso'!AM$39:AM$492)</f>
        <v>0.37230000000000002</v>
      </c>
      <c r="GB295">
        <f>SUMIF('12peso'!$E$39:$E$492,$A295,'12peso'!AN$39:AN$492)</f>
        <v>0.36909999999999998</v>
      </c>
    </row>
    <row r="296" spans="1:184" x14ac:dyDescent="0.25">
      <c r="A296" s="60">
        <v>7202041</v>
      </c>
      <c r="B296" s="56" t="s">
        <v>298</v>
      </c>
      <c r="C296" s="127">
        <v>1.2942</v>
      </c>
      <c r="D296" s="127">
        <v>1.2577</v>
      </c>
      <c r="E296" s="127">
        <v>1.2539</v>
      </c>
      <c r="F296" s="127">
        <v>1.2390000000000001</v>
      </c>
      <c r="G296" s="127">
        <v>1.2274</v>
      </c>
      <c r="H296" s="127">
        <v>1.2204999999999999</v>
      </c>
      <c r="I296" s="127">
        <v>1.2129000000000001</v>
      </c>
      <c r="J296" s="127">
        <v>1.2115</v>
      </c>
      <c r="K296" s="127">
        <v>1.2087000000000001</v>
      </c>
      <c r="L296" s="127">
        <v>1.2036</v>
      </c>
      <c r="M296" s="127">
        <v>1.2036</v>
      </c>
      <c r="N296" s="127">
        <v>1.2008000000000001</v>
      </c>
      <c r="O296" s="127">
        <v>1.1814</v>
      </c>
      <c r="P296" s="127">
        <v>1.1662999999999999</v>
      </c>
      <c r="Q296" s="127">
        <v>1.1638999999999999</v>
      </c>
      <c r="R296" s="127">
        <v>1.1623000000000001</v>
      </c>
      <c r="S296" s="127">
        <v>1.1584000000000001</v>
      </c>
      <c r="T296" s="127">
        <v>1.1534</v>
      </c>
      <c r="U296" s="127">
        <v>1.1496999999999999</v>
      </c>
      <c r="V296" s="127">
        <v>1.1448</v>
      </c>
      <c r="W296" s="127">
        <v>1.1405000000000001</v>
      </c>
      <c r="X296" s="127">
        <v>1.1343000000000001</v>
      </c>
      <c r="Y296" s="127">
        <v>1.1296999999999999</v>
      </c>
      <c r="Z296" s="127">
        <v>1.1234</v>
      </c>
      <c r="AA296" s="127">
        <v>1.1082000000000001</v>
      </c>
      <c r="AB296" s="127">
        <v>1.0987</v>
      </c>
      <c r="AC296" s="127">
        <v>1.0952999999999999</v>
      </c>
      <c r="AD296" s="127">
        <v>1.1558999999999999</v>
      </c>
      <c r="AE296" s="127">
        <v>1.2010000000000001</v>
      </c>
      <c r="AF296" s="127">
        <v>1.1933</v>
      </c>
      <c r="AG296" s="127">
        <v>1.1908000000000001</v>
      </c>
      <c r="AH296" s="127">
        <v>1.1865000000000001</v>
      </c>
      <c r="AI296" s="127">
        <v>1.1795</v>
      </c>
      <c r="AJ296" s="127">
        <v>1.17</v>
      </c>
      <c r="AK296" s="127">
        <v>1.1639999999999999</v>
      </c>
      <c r="AL296" s="127">
        <v>1.1393</v>
      </c>
      <c r="AM296" s="127">
        <v>1.1194</v>
      </c>
      <c r="AN296" s="127">
        <v>1.1101000000000001</v>
      </c>
      <c r="AO296" s="127">
        <v>1.0999000000000001</v>
      </c>
      <c r="AP296" s="127">
        <v>1.143</v>
      </c>
      <c r="AQ296" s="127">
        <v>1.1099000000000001</v>
      </c>
      <c r="AR296" s="127">
        <v>1.2022999999999999</v>
      </c>
      <c r="AS296" s="127">
        <v>1.2132000000000001</v>
      </c>
      <c r="AT296" s="127">
        <v>1.1944999999999999</v>
      </c>
      <c r="AU296" s="127">
        <v>1.1802999999999999</v>
      </c>
      <c r="AV296" s="127">
        <v>1.1692</v>
      </c>
      <c r="AW296" s="127">
        <v>1.1624000000000001</v>
      </c>
      <c r="AX296" s="127">
        <v>1.1447000000000001</v>
      </c>
      <c r="AY296" s="127">
        <v>1.1221000000000001</v>
      </c>
      <c r="AZ296" s="127">
        <v>1.1387</v>
      </c>
      <c r="BA296" s="127">
        <v>1.1495</v>
      </c>
      <c r="BB296" s="127">
        <v>1.1463000000000001</v>
      </c>
      <c r="BC296" s="127">
        <v>1.1661999999999999</v>
      </c>
      <c r="BD296" s="127">
        <v>1.2193000000000001</v>
      </c>
      <c r="BE296" s="127">
        <v>1.2271000000000001</v>
      </c>
      <c r="BF296" s="127">
        <v>1.2445999999999999</v>
      </c>
      <c r="BG296" s="127">
        <v>1.2978000000000001</v>
      </c>
      <c r="BH296" s="127">
        <v>1.2929999999999999</v>
      </c>
      <c r="BI296" s="127">
        <v>1.2822</v>
      </c>
      <c r="BJ296" s="127">
        <v>1.2726</v>
      </c>
      <c r="BK296" s="127">
        <v>1.2472000000000001</v>
      </c>
      <c r="BL296" s="127">
        <v>1.2347999999999999</v>
      </c>
      <c r="BM296" s="127">
        <v>1.2309000000000001</v>
      </c>
      <c r="BN296" s="127">
        <v>1.2278</v>
      </c>
      <c r="BO296" s="127">
        <v>1.2578</v>
      </c>
      <c r="BP296" s="127">
        <v>1.2646999999999999</v>
      </c>
      <c r="BQ296" s="127">
        <v>1.2641</v>
      </c>
      <c r="BR296" s="127">
        <v>1.2535000000000001</v>
      </c>
      <c r="BS296" s="127">
        <v>1.2454000000000001</v>
      </c>
      <c r="BT296" s="127">
        <v>1.2343999999999999</v>
      </c>
      <c r="BU296" s="127">
        <v>1.2284999999999999</v>
      </c>
      <c r="BV296" s="127">
        <v>1.2287999999999999</v>
      </c>
      <c r="BW296" s="127">
        <v>1.2262</v>
      </c>
      <c r="BX296" s="127">
        <v>1.2246999999999999</v>
      </c>
      <c r="BY296" s="127">
        <v>1.2202</v>
      </c>
      <c r="BZ296" s="127">
        <v>1.2112000000000001</v>
      </c>
      <c r="CA296" s="127">
        <v>1.2049000000000001</v>
      </c>
      <c r="CB296" s="127">
        <v>1.2008000000000001</v>
      </c>
      <c r="CC296" s="127">
        <v>1.1942999999999999</v>
      </c>
      <c r="CD296" s="127">
        <v>1.1895</v>
      </c>
      <c r="CE296" s="127">
        <v>1.1846000000000001</v>
      </c>
      <c r="CF296" s="127">
        <v>1.1821999999999999</v>
      </c>
      <c r="CG296" s="127">
        <v>1.1811</v>
      </c>
      <c r="CH296" s="127">
        <v>0.74690000000000001</v>
      </c>
      <c r="CI296" s="127">
        <v>0.74780000000000002</v>
      </c>
      <c r="CJ296" s="127">
        <v>0.74729999999999996</v>
      </c>
      <c r="CK296" s="127">
        <v>0.7661</v>
      </c>
      <c r="CL296" s="127">
        <v>0.77349999999999997</v>
      </c>
      <c r="CM296" s="127">
        <v>0.80700000000000005</v>
      </c>
      <c r="CN296" s="127">
        <v>0.81769999999999998</v>
      </c>
      <c r="CO296" s="127">
        <v>0.81420000000000003</v>
      </c>
      <c r="CP296" s="127">
        <v>0.81079999999999997</v>
      </c>
      <c r="CQ296" s="127">
        <v>0.80800000000000005</v>
      </c>
      <c r="CR296" s="127">
        <v>0.81169999999999998</v>
      </c>
      <c r="CS296" s="127">
        <v>0.82640000000000002</v>
      </c>
      <c r="CT296" s="127">
        <v>0.83169999999999999</v>
      </c>
      <c r="CU296" s="127">
        <v>0.83750000000000002</v>
      </c>
      <c r="CV296" s="127">
        <v>0.83430000000000004</v>
      </c>
      <c r="CW296" s="127">
        <v>0.83279999999999998</v>
      </c>
      <c r="CX296" s="127">
        <v>0.83050000000000002</v>
      </c>
      <c r="CY296" s="127">
        <v>0.83640000000000003</v>
      </c>
      <c r="CZ296" s="127">
        <v>0.86</v>
      </c>
      <c r="DA296" s="127">
        <v>0.86319999999999997</v>
      </c>
      <c r="DB296" s="127">
        <v>0.85980000000000001</v>
      </c>
      <c r="DC296" s="127">
        <v>0.85570000000000002</v>
      </c>
      <c r="DD296" s="127">
        <v>0.85109999999999997</v>
      </c>
      <c r="DE296" s="127">
        <v>0.84419999999999995</v>
      </c>
      <c r="DF296" s="127">
        <v>0.83799999999999997</v>
      </c>
      <c r="DG296" s="127">
        <v>0.83430000000000004</v>
      </c>
      <c r="DH296" s="127">
        <v>0.84299999999999997</v>
      </c>
      <c r="DI296" s="127">
        <v>0.86719999999999997</v>
      </c>
      <c r="DJ296" s="127">
        <v>0.86660000000000004</v>
      </c>
      <c r="DK296" s="127">
        <v>0.86370000000000002</v>
      </c>
      <c r="DL296" s="127">
        <v>0.86160000000000003</v>
      </c>
      <c r="DM296" s="127">
        <v>0.85780000000000001</v>
      </c>
      <c r="DN296" s="127">
        <v>0.85299999999999998</v>
      </c>
      <c r="DO296" s="127">
        <v>0.86529999999999996</v>
      </c>
      <c r="DP296" s="127">
        <v>0.98770000000000002</v>
      </c>
      <c r="DQ296" s="127">
        <v>1.0739000000000001</v>
      </c>
      <c r="DR296" s="127">
        <v>1.0669999999999999</v>
      </c>
      <c r="DS296" s="127">
        <v>1.0640000000000001</v>
      </c>
      <c r="DT296" s="127">
        <v>1.0625</v>
      </c>
      <c r="DU296" s="127">
        <v>1.06</v>
      </c>
      <c r="DV296" s="127">
        <v>1.0569</v>
      </c>
      <c r="DW296" s="127">
        <v>1.0526</v>
      </c>
      <c r="DX296" s="127">
        <v>1.0488</v>
      </c>
      <c r="DY296" s="127">
        <v>1.0405</v>
      </c>
      <c r="DZ296" s="127">
        <v>1.0325</v>
      </c>
      <c r="EA296" s="127">
        <v>1.0273000000000001</v>
      </c>
      <c r="EB296" s="127">
        <v>1.0217000000000001</v>
      </c>
      <c r="EC296" s="127">
        <v>1.0175000000000001</v>
      </c>
      <c r="ED296" s="127">
        <v>1.0562</v>
      </c>
      <c r="EE296" s="127">
        <v>1.0672999999999999</v>
      </c>
      <c r="EF296" s="127">
        <v>1.0674999999999999</v>
      </c>
      <c r="EG296" s="127">
        <v>1.0625</v>
      </c>
      <c r="EH296" s="127">
        <v>1.0547</v>
      </c>
      <c r="EI296" s="127">
        <v>1.0463</v>
      </c>
      <c r="EJ296" s="127">
        <v>1.0396000000000001</v>
      </c>
      <c r="EK296" s="127">
        <v>1.0309999999999999</v>
      </c>
      <c r="EL296" s="127">
        <v>1.0597000000000001</v>
      </c>
      <c r="EM296" s="127">
        <v>1.0545</v>
      </c>
      <c r="EN296" s="127">
        <v>1.0530999999999999</v>
      </c>
      <c r="EO296" s="127">
        <v>1.0496000000000001</v>
      </c>
      <c r="EP296" s="127">
        <v>1.048</v>
      </c>
      <c r="EQ296" s="127">
        <v>1.0464</v>
      </c>
      <c r="ER296" s="127">
        <v>1.0426</v>
      </c>
      <c r="ES296" s="127">
        <v>1.0373000000000001</v>
      </c>
      <c r="ET296" s="127">
        <v>1.0326</v>
      </c>
      <c r="EU296" s="127">
        <v>1.0274000000000001</v>
      </c>
      <c r="EV296">
        <f>SUMIF('12peso'!$E$39:$E$492,$A296,'12peso'!H$39:H$492)</f>
        <v>0.78059999999999996</v>
      </c>
      <c r="EW296">
        <f>SUMIF('12peso'!$E$39:$E$492,$A296,'12peso'!I$39:I$492)</f>
        <v>0.77629999999999999</v>
      </c>
      <c r="EX296">
        <f>SUMIF('12peso'!$E$39:$E$492,$A296,'12peso'!J$39:J$492)</f>
        <v>0.77290000000000003</v>
      </c>
      <c r="EY296">
        <f>SUMIF('12peso'!$E$39:$E$492,$A296,'12peso'!K$39:K$492)</f>
        <v>0.77139999999999997</v>
      </c>
      <c r="EZ296">
        <f>SUMIF('12peso'!$E$39:$E$492,$A296,'12peso'!L$39:L$492)</f>
        <v>0.88170000000000004</v>
      </c>
      <c r="FA296">
        <f>SUMIF('12peso'!$E$39:$E$492,$A296,'12peso'!M$39:M$492)</f>
        <v>0.91949999999999998</v>
      </c>
      <c r="FB296">
        <f>SUMIF('12peso'!$E$39:$E$492,$A296,'12peso'!N$39:N$492)</f>
        <v>0.91520000000000001</v>
      </c>
      <c r="FC296">
        <f>SUMIF('12peso'!$E$39:$E$492,$A296,'12peso'!O$39:O$492)</f>
        <v>0.91210000000000002</v>
      </c>
      <c r="FD296">
        <f>SUMIF('12peso'!$E$39:$E$492,$A296,'12peso'!P$39:P$492)</f>
        <v>0.90849999999999997</v>
      </c>
      <c r="FE296">
        <f>SUMIF('12peso'!$E$39:$E$492,$A296,'12peso'!Q$39:Q$492)</f>
        <v>0.90339999999999998</v>
      </c>
      <c r="FF296">
        <f>SUMIF('12peso'!$E$39:$E$492,$A296,'12peso'!R$39:R$492)</f>
        <v>0.8982</v>
      </c>
      <c r="FG296">
        <f>SUMIF('12peso'!$E$39:$E$492,$A296,'12peso'!S$39:S$492)</f>
        <v>0.89839999999999998</v>
      </c>
      <c r="FH296">
        <f>SUMIF('12peso'!$E$39:$E$492,$A296,'12peso'!T$39:T$492)</f>
        <v>0.92659999999999998</v>
      </c>
      <c r="FI296">
        <f>SUMIF('12peso'!$E$39:$E$492,$A296,'12peso'!U$39:U$492)</f>
        <v>1.0115000000000001</v>
      </c>
      <c r="FJ296">
        <f>SUMIF('12peso'!$E$39:$E$492,$A296,'12peso'!V$39:V$492)</f>
        <v>1.0148999999999999</v>
      </c>
      <c r="FK296">
        <f>SUMIF('12peso'!$E$39:$E$492,$A296,'12peso'!W$39:W$492)</f>
        <v>1.0101</v>
      </c>
      <c r="FL296">
        <f>SUMIF('12peso'!$E$39:$E$492,$A296,'12peso'!X$39:X$492)</f>
        <v>1.0046999999999999</v>
      </c>
      <c r="FM296">
        <f>SUMIF('12peso'!$E$39:$E$492,$A296,'12peso'!Y$39:Y$492)</f>
        <v>1.0009999999999999</v>
      </c>
      <c r="FN296">
        <f>SUMIF('12peso'!$E$39:$E$492,$A296,'12peso'!Z$39:Z$492)</f>
        <v>0.99850000000000005</v>
      </c>
      <c r="FO296">
        <f>SUMIF('12peso'!$E$39:$E$492,$A296,'12peso'!AA$39:AA$492)</f>
        <v>0.99809999999999999</v>
      </c>
      <c r="FP296">
        <f>SUMIF('12peso'!$E$39:$E$492,$A296,'12peso'!AB$39:AB$492)</f>
        <v>0.99570000000000003</v>
      </c>
      <c r="FQ296">
        <f>SUMIF('12peso'!$E$39:$E$492,$A296,'12peso'!AC$39:AC$492)</f>
        <v>0.99199999999999999</v>
      </c>
      <c r="FR296">
        <f>SUMIF('12peso'!$E$39:$E$492,$A296,'12peso'!AD$39:AD$492)</f>
        <v>0.98619999999999997</v>
      </c>
      <c r="FS296">
        <f>SUMIF('12peso'!$E$39:$E$492,$A296,'12peso'!AE$39:AE$492)</f>
        <v>1.0121</v>
      </c>
      <c r="FT296">
        <f>SUMIF('12peso'!$E$39:$E$492,$A296,'12peso'!AF$39:AF$492)</f>
        <v>0.99770000000000003</v>
      </c>
      <c r="FU296">
        <f>SUMIF('12peso'!$E$39:$E$492,$A296,'12peso'!AG$39:AG$492)</f>
        <v>1.0696000000000001</v>
      </c>
      <c r="FV296">
        <f>SUMIF('12peso'!$E$39:$E$492,$A296,'12peso'!AH$39:AH$492)</f>
        <v>1.0611999999999999</v>
      </c>
      <c r="FW296">
        <f>SUMIF('12peso'!$E$39:$E$492,$A296,'12peso'!AI$39:AI$492)</f>
        <v>1.0464</v>
      </c>
      <c r="FX296">
        <f>SUMIF('12peso'!$E$39:$E$492,$A296,'12peso'!AJ$39:AJ$492)</f>
        <v>1.0395000000000001</v>
      </c>
      <c r="FY296">
        <f>SUMIF('12peso'!$E$39:$E$492,$A296,'12peso'!AK$39:AK$492)</f>
        <v>1.0349999999999999</v>
      </c>
      <c r="FZ296">
        <f>SUMIF('12peso'!$E$39:$E$492,$A296,'12peso'!AL$39:AL$492)</f>
        <v>1.0309999999999999</v>
      </c>
      <c r="GA296">
        <f>SUMIF('12peso'!$E$39:$E$492,$A296,'12peso'!AM$39:AM$492)</f>
        <v>1.0305</v>
      </c>
      <c r="GB296">
        <f>SUMIF('12peso'!$E$39:$E$492,$A296,'12peso'!AN$39:AN$492)</f>
        <v>1.0282</v>
      </c>
    </row>
    <row r="297" spans="1:184" x14ac:dyDescent="0.25">
      <c r="A297" s="60">
        <v>7203001</v>
      </c>
      <c r="B297" s="56" t="s">
        <v>299</v>
      </c>
      <c r="C297" s="127">
        <v>6.2799999999999995E-2</v>
      </c>
      <c r="D297" s="127">
        <v>6.2299999999999994E-2</v>
      </c>
      <c r="E297" s="127">
        <v>6.3E-2</v>
      </c>
      <c r="F297" s="127">
        <v>6.1700000000000005E-2</v>
      </c>
      <c r="G297" s="127">
        <v>6.1499999999999999E-2</v>
      </c>
      <c r="H297" s="127">
        <v>6.4500000000000002E-2</v>
      </c>
      <c r="I297" s="127">
        <v>6.6799999999999998E-2</v>
      </c>
      <c r="J297" s="127">
        <v>6.7299999999999999E-2</v>
      </c>
      <c r="K297" s="127">
        <v>6.7299999999999999E-2</v>
      </c>
      <c r="L297" s="127">
        <v>6.770000000000001E-2</v>
      </c>
      <c r="M297" s="127">
        <v>6.8000000000000005E-2</v>
      </c>
      <c r="N297" s="127">
        <v>6.7400000000000002E-2</v>
      </c>
      <c r="O297" s="127">
        <v>6.7699999999999996E-2</v>
      </c>
      <c r="P297" s="127">
        <v>6.7000000000000004E-2</v>
      </c>
      <c r="Q297" s="127">
        <v>6.7799999999999999E-2</v>
      </c>
      <c r="R297" s="127">
        <v>6.83E-2</v>
      </c>
      <c r="S297" s="127">
        <v>6.720000000000001E-2</v>
      </c>
      <c r="T297" s="127">
        <v>6.7400000000000002E-2</v>
      </c>
      <c r="U297" s="127">
        <v>6.6099999999999992E-2</v>
      </c>
      <c r="V297" s="127">
        <v>6.59E-2</v>
      </c>
      <c r="W297" s="127">
        <v>6.5600000000000006E-2</v>
      </c>
      <c r="X297" s="127">
        <v>6.5199999999999994E-2</v>
      </c>
      <c r="Y297" s="127">
        <v>6.6199999999999995E-2</v>
      </c>
      <c r="Z297" s="127">
        <v>6.6500000000000004E-2</v>
      </c>
      <c r="AA297" s="127">
        <v>6.4899999999999999E-2</v>
      </c>
      <c r="AB297" s="127">
        <v>6.54E-2</v>
      </c>
      <c r="AC297" s="127">
        <v>6.54E-2</v>
      </c>
      <c r="AD297" s="127">
        <v>6.59E-2</v>
      </c>
      <c r="AE297" s="127">
        <v>6.770000000000001E-2</v>
      </c>
      <c r="AF297" s="127">
        <v>6.8900000000000003E-2</v>
      </c>
      <c r="AG297" s="127">
        <v>7.039999999999999E-2</v>
      </c>
      <c r="AH297" s="127">
        <v>7.0699999999999999E-2</v>
      </c>
      <c r="AI297" s="127">
        <v>7.0099999999999996E-2</v>
      </c>
      <c r="AJ297" s="127">
        <v>6.9699999999999998E-2</v>
      </c>
      <c r="AK297" s="127">
        <v>6.9400000000000003E-2</v>
      </c>
      <c r="AL297" s="127">
        <v>7.0400000000000004E-2</v>
      </c>
      <c r="AM297" s="127">
        <v>6.9800000000000001E-2</v>
      </c>
      <c r="AN297" s="127">
        <v>6.9000000000000006E-2</v>
      </c>
      <c r="AO297" s="127">
        <v>7.0300000000000001E-2</v>
      </c>
      <c r="AP297" s="127">
        <v>6.9900000000000004E-2</v>
      </c>
      <c r="AQ297" s="127">
        <v>6.989999999999999E-2</v>
      </c>
      <c r="AR297" s="127">
        <v>6.8099999999999994E-2</v>
      </c>
      <c r="AS297" s="127">
        <v>6.7299999999999999E-2</v>
      </c>
      <c r="AT297" s="127">
        <v>6.8699999999999997E-2</v>
      </c>
      <c r="AU297" s="127">
        <v>6.8599999999999994E-2</v>
      </c>
      <c r="AV297" s="127">
        <v>6.8400000000000002E-2</v>
      </c>
      <c r="AW297" s="127">
        <v>6.9599999999999995E-2</v>
      </c>
      <c r="AX297" s="127">
        <v>7.0000000000000007E-2</v>
      </c>
      <c r="AY297" s="127">
        <v>6.8900000000000003E-2</v>
      </c>
      <c r="AZ297" s="127">
        <v>6.9500000000000006E-2</v>
      </c>
      <c r="BA297" s="127">
        <v>6.9800000000000001E-2</v>
      </c>
      <c r="BB297" s="127">
        <v>6.9800000000000001E-2</v>
      </c>
      <c r="BC297" s="127">
        <v>6.9800000000000001E-2</v>
      </c>
      <c r="BD297" s="127">
        <v>6.9699999999999998E-2</v>
      </c>
      <c r="BE297" s="127">
        <v>7.0199999999999999E-2</v>
      </c>
      <c r="BF297" s="127">
        <v>6.9699999999999998E-2</v>
      </c>
      <c r="BG297" s="127">
        <v>7.0199999999999999E-2</v>
      </c>
      <c r="BH297" s="127">
        <v>7.1000000000000008E-2</v>
      </c>
      <c r="BI297" s="127">
        <v>7.0699999999999999E-2</v>
      </c>
      <c r="BJ297" s="127">
        <v>7.0999999999999994E-2</v>
      </c>
      <c r="BK297" s="127">
        <v>7.1399999999999991E-2</v>
      </c>
      <c r="BL297" s="127">
        <v>7.0699999999999999E-2</v>
      </c>
      <c r="BM297" s="127">
        <v>7.1599999999999997E-2</v>
      </c>
      <c r="BN297" s="127">
        <v>7.2499999999999995E-2</v>
      </c>
      <c r="BO297" s="127">
        <v>7.1599999999999997E-2</v>
      </c>
      <c r="BP297" s="127">
        <v>7.1300000000000002E-2</v>
      </c>
      <c r="BQ297" s="127">
        <v>7.0599999999999996E-2</v>
      </c>
      <c r="BR297" s="127">
        <v>7.039999999999999E-2</v>
      </c>
      <c r="BS297" s="127">
        <v>7.0199999999999999E-2</v>
      </c>
      <c r="BT297" s="127">
        <v>7.0599999999999996E-2</v>
      </c>
      <c r="BU297" s="127">
        <v>7.0699999999999999E-2</v>
      </c>
      <c r="BV297" s="127">
        <v>7.1899999999999992E-2</v>
      </c>
      <c r="BW297" s="127">
        <v>7.2499999999999995E-2</v>
      </c>
      <c r="BX297" s="127">
        <v>7.2099999999999997E-2</v>
      </c>
      <c r="BY297" s="127">
        <v>7.2700000000000001E-2</v>
      </c>
      <c r="BZ297" s="127">
        <v>7.1899999999999992E-2</v>
      </c>
      <c r="CA297" s="127">
        <v>7.1399999999999991E-2</v>
      </c>
      <c r="CB297" s="127">
        <v>7.1099999999999997E-2</v>
      </c>
      <c r="CC297" s="127">
        <v>6.989999999999999E-2</v>
      </c>
      <c r="CD297" s="127">
        <v>6.9099999999999995E-2</v>
      </c>
      <c r="CE297" s="127">
        <v>6.9400000000000003E-2</v>
      </c>
      <c r="CF297" s="127">
        <v>6.8900000000000003E-2</v>
      </c>
      <c r="CG297" s="127">
        <v>6.9599999999999995E-2</v>
      </c>
      <c r="CH297" s="127">
        <v>7.4000000000000003E-3</v>
      </c>
      <c r="CI297" s="127">
        <v>7.4999999999999997E-3</v>
      </c>
      <c r="CJ297" s="127">
        <v>7.6E-3</v>
      </c>
      <c r="CK297" s="127">
        <v>7.7000000000000002E-3</v>
      </c>
      <c r="CL297" s="127">
        <v>7.7000000000000002E-3</v>
      </c>
      <c r="CM297" s="127">
        <v>7.4000000000000003E-3</v>
      </c>
      <c r="CN297" s="127">
        <v>7.4000000000000003E-3</v>
      </c>
      <c r="CO297" s="127">
        <v>7.4000000000000003E-3</v>
      </c>
      <c r="CP297" s="127">
        <v>7.4999999999999997E-3</v>
      </c>
      <c r="CQ297" s="127">
        <v>7.4999999999999997E-3</v>
      </c>
      <c r="CR297" s="127">
        <v>7.4000000000000003E-3</v>
      </c>
      <c r="CS297" s="127">
        <v>7.3000000000000001E-3</v>
      </c>
      <c r="CT297" s="127">
        <v>7.4000000000000003E-3</v>
      </c>
      <c r="CU297" s="127">
        <v>7.6E-3</v>
      </c>
      <c r="CV297" s="127">
        <v>7.4999999999999997E-3</v>
      </c>
      <c r="CW297" s="127">
        <v>7.4000000000000003E-3</v>
      </c>
      <c r="CX297" s="127">
        <v>7.4000000000000003E-3</v>
      </c>
      <c r="CY297" s="127">
        <v>7.3000000000000001E-3</v>
      </c>
      <c r="CZ297" s="127">
        <v>7.3000000000000001E-3</v>
      </c>
      <c r="DA297" s="127">
        <v>7.1000000000000004E-3</v>
      </c>
      <c r="DB297" s="127">
        <v>7.0000000000000001E-3</v>
      </c>
      <c r="DC297" s="127">
        <v>6.8999999999999999E-3</v>
      </c>
      <c r="DD297" s="127">
        <v>6.8999999999999999E-3</v>
      </c>
      <c r="DE297" s="127">
        <v>6.7999999999999996E-3</v>
      </c>
      <c r="DF297" s="127">
        <v>6.7000000000000002E-3</v>
      </c>
      <c r="DG297" s="127">
        <v>6.7000000000000002E-3</v>
      </c>
      <c r="DH297" s="127">
        <v>6.7000000000000002E-3</v>
      </c>
      <c r="DI297" s="127">
        <v>6.6E-3</v>
      </c>
      <c r="DJ297" s="127">
        <v>6.4999999999999997E-3</v>
      </c>
      <c r="DK297" s="127">
        <v>6.4999999999999997E-3</v>
      </c>
      <c r="DL297" s="127">
        <v>6.4999999999999997E-3</v>
      </c>
      <c r="DM297" s="127">
        <v>6.4000000000000003E-3</v>
      </c>
      <c r="DN297" s="127">
        <v>6.6E-3</v>
      </c>
      <c r="DO297" s="127">
        <v>6.4999999999999997E-3</v>
      </c>
      <c r="DP297" s="127">
        <v>6.4000000000000003E-3</v>
      </c>
      <c r="DQ297" s="127">
        <v>6.3E-3</v>
      </c>
      <c r="DR297" s="127">
        <v>6.1999999999999998E-3</v>
      </c>
      <c r="DS297" s="127">
        <v>6.1000000000000004E-3</v>
      </c>
      <c r="DT297" s="127">
        <v>6.1000000000000004E-3</v>
      </c>
      <c r="DU297" s="127">
        <v>5.8999999999999999E-3</v>
      </c>
      <c r="DV297" s="127">
        <v>5.8999999999999999E-3</v>
      </c>
      <c r="DW297" s="127">
        <v>5.7000000000000002E-3</v>
      </c>
      <c r="DX297" s="127">
        <v>5.4000000000000003E-3</v>
      </c>
      <c r="DY297" s="127">
        <v>5.4999999999999997E-3</v>
      </c>
      <c r="DZ297" s="127">
        <v>5.5999999999999999E-3</v>
      </c>
      <c r="EA297" s="127">
        <v>5.4999999999999997E-3</v>
      </c>
      <c r="EB297" s="127">
        <v>5.3E-3</v>
      </c>
      <c r="EC297" s="127">
        <v>5.3E-3</v>
      </c>
      <c r="ED297" s="127">
        <v>5.3E-3</v>
      </c>
      <c r="EE297" s="127">
        <v>5.1000000000000004E-3</v>
      </c>
      <c r="EF297" s="127">
        <v>4.8999999999999998E-3</v>
      </c>
      <c r="EG297" s="127">
        <v>5.0000000000000001E-3</v>
      </c>
      <c r="EH297" s="127">
        <v>4.8999999999999998E-3</v>
      </c>
      <c r="EI297" s="127">
        <v>4.7999999999999996E-3</v>
      </c>
      <c r="EJ297" s="127">
        <v>4.7000000000000002E-3</v>
      </c>
      <c r="EK297" s="127">
        <v>4.5999999999999999E-3</v>
      </c>
      <c r="EL297" s="127">
        <v>4.5999999999999999E-3</v>
      </c>
      <c r="EM297" s="127">
        <v>4.4000000000000003E-3</v>
      </c>
      <c r="EN297" s="127">
        <v>4.3E-3</v>
      </c>
      <c r="EO297" s="127">
        <v>4.1999999999999997E-3</v>
      </c>
      <c r="EP297" s="127">
        <v>4.1999999999999997E-3</v>
      </c>
      <c r="EQ297" s="127">
        <v>4.1999999999999997E-3</v>
      </c>
      <c r="ER297" s="127">
        <v>4.3E-3</v>
      </c>
      <c r="ES297" s="127">
        <v>4.3E-3</v>
      </c>
      <c r="ET297" s="127">
        <v>4.3E-3</v>
      </c>
      <c r="EU297" s="127">
        <v>4.3E-3</v>
      </c>
      <c r="EV297">
        <f>SUMIF('12peso'!$E$39:$E$492,$A297,'12peso'!H$39:H$492)</f>
        <v>6.08E-2</v>
      </c>
      <c r="EW297">
        <f>SUMIF('12peso'!$E$39:$E$492,$A297,'12peso'!I$39:I$492)</f>
        <v>6.0100000000000001E-2</v>
      </c>
      <c r="EX297">
        <f>SUMIF('12peso'!$E$39:$E$492,$A297,'12peso'!J$39:J$492)</f>
        <v>5.9700000000000003E-2</v>
      </c>
      <c r="EY297">
        <f>SUMIF('12peso'!$E$39:$E$492,$A297,'12peso'!K$39:K$492)</f>
        <v>5.9499999999999997E-2</v>
      </c>
      <c r="EZ297">
        <f>SUMIF('12peso'!$E$39:$E$492,$A297,'12peso'!L$39:L$492)</f>
        <v>5.8700000000000002E-2</v>
      </c>
      <c r="FA297">
        <f>SUMIF('12peso'!$E$39:$E$492,$A297,'12peso'!M$39:M$492)</f>
        <v>5.79E-2</v>
      </c>
      <c r="FB297">
        <f>SUMIF('12peso'!$E$39:$E$492,$A297,'12peso'!N$39:N$492)</f>
        <v>5.7299999999999997E-2</v>
      </c>
      <c r="FC297">
        <f>SUMIF('12peso'!$E$39:$E$492,$A297,'12peso'!O$39:O$492)</f>
        <v>5.7299999999999997E-2</v>
      </c>
      <c r="FD297">
        <f>SUMIF('12peso'!$E$39:$E$492,$A297,'12peso'!P$39:P$492)</f>
        <v>5.67E-2</v>
      </c>
      <c r="FE297">
        <f>SUMIF('12peso'!$E$39:$E$492,$A297,'12peso'!Q$39:Q$492)</f>
        <v>5.5599999999999997E-2</v>
      </c>
      <c r="FF297">
        <f>SUMIF('12peso'!$E$39:$E$492,$A297,'12peso'!R$39:R$492)</f>
        <v>5.5500000000000001E-2</v>
      </c>
      <c r="FG297">
        <f>SUMIF('12peso'!$E$39:$E$492,$A297,'12peso'!S$39:S$492)</f>
        <v>5.4899999999999997E-2</v>
      </c>
      <c r="FH297">
        <f>SUMIF('12peso'!$E$39:$E$492,$A297,'12peso'!T$39:T$492)</f>
        <v>5.5199999999999999E-2</v>
      </c>
      <c r="FI297">
        <f>SUMIF('12peso'!$E$39:$E$492,$A297,'12peso'!U$39:U$492)</f>
        <v>5.4300000000000001E-2</v>
      </c>
      <c r="FJ297">
        <f>SUMIF('12peso'!$E$39:$E$492,$A297,'12peso'!V$39:V$492)</f>
        <v>5.4600000000000003E-2</v>
      </c>
      <c r="FK297">
        <f>SUMIF('12peso'!$E$39:$E$492,$A297,'12peso'!W$39:W$492)</f>
        <v>5.3800000000000001E-2</v>
      </c>
      <c r="FL297">
        <f>SUMIF('12peso'!$E$39:$E$492,$A297,'12peso'!X$39:X$492)</f>
        <v>5.1999999999999998E-2</v>
      </c>
      <c r="FM297">
        <f>SUMIF('12peso'!$E$39:$E$492,$A297,'12peso'!Y$39:Y$492)</f>
        <v>5.1900000000000002E-2</v>
      </c>
      <c r="FN297">
        <f>SUMIF('12peso'!$E$39:$E$492,$A297,'12peso'!Z$39:Z$492)</f>
        <v>4.9799999999999997E-2</v>
      </c>
      <c r="FO297">
        <f>SUMIF('12peso'!$E$39:$E$492,$A297,'12peso'!AA$39:AA$492)</f>
        <v>5.0099999999999999E-2</v>
      </c>
      <c r="FP297">
        <f>SUMIF('12peso'!$E$39:$E$492,$A297,'12peso'!AB$39:AB$492)</f>
        <v>5.0299999999999997E-2</v>
      </c>
      <c r="FQ297">
        <f>SUMIF('12peso'!$E$39:$E$492,$A297,'12peso'!AC$39:AC$492)</f>
        <v>4.9700000000000001E-2</v>
      </c>
      <c r="FR297">
        <f>SUMIF('12peso'!$E$39:$E$492,$A297,'12peso'!AD$39:AD$492)</f>
        <v>4.9299999999999997E-2</v>
      </c>
      <c r="FS297">
        <f>SUMIF('12peso'!$E$39:$E$492,$A297,'12peso'!AE$39:AE$492)</f>
        <v>4.8899999999999999E-2</v>
      </c>
      <c r="FT297">
        <f>SUMIF('12peso'!$E$39:$E$492,$A297,'12peso'!AF$39:AF$492)</f>
        <v>4.8000000000000001E-2</v>
      </c>
      <c r="FU297">
        <f>SUMIF('12peso'!$E$39:$E$492,$A297,'12peso'!AG$39:AG$492)</f>
        <v>4.8099999999999997E-2</v>
      </c>
      <c r="FV297">
        <f>SUMIF('12peso'!$E$39:$E$492,$A297,'12peso'!AH$39:AH$492)</f>
        <v>4.7899999999999998E-2</v>
      </c>
      <c r="FW297">
        <f>SUMIF('12peso'!$E$39:$E$492,$A297,'12peso'!AI$39:AI$492)</f>
        <v>4.7500000000000001E-2</v>
      </c>
      <c r="FX297">
        <f>SUMIF('12peso'!$E$39:$E$492,$A297,'12peso'!AJ$39:AJ$492)</f>
        <v>4.8399999999999999E-2</v>
      </c>
      <c r="FY297">
        <f>SUMIF('12peso'!$E$39:$E$492,$A297,'12peso'!AK$39:AK$492)</f>
        <v>4.9000000000000002E-2</v>
      </c>
      <c r="FZ297">
        <f>SUMIF('12peso'!$E$39:$E$492,$A297,'12peso'!AL$39:AL$492)</f>
        <v>4.9299999999999997E-2</v>
      </c>
      <c r="GA297">
        <f>SUMIF('12peso'!$E$39:$E$492,$A297,'12peso'!AM$39:AM$492)</f>
        <v>5.0299999999999997E-2</v>
      </c>
      <c r="GB297">
        <f>SUMIF('12peso'!$E$39:$E$492,$A297,'12peso'!AN$39:AN$492)</f>
        <v>5.0099999999999999E-2</v>
      </c>
    </row>
    <row r="298" spans="1:184" x14ac:dyDescent="0.25">
      <c r="A298" s="60">
        <v>7203003</v>
      </c>
      <c r="B298" s="56" t="s">
        <v>300</v>
      </c>
      <c r="C298" s="127">
        <v>0.14319999999999999</v>
      </c>
      <c r="D298" s="127">
        <v>0.1429</v>
      </c>
      <c r="E298" s="127">
        <v>0.1429</v>
      </c>
      <c r="F298" s="127">
        <v>0.14080000000000001</v>
      </c>
      <c r="G298" s="127">
        <v>0.13969999999999999</v>
      </c>
      <c r="H298" s="127">
        <v>0.14460000000000001</v>
      </c>
      <c r="I298" s="127">
        <v>0.14849999999999999</v>
      </c>
      <c r="J298" s="127">
        <v>0.14940000000000001</v>
      </c>
      <c r="K298" s="127">
        <v>0.1469</v>
      </c>
      <c r="L298" s="127">
        <v>0.1487</v>
      </c>
      <c r="M298" s="127">
        <v>0.14599999999999999</v>
      </c>
      <c r="N298" s="127">
        <v>0.14349999999999999</v>
      </c>
      <c r="O298" s="127">
        <v>0.13950000000000001</v>
      </c>
      <c r="P298" s="127">
        <v>0.1363</v>
      </c>
      <c r="Q298" s="127">
        <v>0.1381</v>
      </c>
      <c r="R298" s="127">
        <v>0.13750000000000001</v>
      </c>
      <c r="S298" s="127">
        <v>0.13830000000000001</v>
      </c>
      <c r="T298" s="127">
        <v>0.13700000000000001</v>
      </c>
      <c r="U298" s="127">
        <v>0.13650000000000001</v>
      </c>
      <c r="V298" s="127">
        <v>0.13600000000000001</v>
      </c>
      <c r="W298" s="127">
        <v>0.13320000000000001</v>
      </c>
      <c r="X298" s="127">
        <v>0.13389999999999999</v>
      </c>
      <c r="Y298" s="127">
        <v>0.13350000000000001</v>
      </c>
      <c r="Z298" s="127">
        <v>0.13650000000000001</v>
      </c>
      <c r="AA298" s="127">
        <v>0.14019999999999999</v>
      </c>
      <c r="AB298" s="127">
        <v>0.14219999999999999</v>
      </c>
      <c r="AC298" s="127">
        <v>0.14199999999999999</v>
      </c>
      <c r="AD298" s="127">
        <v>0.14380000000000001</v>
      </c>
      <c r="AE298" s="127">
        <v>0.14449999999999999</v>
      </c>
      <c r="AF298" s="127">
        <v>0.14460000000000001</v>
      </c>
      <c r="AG298" s="127">
        <v>0.14430000000000001</v>
      </c>
      <c r="AH298" s="127">
        <v>0.1431</v>
      </c>
      <c r="AI298" s="127">
        <v>0.1424</v>
      </c>
      <c r="AJ298" s="127">
        <v>0.1414</v>
      </c>
      <c r="AK298" s="127">
        <v>0.1399</v>
      </c>
      <c r="AL298" s="127">
        <v>0.1389</v>
      </c>
      <c r="AM298" s="127">
        <v>0.1389</v>
      </c>
      <c r="AN298" s="127">
        <v>0.1419</v>
      </c>
      <c r="AO298" s="127">
        <v>0.14319999999999999</v>
      </c>
      <c r="AP298" s="127">
        <v>0.14319999999999999</v>
      </c>
      <c r="AQ298" s="127">
        <v>0.13930000000000001</v>
      </c>
      <c r="AR298" s="127">
        <v>0.1389</v>
      </c>
      <c r="AS298" s="127">
        <v>0.13730000000000001</v>
      </c>
      <c r="AT298" s="127">
        <v>0.13489999999999999</v>
      </c>
      <c r="AU298" s="127">
        <v>0.13270000000000001</v>
      </c>
      <c r="AV298" s="127">
        <v>0.13159999999999999</v>
      </c>
      <c r="AW298" s="127">
        <v>0.1321</v>
      </c>
      <c r="AX298" s="127">
        <v>0.1318</v>
      </c>
      <c r="AY298" s="127">
        <v>0.13170000000000001</v>
      </c>
      <c r="AZ298" s="127">
        <v>0.13120000000000001</v>
      </c>
      <c r="BA298" s="127">
        <v>0.13070000000000001</v>
      </c>
      <c r="BB298" s="127">
        <v>0.1313</v>
      </c>
      <c r="BC298" s="127">
        <v>0.13059999999999999</v>
      </c>
      <c r="BD298" s="127">
        <v>0.1298</v>
      </c>
      <c r="BE298" s="127">
        <v>0.13159999999999999</v>
      </c>
      <c r="BF298" s="127">
        <v>0.13139999999999999</v>
      </c>
      <c r="BG298" s="127">
        <v>0.13200000000000001</v>
      </c>
      <c r="BH298" s="127">
        <v>0.13220000000000001</v>
      </c>
      <c r="BI298" s="127">
        <v>0.1321</v>
      </c>
      <c r="BJ298" s="127">
        <v>0.1303</v>
      </c>
      <c r="BK298" s="127">
        <v>0.12859999999999999</v>
      </c>
      <c r="BL298" s="127">
        <v>0.1278</v>
      </c>
      <c r="BM298" s="127">
        <v>0.12720000000000001</v>
      </c>
      <c r="BN298" s="127">
        <v>0.12820000000000001</v>
      </c>
      <c r="BO298" s="127">
        <v>0.12790000000000001</v>
      </c>
      <c r="BP298" s="127">
        <v>0.12770000000000001</v>
      </c>
      <c r="BQ298" s="127">
        <v>0.12740000000000001</v>
      </c>
      <c r="BR298" s="127">
        <v>0.12720000000000001</v>
      </c>
      <c r="BS298" s="127">
        <v>0.12690000000000001</v>
      </c>
      <c r="BT298" s="127">
        <v>0.12509999999999999</v>
      </c>
      <c r="BU298" s="127">
        <v>0.124</v>
      </c>
      <c r="BV298" s="127">
        <v>0.125</v>
      </c>
      <c r="BW298" s="127">
        <v>0.12470000000000001</v>
      </c>
      <c r="BX298" s="127">
        <v>0.12429999999999999</v>
      </c>
      <c r="BY298" s="127">
        <v>0.12429999999999999</v>
      </c>
      <c r="BZ298" s="127">
        <v>0.1234</v>
      </c>
      <c r="CA298" s="127">
        <v>0.1227</v>
      </c>
      <c r="CB298" s="127">
        <v>0.12280000000000001</v>
      </c>
      <c r="CC298" s="127">
        <v>0.1222</v>
      </c>
      <c r="CD298" s="127">
        <v>0.1217</v>
      </c>
      <c r="CE298" s="127">
        <v>0.1205</v>
      </c>
      <c r="CF298" s="127">
        <v>0.1198</v>
      </c>
      <c r="CG298" s="127">
        <v>0.1192</v>
      </c>
      <c r="CH298" s="127">
        <v>0.1968</v>
      </c>
      <c r="CI298" s="127">
        <v>0.19550000000000001</v>
      </c>
      <c r="CJ298" s="127">
        <v>0.19520000000000001</v>
      </c>
      <c r="CK298" s="127">
        <v>0.19639999999999999</v>
      </c>
      <c r="CL298" s="127">
        <v>0.19450000000000001</v>
      </c>
      <c r="CM298" s="127">
        <v>0.19409999999999999</v>
      </c>
      <c r="CN298" s="127">
        <v>0.19389999999999999</v>
      </c>
      <c r="CO298" s="127">
        <v>0.19389999999999999</v>
      </c>
      <c r="CP298" s="127">
        <v>0.19259999999999999</v>
      </c>
      <c r="CQ298" s="127">
        <v>0.18970000000000001</v>
      </c>
      <c r="CR298" s="127">
        <v>0.18890000000000001</v>
      </c>
      <c r="CS298" s="127">
        <v>0.18809999999999999</v>
      </c>
      <c r="CT298" s="127">
        <v>0.18540000000000001</v>
      </c>
      <c r="CU298" s="127">
        <v>0.1837</v>
      </c>
      <c r="CV298" s="127">
        <v>0.1865</v>
      </c>
      <c r="CW298" s="127">
        <v>0.18440000000000001</v>
      </c>
      <c r="CX298" s="127">
        <v>0.184</v>
      </c>
      <c r="CY298" s="127">
        <v>0.184</v>
      </c>
      <c r="CZ298" s="127">
        <v>0.1862</v>
      </c>
      <c r="DA298" s="127">
        <v>0.18459999999999999</v>
      </c>
      <c r="DB298" s="127">
        <v>0.183</v>
      </c>
      <c r="DC298" s="127">
        <v>0.1842</v>
      </c>
      <c r="DD298" s="127">
        <v>0.18229999999999999</v>
      </c>
      <c r="DE298" s="127">
        <v>0.18179999999999999</v>
      </c>
      <c r="DF298" s="127">
        <v>0.1794</v>
      </c>
      <c r="DG298" s="127">
        <v>0.17810000000000001</v>
      </c>
      <c r="DH298" s="127">
        <v>0.1794</v>
      </c>
      <c r="DI298" s="127">
        <v>0.1789</v>
      </c>
      <c r="DJ298" s="127">
        <v>0.17799999999999999</v>
      </c>
      <c r="DK298" s="127">
        <v>0.17680000000000001</v>
      </c>
      <c r="DL298" s="127">
        <v>0.1777</v>
      </c>
      <c r="DM298" s="127">
        <v>0.1794</v>
      </c>
      <c r="DN298" s="127">
        <v>0.1799</v>
      </c>
      <c r="DO298" s="127">
        <v>0.17899999999999999</v>
      </c>
      <c r="DP298" s="127">
        <v>0.17979999999999999</v>
      </c>
      <c r="DQ298" s="127">
        <v>0.17829999999999999</v>
      </c>
      <c r="DR298" s="127">
        <v>0.1757</v>
      </c>
      <c r="DS298" s="127">
        <v>0.17580000000000001</v>
      </c>
      <c r="DT298" s="127">
        <v>0.17730000000000001</v>
      </c>
      <c r="DU298" s="127">
        <v>0.17560000000000001</v>
      </c>
      <c r="DV298" s="127">
        <v>0.17499999999999999</v>
      </c>
      <c r="DW298" s="127">
        <v>0.17319999999999999</v>
      </c>
      <c r="DX298" s="127">
        <v>0.1709</v>
      </c>
      <c r="DY298" s="127">
        <v>0.1719</v>
      </c>
      <c r="DZ298" s="127">
        <v>0.16900000000000001</v>
      </c>
      <c r="EA298" s="127">
        <v>0.16800000000000001</v>
      </c>
      <c r="EB298" s="127">
        <v>0.16669999999999999</v>
      </c>
      <c r="EC298" s="127">
        <v>0.1681</v>
      </c>
      <c r="ED298" s="127">
        <v>0.16869999999999999</v>
      </c>
      <c r="EE298" s="127">
        <v>0.1681</v>
      </c>
      <c r="EF298" s="127">
        <v>0.16839999999999999</v>
      </c>
      <c r="EG298" s="127">
        <v>0.16789999999999999</v>
      </c>
      <c r="EH298" s="127">
        <v>0.16550000000000001</v>
      </c>
      <c r="EI298" s="127">
        <v>0.16600000000000001</v>
      </c>
      <c r="EJ298" s="127">
        <v>0.16420000000000001</v>
      </c>
      <c r="EK298" s="127">
        <v>0.16619999999999999</v>
      </c>
      <c r="EL298" s="127">
        <v>0.16489999999999999</v>
      </c>
      <c r="EM298" s="127">
        <v>0.1636</v>
      </c>
      <c r="EN298" s="127">
        <v>0.1636</v>
      </c>
      <c r="EO298" s="127">
        <v>0.16320000000000001</v>
      </c>
      <c r="EP298" s="127">
        <v>0.16470000000000001</v>
      </c>
      <c r="EQ298" s="127">
        <v>0.16450000000000001</v>
      </c>
      <c r="ER298" s="127">
        <v>0.16350000000000001</v>
      </c>
      <c r="ES298" s="127">
        <v>0.16300000000000001</v>
      </c>
      <c r="ET298" s="127">
        <v>0.16300000000000001</v>
      </c>
      <c r="EU298" s="127">
        <v>0.1633</v>
      </c>
      <c r="EV298">
        <f>SUMIF('12peso'!$E$39:$E$492,$A298,'12peso'!H$39:H$492)</f>
        <v>2.3800000000000002E-2</v>
      </c>
      <c r="EW298">
        <f>SUMIF('12peso'!$E$39:$E$492,$A298,'12peso'!I$39:I$492)</f>
        <v>2.3800000000000002E-2</v>
      </c>
      <c r="EX298">
        <f>SUMIF('12peso'!$E$39:$E$492,$A298,'12peso'!J$39:J$492)</f>
        <v>2.3699999999999999E-2</v>
      </c>
      <c r="EY298">
        <f>SUMIF('12peso'!$E$39:$E$492,$A298,'12peso'!K$39:K$492)</f>
        <v>2.3699999999999999E-2</v>
      </c>
      <c r="EZ298">
        <f>SUMIF('12peso'!$E$39:$E$492,$A298,'12peso'!L$39:L$492)</f>
        <v>2.3599999999999999E-2</v>
      </c>
      <c r="FA298">
        <f>SUMIF('12peso'!$E$39:$E$492,$A298,'12peso'!M$39:M$492)</f>
        <v>2.4E-2</v>
      </c>
      <c r="FB298">
        <f>SUMIF('12peso'!$E$39:$E$492,$A298,'12peso'!N$39:N$492)</f>
        <v>2.4500000000000001E-2</v>
      </c>
      <c r="FC298">
        <f>SUMIF('12peso'!$E$39:$E$492,$A298,'12peso'!O$39:O$492)</f>
        <v>2.4400000000000002E-2</v>
      </c>
      <c r="FD298">
        <f>SUMIF('12peso'!$E$39:$E$492,$A298,'12peso'!P$39:P$492)</f>
        <v>2.4899999999999999E-2</v>
      </c>
      <c r="FE298">
        <f>SUMIF('12peso'!$E$39:$E$492,$A298,'12peso'!Q$39:Q$492)</f>
        <v>2.47E-2</v>
      </c>
      <c r="FF298">
        <f>SUMIF('12peso'!$E$39:$E$492,$A298,'12peso'!R$39:R$492)</f>
        <v>2.4799999999999999E-2</v>
      </c>
      <c r="FG298">
        <f>SUMIF('12peso'!$E$39:$E$492,$A298,'12peso'!S$39:S$492)</f>
        <v>2.47E-2</v>
      </c>
      <c r="FH298">
        <f>SUMIF('12peso'!$E$39:$E$492,$A298,'12peso'!T$39:T$492)</f>
        <v>2.47E-2</v>
      </c>
      <c r="FI298">
        <f>SUMIF('12peso'!$E$39:$E$492,$A298,'12peso'!U$39:U$492)</f>
        <v>2.4199999999999999E-2</v>
      </c>
      <c r="FJ298">
        <f>SUMIF('12peso'!$E$39:$E$492,$A298,'12peso'!V$39:V$492)</f>
        <v>2.4400000000000002E-2</v>
      </c>
      <c r="FK298">
        <f>SUMIF('12peso'!$E$39:$E$492,$A298,'12peso'!W$39:W$492)</f>
        <v>2.4500000000000001E-2</v>
      </c>
      <c r="FL298">
        <f>SUMIF('12peso'!$E$39:$E$492,$A298,'12peso'!X$39:X$492)</f>
        <v>2.47E-2</v>
      </c>
      <c r="FM298">
        <f>SUMIF('12peso'!$E$39:$E$492,$A298,'12peso'!Y$39:Y$492)</f>
        <v>2.4199999999999999E-2</v>
      </c>
      <c r="FN298">
        <f>SUMIF('12peso'!$E$39:$E$492,$A298,'12peso'!Z$39:Z$492)</f>
        <v>2.4299999999999999E-2</v>
      </c>
      <c r="FO298">
        <f>SUMIF('12peso'!$E$39:$E$492,$A298,'12peso'!AA$39:AA$492)</f>
        <v>2.46E-2</v>
      </c>
      <c r="FP298">
        <f>SUMIF('12peso'!$E$39:$E$492,$A298,'12peso'!AB$39:AB$492)</f>
        <v>2.4500000000000001E-2</v>
      </c>
      <c r="FQ298">
        <f>SUMIF('12peso'!$E$39:$E$492,$A298,'12peso'!AC$39:AC$492)</f>
        <v>2.4500000000000001E-2</v>
      </c>
      <c r="FR298">
        <f>SUMIF('12peso'!$E$39:$E$492,$A298,'12peso'!AD$39:AD$492)</f>
        <v>2.47E-2</v>
      </c>
      <c r="FS298">
        <f>SUMIF('12peso'!$E$39:$E$492,$A298,'12peso'!AE$39:AE$492)</f>
        <v>2.46E-2</v>
      </c>
      <c r="FT298">
        <f>SUMIF('12peso'!$E$39:$E$492,$A298,'12peso'!AF$39:AF$492)</f>
        <v>2.3900000000000001E-2</v>
      </c>
      <c r="FU298">
        <f>SUMIF('12peso'!$E$39:$E$492,$A298,'12peso'!AG$39:AG$492)</f>
        <v>2.41E-2</v>
      </c>
      <c r="FV298">
        <f>SUMIF('12peso'!$E$39:$E$492,$A298,'12peso'!AH$39:AH$492)</f>
        <v>2.41E-2</v>
      </c>
      <c r="FW298">
        <f>SUMIF('12peso'!$E$39:$E$492,$A298,'12peso'!AI$39:AI$492)</f>
        <v>2.3900000000000001E-2</v>
      </c>
      <c r="FX298">
        <f>SUMIF('12peso'!$E$39:$E$492,$A298,'12peso'!AJ$39:AJ$492)</f>
        <v>2.3699999999999999E-2</v>
      </c>
      <c r="FY298">
        <f>SUMIF('12peso'!$E$39:$E$492,$A298,'12peso'!AK$39:AK$492)</f>
        <v>2.3900000000000001E-2</v>
      </c>
      <c r="FZ298">
        <f>SUMIF('12peso'!$E$39:$E$492,$A298,'12peso'!AL$39:AL$492)</f>
        <v>2.4E-2</v>
      </c>
      <c r="GA298">
        <f>SUMIF('12peso'!$E$39:$E$492,$A298,'12peso'!AM$39:AM$492)</f>
        <v>2.46E-2</v>
      </c>
      <c r="GB298">
        <f>SUMIF('12peso'!$E$39:$E$492,$A298,'12peso'!AN$39:AN$492)</f>
        <v>2.47E-2</v>
      </c>
    </row>
    <row r="299" spans="1:184" x14ac:dyDescent="0.25">
      <c r="A299" s="60">
        <v>8101001</v>
      </c>
      <c r="B299" s="56" t="s">
        <v>301</v>
      </c>
      <c r="C299" s="127">
        <v>1.3100000000000001E-2</v>
      </c>
      <c r="D299" s="127">
        <v>1.32E-2</v>
      </c>
      <c r="E299" s="127">
        <v>1.3100000000000001E-2</v>
      </c>
      <c r="F299" s="127">
        <v>1.2999999999999999E-2</v>
      </c>
      <c r="G299" s="127">
        <v>1.3299999999999999E-2</v>
      </c>
      <c r="H299" s="127">
        <v>1.3299999999999999E-2</v>
      </c>
      <c r="I299" s="127">
        <v>1.37E-2</v>
      </c>
      <c r="J299" s="127">
        <v>1.4500000000000001E-2</v>
      </c>
      <c r="K299" s="127">
        <v>1.47E-2</v>
      </c>
      <c r="L299" s="127">
        <v>1.46E-2</v>
      </c>
      <c r="M299" s="127">
        <v>1.46E-2</v>
      </c>
      <c r="N299" s="127">
        <v>1.46E-2</v>
      </c>
      <c r="O299" s="127">
        <v>1.43E-2</v>
      </c>
      <c r="P299" s="127">
        <v>1.4200000000000001E-2</v>
      </c>
      <c r="Q299" s="127">
        <v>1.41E-2</v>
      </c>
      <c r="R299" s="127">
        <v>1.41E-2</v>
      </c>
      <c r="S299" s="127">
        <v>1.41E-2</v>
      </c>
      <c r="T299" s="127">
        <v>1.4E-2</v>
      </c>
      <c r="U299" s="127">
        <v>1.41E-2</v>
      </c>
      <c r="V299" s="127">
        <v>1.44E-2</v>
      </c>
      <c r="W299" s="127">
        <v>1.44E-2</v>
      </c>
      <c r="X299" s="127">
        <v>1.44E-2</v>
      </c>
      <c r="Y299" s="127">
        <v>1.43E-2</v>
      </c>
      <c r="Z299" s="127">
        <v>1.43E-2</v>
      </c>
      <c r="AA299" s="127">
        <v>1.3899999999999999E-2</v>
      </c>
      <c r="AB299" s="127">
        <v>1.38E-2</v>
      </c>
      <c r="AC299" s="127">
        <v>1.35E-2</v>
      </c>
      <c r="AD299" s="127">
        <v>1.34E-2</v>
      </c>
      <c r="AE299" s="127">
        <v>1.3299999999999999E-2</v>
      </c>
      <c r="AF299" s="127">
        <v>1.3299999999999999E-2</v>
      </c>
      <c r="AG299" s="127">
        <v>1.3299999999999999E-2</v>
      </c>
      <c r="AH299" s="127">
        <v>1.35E-2</v>
      </c>
      <c r="AI299" s="127">
        <v>1.34E-2</v>
      </c>
      <c r="AJ299" s="127">
        <v>1.3299999999999999E-2</v>
      </c>
      <c r="AK299" s="127">
        <v>1.3299999999999999E-2</v>
      </c>
      <c r="AL299" s="127">
        <v>1.3299999999999999E-2</v>
      </c>
      <c r="AM299" s="127">
        <v>1.32E-2</v>
      </c>
      <c r="AN299" s="127">
        <v>1.3299999999999999E-2</v>
      </c>
      <c r="AO299" s="127">
        <v>1.32E-2</v>
      </c>
      <c r="AP299" s="127">
        <v>1.2999999999999999E-2</v>
      </c>
      <c r="AQ299" s="127">
        <v>1.2699999999999999E-2</v>
      </c>
      <c r="AR299" s="127">
        <v>1.24E-2</v>
      </c>
      <c r="AS299" s="127">
        <v>1.2200000000000001E-2</v>
      </c>
      <c r="AT299" s="127">
        <v>1.29E-2</v>
      </c>
      <c r="AU299" s="127">
        <v>1.2800000000000001E-2</v>
      </c>
      <c r="AV299" s="127">
        <v>1.2800000000000001E-2</v>
      </c>
      <c r="AW299" s="127">
        <v>1.2800000000000001E-2</v>
      </c>
      <c r="AX299" s="127">
        <v>1.2999999999999999E-2</v>
      </c>
      <c r="AY299" s="127">
        <v>1.3100000000000001E-2</v>
      </c>
      <c r="AZ299" s="127">
        <v>1.3100000000000001E-2</v>
      </c>
      <c r="BA299" s="127">
        <v>1.2999999999999999E-2</v>
      </c>
      <c r="BB299" s="127">
        <v>1.2999999999999999E-2</v>
      </c>
      <c r="BC299" s="127">
        <v>1.2999999999999999E-2</v>
      </c>
      <c r="BD299" s="127">
        <v>1.29E-2</v>
      </c>
      <c r="BE299" s="127">
        <v>1.2699999999999999E-2</v>
      </c>
      <c r="BF299" s="127">
        <v>1.32E-2</v>
      </c>
      <c r="BG299" s="127">
        <v>1.32E-2</v>
      </c>
      <c r="BH299" s="127">
        <v>1.34E-2</v>
      </c>
      <c r="BI299" s="127">
        <v>1.3299999999999999E-2</v>
      </c>
      <c r="BJ299" s="127">
        <v>1.32E-2</v>
      </c>
      <c r="BK299" s="127">
        <v>1.32E-2</v>
      </c>
      <c r="BL299" s="127">
        <v>1.3100000000000001E-2</v>
      </c>
      <c r="BM299" s="127">
        <v>1.3100000000000001E-2</v>
      </c>
      <c r="BN299" s="127">
        <v>1.3100000000000001E-2</v>
      </c>
      <c r="BO299" s="127">
        <v>1.2999999999999999E-2</v>
      </c>
      <c r="BP299" s="127">
        <v>1.29E-2</v>
      </c>
      <c r="BQ299" s="127">
        <v>1.29E-2</v>
      </c>
      <c r="BR299" s="127">
        <v>1.37E-2</v>
      </c>
      <c r="BS299" s="127">
        <v>1.37E-2</v>
      </c>
      <c r="BT299" s="127">
        <v>1.35E-2</v>
      </c>
      <c r="BU299" s="127">
        <v>1.35E-2</v>
      </c>
      <c r="BV299" s="127">
        <v>1.3599999999999999E-2</v>
      </c>
      <c r="BW299" s="127">
        <v>1.37E-2</v>
      </c>
      <c r="BX299" s="127">
        <v>1.37E-2</v>
      </c>
      <c r="BY299" s="127">
        <v>1.37E-2</v>
      </c>
      <c r="BZ299" s="127">
        <v>1.3599999999999999E-2</v>
      </c>
      <c r="CA299" s="127">
        <v>1.3599999999999999E-2</v>
      </c>
      <c r="CB299" s="127">
        <v>1.35E-2</v>
      </c>
      <c r="CC299" s="127">
        <v>1.35E-2</v>
      </c>
      <c r="CD299" s="127">
        <v>1.4200000000000001E-2</v>
      </c>
      <c r="CE299" s="127">
        <v>1.41E-2</v>
      </c>
      <c r="CF299" s="127">
        <v>1.4200000000000001E-2</v>
      </c>
      <c r="CG299" s="127">
        <v>1.41E-2</v>
      </c>
      <c r="CH299" s="127">
        <v>7.2499999999999995E-2</v>
      </c>
      <c r="CI299" s="127">
        <v>7.2499999999999995E-2</v>
      </c>
      <c r="CJ299" s="127">
        <v>7.2499999999999995E-2</v>
      </c>
      <c r="CK299" s="127">
        <v>7.2300000000000003E-2</v>
      </c>
      <c r="CL299" s="127">
        <v>7.2099999999999997E-2</v>
      </c>
      <c r="CM299" s="127">
        <v>7.1999999999999995E-2</v>
      </c>
      <c r="CN299" s="127">
        <v>7.1800000000000003E-2</v>
      </c>
      <c r="CO299" s="127">
        <v>7.1499999999999994E-2</v>
      </c>
      <c r="CP299" s="127">
        <v>7.8299999999999995E-2</v>
      </c>
      <c r="CQ299" s="127">
        <v>7.8299999999999995E-2</v>
      </c>
      <c r="CR299" s="127">
        <v>7.8299999999999995E-2</v>
      </c>
      <c r="CS299" s="127">
        <v>7.8100000000000003E-2</v>
      </c>
      <c r="CT299" s="127">
        <v>7.7899999999999997E-2</v>
      </c>
      <c r="CU299" s="127">
        <v>7.7600000000000002E-2</v>
      </c>
      <c r="CV299" s="127">
        <v>7.8299999999999995E-2</v>
      </c>
      <c r="CW299" s="127">
        <v>7.8100000000000003E-2</v>
      </c>
      <c r="CX299" s="127">
        <v>7.7899999999999997E-2</v>
      </c>
      <c r="CY299" s="127">
        <v>7.7600000000000002E-2</v>
      </c>
      <c r="CZ299" s="127">
        <v>7.7100000000000002E-2</v>
      </c>
      <c r="DA299" s="127">
        <v>7.6700000000000004E-2</v>
      </c>
      <c r="DB299" s="127">
        <v>8.0399999999999999E-2</v>
      </c>
      <c r="DC299" s="127">
        <v>8.0299999999999996E-2</v>
      </c>
      <c r="DD299" s="127">
        <v>7.9699999999999993E-2</v>
      </c>
      <c r="DE299" s="127">
        <v>7.9200000000000007E-2</v>
      </c>
      <c r="DF299" s="127">
        <v>7.8700000000000006E-2</v>
      </c>
      <c r="DG299" s="127">
        <v>7.8299999999999995E-2</v>
      </c>
      <c r="DH299" s="127">
        <v>7.9000000000000001E-2</v>
      </c>
      <c r="DI299" s="127">
        <v>7.8899999999999998E-2</v>
      </c>
      <c r="DJ299" s="127">
        <v>7.85E-2</v>
      </c>
      <c r="DK299" s="127">
        <v>7.8100000000000003E-2</v>
      </c>
      <c r="DL299" s="127">
        <v>7.7700000000000005E-2</v>
      </c>
      <c r="DM299" s="127">
        <v>7.7499999999999999E-2</v>
      </c>
      <c r="DN299" s="127">
        <v>8.1900000000000001E-2</v>
      </c>
      <c r="DO299" s="127">
        <v>8.1900000000000001E-2</v>
      </c>
      <c r="DP299" s="127">
        <v>8.1600000000000006E-2</v>
      </c>
      <c r="DQ299" s="127">
        <v>8.1100000000000005E-2</v>
      </c>
      <c r="DR299" s="127">
        <v>8.0799999999999997E-2</v>
      </c>
      <c r="DS299" s="127">
        <v>8.0799999999999997E-2</v>
      </c>
      <c r="DT299" s="127">
        <v>8.09E-2</v>
      </c>
      <c r="DU299" s="127">
        <v>8.0699999999999994E-2</v>
      </c>
      <c r="DV299" s="127">
        <v>8.0500000000000002E-2</v>
      </c>
      <c r="DW299" s="127">
        <v>8.0199999999999994E-2</v>
      </c>
      <c r="DX299" s="127">
        <v>0.08</v>
      </c>
      <c r="DY299" s="127">
        <v>7.9699999999999993E-2</v>
      </c>
      <c r="DZ299" s="127">
        <v>8.2600000000000007E-2</v>
      </c>
      <c r="EA299" s="127">
        <v>8.2500000000000004E-2</v>
      </c>
      <c r="EB299" s="127">
        <v>8.2000000000000003E-2</v>
      </c>
      <c r="EC299" s="127">
        <v>8.1500000000000003E-2</v>
      </c>
      <c r="ED299" s="127">
        <v>8.1600000000000006E-2</v>
      </c>
      <c r="EE299" s="127">
        <v>8.1600000000000006E-2</v>
      </c>
      <c r="EF299" s="127">
        <v>8.2400000000000001E-2</v>
      </c>
      <c r="EG299" s="127">
        <v>8.2199999999999995E-2</v>
      </c>
      <c r="EH299" s="127">
        <v>8.1799999999999998E-2</v>
      </c>
      <c r="EI299" s="127">
        <v>8.1000000000000003E-2</v>
      </c>
      <c r="EJ299" s="127">
        <v>8.0500000000000002E-2</v>
      </c>
      <c r="EK299" s="127">
        <v>7.9899999999999999E-2</v>
      </c>
      <c r="EL299" s="127">
        <v>8.5199999999999998E-2</v>
      </c>
      <c r="EM299" s="127">
        <v>8.4599999999999995E-2</v>
      </c>
      <c r="EN299" s="127">
        <v>8.3900000000000002E-2</v>
      </c>
      <c r="EO299" s="127">
        <v>8.3500000000000005E-2</v>
      </c>
      <c r="EP299" s="127">
        <v>8.3400000000000002E-2</v>
      </c>
      <c r="EQ299" s="127">
        <v>8.3199999999999996E-2</v>
      </c>
      <c r="ER299" s="127">
        <v>8.3900000000000002E-2</v>
      </c>
      <c r="ES299" s="127">
        <v>8.3500000000000005E-2</v>
      </c>
      <c r="ET299" s="127">
        <v>8.3099999999999993E-2</v>
      </c>
      <c r="EU299" s="127">
        <v>8.2699999999999996E-2</v>
      </c>
      <c r="EV299">
        <f>SUMIF('12peso'!$E$39:$E$492,$A299,'12peso'!H$39:H$492)</f>
        <v>1.4999999999999999E-2</v>
      </c>
      <c r="EW299">
        <f>SUMIF('12peso'!$E$39:$E$492,$A299,'12peso'!I$39:I$492)</f>
        <v>1.5299999999999999E-2</v>
      </c>
      <c r="EX299">
        <f>SUMIF('12peso'!$E$39:$E$492,$A299,'12peso'!J$39:J$492)</f>
        <v>1.5599999999999999E-2</v>
      </c>
      <c r="EY299">
        <f>SUMIF('12peso'!$E$39:$E$492,$A299,'12peso'!K$39:K$492)</f>
        <v>1.5599999999999999E-2</v>
      </c>
      <c r="EZ299">
        <f>SUMIF('12peso'!$E$39:$E$492,$A299,'12peso'!L$39:L$492)</f>
        <v>1.55E-2</v>
      </c>
      <c r="FA299">
        <f>SUMIF('12peso'!$E$39:$E$492,$A299,'12peso'!M$39:M$492)</f>
        <v>1.54E-2</v>
      </c>
      <c r="FB299">
        <f>SUMIF('12peso'!$E$39:$E$492,$A299,'12peso'!N$39:N$492)</f>
        <v>1.54E-2</v>
      </c>
      <c r="FC299">
        <f>SUMIF('12peso'!$E$39:$E$492,$A299,'12peso'!O$39:O$492)</f>
        <v>1.5299999999999999E-2</v>
      </c>
      <c r="FD299">
        <f>SUMIF('12peso'!$E$39:$E$492,$A299,'12peso'!P$39:P$492)</f>
        <v>1.5599999999999999E-2</v>
      </c>
      <c r="FE299">
        <f>SUMIF('12peso'!$E$39:$E$492,$A299,'12peso'!Q$39:Q$492)</f>
        <v>1.55E-2</v>
      </c>
      <c r="FF299">
        <f>SUMIF('12peso'!$E$39:$E$492,$A299,'12peso'!R$39:R$492)</f>
        <v>1.55E-2</v>
      </c>
      <c r="FG299">
        <f>SUMIF('12peso'!$E$39:$E$492,$A299,'12peso'!S$39:S$492)</f>
        <v>1.54E-2</v>
      </c>
      <c r="FH299">
        <f>SUMIF('12peso'!$E$39:$E$492,$A299,'12peso'!T$39:T$492)</f>
        <v>1.5299999999999999E-2</v>
      </c>
      <c r="FI299">
        <f>SUMIF('12peso'!$E$39:$E$492,$A299,'12peso'!U$39:U$492)</f>
        <v>1.55E-2</v>
      </c>
      <c r="FJ299">
        <f>SUMIF('12peso'!$E$39:$E$492,$A299,'12peso'!V$39:V$492)</f>
        <v>1.5800000000000002E-2</v>
      </c>
      <c r="FK299">
        <f>SUMIF('12peso'!$E$39:$E$492,$A299,'12peso'!W$39:W$492)</f>
        <v>1.5800000000000002E-2</v>
      </c>
      <c r="FL299">
        <f>SUMIF('12peso'!$E$39:$E$492,$A299,'12peso'!X$39:X$492)</f>
        <v>1.5699999999999999E-2</v>
      </c>
      <c r="FM299">
        <f>SUMIF('12peso'!$E$39:$E$492,$A299,'12peso'!Y$39:Y$492)</f>
        <v>1.5599999999999999E-2</v>
      </c>
      <c r="FN299">
        <f>SUMIF('12peso'!$E$39:$E$492,$A299,'12peso'!Z$39:Z$492)</f>
        <v>1.5599999999999999E-2</v>
      </c>
      <c r="FO299">
        <f>SUMIF('12peso'!$E$39:$E$492,$A299,'12peso'!AA$39:AA$492)</f>
        <v>1.5599999999999999E-2</v>
      </c>
      <c r="FP299">
        <f>SUMIF('12peso'!$E$39:$E$492,$A299,'12peso'!AB$39:AB$492)</f>
        <v>1.6299999999999999E-2</v>
      </c>
      <c r="FQ299">
        <f>SUMIF('12peso'!$E$39:$E$492,$A299,'12peso'!AC$39:AC$492)</f>
        <v>1.6199999999999999E-2</v>
      </c>
      <c r="FR299">
        <f>SUMIF('12peso'!$E$39:$E$492,$A299,'12peso'!AD$39:AD$492)</f>
        <v>1.61E-2</v>
      </c>
      <c r="FS299">
        <f>SUMIF('12peso'!$E$39:$E$492,$A299,'12peso'!AE$39:AE$492)</f>
        <v>1.6E-2</v>
      </c>
      <c r="FT299">
        <f>SUMIF('12peso'!$E$39:$E$492,$A299,'12peso'!AF$39:AF$492)</f>
        <v>1.5900000000000001E-2</v>
      </c>
      <c r="FU299">
        <f>SUMIF('12peso'!$E$39:$E$492,$A299,'12peso'!AG$39:AG$492)</f>
        <v>1.5900000000000001E-2</v>
      </c>
      <c r="FV299">
        <f>SUMIF('12peso'!$E$39:$E$492,$A299,'12peso'!AH$39:AH$492)</f>
        <v>1.61E-2</v>
      </c>
      <c r="FW299">
        <f>SUMIF('12peso'!$E$39:$E$492,$A299,'12peso'!AI$39:AI$492)</f>
        <v>1.5900000000000001E-2</v>
      </c>
      <c r="FX299">
        <f>SUMIF('12peso'!$E$39:$E$492,$A299,'12peso'!AJ$39:AJ$492)</f>
        <v>1.5800000000000002E-2</v>
      </c>
      <c r="FY299">
        <f>SUMIF('12peso'!$E$39:$E$492,$A299,'12peso'!AK$39:AK$492)</f>
        <v>1.5599999999999999E-2</v>
      </c>
      <c r="FZ299">
        <f>SUMIF('12peso'!$E$39:$E$492,$A299,'12peso'!AL$39:AL$492)</f>
        <v>1.5599999999999999E-2</v>
      </c>
      <c r="GA299">
        <f>SUMIF('12peso'!$E$39:$E$492,$A299,'12peso'!AM$39:AM$492)</f>
        <v>1.5599999999999999E-2</v>
      </c>
      <c r="GB299">
        <f>SUMIF('12peso'!$E$39:$E$492,$A299,'12peso'!AN$39:AN$492)</f>
        <v>1.6500000000000001E-2</v>
      </c>
    </row>
    <row r="300" spans="1:184" x14ac:dyDescent="0.25">
      <c r="A300" s="60">
        <v>8101002</v>
      </c>
      <c r="B300" s="56" t="s">
        <v>302</v>
      </c>
      <c r="C300" s="127">
        <v>0.47149999999999997</v>
      </c>
      <c r="D300" s="127">
        <v>0.46810000000000002</v>
      </c>
      <c r="E300" s="127">
        <v>0.46800000000000003</v>
      </c>
      <c r="F300" s="127">
        <v>0.4632</v>
      </c>
      <c r="G300" s="127">
        <v>0.45889999999999997</v>
      </c>
      <c r="H300" s="127">
        <v>0.45760000000000001</v>
      </c>
      <c r="I300" s="127">
        <v>0.47570000000000001</v>
      </c>
      <c r="J300" s="127">
        <v>0.48220000000000002</v>
      </c>
      <c r="K300" s="127">
        <v>0.47660000000000002</v>
      </c>
      <c r="L300" s="127">
        <v>0.47570000000000001</v>
      </c>
      <c r="M300" s="127">
        <v>0.47449999999999998</v>
      </c>
      <c r="N300" s="127">
        <v>0.47349999999999998</v>
      </c>
      <c r="O300" s="127">
        <v>0.4662</v>
      </c>
      <c r="P300" s="127">
        <v>0.46010000000000001</v>
      </c>
      <c r="Q300" s="127">
        <v>0.45879999999999999</v>
      </c>
      <c r="R300" s="127">
        <v>0.4582</v>
      </c>
      <c r="S300" s="127">
        <v>0.45750000000000002</v>
      </c>
      <c r="T300" s="127">
        <v>0.4551</v>
      </c>
      <c r="U300" s="127">
        <v>0.45829999999999999</v>
      </c>
      <c r="V300" s="127">
        <v>0.46920000000000001</v>
      </c>
      <c r="W300" s="127">
        <v>0.4713</v>
      </c>
      <c r="X300" s="127">
        <v>0.4713</v>
      </c>
      <c r="Y300" s="127">
        <v>0.47089999999999999</v>
      </c>
      <c r="Z300" s="127">
        <v>0.46839999999999998</v>
      </c>
      <c r="AA300" s="127">
        <v>0.4617</v>
      </c>
      <c r="AB300" s="127">
        <v>0.45860000000000001</v>
      </c>
      <c r="AC300" s="127">
        <v>0.45700000000000002</v>
      </c>
      <c r="AD300" s="127">
        <v>0.45300000000000001</v>
      </c>
      <c r="AE300" s="127">
        <v>0.45019999999999999</v>
      </c>
      <c r="AF300" s="127">
        <v>0.44729999999999998</v>
      </c>
      <c r="AG300" s="127">
        <v>0.44500000000000001</v>
      </c>
      <c r="AH300" s="127">
        <v>0.46679999999999999</v>
      </c>
      <c r="AI300" s="127">
        <v>0.46839999999999998</v>
      </c>
      <c r="AJ300" s="127">
        <v>0.46479999999999999</v>
      </c>
      <c r="AK300" s="127">
        <v>0.46539999999999998</v>
      </c>
      <c r="AL300" s="127">
        <v>0.46360000000000001</v>
      </c>
      <c r="AM300" s="127">
        <v>0.46139999999999998</v>
      </c>
      <c r="AN300" s="127">
        <v>0.45689999999999997</v>
      </c>
      <c r="AO300" s="127">
        <v>0.45390000000000003</v>
      </c>
      <c r="AP300" s="127">
        <v>0.44669999999999999</v>
      </c>
      <c r="AQ300" s="127">
        <v>0.43359999999999999</v>
      </c>
      <c r="AR300" s="127">
        <v>0.42470000000000002</v>
      </c>
      <c r="AS300" s="127">
        <v>0.41880000000000001</v>
      </c>
      <c r="AT300" s="127">
        <v>0.43730000000000002</v>
      </c>
      <c r="AU300" s="127">
        <v>0.43469999999999998</v>
      </c>
      <c r="AV300" s="127">
        <v>0.43219999999999997</v>
      </c>
      <c r="AW300" s="127">
        <v>0.42949999999999999</v>
      </c>
      <c r="AX300" s="127">
        <v>0.43030000000000002</v>
      </c>
      <c r="AY300" s="127">
        <v>0.43309999999999998</v>
      </c>
      <c r="AZ300" s="127">
        <v>0.43180000000000002</v>
      </c>
      <c r="BA300" s="127">
        <v>0.42870000000000003</v>
      </c>
      <c r="BB300" s="127">
        <v>0.42480000000000001</v>
      </c>
      <c r="BC300" s="127">
        <v>0.42349999999999999</v>
      </c>
      <c r="BD300" s="127">
        <v>0.4219</v>
      </c>
      <c r="BE300" s="127">
        <v>0.41920000000000002</v>
      </c>
      <c r="BF300" s="127">
        <v>0.45290000000000002</v>
      </c>
      <c r="BG300" s="127">
        <v>0.4526</v>
      </c>
      <c r="BH300" s="127">
        <v>0.45229999999999998</v>
      </c>
      <c r="BI300" s="127">
        <v>0.45100000000000001</v>
      </c>
      <c r="BJ300" s="127">
        <v>0.44840000000000002</v>
      </c>
      <c r="BK300" s="127">
        <v>0.44779999999999998</v>
      </c>
      <c r="BL300" s="127">
        <v>0.44540000000000002</v>
      </c>
      <c r="BM300" s="127">
        <v>0.44350000000000001</v>
      </c>
      <c r="BN300" s="127">
        <v>0.44040000000000001</v>
      </c>
      <c r="BO300" s="127">
        <v>0.43740000000000001</v>
      </c>
      <c r="BP300" s="127">
        <v>0.4335</v>
      </c>
      <c r="BQ300" s="127">
        <v>0.43149999999999999</v>
      </c>
      <c r="BR300" s="127">
        <v>0.45789999999999997</v>
      </c>
      <c r="BS300" s="127">
        <v>0.4556</v>
      </c>
      <c r="BT300" s="127">
        <v>0.4541</v>
      </c>
      <c r="BU300" s="127">
        <v>0.45269999999999999</v>
      </c>
      <c r="BV300" s="127">
        <v>0.45269999999999999</v>
      </c>
      <c r="BW300" s="127">
        <v>0.4521</v>
      </c>
      <c r="BX300" s="127">
        <v>0.45319999999999999</v>
      </c>
      <c r="BY300" s="127">
        <v>0.45169999999999999</v>
      </c>
      <c r="BZ300" s="127">
        <v>0.44650000000000001</v>
      </c>
      <c r="CA300" s="127">
        <v>0.44400000000000001</v>
      </c>
      <c r="CB300" s="127">
        <v>0.44230000000000003</v>
      </c>
      <c r="CC300" s="127">
        <v>0.44019999999999998</v>
      </c>
      <c r="CD300" s="127">
        <v>0.46679999999999999</v>
      </c>
      <c r="CE300" s="127">
        <v>0.46920000000000001</v>
      </c>
      <c r="CF300" s="127">
        <v>0.46989999999999998</v>
      </c>
      <c r="CG300" s="127">
        <v>0.47049999999999997</v>
      </c>
      <c r="CH300" s="127">
        <v>0.443</v>
      </c>
      <c r="CI300" s="127">
        <v>0.44240000000000002</v>
      </c>
      <c r="CJ300" s="127">
        <v>0.44159999999999999</v>
      </c>
      <c r="CK300" s="127">
        <v>0.44080000000000003</v>
      </c>
      <c r="CL300" s="127">
        <v>0.44080000000000003</v>
      </c>
      <c r="CM300" s="127">
        <v>0.4395</v>
      </c>
      <c r="CN300" s="127">
        <v>0.43730000000000002</v>
      </c>
      <c r="CO300" s="127">
        <v>0.43519999999999998</v>
      </c>
      <c r="CP300" s="127">
        <v>0.45850000000000002</v>
      </c>
      <c r="CQ300" s="127">
        <v>0.45789999999999997</v>
      </c>
      <c r="CR300" s="127">
        <v>0.45789999999999997</v>
      </c>
      <c r="CS300" s="127">
        <v>0.45660000000000001</v>
      </c>
      <c r="CT300" s="127">
        <v>0.45540000000000003</v>
      </c>
      <c r="CU300" s="127">
        <v>0.45440000000000003</v>
      </c>
      <c r="CV300" s="127">
        <v>0.45240000000000002</v>
      </c>
      <c r="CW300" s="127">
        <v>0.4516</v>
      </c>
      <c r="CX300" s="127">
        <v>0.45029999999999998</v>
      </c>
      <c r="CY300" s="127">
        <v>0.44869999999999999</v>
      </c>
      <c r="CZ300" s="127">
        <v>0.44529999999999997</v>
      </c>
      <c r="DA300" s="127">
        <v>0.44290000000000002</v>
      </c>
      <c r="DB300" s="127">
        <v>0.46360000000000001</v>
      </c>
      <c r="DC300" s="127">
        <v>0.46379999999999999</v>
      </c>
      <c r="DD300" s="127">
        <v>0.46239999999999998</v>
      </c>
      <c r="DE300" s="127">
        <v>0.45900000000000002</v>
      </c>
      <c r="DF300" s="127">
        <v>0.4556</v>
      </c>
      <c r="DG300" s="127">
        <v>0.45329999999999998</v>
      </c>
      <c r="DH300" s="127">
        <v>0.4526</v>
      </c>
      <c r="DI300" s="127">
        <v>0.45150000000000001</v>
      </c>
      <c r="DJ300" s="127">
        <v>0.44950000000000001</v>
      </c>
      <c r="DK300" s="127">
        <v>0.4481</v>
      </c>
      <c r="DL300" s="127">
        <v>0.44679999999999997</v>
      </c>
      <c r="DM300" s="127">
        <v>0.44500000000000001</v>
      </c>
      <c r="DN300" s="127">
        <v>0.4708</v>
      </c>
      <c r="DO300" s="127">
        <v>0.46970000000000001</v>
      </c>
      <c r="DP300" s="127">
        <v>0.46800000000000003</v>
      </c>
      <c r="DQ300" s="127">
        <v>0.46579999999999999</v>
      </c>
      <c r="DR300" s="127">
        <v>0.46410000000000001</v>
      </c>
      <c r="DS300" s="127">
        <v>0.46289999999999998</v>
      </c>
      <c r="DT300" s="127">
        <v>0.46260000000000001</v>
      </c>
      <c r="DU300" s="127">
        <v>0.46139999999999998</v>
      </c>
      <c r="DV300" s="127">
        <v>0.4602</v>
      </c>
      <c r="DW300" s="127">
        <v>0.45839999999999997</v>
      </c>
      <c r="DX300" s="127">
        <v>0.45650000000000002</v>
      </c>
      <c r="DY300" s="127">
        <v>0.45340000000000003</v>
      </c>
      <c r="DZ300" s="127">
        <v>0.47720000000000001</v>
      </c>
      <c r="EA300" s="127">
        <v>0.48049999999999998</v>
      </c>
      <c r="EB300" s="127">
        <v>0.47789999999999999</v>
      </c>
      <c r="EC300" s="127">
        <v>0.47570000000000001</v>
      </c>
      <c r="ED300" s="127">
        <v>0.47620000000000001</v>
      </c>
      <c r="EE300" s="127">
        <v>0.47549999999999998</v>
      </c>
      <c r="EF300" s="127">
        <v>0.47660000000000002</v>
      </c>
      <c r="EG300" s="127">
        <v>0.47439999999999999</v>
      </c>
      <c r="EH300" s="127">
        <v>0.4708</v>
      </c>
      <c r="EI300" s="127">
        <v>0.46679999999999999</v>
      </c>
      <c r="EJ300" s="127">
        <v>0.46389999999999998</v>
      </c>
      <c r="EK300" s="127">
        <v>0.46050000000000002</v>
      </c>
      <c r="EL300" s="127">
        <v>0.49390000000000001</v>
      </c>
      <c r="EM300" s="127">
        <v>0.49270000000000003</v>
      </c>
      <c r="EN300" s="127">
        <v>0.48949999999999999</v>
      </c>
      <c r="EO300" s="127">
        <v>0.48720000000000002</v>
      </c>
      <c r="EP300" s="127">
        <v>0.4864</v>
      </c>
      <c r="EQ300" s="127">
        <v>0.48559999999999998</v>
      </c>
      <c r="ER300" s="127">
        <v>0.48420000000000002</v>
      </c>
      <c r="ES300" s="127">
        <v>0.48159999999999997</v>
      </c>
      <c r="ET300" s="127">
        <v>0.4798</v>
      </c>
      <c r="EU300" s="127">
        <v>0.4773</v>
      </c>
      <c r="EV300">
        <f>SUMIF('12peso'!$E$39:$E$492,$A300,'12peso'!H$39:H$492)</f>
        <v>0.1673</v>
      </c>
      <c r="EW300">
        <f>SUMIF('12peso'!$E$39:$E$492,$A300,'12peso'!I$39:I$492)</f>
        <v>0.16669999999999999</v>
      </c>
      <c r="EX300">
        <f>SUMIF('12peso'!$E$39:$E$492,$A300,'12peso'!J$39:J$492)</f>
        <v>0.18160000000000001</v>
      </c>
      <c r="EY300">
        <f>SUMIF('12peso'!$E$39:$E$492,$A300,'12peso'!K$39:K$492)</f>
        <v>0.183</v>
      </c>
      <c r="EZ300">
        <f>SUMIF('12peso'!$E$39:$E$492,$A300,'12peso'!L$39:L$492)</f>
        <v>0.18190000000000001</v>
      </c>
      <c r="FA300">
        <f>SUMIF('12peso'!$E$39:$E$492,$A300,'12peso'!M$39:M$492)</f>
        <v>0.18129999999999999</v>
      </c>
      <c r="FB300">
        <f>SUMIF('12peso'!$E$39:$E$492,$A300,'12peso'!N$39:N$492)</f>
        <v>0.18110000000000001</v>
      </c>
      <c r="FC300">
        <f>SUMIF('12peso'!$E$39:$E$492,$A300,'12peso'!O$39:O$492)</f>
        <v>0.18029999999999999</v>
      </c>
      <c r="FD300">
        <f>SUMIF('12peso'!$E$39:$E$492,$A300,'12peso'!P$39:P$492)</f>
        <v>0.18</v>
      </c>
      <c r="FE300">
        <f>SUMIF('12peso'!$E$39:$E$492,$A300,'12peso'!Q$39:Q$492)</f>
        <v>0.1789</v>
      </c>
      <c r="FF300">
        <f>SUMIF('12peso'!$E$39:$E$492,$A300,'12peso'!R$39:R$492)</f>
        <v>0.17780000000000001</v>
      </c>
      <c r="FG300">
        <f>SUMIF('12peso'!$E$39:$E$492,$A300,'12peso'!S$39:S$492)</f>
        <v>0.17680000000000001</v>
      </c>
      <c r="FH300">
        <f>SUMIF('12peso'!$E$39:$E$492,$A300,'12peso'!T$39:T$492)</f>
        <v>0.17530000000000001</v>
      </c>
      <c r="FI300">
        <f>SUMIF('12peso'!$E$39:$E$492,$A300,'12peso'!U$39:U$492)</f>
        <v>0.1741</v>
      </c>
      <c r="FJ300">
        <f>SUMIF('12peso'!$E$39:$E$492,$A300,'12peso'!V$39:V$492)</f>
        <v>0.18779999999999999</v>
      </c>
      <c r="FK300">
        <f>SUMIF('12peso'!$E$39:$E$492,$A300,'12peso'!W$39:W$492)</f>
        <v>0.1875</v>
      </c>
      <c r="FL300">
        <f>SUMIF('12peso'!$E$39:$E$492,$A300,'12peso'!X$39:X$492)</f>
        <v>0.1865</v>
      </c>
      <c r="FM300">
        <f>SUMIF('12peso'!$E$39:$E$492,$A300,'12peso'!Y$39:Y$492)</f>
        <v>0.18579999999999999</v>
      </c>
      <c r="FN300">
        <f>SUMIF('12peso'!$E$39:$E$492,$A300,'12peso'!Z$39:Z$492)</f>
        <v>0.1852</v>
      </c>
      <c r="FO300">
        <f>SUMIF('12peso'!$E$39:$E$492,$A300,'12peso'!AA$39:AA$492)</f>
        <v>0.1852</v>
      </c>
      <c r="FP300">
        <f>SUMIF('12peso'!$E$39:$E$492,$A300,'12peso'!AB$39:AB$492)</f>
        <v>0.185</v>
      </c>
      <c r="FQ300">
        <f>SUMIF('12peso'!$E$39:$E$492,$A300,'12peso'!AC$39:AC$492)</f>
        <v>0.18429999999999999</v>
      </c>
      <c r="FR300">
        <f>SUMIF('12peso'!$E$39:$E$492,$A300,'12peso'!AD$39:AD$492)</f>
        <v>0.1832</v>
      </c>
      <c r="FS300">
        <f>SUMIF('12peso'!$E$39:$E$492,$A300,'12peso'!AE$39:AE$492)</f>
        <v>0.1822</v>
      </c>
      <c r="FT300">
        <f>SUMIF('12peso'!$E$39:$E$492,$A300,'12peso'!AF$39:AF$492)</f>
        <v>0.1787</v>
      </c>
      <c r="FU300">
        <f>SUMIF('12peso'!$E$39:$E$492,$A300,'12peso'!AG$39:AG$492)</f>
        <v>0.1779</v>
      </c>
      <c r="FV300">
        <f>SUMIF('12peso'!$E$39:$E$492,$A300,'12peso'!AH$39:AH$492)</f>
        <v>0.19639999999999999</v>
      </c>
      <c r="FW300">
        <f>SUMIF('12peso'!$E$39:$E$492,$A300,'12peso'!AI$39:AI$492)</f>
        <v>0.19539999999999999</v>
      </c>
      <c r="FX300">
        <f>SUMIF('12peso'!$E$39:$E$492,$A300,'12peso'!AJ$39:AJ$492)</f>
        <v>0.19420000000000001</v>
      </c>
      <c r="FY300">
        <f>SUMIF('12peso'!$E$39:$E$492,$A300,'12peso'!AK$39:AK$492)</f>
        <v>0.1933</v>
      </c>
      <c r="FZ300">
        <f>SUMIF('12peso'!$E$39:$E$492,$A300,'12peso'!AL$39:AL$492)</f>
        <v>0.1925</v>
      </c>
      <c r="GA300">
        <f>SUMIF('12peso'!$E$39:$E$492,$A300,'12peso'!AM$39:AM$492)</f>
        <v>0.1925</v>
      </c>
      <c r="GB300">
        <f>SUMIF('12peso'!$E$39:$E$492,$A300,'12peso'!AN$39:AN$492)</f>
        <v>0.19220000000000001</v>
      </c>
    </row>
    <row r="301" spans="1:184" x14ac:dyDescent="0.25">
      <c r="A301" s="60">
        <v>8101003</v>
      </c>
      <c r="B301" s="56" t="s">
        <v>303</v>
      </c>
      <c r="C301" s="127">
        <v>1.3070999999999999</v>
      </c>
      <c r="D301" s="127">
        <v>1.2985</v>
      </c>
      <c r="E301" s="127">
        <v>1.2976000000000001</v>
      </c>
      <c r="F301" s="127">
        <v>1.284</v>
      </c>
      <c r="G301" s="127">
        <v>1.2721</v>
      </c>
      <c r="H301" s="127">
        <v>1.2750999999999999</v>
      </c>
      <c r="I301" s="127">
        <v>1.3374999999999999</v>
      </c>
      <c r="J301" s="127">
        <v>1.3042</v>
      </c>
      <c r="K301" s="127">
        <v>1.2975000000000001</v>
      </c>
      <c r="L301" s="127">
        <v>1.2937000000000001</v>
      </c>
      <c r="M301" s="127">
        <v>1.2934000000000001</v>
      </c>
      <c r="N301" s="127">
        <v>1.2919</v>
      </c>
      <c r="O301" s="127">
        <v>1.2724</v>
      </c>
      <c r="P301" s="127">
        <v>1.2557</v>
      </c>
      <c r="Q301" s="127">
        <v>1.2523</v>
      </c>
      <c r="R301" s="127">
        <v>1.2503</v>
      </c>
      <c r="S301" s="127">
        <v>1.2474000000000001</v>
      </c>
      <c r="T301" s="127">
        <v>1.2398</v>
      </c>
      <c r="U301" s="127">
        <v>1.2507999999999999</v>
      </c>
      <c r="V301" s="127">
        <v>1.2809999999999999</v>
      </c>
      <c r="W301" s="127">
        <v>1.2857000000000001</v>
      </c>
      <c r="X301" s="127">
        <v>1.2835000000000001</v>
      </c>
      <c r="Y301" s="127">
        <v>1.2764</v>
      </c>
      <c r="Z301" s="127">
        <v>1.2726999999999999</v>
      </c>
      <c r="AA301" s="127">
        <v>1.2563</v>
      </c>
      <c r="AB301" s="127">
        <v>1.2494000000000001</v>
      </c>
      <c r="AC301" s="127">
        <v>1.2453000000000001</v>
      </c>
      <c r="AD301" s="127">
        <v>1.2355</v>
      </c>
      <c r="AE301" s="127">
        <v>1.2284999999999999</v>
      </c>
      <c r="AF301" s="127">
        <v>1.2202999999999999</v>
      </c>
      <c r="AG301" s="127">
        <v>1.2164999999999999</v>
      </c>
      <c r="AH301" s="127">
        <v>1.2887999999999999</v>
      </c>
      <c r="AI301" s="127">
        <v>1.2842</v>
      </c>
      <c r="AJ301" s="127">
        <v>1.2765</v>
      </c>
      <c r="AK301" s="127">
        <v>1.2766</v>
      </c>
      <c r="AL301" s="127">
        <v>1.2724</v>
      </c>
      <c r="AM301" s="127">
        <v>1.2596000000000001</v>
      </c>
      <c r="AN301" s="127">
        <v>1.2507999999999999</v>
      </c>
      <c r="AO301" s="127">
        <v>1.2425999999999999</v>
      </c>
      <c r="AP301" s="127">
        <v>1.2277</v>
      </c>
      <c r="AQ301" s="127">
        <v>1.1918</v>
      </c>
      <c r="AR301" s="127">
        <v>1.1668000000000001</v>
      </c>
      <c r="AS301" s="127">
        <v>1.1493</v>
      </c>
      <c r="AT301" s="127">
        <v>1.2163999999999999</v>
      </c>
      <c r="AU301" s="127">
        <v>1.2105999999999999</v>
      </c>
      <c r="AV301" s="127">
        <v>1.2007000000000001</v>
      </c>
      <c r="AW301" s="127">
        <v>1.1921999999999999</v>
      </c>
      <c r="AX301" s="127">
        <v>1.1954</v>
      </c>
      <c r="AY301" s="127">
        <v>1.1971000000000001</v>
      </c>
      <c r="AZ301" s="127">
        <v>1.1939</v>
      </c>
      <c r="BA301" s="127">
        <v>1.1856</v>
      </c>
      <c r="BB301" s="127">
        <v>1.179</v>
      </c>
      <c r="BC301" s="127">
        <v>1.1739999999999999</v>
      </c>
      <c r="BD301" s="127">
        <v>1.1685000000000001</v>
      </c>
      <c r="BE301" s="127">
        <v>1.1623000000000001</v>
      </c>
      <c r="BF301" s="127">
        <v>1.2672000000000001</v>
      </c>
      <c r="BG301" s="127">
        <v>1.2685</v>
      </c>
      <c r="BH301" s="127">
        <v>1.2692000000000001</v>
      </c>
      <c r="BI301" s="127">
        <v>1.2649999999999999</v>
      </c>
      <c r="BJ301" s="127">
        <v>1.2577</v>
      </c>
      <c r="BK301" s="127">
        <v>1.2496</v>
      </c>
      <c r="BL301" s="127">
        <v>1.2413000000000001</v>
      </c>
      <c r="BM301" s="127">
        <v>1.2376</v>
      </c>
      <c r="BN301" s="127">
        <v>1.2309000000000001</v>
      </c>
      <c r="BO301" s="127">
        <v>1.222</v>
      </c>
      <c r="BP301" s="127">
        <v>1.2126999999999999</v>
      </c>
      <c r="BQ301" s="127">
        <v>1.2087000000000001</v>
      </c>
      <c r="BR301" s="127">
        <v>1.2991999999999999</v>
      </c>
      <c r="BS301" s="127">
        <v>1.2947</v>
      </c>
      <c r="BT301" s="127">
        <v>1.2916000000000001</v>
      </c>
      <c r="BU301" s="127">
        <v>1.2862</v>
      </c>
      <c r="BV301" s="127">
        <v>1.2865</v>
      </c>
      <c r="BW301" s="127">
        <v>1.2846</v>
      </c>
      <c r="BX301" s="127">
        <v>1.2847</v>
      </c>
      <c r="BY301" s="127">
        <v>1.2809999999999999</v>
      </c>
      <c r="BZ301" s="127">
        <v>1.268</v>
      </c>
      <c r="CA301" s="127">
        <v>1.2603</v>
      </c>
      <c r="CB301" s="127">
        <v>1.2556</v>
      </c>
      <c r="CC301" s="127">
        <v>1.2522</v>
      </c>
      <c r="CD301" s="127">
        <v>1.3363</v>
      </c>
      <c r="CE301" s="127">
        <v>1.3353999999999999</v>
      </c>
      <c r="CF301" s="127">
        <v>1.3357000000000001</v>
      </c>
      <c r="CG301" s="127">
        <v>1.335</v>
      </c>
      <c r="CH301" s="127">
        <v>1.3172999999999999</v>
      </c>
      <c r="CI301" s="127">
        <v>1.3149999999999999</v>
      </c>
      <c r="CJ301" s="127">
        <v>1.3149</v>
      </c>
      <c r="CK301" s="127">
        <v>1.3121</v>
      </c>
      <c r="CL301" s="127">
        <v>1.3085</v>
      </c>
      <c r="CM301" s="127">
        <v>1.3044</v>
      </c>
      <c r="CN301" s="127">
        <v>1.2979000000000001</v>
      </c>
      <c r="CO301" s="127">
        <v>1.2927</v>
      </c>
      <c r="CP301" s="127">
        <v>1.355</v>
      </c>
      <c r="CQ301" s="127">
        <v>1.3532999999999999</v>
      </c>
      <c r="CR301" s="127">
        <v>1.3525</v>
      </c>
      <c r="CS301" s="127">
        <v>1.3489</v>
      </c>
      <c r="CT301" s="127">
        <v>1.3452</v>
      </c>
      <c r="CU301" s="127">
        <v>1.3424</v>
      </c>
      <c r="CV301" s="127">
        <v>1.3375999999999999</v>
      </c>
      <c r="CW301" s="127">
        <v>1.3343</v>
      </c>
      <c r="CX301" s="127">
        <v>1.3304</v>
      </c>
      <c r="CY301" s="127">
        <v>1.3257000000000001</v>
      </c>
      <c r="CZ301" s="127">
        <v>1.3159000000000001</v>
      </c>
      <c r="DA301" s="127">
        <v>1.3096000000000001</v>
      </c>
      <c r="DB301" s="127">
        <v>1.3706</v>
      </c>
      <c r="DC301" s="127">
        <v>1.3712</v>
      </c>
      <c r="DD301" s="127">
        <v>1.3660000000000001</v>
      </c>
      <c r="DE301" s="127">
        <v>1.3552999999999999</v>
      </c>
      <c r="DF301" s="127">
        <v>1.3452999999999999</v>
      </c>
      <c r="DG301" s="127">
        <v>1.3384</v>
      </c>
      <c r="DH301" s="127">
        <v>1.3399000000000001</v>
      </c>
      <c r="DI301" s="127">
        <v>1.3365</v>
      </c>
      <c r="DJ301" s="127">
        <v>1.3302</v>
      </c>
      <c r="DK301" s="127">
        <v>1.3259000000000001</v>
      </c>
      <c r="DL301" s="127">
        <v>1.3224</v>
      </c>
      <c r="DM301" s="127">
        <v>1.3177000000000001</v>
      </c>
      <c r="DN301" s="127">
        <v>1.4089</v>
      </c>
      <c r="DO301" s="127">
        <v>1.4154</v>
      </c>
      <c r="DP301" s="127">
        <v>1.4104000000000001</v>
      </c>
      <c r="DQ301" s="127">
        <v>1.4037999999999999</v>
      </c>
      <c r="DR301" s="127">
        <v>1.3983000000000001</v>
      </c>
      <c r="DS301" s="127">
        <v>1.3947000000000001</v>
      </c>
      <c r="DT301" s="127">
        <v>1.3949</v>
      </c>
      <c r="DU301" s="127">
        <v>1.3914</v>
      </c>
      <c r="DV301" s="127">
        <v>1.3875</v>
      </c>
      <c r="DW301" s="127">
        <v>1.3818999999999999</v>
      </c>
      <c r="DX301" s="127">
        <v>1.3766</v>
      </c>
      <c r="DY301" s="127">
        <v>1.3673</v>
      </c>
      <c r="DZ301" s="127">
        <v>1.4509000000000001</v>
      </c>
      <c r="EA301" s="127">
        <v>1.4527000000000001</v>
      </c>
      <c r="EB301" s="127">
        <v>1.4458</v>
      </c>
      <c r="EC301" s="127">
        <v>1.4393</v>
      </c>
      <c r="ED301" s="127">
        <v>1.4408000000000001</v>
      </c>
      <c r="EE301" s="127">
        <v>1.4391</v>
      </c>
      <c r="EF301" s="127">
        <v>1.4416</v>
      </c>
      <c r="EG301" s="127">
        <v>1.4349000000000001</v>
      </c>
      <c r="EH301" s="127">
        <v>1.4241999999999999</v>
      </c>
      <c r="EI301" s="127">
        <v>1.4124000000000001</v>
      </c>
      <c r="EJ301" s="127">
        <v>1.4033</v>
      </c>
      <c r="EK301" s="127">
        <v>1.3935999999999999</v>
      </c>
      <c r="EL301" s="127">
        <v>1.4894000000000001</v>
      </c>
      <c r="EM301" s="127">
        <v>1.4866999999999999</v>
      </c>
      <c r="EN301" s="127">
        <v>1.4767999999999999</v>
      </c>
      <c r="EO301" s="127">
        <v>1.4699</v>
      </c>
      <c r="EP301" s="127">
        <v>1.4677</v>
      </c>
      <c r="EQ301" s="127">
        <v>1.4654</v>
      </c>
      <c r="ER301" s="127">
        <v>1.4617</v>
      </c>
      <c r="ES301" s="127">
        <v>1.454</v>
      </c>
      <c r="ET301" s="127">
        <v>1.4483999999999999</v>
      </c>
      <c r="EU301" s="127">
        <v>1.4408000000000001</v>
      </c>
      <c r="EV301">
        <f>SUMIF('12peso'!$E$39:$E$492,$A301,'12peso'!H$39:H$492)</f>
        <v>0.64990000000000003</v>
      </c>
      <c r="EW301">
        <f>SUMIF('12peso'!$E$39:$E$492,$A301,'12peso'!I$39:I$492)</f>
        <v>0.64790000000000003</v>
      </c>
      <c r="EX301">
        <f>SUMIF('12peso'!$E$39:$E$492,$A301,'12peso'!J$39:J$492)</f>
        <v>0.69879999999999998</v>
      </c>
      <c r="EY301">
        <f>SUMIF('12peso'!$E$39:$E$492,$A301,'12peso'!K$39:K$492)</f>
        <v>0.70589999999999997</v>
      </c>
      <c r="EZ301">
        <f>SUMIF('12peso'!$E$39:$E$492,$A301,'12peso'!L$39:L$492)</f>
        <v>0.70169999999999999</v>
      </c>
      <c r="FA301">
        <f>SUMIF('12peso'!$E$39:$E$492,$A301,'12peso'!M$39:M$492)</f>
        <v>0.69930000000000003</v>
      </c>
      <c r="FB301">
        <f>SUMIF('12peso'!$E$39:$E$492,$A301,'12peso'!N$39:N$492)</f>
        <v>0.69879999999999998</v>
      </c>
      <c r="FC301">
        <f>SUMIF('12peso'!$E$39:$E$492,$A301,'12peso'!O$39:O$492)</f>
        <v>0.69569999999999999</v>
      </c>
      <c r="FD301">
        <f>SUMIF('12peso'!$E$39:$E$492,$A301,'12peso'!P$39:P$492)</f>
        <v>0.69350000000000001</v>
      </c>
      <c r="FE301">
        <f>SUMIF('12peso'!$E$39:$E$492,$A301,'12peso'!Q$39:Q$492)</f>
        <v>0.68940000000000001</v>
      </c>
      <c r="FF301">
        <f>SUMIF('12peso'!$E$39:$E$492,$A301,'12peso'!R$39:R$492)</f>
        <v>0.68520000000000003</v>
      </c>
      <c r="FG301">
        <f>SUMIF('12peso'!$E$39:$E$492,$A301,'12peso'!S$39:S$492)</f>
        <v>0.68120000000000003</v>
      </c>
      <c r="FH301">
        <f>SUMIF('12peso'!$E$39:$E$492,$A301,'12peso'!T$39:T$492)</f>
        <v>0.67559999999999998</v>
      </c>
      <c r="FI301">
        <f>SUMIF('12peso'!$E$39:$E$492,$A301,'12peso'!U$39:U$492)</f>
        <v>0.67069999999999996</v>
      </c>
      <c r="FJ301">
        <f>SUMIF('12peso'!$E$39:$E$492,$A301,'12peso'!V$39:V$492)</f>
        <v>0.72199999999999998</v>
      </c>
      <c r="FK301">
        <f>SUMIF('12peso'!$E$39:$E$492,$A301,'12peso'!W$39:W$492)</f>
        <v>0.72150000000000003</v>
      </c>
      <c r="FL301">
        <f>SUMIF('12peso'!$E$39:$E$492,$A301,'12peso'!X$39:X$492)</f>
        <v>0.71860000000000002</v>
      </c>
      <c r="FM301">
        <f>SUMIF('12peso'!$E$39:$E$492,$A301,'12peso'!Y$39:Y$492)</f>
        <v>0.71589999999999998</v>
      </c>
      <c r="FN301">
        <f>SUMIF('12peso'!$E$39:$E$492,$A301,'12peso'!Z$39:Z$492)</f>
        <v>0.71389999999999998</v>
      </c>
      <c r="FO301">
        <f>SUMIF('12peso'!$E$39:$E$492,$A301,'12peso'!AA$39:AA$492)</f>
        <v>0.71379999999999999</v>
      </c>
      <c r="FP301">
        <f>SUMIF('12peso'!$E$39:$E$492,$A301,'12peso'!AB$39:AB$492)</f>
        <v>0.71309999999999996</v>
      </c>
      <c r="FQ301">
        <f>SUMIF('12peso'!$E$39:$E$492,$A301,'12peso'!AC$39:AC$492)</f>
        <v>0.71060000000000001</v>
      </c>
      <c r="FR301">
        <f>SUMIF('12peso'!$E$39:$E$492,$A301,'12peso'!AD$39:AD$492)</f>
        <v>0.70669999999999999</v>
      </c>
      <c r="FS301">
        <f>SUMIF('12peso'!$E$39:$E$492,$A301,'12peso'!AE$39:AE$492)</f>
        <v>0.70279999999999998</v>
      </c>
      <c r="FT301">
        <f>SUMIF('12peso'!$E$39:$E$492,$A301,'12peso'!AF$39:AF$492)</f>
        <v>0.69520000000000004</v>
      </c>
      <c r="FU301">
        <f>SUMIF('12peso'!$E$39:$E$492,$A301,'12peso'!AG$39:AG$492)</f>
        <v>0.69259999999999999</v>
      </c>
      <c r="FV301">
        <f>SUMIF('12peso'!$E$39:$E$492,$A301,'12peso'!AH$39:AH$492)</f>
        <v>0.75519999999999998</v>
      </c>
      <c r="FW301">
        <f>SUMIF('12peso'!$E$39:$E$492,$A301,'12peso'!AI$39:AI$492)</f>
        <v>0.75309999999999999</v>
      </c>
      <c r="FX301">
        <f>SUMIF('12peso'!$E$39:$E$492,$A301,'12peso'!AJ$39:AJ$492)</f>
        <v>0.749</v>
      </c>
      <c r="FY301">
        <f>SUMIF('12peso'!$E$39:$E$492,$A301,'12peso'!AK$39:AK$492)</f>
        <v>0.74550000000000005</v>
      </c>
      <c r="FZ301">
        <f>SUMIF('12peso'!$E$39:$E$492,$A301,'12peso'!AL$39:AL$492)</f>
        <v>0.74239999999999995</v>
      </c>
      <c r="GA301">
        <f>SUMIF('12peso'!$E$39:$E$492,$A301,'12peso'!AM$39:AM$492)</f>
        <v>0.74260000000000004</v>
      </c>
      <c r="GB301">
        <f>SUMIF('12peso'!$E$39:$E$492,$A301,'12peso'!AN$39:AN$492)</f>
        <v>0.7419</v>
      </c>
    </row>
    <row r="302" spans="1:184" x14ac:dyDescent="0.25">
      <c r="A302" s="60">
        <v>8101004</v>
      </c>
      <c r="B302" s="56" t="s">
        <v>304</v>
      </c>
      <c r="C302" s="127">
        <v>0.51329999999999998</v>
      </c>
      <c r="D302" s="127">
        <v>0.5111</v>
      </c>
      <c r="E302" s="127">
        <v>0.51049999999999995</v>
      </c>
      <c r="F302" s="127">
        <v>0.50480000000000003</v>
      </c>
      <c r="G302" s="127">
        <v>0.50009999999999999</v>
      </c>
      <c r="H302" s="127">
        <v>0.50049999999999994</v>
      </c>
      <c r="I302" s="127">
        <v>0.52539999999999998</v>
      </c>
      <c r="J302" s="127">
        <v>0.53090000000000004</v>
      </c>
      <c r="K302" s="127">
        <v>0.52549999999999997</v>
      </c>
      <c r="L302" s="127">
        <v>0.52300000000000002</v>
      </c>
      <c r="M302" s="127">
        <v>0.52470000000000006</v>
      </c>
      <c r="N302" s="127">
        <v>0.52170000000000005</v>
      </c>
      <c r="O302" s="127">
        <v>0.51359999999999995</v>
      </c>
      <c r="P302" s="127">
        <v>0.50700000000000001</v>
      </c>
      <c r="Q302" s="127">
        <v>0.50560000000000005</v>
      </c>
      <c r="R302" s="127">
        <v>0.50460000000000005</v>
      </c>
      <c r="S302" s="127">
        <v>0.50380000000000003</v>
      </c>
      <c r="T302" s="127">
        <v>0.50149999999999995</v>
      </c>
      <c r="U302" s="127">
        <v>0.50529999999999997</v>
      </c>
      <c r="V302" s="127">
        <v>0.52470000000000006</v>
      </c>
      <c r="W302" s="127">
        <v>0.52510000000000001</v>
      </c>
      <c r="X302" s="127">
        <v>0.52310000000000001</v>
      </c>
      <c r="Y302" s="127">
        <v>0.51719999999999999</v>
      </c>
      <c r="Z302" s="127">
        <v>0.51570000000000005</v>
      </c>
      <c r="AA302" s="127">
        <v>0.50890000000000002</v>
      </c>
      <c r="AB302" s="127">
        <v>0.50929999999999997</v>
      </c>
      <c r="AC302" s="127">
        <v>0.50770000000000004</v>
      </c>
      <c r="AD302" s="127">
        <v>0.50329999999999997</v>
      </c>
      <c r="AE302" s="127">
        <v>0.50029999999999997</v>
      </c>
      <c r="AF302" s="127">
        <v>0.497</v>
      </c>
      <c r="AG302" s="127">
        <v>0.4965</v>
      </c>
      <c r="AH302" s="127">
        <v>0.52470000000000006</v>
      </c>
      <c r="AI302" s="127">
        <v>0.52439999999999998</v>
      </c>
      <c r="AJ302" s="127">
        <v>0.52390000000000003</v>
      </c>
      <c r="AK302" s="127">
        <v>0.52129999999999999</v>
      </c>
      <c r="AL302" s="127">
        <v>0.52010000000000001</v>
      </c>
      <c r="AM302" s="127">
        <v>0.51629999999999998</v>
      </c>
      <c r="AN302" s="127">
        <v>0.5121</v>
      </c>
      <c r="AO302" s="127">
        <v>0.50990000000000002</v>
      </c>
      <c r="AP302" s="127">
        <v>0.50209999999999999</v>
      </c>
      <c r="AQ302" s="127">
        <v>0.48730000000000001</v>
      </c>
      <c r="AR302" s="127">
        <v>0.47710000000000002</v>
      </c>
      <c r="AS302" s="127">
        <v>0.47149999999999997</v>
      </c>
      <c r="AT302" s="127">
        <v>0.4995</v>
      </c>
      <c r="AU302" s="127">
        <v>0.49719999999999998</v>
      </c>
      <c r="AV302" s="127">
        <v>0.49399999999999999</v>
      </c>
      <c r="AW302" s="127">
        <v>0.49020000000000002</v>
      </c>
      <c r="AX302" s="127">
        <v>0.4919</v>
      </c>
      <c r="AY302" s="127">
        <v>0.49340000000000001</v>
      </c>
      <c r="AZ302" s="127">
        <v>0.49180000000000001</v>
      </c>
      <c r="BA302" s="127">
        <v>0.48899999999999999</v>
      </c>
      <c r="BB302" s="127">
        <v>0.48620000000000002</v>
      </c>
      <c r="BC302" s="127">
        <v>0.48420000000000002</v>
      </c>
      <c r="BD302" s="127">
        <v>0.4819</v>
      </c>
      <c r="BE302" s="127">
        <v>0.4803</v>
      </c>
      <c r="BF302" s="127">
        <v>0.52500000000000002</v>
      </c>
      <c r="BG302" s="127">
        <v>0.5252</v>
      </c>
      <c r="BH302" s="127">
        <v>0.52459999999999996</v>
      </c>
      <c r="BI302" s="127">
        <v>0.52259999999999995</v>
      </c>
      <c r="BJ302" s="127">
        <v>0.51959999999999995</v>
      </c>
      <c r="BK302" s="127">
        <v>0.51700000000000002</v>
      </c>
      <c r="BL302" s="127">
        <v>0.51419999999999999</v>
      </c>
      <c r="BM302" s="127">
        <v>0.51259999999999994</v>
      </c>
      <c r="BN302" s="127">
        <v>0.50970000000000004</v>
      </c>
      <c r="BO302" s="127">
        <v>0.50609999999999999</v>
      </c>
      <c r="BP302" s="127">
        <v>0.50170000000000003</v>
      </c>
      <c r="BQ302" s="127">
        <v>0.50019999999999998</v>
      </c>
      <c r="BR302" s="127">
        <v>0.53659999999999997</v>
      </c>
      <c r="BS302" s="127">
        <v>0.53620000000000001</v>
      </c>
      <c r="BT302" s="127">
        <v>0.53369999999999995</v>
      </c>
      <c r="BU302" s="127">
        <v>0.53169999999999995</v>
      </c>
      <c r="BV302" s="127">
        <v>0.53190000000000004</v>
      </c>
      <c r="BW302" s="127">
        <v>0.53049999999999997</v>
      </c>
      <c r="BX302" s="127">
        <v>0.53039999999999998</v>
      </c>
      <c r="BY302" s="127">
        <v>0.52890000000000004</v>
      </c>
      <c r="BZ302" s="127">
        <v>0.52400000000000002</v>
      </c>
      <c r="CA302" s="127">
        <v>0.52149999999999996</v>
      </c>
      <c r="CB302" s="127">
        <v>0.51949999999999996</v>
      </c>
      <c r="CC302" s="127">
        <v>0.51770000000000005</v>
      </c>
      <c r="CD302" s="127">
        <v>0.54700000000000004</v>
      </c>
      <c r="CE302" s="127">
        <v>0.54759999999999998</v>
      </c>
      <c r="CF302" s="127">
        <v>0.54730000000000001</v>
      </c>
      <c r="CG302" s="127">
        <v>0.54759999999999998</v>
      </c>
      <c r="CH302" s="127">
        <v>0.66679999999999995</v>
      </c>
      <c r="CI302" s="127">
        <v>0.66590000000000005</v>
      </c>
      <c r="CJ302" s="127">
        <v>0.66579999999999995</v>
      </c>
      <c r="CK302" s="127">
        <v>0.66439999999999999</v>
      </c>
      <c r="CL302" s="127">
        <v>0.66180000000000005</v>
      </c>
      <c r="CM302" s="127">
        <v>0.65980000000000005</v>
      </c>
      <c r="CN302" s="127">
        <v>0.65680000000000005</v>
      </c>
      <c r="CO302" s="127">
        <v>0.65410000000000001</v>
      </c>
      <c r="CP302" s="127">
        <v>0.68559999999999999</v>
      </c>
      <c r="CQ302" s="127">
        <v>0.6845</v>
      </c>
      <c r="CR302" s="127">
        <v>0.68340000000000001</v>
      </c>
      <c r="CS302" s="127">
        <v>0.68159999999999998</v>
      </c>
      <c r="CT302" s="127">
        <v>0.67969999999999997</v>
      </c>
      <c r="CU302" s="127">
        <v>0.67789999999999995</v>
      </c>
      <c r="CV302" s="127">
        <v>0.67559999999999998</v>
      </c>
      <c r="CW302" s="127">
        <v>0.67430000000000001</v>
      </c>
      <c r="CX302" s="127">
        <v>0.67210000000000003</v>
      </c>
      <c r="CY302" s="127">
        <v>0.66949999999999998</v>
      </c>
      <c r="CZ302" s="127">
        <v>0.6643</v>
      </c>
      <c r="DA302" s="127">
        <v>0.6613</v>
      </c>
      <c r="DB302" s="127">
        <v>0.69240000000000002</v>
      </c>
      <c r="DC302" s="127">
        <v>0.69169999999999998</v>
      </c>
      <c r="DD302" s="127">
        <v>0.68879999999999997</v>
      </c>
      <c r="DE302" s="127">
        <v>0.68330000000000002</v>
      </c>
      <c r="DF302" s="127">
        <v>0.6784</v>
      </c>
      <c r="DG302" s="127">
        <v>0.67500000000000004</v>
      </c>
      <c r="DH302" s="127">
        <v>0.67369999999999997</v>
      </c>
      <c r="DI302" s="127">
        <v>0.67200000000000004</v>
      </c>
      <c r="DJ302" s="127">
        <v>0.66900000000000004</v>
      </c>
      <c r="DK302" s="127">
        <v>0.66669999999999996</v>
      </c>
      <c r="DL302" s="127">
        <v>0.66469999999999996</v>
      </c>
      <c r="DM302" s="127">
        <v>0.66220000000000001</v>
      </c>
      <c r="DN302" s="127">
        <v>0.70679999999999998</v>
      </c>
      <c r="DO302" s="127">
        <v>0.71020000000000005</v>
      </c>
      <c r="DP302" s="127">
        <v>0.70779999999999998</v>
      </c>
      <c r="DQ302" s="127">
        <v>0.70420000000000005</v>
      </c>
      <c r="DR302" s="127">
        <v>0.70169999999999999</v>
      </c>
      <c r="DS302" s="127">
        <v>0.70020000000000004</v>
      </c>
      <c r="DT302" s="127">
        <v>0.70089999999999997</v>
      </c>
      <c r="DU302" s="127">
        <v>0.69930000000000003</v>
      </c>
      <c r="DV302" s="127">
        <v>0.69740000000000002</v>
      </c>
      <c r="DW302" s="127">
        <v>0.69450000000000001</v>
      </c>
      <c r="DX302" s="127">
        <v>0.69179999999999997</v>
      </c>
      <c r="DY302" s="127">
        <v>0.68789999999999996</v>
      </c>
      <c r="DZ302" s="127">
        <v>0.72940000000000005</v>
      </c>
      <c r="EA302" s="127">
        <v>0.73429999999999995</v>
      </c>
      <c r="EB302" s="127">
        <v>0.73089999999999999</v>
      </c>
      <c r="EC302" s="127">
        <v>0.7278</v>
      </c>
      <c r="ED302" s="127">
        <v>0.72850000000000004</v>
      </c>
      <c r="EE302" s="127">
        <v>0.72809999999999997</v>
      </c>
      <c r="EF302" s="127">
        <v>0.72870000000000001</v>
      </c>
      <c r="EG302" s="127">
        <v>0.72540000000000004</v>
      </c>
      <c r="EH302" s="127">
        <v>0.71989999999999998</v>
      </c>
      <c r="EI302" s="127">
        <v>0.71389999999999998</v>
      </c>
      <c r="EJ302" s="127">
        <v>0.70940000000000003</v>
      </c>
      <c r="EK302" s="127">
        <v>0.70469999999999999</v>
      </c>
      <c r="EL302" s="127">
        <v>0.75180000000000002</v>
      </c>
      <c r="EM302" s="127">
        <v>0.74990000000000001</v>
      </c>
      <c r="EN302" s="127">
        <v>0.74509999999999998</v>
      </c>
      <c r="EO302" s="127">
        <v>0.74139999999999995</v>
      </c>
      <c r="EP302" s="127">
        <v>0.74029999999999996</v>
      </c>
      <c r="EQ302" s="127">
        <v>0.73929999999999996</v>
      </c>
      <c r="ER302" s="127">
        <v>0.73799999999999999</v>
      </c>
      <c r="ES302" s="127">
        <v>0.73419999999999996</v>
      </c>
      <c r="ET302" s="127">
        <v>0.73119999999999996</v>
      </c>
      <c r="EU302" s="127">
        <v>0.72740000000000005</v>
      </c>
      <c r="EV302">
        <f>SUMIF('12peso'!$E$39:$E$492,$A302,'12peso'!H$39:H$492)</f>
        <v>0.31</v>
      </c>
      <c r="EW302">
        <f>SUMIF('12peso'!$E$39:$E$492,$A302,'12peso'!I$39:I$492)</f>
        <v>0.30880000000000002</v>
      </c>
      <c r="EX302">
        <f>SUMIF('12peso'!$E$39:$E$492,$A302,'12peso'!J$39:J$492)</f>
        <v>0.33510000000000001</v>
      </c>
      <c r="EY302">
        <f>SUMIF('12peso'!$E$39:$E$492,$A302,'12peso'!K$39:K$492)</f>
        <v>0.33689999999999998</v>
      </c>
      <c r="EZ302">
        <f>SUMIF('12peso'!$E$39:$E$492,$A302,'12peso'!L$39:L$492)</f>
        <v>0.33479999999999999</v>
      </c>
      <c r="FA302">
        <f>SUMIF('12peso'!$E$39:$E$492,$A302,'12peso'!M$39:M$492)</f>
        <v>0.33379999999999999</v>
      </c>
      <c r="FB302">
        <f>SUMIF('12peso'!$E$39:$E$492,$A302,'12peso'!N$39:N$492)</f>
        <v>0.33350000000000002</v>
      </c>
      <c r="FC302">
        <f>SUMIF('12peso'!$E$39:$E$492,$A302,'12peso'!O$39:O$492)</f>
        <v>0.33210000000000001</v>
      </c>
      <c r="FD302">
        <f>SUMIF('12peso'!$E$39:$E$492,$A302,'12peso'!P$39:P$492)</f>
        <v>0.33139999999999997</v>
      </c>
      <c r="FE302">
        <f>SUMIF('12peso'!$E$39:$E$492,$A302,'12peso'!Q$39:Q$492)</f>
        <v>0.32950000000000002</v>
      </c>
      <c r="FF302">
        <f>SUMIF('12peso'!$E$39:$E$492,$A302,'12peso'!R$39:R$492)</f>
        <v>0.32750000000000001</v>
      </c>
      <c r="FG302">
        <f>SUMIF('12peso'!$E$39:$E$492,$A302,'12peso'!S$39:S$492)</f>
        <v>0.32569999999999999</v>
      </c>
      <c r="FH302">
        <f>SUMIF('12peso'!$E$39:$E$492,$A302,'12peso'!T$39:T$492)</f>
        <v>0.3231</v>
      </c>
      <c r="FI302">
        <f>SUMIF('12peso'!$E$39:$E$492,$A302,'12peso'!U$39:U$492)</f>
        <v>0.32050000000000001</v>
      </c>
      <c r="FJ302">
        <f>SUMIF('12peso'!$E$39:$E$492,$A302,'12peso'!V$39:V$492)</f>
        <v>0.34549999999999997</v>
      </c>
      <c r="FK302">
        <f>SUMIF('12peso'!$E$39:$E$492,$A302,'12peso'!W$39:W$492)</f>
        <v>0.3463</v>
      </c>
      <c r="FL302">
        <f>SUMIF('12peso'!$E$39:$E$492,$A302,'12peso'!X$39:X$492)</f>
        <v>0.34460000000000002</v>
      </c>
      <c r="FM302">
        <f>SUMIF('12peso'!$E$39:$E$492,$A302,'12peso'!Y$39:Y$492)</f>
        <v>0.34329999999999999</v>
      </c>
      <c r="FN302">
        <f>SUMIF('12peso'!$E$39:$E$492,$A302,'12peso'!Z$39:Z$492)</f>
        <v>0.34229999999999999</v>
      </c>
      <c r="FO302">
        <f>SUMIF('12peso'!$E$39:$E$492,$A302,'12peso'!AA$39:AA$492)</f>
        <v>0.34229999999999999</v>
      </c>
      <c r="FP302">
        <f>SUMIF('12peso'!$E$39:$E$492,$A302,'12peso'!AB$39:AB$492)</f>
        <v>0.34179999999999999</v>
      </c>
      <c r="FQ302">
        <f>SUMIF('12peso'!$E$39:$E$492,$A302,'12peso'!AC$39:AC$492)</f>
        <v>0.34060000000000001</v>
      </c>
      <c r="FR302">
        <f>SUMIF('12peso'!$E$39:$E$492,$A302,'12peso'!AD$39:AD$492)</f>
        <v>0.33850000000000002</v>
      </c>
      <c r="FS302">
        <f>SUMIF('12peso'!$E$39:$E$492,$A302,'12peso'!AE$39:AE$492)</f>
        <v>0.3367</v>
      </c>
      <c r="FT302">
        <f>SUMIF('12peso'!$E$39:$E$492,$A302,'12peso'!AF$39:AF$492)</f>
        <v>0.32779999999999998</v>
      </c>
      <c r="FU302">
        <f>SUMIF('12peso'!$E$39:$E$492,$A302,'12peso'!AG$39:AG$492)</f>
        <v>0.32629999999999998</v>
      </c>
      <c r="FV302">
        <f>SUMIF('12peso'!$E$39:$E$492,$A302,'12peso'!AH$39:AH$492)</f>
        <v>0.35549999999999998</v>
      </c>
      <c r="FW302">
        <f>SUMIF('12peso'!$E$39:$E$492,$A302,'12peso'!AI$39:AI$492)</f>
        <v>0.35370000000000001</v>
      </c>
      <c r="FX302">
        <f>SUMIF('12peso'!$E$39:$E$492,$A302,'12peso'!AJ$39:AJ$492)</f>
        <v>0.35160000000000002</v>
      </c>
      <c r="FY302">
        <f>SUMIF('12peso'!$E$39:$E$492,$A302,'12peso'!AK$39:AK$492)</f>
        <v>0.35020000000000001</v>
      </c>
      <c r="FZ302">
        <f>SUMIF('12peso'!$E$39:$E$492,$A302,'12peso'!AL$39:AL$492)</f>
        <v>0.3488</v>
      </c>
      <c r="GA302">
        <f>SUMIF('12peso'!$E$39:$E$492,$A302,'12peso'!AM$39:AM$492)</f>
        <v>0.34870000000000001</v>
      </c>
      <c r="GB302">
        <f>SUMIF('12peso'!$E$39:$E$492,$A302,'12peso'!AN$39:AN$492)</f>
        <v>0.34810000000000002</v>
      </c>
    </row>
    <row r="303" spans="1:184" x14ac:dyDescent="0.25">
      <c r="A303" s="60">
        <v>8101005</v>
      </c>
      <c r="B303" s="56" t="s">
        <v>305</v>
      </c>
      <c r="C303" s="127">
        <v>0.99399999999999999</v>
      </c>
      <c r="D303" s="127">
        <v>1.0027999999999999</v>
      </c>
      <c r="E303" s="127">
        <v>0.99650000000000005</v>
      </c>
      <c r="F303" s="127">
        <v>0.98440000000000005</v>
      </c>
      <c r="G303" s="127">
        <v>0.97529999999999994</v>
      </c>
      <c r="H303" s="127">
        <v>0.97209999999999996</v>
      </c>
      <c r="I303" s="127">
        <v>0.98140000000000005</v>
      </c>
      <c r="J303" s="127">
        <v>1.0572999999999999</v>
      </c>
      <c r="K303" s="127">
        <v>1.0518000000000001</v>
      </c>
      <c r="L303" s="127">
        <v>1.0482</v>
      </c>
      <c r="M303" s="127">
        <v>1.0471999999999999</v>
      </c>
      <c r="N303" s="127">
        <v>1.0379</v>
      </c>
      <c r="O303" s="127">
        <v>1.022</v>
      </c>
      <c r="P303" s="127">
        <v>1.0087999999999999</v>
      </c>
      <c r="Q303" s="127">
        <v>1.0063</v>
      </c>
      <c r="R303" s="127">
        <v>1.0047999999999999</v>
      </c>
      <c r="S303" s="127">
        <v>1.0019</v>
      </c>
      <c r="T303" s="127">
        <v>0.99670000000000003</v>
      </c>
      <c r="U303" s="127">
        <v>1.0088999999999999</v>
      </c>
      <c r="V303" s="127">
        <v>1.0508999999999999</v>
      </c>
      <c r="W303" s="127">
        <v>1.0531999999999999</v>
      </c>
      <c r="X303" s="127">
        <v>1.0511999999999999</v>
      </c>
      <c r="Y303" s="127">
        <v>1.0472999999999999</v>
      </c>
      <c r="Z303" s="127">
        <v>1.0428999999999999</v>
      </c>
      <c r="AA303" s="127">
        <v>1.0285</v>
      </c>
      <c r="AB303" s="127">
        <v>1.0212000000000001</v>
      </c>
      <c r="AC303" s="127">
        <v>1.0222</v>
      </c>
      <c r="AD303" s="127">
        <v>1.0122</v>
      </c>
      <c r="AE303" s="127">
        <v>1.0061</v>
      </c>
      <c r="AF303" s="127">
        <v>0.99960000000000004</v>
      </c>
      <c r="AG303" s="127">
        <v>0.99819999999999998</v>
      </c>
      <c r="AH303" s="127">
        <v>1.0620000000000001</v>
      </c>
      <c r="AI303" s="127">
        <v>1.0680000000000001</v>
      </c>
      <c r="AJ303" s="127">
        <v>1.0592999999999999</v>
      </c>
      <c r="AK303" s="127">
        <v>1.0577000000000001</v>
      </c>
      <c r="AL303" s="127">
        <v>1.0585</v>
      </c>
      <c r="AM303" s="127">
        <v>1.0421</v>
      </c>
      <c r="AN303" s="127">
        <v>1.0474000000000001</v>
      </c>
      <c r="AO303" s="127">
        <v>1.0409999999999999</v>
      </c>
      <c r="AP303" s="127">
        <v>1.0287999999999999</v>
      </c>
      <c r="AQ303" s="127">
        <v>0.99950000000000006</v>
      </c>
      <c r="AR303" s="127">
        <v>0.9798</v>
      </c>
      <c r="AS303" s="127">
        <v>0.95860000000000001</v>
      </c>
      <c r="AT303" s="127">
        <v>1.0175000000000001</v>
      </c>
      <c r="AU303" s="127">
        <v>1.014</v>
      </c>
      <c r="AV303" s="127">
        <v>1.0087999999999999</v>
      </c>
      <c r="AW303" s="127">
        <v>1.0036</v>
      </c>
      <c r="AX303" s="127">
        <v>1.0041</v>
      </c>
      <c r="AY303" s="127">
        <v>1.0085</v>
      </c>
      <c r="AZ303" s="127">
        <v>1.0139</v>
      </c>
      <c r="BA303" s="127">
        <v>1.0064</v>
      </c>
      <c r="BB303" s="127">
        <v>1.0039</v>
      </c>
      <c r="BC303" s="127">
        <v>1.0023</v>
      </c>
      <c r="BD303" s="127">
        <v>0.99729999999999996</v>
      </c>
      <c r="BE303" s="127">
        <v>0.99009999999999998</v>
      </c>
      <c r="BF303" s="127">
        <v>1.07</v>
      </c>
      <c r="BG303" s="127">
        <v>1.0702</v>
      </c>
      <c r="BH303" s="127">
        <v>1.0716000000000001</v>
      </c>
      <c r="BI303" s="127">
        <v>1.0654999999999999</v>
      </c>
      <c r="BJ303" s="127">
        <v>1.0572999999999999</v>
      </c>
      <c r="BK303" s="127">
        <v>1.0478000000000001</v>
      </c>
      <c r="BL303" s="127">
        <v>1.0427999999999999</v>
      </c>
      <c r="BM303" s="127">
        <v>1.0395000000000001</v>
      </c>
      <c r="BN303" s="127">
        <v>1.0313000000000001</v>
      </c>
      <c r="BO303" s="127">
        <v>1.0241</v>
      </c>
      <c r="BP303" s="127">
        <v>1.0154000000000001</v>
      </c>
      <c r="BQ303" s="127">
        <v>1.0116000000000001</v>
      </c>
      <c r="BR303" s="127">
        <v>1.0622</v>
      </c>
      <c r="BS303" s="127">
        <v>1.0621</v>
      </c>
      <c r="BT303" s="127">
        <v>1.0522</v>
      </c>
      <c r="BU303" s="127">
        <v>1.0474000000000001</v>
      </c>
      <c r="BV303" s="127">
        <v>1.0481</v>
      </c>
      <c r="BW303" s="127">
        <v>1.0452999999999999</v>
      </c>
      <c r="BX303" s="127">
        <v>1.0454000000000001</v>
      </c>
      <c r="BY303" s="127">
        <v>1.0397000000000001</v>
      </c>
      <c r="BZ303" s="127">
        <v>1.0329999999999999</v>
      </c>
      <c r="CA303" s="127">
        <v>1.0279</v>
      </c>
      <c r="CB303" s="127">
        <v>1.0244</v>
      </c>
      <c r="CC303" s="127">
        <v>1.0194000000000001</v>
      </c>
      <c r="CD303" s="127">
        <v>1.0669999999999999</v>
      </c>
      <c r="CE303" s="127">
        <v>1.0782</v>
      </c>
      <c r="CF303" s="127">
        <v>1.0766</v>
      </c>
      <c r="CG303" s="127">
        <v>1.0758000000000001</v>
      </c>
      <c r="CH303" s="127">
        <v>2.2355</v>
      </c>
      <c r="CI303" s="127">
        <v>2.2317</v>
      </c>
      <c r="CJ303" s="127">
        <v>2.2254</v>
      </c>
      <c r="CK303" s="127">
        <v>2.2210000000000001</v>
      </c>
      <c r="CL303" s="127">
        <v>2.2155999999999998</v>
      </c>
      <c r="CM303" s="127">
        <v>2.2086999999999999</v>
      </c>
      <c r="CN303" s="127">
        <v>2.1970999999999998</v>
      </c>
      <c r="CO303" s="127">
        <v>2.1880000000000002</v>
      </c>
      <c r="CP303" s="127">
        <v>2.2406000000000001</v>
      </c>
      <c r="CQ303" s="127">
        <v>2.2345000000000002</v>
      </c>
      <c r="CR303" s="127">
        <v>2.2286999999999999</v>
      </c>
      <c r="CS303" s="127">
        <v>2.2221000000000002</v>
      </c>
      <c r="CT303" s="127">
        <v>2.2153999999999998</v>
      </c>
      <c r="CU303" s="127">
        <v>2.2113999999999998</v>
      </c>
      <c r="CV303" s="127">
        <v>2.2258</v>
      </c>
      <c r="CW303" s="127">
        <v>2.2222</v>
      </c>
      <c r="CX303" s="127">
        <v>2.2159</v>
      </c>
      <c r="CY303" s="127">
        <v>2.2071999999999998</v>
      </c>
      <c r="CZ303" s="127">
        <v>2.1920999999999999</v>
      </c>
      <c r="DA303" s="127">
        <v>2.1827000000000001</v>
      </c>
      <c r="DB303" s="127">
        <v>2.2393000000000001</v>
      </c>
      <c r="DC303" s="127">
        <v>2.2288000000000001</v>
      </c>
      <c r="DD303" s="127">
        <v>2.2187000000000001</v>
      </c>
      <c r="DE303" s="127">
        <v>2.2004000000000001</v>
      </c>
      <c r="DF303" s="127">
        <v>2.1840000000000002</v>
      </c>
      <c r="DG303" s="127">
        <v>2.1724999999999999</v>
      </c>
      <c r="DH303" s="127">
        <v>2.169</v>
      </c>
      <c r="DI303" s="127">
        <v>2.1631</v>
      </c>
      <c r="DJ303" s="127">
        <v>2.1532</v>
      </c>
      <c r="DK303" s="127">
        <v>2.1455000000000002</v>
      </c>
      <c r="DL303" s="127">
        <v>2.1408</v>
      </c>
      <c r="DM303" s="127">
        <v>2.1337000000000002</v>
      </c>
      <c r="DN303" s="127">
        <v>2.2031999999999998</v>
      </c>
      <c r="DO303" s="127">
        <v>2.1536</v>
      </c>
      <c r="DP303" s="127">
        <v>2.1429999999999998</v>
      </c>
      <c r="DQ303" s="127">
        <v>2.1331000000000002</v>
      </c>
      <c r="DR303" s="127">
        <v>2.1257000000000001</v>
      </c>
      <c r="DS303" s="127">
        <v>2.1198999999999999</v>
      </c>
      <c r="DT303" s="127">
        <v>2.1467999999999998</v>
      </c>
      <c r="DU303" s="127">
        <v>2.1417000000000002</v>
      </c>
      <c r="DV303" s="127">
        <v>2.1358000000000001</v>
      </c>
      <c r="DW303" s="127">
        <v>2.1267</v>
      </c>
      <c r="DX303" s="127">
        <v>2.1185999999999998</v>
      </c>
      <c r="DY303" s="127">
        <v>2.1105999999999998</v>
      </c>
      <c r="DZ303" s="127">
        <v>2.1781999999999999</v>
      </c>
      <c r="EA303" s="127">
        <v>2.1677</v>
      </c>
      <c r="EB303" s="127">
        <v>2.1558999999999999</v>
      </c>
      <c r="EC303" s="127">
        <v>2.1475</v>
      </c>
      <c r="ED303" s="127">
        <v>2.1496</v>
      </c>
      <c r="EE303" s="127">
        <v>2.1478999999999999</v>
      </c>
      <c r="EF303" s="127">
        <v>2.1566000000000001</v>
      </c>
      <c r="EG303" s="127">
        <v>2.1461000000000001</v>
      </c>
      <c r="EH303" s="127">
        <v>2.1297999999999999</v>
      </c>
      <c r="EI303" s="127">
        <v>2.1133000000000002</v>
      </c>
      <c r="EJ303" s="127">
        <v>2.0998999999999999</v>
      </c>
      <c r="EK303" s="127">
        <v>2.0880999999999998</v>
      </c>
      <c r="EL303" s="127">
        <v>2.1716000000000002</v>
      </c>
      <c r="EM303" s="127">
        <v>2.198</v>
      </c>
      <c r="EN303" s="127">
        <v>2.1806999999999999</v>
      </c>
      <c r="EO303" s="127">
        <v>2.1711</v>
      </c>
      <c r="EP303" s="127">
        <v>2.1678999999999999</v>
      </c>
      <c r="EQ303" s="127">
        <v>2.1640999999999999</v>
      </c>
      <c r="ER303" s="127">
        <v>2.1568999999999998</v>
      </c>
      <c r="ES303" s="127">
        <v>2.1452</v>
      </c>
      <c r="ET303" s="127">
        <v>2.1351</v>
      </c>
      <c r="EU303" s="127">
        <v>2.1244000000000001</v>
      </c>
      <c r="EV303">
        <f>SUMIF('12peso'!$E$39:$E$492,$A303,'12peso'!H$39:H$492)</f>
        <v>1.3869</v>
      </c>
      <c r="EW303">
        <f>SUMIF('12peso'!$E$39:$E$492,$A303,'12peso'!I$39:I$492)</f>
        <v>1.3861000000000001</v>
      </c>
      <c r="EX303">
        <f>SUMIF('12peso'!$E$39:$E$492,$A303,'12peso'!J$39:J$492)</f>
        <v>1.4622999999999999</v>
      </c>
      <c r="EY303">
        <f>SUMIF('12peso'!$E$39:$E$492,$A303,'12peso'!K$39:K$492)</f>
        <v>1.4628000000000001</v>
      </c>
      <c r="EZ303">
        <f>SUMIF('12peso'!$E$39:$E$492,$A303,'12peso'!L$39:L$492)</f>
        <v>1.4549000000000001</v>
      </c>
      <c r="FA303">
        <f>SUMIF('12peso'!$E$39:$E$492,$A303,'12peso'!M$39:M$492)</f>
        <v>1.4497</v>
      </c>
      <c r="FB303">
        <f>SUMIF('12peso'!$E$39:$E$492,$A303,'12peso'!N$39:N$492)</f>
        <v>1.4487000000000001</v>
      </c>
      <c r="FC303">
        <f>SUMIF('12peso'!$E$39:$E$492,$A303,'12peso'!O$39:O$492)</f>
        <v>1.4424999999999999</v>
      </c>
      <c r="FD303">
        <f>SUMIF('12peso'!$E$39:$E$492,$A303,'12peso'!P$39:P$492)</f>
        <v>1.4430000000000001</v>
      </c>
      <c r="FE303">
        <f>SUMIF('12peso'!$E$39:$E$492,$A303,'12peso'!Q$39:Q$492)</f>
        <v>1.4350000000000001</v>
      </c>
      <c r="FF303">
        <f>SUMIF('12peso'!$E$39:$E$492,$A303,'12peso'!R$39:R$492)</f>
        <v>1.4266000000000001</v>
      </c>
      <c r="FG303">
        <f>SUMIF('12peso'!$E$39:$E$492,$A303,'12peso'!S$39:S$492)</f>
        <v>1.4182999999999999</v>
      </c>
      <c r="FH303">
        <f>SUMIF('12peso'!$E$39:$E$492,$A303,'12peso'!T$39:T$492)</f>
        <v>1.4077999999999999</v>
      </c>
      <c r="FI303">
        <f>SUMIF('12peso'!$E$39:$E$492,$A303,'12peso'!U$39:U$492)</f>
        <v>1.3996999999999999</v>
      </c>
      <c r="FJ303">
        <f>SUMIF('12peso'!$E$39:$E$492,$A303,'12peso'!V$39:V$492)</f>
        <v>1.4778</v>
      </c>
      <c r="FK303">
        <f>SUMIF('12peso'!$E$39:$E$492,$A303,'12peso'!W$39:W$492)</f>
        <v>1.4729000000000001</v>
      </c>
      <c r="FL303">
        <f>SUMIF('12peso'!$E$39:$E$492,$A303,'12peso'!X$39:X$492)</f>
        <v>1.4650000000000001</v>
      </c>
      <c r="FM303">
        <f>SUMIF('12peso'!$E$39:$E$492,$A303,'12peso'!Y$39:Y$492)</f>
        <v>1.4598</v>
      </c>
      <c r="FN303">
        <f>SUMIF('12peso'!$E$39:$E$492,$A303,'12peso'!Z$39:Z$492)</f>
        <v>1.4562999999999999</v>
      </c>
      <c r="FO303">
        <f>SUMIF('12peso'!$E$39:$E$492,$A303,'12peso'!AA$39:AA$492)</f>
        <v>1.4558</v>
      </c>
      <c r="FP303">
        <f>SUMIF('12peso'!$E$39:$E$492,$A303,'12peso'!AB$39:AB$492)</f>
        <v>1.4625999999999999</v>
      </c>
      <c r="FQ303">
        <f>SUMIF('12peso'!$E$39:$E$492,$A303,'12peso'!AC$39:AC$492)</f>
        <v>1.4573</v>
      </c>
      <c r="FR303">
        <f>SUMIF('12peso'!$E$39:$E$492,$A303,'12peso'!AD$39:AD$492)</f>
        <v>1.4487000000000001</v>
      </c>
      <c r="FS303">
        <f>SUMIF('12peso'!$E$39:$E$492,$A303,'12peso'!AE$39:AE$492)</f>
        <v>1.4413</v>
      </c>
      <c r="FT303">
        <f>SUMIF('12peso'!$E$39:$E$492,$A303,'12peso'!AF$39:AF$492)</f>
        <v>1.4101999999999999</v>
      </c>
      <c r="FU303">
        <f>SUMIF('12peso'!$E$39:$E$492,$A303,'12peso'!AG$39:AG$492)</f>
        <v>1.4108000000000001</v>
      </c>
      <c r="FV303">
        <f>SUMIF('12peso'!$E$39:$E$492,$A303,'12peso'!AH$39:AH$492)</f>
        <v>1.4871000000000001</v>
      </c>
      <c r="FW303">
        <f>SUMIF('12peso'!$E$39:$E$492,$A303,'12peso'!AI$39:AI$492)</f>
        <v>1.48</v>
      </c>
      <c r="FX303">
        <f>SUMIF('12peso'!$E$39:$E$492,$A303,'12peso'!AJ$39:AJ$492)</f>
        <v>1.4710000000000001</v>
      </c>
      <c r="FY303">
        <f>SUMIF('12peso'!$E$39:$E$492,$A303,'12peso'!AK$39:AK$492)</f>
        <v>1.4649000000000001</v>
      </c>
      <c r="FZ303">
        <f>SUMIF('12peso'!$E$39:$E$492,$A303,'12peso'!AL$39:AL$492)</f>
        <v>1.4590000000000001</v>
      </c>
      <c r="GA303">
        <f>SUMIF('12peso'!$E$39:$E$492,$A303,'12peso'!AM$39:AM$492)</f>
        <v>1.4585999999999999</v>
      </c>
      <c r="GB303">
        <f>SUMIF('12peso'!$E$39:$E$492,$A303,'12peso'!AN$39:AN$492)</f>
        <v>1.4596</v>
      </c>
    </row>
    <row r="304" spans="1:184" x14ac:dyDescent="0.25">
      <c r="A304" s="60">
        <v>8101014</v>
      </c>
      <c r="B304" s="56" t="s">
        <v>306</v>
      </c>
      <c r="C304" s="127">
        <v>0.69950000000000001</v>
      </c>
      <c r="D304" s="127">
        <v>0.69899999999999995</v>
      </c>
      <c r="E304" s="127">
        <v>0.69669999999999999</v>
      </c>
      <c r="F304" s="127">
        <v>0.68610000000000004</v>
      </c>
      <c r="G304" s="127">
        <v>0.67969999999999997</v>
      </c>
      <c r="H304" s="127">
        <v>0.67789999999999995</v>
      </c>
      <c r="I304" s="127">
        <v>0.67490000000000006</v>
      </c>
      <c r="J304" s="127">
        <v>0.67769999999999997</v>
      </c>
      <c r="K304" s="127">
        <v>0.67410000000000003</v>
      </c>
      <c r="L304" s="127">
        <v>0.67</v>
      </c>
      <c r="M304" s="127">
        <v>0.67059999999999997</v>
      </c>
      <c r="N304" s="127">
        <v>0.66779999999999995</v>
      </c>
      <c r="O304" s="127">
        <v>0.66249999999999998</v>
      </c>
      <c r="P304" s="127">
        <v>0.65629999999999999</v>
      </c>
      <c r="Q304" s="127">
        <v>0.65249999999999997</v>
      </c>
      <c r="R304" s="127">
        <v>0.65329999999999999</v>
      </c>
      <c r="S304" s="127">
        <v>0.65300000000000002</v>
      </c>
      <c r="T304" s="127">
        <v>0.65</v>
      </c>
      <c r="U304" s="127">
        <v>0.65149999999999997</v>
      </c>
      <c r="V304" s="127">
        <v>0.65700000000000003</v>
      </c>
      <c r="W304" s="127">
        <v>0.65249999999999997</v>
      </c>
      <c r="X304" s="127">
        <v>0.65669999999999995</v>
      </c>
      <c r="Y304" s="127">
        <v>0.65559999999999996</v>
      </c>
      <c r="Z304" s="127">
        <v>0.6532</v>
      </c>
      <c r="AA304" s="127">
        <v>0.64419999999999999</v>
      </c>
      <c r="AB304" s="127">
        <v>0.6411</v>
      </c>
      <c r="AC304" s="127">
        <v>0.63990000000000002</v>
      </c>
      <c r="AD304" s="127">
        <v>0.6351</v>
      </c>
      <c r="AE304" s="127">
        <v>0.63300000000000001</v>
      </c>
      <c r="AF304" s="127">
        <v>0.629</v>
      </c>
      <c r="AG304" s="127">
        <v>0.62960000000000005</v>
      </c>
      <c r="AH304" s="127">
        <v>0.64459999999999995</v>
      </c>
      <c r="AI304" s="127">
        <v>0.64649999999999996</v>
      </c>
      <c r="AJ304" s="127">
        <v>0.64429999999999998</v>
      </c>
      <c r="AK304" s="127">
        <v>0.64559999999999995</v>
      </c>
      <c r="AL304" s="127">
        <v>0.6411</v>
      </c>
      <c r="AM304" s="127">
        <v>0.63249999999999995</v>
      </c>
      <c r="AN304" s="127">
        <v>0.62480000000000002</v>
      </c>
      <c r="AO304" s="127">
        <v>0.621</v>
      </c>
      <c r="AP304" s="127">
        <v>0.61109999999999998</v>
      </c>
      <c r="AQ304" s="127">
        <v>0.5958</v>
      </c>
      <c r="AR304" s="127">
        <v>0.58779999999999999</v>
      </c>
      <c r="AS304" s="127">
        <v>0.57589999999999997</v>
      </c>
      <c r="AT304" s="127">
        <v>0.58530000000000004</v>
      </c>
      <c r="AU304" s="127">
        <v>0.58599999999999997</v>
      </c>
      <c r="AV304" s="127">
        <v>0.58160000000000001</v>
      </c>
      <c r="AW304" s="127">
        <v>0.58230000000000004</v>
      </c>
      <c r="AX304" s="127">
        <v>0.58209999999999995</v>
      </c>
      <c r="AY304" s="127">
        <v>0.58460000000000001</v>
      </c>
      <c r="AZ304" s="127">
        <v>0.58520000000000005</v>
      </c>
      <c r="BA304" s="127">
        <v>0.58360000000000001</v>
      </c>
      <c r="BB304" s="127">
        <v>0.58389999999999997</v>
      </c>
      <c r="BC304" s="127">
        <v>0.58309999999999995</v>
      </c>
      <c r="BD304" s="127">
        <v>0.57799999999999996</v>
      </c>
      <c r="BE304" s="127">
        <v>0.57999999999999996</v>
      </c>
      <c r="BF304" s="127">
        <v>0.59689999999999999</v>
      </c>
      <c r="BG304" s="127">
        <v>0.60199999999999998</v>
      </c>
      <c r="BH304" s="127">
        <v>0.60260000000000002</v>
      </c>
      <c r="BI304" s="127">
        <v>0.60119999999999996</v>
      </c>
      <c r="BJ304" s="127">
        <v>0.59940000000000004</v>
      </c>
      <c r="BK304" s="127">
        <v>0.59589999999999999</v>
      </c>
      <c r="BL304" s="127">
        <v>0.60740000000000005</v>
      </c>
      <c r="BM304" s="127">
        <v>0.6069</v>
      </c>
      <c r="BN304" s="127">
        <v>0.60389999999999999</v>
      </c>
      <c r="BO304" s="127">
        <v>0.60109999999999997</v>
      </c>
      <c r="BP304" s="127">
        <v>0.6</v>
      </c>
      <c r="BQ304" s="127">
        <v>0.59670000000000001</v>
      </c>
      <c r="BR304" s="127">
        <v>0.61419999999999997</v>
      </c>
      <c r="BS304" s="127">
        <v>0.61660000000000004</v>
      </c>
      <c r="BT304" s="127">
        <v>0.60660000000000003</v>
      </c>
      <c r="BU304" s="127">
        <v>0.60619999999999996</v>
      </c>
      <c r="BV304" s="127">
        <v>0.6069</v>
      </c>
      <c r="BW304" s="127">
        <v>0.6079</v>
      </c>
      <c r="BX304" s="127">
        <v>0.60580000000000001</v>
      </c>
      <c r="BY304" s="127">
        <v>0.60640000000000005</v>
      </c>
      <c r="BZ304" s="127">
        <v>0.60019999999999996</v>
      </c>
      <c r="CA304" s="127">
        <v>0.59640000000000004</v>
      </c>
      <c r="CB304" s="127">
        <v>0.59360000000000002</v>
      </c>
      <c r="CC304" s="127">
        <v>0.59670000000000001</v>
      </c>
      <c r="CD304" s="127">
        <v>0.60429999999999995</v>
      </c>
      <c r="CE304" s="127">
        <v>0.60660000000000003</v>
      </c>
      <c r="CF304" s="127">
        <v>0.60389999999999999</v>
      </c>
      <c r="CG304" s="127">
        <v>0.60350000000000004</v>
      </c>
      <c r="CH304" s="127">
        <v>1.0594000000000001</v>
      </c>
      <c r="CI304" s="127">
        <v>1.0576000000000001</v>
      </c>
      <c r="CJ304" s="127">
        <v>1.0566</v>
      </c>
      <c r="CK304" s="127">
        <v>1.0556000000000001</v>
      </c>
      <c r="CL304" s="127">
        <v>1.0560000000000003</v>
      </c>
      <c r="CM304" s="127">
        <v>1.0548000000000002</v>
      </c>
      <c r="CN304" s="127">
        <v>1.0508</v>
      </c>
      <c r="CO304" s="127">
        <v>1.0459000000000001</v>
      </c>
      <c r="CP304" s="127">
        <v>1.0783</v>
      </c>
      <c r="CQ304" s="127">
        <v>1.0761999999999998</v>
      </c>
      <c r="CR304" s="127">
        <v>1.0732000000000002</v>
      </c>
      <c r="CS304" s="127">
        <v>1.07</v>
      </c>
      <c r="CT304" s="127">
        <v>1.0667000000000002</v>
      </c>
      <c r="CU304" s="127">
        <v>1.0654000000000001</v>
      </c>
      <c r="CV304" s="127">
        <v>1.0634000000000001</v>
      </c>
      <c r="CW304" s="127">
        <v>1.0548</v>
      </c>
      <c r="CX304" s="127">
        <v>1.0521</v>
      </c>
      <c r="CY304" s="127">
        <v>1.0480000000000003</v>
      </c>
      <c r="CZ304" s="127">
        <v>1.0401</v>
      </c>
      <c r="DA304" s="127">
        <v>1.0365000000000002</v>
      </c>
      <c r="DB304" s="127">
        <v>1.0761000000000001</v>
      </c>
      <c r="DC304" s="127">
        <v>1.0712999999999999</v>
      </c>
      <c r="DD304" s="127">
        <v>1.0655999999999999</v>
      </c>
      <c r="DE304" s="127">
        <v>1.0571999999999999</v>
      </c>
      <c r="DF304" s="127">
        <v>1.0495000000000001</v>
      </c>
      <c r="DG304" s="127">
        <v>1.044</v>
      </c>
      <c r="DH304" s="127">
        <v>1.0580000000000001</v>
      </c>
      <c r="DI304" s="127">
        <v>1.0513000000000001</v>
      </c>
      <c r="DJ304" s="127">
        <v>1.0471000000000001</v>
      </c>
      <c r="DK304" s="127">
        <v>1.0434000000000001</v>
      </c>
      <c r="DL304" s="127">
        <v>1.0405</v>
      </c>
      <c r="DM304" s="127">
        <v>1.0368000000000002</v>
      </c>
      <c r="DN304" s="127">
        <v>1.0915999999999999</v>
      </c>
      <c r="DO304" s="127">
        <v>1.0859999999999999</v>
      </c>
      <c r="DP304" s="127">
        <v>1.081</v>
      </c>
      <c r="DQ304" s="127">
        <v>1.0759000000000001</v>
      </c>
      <c r="DR304" s="127">
        <v>1.0722</v>
      </c>
      <c r="DS304" s="127">
        <v>1.0694999999999999</v>
      </c>
      <c r="DT304" s="127">
        <v>1.0886</v>
      </c>
      <c r="DU304" s="127">
        <v>1.0883999999999998</v>
      </c>
      <c r="DV304" s="127">
        <v>1.0851999999999999</v>
      </c>
      <c r="DW304" s="127">
        <v>1.0808</v>
      </c>
      <c r="DX304" s="127">
        <v>1.0765</v>
      </c>
      <c r="DY304" s="127">
        <v>1.0686000000000002</v>
      </c>
      <c r="DZ304" s="127">
        <v>1.1113</v>
      </c>
      <c r="EA304" s="127">
        <v>1.1107</v>
      </c>
      <c r="EB304" s="127">
        <v>1.1040999999999999</v>
      </c>
      <c r="EC304" s="127">
        <v>1.0997999999999999</v>
      </c>
      <c r="ED304" s="127">
        <v>1.101</v>
      </c>
      <c r="EE304" s="127">
        <v>1.0995999999999997</v>
      </c>
      <c r="EF304" s="127">
        <v>1.1097999999999997</v>
      </c>
      <c r="EG304" s="127">
        <v>1.1117999999999997</v>
      </c>
      <c r="EH304" s="127">
        <v>1.1032999999999999</v>
      </c>
      <c r="EI304" s="127">
        <v>1.0943000000000001</v>
      </c>
      <c r="EJ304" s="127">
        <v>1.0876000000000001</v>
      </c>
      <c r="EK304" s="127">
        <v>1.0785999999999998</v>
      </c>
      <c r="EL304" s="127">
        <v>1.1578999999999999</v>
      </c>
      <c r="EM304" s="127">
        <v>1.1562999999999999</v>
      </c>
      <c r="EN304" s="127">
        <v>1.1478999999999999</v>
      </c>
      <c r="EO304" s="127">
        <v>1.1429</v>
      </c>
      <c r="EP304" s="127">
        <v>1.1413</v>
      </c>
      <c r="EQ304" s="127">
        <v>1.1396999999999999</v>
      </c>
      <c r="ER304" s="127">
        <v>1.1456999999999999</v>
      </c>
      <c r="ES304" s="127">
        <v>1.1445000000000001</v>
      </c>
      <c r="ET304" s="127">
        <v>1.1393</v>
      </c>
      <c r="EU304" s="127">
        <v>1.1336999999999999</v>
      </c>
      <c r="EV304">
        <f>SUMIF('12peso'!$E$39:$E$492,$A304,'12peso'!H$39:H$492)</f>
        <v>0.73180000000000001</v>
      </c>
      <c r="EW304">
        <f>SUMIF('12peso'!$E$39:$E$492,$A304,'12peso'!I$39:I$492)</f>
        <v>0.72729999999999995</v>
      </c>
      <c r="EX304">
        <f>SUMIF('12peso'!$E$39:$E$492,$A304,'12peso'!J$39:J$492)</f>
        <v>0.77529999999999999</v>
      </c>
      <c r="EY304">
        <f>SUMIF('12peso'!$E$39:$E$492,$A304,'12peso'!K$39:K$492)</f>
        <v>0.77890000000000004</v>
      </c>
      <c r="EZ304">
        <f>SUMIF('12peso'!$E$39:$E$492,$A304,'12peso'!L$39:L$492)</f>
        <v>0.77390000000000003</v>
      </c>
      <c r="FA304">
        <f>SUMIF('12peso'!$E$39:$E$492,$A304,'12peso'!M$39:M$492)</f>
        <v>0.77139999999999997</v>
      </c>
      <c r="FB304">
        <f>SUMIF('12peso'!$E$39:$E$492,$A304,'12peso'!N$39:N$492)</f>
        <v>0.77060000000000006</v>
      </c>
      <c r="FC304">
        <f>SUMIF('12peso'!$E$39:$E$492,$A304,'12peso'!O$39:O$492)</f>
        <v>0.76739999999999997</v>
      </c>
      <c r="FD304">
        <f>SUMIF('12peso'!$E$39:$E$492,$A304,'12peso'!P$39:P$492)</f>
        <v>0.77490000000000014</v>
      </c>
      <c r="FE304">
        <f>SUMIF('12peso'!$E$39:$E$492,$A304,'12peso'!Q$39:Q$492)</f>
        <v>0.77329999999999999</v>
      </c>
      <c r="FF304">
        <f>SUMIF('12peso'!$E$39:$E$492,$A304,'12peso'!R$39:R$492)</f>
        <v>0.76859999999999995</v>
      </c>
      <c r="FG304">
        <f>SUMIF('12peso'!$E$39:$E$492,$A304,'12peso'!S$39:S$492)</f>
        <v>0.7641</v>
      </c>
      <c r="FH304">
        <f>SUMIF('12peso'!$E$39:$E$492,$A304,'12peso'!T$39:T$492)</f>
        <v>0.75800000000000001</v>
      </c>
      <c r="FI304">
        <f>SUMIF('12peso'!$E$39:$E$492,$A304,'12peso'!U$39:U$492)</f>
        <v>0.75160000000000005</v>
      </c>
      <c r="FJ304">
        <f>SUMIF('12peso'!$E$39:$E$492,$A304,'12peso'!V$39:V$492)</f>
        <v>0.78910000000000002</v>
      </c>
      <c r="FK304">
        <f>SUMIF('12peso'!$E$39:$E$492,$A304,'12peso'!W$39:W$492)</f>
        <v>0.79490000000000005</v>
      </c>
      <c r="FL304">
        <f>SUMIF('12peso'!$E$39:$E$492,$A304,'12peso'!X$39:X$492)</f>
        <v>0.79060000000000008</v>
      </c>
      <c r="FM304">
        <f>SUMIF('12peso'!$E$39:$E$492,$A304,'12peso'!Y$39:Y$492)</f>
        <v>0.78779999999999994</v>
      </c>
      <c r="FN304">
        <f>SUMIF('12peso'!$E$39:$E$492,$A304,'12peso'!Z$39:Z$492)</f>
        <v>0.78569999999999995</v>
      </c>
      <c r="FO304">
        <f>SUMIF('12peso'!$E$39:$E$492,$A304,'12peso'!AA$39:AA$492)</f>
        <v>0.78549999999999998</v>
      </c>
      <c r="FP304">
        <f>SUMIF('12peso'!$E$39:$E$492,$A304,'12peso'!AB$39:AB$492)</f>
        <v>0.79699999999999993</v>
      </c>
      <c r="FQ304">
        <f>SUMIF('12peso'!$E$39:$E$492,$A304,'12peso'!AC$39:AC$492)</f>
        <v>0.79810000000000003</v>
      </c>
      <c r="FR304">
        <f>SUMIF('12peso'!$E$39:$E$492,$A304,'12peso'!AD$39:AD$492)</f>
        <v>0.79359999999999997</v>
      </c>
      <c r="FS304">
        <f>SUMIF('12peso'!$E$39:$E$492,$A304,'12peso'!AE$39:AE$492)</f>
        <v>0.7894000000000001</v>
      </c>
      <c r="FT304">
        <f>SUMIF('12peso'!$E$39:$E$492,$A304,'12peso'!AF$39:AF$492)</f>
        <v>0.77629999999999999</v>
      </c>
      <c r="FU304">
        <f>SUMIF('12peso'!$E$39:$E$492,$A304,'12peso'!AG$39:AG$492)</f>
        <v>0.77229999999999999</v>
      </c>
      <c r="FV304">
        <f>SUMIF('12peso'!$E$39:$E$492,$A304,'12peso'!AH$39:AH$492)</f>
        <v>0.81230000000000002</v>
      </c>
      <c r="FW304">
        <f>SUMIF('12peso'!$E$39:$E$492,$A304,'12peso'!AI$39:AI$492)</f>
        <v>0.80969999999999998</v>
      </c>
      <c r="FX304">
        <f>SUMIF('12peso'!$E$39:$E$492,$A304,'12peso'!AJ$39:AJ$492)</f>
        <v>0.80460000000000009</v>
      </c>
      <c r="FY304">
        <f>SUMIF('12peso'!$E$39:$E$492,$A304,'12peso'!AK$39:AK$492)</f>
        <v>0.80120000000000002</v>
      </c>
      <c r="FZ304">
        <f>SUMIF('12peso'!$E$39:$E$492,$A304,'12peso'!AL$39:AL$492)</f>
        <v>0.79810000000000003</v>
      </c>
      <c r="GA304">
        <f>SUMIF('12peso'!$E$39:$E$492,$A304,'12peso'!AM$39:AM$492)</f>
        <v>0.79789999999999994</v>
      </c>
      <c r="GB304">
        <f>SUMIF('12peso'!$E$39:$E$492,$A304,'12peso'!AN$39:AN$492)</f>
        <v>0.80419999999999991</v>
      </c>
    </row>
    <row r="305" spans="1:184" x14ac:dyDescent="0.25">
      <c r="A305" s="60">
        <v>8102001</v>
      </c>
      <c r="B305" s="56" t="s">
        <v>307</v>
      </c>
      <c r="C305" s="127">
        <v>0.22020000000000001</v>
      </c>
      <c r="D305" s="127">
        <v>0.21970000000000001</v>
      </c>
      <c r="E305" s="127">
        <v>0.2195</v>
      </c>
      <c r="F305" s="127">
        <v>0.217</v>
      </c>
      <c r="G305" s="127">
        <v>0.2137</v>
      </c>
      <c r="H305" s="127">
        <v>0.21099999999999999</v>
      </c>
      <c r="I305" s="127">
        <v>0.21240000000000001</v>
      </c>
      <c r="J305" s="127">
        <v>0.2122</v>
      </c>
      <c r="K305" s="127">
        <v>0.21149999999999999</v>
      </c>
      <c r="L305" s="127">
        <v>0.2079</v>
      </c>
      <c r="M305" s="127">
        <v>0.2077</v>
      </c>
      <c r="N305" s="127">
        <v>0.2056</v>
      </c>
      <c r="O305" s="127">
        <v>0.20250000000000001</v>
      </c>
      <c r="P305" s="127">
        <v>0.2044</v>
      </c>
      <c r="Q305" s="127">
        <v>0.21820000000000001</v>
      </c>
      <c r="R305" s="127">
        <v>0.21840000000000001</v>
      </c>
      <c r="S305" s="127">
        <v>0.22109999999999999</v>
      </c>
      <c r="T305" s="127">
        <v>0.22009999999999999</v>
      </c>
      <c r="U305" s="127">
        <v>0.22489999999999999</v>
      </c>
      <c r="V305" s="127">
        <v>0.22789999999999999</v>
      </c>
      <c r="W305" s="127">
        <v>0.22900000000000001</v>
      </c>
      <c r="X305" s="127">
        <v>0.23150000000000001</v>
      </c>
      <c r="Y305" s="127">
        <v>0.2324</v>
      </c>
      <c r="Z305" s="127">
        <v>0.2329</v>
      </c>
      <c r="AA305" s="127">
        <v>0.2303</v>
      </c>
      <c r="AB305" s="127">
        <v>0.2364</v>
      </c>
      <c r="AC305" s="127">
        <v>0.24529999999999999</v>
      </c>
      <c r="AD305" s="127">
        <v>0.24529999999999999</v>
      </c>
      <c r="AE305" s="127">
        <v>0.247</v>
      </c>
      <c r="AF305" s="127">
        <v>0.24809999999999999</v>
      </c>
      <c r="AG305" s="127">
        <v>0.2485</v>
      </c>
      <c r="AH305" s="127">
        <v>0.25169999999999998</v>
      </c>
      <c r="AI305" s="127">
        <v>0.251</v>
      </c>
      <c r="AJ305" s="127">
        <v>0.25509999999999999</v>
      </c>
      <c r="AK305" s="127">
        <v>0.26390000000000002</v>
      </c>
      <c r="AL305" s="127">
        <v>0.26190000000000002</v>
      </c>
      <c r="AM305" s="127">
        <v>0.25879999999999997</v>
      </c>
      <c r="AN305" s="127">
        <v>0.25879999999999997</v>
      </c>
      <c r="AO305" s="127">
        <v>0.2626</v>
      </c>
      <c r="AP305" s="127">
        <v>0.26179999999999998</v>
      </c>
      <c r="AQ305" s="127">
        <v>0.25530000000000003</v>
      </c>
      <c r="AR305" s="127">
        <v>0.25009999999999999</v>
      </c>
      <c r="AS305" s="127">
        <v>0.25890000000000002</v>
      </c>
      <c r="AT305" s="127">
        <v>0.25769999999999998</v>
      </c>
      <c r="AU305" s="127">
        <v>0.2555</v>
      </c>
      <c r="AV305" s="127">
        <v>0.25679999999999997</v>
      </c>
      <c r="AW305" s="127">
        <v>0.25879999999999997</v>
      </c>
      <c r="AX305" s="127">
        <v>0.2596</v>
      </c>
      <c r="AY305" s="127">
        <v>0.25929999999999997</v>
      </c>
      <c r="AZ305" s="127">
        <v>0.25940000000000002</v>
      </c>
      <c r="BA305" s="127">
        <v>0.25919999999999999</v>
      </c>
      <c r="BB305" s="127">
        <v>0.2586</v>
      </c>
      <c r="BC305" s="127">
        <v>0.25850000000000001</v>
      </c>
      <c r="BD305" s="127">
        <v>0.25629999999999997</v>
      </c>
      <c r="BE305" s="127">
        <v>0.25659999999999999</v>
      </c>
      <c r="BF305" s="127">
        <v>0.25690000000000002</v>
      </c>
      <c r="BG305" s="127">
        <v>0.25679999999999997</v>
      </c>
      <c r="BH305" s="127">
        <v>0.25609999999999999</v>
      </c>
      <c r="BI305" s="127">
        <v>0.2555</v>
      </c>
      <c r="BJ305" s="127">
        <v>0.254</v>
      </c>
      <c r="BK305" s="127">
        <v>0.2515</v>
      </c>
      <c r="BL305" s="127">
        <v>0.252</v>
      </c>
      <c r="BM305" s="127">
        <v>0.25209999999999999</v>
      </c>
      <c r="BN305" s="127">
        <v>0.251</v>
      </c>
      <c r="BO305" s="127">
        <v>0.2487</v>
      </c>
      <c r="BP305" s="127">
        <v>0.24790000000000001</v>
      </c>
      <c r="BQ305" s="127">
        <v>0.24690000000000001</v>
      </c>
      <c r="BR305" s="127">
        <v>0.2455</v>
      </c>
      <c r="BS305" s="127">
        <v>0.24399999999999999</v>
      </c>
      <c r="BT305" s="127">
        <v>0.2412</v>
      </c>
      <c r="BU305" s="127">
        <v>0.2389</v>
      </c>
      <c r="BV305" s="127">
        <v>0.24729999999999999</v>
      </c>
      <c r="BW305" s="127">
        <v>0.25040000000000001</v>
      </c>
      <c r="BX305" s="127">
        <v>0.25009999999999999</v>
      </c>
      <c r="BY305" s="127">
        <v>0.2492</v>
      </c>
      <c r="BZ305" s="127">
        <v>0.24740000000000001</v>
      </c>
      <c r="CA305" s="127">
        <v>0.246</v>
      </c>
      <c r="CB305" s="127">
        <v>0.25159999999999999</v>
      </c>
      <c r="CC305" s="127">
        <v>0.25380000000000003</v>
      </c>
      <c r="CD305" s="127">
        <v>0.25269999999999998</v>
      </c>
      <c r="CE305" s="127">
        <v>0.25319999999999998</v>
      </c>
      <c r="CF305" s="127">
        <v>0.249</v>
      </c>
      <c r="CG305" s="127">
        <v>0.245</v>
      </c>
      <c r="CH305" s="127">
        <v>0.14960000000000001</v>
      </c>
      <c r="CI305" s="127">
        <v>0.14910000000000001</v>
      </c>
      <c r="CJ305" s="127">
        <v>0.14910000000000001</v>
      </c>
      <c r="CK305" s="127">
        <v>0.1487</v>
      </c>
      <c r="CL305" s="127">
        <v>0.1482</v>
      </c>
      <c r="CM305" s="127">
        <v>0.14779999999999999</v>
      </c>
      <c r="CN305" s="127">
        <v>0.14779999999999999</v>
      </c>
      <c r="CO305" s="127">
        <v>0.14749999999999999</v>
      </c>
      <c r="CP305" s="127">
        <v>0.1469</v>
      </c>
      <c r="CQ305" s="127">
        <v>0.13750000000000001</v>
      </c>
      <c r="CR305" s="127">
        <v>0.13500000000000001</v>
      </c>
      <c r="CS305" s="127">
        <v>0.1381</v>
      </c>
      <c r="CT305" s="127">
        <v>0.1386</v>
      </c>
      <c r="CU305" s="127">
        <v>0.13869999999999999</v>
      </c>
      <c r="CV305" s="127">
        <v>0.1384</v>
      </c>
      <c r="CW305" s="127">
        <v>0.1384</v>
      </c>
      <c r="CX305" s="127">
        <v>0.13869999999999999</v>
      </c>
      <c r="CY305" s="127">
        <v>0.13819999999999999</v>
      </c>
      <c r="CZ305" s="127">
        <v>0.13719999999999999</v>
      </c>
      <c r="DA305" s="127">
        <v>0.13650000000000001</v>
      </c>
      <c r="DB305" s="127">
        <v>0.1356</v>
      </c>
      <c r="DC305" s="127">
        <v>0.1346</v>
      </c>
      <c r="DD305" s="127">
        <v>0.1341</v>
      </c>
      <c r="DE305" s="127">
        <v>0.1331</v>
      </c>
      <c r="DF305" s="127">
        <v>0.13220000000000001</v>
      </c>
      <c r="DG305" s="127">
        <v>0.13150000000000001</v>
      </c>
      <c r="DH305" s="127">
        <v>0.13109999999999999</v>
      </c>
      <c r="DI305" s="127">
        <v>0.1308</v>
      </c>
      <c r="DJ305" s="127">
        <v>0.13009999999999999</v>
      </c>
      <c r="DK305" s="127">
        <v>0.1285</v>
      </c>
      <c r="DL305" s="127">
        <v>0.128</v>
      </c>
      <c r="DM305" s="127">
        <v>0.12909999999999999</v>
      </c>
      <c r="DN305" s="127">
        <v>0.1288</v>
      </c>
      <c r="DO305" s="127">
        <v>0.12970000000000001</v>
      </c>
      <c r="DP305" s="127">
        <v>0.13089999999999999</v>
      </c>
      <c r="DQ305" s="127">
        <v>0.13059999999999999</v>
      </c>
      <c r="DR305" s="127">
        <v>0.13009999999999999</v>
      </c>
      <c r="DS305" s="127">
        <v>0.1298</v>
      </c>
      <c r="DT305" s="127">
        <v>0.12970000000000001</v>
      </c>
      <c r="DU305" s="127">
        <v>0.12939999999999999</v>
      </c>
      <c r="DV305" s="127">
        <v>0.129</v>
      </c>
      <c r="DW305" s="127">
        <v>0.1278</v>
      </c>
      <c r="DX305" s="127">
        <v>0.12920000000000001</v>
      </c>
      <c r="DY305" s="127">
        <v>0.12809999999999999</v>
      </c>
      <c r="DZ305" s="127">
        <v>0.12720000000000001</v>
      </c>
      <c r="EA305" s="127">
        <v>0.12640000000000001</v>
      </c>
      <c r="EB305" s="127">
        <v>0.12570000000000001</v>
      </c>
      <c r="EC305" s="127">
        <v>0.125</v>
      </c>
      <c r="ED305" s="127">
        <v>0.12509999999999999</v>
      </c>
      <c r="EE305" s="127">
        <v>0.125</v>
      </c>
      <c r="EF305" s="127">
        <v>0.125</v>
      </c>
      <c r="EG305" s="127">
        <v>0.123</v>
      </c>
      <c r="EH305" s="127">
        <v>0.1222</v>
      </c>
      <c r="EI305" s="127">
        <v>0.1211</v>
      </c>
      <c r="EJ305" s="127">
        <v>0.1203</v>
      </c>
      <c r="EK305" s="127">
        <v>0.1206</v>
      </c>
      <c r="EL305" s="127">
        <v>0.1197</v>
      </c>
      <c r="EM305" s="127">
        <v>0.12130000000000001</v>
      </c>
      <c r="EN305" s="127">
        <v>0.1203</v>
      </c>
      <c r="EO305" s="127">
        <v>0.1197</v>
      </c>
      <c r="EP305" s="127">
        <v>0.1196</v>
      </c>
      <c r="EQ305" s="127">
        <v>0.11940000000000001</v>
      </c>
      <c r="ER305" s="127">
        <v>0.11899999999999999</v>
      </c>
      <c r="ES305" s="127">
        <v>0.11840000000000001</v>
      </c>
      <c r="ET305" s="127">
        <v>0.1178</v>
      </c>
      <c r="EU305" s="127">
        <v>0.1176</v>
      </c>
      <c r="EV305">
        <f>SUMIF('12peso'!$E$39:$E$492,$A305,'12peso'!H$39:H$492)</f>
        <v>0.14410000000000001</v>
      </c>
      <c r="EW305">
        <f>SUMIF('12peso'!$E$39:$E$492,$A305,'12peso'!I$39:I$492)</f>
        <v>0.1439</v>
      </c>
      <c r="EX305">
        <f>SUMIF('12peso'!$E$39:$E$492,$A305,'12peso'!J$39:J$492)</f>
        <v>0.1439</v>
      </c>
      <c r="EY305">
        <f>SUMIF('12peso'!$E$39:$E$492,$A305,'12peso'!K$39:K$492)</f>
        <v>0.14369999999999999</v>
      </c>
      <c r="EZ305">
        <f>SUMIF('12peso'!$E$39:$E$492,$A305,'12peso'!L$39:L$492)</f>
        <v>0.14199999999999999</v>
      </c>
      <c r="FA305">
        <f>SUMIF('12peso'!$E$39:$E$492,$A305,'12peso'!M$39:M$492)</f>
        <v>0.14080000000000001</v>
      </c>
      <c r="FB305">
        <f>SUMIF('12peso'!$E$39:$E$492,$A305,'12peso'!N$39:N$492)</f>
        <v>0.14069999999999999</v>
      </c>
      <c r="FC305">
        <f>SUMIF('12peso'!$E$39:$E$492,$A305,'12peso'!O$39:O$492)</f>
        <v>0.1406</v>
      </c>
      <c r="FD305">
        <f>SUMIF('12peso'!$E$39:$E$492,$A305,'12peso'!P$39:P$492)</f>
        <v>0.14050000000000001</v>
      </c>
      <c r="FE305">
        <f>SUMIF('12peso'!$E$39:$E$492,$A305,'12peso'!Q$39:Q$492)</f>
        <v>0.13969999999999999</v>
      </c>
      <c r="FF305">
        <f>SUMIF('12peso'!$E$39:$E$492,$A305,'12peso'!R$39:R$492)</f>
        <v>0.1389</v>
      </c>
      <c r="FG305">
        <f>SUMIF('12peso'!$E$39:$E$492,$A305,'12peso'!S$39:S$492)</f>
        <v>0.1381</v>
      </c>
      <c r="FH305">
        <f>SUMIF('12peso'!$E$39:$E$492,$A305,'12peso'!T$39:T$492)</f>
        <v>0.13780000000000001</v>
      </c>
      <c r="FI305">
        <f>SUMIF('12peso'!$E$39:$E$492,$A305,'12peso'!U$39:U$492)</f>
        <v>0.1366</v>
      </c>
      <c r="FJ305">
        <f>SUMIF('12peso'!$E$39:$E$492,$A305,'12peso'!V$39:V$492)</f>
        <v>0.13589999999999999</v>
      </c>
      <c r="FK305">
        <f>SUMIF('12peso'!$E$39:$E$492,$A305,'12peso'!W$39:W$492)</f>
        <v>0.1358</v>
      </c>
      <c r="FL305">
        <f>SUMIF('12peso'!$E$39:$E$492,$A305,'12peso'!X$39:X$492)</f>
        <v>0.1351</v>
      </c>
      <c r="FM305">
        <f>SUMIF('12peso'!$E$39:$E$492,$A305,'12peso'!Y$39:Y$492)</f>
        <v>0.1346</v>
      </c>
      <c r="FN305">
        <f>SUMIF('12peso'!$E$39:$E$492,$A305,'12peso'!Z$39:Z$492)</f>
        <v>0.1341</v>
      </c>
      <c r="FO305">
        <f>SUMIF('12peso'!$E$39:$E$492,$A305,'12peso'!AA$39:AA$492)</f>
        <v>0.1341</v>
      </c>
      <c r="FP305">
        <f>SUMIF('12peso'!$E$39:$E$492,$A305,'12peso'!AB$39:AB$492)</f>
        <v>0.1338</v>
      </c>
      <c r="FQ305">
        <f>SUMIF('12peso'!$E$39:$E$492,$A305,'12peso'!AC$39:AC$492)</f>
        <v>0.1333</v>
      </c>
      <c r="FR305">
        <f>SUMIF('12peso'!$E$39:$E$492,$A305,'12peso'!AD$39:AD$492)</f>
        <v>0.13289999999999999</v>
      </c>
      <c r="FS305">
        <f>SUMIF('12peso'!$E$39:$E$492,$A305,'12peso'!AE$39:AE$492)</f>
        <v>0.13339999999999999</v>
      </c>
      <c r="FT305">
        <f>SUMIF('12peso'!$E$39:$E$492,$A305,'12peso'!AF$39:AF$492)</f>
        <v>0.13059999999999999</v>
      </c>
      <c r="FU305">
        <f>SUMIF('12peso'!$E$39:$E$492,$A305,'12peso'!AG$39:AG$492)</f>
        <v>0.13420000000000001</v>
      </c>
      <c r="FV305">
        <f>SUMIF('12peso'!$E$39:$E$492,$A305,'12peso'!AH$39:AH$492)</f>
        <v>0.13339999999999999</v>
      </c>
      <c r="FW305">
        <f>SUMIF('12peso'!$E$39:$E$492,$A305,'12peso'!AI$39:AI$492)</f>
        <v>0.1323</v>
      </c>
      <c r="FX305">
        <f>SUMIF('12peso'!$E$39:$E$492,$A305,'12peso'!AJ$39:AJ$492)</f>
        <v>0.13159999999999999</v>
      </c>
      <c r="FY305">
        <f>SUMIF('12peso'!$E$39:$E$492,$A305,'12peso'!AK$39:AK$492)</f>
        <v>0.13109999999999999</v>
      </c>
      <c r="FZ305">
        <f>SUMIF('12peso'!$E$39:$E$492,$A305,'12peso'!AL$39:AL$492)</f>
        <v>0.13139999999999999</v>
      </c>
      <c r="GA305">
        <f>SUMIF('12peso'!$E$39:$E$492,$A305,'12peso'!AM$39:AM$492)</f>
        <v>0.13350000000000001</v>
      </c>
      <c r="GB305">
        <f>SUMIF('12peso'!$E$39:$E$492,$A305,'12peso'!AN$39:AN$492)</f>
        <v>0.13350000000000001</v>
      </c>
    </row>
    <row r="306" spans="1:184" x14ac:dyDescent="0.25">
      <c r="A306" s="60">
        <v>8102002</v>
      </c>
      <c r="B306" s="56" t="s">
        <v>308</v>
      </c>
      <c r="C306" s="127">
        <v>0.1328</v>
      </c>
      <c r="D306" s="127">
        <v>0.13220000000000001</v>
      </c>
      <c r="E306" s="127">
        <v>0.13150000000000001</v>
      </c>
      <c r="F306" s="127">
        <v>0.12620000000000001</v>
      </c>
      <c r="G306" s="127">
        <v>0.125</v>
      </c>
      <c r="H306" s="127">
        <v>0.1255</v>
      </c>
      <c r="I306" s="127">
        <v>0.1231</v>
      </c>
      <c r="J306" s="127">
        <v>0.1217</v>
      </c>
      <c r="K306" s="127">
        <v>0.1221</v>
      </c>
      <c r="L306" s="127">
        <v>0.1244</v>
      </c>
      <c r="M306" s="127">
        <v>0.1241</v>
      </c>
      <c r="N306" s="127">
        <v>0.123</v>
      </c>
      <c r="O306" s="127">
        <v>0.1221</v>
      </c>
      <c r="P306" s="127">
        <v>0.1206</v>
      </c>
      <c r="Q306" s="127">
        <v>0.121</v>
      </c>
      <c r="R306" s="127">
        <v>0.12130000000000001</v>
      </c>
      <c r="S306" s="127">
        <v>0.1226</v>
      </c>
      <c r="T306" s="127">
        <v>0.1229</v>
      </c>
      <c r="U306" s="127">
        <v>0.12559999999999999</v>
      </c>
      <c r="V306" s="127">
        <v>0.12809999999999999</v>
      </c>
      <c r="W306" s="127">
        <v>0.1288</v>
      </c>
      <c r="X306" s="127">
        <v>0.1288</v>
      </c>
      <c r="Y306" s="127">
        <v>0.1308</v>
      </c>
      <c r="Z306" s="127">
        <v>0.13170000000000001</v>
      </c>
      <c r="AA306" s="127">
        <v>0.13089999999999999</v>
      </c>
      <c r="AB306" s="127">
        <v>0.1333</v>
      </c>
      <c r="AC306" s="127">
        <v>0.1346</v>
      </c>
      <c r="AD306" s="127">
        <v>0.13370000000000001</v>
      </c>
      <c r="AE306" s="127">
        <v>0.1336</v>
      </c>
      <c r="AF306" s="127">
        <v>0.13320000000000001</v>
      </c>
      <c r="AG306" s="127">
        <v>0.13270000000000001</v>
      </c>
      <c r="AH306" s="127">
        <v>0.1326</v>
      </c>
      <c r="AI306" s="127">
        <v>0.13200000000000001</v>
      </c>
      <c r="AJ306" s="127">
        <v>0.1323</v>
      </c>
      <c r="AK306" s="127">
        <v>0.13550000000000001</v>
      </c>
      <c r="AL306" s="127">
        <v>0.13500000000000001</v>
      </c>
      <c r="AM306" s="127">
        <v>0.13400000000000001</v>
      </c>
      <c r="AN306" s="127">
        <v>0.13500000000000001</v>
      </c>
      <c r="AO306" s="127">
        <v>0.1366</v>
      </c>
      <c r="AP306" s="127">
        <v>0.13769999999999999</v>
      </c>
      <c r="AQ306" s="127">
        <v>0.13450000000000001</v>
      </c>
      <c r="AR306" s="127">
        <v>0.13250000000000001</v>
      </c>
      <c r="AS306" s="127">
        <v>0.13420000000000001</v>
      </c>
      <c r="AT306" s="127">
        <v>0.1366</v>
      </c>
      <c r="AU306" s="127">
        <v>0.1386</v>
      </c>
      <c r="AV306" s="127">
        <v>0.13780000000000001</v>
      </c>
      <c r="AW306" s="127">
        <v>0.13700000000000001</v>
      </c>
      <c r="AX306" s="127">
        <v>0.1376</v>
      </c>
      <c r="AY306" s="127">
        <v>0.13800000000000001</v>
      </c>
      <c r="AZ306" s="127">
        <v>0.1391</v>
      </c>
      <c r="BA306" s="127">
        <v>0.13830000000000001</v>
      </c>
      <c r="BB306" s="127">
        <v>0.13750000000000001</v>
      </c>
      <c r="BC306" s="127">
        <v>0.13730000000000001</v>
      </c>
      <c r="BD306" s="127">
        <v>0.13700000000000001</v>
      </c>
      <c r="BE306" s="127">
        <v>0.13780000000000001</v>
      </c>
      <c r="BF306" s="127">
        <v>0.13739999999999999</v>
      </c>
      <c r="BG306" s="127">
        <v>0.13689999999999999</v>
      </c>
      <c r="BH306" s="127">
        <v>0.13639999999999999</v>
      </c>
      <c r="BI306" s="127">
        <v>0.1356</v>
      </c>
      <c r="BJ306" s="127">
        <v>0.1353</v>
      </c>
      <c r="BK306" s="127">
        <v>0.13450000000000001</v>
      </c>
      <c r="BL306" s="127">
        <v>0.13439999999999999</v>
      </c>
      <c r="BM306" s="127">
        <v>0.13539999999999999</v>
      </c>
      <c r="BN306" s="127">
        <v>0.13469999999999999</v>
      </c>
      <c r="BO306" s="127">
        <v>0.13370000000000001</v>
      </c>
      <c r="BP306" s="127">
        <v>0.13370000000000001</v>
      </c>
      <c r="BQ306" s="127">
        <v>0.13389999999999999</v>
      </c>
      <c r="BR306" s="127">
        <v>0.13320000000000001</v>
      </c>
      <c r="BS306" s="127">
        <v>0.1338</v>
      </c>
      <c r="BT306" s="127">
        <v>0.13189999999999999</v>
      </c>
      <c r="BU306" s="127">
        <v>0.13009999999999999</v>
      </c>
      <c r="BV306" s="127">
        <v>0.13009999999999999</v>
      </c>
      <c r="BW306" s="127">
        <v>0.12920000000000001</v>
      </c>
      <c r="BX306" s="127">
        <v>0.12889999999999999</v>
      </c>
      <c r="BY306" s="127">
        <v>0.13070000000000001</v>
      </c>
      <c r="BZ306" s="127">
        <v>0.13089999999999999</v>
      </c>
      <c r="CA306" s="127">
        <v>0.12839999999999999</v>
      </c>
      <c r="CB306" s="127">
        <v>0.12790000000000001</v>
      </c>
      <c r="CC306" s="127">
        <v>0.12709999999999999</v>
      </c>
      <c r="CD306" s="127">
        <v>0.12659999999999999</v>
      </c>
      <c r="CE306" s="127">
        <v>0.1258</v>
      </c>
      <c r="CF306" s="127">
        <v>0.1255</v>
      </c>
      <c r="CG306" s="127">
        <v>0.12529999999999999</v>
      </c>
      <c r="CH306" s="127">
        <v>0.13469999999999999</v>
      </c>
      <c r="CI306" s="127">
        <v>0.1351</v>
      </c>
      <c r="CJ306" s="127">
        <v>0.1356</v>
      </c>
      <c r="CK306" s="127">
        <v>0.13550000000000001</v>
      </c>
      <c r="CL306" s="127">
        <v>0.1351</v>
      </c>
      <c r="CM306" s="127">
        <v>0.13539999999999999</v>
      </c>
      <c r="CN306" s="127">
        <v>0.13539999999999999</v>
      </c>
      <c r="CO306" s="127">
        <v>0.13519999999999999</v>
      </c>
      <c r="CP306" s="127">
        <v>0.13489999999999999</v>
      </c>
      <c r="CQ306" s="127">
        <v>0.13469999999999999</v>
      </c>
      <c r="CR306" s="127">
        <v>0.13450000000000001</v>
      </c>
      <c r="CS306" s="127">
        <v>0.13439999999999999</v>
      </c>
      <c r="CT306" s="127">
        <v>0.1343</v>
      </c>
      <c r="CU306" s="127">
        <v>0.13389999999999999</v>
      </c>
      <c r="CV306" s="127">
        <v>0.13320000000000001</v>
      </c>
      <c r="CW306" s="127">
        <v>0.13350000000000001</v>
      </c>
      <c r="CX306" s="127">
        <v>0.1333</v>
      </c>
      <c r="CY306" s="127">
        <v>0.1356</v>
      </c>
      <c r="CZ306" s="127">
        <v>0.1348</v>
      </c>
      <c r="DA306" s="127">
        <v>0.13439999999999999</v>
      </c>
      <c r="DB306" s="127">
        <v>0.1341</v>
      </c>
      <c r="DC306" s="127">
        <v>0.1336</v>
      </c>
      <c r="DD306" s="127">
        <v>0.13300000000000001</v>
      </c>
      <c r="DE306" s="127">
        <v>0.13200000000000001</v>
      </c>
      <c r="DF306" s="127">
        <v>0.13100000000000001</v>
      </c>
      <c r="DG306" s="127">
        <v>0.13020000000000001</v>
      </c>
      <c r="DH306" s="127">
        <v>0.13009999999999999</v>
      </c>
      <c r="DI306" s="127">
        <v>0.12989999999999999</v>
      </c>
      <c r="DJ306" s="127">
        <v>0.12939999999999999</v>
      </c>
      <c r="DK306" s="127">
        <v>0.12889999999999999</v>
      </c>
      <c r="DL306" s="127">
        <v>0.1288</v>
      </c>
      <c r="DM306" s="127">
        <v>0.12820000000000001</v>
      </c>
      <c r="DN306" s="127">
        <v>0.12759999999999999</v>
      </c>
      <c r="DO306" s="127">
        <v>0.12740000000000001</v>
      </c>
      <c r="DP306" s="127">
        <v>0.12690000000000001</v>
      </c>
      <c r="DQ306" s="127">
        <v>0.12659999999999999</v>
      </c>
      <c r="DR306" s="127">
        <v>0.12670000000000001</v>
      </c>
      <c r="DS306" s="127">
        <v>0.1273</v>
      </c>
      <c r="DT306" s="127">
        <v>0.12770000000000001</v>
      </c>
      <c r="DU306" s="127">
        <v>0.128</v>
      </c>
      <c r="DV306" s="127">
        <v>0.12839999999999999</v>
      </c>
      <c r="DW306" s="127">
        <v>0.12859999999999999</v>
      </c>
      <c r="DX306" s="127">
        <v>0.1288</v>
      </c>
      <c r="DY306" s="127">
        <v>0.12920000000000001</v>
      </c>
      <c r="DZ306" s="127">
        <v>0.1288</v>
      </c>
      <c r="EA306" s="127">
        <v>0.12839999999999999</v>
      </c>
      <c r="EB306" s="127">
        <v>0.128</v>
      </c>
      <c r="EC306" s="127">
        <v>0.12790000000000001</v>
      </c>
      <c r="ED306" s="127">
        <v>0.12839999999999999</v>
      </c>
      <c r="EE306" s="127">
        <v>0.1283</v>
      </c>
      <c r="EF306" s="127">
        <v>0.1283</v>
      </c>
      <c r="EG306" s="127">
        <v>0.12759999999999999</v>
      </c>
      <c r="EH306" s="127">
        <v>0.1265</v>
      </c>
      <c r="EI306" s="127">
        <v>0.12529999999999999</v>
      </c>
      <c r="EJ306" s="127">
        <v>0.1244</v>
      </c>
      <c r="EK306" s="127">
        <v>0.12379999999999999</v>
      </c>
      <c r="EL306" s="127">
        <v>0.1232</v>
      </c>
      <c r="EM306" s="127">
        <v>0.1232</v>
      </c>
      <c r="EN306" s="127">
        <v>0.1231</v>
      </c>
      <c r="EO306" s="127">
        <v>0.1231</v>
      </c>
      <c r="EP306" s="127">
        <v>0.1234</v>
      </c>
      <c r="EQ306" s="127">
        <v>0.1237</v>
      </c>
      <c r="ER306" s="127">
        <v>0.12379999999999999</v>
      </c>
      <c r="ES306" s="127">
        <v>0.12379999999999999</v>
      </c>
      <c r="ET306" s="127">
        <v>0.12379999999999999</v>
      </c>
      <c r="EU306" s="127">
        <v>0.1239</v>
      </c>
      <c r="EV306">
        <f>SUMIF('12peso'!$E$39:$E$492,$A306,'12peso'!H$39:H$492)</f>
        <v>3.9699999999999999E-2</v>
      </c>
      <c r="EW306">
        <f>SUMIF('12peso'!$E$39:$E$492,$A306,'12peso'!I$39:I$492)</f>
        <v>3.9600000000000003E-2</v>
      </c>
      <c r="EX306">
        <f>SUMIF('12peso'!$E$39:$E$492,$A306,'12peso'!J$39:J$492)</f>
        <v>3.9600000000000003E-2</v>
      </c>
      <c r="EY306">
        <f>SUMIF('12peso'!$E$39:$E$492,$A306,'12peso'!K$39:K$492)</f>
        <v>3.9600000000000003E-2</v>
      </c>
      <c r="EZ306">
        <f>SUMIF('12peso'!$E$39:$E$492,$A306,'12peso'!L$39:L$492)</f>
        <v>3.9399999999999998E-2</v>
      </c>
      <c r="FA306">
        <f>SUMIF('12peso'!$E$39:$E$492,$A306,'12peso'!M$39:M$492)</f>
        <v>3.9399999999999998E-2</v>
      </c>
      <c r="FB306">
        <f>SUMIF('12peso'!$E$39:$E$492,$A306,'12peso'!N$39:N$492)</f>
        <v>3.95E-2</v>
      </c>
      <c r="FC306">
        <f>SUMIF('12peso'!$E$39:$E$492,$A306,'12peso'!O$39:O$492)</f>
        <v>3.95E-2</v>
      </c>
      <c r="FD306">
        <f>SUMIF('12peso'!$E$39:$E$492,$A306,'12peso'!P$39:P$492)</f>
        <v>3.95E-2</v>
      </c>
      <c r="FE306">
        <f>SUMIF('12peso'!$E$39:$E$492,$A306,'12peso'!Q$39:Q$492)</f>
        <v>3.9399999999999998E-2</v>
      </c>
      <c r="FF306">
        <f>SUMIF('12peso'!$E$39:$E$492,$A306,'12peso'!R$39:R$492)</f>
        <v>3.9399999999999998E-2</v>
      </c>
      <c r="FG306">
        <f>SUMIF('12peso'!$E$39:$E$492,$A306,'12peso'!S$39:S$492)</f>
        <v>3.95E-2</v>
      </c>
      <c r="FH306">
        <f>SUMIF('12peso'!$E$39:$E$492,$A306,'12peso'!T$39:T$492)</f>
        <v>3.9399999999999998E-2</v>
      </c>
      <c r="FI306">
        <f>SUMIF('12peso'!$E$39:$E$492,$A306,'12peso'!U$39:U$492)</f>
        <v>3.9300000000000002E-2</v>
      </c>
      <c r="FJ306">
        <f>SUMIF('12peso'!$E$39:$E$492,$A306,'12peso'!V$39:V$492)</f>
        <v>3.9399999999999998E-2</v>
      </c>
      <c r="FK306">
        <f>SUMIF('12peso'!$E$39:$E$492,$A306,'12peso'!W$39:W$492)</f>
        <v>3.9399999999999998E-2</v>
      </c>
      <c r="FL306">
        <f>SUMIF('12peso'!$E$39:$E$492,$A306,'12peso'!X$39:X$492)</f>
        <v>3.9399999999999998E-2</v>
      </c>
      <c r="FM306">
        <f>SUMIF('12peso'!$E$39:$E$492,$A306,'12peso'!Y$39:Y$492)</f>
        <v>3.9399999999999998E-2</v>
      </c>
      <c r="FN306">
        <f>SUMIF('12peso'!$E$39:$E$492,$A306,'12peso'!Z$39:Z$492)</f>
        <v>3.95E-2</v>
      </c>
      <c r="FO306">
        <f>SUMIF('12peso'!$E$39:$E$492,$A306,'12peso'!AA$39:AA$492)</f>
        <v>3.9800000000000002E-2</v>
      </c>
      <c r="FP306">
        <f>SUMIF('12peso'!$E$39:$E$492,$A306,'12peso'!AB$39:AB$492)</f>
        <v>3.9899999999999998E-2</v>
      </c>
      <c r="FQ306">
        <f>SUMIF('12peso'!$E$39:$E$492,$A306,'12peso'!AC$39:AC$492)</f>
        <v>3.9899999999999998E-2</v>
      </c>
      <c r="FR306">
        <f>SUMIF('12peso'!$E$39:$E$492,$A306,'12peso'!AD$39:AD$492)</f>
        <v>3.9899999999999998E-2</v>
      </c>
      <c r="FS306">
        <f>SUMIF('12peso'!$E$39:$E$492,$A306,'12peso'!AE$39:AE$492)</f>
        <v>3.9800000000000002E-2</v>
      </c>
      <c r="FT306">
        <f>SUMIF('12peso'!$E$39:$E$492,$A306,'12peso'!AF$39:AF$492)</f>
        <v>4.0099999999999997E-2</v>
      </c>
      <c r="FU306">
        <f>SUMIF('12peso'!$E$39:$E$492,$A306,'12peso'!AG$39:AG$492)</f>
        <v>0.04</v>
      </c>
      <c r="FV306">
        <f>SUMIF('12peso'!$E$39:$E$492,$A306,'12peso'!AH$39:AH$492)</f>
        <v>3.9800000000000002E-2</v>
      </c>
      <c r="FW306">
        <f>SUMIF('12peso'!$E$39:$E$492,$A306,'12peso'!AI$39:AI$492)</f>
        <v>3.9600000000000003E-2</v>
      </c>
      <c r="FX306">
        <f>SUMIF('12peso'!$E$39:$E$492,$A306,'12peso'!AJ$39:AJ$492)</f>
        <v>3.9399999999999998E-2</v>
      </c>
      <c r="FY306">
        <f>SUMIF('12peso'!$E$39:$E$492,$A306,'12peso'!AK$39:AK$492)</f>
        <v>3.9300000000000002E-2</v>
      </c>
      <c r="FZ306">
        <f>SUMIF('12peso'!$E$39:$E$492,$A306,'12peso'!AL$39:AL$492)</f>
        <v>3.9300000000000002E-2</v>
      </c>
      <c r="GA306">
        <f>SUMIF('12peso'!$E$39:$E$492,$A306,'12peso'!AM$39:AM$492)</f>
        <v>3.95E-2</v>
      </c>
      <c r="GB306">
        <f>SUMIF('12peso'!$E$39:$E$492,$A306,'12peso'!AN$39:AN$492)</f>
        <v>3.9600000000000003E-2</v>
      </c>
    </row>
    <row r="307" spans="1:184" x14ac:dyDescent="0.25">
      <c r="A307" s="61">
        <v>8102999</v>
      </c>
      <c r="B307" s="56" t="s">
        <v>310</v>
      </c>
      <c r="C307" s="127">
        <v>0.40150000000000002</v>
      </c>
      <c r="D307" s="127">
        <v>0.40229999999999999</v>
      </c>
      <c r="E307" s="127">
        <v>0.40140000000000003</v>
      </c>
      <c r="F307" s="127">
        <v>0.3972</v>
      </c>
      <c r="G307" s="127">
        <v>0.39460000000000001</v>
      </c>
      <c r="H307" s="127">
        <v>0.39360000000000006</v>
      </c>
      <c r="I307" s="127">
        <v>0.39630000000000004</v>
      </c>
      <c r="J307" s="127">
        <v>0.39729999999999999</v>
      </c>
      <c r="K307" s="127">
        <v>0.39699999999999996</v>
      </c>
      <c r="L307" s="127">
        <v>0.39560000000000001</v>
      </c>
      <c r="M307" s="127">
        <v>0.39730000000000004</v>
      </c>
      <c r="N307" s="127">
        <v>0.39540000000000003</v>
      </c>
      <c r="O307" s="127">
        <v>0.36809999999999998</v>
      </c>
      <c r="P307" s="127">
        <v>0.36429999999999996</v>
      </c>
      <c r="Q307" s="127">
        <v>0.36489999999999995</v>
      </c>
      <c r="R307" s="127">
        <v>0.36480000000000001</v>
      </c>
      <c r="S307" s="127">
        <v>0.36459999999999998</v>
      </c>
      <c r="T307" s="127">
        <v>0.36570000000000003</v>
      </c>
      <c r="U307" s="127">
        <v>0.36670000000000003</v>
      </c>
      <c r="V307" s="127">
        <v>0.36630000000000001</v>
      </c>
      <c r="W307" s="127">
        <v>0.3654</v>
      </c>
      <c r="X307" s="127">
        <v>0.36499999999999999</v>
      </c>
      <c r="Y307" s="127">
        <v>0.36320000000000002</v>
      </c>
      <c r="Z307" s="127">
        <v>0.36169999999999997</v>
      </c>
      <c r="AA307" s="127">
        <v>0.36149999999999993</v>
      </c>
      <c r="AB307" s="127">
        <v>0.3609</v>
      </c>
      <c r="AC307" s="127">
        <v>0.36080000000000001</v>
      </c>
      <c r="AD307" s="127">
        <v>0.35930000000000001</v>
      </c>
      <c r="AE307" s="127">
        <v>0.35970000000000002</v>
      </c>
      <c r="AF307" s="127">
        <v>0.35969999999999996</v>
      </c>
      <c r="AG307" s="127">
        <v>0.3614</v>
      </c>
      <c r="AH307" s="127">
        <v>0.36280000000000001</v>
      </c>
      <c r="AI307" s="127">
        <v>0.36330000000000001</v>
      </c>
      <c r="AJ307" s="127">
        <v>0.3619</v>
      </c>
      <c r="AK307" s="127">
        <v>0.36239999999999994</v>
      </c>
      <c r="AL307" s="127">
        <v>0.36459999999999998</v>
      </c>
      <c r="AM307" s="127">
        <v>0.36219999999999997</v>
      </c>
      <c r="AN307" s="127">
        <v>0.36349999999999999</v>
      </c>
      <c r="AO307" s="127">
        <v>0.3659</v>
      </c>
      <c r="AP307" s="127">
        <v>0.36270000000000002</v>
      </c>
      <c r="AQ307" s="127">
        <v>0.35360000000000003</v>
      </c>
      <c r="AR307" s="127">
        <v>0.3518</v>
      </c>
      <c r="AS307" s="127">
        <v>0.35709999999999997</v>
      </c>
      <c r="AT307" s="127">
        <v>0.35639999999999999</v>
      </c>
      <c r="AU307" s="127">
        <v>0.35450000000000004</v>
      </c>
      <c r="AV307" s="127">
        <v>0.35420000000000001</v>
      </c>
      <c r="AW307" s="127">
        <v>0.35460000000000003</v>
      </c>
      <c r="AX307" s="127">
        <v>0.35750000000000004</v>
      </c>
      <c r="AY307" s="127">
        <v>0.35829999999999995</v>
      </c>
      <c r="AZ307" s="127">
        <v>0.35860000000000003</v>
      </c>
      <c r="BA307" s="127">
        <v>0.35669999999999996</v>
      </c>
      <c r="BB307" s="127">
        <v>0.35980000000000001</v>
      </c>
      <c r="BC307" s="127">
        <v>0.3599</v>
      </c>
      <c r="BD307" s="127">
        <v>0.36609999999999998</v>
      </c>
      <c r="BE307" s="127">
        <v>0.37259999999999999</v>
      </c>
      <c r="BF307" s="127">
        <v>0.37409999999999999</v>
      </c>
      <c r="BG307" s="127">
        <v>0.37489999999999996</v>
      </c>
      <c r="BH307" s="127">
        <v>0.37539999999999996</v>
      </c>
      <c r="BI307" s="127">
        <v>0.378</v>
      </c>
      <c r="BJ307" s="127">
        <v>0.3775</v>
      </c>
      <c r="BK307" s="127">
        <v>0.376</v>
      </c>
      <c r="BL307" s="127">
        <v>0.37720000000000004</v>
      </c>
      <c r="BM307" s="127">
        <v>0.3785</v>
      </c>
      <c r="BN307" s="127">
        <v>0.37800000000000006</v>
      </c>
      <c r="BO307" s="127">
        <v>0.37689999999999996</v>
      </c>
      <c r="BP307" s="127">
        <v>0.3785</v>
      </c>
      <c r="BQ307" s="127">
        <v>0.38159999999999999</v>
      </c>
      <c r="BR307" s="127">
        <v>0.38129999999999997</v>
      </c>
      <c r="BS307" s="127">
        <v>0.37969999999999998</v>
      </c>
      <c r="BT307" s="127">
        <v>0.37730000000000002</v>
      </c>
      <c r="BU307" s="127">
        <v>0.37640000000000001</v>
      </c>
      <c r="BV307" s="127">
        <v>0.37770000000000004</v>
      </c>
      <c r="BW307" s="127">
        <v>0.37779999999999997</v>
      </c>
      <c r="BX307" s="127">
        <v>0.37909999999999994</v>
      </c>
      <c r="BY307" s="127">
        <v>0.37880000000000003</v>
      </c>
      <c r="BZ307" s="127">
        <v>0.3755</v>
      </c>
      <c r="CA307" s="127">
        <v>0.37329999999999997</v>
      </c>
      <c r="CB307" s="127">
        <v>0.37839999999999996</v>
      </c>
      <c r="CC307" s="127">
        <v>0.38360000000000005</v>
      </c>
      <c r="CD307" s="127">
        <v>0.38550000000000001</v>
      </c>
      <c r="CE307" s="127">
        <v>0.3846</v>
      </c>
      <c r="CF307" s="127">
        <v>0.38420000000000004</v>
      </c>
      <c r="CG307" s="127">
        <v>0.38400000000000001</v>
      </c>
      <c r="CH307" s="127">
        <v>0.54389999999999994</v>
      </c>
      <c r="CI307" s="127">
        <v>0.54969999999999997</v>
      </c>
      <c r="CJ307" s="127">
        <v>0.55180000000000007</v>
      </c>
      <c r="CK307" s="127">
        <v>0.55120000000000002</v>
      </c>
      <c r="CL307" s="127">
        <v>0.54949999999999999</v>
      </c>
      <c r="CM307" s="127">
        <v>0.54759999999999998</v>
      </c>
      <c r="CN307" s="127">
        <v>0.5494</v>
      </c>
      <c r="CO307" s="127">
        <v>0.55210000000000004</v>
      </c>
      <c r="CP307" s="127">
        <v>0.5504</v>
      </c>
      <c r="CQ307" s="127">
        <v>0.54979999999999996</v>
      </c>
      <c r="CR307" s="127">
        <v>0.54920000000000002</v>
      </c>
      <c r="CS307" s="127">
        <v>0.54879999999999995</v>
      </c>
      <c r="CT307" s="127">
        <v>0.54849999999999999</v>
      </c>
      <c r="CU307" s="127">
        <v>0.54779999999999995</v>
      </c>
      <c r="CV307" s="127">
        <v>0.54489999999999994</v>
      </c>
      <c r="CW307" s="127">
        <v>0.54459999999999997</v>
      </c>
      <c r="CX307" s="127">
        <v>0.54430000000000001</v>
      </c>
      <c r="CY307" s="127">
        <v>0.54259999999999997</v>
      </c>
      <c r="CZ307" s="127">
        <v>0.54079999999999995</v>
      </c>
      <c r="DA307" s="127">
        <v>0.54509999999999992</v>
      </c>
      <c r="DB307" s="127">
        <v>0.54479999999999995</v>
      </c>
      <c r="DC307" s="127">
        <v>0.54249999999999998</v>
      </c>
      <c r="DD307" s="127">
        <v>0.53960000000000008</v>
      </c>
      <c r="DE307" s="127">
        <v>0.53720000000000001</v>
      </c>
      <c r="DF307" s="127">
        <v>0.53499999999999992</v>
      </c>
      <c r="DG307" s="127">
        <v>0.53279999999999994</v>
      </c>
      <c r="DH307" s="127">
        <v>0.53220000000000001</v>
      </c>
      <c r="DI307" s="127">
        <v>0.53069999999999995</v>
      </c>
      <c r="DJ307" s="127">
        <v>0.52849999999999997</v>
      </c>
      <c r="DK307" s="127">
        <v>0.52750000000000008</v>
      </c>
      <c r="DL307" s="127">
        <v>0.5292</v>
      </c>
      <c r="DM307" s="127">
        <v>0.53579999999999994</v>
      </c>
      <c r="DN307" s="127">
        <v>0.5353</v>
      </c>
      <c r="DO307" s="127">
        <v>0.53659999999999997</v>
      </c>
      <c r="DP307" s="127">
        <v>0.53520000000000001</v>
      </c>
      <c r="DQ307" s="127">
        <v>0.53289999999999993</v>
      </c>
      <c r="DR307" s="127">
        <v>0.53400000000000003</v>
      </c>
      <c r="DS307" s="127">
        <v>0.53449999999999998</v>
      </c>
      <c r="DT307" s="127">
        <v>0.5353</v>
      </c>
      <c r="DU307" s="127">
        <v>0.53420000000000001</v>
      </c>
      <c r="DV307" s="127">
        <v>0.53310000000000002</v>
      </c>
      <c r="DW307" s="127">
        <v>0.53049999999999997</v>
      </c>
      <c r="DX307" s="127">
        <v>0.53110000000000002</v>
      </c>
      <c r="DY307" s="127">
        <v>0.53170000000000006</v>
      </c>
      <c r="DZ307" s="127">
        <v>0.53080000000000005</v>
      </c>
      <c r="EA307" s="127">
        <v>0.52960000000000007</v>
      </c>
      <c r="EB307" s="127">
        <v>0.52779999999999994</v>
      </c>
      <c r="EC307" s="127">
        <v>0.52600000000000002</v>
      </c>
      <c r="ED307" s="127">
        <v>0.52659999999999996</v>
      </c>
      <c r="EE307" s="127">
        <v>0.52600000000000002</v>
      </c>
      <c r="EF307" s="127">
        <v>0.52629999999999999</v>
      </c>
      <c r="EG307" s="127">
        <v>0.5242</v>
      </c>
      <c r="EH307" s="127">
        <v>0.52070000000000005</v>
      </c>
      <c r="EI307" s="127">
        <v>0.51829999999999998</v>
      </c>
      <c r="EJ307" s="127">
        <v>0.51899999999999991</v>
      </c>
      <c r="EK307" s="127">
        <v>0.52090000000000003</v>
      </c>
      <c r="EL307" s="127">
        <v>0.52059999999999995</v>
      </c>
      <c r="EM307" s="127">
        <v>0.51849999999999996</v>
      </c>
      <c r="EN307" s="127">
        <v>0.51529999999999998</v>
      </c>
      <c r="EO307" s="127">
        <v>0.51259999999999994</v>
      </c>
      <c r="EP307" s="127">
        <v>0.51600000000000001</v>
      </c>
      <c r="EQ307" s="127">
        <v>0.52090000000000003</v>
      </c>
      <c r="ER307" s="127">
        <v>0.51770000000000005</v>
      </c>
      <c r="ES307" s="127">
        <v>0.51649999999999996</v>
      </c>
      <c r="ET307" s="127">
        <v>0.51639999999999997</v>
      </c>
      <c r="EU307" s="127">
        <v>0.51380000000000003</v>
      </c>
      <c r="EV307">
        <f>SUMIF('12peso'!$E$39:$E$492,$A307,'12peso'!H$39:H$492)</f>
        <v>0.37809999999999999</v>
      </c>
      <c r="EW307">
        <f>SUMIF('12peso'!$E$39:$E$492,$A307,'12peso'!I$39:I$492)</f>
        <v>0.37790000000000001</v>
      </c>
      <c r="EX307">
        <f>SUMIF('12peso'!$E$39:$E$492,$A307,'12peso'!J$39:J$492)</f>
        <v>0.37639999999999996</v>
      </c>
      <c r="EY307">
        <f>SUMIF('12peso'!$E$39:$E$492,$A307,'12peso'!K$39:K$492)</f>
        <v>0.37590000000000001</v>
      </c>
      <c r="EZ307">
        <f>SUMIF('12peso'!$E$39:$E$492,$A307,'12peso'!L$39:L$492)</f>
        <v>0.37459999999999999</v>
      </c>
      <c r="FA307">
        <f>SUMIF('12peso'!$E$39:$E$492,$A307,'12peso'!M$39:M$492)</f>
        <v>0.37319999999999998</v>
      </c>
      <c r="FB307">
        <f>SUMIF('12peso'!$E$39:$E$492,$A307,'12peso'!N$39:N$492)</f>
        <v>0.37360000000000004</v>
      </c>
      <c r="FC307">
        <f>SUMIF('12peso'!$E$39:$E$492,$A307,'12peso'!O$39:O$492)</f>
        <v>0.37439999999999996</v>
      </c>
      <c r="FD307">
        <f>SUMIF('12peso'!$E$39:$E$492,$A307,'12peso'!P$39:P$492)</f>
        <v>0.37360000000000004</v>
      </c>
      <c r="FE307">
        <f>SUMIF('12peso'!$E$39:$E$492,$A307,'12peso'!Q$39:Q$492)</f>
        <v>0.37119999999999997</v>
      </c>
      <c r="FF307">
        <f>SUMIF('12peso'!$E$39:$E$492,$A307,'12peso'!R$39:R$492)</f>
        <v>0.36860000000000004</v>
      </c>
      <c r="FG307">
        <f>SUMIF('12peso'!$E$39:$E$492,$A307,'12peso'!S$39:S$492)</f>
        <v>0.36629999999999996</v>
      </c>
      <c r="FH307">
        <f>SUMIF('12peso'!$E$39:$E$492,$A307,'12peso'!T$39:T$492)</f>
        <v>0.36749999999999999</v>
      </c>
      <c r="FI307">
        <f>SUMIF('12peso'!$E$39:$E$492,$A307,'12peso'!U$39:U$492)</f>
        <v>0.36959999999999998</v>
      </c>
      <c r="FJ307">
        <f>SUMIF('12peso'!$E$39:$E$492,$A307,'12peso'!V$39:V$492)</f>
        <v>0.36870000000000003</v>
      </c>
      <c r="FK307">
        <f>SUMIF('12peso'!$E$39:$E$492,$A307,'12peso'!W$39:W$492)</f>
        <v>0.36759999999999998</v>
      </c>
      <c r="FL307">
        <f>SUMIF('12peso'!$E$39:$E$492,$A307,'12peso'!X$39:X$492)</f>
        <v>0.36609999999999998</v>
      </c>
      <c r="FM307">
        <f>SUMIF('12peso'!$E$39:$E$492,$A307,'12peso'!Y$39:Y$492)</f>
        <v>0.36729999999999996</v>
      </c>
      <c r="FN307">
        <f>SUMIF('12peso'!$E$39:$E$492,$A307,'12peso'!Z$39:Z$492)</f>
        <v>0.37140000000000001</v>
      </c>
      <c r="FO307">
        <f>SUMIF('12peso'!$E$39:$E$492,$A307,'12peso'!AA$39:AA$492)</f>
        <v>0.37319999999999998</v>
      </c>
      <c r="FP307">
        <f>SUMIF('12peso'!$E$39:$E$492,$A307,'12peso'!AB$39:AB$492)</f>
        <v>0.37370000000000003</v>
      </c>
      <c r="FQ307">
        <f>SUMIF('12peso'!$E$39:$E$492,$A307,'12peso'!AC$39:AC$492)</f>
        <v>0.37240000000000001</v>
      </c>
      <c r="FR307">
        <f>SUMIF('12peso'!$E$39:$E$492,$A307,'12peso'!AD$39:AD$492)</f>
        <v>0.37060000000000004</v>
      </c>
      <c r="FS307">
        <f>SUMIF('12peso'!$E$39:$E$492,$A307,'12peso'!AE$39:AE$492)</f>
        <v>0.36849999999999999</v>
      </c>
      <c r="FT307">
        <f>SUMIF('12peso'!$E$39:$E$492,$A307,'12peso'!AF$39:AF$492)</f>
        <v>0.36319999999999997</v>
      </c>
      <c r="FU307">
        <f>SUMIF('12peso'!$E$39:$E$492,$A307,'12peso'!AG$39:AG$492)</f>
        <v>0.36539999999999995</v>
      </c>
      <c r="FV307">
        <f>SUMIF('12peso'!$E$39:$E$492,$A307,'12peso'!AH$39:AH$492)</f>
        <v>0.36499999999999999</v>
      </c>
      <c r="FW307">
        <f>SUMIF('12peso'!$E$39:$E$492,$A307,'12peso'!AI$39:AI$492)</f>
        <v>0.36230000000000001</v>
      </c>
      <c r="FX307">
        <f>SUMIF('12peso'!$E$39:$E$492,$A307,'12peso'!AJ$39:AJ$492)</f>
        <v>0.36019999999999996</v>
      </c>
      <c r="FY307">
        <f>SUMIF('12peso'!$E$39:$E$492,$A307,'12peso'!AK$39:AK$492)</f>
        <v>0.36260000000000003</v>
      </c>
      <c r="FZ307">
        <f>SUMIF('12peso'!$E$39:$E$492,$A307,'12peso'!AL$39:AL$492)</f>
        <v>0.36050000000000004</v>
      </c>
      <c r="GA307">
        <f>SUMIF('12peso'!$E$39:$E$492,$A307,'12peso'!AM$39:AM$492)</f>
        <v>0.36009999999999998</v>
      </c>
      <c r="GB307">
        <f>SUMIF('12peso'!$E$39:$E$492,$A307,'12peso'!AN$39:AN$492)</f>
        <v>0.36209999999999998</v>
      </c>
    </row>
    <row r="308" spans="1:184" x14ac:dyDescent="0.25">
      <c r="A308" s="60">
        <v>8103001</v>
      </c>
      <c r="B308" s="56" t="s">
        <v>311</v>
      </c>
      <c r="C308" s="127">
        <v>7.8100000000000003E-2</v>
      </c>
      <c r="D308" s="127">
        <v>7.8299999999999995E-2</v>
      </c>
      <c r="E308" s="127">
        <v>7.7700000000000005E-2</v>
      </c>
      <c r="F308" s="127">
        <v>7.8299999999999995E-2</v>
      </c>
      <c r="G308" s="127">
        <v>8.1100000000000005E-2</v>
      </c>
      <c r="H308" s="127">
        <v>8.0699999999999994E-2</v>
      </c>
      <c r="I308" s="127">
        <v>8.4000000000000005E-2</v>
      </c>
      <c r="J308" s="127">
        <v>8.4199999999999997E-2</v>
      </c>
      <c r="K308" s="127">
        <v>8.5400000000000004E-2</v>
      </c>
      <c r="L308" s="127">
        <v>8.5000000000000006E-2</v>
      </c>
      <c r="M308" s="127">
        <v>8.6099999999999996E-2</v>
      </c>
      <c r="N308" s="127">
        <v>8.6400000000000005E-2</v>
      </c>
      <c r="O308" s="127">
        <v>8.5800000000000001E-2</v>
      </c>
      <c r="P308" s="127">
        <v>8.5400000000000004E-2</v>
      </c>
      <c r="Q308" s="127">
        <v>8.3799999999999999E-2</v>
      </c>
      <c r="R308" s="127">
        <v>8.4500000000000006E-2</v>
      </c>
      <c r="S308" s="127">
        <v>8.4099999999999994E-2</v>
      </c>
      <c r="T308" s="127">
        <v>8.6300000000000002E-2</v>
      </c>
      <c r="U308" s="127">
        <v>8.5599999999999996E-2</v>
      </c>
      <c r="V308" s="127">
        <v>8.8400000000000006E-2</v>
      </c>
      <c r="W308" s="127">
        <v>8.8300000000000003E-2</v>
      </c>
      <c r="X308" s="127">
        <v>9.0899999999999995E-2</v>
      </c>
      <c r="Y308" s="127">
        <v>0.09</v>
      </c>
      <c r="Z308" s="127">
        <v>8.8999999999999996E-2</v>
      </c>
      <c r="AA308" s="127">
        <v>9.0899999999999995E-2</v>
      </c>
      <c r="AB308" s="127">
        <v>0.09</v>
      </c>
      <c r="AC308" s="127">
        <v>9.0200000000000002E-2</v>
      </c>
      <c r="AD308" s="127">
        <v>8.77E-2</v>
      </c>
      <c r="AE308" s="127">
        <v>8.77E-2</v>
      </c>
      <c r="AF308" s="127">
        <v>8.6999999999999994E-2</v>
      </c>
      <c r="AG308" s="127">
        <v>8.8099999999999998E-2</v>
      </c>
      <c r="AH308" s="127">
        <v>8.8599999999999998E-2</v>
      </c>
      <c r="AI308" s="127">
        <v>8.6300000000000002E-2</v>
      </c>
      <c r="AJ308" s="127">
        <v>8.5999999999999993E-2</v>
      </c>
      <c r="AK308" s="127">
        <v>8.7099999999999997E-2</v>
      </c>
      <c r="AL308" s="127">
        <v>8.6599999999999996E-2</v>
      </c>
      <c r="AM308" s="127">
        <v>8.5599999999999996E-2</v>
      </c>
      <c r="AN308" s="127">
        <v>8.5800000000000001E-2</v>
      </c>
      <c r="AO308" s="127">
        <v>8.5400000000000004E-2</v>
      </c>
      <c r="AP308" s="127">
        <v>8.4099999999999994E-2</v>
      </c>
      <c r="AQ308" s="127">
        <v>8.3199999999999996E-2</v>
      </c>
      <c r="AR308" s="127">
        <v>8.3400000000000002E-2</v>
      </c>
      <c r="AS308" s="127">
        <v>8.48E-2</v>
      </c>
      <c r="AT308" s="127">
        <v>8.5400000000000004E-2</v>
      </c>
      <c r="AU308" s="127">
        <v>8.5900000000000004E-2</v>
      </c>
      <c r="AV308" s="127">
        <v>8.5999999999999993E-2</v>
      </c>
      <c r="AW308" s="127">
        <v>8.4599999999999995E-2</v>
      </c>
      <c r="AX308" s="127">
        <v>8.5199999999999998E-2</v>
      </c>
      <c r="AY308" s="127">
        <v>8.5199999999999998E-2</v>
      </c>
      <c r="AZ308" s="127">
        <v>8.4500000000000006E-2</v>
      </c>
      <c r="BA308" s="127">
        <v>8.5000000000000006E-2</v>
      </c>
      <c r="BB308" s="127">
        <v>8.3900000000000002E-2</v>
      </c>
      <c r="BC308" s="127">
        <v>8.4699999999999998E-2</v>
      </c>
      <c r="BD308" s="127">
        <v>8.4900000000000003E-2</v>
      </c>
      <c r="BE308" s="127">
        <v>8.8200000000000001E-2</v>
      </c>
      <c r="BF308" s="127">
        <v>8.6699999999999999E-2</v>
      </c>
      <c r="BG308" s="127">
        <v>8.7599999999999997E-2</v>
      </c>
      <c r="BH308" s="127">
        <v>8.7800000000000003E-2</v>
      </c>
      <c r="BI308" s="127">
        <v>8.72E-2</v>
      </c>
      <c r="BJ308" s="127">
        <v>8.8599999999999998E-2</v>
      </c>
      <c r="BK308" s="127">
        <v>8.6999999999999994E-2</v>
      </c>
      <c r="BL308" s="127">
        <v>8.6599999999999996E-2</v>
      </c>
      <c r="BM308" s="127">
        <v>8.6800000000000002E-2</v>
      </c>
      <c r="BN308" s="127">
        <v>8.77E-2</v>
      </c>
      <c r="BO308" s="127">
        <v>8.8300000000000003E-2</v>
      </c>
      <c r="BP308" s="127">
        <v>8.8400000000000006E-2</v>
      </c>
      <c r="BQ308" s="127">
        <v>9.01E-2</v>
      </c>
      <c r="BR308" s="127">
        <v>9.1800000000000007E-2</v>
      </c>
      <c r="BS308" s="127">
        <v>9.2100000000000001E-2</v>
      </c>
      <c r="BT308" s="127">
        <v>9.0999999999999998E-2</v>
      </c>
      <c r="BU308" s="127">
        <v>9.0700000000000003E-2</v>
      </c>
      <c r="BV308" s="127">
        <v>9.0899999999999995E-2</v>
      </c>
      <c r="BW308" s="127">
        <v>9.0200000000000002E-2</v>
      </c>
      <c r="BX308" s="127">
        <v>9.0800000000000006E-2</v>
      </c>
      <c r="BY308" s="127">
        <v>9.0200000000000002E-2</v>
      </c>
      <c r="BZ308" s="127">
        <v>8.7900000000000006E-2</v>
      </c>
      <c r="CA308" s="127">
        <v>8.8400000000000006E-2</v>
      </c>
      <c r="CB308" s="127">
        <v>8.6400000000000005E-2</v>
      </c>
      <c r="CC308" s="127">
        <v>8.9300000000000004E-2</v>
      </c>
      <c r="CD308" s="127">
        <v>8.8400000000000006E-2</v>
      </c>
      <c r="CE308" s="127">
        <v>8.8700000000000001E-2</v>
      </c>
      <c r="CF308" s="127">
        <v>8.7900000000000006E-2</v>
      </c>
      <c r="CG308" s="127">
        <v>8.6800000000000002E-2</v>
      </c>
      <c r="CH308" s="127">
        <v>0.1045</v>
      </c>
      <c r="CI308" s="127">
        <v>0.1026</v>
      </c>
      <c r="CJ308" s="127">
        <v>0.10299999999999999</v>
      </c>
      <c r="CK308" s="127">
        <v>0.1009</v>
      </c>
      <c r="CL308" s="127">
        <v>0.1016</v>
      </c>
      <c r="CM308" s="127">
        <v>0.10059999999999999</v>
      </c>
      <c r="CN308" s="127">
        <v>0.1014</v>
      </c>
      <c r="CO308" s="127">
        <v>0.10199999999999999</v>
      </c>
      <c r="CP308" s="127">
        <v>0.1028</v>
      </c>
      <c r="CQ308" s="127">
        <v>0.10340000000000001</v>
      </c>
      <c r="CR308" s="127">
        <v>0.1017</v>
      </c>
      <c r="CS308" s="127">
        <v>0.10150000000000001</v>
      </c>
      <c r="CT308" s="127">
        <v>0.1013</v>
      </c>
      <c r="CU308" s="127">
        <v>0.1021</v>
      </c>
      <c r="CV308" s="127">
        <v>0.1022</v>
      </c>
      <c r="CW308" s="127">
        <v>0.1011</v>
      </c>
      <c r="CX308" s="127">
        <v>0.10100000000000001</v>
      </c>
      <c r="CY308" s="127">
        <v>0.1002</v>
      </c>
      <c r="CZ308" s="127">
        <v>0.10150000000000001</v>
      </c>
      <c r="DA308" s="127">
        <v>0.10009999999999999</v>
      </c>
      <c r="DB308" s="127">
        <v>9.7600000000000006E-2</v>
      </c>
      <c r="DC308" s="127">
        <v>9.9299999999999999E-2</v>
      </c>
      <c r="DD308" s="127">
        <v>9.7600000000000006E-2</v>
      </c>
      <c r="DE308" s="127">
        <v>9.7299999999999998E-2</v>
      </c>
      <c r="DF308" s="127">
        <v>9.6699999999999994E-2</v>
      </c>
      <c r="DG308" s="127">
        <v>9.5699999999999993E-2</v>
      </c>
      <c r="DH308" s="127">
        <v>9.4799999999999995E-2</v>
      </c>
      <c r="DI308" s="127">
        <v>9.5100000000000004E-2</v>
      </c>
      <c r="DJ308" s="127">
        <v>9.4399999999999998E-2</v>
      </c>
      <c r="DK308" s="127">
        <v>9.5100000000000004E-2</v>
      </c>
      <c r="DL308" s="127">
        <v>9.5000000000000001E-2</v>
      </c>
      <c r="DM308" s="127">
        <v>9.7199999999999995E-2</v>
      </c>
      <c r="DN308" s="127">
        <v>9.7000000000000003E-2</v>
      </c>
      <c r="DO308" s="127">
        <v>9.9599999999999994E-2</v>
      </c>
      <c r="DP308" s="127">
        <v>9.9500000000000005E-2</v>
      </c>
      <c r="DQ308" s="127">
        <v>9.9000000000000005E-2</v>
      </c>
      <c r="DR308" s="127">
        <v>9.8900000000000002E-2</v>
      </c>
      <c r="DS308" s="127">
        <v>9.9500000000000005E-2</v>
      </c>
      <c r="DT308" s="127">
        <v>9.8500000000000004E-2</v>
      </c>
      <c r="DU308" s="127">
        <v>9.8500000000000004E-2</v>
      </c>
      <c r="DV308" s="127">
        <v>9.9000000000000005E-2</v>
      </c>
      <c r="DW308" s="127">
        <v>9.9099999999999994E-2</v>
      </c>
      <c r="DX308" s="127">
        <v>9.8900000000000002E-2</v>
      </c>
      <c r="DY308" s="127">
        <v>9.9099999999999994E-2</v>
      </c>
      <c r="DZ308" s="127">
        <v>9.9299999999999999E-2</v>
      </c>
      <c r="EA308" s="127">
        <v>0.1004</v>
      </c>
      <c r="EB308" s="127">
        <v>0.10100000000000001</v>
      </c>
      <c r="EC308" s="127">
        <v>0.1002</v>
      </c>
      <c r="ED308" s="127">
        <v>0.1014</v>
      </c>
      <c r="EE308" s="127">
        <v>0.1007</v>
      </c>
      <c r="EF308" s="127">
        <v>0.1017</v>
      </c>
      <c r="EG308" s="127">
        <v>0.10009999999999999</v>
      </c>
      <c r="EH308" s="127">
        <v>9.9599999999999994E-2</v>
      </c>
      <c r="EI308" s="127">
        <v>9.9199999999999997E-2</v>
      </c>
      <c r="EJ308" s="127">
        <v>9.8599999999999993E-2</v>
      </c>
      <c r="EK308" s="127">
        <v>9.9099999999999994E-2</v>
      </c>
      <c r="EL308" s="127">
        <v>9.9599999999999994E-2</v>
      </c>
      <c r="EM308" s="127">
        <v>9.9500000000000005E-2</v>
      </c>
      <c r="EN308" s="127">
        <v>9.9099999999999994E-2</v>
      </c>
      <c r="EO308" s="127">
        <v>9.8900000000000002E-2</v>
      </c>
      <c r="EP308" s="127">
        <v>9.9500000000000005E-2</v>
      </c>
      <c r="EQ308" s="127">
        <v>0.10009999999999999</v>
      </c>
      <c r="ER308" s="127">
        <v>9.8500000000000004E-2</v>
      </c>
      <c r="ES308" s="127">
        <v>9.8799999999999999E-2</v>
      </c>
      <c r="ET308" s="127">
        <v>9.8500000000000004E-2</v>
      </c>
      <c r="EU308" s="127">
        <v>9.8799999999999999E-2</v>
      </c>
      <c r="EV308">
        <f>SUMIF('12peso'!$E$39:$E$492,$A308,'12peso'!H$39:H$492)</f>
        <v>0.1298</v>
      </c>
      <c r="EW308">
        <f>SUMIF('12peso'!$E$39:$E$492,$A308,'12peso'!I$39:I$492)</f>
        <v>0.1303</v>
      </c>
      <c r="EX308">
        <f>SUMIF('12peso'!$E$39:$E$492,$A308,'12peso'!J$39:J$492)</f>
        <v>0.1308</v>
      </c>
      <c r="EY308">
        <f>SUMIF('12peso'!$E$39:$E$492,$A308,'12peso'!K$39:K$492)</f>
        <v>0.1318</v>
      </c>
      <c r="EZ308">
        <f>SUMIF('12peso'!$E$39:$E$492,$A308,'12peso'!L$39:L$492)</f>
        <v>0.13159999999999999</v>
      </c>
      <c r="FA308">
        <f>SUMIF('12peso'!$E$39:$E$492,$A308,'12peso'!M$39:M$492)</f>
        <v>0.1308</v>
      </c>
      <c r="FB308">
        <f>SUMIF('12peso'!$E$39:$E$492,$A308,'12peso'!N$39:N$492)</f>
        <v>0.13109999999999999</v>
      </c>
      <c r="FC308">
        <f>SUMIF('12peso'!$E$39:$E$492,$A308,'12peso'!O$39:O$492)</f>
        <v>0.13089999999999999</v>
      </c>
      <c r="FD308">
        <f>SUMIF('12peso'!$E$39:$E$492,$A308,'12peso'!P$39:P$492)</f>
        <v>0.13120000000000001</v>
      </c>
      <c r="FE308">
        <f>SUMIF('12peso'!$E$39:$E$492,$A308,'12peso'!Q$39:Q$492)</f>
        <v>0.13109999999999999</v>
      </c>
      <c r="FF308">
        <f>SUMIF('12peso'!$E$39:$E$492,$A308,'12peso'!R$39:R$492)</f>
        <v>0.1313</v>
      </c>
      <c r="FG308">
        <f>SUMIF('12peso'!$E$39:$E$492,$A308,'12peso'!S$39:S$492)</f>
        <v>0.13109999999999999</v>
      </c>
      <c r="FH308">
        <f>SUMIF('12peso'!$E$39:$E$492,$A308,'12peso'!T$39:T$492)</f>
        <v>0.13059999999999999</v>
      </c>
      <c r="FI308">
        <f>SUMIF('12peso'!$E$39:$E$492,$A308,'12peso'!U$39:U$492)</f>
        <v>0.1321</v>
      </c>
      <c r="FJ308">
        <f>SUMIF('12peso'!$E$39:$E$492,$A308,'12peso'!V$39:V$492)</f>
        <v>0.1331</v>
      </c>
      <c r="FK308">
        <f>SUMIF('12peso'!$E$39:$E$492,$A308,'12peso'!W$39:W$492)</f>
        <v>0.1341</v>
      </c>
      <c r="FL308">
        <f>SUMIF('12peso'!$E$39:$E$492,$A308,'12peso'!X$39:X$492)</f>
        <v>0.13420000000000001</v>
      </c>
      <c r="FM308">
        <f>SUMIF('12peso'!$E$39:$E$492,$A308,'12peso'!Y$39:Y$492)</f>
        <v>0.13289999999999999</v>
      </c>
      <c r="FN308">
        <f>SUMIF('12peso'!$E$39:$E$492,$A308,'12peso'!Z$39:Z$492)</f>
        <v>0.13450000000000001</v>
      </c>
      <c r="FO308">
        <f>SUMIF('12peso'!$E$39:$E$492,$A308,'12peso'!AA$39:AA$492)</f>
        <v>0.1356</v>
      </c>
      <c r="FP308">
        <f>SUMIF('12peso'!$E$39:$E$492,$A308,'12peso'!AB$39:AB$492)</f>
        <v>0.13489999999999999</v>
      </c>
      <c r="FQ308">
        <f>SUMIF('12peso'!$E$39:$E$492,$A308,'12peso'!AC$39:AC$492)</f>
        <v>0.13600000000000001</v>
      </c>
      <c r="FR308">
        <f>SUMIF('12peso'!$E$39:$E$492,$A308,'12peso'!AD$39:AD$492)</f>
        <v>0.13669999999999999</v>
      </c>
      <c r="FS308">
        <f>SUMIF('12peso'!$E$39:$E$492,$A308,'12peso'!AE$39:AE$492)</f>
        <v>0.13719999999999999</v>
      </c>
      <c r="FT308">
        <f>SUMIF('12peso'!$E$39:$E$492,$A308,'12peso'!AF$39:AF$492)</f>
        <v>0.13719999999999999</v>
      </c>
      <c r="FU308">
        <f>SUMIF('12peso'!$E$39:$E$492,$A308,'12peso'!AG$39:AG$492)</f>
        <v>0.1396</v>
      </c>
      <c r="FV308">
        <f>SUMIF('12peso'!$E$39:$E$492,$A308,'12peso'!AH$39:AH$492)</f>
        <v>0.14030000000000001</v>
      </c>
      <c r="FW308">
        <f>SUMIF('12peso'!$E$39:$E$492,$A308,'12peso'!AI$39:AI$492)</f>
        <v>0.1401</v>
      </c>
      <c r="FX308">
        <f>SUMIF('12peso'!$E$39:$E$492,$A308,'12peso'!AJ$39:AJ$492)</f>
        <v>0.13880000000000001</v>
      </c>
      <c r="FY308">
        <f>SUMIF('12peso'!$E$39:$E$492,$A308,'12peso'!AK$39:AK$492)</f>
        <v>0.13780000000000001</v>
      </c>
      <c r="FZ308">
        <f>SUMIF('12peso'!$E$39:$E$492,$A308,'12peso'!AL$39:AL$492)</f>
        <v>0.13780000000000001</v>
      </c>
      <c r="GA308">
        <f>SUMIF('12peso'!$E$39:$E$492,$A308,'12peso'!AM$39:AM$492)</f>
        <v>0.13639999999999999</v>
      </c>
      <c r="GB308">
        <f>SUMIF('12peso'!$E$39:$E$492,$A308,'12peso'!AN$39:AN$492)</f>
        <v>0.13539999999999999</v>
      </c>
    </row>
    <row r="309" spans="1:184" x14ac:dyDescent="0.25">
      <c r="A309" s="60">
        <v>8103002</v>
      </c>
      <c r="B309" s="56" t="s">
        <v>312</v>
      </c>
      <c r="C309" s="127">
        <v>2.9499999999999998E-2</v>
      </c>
      <c r="D309" s="127">
        <v>2.9399999999999999E-2</v>
      </c>
      <c r="E309" s="127">
        <v>2.9399999999999999E-2</v>
      </c>
      <c r="F309" s="127">
        <v>2.9399999999999999E-2</v>
      </c>
      <c r="G309" s="127">
        <v>2.9700000000000001E-2</v>
      </c>
      <c r="H309" s="127">
        <v>2.98E-2</v>
      </c>
      <c r="I309" s="127">
        <v>3.0099999999999998E-2</v>
      </c>
      <c r="J309" s="127">
        <v>3.0800000000000001E-2</v>
      </c>
      <c r="K309" s="127">
        <v>3.04E-2</v>
      </c>
      <c r="L309" s="127">
        <v>3.0800000000000001E-2</v>
      </c>
      <c r="M309" s="127">
        <v>3.0499999999999999E-2</v>
      </c>
      <c r="N309" s="127">
        <v>2.9899999999999999E-2</v>
      </c>
      <c r="O309" s="127">
        <v>2.92E-2</v>
      </c>
      <c r="P309" s="127">
        <v>2.8899999999999999E-2</v>
      </c>
      <c r="Q309" s="127">
        <v>2.9100000000000001E-2</v>
      </c>
      <c r="R309" s="127">
        <v>2.9000000000000001E-2</v>
      </c>
      <c r="S309" s="127">
        <v>2.92E-2</v>
      </c>
      <c r="T309" s="127">
        <v>2.8799999999999999E-2</v>
      </c>
      <c r="U309" s="127">
        <v>2.86E-2</v>
      </c>
      <c r="V309" s="127">
        <v>2.8899999999999999E-2</v>
      </c>
      <c r="W309" s="127">
        <v>2.8799999999999999E-2</v>
      </c>
      <c r="X309" s="127">
        <v>2.8199999999999999E-2</v>
      </c>
      <c r="Y309" s="127">
        <v>2.81E-2</v>
      </c>
      <c r="Z309" s="127">
        <v>2.7699999999999999E-2</v>
      </c>
      <c r="AA309" s="127">
        <v>2.7900000000000001E-2</v>
      </c>
      <c r="AB309" s="127">
        <v>2.75E-2</v>
      </c>
      <c r="AC309" s="127">
        <v>2.7300000000000001E-2</v>
      </c>
      <c r="AD309" s="127">
        <v>2.7400000000000001E-2</v>
      </c>
      <c r="AE309" s="127">
        <v>2.7300000000000001E-2</v>
      </c>
      <c r="AF309" s="127">
        <v>2.7199999999999998E-2</v>
      </c>
      <c r="AG309" s="127">
        <v>2.6800000000000001E-2</v>
      </c>
      <c r="AH309" s="127">
        <v>2.6700000000000002E-2</v>
      </c>
      <c r="AI309" s="127">
        <v>2.7199999999999998E-2</v>
      </c>
      <c r="AJ309" s="127">
        <v>2.6800000000000001E-2</v>
      </c>
      <c r="AK309" s="127">
        <v>2.6599999999999999E-2</v>
      </c>
      <c r="AL309" s="127">
        <v>2.6700000000000002E-2</v>
      </c>
      <c r="AM309" s="127">
        <v>2.7099999999999999E-2</v>
      </c>
      <c r="AN309" s="127">
        <v>2.6800000000000001E-2</v>
      </c>
      <c r="AO309" s="127">
        <v>2.63E-2</v>
      </c>
      <c r="AP309" s="127">
        <v>2.6499999999999999E-2</v>
      </c>
      <c r="AQ309" s="127">
        <v>2.5899999999999999E-2</v>
      </c>
      <c r="AR309" s="127">
        <v>2.5700000000000001E-2</v>
      </c>
      <c r="AS309" s="127">
        <v>2.6200000000000001E-2</v>
      </c>
      <c r="AT309" s="127">
        <v>2.63E-2</v>
      </c>
      <c r="AU309" s="127">
        <v>2.6100000000000002E-2</v>
      </c>
      <c r="AV309" s="127">
        <v>2.5899999999999999E-2</v>
      </c>
      <c r="AW309" s="127">
        <v>2.6100000000000002E-2</v>
      </c>
      <c r="AX309" s="127">
        <v>2.63E-2</v>
      </c>
      <c r="AY309" s="127">
        <v>2.6599999999999999E-2</v>
      </c>
      <c r="AZ309" s="127">
        <v>2.6800000000000001E-2</v>
      </c>
      <c r="BA309" s="127">
        <v>2.64E-2</v>
      </c>
      <c r="BB309" s="127">
        <v>2.64E-2</v>
      </c>
      <c r="BC309" s="127">
        <v>2.64E-2</v>
      </c>
      <c r="BD309" s="127">
        <v>2.6100000000000002E-2</v>
      </c>
      <c r="BE309" s="127">
        <v>2.5899999999999999E-2</v>
      </c>
      <c r="BF309" s="127">
        <v>2.5899999999999999E-2</v>
      </c>
      <c r="BG309" s="127">
        <v>2.6200000000000001E-2</v>
      </c>
      <c r="BH309" s="127">
        <v>2.63E-2</v>
      </c>
      <c r="BI309" s="127">
        <v>2.6200000000000001E-2</v>
      </c>
      <c r="BJ309" s="127">
        <v>2.58E-2</v>
      </c>
      <c r="BK309" s="127">
        <v>2.5600000000000001E-2</v>
      </c>
      <c r="BL309" s="127">
        <v>2.5499999999999998E-2</v>
      </c>
      <c r="BM309" s="127">
        <v>2.5499999999999998E-2</v>
      </c>
      <c r="BN309" s="127">
        <v>2.5700000000000001E-2</v>
      </c>
      <c r="BO309" s="127">
        <v>2.5499999999999998E-2</v>
      </c>
      <c r="BP309" s="127">
        <v>2.5499999999999998E-2</v>
      </c>
      <c r="BQ309" s="127">
        <v>2.5399999999999999E-2</v>
      </c>
      <c r="BR309" s="127">
        <v>2.53E-2</v>
      </c>
      <c r="BS309" s="127">
        <v>2.53E-2</v>
      </c>
      <c r="BT309" s="127">
        <v>2.5100000000000001E-2</v>
      </c>
      <c r="BU309" s="127">
        <v>2.53E-2</v>
      </c>
      <c r="BV309" s="127">
        <v>2.5000000000000001E-2</v>
      </c>
      <c r="BW309" s="127">
        <v>2.4799999999999999E-2</v>
      </c>
      <c r="BX309" s="127">
        <v>2.47E-2</v>
      </c>
      <c r="BY309" s="127">
        <v>2.46E-2</v>
      </c>
      <c r="BZ309" s="127">
        <v>2.46E-2</v>
      </c>
      <c r="CA309" s="127">
        <v>2.4500000000000001E-2</v>
      </c>
      <c r="CB309" s="127">
        <v>2.4299999999999999E-2</v>
      </c>
      <c r="CC309" s="127">
        <v>2.3800000000000002E-2</v>
      </c>
      <c r="CD309" s="127">
        <v>2.35E-2</v>
      </c>
      <c r="CE309" s="127">
        <v>2.3400000000000001E-2</v>
      </c>
      <c r="CF309" s="127">
        <v>2.3400000000000001E-2</v>
      </c>
      <c r="CG309" s="127">
        <v>2.35E-2</v>
      </c>
      <c r="CH309" s="127">
        <v>6.1899999999999997E-2</v>
      </c>
      <c r="CI309" s="127">
        <v>6.1499999999999999E-2</v>
      </c>
      <c r="CJ309" s="127">
        <v>6.1899999999999997E-2</v>
      </c>
      <c r="CK309" s="127">
        <v>6.1400000000000003E-2</v>
      </c>
      <c r="CL309" s="127">
        <v>6.13E-2</v>
      </c>
      <c r="CM309" s="127">
        <v>6.1899999999999997E-2</v>
      </c>
      <c r="CN309" s="127">
        <v>6.1899999999999997E-2</v>
      </c>
      <c r="CO309" s="127">
        <v>6.1499999999999999E-2</v>
      </c>
      <c r="CP309" s="127">
        <v>6.1600000000000002E-2</v>
      </c>
      <c r="CQ309" s="127">
        <v>6.0900000000000003E-2</v>
      </c>
      <c r="CR309" s="127">
        <v>6.0299999999999999E-2</v>
      </c>
      <c r="CS309" s="127">
        <v>6.0299999999999999E-2</v>
      </c>
      <c r="CT309" s="127">
        <v>6.0299999999999999E-2</v>
      </c>
      <c r="CU309" s="127">
        <v>5.96E-2</v>
      </c>
      <c r="CV309" s="127">
        <v>5.9499999999999997E-2</v>
      </c>
      <c r="CW309" s="127">
        <v>5.8999999999999997E-2</v>
      </c>
      <c r="CX309" s="127">
        <v>5.79E-2</v>
      </c>
      <c r="CY309" s="127">
        <v>5.7599999999999998E-2</v>
      </c>
      <c r="CZ309" s="127">
        <v>5.6800000000000003E-2</v>
      </c>
      <c r="DA309" s="127">
        <v>5.6099999999999997E-2</v>
      </c>
      <c r="DB309" s="127">
        <v>5.6399999999999999E-2</v>
      </c>
      <c r="DC309" s="127">
        <v>5.62E-2</v>
      </c>
      <c r="DD309" s="127">
        <v>5.5899999999999998E-2</v>
      </c>
      <c r="DE309" s="127">
        <v>5.5100000000000003E-2</v>
      </c>
      <c r="DF309" s="127">
        <v>5.5E-2</v>
      </c>
      <c r="DG309" s="127">
        <v>5.4600000000000003E-2</v>
      </c>
      <c r="DH309" s="127">
        <v>5.4399999999999997E-2</v>
      </c>
      <c r="DI309" s="127">
        <v>5.4699999999999999E-2</v>
      </c>
      <c r="DJ309" s="127">
        <v>5.4800000000000001E-2</v>
      </c>
      <c r="DK309" s="127">
        <v>5.4100000000000002E-2</v>
      </c>
      <c r="DL309" s="127">
        <v>5.4199999999999998E-2</v>
      </c>
      <c r="DM309" s="127">
        <v>5.4399999999999997E-2</v>
      </c>
      <c r="DN309" s="127">
        <v>5.45E-2</v>
      </c>
      <c r="DO309" s="127">
        <v>5.45E-2</v>
      </c>
      <c r="DP309" s="127">
        <v>5.45E-2</v>
      </c>
      <c r="DQ309" s="127">
        <v>5.4699999999999999E-2</v>
      </c>
      <c r="DR309" s="127">
        <v>5.4699999999999999E-2</v>
      </c>
      <c r="DS309" s="127">
        <v>5.45E-2</v>
      </c>
      <c r="DT309" s="127">
        <v>5.45E-2</v>
      </c>
      <c r="DU309" s="127">
        <v>5.4399999999999997E-2</v>
      </c>
      <c r="DV309" s="127">
        <v>5.3600000000000002E-2</v>
      </c>
      <c r="DW309" s="127">
        <v>5.3499999999999999E-2</v>
      </c>
      <c r="DX309" s="127">
        <v>5.2600000000000001E-2</v>
      </c>
      <c r="DY309" s="127">
        <v>5.2299999999999999E-2</v>
      </c>
      <c r="DZ309" s="127">
        <v>5.2299999999999999E-2</v>
      </c>
      <c r="EA309" s="127">
        <v>5.1999999999999998E-2</v>
      </c>
      <c r="EB309" s="127">
        <v>5.1999999999999998E-2</v>
      </c>
      <c r="EC309" s="127">
        <v>5.1700000000000003E-2</v>
      </c>
      <c r="ED309" s="127">
        <v>5.1799999999999999E-2</v>
      </c>
      <c r="EE309" s="127">
        <v>5.1700000000000003E-2</v>
      </c>
      <c r="EF309" s="127">
        <v>5.2200000000000003E-2</v>
      </c>
      <c r="EG309" s="127">
        <v>5.21E-2</v>
      </c>
      <c r="EH309" s="127">
        <v>5.1900000000000002E-2</v>
      </c>
      <c r="EI309" s="127">
        <v>5.11E-2</v>
      </c>
      <c r="EJ309" s="127">
        <v>5.11E-2</v>
      </c>
      <c r="EK309" s="127">
        <v>5.0799999999999998E-2</v>
      </c>
      <c r="EL309" s="127">
        <v>5.0900000000000001E-2</v>
      </c>
      <c r="EM309" s="127">
        <v>5.0799999999999998E-2</v>
      </c>
      <c r="EN309" s="127">
        <v>5.04E-2</v>
      </c>
      <c r="EO309" s="127">
        <v>5.0099999999999999E-2</v>
      </c>
      <c r="EP309" s="127">
        <v>4.99E-2</v>
      </c>
      <c r="EQ309" s="127">
        <v>4.9799999999999997E-2</v>
      </c>
      <c r="ER309" s="127">
        <v>4.9700000000000001E-2</v>
      </c>
      <c r="ES309" s="127">
        <v>4.9599999999999998E-2</v>
      </c>
      <c r="ET309" s="127">
        <v>4.9399999999999999E-2</v>
      </c>
      <c r="EU309" s="127">
        <v>4.9500000000000002E-2</v>
      </c>
      <c r="EV309">
        <f>SUMIF('12peso'!$E$39:$E$492,$A309,'12peso'!H$39:H$492)</f>
        <v>2.64E-2</v>
      </c>
      <c r="EW309">
        <f>SUMIF('12peso'!$E$39:$E$492,$A309,'12peso'!I$39:I$492)</f>
        <v>2.6499999999999999E-2</v>
      </c>
      <c r="EX309">
        <f>SUMIF('12peso'!$E$39:$E$492,$A309,'12peso'!J$39:J$492)</f>
        <v>2.6599999999999999E-2</v>
      </c>
      <c r="EY309">
        <f>SUMIF('12peso'!$E$39:$E$492,$A309,'12peso'!K$39:K$492)</f>
        <v>2.63E-2</v>
      </c>
      <c r="EZ309">
        <f>SUMIF('12peso'!$E$39:$E$492,$A309,'12peso'!L$39:L$492)</f>
        <v>2.63E-2</v>
      </c>
      <c r="FA309">
        <f>SUMIF('12peso'!$E$39:$E$492,$A309,'12peso'!M$39:M$492)</f>
        <v>2.63E-2</v>
      </c>
      <c r="FB309">
        <f>SUMIF('12peso'!$E$39:$E$492,$A309,'12peso'!N$39:N$492)</f>
        <v>2.63E-2</v>
      </c>
      <c r="FC309">
        <f>SUMIF('12peso'!$E$39:$E$492,$A309,'12peso'!O$39:O$492)</f>
        <v>2.6200000000000001E-2</v>
      </c>
      <c r="FD309">
        <f>SUMIF('12peso'!$E$39:$E$492,$A309,'12peso'!P$39:P$492)</f>
        <v>2.6200000000000001E-2</v>
      </c>
      <c r="FE309">
        <f>SUMIF('12peso'!$E$39:$E$492,$A309,'12peso'!Q$39:Q$492)</f>
        <v>2.6200000000000001E-2</v>
      </c>
      <c r="FF309">
        <f>SUMIF('12peso'!$E$39:$E$492,$A309,'12peso'!R$39:R$492)</f>
        <v>2.5899999999999999E-2</v>
      </c>
      <c r="FG309">
        <f>SUMIF('12peso'!$E$39:$E$492,$A309,'12peso'!S$39:S$492)</f>
        <v>2.5899999999999999E-2</v>
      </c>
      <c r="FH309">
        <f>SUMIF('12peso'!$E$39:$E$492,$A309,'12peso'!T$39:T$492)</f>
        <v>2.5700000000000001E-2</v>
      </c>
      <c r="FI309">
        <f>SUMIF('12peso'!$E$39:$E$492,$A309,'12peso'!U$39:U$492)</f>
        <v>2.5600000000000001E-2</v>
      </c>
      <c r="FJ309">
        <f>SUMIF('12peso'!$E$39:$E$492,$A309,'12peso'!V$39:V$492)</f>
        <v>2.5600000000000001E-2</v>
      </c>
      <c r="FK309">
        <f>SUMIF('12peso'!$E$39:$E$492,$A309,'12peso'!W$39:W$492)</f>
        <v>2.5499999999999998E-2</v>
      </c>
      <c r="FL309">
        <f>SUMIF('12peso'!$E$39:$E$492,$A309,'12peso'!X$39:X$492)</f>
        <v>2.5399999999999999E-2</v>
      </c>
      <c r="FM309">
        <f>SUMIF('12peso'!$E$39:$E$492,$A309,'12peso'!Y$39:Y$492)</f>
        <v>2.5100000000000001E-2</v>
      </c>
      <c r="FN309">
        <f>SUMIF('12peso'!$E$39:$E$492,$A309,'12peso'!Z$39:Z$492)</f>
        <v>2.5700000000000001E-2</v>
      </c>
      <c r="FO309">
        <f>SUMIF('12peso'!$E$39:$E$492,$A309,'12peso'!AA$39:AA$492)</f>
        <v>2.5999999999999999E-2</v>
      </c>
      <c r="FP309">
        <f>SUMIF('12peso'!$E$39:$E$492,$A309,'12peso'!AB$39:AB$492)</f>
        <v>2.5899999999999999E-2</v>
      </c>
      <c r="FQ309">
        <f>SUMIF('12peso'!$E$39:$E$492,$A309,'12peso'!AC$39:AC$492)</f>
        <v>2.5700000000000001E-2</v>
      </c>
      <c r="FR309">
        <f>SUMIF('12peso'!$E$39:$E$492,$A309,'12peso'!AD$39:AD$492)</f>
        <v>2.58E-2</v>
      </c>
      <c r="FS309">
        <f>SUMIF('12peso'!$E$39:$E$492,$A309,'12peso'!AE$39:AE$492)</f>
        <v>2.5700000000000001E-2</v>
      </c>
      <c r="FT309">
        <f>SUMIF('12peso'!$E$39:$E$492,$A309,'12peso'!AF$39:AF$492)</f>
        <v>2.5700000000000001E-2</v>
      </c>
      <c r="FU309">
        <f>SUMIF('12peso'!$E$39:$E$492,$A309,'12peso'!AG$39:AG$492)</f>
        <v>2.5399999999999999E-2</v>
      </c>
      <c r="FV309">
        <f>SUMIF('12peso'!$E$39:$E$492,$A309,'12peso'!AH$39:AH$492)</f>
        <v>2.53E-2</v>
      </c>
      <c r="FW309">
        <f>SUMIF('12peso'!$E$39:$E$492,$A309,'12peso'!AI$39:AI$492)</f>
        <v>2.5499999999999998E-2</v>
      </c>
      <c r="FX309">
        <f>SUMIF('12peso'!$E$39:$E$492,$A309,'12peso'!AJ$39:AJ$492)</f>
        <v>2.53E-2</v>
      </c>
      <c r="FY309">
        <f>SUMIF('12peso'!$E$39:$E$492,$A309,'12peso'!AK$39:AK$492)</f>
        <v>2.5600000000000001E-2</v>
      </c>
      <c r="FZ309">
        <f>SUMIF('12peso'!$E$39:$E$492,$A309,'12peso'!AL$39:AL$492)</f>
        <v>2.5499999999999998E-2</v>
      </c>
      <c r="GA309">
        <f>SUMIF('12peso'!$E$39:$E$492,$A309,'12peso'!AM$39:AM$492)</f>
        <v>2.5600000000000001E-2</v>
      </c>
      <c r="GB309">
        <f>SUMIF('12peso'!$E$39:$E$492,$A309,'12peso'!AN$39:AN$492)</f>
        <v>2.58E-2</v>
      </c>
    </row>
    <row r="310" spans="1:184" x14ac:dyDescent="0.25">
      <c r="A310" s="60">
        <v>8103014</v>
      </c>
      <c r="B310" s="56" t="s">
        <v>313</v>
      </c>
      <c r="C310" s="127">
        <v>0.1137</v>
      </c>
      <c r="D310" s="127">
        <v>0.1132</v>
      </c>
      <c r="E310" s="127">
        <v>0.1143</v>
      </c>
      <c r="F310" s="127">
        <v>0.1137</v>
      </c>
      <c r="G310" s="127">
        <v>0.1159</v>
      </c>
      <c r="H310" s="127">
        <v>0.11509999999999999</v>
      </c>
      <c r="I310" s="127">
        <v>0.115</v>
      </c>
      <c r="J310" s="127">
        <v>0.1145</v>
      </c>
      <c r="K310" s="127">
        <v>0.1173</v>
      </c>
      <c r="L310" s="127">
        <v>0.11509999999999999</v>
      </c>
      <c r="M310" s="127">
        <v>0.1164</v>
      </c>
      <c r="N310" s="127">
        <v>0.1178</v>
      </c>
      <c r="O310" s="127">
        <v>0.11600000000000001</v>
      </c>
      <c r="P310" s="127">
        <v>0.11550000000000001</v>
      </c>
      <c r="Q310" s="127">
        <v>0.1158</v>
      </c>
      <c r="R310" s="127">
        <v>0.1167</v>
      </c>
      <c r="S310" s="127">
        <v>0.11600000000000001</v>
      </c>
      <c r="T310" s="127">
        <v>0.1164</v>
      </c>
      <c r="U310" s="127">
        <v>0.11550000000000001</v>
      </c>
      <c r="V310" s="127">
        <v>0.1145</v>
      </c>
      <c r="W310" s="127">
        <v>0.1147</v>
      </c>
      <c r="X310" s="127">
        <v>0.11550000000000001</v>
      </c>
      <c r="Y310" s="127">
        <v>0.1166</v>
      </c>
      <c r="Z310" s="127">
        <v>0.115</v>
      </c>
      <c r="AA310" s="127">
        <v>0.1158</v>
      </c>
      <c r="AB310" s="127">
        <v>0.1162</v>
      </c>
      <c r="AC310" s="127">
        <v>0.1187</v>
      </c>
      <c r="AD310" s="127">
        <v>0.11609999999999999</v>
      </c>
      <c r="AE310" s="127">
        <v>0.1163</v>
      </c>
      <c r="AF310" s="127">
        <v>0.1167</v>
      </c>
      <c r="AG310" s="127">
        <v>0.1167</v>
      </c>
      <c r="AH310" s="127">
        <v>0.1163</v>
      </c>
      <c r="AI310" s="127">
        <v>0.11609999999999999</v>
      </c>
      <c r="AJ310" s="127">
        <v>0.11559999999999999</v>
      </c>
      <c r="AK310" s="127">
        <v>0.1162</v>
      </c>
      <c r="AL310" s="127">
        <v>0.1158</v>
      </c>
      <c r="AM310" s="127">
        <v>0.1142</v>
      </c>
      <c r="AN310" s="127">
        <v>0.11459999999999999</v>
      </c>
      <c r="AO310" s="127">
        <v>0.11550000000000001</v>
      </c>
      <c r="AP310" s="127">
        <v>0.115</v>
      </c>
      <c r="AQ310" s="127">
        <v>0.1134</v>
      </c>
      <c r="AR310" s="127">
        <v>0.1108</v>
      </c>
      <c r="AS310" s="127">
        <v>0.1099</v>
      </c>
      <c r="AT310" s="127">
        <v>0.10920000000000001</v>
      </c>
      <c r="AU310" s="127">
        <v>0.10970000000000001</v>
      </c>
      <c r="AV310" s="127">
        <v>0.1096</v>
      </c>
      <c r="AW310" s="127">
        <v>0.11</v>
      </c>
      <c r="AX310" s="127">
        <v>0.11119999999999999</v>
      </c>
      <c r="AY310" s="127">
        <v>0.1111</v>
      </c>
      <c r="AZ310" s="127">
        <v>0.1111</v>
      </c>
      <c r="BA310" s="127">
        <v>0.1108</v>
      </c>
      <c r="BB310" s="127">
        <v>0.10979999999999999</v>
      </c>
      <c r="BC310" s="127">
        <v>0.111</v>
      </c>
      <c r="BD310" s="127">
        <v>0.112</v>
      </c>
      <c r="BE310" s="127">
        <v>0.1128</v>
      </c>
      <c r="BF310" s="127">
        <v>0.11260000000000001</v>
      </c>
      <c r="BG310" s="127">
        <v>0.1118</v>
      </c>
      <c r="BH310" s="127">
        <v>0.1116</v>
      </c>
      <c r="BI310" s="127">
        <v>0.11310000000000001</v>
      </c>
      <c r="BJ310" s="127">
        <v>0.11269999999999999</v>
      </c>
      <c r="BK310" s="127">
        <v>0.1133</v>
      </c>
      <c r="BL310" s="127">
        <v>0.114</v>
      </c>
      <c r="BM310" s="127">
        <v>0.113</v>
      </c>
      <c r="BN310" s="127">
        <v>0.1128</v>
      </c>
      <c r="BO310" s="127">
        <v>0.1134</v>
      </c>
      <c r="BP310" s="127">
        <v>0.1148</v>
      </c>
      <c r="BQ310" s="127">
        <v>0.1144</v>
      </c>
      <c r="BR310" s="127">
        <v>0.11559999999999999</v>
      </c>
      <c r="BS310" s="127">
        <v>0.1142</v>
      </c>
      <c r="BT310" s="127">
        <v>0.114</v>
      </c>
      <c r="BU310" s="127">
        <v>0.1143</v>
      </c>
      <c r="BV310" s="127">
        <v>0.1148</v>
      </c>
      <c r="BW310" s="127">
        <v>0.1142</v>
      </c>
      <c r="BX310" s="127">
        <v>0.11459999999999999</v>
      </c>
      <c r="BY310" s="127">
        <v>0.114</v>
      </c>
      <c r="BZ310" s="127">
        <v>0.11310000000000001</v>
      </c>
      <c r="CA310" s="127">
        <v>0.112</v>
      </c>
      <c r="CB310" s="127">
        <v>0.1134</v>
      </c>
      <c r="CC310" s="127">
        <v>0.1137</v>
      </c>
      <c r="CD310" s="127">
        <v>0.1134</v>
      </c>
      <c r="CE310" s="127">
        <v>0.1128</v>
      </c>
      <c r="CF310" s="127">
        <v>0.11360000000000001</v>
      </c>
      <c r="CG310" s="127">
        <v>0.113</v>
      </c>
      <c r="CH310" s="127">
        <v>0.1704</v>
      </c>
      <c r="CI310" s="127">
        <v>0.16889999999999999</v>
      </c>
      <c r="CJ310" s="127">
        <v>0.16850000000000001</v>
      </c>
      <c r="CK310" s="127">
        <v>0.1668</v>
      </c>
      <c r="CL310" s="127">
        <v>0.17019999999999999</v>
      </c>
      <c r="CM310" s="127">
        <v>0.16880000000000001</v>
      </c>
      <c r="CN310" s="127">
        <v>0.17119999999999999</v>
      </c>
      <c r="CO310" s="127">
        <v>0.16789999999999999</v>
      </c>
      <c r="CP310" s="127">
        <v>0.16669999999999999</v>
      </c>
      <c r="CQ310" s="127">
        <v>0.16500000000000001</v>
      </c>
      <c r="CR310" s="127">
        <v>0.1668</v>
      </c>
      <c r="CS310" s="127">
        <v>0.16550000000000001</v>
      </c>
      <c r="CT310" s="127">
        <v>0.16600000000000001</v>
      </c>
      <c r="CU310" s="127">
        <v>0.1676</v>
      </c>
      <c r="CV310" s="127">
        <v>0.16569999999999999</v>
      </c>
      <c r="CW310" s="127">
        <v>0.16500000000000001</v>
      </c>
      <c r="CX310" s="127">
        <v>0.1633</v>
      </c>
      <c r="CY310" s="127">
        <v>0.1618</v>
      </c>
      <c r="CZ310" s="127">
        <v>0.1615</v>
      </c>
      <c r="DA310" s="127">
        <v>0.16239999999999999</v>
      </c>
      <c r="DB310" s="127">
        <v>0.16089999999999999</v>
      </c>
      <c r="DC310" s="127">
        <v>0.16300000000000001</v>
      </c>
      <c r="DD310" s="127">
        <v>0.161</v>
      </c>
      <c r="DE310" s="127">
        <v>0.16009999999999999</v>
      </c>
      <c r="DF310" s="127">
        <v>0.16</v>
      </c>
      <c r="DG310" s="127">
        <v>0.15790000000000001</v>
      </c>
      <c r="DH310" s="127">
        <v>0.15840000000000001</v>
      </c>
      <c r="DI310" s="127">
        <v>0.15770000000000001</v>
      </c>
      <c r="DJ310" s="127">
        <v>0.1575</v>
      </c>
      <c r="DK310" s="127">
        <v>0.15989999999999999</v>
      </c>
      <c r="DL310" s="127">
        <v>0.16109999999999999</v>
      </c>
      <c r="DM310" s="127">
        <v>0.1633</v>
      </c>
      <c r="DN310" s="127">
        <v>0.15870000000000001</v>
      </c>
      <c r="DO310" s="127">
        <v>0.159</v>
      </c>
      <c r="DP310" s="127">
        <v>0.1588</v>
      </c>
      <c r="DQ310" s="127">
        <v>0.15909999999999999</v>
      </c>
      <c r="DR310" s="127">
        <v>0.157</v>
      </c>
      <c r="DS310" s="127">
        <v>0.16120000000000001</v>
      </c>
      <c r="DT310" s="127">
        <v>0.1613</v>
      </c>
      <c r="DU310" s="127">
        <v>0.16250000000000001</v>
      </c>
      <c r="DV310" s="127">
        <v>0.1638</v>
      </c>
      <c r="DW310" s="127">
        <v>0.16339999999999999</v>
      </c>
      <c r="DX310" s="127">
        <v>0.16520000000000001</v>
      </c>
      <c r="DY310" s="127">
        <v>0.1643</v>
      </c>
      <c r="DZ310" s="127">
        <v>0.16339999999999999</v>
      </c>
      <c r="EA310" s="127">
        <v>0.1638</v>
      </c>
      <c r="EB310" s="127">
        <v>0.1653</v>
      </c>
      <c r="EC310" s="127">
        <v>0.1666</v>
      </c>
      <c r="ED310" s="127">
        <v>0.16750000000000001</v>
      </c>
      <c r="EE310" s="127">
        <v>0.1661</v>
      </c>
      <c r="EF310" s="127">
        <v>0.16850000000000001</v>
      </c>
      <c r="EG310" s="127">
        <v>0.1686</v>
      </c>
      <c r="EH310" s="127">
        <v>0.16839999999999999</v>
      </c>
      <c r="EI310" s="127">
        <v>0.1691</v>
      </c>
      <c r="EJ310" s="127">
        <v>0.1673</v>
      </c>
      <c r="EK310" s="127">
        <v>0.16850000000000001</v>
      </c>
      <c r="EL310" s="127">
        <v>0.16830000000000001</v>
      </c>
      <c r="EM310" s="127">
        <v>0.16669999999999999</v>
      </c>
      <c r="EN310" s="127">
        <v>0.1671</v>
      </c>
      <c r="EO310" s="127">
        <v>0.16669999999999999</v>
      </c>
      <c r="EP310" s="127">
        <v>0.16889999999999999</v>
      </c>
      <c r="EQ310" s="127">
        <v>0.16980000000000001</v>
      </c>
      <c r="ER310" s="127">
        <v>0.1676</v>
      </c>
      <c r="ES310" s="127">
        <v>0.1691</v>
      </c>
      <c r="ET310" s="127">
        <v>0.17030000000000001</v>
      </c>
      <c r="EU310" s="127">
        <v>0.16839999999999999</v>
      </c>
      <c r="EV310">
        <f>SUMIF('12peso'!$E$39:$E$492,$A310,'12peso'!H$39:H$492)</f>
        <v>0.1706</v>
      </c>
      <c r="EW310">
        <f>SUMIF('12peso'!$E$39:$E$492,$A310,'12peso'!I$39:I$492)</f>
        <v>0.17249999999999999</v>
      </c>
      <c r="EX310">
        <f>SUMIF('12peso'!$E$39:$E$492,$A310,'12peso'!J$39:J$492)</f>
        <v>0.17249999999999999</v>
      </c>
      <c r="EY310">
        <f>SUMIF('12peso'!$E$39:$E$492,$A310,'12peso'!K$39:K$492)</f>
        <v>0.1731</v>
      </c>
      <c r="EZ310">
        <f>SUMIF('12peso'!$E$39:$E$492,$A310,'12peso'!L$39:L$492)</f>
        <v>0.17069999999999999</v>
      </c>
      <c r="FA310">
        <f>SUMIF('12peso'!$E$39:$E$492,$A310,'12peso'!M$39:M$492)</f>
        <v>0.17069999999999999</v>
      </c>
      <c r="FB310">
        <f>SUMIF('12peso'!$E$39:$E$492,$A310,'12peso'!N$39:N$492)</f>
        <v>0.1719</v>
      </c>
      <c r="FC310">
        <f>SUMIF('12peso'!$E$39:$E$492,$A310,'12peso'!O$39:O$492)</f>
        <v>0.1729</v>
      </c>
      <c r="FD310">
        <f>SUMIF('12peso'!$E$39:$E$492,$A310,'12peso'!P$39:P$492)</f>
        <v>0.17330000000000001</v>
      </c>
      <c r="FE310">
        <f>SUMIF('12peso'!$E$39:$E$492,$A310,'12peso'!Q$39:Q$492)</f>
        <v>0.1734</v>
      </c>
      <c r="FF310">
        <f>SUMIF('12peso'!$E$39:$E$492,$A310,'12peso'!R$39:R$492)</f>
        <v>0.1736</v>
      </c>
      <c r="FG310">
        <f>SUMIF('12peso'!$E$39:$E$492,$A310,'12peso'!S$39:S$492)</f>
        <v>0.1739</v>
      </c>
      <c r="FH310">
        <f>SUMIF('12peso'!$E$39:$E$492,$A310,'12peso'!T$39:T$492)</f>
        <v>0.17499999999999999</v>
      </c>
      <c r="FI310">
        <f>SUMIF('12peso'!$E$39:$E$492,$A310,'12peso'!U$39:U$492)</f>
        <v>0.17510000000000001</v>
      </c>
      <c r="FJ310">
        <f>SUMIF('12peso'!$E$39:$E$492,$A310,'12peso'!V$39:V$492)</f>
        <v>0.17399999999999999</v>
      </c>
      <c r="FK310">
        <f>SUMIF('12peso'!$E$39:$E$492,$A310,'12peso'!W$39:W$492)</f>
        <v>0.17469999999999999</v>
      </c>
      <c r="FL310">
        <f>SUMIF('12peso'!$E$39:$E$492,$A310,'12peso'!X$39:X$492)</f>
        <v>0.17530000000000001</v>
      </c>
      <c r="FM310">
        <f>SUMIF('12peso'!$E$39:$E$492,$A310,'12peso'!Y$39:Y$492)</f>
        <v>0.17549999999999999</v>
      </c>
      <c r="FN310">
        <f>SUMIF('12peso'!$E$39:$E$492,$A310,'12peso'!Z$39:Z$492)</f>
        <v>0.17560000000000001</v>
      </c>
      <c r="FO310">
        <f>SUMIF('12peso'!$E$39:$E$492,$A310,'12peso'!AA$39:AA$492)</f>
        <v>0.17680000000000001</v>
      </c>
      <c r="FP310">
        <f>SUMIF('12peso'!$E$39:$E$492,$A310,'12peso'!AB$39:AB$492)</f>
        <v>0.1764</v>
      </c>
      <c r="FQ310">
        <f>SUMIF('12peso'!$E$39:$E$492,$A310,'12peso'!AC$39:AC$492)</f>
        <v>0.17580000000000001</v>
      </c>
      <c r="FR310">
        <f>SUMIF('12peso'!$E$39:$E$492,$A310,'12peso'!AD$39:AD$492)</f>
        <v>0.17649999999999999</v>
      </c>
      <c r="FS310">
        <f>SUMIF('12peso'!$E$39:$E$492,$A310,'12peso'!AE$39:AE$492)</f>
        <v>0.17649999999999999</v>
      </c>
      <c r="FT310">
        <f>SUMIF('12peso'!$E$39:$E$492,$A310,'12peso'!AF$39:AF$492)</f>
        <v>0.1744</v>
      </c>
      <c r="FU310">
        <f>SUMIF('12peso'!$E$39:$E$492,$A310,'12peso'!AG$39:AG$492)</f>
        <v>0.17699999999999999</v>
      </c>
      <c r="FV310">
        <f>SUMIF('12peso'!$E$39:$E$492,$A310,'12peso'!AH$39:AH$492)</f>
        <v>0.1767</v>
      </c>
      <c r="FW310">
        <f>SUMIF('12peso'!$E$39:$E$492,$A310,'12peso'!AI$39:AI$492)</f>
        <v>0.1789</v>
      </c>
      <c r="FX310">
        <f>SUMIF('12peso'!$E$39:$E$492,$A310,'12peso'!AJ$39:AJ$492)</f>
        <v>0.1772</v>
      </c>
      <c r="FY310">
        <f>SUMIF('12peso'!$E$39:$E$492,$A310,'12peso'!AK$39:AK$492)</f>
        <v>0.1782</v>
      </c>
      <c r="FZ310">
        <f>SUMIF('12peso'!$E$39:$E$492,$A310,'12peso'!AL$39:AL$492)</f>
        <v>0.1777</v>
      </c>
      <c r="GA310">
        <f>SUMIF('12peso'!$E$39:$E$492,$A310,'12peso'!AM$39:AM$492)</f>
        <v>0.17910000000000001</v>
      </c>
      <c r="GB310">
        <f>SUMIF('12peso'!$E$39:$E$492,$A310,'12peso'!AN$39:AN$492)</f>
        <v>0.1789</v>
      </c>
    </row>
    <row r="311" spans="1:184" x14ac:dyDescent="0.25">
      <c r="A311" s="57">
        <v>9101001</v>
      </c>
      <c r="B311" s="56" t="s">
        <v>314</v>
      </c>
      <c r="C311" s="127">
        <v>3.39E-2</v>
      </c>
      <c r="D311" s="127">
        <v>3.3599999999999998E-2</v>
      </c>
      <c r="E311" s="127">
        <v>3.3500000000000002E-2</v>
      </c>
      <c r="F311" s="127">
        <v>3.3099999999999997E-2</v>
      </c>
      <c r="G311" s="127">
        <v>3.2800000000000003E-2</v>
      </c>
      <c r="H311" s="127">
        <v>3.2599999999999997E-2</v>
      </c>
      <c r="I311" s="127">
        <v>3.2399999999999998E-2</v>
      </c>
      <c r="J311" s="127">
        <v>3.2399999999999998E-2</v>
      </c>
      <c r="K311" s="127">
        <v>3.2300000000000002E-2</v>
      </c>
      <c r="L311" s="127">
        <v>3.4299999999999997E-2</v>
      </c>
      <c r="M311" s="127">
        <v>3.95E-2</v>
      </c>
      <c r="N311" s="127">
        <v>3.9399999999999998E-2</v>
      </c>
      <c r="O311" s="127">
        <v>3.8800000000000001E-2</v>
      </c>
      <c r="P311" s="127">
        <v>3.8300000000000001E-2</v>
      </c>
      <c r="Q311" s="127">
        <v>3.8199999999999998E-2</v>
      </c>
      <c r="R311" s="127">
        <v>3.8100000000000002E-2</v>
      </c>
      <c r="S311" s="127">
        <v>3.7999999999999999E-2</v>
      </c>
      <c r="T311" s="127">
        <v>3.7699999999999997E-2</v>
      </c>
      <c r="U311" s="127">
        <v>3.7600000000000001E-2</v>
      </c>
      <c r="V311" s="127">
        <v>3.7400000000000003E-2</v>
      </c>
      <c r="W311" s="127">
        <v>3.73E-2</v>
      </c>
      <c r="X311" s="127">
        <v>3.7100000000000001E-2</v>
      </c>
      <c r="Y311" s="127">
        <v>3.6999999999999998E-2</v>
      </c>
      <c r="Z311" s="127">
        <v>3.6799999999999999E-2</v>
      </c>
      <c r="AA311" s="127">
        <v>4.6899999999999997E-2</v>
      </c>
      <c r="AB311" s="127">
        <v>5.33E-2</v>
      </c>
      <c r="AC311" s="127">
        <v>5.3199999999999997E-2</v>
      </c>
      <c r="AD311" s="127">
        <v>5.28E-2</v>
      </c>
      <c r="AE311" s="127">
        <v>5.2299999999999999E-2</v>
      </c>
      <c r="AF311" s="127">
        <v>5.1999999999999998E-2</v>
      </c>
      <c r="AG311" s="127">
        <v>5.1700000000000003E-2</v>
      </c>
      <c r="AH311" s="127">
        <v>5.16E-2</v>
      </c>
      <c r="AI311" s="127">
        <v>5.1299999999999998E-2</v>
      </c>
      <c r="AJ311" s="127">
        <v>5.0900000000000001E-2</v>
      </c>
      <c r="AK311" s="127">
        <v>5.0799999999999998E-2</v>
      </c>
      <c r="AL311" s="127">
        <v>5.0599999999999999E-2</v>
      </c>
      <c r="AM311" s="127">
        <v>0.05</v>
      </c>
      <c r="AN311" s="127">
        <v>5.3499999999999999E-2</v>
      </c>
      <c r="AO311" s="127">
        <v>5.5599999999999997E-2</v>
      </c>
      <c r="AP311" s="127">
        <v>5.4899999999999997E-2</v>
      </c>
      <c r="AQ311" s="127">
        <v>5.3199999999999997E-2</v>
      </c>
      <c r="AR311" s="127">
        <v>5.2200000000000003E-2</v>
      </c>
      <c r="AS311" s="127">
        <v>5.0999999999999997E-2</v>
      </c>
      <c r="AT311" s="127">
        <v>5.0099999999999999E-2</v>
      </c>
      <c r="AU311" s="127">
        <v>4.9599999999999998E-2</v>
      </c>
      <c r="AV311" s="127">
        <v>4.9200000000000001E-2</v>
      </c>
      <c r="AW311" s="127">
        <v>4.9000000000000002E-2</v>
      </c>
      <c r="AX311" s="127">
        <v>4.9099999999999998E-2</v>
      </c>
      <c r="AY311" s="127">
        <v>4.9000000000000002E-2</v>
      </c>
      <c r="AZ311" s="127">
        <v>4.8800000000000003E-2</v>
      </c>
      <c r="BA311" s="127">
        <v>5.28E-2</v>
      </c>
      <c r="BB311" s="127">
        <v>5.3699999999999998E-2</v>
      </c>
      <c r="BC311" s="127">
        <v>5.3499999999999999E-2</v>
      </c>
      <c r="BD311" s="127">
        <v>5.33E-2</v>
      </c>
      <c r="BE311" s="127">
        <v>5.2900000000000003E-2</v>
      </c>
      <c r="BF311" s="127">
        <v>5.2600000000000001E-2</v>
      </c>
      <c r="BG311" s="127">
        <v>5.2400000000000002E-2</v>
      </c>
      <c r="BH311" s="127">
        <v>5.2299999999999999E-2</v>
      </c>
      <c r="BI311" s="127">
        <v>5.1999999999999998E-2</v>
      </c>
      <c r="BJ311" s="127">
        <v>5.16E-2</v>
      </c>
      <c r="BK311" s="127">
        <v>5.0999999999999997E-2</v>
      </c>
      <c r="BL311" s="127">
        <v>5.0599999999999999E-2</v>
      </c>
      <c r="BM311" s="127">
        <v>5.0500000000000003E-2</v>
      </c>
      <c r="BN311" s="127">
        <v>5.4300000000000001E-2</v>
      </c>
      <c r="BO311" s="127">
        <v>5.4899999999999997E-2</v>
      </c>
      <c r="BP311" s="127">
        <v>5.45E-2</v>
      </c>
      <c r="BQ311" s="127">
        <v>5.4199999999999998E-2</v>
      </c>
      <c r="BR311" s="127">
        <v>5.3900000000000003E-2</v>
      </c>
      <c r="BS311" s="127">
        <v>5.3499999999999999E-2</v>
      </c>
      <c r="BT311" s="127">
        <v>5.3100000000000001E-2</v>
      </c>
      <c r="BU311" s="127">
        <v>5.28E-2</v>
      </c>
      <c r="BV311" s="127">
        <v>5.2900000000000003E-2</v>
      </c>
      <c r="BW311" s="127">
        <v>5.28E-2</v>
      </c>
      <c r="BX311" s="127">
        <v>5.28E-2</v>
      </c>
      <c r="BY311" s="127">
        <v>5.2600000000000001E-2</v>
      </c>
      <c r="BZ311" s="127">
        <v>5.2200000000000003E-2</v>
      </c>
      <c r="CA311" s="127">
        <v>5.1900000000000002E-2</v>
      </c>
      <c r="CB311" s="127">
        <v>5.1799999999999999E-2</v>
      </c>
      <c r="CC311" s="127">
        <v>5.1499999999999997E-2</v>
      </c>
      <c r="CD311" s="127">
        <v>5.1200000000000002E-2</v>
      </c>
      <c r="CE311" s="127">
        <v>5.0999999999999997E-2</v>
      </c>
      <c r="CF311" s="127">
        <v>5.0999999999999997E-2</v>
      </c>
      <c r="CG311" s="127">
        <v>5.0900000000000001E-2</v>
      </c>
      <c r="CH311" s="127">
        <v>4.0800000000000003E-2</v>
      </c>
      <c r="CI311" s="127">
        <v>4.07E-2</v>
      </c>
      <c r="CJ311" s="127">
        <v>4.0599999999999997E-2</v>
      </c>
      <c r="CK311" s="127">
        <v>4.0500000000000001E-2</v>
      </c>
      <c r="CL311" s="127">
        <v>4.0399999999999998E-2</v>
      </c>
      <c r="CM311" s="127">
        <v>4.0300000000000002E-2</v>
      </c>
      <c r="CN311" s="127">
        <v>0.04</v>
      </c>
      <c r="CO311" s="127">
        <v>3.9800000000000002E-2</v>
      </c>
      <c r="CP311" s="127">
        <v>3.9699999999999999E-2</v>
      </c>
      <c r="CQ311" s="127">
        <v>4.2500000000000003E-2</v>
      </c>
      <c r="CR311" s="127">
        <v>4.3099999999999999E-2</v>
      </c>
      <c r="CS311" s="127">
        <v>4.2999999999999997E-2</v>
      </c>
      <c r="CT311" s="127">
        <v>4.2900000000000001E-2</v>
      </c>
      <c r="CU311" s="127">
        <v>4.2799999999999998E-2</v>
      </c>
      <c r="CV311" s="127">
        <v>4.2700000000000002E-2</v>
      </c>
      <c r="CW311" s="127">
        <v>4.2599999999999999E-2</v>
      </c>
      <c r="CX311" s="127">
        <v>4.2500000000000003E-2</v>
      </c>
      <c r="CY311" s="127">
        <v>4.2299999999999997E-2</v>
      </c>
      <c r="CZ311" s="127">
        <v>4.2099999999999999E-2</v>
      </c>
      <c r="DA311" s="127">
        <v>4.1799999999999997E-2</v>
      </c>
      <c r="DB311" s="127">
        <v>4.1700000000000001E-2</v>
      </c>
      <c r="DC311" s="127">
        <v>4.1500000000000002E-2</v>
      </c>
      <c r="DD311" s="127">
        <v>4.1799999999999997E-2</v>
      </c>
      <c r="DE311" s="127">
        <v>4.1799999999999997E-2</v>
      </c>
      <c r="DF311" s="127">
        <v>4.1500000000000002E-2</v>
      </c>
      <c r="DG311" s="127">
        <v>4.1300000000000003E-2</v>
      </c>
      <c r="DH311" s="127">
        <v>4.3299999999999998E-2</v>
      </c>
      <c r="DI311" s="127">
        <v>4.3299999999999998E-2</v>
      </c>
      <c r="DJ311" s="127">
        <v>4.2999999999999997E-2</v>
      </c>
      <c r="DK311" s="127">
        <v>4.2900000000000001E-2</v>
      </c>
      <c r="DL311" s="127">
        <v>4.2799999999999998E-2</v>
      </c>
      <c r="DM311" s="127">
        <v>4.2599999999999999E-2</v>
      </c>
      <c r="DN311" s="127">
        <v>4.2299999999999997E-2</v>
      </c>
      <c r="DO311" s="127">
        <v>4.2299999999999997E-2</v>
      </c>
      <c r="DP311" s="127">
        <v>4.2700000000000002E-2</v>
      </c>
      <c r="DQ311" s="127">
        <v>4.2900000000000001E-2</v>
      </c>
      <c r="DR311" s="127">
        <v>4.2700000000000002E-2</v>
      </c>
      <c r="DS311" s="127">
        <v>4.2599999999999999E-2</v>
      </c>
      <c r="DT311" s="127">
        <v>4.2500000000000003E-2</v>
      </c>
      <c r="DU311" s="127">
        <v>4.2500000000000003E-2</v>
      </c>
      <c r="DV311" s="127">
        <v>4.2299999999999997E-2</v>
      </c>
      <c r="DW311" s="127">
        <v>4.2200000000000001E-2</v>
      </c>
      <c r="DX311" s="127">
        <v>4.2000000000000003E-2</v>
      </c>
      <c r="DY311" s="127">
        <v>4.3499999999999997E-2</v>
      </c>
      <c r="DZ311" s="127">
        <v>4.3299999999999998E-2</v>
      </c>
      <c r="EA311" s="127">
        <v>4.3099999999999999E-2</v>
      </c>
      <c r="EB311" s="127">
        <v>4.3299999999999998E-2</v>
      </c>
      <c r="EC311" s="127">
        <v>4.3200000000000002E-2</v>
      </c>
      <c r="ED311" s="127">
        <v>4.3299999999999998E-2</v>
      </c>
      <c r="EE311" s="127">
        <v>4.3299999999999998E-2</v>
      </c>
      <c r="EF311" s="127">
        <v>4.3200000000000002E-2</v>
      </c>
      <c r="EG311" s="127">
        <v>4.2999999999999997E-2</v>
      </c>
      <c r="EH311" s="127">
        <v>4.2700000000000002E-2</v>
      </c>
      <c r="EI311" s="127">
        <v>4.24E-2</v>
      </c>
      <c r="EJ311" s="127">
        <v>4.2099999999999999E-2</v>
      </c>
      <c r="EK311" s="127">
        <v>4.1700000000000001E-2</v>
      </c>
      <c r="EL311" s="127">
        <v>4.1399999999999999E-2</v>
      </c>
      <c r="EM311" s="127">
        <v>4.2500000000000003E-2</v>
      </c>
      <c r="EN311" s="127">
        <v>4.2599999999999999E-2</v>
      </c>
      <c r="EO311" s="127">
        <v>4.2900000000000001E-2</v>
      </c>
      <c r="EP311" s="127">
        <v>4.2799999999999998E-2</v>
      </c>
      <c r="EQ311" s="127">
        <v>4.2799999999999998E-2</v>
      </c>
      <c r="ER311" s="127">
        <v>4.2599999999999999E-2</v>
      </c>
      <c r="ES311" s="127">
        <v>4.24E-2</v>
      </c>
      <c r="ET311" s="127">
        <v>4.2200000000000001E-2</v>
      </c>
      <c r="EU311" s="127">
        <v>4.2000000000000003E-2</v>
      </c>
      <c r="EV311">
        <f>SUMIF('12peso'!$E$39:$E$492,$A311,'12peso'!H$39:H$492)</f>
        <v>1.06E-2</v>
      </c>
      <c r="EW311">
        <f>SUMIF('12peso'!$E$39:$E$492,$A311,'12peso'!I$39:I$492)</f>
        <v>1.0500000000000001E-2</v>
      </c>
      <c r="EX311">
        <f>SUMIF('12peso'!$E$39:$E$492,$A311,'12peso'!J$39:J$492)</f>
        <v>1.04E-2</v>
      </c>
      <c r="EY311">
        <f>SUMIF('12peso'!$E$39:$E$492,$A311,'12peso'!K$39:K$492)</f>
        <v>1.04E-2</v>
      </c>
      <c r="EZ311">
        <f>SUMIF('12peso'!$E$39:$E$492,$A311,'12peso'!L$39:L$492)</f>
        <v>1.03E-2</v>
      </c>
      <c r="FA311">
        <f>SUMIF('12peso'!$E$39:$E$492,$A311,'12peso'!M$39:M$492)</f>
        <v>1.0500000000000001E-2</v>
      </c>
      <c r="FB311">
        <f>SUMIF('12peso'!$E$39:$E$492,$A311,'12peso'!N$39:N$492)</f>
        <v>1.06E-2</v>
      </c>
      <c r="FC311">
        <f>SUMIF('12peso'!$E$39:$E$492,$A311,'12peso'!O$39:O$492)</f>
        <v>1.0999999999999999E-2</v>
      </c>
      <c r="FD311">
        <f>SUMIF('12peso'!$E$39:$E$492,$A311,'12peso'!P$39:P$492)</f>
        <v>1.09E-2</v>
      </c>
      <c r="FE311">
        <f>SUMIF('12peso'!$E$39:$E$492,$A311,'12peso'!Q$39:Q$492)</f>
        <v>1.0800000000000001E-2</v>
      </c>
      <c r="FF311">
        <f>SUMIF('12peso'!$E$39:$E$492,$A311,'12peso'!R$39:R$492)</f>
        <v>1.0800000000000001E-2</v>
      </c>
      <c r="FG311">
        <f>SUMIF('12peso'!$E$39:$E$492,$A311,'12peso'!S$39:S$492)</f>
        <v>1.0699999999999999E-2</v>
      </c>
      <c r="FH311">
        <f>SUMIF('12peso'!$E$39:$E$492,$A311,'12peso'!T$39:T$492)</f>
        <v>1.06E-2</v>
      </c>
      <c r="FI311">
        <f>SUMIF('12peso'!$E$39:$E$492,$A311,'12peso'!U$39:U$492)</f>
        <v>1.0500000000000001E-2</v>
      </c>
      <c r="FJ311">
        <f>SUMIF('12peso'!$E$39:$E$492,$A311,'12peso'!V$39:V$492)</f>
        <v>1.0500000000000001E-2</v>
      </c>
      <c r="FK311">
        <f>SUMIF('12peso'!$E$39:$E$492,$A311,'12peso'!W$39:W$492)</f>
        <v>1.0500000000000001E-2</v>
      </c>
      <c r="FL311">
        <f>SUMIF('12peso'!$E$39:$E$492,$A311,'12peso'!X$39:X$492)</f>
        <v>1.04E-2</v>
      </c>
      <c r="FM311">
        <f>SUMIF('12peso'!$E$39:$E$492,$A311,'12peso'!Y$39:Y$492)</f>
        <v>1.04E-2</v>
      </c>
      <c r="FN311">
        <f>SUMIF('12peso'!$E$39:$E$492,$A311,'12peso'!Z$39:Z$492)</f>
        <v>1.04E-2</v>
      </c>
      <c r="FO311">
        <f>SUMIF('12peso'!$E$39:$E$492,$A311,'12peso'!AA$39:AA$492)</f>
        <v>1.0500000000000001E-2</v>
      </c>
      <c r="FP311">
        <f>SUMIF('12peso'!$E$39:$E$492,$A311,'12peso'!AB$39:AB$492)</f>
        <v>1.04E-2</v>
      </c>
      <c r="FQ311">
        <f>SUMIF('12peso'!$E$39:$E$492,$A311,'12peso'!AC$39:AC$492)</f>
        <v>1.04E-2</v>
      </c>
      <c r="FR311">
        <f>SUMIF('12peso'!$E$39:$E$492,$A311,'12peso'!AD$39:AD$492)</f>
        <v>1.03E-2</v>
      </c>
      <c r="FS311">
        <f>SUMIF('12peso'!$E$39:$E$492,$A311,'12peso'!AE$39:AE$492)</f>
        <v>1.03E-2</v>
      </c>
      <c r="FT311">
        <f>SUMIF('12peso'!$E$39:$E$492,$A311,'12peso'!AF$39:AF$492)</f>
        <v>1.17E-2</v>
      </c>
      <c r="FU311">
        <f>SUMIF('12peso'!$E$39:$E$492,$A311,'12peso'!AG$39:AG$492)</f>
        <v>1.1599999999999999E-2</v>
      </c>
      <c r="FV311">
        <f>SUMIF('12peso'!$E$39:$E$492,$A311,'12peso'!AH$39:AH$492)</f>
        <v>1.15E-2</v>
      </c>
      <c r="FW311">
        <f>SUMIF('12peso'!$E$39:$E$492,$A311,'12peso'!AI$39:AI$492)</f>
        <v>1.14E-2</v>
      </c>
      <c r="FX311">
        <f>SUMIF('12peso'!$E$39:$E$492,$A311,'12peso'!AJ$39:AJ$492)</f>
        <v>1.1299999999999999E-2</v>
      </c>
      <c r="FY311">
        <f>SUMIF('12peso'!$E$39:$E$492,$A311,'12peso'!AK$39:AK$492)</f>
        <v>1.1299999999999999E-2</v>
      </c>
      <c r="FZ311">
        <f>SUMIF('12peso'!$E$39:$E$492,$A311,'12peso'!AL$39:AL$492)</f>
        <v>1.17E-2</v>
      </c>
      <c r="GA311">
        <f>SUMIF('12peso'!$E$39:$E$492,$A311,'12peso'!AM$39:AM$492)</f>
        <v>1.2E-2</v>
      </c>
      <c r="GB311">
        <f>SUMIF('12peso'!$E$39:$E$492,$A311,'12peso'!AN$39:AN$492)</f>
        <v>1.1900000000000001E-2</v>
      </c>
    </row>
    <row r="312" spans="1:184" x14ac:dyDescent="0.25">
      <c r="A312" s="60">
        <v>9101002</v>
      </c>
      <c r="B312" s="56" t="s">
        <v>315</v>
      </c>
      <c r="C312" s="127">
        <v>2.9285000000000001</v>
      </c>
      <c r="D312" s="127">
        <v>2.9138000000000002</v>
      </c>
      <c r="E312" s="127">
        <v>2.8931</v>
      </c>
      <c r="F312" s="127">
        <v>2.8565999999999998</v>
      </c>
      <c r="G312" s="127">
        <v>2.8220000000000001</v>
      </c>
      <c r="H312" s="127">
        <v>2.8043999999999998</v>
      </c>
      <c r="I312" s="127">
        <v>2.8441000000000001</v>
      </c>
      <c r="J312" s="127">
        <v>2.8384999999999998</v>
      </c>
      <c r="K312" s="127">
        <v>2.8327</v>
      </c>
      <c r="L312" s="127">
        <v>2.8092000000000001</v>
      </c>
      <c r="M312" s="127">
        <v>2.8075999999999999</v>
      </c>
      <c r="N312" s="127">
        <v>2.8872</v>
      </c>
      <c r="O312" s="127">
        <v>3.0871</v>
      </c>
      <c r="P312" s="127">
        <v>3.0464000000000002</v>
      </c>
      <c r="Q312" s="127">
        <v>3.0388000000000002</v>
      </c>
      <c r="R312" s="127">
        <v>3.0339999999999998</v>
      </c>
      <c r="S312" s="127">
        <v>3.0251999999999999</v>
      </c>
      <c r="T312" s="127">
        <v>3.0072999999999999</v>
      </c>
      <c r="U312" s="127">
        <v>2.9986000000000002</v>
      </c>
      <c r="V312" s="127">
        <v>2.9874000000000001</v>
      </c>
      <c r="W312" s="127">
        <v>2.9767000000000001</v>
      </c>
      <c r="X312" s="127">
        <v>2.9586999999999999</v>
      </c>
      <c r="Y312" s="127">
        <v>2.9464999999999999</v>
      </c>
      <c r="Z312" s="127">
        <v>2.9719000000000002</v>
      </c>
      <c r="AA312" s="127">
        <v>3.0994000000000002</v>
      </c>
      <c r="AB312" s="127">
        <v>3.0769000000000002</v>
      </c>
      <c r="AC312" s="127">
        <v>3.0672999999999999</v>
      </c>
      <c r="AD312" s="127">
        <v>3.0409999999999999</v>
      </c>
      <c r="AE312" s="127">
        <v>3.0203000000000002</v>
      </c>
      <c r="AF312" s="127">
        <v>3.0009000000000001</v>
      </c>
      <c r="AG312" s="127">
        <v>2.9990999999999999</v>
      </c>
      <c r="AH312" s="127">
        <v>2.9935</v>
      </c>
      <c r="AI312" s="127">
        <v>2.9756999999999998</v>
      </c>
      <c r="AJ312" s="127">
        <v>2.9519000000000002</v>
      </c>
      <c r="AK312" s="127">
        <v>2.9458000000000002</v>
      </c>
      <c r="AL312" s="127">
        <v>2.9405000000000001</v>
      </c>
      <c r="AM312" s="127">
        <v>3.2124999999999999</v>
      </c>
      <c r="AN312" s="127">
        <v>3.2010000000000001</v>
      </c>
      <c r="AO312" s="127">
        <v>3.1775000000000002</v>
      </c>
      <c r="AP312" s="127">
        <v>3.1358999999999999</v>
      </c>
      <c r="AQ312" s="127">
        <v>3.0428999999999999</v>
      </c>
      <c r="AR312" s="127">
        <v>2.98</v>
      </c>
      <c r="AS312" s="127">
        <v>2.9224000000000001</v>
      </c>
      <c r="AT312" s="127">
        <v>2.9765000000000001</v>
      </c>
      <c r="AU312" s="127">
        <v>2.9923000000000002</v>
      </c>
      <c r="AV312" s="127">
        <v>2.9632999999999998</v>
      </c>
      <c r="AW312" s="127">
        <v>2.9449000000000001</v>
      </c>
      <c r="AX312" s="127">
        <v>2.9493</v>
      </c>
      <c r="AY312" s="127">
        <v>3.2084000000000001</v>
      </c>
      <c r="AZ312" s="127">
        <v>3.2414999999999998</v>
      </c>
      <c r="BA312" s="127">
        <v>3.2940999999999998</v>
      </c>
      <c r="BB312" s="127">
        <v>3.2709999999999999</v>
      </c>
      <c r="BC312" s="127">
        <v>3.2597999999999998</v>
      </c>
      <c r="BD312" s="127">
        <v>3.2431000000000001</v>
      </c>
      <c r="BE312" s="127">
        <v>3.2214</v>
      </c>
      <c r="BF312" s="127">
        <v>3.2303999999999999</v>
      </c>
      <c r="BG312" s="127">
        <v>3.2374000000000001</v>
      </c>
      <c r="BH312" s="127">
        <v>3.2250999999999999</v>
      </c>
      <c r="BI312" s="127">
        <v>3.2092000000000001</v>
      </c>
      <c r="BJ312" s="127">
        <v>3.1879</v>
      </c>
      <c r="BK312" s="127">
        <v>3.3144</v>
      </c>
      <c r="BL312" s="127">
        <v>3.3119999999999998</v>
      </c>
      <c r="BM312" s="127">
        <v>3.4043999999999999</v>
      </c>
      <c r="BN312" s="127">
        <v>3.4087999999999998</v>
      </c>
      <c r="BO312" s="127">
        <v>3.4748000000000001</v>
      </c>
      <c r="BP312" s="127">
        <v>3.4592999999999998</v>
      </c>
      <c r="BQ312" s="127">
        <v>3.4401000000000002</v>
      </c>
      <c r="BR312" s="127">
        <v>3.4198</v>
      </c>
      <c r="BS312" s="127">
        <v>3.3999000000000001</v>
      </c>
      <c r="BT312" s="127">
        <v>3.3952</v>
      </c>
      <c r="BU312" s="127">
        <v>3.3714</v>
      </c>
      <c r="BV312" s="127">
        <v>3.3963999999999999</v>
      </c>
      <c r="BW312" s="127">
        <v>3.5293000000000001</v>
      </c>
      <c r="BX312" s="127">
        <v>3.5626000000000002</v>
      </c>
      <c r="BY312" s="127">
        <v>3.5508999999999999</v>
      </c>
      <c r="BZ312" s="127">
        <v>3.5238</v>
      </c>
      <c r="CA312" s="127">
        <v>3.5036</v>
      </c>
      <c r="CB312" s="127">
        <v>3.4904999999999999</v>
      </c>
      <c r="CC312" s="127">
        <v>3.468</v>
      </c>
      <c r="CD312" s="127">
        <v>3.4540000000000002</v>
      </c>
      <c r="CE312" s="127">
        <v>3.4386000000000001</v>
      </c>
      <c r="CF312" s="127">
        <v>3.4317000000000002</v>
      </c>
      <c r="CG312" s="127">
        <v>3.4285999999999999</v>
      </c>
      <c r="CH312" s="127">
        <v>3.7827000000000002</v>
      </c>
      <c r="CI312" s="127">
        <v>3.7650000000000001</v>
      </c>
      <c r="CJ312" s="127">
        <v>3.7423000000000002</v>
      </c>
      <c r="CK312" s="127">
        <v>3.7343999999999999</v>
      </c>
      <c r="CL312" s="127">
        <v>3.7222</v>
      </c>
      <c r="CM312" s="127">
        <v>3.7109000000000001</v>
      </c>
      <c r="CN312" s="127">
        <v>3.6928000000000001</v>
      </c>
      <c r="CO312" s="127">
        <v>3.6766000000000001</v>
      </c>
      <c r="CP312" s="127">
        <v>3.6427</v>
      </c>
      <c r="CQ312" s="127">
        <v>3.6284000000000001</v>
      </c>
      <c r="CR312" s="127">
        <v>3.6198999999999999</v>
      </c>
      <c r="CS312" s="127">
        <v>3.6099000000000001</v>
      </c>
      <c r="CT312" s="127">
        <v>3.5996000000000001</v>
      </c>
      <c r="CU312" s="127">
        <v>3.6131000000000002</v>
      </c>
      <c r="CV312" s="127">
        <v>3.6375000000000002</v>
      </c>
      <c r="CW312" s="127">
        <v>3.5943000000000001</v>
      </c>
      <c r="CX312" s="127">
        <v>3.5878000000000001</v>
      </c>
      <c r="CY312" s="127">
        <v>3.5750999999999999</v>
      </c>
      <c r="CZ312" s="127">
        <v>3.5493000000000001</v>
      </c>
      <c r="DA312" s="127">
        <v>3.5301999999999998</v>
      </c>
      <c r="DB312" s="127">
        <v>3.5257000000000001</v>
      </c>
      <c r="DC312" s="127">
        <v>3.5091999999999999</v>
      </c>
      <c r="DD312" s="127">
        <v>3.4904000000000002</v>
      </c>
      <c r="DE312" s="127">
        <v>3.4628999999999999</v>
      </c>
      <c r="DF312" s="127">
        <v>3.4377</v>
      </c>
      <c r="DG312" s="127">
        <v>3.4411</v>
      </c>
      <c r="DH312" s="127">
        <v>3.5091000000000001</v>
      </c>
      <c r="DI312" s="127">
        <v>3.5</v>
      </c>
      <c r="DJ312" s="127">
        <v>3.4950000000000001</v>
      </c>
      <c r="DK312" s="127">
        <v>3.4839000000000002</v>
      </c>
      <c r="DL312" s="127">
        <v>3.4742000000000002</v>
      </c>
      <c r="DM312" s="127">
        <v>3.4579</v>
      </c>
      <c r="DN312" s="127">
        <v>3.4386999999999999</v>
      </c>
      <c r="DO312" s="127">
        <v>3.4318</v>
      </c>
      <c r="DP312" s="127">
        <v>3.4156</v>
      </c>
      <c r="DQ312" s="127">
        <v>3.3996</v>
      </c>
      <c r="DR312" s="127">
        <v>3.3872</v>
      </c>
      <c r="DS312" s="127">
        <v>3.379</v>
      </c>
      <c r="DT312" s="127">
        <v>3.3742999999999999</v>
      </c>
      <c r="DU312" s="127">
        <v>3.3771</v>
      </c>
      <c r="DV312" s="127">
        <v>3.3841999999999999</v>
      </c>
      <c r="DW312" s="127">
        <v>3.3725999999999998</v>
      </c>
      <c r="DX312" s="127">
        <v>3.3609</v>
      </c>
      <c r="DY312" s="127">
        <v>3.3353000000000002</v>
      </c>
      <c r="DZ312" s="127">
        <v>3.3108</v>
      </c>
      <c r="EA312" s="127">
        <v>3.2951999999999999</v>
      </c>
      <c r="EB312" s="127">
        <v>3.2770000000000001</v>
      </c>
      <c r="EC312" s="127">
        <v>3.2627999999999999</v>
      </c>
      <c r="ED312" s="127">
        <v>3.2660999999999998</v>
      </c>
      <c r="EE312" s="127">
        <v>3.2631999999999999</v>
      </c>
      <c r="EF312" s="127">
        <v>3.2618</v>
      </c>
      <c r="EG312" s="127">
        <v>3.2469000000000001</v>
      </c>
      <c r="EH312" s="127">
        <v>3.2303999999999999</v>
      </c>
      <c r="EI312" s="127">
        <v>3.2166000000000001</v>
      </c>
      <c r="EJ312" s="127">
        <v>3.1997</v>
      </c>
      <c r="EK312" s="127">
        <v>3.1737000000000002</v>
      </c>
      <c r="EL312" s="127">
        <v>3.1482000000000001</v>
      </c>
      <c r="EM312" s="127">
        <v>3.1236000000000002</v>
      </c>
      <c r="EN312" s="127">
        <v>3.0994000000000002</v>
      </c>
      <c r="EO312" s="127">
        <v>3.0849000000000002</v>
      </c>
      <c r="EP312" s="127">
        <v>3.0802999999999998</v>
      </c>
      <c r="EQ312" s="127">
        <v>3.0754999999999999</v>
      </c>
      <c r="ER312" s="127">
        <v>3.0642</v>
      </c>
      <c r="ES312" s="127">
        <v>3.0482</v>
      </c>
      <c r="ET312" s="127">
        <v>3.0352000000000001</v>
      </c>
      <c r="EU312" s="127">
        <v>3.0196000000000001</v>
      </c>
      <c r="EV312">
        <f>SUMIF('12peso'!$E$39:$E$492,$A312,'12peso'!H$39:H$492)</f>
        <v>1.5367999999999999</v>
      </c>
      <c r="EW312">
        <f>SUMIF('12peso'!$E$39:$E$492,$A312,'12peso'!I$39:I$492)</f>
        <v>1.5405</v>
      </c>
      <c r="EX312">
        <f>SUMIF('12peso'!$E$39:$E$492,$A312,'12peso'!J$39:J$492)</f>
        <v>1.5253000000000001</v>
      </c>
      <c r="EY312">
        <f>SUMIF('12peso'!$E$39:$E$492,$A312,'12peso'!K$39:K$492)</f>
        <v>1.5064</v>
      </c>
      <c r="EZ312">
        <f>SUMIF('12peso'!$E$39:$E$492,$A312,'12peso'!L$39:L$492)</f>
        <v>1.5051000000000001</v>
      </c>
      <c r="FA312">
        <f>SUMIF('12peso'!$E$39:$E$492,$A312,'12peso'!M$39:M$492)</f>
        <v>1.4792000000000001</v>
      </c>
      <c r="FB312">
        <f>SUMIF('12peso'!$E$39:$E$492,$A312,'12peso'!N$39:N$492)</f>
        <v>1.478</v>
      </c>
      <c r="FC312">
        <f>SUMIF('12peso'!$E$39:$E$492,$A312,'12peso'!O$39:O$492)</f>
        <v>1.4715</v>
      </c>
      <c r="FD312">
        <f>SUMIF('12peso'!$E$39:$E$492,$A312,'12peso'!P$39:P$492)</f>
        <v>1.4657</v>
      </c>
      <c r="FE312">
        <f>SUMIF('12peso'!$E$39:$E$492,$A312,'12peso'!Q$39:Q$492)</f>
        <v>1.4574</v>
      </c>
      <c r="FF312">
        <f>SUMIF('12peso'!$E$39:$E$492,$A312,'12peso'!R$39:R$492)</f>
        <v>1.4492</v>
      </c>
      <c r="FG312">
        <f>SUMIF('12peso'!$E$39:$E$492,$A312,'12peso'!S$39:S$492)</f>
        <v>1.4407000000000001</v>
      </c>
      <c r="FH312">
        <f>SUMIF('12peso'!$E$39:$E$492,$A312,'12peso'!T$39:T$492)</f>
        <v>1.4293</v>
      </c>
      <c r="FI312">
        <f>SUMIF('12peso'!$E$39:$E$492,$A312,'12peso'!U$39:U$492)</f>
        <v>1.4172</v>
      </c>
      <c r="FJ312">
        <f>SUMIF('12peso'!$E$39:$E$492,$A312,'12peso'!V$39:V$492)</f>
        <v>1.4138999999999999</v>
      </c>
      <c r="FK312">
        <f>SUMIF('12peso'!$E$39:$E$492,$A312,'12peso'!W$39:W$492)</f>
        <v>1.4095</v>
      </c>
      <c r="FL312">
        <f>SUMIF('12peso'!$E$39:$E$492,$A312,'12peso'!X$39:X$492)</f>
        <v>1.3869</v>
      </c>
      <c r="FM312">
        <f>SUMIF('12peso'!$E$39:$E$492,$A312,'12peso'!Y$39:Y$492)</f>
        <v>1.3767</v>
      </c>
      <c r="FN312">
        <f>SUMIF('12peso'!$E$39:$E$492,$A312,'12peso'!Z$39:Z$492)</f>
        <v>1.3728</v>
      </c>
      <c r="FO312">
        <f>SUMIF('12peso'!$E$39:$E$492,$A312,'12peso'!AA$39:AA$492)</f>
        <v>1.3724000000000001</v>
      </c>
      <c r="FP312">
        <f>SUMIF('12peso'!$E$39:$E$492,$A312,'12peso'!AB$39:AB$492)</f>
        <v>1.3692</v>
      </c>
      <c r="FQ312">
        <f>SUMIF('12peso'!$E$39:$E$492,$A312,'12peso'!AC$39:AC$492)</f>
        <v>1.3643000000000001</v>
      </c>
      <c r="FR312">
        <f>SUMIF('12peso'!$E$39:$E$492,$A312,'12peso'!AD$39:AD$492)</f>
        <v>1.3565</v>
      </c>
      <c r="FS312">
        <f>SUMIF('12peso'!$E$39:$E$492,$A312,'12peso'!AE$39:AE$492)</f>
        <v>1.3492</v>
      </c>
      <c r="FT312">
        <f>SUMIF('12peso'!$E$39:$E$492,$A312,'12peso'!AF$39:AF$492)</f>
        <v>1.3363</v>
      </c>
      <c r="FU312">
        <f>SUMIF('12peso'!$E$39:$E$492,$A312,'12peso'!AG$39:AG$492)</f>
        <v>1.3289</v>
      </c>
      <c r="FV312">
        <f>SUMIF('12peso'!$E$39:$E$492,$A312,'12peso'!AH$39:AH$492)</f>
        <v>1.3191999999999999</v>
      </c>
      <c r="FW312">
        <f>SUMIF('12peso'!$E$39:$E$492,$A312,'12peso'!AI$39:AI$492)</f>
        <v>1.2487999999999999</v>
      </c>
      <c r="FX312">
        <f>SUMIF('12peso'!$E$39:$E$492,$A312,'12peso'!AJ$39:AJ$492)</f>
        <v>1.2436</v>
      </c>
      <c r="FY312">
        <f>SUMIF('12peso'!$E$39:$E$492,$A312,'12peso'!AK$39:AK$492)</f>
        <v>1.2435</v>
      </c>
      <c r="FZ312">
        <f>SUMIF('12peso'!$E$39:$E$492,$A312,'12peso'!AL$39:AL$492)</f>
        <v>1.2385999999999999</v>
      </c>
      <c r="GA312">
        <f>SUMIF('12peso'!$E$39:$E$492,$A312,'12peso'!AM$39:AM$492)</f>
        <v>1.2021999999999999</v>
      </c>
      <c r="GB312">
        <f>SUMIF('12peso'!$E$39:$E$492,$A312,'12peso'!AN$39:AN$492)</f>
        <v>1.1992</v>
      </c>
    </row>
    <row r="313" spans="1:184" x14ac:dyDescent="0.25">
      <c r="A313" s="60">
        <v>9101003</v>
      </c>
      <c r="B313" s="56" t="s">
        <v>316</v>
      </c>
      <c r="C313" s="127">
        <v>0.15160000000000001</v>
      </c>
      <c r="D313" s="127">
        <v>0.15079999999999999</v>
      </c>
      <c r="E313" s="127">
        <v>0.1535</v>
      </c>
      <c r="F313" s="127">
        <v>0.15129999999999999</v>
      </c>
      <c r="G313" s="127">
        <v>0.1502</v>
      </c>
      <c r="H313" s="127">
        <v>0.1487</v>
      </c>
      <c r="I313" s="127">
        <v>0.1482</v>
      </c>
      <c r="J313" s="127">
        <v>0.14810000000000001</v>
      </c>
      <c r="K313" s="127">
        <v>0.1479</v>
      </c>
      <c r="L313" s="127">
        <v>0.14749999999999999</v>
      </c>
      <c r="M313" s="127">
        <v>0.14760000000000001</v>
      </c>
      <c r="N313" s="127">
        <v>0.1487</v>
      </c>
      <c r="O313" s="127">
        <v>0.15390000000000001</v>
      </c>
      <c r="P313" s="127">
        <v>0.1507</v>
      </c>
      <c r="Q313" s="127">
        <v>0.1527</v>
      </c>
      <c r="R313" s="127">
        <v>0.15310000000000001</v>
      </c>
      <c r="S313" s="127">
        <v>0.15340000000000001</v>
      </c>
      <c r="T313" s="127">
        <v>0.1532</v>
      </c>
      <c r="U313" s="127">
        <v>0.15240000000000001</v>
      </c>
      <c r="V313" s="127">
        <v>0.152</v>
      </c>
      <c r="W313" s="127">
        <v>0.1525</v>
      </c>
      <c r="X313" s="127">
        <v>0.15129999999999999</v>
      </c>
      <c r="Y313" s="127">
        <v>0.1517</v>
      </c>
      <c r="Z313" s="127">
        <v>0.15179999999999999</v>
      </c>
      <c r="AA313" s="127">
        <v>0.15740000000000001</v>
      </c>
      <c r="AB313" s="127">
        <v>0.15690000000000001</v>
      </c>
      <c r="AC313" s="127">
        <v>0.15579999999999999</v>
      </c>
      <c r="AD313" s="127">
        <v>0.1555</v>
      </c>
      <c r="AE313" s="127">
        <v>0.1542</v>
      </c>
      <c r="AF313" s="127">
        <v>0.1532</v>
      </c>
      <c r="AG313" s="127">
        <v>0.1527</v>
      </c>
      <c r="AH313" s="127">
        <v>0.15190000000000001</v>
      </c>
      <c r="AI313" s="127">
        <v>0.1515</v>
      </c>
      <c r="AJ313" s="127">
        <v>0.15040000000000001</v>
      </c>
      <c r="AK313" s="127">
        <v>0.1502</v>
      </c>
      <c r="AL313" s="127">
        <v>0.14960000000000001</v>
      </c>
      <c r="AM313" s="127">
        <v>0.15690000000000001</v>
      </c>
      <c r="AN313" s="127">
        <v>0.15970000000000001</v>
      </c>
      <c r="AO313" s="127">
        <v>0.15809999999999999</v>
      </c>
      <c r="AP313" s="127">
        <v>0.15659999999999999</v>
      </c>
      <c r="AQ313" s="127">
        <v>0.1517</v>
      </c>
      <c r="AR313" s="127">
        <v>0.1487</v>
      </c>
      <c r="AS313" s="127">
        <v>0.1462</v>
      </c>
      <c r="AT313" s="127">
        <v>0.1464</v>
      </c>
      <c r="AU313" s="127">
        <v>0.14330000000000001</v>
      </c>
      <c r="AV313" s="127">
        <v>0.1431</v>
      </c>
      <c r="AW313" s="127">
        <v>0.14119999999999999</v>
      </c>
      <c r="AX313" s="127">
        <v>0.1414</v>
      </c>
      <c r="AY313" s="127">
        <v>0.15629999999999999</v>
      </c>
      <c r="AZ313" s="127">
        <v>0.1595</v>
      </c>
      <c r="BA313" s="127">
        <v>0.1605</v>
      </c>
      <c r="BB313" s="127">
        <v>0.15890000000000001</v>
      </c>
      <c r="BC313" s="127">
        <v>0.15939999999999999</v>
      </c>
      <c r="BD313" s="127">
        <v>0.16059999999999999</v>
      </c>
      <c r="BE313" s="127">
        <v>0.16009999999999999</v>
      </c>
      <c r="BF313" s="127">
        <v>0.15890000000000001</v>
      </c>
      <c r="BG313" s="127">
        <v>0.15920000000000001</v>
      </c>
      <c r="BH313" s="127">
        <v>0.15770000000000001</v>
      </c>
      <c r="BI313" s="127">
        <v>0.15679999999999999</v>
      </c>
      <c r="BJ313" s="127">
        <v>0.15459999999999999</v>
      </c>
      <c r="BK313" s="127">
        <v>0.16</v>
      </c>
      <c r="BL313" s="127">
        <v>0.16120000000000001</v>
      </c>
      <c r="BM313" s="127">
        <v>0.16189999999999999</v>
      </c>
      <c r="BN313" s="127">
        <v>0.16339999999999999</v>
      </c>
      <c r="BO313" s="127">
        <v>0.16320000000000001</v>
      </c>
      <c r="BP313" s="127">
        <v>0.16350000000000001</v>
      </c>
      <c r="BQ313" s="127">
        <v>0.16370000000000001</v>
      </c>
      <c r="BR313" s="127">
        <v>0.16259999999999999</v>
      </c>
      <c r="BS313" s="127">
        <v>0.16220000000000001</v>
      </c>
      <c r="BT313" s="127">
        <v>0.15989999999999999</v>
      </c>
      <c r="BU313" s="127">
        <v>0.15989999999999999</v>
      </c>
      <c r="BV313" s="127">
        <v>0.1608</v>
      </c>
      <c r="BW313" s="127">
        <v>0.16470000000000001</v>
      </c>
      <c r="BX313" s="127">
        <v>0.16750000000000001</v>
      </c>
      <c r="BY313" s="127">
        <v>0.16700000000000001</v>
      </c>
      <c r="BZ313" s="127">
        <v>0.16589999999999999</v>
      </c>
      <c r="CA313" s="127">
        <v>0.16320000000000001</v>
      </c>
      <c r="CB313" s="127">
        <v>0.1638</v>
      </c>
      <c r="CC313" s="127">
        <v>0.1638</v>
      </c>
      <c r="CD313" s="127">
        <v>0.16400000000000001</v>
      </c>
      <c r="CE313" s="127">
        <v>0.16339999999999999</v>
      </c>
      <c r="CF313" s="127">
        <v>0.1628</v>
      </c>
      <c r="CG313" s="127">
        <v>0.16370000000000001</v>
      </c>
      <c r="CH313" s="127">
        <v>0.2641</v>
      </c>
      <c r="CI313" s="127">
        <v>0.2641</v>
      </c>
      <c r="CJ313" s="127">
        <v>0.26400000000000001</v>
      </c>
      <c r="CK313" s="127">
        <v>0.26379999999999998</v>
      </c>
      <c r="CL313" s="127">
        <v>0.2631</v>
      </c>
      <c r="CM313" s="127">
        <v>0.26229999999999998</v>
      </c>
      <c r="CN313" s="127">
        <v>0.26140000000000002</v>
      </c>
      <c r="CO313" s="127">
        <v>0.26040000000000002</v>
      </c>
      <c r="CP313" s="127">
        <v>0.25900000000000001</v>
      </c>
      <c r="CQ313" s="127">
        <v>0.25800000000000001</v>
      </c>
      <c r="CR313" s="127">
        <v>0.25790000000000002</v>
      </c>
      <c r="CS313" s="127">
        <v>0.2576</v>
      </c>
      <c r="CT313" s="127">
        <v>0.25530000000000003</v>
      </c>
      <c r="CU313" s="127">
        <v>0.2555</v>
      </c>
      <c r="CV313" s="127">
        <v>0.25609999999999999</v>
      </c>
      <c r="CW313" s="127">
        <v>0.25590000000000002</v>
      </c>
      <c r="CX313" s="127">
        <v>0.25650000000000001</v>
      </c>
      <c r="CY313" s="127">
        <v>0.2555</v>
      </c>
      <c r="CZ313" s="127">
        <v>0.25319999999999998</v>
      </c>
      <c r="DA313" s="127">
        <v>0.25169999999999998</v>
      </c>
      <c r="DB313" s="127">
        <v>0.2515</v>
      </c>
      <c r="DC313" s="127">
        <v>0.25009999999999999</v>
      </c>
      <c r="DD313" s="127">
        <v>0.24879999999999999</v>
      </c>
      <c r="DE313" s="127">
        <v>0.24640000000000001</v>
      </c>
      <c r="DF313" s="127">
        <v>0.24399999999999999</v>
      </c>
      <c r="DG313" s="127">
        <v>0.24260000000000001</v>
      </c>
      <c r="DH313" s="127">
        <v>0.24210000000000001</v>
      </c>
      <c r="DI313" s="127">
        <v>0.24249999999999999</v>
      </c>
      <c r="DJ313" s="127">
        <v>0.24249999999999999</v>
      </c>
      <c r="DK313" s="127">
        <v>0.24329999999999999</v>
      </c>
      <c r="DL313" s="127">
        <v>0.24390000000000001</v>
      </c>
      <c r="DM313" s="127">
        <v>0.24349999999999999</v>
      </c>
      <c r="DN313" s="127">
        <v>0.2419</v>
      </c>
      <c r="DO313" s="127">
        <v>0.2422</v>
      </c>
      <c r="DP313" s="127">
        <v>0.24199999999999999</v>
      </c>
      <c r="DQ313" s="127">
        <v>0.2402</v>
      </c>
      <c r="DR313" s="127">
        <v>0.23910000000000001</v>
      </c>
      <c r="DS313" s="127">
        <v>0.2394</v>
      </c>
      <c r="DT313" s="127">
        <v>0.24</v>
      </c>
      <c r="DU313" s="127">
        <v>0.2404</v>
      </c>
      <c r="DV313" s="127">
        <v>0.23880000000000001</v>
      </c>
      <c r="DW313" s="127">
        <v>0.2402</v>
      </c>
      <c r="DX313" s="127">
        <v>0.2389</v>
      </c>
      <c r="DY313" s="127">
        <v>0.2359</v>
      </c>
      <c r="DZ313" s="127">
        <v>0.23430000000000001</v>
      </c>
      <c r="EA313" s="127">
        <v>0.23469999999999999</v>
      </c>
      <c r="EB313" s="127">
        <v>0.23380000000000001</v>
      </c>
      <c r="EC313" s="127">
        <v>0.2324</v>
      </c>
      <c r="ED313" s="127">
        <v>0.23400000000000001</v>
      </c>
      <c r="EE313" s="127">
        <v>0.2341</v>
      </c>
      <c r="EF313" s="127">
        <v>0.2336</v>
      </c>
      <c r="EG313" s="127">
        <v>0.23330000000000001</v>
      </c>
      <c r="EH313" s="127">
        <v>0.2311</v>
      </c>
      <c r="EI313" s="127">
        <v>0.23250000000000001</v>
      </c>
      <c r="EJ313" s="127">
        <v>0.23069999999999999</v>
      </c>
      <c r="EK313" s="127">
        <v>0.22969999999999999</v>
      </c>
      <c r="EL313" s="127">
        <v>0.22770000000000001</v>
      </c>
      <c r="EM313" s="127">
        <v>0.2266</v>
      </c>
      <c r="EN313" s="127">
        <v>0.22500000000000001</v>
      </c>
      <c r="EO313" s="127">
        <v>0.22489999999999999</v>
      </c>
      <c r="EP313" s="127">
        <v>0.2235</v>
      </c>
      <c r="EQ313" s="127">
        <v>0.22389999999999999</v>
      </c>
      <c r="ER313" s="127">
        <v>0.22370000000000001</v>
      </c>
      <c r="ES313" s="127">
        <v>0.22270000000000001</v>
      </c>
      <c r="ET313" s="127">
        <v>0.2225</v>
      </c>
      <c r="EU313" s="127">
        <v>0.22109999999999999</v>
      </c>
      <c r="EV313">
        <f>SUMIF('12peso'!$E$39:$E$492,$A313,'12peso'!H$39:H$492)</f>
        <v>0.1181</v>
      </c>
      <c r="EW313">
        <f>SUMIF('12peso'!$E$39:$E$492,$A313,'12peso'!I$39:I$492)</f>
        <v>0.11840000000000001</v>
      </c>
      <c r="EX313">
        <f>SUMIF('12peso'!$E$39:$E$492,$A313,'12peso'!J$39:J$492)</f>
        <v>0.11840000000000001</v>
      </c>
      <c r="EY313">
        <f>SUMIF('12peso'!$E$39:$E$492,$A313,'12peso'!K$39:K$492)</f>
        <v>0.11749999999999999</v>
      </c>
      <c r="EZ313">
        <f>SUMIF('12peso'!$E$39:$E$492,$A313,'12peso'!L$39:L$492)</f>
        <v>0.1168</v>
      </c>
      <c r="FA313">
        <f>SUMIF('12peso'!$E$39:$E$492,$A313,'12peso'!M$39:M$492)</f>
        <v>0.1171</v>
      </c>
      <c r="FB313">
        <f>SUMIF('12peso'!$E$39:$E$492,$A313,'12peso'!N$39:N$492)</f>
        <v>0.1171</v>
      </c>
      <c r="FC313">
        <f>SUMIF('12peso'!$E$39:$E$492,$A313,'12peso'!O$39:O$492)</f>
        <v>0.1174</v>
      </c>
      <c r="FD313">
        <f>SUMIF('12peso'!$E$39:$E$492,$A313,'12peso'!P$39:P$492)</f>
        <v>0.11749999999999999</v>
      </c>
      <c r="FE313">
        <f>SUMIF('12peso'!$E$39:$E$492,$A313,'12peso'!Q$39:Q$492)</f>
        <v>0.1172</v>
      </c>
      <c r="FF313">
        <f>SUMIF('12peso'!$E$39:$E$492,$A313,'12peso'!R$39:R$492)</f>
        <v>0.1163</v>
      </c>
      <c r="FG313">
        <f>SUMIF('12peso'!$E$39:$E$492,$A313,'12peso'!S$39:S$492)</f>
        <v>0.1159</v>
      </c>
      <c r="FH313">
        <f>SUMIF('12peso'!$E$39:$E$492,$A313,'12peso'!T$39:T$492)</f>
        <v>0.11509999999999999</v>
      </c>
      <c r="FI313">
        <f>SUMIF('12peso'!$E$39:$E$492,$A313,'12peso'!U$39:U$492)</f>
        <v>0.11260000000000001</v>
      </c>
      <c r="FJ313">
        <f>SUMIF('12peso'!$E$39:$E$492,$A313,'12peso'!V$39:V$492)</f>
        <v>0.11210000000000001</v>
      </c>
      <c r="FK313">
        <f>SUMIF('12peso'!$E$39:$E$492,$A313,'12peso'!W$39:W$492)</f>
        <v>0.1115</v>
      </c>
      <c r="FL313">
        <f>SUMIF('12peso'!$E$39:$E$492,$A313,'12peso'!X$39:X$492)</f>
        <v>0.11169999999999999</v>
      </c>
      <c r="FM313">
        <f>SUMIF('12peso'!$E$39:$E$492,$A313,'12peso'!Y$39:Y$492)</f>
        <v>0.1114</v>
      </c>
      <c r="FN313">
        <f>SUMIF('12peso'!$E$39:$E$492,$A313,'12peso'!Z$39:Z$492)</f>
        <v>0.11219999999999999</v>
      </c>
      <c r="FO313">
        <f>SUMIF('12peso'!$E$39:$E$492,$A313,'12peso'!AA$39:AA$492)</f>
        <v>0.11260000000000001</v>
      </c>
      <c r="FP313">
        <f>SUMIF('12peso'!$E$39:$E$492,$A313,'12peso'!AB$39:AB$492)</f>
        <v>0.1135</v>
      </c>
      <c r="FQ313">
        <f>SUMIF('12peso'!$E$39:$E$492,$A313,'12peso'!AC$39:AC$492)</f>
        <v>0.1133</v>
      </c>
      <c r="FR313">
        <f>SUMIF('12peso'!$E$39:$E$492,$A313,'12peso'!AD$39:AD$492)</f>
        <v>0.11260000000000001</v>
      </c>
      <c r="FS313">
        <f>SUMIF('12peso'!$E$39:$E$492,$A313,'12peso'!AE$39:AE$492)</f>
        <v>0.11219999999999999</v>
      </c>
      <c r="FT313">
        <f>SUMIF('12peso'!$E$39:$E$492,$A313,'12peso'!AF$39:AF$492)</f>
        <v>0.10829999999999999</v>
      </c>
      <c r="FU313">
        <f>SUMIF('12peso'!$E$39:$E$492,$A313,'12peso'!AG$39:AG$492)</f>
        <v>0.1082</v>
      </c>
      <c r="FV313">
        <f>SUMIF('12peso'!$E$39:$E$492,$A313,'12peso'!AH$39:AH$492)</f>
        <v>0.1071</v>
      </c>
      <c r="FW313">
        <f>SUMIF('12peso'!$E$39:$E$492,$A313,'12peso'!AI$39:AI$492)</f>
        <v>0.1062</v>
      </c>
      <c r="FX313">
        <f>SUMIF('12peso'!$E$39:$E$492,$A313,'12peso'!AJ$39:AJ$492)</f>
        <v>0.1053</v>
      </c>
      <c r="FY313">
        <f>SUMIF('12peso'!$E$39:$E$492,$A313,'12peso'!AK$39:AK$492)</f>
        <v>0.1055</v>
      </c>
      <c r="FZ313">
        <f>SUMIF('12peso'!$E$39:$E$492,$A313,'12peso'!AL$39:AL$492)</f>
        <v>0.1055</v>
      </c>
      <c r="GA313">
        <f>SUMIF('12peso'!$E$39:$E$492,$A313,'12peso'!AM$39:AM$492)</f>
        <v>0.10630000000000001</v>
      </c>
      <c r="GB313">
        <f>SUMIF('12peso'!$E$39:$E$492,$A313,'12peso'!AN$39:AN$492)</f>
        <v>0.1071</v>
      </c>
    </row>
    <row r="314" spans="1:184" x14ac:dyDescent="0.25">
      <c r="A314" s="60">
        <v>9101008</v>
      </c>
      <c r="B314" s="56" t="s">
        <v>317</v>
      </c>
      <c r="C314" s="127">
        <v>0.25690000000000002</v>
      </c>
      <c r="D314" s="127">
        <v>0.25569999999999998</v>
      </c>
      <c r="E314" s="127">
        <v>0.255</v>
      </c>
      <c r="F314" s="127">
        <v>0.25269999999999998</v>
      </c>
      <c r="G314" s="127">
        <v>0.25490000000000002</v>
      </c>
      <c r="H314" s="127">
        <v>0.25390000000000001</v>
      </c>
      <c r="I314" s="127">
        <v>0.25319999999999998</v>
      </c>
      <c r="J314" s="127">
        <v>0.25509999999999999</v>
      </c>
      <c r="K314" s="127">
        <v>0.2571</v>
      </c>
      <c r="L314" s="127">
        <v>0.25600000000000001</v>
      </c>
      <c r="M314" s="127">
        <v>0.2571</v>
      </c>
      <c r="N314" s="127">
        <v>0.25629999999999997</v>
      </c>
      <c r="O314" s="127">
        <v>0.25259999999999999</v>
      </c>
      <c r="P314" s="127">
        <v>0.24940000000000001</v>
      </c>
      <c r="Q314" s="127">
        <v>0.25330000000000003</v>
      </c>
      <c r="R314" s="127">
        <v>0.25290000000000001</v>
      </c>
      <c r="S314" s="127">
        <v>0.25490000000000002</v>
      </c>
      <c r="T314" s="127">
        <v>0.2545</v>
      </c>
      <c r="U314" s="127">
        <v>0.2535</v>
      </c>
      <c r="V314" s="127">
        <v>0.25359999999999999</v>
      </c>
      <c r="W314" s="127">
        <v>0.25390000000000001</v>
      </c>
      <c r="X314" s="127">
        <v>0.25259999999999999</v>
      </c>
      <c r="Y314" s="127">
        <v>0.25140000000000001</v>
      </c>
      <c r="Z314" s="127">
        <v>0.24970000000000001</v>
      </c>
      <c r="AA314" s="127">
        <v>0.24740000000000001</v>
      </c>
      <c r="AB314" s="127">
        <v>0.25180000000000002</v>
      </c>
      <c r="AC314" s="127">
        <v>0.2465</v>
      </c>
      <c r="AD314" s="127">
        <v>0.24479999999999999</v>
      </c>
      <c r="AE314" s="127">
        <v>0.24429999999999999</v>
      </c>
      <c r="AF314" s="127">
        <v>0.2409</v>
      </c>
      <c r="AG314" s="127">
        <v>0.24</v>
      </c>
      <c r="AH314" s="127">
        <v>0.24809999999999999</v>
      </c>
      <c r="AI314" s="127">
        <v>0.24660000000000001</v>
      </c>
      <c r="AJ314" s="127">
        <v>0.245</v>
      </c>
      <c r="AK314" s="127">
        <v>0.2445</v>
      </c>
      <c r="AL314" s="127">
        <v>0.24340000000000001</v>
      </c>
      <c r="AM314" s="127">
        <v>0.2404</v>
      </c>
      <c r="AN314" s="127">
        <v>0.2389</v>
      </c>
      <c r="AO314" s="127">
        <v>0.2389</v>
      </c>
      <c r="AP314" s="127">
        <v>0.23719999999999999</v>
      </c>
      <c r="AQ314" s="127">
        <v>0.23100000000000001</v>
      </c>
      <c r="AR314" s="127">
        <v>0.22650000000000001</v>
      </c>
      <c r="AS314" s="127">
        <v>0.222</v>
      </c>
      <c r="AT314" s="127">
        <v>0.2225</v>
      </c>
      <c r="AU314" s="127">
        <v>0.22259999999999999</v>
      </c>
      <c r="AV314" s="127">
        <v>0.22470000000000001</v>
      </c>
      <c r="AW314" s="127">
        <v>0.22500000000000001</v>
      </c>
      <c r="AX314" s="127">
        <v>0.23180000000000001</v>
      </c>
      <c r="AY314" s="127">
        <v>0.23380000000000001</v>
      </c>
      <c r="AZ314" s="127">
        <v>0.2364</v>
      </c>
      <c r="BA314" s="127">
        <v>0.23480000000000001</v>
      </c>
      <c r="BB314" s="127">
        <v>0.24460000000000001</v>
      </c>
      <c r="BC314" s="127">
        <v>0.24379999999999999</v>
      </c>
      <c r="BD314" s="127">
        <v>0.24249999999999999</v>
      </c>
      <c r="BE314" s="127">
        <v>0.2422</v>
      </c>
      <c r="BF314" s="127">
        <v>0.24249999999999999</v>
      </c>
      <c r="BG314" s="127">
        <v>0.24490000000000001</v>
      </c>
      <c r="BH314" s="127">
        <v>0.24440000000000001</v>
      </c>
      <c r="BI314" s="127">
        <v>0.24479999999999999</v>
      </c>
      <c r="BJ314" s="127">
        <v>0.24640000000000001</v>
      </c>
      <c r="BK314" s="127">
        <v>0.2457</v>
      </c>
      <c r="BL314" s="127">
        <v>0.24529999999999999</v>
      </c>
      <c r="BM314" s="127">
        <v>0.24690000000000001</v>
      </c>
      <c r="BN314" s="127">
        <v>0.24679999999999999</v>
      </c>
      <c r="BO314" s="127">
        <v>0.24510000000000001</v>
      </c>
      <c r="BP314" s="127">
        <v>0.24299999999999999</v>
      </c>
      <c r="BQ314" s="127">
        <v>0.24199999999999999</v>
      </c>
      <c r="BR314" s="127">
        <v>0.24129999999999999</v>
      </c>
      <c r="BS314" s="127">
        <v>0.2467</v>
      </c>
      <c r="BT314" s="127">
        <v>0.24809999999999999</v>
      </c>
      <c r="BU314" s="127">
        <v>0.24690000000000001</v>
      </c>
      <c r="BV314" s="127">
        <v>0.2485</v>
      </c>
      <c r="BW314" s="127">
        <v>0.24829999999999999</v>
      </c>
      <c r="BX314" s="127">
        <v>0.24779999999999999</v>
      </c>
      <c r="BY314" s="127">
        <v>0.247</v>
      </c>
      <c r="BZ314" s="127">
        <v>0.245</v>
      </c>
      <c r="CA314" s="127">
        <v>0.2437</v>
      </c>
      <c r="CB314" s="127">
        <v>0.2427</v>
      </c>
      <c r="CC314" s="127">
        <v>0.24229999999999999</v>
      </c>
      <c r="CD314" s="127">
        <v>0.24299999999999999</v>
      </c>
      <c r="CE314" s="127">
        <v>0.2432</v>
      </c>
      <c r="CF314" s="127">
        <v>0.24829999999999999</v>
      </c>
      <c r="CG314" s="127">
        <v>0.24859999999999999</v>
      </c>
      <c r="CH314" s="127">
        <v>1.5044</v>
      </c>
      <c r="CI314" s="127">
        <v>1.5039</v>
      </c>
      <c r="CJ314" s="127">
        <v>1.51</v>
      </c>
      <c r="CK314" s="127">
        <v>1.5095000000000001</v>
      </c>
      <c r="CL314" s="127">
        <v>1.51</v>
      </c>
      <c r="CM314" s="127">
        <v>1.5066999999999999</v>
      </c>
      <c r="CN314" s="127">
        <v>1.5013000000000001</v>
      </c>
      <c r="CO314" s="127">
        <v>1.5022</v>
      </c>
      <c r="CP314" s="127">
        <v>1.4990000000000001</v>
      </c>
      <c r="CQ314" s="127">
        <v>1.4974000000000001</v>
      </c>
      <c r="CR314" s="127">
        <v>1.5098</v>
      </c>
      <c r="CS314" s="127">
        <v>1.5127999999999999</v>
      </c>
      <c r="CT314" s="127">
        <v>1.5092000000000001</v>
      </c>
      <c r="CU314" s="127">
        <v>1.5084</v>
      </c>
      <c r="CV314" s="127">
        <v>1.5025999999999999</v>
      </c>
      <c r="CW314" s="127">
        <v>1.4999</v>
      </c>
      <c r="CX314" s="127">
        <v>1.4956</v>
      </c>
      <c r="CY314" s="127">
        <v>1.49</v>
      </c>
      <c r="CZ314" s="127">
        <v>1.4792000000000001</v>
      </c>
      <c r="DA314" s="127">
        <v>1.4712000000000001</v>
      </c>
      <c r="DB314" s="127">
        <v>1.4644999999999999</v>
      </c>
      <c r="DC314" s="127">
        <v>1.4581999999999999</v>
      </c>
      <c r="DD314" s="127">
        <v>1.4508000000000001</v>
      </c>
      <c r="DE314" s="127">
        <v>1.4392</v>
      </c>
      <c r="DF314" s="127">
        <v>1.4382999999999999</v>
      </c>
      <c r="DG314" s="127">
        <v>1.4311</v>
      </c>
      <c r="DH314" s="127">
        <v>1.3908</v>
      </c>
      <c r="DI314" s="127">
        <v>1.3729</v>
      </c>
      <c r="DJ314" s="127">
        <v>1.3666</v>
      </c>
      <c r="DK314" s="127">
        <v>1.3619000000000001</v>
      </c>
      <c r="DL314" s="127">
        <v>1.3583000000000001</v>
      </c>
      <c r="DM314" s="127">
        <v>1.3521000000000001</v>
      </c>
      <c r="DN314" s="127">
        <v>1.3461000000000001</v>
      </c>
      <c r="DO314" s="127">
        <v>1.3445</v>
      </c>
      <c r="DP314" s="127">
        <v>1.3406</v>
      </c>
      <c r="DQ314" s="127">
        <v>1.3344</v>
      </c>
      <c r="DR314" s="127">
        <v>1.3295999999999999</v>
      </c>
      <c r="DS314" s="127">
        <v>1.3262</v>
      </c>
      <c r="DT314" s="127">
        <v>1.3241000000000001</v>
      </c>
      <c r="DU314" s="127">
        <v>1.3208</v>
      </c>
      <c r="DV314" s="127">
        <v>1.3452</v>
      </c>
      <c r="DW314" s="127">
        <v>1.3396999999999999</v>
      </c>
      <c r="DX314" s="127">
        <v>1.3342000000000001</v>
      </c>
      <c r="DY314" s="127">
        <v>1.3244</v>
      </c>
      <c r="DZ314" s="127">
        <v>1.3144</v>
      </c>
      <c r="EA314" s="127">
        <v>1.3118000000000001</v>
      </c>
      <c r="EB314" s="127">
        <v>1.3042</v>
      </c>
      <c r="EC314" s="127">
        <v>1.2988</v>
      </c>
      <c r="ED314" s="127">
        <v>1.3</v>
      </c>
      <c r="EE314" s="127">
        <v>1.2987</v>
      </c>
      <c r="EF314" s="127">
        <v>1.2989999999999999</v>
      </c>
      <c r="EG314" s="127">
        <v>1.2935000000000001</v>
      </c>
      <c r="EH314" s="127">
        <v>1.2927999999999999</v>
      </c>
      <c r="EI314" s="127">
        <v>1.2905</v>
      </c>
      <c r="EJ314" s="127">
        <v>1.2843</v>
      </c>
      <c r="EK314" s="127">
        <v>1.2736000000000001</v>
      </c>
      <c r="EL314" s="127">
        <v>1.2847</v>
      </c>
      <c r="EM314" s="127">
        <v>1.2828999999999999</v>
      </c>
      <c r="EN314" s="127">
        <v>1.2736000000000001</v>
      </c>
      <c r="EO314" s="127">
        <v>1.2782</v>
      </c>
      <c r="EP314" s="127">
        <v>1.2761</v>
      </c>
      <c r="EQ314" s="127">
        <v>1.2743</v>
      </c>
      <c r="ER314" s="127">
        <v>1.2717000000000001</v>
      </c>
      <c r="ES314" s="127">
        <v>1.2665</v>
      </c>
      <c r="ET314" s="127">
        <v>1.2704</v>
      </c>
      <c r="EU314" s="127">
        <v>1.2865</v>
      </c>
      <c r="EV314">
        <f>SUMIF('12peso'!$E$39:$E$492,$A314,'12peso'!H$39:H$492)</f>
        <v>1.5208999999999999</v>
      </c>
      <c r="EW314">
        <f>SUMIF('12peso'!$E$39:$E$492,$A314,'12peso'!I$39:I$492)</f>
        <v>1.5123</v>
      </c>
      <c r="EX314">
        <f>SUMIF('12peso'!$E$39:$E$492,$A314,'12peso'!J$39:J$492)</f>
        <v>1.5052000000000001</v>
      </c>
      <c r="EY314">
        <f>SUMIF('12peso'!$E$39:$E$492,$A314,'12peso'!K$39:K$492)</f>
        <v>1.5018</v>
      </c>
      <c r="EZ314">
        <f>SUMIF('12peso'!$E$39:$E$492,$A314,'12peso'!L$39:L$492)</f>
        <v>1.5072000000000001</v>
      </c>
      <c r="FA314">
        <f>SUMIF('12peso'!$E$39:$E$492,$A314,'12peso'!M$39:M$492)</f>
        <v>1.5111000000000001</v>
      </c>
      <c r="FB314">
        <f>SUMIF('12peso'!$E$39:$E$492,$A314,'12peso'!N$39:N$492)</f>
        <v>1.5098</v>
      </c>
      <c r="FC314">
        <f>SUMIF('12peso'!$E$39:$E$492,$A314,'12peso'!O$39:O$492)</f>
        <v>1.5031000000000001</v>
      </c>
      <c r="FD314">
        <f>SUMIF('12peso'!$E$39:$E$492,$A314,'12peso'!P$39:P$492)</f>
        <v>1.4984999999999999</v>
      </c>
      <c r="FE314">
        <f>SUMIF('12peso'!$E$39:$E$492,$A314,'12peso'!Q$39:Q$492)</f>
        <v>1.4921</v>
      </c>
      <c r="FF314">
        <f>SUMIF('12peso'!$E$39:$E$492,$A314,'12peso'!R$39:R$492)</f>
        <v>1.4951000000000001</v>
      </c>
      <c r="FG314">
        <f>SUMIF('12peso'!$E$39:$E$492,$A314,'12peso'!S$39:S$492)</f>
        <v>1.5031000000000001</v>
      </c>
      <c r="FH314">
        <f>SUMIF('12peso'!$E$39:$E$492,$A314,'12peso'!T$39:T$492)</f>
        <v>1.4934000000000001</v>
      </c>
      <c r="FI314">
        <f>SUMIF('12peso'!$E$39:$E$492,$A314,'12peso'!U$39:U$492)</f>
        <v>1.4803999999999999</v>
      </c>
      <c r="FJ314">
        <f>SUMIF('12peso'!$E$39:$E$492,$A314,'12peso'!V$39:V$492)</f>
        <v>1.4718</v>
      </c>
      <c r="FK314">
        <f>SUMIF('12peso'!$E$39:$E$492,$A314,'12peso'!W$39:W$492)</f>
        <v>1.4649000000000001</v>
      </c>
      <c r="FL314">
        <f>SUMIF('12peso'!$E$39:$E$492,$A314,'12peso'!X$39:X$492)</f>
        <v>1.4568000000000001</v>
      </c>
      <c r="FM314">
        <f>SUMIF('12peso'!$E$39:$E$492,$A314,'12peso'!Y$39:Y$492)</f>
        <v>1.4511000000000001</v>
      </c>
      <c r="FN314">
        <f>SUMIF('12peso'!$E$39:$E$492,$A314,'12peso'!Z$39:Z$492)</f>
        <v>1.4495</v>
      </c>
      <c r="FO314">
        <f>SUMIF('12peso'!$E$39:$E$492,$A314,'12peso'!AA$39:AA$492)</f>
        <v>1.4576</v>
      </c>
      <c r="FP314">
        <f>SUMIF('12peso'!$E$39:$E$492,$A314,'12peso'!AB$39:AB$492)</f>
        <v>1.4543999999999999</v>
      </c>
      <c r="FQ314">
        <f>SUMIF('12peso'!$E$39:$E$492,$A314,'12peso'!AC$39:AC$492)</f>
        <v>1.4496</v>
      </c>
      <c r="FR314">
        <f>SUMIF('12peso'!$E$39:$E$492,$A314,'12peso'!AD$39:AD$492)</f>
        <v>1.4439</v>
      </c>
      <c r="FS314">
        <f>SUMIF('12peso'!$E$39:$E$492,$A314,'12peso'!AE$39:AE$492)</f>
        <v>1.4562999999999999</v>
      </c>
      <c r="FT314">
        <f>SUMIF('12peso'!$E$39:$E$492,$A314,'12peso'!AF$39:AF$492)</f>
        <v>1.4529000000000001</v>
      </c>
      <c r="FU314">
        <f>SUMIF('12peso'!$E$39:$E$492,$A314,'12peso'!AG$39:AG$492)</f>
        <v>1.4451000000000001</v>
      </c>
      <c r="FV314">
        <f>SUMIF('12peso'!$E$39:$E$492,$A314,'12peso'!AH$39:AH$492)</f>
        <v>1.4397</v>
      </c>
      <c r="FW314">
        <f>SUMIF('12peso'!$E$39:$E$492,$A314,'12peso'!AI$39:AI$492)</f>
        <v>1.4287000000000001</v>
      </c>
      <c r="FX314">
        <f>SUMIF('12peso'!$E$39:$E$492,$A314,'12peso'!AJ$39:AJ$492)</f>
        <v>1.4195</v>
      </c>
      <c r="FY314">
        <f>SUMIF('12peso'!$E$39:$E$492,$A314,'12peso'!AK$39:AK$492)</f>
        <v>1.4126000000000001</v>
      </c>
      <c r="FZ314">
        <f>SUMIF('12peso'!$E$39:$E$492,$A314,'12peso'!AL$39:AL$492)</f>
        <v>1.4067000000000001</v>
      </c>
      <c r="GA314">
        <f>SUMIF('12peso'!$E$39:$E$492,$A314,'12peso'!AM$39:AM$492)</f>
        <v>1.409</v>
      </c>
      <c r="GB314">
        <f>SUMIF('12peso'!$E$39:$E$492,$A314,'12peso'!AN$39:AN$492)</f>
        <v>1.4103000000000001</v>
      </c>
    </row>
    <row r="315" spans="1:184" x14ac:dyDescent="0.25">
      <c r="A315" s="60">
        <v>9101019</v>
      </c>
      <c r="B315" s="56" t="s">
        <v>318</v>
      </c>
      <c r="C315" s="127">
        <v>2.52E-2</v>
      </c>
      <c r="D315" s="127">
        <v>2.5100000000000001E-2</v>
      </c>
      <c r="E315" s="127">
        <v>2.5000000000000001E-2</v>
      </c>
      <c r="F315" s="127">
        <v>2.47E-2</v>
      </c>
      <c r="G315" s="127">
        <v>2.4500000000000001E-2</v>
      </c>
      <c r="H315" s="127">
        <v>2.35E-2</v>
      </c>
      <c r="I315" s="127">
        <v>2.3199999999999998E-2</v>
      </c>
      <c r="J315" s="127">
        <v>2.35E-2</v>
      </c>
      <c r="K315" s="127">
        <v>2.3199999999999998E-2</v>
      </c>
      <c r="L315" s="127">
        <v>2.3199999999999998E-2</v>
      </c>
      <c r="M315" s="127">
        <v>2.3199999999999998E-2</v>
      </c>
      <c r="N315" s="127">
        <v>2.29E-2</v>
      </c>
      <c r="O315" s="127">
        <v>2.3099999999999999E-2</v>
      </c>
      <c r="P315" s="127">
        <v>2.2700000000000001E-2</v>
      </c>
      <c r="Q315" s="127">
        <v>2.2200000000000001E-2</v>
      </c>
      <c r="R315" s="127">
        <v>2.2599999999999999E-2</v>
      </c>
      <c r="S315" s="127">
        <v>2.2700000000000001E-2</v>
      </c>
      <c r="T315" s="127">
        <v>2.2100000000000002E-2</v>
      </c>
      <c r="U315" s="127">
        <v>2.1999999999999999E-2</v>
      </c>
      <c r="V315" s="127">
        <v>2.18E-2</v>
      </c>
      <c r="W315" s="127">
        <v>2.1399999999999999E-2</v>
      </c>
      <c r="X315" s="127">
        <v>2.1299999999999999E-2</v>
      </c>
      <c r="Y315" s="127">
        <v>2.1499999999999998E-2</v>
      </c>
      <c r="Z315" s="127">
        <v>2.1700000000000001E-2</v>
      </c>
      <c r="AA315" s="127">
        <v>2.1600000000000001E-2</v>
      </c>
      <c r="AB315" s="127">
        <v>2.1399999999999999E-2</v>
      </c>
      <c r="AC315" s="127">
        <v>2.1399999999999999E-2</v>
      </c>
      <c r="AD315" s="127">
        <v>2.1999999999999999E-2</v>
      </c>
      <c r="AE315" s="127">
        <v>2.2100000000000002E-2</v>
      </c>
      <c r="AF315" s="127">
        <v>2.18E-2</v>
      </c>
      <c r="AG315" s="127">
        <v>2.1999999999999999E-2</v>
      </c>
      <c r="AH315" s="127">
        <v>2.1899999999999999E-2</v>
      </c>
      <c r="AI315" s="127">
        <v>2.1899999999999999E-2</v>
      </c>
      <c r="AJ315" s="127">
        <v>2.1299999999999999E-2</v>
      </c>
      <c r="AK315" s="127">
        <v>2.0899999999999998E-2</v>
      </c>
      <c r="AL315" s="127">
        <v>2.0799999999999999E-2</v>
      </c>
      <c r="AM315" s="127">
        <v>2.0199999999999999E-2</v>
      </c>
      <c r="AN315" s="127">
        <v>1.9900000000000001E-2</v>
      </c>
      <c r="AO315" s="127">
        <v>1.9900000000000001E-2</v>
      </c>
      <c r="AP315" s="127">
        <v>1.9800000000000002E-2</v>
      </c>
      <c r="AQ315" s="127">
        <v>1.9800000000000002E-2</v>
      </c>
      <c r="AR315" s="127">
        <v>1.9900000000000001E-2</v>
      </c>
      <c r="AS315" s="127">
        <v>1.9699999999999999E-2</v>
      </c>
      <c r="AT315" s="127">
        <v>2.0199999999999999E-2</v>
      </c>
      <c r="AU315" s="127">
        <v>0.02</v>
      </c>
      <c r="AV315" s="127">
        <v>2.01E-2</v>
      </c>
      <c r="AW315" s="127">
        <v>0.02</v>
      </c>
      <c r="AX315" s="127">
        <v>1.9699999999999999E-2</v>
      </c>
      <c r="AY315" s="127">
        <v>1.9699999999999999E-2</v>
      </c>
      <c r="AZ315" s="127">
        <v>1.9400000000000001E-2</v>
      </c>
      <c r="BA315" s="127">
        <v>1.9400000000000001E-2</v>
      </c>
      <c r="BB315" s="127">
        <v>1.9400000000000001E-2</v>
      </c>
      <c r="BC315" s="127">
        <v>1.9400000000000001E-2</v>
      </c>
      <c r="BD315" s="127">
        <v>1.9199999999999998E-2</v>
      </c>
      <c r="BE315" s="127">
        <v>1.89E-2</v>
      </c>
      <c r="BF315" s="127">
        <v>1.83E-2</v>
      </c>
      <c r="BG315" s="127">
        <v>1.8200000000000001E-2</v>
      </c>
      <c r="BH315" s="127">
        <v>1.83E-2</v>
      </c>
      <c r="BI315" s="127">
        <v>1.83E-2</v>
      </c>
      <c r="BJ315" s="127">
        <v>1.84E-2</v>
      </c>
      <c r="BK315" s="127">
        <v>1.83E-2</v>
      </c>
      <c r="BL315" s="127">
        <v>1.84E-2</v>
      </c>
      <c r="BM315" s="127">
        <v>1.8200000000000001E-2</v>
      </c>
      <c r="BN315" s="127">
        <v>1.8100000000000002E-2</v>
      </c>
      <c r="BO315" s="127">
        <v>1.8100000000000002E-2</v>
      </c>
      <c r="BP315" s="127">
        <v>1.77E-2</v>
      </c>
      <c r="BQ315" s="127">
        <v>1.7600000000000001E-2</v>
      </c>
      <c r="BR315" s="127">
        <v>1.7899999999999999E-2</v>
      </c>
      <c r="BS315" s="127">
        <v>1.7899999999999999E-2</v>
      </c>
      <c r="BT315" s="127">
        <v>1.7399999999999999E-2</v>
      </c>
      <c r="BU315" s="127">
        <v>1.7299999999999999E-2</v>
      </c>
      <c r="BV315" s="127">
        <v>1.7500000000000002E-2</v>
      </c>
      <c r="BW315" s="127">
        <v>1.7600000000000001E-2</v>
      </c>
      <c r="BX315" s="127">
        <v>1.7399999999999999E-2</v>
      </c>
      <c r="BY315" s="127">
        <v>1.7299999999999999E-2</v>
      </c>
      <c r="BZ315" s="127">
        <v>1.7000000000000001E-2</v>
      </c>
      <c r="CA315" s="127">
        <v>1.67E-2</v>
      </c>
      <c r="CB315" s="127">
        <v>1.66E-2</v>
      </c>
      <c r="CC315" s="127">
        <v>1.6199999999999999E-2</v>
      </c>
      <c r="CD315" s="127">
        <v>1.61E-2</v>
      </c>
      <c r="CE315" s="127">
        <v>1.61E-2</v>
      </c>
      <c r="CF315" s="127">
        <v>1.6199999999999999E-2</v>
      </c>
      <c r="CG315" s="127">
        <v>1.6199999999999999E-2</v>
      </c>
      <c r="CH315" s="127">
        <v>0.43159999999999998</v>
      </c>
      <c r="CI315" s="127">
        <v>0.43330000000000002</v>
      </c>
      <c r="CJ315" s="127">
        <v>0.42430000000000001</v>
      </c>
      <c r="CK315" s="127">
        <v>0.41589999999999999</v>
      </c>
      <c r="CL315" s="127">
        <v>0.40720000000000001</v>
      </c>
      <c r="CM315" s="127">
        <v>0.39810000000000001</v>
      </c>
      <c r="CN315" s="127">
        <v>0.3931</v>
      </c>
      <c r="CO315" s="127">
        <v>0.38750000000000001</v>
      </c>
      <c r="CP315" s="127">
        <v>0.38190000000000002</v>
      </c>
      <c r="CQ315" s="127">
        <v>0.37580000000000002</v>
      </c>
      <c r="CR315" s="127">
        <v>0.37219999999999998</v>
      </c>
      <c r="CS315" s="127">
        <v>0.3664</v>
      </c>
      <c r="CT315" s="127">
        <v>0.3629</v>
      </c>
      <c r="CU315" s="127">
        <v>0.36320000000000002</v>
      </c>
      <c r="CV315" s="127">
        <v>0.35980000000000001</v>
      </c>
      <c r="CW315" s="127">
        <v>0.36070000000000002</v>
      </c>
      <c r="CX315" s="127">
        <v>0.35670000000000002</v>
      </c>
      <c r="CY315" s="127">
        <v>0.35520000000000002</v>
      </c>
      <c r="CZ315" s="127">
        <v>0.35089999999999999</v>
      </c>
      <c r="DA315" s="127">
        <v>0.34420000000000001</v>
      </c>
      <c r="DB315" s="127">
        <v>0.3402</v>
      </c>
      <c r="DC315" s="127">
        <v>0.33879999999999999</v>
      </c>
      <c r="DD315" s="127">
        <v>0.33960000000000001</v>
      </c>
      <c r="DE315" s="127">
        <v>0.3357</v>
      </c>
      <c r="DF315" s="127">
        <v>0.33250000000000002</v>
      </c>
      <c r="DG315" s="127">
        <v>0.33079999999999998</v>
      </c>
      <c r="DH315" s="127">
        <v>0.3261</v>
      </c>
      <c r="DI315" s="127">
        <v>0.3271</v>
      </c>
      <c r="DJ315" s="127">
        <v>0.32340000000000002</v>
      </c>
      <c r="DK315" s="127">
        <v>0.32150000000000001</v>
      </c>
      <c r="DL315" s="127">
        <v>0.31909999999999999</v>
      </c>
      <c r="DM315" s="127">
        <v>0.31719999999999998</v>
      </c>
      <c r="DN315" s="127">
        <v>0.31840000000000002</v>
      </c>
      <c r="DO315" s="127">
        <v>0.31869999999999998</v>
      </c>
      <c r="DP315" s="127">
        <v>0.31669999999999998</v>
      </c>
      <c r="DQ315" s="127">
        <v>0.31469999999999998</v>
      </c>
      <c r="DR315" s="127">
        <v>0.30449999999999999</v>
      </c>
      <c r="DS315" s="127">
        <v>0.29709999999999998</v>
      </c>
      <c r="DT315" s="127">
        <v>0.29430000000000001</v>
      </c>
      <c r="DU315" s="127">
        <v>0.29189999999999999</v>
      </c>
      <c r="DV315" s="127">
        <v>0.29210000000000003</v>
      </c>
      <c r="DW315" s="127">
        <v>0.28720000000000001</v>
      </c>
      <c r="DX315" s="127">
        <v>0.27879999999999999</v>
      </c>
      <c r="DY315" s="127">
        <v>0.27539999999999998</v>
      </c>
      <c r="DZ315" s="127">
        <v>0.27379999999999999</v>
      </c>
      <c r="EA315" s="127">
        <v>0.26950000000000002</v>
      </c>
      <c r="EB315" s="127">
        <v>0.26469999999999999</v>
      </c>
      <c r="EC315" s="127">
        <v>0.26279999999999998</v>
      </c>
      <c r="ED315" s="127">
        <v>0.26240000000000002</v>
      </c>
      <c r="EE315" s="127">
        <v>0.26019999999999999</v>
      </c>
      <c r="EF315" s="127">
        <v>0.25800000000000001</v>
      </c>
      <c r="EG315" s="127">
        <v>0.25629999999999997</v>
      </c>
      <c r="EH315" s="127">
        <v>0.25440000000000002</v>
      </c>
      <c r="EI315" s="127">
        <v>0.25140000000000001</v>
      </c>
      <c r="EJ315" s="127">
        <v>0.24759999999999999</v>
      </c>
      <c r="EK315" s="127">
        <v>0.24709999999999999</v>
      </c>
      <c r="EL315" s="127">
        <v>0.24510000000000001</v>
      </c>
      <c r="EM315" s="127">
        <v>0.2407</v>
      </c>
      <c r="EN315" s="127">
        <v>0.2379</v>
      </c>
      <c r="EO315" s="127">
        <v>0.23280000000000001</v>
      </c>
      <c r="EP315" s="127">
        <v>0.23080000000000001</v>
      </c>
      <c r="EQ315" s="127">
        <v>0.22750000000000001</v>
      </c>
      <c r="ER315" s="127">
        <v>0.2203</v>
      </c>
      <c r="ES315" s="127">
        <v>0.2152</v>
      </c>
      <c r="ET315" s="127">
        <v>0.2114</v>
      </c>
      <c r="EU315" s="127">
        <v>0.20799999999999999</v>
      </c>
      <c r="EV315">
        <f>SUMIF('12peso'!$E$39:$E$492,$A315,'12peso'!H$39:H$492)</f>
        <v>0.26069999999999999</v>
      </c>
      <c r="EW315">
        <f>SUMIF('12peso'!$E$39:$E$492,$A315,'12peso'!I$39:I$492)</f>
        <v>0.25609999999999999</v>
      </c>
      <c r="EX315">
        <f>SUMIF('12peso'!$E$39:$E$492,$A315,'12peso'!J$39:J$492)</f>
        <v>0.25409999999999999</v>
      </c>
      <c r="EY315">
        <f>SUMIF('12peso'!$E$39:$E$492,$A315,'12peso'!K$39:K$492)</f>
        <v>0.25280000000000002</v>
      </c>
      <c r="EZ315">
        <f>SUMIF('12peso'!$E$39:$E$492,$A315,'12peso'!L$39:L$492)</f>
        <v>0.24890000000000001</v>
      </c>
      <c r="FA315">
        <f>SUMIF('12peso'!$E$39:$E$492,$A315,'12peso'!M$39:M$492)</f>
        <v>0.24940000000000001</v>
      </c>
      <c r="FB315">
        <f>SUMIF('12peso'!$E$39:$E$492,$A315,'12peso'!N$39:N$492)</f>
        <v>0.24859999999999999</v>
      </c>
      <c r="FC315">
        <f>SUMIF('12peso'!$E$39:$E$492,$A315,'12peso'!O$39:O$492)</f>
        <v>0.246</v>
      </c>
      <c r="FD315">
        <f>SUMIF('12peso'!$E$39:$E$492,$A315,'12peso'!P$39:P$492)</f>
        <v>0.24260000000000001</v>
      </c>
      <c r="FE315">
        <f>SUMIF('12peso'!$E$39:$E$492,$A315,'12peso'!Q$39:Q$492)</f>
        <v>0.24010000000000001</v>
      </c>
      <c r="FF315">
        <f>SUMIF('12peso'!$E$39:$E$492,$A315,'12peso'!R$39:R$492)</f>
        <v>0.24129999999999999</v>
      </c>
      <c r="FG315">
        <f>SUMIF('12peso'!$E$39:$E$492,$A315,'12peso'!S$39:S$492)</f>
        <v>0.23730000000000001</v>
      </c>
      <c r="FH315">
        <f>SUMIF('12peso'!$E$39:$E$492,$A315,'12peso'!T$39:T$492)</f>
        <v>0.2344</v>
      </c>
      <c r="FI315">
        <f>SUMIF('12peso'!$E$39:$E$492,$A315,'12peso'!U$39:U$492)</f>
        <v>0.23050000000000001</v>
      </c>
      <c r="FJ315">
        <f>SUMIF('12peso'!$E$39:$E$492,$A315,'12peso'!V$39:V$492)</f>
        <v>0.22839999999999999</v>
      </c>
      <c r="FK315">
        <f>SUMIF('12peso'!$E$39:$E$492,$A315,'12peso'!W$39:W$492)</f>
        <v>0.22370000000000001</v>
      </c>
      <c r="FL315">
        <f>SUMIF('12peso'!$E$39:$E$492,$A315,'12peso'!X$39:X$492)</f>
        <v>0.22159999999999999</v>
      </c>
      <c r="FM315">
        <f>SUMIF('12peso'!$E$39:$E$492,$A315,'12peso'!Y$39:Y$492)</f>
        <v>0.217</v>
      </c>
      <c r="FN315">
        <f>SUMIF('12peso'!$E$39:$E$492,$A315,'12peso'!Z$39:Z$492)</f>
        <v>0.21299999999999999</v>
      </c>
      <c r="FO315">
        <f>SUMIF('12peso'!$E$39:$E$492,$A315,'12peso'!AA$39:AA$492)</f>
        <v>0.2135</v>
      </c>
      <c r="FP315">
        <f>SUMIF('12peso'!$E$39:$E$492,$A315,'12peso'!AB$39:AB$492)</f>
        <v>0.21229999999999999</v>
      </c>
      <c r="FQ315">
        <f>SUMIF('12peso'!$E$39:$E$492,$A315,'12peso'!AC$39:AC$492)</f>
        <v>0.20910000000000001</v>
      </c>
      <c r="FR315">
        <f>SUMIF('12peso'!$E$39:$E$492,$A315,'12peso'!AD$39:AD$492)</f>
        <v>0.20830000000000001</v>
      </c>
      <c r="FS315">
        <f>SUMIF('12peso'!$E$39:$E$492,$A315,'12peso'!AE$39:AE$492)</f>
        <v>0.2049</v>
      </c>
      <c r="FT315">
        <f>SUMIF('12peso'!$E$39:$E$492,$A315,'12peso'!AF$39:AF$492)</f>
        <v>0.2024</v>
      </c>
      <c r="FU315">
        <f>SUMIF('12peso'!$E$39:$E$492,$A315,'12peso'!AG$39:AG$492)</f>
        <v>0.2019</v>
      </c>
      <c r="FV315">
        <f>SUMIF('12peso'!$E$39:$E$492,$A315,'12peso'!AH$39:AH$492)</f>
        <v>0.19989999999999999</v>
      </c>
      <c r="FW315">
        <f>SUMIF('12peso'!$E$39:$E$492,$A315,'12peso'!AI$39:AI$492)</f>
        <v>0.19819999999999999</v>
      </c>
      <c r="FX315">
        <f>SUMIF('12peso'!$E$39:$E$492,$A315,'12peso'!AJ$39:AJ$492)</f>
        <v>0.1946</v>
      </c>
      <c r="FY315">
        <f>SUMIF('12peso'!$E$39:$E$492,$A315,'12peso'!AK$39:AK$492)</f>
        <v>0.1925</v>
      </c>
      <c r="FZ315">
        <f>SUMIF('12peso'!$E$39:$E$492,$A315,'12peso'!AL$39:AL$492)</f>
        <v>0.18990000000000001</v>
      </c>
      <c r="GA315">
        <f>SUMIF('12peso'!$E$39:$E$492,$A315,'12peso'!AM$39:AM$492)</f>
        <v>0.1888</v>
      </c>
      <c r="GB315">
        <f>SUMIF('12peso'!$E$39:$E$492,$A315,'12peso'!AN$39:AN$492)</f>
        <v>0.18629999999999999</v>
      </c>
    </row>
    <row r="316" spans="1:184" x14ac:dyDescent="0.25">
      <c r="A316" s="60"/>
      <c r="B316" s="56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  <c r="Q316" s="127"/>
      <c r="R316" s="127"/>
      <c r="S316" s="127"/>
      <c r="T316" s="127"/>
      <c r="U316" s="127"/>
      <c r="V316" s="127"/>
      <c r="W316" s="127"/>
      <c r="X316" s="127"/>
      <c r="Y316" s="127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27"/>
      <c r="BA316" s="127"/>
      <c r="BB316" s="127"/>
      <c r="BC316" s="127"/>
      <c r="BD316" s="127"/>
      <c r="BE316" s="127"/>
      <c r="BF316" s="127"/>
      <c r="BG316" s="127"/>
      <c r="BH316" s="127"/>
      <c r="BI316" s="127"/>
      <c r="BJ316" s="127"/>
      <c r="BK316" s="127"/>
      <c r="BL316" s="127"/>
      <c r="BM316" s="127"/>
      <c r="BN316" s="127"/>
      <c r="BO316" s="127"/>
      <c r="BP316" s="127"/>
      <c r="BQ316" s="127"/>
      <c r="BR316" s="127"/>
      <c r="BS316" s="127"/>
      <c r="BT316" s="127"/>
      <c r="BU316" s="127"/>
      <c r="BV316" s="127"/>
      <c r="BW316" s="127"/>
      <c r="BX316" s="127"/>
      <c r="BY316" s="127"/>
      <c r="BZ316" s="127"/>
      <c r="CA316" s="127"/>
      <c r="CB316" s="127"/>
      <c r="CC316" s="127"/>
      <c r="CD316" s="127"/>
      <c r="CE316" s="127"/>
      <c r="CF316" s="127"/>
      <c r="CG316" s="127"/>
      <c r="CH316" s="127"/>
      <c r="CI316" s="127"/>
      <c r="CJ316" s="127"/>
      <c r="CK316" s="127"/>
      <c r="CL316" s="127"/>
      <c r="CM316" s="127"/>
      <c r="CN316" s="127"/>
      <c r="CO316" s="127"/>
      <c r="CP316" s="127"/>
      <c r="CQ316" s="127"/>
      <c r="CR316" s="127"/>
      <c r="CS316" s="127"/>
      <c r="CT316" s="127"/>
      <c r="CU316" s="127"/>
      <c r="CV316" s="127"/>
      <c r="CW316" s="127"/>
      <c r="CX316" s="127"/>
      <c r="CY316" s="127"/>
      <c r="CZ316" s="127"/>
      <c r="DA316" s="127"/>
      <c r="DB316" s="127"/>
      <c r="DC316" s="127"/>
      <c r="DD316" s="127"/>
      <c r="DE316" s="127"/>
      <c r="DF316" s="127"/>
      <c r="DG316" s="127"/>
      <c r="DH316" s="127"/>
      <c r="DI316" s="127"/>
      <c r="DJ316" s="127"/>
      <c r="DK316" s="127"/>
      <c r="DL316" s="127"/>
      <c r="DM316" s="127"/>
      <c r="DN316" s="127"/>
      <c r="DO316" s="127"/>
      <c r="DP316" s="127"/>
      <c r="DQ316" s="127"/>
      <c r="DR316" s="127"/>
      <c r="DS316" s="127"/>
      <c r="DT316" s="127"/>
      <c r="DU316" s="127"/>
      <c r="DV316" s="127"/>
      <c r="DW316" s="127"/>
      <c r="DX316" s="127"/>
      <c r="DY316" s="127"/>
      <c r="DZ316" s="127"/>
      <c r="EA316" s="127"/>
      <c r="EB316" s="127"/>
      <c r="EC316" s="127"/>
      <c r="ED316" s="127"/>
      <c r="EE316" s="127"/>
      <c r="EF316" s="127"/>
      <c r="EG316" s="127"/>
      <c r="EH316" s="127"/>
      <c r="EI316" s="127"/>
      <c r="EJ316" s="127"/>
      <c r="EK316" s="127"/>
      <c r="EL316" s="127"/>
      <c r="EM316" s="127"/>
      <c r="EN316" s="127"/>
      <c r="EO316" s="127"/>
      <c r="EP316" s="127"/>
      <c r="EQ316" s="127"/>
      <c r="ER316" s="127"/>
      <c r="ES316" s="127"/>
      <c r="ET316" s="127"/>
      <c r="EU316" s="127"/>
    </row>
    <row r="317" spans="1:184" x14ac:dyDescent="0.25">
      <c r="A317" s="61">
        <v>9101999</v>
      </c>
      <c r="B317" s="56" t="s">
        <v>462</v>
      </c>
      <c r="C317" s="127">
        <v>1.7500000000000002E-2</v>
      </c>
      <c r="D317" s="127">
        <v>1.7399999999999999E-2</v>
      </c>
      <c r="E317" s="127">
        <v>1.7299999999999999E-2</v>
      </c>
      <c r="F317" s="127">
        <v>1.7100000000000001E-2</v>
      </c>
      <c r="G317" s="127">
        <v>1.7500000000000002E-2</v>
      </c>
      <c r="H317" s="127">
        <v>1.7000000000000001E-2</v>
      </c>
      <c r="I317" s="127">
        <v>1.8100000000000002E-2</v>
      </c>
      <c r="J317" s="127">
        <v>1.8200000000000001E-2</v>
      </c>
      <c r="K317" s="127">
        <v>1.8200000000000001E-2</v>
      </c>
      <c r="L317" s="127">
        <v>1.83E-2</v>
      </c>
      <c r="M317" s="127">
        <v>1.8599999999999998E-2</v>
      </c>
      <c r="N317" s="127">
        <v>1.9099999999999999E-2</v>
      </c>
      <c r="O317" s="127">
        <v>1.8599999999999998E-2</v>
      </c>
      <c r="P317" s="127">
        <v>1.7999999999999999E-2</v>
      </c>
      <c r="Q317" s="127">
        <v>1.8100000000000002E-2</v>
      </c>
      <c r="R317" s="127">
        <v>1.9E-2</v>
      </c>
      <c r="S317" s="127">
        <v>1.9099999999999999E-2</v>
      </c>
      <c r="T317" s="127">
        <v>1.9199999999999998E-2</v>
      </c>
      <c r="U317" s="127">
        <v>1.9300000000000001E-2</v>
      </c>
      <c r="V317" s="127">
        <v>1.9199999999999998E-2</v>
      </c>
      <c r="W317" s="127">
        <v>1.9400000000000001E-2</v>
      </c>
      <c r="X317" s="127">
        <v>1.9400000000000001E-2</v>
      </c>
      <c r="Y317" s="127">
        <v>1.9599999999999999E-2</v>
      </c>
      <c r="Z317" s="127">
        <v>1.9599999999999999E-2</v>
      </c>
      <c r="AA317" s="127">
        <v>1.9599999999999999E-2</v>
      </c>
      <c r="AB317" s="127">
        <v>1.9800000000000002E-2</v>
      </c>
      <c r="AC317" s="127">
        <v>1.9599999999999999E-2</v>
      </c>
      <c r="AD317" s="127">
        <v>1.9599999999999999E-2</v>
      </c>
      <c r="AE317" s="127">
        <v>1.95E-2</v>
      </c>
      <c r="AF317" s="127">
        <v>1.9400000000000001E-2</v>
      </c>
      <c r="AG317" s="127">
        <v>1.9199999999999998E-2</v>
      </c>
      <c r="AH317" s="127">
        <v>1.9199999999999998E-2</v>
      </c>
      <c r="AI317" s="127">
        <v>1.9099999999999999E-2</v>
      </c>
      <c r="AJ317" s="127">
        <v>1.9099999999999999E-2</v>
      </c>
      <c r="AK317" s="127">
        <v>1.9300000000000001E-2</v>
      </c>
      <c r="AL317" s="127">
        <v>1.9300000000000001E-2</v>
      </c>
      <c r="AM317" s="127">
        <v>1.9300000000000001E-2</v>
      </c>
      <c r="AN317" s="127">
        <v>1.9199999999999998E-2</v>
      </c>
      <c r="AO317" s="127">
        <v>1.9099999999999999E-2</v>
      </c>
      <c r="AP317" s="127">
        <v>1.89E-2</v>
      </c>
      <c r="AQ317" s="127">
        <v>1.8499999999999999E-2</v>
      </c>
      <c r="AR317" s="127">
        <v>1.83E-2</v>
      </c>
      <c r="AS317" s="127">
        <v>1.9E-2</v>
      </c>
      <c r="AT317" s="127">
        <v>0.02</v>
      </c>
      <c r="AU317" s="127">
        <v>1.95E-2</v>
      </c>
      <c r="AV317" s="127">
        <v>1.8100000000000002E-2</v>
      </c>
      <c r="AW317" s="127">
        <v>1.8100000000000002E-2</v>
      </c>
      <c r="AX317" s="127">
        <v>1.83E-2</v>
      </c>
      <c r="AY317" s="127">
        <v>1.83E-2</v>
      </c>
      <c r="AZ317" s="127">
        <v>1.84E-2</v>
      </c>
      <c r="BA317" s="127">
        <v>1.84E-2</v>
      </c>
      <c r="BB317" s="127">
        <v>1.8499999999999999E-2</v>
      </c>
      <c r="BC317" s="127">
        <v>1.8499999999999999E-2</v>
      </c>
      <c r="BD317" s="127">
        <v>1.84E-2</v>
      </c>
      <c r="BE317" s="127">
        <v>1.89E-2</v>
      </c>
      <c r="BF317" s="127">
        <v>1.9099999999999999E-2</v>
      </c>
      <c r="BG317" s="127">
        <v>1.9E-2</v>
      </c>
      <c r="BH317" s="127">
        <v>1.89E-2</v>
      </c>
      <c r="BI317" s="127">
        <v>1.9199999999999998E-2</v>
      </c>
      <c r="BJ317" s="127">
        <v>1.9099999999999999E-2</v>
      </c>
      <c r="BK317" s="127">
        <v>1.9099999999999999E-2</v>
      </c>
      <c r="BL317" s="127">
        <v>1.9199999999999998E-2</v>
      </c>
      <c r="BM317" s="127">
        <v>1.9099999999999999E-2</v>
      </c>
      <c r="BN317" s="127">
        <v>1.9099999999999999E-2</v>
      </c>
      <c r="BO317" s="127">
        <v>1.9099999999999999E-2</v>
      </c>
      <c r="BP317" s="127">
        <v>1.89E-2</v>
      </c>
      <c r="BQ317" s="127">
        <v>1.89E-2</v>
      </c>
      <c r="BR317" s="127">
        <v>1.9099999999999999E-2</v>
      </c>
      <c r="BS317" s="127">
        <v>1.9099999999999999E-2</v>
      </c>
      <c r="BT317" s="127">
        <v>1.9099999999999999E-2</v>
      </c>
      <c r="BU317" s="127">
        <v>1.9E-2</v>
      </c>
      <c r="BV317" s="127">
        <v>1.9099999999999999E-2</v>
      </c>
      <c r="BW317" s="127">
        <v>1.9099999999999999E-2</v>
      </c>
      <c r="BX317" s="127">
        <v>1.9099999999999999E-2</v>
      </c>
      <c r="BY317" s="127">
        <v>1.9E-2</v>
      </c>
      <c r="BZ317" s="127">
        <v>1.9E-2</v>
      </c>
      <c r="CA317" s="127">
        <v>1.89E-2</v>
      </c>
      <c r="CB317" s="127">
        <v>1.89E-2</v>
      </c>
      <c r="CC317" s="127">
        <v>1.9E-2</v>
      </c>
      <c r="CD317" s="127">
        <v>1.89E-2</v>
      </c>
      <c r="CE317" s="127">
        <v>1.89E-2</v>
      </c>
      <c r="CF317" s="127">
        <v>1.8800000000000001E-2</v>
      </c>
      <c r="CG317" s="127">
        <v>1.89E-2</v>
      </c>
      <c r="CH317" s="127">
        <v>0.53259999999999996</v>
      </c>
      <c r="CI317" s="127">
        <v>0.53170000000000006</v>
      </c>
      <c r="CJ317" s="127">
        <v>0.53400000000000003</v>
      </c>
      <c r="CK317" s="127">
        <v>0.53280000000000005</v>
      </c>
      <c r="CL317" s="127">
        <v>0.53210000000000002</v>
      </c>
      <c r="CM317" s="127">
        <v>0.53059999999999996</v>
      </c>
      <c r="CN317" s="127">
        <v>0.52810000000000001</v>
      </c>
      <c r="CO317" s="127">
        <v>0.52580000000000005</v>
      </c>
      <c r="CP317" s="127">
        <v>0.52350000000000008</v>
      </c>
      <c r="CQ317" s="127">
        <v>0.52190000000000003</v>
      </c>
      <c r="CR317" s="127">
        <v>0.5212</v>
      </c>
      <c r="CS317" s="127">
        <v>0.52080000000000004</v>
      </c>
      <c r="CT317" s="127">
        <v>0.51940000000000008</v>
      </c>
      <c r="CU317" s="127">
        <v>0.51829999999999998</v>
      </c>
      <c r="CV317" s="127">
        <v>0.51729999999999998</v>
      </c>
      <c r="CW317" s="127">
        <v>0.51750000000000007</v>
      </c>
      <c r="CX317" s="127">
        <v>0.51649999999999996</v>
      </c>
      <c r="CY317" s="127">
        <v>0.51480000000000004</v>
      </c>
      <c r="CZ317" s="127">
        <v>0.51129999999999998</v>
      </c>
      <c r="DA317" s="127">
        <v>0.51100000000000001</v>
      </c>
      <c r="DB317" s="127">
        <v>0.5101</v>
      </c>
      <c r="DC317" s="127">
        <v>0.5091</v>
      </c>
      <c r="DD317" s="127">
        <v>0.50690000000000002</v>
      </c>
      <c r="DE317" s="127">
        <v>0.50340000000000007</v>
      </c>
      <c r="DF317" s="127">
        <v>0.50850000000000006</v>
      </c>
      <c r="DG317" s="127">
        <v>0.50619999999999998</v>
      </c>
      <c r="DH317" s="127">
        <v>0.50570000000000004</v>
      </c>
      <c r="DI317" s="127">
        <v>0.50880000000000003</v>
      </c>
      <c r="DJ317" s="127">
        <v>0.50680000000000003</v>
      </c>
      <c r="DK317" s="127">
        <v>0.51039999999999996</v>
      </c>
      <c r="DL317" s="127">
        <v>0.50929999999999997</v>
      </c>
      <c r="DM317" s="127">
        <v>0.50900000000000001</v>
      </c>
      <c r="DN317" s="127">
        <v>0.51080000000000003</v>
      </c>
      <c r="DO317" s="127">
        <v>0.50990000000000002</v>
      </c>
      <c r="DP317" s="127">
        <v>0.5091</v>
      </c>
      <c r="DQ317" s="127">
        <v>0.50700000000000001</v>
      </c>
      <c r="DR317" s="127">
        <v>0.50529999999999997</v>
      </c>
      <c r="DS317" s="127">
        <v>0.50449999999999995</v>
      </c>
      <c r="DT317" s="127">
        <v>0.50390000000000001</v>
      </c>
      <c r="DU317" s="127">
        <v>0.505</v>
      </c>
      <c r="DV317" s="127">
        <v>0.51070000000000004</v>
      </c>
      <c r="DW317" s="127">
        <v>0.50870000000000004</v>
      </c>
      <c r="DX317" s="127">
        <v>0.50750000000000006</v>
      </c>
      <c r="DY317" s="127">
        <v>0.50419999999999998</v>
      </c>
      <c r="DZ317" s="127">
        <v>0.50029999999999997</v>
      </c>
      <c r="EA317" s="127">
        <v>0.49769999999999998</v>
      </c>
      <c r="EB317" s="127">
        <v>0.49509999999999998</v>
      </c>
      <c r="EC317" s="127">
        <v>0.49319999999999997</v>
      </c>
      <c r="ED317" s="127">
        <v>0.49380000000000002</v>
      </c>
      <c r="EE317" s="127">
        <v>0.49509999999999998</v>
      </c>
      <c r="EF317" s="127">
        <v>0.49560000000000004</v>
      </c>
      <c r="EG317" s="127">
        <v>0.49480000000000002</v>
      </c>
      <c r="EH317" s="127">
        <v>0.4914</v>
      </c>
      <c r="EI317" s="127">
        <v>0.48749999999999999</v>
      </c>
      <c r="EJ317" s="127">
        <v>0.48450000000000004</v>
      </c>
      <c r="EK317" s="127">
        <v>0.49280000000000002</v>
      </c>
      <c r="EL317" s="127">
        <v>0.49410000000000004</v>
      </c>
      <c r="EM317" s="127">
        <v>0.49170000000000003</v>
      </c>
      <c r="EN317" s="127">
        <v>0.48830000000000001</v>
      </c>
      <c r="EO317" s="127">
        <v>0.48599999999999999</v>
      </c>
      <c r="EP317" s="127">
        <v>0.48540000000000005</v>
      </c>
      <c r="EQ317" s="127">
        <v>0.48480000000000001</v>
      </c>
      <c r="ER317" s="127">
        <v>0.48309999999999997</v>
      </c>
      <c r="ES317" s="127">
        <v>0.48059999999999997</v>
      </c>
      <c r="ET317" s="127">
        <v>0.47870000000000001</v>
      </c>
      <c r="EU317" s="127">
        <v>0.47639999999999999</v>
      </c>
      <c r="EV317">
        <f>SUMIF('12peso'!$E$39:$E$492,$A317,'12peso'!H$39:H$492)</f>
        <v>1.5159999999999998</v>
      </c>
      <c r="EW317">
        <f>SUMIF('12peso'!$E$39:$E$492,$A317,'12peso'!I$39:I$492)</f>
        <v>1.5069999999999999</v>
      </c>
      <c r="EX317">
        <f>SUMIF('12peso'!$E$39:$E$492,$A317,'12peso'!J$39:J$492)</f>
        <v>1.5002</v>
      </c>
      <c r="EY317">
        <f>SUMIF('12peso'!$E$39:$E$492,$A317,'12peso'!K$39:K$492)</f>
        <v>1.4977</v>
      </c>
      <c r="EZ317">
        <f>SUMIF('12peso'!$E$39:$E$492,$A317,'12peso'!L$39:L$492)</f>
        <v>1.4892000000000001</v>
      </c>
      <c r="FA317">
        <f>SUMIF('12peso'!$E$39:$E$492,$A317,'12peso'!M$39:M$492)</f>
        <v>1.4844999999999999</v>
      </c>
      <c r="FB317">
        <f>SUMIF('12peso'!$E$39:$E$492,$A317,'12peso'!N$39:N$492)</f>
        <v>1.4833000000000001</v>
      </c>
      <c r="FC317">
        <f>SUMIF('12peso'!$E$39:$E$492,$A317,'12peso'!O$39:O$492)</f>
        <v>1.4845999999999999</v>
      </c>
      <c r="FD317">
        <f>SUMIF('12peso'!$E$39:$E$492,$A317,'12peso'!P$39:P$492)</f>
        <v>1.4788000000000001</v>
      </c>
      <c r="FE317">
        <f>SUMIF('12peso'!$E$39:$E$492,$A317,'12peso'!Q$39:Q$492)</f>
        <v>1.4704999999999999</v>
      </c>
      <c r="FF317">
        <f>SUMIF('12peso'!$E$39:$E$492,$A317,'12peso'!R$39:R$492)</f>
        <v>1.4622999999999999</v>
      </c>
      <c r="FG317">
        <f>SUMIF('12peso'!$E$39:$E$492,$A317,'12peso'!S$39:S$492)</f>
        <v>1.4539</v>
      </c>
      <c r="FH317">
        <f>SUMIF('12peso'!$E$39:$E$492,$A317,'12peso'!T$39:T$492)</f>
        <v>1.4424999999999999</v>
      </c>
      <c r="FI317">
        <f>SUMIF('12peso'!$E$39:$E$492,$A317,'12peso'!U$39:U$492)</f>
        <v>1.4301999999999999</v>
      </c>
      <c r="FJ317">
        <f>SUMIF('12peso'!$E$39:$E$492,$A317,'12peso'!V$39:V$492)</f>
        <v>1.4218999999999999</v>
      </c>
      <c r="FK317">
        <f>SUMIF('12peso'!$E$39:$E$492,$A317,'12peso'!W$39:W$492)</f>
        <v>1.4229999999999998</v>
      </c>
      <c r="FL317">
        <f>SUMIF('12peso'!$E$39:$E$492,$A317,'12peso'!X$39:X$492)</f>
        <v>1.4154</v>
      </c>
      <c r="FM317">
        <f>SUMIF('12peso'!$E$39:$E$492,$A317,'12peso'!Y$39:Y$492)</f>
        <v>1.4228000000000001</v>
      </c>
      <c r="FN317">
        <f>SUMIF('12peso'!$E$39:$E$492,$A317,'12peso'!Z$39:Z$492)</f>
        <v>1.4277000000000002</v>
      </c>
      <c r="FO317">
        <f>SUMIF('12peso'!$E$39:$E$492,$A317,'12peso'!AA$39:AA$492)</f>
        <v>1.4274</v>
      </c>
      <c r="FP317">
        <f>SUMIF('12peso'!$E$39:$E$492,$A317,'12peso'!AB$39:AB$492)</f>
        <v>1.4239000000000002</v>
      </c>
      <c r="FQ317">
        <f>SUMIF('12peso'!$E$39:$E$492,$A317,'12peso'!AC$39:AC$492)</f>
        <v>1.4186000000000001</v>
      </c>
      <c r="FR317">
        <f>SUMIF('12peso'!$E$39:$E$492,$A317,'12peso'!AD$39:AD$492)</f>
        <v>1.4114</v>
      </c>
      <c r="FS317">
        <f>SUMIF('12peso'!$E$39:$E$492,$A317,'12peso'!AE$39:AE$492)</f>
        <v>1.4038000000000002</v>
      </c>
      <c r="FT317">
        <f>SUMIF('12peso'!$E$39:$E$492,$A317,'12peso'!AF$39:AF$492)</f>
        <v>1.4232</v>
      </c>
      <c r="FU317">
        <f>SUMIF('12peso'!$E$39:$E$492,$A317,'12peso'!AG$39:AG$492)</f>
        <v>1.4155000000000002</v>
      </c>
      <c r="FV317">
        <f>SUMIF('12peso'!$E$39:$E$492,$A317,'12peso'!AH$39:AH$492)</f>
        <v>1.4086000000000001</v>
      </c>
      <c r="FW317">
        <f>SUMIF('12peso'!$E$39:$E$492,$A317,'12peso'!AI$39:AI$492)</f>
        <v>1.3952</v>
      </c>
      <c r="FX317">
        <f>SUMIF('12peso'!$E$39:$E$492,$A317,'12peso'!AJ$39:AJ$492)</f>
        <v>1.3862999999999999</v>
      </c>
      <c r="FY317">
        <f>SUMIF('12peso'!$E$39:$E$492,$A317,'12peso'!AK$39:AK$492)</f>
        <v>1.3808</v>
      </c>
      <c r="FZ317">
        <f>SUMIF('12peso'!$E$39:$E$492,$A317,'12peso'!AL$39:AL$492)</f>
        <v>1.3753</v>
      </c>
      <c r="GA317">
        <f>SUMIF('12peso'!$E$39:$E$492,$A317,'12peso'!AM$39:AM$492)</f>
        <v>1.3748</v>
      </c>
      <c r="GB317">
        <f>SUMIF('12peso'!$E$39:$E$492,$A317,'12peso'!AN$39:AN$492)</f>
        <v>1.3714000000000002</v>
      </c>
    </row>
    <row r="318" spans="1:184" x14ac:dyDescent="0.25">
      <c r="A318" s="57">
        <v>9999999</v>
      </c>
      <c r="B318" s="56" t="s">
        <v>463</v>
      </c>
      <c r="C318" s="128">
        <f t="shared" ref="C318:AH318" si="0">100-SUM(C3:C317)</f>
        <v>3.4723999999999506</v>
      </c>
      <c r="D318" s="128">
        <f t="shared" si="0"/>
        <v>3.4625000000000341</v>
      </c>
      <c r="E318" s="128">
        <f t="shared" si="0"/>
        <v>3.4188999999999794</v>
      </c>
      <c r="F318" s="128">
        <f t="shared" si="0"/>
        <v>3.3881999999999834</v>
      </c>
      <c r="G318" s="128">
        <f t="shared" si="0"/>
        <v>3.3996000000000066</v>
      </c>
      <c r="H318" s="128">
        <f t="shared" si="0"/>
        <v>3.4493000000000222</v>
      </c>
      <c r="I318" s="128">
        <f t="shared" si="0"/>
        <v>3.4436999999999784</v>
      </c>
      <c r="J318" s="128">
        <f t="shared" si="0"/>
        <v>3.4164999999999992</v>
      </c>
      <c r="K318" s="128">
        <f t="shared" si="0"/>
        <v>3.3877999999999133</v>
      </c>
      <c r="L318" s="128">
        <f t="shared" si="0"/>
        <v>3.3720999999999748</v>
      </c>
      <c r="M318" s="128">
        <f t="shared" si="0"/>
        <v>3.3622000000000014</v>
      </c>
      <c r="N318" s="128">
        <f t="shared" si="0"/>
        <v>3.342899999999986</v>
      </c>
      <c r="O318" s="128">
        <f t="shared" si="0"/>
        <v>3.3359999999999559</v>
      </c>
      <c r="P318" s="128">
        <f t="shared" si="0"/>
        <v>3.3181999999999903</v>
      </c>
      <c r="Q318" s="128">
        <f t="shared" si="0"/>
        <v>3.2798999999999836</v>
      </c>
      <c r="R318" s="128">
        <f t="shared" si="0"/>
        <v>3.2767999999999802</v>
      </c>
      <c r="S318" s="128">
        <f t="shared" si="0"/>
        <v>3.301599999999965</v>
      </c>
      <c r="T318" s="128">
        <f t="shared" si="0"/>
        <v>3.3316999999999979</v>
      </c>
      <c r="U318" s="128">
        <f t="shared" si="0"/>
        <v>3.3157999999999817</v>
      </c>
      <c r="V318" s="128">
        <f t="shared" si="0"/>
        <v>3.2862000000000222</v>
      </c>
      <c r="W318" s="128">
        <f t="shared" si="0"/>
        <v>3.2717999999999847</v>
      </c>
      <c r="X318" s="128">
        <f t="shared" si="0"/>
        <v>3.2634000000000611</v>
      </c>
      <c r="Y318" s="128">
        <f t="shared" si="0"/>
        <v>3.2698999999999501</v>
      </c>
      <c r="Z318" s="128">
        <f t="shared" si="0"/>
        <v>3.252200000000073</v>
      </c>
      <c r="AA318" s="128">
        <f t="shared" si="0"/>
        <v>3.261800000000008</v>
      </c>
      <c r="AB318" s="128">
        <f t="shared" si="0"/>
        <v>3.2604000000000752</v>
      </c>
      <c r="AC318" s="128">
        <f t="shared" si="0"/>
        <v>3.219900000000095</v>
      </c>
      <c r="AD318" s="128">
        <f t="shared" si="0"/>
        <v>3.2049999999999699</v>
      </c>
      <c r="AE318" s="128">
        <f t="shared" si="0"/>
        <v>3.2224000000001212</v>
      </c>
      <c r="AF318" s="128">
        <f t="shared" si="0"/>
        <v>3.2546999999999997</v>
      </c>
      <c r="AG318" s="128">
        <f t="shared" si="0"/>
        <v>3.2673000000000627</v>
      </c>
      <c r="AH318" s="128">
        <f t="shared" si="0"/>
        <v>3.2700000000000955</v>
      </c>
      <c r="AI318" s="128">
        <f t="shared" ref="AI318:BN318" si="1">100-SUM(AI3:AI317)</f>
        <v>3.2546999999999855</v>
      </c>
      <c r="AJ318" s="128">
        <f t="shared" si="1"/>
        <v>3.2339000000000198</v>
      </c>
      <c r="AK318" s="128">
        <f t="shared" si="1"/>
        <v>3.2472000000000207</v>
      </c>
      <c r="AL318" s="128">
        <f t="shared" si="1"/>
        <v>3.2408999999999963</v>
      </c>
      <c r="AM318" s="128">
        <f t="shared" si="1"/>
        <v>3.2582999999999345</v>
      </c>
      <c r="AN318" s="128">
        <f t="shared" si="1"/>
        <v>3.2640999999999849</v>
      </c>
      <c r="AO318" s="128">
        <f t="shared" si="1"/>
        <v>3.2462999999999766</v>
      </c>
      <c r="AP318" s="128">
        <f t="shared" si="1"/>
        <v>3.2356999999999374</v>
      </c>
      <c r="AQ318" s="128">
        <f t="shared" si="1"/>
        <v>3.2129999999999512</v>
      </c>
      <c r="AR318" s="128">
        <f t="shared" si="1"/>
        <v>3.2191000000000116</v>
      </c>
      <c r="AS318" s="128">
        <f t="shared" si="1"/>
        <v>3.2040999999999826</v>
      </c>
      <c r="AT318" s="128">
        <f t="shared" si="1"/>
        <v>3.1840999999999724</v>
      </c>
      <c r="AU318" s="128">
        <f t="shared" si="1"/>
        <v>3.1857000000000681</v>
      </c>
      <c r="AV318" s="128">
        <f t="shared" si="1"/>
        <v>3.1767000000000252</v>
      </c>
      <c r="AW318" s="128">
        <f t="shared" si="1"/>
        <v>3.1950000000000074</v>
      </c>
      <c r="AX318" s="128">
        <f t="shared" si="1"/>
        <v>3.1984000000000066</v>
      </c>
      <c r="AY318" s="128">
        <f t="shared" si="1"/>
        <v>3.2270000000000465</v>
      </c>
      <c r="AZ318" s="128">
        <f t="shared" si="1"/>
        <v>3.2285999999999433</v>
      </c>
      <c r="BA318" s="128">
        <f t="shared" si="1"/>
        <v>3.1989999999999839</v>
      </c>
      <c r="BB318" s="128">
        <f t="shared" si="1"/>
        <v>3.207800000000006</v>
      </c>
      <c r="BC318" s="128">
        <f t="shared" si="1"/>
        <v>3.231400000000022</v>
      </c>
      <c r="BD318" s="128">
        <f t="shared" si="1"/>
        <v>3.2609000000000208</v>
      </c>
      <c r="BE318" s="128">
        <f t="shared" si="1"/>
        <v>3.2574999999999932</v>
      </c>
      <c r="BF318" s="128">
        <f t="shared" si="1"/>
        <v>3.2585000000000122</v>
      </c>
      <c r="BG318" s="128">
        <f t="shared" si="1"/>
        <v>3.2561999999999784</v>
      </c>
      <c r="BH318" s="128">
        <f t="shared" si="1"/>
        <v>3.2563999999999567</v>
      </c>
      <c r="BI318" s="128">
        <f t="shared" si="1"/>
        <v>3.2663000000000579</v>
      </c>
      <c r="BJ318" s="128">
        <f t="shared" si="1"/>
        <v>3.2677000000000049</v>
      </c>
      <c r="BK318" s="128">
        <f t="shared" si="1"/>
        <v>3.2813999999999766</v>
      </c>
      <c r="BL318" s="128">
        <f t="shared" si="1"/>
        <v>3.2902000000000555</v>
      </c>
      <c r="BM318" s="128">
        <f t="shared" si="1"/>
        <v>3.2649000000000115</v>
      </c>
      <c r="BN318" s="128">
        <f t="shared" si="1"/>
        <v>3.2534999999999883</v>
      </c>
      <c r="BO318" s="128">
        <f t="shared" ref="BO318:CT318" si="2">100-SUM(BO3:BO317)</f>
        <v>3.2573000000000008</v>
      </c>
      <c r="BP318" s="128">
        <f t="shared" si="2"/>
        <v>3.2658000000000413</v>
      </c>
      <c r="BQ318" s="128">
        <f t="shared" si="2"/>
        <v>3.2644999999999271</v>
      </c>
      <c r="BR318" s="128">
        <f t="shared" si="2"/>
        <v>3.2720000000000198</v>
      </c>
      <c r="BS318" s="128">
        <f t="shared" si="2"/>
        <v>3.2523000000000195</v>
      </c>
      <c r="BT318" s="128">
        <f t="shared" si="2"/>
        <v>3.242600000000067</v>
      </c>
      <c r="BU318" s="128">
        <f t="shared" si="2"/>
        <v>3.2626999999999811</v>
      </c>
      <c r="BV318" s="128">
        <f t="shared" si="2"/>
        <v>3.2583000000000339</v>
      </c>
      <c r="BW318" s="128">
        <f t="shared" si="2"/>
        <v>3.2692999999999444</v>
      </c>
      <c r="BX318" s="128">
        <f t="shared" si="2"/>
        <v>3.267099999999985</v>
      </c>
      <c r="BY318" s="128">
        <f t="shared" si="2"/>
        <v>3.2445999999999486</v>
      </c>
      <c r="BZ318" s="128">
        <f t="shared" si="2"/>
        <v>3.2248000000000445</v>
      </c>
      <c r="CA318" s="128">
        <f t="shared" si="2"/>
        <v>3.2415999999999912</v>
      </c>
      <c r="CB318" s="128">
        <f t="shared" si="2"/>
        <v>3.2699000000000638</v>
      </c>
      <c r="CC318" s="128">
        <f t="shared" si="2"/>
        <v>3.2568999999999875</v>
      </c>
      <c r="CD318" s="128">
        <f t="shared" si="2"/>
        <v>3.2428000000000594</v>
      </c>
      <c r="CE318" s="128">
        <f t="shared" si="2"/>
        <v>3.2254999999999541</v>
      </c>
      <c r="CF318" s="128">
        <f t="shared" si="2"/>
        <v>3.2175000000000438</v>
      </c>
      <c r="CG318" s="128">
        <f t="shared" si="2"/>
        <v>3.2312000000000438</v>
      </c>
      <c r="CH318" s="128">
        <f t="shared" si="2"/>
        <v>2.5328999999999837</v>
      </c>
      <c r="CI318" s="128">
        <f t="shared" si="2"/>
        <v>2.5329000000000264</v>
      </c>
      <c r="CJ318" s="128">
        <f t="shared" si="2"/>
        <v>2.5163000000000295</v>
      </c>
      <c r="CK318" s="128">
        <f t="shared" si="2"/>
        <v>2.5205000000000553</v>
      </c>
      <c r="CL318" s="128">
        <f t="shared" si="2"/>
        <v>2.5094999999999885</v>
      </c>
      <c r="CM318" s="128">
        <f t="shared" si="2"/>
        <v>2.5005999999999347</v>
      </c>
      <c r="CN318" s="128">
        <f t="shared" si="2"/>
        <v>2.4919999999999334</v>
      </c>
      <c r="CO318" s="128">
        <f t="shared" si="2"/>
        <v>2.4919000000000011</v>
      </c>
      <c r="CP318" s="128">
        <f t="shared" si="2"/>
        <v>2.4952999999999719</v>
      </c>
      <c r="CQ318" s="128">
        <f t="shared" si="2"/>
        <v>2.5066000000000059</v>
      </c>
      <c r="CR318" s="128">
        <f t="shared" si="2"/>
        <v>2.5158000000000271</v>
      </c>
      <c r="CS318" s="128">
        <f t="shared" si="2"/>
        <v>2.5138999999999641</v>
      </c>
      <c r="CT318" s="128">
        <f t="shared" si="2"/>
        <v>2.5030000000000427</v>
      </c>
      <c r="CU318" s="128">
        <f t="shared" ref="CU318:DZ318" si="3">100-SUM(CU3:CU317)</f>
        <v>2.5043000000000291</v>
      </c>
      <c r="CV318" s="128">
        <f t="shared" si="3"/>
        <v>2.4998000000000076</v>
      </c>
      <c r="CW318" s="128">
        <f t="shared" si="3"/>
        <v>2.5004999999999455</v>
      </c>
      <c r="CX318" s="128">
        <f t="shared" si="3"/>
        <v>2.5086999999999762</v>
      </c>
      <c r="CY318" s="128">
        <f t="shared" si="3"/>
        <v>2.5168999999999642</v>
      </c>
      <c r="CZ318" s="128">
        <f t="shared" si="3"/>
        <v>2.5089999999999577</v>
      </c>
      <c r="DA318" s="128">
        <f t="shared" si="3"/>
        <v>2.5091000000000179</v>
      </c>
      <c r="DB318" s="128">
        <f t="shared" si="3"/>
        <v>2.507399999999933</v>
      </c>
      <c r="DC318" s="128">
        <f t="shared" si="3"/>
        <v>2.4960999999999558</v>
      </c>
      <c r="DD318" s="128">
        <f t="shared" si="3"/>
        <v>2.4939999999999145</v>
      </c>
      <c r="DE318" s="128">
        <f t="shared" si="3"/>
        <v>2.4984000000000606</v>
      </c>
      <c r="DF318" s="128">
        <f t="shared" si="3"/>
        <v>2.4973000000000098</v>
      </c>
      <c r="DG318" s="128">
        <f t="shared" si="3"/>
        <v>2.4987000000000563</v>
      </c>
      <c r="DH318" s="128">
        <f t="shared" si="3"/>
        <v>2.5064000000000277</v>
      </c>
      <c r="DI318" s="128">
        <f t="shared" si="3"/>
        <v>2.5185000000000031</v>
      </c>
      <c r="DJ318" s="128">
        <f t="shared" si="3"/>
        <v>2.5357999999998952</v>
      </c>
      <c r="DK318" s="128">
        <f t="shared" si="3"/>
        <v>2.5452999999999122</v>
      </c>
      <c r="DL318" s="128">
        <f t="shared" si="3"/>
        <v>2.5588000000000335</v>
      </c>
      <c r="DM318" s="128">
        <f t="shared" si="3"/>
        <v>2.5682000000000471</v>
      </c>
      <c r="DN318" s="128">
        <f t="shared" si="3"/>
        <v>2.5761000000000109</v>
      </c>
      <c r="DO318" s="128">
        <f t="shared" si="3"/>
        <v>2.5813999999999595</v>
      </c>
      <c r="DP318" s="128">
        <f t="shared" si="3"/>
        <v>2.5685000000000002</v>
      </c>
      <c r="DQ318" s="128">
        <f t="shared" si="3"/>
        <v>2.5574000000000296</v>
      </c>
      <c r="DR318" s="128">
        <f t="shared" si="3"/>
        <v>2.5536999999999352</v>
      </c>
      <c r="DS318" s="128">
        <f t="shared" si="3"/>
        <v>2.5482999999999976</v>
      </c>
      <c r="DT318" s="128">
        <f t="shared" si="3"/>
        <v>2.545299999999969</v>
      </c>
      <c r="DU318" s="128">
        <f t="shared" si="3"/>
        <v>2.539100000000019</v>
      </c>
      <c r="DV318" s="128">
        <f t="shared" si="3"/>
        <v>2.5331999999999795</v>
      </c>
      <c r="DW318" s="128">
        <f t="shared" si="3"/>
        <v>2.5358000000000089</v>
      </c>
      <c r="DX318" s="128">
        <f t="shared" si="3"/>
        <v>2.5363000000000397</v>
      </c>
      <c r="DY318" s="128">
        <f t="shared" si="3"/>
        <v>2.5419999999999732</v>
      </c>
      <c r="DZ318" s="128">
        <f t="shared" si="3"/>
        <v>2.5417000000000201</v>
      </c>
      <c r="EA318" s="128">
        <f t="shared" ref="EA318:EU318" si="4">100-SUM(EA3:EA317)</f>
        <v>2.5423000000000826</v>
      </c>
      <c r="EB318" s="128">
        <f t="shared" si="4"/>
        <v>2.5300000000000011</v>
      </c>
      <c r="EC318" s="128">
        <f t="shared" si="4"/>
        <v>2.5289000000000215</v>
      </c>
      <c r="ED318" s="128">
        <f t="shared" si="4"/>
        <v>2.4490999999999303</v>
      </c>
      <c r="EE318" s="128">
        <f t="shared" si="4"/>
        <v>2.5535000000000423</v>
      </c>
      <c r="EF318" s="128">
        <f t="shared" si="4"/>
        <v>2.5632999999999697</v>
      </c>
      <c r="EG318" s="128">
        <f t="shared" si="4"/>
        <v>2.5656000000000176</v>
      </c>
      <c r="EH318" s="128">
        <f t="shared" si="4"/>
        <v>2.5567999999999813</v>
      </c>
      <c r="EI318" s="128">
        <f t="shared" si="4"/>
        <v>2.5549000000000177</v>
      </c>
      <c r="EJ318" s="128">
        <f t="shared" si="4"/>
        <v>2.5536999999999779</v>
      </c>
      <c r="EK318" s="128">
        <f t="shared" si="4"/>
        <v>2.5647999999999769</v>
      </c>
      <c r="EL318" s="128">
        <f t="shared" si="4"/>
        <v>2.5586999999999733</v>
      </c>
      <c r="EM318" s="128">
        <f t="shared" si="4"/>
        <v>2.5498000000000047</v>
      </c>
      <c r="EN318" s="128">
        <f t="shared" si="4"/>
        <v>2.5403000000000304</v>
      </c>
      <c r="EO318" s="128">
        <f t="shared" si="4"/>
        <v>2.5457000000000107</v>
      </c>
      <c r="EP318" s="128">
        <f t="shared" si="4"/>
        <v>2.5512999999999266</v>
      </c>
      <c r="EQ318" s="128">
        <f t="shared" si="4"/>
        <v>2.5565999999999036</v>
      </c>
      <c r="ER318" s="128">
        <f t="shared" si="4"/>
        <v>2.5668999999999613</v>
      </c>
      <c r="ES318" s="128">
        <f t="shared" si="4"/>
        <v>2.551500000000047</v>
      </c>
      <c r="ET318" s="128">
        <f t="shared" si="4"/>
        <v>2.5542999999999694</v>
      </c>
      <c r="EU318" s="128">
        <f t="shared" si="4"/>
        <v>2.5589999999999549</v>
      </c>
      <c r="EV318" s="66">
        <f>SUMIF('12peso'!$E$39:$E$492,$A318,'12peso'!H$39:H$492)</f>
        <v>3.1747000000000001</v>
      </c>
      <c r="EW318" s="66">
        <f>SUMIF('12peso'!$E$39:$E$492,$A318,'12peso'!I$39:I$492)</f>
        <v>3.1787000000000005</v>
      </c>
      <c r="EX318" s="66">
        <f>SUMIF('12peso'!$E$39:$E$492,$A318,'12peso'!J$39:J$492)</f>
        <v>3.1895999999999995</v>
      </c>
      <c r="EY318" s="66">
        <f>SUMIF('12peso'!$E$39:$E$492,$A318,'12peso'!K$39:K$492)</f>
        <v>3.2054999999999998</v>
      </c>
      <c r="EZ318" s="66">
        <f>SUMIF('12peso'!$E$39:$E$492,$A318,'12peso'!L$39:L$492)</f>
        <v>3.2069000000000005</v>
      </c>
      <c r="FA318" s="66">
        <f>SUMIF('12peso'!$E$39:$E$492,$A318,'12peso'!M$39:M$492)</f>
        <v>3.2212999999999994</v>
      </c>
      <c r="FB318" s="66">
        <f>SUMIF('12peso'!$E$39:$E$492,$A318,'12peso'!N$39:N$492)</f>
        <v>3.2309000000000005</v>
      </c>
      <c r="FC318" s="66">
        <f>SUMIF('12peso'!$E$39:$E$492,$A318,'12peso'!O$39:O$492)</f>
        <v>3.2272000000000007</v>
      </c>
      <c r="FD318" s="66">
        <f>SUMIF('12peso'!$E$39:$E$492,$A318,'12peso'!P$39:P$492)</f>
        <v>3.2247000000000008</v>
      </c>
      <c r="FE318" s="66">
        <f>SUMIF('12peso'!$E$39:$E$492,$A318,'12peso'!Q$39:Q$492)</f>
        <v>3.2095999999999996</v>
      </c>
      <c r="FF318" s="66">
        <f>SUMIF('12peso'!$E$39:$E$492,$A318,'12peso'!R$39:R$492)</f>
        <v>3.2189000000000001</v>
      </c>
      <c r="FG318" s="66">
        <f>SUMIF('12peso'!$E$39:$E$492,$A318,'12peso'!S$39:S$492)</f>
        <v>3.2163000000000004</v>
      </c>
      <c r="FH318" s="66">
        <f>SUMIF('12peso'!$E$39:$E$492,$A318,'12peso'!T$39:T$492)</f>
        <v>3.2094000000000009</v>
      </c>
      <c r="FI318" s="66">
        <f>SUMIF('12peso'!$E$39:$E$492,$A318,'12peso'!U$39:U$492)</f>
        <v>3.2072000000000007</v>
      </c>
      <c r="FJ318" s="66">
        <f>SUMIF('12peso'!$E$39:$E$492,$A318,'12peso'!V$39:V$492)</f>
        <v>3.2081</v>
      </c>
      <c r="FK318" s="66">
        <f>SUMIF('12peso'!$E$39:$E$492,$A318,'12peso'!W$39:W$492)</f>
        <v>3.2164000000000001</v>
      </c>
      <c r="FL318" s="66">
        <f>SUMIF('12peso'!$E$39:$E$492,$A318,'12peso'!X$39:X$492)</f>
        <v>3.2249000000000003</v>
      </c>
      <c r="FM318" s="66">
        <f>SUMIF('12peso'!$E$39:$E$492,$A318,'12peso'!Y$39:Y$492)</f>
        <v>3.2534000000000001</v>
      </c>
      <c r="FN318" s="66">
        <f>SUMIF('12peso'!$E$39:$E$492,$A318,'12peso'!Z$39:Z$492)</f>
        <v>3.2488000000000006</v>
      </c>
      <c r="FO318" s="66">
        <f>SUMIF('12peso'!$E$39:$E$492,$A318,'12peso'!AA$39:AA$492)</f>
        <v>3.257400000000001</v>
      </c>
      <c r="FP318" s="66">
        <f>SUMIF('12peso'!$E$39:$E$492,$A318,'12peso'!AB$39:AB$492)</f>
        <v>3.2721999999999998</v>
      </c>
      <c r="FQ318" s="66">
        <f>SUMIF('12peso'!$E$39:$E$492,$A318,'12peso'!AC$39:AC$492)</f>
        <v>3.2763999999999993</v>
      </c>
      <c r="FR318" s="66">
        <f>SUMIF('12peso'!$E$39:$E$492,$A318,'12peso'!AD$39:AD$492)</f>
        <v>3.2773999999999996</v>
      </c>
      <c r="FS318" s="66">
        <f>SUMIF('12peso'!$E$39:$E$492,$A318,'12peso'!AE$39:AE$492)</f>
        <v>3.2807999999999993</v>
      </c>
      <c r="FT318" s="66">
        <f>SUMIF('12peso'!$E$39:$E$492,$A318,'12peso'!AF$39:AF$492)</f>
        <v>3.2673000000000005</v>
      </c>
      <c r="FU318" s="66">
        <f>SUMIF('12peso'!$E$39:$E$492,$A318,'12peso'!AG$39:AG$492)</f>
        <v>3.2754999999999996</v>
      </c>
      <c r="FV318" s="66">
        <f>SUMIF('12peso'!$E$39:$E$492,$A318,'12peso'!AH$39:AH$492)</f>
        <v>3.2866999999999997</v>
      </c>
      <c r="FW318" s="66">
        <f>SUMIF('12peso'!$E$39:$E$492,$A318,'12peso'!AI$39:AI$492)</f>
        <v>3.2933000000000008</v>
      </c>
      <c r="FX318" s="66">
        <f>SUMIF('12peso'!$E$39:$E$492,$A318,'12peso'!AJ$39:AJ$492)</f>
        <v>3.2995999999999999</v>
      </c>
      <c r="FY318" s="66">
        <f>SUMIF('12peso'!$E$39:$E$492,$A318,'12peso'!AK$39:AK$492)</f>
        <v>3.3065999999999995</v>
      </c>
      <c r="FZ318" s="66">
        <f>SUMIF('12peso'!$E$39:$E$492,$A318,'12peso'!AL$39:AL$492)</f>
        <v>3.2986999999999997</v>
      </c>
      <c r="GA318" s="66">
        <f>SUMIF('12peso'!$E$39:$E$492,$A318,'12peso'!AM$39:AM$492)</f>
        <v>3.3114000000000003</v>
      </c>
      <c r="GB318" s="66">
        <f>SUMIF('12peso'!$E$39:$E$492,$A318,'12peso'!AN$39:AN$492)</f>
        <v>3.3137999999999987</v>
      </c>
    </row>
    <row r="319" spans="1:184" x14ac:dyDescent="0.25">
      <c r="B319" s="56"/>
      <c r="C319" s="62">
        <f t="shared" ref="C319:BN319" si="5">SUM(C3:C318)</f>
        <v>100</v>
      </c>
      <c r="D319" s="62">
        <f t="shared" si="5"/>
        <v>100</v>
      </c>
      <c r="E319" s="62">
        <f t="shared" si="5"/>
        <v>100</v>
      </c>
      <c r="F319" s="62">
        <f t="shared" si="5"/>
        <v>100</v>
      </c>
      <c r="G319" s="62">
        <f t="shared" si="5"/>
        <v>100</v>
      </c>
      <c r="H319" s="62">
        <f t="shared" si="5"/>
        <v>100</v>
      </c>
      <c r="I319" s="62">
        <f t="shared" si="5"/>
        <v>100</v>
      </c>
      <c r="J319" s="62">
        <f t="shared" si="5"/>
        <v>100</v>
      </c>
      <c r="K319" s="62">
        <f t="shared" si="5"/>
        <v>100</v>
      </c>
      <c r="L319" s="62">
        <f t="shared" si="5"/>
        <v>100</v>
      </c>
      <c r="M319" s="62">
        <f t="shared" si="5"/>
        <v>100</v>
      </c>
      <c r="N319" s="62">
        <f t="shared" si="5"/>
        <v>100</v>
      </c>
      <c r="O319" s="62">
        <f t="shared" si="5"/>
        <v>100</v>
      </c>
      <c r="P319" s="62">
        <f t="shared" si="5"/>
        <v>100</v>
      </c>
      <c r="Q319" s="62">
        <f t="shared" si="5"/>
        <v>100</v>
      </c>
      <c r="R319" s="62">
        <f t="shared" si="5"/>
        <v>100</v>
      </c>
      <c r="S319" s="62">
        <f t="shared" si="5"/>
        <v>100</v>
      </c>
      <c r="T319" s="62">
        <f t="shared" si="5"/>
        <v>100</v>
      </c>
      <c r="U319" s="62">
        <f t="shared" si="5"/>
        <v>100</v>
      </c>
      <c r="V319" s="62">
        <f t="shared" si="5"/>
        <v>100</v>
      </c>
      <c r="W319" s="62">
        <f t="shared" si="5"/>
        <v>100</v>
      </c>
      <c r="X319" s="62">
        <f t="shared" si="5"/>
        <v>100</v>
      </c>
      <c r="Y319" s="62">
        <f t="shared" si="5"/>
        <v>100</v>
      </c>
      <c r="Z319" s="62">
        <f t="shared" si="5"/>
        <v>100</v>
      </c>
      <c r="AA319" s="62">
        <f t="shared" si="5"/>
        <v>100</v>
      </c>
      <c r="AB319" s="62">
        <f t="shared" si="5"/>
        <v>100</v>
      </c>
      <c r="AC319" s="62">
        <f t="shared" si="5"/>
        <v>100</v>
      </c>
      <c r="AD319" s="62">
        <f t="shared" si="5"/>
        <v>100</v>
      </c>
      <c r="AE319" s="62">
        <f t="shared" si="5"/>
        <v>100</v>
      </c>
      <c r="AF319" s="62">
        <f t="shared" si="5"/>
        <v>100</v>
      </c>
      <c r="AG319" s="62">
        <f t="shared" si="5"/>
        <v>100</v>
      </c>
      <c r="AH319" s="62">
        <f t="shared" si="5"/>
        <v>100</v>
      </c>
      <c r="AI319" s="62">
        <f t="shared" si="5"/>
        <v>100</v>
      </c>
      <c r="AJ319" s="62">
        <f t="shared" si="5"/>
        <v>100</v>
      </c>
      <c r="AK319" s="62">
        <f t="shared" si="5"/>
        <v>100</v>
      </c>
      <c r="AL319" s="62">
        <f t="shared" si="5"/>
        <v>100</v>
      </c>
      <c r="AM319" s="62">
        <f t="shared" si="5"/>
        <v>100</v>
      </c>
      <c r="AN319" s="62">
        <f t="shared" si="5"/>
        <v>100</v>
      </c>
      <c r="AO319" s="62">
        <f t="shared" si="5"/>
        <v>100</v>
      </c>
      <c r="AP319" s="62">
        <f t="shared" si="5"/>
        <v>100</v>
      </c>
      <c r="AQ319" s="62">
        <f t="shared" si="5"/>
        <v>100</v>
      </c>
      <c r="AR319" s="62">
        <f t="shared" si="5"/>
        <v>100</v>
      </c>
      <c r="AS319" s="62">
        <f t="shared" si="5"/>
        <v>100</v>
      </c>
      <c r="AT319" s="62">
        <f t="shared" si="5"/>
        <v>100</v>
      </c>
      <c r="AU319" s="62">
        <f t="shared" si="5"/>
        <v>100</v>
      </c>
      <c r="AV319" s="62">
        <f t="shared" si="5"/>
        <v>100</v>
      </c>
      <c r="AW319" s="62">
        <f t="shared" si="5"/>
        <v>100</v>
      </c>
      <c r="AX319" s="62">
        <f t="shared" si="5"/>
        <v>100</v>
      </c>
      <c r="AY319" s="62">
        <f t="shared" si="5"/>
        <v>100</v>
      </c>
      <c r="AZ319" s="62">
        <f t="shared" si="5"/>
        <v>100</v>
      </c>
      <c r="BA319" s="62">
        <f t="shared" si="5"/>
        <v>100</v>
      </c>
      <c r="BB319" s="62">
        <f t="shared" si="5"/>
        <v>100</v>
      </c>
      <c r="BC319" s="62">
        <f t="shared" si="5"/>
        <v>100</v>
      </c>
      <c r="BD319" s="62">
        <f t="shared" si="5"/>
        <v>100</v>
      </c>
      <c r="BE319" s="62">
        <f t="shared" si="5"/>
        <v>100</v>
      </c>
      <c r="BF319" s="62">
        <f t="shared" si="5"/>
        <v>100</v>
      </c>
      <c r="BG319" s="62">
        <f t="shared" si="5"/>
        <v>100</v>
      </c>
      <c r="BH319" s="62">
        <f t="shared" si="5"/>
        <v>100</v>
      </c>
      <c r="BI319" s="62">
        <f t="shared" si="5"/>
        <v>100</v>
      </c>
      <c r="BJ319" s="62">
        <f t="shared" si="5"/>
        <v>100</v>
      </c>
      <c r="BK319" s="62">
        <f t="shared" si="5"/>
        <v>100</v>
      </c>
      <c r="BL319" s="62">
        <f t="shared" si="5"/>
        <v>100</v>
      </c>
      <c r="BM319" s="62">
        <f t="shared" si="5"/>
        <v>100</v>
      </c>
      <c r="BN319" s="62">
        <f t="shared" si="5"/>
        <v>100</v>
      </c>
      <c r="BO319" s="62">
        <f t="shared" ref="BO319:DZ319" si="6">SUM(BO3:BO318)</f>
        <v>100</v>
      </c>
      <c r="BP319" s="62">
        <f t="shared" si="6"/>
        <v>100</v>
      </c>
      <c r="BQ319" s="62">
        <f t="shared" si="6"/>
        <v>100</v>
      </c>
      <c r="BR319" s="62">
        <f t="shared" si="6"/>
        <v>100</v>
      </c>
      <c r="BS319" s="62">
        <f t="shared" si="6"/>
        <v>100</v>
      </c>
      <c r="BT319" s="62">
        <f t="shared" si="6"/>
        <v>100</v>
      </c>
      <c r="BU319" s="62">
        <f t="shared" si="6"/>
        <v>100</v>
      </c>
      <c r="BV319" s="62">
        <f t="shared" si="6"/>
        <v>100</v>
      </c>
      <c r="BW319" s="62">
        <f t="shared" si="6"/>
        <v>100</v>
      </c>
      <c r="BX319" s="62">
        <f t="shared" si="6"/>
        <v>100</v>
      </c>
      <c r="BY319" s="62">
        <f t="shared" si="6"/>
        <v>100</v>
      </c>
      <c r="BZ319" s="62">
        <f t="shared" si="6"/>
        <v>100</v>
      </c>
      <c r="CA319" s="62">
        <f t="shared" si="6"/>
        <v>100</v>
      </c>
      <c r="CB319" s="62">
        <f t="shared" si="6"/>
        <v>100</v>
      </c>
      <c r="CC319" s="62">
        <f t="shared" si="6"/>
        <v>100</v>
      </c>
      <c r="CD319" s="62">
        <f t="shared" si="6"/>
        <v>100</v>
      </c>
      <c r="CE319" s="62">
        <f t="shared" si="6"/>
        <v>100</v>
      </c>
      <c r="CF319" s="62">
        <f t="shared" si="6"/>
        <v>100</v>
      </c>
      <c r="CG319" s="62">
        <f t="shared" si="6"/>
        <v>100</v>
      </c>
      <c r="CH319" s="62">
        <f t="shared" si="6"/>
        <v>100</v>
      </c>
      <c r="CI319" s="62">
        <f t="shared" si="6"/>
        <v>100</v>
      </c>
      <c r="CJ319" s="62">
        <f t="shared" si="6"/>
        <v>100</v>
      </c>
      <c r="CK319" s="62">
        <f t="shared" si="6"/>
        <v>100</v>
      </c>
      <c r="CL319" s="62">
        <f t="shared" si="6"/>
        <v>100</v>
      </c>
      <c r="CM319" s="62">
        <f t="shared" si="6"/>
        <v>100</v>
      </c>
      <c r="CN319" s="62">
        <f t="shared" si="6"/>
        <v>100</v>
      </c>
      <c r="CO319" s="62">
        <f t="shared" si="6"/>
        <v>100</v>
      </c>
      <c r="CP319" s="62">
        <f t="shared" si="6"/>
        <v>100</v>
      </c>
      <c r="CQ319" s="62">
        <f t="shared" si="6"/>
        <v>100</v>
      </c>
      <c r="CR319" s="62">
        <f t="shared" si="6"/>
        <v>100</v>
      </c>
      <c r="CS319" s="62">
        <f t="shared" si="6"/>
        <v>100</v>
      </c>
      <c r="CT319" s="62">
        <f t="shared" si="6"/>
        <v>100</v>
      </c>
      <c r="CU319" s="62">
        <f t="shared" si="6"/>
        <v>100</v>
      </c>
      <c r="CV319" s="62">
        <f t="shared" si="6"/>
        <v>100</v>
      </c>
      <c r="CW319" s="62">
        <f t="shared" si="6"/>
        <v>100</v>
      </c>
      <c r="CX319" s="62">
        <f t="shared" si="6"/>
        <v>100</v>
      </c>
      <c r="CY319" s="62">
        <f t="shared" si="6"/>
        <v>100</v>
      </c>
      <c r="CZ319" s="62">
        <f t="shared" si="6"/>
        <v>100</v>
      </c>
      <c r="DA319" s="62">
        <f t="shared" si="6"/>
        <v>100</v>
      </c>
      <c r="DB319" s="62">
        <f t="shared" si="6"/>
        <v>100</v>
      </c>
      <c r="DC319" s="62">
        <f t="shared" si="6"/>
        <v>100</v>
      </c>
      <c r="DD319" s="62">
        <f t="shared" si="6"/>
        <v>100</v>
      </c>
      <c r="DE319" s="62">
        <f t="shared" si="6"/>
        <v>100</v>
      </c>
      <c r="DF319" s="62">
        <f t="shared" si="6"/>
        <v>100</v>
      </c>
      <c r="DG319" s="62">
        <f t="shared" si="6"/>
        <v>100</v>
      </c>
      <c r="DH319" s="62">
        <f t="shared" si="6"/>
        <v>100</v>
      </c>
      <c r="DI319" s="62">
        <f t="shared" si="6"/>
        <v>100</v>
      </c>
      <c r="DJ319" s="62">
        <f t="shared" si="6"/>
        <v>100</v>
      </c>
      <c r="DK319" s="62">
        <f t="shared" si="6"/>
        <v>100</v>
      </c>
      <c r="DL319" s="62">
        <f t="shared" si="6"/>
        <v>100</v>
      </c>
      <c r="DM319" s="62">
        <f t="shared" si="6"/>
        <v>100</v>
      </c>
      <c r="DN319" s="62">
        <f t="shared" si="6"/>
        <v>100</v>
      </c>
      <c r="DO319" s="62">
        <f t="shared" si="6"/>
        <v>100</v>
      </c>
      <c r="DP319" s="62">
        <f t="shared" si="6"/>
        <v>100</v>
      </c>
      <c r="DQ319" s="62">
        <f t="shared" si="6"/>
        <v>100</v>
      </c>
      <c r="DR319" s="62">
        <f t="shared" si="6"/>
        <v>100</v>
      </c>
      <c r="DS319" s="62">
        <f t="shared" si="6"/>
        <v>100</v>
      </c>
      <c r="DT319" s="62">
        <f t="shared" si="6"/>
        <v>100</v>
      </c>
      <c r="DU319" s="62">
        <f t="shared" si="6"/>
        <v>100</v>
      </c>
      <c r="DV319" s="62">
        <f t="shared" si="6"/>
        <v>100</v>
      </c>
      <c r="DW319" s="62">
        <f t="shared" si="6"/>
        <v>100</v>
      </c>
      <c r="DX319" s="62">
        <f t="shared" si="6"/>
        <v>100</v>
      </c>
      <c r="DY319" s="62">
        <f t="shared" si="6"/>
        <v>100</v>
      </c>
      <c r="DZ319" s="62">
        <f t="shared" si="6"/>
        <v>100</v>
      </c>
      <c r="EA319" s="62">
        <f t="shared" ref="EA319:EU319" si="7">SUM(EA3:EA318)</f>
        <v>100</v>
      </c>
      <c r="EB319" s="62">
        <f t="shared" si="7"/>
        <v>100</v>
      </c>
      <c r="EC319" s="62">
        <f t="shared" si="7"/>
        <v>100</v>
      </c>
      <c r="ED319" s="62">
        <f t="shared" si="7"/>
        <v>100</v>
      </c>
      <c r="EE319" s="62">
        <f t="shared" si="7"/>
        <v>100</v>
      </c>
      <c r="EF319" s="62">
        <f t="shared" si="7"/>
        <v>100</v>
      </c>
      <c r="EG319" s="62">
        <f t="shared" si="7"/>
        <v>100</v>
      </c>
      <c r="EH319" s="62">
        <f t="shared" si="7"/>
        <v>100</v>
      </c>
      <c r="EI319" s="62">
        <f t="shared" si="7"/>
        <v>100</v>
      </c>
      <c r="EJ319" s="62">
        <f t="shared" si="7"/>
        <v>100</v>
      </c>
      <c r="EK319" s="62">
        <f t="shared" si="7"/>
        <v>100</v>
      </c>
      <c r="EL319" s="62">
        <f t="shared" si="7"/>
        <v>100</v>
      </c>
      <c r="EM319" s="62">
        <f t="shared" si="7"/>
        <v>100</v>
      </c>
      <c r="EN319" s="62">
        <f t="shared" si="7"/>
        <v>100</v>
      </c>
      <c r="EO319" s="62">
        <f t="shared" si="7"/>
        <v>100</v>
      </c>
      <c r="EP319" s="62">
        <f t="shared" si="7"/>
        <v>100</v>
      </c>
      <c r="EQ319" s="62">
        <f t="shared" si="7"/>
        <v>100</v>
      </c>
      <c r="ER319" s="62">
        <f t="shared" si="7"/>
        <v>100</v>
      </c>
      <c r="ES319" s="62">
        <f t="shared" si="7"/>
        <v>100</v>
      </c>
      <c r="ET319" s="62">
        <f t="shared" si="7"/>
        <v>100</v>
      </c>
      <c r="EU319" s="62">
        <f t="shared" si="7"/>
        <v>100</v>
      </c>
      <c r="EV319" s="62">
        <f>SUM(EV3:EV318)</f>
        <v>99.99920000000003</v>
      </c>
      <c r="EW319" s="62">
        <f t="shared" ref="EW319:GB319" si="8">SUM(EW3:EW318)</f>
        <v>100.0008</v>
      </c>
      <c r="EX319" s="62">
        <f t="shared" si="8"/>
        <v>99.999300000000105</v>
      </c>
      <c r="EY319" s="62">
        <f t="shared" si="8"/>
        <v>99.999600000000029</v>
      </c>
      <c r="EZ319" s="62">
        <f t="shared" si="8"/>
        <v>100.00020000000002</v>
      </c>
      <c r="FA319" s="62">
        <f t="shared" si="8"/>
        <v>100.00060000000001</v>
      </c>
      <c r="FB319" s="62">
        <f t="shared" si="8"/>
        <v>99.999199999999959</v>
      </c>
      <c r="FC319" s="62">
        <f t="shared" si="8"/>
        <v>100.00009999999999</v>
      </c>
      <c r="FD319" s="62">
        <f t="shared" si="8"/>
        <v>100.00039999999998</v>
      </c>
      <c r="FE319" s="62">
        <f t="shared" si="8"/>
        <v>100.00040000000006</v>
      </c>
      <c r="FF319" s="62">
        <f t="shared" si="8"/>
        <v>99.999399999999923</v>
      </c>
      <c r="FG319" s="62">
        <f t="shared" si="8"/>
        <v>99.999000000000009</v>
      </c>
      <c r="FH319" s="62">
        <f t="shared" si="8"/>
        <v>99.999899999999883</v>
      </c>
      <c r="FI319" s="62">
        <f t="shared" si="8"/>
        <v>100.00020000000001</v>
      </c>
      <c r="FJ319" s="62">
        <f t="shared" si="8"/>
        <v>100.00010000000005</v>
      </c>
      <c r="FK319" s="62">
        <f t="shared" si="8"/>
        <v>99.99939999999998</v>
      </c>
      <c r="FL319" s="62">
        <f t="shared" si="8"/>
        <v>100.00099999999999</v>
      </c>
      <c r="FM319" s="62">
        <f t="shared" si="8"/>
        <v>100.00069999999998</v>
      </c>
      <c r="FN319" s="62">
        <f t="shared" si="8"/>
        <v>100.00020000000005</v>
      </c>
      <c r="FO319" s="62">
        <f t="shared" si="8"/>
        <v>99.999800000000064</v>
      </c>
      <c r="FP319" s="62">
        <f t="shared" si="8"/>
        <v>100.00010000000006</v>
      </c>
      <c r="FQ319" s="62">
        <f t="shared" si="8"/>
        <v>100.0004</v>
      </c>
      <c r="FR319" s="62">
        <f t="shared" si="8"/>
        <v>100.00000000000003</v>
      </c>
      <c r="FS319" s="62">
        <f t="shared" si="8"/>
        <v>99.99939999999998</v>
      </c>
      <c r="FT319" s="62">
        <f t="shared" si="8"/>
        <v>99.999400000000023</v>
      </c>
      <c r="FU319" s="62">
        <f t="shared" si="8"/>
        <v>99.99969999999999</v>
      </c>
      <c r="FV319" s="62">
        <f t="shared" si="8"/>
        <v>100.00049999999996</v>
      </c>
      <c r="FW319" s="62">
        <f t="shared" si="8"/>
        <v>99.999000000000024</v>
      </c>
      <c r="FX319" s="62">
        <f t="shared" si="8"/>
        <v>99.999400000000009</v>
      </c>
      <c r="FY319" s="62">
        <f t="shared" si="8"/>
        <v>100.00000000000001</v>
      </c>
      <c r="FZ319" s="62">
        <f t="shared" si="8"/>
        <v>99.999899999999982</v>
      </c>
      <c r="GA319" s="62">
        <f t="shared" si="8"/>
        <v>100.00040000000013</v>
      </c>
      <c r="GB319" s="62">
        <f t="shared" si="8"/>
        <v>100.00089999999999</v>
      </c>
    </row>
    <row r="323" spans="177:184" x14ac:dyDescent="0.25">
      <c r="FU323" s="66"/>
      <c r="FV323" s="66"/>
      <c r="FW323" s="66"/>
      <c r="FX323" s="66"/>
      <c r="FY323" s="66"/>
      <c r="FZ323" s="66"/>
      <c r="GA323" s="66"/>
      <c r="GB323" s="66"/>
    </row>
    <row r="328" spans="177:184" x14ac:dyDescent="0.25">
      <c r="FU328" s="66"/>
      <c r="FV328" s="66"/>
      <c r="FW328" s="66"/>
      <c r="FX328" s="66"/>
      <c r="FY328" s="66"/>
      <c r="FZ328" s="66"/>
      <c r="GA328" s="66"/>
      <c r="GB328" s="66"/>
    </row>
    <row r="329" spans="177:184" x14ac:dyDescent="0.25">
      <c r="FU329" s="66"/>
      <c r="FV329" s="66"/>
      <c r="FW329" s="66"/>
      <c r="FX329" s="66"/>
      <c r="FY329" s="66"/>
      <c r="FZ329" s="66"/>
      <c r="GA329" s="66"/>
      <c r="GB329" s="66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B318:EU318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B319"/>
  <sheetViews>
    <sheetView workbookViewId="0">
      <pane xSplit="2" ySplit="2" topLeftCell="C3" activePane="bottomRight" state="frozen"/>
      <selection pane="topRight" activeCell="G1" sqref="G1"/>
      <selection pane="bottomLeft" activeCell="A3" sqref="A3"/>
      <selection pane="bottomRight" activeCell="C1" sqref="C1"/>
    </sheetView>
  </sheetViews>
  <sheetFormatPr defaultRowHeight="15" x14ac:dyDescent="0.25"/>
  <cols>
    <col min="1" max="1" width="9.28515625" style="58" bestFit="1" customWidth="1"/>
    <col min="2" max="2" width="29.5703125" style="58" customWidth="1"/>
    <col min="3" max="3" width="7.140625" style="58" bestFit="1" customWidth="1"/>
    <col min="4" max="4" width="6.28515625" style="58" bestFit="1" customWidth="1"/>
    <col min="5" max="5" width="6.5703125" style="58" bestFit="1" customWidth="1"/>
    <col min="6" max="7" width="7" style="58" bestFit="1" customWidth="1"/>
    <col min="8" max="8" width="6.5703125" style="58" bestFit="1" customWidth="1"/>
    <col min="9" max="9" width="6.42578125" style="58" bestFit="1" customWidth="1"/>
    <col min="10" max="10" width="7.28515625" style="58" bestFit="1" customWidth="1"/>
    <col min="11" max="11" width="6.7109375" style="58" bestFit="1" customWidth="1"/>
    <col min="12" max="12" width="7.140625" style="58" bestFit="1" customWidth="1"/>
    <col min="13" max="13" width="6.5703125" style="58" bestFit="1" customWidth="1"/>
    <col min="14" max="14" width="6" style="58" bestFit="1" customWidth="1"/>
    <col min="15" max="15" width="7.140625" style="58" bestFit="1" customWidth="1"/>
    <col min="16" max="16" width="6.28515625" style="58" bestFit="1" customWidth="1"/>
    <col min="17" max="17" width="6.5703125" style="58" bestFit="1" customWidth="1"/>
    <col min="18" max="19" width="7" style="58" bestFit="1" customWidth="1"/>
    <col min="20" max="20" width="6.5703125" style="58" bestFit="1" customWidth="1"/>
    <col min="21" max="21" width="6.42578125" style="58" bestFit="1" customWidth="1"/>
    <col min="22" max="22" width="7.28515625" style="58" bestFit="1" customWidth="1"/>
    <col min="23" max="23" width="6.7109375" style="58" bestFit="1" customWidth="1"/>
    <col min="24" max="24" width="7.140625" style="58" bestFit="1" customWidth="1"/>
    <col min="25" max="25" width="6.5703125" style="58" bestFit="1" customWidth="1"/>
    <col min="26" max="26" width="6" style="58" bestFit="1" customWidth="1"/>
    <col min="27" max="27" width="7.140625" style="58" bestFit="1" customWidth="1"/>
    <col min="28" max="28" width="6.28515625" style="58" bestFit="1" customWidth="1"/>
    <col min="29" max="29" width="6.5703125" style="58" bestFit="1" customWidth="1"/>
    <col min="30" max="31" width="7" style="58" bestFit="1" customWidth="1"/>
    <col min="32" max="32" width="6.5703125" style="58" bestFit="1" customWidth="1"/>
    <col min="33" max="33" width="6.42578125" style="58" bestFit="1" customWidth="1"/>
    <col min="34" max="34" width="7.28515625" style="58" bestFit="1" customWidth="1"/>
    <col min="35" max="35" width="6.7109375" style="58" bestFit="1" customWidth="1"/>
    <col min="36" max="36" width="7.140625" style="58" bestFit="1" customWidth="1"/>
    <col min="37" max="37" width="6.5703125" style="58" bestFit="1" customWidth="1"/>
    <col min="38" max="38" width="6" style="58" bestFit="1" customWidth="1"/>
    <col min="39" max="39" width="7.140625" style="58" bestFit="1" customWidth="1"/>
    <col min="40" max="40" width="6.28515625" style="58" bestFit="1" customWidth="1"/>
    <col min="41" max="41" width="6.5703125" style="58" bestFit="1" customWidth="1"/>
    <col min="42" max="43" width="7" style="58" bestFit="1" customWidth="1"/>
    <col min="44" max="44" width="6.5703125" style="58" bestFit="1" customWidth="1"/>
    <col min="45" max="45" width="6.42578125" style="58" bestFit="1" customWidth="1"/>
    <col min="46" max="46" width="7.28515625" style="58" bestFit="1" customWidth="1"/>
    <col min="47" max="47" width="6.7109375" style="58" bestFit="1" customWidth="1"/>
    <col min="48" max="48" width="7.140625" style="58" bestFit="1" customWidth="1"/>
    <col min="49" max="49" width="6.5703125" style="58" bestFit="1" customWidth="1"/>
    <col min="50" max="50" width="6" style="58" bestFit="1" customWidth="1"/>
    <col min="51" max="51" width="7.140625" style="58" bestFit="1" customWidth="1"/>
    <col min="52" max="52" width="6.28515625" style="58" bestFit="1" customWidth="1"/>
    <col min="53" max="53" width="6.5703125" style="58" bestFit="1" customWidth="1"/>
    <col min="54" max="55" width="7" style="58" bestFit="1" customWidth="1"/>
    <col min="56" max="56" width="6.5703125" style="58" bestFit="1" customWidth="1"/>
    <col min="57" max="57" width="6.42578125" style="58" bestFit="1" customWidth="1"/>
    <col min="58" max="58" width="7.28515625" style="58" bestFit="1" customWidth="1"/>
    <col min="59" max="59" width="6.7109375" style="58" bestFit="1" customWidth="1"/>
    <col min="60" max="60" width="7.140625" style="58" bestFit="1" customWidth="1"/>
    <col min="61" max="61" width="6.5703125" style="58" bestFit="1" customWidth="1"/>
    <col min="62" max="62" width="6" style="58" bestFit="1" customWidth="1"/>
    <col min="63" max="63" width="7.140625" style="58" bestFit="1" customWidth="1"/>
    <col min="64" max="64" width="6.28515625" style="58" bestFit="1" customWidth="1"/>
    <col min="65" max="65" width="6.5703125" style="58" bestFit="1" customWidth="1"/>
    <col min="66" max="67" width="7" style="58" bestFit="1" customWidth="1"/>
    <col min="68" max="68" width="6.5703125" style="58" bestFit="1" customWidth="1"/>
    <col min="69" max="69" width="6.42578125" style="58" bestFit="1" customWidth="1"/>
    <col min="70" max="70" width="7.28515625" style="58" bestFit="1" customWidth="1"/>
    <col min="71" max="71" width="6.7109375" style="58" bestFit="1" customWidth="1"/>
    <col min="72" max="72" width="7.140625" style="58" bestFit="1" customWidth="1"/>
    <col min="73" max="73" width="6.5703125" style="58" bestFit="1" customWidth="1"/>
    <col min="74" max="74" width="6" style="58" bestFit="1" customWidth="1"/>
    <col min="75" max="75" width="7.140625" style="58" bestFit="1" customWidth="1"/>
    <col min="76" max="76" width="6.28515625" style="58" bestFit="1" customWidth="1"/>
    <col min="77" max="77" width="6.5703125" style="58" bestFit="1" customWidth="1"/>
    <col min="78" max="79" width="7" style="58" bestFit="1" customWidth="1"/>
    <col min="80" max="80" width="6.5703125" style="58" bestFit="1" customWidth="1"/>
    <col min="81" max="81" width="6.42578125" style="58" bestFit="1" customWidth="1"/>
    <col min="82" max="82" width="7.28515625" style="58" bestFit="1" customWidth="1"/>
    <col min="83" max="83" width="6.7109375" style="58" bestFit="1" customWidth="1"/>
    <col min="84" max="84" width="7.140625" style="58" bestFit="1" customWidth="1"/>
    <col min="85" max="85" width="6.5703125" style="58" bestFit="1" customWidth="1"/>
    <col min="86" max="86" width="6" style="58" bestFit="1" customWidth="1"/>
    <col min="87" max="87" width="7.140625" style="58" bestFit="1" customWidth="1"/>
    <col min="88" max="88" width="6.28515625" style="58" bestFit="1" customWidth="1"/>
    <col min="89" max="89" width="6.5703125" style="58" bestFit="1" customWidth="1"/>
    <col min="90" max="91" width="7" style="58" bestFit="1" customWidth="1"/>
    <col min="92" max="92" width="6.5703125" style="58" bestFit="1" customWidth="1"/>
    <col min="93" max="93" width="6.42578125" style="58" bestFit="1" customWidth="1"/>
    <col min="94" max="94" width="7.28515625" style="58" bestFit="1" customWidth="1"/>
    <col min="95" max="95" width="6.7109375" style="58" bestFit="1" customWidth="1"/>
    <col min="96" max="96" width="7.140625" style="58" bestFit="1" customWidth="1"/>
    <col min="97" max="97" width="6.5703125" style="58" bestFit="1" customWidth="1"/>
    <col min="98" max="98" width="6" style="58" bestFit="1" customWidth="1"/>
    <col min="99" max="99" width="7.140625" style="58" bestFit="1" customWidth="1"/>
    <col min="100" max="100" width="6.28515625" style="58" bestFit="1" customWidth="1"/>
    <col min="101" max="101" width="6.5703125" style="58" bestFit="1" customWidth="1"/>
    <col min="102" max="103" width="7" style="58" bestFit="1" customWidth="1"/>
    <col min="104" max="104" width="6.5703125" style="58" bestFit="1" customWidth="1"/>
    <col min="105" max="105" width="6.42578125" style="58" bestFit="1" customWidth="1"/>
    <col min="106" max="106" width="7.28515625" style="58" bestFit="1" customWidth="1"/>
    <col min="107" max="107" width="6.7109375" style="58" bestFit="1" customWidth="1"/>
    <col min="108" max="108" width="7.140625" style="58" bestFit="1" customWidth="1"/>
    <col min="109" max="109" width="6.5703125" style="58" bestFit="1" customWidth="1"/>
    <col min="110" max="110" width="6" style="58" bestFit="1" customWidth="1"/>
    <col min="111" max="111" width="7.140625" style="58" bestFit="1" customWidth="1"/>
    <col min="112" max="112" width="6.28515625" style="58" bestFit="1" customWidth="1"/>
    <col min="113" max="113" width="6.5703125" style="58" bestFit="1" customWidth="1"/>
    <col min="114" max="115" width="7" style="58" bestFit="1" customWidth="1"/>
    <col min="116" max="116" width="6.5703125" style="58" bestFit="1" customWidth="1"/>
    <col min="117" max="117" width="6.42578125" style="58" bestFit="1" customWidth="1"/>
    <col min="118" max="118" width="7.28515625" style="58" bestFit="1" customWidth="1"/>
    <col min="119" max="119" width="6.7109375" style="58" bestFit="1" customWidth="1"/>
    <col min="120" max="120" width="7.140625" style="58" bestFit="1" customWidth="1"/>
    <col min="121" max="121" width="6.5703125" style="58" bestFit="1" customWidth="1"/>
    <col min="122" max="122" width="6" style="58" bestFit="1" customWidth="1"/>
    <col min="123" max="123" width="7.140625" style="58" bestFit="1" customWidth="1"/>
    <col min="124" max="124" width="6.28515625" style="58" bestFit="1" customWidth="1"/>
    <col min="125" max="125" width="6.5703125" style="58" bestFit="1" customWidth="1"/>
    <col min="126" max="127" width="7" style="58" bestFit="1" customWidth="1"/>
    <col min="128" max="128" width="6.5703125" style="58" bestFit="1" customWidth="1"/>
    <col min="129" max="129" width="6.42578125" style="58" bestFit="1" customWidth="1"/>
    <col min="130" max="130" width="7.28515625" style="58" bestFit="1" customWidth="1"/>
    <col min="131" max="131" width="6.7109375" style="58" bestFit="1" customWidth="1"/>
    <col min="132" max="132" width="7.140625" style="58" bestFit="1" customWidth="1"/>
    <col min="133" max="133" width="6.5703125" style="58" bestFit="1" customWidth="1"/>
    <col min="134" max="134" width="6" style="58" bestFit="1" customWidth="1"/>
    <col min="135" max="135" width="7.140625" style="58" bestFit="1" customWidth="1"/>
    <col min="136" max="136" width="6.28515625" style="58" bestFit="1" customWidth="1"/>
    <col min="137" max="137" width="6.5703125" style="58" bestFit="1" customWidth="1"/>
    <col min="138" max="139" width="7" style="58" bestFit="1" customWidth="1"/>
    <col min="140" max="140" width="6.5703125" style="58" bestFit="1" customWidth="1"/>
    <col min="141" max="141" width="6.42578125" style="58" bestFit="1" customWidth="1"/>
    <col min="142" max="142" width="7.28515625" style="58" bestFit="1" customWidth="1"/>
    <col min="143" max="143" width="6.7109375" style="58" bestFit="1" customWidth="1"/>
    <col min="144" max="144" width="7.140625" style="58" bestFit="1" customWidth="1"/>
    <col min="145" max="145" width="6.5703125" style="58" bestFit="1" customWidth="1"/>
    <col min="146" max="146" width="6" style="58" bestFit="1" customWidth="1"/>
    <col min="147" max="147" width="7.140625" style="58" bestFit="1" customWidth="1"/>
    <col min="148" max="148" width="6.28515625" style="58" bestFit="1" customWidth="1"/>
    <col min="149" max="149" width="6.5703125" style="58" bestFit="1" customWidth="1"/>
    <col min="150" max="153" width="7" style="58" bestFit="1" customWidth="1"/>
    <col min="154" max="154" width="7.140625" style="58" bestFit="1" customWidth="1"/>
    <col min="155" max="165" width="7" style="58" bestFit="1" customWidth="1"/>
    <col min="166" max="166" width="7.140625" style="58" bestFit="1" customWidth="1"/>
    <col min="167" max="177" width="7" style="58" bestFit="1" customWidth="1"/>
    <col min="178" max="184" width="6.85546875" bestFit="1" customWidth="1"/>
    <col min="185" max="252" width="9.140625" style="58"/>
    <col min="253" max="253" width="3" style="58" bestFit="1" customWidth="1"/>
    <col min="254" max="254" width="3.28515625" style="58" bestFit="1" customWidth="1"/>
    <col min="255" max="256" width="0" style="58" hidden="1" customWidth="1"/>
    <col min="257" max="257" width="9.140625" style="58"/>
    <col min="258" max="258" width="29.5703125" style="58" customWidth="1"/>
    <col min="259" max="259" width="7" style="58" bestFit="1" customWidth="1"/>
    <col min="260" max="260" width="6.140625" style="58" bestFit="1" customWidth="1"/>
    <col min="261" max="261" width="6.42578125" style="58" bestFit="1" customWidth="1"/>
    <col min="262" max="263" width="6.85546875" style="58" bestFit="1" customWidth="1"/>
    <col min="264" max="264" width="6.42578125" style="58" bestFit="1" customWidth="1"/>
    <col min="265" max="265" width="6.28515625" style="58" bestFit="1" customWidth="1"/>
    <col min="266" max="266" width="7.140625" style="58" bestFit="1" customWidth="1"/>
    <col min="267" max="267" width="6.5703125" style="58" bestFit="1" customWidth="1"/>
    <col min="268" max="268" width="7" style="58" bestFit="1" customWidth="1"/>
    <col min="269" max="269" width="6.42578125" style="58" bestFit="1" customWidth="1"/>
    <col min="270" max="270" width="5.85546875" style="58" bestFit="1" customWidth="1"/>
    <col min="271" max="271" width="7" style="58" bestFit="1" customWidth="1"/>
    <col min="272" max="272" width="6.140625" style="58" bestFit="1" customWidth="1"/>
    <col min="273" max="273" width="6.42578125" style="58" bestFit="1" customWidth="1"/>
    <col min="274" max="275" width="6.85546875" style="58" bestFit="1" customWidth="1"/>
    <col min="276" max="276" width="6.42578125" style="58" bestFit="1" customWidth="1"/>
    <col min="277" max="277" width="6.28515625" style="58" bestFit="1" customWidth="1"/>
    <col min="278" max="278" width="7.140625" style="58" bestFit="1" customWidth="1"/>
    <col min="279" max="279" width="6.5703125" style="58" bestFit="1" customWidth="1"/>
    <col min="280" max="280" width="7" style="58" bestFit="1" customWidth="1"/>
    <col min="281" max="281" width="6.42578125" style="58" bestFit="1" customWidth="1"/>
    <col min="282" max="282" width="5.85546875" style="58" bestFit="1" customWidth="1"/>
    <col min="283" max="283" width="7" style="58" bestFit="1" customWidth="1"/>
    <col min="284" max="284" width="6.140625" style="58" bestFit="1" customWidth="1"/>
    <col min="285" max="285" width="6.42578125" style="58" bestFit="1" customWidth="1"/>
    <col min="286" max="287" width="6.85546875" style="58" bestFit="1" customWidth="1"/>
    <col min="288" max="288" width="6.42578125" style="58" bestFit="1" customWidth="1"/>
    <col min="289" max="289" width="6.28515625" style="58" bestFit="1" customWidth="1"/>
    <col min="290" max="290" width="7.140625" style="58" bestFit="1" customWidth="1"/>
    <col min="291" max="291" width="6.5703125" style="58" bestFit="1" customWidth="1"/>
    <col min="292" max="292" width="7" style="58" bestFit="1" customWidth="1"/>
    <col min="293" max="293" width="6.42578125" style="58" bestFit="1" customWidth="1"/>
    <col min="294" max="294" width="5.85546875" style="58" bestFit="1" customWidth="1"/>
    <col min="295" max="295" width="7" style="58" bestFit="1" customWidth="1"/>
    <col min="296" max="296" width="6.140625" style="58" bestFit="1" customWidth="1"/>
    <col min="297" max="297" width="6.42578125" style="58" bestFit="1" customWidth="1"/>
    <col min="298" max="299" width="6.85546875" style="58" bestFit="1" customWidth="1"/>
    <col min="300" max="300" width="6.42578125" style="58" bestFit="1" customWidth="1"/>
    <col min="301" max="301" width="6.28515625" style="58" bestFit="1" customWidth="1"/>
    <col min="302" max="302" width="7.140625" style="58" bestFit="1" customWidth="1"/>
    <col min="303" max="303" width="6.5703125" style="58" bestFit="1" customWidth="1"/>
    <col min="304" max="304" width="7" style="58" bestFit="1" customWidth="1"/>
    <col min="305" max="305" width="6.42578125" style="58" bestFit="1" customWidth="1"/>
    <col min="306" max="306" width="5.85546875" style="58" bestFit="1" customWidth="1"/>
    <col min="307" max="307" width="7" style="58" bestFit="1" customWidth="1"/>
    <col min="308" max="308" width="6.140625" style="58" bestFit="1" customWidth="1"/>
    <col min="309" max="309" width="6.42578125" style="58" bestFit="1" customWidth="1"/>
    <col min="310" max="311" width="6.85546875" style="58" bestFit="1" customWidth="1"/>
    <col min="312" max="312" width="6.42578125" style="58" bestFit="1" customWidth="1"/>
    <col min="313" max="313" width="6.28515625" style="58" bestFit="1" customWidth="1"/>
    <col min="314" max="314" width="7.140625" style="58" bestFit="1" customWidth="1"/>
    <col min="315" max="315" width="6.5703125" style="58" bestFit="1" customWidth="1"/>
    <col min="316" max="316" width="7" style="58" bestFit="1" customWidth="1"/>
    <col min="317" max="317" width="6.42578125" style="58" bestFit="1" customWidth="1"/>
    <col min="318" max="318" width="5.85546875" style="58" bestFit="1" customWidth="1"/>
    <col min="319" max="319" width="7" style="58" bestFit="1" customWidth="1"/>
    <col min="320" max="320" width="6.140625" style="58" bestFit="1" customWidth="1"/>
    <col min="321" max="321" width="6.42578125" style="58" bestFit="1" customWidth="1"/>
    <col min="322" max="323" width="6.85546875" style="58" bestFit="1" customWidth="1"/>
    <col min="324" max="324" width="6.42578125" style="58" bestFit="1" customWidth="1"/>
    <col min="325" max="325" width="6.28515625" style="58" bestFit="1" customWidth="1"/>
    <col min="326" max="326" width="7.140625" style="58" bestFit="1" customWidth="1"/>
    <col min="327" max="327" width="6.5703125" style="58" bestFit="1" customWidth="1"/>
    <col min="328" max="328" width="7" style="58" bestFit="1" customWidth="1"/>
    <col min="329" max="329" width="6.42578125" style="58" bestFit="1" customWidth="1"/>
    <col min="330" max="330" width="5.85546875" style="58" bestFit="1" customWidth="1"/>
    <col min="331" max="331" width="7" style="58" bestFit="1" customWidth="1"/>
    <col min="332" max="332" width="6.140625" style="58" bestFit="1" customWidth="1"/>
    <col min="333" max="333" width="6.42578125" style="58" bestFit="1" customWidth="1"/>
    <col min="334" max="335" width="6.85546875" style="58" bestFit="1" customWidth="1"/>
    <col min="336" max="336" width="6.42578125" style="58" bestFit="1" customWidth="1"/>
    <col min="337" max="337" width="6.28515625" style="58" bestFit="1" customWidth="1"/>
    <col min="338" max="338" width="7.140625" style="58" bestFit="1" customWidth="1"/>
    <col min="339" max="339" width="6.5703125" style="58" bestFit="1" customWidth="1"/>
    <col min="340" max="340" width="7" style="58" bestFit="1" customWidth="1"/>
    <col min="341" max="341" width="6.42578125" style="58" bestFit="1" customWidth="1"/>
    <col min="342" max="342" width="5.85546875" style="58" bestFit="1" customWidth="1"/>
    <col min="343" max="343" width="7" style="58" bestFit="1" customWidth="1"/>
    <col min="344" max="344" width="6.140625" style="58" bestFit="1" customWidth="1"/>
    <col min="345" max="345" width="6.42578125" style="58" bestFit="1" customWidth="1"/>
    <col min="346" max="347" width="6.85546875" style="58" bestFit="1" customWidth="1"/>
    <col min="348" max="348" width="6.42578125" style="58" bestFit="1" customWidth="1"/>
    <col min="349" max="349" width="6.28515625" style="58" bestFit="1" customWidth="1"/>
    <col min="350" max="350" width="7.140625" style="58" bestFit="1" customWidth="1"/>
    <col min="351" max="351" width="6.5703125" style="58" bestFit="1" customWidth="1"/>
    <col min="352" max="352" width="7" style="58" bestFit="1" customWidth="1"/>
    <col min="353" max="353" width="6.42578125" style="58" bestFit="1" customWidth="1"/>
    <col min="354" max="354" width="5.85546875" style="58" bestFit="1" customWidth="1"/>
    <col min="355" max="355" width="7" style="58" bestFit="1" customWidth="1"/>
    <col min="356" max="356" width="6.140625" style="58" bestFit="1" customWidth="1"/>
    <col min="357" max="357" width="6.42578125" style="58" bestFit="1" customWidth="1"/>
    <col min="358" max="359" width="6.85546875" style="58" bestFit="1" customWidth="1"/>
    <col min="360" max="360" width="6.42578125" style="58" bestFit="1" customWidth="1"/>
    <col min="361" max="361" width="6.28515625" style="58" bestFit="1" customWidth="1"/>
    <col min="362" max="362" width="7.140625" style="58" bestFit="1" customWidth="1"/>
    <col min="363" max="363" width="6.5703125" style="58" bestFit="1" customWidth="1"/>
    <col min="364" max="364" width="7" style="58" bestFit="1" customWidth="1"/>
    <col min="365" max="365" width="6.42578125" style="58" bestFit="1" customWidth="1"/>
    <col min="366" max="366" width="5.85546875" style="58" bestFit="1" customWidth="1"/>
    <col min="367" max="367" width="7" style="58" bestFit="1" customWidth="1"/>
    <col min="368" max="368" width="6.140625" style="58" bestFit="1" customWidth="1"/>
    <col min="369" max="369" width="6.42578125" style="58" bestFit="1" customWidth="1"/>
    <col min="370" max="371" width="6.85546875" style="58" bestFit="1" customWidth="1"/>
    <col min="372" max="372" width="6.42578125" style="58" bestFit="1" customWidth="1"/>
    <col min="373" max="373" width="6.28515625" style="58" bestFit="1" customWidth="1"/>
    <col min="374" max="374" width="7.140625" style="58" bestFit="1" customWidth="1"/>
    <col min="375" max="375" width="6.5703125" style="58" bestFit="1" customWidth="1"/>
    <col min="376" max="376" width="7" style="58" bestFit="1" customWidth="1"/>
    <col min="377" max="377" width="6.42578125" style="58" bestFit="1" customWidth="1"/>
    <col min="378" max="378" width="5.85546875" style="58" bestFit="1" customWidth="1"/>
    <col min="379" max="379" width="7" style="58" bestFit="1" customWidth="1"/>
    <col min="380" max="380" width="6.140625" style="58" bestFit="1" customWidth="1"/>
    <col min="381" max="381" width="6.42578125" style="58" bestFit="1" customWidth="1"/>
    <col min="382" max="383" width="6.85546875" style="58" bestFit="1" customWidth="1"/>
    <col min="384" max="384" width="6.42578125" style="58" bestFit="1" customWidth="1"/>
    <col min="385" max="385" width="6.28515625" style="58" bestFit="1" customWidth="1"/>
    <col min="386" max="386" width="7.140625" style="58" bestFit="1" customWidth="1"/>
    <col min="387" max="387" width="6.5703125" style="58" bestFit="1" customWidth="1"/>
    <col min="388" max="388" width="7" style="58" bestFit="1" customWidth="1"/>
    <col min="389" max="389" width="6.42578125" style="58" bestFit="1" customWidth="1"/>
    <col min="390" max="390" width="5.85546875" style="58" bestFit="1" customWidth="1"/>
    <col min="391" max="391" width="7" style="58" bestFit="1" customWidth="1"/>
    <col min="392" max="392" width="6.140625" style="58" bestFit="1" customWidth="1"/>
    <col min="393" max="393" width="6.42578125" style="58" bestFit="1" customWidth="1"/>
    <col min="394" max="395" width="6.85546875" style="58" bestFit="1" customWidth="1"/>
    <col min="396" max="396" width="6.42578125" style="58" bestFit="1" customWidth="1"/>
    <col min="397" max="397" width="6.28515625" style="58" bestFit="1" customWidth="1"/>
    <col min="398" max="398" width="7.140625" style="58" bestFit="1" customWidth="1"/>
    <col min="399" max="399" width="6.5703125" style="58" bestFit="1" customWidth="1"/>
    <col min="400" max="400" width="7" style="58" bestFit="1" customWidth="1"/>
    <col min="401" max="401" width="6.42578125" style="58" bestFit="1" customWidth="1"/>
    <col min="402" max="402" width="5.85546875" style="58" bestFit="1" customWidth="1"/>
    <col min="403" max="403" width="7" style="58" bestFit="1" customWidth="1"/>
    <col min="404" max="404" width="6.140625" style="58" bestFit="1" customWidth="1"/>
    <col min="405" max="405" width="6.42578125" style="58" bestFit="1" customWidth="1"/>
    <col min="406" max="433" width="6.85546875" style="58" bestFit="1" customWidth="1"/>
    <col min="434" max="508" width="9.140625" style="58"/>
    <col min="509" max="509" width="3" style="58" bestFit="1" customWidth="1"/>
    <col min="510" max="510" width="3.28515625" style="58" bestFit="1" customWidth="1"/>
    <col min="511" max="512" width="0" style="58" hidden="1" customWidth="1"/>
    <col min="513" max="513" width="9.140625" style="58"/>
    <col min="514" max="514" width="29.5703125" style="58" customWidth="1"/>
    <col min="515" max="515" width="7" style="58" bestFit="1" customWidth="1"/>
    <col min="516" max="516" width="6.140625" style="58" bestFit="1" customWidth="1"/>
    <col min="517" max="517" width="6.42578125" style="58" bestFit="1" customWidth="1"/>
    <col min="518" max="519" width="6.85546875" style="58" bestFit="1" customWidth="1"/>
    <col min="520" max="520" width="6.42578125" style="58" bestFit="1" customWidth="1"/>
    <col min="521" max="521" width="6.28515625" style="58" bestFit="1" customWidth="1"/>
    <col min="522" max="522" width="7.140625" style="58" bestFit="1" customWidth="1"/>
    <col min="523" max="523" width="6.5703125" style="58" bestFit="1" customWidth="1"/>
    <col min="524" max="524" width="7" style="58" bestFit="1" customWidth="1"/>
    <col min="525" max="525" width="6.42578125" style="58" bestFit="1" customWidth="1"/>
    <col min="526" max="526" width="5.85546875" style="58" bestFit="1" customWidth="1"/>
    <col min="527" max="527" width="7" style="58" bestFit="1" customWidth="1"/>
    <col min="528" max="528" width="6.140625" style="58" bestFit="1" customWidth="1"/>
    <col min="529" max="529" width="6.42578125" style="58" bestFit="1" customWidth="1"/>
    <col min="530" max="531" width="6.85546875" style="58" bestFit="1" customWidth="1"/>
    <col min="532" max="532" width="6.42578125" style="58" bestFit="1" customWidth="1"/>
    <col min="533" max="533" width="6.28515625" style="58" bestFit="1" customWidth="1"/>
    <col min="534" max="534" width="7.140625" style="58" bestFit="1" customWidth="1"/>
    <col min="535" max="535" width="6.5703125" style="58" bestFit="1" customWidth="1"/>
    <col min="536" max="536" width="7" style="58" bestFit="1" customWidth="1"/>
    <col min="537" max="537" width="6.42578125" style="58" bestFit="1" customWidth="1"/>
    <col min="538" max="538" width="5.85546875" style="58" bestFit="1" customWidth="1"/>
    <col min="539" max="539" width="7" style="58" bestFit="1" customWidth="1"/>
    <col min="540" max="540" width="6.140625" style="58" bestFit="1" customWidth="1"/>
    <col min="541" max="541" width="6.42578125" style="58" bestFit="1" customWidth="1"/>
    <col min="542" max="543" width="6.85546875" style="58" bestFit="1" customWidth="1"/>
    <col min="544" max="544" width="6.42578125" style="58" bestFit="1" customWidth="1"/>
    <col min="545" max="545" width="6.28515625" style="58" bestFit="1" customWidth="1"/>
    <col min="546" max="546" width="7.140625" style="58" bestFit="1" customWidth="1"/>
    <col min="547" max="547" width="6.5703125" style="58" bestFit="1" customWidth="1"/>
    <col min="548" max="548" width="7" style="58" bestFit="1" customWidth="1"/>
    <col min="549" max="549" width="6.42578125" style="58" bestFit="1" customWidth="1"/>
    <col min="550" max="550" width="5.85546875" style="58" bestFit="1" customWidth="1"/>
    <col min="551" max="551" width="7" style="58" bestFit="1" customWidth="1"/>
    <col min="552" max="552" width="6.140625" style="58" bestFit="1" customWidth="1"/>
    <col min="553" max="553" width="6.42578125" style="58" bestFit="1" customWidth="1"/>
    <col min="554" max="555" width="6.85546875" style="58" bestFit="1" customWidth="1"/>
    <col min="556" max="556" width="6.42578125" style="58" bestFit="1" customWidth="1"/>
    <col min="557" max="557" width="6.28515625" style="58" bestFit="1" customWidth="1"/>
    <col min="558" max="558" width="7.140625" style="58" bestFit="1" customWidth="1"/>
    <col min="559" max="559" width="6.5703125" style="58" bestFit="1" customWidth="1"/>
    <col min="560" max="560" width="7" style="58" bestFit="1" customWidth="1"/>
    <col min="561" max="561" width="6.42578125" style="58" bestFit="1" customWidth="1"/>
    <col min="562" max="562" width="5.85546875" style="58" bestFit="1" customWidth="1"/>
    <col min="563" max="563" width="7" style="58" bestFit="1" customWidth="1"/>
    <col min="564" max="564" width="6.140625" style="58" bestFit="1" customWidth="1"/>
    <col min="565" max="565" width="6.42578125" style="58" bestFit="1" customWidth="1"/>
    <col min="566" max="567" width="6.85546875" style="58" bestFit="1" customWidth="1"/>
    <col min="568" max="568" width="6.42578125" style="58" bestFit="1" customWidth="1"/>
    <col min="569" max="569" width="6.28515625" style="58" bestFit="1" customWidth="1"/>
    <col min="570" max="570" width="7.140625" style="58" bestFit="1" customWidth="1"/>
    <col min="571" max="571" width="6.5703125" style="58" bestFit="1" customWidth="1"/>
    <col min="572" max="572" width="7" style="58" bestFit="1" customWidth="1"/>
    <col min="573" max="573" width="6.42578125" style="58" bestFit="1" customWidth="1"/>
    <col min="574" max="574" width="5.85546875" style="58" bestFit="1" customWidth="1"/>
    <col min="575" max="575" width="7" style="58" bestFit="1" customWidth="1"/>
    <col min="576" max="576" width="6.140625" style="58" bestFit="1" customWidth="1"/>
    <col min="577" max="577" width="6.42578125" style="58" bestFit="1" customWidth="1"/>
    <col min="578" max="579" width="6.85546875" style="58" bestFit="1" customWidth="1"/>
    <col min="580" max="580" width="6.42578125" style="58" bestFit="1" customWidth="1"/>
    <col min="581" max="581" width="6.28515625" style="58" bestFit="1" customWidth="1"/>
    <col min="582" max="582" width="7.140625" style="58" bestFit="1" customWidth="1"/>
    <col min="583" max="583" width="6.5703125" style="58" bestFit="1" customWidth="1"/>
    <col min="584" max="584" width="7" style="58" bestFit="1" customWidth="1"/>
    <col min="585" max="585" width="6.42578125" style="58" bestFit="1" customWidth="1"/>
    <col min="586" max="586" width="5.85546875" style="58" bestFit="1" customWidth="1"/>
    <col min="587" max="587" width="7" style="58" bestFit="1" customWidth="1"/>
    <col min="588" max="588" width="6.140625" style="58" bestFit="1" customWidth="1"/>
    <col min="589" max="589" width="6.42578125" style="58" bestFit="1" customWidth="1"/>
    <col min="590" max="591" width="6.85546875" style="58" bestFit="1" customWidth="1"/>
    <col min="592" max="592" width="6.42578125" style="58" bestFit="1" customWidth="1"/>
    <col min="593" max="593" width="6.28515625" style="58" bestFit="1" customWidth="1"/>
    <col min="594" max="594" width="7.140625" style="58" bestFit="1" customWidth="1"/>
    <col min="595" max="595" width="6.5703125" style="58" bestFit="1" customWidth="1"/>
    <col min="596" max="596" width="7" style="58" bestFit="1" customWidth="1"/>
    <col min="597" max="597" width="6.42578125" style="58" bestFit="1" customWidth="1"/>
    <col min="598" max="598" width="5.85546875" style="58" bestFit="1" customWidth="1"/>
    <col min="599" max="599" width="7" style="58" bestFit="1" customWidth="1"/>
    <col min="600" max="600" width="6.140625" style="58" bestFit="1" customWidth="1"/>
    <col min="601" max="601" width="6.42578125" style="58" bestFit="1" customWidth="1"/>
    <col min="602" max="603" width="6.85546875" style="58" bestFit="1" customWidth="1"/>
    <col min="604" max="604" width="6.42578125" style="58" bestFit="1" customWidth="1"/>
    <col min="605" max="605" width="6.28515625" style="58" bestFit="1" customWidth="1"/>
    <col min="606" max="606" width="7.140625" style="58" bestFit="1" customWidth="1"/>
    <col min="607" max="607" width="6.5703125" style="58" bestFit="1" customWidth="1"/>
    <col min="608" max="608" width="7" style="58" bestFit="1" customWidth="1"/>
    <col min="609" max="609" width="6.42578125" style="58" bestFit="1" customWidth="1"/>
    <col min="610" max="610" width="5.85546875" style="58" bestFit="1" customWidth="1"/>
    <col min="611" max="611" width="7" style="58" bestFit="1" customWidth="1"/>
    <col min="612" max="612" width="6.140625" style="58" bestFit="1" customWidth="1"/>
    <col min="613" max="613" width="6.42578125" style="58" bestFit="1" customWidth="1"/>
    <col min="614" max="615" width="6.85546875" style="58" bestFit="1" customWidth="1"/>
    <col min="616" max="616" width="6.42578125" style="58" bestFit="1" customWidth="1"/>
    <col min="617" max="617" width="6.28515625" style="58" bestFit="1" customWidth="1"/>
    <col min="618" max="618" width="7.140625" style="58" bestFit="1" customWidth="1"/>
    <col min="619" max="619" width="6.5703125" style="58" bestFit="1" customWidth="1"/>
    <col min="620" max="620" width="7" style="58" bestFit="1" customWidth="1"/>
    <col min="621" max="621" width="6.42578125" style="58" bestFit="1" customWidth="1"/>
    <col min="622" max="622" width="5.85546875" style="58" bestFit="1" customWidth="1"/>
    <col min="623" max="623" width="7" style="58" bestFit="1" customWidth="1"/>
    <col min="624" max="624" width="6.140625" style="58" bestFit="1" customWidth="1"/>
    <col min="625" max="625" width="6.42578125" style="58" bestFit="1" customWidth="1"/>
    <col min="626" max="627" width="6.85546875" style="58" bestFit="1" customWidth="1"/>
    <col min="628" max="628" width="6.42578125" style="58" bestFit="1" customWidth="1"/>
    <col min="629" max="629" width="6.28515625" style="58" bestFit="1" customWidth="1"/>
    <col min="630" max="630" width="7.140625" style="58" bestFit="1" customWidth="1"/>
    <col min="631" max="631" width="6.5703125" style="58" bestFit="1" customWidth="1"/>
    <col min="632" max="632" width="7" style="58" bestFit="1" customWidth="1"/>
    <col min="633" max="633" width="6.42578125" style="58" bestFit="1" customWidth="1"/>
    <col min="634" max="634" width="5.85546875" style="58" bestFit="1" customWidth="1"/>
    <col min="635" max="635" width="7" style="58" bestFit="1" customWidth="1"/>
    <col min="636" max="636" width="6.140625" style="58" bestFit="1" customWidth="1"/>
    <col min="637" max="637" width="6.42578125" style="58" bestFit="1" customWidth="1"/>
    <col min="638" max="639" width="6.85546875" style="58" bestFit="1" customWidth="1"/>
    <col min="640" max="640" width="6.42578125" style="58" bestFit="1" customWidth="1"/>
    <col min="641" max="641" width="6.28515625" style="58" bestFit="1" customWidth="1"/>
    <col min="642" max="642" width="7.140625" style="58" bestFit="1" customWidth="1"/>
    <col min="643" max="643" width="6.5703125" style="58" bestFit="1" customWidth="1"/>
    <col min="644" max="644" width="7" style="58" bestFit="1" customWidth="1"/>
    <col min="645" max="645" width="6.42578125" style="58" bestFit="1" customWidth="1"/>
    <col min="646" max="646" width="5.85546875" style="58" bestFit="1" customWidth="1"/>
    <col min="647" max="647" width="7" style="58" bestFit="1" customWidth="1"/>
    <col min="648" max="648" width="6.140625" style="58" bestFit="1" customWidth="1"/>
    <col min="649" max="649" width="6.42578125" style="58" bestFit="1" customWidth="1"/>
    <col min="650" max="651" width="6.85546875" style="58" bestFit="1" customWidth="1"/>
    <col min="652" max="652" width="6.42578125" style="58" bestFit="1" customWidth="1"/>
    <col min="653" max="653" width="6.28515625" style="58" bestFit="1" customWidth="1"/>
    <col min="654" max="654" width="7.140625" style="58" bestFit="1" customWidth="1"/>
    <col min="655" max="655" width="6.5703125" style="58" bestFit="1" customWidth="1"/>
    <col min="656" max="656" width="7" style="58" bestFit="1" customWidth="1"/>
    <col min="657" max="657" width="6.42578125" style="58" bestFit="1" customWidth="1"/>
    <col min="658" max="658" width="5.85546875" style="58" bestFit="1" customWidth="1"/>
    <col min="659" max="659" width="7" style="58" bestFit="1" customWidth="1"/>
    <col min="660" max="660" width="6.140625" style="58" bestFit="1" customWidth="1"/>
    <col min="661" max="661" width="6.42578125" style="58" bestFit="1" customWidth="1"/>
    <col min="662" max="689" width="6.85546875" style="58" bestFit="1" customWidth="1"/>
    <col min="690" max="764" width="9.140625" style="58"/>
    <col min="765" max="765" width="3" style="58" bestFit="1" customWidth="1"/>
    <col min="766" max="766" width="3.28515625" style="58" bestFit="1" customWidth="1"/>
    <col min="767" max="768" width="0" style="58" hidden="1" customWidth="1"/>
    <col min="769" max="769" width="9.140625" style="58"/>
    <col min="770" max="770" width="29.5703125" style="58" customWidth="1"/>
    <col min="771" max="771" width="7" style="58" bestFit="1" customWidth="1"/>
    <col min="772" max="772" width="6.140625" style="58" bestFit="1" customWidth="1"/>
    <col min="773" max="773" width="6.42578125" style="58" bestFit="1" customWidth="1"/>
    <col min="774" max="775" width="6.85546875" style="58" bestFit="1" customWidth="1"/>
    <col min="776" max="776" width="6.42578125" style="58" bestFit="1" customWidth="1"/>
    <col min="777" max="777" width="6.28515625" style="58" bestFit="1" customWidth="1"/>
    <col min="778" max="778" width="7.140625" style="58" bestFit="1" customWidth="1"/>
    <col min="779" max="779" width="6.5703125" style="58" bestFit="1" customWidth="1"/>
    <col min="780" max="780" width="7" style="58" bestFit="1" customWidth="1"/>
    <col min="781" max="781" width="6.42578125" style="58" bestFit="1" customWidth="1"/>
    <col min="782" max="782" width="5.85546875" style="58" bestFit="1" customWidth="1"/>
    <col min="783" max="783" width="7" style="58" bestFit="1" customWidth="1"/>
    <col min="784" max="784" width="6.140625" style="58" bestFit="1" customWidth="1"/>
    <col min="785" max="785" width="6.42578125" style="58" bestFit="1" customWidth="1"/>
    <col min="786" max="787" width="6.85546875" style="58" bestFit="1" customWidth="1"/>
    <col min="788" max="788" width="6.42578125" style="58" bestFit="1" customWidth="1"/>
    <col min="789" max="789" width="6.28515625" style="58" bestFit="1" customWidth="1"/>
    <col min="790" max="790" width="7.140625" style="58" bestFit="1" customWidth="1"/>
    <col min="791" max="791" width="6.5703125" style="58" bestFit="1" customWidth="1"/>
    <col min="792" max="792" width="7" style="58" bestFit="1" customWidth="1"/>
    <col min="793" max="793" width="6.42578125" style="58" bestFit="1" customWidth="1"/>
    <col min="794" max="794" width="5.85546875" style="58" bestFit="1" customWidth="1"/>
    <col min="795" max="795" width="7" style="58" bestFit="1" customWidth="1"/>
    <col min="796" max="796" width="6.140625" style="58" bestFit="1" customWidth="1"/>
    <col min="797" max="797" width="6.42578125" style="58" bestFit="1" customWidth="1"/>
    <col min="798" max="799" width="6.85546875" style="58" bestFit="1" customWidth="1"/>
    <col min="800" max="800" width="6.42578125" style="58" bestFit="1" customWidth="1"/>
    <col min="801" max="801" width="6.28515625" style="58" bestFit="1" customWidth="1"/>
    <col min="802" max="802" width="7.140625" style="58" bestFit="1" customWidth="1"/>
    <col min="803" max="803" width="6.5703125" style="58" bestFit="1" customWidth="1"/>
    <col min="804" max="804" width="7" style="58" bestFit="1" customWidth="1"/>
    <col min="805" max="805" width="6.42578125" style="58" bestFit="1" customWidth="1"/>
    <col min="806" max="806" width="5.85546875" style="58" bestFit="1" customWidth="1"/>
    <col min="807" max="807" width="7" style="58" bestFit="1" customWidth="1"/>
    <col min="808" max="808" width="6.140625" style="58" bestFit="1" customWidth="1"/>
    <col min="809" max="809" width="6.42578125" style="58" bestFit="1" customWidth="1"/>
    <col min="810" max="811" width="6.85546875" style="58" bestFit="1" customWidth="1"/>
    <col min="812" max="812" width="6.42578125" style="58" bestFit="1" customWidth="1"/>
    <col min="813" max="813" width="6.28515625" style="58" bestFit="1" customWidth="1"/>
    <col min="814" max="814" width="7.140625" style="58" bestFit="1" customWidth="1"/>
    <col min="815" max="815" width="6.5703125" style="58" bestFit="1" customWidth="1"/>
    <col min="816" max="816" width="7" style="58" bestFit="1" customWidth="1"/>
    <col min="817" max="817" width="6.42578125" style="58" bestFit="1" customWidth="1"/>
    <col min="818" max="818" width="5.85546875" style="58" bestFit="1" customWidth="1"/>
    <col min="819" max="819" width="7" style="58" bestFit="1" customWidth="1"/>
    <col min="820" max="820" width="6.140625" style="58" bestFit="1" customWidth="1"/>
    <col min="821" max="821" width="6.42578125" style="58" bestFit="1" customWidth="1"/>
    <col min="822" max="823" width="6.85546875" style="58" bestFit="1" customWidth="1"/>
    <col min="824" max="824" width="6.42578125" style="58" bestFit="1" customWidth="1"/>
    <col min="825" max="825" width="6.28515625" style="58" bestFit="1" customWidth="1"/>
    <col min="826" max="826" width="7.140625" style="58" bestFit="1" customWidth="1"/>
    <col min="827" max="827" width="6.5703125" style="58" bestFit="1" customWidth="1"/>
    <col min="828" max="828" width="7" style="58" bestFit="1" customWidth="1"/>
    <col min="829" max="829" width="6.42578125" style="58" bestFit="1" customWidth="1"/>
    <col min="830" max="830" width="5.85546875" style="58" bestFit="1" customWidth="1"/>
    <col min="831" max="831" width="7" style="58" bestFit="1" customWidth="1"/>
    <col min="832" max="832" width="6.140625" style="58" bestFit="1" customWidth="1"/>
    <col min="833" max="833" width="6.42578125" style="58" bestFit="1" customWidth="1"/>
    <col min="834" max="835" width="6.85546875" style="58" bestFit="1" customWidth="1"/>
    <col min="836" max="836" width="6.42578125" style="58" bestFit="1" customWidth="1"/>
    <col min="837" max="837" width="6.28515625" style="58" bestFit="1" customWidth="1"/>
    <col min="838" max="838" width="7.140625" style="58" bestFit="1" customWidth="1"/>
    <col min="839" max="839" width="6.5703125" style="58" bestFit="1" customWidth="1"/>
    <col min="840" max="840" width="7" style="58" bestFit="1" customWidth="1"/>
    <col min="841" max="841" width="6.42578125" style="58" bestFit="1" customWidth="1"/>
    <col min="842" max="842" width="5.85546875" style="58" bestFit="1" customWidth="1"/>
    <col min="843" max="843" width="7" style="58" bestFit="1" customWidth="1"/>
    <col min="844" max="844" width="6.140625" style="58" bestFit="1" customWidth="1"/>
    <col min="845" max="845" width="6.42578125" style="58" bestFit="1" customWidth="1"/>
    <col min="846" max="847" width="6.85546875" style="58" bestFit="1" customWidth="1"/>
    <col min="848" max="848" width="6.42578125" style="58" bestFit="1" customWidth="1"/>
    <col min="849" max="849" width="6.28515625" style="58" bestFit="1" customWidth="1"/>
    <col min="850" max="850" width="7.140625" style="58" bestFit="1" customWidth="1"/>
    <col min="851" max="851" width="6.5703125" style="58" bestFit="1" customWidth="1"/>
    <col min="852" max="852" width="7" style="58" bestFit="1" customWidth="1"/>
    <col min="853" max="853" width="6.42578125" style="58" bestFit="1" customWidth="1"/>
    <col min="854" max="854" width="5.85546875" style="58" bestFit="1" customWidth="1"/>
    <col min="855" max="855" width="7" style="58" bestFit="1" customWidth="1"/>
    <col min="856" max="856" width="6.140625" style="58" bestFit="1" customWidth="1"/>
    <col min="857" max="857" width="6.42578125" style="58" bestFit="1" customWidth="1"/>
    <col min="858" max="859" width="6.85546875" style="58" bestFit="1" customWidth="1"/>
    <col min="860" max="860" width="6.42578125" style="58" bestFit="1" customWidth="1"/>
    <col min="861" max="861" width="6.28515625" style="58" bestFit="1" customWidth="1"/>
    <col min="862" max="862" width="7.140625" style="58" bestFit="1" customWidth="1"/>
    <col min="863" max="863" width="6.5703125" style="58" bestFit="1" customWidth="1"/>
    <col min="864" max="864" width="7" style="58" bestFit="1" customWidth="1"/>
    <col min="865" max="865" width="6.42578125" style="58" bestFit="1" customWidth="1"/>
    <col min="866" max="866" width="5.85546875" style="58" bestFit="1" customWidth="1"/>
    <col min="867" max="867" width="7" style="58" bestFit="1" customWidth="1"/>
    <col min="868" max="868" width="6.140625" style="58" bestFit="1" customWidth="1"/>
    <col min="869" max="869" width="6.42578125" style="58" bestFit="1" customWidth="1"/>
    <col min="870" max="871" width="6.85546875" style="58" bestFit="1" customWidth="1"/>
    <col min="872" max="872" width="6.42578125" style="58" bestFit="1" customWidth="1"/>
    <col min="873" max="873" width="6.28515625" style="58" bestFit="1" customWidth="1"/>
    <col min="874" max="874" width="7.140625" style="58" bestFit="1" customWidth="1"/>
    <col min="875" max="875" width="6.5703125" style="58" bestFit="1" customWidth="1"/>
    <col min="876" max="876" width="7" style="58" bestFit="1" customWidth="1"/>
    <col min="877" max="877" width="6.42578125" style="58" bestFit="1" customWidth="1"/>
    <col min="878" max="878" width="5.85546875" style="58" bestFit="1" customWidth="1"/>
    <col min="879" max="879" width="7" style="58" bestFit="1" customWidth="1"/>
    <col min="880" max="880" width="6.140625" style="58" bestFit="1" customWidth="1"/>
    <col min="881" max="881" width="6.42578125" style="58" bestFit="1" customWidth="1"/>
    <col min="882" max="883" width="6.85546875" style="58" bestFit="1" customWidth="1"/>
    <col min="884" max="884" width="6.42578125" style="58" bestFit="1" customWidth="1"/>
    <col min="885" max="885" width="6.28515625" style="58" bestFit="1" customWidth="1"/>
    <col min="886" max="886" width="7.140625" style="58" bestFit="1" customWidth="1"/>
    <col min="887" max="887" width="6.5703125" style="58" bestFit="1" customWidth="1"/>
    <col min="888" max="888" width="7" style="58" bestFit="1" customWidth="1"/>
    <col min="889" max="889" width="6.42578125" style="58" bestFit="1" customWidth="1"/>
    <col min="890" max="890" width="5.85546875" style="58" bestFit="1" customWidth="1"/>
    <col min="891" max="891" width="7" style="58" bestFit="1" customWidth="1"/>
    <col min="892" max="892" width="6.140625" style="58" bestFit="1" customWidth="1"/>
    <col min="893" max="893" width="6.42578125" style="58" bestFit="1" customWidth="1"/>
    <col min="894" max="895" width="6.85546875" style="58" bestFit="1" customWidth="1"/>
    <col min="896" max="896" width="6.42578125" style="58" bestFit="1" customWidth="1"/>
    <col min="897" max="897" width="6.28515625" style="58" bestFit="1" customWidth="1"/>
    <col min="898" max="898" width="7.140625" style="58" bestFit="1" customWidth="1"/>
    <col min="899" max="899" width="6.5703125" style="58" bestFit="1" customWidth="1"/>
    <col min="900" max="900" width="7" style="58" bestFit="1" customWidth="1"/>
    <col min="901" max="901" width="6.42578125" style="58" bestFit="1" customWidth="1"/>
    <col min="902" max="902" width="5.85546875" style="58" bestFit="1" customWidth="1"/>
    <col min="903" max="903" width="7" style="58" bestFit="1" customWidth="1"/>
    <col min="904" max="904" width="6.140625" style="58" bestFit="1" customWidth="1"/>
    <col min="905" max="905" width="6.42578125" style="58" bestFit="1" customWidth="1"/>
    <col min="906" max="907" width="6.85546875" style="58" bestFit="1" customWidth="1"/>
    <col min="908" max="908" width="6.42578125" style="58" bestFit="1" customWidth="1"/>
    <col min="909" max="909" width="6.28515625" style="58" bestFit="1" customWidth="1"/>
    <col min="910" max="910" width="7.140625" style="58" bestFit="1" customWidth="1"/>
    <col min="911" max="911" width="6.5703125" style="58" bestFit="1" customWidth="1"/>
    <col min="912" max="912" width="7" style="58" bestFit="1" customWidth="1"/>
    <col min="913" max="913" width="6.42578125" style="58" bestFit="1" customWidth="1"/>
    <col min="914" max="914" width="5.85546875" style="58" bestFit="1" customWidth="1"/>
    <col min="915" max="915" width="7" style="58" bestFit="1" customWidth="1"/>
    <col min="916" max="916" width="6.140625" style="58" bestFit="1" customWidth="1"/>
    <col min="917" max="917" width="6.42578125" style="58" bestFit="1" customWidth="1"/>
    <col min="918" max="945" width="6.85546875" style="58" bestFit="1" customWidth="1"/>
    <col min="946" max="1020" width="9.140625" style="58"/>
    <col min="1021" max="1021" width="3" style="58" bestFit="1" customWidth="1"/>
    <col min="1022" max="1022" width="3.28515625" style="58" bestFit="1" customWidth="1"/>
    <col min="1023" max="1024" width="0" style="58" hidden="1" customWidth="1"/>
    <col min="1025" max="1025" width="9.140625" style="58"/>
    <col min="1026" max="1026" width="29.5703125" style="58" customWidth="1"/>
    <col min="1027" max="1027" width="7" style="58" bestFit="1" customWidth="1"/>
    <col min="1028" max="1028" width="6.140625" style="58" bestFit="1" customWidth="1"/>
    <col min="1029" max="1029" width="6.42578125" style="58" bestFit="1" customWidth="1"/>
    <col min="1030" max="1031" width="6.85546875" style="58" bestFit="1" customWidth="1"/>
    <col min="1032" max="1032" width="6.42578125" style="58" bestFit="1" customWidth="1"/>
    <col min="1033" max="1033" width="6.28515625" style="58" bestFit="1" customWidth="1"/>
    <col min="1034" max="1034" width="7.140625" style="58" bestFit="1" customWidth="1"/>
    <col min="1035" max="1035" width="6.5703125" style="58" bestFit="1" customWidth="1"/>
    <col min="1036" max="1036" width="7" style="58" bestFit="1" customWidth="1"/>
    <col min="1037" max="1037" width="6.42578125" style="58" bestFit="1" customWidth="1"/>
    <col min="1038" max="1038" width="5.85546875" style="58" bestFit="1" customWidth="1"/>
    <col min="1039" max="1039" width="7" style="58" bestFit="1" customWidth="1"/>
    <col min="1040" max="1040" width="6.140625" style="58" bestFit="1" customWidth="1"/>
    <col min="1041" max="1041" width="6.42578125" style="58" bestFit="1" customWidth="1"/>
    <col min="1042" max="1043" width="6.85546875" style="58" bestFit="1" customWidth="1"/>
    <col min="1044" max="1044" width="6.42578125" style="58" bestFit="1" customWidth="1"/>
    <col min="1045" max="1045" width="6.28515625" style="58" bestFit="1" customWidth="1"/>
    <col min="1046" max="1046" width="7.140625" style="58" bestFit="1" customWidth="1"/>
    <col min="1047" max="1047" width="6.5703125" style="58" bestFit="1" customWidth="1"/>
    <col min="1048" max="1048" width="7" style="58" bestFit="1" customWidth="1"/>
    <col min="1049" max="1049" width="6.42578125" style="58" bestFit="1" customWidth="1"/>
    <col min="1050" max="1050" width="5.85546875" style="58" bestFit="1" customWidth="1"/>
    <col min="1051" max="1051" width="7" style="58" bestFit="1" customWidth="1"/>
    <col min="1052" max="1052" width="6.140625" style="58" bestFit="1" customWidth="1"/>
    <col min="1053" max="1053" width="6.42578125" style="58" bestFit="1" customWidth="1"/>
    <col min="1054" max="1055" width="6.85546875" style="58" bestFit="1" customWidth="1"/>
    <col min="1056" max="1056" width="6.42578125" style="58" bestFit="1" customWidth="1"/>
    <col min="1057" max="1057" width="6.28515625" style="58" bestFit="1" customWidth="1"/>
    <col min="1058" max="1058" width="7.140625" style="58" bestFit="1" customWidth="1"/>
    <col min="1059" max="1059" width="6.5703125" style="58" bestFit="1" customWidth="1"/>
    <col min="1060" max="1060" width="7" style="58" bestFit="1" customWidth="1"/>
    <col min="1061" max="1061" width="6.42578125" style="58" bestFit="1" customWidth="1"/>
    <col min="1062" max="1062" width="5.85546875" style="58" bestFit="1" customWidth="1"/>
    <col min="1063" max="1063" width="7" style="58" bestFit="1" customWidth="1"/>
    <col min="1064" max="1064" width="6.140625" style="58" bestFit="1" customWidth="1"/>
    <col min="1065" max="1065" width="6.42578125" style="58" bestFit="1" customWidth="1"/>
    <col min="1066" max="1067" width="6.85546875" style="58" bestFit="1" customWidth="1"/>
    <col min="1068" max="1068" width="6.42578125" style="58" bestFit="1" customWidth="1"/>
    <col min="1069" max="1069" width="6.28515625" style="58" bestFit="1" customWidth="1"/>
    <col min="1070" max="1070" width="7.140625" style="58" bestFit="1" customWidth="1"/>
    <col min="1071" max="1071" width="6.5703125" style="58" bestFit="1" customWidth="1"/>
    <col min="1072" max="1072" width="7" style="58" bestFit="1" customWidth="1"/>
    <col min="1073" max="1073" width="6.42578125" style="58" bestFit="1" customWidth="1"/>
    <col min="1074" max="1074" width="5.85546875" style="58" bestFit="1" customWidth="1"/>
    <col min="1075" max="1075" width="7" style="58" bestFit="1" customWidth="1"/>
    <col min="1076" max="1076" width="6.140625" style="58" bestFit="1" customWidth="1"/>
    <col min="1077" max="1077" width="6.42578125" style="58" bestFit="1" customWidth="1"/>
    <col min="1078" max="1079" width="6.85546875" style="58" bestFit="1" customWidth="1"/>
    <col min="1080" max="1080" width="6.42578125" style="58" bestFit="1" customWidth="1"/>
    <col min="1081" max="1081" width="6.28515625" style="58" bestFit="1" customWidth="1"/>
    <col min="1082" max="1082" width="7.140625" style="58" bestFit="1" customWidth="1"/>
    <col min="1083" max="1083" width="6.5703125" style="58" bestFit="1" customWidth="1"/>
    <col min="1084" max="1084" width="7" style="58" bestFit="1" customWidth="1"/>
    <col min="1085" max="1085" width="6.42578125" style="58" bestFit="1" customWidth="1"/>
    <col min="1086" max="1086" width="5.85546875" style="58" bestFit="1" customWidth="1"/>
    <col min="1087" max="1087" width="7" style="58" bestFit="1" customWidth="1"/>
    <col min="1088" max="1088" width="6.140625" style="58" bestFit="1" customWidth="1"/>
    <col min="1089" max="1089" width="6.42578125" style="58" bestFit="1" customWidth="1"/>
    <col min="1090" max="1091" width="6.85546875" style="58" bestFit="1" customWidth="1"/>
    <col min="1092" max="1092" width="6.42578125" style="58" bestFit="1" customWidth="1"/>
    <col min="1093" max="1093" width="6.28515625" style="58" bestFit="1" customWidth="1"/>
    <col min="1094" max="1094" width="7.140625" style="58" bestFit="1" customWidth="1"/>
    <col min="1095" max="1095" width="6.5703125" style="58" bestFit="1" customWidth="1"/>
    <col min="1096" max="1096" width="7" style="58" bestFit="1" customWidth="1"/>
    <col min="1097" max="1097" width="6.42578125" style="58" bestFit="1" customWidth="1"/>
    <col min="1098" max="1098" width="5.85546875" style="58" bestFit="1" customWidth="1"/>
    <col min="1099" max="1099" width="7" style="58" bestFit="1" customWidth="1"/>
    <col min="1100" max="1100" width="6.140625" style="58" bestFit="1" customWidth="1"/>
    <col min="1101" max="1101" width="6.42578125" style="58" bestFit="1" customWidth="1"/>
    <col min="1102" max="1103" width="6.85546875" style="58" bestFit="1" customWidth="1"/>
    <col min="1104" max="1104" width="6.42578125" style="58" bestFit="1" customWidth="1"/>
    <col min="1105" max="1105" width="6.28515625" style="58" bestFit="1" customWidth="1"/>
    <col min="1106" max="1106" width="7.140625" style="58" bestFit="1" customWidth="1"/>
    <col min="1107" max="1107" width="6.5703125" style="58" bestFit="1" customWidth="1"/>
    <col min="1108" max="1108" width="7" style="58" bestFit="1" customWidth="1"/>
    <col min="1109" max="1109" width="6.42578125" style="58" bestFit="1" customWidth="1"/>
    <col min="1110" max="1110" width="5.85546875" style="58" bestFit="1" customWidth="1"/>
    <col min="1111" max="1111" width="7" style="58" bestFit="1" customWidth="1"/>
    <col min="1112" max="1112" width="6.140625" style="58" bestFit="1" customWidth="1"/>
    <col min="1113" max="1113" width="6.42578125" style="58" bestFit="1" customWidth="1"/>
    <col min="1114" max="1115" width="6.85546875" style="58" bestFit="1" customWidth="1"/>
    <col min="1116" max="1116" width="6.42578125" style="58" bestFit="1" customWidth="1"/>
    <col min="1117" max="1117" width="6.28515625" style="58" bestFit="1" customWidth="1"/>
    <col min="1118" max="1118" width="7.140625" style="58" bestFit="1" customWidth="1"/>
    <col min="1119" max="1119" width="6.5703125" style="58" bestFit="1" customWidth="1"/>
    <col min="1120" max="1120" width="7" style="58" bestFit="1" customWidth="1"/>
    <col min="1121" max="1121" width="6.42578125" style="58" bestFit="1" customWidth="1"/>
    <col min="1122" max="1122" width="5.85546875" style="58" bestFit="1" customWidth="1"/>
    <col min="1123" max="1123" width="7" style="58" bestFit="1" customWidth="1"/>
    <col min="1124" max="1124" width="6.140625" style="58" bestFit="1" customWidth="1"/>
    <col min="1125" max="1125" width="6.42578125" style="58" bestFit="1" customWidth="1"/>
    <col min="1126" max="1127" width="6.85546875" style="58" bestFit="1" customWidth="1"/>
    <col min="1128" max="1128" width="6.42578125" style="58" bestFit="1" customWidth="1"/>
    <col min="1129" max="1129" width="6.28515625" style="58" bestFit="1" customWidth="1"/>
    <col min="1130" max="1130" width="7.140625" style="58" bestFit="1" customWidth="1"/>
    <col min="1131" max="1131" width="6.5703125" style="58" bestFit="1" customWidth="1"/>
    <col min="1132" max="1132" width="7" style="58" bestFit="1" customWidth="1"/>
    <col min="1133" max="1133" width="6.42578125" style="58" bestFit="1" customWidth="1"/>
    <col min="1134" max="1134" width="5.85546875" style="58" bestFit="1" customWidth="1"/>
    <col min="1135" max="1135" width="7" style="58" bestFit="1" customWidth="1"/>
    <col min="1136" max="1136" width="6.140625" style="58" bestFit="1" customWidth="1"/>
    <col min="1137" max="1137" width="6.42578125" style="58" bestFit="1" customWidth="1"/>
    <col min="1138" max="1139" width="6.85546875" style="58" bestFit="1" customWidth="1"/>
    <col min="1140" max="1140" width="6.42578125" style="58" bestFit="1" customWidth="1"/>
    <col min="1141" max="1141" width="6.28515625" style="58" bestFit="1" customWidth="1"/>
    <col min="1142" max="1142" width="7.140625" style="58" bestFit="1" customWidth="1"/>
    <col min="1143" max="1143" width="6.5703125" style="58" bestFit="1" customWidth="1"/>
    <col min="1144" max="1144" width="7" style="58" bestFit="1" customWidth="1"/>
    <col min="1145" max="1145" width="6.42578125" style="58" bestFit="1" customWidth="1"/>
    <col min="1146" max="1146" width="5.85546875" style="58" bestFit="1" customWidth="1"/>
    <col min="1147" max="1147" width="7" style="58" bestFit="1" customWidth="1"/>
    <col min="1148" max="1148" width="6.140625" style="58" bestFit="1" customWidth="1"/>
    <col min="1149" max="1149" width="6.42578125" style="58" bestFit="1" customWidth="1"/>
    <col min="1150" max="1151" width="6.85546875" style="58" bestFit="1" customWidth="1"/>
    <col min="1152" max="1152" width="6.42578125" style="58" bestFit="1" customWidth="1"/>
    <col min="1153" max="1153" width="6.28515625" style="58" bestFit="1" customWidth="1"/>
    <col min="1154" max="1154" width="7.140625" style="58" bestFit="1" customWidth="1"/>
    <col min="1155" max="1155" width="6.5703125" style="58" bestFit="1" customWidth="1"/>
    <col min="1156" max="1156" width="7" style="58" bestFit="1" customWidth="1"/>
    <col min="1157" max="1157" width="6.42578125" style="58" bestFit="1" customWidth="1"/>
    <col min="1158" max="1158" width="5.85546875" style="58" bestFit="1" customWidth="1"/>
    <col min="1159" max="1159" width="7" style="58" bestFit="1" customWidth="1"/>
    <col min="1160" max="1160" width="6.140625" style="58" bestFit="1" customWidth="1"/>
    <col min="1161" max="1161" width="6.42578125" style="58" bestFit="1" customWidth="1"/>
    <col min="1162" max="1163" width="6.85546875" style="58" bestFit="1" customWidth="1"/>
    <col min="1164" max="1164" width="6.42578125" style="58" bestFit="1" customWidth="1"/>
    <col min="1165" max="1165" width="6.28515625" style="58" bestFit="1" customWidth="1"/>
    <col min="1166" max="1166" width="7.140625" style="58" bestFit="1" customWidth="1"/>
    <col min="1167" max="1167" width="6.5703125" style="58" bestFit="1" customWidth="1"/>
    <col min="1168" max="1168" width="7" style="58" bestFit="1" customWidth="1"/>
    <col min="1169" max="1169" width="6.42578125" style="58" bestFit="1" customWidth="1"/>
    <col min="1170" max="1170" width="5.85546875" style="58" bestFit="1" customWidth="1"/>
    <col min="1171" max="1171" width="7" style="58" bestFit="1" customWidth="1"/>
    <col min="1172" max="1172" width="6.140625" style="58" bestFit="1" customWidth="1"/>
    <col min="1173" max="1173" width="6.42578125" style="58" bestFit="1" customWidth="1"/>
    <col min="1174" max="1201" width="6.85546875" style="58" bestFit="1" customWidth="1"/>
    <col min="1202" max="1276" width="9.140625" style="58"/>
    <col min="1277" max="1277" width="3" style="58" bestFit="1" customWidth="1"/>
    <col min="1278" max="1278" width="3.28515625" style="58" bestFit="1" customWidth="1"/>
    <col min="1279" max="1280" width="0" style="58" hidden="1" customWidth="1"/>
    <col min="1281" max="1281" width="9.140625" style="58"/>
    <col min="1282" max="1282" width="29.5703125" style="58" customWidth="1"/>
    <col min="1283" max="1283" width="7" style="58" bestFit="1" customWidth="1"/>
    <col min="1284" max="1284" width="6.140625" style="58" bestFit="1" customWidth="1"/>
    <col min="1285" max="1285" width="6.42578125" style="58" bestFit="1" customWidth="1"/>
    <col min="1286" max="1287" width="6.85546875" style="58" bestFit="1" customWidth="1"/>
    <col min="1288" max="1288" width="6.42578125" style="58" bestFit="1" customWidth="1"/>
    <col min="1289" max="1289" width="6.28515625" style="58" bestFit="1" customWidth="1"/>
    <col min="1290" max="1290" width="7.140625" style="58" bestFit="1" customWidth="1"/>
    <col min="1291" max="1291" width="6.5703125" style="58" bestFit="1" customWidth="1"/>
    <col min="1292" max="1292" width="7" style="58" bestFit="1" customWidth="1"/>
    <col min="1293" max="1293" width="6.42578125" style="58" bestFit="1" customWidth="1"/>
    <col min="1294" max="1294" width="5.85546875" style="58" bestFit="1" customWidth="1"/>
    <col min="1295" max="1295" width="7" style="58" bestFit="1" customWidth="1"/>
    <col min="1296" max="1296" width="6.140625" style="58" bestFit="1" customWidth="1"/>
    <col min="1297" max="1297" width="6.42578125" style="58" bestFit="1" customWidth="1"/>
    <col min="1298" max="1299" width="6.85546875" style="58" bestFit="1" customWidth="1"/>
    <col min="1300" max="1300" width="6.42578125" style="58" bestFit="1" customWidth="1"/>
    <col min="1301" max="1301" width="6.28515625" style="58" bestFit="1" customWidth="1"/>
    <col min="1302" max="1302" width="7.140625" style="58" bestFit="1" customWidth="1"/>
    <col min="1303" max="1303" width="6.5703125" style="58" bestFit="1" customWidth="1"/>
    <col min="1304" max="1304" width="7" style="58" bestFit="1" customWidth="1"/>
    <col min="1305" max="1305" width="6.42578125" style="58" bestFit="1" customWidth="1"/>
    <col min="1306" max="1306" width="5.85546875" style="58" bestFit="1" customWidth="1"/>
    <col min="1307" max="1307" width="7" style="58" bestFit="1" customWidth="1"/>
    <col min="1308" max="1308" width="6.140625" style="58" bestFit="1" customWidth="1"/>
    <col min="1309" max="1309" width="6.42578125" style="58" bestFit="1" customWidth="1"/>
    <col min="1310" max="1311" width="6.85546875" style="58" bestFit="1" customWidth="1"/>
    <col min="1312" max="1312" width="6.42578125" style="58" bestFit="1" customWidth="1"/>
    <col min="1313" max="1313" width="6.28515625" style="58" bestFit="1" customWidth="1"/>
    <col min="1314" max="1314" width="7.140625" style="58" bestFit="1" customWidth="1"/>
    <col min="1315" max="1315" width="6.5703125" style="58" bestFit="1" customWidth="1"/>
    <col min="1316" max="1316" width="7" style="58" bestFit="1" customWidth="1"/>
    <col min="1317" max="1317" width="6.42578125" style="58" bestFit="1" customWidth="1"/>
    <col min="1318" max="1318" width="5.85546875" style="58" bestFit="1" customWidth="1"/>
    <col min="1319" max="1319" width="7" style="58" bestFit="1" customWidth="1"/>
    <col min="1320" max="1320" width="6.140625" style="58" bestFit="1" customWidth="1"/>
    <col min="1321" max="1321" width="6.42578125" style="58" bestFit="1" customWidth="1"/>
    <col min="1322" max="1323" width="6.85546875" style="58" bestFit="1" customWidth="1"/>
    <col min="1324" max="1324" width="6.42578125" style="58" bestFit="1" customWidth="1"/>
    <col min="1325" max="1325" width="6.28515625" style="58" bestFit="1" customWidth="1"/>
    <col min="1326" max="1326" width="7.140625" style="58" bestFit="1" customWidth="1"/>
    <col min="1327" max="1327" width="6.5703125" style="58" bestFit="1" customWidth="1"/>
    <col min="1328" max="1328" width="7" style="58" bestFit="1" customWidth="1"/>
    <col min="1329" max="1329" width="6.42578125" style="58" bestFit="1" customWidth="1"/>
    <col min="1330" max="1330" width="5.85546875" style="58" bestFit="1" customWidth="1"/>
    <col min="1331" max="1331" width="7" style="58" bestFit="1" customWidth="1"/>
    <col min="1332" max="1332" width="6.140625" style="58" bestFit="1" customWidth="1"/>
    <col min="1333" max="1333" width="6.42578125" style="58" bestFit="1" customWidth="1"/>
    <col min="1334" max="1335" width="6.85546875" style="58" bestFit="1" customWidth="1"/>
    <col min="1336" max="1336" width="6.42578125" style="58" bestFit="1" customWidth="1"/>
    <col min="1337" max="1337" width="6.28515625" style="58" bestFit="1" customWidth="1"/>
    <col min="1338" max="1338" width="7.140625" style="58" bestFit="1" customWidth="1"/>
    <col min="1339" max="1339" width="6.5703125" style="58" bestFit="1" customWidth="1"/>
    <col min="1340" max="1340" width="7" style="58" bestFit="1" customWidth="1"/>
    <col min="1341" max="1341" width="6.42578125" style="58" bestFit="1" customWidth="1"/>
    <col min="1342" max="1342" width="5.85546875" style="58" bestFit="1" customWidth="1"/>
    <col min="1343" max="1343" width="7" style="58" bestFit="1" customWidth="1"/>
    <col min="1344" max="1344" width="6.140625" style="58" bestFit="1" customWidth="1"/>
    <col min="1345" max="1345" width="6.42578125" style="58" bestFit="1" customWidth="1"/>
    <col min="1346" max="1347" width="6.85546875" style="58" bestFit="1" customWidth="1"/>
    <col min="1348" max="1348" width="6.42578125" style="58" bestFit="1" customWidth="1"/>
    <col min="1349" max="1349" width="6.28515625" style="58" bestFit="1" customWidth="1"/>
    <col min="1350" max="1350" width="7.140625" style="58" bestFit="1" customWidth="1"/>
    <col min="1351" max="1351" width="6.5703125" style="58" bestFit="1" customWidth="1"/>
    <col min="1352" max="1352" width="7" style="58" bestFit="1" customWidth="1"/>
    <col min="1353" max="1353" width="6.42578125" style="58" bestFit="1" customWidth="1"/>
    <col min="1354" max="1354" width="5.85546875" style="58" bestFit="1" customWidth="1"/>
    <col min="1355" max="1355" width="7" style="58" bestFit="1" customWidth="1"/>
    <col min="1356" max="1356" width="6.140625" style="58" bestFit="1" customWidth="1"/>
    <col min="1357" max="1357" width="6.42578125" style="58" bestFit="1" customWidth="1"/>
    <col min="1358" max="1359" width="6.85546875" style="58" bestFit="1" customWidth="1"/>
    <col min="1360" max="1360" width="6.42578125" style="58" bestFit="1" customWidth="1"/>
    <col min="1361" max="1361" width="6.28515625" style="58" bestFit="1" customWidth="1"/>
    <col min="1362" max="1362" width="7.140625" style="58" bestFit="1" customWidth="1"/>
    <col min="1363" max="1363" width="6.5703125" style="58" bestFit="1" customWidth="1"/>
    <col min="1364" max="1364" width="7" style="58" bestFit="1" customWidth="1"/>
    <col min="1365" max="1365" width="6.42578125" style="58" bestFit="1" customWidth="1"/>
    <col min="1366" max="1366" width="5.85546875" style="58" bestFit="1" customWidth="1"/>
    <col min="1367" max="1367" width="7" style="58" bestFit="1" customWidth="1"/>
    <col min="1368" max="1368" width="6.140625" style="58" bestFit="1" customWidth="1"/>
    <col min="1369" max="1369" width="6.42578125" style="58" bestFit="1" customWidth="1"/>
    <col min="1370" max="1371" width="6.85546875" style="58" bestFit="1" customWidth="1"/>
    <col min="1372" max="1372" width="6.42578125" style="58" bestFit="1" customWidth="1"/>
    <col min="1373" max="1373" width="6.28515625" style="58" bestFit="1" customWidth="1"/>
    <col min="1374" max="1374" width="7.140625" style="58" bestFit="1" customWidth="1"/>
    <col min="1375" max="1375" width="6.5703125" style="58" bestFit="1" customWidth="1"/>
    <col min="1376" max="1376" width="7" style="58" bestFit="1" customWidth="1"/>
    <col min="1377" max="1377" width="6.42578125" style="58" bestFit="1" customWidth="1"/>
    <col min="1378" max="1378" width="5.85546875" style="58" bestFit="1" customWidth="1"/>
    <col min="1379" max="1379" width="7" style="58" bestFit="1" customWidth="1"/>
    <col min="1380" max="1380" width="6.140625" style="58" bestFit="1" customWidth="1"/>
    <col min="1381" max="1381" width="6.42578125" style="58" bestFit="1" customWidth="1"/>
    <col min="1382" max="1383" width="6.85546875" style="58" bestFit="1" customWidth="1"/>
    <col min="1384" max="1384" width="6.42578125" style="58" bestFit="1" customWidth="1"/>
    <col min="1385" max="1385" width="6.28515625" style="58" bestFit="1" customWidth="1"/>
    <col min="1386" max="1386" width="7.140625" style="58" bestFit="1" customWidth="1"/>
    <col min="1387" max="1387" width="6.5703125" style="58" bestFit="1" customWidth="1"/>
    <col min="1388" max="1388" width="7" style="58" bestFit="1" customWidth="1"/>
    <col min="1389" max="1389" width="6.42578125" style="58" bestFit="1" customWidth="1"/>
    <col min="1390" max="1390" width="5.85546875" style="58" bestFit="1" customWidth="1"/>
    <col min="1391" max="1391" width="7" style="58" bestFit="1" customWidth="1"/>
    <col min="1392" max="1392" width="6.140625" style="58" bestFit="1" customWidth="1"/>
    <col min="1393" max="1393" width="6.42578125" style="58" bestFit="1" customWidth="1"/>
    <col min="1394" max="1395" width="6.85546875" style="58" bestFit="1" customWidth="1"/>
    <col min="1396" max="1396" width="6.42578125" style="58" bestFit="1" customWidth="1"/>
    <col min="1397" max="1397" width="6.28515625" style="58" bestFit="1" customWidth="1"/>
    <col min="1398" max="1398" width="7.140625" style="58" bestFit="1" customWidth="1"/>
    <col min="1399" max="1399" width="6.5703125" style="58" bestFit="1" customWidth="1"/>
    <col min="1400" max="1400" width="7" style="58" bestFit="1" customWidth="1"/>
    <col min="1401" max="1401" width="6.42578125" style="58" bestFit="1" customWidth="1"/>
    <col min="1402" max="1402" width="5.85546875" style="58" bestFit="1" customWidth="1"/>
    <col min="1403" max="1403" width="7" style="58" bestFit="1" customWidth="1"/>
    <col min="1404" max="1404" width="6.140625" style="58" bestFit="1" customWidth="1"/>
    <col min="1405" max="1405" width="6.42578125" style="58" bestFit="1" customWidth="1"/>
    <col min="1406" max="1407" width="6.85546875" style="58" bestFit="1" customWidth="1"/>
    <col min="1408" max="1408" width="6.42578125" style="58" bestFit="1" customWidth="1"/>
    <col min="1409" max="1409" width="6.28515625" style="58" bestFit="1" customWidth="1"/>
    <col min="1410" max="1410" width="7.140625" style="58" bestFit="1" customWidth="1"/>
    <col min="1411" max="1411" width="6.5703125" style="58" bestFit="1" customWidth="1"/>
    <col min="1412" max="1412" width="7" style="58" bestFit="1" customWidth="1"/>
    <col min="1413" max="1413" width="6.42578125" style="58" bestFit="1" customWidth="1"/>
    <col min="1414" max="1414" width="5.85546875" style="58" bestFit="1" customWidth="1"/>
    <col min="1415" max="1415" width="7" style="58" bestFit="1" customWidth="1"/>
    <col min="1416" max="1416" width="6.140625" style="58" bestFit="1" customWidth="1"/>
    <col min="1417" max="1417" width="6.42578125" style="58" bestFit="1" customWidth="1"/>
    <col min="1418" max="1419" width="6.85546875" style="58" bestFit="1" customWidth="1"/>
    <col min="1420" max="1420" width="6.42578125" style="58" bestFit="1" customWidth="1"/>
    <col min="1421" max="1421" width="6.28515625" style="58" bestFit="1" customWidth="1"/>
    <col min="1422" max="1422" width="7.140625" style="58" bestFit="1" customWidth="1"/>
    <col min="1423" max="1423" width="6.5703125" style="58" bestFit="1" customWidth="1"/>
    <col min="1424" max="1424" width="7" style="58" bestFit="1" customWidth="1"/>
    <col min="1425" max="1425" width="6.42578125" style="58" bestFit="1" customWidth="1"/>
    <col min="1426" max="1426" width="5.85546875" style="58" bestFit="1" customWidth="1"/>
    <col min="1427" max="1427" width="7" style="58" bestFit="1" customWidth="1"/>
    <col min="1428" max="1428" width="6.140625" style="58" bestFit="1" customWidth="1"/>
    <col min="1429" max="1429" width="6.42578125" style="58" bestFit="1" customWidth="1"/>
    <col min="1430" max="1457" width="6.85546875" style="58" bestFit="1" customWidth="1"/>
    <col min="1458" max="1532" width="9.140625" style="58"/>
    <col min="1533" max="1533" width="3" style="58" bestFit="1" customWidth="1"/>
    <col min="1534" max="1534" width="3.28515625" style="58" bestFit="1" customWidth="1"/>
    <col min="1535" max="1536" width="0" style="58" hidden="1" customWidth="1"/>
    <col min="1537" max="1537" width="9.140625" style="58"/>
    <col min="1538" max="1538" width="29.5703125" style="58" customWidth="1"/>
    <col min="1539" max="1539" width="7" style="58" bestFit="1" customWidth="1"/>
    <col min="1540" max="1540" width="6.140625" style="58" bestFit="1" customWidth="1"/>
    <col min="1541" max="1541" width="6.42578125" style="58" bestFit="1" customWidth="1"/>
    <col min="1542" max="1543" width="6.85546875" style="58" bestFit="1" customWidth="1"/>
    <col min="1544" max="1544" width="6.42578125" style="58" bestFit="1" customWidth="1"/>
    <col min="1545" max="1545" width="6.28515625" style="58" bestFit="1" customWidth="1"/>
    <col min="1546" max="1546" width="7.140625" style="58" bestFit="1" customWidth="1"/>
    <col min="1547" max="1547" width="6.5703125" style="58" bestFit="1" customWidth="1"/>
    <col min="1548" max="1548" width="7" style="58" bestFit="1" customWidth="1"/>
    <col min="1549" max="1549" width="6.42578125" style="58" bestFit="1" customWidth="1"/>
    <col min="1550" max="1550" width="5.85546875" style="58" bestFit="1" customWidth="1"/>
    <col min="1551" max="1551" width="7" style="58" bestFit="1" customWidth="1"/>
    <col min="1552" max="1552" width="6.140625" style="58" bestFit="1" customWidth="1"/>
    <col min="1553" max="1553" width="6.42578125" style="58" bestFit="1" customWidth="1"/>
    <col min="1554" max="1555" width="6.85546875" style="58" bestFit="1" customWidth="1"/>
    <col min="1556" max="1556" width="6.42578125" style="58" bestFit="1" customWidth="1"/>
    <col min="1557" max="1557" width="6.28515625" style="58" bestFit="1" customWidth="1"/>
    <col min="1558" max="1558" width="7.140625" style="58" bestFit="1" customWidth="1"/>
    <col min="1559" max="1559" width="6.5703125" style="58" bestFit="1" customWidth="1"/>
    <col min="1560" max="1560" width="7" style="58" bestFit="1" customWidth="1"/>
    <col min="1561" max="1561" width="6.42578125" style="58" bestFit="1" customWidth="1"/>
    <col min="1562" max="1562" width="5.85546875" style="58" bestFit="1" customWidth="1"/>
    <col min="1563" max="1563" width="7" style="58" bestFit="1" customWidth="1"/>
    <col min="1564" max="1564" width="6.140625" style="58" bestFit="1" customWidth="1"/>
    <col min="1565" max="1565" width="6.42578125" style="58" bestFit="1" customWidth="1"/>
    <col min="1566" max="1567" width="6.85546875" style="58" bestFit="1" customWidth="1"/>
    <col min="1568" max="1568" width="6.42578125" style="58" bestFit="1" customWidth="1"/>
    <col min="1569" max="1569" width="6.28515625" style="58" bestFit="1" customWidth="1"/>
    <col min="1570" max="1570" width="7.140625" style="58" bestFit="1" customWidth="1"/>
    <col min="1571" max="1571" width="6.5703125" style="58" bestFit="1" customWidth="1"/>
    <col min="1572" max="1572" width="7" style="58" bestFit="1" customWidth="1"/>
    <col min="1573" max="1573" width="6.42578125" style="58" bestFit="1" customWidth="1"/>
    <col min="1574" max="1574" width="5.85546875" style="58" bestFit="1" customWidth="1"/>
    <col min="1575" max="1575" width="7" style="58" bestFit="1" customWidth="1"/>
    <col min="1576" max="1576" width="6.140625" style="58" bestFit="1" customWidth="1"/>
    <col min="1577" max="1577" width="6.42578125" style="58" bestFit="1" customWidth="1"/>
    <col min="1578" max="1579" width="6.85546875" style="58" bestFit="1" customWidth="1"/>
    <col min="1580" max="1580" width="6.42578125" style="58" bestFit="1" customWidth="1"/>
    <col min="1581" max="1581" width="6.28515625" style="58" bestFit="1" customWidth="1"/>
    <col min="1582" max="1582" width="7.140625" style="58" bestFit="1" customWidth="1"/>
    <col min="1583" max="1583" width="6.5703125" style="58" bestFit="1" customWidth="1"/>
    <col min="1584" max="1584" width="7" style="58" bestFit="1" customWidth="1"/>
    <col min="1585" max="1585" width="6.42578125" style="58" bestFit="1" customWidth="1"/>
    <col min="1586" max="1586" width="5.85546875" style="58" bestFit="1" customWidth="1"/>
    <col min="1587" max="1587" width="7" style="58" bestFit="1" customWidth="1"/>
    <col min="1588" max="1588" width="6.140625" style="58" bestFit="1" customWidth="1"/>
    <col min="1589" max="1589" width="6.42578125" style="58" bestFit="1" customWidth="1"/>
    <col min="1590" max="1591" width="6.85546875" style="58" bestFit="1" customWidth="1"/>
    <col min="1592" max="1592" width="6.42578125" style="58" bestFit="1" customWidth="1"/>
    <col min="1593" max="1593" width="6.28515625" style="58" bestFit="1" customWidth="1"/>
    <col min="1594" max="1594" width="7.140625" style="58" bestFit="1" customWidth="1"/>
    <col min="1595" max="1595" width="6.5703125" style="58" bestFit="1" customWidth="1"/>
    <col min="1596" max="1596" width="7" style="58" bestFit="1" customWidth="1"/>
    <col min="1597" max="1597" width="6.42578125" style="58" bestFit="1" customWidth="1"/>
    <col min="1598" max="1598" width="5.85546875" style="58" bestFit="1" customWidth="1"/>
    <col min="1599" max="1599" width="7" style="58" bestFit="1" customWidth="1"/>
    <col min="1600" max="1600" width="6.140625" style="58" bestFit="1" customWidth="1"/>
    <col min="1601" max="1601" width="6.42578125" style="58" bestFit="1" customWidth="1"/>
    <col min="1602" max="1603" width="6.85546875" style="58" bestFit="1" customWidth="1"/>
    <col min="1604" max="1604" width="6.42578125" style="58" bestFit="1" customWidth="1"/>
    <col min="1605" max="1605" width="6.28515625" style="58" bestFit="1" customWidth="1"/>
    <col min="1606" max="1606" width="7.140625" style="58" bestFit="1" customWidth="1"/>
    <col min="1607" max="1607" width="6.5703125" style="58" bestFit="1" customWidth="1"/>
    <col min="1608" max="1608" width="7" style="58" bestFit="1" customWidth="1"/>
    <col min="1609" max="1609" width="6.42578125" style="58" bestFit="1" customWidth="1"/>
    <col min="1610" max="1610" width="5.85546875" style="58" bestFit="1" customWidth="1"/>
    <col min="1611" max="1611" width="7" style="58" bestFit="1" customWidth="1"/>
    <col min="1612" max="1612" width="6.140625" style="58" bestFit="1" customWidth="1"/>
    <col min="1613" max="1613" width="6.42578125" style="58" bestFit="1" customWidth="1"/>
    <col min="1614" max="1615" width="6.85546875" style="58" bestFit="1" customWidth="1"/>
    <col min="1616" max="1616" width="6.42578125" style="58" bestFit="1" customWidth="1"/>
    <col min="1617" max="1617" width="6.28515625" style="58" bestFit="1" customWidth="1"/>
    <col min="1618" max="1618" width="7.140625" style="58" bestFit="1" customWidth="1"/>
    <col min="1619" max="1619" width="6.5703125" style="58" bestFit="1" customWidth="1"/>
    <col min="1620" max="1620" width="7" style="58" bestFit="1" customWidth="1"/>
    <col min="1621" max="1621" width="6.42578125" style="58" bestFit="1" customWidth="1"/>
    <col min="1622" max="1622" width="5.85546875" style="58" bestFit="1" customWidth="1"/>
    <col min="1623" max="1623" width="7" style="58" bestFit="1" customWidth="1"/>
    <col min="1624" max="1624" width="6.140625" style="58" bestFit="1" customWidth="1"/>
    <col min="1625" max="1625" width="6.42578125" style="58" bestFit="1" customWidth="1"/>
    <col min="1626" max="1627" width="6.85546875" style="58" bestFit="1" customWidth="1"/>
    <col min="1628" max="1628" width="6.42578125" style="58" bestFit="1" customWidth="1"/>
    <col min="1629" max="1629" width="6.28515625" style="58" bestFit="1" customWidth="1"/>
    <col min="1630" max="1630" width="7.140625" style="58" bestFit="1" customWidth="1"/>
    <col min="1631" max="1631" width="6.5703125" style="58" bestFit="1" customWidth="1"/>
    <col min="1632" max="1632" width="7" style="58" bestFit="1" customWidth="1"/>
    <col min="1633" max="1633" width="6.42578125" style="58" bestFit="1" customWidth="1"/>
    <col min="1634" max="1634" width="5.85546875" style="58" bestFit="1" customWidth="1"/>
    <col min="1635" max="1635" width="7" style="58" bestFit="1" customWidth="1"/>
    <col min="1636" max="1636" width="6.140625" style="58" bestFit="1" customWidth="1"/>
    <col min="1637" max="1637" width="6.42578125" style="58" bestFit="1" customWidth="1"/>
    <col min="1638" max="1639" width="6.85546875" style="58" bestFit="1" customWidth="1"/>
    <col min="1640" max="1640" width="6.42578125" style="58" bestFit="1" customWidth="1"/>
    <col min="1641" max="1641" width="6.28515625" style="58" bestFit="1" customWidth="1"/>
    <col min="1642" max="1642" width="7.140625" style="58" bestFit="1" customWidth="1"/>
    <col min="1643" max="1643" width="6.5703125" style="58" bestFit="1" customWidth="1"/>
    <col min="1644" max="1644" width="7" style="58" bestFit="1" customWidth="1"/>
    <col min="1645" max="1645" width="6.42578125" style="58" bestFit="1" customWidth="1"/>
    <col min="1646" max="1646" width="5.85546875" style="58" bestFit="1" customWidth="1"/>
    <col min="1647" max="1647" width="7" style="58" bestFit="1" customWidth="1"/>
    <col min="1648" max="1648" width="6.140625" style="58" bestFit="1" customWidth="1"/>
    <col min="1649" max="1649" width="6.42578125" style="58" bestFit="1" customWidth="1"/>
    <col min="1650" max="1651" width="6.85546875" style="58" bestFit="1" customWidth="1"/>
    <col min="1652" max="1652" width="6.42578125" style="58" bestFit="1" customWidth="1"/>
    <col min="1653" max="1653" width="6.28515625" style="58" bestFit="1" customWidth="1"/>
    <col min="1654" max="1654" width="7.140625" style="58" bestFit="1" customWidth="1"/>
    <col min="1655" max="1655" width="6.5703125" style="58" bestFit="1" customWidth="1"/>
    <col min="1656" max="1656" width="7" style="58" bestFit="1" customWidth="1"/>
    <col min="1657" max="1657" width="6.42578125" style="58" bestFit="1" customWidth="1"/>
    <col min="1658" max="1658" width="5.85546875" style="58" bestFit="1" customWidth="1"/>
    <col min="1659" max="1659" width="7" style="58" bestFit="1" customWidth="1"/>
    <col min="1660" max="1660" width="6.140625" style="58" bestFit="1" customWidth="1"/>
    <col min="1661" max="1661" width="6.42578125" style="58" bestFit="1" customWidth="1"/>
    <col min="1662" max="1663" width="6.85546875" style="58" bestFit="1" customWidth="1"/>
    <col min="1664" max="1664" width="6.42578125" style="58" bestFit="1" customWidth="1"/>
    <col min="1665" max="1665" width="6.28515625" style="58" bestFit="1" customWidth="1"/>
    <col min="1666" max="1666" width="7.140625" style="58" bestFit="1" customWidth="1"/>
    <col min="1667" max="1667" width="6.5703125" style="58" bestFit="1" customWidth="1"/>
    <col min="1668" max="1668" width="7" style="58" bestFit="1" customWidth="1"/>
    <col min="1669" max="1669" width="6.42578125" style="58" bestFit="1" customWidth="1"/>
    <col min="1670" max="1670" width="5.85546875" style="58" bestFit="1" customWidth="1"/>
    <col min="1671" max="1671" width="7" style="58" bestFit="1" customWidth="1"/>
    <col min="1672" max="1672" width="6.140625" style="58" bestFit="1" customWidth="1"/>
    <col min="1673" max="1673" width="6.42578125" style="58" bestFit="1" customWidth="1"/>
    <col min="1674" max="1675" width="6.85546875" style="58" bestFit="1" customWidth="1"/>
    <col min="1676" max="1676" width="6.42578125" style="58" bestFit="1" customWidth="1"/>
    <col min="1677" max="1677" width="6.28515625" style="58" bestFit="1" customWidth="1"/>
    <col min="1678" max="1678" width="7.140625" style="58" bestFit="1" customWidth="1"/>
    <col min="1679" max="1679" width="6.5703125" style="58" bestFit="1" customWidth="1"/>
    <col min="1680" max="1680" width="7" style="58" bestFit="1" customWidth="1"/>
    <col min="1681" max="1681" width="6.42578125" style="58" bestFit="1" customWidth="1"/>
    <col min="1682" max="1682" width="5.85546875" style="58" bestFit="1" customWidth="1"/>
    <col min="1683" max="1683" width="7" style="58" bestFit="1" customWidth="1"/>
    <col min="1684" max="1684" width="6.140625" style="58" bestFit="1" customWidth="1"/>
    <col min="1685" max="1685" width="6.42578125" style="58" bestFit="1" customWidth="1"/>
    <col min="1686" max="1713" width="6.85546875" style="58" bestFit="1" customWidth="1"/>
    <col min="1714" max="1788" width="9.140625" style="58"/>
    <col min="1789" max="1789" width="3" style="58" bestFit="1" customWidth="1"/>
    <col min="1790" max="1790" width="3.28515625" style="58" bestFit="1" customWidth="1"/>
    <col min="1791" max="1792" width="0" style="58" hidden="1" customWidth="1"/>
    <col min="1793" max="1793" width="9.140625" style="58"/>
    <col min="1794" max="1794" width="29.5703125" style="58" customWidth="1"/>
    <col min="1795" max="1795" width="7" style="58" bestFit="1" customWidth="1"/>
    <col min="1796" max="1796" width="6.140625" style="58" bestFit="1" customWidth="1"/>
    <col min="1797" max="1797" width="6.42578125" style="58" bestFit="1" customWidth="1"/>
    <col min="1798" max="1799" width="6.85546875" style="58" bestFit="1" customWidth="1"/>
    <col min="1800" max="1800" width="6.42578125" style="58" bestFit="1" customWidth="1"/>
    <col min="1801" max="1801" width="6.28515625" style="58" bestFit="1" customWidth="1"/>
    <col min="1802" max="1802" width="7.140625" style="58" bestFit="1" customWidth="1"/>
    <col min="1803" max="1803" width="6.5703125" style="58" bestFit="1" customWidth="1"/>
    <col min="1804" max="1804" width="7" style="58" bestFit="1" customWidth="1"/>
    <col min="1805" max="1805" width="6.42578125" style="58" bestFit="1" customWidth="1"/>
    <col min="1806" max="1806" width="5.85546875" style="58" bestFit="1" customWidth="1"/>
    <col min="1807" max="1807" width="7" style="58" bestFit="1" customWidth="1"/>
    <col min="1808" max="1808" width="6.140625" style="58" bestFit="1" customWidth="1"/>
    <col min="1809" max="1809" width="6.42578125" style="58" bestFit="1" customWidth="1"/>
    <col min="1810" max="1811" width="6.85546875" style="58" bestFit="1" customWidth="1"/>
    <col min="1812" max="1812" width="6.42578125" style="58" bestFit="1" customWidth="1"/>
    <col min="1813" max="1813" width="6.28515625" style="58" bestFit="1" customWidth="1"/>
    <col min="1814" max="1814" width="7.140625" style="58" bestFit="1" customWidth="1"/>
    <col min="1815" max="1815" width="6.5703125" style="58" bestFit="1" customWidth="1"/>
    <col min="1816" max="1816" width="7" style="58" bestFit="1" customWidth="1"/>
    <col min="1817" max="1817" width="6.42578125" style="58" bestFit="1" customWidth="1"/>
    <col min="1818" max="1818" width="5.85546875" style="58" bestFit="1" customWidth="1"/>
    <col min="1819" max="1819" width="7" style="58" bestFit="1" customWidth="1"/>
    <col min="1820" max="1820" width="6.140625" style="58" bestFit="1" customWidth="1"/>
    <col min="1821" max="1821" width="6.42578125" style="58" bestFit="1" customWidth="1"/>
    <col min="1822" max="1823" width="6.85546875" style="58" bestFit="1" customWidth="1"/>
    <col min="1824" max="1824" width="6.42578125" style="58" bestFit="1" customWidth="1"/>
    <col min="1825" max="1825" width="6.28515625" style="58" bestFit="1" customWidth="1"/>
    <col min="1826" max="1826" width="7.140625" style="58" bestFit="1" customWidth="1"/>
    <col min="1827" max="1827" width="6.5703125" style="58" bestFit="1" customWidth="1"/>
    <col min="1828" max="1828" width="7" style="58" bestFit="1" customWidth="1"/>
    <col min="1829" max="1829" width="6.42578125" style="58" bestFit="1" customWidth="1"/>
    <col min="1830" max="1830" width="5.85546875" style="58" bestFit="1" customWidth="1"/>
    <col min="1831" max="1831" width="7" style="58" bestFit="1" customWidth="1"/>
    <col min="1832" max="1832" width="6.140625" style="58" bestFit="1" customWidth="1"/>
    <col min="1833" max="1833" width="6.42578125" style="58" bestFit="1" customWidth="1"/>
    <col min="1834" max="1835" width="6.85546875" style="58" bestFit="1" customWidth="1"/>
    <col min="1836" max="1836" width="6.42578125" style="58" bestFit="1" customWidth="1"/>
    <col min="1837" max="1837" width="6.28515625" style="58" bestFit="1" customWidth="1"/>
    <col min="1838" max="1838" width="7.140625" style="58" bestFit="1" customWidth="1"/>
    <col min="1839" max="1839" width="6.5703125" style="58" bestFit="1" customWidth="1"/>
    <col min="1840" max="1840" width="7" style="58" bestFit="1" customWidth="1"/>
    <col min="1841" max="1841" width="6.42578125" style="58" bestFit="1" customWidth="1"/>
    <col min="1842" max="1842" width="5.85546875" style="58" bestFit="1" customWidth="1"/>
    <col min="1843" max="1843" width="7" style="58" bestFit="1" customWidth="1"/>
    <col min="1844" max="1844" width="6.140625" style="58" bestFit="1" customWidth="1"/>
    <col min="1845" max="1845" width="6.42578125" style="58" bestFit="1" customWidth="1"/>
    <col min="1846" max="1847" width="6.85546875" style="58" bestFit="1" customWidth="1"/>
    <col min="1848" max="1848" width="6.42578125" style="58" bestFit="1" customWidth="1"/>
    <col min="1849" max="1849" width="6.28515625" style="58" bestFit="1" customWidth="1"/>
    <col min="1850" max="1850" width="7.140625" style="58" bestFit="1" customWidth="1"/>
    <col min="1851" max="1851" width="6.5703125" style="58" bestFit="1" customWidth="1"/>
    <col min="1852" max="1852" width="7" style="58" bestFit="1" customWidth="1"/>
    <col min="1853" max="1853" width="6.42578125" style="58" bestFit="1" customWidth="1"/>
    <col min="1854" max="1854" width="5.85546875" style="58" bestFit="1" customWidth="1"/>
    <col min="1855" max="1855" width="7" style="58" bestFit="1" customWidth="1"/>
    <col min="1856" max="1856" width="6.140625" style="58" bestFit="1" customWidth="1"/>
    <col min="1857" max="1857" width="6.42578125" style="58" bestFit="1" customWidth="1"/>
    <col min="1858" max="1859" width="6.85546875" style="58" bestFit="1" customWidth="1"/>
    <col min="1860" max="1860" width="6.42578125" style="58" bestFit="1" customWidth="1"/>
    <col min="1861" max="1861" width="6.28515625" style="58" bestFit="1" customWidth="1"/>
    <col min="1862" max="1862" width="7.140625" style="58" bestFit="1" customWidth="1"/>
    <col min="1863" max="1863" width="6.5703125" style="58" bestFit="1" customWidth="1"/>
    <col min="1864" max="1864" width="7" style="58" bestFit="1" customWidth="1"/>
    <col min="1865" max="1865" width="6.42578125" style="58" bestFit="1" customWidth="1"/>
    <col min="1866" max="1866" width="5.85546875" style="58" bestFit="1" customWidth="1"/>
    <col min="1867" max="1867" width="7" style="58" bestFit="1" customWidth="1"/>
    <col min="1868" max="1868" width="6.140625" style="58" bestFit="1" customWidth="1"/>
    <col min="1869" max="1869" width="6.42578125" style="58" bestFit="1" customWidth="1"/>
    <col min="1870" max="1871" width="6.85546875" style="58" bestFit="1" customWidth="1"/>
    <col min="1872" max="1872" width="6.42578125" style="58" bestFit="1" customWidth="1"/>
    <col min="1873" max="1873" width="6.28515625" style="58" bestFit="1" customWidth="1"/>
    <col min="1874" max="1874" width="7.140625" style="58" bestFit="1" customWidth="1"/>
    <col min="1875" max="1875" width="6.5703125" style="58" bestFit="1" customWidth="1"/>
    <col min="1876" max="1876" width="7" style="58" bestFit="1" customWidth="1"/>
    <col min="1877" max="1877" width="6.42578125" style="58" bestFit="1" customWidth="1"/>
    <col min="1878" max="1878" width="5.85546875" style="58" bestFit="1" customWidth="1"/>
    <col min="1879" max="1879" width="7" style="58" bestFit="1" customWidth="1"/>
    <col min="1880" max="1880" width="6.140625" style="58" bestFit="1" customWidth="1"/>
    <col min="1881" max="1881" width="6.42578125" style="58" bestFit="1" customWidth="1"/>
    <col min="1882" max="1883" width="6.85546875" style="58" bestFit="1" customWidth="1"/>
    <col min="1884" max="1884" width="6.42578125" style="58" bestFit="1" customWidth="1"/>
    <col min="1885" max="1885" width="6.28515625" style="58" bestFit="1" customWidth="1"/>
    <col min="1886" max="1886" width="7.140625" style="58" bestFit="1" customWidth="1"/>
    <col min="1887" max="1887" width="6.5703125" style="58" bestFit="1" customWidth="1"/>
    <col min="1888" max="1888" width="7" style="58" bestFit="1" customWidth="1"/>
    <col min="1889" max="1889" width="6.42578125" style="58" bestFit="1" customWidth="1"/>
    <col min="1890" max="1890" width="5.85546875" style="58" bestFit="1" customWidth="1"/>
    <col min="1891" max="1891" width="7" style="58" bestFit="1" customWidth="1"/>
    <col min="1892" max="1892" width="6.140625" style="58" bestFit="1" customWidth="1"/>
    <col min="1893" max="1893" width="6.42578125" style="58" bestFit="1" customWidth="1"/>
    <col min="1894" max="1895" width="6.85546875" style="58" bestFit="1" customWidth="1"/>
    <col min="1896" max="1896" width="6.42578125" style="58" bestFit="1" customWidth="1"/>
    <col min="1897" max="1897" width="6.28515625" style="58" bestFit="1" customWidth="1"/>
    <col min="1898" max="1898" width="7.140625" style="58" bestFit="1" customWidth="1"/>
    <col min="1899" max="1899" width="6.5703125" style="58" bestFit="1" customWidth="1"/>
    <col min="1900" max="1900" width="7" style="58" bestFit="1" customWidth="1"/>
    <col min="1901" max="1901" width="6.42578125" style="58" bestFit="1" customWidth="1"/>
    <col min="1902" max="1902" width="5.85546875" style="58" bestFit="1" customWidth="1"/>
    <col min="1903" max="1903" width="7" style="58" bestFit="1" customWidth="1"/>
    <col min="1904" max="1904" width="6.140625" style="58" bestFit="1" customWidth="1"/>
    <col min="1905" max="1905" width="6.42578125" style="58" bestFit="1" customWidth="1"/>
    <col min="1906" max="1907" width="6.85546875" style="58" bestFit="1" customWidth="1"/>
    <col min="1908" max="1908" width="6.42578125" style="58" bestFit="1" customWidth="1"/>
    <col min="1909" max="1909" width="6.28515625" style="58" bestFit="1" customWidth="1"/>
    <col min="1910" max="1910" width="7.140625" style="58" bestFit="1" customWidth="1"/>
    <col min="1911" max="1911" width="6.5703125" style="58" bestFit="1" customWidth="1"/>
    <col min="1912" max="1912" width="7" style="58" bestFit="1" customWidth="1"/>
    <col min="1913" max="1913" width="6.42578125" style="58" bestFit="1" customWidth="1"/>
    <col min="1914" max="1914" width="5.85546875" style="58" bestFit="1" customWidth="1"/>
    <col min="1915" max="1915" width="7" style="58" bestFit="1" customWidth="1"/>
    <col min="1916" max="1916" width="6.140625" style="58" bestFit="1" customWidth="1"/>
    <col min="1917" max="1917" width="6.42578125" style="58" bestFit="1" customWidth="1"/>
    <col min="1918" max="1919" width="6.85546875" style="58" bestFit="1" customWidth="1"/>
    <col min="1920" max="1920" width="6.42578125" style="58" bestFit="1" customWidth="1"/>
    <col min="1921" max="1921" width="6.28515625" style="58" bestFit="1" customWidth="1"/>
    <col min="1922" max="1922" width="7.140625" style="58" bestFit="1" customWidth="1"/>
    <col min="1923" max="1923" width="6.5703125" style="58" bestFit="1" customWidth="1"/>
    <col min="1924" max="1924" width="7" style="58" bestFit="1" customWidth="1"/>
    <col min="1925" max="1925" width="6.42578125" style="58" bestFit="1" customWidth="1"/>
    <col min="1926" max="1926" width="5.85546875" style="58" bestFit="1" customWidth="1"/>
    <col min="1927" max="1927" width="7" style="58" bestFit="1" customWidth="1"/>
    <col min="1928" max="1928" width="6.140625" style="58" bestFit="1" customWidth="1"/>
    <col min="1929" max="1929" width="6.42578125" style="58" bestFit="1" customWidth="1"/>
    <col min="1930" max="1931" width="6.85546875" style="58" bestFit="1" customWidth="1"/>
    <col min="1932" max="1932" width="6.42578125" style="58" bestFit="1" customWidth="1"/>
    <col min="1933" max="1933" width="6.28515625" style="58" bestFit="1" customWidth="1"/>
    <col min="1934" max="1934" width="7.140625" style="58" bestFit="1" customWidth="1"/>
    <col min="1935" max="1935" width="6.5703125" style="58" bestFit="1" customWidth="1"/>
    <col min="1936" max="1936" width="7" style="58" bestFit="1" customWidth="1"/>
    <col min="1937" max="1937" width="6.42578125" style="58" bestFit="1" customWidth="1"/>
    <col min="1938" max="1938" width="5.85546875" style="58" bestFit="1" customWidth="1"/>
    <col min="1939" max="1939" width="7" style="58" bestFit="1" customWidth="1"/>
    <col min="1940" max="1940" width="6.140625" style="58" bestFit="1" customWidth="1"/>
    <col min="1941" max="1941" width="6.42578125" style="58" bestFit="1" customWidth="1"/>
    <col min="1942" max="1969" width="6.85546875" style="58" bestFit="1" customWidth="1"/>
    <col min="1970" max="2044" width="9.140625" style="58"/>
    <col min="2045" max="2045" width="3" style="58" bestFit="1" customWidth="1"/>
    <col min="2046" max="2046" width="3.28515625" style="58" bestFit="1" customWidth="1"/>
    <col min="2047" max="2048" width="0" style="58" hidden="1" customWidth="1"/>
    <col min="2049" max="2049" width="9.140625" style="58"/>
    <col min="2050" max="2050" width="29.5703125" style="58" customWidth="1"/>
    <col min="2051" max="2051" width="7" style="58" bestFit="1" customWidth="1"/>
    <col min="2052" max="2052" width="6.140625" style="58" bestFit="1" customWidth="1"/>
    <col min="2053" max="2053" width="6.42578125" style="58" bestFit="1" customWidth="1"/>
    <col min="2054" max="2055" width="6.85546875" style="58" bestFit="1" customWidth="1"/>
    <col min="2056" max="2056" width="6.42578125" style="58" bestFit="1" customWidth="1"/>
    <col min="2057" max="2057" width="6.28515625" style="58" bestFit="1" customWidth="1"/>
    <col min="2058" max="2058" width="7.140625" style="58" bestFit="1" customWidth="1"/>
    <col min="2059" max="2059" width="6.5703125" style="58" bestFit="1" customWidth="1"/>
    <col min="2060" max="2060" width="7" style="58" bestFit="1" customWidth="1"/>
    <col min="2061" max="2061" width="6.42578125" style="58" bestFit="1" customWidth="1"/>
    <col min="2062" max="2062" width="5.85546875" style="58" bestFit="1" customWidth="1"/>
    <col min="2063" max="2063" width="7" style="58" bestFit="1" customWidth="1"/>
    <col min="2064" max="2064" width="6.140625" style="58" bestFit="1" customWidth="1"/>
    <col min="2065" max="2065" width="6.42578125" style="58" bestFit="1" customWidth="1"/>
    <col min="2066" max="2067" width="6.85546875" style="58" bestFit="1" customWidth="1"/>
    <col min="2068" max="2068" width="6.42578125" style="58" bestFit="1" customWidth="1"/>
    <col min="2069" max="2069" width="6.28515625" style="58" bestFit="1" customWidth="1"/>
    <col min="2070" max="2070" width="7.140625" style="58" bestFit="1" customWidth="1"/>
    <col min="2071" max="2071" width="6.5703125" style="58" bestFit="1" customWidth="1"/>
    <col min="2072" max="2072" width="7" style="58" bestFit="1" customWidth="1"/>
    <col min="2073" max="2073" width="6.42578125" style="58" bestFit="1" customWidth="1"/>
    <col min="2074" max="2074" width="5.85546875" style="58" bestFit="1" customWidth="1"/>
    <col min="2075" max="2075" width="7" style="58" bestFit="1" customWidth="1"/>
    <col min="2076" max="2076" width="6.140625" style="58" bestFit="1" customWidth="1"/>
    <col min="2077" max="2077" width="6.42578125" style="58" bestFit="1" customWidth="1"/>
    <col min="2078" max="2079" width="6.85546875" style="58" bestFit="1" customWidth="1"/>
    <col min="2080" max="2080" width="6.42578125" style="58" bestFit="1" customWidth="1"/>
    <col min="2081" max="2081" width="6.28515625" style="58" bestFit="1" customWidth="1"/>
    <col min="2082" max="2082" width="7.140625" style="58" bestFit="1" customWidth="1"/>
    <col min="2083" max="2083" width="6.5703125" style="58" bestFit="1" customWidth="1"/>
    <col min="2084" max="2084" width="7" style="58" bestFit="1" customWidth="1"/>
    <col min="2085" max="2085" width="6.42578125" style="58" bestFit="1" customWidth="1"/>
    <col min="2086" max="2086" width="5.85546875" style="58" bestFit="1" customWidth="1"/>
    <col min="2087" max="2087" width="7" style="58" bestFit="1" customWidth="1"/>
    <col min="2088" max="2088" width="6.140625" style="58" bestFit="1" customWidth="1"/>
    <col min="2089" max="2089" width="6.42578125" style="58" bestFit="1" customWidth="1"/>
    <col min="2090" max="2091" width="6.85546875" style="58" bestFit="1" customWidth="1"/>
    <col min="2092" max="2092" width="6.42578125" style="58" bestFit="1" customWidth="1"/>
    <col min="2093" max="2093" width="6.28515625" style="58" bestFit="1" customWidth="1"/>
    <col min="2094" max="2094" width="7.140625" style="58" bestFit="1" customWidth="1"/>
    <col min="2095" max="2095" width="6.5703125" style="58" bestFit="1" customWidth="1"/>
    <col min="2096" max="2096" width="7" style="58" bestFit="1" customWidth="1"/>
    <col min="2097" max="2097" width="6.42578125" style="58" bestFit="1" customWidth="1"/>
    <col min="2098" max="2098" width="5.85546875" style="58" bestFit="1" customWidth="1"/>
    <col min="2099" max="2099" width="7" style="58" bestFit="1" customWidth="1"/>
    <col min="2100" max="2100" width="6.140625" style="58" bestFit="1" customWidth="1"/>
    <col min="2101" max="2101" width="6.42578125" style="58" bestFit="1" customWidth="1"/>
    <col min="2102" max="2103" width="6.85546875" style="58" bestFit="1" customWidth="1"/>
    <col min="2104" max="2104" width="6.42578125" style="58" bestFit="1" customWidth="1"/>
    <col min="2105" max="2105" width="6.28515625" style="58" bestFit="1" customWidth="1"/>
    <col min="2106" max="2106" width="7.140625" style="58" bestFit="1" customWidth="1"/>
    <col min="2107" max="2107" width="6.5703125" style="58" bestFit="1" customWidth="1"/>
    <col min="2108" max="2108" width="7" style="58" bestFit="1" customWidth="1"/>
    <col min="2109" max="2109" width="6.42578125" style="58" bestFit="1" customWidth="1"/>
    <col min="2110" max="2110" width="5.85546875" style="58" bestFit="1" customWidth="1"/>
    <col min="2111" max="2111" width="7" style="58" bestFit="1" customWidth="1"/>
    <col min="2112" max="2112" width="6.140625" style="58" bestFit="1" customWidth="1"/>
    <col min="2113" max="2113" width="6.42578125" style="58" bestFit="1" customWidth="1"/>
    <col min="2114" max="2115" width="6.85546875" style="58" bestFit="1" customWidth="1"/>
    <col min="2116" max="2116" width="6.42578125" style="58" bestFit="1" customWidth="1"/>
    <col min="2117" max="2117" width="6.28515625" style="58" bestFit="1" customWidth="1"/>
    <col min="2118" max="2118" width="7.140625" style="58" bestFit="1" customWidth="1"/>
    <col min="2119" max="2119" width="6.5703125" style="58" bestFit="1" customWidth="1"/>
    <col min="2120" max="2120" width="7" style="58" bestFit="1" customWidth="1"/>
    <col min="2121" max="2121" width="6.42578125" style="58" bestFit="1" customWidth="1"/>
    <col min="2122" max="2122" width="5.85546875" style="58" bestFit="1" customWidth="1"/>
    <col min="2123" max="2123" width="7" style="58" bestFit="1" customWidth="1"/>
    <col min="2124" max="2124" width="6.140625" style="58" bestFit="1" customWidth="1"/>
    <col min="2125" max="2125" width="6.42578125" style="58" bestFit="1" customWidth="1"/>
    <col min="2126" max="2127" width="6.85546875" style="58" bestFit="1" customWidth="1"/>
    <col min="2128" max="2128" width="6.42578125" style="58" bestFit="1" customWidth="1"/>
    <col min="2129" max="2129" width="6.28515625" style="58" bestFit="1" customWidth="1"/>
    <col min="2130" max="2130" width="7.140625" style="58" bestFit="1" customWidth="1"/>
    <col min="2131" max="2131" width="6.5703125" style="58" bestFit="1" customWidth="1"/>
    <col min="2132" max="2132" width="7" style="58" bestFit="1" customWidth="1"/>
    <col min="2133" max="2133" width="6.42578125" style="58" bestFit="1" customWidth="1"/>
    <col min="2134" max="2134" width="5.85546875" style="58" bestFit="1" customWidth="1"/>
    <col min="2135" max="2135" width="7" style="58" bestFit="1" customWidth="1"/>
    <col min="2136" max="2136" width="6.140625" style="58" bestFit="1" customWidth="1"/>
    <col min="2137" max="2137" width="6.42578125" style="58" bestFit="1" customWidth="1"/>
    <col min="2138" max="2139" width="6.85546875" style="58" bestFit="1" customWidth="1"/>
    <col min="2140" max="2140" width="6.42578125" style="58" bestFit="1" customWidth="1"/>
    <col min="2141" max="2141" width="6.28515625" style="58" bestFit="1" customWidth="1"/>
    <col min="2142" max="2142" width="7.140625" style="58" bestFit="1" customWidth="1"/>
    <col min="2143" max="2143" width="6.5703125" style="58" bestFit="1" customWidth="1"/>
    <col min="2144" max="2144" width="7" style="58" bestFit="1" customWidth="1"/>
    <col min="2145" max="2145" width="6.42578125" style="58" bestFit="1" customWidth="1"/>
    <col min="2146" max="2146" width="5.85546875" style="58" bestFit="1" customWidth="1"/>
    <col min="2147" max="2147" width="7" style="58" bestFit="1" customWidth="1"/>
    <col min="2148" max="2148" width="6.140625" style="58" bestFit="1" customWidth="1"/>
    <col min="2149" max="2149" width="6.42578125" style="58" bestFit="1" customWidth="1"/>
    <col min="2150" max="2151" width="6.85546875" style="58" bestFit="1" customWidth="1"/>
    <col min="2152" max="2152" width="6.42578125" style="58" bestFit="1" customWidth="1"/>
    <col min="2153" max="2153" width="6.28515625" style="58" bestFit="1" customWidth="1"/>
    <col min="2154" max="2154" width="7.140625" style="58" bestFit="1" customWidth="1"/>
    <col min="2155" max="2155" width="6.5703125" style="58" bestFit="1" customWidth="1"/>
    <col min="2156" max="2156" width="7" style="58" bestFit="1" customWidth="1"/>
    <col min="2157" max="2157" width="6.42578125" style="58" bestFit="1" customWidth="1"/>
    <col min="2158" max="2158" width="5.85546875" style="58" bestFit="1" customWidth="1"/>
    <col min="2159" max="2159" width="7" style="58" bestFit="1" customWidth="1"/>
    <col min="2160" max="2160" width="6.140625" style="58" bestFit="1" customWidth="1"/>
    <col min="2161" max="2161" width="6.42578125" style="58" bestFit="1" customWidth="1"/>
    <col min="2162" max="2163" width="6.85546875" style="58" bestFit="1" customWidth="1"/>
    <col min="2164" max="2164" width="6.42578125" style="58" bestFit="1" customWidth="1"/>
    <col min="2165" max="2165" width="6.28515625" style="58" bestFit="1" customWidth="1"/>
    <col min="2166" max="2166" width="7.140625" style="58" bestFit="1" customWidth="1"/>
    <col min="2167" max="2167" width="6.5703125" style="58" bestFit="1" customWidth="1"/>
    <col min="2168" max="2168" width="7" style="58" bestFit="1" customWidth="1"/>
    <col min="2169" max="2169" width="6.42578125" style="58" bestFit="1" customWidth="1"/>
    <col min="2170" max="2170" width="5.85546875" style="58" bestFit="1" customWidth="1"/>
    <col min="2171" max="2171" width="7" style="58" bestFit="1" customWidth="1"/>
    <col min="2172" max="2172" width="6.140625" style="58" bestFit="1" customWidth="1"/>
    <col min="2173" max="2173" width="6.42578125" style="58" bestFit="1" customWidth="1"/>
    <col min="2174" max="2175" width="6.85546875" style="58" bestFit="1" customWidth="1"/>
    <col min="2176" max="2176" width="6.42578125" style="58" bestFit="1" customWidth="1"/>
    <col min="2177" max="2177" width="6.28515625" style="58" bestFit="1" customWidth="1"/>
    <col min="2178" max="2178" width="7.140625" style="58" bestFit="1" customWidth="1"/>
    <col min="2179" max="2179" width="6.5703125" style="58" bestFit="1" customWidth="1"/>
    <col min="2180" max="2180" width="7" style="58" bestFit="1" customWidth="1"/>
    <col min="2181" max="2181" width="6.42578125" style="58" bestFit="1" customWidth="1"/>
    <col min="2182" max="2182" width="5.85546875" style="58" bestFit="1" customWidth="1"/>
    <col min="2183" max="2183" width="7" style="58" bestFit="1" customWidth="1"/>
    <col min="2184" max="2184" width="6.140625" style="58" bestFit="1" customWidth="1"/>
    <col min="2185" max="2185" width="6.42578125" style="58" bestFit="1" customWidth="1"/>
    <col min="2186" max="2187" width="6.85546875" style="58" bestFit="1" customWidth="1"/>
    <col min="2188" max="2188" width="6.42578125" style="58" bestFit="1" customWidth="1"/>
    <col min="2189" max="2189" width="6.28515625" style="58" bestFit="1" customWidth="1"/>
    <col min="2190" max="2190" width="7.140625" style="58" bestFit="1" customWidth="1"/>
    <col min="2191" max="2191" width="6.5703125" style="58" bestFit="1" customWidth="1"/>
    <col min="2192" max="2192" width="7" style="58" bestFit="1" customWidth="1"/>
    <col min="2193" max="2193" width="6.42578125" style="58" bestFit="1" customWidth="1"/>
    <col min="2194" max="2194" width="5.85546875" style="58" bestFit="1" customWidth="1"/>
    <col min="2195" max="2195" width="7" style="58" bestFit="1" customWidth="1"/>
    <col min="2196" max="2196" width="6.140625" style="58" bestFit="1" customWidth="1"/>
    <col min="2197" max="2197" width="6.42578125" style="58" bestFit="1" customWidth="1"/>
    <col min="2198" max="2225" width="6.85546875" style="58" bestFit="1" customWidth="1"/>
    <col min="2226" max="2300" width="9.140625" style="58"/>
    <col min="2301" max="2301" width="3" style="58" bestFit="1" customWidth="1"/>
    <col min="2302" max="2302" width="3.28515625" style="58" bestFit="1" customWidth="1"/>
    <col min="2303" max="2304" width="0" style="58" hidden="1" customWidth="1"/>
    <col min="2305" max="2305" width="9.140625" style="58"/>
    <col min="2306" max="2306" width="29.5703125" style="58" customWidth="1"/>
    <col min="2307" max="2307" width="7" style="58" bestFit="1" customWidth="1"/>
    <col min="2308" max="2308" width="6.140625" style="58" bestFit="1" customWidth="1"/>
    <col min="2309" max="2309" width="6.42578125" style="58" bestFit="1" customWidth="1"/>
    <col min="2310" max="2311" width="6.85546875" style="58" bestFit="1" customWidth="1"/>
    <col min="2312" max="2312" width="6.42578125" style="58" bestFit="1" customWidth="1"/>
    <col min="2313" max="2313" width="6.28515625" style="58" bestFit="1" customWidth="1"/>
    <col min="2314" max="2314" width="7.140625" style="58" bestFit="1" customWidth="1"/>
    <col min="2315" max="2315" width="6.5703125" style="58" bestFit="1" customWidth="1"/>
    <col min="2316" max="2316" width="7" style="58" bestFit="1" customWidth="1"/>
    <col min="2317" max="2317" width="6.42578125" style="58" bestFit="1" customWidth="1"/>
    <col min="2318" max="2318" width="5.85546875" style="58" bestFit="1" customWidth="1"/>
    <col min="2319" max="2319" width="7" style="58" bestFit="1" customWidth="1"/>
    <col min="2320" max="2320" width="6.140625" style="58" bestFit="1" customWidth="1"/>
    <col min="2321" max="2321" width="6.42578125" style="58" bestFit="1" customWidth="1"/>
    <col min="2322" max="2323" width="6.85546875" style="58" bestFit="1" customWidth="1"/>
    <col min="2324" max="2324" width="6.42578125" style="58" bestFit="1" customWidth="1"/>
    <col min="2325" max="2325" width="6.28515625" style="58" bestFit="1" customWidth="1"/>
    <col min="2326" max="2326" width="7.140625" style="58" bestFit="1" customWidth="1"/>
    <col min="2327" max="2327" width="6.5703125" style="58" bestFit="1" customWidth="1"/>
    <col min="2328" max="2328" width="7" style="58" bestFit="1" customWidth="1"/>
    <col min="2329" max="2329" width="6.42578125" style="58" bestFit="1" customWidth="1"/>
    <col min="2330" max="2330" width="5.85546875" style="58" bestFit="1" customWidth="1"/>
    <col min="2331" max="2331" width="7" style="58" bestFit="1" customWidth="1"/>
    <col min="2332" max="2332" width="6.140625" style="58" bestFit="1" customWidth="1"/>
    <col min="2333" max="2333" width="6.42578125" style="58" bestFit="1" customWidth="1"/>
    <col min="2334" max="2335" width="6.85546875" style="58" bestFit="1" customWidth="1"/>
    <col min="2336" max="2336" width="6.42578125" style="58" bestFit="1" customWidth="1"/>
    <col min="2337" max="2337" width="6.28515625" style="58" bestFit="1" customWidth="1"/>
    <col min="2338" max="2338" width="7.140625" style="58" bestFit="1" customWidth="1"/>
    <col min="2339" max="2339" width="6.5703125" style="58" bestFit="1" customWidth="1"/>
    <col min="2340" max="2340" width="7" style="58" bestFit="1" customWidth="1"/>
    <col min="2341" max="2341" width="6.42578125" style="58" bestFit="1" customWidth="1"/>
    <col min="2342" max="2342" width="5.85546875" style="58" bestFit="1" customWidth="1"/>
    <col min="2343" max="2343" width="7" style="58" bestFit="1" customWidth="1"/>
    <col min="2344" max="2344" width="6.140625" style="58" bestFit="1" customWidth="1"/>
    <col min="2345" max="2345" width="6.42578125" style="58" bestFit="1" customWidth="1"/>
    <col min="2346" max="2347" width="6.85546875" style="58" bestFit="1" customWidth="1"/>
    <col min="2348" max="2348" width="6.42578125" style="58" bestFit="1" customWidth="1"/>
    <col min="2349" max="2349" width="6.28515625" style="58" bestFit="1" customWidth="1"/>
    <col min="2350" max="2350" width="7.140625" style="58" bestFit="1" customWidth="1"/>
    <col min="2351" max="2351" width="6.5703125" style="58" bestFit="1" customWidth="1"/>
    <col min="2352" max="2352" width="7" style="58" bestFit="1" customWidth="1"/>
    <col min="2353" max="2353" width="6.42578125" style="58" bestFit="1" customWidth="1"/>
    <col min="2354" max="2354" width="5.85546875" style="58" bestFit="1" customWidth="1"/>
    <col min="2355" max="2355" width="7" style="58" bestFit="1" customWidth="1"/>
    <col min="2356" max="2356" width="6.140625" style="58" bestFit="1" customWidth="1"/>
    <col min="2357" max="2357" width="6.42578125" style="58" bestFit="1" customWidth="1"/>
    <col min="2358" max="2359" width="6.85546875" style="58" bestFit="1" customWidth="1"/>
    <col min="2360" max="2360" width="6.42578125" style="58" bestFit="1" customWidth="1"/>
    <col min="2361" max="2361" width="6.28515625" style="58" bestFit="1" customWidth="1"/>
    <col min="2362" max="2362" width="7.140625" style="58" bestFit="1" customWidth="1"/>
    <col min="2363" max="2363" width="6.5703125" style="58" bestFit="1" customWidth="1"/>
    <col min="2364" max="2364" width="7" style="58" bestFit="1" customWidth="1"/>
    <col min="2365" max="2365" width="6.42578125" style="58" bestFit="1" customWidth="1"/>
    <col min="2366" max="2366" width="5.85546875" style="58" bestFit="1" customWidth="1"/>
    <col min="2367" max="2367" width="7" style="58" bestFit="1" customWidth="1"/>
    <col min="2368" max="2368" width="6.140625" style="58" bestFit="1" customWidth="1"/>
    <col min="2369" max="2369" width="6.42578125" style="58" bestFit="1" customWidth="1"/>
    <col min="2370" max="2371" width="6.85546875" style="58" bestFit="1" customWidth="1"/>
    <col min="2372" max="2372" width="6.42578125" style="58" bestFit="1" customWidth="1"/>
    <col min="2373" max="2373" width="6.28515625" style="58" bestFit="1" customWidth="1"/>
    <col min="2374" max="2374" width="7.140625" style="58" bestFit="1" customWidth="1"/>
    <col min="2375" max="2375" width="6.5703125" style="58" bestFit="1" customWidth="1"/>
    <col min="2376" max="2376" width="7" style="58" bestFit="1" customWidth="1"/>
    <col min="2377" max="2377" width="6.42578125" style="58" bestFit="1" customWidth="1"/>
    <col min="2378" max="2378" width="5.85546875" style="58" bestFit="1" customWidth="1"/>
    <col min="2379" max="2379" width="7" style="58" bestFit="1" customWidth="1"/>
    <col min="2380" max="2380" width="6.140625" style="58" bestFit="1" customWidth="1"/>
    <col min="2381" max="2381" width="6.42578125" style="58" bestFit="1" customWidth="1"/>
    <col min="2382" max="2383" width="6.85546875" style="58" bestFit="1" customWidth="1"/>
    <col min="2384" max="2384" width="6.42578125" style="58" bestFit="1" customWidth="1"/>
    <col min="2385" max="2385" width="6.28515625" style="58" bestFit="1" customWidth="1"/>
    <col min="2386" max="2386" width="7.140625" style="58" bestFit="1" customWidth="1"/>
    <col min="2387" max="2387" width="6.5703125" style="58" bestFit="1" customWidth="1"/>
    <col min="2388" max="2388" width="7" style="58" bestFit="1" customWidth="1"/>
    <col min="2389" max="2389" width="6.42578125" style="58" bestFit="1" customWidth="1"/>
    <col min="2390" max="2390" width="5.85546875" style="58" bestFit="1" customWidth="1"/>
    <col min="2391" max="2391" width="7" style="58" bestFit="1" customWidth="1"/>
    <col min="2392" max="2392" width="6.140625" style="58" bestFit="1" customWidth="1"/>
    <col min="2393" max="2393" width="6.42578125" style="58" bestFit="1" customWidth="1"/>
    <col min="2394" max="2395" width="6.85546875" style="58" bestFit="1" customWidth="1"/>
    <col min="2396" max="2396" width="6.42578125" style="58" bestFit="1" customWidth="1"/>
    <col min="2397" max="2397" width="6.28515625" style="58" bestFit="1" customWidth="1"/>
    <col min="2398" max="2398" width="7.140625" style="58" bestFit="1" customWidth="1"/>
    <col min="2399" max="2399" width="6.5703125" style="58" bestFit="1" customWidth="1"/>
    <col min="2400" max="2400" width="7" style="58" bestFit="1" customWidth="1"/>
    <col min="2401" max="2401" width="6.42578125" style="58" bestFit="1" customWidth="1"/>
    <col min="2402" max="2402" width="5.85546875" style="58" bestFit="1" customWidth="1"/>
    <col min="2403" max="2403" width="7" style="58" bestFit="1" customWidth="1"/>
    <col min="2404" max="2404" width="6.140625" style="58" bestFit="1" customWidth="1"/>
    <col min="2405" max="2405" width="6.42578125" style="58" bestFit="1" customWidth="1"/>
    <col min="2406" max="2407" width="6.85546875" style="58" bestFit="1" customWidth="1"/>
    <col min="2408" max="2408" width="6.42578125" style="58" bestFit="1" customWidth="1"/>
    <col min="2409" max="2409" width="6.28515625" style="58" bestFit="1" customWidth="1"/>
    <col min="2410" max="2410" width="7.140625" style="58" bestFit="1" customWidth="1"/>
    <col min="2411" max="2411" width="6.5703125" style="58" bestFit="1" customWidth="1"/>
    <col min="2412" max="2412" width="7" style="58" bestFit="1" customWidth="1"/>
    <col min="2413" max="2413" width="6.42578125" style="58" bestFit="1" customWidth="1"/>
    <col min="2414" max="2414" width="5.85546875" style="58" bestFit="1" customWidth="1"/>
    <col min="2415" max="2415" width="7" style="58" bestFit="1" customWidth="1"/>
    <col min="2416" max="2416" width="6.140625" style="58" bestFit="1" customWidth="1"/>
    <col min="2417" max="2417" width="6.42578125" style="58" bestFit="1" customWidth="1"/>
    <col min="2418" max="2419" width="6.85546875" style="58" bestFit="1" customWidth="1"/>
    <col min="2420" max="2420" width="6.42578125" style="58" bestFit="1" customWidth="1"/>
    <col min="2421" max="2421" width="6.28515625" style="58" bestFit="1" customWidth="1"/>
    <col min="2422" max="2422" width="7.140625" style="58" bestFit="1" customWidth="1"/>
    <col min="2423" max="2423" width="6.5703125" style="58" bestFit="1" customWidth="1"/>
    <col min="2424" max="2424" width="7" style="58" bestFit="1" customWidth="1"/>
    <col min="2425" max="2425" width="6.42578125" style="58" bestFit="1" customWidth="1"/>
    <col min="2426" max="2426" width="5.85546875" style="58" bestFit="1" customWidth="1"/>
    <col min="2427" max="2427" width="7" style="58" bestFit="1" customWidth="1"/>
    <col min="2428" max="2428" width="6.140625" style="58" bestFit="1" customWidth="1"/>
    <col min="2429" max="2429" width="6.42578125" style="58" bestFit="1" customWidth="1"/>
    <col min="2430" max="2431" width="6.85546875" style="58" bestFit="1" customWidth="1"/>
    <col min="2432" max="2432" width="6.42578125" style="58" bestFit="1" customWidth="1"/>
    <col min="2433" max="2433" width="6.28515625" style="58" bestFit="1" customWidth="1"/>
    <col min="2434" max="2434" width="7.140625" style="58" bestFit="1" customWidth="1"/>
    <col min="2435" max="2435" width="6.5703125" style="58" bestFit="1" customWidth="1"/>
    <col min="2436" max="2436" width="7" style="58" bestFit="1" customWidth="1"/>
    <col min="2437" max="2437" width="6.42578125" style="58" bestFit="1" customWidth="1"/>
    <col min="2438" max="2438" width="5.85546875" style="58" bestFit="1" customWidth="1"/>
    <col min="2439" max="2439" width="7" style="58" bestFit="1" customWidth="1"/>
    <col min="2440" max="2440" width="6.140625" style="58" bestFit="1" customWidth="1"/>
    <col min="2441" max="2441" width="6.42578125" style="58" bestFit="1" customWidth="1"/>
    <col min="2442" max="2443" width="6.85546875" style="58" bestFit="1" customWidth="1"/>
    <col min="2444" max="2444" width="6.42578125" style="58" bestFit="1" customWidth="1"/>
    <col min="2445" max="2445" width="6.28515625" style="58" bestFit="1" customWidth="1"/>
    <col min="2446" max="2446" width="7.140625" style="58" bestFit="1" customWidth="1"/>
    <col min="2447" max="2447" width="6.5703125" style="58" bestFit="1" customWidth="1"/>
    <col min="2448" max="2448" width="7" style="58" bestFit="1" customWidth="1"/>
    <col min="2449" max="2449" width="6.42578125" style="58" bestFit="1" customWidth="1"/>
    <col min="2450" max="2450" width="5.85546875" style="58" bestFit="1" customWidth="1"/>
    <col min="2451" max="2451" width="7" style="58" bestFit="1" customWidth="1"/>
    <col min="2452" max="2452" width="6.140625" style="58" bestFit="1" customWidth="1"/>
    <col min="2453" max="2453" width="6.42578125" style="58" bestFit="1" customWidth="1"/>
    <col min="2454" max="2481" width="6.85546875" style="58" bestFit="1" customWidth="1"/>
    <col min="2482" max="2556" width="9.140625" style="58"/>
    <col min="2557" max="2557" width="3" style="58" bestFit="1" customWidth="1"/>
    <col min="2558" max="2558" width="3.28515625" style="58" bestFit="1" customWidth="1"/>
    <col min="2559" max="2560" width="0" style="58" hidden="1" customWidth="1"/>
    <col min="2561" max="2561" width="9.140625" style="58"/>
    <col min="2562" max="2562" width="29.5703125" style="58" customWidth="1"/>
    <col min="2563" max="2563" width="7" style="58" bestFit="1" customWidth="1"/>
    <col min="2564" max="2564" width="6.140625" style="58" bestFit="1" customWidth="1"/>
    <col min="2565" max="2565" width="6.42578125" style="58" bestFit="1" customWidth="1"/>
    <col min="2566" max="2567" width="6.85546875" style="58" bestFit="1" customWidth="1"/>
    <col min="2568" max="2568" width="6.42578125" style="58" bestFit="1" customWidth="1"/>
    <col min="2569" max="2569" width="6.28515625" style="58" bestFit="1" customWidth="1"/>
    <col min="2570" max="2570" width="7.140625" style="58" bestFit="1" customWidth="1"/>
    <col min="2571" max="2571" width="6.5703125" style="58" bestFit="1" customWidth="1"/>
    <col min="2572" max="2572" width="7" style="58" bestFit="1" customWidth="1"/>
    <col min="2573" max="2573" width="6.42578125" style="58" bestFit="1" customWidth="1"/>
    <col min="2574" max="2574" width="5.85546875" style="58" bestFit="1" customWidth="1"/>
    <col min="2575" max="2575" width="7" style="58" bestFit="1" customWidth="1"/>
    <col min="2576" max="2576" width="6.140625" style="58" bestFit="1" customWidth="1"/>
    <col min="2577" max="2577" width="6.42578125" style="58" bestFit="1" customWidth="1"/>
    <col min="2578" max="2579" width="6.85546875" style="58" bestFit="1" customWidth="1"/>
    <col min="2580" max="2580" width="6.42578125" style="58" bestFit="1" customWidth="1"/>
    <col min="2581" max="2581" width="6.28515625" style="58" bestFit="1" customWidth="1"/>
    <col min="2582" max="2582" width="7.140625" style="58" bestFit="1" customWidth="1"/>
    <col min="2583" max="2583" width="6.5703125" style="58" bestFit="1" customWidth="1"/>
    <col min="2584" max="2584" width="7" style="58" bestFit="1" customWidth="1"/>
    <col min="2585" max="2585" width="6.42578125" style="58" bestFit="1" customWidth="1"/>
    <col min="2586" max="2586" width="5.85546875" style="58" bestFit="1" customWidth="1"/>
    <col min="2587" max="2587" width="7" style="58" bestFit="1" customWidth="1"/>
    <col min="2588" max="2588" width="6.140625" style="58" bestFit="1" customWidth="1"/>
    <col min="2589" max="2589" width="6.42578125" style="58" bestFit="1" customWidth="1"/>
    <col min="2590" max="2591" width="6.85546875" style="58" bestFit="1" customWidth="1"/>
    <col min="2592" max="2592" width="6.42578125" style="58" bestFit="1" customWidth="1"/>
    <col min="2593" max="2593" width="6.28515625" style="58" bestFit="1" customWidth="1"/>
    <col min="2594" max="2594" width="7.140625" style="58" bestFit="1" customWidth="1"/>
    <col min="2595" max="2595" width="6.5703125" style="58" bestFit="1" customWidth="1"/>
    <col min="2596" max="2596" width="7" style="58" bestFit="1" customWidth="1"/>
    <col min="2597" max="2597" width="6.42578125" style="58" bestFit="1" customWidth="1"/>
    <col min="2598" max="2598" width="5.85546875" style="58" bestFit="1" customWidth="1"/>
    <col min="2599" max="2599" width="7" style="58" bestFit="1" customWidth="1"/>
    <col min="2600" max="2600" width="6.140625" style="58" bestFit="1" customWidth="1"/>
    <col min="2601" max="2601" width="6.42578125" style="58" bestFit="1" customWidth="1"/>
    <col min="2602" max="2603" width="6.85546875" style="58" bestFit="1" customWidth="1"/>
    <col min="2604" max="2604" width="6.42578125" style="58" bestFit="1" customWidth="1"/>
    <col min="2605" max="2605" width="6.28515625" style="58" bestFit="1" customWidth="1"/>
    <col min="2606" max="2606" width="7.140625" style="58" bestFit="1" customWidth="1"/>
    <col min="2607" max="2607" width="6.5703125" style="58" bestFit="1" customWidth="1"/>
    <col min="2608" max="2608" width="7" style="58" bestFit="1" customWidth="1"/>
    <col min="2609" max="2609" width="6.42578125" style="58" bestFit="1" customWidth="1"/>
    <col min="2610" max="2610" width="5.85546875" style="58" bestFit="1" customWidth="1"/>
    <col min="2611" max="2611" width="7" style="58" bestFit="1" customWidth="1"/>
    <col min="2612" max="2612" width="6.140625" style="58" bestFit="1" customWidth="1"/>
    <col min="2613" max="2613" width="6.42578125" style="58" bestFit="1" customWidth="1"/>
    <col min="2614" max="2615" width="6.85546875" style="58" bestFit="1" customWidth="1"/>
    <col min="2616" max="2616" width="6.42578125" style="58" bestFit="1" customWidth="1"/>
    <col min="2617" max="2617" width="6.28515625" style="58" bestFit="1" customWidth="1"/>
    <col min="2618" max="2618" width="7.140625" style="58" bestFit="1" customWidth="1"/>
    <col min="2619" max="2619" width="6.5703125" style="58" bestFit="1" customWidth="1"/>
    <col min="2620" max="2620" width="7" style="58" bestFit="1" customWidth="1"/>
    <col min="2621" max="2621" width="6.42578125" style="58" bestFit="1" customWidth="1"/>
    <col min="2622" max="2622" width="5.85546875" style="58" bestFit="1" customWidth="1"/>
    <col min="2623" max="2623" width="7" style="58" bestFit="1" customWidth="1"/>
    <col min="2624" max="2624" width="6.140625" style="58" bestFit="1" customWidth="1"/>
    <col min="2625" max="2625" width="6.42578125" style="58" bestFit="1" customWidth="1"/>
    <col min="2626" max="2627" width="6.85546875" style="58" bestFit="1" customWidth="1"/>
    <col min="2628" max="2628" width="6.42578125" style="58" bestFit="1" customWidth="1"/>
    <col min="2629" max="2629" width="6.28515625" style="58" bestFit="1" customWidth="1"/>
    <col min="2630" max="2630" width="7.140625" style="58" bestFit="1" customWidth="1"/>
    <col min="2631" max="2631" width="6.5703125" style="58" bestFit="1" customWidth="1"/>
    <col min="2632" max="2632" width="7" style="58" bestFit="1" customWidth="1"/>
    <col min="2633" max="2633" width="6.42578125" style="58" bestFit="1" customWidth="1"/>
    <col min="2634" max="2634" width="5.85546875" style="58" bestFit="1" customWidth="1"/>
    <col min="2635" max="2635" width="7" style="58" bestFit="1" customWidth="1"/>
    <col min="2636" max="2636" width="6.140625" style="58" bestFit="1" customWidth="1"/>
    <col min="2637" max="2637" width="6.42578125" style="58" bestFit="1" customWidth="1"/>
    <col min="2638" max="2639" width="6.85546875" style="58" bestFit="1" customWidth="1"/>
    <col min="2640" max="2640" width="6.42578125" style="58" bestFit="1" customWidth="1"/>
    <col min="2641" max="2641" width="6.28515625" style="58" bestFit="1" customWidth="1"/>
    <col min="2642" max="2642" width="7.140625" style="58" bestFit="1" customWidth="1"/>
    <col min="2643" max="2643" width="6.5703125" style="58" bestFit="1" customWidth="1"/>
    <col min="2644" max="2644" width="7" style="58" bestFit="1" customWidth="1"/>
    <col min="2645" max="2645" width="6.42578125" style="58" bestFit="1" customWidth="1"/>
    <col min="2646" max="2646" width="5.85546875" style="58" bestFit="1" customWidth="1"/>
    <col min="2647" max="2647" width="7" style="58" bestFit="1" customWidth="1"/>
    <col min="2648" max="2648" width="6.140625" style="58" bestFit="1" customWidth="1"/>
    <col min="2649" max="2649" width="6.42578125" style="58" bestFit="1" customWidth="1"/>
    <col min="2650" max="2651" width="6.85546875" style="58" bestFit="1" customWidth="1"/>
    <col min="2652" max="2652" width="6.42578125" style="58" bestFit="1" customWidth="1"/>
    <col min="2653" max="2653" width="6.28515625" style="58" bestFit="1" customWidth="1"/>
    <col min="2654" max="2654" width="7.140625" style="58" bestFit="1" customWidth="1"/>
    <col min="2655" max="2655" width="6.5703125" style="58" bestFit="1" customWidth="1"/>
    <col min="2656" max="2656" width="7" style="58" bestFit="1" customWidth="1"/>
    <col min="2657" max="2657" width="6.42578125" style="58" bestFit="1" customWidth="1"/>
    <col min="2658" max="2658" width="5.85546875" style="58" bestFit="1" customWidth="1"/>
    <col min="2659" max="2659" width="7" style="58" bestFit="1" customWidth="1"/>
    <col min="2660" max="2660" width="6.140625" style="58" bestFit="1" customWidth="1"/>
    <col min="2661" max="2661" width="6.42578125" style="58" bestFit="1" customWidth="1"/>
    <col min="2662" max="2663" width="6.85546875" style="58" bestFit="1" customWidth="1"/>
    <col min="2664" max="2664" width="6.42578125" style="58" bestFit="1" customWidth="1"/>
    <col min="2665" max="2665" width="6.28515625" style="58" bestFit="1" customWidth="1"/>
    <col min="2666" max="2666" width="7.140625" style="58" bestFit="1" customWidth="1"/>
    <col min="2667" max="2667" width="6.5703125" style="58" bestFit="1" customWidth="1"/>
    <col min="2668" max="2668" width="7" style="58" bestFit="1" customWidth="1"/>
    <col min="2669" max="2669" width="6.42578125" style="58" bestFit="1" customWidth="1"/>
    <col min="2670" max="2670" width="5.85546875" style="58" bestFit="1" customWidth="1"/>
    <col min="2671" max="2671" width="7" style="58" bestFit="1" customWidth="1"/>
    <col min="2672" max="2672" width="6.140625" style="58" bestFit="1" customWidth="1"/>
    <col min="2673" max="2673" width="6.42578125" style="58" bestFit="1" customWidth="1"/>
    <col min="2674" max="2675" width="6.85546875" style="58" bestFit="1" customWidth="1"/>
    <col min="2676" max="2676" width="6.42578125" style="58" bestFit="1" customWidth="1"/>
    <col min="2677" max="2677" width="6.28515625" style="58" bestFit="1" customWidth="1"/>
    <col min="2678" max="2678" width="7.140625" style="58" bestFit="1" customWidth="1"/>
    <col min="2679" max="2679" width="6.5703125" style="58" bestFit="1" customWidth="1"/>
    <col min="2680" max="2680" width="7" style="58" bestFit="1" customWidth="1"/>
    <col min="2681" max="2681" width="6.42578125" style="58" bestFit="1" customWidth="1"/>
    <col min="2682" max="2682" width="5.85546875" style="58" bestFit="1" customWidth="1"/>
    <col min="2683" max="2683" width="7" style="58" bestFit="1" customWidth="1"/>
    <col min="2684" max="2684" width="6.140625" style="58" bestFit="1" customWidth="1"/>
    <col min="2685" max="2685" width="6.42578125" style="58" bestFit="1" customWidth="1"/>
    <col min="2686" max="2687" width="6.85546875" style="58" bestFit="1" customWidth="1"/>
    <col min="2688" max="2688" width="6.42578125" style="58" bestFit="1" customWidth="1"/>
    <col min="2689" max="2689" width="6.28515625" style="58" bestFit="1" customWidth="1"/>
    <col min="2690" max="2690" width="7.140625" style="58" bestFit="1" customWidth="1"/>
    <col min="2691" max="2691" width="6.5703125" style="58" bestFit="1" customWidth="1"/>
    <col min="2692" max="2692" width="7" style="58" bestFit="1" customWidth="1"/>
    <col min="2693" max="2693" width="6.42578125" style="58" bestFit="1" customWidth="1"/>
    <col min="2694" max="2694" width="5.85546875" style="58" bestFit="1" customWidth="1"/>
    <col min="2695" max="2695" width="7" style="58" bestFit="1" customWidth="1"/>
    <col min="2696" max="2696" width="6.140625" style="58" bestFit="1" customWidth="1"/>
    <col min="2697" max="2697" width="6.42578125" style="58" bestFit="1" customWidth="1"/>
    <col min="2698" max="2699" width="6.85546875" style="58" bestFit="1" customWidth="1"/>
    <col min="2700" max="2700" width="6.42578125" style="58" bestFit="1" customWidth="1"/>
    <col min="2701" max="2701" width="6.28515625" style="58" bestFit="1" customWidth="1"/>
    <col min="2702" max="2702" width="7.140625" style="58" bestFit="1" customWidth="1"/>
    <col min="2703" max="2703" width="6.5703125" style="58" bestFit="1" customWidth="1"/>
    <col min="2704" max="2704" width="7" style="58" bestFit="1" customWidth="1"/>
    <col min="2705" max="2705" width="6.42578125" style="58" bestFit="1" customWidth="1"/>
    <col min="2706" max="2706" width="5.85546875" style="58" bestFit="1" customWidth="1"/>
    <col min="2707" max="2707" width="7" style="58" bestFit="1" customWidth="1"/>
    <col min="2708" max="2708" width="6.140625" style="58" bestFit="1" customWidth="1"/>
    <col min="2709" max="2709" width="6.42578125" style="58" bestFit="1" customWidth="1"/>
    <col min="2710" max="2737" width="6.85546875" style="58" bestFit="1" customWidth="1"/>
    <col min="2738" max="2812" width="9.140625" style="58"/>
    <col min="2813" max="2813" width="3" style="58" bestFit="1" customWidth="1"/>
    <col min="2814" max="2814" width="3.28515625" style="58" bestFit="1" customWidth="1"/>
    <col min="2815" max="2816" width="0" style="58" hidden="1" customWidth="1"/>
    <col min="2817" max="2817" width="9.140625" style="58"/>
    <col min="2818" max="2818" width="29.5703125" style="58" customWidth="1"/>
    <col min="2819" max="2819" width="7" style="58" bestFit="1" customWidth="1"/>
    <col min="2820" max="2820" width="6.140625" style="58" bestFit="1" customWidth="1"/>
    <col min="2821" max="2821" width="6.42578125" style="58" bestFit="1" customWidth="1"/>
    <col min="2822" max="2823" width="6.85546875" style="58" bestFit="1" customWidth="1"/>
    <col min="2824" max="2824" width="6.42578125" style="58" bestFit="1" customWidth="1"/>
    <col min="2825" max="2825" width="6.28515625" style="58" bestFit="1" customWidth="1"/>
    <col min="2826" max="2826" width="7.140625" style="58" bestFit="1" customWidth="1"/>
    <col min="2827" max="2827" width="6.5703125" style="58" bestFit="1" customWidth="1"/>
    <col min="2828" max="2828" width="7" style="58" bestFit="1" customWidth="1"/>
    <col min="2829" max="2829" width="6.42578125" style="58" bestFit="1" customWidth="1"/>
    <col min="2830" max="2830" width="5.85546875" style="58" bestFit="1" customWidth="1"/>
    <col min="2831" max="2831" width="7" style="58" bestFit="1" customWidth="1"/>
    <col min="2832" max="2832" width="6.140625" style="58" bestFit="1" customWidth="1"/>
    <col min="2833" max="2833" width="6.42578125" style="58" bestFit="1" customWidth="1"/>
    <col min="2834" max="2835" width="6.85546875" style="58" bestFit="1" customWidth="1"/>
    <col min="2836" max="2836" width="6.42578125" style="58" bestFit="1" customWidth="1"/>
    <col min="2837" max="2837" width="6.28515625" style="58" bestFit="1" customWidth="1"/>
    <col min="2838" max="2838" width="7.140625" style="58" bestFit="1" customWidth="1"/>
    <col min="2839" max="2839" width="6.5703125" style="58" bestFit="1" customWidth="1"/>
    <col min="2840" max="2840" width="7" style="58" bestFit="1" customWidth="1"/>
    <col min="2841" max="2841" width="6.42578125" style="58" bestFit="1" customWidth="1"/>
    <col min="2842" max="2842" width="5.85546875" style="58" bestFit="1" customWidth="1"/>
    <col min="2843" max="2843" width="7" style="58" bestFit="1" customWidth="1"/>
    <col min="2844" max="2844" width="6.140625" style="58" bestFit="1" customWidth="1"/>
    <col min="2845" max="2845" width="6.42578125" style="58" bestFit="1" customWidth="1"/>
    <col min="2846" max="2847" width="6.85546875" style="58" bestFit="1" customWidth="1"/>
    <col min="2848" max="2848" width="6.42578125" style="58" bestFit="1" customWidth="1"/>
    <col min="2849" max="2849" width="6.28515625" style="58" bestFit="1" customWidth="1"/>
    <col min="2850" max="2850" width="7.140625" style="58" bestFit="1" customWidth="1"/>
    <col min="2851" max="2851" width="6.5703125" style="58" bestFit="1" customWidth="1"/>
    <col min="2852" max="2852" width="7" style="58" bestFit="1" customWidth="1"/>
    <col min="2853" max="2853" width="6.42578125" style="58" bestFit="1" customWidth="1"/>
    <col min="2854" max="2854" width="5.85546875" style="58" bestFit="1" customWidth="1"/>
    <col min="2855" max="2855" width="7" style="58" bestFit="1" customWidth="1"/>
    <col min="2856" max="2856" width="6.140625" style="58" bestFit="1" customWidth="1"/>
    <col min="2857" max="2857" width="6.42578125" style="58" bestFit="1" customWidth="1"/>
    <col min="2858" max="2859" width="6.85546875" style="58" bestFit="1" customWidth="1"/>
    <col min="2860" max="2860" width="6.42578125" style="58" bestFit="1" customWidth="1"/>
    <col min="2861" max="2861" width="6.28515625" style="58" bestFit="1" customWidth="1"/>
    <col min="2862" max="2862" width="7.140625" style="58" bestFit="1" customWidth="1"/>
    <col min="2863" max="2863" width="6.5703125" style="58" bestFit="1" customWidth="1"/>
    <col min="2864" max="2864" width="7" style="58" bestFit="1" customWidth="1"/>
    <col min="2865" max="2865" width="6.42578125" style="58" bestFit="1" customWidth="1"/>
    <col min="2866" max="2866" width="5.85546875" style="58" bestFit="1" customWidth="1"/>
    <col min="2867" max="2867" width="7" style="58" bestFit="1" customWidth="1"/>
    <col min="2868" max="2868" width="6.140625" style="58" bestFit="1" customWidth="1"/>
    <col min="2869" max="2869" width="6.42578125" style="58" bestFit="1" customWidth="1"/>
    <col min="2870" max="2871" width="6.85546875" style="58" bestFit="1" customWidth="1"/>
    <col min="2872" max="2872" width="6.42578125" style="58" bestFit="1" customWidth="1"/>
    <col min="2873" max="2873" width="6.28515625" style="58" bestFit="1" customWidth="1"/>
    <col min="2874" max="2874" width="7.140625" style="58" bestFit="1" customWidth="1"/>
    <col min="2875" max="2875" width="6.5703125" style="58" bestFit="1" customWidth="1"/>
    <col min="2876" max="2876" width="7" style="58" bestFit="1" customWidth="1"/>
    <col min="2877" max="2877" width="6.42578125" style="58" bestFit="1" customWidth="1"/>
    <col min="2878" max="2878" width="5.85546875" style="58" bestFit="1" customWidth="1"/>
    <col min="2879" max="2879" width="7" style="58" bestFit="1" customWidth="1"/>
    <col min="2880" max="2880" width="6.140625" style="58" bestFit="1" customWidth="1"/>
    <col min="2881" max="2881" width="6.42578125" style="58" bestFit="1" customWidth="1"/>
    <col min="2882" max="2883" width="6.85546875" style="58" bestFit="1" customWidth="1"/>
    <col min="2884" max="2884" width="6.42578125" style="58" bestFit="1" customWidth="1"/>
    <col min="2885" max="2885" width="6.28515625" style="58" bestFit="1" customWidth="1"/>
    <col min="2886" max="2886" width="7.140625" style="58" bestFit="1" customWidth="1"/>
    <col min="2887" max="2887" width="6.5703125" style="58" bestFit="1" customWidth="1"/>
    <col min="2888" max="2888" width="7" style="58" bestFit="1" customWidth="1"/>
    <col min="2889" max="2889" width="6.42578125" style="58" bestFit="1" customWidth="1"/>
    <col min="2890" max="2890" width="5.85546875" style="58" bestFit="1" customWidth="1"/>
    <col min="2891" max="2891" width="7" style="58" bestFit="1" customWidth="1"/>
    <col min="2892" max="2892" width="6.140625" style="58" bestFit="1" customWidth="1"/>
    <col min="2893" max="2893" width="6.42578125" style="58" bestFit="1" customWidth="1"/>
    <col min="2894" max="2895" width="6.85546875" style="58" bestFit="1" customWidth="1"/>
    <col min="2896" max="2896" width="6.42578125" style="58" bestFit="1" customWidth="1"/>
    <col min="2897" max="2897" width="6.28515625" style="58" bestFit="1" customWidth="1"/>
    <col min="2898" max="2898" width="7.140625" style="58" bestFit="1" customWidth="1"/>
    <col min="2899" max="2899" width="6.5703125" style="58" bestFit="1" customWidth="1"/>
    <col min="2900" max="2900" width="7" style="58" bestFit="1" customWidth="1"/>
    <col min="2901" max="2901" width="6.42578125" style="58" bestFit="1" customWidth="1"/>
    <col min="2902" max="2902" width="5.85546875" style="58" bestFit="1" customWidth="1"/>
    <col min="2903" max="2903" width="7" style="58" bestFit="1" customWidth="1"/>
    <col min="2904" max="2904" width="6.140625" style="58" bestFit="1" customWidth="1"/>
    <col min="2905" max="2905" width="6.42578125" style="58" bestFit="1" customWidth="1"/>
    <col min="2906" max="2907" width="6.85546875" style="58" bestFit="1" customWidth="1"/>
    <col min="2908" max="2908" width="6.42578125" style="58" bestFit="1" customWidth="1"/>
    <col min="2909" max="2909" width="6.28515625" style="58" bestFit="1" customWidth="1"/>
    <col min="2910" max="2910" width="7.140625" style="58" bestFit="1" customWidth="1"/>
    <col min="2911" max="2911" width="6.5703125" style="58" bestFit="1" customWidth="1"/>
    <col min="2912" max="2912" width="7" style="58" bestFit="1" customWidth="1"/>
    <col min="2913" max="2913" width="6.42578125" style="58" bestFit="1" customWidth="1"/>
    <col min="2914" max="2914" width="5.85546875" style="58" bestFit="1" customWidth="1"/>
    <col min="2915" max="2915" width="7" style="58" bestFit="1" customWidth="1"/>
    <col min="2916" max="2916" width="6.140625" style="58" bestFit="1" customWidth="1"/>
    <col min="2917" max="2917" width="6.42578125" style="58" bestFit="1" customWidth="1"/>
    <col min="2918" max="2919" width="6.85546875" style="58" bestFit="1" customWidth="1"/>
    <col min="2920" max="2920" width="6.42578125" style="58" bestFit="1" customWidth="1"/>
    <col min="2921" max="2921" width="6.28515625" style="58" bestFit="1" customWidth="1"/>
    <col min="2922" max="2922" width="7.140625" style="58" bestFit="1" customWidth="1"/>
    <col min="2923" max="2923" width="6.5703125" style="58" bestFit="1" customWidth="1"/>
    <col min="2924" max="2924" width="7" style="58" bestFit="1" customWidth="1"/>
    <col min="2925" max="2925" width="6.42578125" style="58" bestFit="1" customWidth="1"/>
    <col min="2926" max="2926" width="5.85546875" style="58" bestFit="1" customWidth="1"/>
    <col min="2927" max="2927" width="7" style="58" bestFit="1" customWidth="1"/>
    <col min="2928" max="2928" width="6.140625" style="58" bestFit="1" customWidth="1"/>
    <col min="2929" max="2929" width="6.42578125" style="58" bestFit="1" customWidth="1"/>
    <col min="2930" max="2931" width="6.85546875" style="58" bestFit="1" customWidth="1"/>
    <col min="2932" max="2932" width="6.42578125" style="58" bestFit="1" customWidth="1"/>
    <col min="2933" max="2933" width="6.28515625" style="58" bestFit="1" customWidth="1"/>
    <col min="2934" max="2934" width="7.140625" style="58" bestFit="1" customWidth="1"/>
    <col min="2935" max="2935" width="6.5703125" style="58" bestFit="1" customWidth="1"/>
    <col min="2936" max="2936" width="7" style="58" bestFit="1" customWidth="1"/>
    <col min="2937" max="2937" width="6.42578125" style="58" bestFit="1" customWidth="1"/>
    <col min="2938" max="2938" width="5.85546875" style="58" bestFit="1" customWidth="1"/>
    <col min="2939" max="2939" width="7" style="58" bestFit="1" customWidth="1"/>
    <col min="2940" max="2940" width="6.140625" style="58" bestFit="1" customWidth="1"/>
    <col min="2941" max="2941" width="6.42578125" style="58" bestFit="1" customWidth="1"/>
    <col min="2942" max="2943" width="6.85546875" style="58" bestFit="1" customWidth="1"/>
    <col min="2944" max="2944" width="6.42578125" style="58" bestFit="1" customWidth="1"/>
    <col min="2945" max="2945" width="6.28515625" style="58" bestFit="1" customWidth="1"/>
    <col min="2946" max="2946" width="7.140625" style="58" bestFit="1" customWidth="1"/>
    <col min="2947" max="2947" width="6.5703125" style="58" bestFit="1" customWidth="1"/>
    <col min="2948" max="2948" width="7" style="58" bestFit="1" customWidth="1"/>
    <col min="2949" max="2949" width="6.42578125" style="58" bestFit="1" customWidth="1"/>
    <col min="2950" max="2950" width="5.85546875" style="58" bestFit="1" customWidth="1"/>
    <col min="2951" max="2951" width="7" style="58" bestFit="1" customWidth="1"/>
    <col min="2952" max="2952" width="6.140625" style="58" bestFit="1" customWidth="1"/>
    <col min="2953" max="2953" width="6.42578125" style="58" bestFit="1" customWidth="1"/>
    <col min="2954" max="2955" width="6.85546875" style="58" bestFit="1" customWidth="1"/>
    <col min="2956" max="2956" width="6.42578125" style="58" bestFit="1" customWidth="1"/>
    <col min="2957" max="2957" width="6.28515625" style="58" bestFit="1" customWidth="1"/>
    <col min="2958" max="2958" width="7.140625" style="58" bestFit="1" customWidth="1"/>
    <col min="2959" max="2959" width="6.5703125" style="58" bestFit="1" customWidth="1"/>
    <col min="2960" max="2960" width="7" style="58" bestFit="1" customWidth="1"/>
    <col min="2961" max="2961" width="6.42578125" style="58" bestFit="1" customWidth="1"/>
    <col min="2962" max="2962" width="5.85546875" style="58" bestFit="1" customWidth="1"/>
    <col min="2963" max="2963" width="7" style="58" bestFit="1" customWidth="1"/>
    <col min="2964" max="2964" width="6.140625" style="58" bestFit="1" customWidth="1"/>
    <col min="2965" max="2965" width="6.42578125" style="58" bestFit="1" customWidth="1"/>
    <col min="2966" max="2993" width="6.85546875" style="58" bestFit="1" customWidth="1"/>
    <col min="2994" max="3068" width="9.140625" style="58"/>
    <col min="3069" max="3069" width="3" style="58" bestFit="1" customWidth="1"/>
    <col min="3070" max="3070" width="3.28515625" style="58" bestFit="1" customWidth="1"/>
    <col min="3071" max="3072" width="0" style="58" hidden="1" customWidth="1"/>
    <col min="3073" max="3073" width="9.140625" style="58"/>
    <col min="3074" max="3074" width="29.5703125" style="58" customWidth="1"/>
    <col min="3075" max="3075" width="7" style="58" bestFit="1" customWidth="1"/>
    <col min="3076" max="3076" width="6.140625" style="58" bestFit="1" customWidth="1"/>
    <col min="3077" max="3077" width="6.42578125" style="58" bestFit="1" customWidth="1"/>
    <col min="3078" max="3079" width="6.85546875" style="58" bestFit="1" customWidth="1"/>
    <col min="3080" max="3080" width="6.42578125" style="58" bestFit="1" customWidth="1"/>
    <col min="3081" max="3081" width="6.28515625" style="58" bestFit="1" customWidth="1"/>
    <col min="3082" max="3082" width="7.140625" style="58" bestFit="1" customWidth="1"/>
    <col min="3083" max="3083" width="6.5703125" style="58" bestFit="1" customWidth="1"/>
    <col min="3084" max="3084" width="7" style="58" bestFit="1" customWidth="1"/>
    <col min="3085" max="3085" width="6.42578125" style="58" bestFit="1" customWidth="1"/>
    <col min="3086" max="3086" width="5.85546875" style="58" bestFit="1" customWidth="1"/>
    <col min="3087" max="3087" width="7" style="58" bestFit="1" customWidth="1"/>
    <col min="3088" max="3088" width="6.140625" style="58" bestFit="1" customWidth="1"/>
    <col min="3089" max="3089" width="6.42578125" style="58" bestFit="1" customWidth="1"/>
    <col min="3090" max="3091" width="6.85546875" style="58" bestFit="1" customWidth="1"/>
    <col min="3092" max="3092" width="6.42578125" style="58" bestFit="1" customWidth="1"/>
    <col min="3093" max="3093" width="6.28515625" style="58" bestFit="1" customWidth="1"/>
    <col min="3094" max="3094" width="7.140625" style="58" bestFit="1" customWidth="1"/>
    <col min="3095" max="3095" width="6.5703125" style="58" bestFit="1" customWidth="1"/>
    <col min="3096" max="3096" width="7" style="58" bestFit="1" customWidth="1"/>
    <col min="3097" max="3097" width="6.42578125" style="58" bestFit="1" customWidth="1"/>
    <col min="3098" max="3098" width="5.85546875" style="58" bestFit="1" customWidth="1"/>
    <col min="3099" max="3099" width="7" style="58" bestFit="1" customWidth="1"/>
    <col min="3100" max="3100" width="6.140625" style="58" bestFit="1" customWidth="1"/>
    <col min="3101" max="3101" width="6.42578125" style="58" bestFit="1" customWidth="1"/>
    <col min="3102" max="3103" width="6.85546875" style="58" bestFit="1" customWidth="1"/>
    <col min="3104" max="3104" width="6.42578125" style="58" bestFit="1" customWidth="1"/>
    <col min="3105" max="3105" width="6.28515625" style="58" bestFit="1" customWidth="1"/>
    <col min="3106" max="3106" width="7.140625" style="58" bestFit="1" customWidth="1"/>
    <col min="3107" max="3107" width="6.5703125" style="58" bestFit="1" customWidth="1"/>
    <col min="3108" max="3108" width="7" style="58" bestFit="1" customWidth="1"/>
    <col min="3109" max="3109" width="6.42578125" style="58" bestFit="1" customWidth="1"/>
    <col min="3110" max="3110" width="5.85546875" style="58" bestFit="1" customWidth="1"/>
    <col min="3111" max="3111" width="7" style="58" bestFit="1" customWidth="1"/>
    <col min="3112" max="3112" width="6.140625" style="58" bestFit="1" customWidth="1"/>
    <col min="3113" max="3113" width="6.42578125" style="58" bestFit="1" customWidth="1"/>
    <col min="3114" max="3115" width="6.85546875" style="58" bestFit="1" customWidth="1"/>
    <col min="3116" max="3116" width="6.42578125" style="58" bestFit="1" customWidth="1"/>
    <col min="3117" max="3117" width="6.28515625" style="58" bestFit="1" customWidth="1"/>
    <col min="3118" max="3118" width="7.140625" style="58" bestFit="1" customWidth="1"/>
    <col min="3119" max="3119" width="6.5703125" style="58" bestFit="1" customWidth="1"/>
    <col min="3120" max="3120" width="7" style="58" bestFit="1" customWidth="1"/>
    <col min="3121" max="3121" width="6.42578125" style="58" bestFit="1" customWidth="1"/>
    <col min="3122" max="3122" width="5.85546875" style="58" bestFit="1" customWidth="1"/>
    <col min="3123" max="3123" width="7" style="58" bestFit="1" customWidth="1"/>
    <col min="3124" max="3124" width="6.140625" style="58" bestFit="1" customWidth="1"/>
    <col min="3125" max="3125" width="6.42578125" style="58" bestFit="1" customWidth="1"/>
    <col min="3126" max="3127" width="6.85546875" style="58" bestFit="1" customWidth="1"/>
    <col min="3128" max="3128" width="6.42578125" style="58" bestFit="1" customWidth="1"/>
    <col min="3129" max="3129" width="6.28515625" style="58" bestFit="1" customWidth="1"/>
    <col min="3130" max="3130" width="7.140625" style="58" bestFit="1" customWidth="1"/>
    <col min="3131" max="3131" width="6.5703125" style="58" bestFit="1" customWidth="1"/>
    <col min="3132" max="3132" width="7" style="58" bestFit="1" customWidth="1"/>
    <col min="3133" max="3133" width="6.42578125" style="58" bestFit="1" customWidth="1"/>
    <col min="3134" max="3134" width="5.85546875" style="58" bestFit="1" customWidth="1"/>
    <col min="3135" max="3135" width="7" style="58" bestFit="1" customWidth="1"/>
    <col min="3136" max="3136" width="6.140625" style="58" bestFit="1" customWidth="1"/>
    <col min="3137" max="3137" width="6.42578125" style="58" bestFit="1" customWidth="1"/>
    <col min="3138" max="3139" width="6.85546875" style="58" bestFit="1" customWidth="1"/>
    <col min="3140" max="3140" width="6.42578125" style="58" bestFit="1" customWidth="1"/>
    <col min="3141" max="3141" width="6.28515625" style="58" bestFit="1" customWidth="1"/>
    <col min="3142" max="3142" width="7.140625" style="58" bestFit="1" customWidth="1"/>
    <col min="3143" max="3143" width="6.5703125" style="58" bestFit="1" customWidth="1"/>
    <col min="3144" max="3144" width="7" style="58" bestFit="1" customWidth="1"/>
    <col min="3145" max="3145" width="6.42578125" style="58" bestFit="1" customWidth="1"/>
    <col min="3146" max="3146" width="5.85546875" style="58" bestFit="1" customWidth="1"/>
    <col min="3147" max="3147" width="7" style="58" bestFit="1" customWidth="1"/>
    <col min="3148" max="3148" width="6.140625" style="58" bestFit="1" customWidth="1"/>
    <col min="3149" max="3149" width="6.42578125" style="58" bestFit="1" customWidth="1"/>
    <col min="3150" max="3151" width="6.85546875" style="58" bestFit="1" customWidth="1"/>
    <col min="3152" max="3152" width="6.42578125" style="58" bestFit="1" customWidth="1"/>
    <col min="3153" max="3153" width="6.28515625" style="58" bestFit="1" customWidth="1"/>
    <col min="3154" max="3154" width="7.140625" style="58" bestFit="1" customWidth="1"/>
    <col min="3155" max="3155" width="6.5703125" style="58" bestFit="1" customWidth="1"/>
    <col min="3156" max="3156" width="7" style="58" bestFit="1" customWidth="1"/>
    <col min="3157" max="3157" width="6.42578125" style="58" bestFit="1" customWidth="1"/>
    <col min="3158" max="3158" width="5.85546875" style="58" bestFit="1" customWidth="1"/>
    <col min="3159" max="3159" width="7" style="58" bestFit="1" customWidth="1"/>
    <col min="3160" max="3160" width="6.140625" style="58" bestFit="1" customWidth="1"/>
    <col min="3161" max="3161" width="6.42578125" style="58" bestFit="1" customWidth="1"/>
    <col min="3162" max="3163" width="6.85546875" style="58" bestFit="1" customWidth="1"/>
    <col min="3164" max="3164" width="6.42578125" style="58" bestFit="1" customWidth="1"/>
    <col min="3165" max="3165" width="6.28515625" style="58" bestFit="1" customWidth="1"/>
    <col min="3166" max="3166" width="7.140625" style="58" bestFit="1" customWidth="1"/>
    <col min="3167" max="3167" width="6.5703125" style="58" bestFit="1" customWidth="1"/>
    <col min="3168" max="3168" width="7" style="58" bestFit="1" customWidth="1"/>
    <col min="3169" max="3169" width="6.42578125" style="58" bestFit="1" customWidth="1"/>
    <col min="3170" max="3170" width="5.85546875" style="58" bestFit="1" customWidth="1"/>
    <col min="3171" max="3171" width="7" style="58" bestFit="1" customWidth="1"/>
    <col min="3172" max="3172" width="6.140625" style="58" bestFit="1" customWidth="1"/>
    <col min="3173" max="3173" width="6.42578125" style="58" bestFit="1" customWidth="1"/>
    <col min="3174" max="3175" width="6.85546875" style="58" bestFit="1" customWidth="1"/>
    <col min="3176" max="3176" width="6.42578125" style="58" bestFit="1" customWidth="1"/>
    <col min="3177" max="3177" width="6.28515625" style="58" bestFit="1" customWidth="1"/>
    <col min="3178" max="3178" width="7.140625" style="58" bestFit="1" customWidth="1"/>
    <col min="3179" max="3179" width="6.5703125" style="58" bestFit="1" customWidth="1"/>
    <col min="3180" max="3180" width="7" style="58" bestFit="1" customWidth="1"/>
    <col min="3181" max="3181" width="6.42578125" style="58" bestFit="1" customWidth="1"/>
    <col min="3182" max="3182" width="5.85546875" style="58" bestFit="1" customWidth="1"/>
    <col min="3183" max="3183" width="7" style="58" bestFit="1" customWidth="1"/>
    <col min="3184" max="3184" width="6.140625" style="58" bestFit="1" customWidth="1"/>
    <col min="3185" max="3185" width="6.42578125" style="58" bestFit="1" customWidth="1"/>
    <col min="3186" max="3187" width="6.85546875" style="58" bestFit="1" customWidth="1"/>
    <col min="3188" max="3188" width="6.42578125" style="58" bestFit="1" customWidth="1"/>
    <col min="3189" max="3189" width="6.28515625" style="58" bestFit="1" customWidth="1"/>
    <col min="3190" max="3190" width="7.140625" style="58" bestFit="1" customWidth="1"/>
    <col min="3191" max="3191" width="6.5703125" style="58" bestFit="1" customWidth="1"/>
    <col min="3192" max="3192" width="7" style="58" bestFit="1" customWidth="1"/>
    <col min="3193" max="3193" width="6.42578125" style="58" bestFit="1" customWidth="1"/>
    <col min="3194" max="3194" width="5.85546875" style="58" bestFit="1" customWidth="1"/>
    <col min="3195" max="3195" width="7" style="58" bestFit="1" customWidth="1"/>
    <col min="3196" max="3196" width="6.140625" style="58" bestFit="1" customWidth="1"/>
    <col min="3197" max="3197" width="6.42578125" style="58" bestFit="1" customWidth="1"/>
    <col min="3198" max="3199" width="6.85546875" style="58" bestFit="1" customWidth="1"/>
    <col min="3200" max="3200" width="6.42578125" style="58" bestFit="1" customWidth="1"/>
    <col min="3201" max="3201" width="6.28515625" style="58" bestFit="1" customWidth="1"/>
    <col min="3202" max="3202" width="7.140625" style="58" bestFit="1" customWidth="1"/>
    <col min="3203" max="3203" width="6.5703125" style="58" bestFit="1" customWidth="1"/>
    <col min="3204" max="3204" width="7" style="58" bestFit="1" customWidth="1"/>
    <col min="3205" max="3205" width="6.42578125" style="58" bestFit="1" customWidth="1"/>
    <col min="3206" max="3206" width="5.85546875" style="58" bestFit="1" customWidth="1"/>
    <col min="3207" max="3207" width="7" style="58" bestFit="1" customWidth="1"/>
    <col min="3208" max="3208" width="6.140625" style="58" bestFit="1" customWidth="1"/>
    <col min="3209" max="3209" width="6.42578125" style="58" bestFit="1" customWidth="1"/>
    <col min="3210" max="3211" width="6.85546875" style="58" bestFit="1" customWidth="1"/>
    <col min="3212" max="3212" width="6.42578125" style="58" bestFit="1" customWidth="1"/>
    <col min="3213" max="3213" width="6.28515625" style="58" bestFit="1" customWidth="1"/>
    <col min="3214" max="3214" width="7.140625" style="58" bestFit="1" customWidth="1"/>
    <col min="3215" max="3215" width="6.5703125" style="58" bestFit="1" customWidth="1"/>
    <col min="3216" max="3216" width="7" style="58" bestFit="1" customWidth="1"/>
    <col min="3217" max="3217" width="6.42578125" style="58" bestFit="1" customWidth="1"/>
    <col min="3218" max="3218" width="5.85546875" style="58" bestFit="1" customWidth="1"/>
    <col min="3219" max="3219" width="7" style="58" bestFit="1" customWidth="1"/>
    <col min="3220" max="3220" width="6.140625" style="58" bestFit="1" customWidth="1"/>
    <col min="3221" max="3221" width="6.42578125" style="58" bestFit="1" customWidth="1"/>
    <col min="3222" max="3249" width="6.85546875" style="58" bestFit="1" customWidth="1"/>
    <col min="3250" max="3324" width="9.140625" style="58"/>
    <col min="3325" max="3325" width="3" style="58" bestFit="1" customWidth="1"/>
    <col min="3326" max="3326" width="3.28515625" style="58" bestFit="1" customWidth="1"/>
    <col min="3327" max="3328" width="0" style="58" hidden="1" customWidth="1"/>
    <col min="3329" max="3329" width="9.140625" style="58"/>
    <col min="3330" max="3330" width="29.5703125" style="58" customWidth="1"/>
    <col min="3331" max="3331" width="7" style="58" bestFit="1" customWidth="1"/>
    <col min="3332" max="3332" width="6.140625" style="58" bestFit="1" customWidth="1"/>
    <col min="3333" max="3333" width="6.42578125" style="58" bestFit="1" customWidth="1"/>
    <col min="3334" max="3335" width="6.85546875" style="58" bestFit="1" customWidth="1"/>
    <col min="3336" max="3336" width="6.42578125" style="58" bestFit="1" customWidth="1"/>
    <col min="3337" max="3337" width="6.28515625" style="58" bestFit="1" customWidth="1"/>
    <col min="3338" max="3338" width="7.140625" style="58" bestFit="1" customWidth="1"/>
    <col min="3339" max="3339" width="6.5703125" style="58" bestFit="1" customWidth="1"/>
    <col min="3340" max="3340" width="7" style="58" bestFit="1" customWidth="1"/>
    <col min="3341" max="3341" width="6.42578125" style="58" bestFit="1" customWidth="1"/>
    <col min="3342" max="3342" width="5.85546875" style="58" bestFit="1" customWidth="1"/>
    <col min="3343" max="3343" width="7" style="58" bestFit="1" customWidth="1"/>
    <col min="3344" max="3344" width="6.140625" style="58" bestFit="1" customWidth="1"/>
    <col min="3345" max="3345" width="6.42578125" style="58" bestFit="1" customWidth="1"/>
    <col min="3346" max="3347" width="6.85546875" style="58" bestFit="1" customWidth="1"/>
    <col min="3348" max="3348" width="6.42578125" style="58" bestFit="1" customWidth="1"/>
    <col min="3349" max="3349" width="6.28515625" style="58" bestFit="1" customWidth="1"/>
    <col min="3350" max="3350" width="7.140625" style="58" bestFit="1" customWidth="1"/>
    <col min="3351" max="3351" width="6.5703125" style="58" bestFit="1" customWidth="1"/>
    <col min="3352" max="3352" width="7" style="58" bestFit="1" customWidth="1"/>
    <col min="3353" max="3353" width="6.42578125" style="58" bestFit="1" customWidth="1"/>
    <col min="3354" max="3354" width="5.85546875" style="58" bestFit="1" customWidth="1"/>
    <col min="3355" max="3355" width="7" style="58" bestFit="1" customWidth="1"/>
    <col min="3356" max="3356" width="6.140625" style="58" bestFit="1" customWidth="1"/>
    <col min="3357" max="3357" width="6.42578125" style="58" bestFit="1" customWidth="1"/>
    <col min="3358" max="3359" width="6.85546875" style="58" bestFit="1" customWidth="1"/>
    <col min="3360" max="3360" width="6.42578125" style="58" bestFit="1" customWidth="1"/>
    <col min="3361" max="3361" width="6.28515625" style="58" bestFit="1" customWidth="1"/>
    <col min="3362" max="3362" width="7.140625" style="58" bestFit="1" customWidth="1"/>
    <col min="3363" max="3363" width="6.5703125" style="58" bestFit="1" customWidth="1"/>
    <col min="3364" max="3364" width="7" style="58" bestFit="1" customWidth="1"/>
    <col min="3365" max="3365" width="6.42578125" style="58" bestFit="1" customWidth="1"/>
    <col min="3366" max="3366" width="5.85546875" style="58" bestFit="1" customWidth="1"/>
    <col min="3367" max="3367" width="7" style="58" bestFit="1" customWidth="1"/>
    <col min="3368" max="3368" width="6.140625" style="58" bestFit="1" customWidth="1"/>
    <col min="3369" max="3369" width="6.42578125" style="58" bestFit="1" customWidth="1"/>
    <col min="3370" max="3371" width="6.85546875" style="58" bestFit="1" customWidth="1"/>
    <col min="3372" max="3372" width="6.42578125" style="58" bestFit="1" customWidth="1"/>
    <col min="3373" max="3373" width="6.28515625" style="58" bestFit="1" customWidth="1"/>
    <col min="3374" max="3374" width="7.140625" style="58" bestFit="1" customWidth="1"/>
    <col min="3375" max="3375" width="6.5703125" style="58" bestFit="1" customWidth="1"/>
    <col min="3376" max="3376" width="7" style="58" bestFit="1" customWidth="1"/>
    <col min="3377" max="3377" width="6.42578125" style="58" bestFit="1" customWidth="1"/>
    <col min="3378" max="3378" width="5.85546875" style="58" bestFit="1" customWidth="1"/>
    <col min="3379" max="3379" width="7" style="58" bestFit="1" customWidth="1"/>
    <col min="3380" max="3380" width="6.140625" style="58" bestFit="1" customWidth="1"/>
    <col min="3381" max="3381" width="6.42578125" style="58" bestFit="1" customWidth="1"/>
    <col min="3382" max="3383" width="6.85546875" style="58" bestFit="1" customWidth="1"/>
    <col min="3384" max="3384" width="6.42578125" style="58" bestFit="1" customWidth="1"/>
    <col min="3385" max="3385" width="6.28515625" style="58" bestFit="1" customWidth="1"/>
    <col min="3386" max="3386" width="7.140625" style="58" bestFit="1" customWidth="1"/>
    <col min="3387" max="3387" width="6.5703125" style="58" bestFit="1" customWidth="1"/>
    <col min="3388" max="3388" width="7" style="58" bestFit="1" customWidth="1"/>
    <col min="3389" max="3389" width="6.42578125" style="58" bestFit="1" customWidth="1"/>
    <col min="3390" max="3390" width="5.85546875" style="58" bestFit="1" customWidth="1"/>
    <col min="3391" max="3391" width="7" style="58" bestFit="1" customWidth="1"/>
    <col min="3392" max="3392" width="6.140625" style="58" bestFit="1" customWidth="1"/>
    <col min="3393" max="3393" width="6.42578125" style="58" bestFit="1" customWidth="1"/>
    <col min="3394" max="3395" width="6.85546875" style="58" bestFit="1" customWidth="1"/>
    <col min="3396" max="3396" width="6.42578125" style="58" bestFit="1" customWidth="1"/>
    <col min="3397" max="3397" width="6.28515625" style="58" bestFit="1" customWidth="1"/>
    <col min="3398" max="3398" width="7.140625" style="58" bestFit="1" customWidth="1"/>
    <col min="3399" max="3399" width="6.5703125" style="58" bestFit="1" customWidth="1"/>
    <col min="3400" max="3400" width="7" style="58" bestFit="1" customWidth="1"/>
    <col min="3401" max="3401" width="6.42578125" style="58" bestFit="1" customWidth="1"/>
    <col min="3402" max="3402" width="5.85546875" style="58" bestFit="1" customWidth="1"/>
    <col min="3403" max="3403" width="7" style="58" bestFit="1" customWidth="1"/>
    <col min="3404" max="3404" width="6.140625" style="58" bestFit="1" customWidth="1"/>
    <col min="3405" max="3405" width="6.42578125" style="58" bestFit="1" customWidth="1"/>
    <col min="3406" max="3407" width="6.85546875" style="58" bestFit="1" customWidth="1"/>
    <col min="3408" max="3408" width="6.42578125" style="58" bestFit="1" customWidth="1"/>
    <col min="3409" max="3409" width="6.28515625" style="58" bestFit="1" customWidth="1"/>
    <col min="3410" max="3410" width="7.140625" style="58" bestFit="1" customWidth="1"/>
    <col min="3411" max="3411" width="6.5703125" style="58" bestFit="1" customWidth="1"/>
    <col min="3412" max="3412" width="7" style="58" bestFit="1" customWidth="1"/>
    <col min="3413" max="3413" width="6.42578125" style="58" bestFit="1" customWidth="1"/>
    <col min="3414" max="3414" width="5.85546875" style="58" bestFit="1" customWidth="1"/>
    <col min="3415" max="3415" width="7" style="58" bestFit="1" customWidth="1"/>
    <col min="3416" max="3416" width="6.140625" style="58" bestFit="1" customWidth="1"/>
    <col min="3417" max="3417" width="6.42578125" style="58" bestFit="1" customWidth="1"/>
    <col min="3418" max="3419" width="6.85546875" style="58" bestFit="1" customWidth="1"/>
    <col min="3420" max="3420" width="6.42578125" style="58" bestFit="1" customWidth="1"/>
    <col min="3421" max="3421" width="6.28515625" style="58" bestFit="1" customWidth="1"/>
    <col min="3422" max="3422" width="7.140625" style="58" bestFit="1" customWidth="1"/>
    <col min="3423" max="3423" width="6.5703125" style="58" bestFit="1" customWidth="1"/>
    <col min="3424" max="3424" width="7" style="58" bestFit="1" customWidth="1"/>
    <col min="3425" max="3425" width="6.42578125" style="58" bestFit="1" customWidth="1"/>
    <col min="3426" max="3426" width="5.85546875" style="58" bestFit="1" customWidth="1"/>
    <col min="3427" max="3427" width="7" style="58" bestFit="1" customWidth="1"/>
    <col min="3428" max="3428" width="6.140625" style="58" bestFit="1" customWidth="1"/>
    <col min="3429" max="3429" width="6.42578125" style="58" bestFit="1" customWidth="1"/>
    <col min="3430" max="3431" width="6.85546875" style="58" bestFit="1" customWidth="1"/>
    <col min="3432" max="3432" width="6.42578125" style="58" bestFit="1" customWidth="1"/>
    <col min="3433" max="3433" width="6.28515625" style="58" bestFit="1" customWidth="1"/>
    <col min="3434" max="3434" width="7.140625" style="58" bestFit="1" customWidth="1"/>
    <col min="3435" max="3435" width="6.5703125" style="58" bestFit="1" customWidth="1"/>
    <col min="3436" max="3436" width="7" style="58" bestFit="1" customWidth="1"/>
    <col min="3437" max="3437" width="6.42578125" style="58" bestFit="1" customWidth="1"/>
    <col min="3438" max="3438" width="5.85546875" style="58" bestFit="1" customWidth="1"/>
    <col min="3439" max="3439" width="7" style="58" bestFit="1" customWidth="1"/>
    <col min="3440" max="3440" width="6.140625" style="58" bestFit="1" customWidth="1"/>
    <col min="3441" max="3441" width="6.42578125" style="58" bestFit="1" customWidth="1"/>
    <col min="3442" max="3443" width="6.85546875" style="58" bestFit="1" customWidth="1"/>
    <col min="3444" max="3444" width="6.42578125" style="58" bestFit="1" customWidth="1"/>
    <col min="3445" max="3445" width="6.28515625" style="58" bestFit="1" customWidth="1"/>
    <col min="3446" max="3446" width="7.140625" style="58" bestFit="1" customWidth="1"/>
    <col min="3447" max="3447" width="6.5703125" style="58" bestFit="1" customWidth="1"/>
    <col min="3448" max="3448" width="7" style="58" bestFit="1" customWidth="1"/>
    <col min="3449" max="3449" width="6.42578125" style="58" bestFit="1" customWidth="1"/>
    <col min="3450" max="3450" width="5.85546875" style="58" bestFit="1" customWidth="1"/>
    <col min="3451" max="3451" width="7" style="58" bestFit="1" customWidth="1"/>
    <col min="3452" max="3452" width="6.140625" style="58" bestFit="1" customWidth="1"/>
    <col min="3453" max="3453" width="6.42578125" style="58" bestFit="1" customWidth="1"/>
    <col min="3454" max="3455" width="6.85546875" style="58" bestFit="1" customWidth="1"/>
    <col min="3456" max="3456" width="6.42578125" style="58" bestFit="1" customWidth="1"/>
    <col min="3457" max="3457" width="6.28515625" style="58" bestFit="1" customWidth="1"/>
    <col min="3458" max="3458" width="7.140625" style="58" bestFit="1" customWidth="1"/>
    <col min="3459" max="3459" width="6.5703125" style="58" bestFit="1" customWidth="1"/>
    <col min="3460" max="3460" width="7" style="58" bestFit="1" customWidth="1"/>
    <col min="3461" max="3461" width="6.42578125" style="58" bestFit="1" customWidth="1"/>
    <col min="3462" max="3462" width="5.85546875" style="58" bestFit="1" customWidth="1"/>
    <col min="3463" max="3463" width="7" style="58" bestFit="1" customWidth="1"/>
    <col min="3464" max="3464" width="6.140625" style="58" bestFit="1" customWidth="1"/>
    <col min="3465" max="3465" width="6.42578125" style="58" bestFit="1" customWidth="1"/>
    <col min="3466" max="3467" width="6.85546875" style="58" bestFit="1" customWidth="1"/>
    <col min="3468" max="3468" width="6.42578125" style="58" bestFit="1" customWidth="1"/>
    <col min="3469" max="3469" width="6.28515625" style="58" bestFit="1" customWidth="1"/>
    <col min="3470" max="3470" width="7.140625" style="58" bestFit="1" customWidth="1"/>
    <col min="3471" max="3471" width="6.5703125" style="58" bestFit="1" customWidth="1"/>
    <col min="3472" max="3472" width="7" style="58" bestFit="1" customWidth="1"/>
    <col min="3473" max="3473" width="6.42578125" style="58" bestFit="1" customWidth="1"/>
    <col min="3474" max="3474" width="5.85546875" style="58" bestFit="1" customWidth="1"/>
    <col min="3475" max="3475" width="7" style="58" bestFit="1" customWidth="1"/>
    <col min="3476" max="3476" width="6.140625" style="58" bestFit="1" customWidth="1"/>
    <col min="3477" max="3477" width="6.42578125" style="58" bestFit="1" customWidth="1"/>
    <col min="3478" max="3505" width="6.85546875" style="58" bestFit="1" customWidth="1"/>
    <col min="3506" max="3580" width="9.140625" style="58"/>
    <col min="3581" max="3581" width="3" style="58" bestFit="1" customWidth="1"/>
    <col min="3582" max="3582" width="3.28515625" style="58" bestFit="1" customWidth="1"/>
    <col min="3583" max="3584" width="0" style="58" hidden="1" customWidth="1"/>
    <col min="3585" max="3585" width="9.140625" style="58"/>
    <col min="3586" max="3586" width="29.5703125" style="58" customWidth="1"/>
    <col min="3587" max="3587" width="7" style="58" bestFit="1" customWidth="1"/>
    <col min="3588" max="3588" width="6.140625" style="58" bestFit="1" customWidth="1"/>
    <col min="3589" max="3589" width="6.42578125" style="58" bestFit="1" customWidth="1"/>
    <col min="3590" max="3591" width="6.85546875" style="58" bestFit="1" customWidth="1"/>
    <col min="3592" max="3592" width="6.42578125" style="58" bestFit="1" customWidth="1"/>
    <col min="3593" max="3593" width="6.28515625" style="58" bestFit="1" customWidth="1"/>
    <col min="3594" max="3594" width="7.140625" style="58" bestFit="1" customWidth="1"/>
    <col min="3595" max="3595" width="6.5703125" style="58" bestFit="1" customWidth="1"/>
    <col min="3596" max="3596" width="7" style="58" bestFit="1" customWidth="1"/>
    <col min="3597" max="3597" width="6.42578125" style="58" bestFit="1" customWidth="1"/>
    <col min="3598" max="3598" width="5.85546875" style="58" bestFit="1" customWidth="1"/>
    <col min="3599" max="3599" width="7" style="58" bestFit="1" customWidth="1"/>
    <col min="3600" max="3600" width="6.140625" style="58" bestFit="1" customWidth="1"/>
    <col min="3601" max="3601" width="6.42578125" style="58" bestFit="1" customWidth="1"/>
    <col min="3602" max="3603" width="6.85546875" style="58" bestFit="1" customWidth="1"/>
    <col min="3604" max="3604" width="6.42578125" style="58" bestFit="1" customWidth="1"/>
    <col min="3605" max="3605" width="6.28515625" style="58" bestFit="1" customWidth="1"/>
    <col min="3606" max="3606" width="7.140625" style="58" bestFit="1" customWidth="1"/>
    <col min="3607" max="3607" width="6.5703125" style="58" bestFit="1" customWidth="1"/>
    <col min="3608" max="3608" width="7" style="58" bestFit="1" customWidth="1"/>
    <col min="3609" max="3609" width="6.42578125" style="58" bestFit="1" customWidth="1"/>
    <col min="3610" max="3610" width="5.85546875" style="58" bestFit="1" customWidth="1"/>
    <col min="3611" max="3611" width="7" style="58" bestFit="1" customWidth="1"/>
    <col min="3612" max="3612" width="6.140625" style="58" bestFit="1" customWidth="1"/>
    <col min="3613" max="3613" width="6.42578125" style="58" bestFit="1" customWidth="1"/>
    <col min="3614" max="3615" width="6.85546875" style="58" bestFit="1" customWidth="1"/>
    <col min="3616" max="3616" width="6.42578125" style="58" bestFit="1" customWidth="1"/>
    <col min="3617" max="3617" width="6.28515625" style="58" bestFit="1" customWidth="1"/>
    <col min="3618" max="3618" width="7.140625" style="58" bestFit="1" customWidth="1"/>
    <col min="3619" max="3619" width="6.5703125" style="58" bestFit="1" customWidth="1"/>
    <col min="3620" max="3620" width="7" style="58" bestFit="1" customWidth="1"/>
    <col min="3621" max="3621" width="6.42578125" style="58" bestFit="1" customWidth="1"/>
    <col min="3622" max="3622" width="5.85546875" style="58" bestFit="1" customWidth="1"/>
    <col min="3623" max="3623" width="7" style="58" bestFit="1" customWidth="1"/>
    <col min="3624" max="3624" width="6.140625" style="58" bestFit="1" customWidth="1"/>
    <col min="3625" max="3625" width="6.42578125" style="58" bestFit="1" customWidth="1"/>
    <col min="3626" max="3627" width="6.85546875" style="58" bestFit="1" customWidth="1"/>
    <col min="3628" max="3628" width="6.42578125" style="58" bestFit="1" customWidth="1"/>
    <col min="3629" max="3629" width="6.28515625" style="58" bestFit="1" customWidth="1"/>
    <col min="3630" max="3630" width="7.140625" style="58" bestFit="1" customWidth="1"/>
    <col min="3631" max="3631" width="6.5703125" style="58" bestFit="1" customWidth="1"/>
    <col min="3632" max="3632" width="7" style="58" bestFit="1" customWidth="1"/>
    <col min="3633" max="3633" width="6.42578125" style="58" bestFit="1" customWidth="1"/>
    <col min="3634" max="3634" width="5.85546875" style="58" bestFit="1" customWidth="1"/>
    <col min="3635" max="3635" width="7" style="58" bestFit="1" customWidth="1"/>
    <col min="3636" max="3636" width="6.140625" style="58" bestFit="1" customWidth="1"/>
    <col min="3637" max="3637" width="6.42578125" style="58" bestFit="1" customWidth="1"/>
    <col min="3638" max="3639" width="6.85546875" style="58" bestFit="1" customWidth="1"/>
    <col min="3640" max="3640" width="6.42578125" style="58" bestFit="1" customWidth="1"/>
    <col min="3641" max="3641" width="6.28515625" style="58" bestFit="1" customWidth="1"/>
    <col min="3642" max="3642" width="7.140625" style="58" bestFit="1" customWidth="1"/>
    <col min="3643" max="3643" width="6.5703125" style="58" bestFit="1" customWidth="1"/>
    <col min="3644" max="3644" width="7" style="58" bestFit="1" customWidth="1"/>
    <col min="3645" max="3645" width="6.42578125" style="58" bestFit="1" customWidth="1"/>
    <col min="3646" max="3646" width="5.85546875" style="58" bestFit="1" customWidth="1"/>
    <col min="3647" max="3647" width="7" style="58" bestFit="1" customWidth="1"/>
    <col min="3648" max="3648" width="6.140625" style="58" bestFit="1" customWidth="1"/>
    <col min="3649" max="3649" width="6.42578125" style="58" bestFit="1" customWidth="1"/>
    <col min="3650" max="3651" width="6.85546875" style="58" bestFit="1" customWidth="1"/>
    <col min="3652" max="3652" width="6.42578125" style="58" bestFit="1" customWidth="1"/>
    <col min="3653" max="3653" width="6.28515625" style="58" bestFit="1" customWidth="1"/>
    <col min="3654" max="3654" width="7.140625" style="58" bestFit="1" customWidth="1"/>
    <col min="3655" max="3655" width="6.5703125" style="58" bestFit="1" customWidth="1"/>
    <col min="3656" max="3656" width="7" style="58" bestFit="1" customWidth="1"/>
    <col min="3657" max="3657" width="6.42578125" style="58" bestFit="1" customWidth="1"/>
    <col min="3658" max="3658" width="5.85546875" style="58" bestFit="1" customWidth="1"/>
    <col min="3659" max="3659" width="7" style="58" bestFit="1" customWidth="1"/>
    <col min="3660" max="3660" width="6.140625" style="58" bestFit="1" customWidth="1"/>
    <col min="3661" max="3661" width="6.42578125" style="58" bestFit="1" customWidth="1"/>
    <col min="3662" max="3663" width="6.85546875" style="58" bestFit="1" customWidth="1"/>
    <col min="3664" max="3664" width="6.42578125" style="58" bestFit="1" customWidth="1"/>
    <col min="3665" max="3665" width="6.28515625" style="58" bestFit="1" customWidth="1"/>
    <col min="3666" max="3666" width="7.140625" style="58" bestFit="1" customWidth="1"/>
    <col min="3667" max="3667" width="6.5703125" style="58" bestFit="1" customWidth="1"/>
    <col min="3668" max="3668" width="7" style="58" bestFit="1" customWidth="1"/>
    <col min="3669" max="3669" width="6.42578125" style="58" bestFit="1" customWidth="1"/>
    <col min="3670" max="3670" width="5.85546875" style="58" bestFit="1" customWidth="1"/>
    <col min="3671" max="3671" width="7" style="58" bestFit="1" customWidth="1"/>
    <col min="3672" max="3672" width="6.140625" style="58" bestFit="1" customWidth="1"/>
    <col min="3673" max="3673" width="6.42578125" style="58" bestFit="1" customWidth="1"/>
    <col min="3674" max="3675" width="6.85546875" style="58" bestFit="1" customWidth="1"/>
    <col min="3676" max="3676" width="6.42578125" style="58" bestFit="1" customWidth="1"/>
    <col min="3677" max="3677" width="6.28515625" style="58" bestFit="1" customWidth="1"/>
    <col min="3678" max="3678" width="7.140625" style="58" bestFit="1" customWidth="1"/>
    <col min="3679" max="3679" width="6.5703125" style="58" bestFit="1" customWidth="1"/>
    <col min="3680" max="3680" width="7" style="58" bestFit="1" customWidth="1"/>
    <col min="3681" max="3681" width="6.42578125" style="58" bestFit="1" customWidth="1"/>
    <col min="3682" max="3682" width="5.85546875" style="58" bestFit="1" customWidth="1"/>
    <col min="3683" max="3683" width="7" style="58" bestFit="1" customWidth="1"/>
    <col min="3684" max="3684" width="6.140625" style="58" bestFit="1" customWidth="1"/>
    <col min="3685" max="3685" width="6.42578125" style="58" bestFit="1" customWidth="1"/>
    <col min="3686" max="3687" width="6.85546875" style="58" bestFit="1" customWidth="1"/>
    <col min="3688" max="3688" width="6.42578125" style="58" bestFit="1" customWidth="1"/>
    <col min="3689" max="3689" width="6.28515625" style="58" bestFit="1" customWidth="1"/>
    <col min="3690" max="3690" width="7.140625" style="58" bestFit="1" customWidth="1"/>
    <col min="3691" max="3691" width="6.5703125" style="58" bestFit="1" customWidth="1"/>
    <col min="3692" max="3692" width="7" style="58" bestFit="1" customWidth="1"/>
    <col min="3693" max="3693" width="6.42578125" style="58" bestFit="1" customWidth="1"/>
    <col min="3694" max="3694" width="5.85546875" style="58" bestFit="1" customWidth="1"/>
    <col min="3695" max="3695" width="7" style="58" bestFit="1" customWidth="1"/>
    <col min="3696" max="3696" width="6.140625" style="58" bestFit="1" customWidth="1"/>
    <col min="3697" max="3697" width="6.42578125" style="58" bestFit="1" customWidth="1"/>
    <col min="3698" max="3699" width="6.85546875" style="58" bestFit="1" customWidth="1"/>
    <col min="3700" max="3700" width="6.42578125" style="58" bestFit="1" customWidth="1"/>
    <col min="3701" max="3701" width="6.28515625" style="58" bestFit="1" customWidth="1"/>
    <col min="3702" max="3702" width="7.140625" style="58" bestFit="1" customWidth="1"/>
    <col min="3703" max="3703" width="6.5703125" style="58" bestFit="1" customWidth="1"/>
    <col min="3704" max="3704" width="7" style="58" bestFit="1" customWidth="1"/>
    <col min="3705" max="3705" width="6.42578125" style="58" bestFit="1" customWidth="1"/>
    <col min="3706" max="3706" width="5.85546875" style="58" bestFit="1" customWidth="1"/>
    <col min="3707" max="3707" width="7" style="58" bestFit="1" customWidth="1"/>
    <col min="3708" max="3708" width="6.140625" style="58" bestFit="1" customWidth="1"/>
    <col min="3709" max="3709" width="6.42578125" style="58" bestFit="1" customWidth="1"/>
    <col min="3710" max="3711" width="6.85546875" style="58" bestFit="1" customWidth="1"/>
    <col min="3712" max="3712" width="6.42578125" style="58" bestFit="1" customWidth="1"/>
    <col min="3713" max="3713" width="6.28515625" style="58" bestFit="1" customWidth="1"/>
    <col min="3714" max="3714" width="7.140625" style="58" bestFit="1" customWidth="1"/>
    <col min="3715" max="3715" width="6.5703125" style="58" bestFit="1" customWidth="1"/>
    <col min="3716" max="3716" width="7" style="58" bestFit="1" customWidth="1"/>
    <col min="3717" max="3717" width="6.42578125" style="58" bestFit="1" customWidth="1"/>
    <col min="3718" max="3718" width="5.85546875" style="58" bestFit="1" customWidth="1"/>
    <col min="3719" max="3719" width="7" style="58" bestFit="1" customWidth="1"/>
    <col min="3720" max="3720" width="6.140625" style="58" bestFit="1" customWidth="1"/>
    <col min="3721" max="3721" width="6.42578125" style="58" bestFit="1" customWidth="1"/>
    <col min="3722" max="3723" width="6.85546875" style="58" bestFit="1" customWidth="1"/>
    <col min="3724" max="3724" width="6.42578125" style="58" bestFit="1" customWidth="1"/>
    <col min="3725" max="3725" width="6.28515625" style="58" bestFit="1" customWidth="1"/>
    <col min="3726" max="3726" width="7.140625" style="58" bestFit="1" customWidth="1"/>
    <col min="3727" max="3727" width="6.5703125" style="58" bestFit="1" customWidth="1"/>
    <col min="3728" max="3728" width="7" style="58" bestFit="1" customWidth="1"/>
    <col min="3729" max="3729" width="6.42578125" style="58" bestFit="1" customWidth="1"/>
    <col min="3730" max="3730" width="5.85546875" style="58" bestFit="1" customWidth="1"/>
    <col min="3731" max="3731" width="7" style="58" bestFit="1" customWidth="1"/>
    <col min="3732" max="3732" width="6.140625" style="58" bestFit="1" customWidth="1"/>
    <col min="3733" max="3733" width="6.42578125" style="58" bestFit="1" customWidth="1"/>
    <col min="3734" max="3761" width="6.85546875" style="58" bestFit="1" customWidth="1"/>
    <col min="3762" max="3836" width="9.140625" style="58"/>
    <col min="3837" max="3837" width="3" style="58" bestFit="1" customWidth="1"/>
    <col min="3838" max="3838" width="3.28515625" style="58" bestFit="1" customWidth="1"/>
    <col min="3839" max="3840" width="0" style="58" hidden="1" customWidth="1"/>
    <col min="3841" max="3841" width="9.140625" style="58"/>
    <col min="3842" max="3842" width="29.5703125" style="58" customWidth="1"/>
    <col min="3843" max="3843" width="7" style="58" bestFit="1" customWidth="1"/>
    <col min="3844" max="3844" width="6.140625" style="58" bestFit="1" customWidth="1"/>
    <col min="3845" max="3845" width="6.42578125" style="58" bestFit="1" customWidth="1"/>
    <col min="3846" max="3847" width="6.85546875" style="58" bestFit="1" customWidth="1"/>
    <col min="3848" max="3848" width="6.42578125" style="58" bestFit="1" customWidth="1"/>
    <col min="3849" max="3849" width="6.28515625" style="58" bestFit="1" customWidth="1"/>
    <col min="3850" max="3850" width="7.140625" style="58" bestFit="1" customWidth="1"/>
    <col min="3851" max="3851" width="6.5703125" style="58" bestFit="1" customWidth="1"/>
    <col min="3852" max="3852" width="7" style="58" bestFit="1" customWidth="1"/>
    <col min="3853" max="3853" width="6.42578125" style="58" bestFit="1" customWidth="1"/>
    <col min="3854" max="3854" width="5.85546875" style="58" bestFit="1" customWidth="1"/>
    <col min="3855" max="3855" width="7" style="58" bestFit="1" customWidth="1"/>
    <col min="3856" max="3856" width="6.140625" style="58" bestFit="1" customWidth="1"/>
    <col min="3857" max="3857" width="6.42578125" style="58" bestFit="1" customWidth="1"/>
    <col min="3858" max="3859" width="6.85546875" style="58" bestFit="1" customWidth="1"/>
    <col min="3860" max="3860" width="6.42578125" style="58" bestFit="1" customWidth="1"/>
    <col min="3861" max="3861" width="6.28515625" style="58" bestFit="1" customWidth="1"/>
    <col min="3862" max="3862" width="7.140625" style="58" bestFit="1" customWidth="1"/>
    <col min="3863" max="3863" width="6.5703125" style="58" bestFit="1" customWidth="1"/>
    <col min="3864" max="3864" width="7" style="58" bestFit="1" customWidth="1"/>
    <col min="3865" max="3865" width="6.42578125" style="58" bestFit="1" customWidth="1"/>
    <col min="3866" max="3866" width="5.85546875" style="58" bestFit="1" customWidth="1"/>
    <col min="3867" max="3867" width="7" style="58" bestFit="1" customWidth="1"/>
    <col min="3868" max="3868" width="6.140625" style="58" bestFit="1" customWidth="1"/>
    <col min="3869" max="3869" width="6.42578125" style="58" bestFit="1" customWidth="1"/>
    <col min="3870" max="3871" width="6.85546875" style="58" bestFit="1" customWidth="1"/>
    <col min="3872" max="3872" width="6.42578125" style="58" bestFit="1" customWidth="1"/>
    <col min="3873" max="3873" width="6.28515625" style="58" bestFit="1" customWidth="1"/>
    <col min="3874" max="3874" width="7.140625" style="58" bestFit="1" customWidth="1"/>
    <col min="3875" max="3875" width="6.5703125" style="58" bestFit="1" customWidth="1"/>
    <col min="3876" max="3876" width="7" style="58" bestFit="1" customWidth="1"/>
    <col min="3877" max="3877" width="6.42578125" style="58" bestFit="1" customWidth="1"/>
    <col min="3878" max="3878" width="5.85546875" style="58" bestFit="1" customWidth="1"/>
    <col min="3879" max="3879" width="7" style="58" bestFit="1" customWidth="1"/>
    <col min="3880" max="3880" width="6.140625" style="58" bestFit="1" customWidth="1"/>
    <col min="3881" max="3881" width="6.42578125" style="58" bestFit="1" customWidth="1"/>
    <col min="3882" max="3883" width="6.85546875" style="58" bestFit="1" customWidth="1"/>
    <col min="3884" max="3884" width="6.42578125" style="58" bestFit="1" customWidth="1"/>
    <col min="3885" max="3885" width="6.28515625" style="58" bestFit="1" customWidth="1"/>
    <col min="3886" max="3886" width="7.140625" style="58" bestFit="1" customWidth="1"/>
    <col min="3887" max="3887" width="6.5703125" style="58" bestFit="1" customWidth="1"/>
    <col min="3888" max="3888" width="7" style="58" bestFit="1" customWidth="1"/>
    <col min="3889" max="3889" width="6.42578125" style="58" bestFit="1" customWidth="1"/>
    <col min="3890" max="3890" width="5.85546875" style="58" bestFit="1" customWidth="1"/>
    <col min="3891" max="3891" width="7" style="58" bestFit="1" customWidth="1"/>
    <col min="3892" max="3892" width="6.140625" style="58" bestFit="1" customWidth="1"/>
    <col min="3893" max="3893" width="6.42578125" style="58" bestFit="1" customWidth="1"/>
    <col min="3894" max="3895" width="6.85546875" style="58" bestFit="1" customWidth="1"/>
    <col min="3896" max="3896" width="6.42578125" style="58" bestFit="1" customWidth="1"/>
    <col min="3897" max="3897" width="6.28515625" style="58" bestFit="1" customWidth="1"/>
    <col min="3898" max="3898" width="7.140625" style="58" bestFit="1" customWidth="1"/>
    <col min="3899" max="3899" width="6.5703125" style="58" bestFit="1" customWidth="1"/>
    <col min="3900" max="3900" width="7" style="58" bestFit="1" customWidth="1"/>
    <col min="3901" max="3901" width="6.42578125" style="58" bestFit="1" customWidth="1"/>
    <col min="3902" max="3902" width="5.85546875" style="58" bestFit="1" customWidth="1"/>
    <col min="3903" max="3903" width="7" style="58" bestFit="1" customWidth="1"/>
    <col min="3904" max="3904" width="6.140625" style="58" bestFit="1" customWidth="1"/>
    <col min="3905" max="3905" width="6.42578125" style="58" bestFit="1" customWidth="1"/>
    <col min="3906" max="3907" width="6.85546875" style="58" bestFit="1" customWidth="1"/>
    <col min="3908" max="3908" width="6.42578125" style="58" bestFit="1" customWidth="1"/>
    <col min="3909" max="3909" width="6.28515625" style="58" bestFit="1" customWidth="1"/>
    <col min="3910" max="3910" width="7.140625" style="58" bestFit="1" customWidth="1"/>
    <col min="3911" max="3911" width="6.5703125" style="58" bestFit="1" customWidth="1"/>
    <col min="3912" max="3912" width="7" style="58" bestFit="1" customWidth="1"/>
    <col min="3913" max="3913" width="6.42578125" style="58" bestFit="1" customWidth="1"/>
    <col min="3914" max="3914" width="5.85546875" style="58" bestFit="1" customWidth="1"/>
    <col min="3915" max="3915" width="7" style="58" bestFit="1" customWidth="1"/>
    <col min="3916" max="3916" width="6.140625" style="58" bestFit="1" customWidth="1"/>
    <col min="3917" max="3917" width="6.42578125" style="58" bestFit="1" customWidth="1"/>
    <col min="3918" max="3919" width="6.85546875" style="58" bestFit="1" customWidth="1"/>
    <col min="3920" max="3920" width="6.42578125" style="58" bestFit="1" customWidth="1"/>
    <col min="3921" max="3921" width="6.28515625" style="58" bestFit="1" customWidth="1"/>
    <col min="3922" max="3922" width="7.140625" style="58" bestFit="1" customWidth="1"/>
    <col min="3923" max="3923" width="6.5703125" style="58" bestFit="1" customWidth="1"/>
    <col min="3924" max="3924" width="7" style="58" bestFit="1" customWidth="1"/>
    <col min="3925" max="3925" width="6.42578125" style="58" bestFit="1" customWidth="1"/>
    <col min="3926" max="3926" width="5.85546875" style="58" bestFit="1" customWidth="1"/>
    <col min="3927" max="3927" width="7" style="58" bestFit="1" customWidth="1"/>
    <col min="3928" max="3928" width="6.140625" style="58" bestFit="1" customWidth="1"/>
    <col min="3929" max="3929" width="6.42578125" style="58" bestFit="1" customWidth="1"/>
    <col min="3930" max="3931" width="6.85546875" style="58" bestFit="1" customWidth="1"/>
    <col min="3932" max="3932" width="6.42578125" style="58" bestFit="1" customWidth="1"/>
    <col min="3933" max="3933" width="6.28515625" style="58" bestFit="1" customWidth="1"/>
    <col min="3934" max="3934" width="7.140625" style="58" bestFit="1" customWidth="1"/>
    <col min="3935" max="3935" width="6.5703125" style="58" bestFit="1" customWidth="1"/>
    <col min="3936" max="3936" width="7" style="58" bestFit="1" customWidth="1"/>
    <col min="3937" max="3937" width="6.42578125" style="58" bestFit="1" customWidth="1"/>
    <col min="3938" max="3938" width="5.85546875" style="58" bestFit="1" customWidth="1"/>
    <col min="3939" max="3939" width="7" style="58" bestFit="1" customWidth="1"/>
    <col min="3940" max="3940" width="6.140625" style="58" bestFit="1" customWidth="1"/>
    <col min="3941" max="3941" width="6.42578125" style="58" bestFit="1" customWidth="1"/>
    <col min="3942" max="3943" width="6.85546875" style="58" bestFit="1" customWidth="1"/>
    <col min="3944" max="3944" width="6.42578125" style="58" bestFit="1" customWidth="1"/>
    <col min="3945" max="3945" width="6.28515625" style="58" bestFit="1" customWidth="1"/>
    <col min="3946" max="3946" width="7.140625" style="58" bestFit="1" customWidth="1"/>
    <col min="3947" max="3947" width="6.5703125" style="58" bestFit="1" customWidth="1"/>
    <col min="3948" max="3948" width="7" style="58" bestFit="1" customWidth="1"/>
    <col min="3949" max="3949" width="6.42578125" style="58" bestFit="1" customWidth="1"/>
    <col min="3950" max="3950" width="5.85546875" style="58" bestFit="1" customWidth="1"/>
    <col min="3951" max="3951" width="7" style="58" bestFit="1" customWidth="1"/>
    <col min="3952" max="3952" width="6.140625" style="58" bestFit="1" customWidth="1"/>
    <col min="3953" max="3953" width="6.42578125" style="58" bestFit="1" customWidth="1"/>
    <col min="3954" max="3955" width="6.85546875" style="58" bestFit="1" customWidth="1"/>
    <col min="3956" max="3956" width="6.42578125" style="58" bestFit="1" customWidth="1"/>
    <col min="3957" max="3957" width="6.28515625" style="58" bestFit="1" customWidth="1"/>
    <col min="3958" max="3958" width="7.140625" style="58" bestFit="1" customWidth="1"/>
    <col min="3959" max="3959" width="6.5703125" style="58" bestFit="1" customWidth="1"/>
    <col min="3960" max="3960" width="7" style="58" bestFit="1" customWidth="1"/>
    <col min="3961" max="3961" width="6.42578125" style="58" bestFit="1" customWidth="1"/>
    <col min="3962" max="3962" width="5.85546875" style="58" bestFit="1" customWidth="1"/>
    <col min="3963" max="3963" width="7" style="58" bestFit="1" customWidth="1"/>
    <col min="3964" max="3964" width="6.140625" style="58" bestFit="1" customWidth="1"/>
    <col min="3965" max="3965" width="6.42578125" style="58" bestFit="1" customWidth="1"/>
    <col min="3966" max="3967" width="6.85546875" style="58" bestFit="1" customWidth="1"/>
    <col min="3968" max="3968" width="6.42578125" style="58" bestFit="1" customWidth="1"/>
    <col min="3969" max="3969" width="6.28515625" style="58" bestFit="1" customWidth="1"/>
    <col min="3970" max="3970" width="7.140625" style="58" bestFit="1" customWidth="1"/>
    <col min="3971" max="3971" width="6.5703125" style="58" bestFit="1" customWidth="1"/>
    <col min="3972" max="3972" width="7" style="58" bestFit="1" customWidth="1"/>
    <col min="3973" max="3973" width="6.42578125" style="58" bestFit="1" customWidth="1"/>
    <col min="3974" max="3974" width="5.85546875" style="58" bestFit="1" customWidth="1"/>
    <col min="3975" max="3975" width="7" style="58" bestFit="1" customWidth="1"/>
    <col min="3976" max="3976" width="6.140625" style="58" bestFit="1" customWidth="1"/>
    <col min="3977" max="3977" width="6.42578125" style="58" bestFit="1" customWidth="1"/>
    <col min="3978" max="3979" width="6.85546875" style="58" bestFit="1" customWidth="1"/>
    <col min="3980" max="3980" width="6.42578125" style="58" bestFit="1" customWidth="1"/>
    <col min="3981" max="3981" width="6.28515625" style="58" bestFit="1" customWidth="1"/>
    <col min="3982" max="3982" width="7.140625" style="58" bestFit="1" customWidth="1"/>
    <col min="3983" max="3983" width="6.5703125" style="58" bestFit="1" customWidth="1"/>
    <col min="3984" max="3984" width="7" style="58" bestFit="1" customWidth="1"/>
    <col min="3985" max="3985" width="6.42578125" style="58" bestFit="1" customWidth="1"/>
    <col min="3986" max="3986" width="5.85546875" style="58" bestFit="1" customWidth="1"/>
    <col min="3987" max="3987" width="7" style="58" bestFit="1" customWidth="1"/>
    <col min="3988" max="3988" width="6.140625" style="58" bestFit="1" customWidth="1"/>
    <col min="3989" max="3989" width="6.42578125" style="58" bestFit="1" customWidth="1"/>
    <col min="3990" max="4017" width="6.85546875" style="58" bestFit="1" customWidth="1"/>
    <col min="4018" max="4092" width="9.140625" style="58"/>
    <col min="4093" max="4093" width="3" style="58" bestFit="1" customWidth="1"/>
    <col min="4094" max="4094" width="3.28515625" style="58" bestFit="1" customWidth="1"/>
    <col min="4095" max="4096" width="0" style="58" hidden="1" customWidth="1"/>
    <col min="4097" max="4097" width="9.140625" style="58"/>
    <col min="4098" max="4098" width="29.5703125" style="58" customWidth="1"/>
    <col min="4099" max="4099" width="7" style="58" bestFit="1" customWidth="1"/>
    <col min="4100" max="4100" width="6.140625" style="58" bestFit="1" customWidth="1"/>
    <col min="4101" max="4101" width="6.42578125" style="58" bestFit="1" customWidth="1"/>
    <col min="4102" max="4103" width="6.85546875" style="58" bestFit="1" customWidth="1"/>
    <col min="4104" max="4104" width="6.42578125" style="58" bestFit="1" customWidth="1"/>
    <col min="4105" max="4105" width="6.28515625" style="58" bestFit="1" customWidth="1"/>
    <col min="4106" max="4106" width="7.140625" style="58" bestFit="1" customWidth="1"/>
    <col min="4107" max="4107" width="6.5703125" style="58" bestFit="1" customWidth="1"/>
    <col min="4108" max="4108" width="7" style="58" bestFit="1" customWidth="1"/>
    <col min="4109" max="4109" width="6.42578125" style="58" bestFit="1" customWidth="1"/>
    <col min="4110" max="4110" width="5.85546875" style="58" bestFit="1" customWidth="1"/>
    <col min="4111" max="4111" width="7" style="58" bestFit="1" customWidth="1"/>
    <col min="4112" max="4112" width="6.140625" style="58" bestFit="1" customWidth="1"/>
    <col min="4113" max="4113" width="6.42578125" style="58" bestFit="1" customWidth="1"/>
    <col min="4114" max="4115" width="6.85546875" style="58" bestFit="1" customWidth="1"/>
    <col min="4116" max="4116" width="6.42578125" style="58" bestFit="1" customWidth="1"/>
    <col min="4117" max="4117" width="6.28515625" style="58" bestFit="1" customWidth="1"/>
    <col min="4118" max="4118" width="7.140625" style="58" bestFit="1" customWidth="1"/>
    <col min="4119" max="4119" width="6.5703125" style="58" bestFit="1" customWidth="1"/>
    <col min="4120" max="4120" width="7" style="58" bestFit="1" customWidth="1"/>
    <col min="4121" max="4121" width="6.42578125" style="58" bestFit="1" customWidth="1"/>
    <col min="4122" max="4122" width="5.85546875" style="58" bestFit="1" customWidth="1"/>
    <col min="4123" max="4123" width="7" style="58" bestFit="1" customWidth="1"/>
    <col min="4124" max="4124" width="6.140625" style="58" bestFit="1" customWidth="1"/>
    <col min="4125" max="4125" width="6.42578125" style="58" bestFit="1" customWidth="1"/>
    <col min="4126" max="4127" width="6.85546875" style="58" bestFit="1" customWidth="1"/>
    <col min="4128" max="4128" width="6.42578125" style="58" bestFit="1" customWidth="1"/>
    <col min="4129" max="4129" width="6.28515625" style="58" bestFit="1" customWidth="1"/>
    <col min="4130" max="4130" width="7.140625" style="58" bestFit="1" customWidth="1"/>
    <col min="4131" max="4131" width="6.5703125" style="58" bestFit="1" customWidth="1"/>
    <col min="4132" max="4132" width="7" style="58" bestFit="1" customWidth="1"/>
    <col min="4133" max="4133" width="6.42578125" style="58" bestFit="1" customWidth="1"/>
    <col min="4134" max="4134" width="5.85546875" style="58" bestFit="1" customWidth="1"/>
    <col min="4135" max="4135" width="7" style="58" bestFit="1" customWidth="1"/>
    <col min="4136" max="4136" width="6.140625" style="58" bestFit="1" customWidth="1"/>
    <col min="4137" max="4137" width="6.42578125" style="58" bestFit="1" customWidth="1"/>
    <col min="4138" max="4139" width="6.85546875" style="58" bestFit="1" customWidth="1"/>
    <col min="4140" max="4140" width="6.42578125" style="58" bestFit="1" customWidth="1"/>
    <col min="4141" max="4141" width="6.28515625" style="58" bestFit="1" customWidth="1"/>
    <col min="4142" max="4142" width="7.140625" style="58" bestFit="1" customWidth="1"/>
    <col min="4143" max="4143" width="6.5703125" style="58" bestFit="1" customWidth="1"/>
    <col min="4144" max="4144" width="7" style="58" bestFit="1" customWidth="1"/>
    <col min="4145" max="4145" width="6.42578125" style="58" bestFit="1" customWidth="1"/>
    <col min="4146" max="4146" width="5.85546875" style="58" bestFit="1" customWidth="1"/>
    <col min="4147" max="4147" width="7" style="58" bestFit="1" customWidth="1"/>
    <col min="4148" max="4148" width="6.140625" style="58" bestFit="1" customWidth="1"/>
    <col min="4149" max="4149" width="6.42578125" style="58" bestFit="1" customWidth="1"/>
    <col min="4150" max="4151" width="6.85546875" style="58" bestFit="1" customWidth="1"/>
    <col min="4152" max="4152" width="6.42578125" style="58" bestFit="1" customWidth="1"/>
    <col min="4153" max="4153" width="6.28515625" style="58" bestFit="1" customWidth="1"/>
    <col min="4154" max="4154" width="7.140625" style="58" bestFit="1" customWidth="1"/>
    <col min="4155" max="4155" width="6.5703125" style="58" bestFit="1" customWidth="1"/>
    <col min="4156" max="4156" width="7" style="58" bestFit="1" customWidth="1"/>
    <col min="4157" max="4157" width="6.42578125" style="58" bestFit="1" customWidth="1"/>
    <col min="4158" max="4158" width="5.85546875" style="58" bestFit="1" customWidth="1"/>
    <col min="4159" max="4159" width="7" style="58" bestFit="1" customWidth="1"/>
    <col min="4160" max="4160" width="6.140625" style="58" bestFit="1" customWidth="1"/>
    <col min="4161" max="4161" width="6.42578125" style="58" bestFit="1" customWidth="1"/>
    <col min="4162" max="4163" width="6.85546875" style="58" bestFit="1" customWidth="1"/>
    <col min="4164" max="4164" width="6.42578125" style="58" bestFit="1" customWidth="1"/>
    <col min="4165" max="4165" width="6.28515625" style="58" bestFit="1" customWidth="1"/>
    <col min="4166" max="4166" width="7.140625" style="58" bestFit="1" customWidth="1"/>
    <col min="4167" max="4167" width="6.5703125" style="58" bestFit="1" customWidth="1"/>
    <col min="4168" max="4168" width="7" style="58" bestFit="1" customWidth="1"/>
    <col min="4169" max="4169" width="6.42578125" style="58" bestFit="1" customWidth="1"/>
    <col min="4170" max="4170" width="5.85546875" style="58" bestFit="1" customWidth="1"/>
    <col min="4171" max="4171" width="7" style="58" bestFit="1" customWidth="1"/>
    <col min="4172" max="4172" width="6.140625" style="58" bestFit="1" customWidth="1"/>
    <col min="4173" max="4173" width="6.42578125" style="58" bestFit="1" customWidth="1"/>
    <col min="4174" max="4175" width="6.85546875" style="58" bestFit="1" customWidth="1"/>
    <col min="4176" max="4176" width="6.42578125" style="58" bestFit="1" customWidth="1"/>
    <col min="4177" max="4177" width="6.28515625" style="58" bestFit="1" customWidth="1"/>
    <col min="4178" max="4178" width="7.140625" style="58" bestFit="1" customWidth="1"/>
    <col min="4179" max="4179" width="6.5703125" style="58" bestFit="1" customWidth="1"/>
    <col min="4180" max="4180" width="7" style="58" bestFit="1" customWidth="1"/>
    <col min="4181" max="4181" width="6.42578125" style="58" bestFit="1" customWidth="1"/>
    <col min="4182" max="4182" width="5.85546875" style="58" bestFit="1" customWidth="1"/>
    <col min="4183" max="4183" width="7" style="58" bestFit="1" customWidth="1"/>
    <col min="4184" max="4184" width="6.140625" style="58" bestFit="1" customWidth="1"/>
    <col min="4185" max="4185" width="6.42578125" style="58" bestFit="1" customWidth="1"/>
    <col min="4186" max="4187" width="6.85546875" style="58" bestFit="1" customWidth="1"/>
    <col min="4188" max="4188" width="6.42578125" style="58" bestFit="1" customWidth="1"/>
    <col min="4189" max="4189" width="6.28515625" style="58" bestFit="1" customWidth="1"/>
    <col min="4190" max="4190" width="7.140625" style="58" bestFit="1" customWidth="1"/>
    <col min="4191" max="4191" width="6.5703125" style="58" bestFit="1" customWidth="1"/>
    <col min="4192" max="4192" width="7" style="58" bestFit="1" customWidth="1"/>
    <col min="4193" max="4193" width="6.42578125" style="58" bestFit="1" customWidth="1"/>
    <col min="4194" max="4194" width="5.85546875" style="58" bestFit="1" customWidth="1"/>
    <col min="4195" max="4195" width="7" style="58" bestFit="1" customWidth="1"/>
    <col min="4196" max="4196" width="6.140625" style="58" bestFit="1" customWidth="1"/>
    <col min="4197" max="4197" width="6.42578125" style="58" bestFit="1" customWidth="1"/>
    <col min="4198" max="4199" width="6.85546875" style="58" bestFit="1" customWidth="1"/>
    <col min="4200" max="4200" width="6.42578125" style="58" bestFit="1" customWidth="1"/>
    <col min="4201" max="4201" width="6.28515625" style="58" bestFit="1" customWidth="1"/>
    <col min="4202" max="4202" width="7.140625" style="58" bestFit="1" customWidth="1"/>
    <col min="4203" max="4203" width="6.5703125" style="58" bestFit="1" customWidth="1"/>
    <col min="4204" max="4204" width="7" style="58" bestFit="1" customWidth="1"/>
    <col min="4205" max="4205" width="6.42578125" style="58" bestFit="1" customWidth="1"/>
    <col min="4206" max="4206" width="5.85546875" style="58" bestFit="1" customWidth="1"/>
    <col min="4207" max="4207" width="7" style="58" bestFit="1" customWidth="1"/>
    <col min="4208" max="4208" width="6.140625" style="58" bestFit="1" customWidth="1"/>
    <col min="4209" max="4209" width="6.42578125" style="58" bestFit="1" customWidth="1"/>
    <col min="4210" max="4211" width="6.85546875" style="58" bestFit="1" customWidth="1"/>
    <col min="4212" max="4212" width="6.42578125" style="58" bestFit="1" customWidth="1"/>
    <col min="4213" max="4213" width="6.28515625" style="58" bestFit="1" customWidth="1"/>
    <col min="4214" max="4214" width="7.140625" style="58" bestFit="1" customWidth="1"/>
    <col min="4215" max="4215" width="6.5703125" style="58" bestFit="1" customWidth="1"/>
    <col min="4216" max="4216" width="7" style="58" bestFit="1" customWidth="1"/>
    <col min="4217" max="4217" width="6.42578125" style="58" bestFit="1" customWidth="1"/>
    <col min="4218" max="4218" width="5.85546875" style="58" bestFit="1" customWidth="1"/>
    <col min="4219" max="4219" width="7" style="58" bestFit="1" customWidth="1"/>
    <col min="4220" max="4220" width="6.140625" style="58" bestFit="1" customWidth="1"/>
    <col min="4221" max="4221" width="6.42578125" style="58" bestFit="1" customWidth="1"/>
    <col min="4222" max="4223" width="6.85546875" style="58" bestFit="1" customWidth="1"/>
    <col min="4224" max="4224" width="6.42578125" style="58" bestFit="1" customWidth="1"/>
    <col min="4225" max="4225" width="6.28515625" style="58" bestFit="1" customWidth="1"/>
    <col min="4226" max="4226" width="7.140625" style="58" bestFit="1" customWidth="1"/>
    <col min="4227" max="4227" width="6.5703125" style="58" bestFit="1" customWidth="1"/>
    <col min="4228" max="4228" width="7" style="58" bestFit="1" customWidth="1"/>
    <col min="4229" max="4229" width="6.42578125" style="58" bestFit="1" customWidth="1"/>
    <col min="4230" max="4230" width="5.85546875" style="58" bestFit="1" customWidth="1"/>
    <col min="4231" max="4231" width="7" style="58" bestFit="1" customWidth="1"/>
    <col min="4232" max="4232" width="6.140625" style="58" bestFit="1" customWidth="1"/>
    <col min="4233" max="4233" width="6.42578125" style="58" bestFit="1" customWidth="1"/>
    <col min="4234" max="4235" width="6.85546875" style="58" bestFit="1" customWidth="1"/>
    <col min="4236" max="4236" width="6.42578125" style="58" bestFit="1" customWidth="1"/>
    <col min="4237" max="4237" width="6.28515625" style="58" bestFit="1" customWidth="1"/>
    <col min="4238" max="4238" width="7.140625" style="58" bestFit="1" customWidth="1"/>
    <col min="4239" max="4239" width="6.5703125" style="58" bestFit="1" customWidth="1"/>
    <col min="4240" max="4240" width="7" style="58" bestFit="1" customWidth="1"/>
    <col min="4241" max="4241" width="6.42578125" style="58" bestFit="1" customWidth="1"/>
    <col min="4242" max="4242" width="5.85546875" style="58" bestFit="1" customWidth="1"/>
    <col min="4243" max="4243" width="7" style="58" bestFit="1" customWidth="1"/>
    <col min="4244" max="4244" width="6.140625" style="58" bestFit="1" customWidth="1"/>
    <col min="4245" max="4245" width="6.42578125" style="58" bestFit="1" customWidth="1"/>
    <col min="4246" max="4273" width="6.85546875" style="58" bestFit="1" customWidth="1"/>
    <col min="4274" max="4348" width="9.140625" style="58"/>
    <col min="4349" max="4349" width="3" style="58" bestFit="1" customWidth="1"/>
    <col min="4350" max="4350" width="3.28515625" style="58" bestFit="1" customWidth="1"/>
    <col min="4351" max="4352" width="0" style="58" hidden="1" customWidth="1"/>
    <col min="4353" max="4353" width="9.140625" style="58"/>
    <col min="4354" max="4354" width="29.5703125" style="58" customWidth="1"/>
    <col min="4355" max="4355" width="7" style="58" bestFit="1" customWidth="1"/>
    <col min="4356" max="4356" width="6.140625" style="58" bestFit="1" customWidth="1"/>
    <col min="4357" max="4357" width="6.42578125" style="58" bestFit="1" customWidth="1"/>
    <col min="4358" max="4359" width="6.85546875" style="58" bestFit="1" customWidth="1"/>
    <col min="4360" max="4360" width="6.42578125" style="58" bestFit="1" customWidth="1"/>
    <col min="4361" max="4361" width="6.28515625" style="58" bestFit="1" customWidth="1"/>
    <col min="4362" max="4362" width="7.140625" style="58" bestFit="1" customWidth="1"/>
    <col min="4363" max="4363" width="6.5703125" style="58" bestFit="1" customWidth="1"/>
    <col min="4364" max="4364" width="7" style="58" bestFit="1" customWidth="1"/>
    <col min="4365" max="4365" width="6.42578125" style="58" bestFit="1" customWidth="1"/>
    <col min="4366" max="4366" width="5.85546875" style="58" bestFit="1" customWidth="1"/>
    <col min="4367" max="4367" width="7" style="58" bestFit="1" customWidth="1"/>
    <col min="4368" max="4368" width="6.140625" style="58" bestFit="1" customWidth="1"/>
    <col min="4369" max="4369" width="6.42578125" style="58" bestFit="1" customWidth="1"/>
    <col min="4370" max="4371" width="6.85546875" style="58" bestFit="1" customWidth="1"/>
    <col min="4372" max="4372" width="6.42578125" style="58" bestFit="1" customWidth="1"/>
    <col min="4373" max="4373" width="6.28515625" style="58" bestFit="1" customWidth="1"/>
    <col min="4374" max="4374" width="7.140625" style="58" bestFit="1" customWidth="1"/>
    <col min="4375" max="4375" width="6.5703125" style="58" bestFit="1" customWidth="1"/>
    <col min="4376" max="4376" width="7" style="58" bestFit="1" customWidth="1"/>
    <col min="4377" max="4377" width="6.42578125" style="58" bestFit="1" customWidth="1"/>
    <col min="4378" max="4378" width="5.85546875" style="58" bestFit="1" customWidth="1"/>
    <col min="4379" max="4379" width="7" style="58" bestFit="1" customWidth="1"/>
    <col min="4380" max="4380" width="6.140625" style="58" bestFit="1" customWidth="1"/>
    <col min="4381" max="4381" width="6.42578125" style="58" bestFit="1" customWidth="1"/>
    <col min="4382" max="4383" width="6.85546875" style="58" bestFit="1" customWidth="1"/>
    <col min="4384" max="4384" width="6.42578125" style="58" bestFit="1" customWidth="1"/>
    <col min="4385" max="4385" width="6.28515625" style="58" bestFit="1" customWidth="1"/>
    <col min="4386" max="4386" width="7.140625" style="58" bestFit="1" customWidth="1"/>
    <col min="4387" max="4387" width="6.5703125" style="58" bestFit="1" customWidth="1"/>
    <col min="4388" max="4388" width="7" style="58" bestFit="1" customWidth="1"/>
    <col min="4389" max="4389" width="6.42578125" style="58" bestFit="1" customWidth="1"/>
    <col min="4390" max="4390" width="5.85546875" style="58" bestFit="1" customWidth="1"/>
    <col min="4391" max="4391" width="7" style="58" bestFit="1" customWidth="1"/>
    <col min="4392" max="4392" width="6.140625" style="58" bestFit="1" customWidth="1"/>
    <col min="4393" max="4393" width="6.42578125" style="58" bestFit="1" customWidth="1"/>
    <col min="4394" max="4395" width="6.85546875" style="58" bestFit="1" customWidth="1"/>
    <col min="4396" max="4396" width="6.42578125" style="58" bestFit="1" customWidth="1"/>
    <col min="4397" max="4397" width="6.28515625" style="58" bestFit="1" customWidth="1"/>
    <col min="4398" max="4398" width="7.140625" style="58" bestFit="1" customWidth="1"/>
    <col min="4399" max="4399" width="6.5703125" style="58" bestFit="1" customWidth="1"/>
    <col min="4400" max="4400" width="7" style="58" bestFit="1" customWidth="1"/>
    <col min="4401" max="4401" width="6.42578125" style="58" bestFit="1" customWidth="1"/>
    <col min="4402" max="4402" width="5.85546875" style="58" bestFit="1" customWidth="1"/>
    <col min="4403" max="4403" width="7" style="58" bestFit="1" customWidth="1"/>
    <col min="4404" max="4404" width="6.140625" style="58" bestFit="1" customWidth="1"/>
    <col min="4405" max="4405" width="6.42578125" style="58" bestFit="1" customWidth="1"/>
    <col min="4406" max="4407" width="6.85546875" style="58" bestFit="1" customWidth="1"/>
    <col min="4408" max="4408" width="6.42578125" style="58" bestFit="1" customWidth="1"/>
    <col min="4409" max="4409" width="6.28515625" style="58" bestFit="1" customWidth="1"/>
    <col min="4410" max="4410" width="7.140625" style="58" bestFit="1" customWidth="1"/>
    <col min="4411" max="4411" width="6.5703125" style="58" bestFit="1" customWidth="1"/>
    <col min="4412" max="4412" width="7" style="58" bestFit="1" customWidth="1"/>
    <col min="4413" max="4413" width="6.42578125" style="58" bestFit="1" customWidth="1"/>
    <col min="4414" max="4414" width="5.85546875" style="58" bestFit="1" customWidth="1"/>
    <col min="4415" max="4415" width="7" style="58" bestFit="1" customWidth="1"/>
    <col min="4416" max="4416" width="6.140625" style="58" bestFit="1" customWidth="1"/>
    <col min="4417" max="4417" width="6.42578125" style="58" bestFit="1" customWidth="1"/>
    <col min="4418" max="4419" width="6.85546875" style="58" bestFit="1" customWidth="1"/>
    <col min="4420" max="4420" width="6.42578125" style="58" bestFit="1" customWidth="1"/>
    <col min="4421" max="4421" width="6.28515625" style="58" bestFit="1" customWidth="1"/>
    <col min="4422" max="4422" width="7.140625" style="58" bestFit="1" customWidth="1"/>
    <col min="4423" max="4423" width="6.5703125" style="58" bestFit="1" customWidth="1"/>
    <col min="4424" max="4424" width="7" style="58" bestFit="1" customWidth="1"/>
    <col min="4425" max="4425" width="6.42578125" style="58" bestFit="1" customWidth="1"/>
    <col min="4426" max="4426" width="5.85546875" style="58" bestFit="1" customWidth="1"/>
    <col min="4427" max="4427" width="7" style="58" bestFit="1" customWidth="1"/>
    <col min="4428" max="4428" width="6.140625" style="58" bestFit="1" customWidth="1"/>
    <col min="4429" max="4429" width="6.42578125" style="58" bestFit="1" customWidth="1"/>
    <col min="4430" max="4431" width="6.85546875" style="58" bestFit="1" customWidth="1"/>
    <col min="4432" max="4432" width="6.42578125" style="58" bestFit="1" customWidth="1"/>
    <col min="4433" max="4433" width="6.28515625" style="58" bestFit="1" customWidth="1"/>
    <col min="4434" max="4434" width="7.140625" style="58" bestFit="1" customWidth="1"/>
    <col min="4435" max="4435" width="6.5703125" style="58" bestFit="1" customWidth="1"/>
    <col min="4436" max="4436" width="7" style="58" bestFit="1" customWidth="1"/>
    <col min="4437" max="4437" width="6.42578125" style="58" bestFit="1" customWidth="1"/>
    <col min="4438" max="4438" width="5.85546875" style="58" bestFit="1" customWidth="1"/>
    <col min="4439" max="4439" width="7" style="58" bestFit="1" customWidth="1"/>
    <col min="4440" max="4440" width="6.140625" style="58" bestFit="1" customWidth="1"/>
    <col min="4441" max="4441" width="6.42578125" style="58" bestFit="1" customWidth="1"/>
    <col min="4442" max="4443" width="6.85546875" style="58" bestFit="1" customWidth="1"/>
    <col min="4444" max="4444" width="6.42578125" style="58" bestFit="1" customWidth="1"/>
    <col min="4445" max="4445" width="6.28515625" style="58" bestFit="1" customWidth="1"/>
    <col min="4446" max="4446" width="7.140625" style="58" bestFit="1" customWidth="1"/>
    <col min="4447" max="4447" width="6.5703125" style="58" bestFit="1" customWidth="1"/>
    <col min="4448" max="4448" width="7" style="58" bestFit="1" customWidth="1"/>
    <col min="4449" max="4449" width="6.42578125" style="58" bestFit="1" customWidth="1"/>
    <col min="4450" max="4450" width="5.85546875" style="58" bestFit="1" customWidth="1"/>
    <col min="4451" max="4451" width="7" style="58" bestFit="1" customWidth="1"/>
    <col min="4452" max="4452" width="6.140625" style="58" bestFit="1" customWidth="1"/>
    <col min="4453" max="4453" width="6.42578125" style="58" bestFit="1" customWidth="1"/>
    <col min="4454" max="4455" width="6.85546875" style="58" bestFit="1" customWidth="1"/>
    <col min="4456" max="4456" width="6.42578125" style="58" bestFit="1" customWidth="1"/>
    <col min="4457" max="4457" width="6.28515625" style="58" bestFit="1" customWidth="1"/>
    <col min="4458" max="4458" width="7.140625" style="58" bestFit="1" customWidth="1"/>
    <col min="4459" max="4459" width="6.5703125" style="58" bestFit="1" customWidth="1"/>
    <col min="4460" max="4460" width="7" style="58" bestFit="1" customWidth="1"/>
    <col min="4461" max="4461" width="6.42578125" style="58" bestFit="1" customWidth="1"/>
    <col min="4462" max="4462" width="5.85546875" style="58" bestFit="1" customWidth="1"/>
    <col min="4463" max="4463" width="7" style="58" bestFit="1" customWidth="1"/>
    <col min="4464" max="4464" width="6.140625" style="58" bestFit="1" customWidth="1"/>
    <col min="4465" max="4465" width="6.42578125" style="58" bestFit="1" customWidth="1"/>
    <col min="4466" max="4467" width="6.85546875" style="58" bestFit="1" customWidth="1"/>
    <col min="4468" max="4468" width="6.42578125" style="58" bestFit="1" customWidth="1"/>
    <col min="4469" max="4469" width="6.28515625" style="58" bestFit="1" customWidth="1"/>
    <col min="4470" max="4470" width="7.140625" style="58" bestFit="1" customWidth="1"/>
    <col min="4471" max="4471" width="6.5703125" style="58" bestFit="1" customWidth="1"/>
    <col min="4472" max="4472" width="7" style="58" bestFit="1" customWidth="1"/>
    <col min="4473" max="4473" width="6.42578125" style="58" bestFit="1" customWidth="1"/>
    <col min="4474" max="4474" width="5.85546875" style="58" bestFit="1" customWidth="1"/>
    <col min="4475" max="4475" width="7" style="58" bestFit="1" customWidth="1"/>
    <col min="4476" max="4476" width="6.140625" style="58" bestFit="1" customWidth="1"/>
    <col min="4477" max="4477" width="6.42578125" style="58" bestFit="1" customWidth="1"/>
    <col min="4478" max="4479" width="6.85546875" style="58" bestFit="1" customWidth="1"/>
    <col min="4480" max="4480" width="6.42578125" style="58" bestFit="1" customWidth="1"/>
    <col min="4481" max="4481" width="6.28515625" style="58" bestFit="1" customWidth="1"/>
    <col min="4482" max="4482" width="7.140625" style="58" bestFit="1" customWidth="1"/>
    <col min="4483" max="4483" width="6.5703125" style="58" bestFit="1" customWidth="1"/>
    <col min="4484" max="4484" width="7" style="58" bestFit="1" customWidth="1"/>
    <col min="4485" max="4485" width="6.42578125" style="58" bestFit="1" customWidth="1"/>
    <col min="4486" max="4486" width="5.85546875" style="58" bestFit="1" customWidth="1"/>
    <col min="4487" max="4487" width="7" style="58" bestFit="1" customWidth="1"/>
    <col min="4488" max="4488" width="6.140625" style="58" bestFit="1" customWidth="1"/>
    <col min="4489" max="4489" width="6.42578125" style="58" bestFit="1" customWidth="1"/>
    <col min="4490" max="4491" width="6.85546875" style="58" bestFit="1" customWidth="1"/>
    <col min="4492" max="4492" width="6.42578125" style="58" bestFit="1" customWidth="1"/>
    <col min="4493" max="4493" width="6.28515625" style="58" bestFit="1" customWidth="1"/>
    <col min="4494" max="4494" width="7.140625" style="58" bestFit="1" customWidth="1"/>
    <col min="4495" max="4495" width="6.5703125" style="58" bestFit="1" customWidth="1"/>
    <col min="4496" max="4496" width="7" style="58" bestFit="1" customWidth="1"/>
    <col min="4497" max="4497" width="6.42578125" style="58" bestFit="1" customWidth="1"/>
    <col min="4498" max="4498" width="5.85546875" style="58" bestFit="1" customWidth="1"/>
    <col min="4499" max="4499" width="7" style="58" bestFit="1" customWidth="1"/>
    <col min="4500" max="4500" width="6.140625" style="58" bestFit="1" customWidth="1"/>
    <col min="4501" max="4501" width="6.42578125" style="58" bestFit="1" customWidth="1"/>
    <col min="4502" max="4529" width="6.85546875" style="58" bestFit="1" customWidth="1"/>
    <col min="4530" max="4604" width="9.140625" style="58"/>
    <col min="4605" max="4605" width="3" style="58" bestFit="1" customWidth="1"/>
    <col min="4606" max="4606" width="3.28515625" style="58" bestFit="1" customWidth="1"/>
    <col min="4607" max="4608" width="0" style="58" hidden="1" customWidth="1"/>
    <col min="4609" max="4609" width="9.140625" style="58"/>
    <col min="4610" max="4610" width="29.5703125" style="58" customWidth="1"/>
    <col min="4611" max="4611" width="7" style="58" bestFit="1" customWidth="1"/>
    <col min="4612" max="4612" width="6.140625" style="58" bestFit="1" customWidth="1"/>
    <col min="4613" max="4613" width="6.42578125" style="58" bestFit="1" customWidth="1"/>
    <col min="4614" max="4615" width="6.85546875" style="58" bestFit="1" customWidth="1"/>
    <col min="4616" max="4616" width="6.42578125" style="58" bestFit="1" customWidth="1"/>
    <col min="4617" max="4617" width="6.28515625" style="58" bestFit="1" customWidth="1"/>
    <col min="4618" max="4618" width="7.140625" style="58" bestFit="1" customWidth="1"/>
    <col min="4619" max="4619" width="6.5703125" style="58" bestFit="1" customWidth="1"/>
    <col min="4620" max="4620" width="7" style="58" bestFit="1" customWidth="1"/>
    <col min="4621" max="4621" width="6.42578125" style="58" bestFit="1" customWidth="1"/>
    <col min="4622" max="4622" width="5.85546875" style="58" bestFit="1" customWidth="1"/>
    <col min="4623" max="4623" width="7" style="58" bestFit="1" customWidth="1"/>
    <col min="4624" max="4624" width="6.140625" style="58" bestFit="1" customWidth="1"/>
    <col min="4625" max="4625" width="6.42578125" style="58" bestFit="1" customWidth="1"/>
    <col min="4626" max="4627" width="6.85546875" style="58" bestFit="1" customWidth="1"/>
    <col min="4628" max="4628" width="6.42578125" style="58" bestFit="1" customWidth="1"/>
    <col min="4629" max="4629" width="6.28515625" style="58" bestFit="1" customWidth="1"/>
    <col min="4630" max="4630" width="7.140625" style="58" bestFit="1" customWidth="1"/>
    <col min="4631" max="4631" width="6.5703125" style="58" bestFit="1" customWidth="1"/>
    <col min="4632" max="4632" width="7" style="58" bestFit="1" customWidth="1"/>
    <col min="4633" max="4633" width="6.42578125" style="58" bestFit="1" customWidth="1"/>
    <col min="4634" max="4634" width="5.85546875" style="58" bestFit="1" customWidth="1"/>
    <col min="4635" max="4635" width="7" style="58" bestFit="1" customWidth="1"/>
    <col min="4636" max="4636" width="6.140625" style="58" bestFit="1" customWidth="1"/>
    <col min="4637" max="4637" width="6.42578125" style="58" bestFit="1" customWidth="1"/>
    <col min="4638" max="4639" width="6.85546875" style="58" bestFit="1" customWidth="1"/>
    <col min="4640" max="4640" width="6.42578125" style="58" bestFit="1" customWidth="1"/>
    <col min="4641" max="4641" width="6.28515625" style="58" bestFit="1" customWidth="1"/>
    <col min="4642" max="4642" width="7.140625" style="58" bestFit="1" customWidth="1"/>
    <col min="4643" max="4643" width="6.5703125" style="58" bestFit="1" customWidth="1"/>
    <col min="4644" max="4644" width="7" style="58" bestFit="1" customWidth="1"/>
    <col min="4645" max="4645" width="6.42578125" style="58" bestFit="1" customWidth="1"/>
    <col min="4646" max="4646" width="5.85546875" style="58" bestFit="1" customWidth="1"/>
    <col min="4647" max="4647" width="7" style="58" bestFit="1" customWidth="1"/>
    <col min="4648" max="4648" width="6.140625" style="58" bestFit="1" customWidth="1"/>
    <col min="4649" max="4649" width="6.42578125" style="58" bestFit="1" customWidth="1"/>
    <col min="4650" max="4651" width="6.85546875" style="58" bestFit="1" customWidth="1"/>
    <col min="4652" max="4652" width="6.42578125" style="58" bestFit="1" customWidth="1"/>
    <col min="4653" max="4653" width="6.28515625" style="58" bestFit="1" customWidth="1"/>
    <col min="4654" max="4654" width="7.140625" style="58" bestFit="1" customWidth="1"/>
    <col min="4655" max="4655" width="6.5703125" style="58" bestFit="1" customWidth="1"/>
    <col min="4656" max="4656" width="7" style="58" bestFit="1" customWidth="1"/>
    <col min="4657" max="4657" width="6.42578125" style="58" bestFit="1" customWidth="1"/>
    <col min="4658" max="4658" width="5.85546875" style="58" bestFit="1" customWidth="1"/>
    <col min="4659" max="4659" width="7" style="58" bestFit="1" customWidth="1"/>
    <col min="4660" max="4660" width="6.140625" style="58" bestFit="1" customWidth="1"/>
    <col min="4661" max="4661" width="6.42578125" style="58" bestFit="1" customWidth="1"/>
    <col min="4662" max="4663" width="6.85546875" style="58" bestFit="1" customWidth="1"/>
    <col min="4664" max="4664" width="6.42578125" style="58" bestFit="1" customWidth="1"/>
    <col min="4665" max="4665" width="6.28515625" style="58" bestFit="1" customWidth="1"/>
    <col min="4666" max="4666" width="7.140625" style="58" bestFit="1" customWidth="1"/>
    <col min="4667" max="4667" width="6.5703125" style="58" bestFit="1" customWidth="1"/>
    <col min="4668" max="4668" width="7" style="58" bestFit="1" customWidth="1"/>
    <col min="4669" max="4669" width="6.42578125" style="58" bestFit="1" customWidth="1"/>
    <col min="4670" max="4670" width="5.85546875" style="58" bestFit="1" customWidth="1"/>
    <col min="4671" max="4671" width="7" style="58" bestFit="1" customWidth="1"/>
    <col min="4672" max="4672" width="6.140625" style="58" bestFit="1" customWidth="1"/>
    <col min="4673" max="4673" width="6.42578125" style="58" bestFit="1" customWidth="1"/>
    <col min="4674" max="4675" width="6.85546875" style="58" bestFit="1" customWidth="1"/>
    <col min="4676" max="4676" width="6.42578125" style="58" bestFit="1" customWidth="1"/>
    <col min="4677" max="4677" width="6.28515625" style="58" bestFit="1" customWidth="1"/>
    <col min="4678" max="4678" width="7.140625" style="58" bestFit="1" customWidth="1"/>
    <col min="4679" max="4679" width="6.5703125" style="58" bestFit="1" customWidth="1"/>
    <col min="4680" max="4680" width="7" style="58" bestFit="1" customWidth="1"/>
    <col min="4681" max="4681" width="6.42578125" style="58" bestFit="1" customWidth="1"/>
    <col min="4682" max="4682" width="5.85546875" style="58" bestFit="1" customWidth="1"/>
    <col min="4683" max="4683" width="7" style="58" bestFit="1" customWidth="1"/>
    <col min="4684" max="4684" width="6.140625" style="58" bestFit="1" customWidth="1"/>
    <col min="4685" max="4685" width="6.42578125" style="58" bestFit="1" customWidth="1"/>
    <col min="4686" max="4687" width="6.85546875" style="58" bestFit="1" customWidth="1"/>
    <col min="4688" max="4688" width="6.42578125" style="58" bestFit="1" customWidth="1"/>
    <col min="4689" max="4689" width="6.28515625" style="58" bestFit="1" customWidth="1"/>
    <col min="4690" max="4690" width="7.140625" style="58" bestFit="1" customWidth="1"/>
    <col min="4691" max="4691" width="6.5703125" style="58" bestFit="1" customWidth="1"/>
    <col min="4692" max="4692" width="7" style="58" bestFit="1" customWidth="1"/>
    <col min="4693" max="4693" width="6.42578125" style="58" bestFit="1" customWidth="1"/>
    <col min="4694" max="4694" width="5.85546875" style="58" bestFit="1" customWidth="1"/>
    <col min="4695" max="4695" width="7" style="58" bestFit="1" customWidth="1"/>
    <col min="4696" max="4696" width="6.140625" style="58" bestFit="1" customWidth="1"/>
    <col min="4697" max="4697" width="6.42578125" style="58" bestFit="1" customWidth="1"/>
    <col min="4698" max="4699" width="6.85546875" style="58" bestFit="1" customWidth="1"/>
    <col min="4700" max="4700" width="6.42578125" style="58" bestFit="1" customWidth="1"/>
    <col min="4701" max="4701" width="6.28515625" style="58" bestFit="1" customWidth="1"/>
    <col min="4702" max="4702" width="7.140625" style="58" bestFit="1" customWidth="1"/>
    <col min="4703" max="4703" width="6.5703125" style="58" bestFit="1" customWidth="1"/>
    <col min="4704" max="4704" width="7" style="58" bestFit="1" customWidth="1"/>
    <col min="4705" max="4705" width="6.42578125" style="58" bestFit="1" customWidth="1"/>
    <col min="4706" max="4706" width="5.85546875" style="58" bestFit="1" customWidth="1"/>
    <col min="4707" max="4707" width="7" style="58" bestFit="1" customWidth="1"/>
    <col min="4708" max="4708" width="6.140625" style="58" bestFit="1" customWidth="1"/>
    <col min="4709" max="4709" width="6.42578125" style="58" bestFit="1" customWidth="1"/>
    <col min="4710" max="4711" width="6.85546875" style="58" bestFit="1" customWidth="1"/>
    <col min="4712" max="4712" width="6.42578125" style="58" bestFit="1" customWidth="1"/>
    <col min="4713" max="4713" width="6.28515625" style="58" bestFit="1" customWidth="1"/>
    <col min="4714" max="4714" width="7.140625" style="58" bestFit="1" customWidth="1"/>
    <col min="4715" max="4715" width="6.5703125" style="58" bestFit="1" customWidth="1"/>
    <col min="4716" max="4716" width="7" style="58" bestFit="1" customWidth="1"/>
    <col min="4717" max="4717" width="6.42578125" style="58" bestFit="1" customWidth="1"/>
    <col min="4718" max="4718" width="5.85546875" style="58" bestFit="1" customWidth="1"/>
    <col min="4719" max="4719" width="7" style="58" bestFit="1" customWidth="1"/>
    <col min="4720" max="4720" width="6.140625" style="58" bestFit="1" customWidth="1"/>
    <col min="4721" max="4721" width="6.42578125" style="58" bestFit="1" customWidth="1"/>
    <col min="4722" max="4723" width="6.85546875" style="58" bestFit="1" customWidth="1"/>
    <col min="4724" max="4724" width="6.42578125" style="58" bestFit="1" customWidth="1"/>
    <col min="4725" max="4725" width="6.28515625" style="58" bestFit="1" customWidth="1"/>
    <col min="4726" max="4726" width="7.140625" style="58" bestFit="1" customWidth="1"/>
    <col min="4727" max="4727" width="6.5703125" style="58" bestFit="1" customWidth="1"/>
    <col min="4728" max="4728" width="7" style="58" bestFit="1" customWidth="1"/>
    <col min="4729" max="4729" width="6.42578125" style="58" bestFit="1" customWidth="1"/>
    <col min="4730" max="4730" width="5.85546875" style="58" bestFit="1" customWidth="1"/>
    <col min="4731" max="4731" width="7" style="58" bestFit="1" customWidth="1"/>
    <col min="4732" max="4732" width="6.140625" style="58" bestFit="1" customWidth="1"/>
    <col min="4733" max="4733" width="6.42578125" style="58" bestFit="1" customWidth="1"/>
    <col min="4734" max="4735" width="6.85546875" style="58" bestFit="1" customWidth="1"/>
    <col min="4736" max="4736" width="6.42578125" style="58" bestFit="1" customWidth="1"/>
    <col min="4737" max="4737" width="6.28515625" style="58" bestFit="1" customWidth="1"/>
    <col min="4738" max="4738" width="7.140625" style="58" bestFit="1" customWidth="1"/>
    <col min="4739" max="4739" width="6.5703125" style="58" bestFit="1" customWidth="1"/>
    <col min="4740" max="4740" width="7" style="58" bestFit="1" customWidth="1"/>
    <col min="4741" max="4741" width="6.42578125" style="58" bestFit="1" customWidth="1"/>
    <col min="4742" max="4742" width="5.85546875" style="58" bestFit="1" customWidth="1"/>
    <col min="4743" max="4743" width="7" style="58" bestFit="1" customWidth="1"/>
    <col min="4744" max="4744" width="6.140625" style="58" bestFit="1" customWidth="1"/>
    <col min="4745" max="4745" width="6.42578125" style="58" bestFit="1" customWidth="1"/>
    <col min="4746" max="4747" width="6.85546875" style="58" bestFit="1" customWidth="1"/>
    <col min="4748" max="4748" width="6.42578125" style="58" bestFit="1" customWidth="1"/>
    <col min="4749" max="4749" width="6.28515625" style="58" bestFit="1" customWidth="1"/>
    <col min="4750" max="4750" width="7.140625" style="58" bestFit="1" customWidth="1"/>
    <col min="4751" max="4751" width="6.5703125" style="58" bestFit="1" customWidth="1"/>
    <col min="4752" max="4752" width="7" style="58" bestFit="1" customWidth="1"/>
    <col min="4753" max="4753" width="6.42578125" style="58" bestFit="1" customWidth="1"/>
    <col min="4754" max="4754" width="5.85546875" style="58" bestFit="1" customWidth="1"/>
    <col min="4755" max="4755" width="7" style="58" bestFit="1" customWidth="1"/>
    <col min="4756" max="4756" width="6.140625" style="58" bestFit="1" customWidth="1"/>
    <col min="4757" max="4757" width="6.42578125" style="58" bestFit="1" customWidth="1"/>
    <col min="4758" max="4785" width="6.85546875" style="58" bestFit="1" customWidth="1"/>
    <col min="4786" max="4860" width="9.140625" style="58"/>
    <col min="4861" max="4861" width="3" style="58" bestFit="1" customWidth="1"/>
    <col min="4862" max="4862" width="3.28515625" style="58" bestFit="1" customWidth="1"/>
    <col min="4863" max="4864" width="0" style="58" hidden="1" customWidth="1"/>
    <col min="4865" max="4865" width="9.140625" style="58"/>
    <col min="4866" max="4866" width="29.5703125" style="58" customWidth="1"/>
    <col min="4867" max="4867" width="7" style="58" bestFit="1" customWidth="1"/>
    <col min="4868" max="4868" width="6.140625" style="58" bestFit="1" customWidth="1"/>
    <col min="4869" max="4869" width="6.42578125" style="58" bestFit="1" customWidth="1"/>
    <col min="4870" max="4871" width="6.85546875" style="58" bestFit="1" customWidth="1"/>
    <col min="4872" max="4872" width="6.42578125" style="58" bestFit="1" customWidth="1"/>
    <col min="4873" max="4873" width="6.28515625" style="58" bestFit="1" customWidth="1"/>
    <col min="4874" max="4874" width="7.140625" style="58" bestFit="1" customWidth="1"/>
    <col min="4875" max="4875" width="6.5703125" style="58" bestFit="1" customWidth="1"/>
    <col min="4876" max="4876" width="7" style="58" bestFit="1" customWidth="1"/>
    <col min="4877" max="4877" width="6.42578125" style="58" bestFit="1" customWidth="1"/>
    <col min="4878" max="4878" width="5.85546875" style="58" bestFit="1" customWidth="1"/>
    <col min="4879" max="4879" width="7" style="58" bestFit="1" customWidth="1"/>
    <col min="4880" max="4880" width="6.140625" style="58" bestFit="1" customWidth="1"/>
    <col min="4881" max="4881" width="6.42578125" style="58" bestFit="1" customWidth="1"/>
    <col min="4882" max="4883" width="6.85546875" style="58" bestFit="1" customWidth="1"/>
    <col min="4884" max="4884" width="6.42578125" style="58" bestFit="1" customWidth="1"/>
    <col min="4885" max="4885" width="6.28515625" style="58" bestFit="1" customWidth="1"/>
    <col min="4886" max="4886" width="7.140625" style="58" bestFit="1" customWidth="1"/>
    <col min="4887" max="4887" width="6.5703125" style="58" bestFit="1" customWidth="1"/>
    <col min="4888" max="4888" width="7" style="58" bestFit="1" customWidth="1"/>
    <col min="4889" max="4889" width="6.42578125" style="58" bestFit="1" customWidth="1"/>
    <col min="4890" max="4890" width="5.85546875" style="58" bestFit="1" customWidth="1"/>
    <col min="4891" max="4891" width="7" style="58" bestFit="1" customWidth="1"/>
    <col min="4892" max="4892" width="6.140625" style="58" bestFit="1" customWidth="1"/>
    <col min="4893" max="4893" width="6.42578125" style="58" bestFit="1" customWidth="1"/>
    <col min="4894" max="4895" width="6.85546875" style="58" bestFit="1" customWidth="1"/>
    <col min="4896" max="4896" width="6.42578125" style="58" bestFit="1" customWidth="1"/>
    <col min="4897" max="4897" width="6.28515625" style="58" bestFit="1" customWidth="1"/>
    <col min="4898" max="4898" width="7.140625" style="58" bestFit="1" customWidth="1"/>
    <col min="4899" max="4899" width="6.5703125" style="58" bestFit="1" customWidth="1"/>
    <col min="4900" max="4900" width="7" style="58" bestFit="1" customWidth="1"/>
    <col min="4901" max="4901" width="6.42578125" style="58" bestFit="1" customWidth="1"/>
    <col min="4902" max="4902" width="5.85546875" style="58" bestFit="1" customWidth="1"/>
    <col min="4903" max="4903" width="7" style="58" bestFit="1" customWidth="1"/>
    <col min="4904" max="4904" width="6.140625" style="58" bestFit="1" customWidth="1"/>
    <col min="4905" max="4905" width="6.42578125" style="58" bestFit="1" customWidth="1"/>
    <col min="4906" max="4907" width="6.85546875" style="58" bestFit="1" customWidth="1"/>
    <col min="4908" max="4908" width="6.42578125" style="58" bestFit="1" customWidth="1"/>
    <col min="4909" max="4909" width="6.28515625" style="58" bestFit="1" customWidth="1"/>
    <col min="4910" max="4910" width="7.140625" style="58" bestFit="1" customWidth="1"/>
    <col min="4911" max="4911" width="6.5703125" style="58" bestFit="1" customWidth="1"/>
    <col min="4912" max="4912" width="7" style="58" bestFit="1" customWidth="1"/>
    <col min="4913" max="4913" width="6.42578125" style="58" bestFit="1" customWidth="1"/>
    <col min="4914" max="4914" width="5.85546875" style="58" bestFit="1" customWidth="1"/>
    <col min="4915" max="4915" width="7" style="58" bestFit="1" customWidth="1"/>
    <col min="4916" max="4916" width="6.140625" style="58" bestFit="1" customWidth="1"/>
    <col min="4917" max="4917" width="6.42578125" style="58" bestFit="1" customWidth="1"/>
    <col min="4918" max="4919" width="6.85546875" style="58" bestFit="1" customWidth="1"/>
    <col min="4920" max="4920" width="6.42578125" style="58" bestFit="1" customWidth="1"/>
    <col min="4921" max="4921" width="6.28515625" style="58" bestFit="1" customWidth="1"/>
    <col min="4922" max="4922" width="7.140625" style="58" bestFit="1" customWidth="1"/>
    <col min="4923" max="4923" width="6.5703125" style="58" bestFit="1" customWidth="1"/>
    <col min="4924" max="4924" width="7" style="58" bestFit="1" customWidth="1"/>
    <col min="4925" max="4925" width="6.42578125" style="58" bestFit="1" customWidth="1"/>
    <col min="4926" max="4926" width="5.85546875" style="58" bestFit="1" customWidth="1"/>
    <col min="4927" max="4927" width="7" style="58" bestFit="1" customWidth="1"/>
    <col min="4928" max="4928" width="6.140625" style="58" bestFit="1" customWidth="1"/>
    <col min="4929" max="4929" width="6.42578125" style="58" bestFit="1" customWidth="1"/>
    <col min="4930" max="4931" width="6.85546875" style="58" bestFit="1" customWidth="1"/>
    <col min="4932" max="4932" width="6.42578125" style="58" bestFit="1" customWidth="1"/>
    <col min="4933" max="4933" width="6.28515625" style="58" bestFit="1" customWidth="1"/>
    <col min="4934" max="4934" width="7.140625" style="58" bestFit="1" customWidth="1"/>
    <col min="4935" max="4935" width="6.5703125" style="58" bestFit="1" customWidth="1"/>
    <col min="4936" max="4936" width="7" style="58" bestFit="1" customWidth="1"/>
    <col min="4937" max="4937" width="6.42578125" style="58" bestFit="1" customWidth="1"/>
    <col min="4938" max="4938" width="5.85546875" style="58" bestFit="1" customWidth="1"/>
    <col min="4939" max="4939" width="7" style="58" bestFit="1" customWidth="1"/>
    <col min="4940" max="4940" width="6.140625" style="58" bestFit="1" customWidth="1"/>
    <col min="4941" max="4941" width="6.42578125" style="58" bestFit="1" customWidth="1"/>
    <col min="4942" max="4943" width="6.85546875" style="58" bestFit="1" customWidth="1"/>
    <col min="4944" max="4944" width="6.42578125" style="58" bestFit="1" customWidth="1"/>
    <col min="4945" max="4945" width="6.28515625" style="58" bestFit="1" customWidth="1"/>
    <col min="4946" max="4946" width="7.140625" style="58" bestFit="1" customWidth="1"/>
    <col min="4947" max="4947" width="6.5703125" style="58" bestFit="1" customWidth="1"/>
    <col min="4948" max="4948" width="7" style="58" bestFit="1" customWidth="1"/>
    <col min="4949" max="4949" width="6.42578125" style="58" bestFit="1" customWidth="1"/>
    <col min="4950" max="4950" width="5.85546875" style="58" bestFit="1" customWidth="1"/>
    <col min="4951" max="4951" width="7" style="58" bestFit="1" customWidth="1"/>
    <col min="4952" max="4952" width="6.140625" style="58" bestFit="1" customWidth="1"/>
    <col min="4953" max="4953" width="6.42578125" style="58" bestFit="1" customWidth="1"/>
    <col min="4954" max="4955" width="6.85546875" style="58" bestFit="1" customWidth="1"/>
    <col min="4956" max="4956" width="6.42578125" style="58" bestFit="1" customWidth="1"/>
    <col min="4957" max="4957" width="6.28515625" style="58" bestFit="1" customWidth="1"/>
    <col min="4958" max="4958" width="7.140625" style="58" bestFit="1" customWidth="1"/>
    <col min="4959" max="4959" width="6.5703125" style="58" bestFit="1" customWidth="1"/>
    <col min="4960" max="4960" width="7" style="58" bestFit="1" customWidth="1"/>
    <col min="4961" max="4961" width="6.42578125" style="58" bestFit="1" customWidth="1"/>
    <col min="4962" max="4962" width="5.85546875" style="58" bestFit="1" customWidth="1"/>
    <col min="4963" max="4963" width="7" style="58" bestFit="1" customWidth="1"/>
    <col min="4964" max="4964" width="6.140625" style="58" bestFit="1" customWidth="1"/>
    <col min="4965" max="4965" width="6.42578125" style="58" bestFit="1" customWidth="1"/>
    <col min="4966" max="4967" width="6.85546875" style="58" bestFit="1" customWidth="1"/>
    <col min="4968" max="4968" width="6.42578125" style="58" bestFit="1" customWidth="1"/>
    <col min="4969" max="4969" width="6.28515625" style="58" bestFit="1" customWidth="1"/>
    <col min="4970" max="4970" width="7.140625" style="58" bestFit="1" customWidth="1"/>
    <col min="4971" max="4971" width="6.5703125" style="58" bestFit="1" customWidth="1"/>
    <col min="4972" max="4972" width="7" style="58" bestFit="1" customWidth="1"/>
    <col min="4973" max="4973" width="6.42578125" style="58" bestFit="1" customWidth="1"/>
    <col min="4974" max="4974" width="5.85546875" style="58" bestFit="1" customWidth="1"/>
    <col min="4975" max="4975" width="7" style="58" bestFit="1" customWidth="1"/>
    <col min="4976" max="4976" width="6.140625" style="58" bestFit="1" customWidth="1"/>
    <col min="4977" max="4977" width="6.42578125" style="58" bestFit="1" customWidth="1"/>
    <col min="4978" max="4979" width="6.85546875" style="58" bestFit="1" customWidth="1"/>
    <col min="4980" max="4980" width="6.42578125" style="58" bestFit="1" customWidth="1"/>
    <col min="4981" max="4981" width="6.28515625" style="58" bestFit="1" customWidth="1"/>
    <col min="4982" max="4982" width="7.140625" style="58" bestFit="1" customWidth="1"/>
    <col min="4983" max="4983" width="6.5703125" style="58" bestFit="1" customWidth="1"/>
    <col min="4984" max="4984" width="7" style="58" bestFit="1" customWidth="1"/>
    <col min="4985" max="4985" width="6.42578125" style="58" bestFit="1" customWidth="1"/>
    <col min="4986" max="4986" width="5.85546875" style="58" bestFit="1" customWidth="1"/>
    <col min="4987" max="4987" width="7" style="58" bestFit="1" customWidth="1"/>
    <col min="4988" max="4988" width="6.140625" style="58" bestFit="1" customWidth="1"/>
    <col min="4989" max="4989" width="6.42578125" style="58" bestFit="1" customWidth="1"/>
    <col min="4990" max="4991" width="6.85546875" style="58" bestFit="1" customWidth="1"/>
    <col min="4992" max="4992" width="6.42578125" style="58" bestFit="1" customWidth="1"/>
    <col min="4993" max="4993" width="6.28515625" style="58" bestFit="1" customWidth="1"/>
    <col min="4994" max="4994" width="7.140625" style="58" bestFit="1" customWidth="1"/>
    <col min="4995" max="4995" width="6.5703125" style="58" bestFit="1" customWidth="1"/>
    <col min="4996" max="4996" width="7" style="58" bestFit="1" customWidth="1"/>
    <col min="4997" max="4997" width="6.42578125" style="58" bestFit="1" customWidth="1"/>
    <col min="4998" max="4998" width="5.85546875" style="58" bestFit="1" customWidth="1"/>
    <col min="4999" max="4999" width="7" style="58" bestFit="1" customWidth="1"/>
    <col min="5000" max="5000" width="6.140625" style="58" bestFit="1" customWidth="1"/>
    <col min="5001" max="5001" width="6.42578125" style="58" bestFit="1" customWidth="1"/>
    <col min="5002" max="5003" width="6.85546875" style="58" bestFit="1" customWidth="1"/>
    <col min="5004" max="5004" width="6.42578125" style="58" bestFit="1" customWidth="1"/>
    <col min="5005" max="5005" width="6.28515625" style="58" bestFit="1" customWidth="1"/>
    <col min="5006" max="5006" width="7.140625" style="58" bestFit="1" customWidth="1"/>
    <col min="5007" max="5007" width="6.5703125" style="58" bestFit="1" customWidth="1"/>
    <col min="5008" max="5008" width="7" style="58" bestFit="1" customWidth="1"/>
    <col min="5009" max="5009" width="6.42578125" style="58" bestFit="1" customWidth="1"/>
    <col min="5010" max="5010" width="5.85546875" style="58" bestFit="1" customWidth="1"/>
    <col min="5011" max="5011" width="7" style="58" bestFit="1" customWidth="1"/>
    <col min="5012" max="5012" width="6.140625" style="58" bestFit="1" customWidth="1"/>
    <col min="5013" max="5013" width="6.42578125" style="58" bestFit="1" customWidth="1"/>
    <col min="5014" max="5041" width="6.85546875" style="58" bestFit="1" customWidth="1"/>
    <col min="5042" max="5116" width="9.140625" style="58"/>
    <col min="5117" max="5117" width="3" style="58" bestFit="1" customWidth="1"/>
    <col min="5118" max="5118" width="3.28515625" style="58" bestFit="1" customWidth="1"/>
    <col min="5119" max="5120" width="0" style="58" hidden="1" customWidth="1"/>
    <col min="5121" max="5121" width="9.140625" style="58"/>
    <col min="5122" max="5122" width="29.5703125" style="58" customWidth="1"/>
    <col min="5123" max="5123" width="7" style="58" bestFit="1" customWidth="1"/>
    <col min="5124" max="5124" width="6.140625" style="58" bestFit="1" customWidth="1"/>
    <col min="5125" max="5125" width="6.42578125" style="58" bestFit="1" customWidth="1"/>
    <col min="5126" max="5127" width="6.85546875" style="58" bestFit="1" customWidth="1"/>
    <col min="5128" max="5128" width="6.42578125" style="58" bestFit="1" customWidth="1"/>
    <col min="5129" max="5129" width="6.28515625" style="58" bestFit="1" customWidth="1"/>
    <col min="5130" max="5130" width="7.140625" style="58" bestFit="1" customWidth="1"/>
    <col min="5131" max="5131" width="6.5703125" style="58" bestFit="1" customWidth="1"/>
    <col min="5132" max="5132" width="7" style="58" bestFit="1" customWidth="1"/>
    <col min="5133" max="5133" width="6.42578125" style="58" bestFit="1" customWidth="1"/>
    <col min="5134" max="5134" width="5.85546875" style="58" bestFit="1" customWidth="1"/>
    <col min="5135" max="5135" width="7" style="58" bestFit="1" customWidth="1"/>
    <col min="5136" max="5136" width="6.140625" style="58" bestFit="1" customWidth="1"/>
    <col min="5137" max="5137" width="6.42578125" style="58" bestFit="1" customWidth="1"/>
    <col min="5138" max="5139" width="6.85546875" style="58" bestFit="1" customWidth="1"/>
    <col min="5140" max="5140" width="6.42578125" style="58" bestFit="1" customWidth="1"/>
    <col min="5141" max="5141" width="6.28515625" style="58" bestFit="1" customWidth="1"/>
    <col min="5142" max="5142" width="7.140625" style="58" bestFit="1" customWidth="1"/>
    <col min="5143" max="5143" width="6.5703125" style="58" bestFit="1" customWidth="1"/>
    <col min="5144" max="5144" width="7" style="58" bestFit="1" customWidth="1"/>
    <col min="5145" max="5145" width="6.42578125" style="58" bestFit="1" customWidth="1"/>
    <col min="5146" max="5146" width="5.85546875" style="58" bestFit="1" customWidth="1"/>
    <col min="5147" max="5147" width="7" style="58" bestFit="1" customWidth="1"/>
    <col min="5148" max="5148" width="6.140625" style="58" bestFit="1" customWidth="1"/>
    <col min="5149" max="5149" width="6.42578125" style="58" bestFit="1" customWidth="1"/>
    <col min="5150" max="5151" width="6.85546875" style="58" bestFit="1" customWidth="1"/>
    <col min="5152" max="5152" width="6.42578125" style="58" bestFit="1" customWidth="1"/>
    <col min="5153" max="5153" width="6.28515625" style="58" bestFit="1" customWidth="1"/>
    <col min="5154" max="5154" width="7.140625" style="58" bestFit="1" customWidth="1"/>
    <col min="5155" max="5155" width="6.5703125" style="58" bestFit="1" customWidth="1"/>
    <col min="5156" max="5156" width="7" style="58" bestFit="1" customWidth="1"/>
    <col min="5157" max="5157" width="6.42578125" style="58" bestFit="1" customWidth="1"/>
    <col min="5158" max="5158" width="5.85546875" style="58" bestFit="1" customWidth="1"/>
    <col min="5159" max="5159" width="7" style="58" bestFit="1" customWidth="1"/>
    <col min="5160" max="5160" width="6.140625" style="58" bestFit="1" customWidth="1"/>
    <col min="5161" max="5161" width="6.42578125" style="58" bestFit="1" customWidth="1"/>
    <col min="5162" max="5163" width="6.85546875" style="58" bestFit="1" customWidth="1"/>
    <col min="5164" max="5164" width="6.42578125" style="58" bestFit="1" customWidth="1"/>
    <col min="5165" max="5165" width="6.28515625" style="58" bestFit="1" customWidth="1"/>
    <col min="5166" max="5166" width="7.140625" style="58" bestFit="1" customWidth="1"/>
    <col min="5167" max="5167" width="6.5703125" style="58" bestFit="1" customWidth="1"/>
    <col min="5168" max="5168" width="7" style="58" bestFit="1" customWidth="1"/>
    <col min="5169" max="5169" width="6.42578125" style="58" bestFit="1" customWidth="1"/>
    <col min="5170" max="5170" width="5.85546875" style="58" bestFit="1" customWidth="1"/>
    <col min="5171" max="5171" width="7" style="58" bestFit="1" customWidth="1"/>
    <col min="5172" max="5172" width="6.140625" style="58" bestFit="1" customWidth="1"/>
    <col min="5173" max="5173" width="6.42578125" style="58" bestFit="1" customWidth="1"/>
    <col min="5174" max="5175" width="6.85546875" style="58" bestFit="1" customWidth="1"/>
    <col min="5176" max="5176" width="6.42578125" style="58" bestFit="1" customWidth="1"/>
    <col min="5177" max="5177" width="6.28515625" style="58" bestFit="1" customWidth="1"/>
    <col min="5178" max="5178" width="7.140625" style="58" bestFit="1" customWidth="1"/>
    <col min="5179" max="5179" width="6.5703125" style="58" bestFit="1" customWidth="1"/>
    <col min="5180" max="5180" width="7" style="58" bestFit="1" customWidth="1"/>
    <col min="5181" max="5181" width="6.42578125" style="58" bestFit="1" customWidth="1"/>
    <col min="5182" max="5182" width="5.85546875" style="58" bestFit="1" customWidth="1"/>
    <col min="5183" max="5183" width="7" style="58" bestFit="1" customWidth="1"/>
    <col min="5184" max="5184" width="6.140625" style="58" bestFit="1" customWidth="1"/>
    <col min="5185" max="5185" width="6.42578125" style="58" bestFit="1" customWidth="1"/>
    <col min="5186" max="5187" width="6.85546875" style="58" bestFit="1" customWidth="1"/>
    <col min="5188" max="5188" width="6.42578125" style="58" bestFit="1" customWidth="1"/>
    <col min="5189" max="5189" width="6.28515625" style="58" bestFit="1" customWidth="1"/>
    <col min="5190" max="5190" width="7.140625" style="58" bestFit="1" customWidth="1"/>
    <col min="5191" max="5191" width="6.5703125" style="58" bestFit="1" customWidth="1"/>
    <col min="5192" max="5192" width="7" style="58" bestFit="1" customWidth="1"/>
    <col min="5193" max="5193" width="6.42578125" style="58" bestFit="1" customWidth="1"/>
    <col min="5194" max="5194" width="5.85546875" style="58" bestFit="1" customWidth="1"/>
    <col min="5195" max="5195" width="7" style="58" bestFit="1" customWidth="1"/>
    <col min="5196" max="5196" width="6.140625" style="58" bestFit="1" customWidth="1"/>
    <col min="5197" max="5197" width="6.42578125" style="58" bestFit="1" customWidth="1"/>
    <col min="5198" max="5199" width="6.85546875" style="58" bestFit="1" customWidth="1"/>
    <col min="5200" max="5200" width="6.42578125" style="58" bestFit="1" customWidth="1"/>
    <col min="5201" max="5201" width="6.28515625" style="58" bestFit="1" customWidth="1"/>
    <col min="5202" max="5202" width="7.140625" style="58" bestFit="1" customWidth="1"/>
    <col min="5203" max="5203" width="6.5703125" style="58" bestFit="1" customWidth="1"/>
    <col min="5204" max="5204" width="7" style="58" bestFit="1" customWidth="1"/>
    <col min="5205" max="5205" width="6.42578125" style="58" bestFit="1" customWidth="1"/>
    <col min="5206" max="5206" width="5.85546875" style="58" bestFit="1" customWidth="1"/>
    <col min="5207" max="5207" width="7" style="58" bestFit="1" customWidth="1"/>
    <col min="5208" max="5208" width="6.140625" style="58" bestFit="1" customWidth="1"/>
    <col min="5209" max="5209" width="6.42578125" style="58" bestFit="1" customWidth="1"/>
    <col min="5210" max="5211" width="6.85546875" style="58" bestFit="1" customWidth="1"/>
    <col min="5212" max="5212" width="6.42578125" style="58" bestFit="1" customWidth="1"/>
    <col min="5213" max="5213" width="6.28515625" style="58" bestFit="1" customWidth="1"/>
    <col min="5214" max="5214" width="7.140625" style="58" bestFit="1" customWidth="1"/>
    <col min="5215" max="5215" width="6.5703125" style="58" bestFit="1" customWidth="1"/>
    <col min="5216" max="5216" width="7" style="58" bestFit="1" customWidth="1"/>
    <col min="5217" max="5217" width="6.42578125" style="58" bestFit="1" customWidth="1"/>
    <col min="5218" max="5218" width="5.85546875" style="58" bestFit="1" customWidth="1"/>
    <col min="5219" max="5219" width="7" style="58" bestFit="1" customWidth="1"/>
    <col min="5220" max="5220" width="6.140625" style="58" bestFit="1" customWidth="1"/>
    <col min="5221" max="5221" width="6.42578125" style="58" bestFit="1" customWidth="1"/>
    <col min="5222" max="5223" width="6.85546875" style="58" bestFit="1" customWidth="1"/>
    <col min="5224" max="5224" width="6.42578125" style="58" bestFit="1" customWidth="1"/>
    <col min="5225" max="5225" width="6.28515625" style="58" bestFit="1" customWidth="1"/>
    <col min="5226" max="5226" width="7.140625" style="58" bestFit="1" customWidth="1"/>
    <col min="5227" max="5227" width="6.5703125" style="58" bestFit="1" customWidth="1"/>
    <col min="5228" max="5228" width="7" style="58" bestFit="1" customWidth="1"/>
    <col min="5229" max="5229" width="6.42578125" style="58" bestFit="1" customWidth="1"/>
    <col min="5230" max="5230" width="5.85546875" style="58" bestFit="1" customWidth="1"/>
    <col min="5231" max="5231" width="7" style="58" bestFit="1" customWidth="1"/>
    <col min="5232" max="5232" width="6.140625" style="58" bestFit="1" customWidth="1"/>
    <col min="5233" max="5233" width="6.42578125" style="58" bestFit="1" customWidth="1"/>
    <col min="5234" max="5235" width="6.85546875" style="58" bestFit="1" customWidth="1"/>
    <col min="5236" max="5236" width="6.42578125" style="58" bestFit="1" customWidth="1"/>
    <col min="5237" max="5237" width="6.28515625" style="58" bestFit="1" customWidth="1"/>
    <col min="5238" max="5238" width="7.140625" style="58" bestFit="1" customWidth="1"/>
    <col min="5239" max="5239" width="6.5703125" style="58" bestFit="1" customWidth="1"/>
    <col min="5240" max="5240" width="7" style="58" bestFit="1" customWidth="1"/>
    <col min="5241" max="5241" width="6.42578125" style="58" bestFit="1" customWidth="1"/>
    <col min="5242" max="5242" width="5.85546875" style="58" bestFit="1" customWidth="1"/>
    <col min="5243" max="5243" width="7" style="58" bestFit="1" customWidth="1"/>
    <col min="5244" max="5244" width="6.140625" style="58" bestFit="1" customWidth="1"/>
    <col min="5245" max="5245" width="6.42578125" style="58" bestFit="1" customWidth="1"/>
    <col min="5246" max="5247" width="6.85546875" style="58" bestFit="1" customWidth="1"/>
    <col min="5248" max="5248" width="6.42578125" style="58" bestFit="1" customWidth="1"/>
    <col min="5249" max="5249" width="6.28515625" style="58" bestFit="1" customWidth="1"/>
    <col min="5250" max="5250" width="7.140625" style="58" bestFit="1" customWidth="1"/>
    <col min="5251" max="5251" width="6.5703125" style="58" bestFit="1" customWidth="1"/>
    <col min="5252" max="5252" width="7" style="58" bestFit="1" customWidth="1"/>
    <col min="5253" max="5253" width="6.42578125" style="58" bestFit="1" customWidth="1"/>
    <col min="5254" max="5254" width="5.85546875" style="58" bestFit="1" customWidth="1"/>
    <col min="5255" max="5255" width="7" style="58" bestFit="1" customWidth="1"/>
    <col min="5256" max="5256" width="6.140625" style="58" bestFit="1" customWidth="1"/>
    <col min="5257" max="5257" width="6.42578125" style="58" bestFit="1" customWidth="1"/>
    <col min="5258" max="5259" width="6.85546875" style="58" bestFit="1" customWidth="1"/>
    <col min="5260" max="5260" width="6.42578125" style="58" bestFit="1" customWidth="1"/>
    <col min="5261" max="5261" width="6.28515625" style="58" bestFit="1" customWidth="1"/>
    <col min="5262" max="5262" width="7.140625" style="58" bestFit="1" customWidth="1"/>
    <col min="5263" max="5263" width="6.5703125" style="58" bestFit="1" customWidth="1"/>
    <col min="5264" max="5264" width="7" style="58" bestFit="1" customWidth="1"/>
    <col min="5265" max="5265" width="6.42578125" style="58" bestFit="1" customWidth="1"/>
    <col min="5266" max="5266" width="5.85546875" style="58" bestFit="1" customWidth="1"/>
    <col min="5267" max="5267" width="7" style="58" bestFit="1" customWidth="1"/>
    <col min="5268" max="5268" width="6.140625" style="58" bestFit="1" customWidth="1"/>
    <col min="5269" max="5269" width="6.42578125" style="58" bestFit="1" customWidth="1"/>
    <col min="5270" max="5297" width="6.85546875" style="58" bestFit="1" customWidth="1"/>
    <col min="5298" max="5372" width="9.140625" style="58"/>
    <col min="5373" max="5373" width="3" style="58" bestFit="1" customWidth="1"/>
    <col min="5374" max="5374" width="3.28515625" style="58" bestFit="1" customWidth="1"/>
    <col min="5375" max="5376" width="0" style="58" hidden="1" customWidth="1"/>
    <col min="5377" max="5377" width="9.140625" style="58"/>
    <col min="5378" max="5378" width="29.5703125" style="58" customWidth="1"/>
    <col min="5379" max="5379" width="7" style="58" bestFit="1" customWidth="1"/>
    <col min="5380" max="5380" width="6.140625" style="58" bestFit="1" customWidth="1"/>
    <col min="5381" max="5381" width="6.42578125" style="58" bestFit="1" customWidth="1"/>
    <col min="5382" max="5383" width="6.85546875" style="58" bestFit="1" customWidth="1"/>
    <col min="5384" max="5384" width="6.42578125" style="58" bestFit="1" customWidth="1"/>
    <col min="5385" max="5385" width="6.28515625" style="58" bestFit="1" customWidth="1"/>
    <col min="5386" max="5386" width="7.140625" style="58" bestFit="1" customWidth="1"/>
    <col min="5387" max="5387" width="6.5703125" style="58" bestFit="1" customWidth="1"/>
    <col min="5388" max="5388" width="7" style="58" bestFit="1" customWidth="1"/>
    <col min="5389" max="5389" width="6.42578125" style="58" bestFit="1" customWidth="1"/>
    <col min="5390" max="5390" width="5.85546875" style="58" bestFit="1" customWidth="1"/>
    <col min="5391" max="5391" width="7" style="58" bestFit="1" customWidth="1"/>
    <col min="5392" max="5392" width="6.140625" style="58" bestFit="1" customWidth="1"/>
    <col min="5393" max="5393" width="6.42578125" style="58" bestFit="1" customWidth="1"/>
    <col min="5394" max="5395" width="6.85546875" style="58" bestFit="1" customWidth="1"/>
    <col min="5396" max="5396" width="6.42578125" style="58" bestFit="1" customWidth="1"/>
    <col min="5397" max="5397" width="6.28515625" style="58" bestFit="1" customWidth="1"/>
    <col min="5398" max="5398" width="7.140625" style="58" bestFit="1" customWidth="1"/>
    <col min="5399" max="5399" width="6.5703125" style="58" bestFit="1" customWidth="1"/>
    <col min="5400" max="5400" width="7" style="58" bestFit="1" customWidth="1"/>
    <col min="5401" max="5401" width="6.42578125" style="58" bestFit="1" customWidth="1"/>
    <col min="5402" max="5402" width="5.85546875" style="58" bestFit="1" customWidth="1"/>
    <col min="5403" max="5403" width="7" style="58" bestFit="1" customWidth="1"/>
    <col min="5404" max="5404" width="6.140625" style="58" bestFit="1" customWidth="1"/>
    <col min="5405" max="5405" width="6.42578125" style="58" bestFit="1" customWidth="1"/>
    <col min="5406" max="5407" width="6.85546875" style="58" bestFit="1" customWidth="1"/>
    <col min="5408" max="5408" width="6.42578125" style="58" bestFit="1" customWidth="1"/>
    <col min="5409" max="5409" width="6.28515625" style="58" bestFit="1" customWidth="1"/>
    <col min="5410" max="5410" width="7.140625" style="58" bestFit="1" customWidth="1"/>
    <col min="5411" max="5411" width="6.5703125" style="58" bestFit="1" customWidth="1"/>
    <col min="5412" max="5412" width="7" style="58" bestFit="1" customWidth="1"/>
    <col min="5413" max="5413" width="6.42578125" style="58" bestFit="1" customWidth="1"/>
    <col min="5414" max="5414" width="5.85546875" style="58" bestFit="1" customWidth="1"/>
    <col min="5415" max="5415" width="7" style="58" bestFit="1" customWidth="1"/>
    <col min="5416" max="5416" width="6.140625" style="58" bestFit="1" customWidth="1"/>
    <col min="5417" max="5417" width="6.42578125" style="58" bestFit="1" customWidth="1"/>
    <col min="5418" max="5419" width="6.85546875" style="58" bestFit="1" customWidth="1"/>
    <col min="5420" max="5420" width="6.42578125" style="58" bestFit="1" customWidth="1"/>
    <col min="5421" max="5421" width="6.28515625" style="58" bestFit="1" customWidth="1"/>
    <col min="5422" max="5422" width="7.140625" style="58" bestFit="1" customWidth="1"/>
    <col min="5423" max="5423" width="6.5703125" style="58" bestFit="1" customWidth="1"/>
    <col min="5424" max="5424" width="7" style="58" bestFit="1" customWidth="1"/>
    <col min="5425" max="5425" width="6.42578125" style="58" bestFit="1" customWidth="1"/>
    <col min="5426" max="5426" width="5.85546875" style="58" bestFit="1" customWidth="1"/>
    <col min="5427" max="5427" width="7" style="58" bestFit="1" customWidth="1"/>
    <col min="5428" max="5428" width="6.140625" style="58" bestFit="1" customWidth="1"/>
    <col min="5429" max="5429" width="6.42578125" style="58" bestFit="1" customWidth="1"/>
    <col min="5430" max="5431" width="6.85546875" style="58" bestFit="1" customWidth="1"/>
    <col min="5432" max="5432" width="6.42578125" style="58" bestFit="1" customWidth="1"/>
    <col min="5433" max="5433" width="6.28515625" style="58" bestFit="1" customWidth="1"/>
    <col min="5434" max="5434" width="7.140625" style="58" bestFit="1" customWidth="1"/>
    <col min="5435" max="5435" width="6.5703125" style="58" bestFit="1" customWidth="1"/>
    <col min="5436" max="5436" width="7" style="58" bestFit="1" customWidth="1"/>
    <col min="5437" max="5437" width="6.42578125" style="58" bestFit="1" customWidth="1"/>
    <col min="5438" max="5438" width="5.85546875" style="58" bestFit="1" customWidth="1"/>
    <col min="5439" max="5439" width="7" style="58" bestFit="1" customWidth="1"/>
    <col min="5440" max="5440" width="6.140625" style="58" bestFit="1" customWidth="1"/>
    <col min="5441" max="5441" width="6.42578125" style="58" bestFit="1" customWidth="1"/>
    <col min="5442" max="5443" width="6.85546875" style="58" bestFit="1" customWidth="1"/>
    <col min="5444" max="5444" width="6.42578125" style="58" bestFit="1" customWidth="1"/>
    <col min="5445" max="5445" width="6.28515625" style="58" bestFit="1" customWidth="1"/>
    <col min="5446" max="5446" width="7.140625" style="58" bestFit="1" customWidth="1"/>
    <col min="5447" max="5447" width="6.5703125" style="58" bestFit="1" customWidth="1"/>
    <col min="5448" max="5448" width="7" style="58" bestFit="1" customWidth="1"/>
    <col min="5449" max="5449" width="6.42578125" style="58" bestFit="1" customWidth="1"/>
    <col min="5450" max="5450" width="5.85546875" style="58" bestFit="1" customWidth="1"/>
    <col min="5451" max="5451" width="7" style="58" bestFit="1" customWidth="1"/>
    <col min="5452" max="5452" width="6.140625" style="58" bestFit="1" customWidth="1"/>
    <col min="5453" max="5453" width="6.42578125" style="58" bestFit="1" customWidth="1"/>
    <col min="5454" max="5455" width="6.85546875" style="58" bestFit="1" customWidth="1"/>
    <col min="5456" max="5456" width="6.42578125" style="58" bestFit="1" customWidth="1"/>
    <col min="5457" max="5457" width="6.28515625" style="58" bestFit="1" customWidth="1"/>
    <col min="5458" max="5458" width="7.140625" style="58" bestFit="1" customWidth="1"/>
    <col min="5459" max="5459" width="6.5703125" style="58" bestFit="1" customWidth="1"/>
    <col min="5460" max="5460" width="7" style="58" bestFit="1" customWidth="1"/>
    <col min="5461" max="5461" width="6.42578125" style="58" bestFit="1" customWidth="1"/>
    <col min="5462" max="5462" width="5.85546875" style="58" bestFit="1" customWidth="1"/>
    <col min="5463" max="5463" width="7" style="58" bestFit="1" customWidth="1"/>
    <col min="5464" max="5464" width="6.140625" style="58" bestFit="1" customWidth="1"/>
    <col min="5465" max="5465" width="6.42578125" style="58" bestFit="1" customWidth="1"/>
    <col min="5466" max="5467" width="6.85546875" style="58" bestFit="1" customWidth="1"/>
    <col min="5468" max="5468" width="6.42578125" style="58" bestFit="1" customWidth="1"/>
    <col min="5469" max="5469" width="6.28515625" style="58" bestFit="1" customWidth="1"/>
    <col min="5470" max="5470" width="7.140625" style="58" bestFit="1" customWidth="1"/>
    <col min="5471" max="5471" width="6.5703125" style="58" bestFit="1" customWidth="1"/>
    <col min="5472" max="5472" width="7" style="58" bestFit="1" customWidth="1"/>
    <col min="5473" max="5473" width="6.42578125" style="58" bestFit="1" customWidth="1"/>
    <col min="5474" max="5474" width="5.85546875" style="58" bestFit="1" customWidth="1"/>
    <col min="5475" max="5475" width="7" style="58" bestFit="1" customWidth="1"/>
    <col min="5476" max="5476" width="6.140625" style="58" bestFit="1" customWidth="1"/>
    <col min="5477" max="5477" width="6.42578125" style="58" bestFit="1" customWidth="1"/>
    <col min="5478" max="5479" width="6.85546875" style="58" bestFit="1" customWidth="1"/>
    <col min="5480" max="5480" width="6.42578125" style="58" bestFit="1" customWidth="1"/>
    <col min="5481" max="5481" width="6.28515625" style="58" bestFit="1" customWidth="1"/>
    <col min="5482" max="5482" width="7.140625" style="58" bestFit="1" customWidth="1"/>
    <col min="5483" max="5483" width="6.5703125" style="58" bestFit="1" customWidth="1"/>
    <col min="5484" max="5484" width="7" style="58" bestFit="1" customWidth="1"/>
    <col min="5485" max="5485" width="6.42578125" style="58" bestFit="1" customWidth="1"/>
    <col min="5486" max="5486" width="5.85546875" style="58" bestFit="1" customWidth="1"/>
    <col min="5487" max="5487" width="7" style="58" bestFit="1" customWidth="1"/>
    <col min="5488" max="5488" width="6.140625" style="58" bestFit="1" customWidth="1"/>
    <col min="5489" max="5489" width="6.42578125" style="58" bestFit="1" customWidth="1"/>
    <col min="5490" max="5491" width="6.85546875" style="58" bestFit="1" customWidth="1"/>
    <col min="5492" max="5492" width="6.42578125" style="58" bestFit="1" customWidth="1"/>
    <col min="5493" max="5493" width="6.28515625" style="58" bestFit="1" customWidth="1"/>
    <col min="5494" max="5494" width="7.140625" style="58" bestFit="1" customWidth="1"/>
    <col min="5495" max="5495" width="6.5703125" style="58" bestFit="1" customWidth="1"/>
    <col min="5496" max="5496" width="7" style="58" bestFit="1" customWidth="1"/>
    <col min="5497" max="5497" width="6.42578125" style="58" bestFit="1" customWidth="1"/>
    <col min="5498" max="5498" width="5.85546875" style="58" bestFit="1" customWidth="1"/>
    <col min="5499" max="5499" width="7" style="58" bestFit="1" customWidth="1"/>
    <col min="5500" max="5500" width="6.140625" style="58" bestFit="1" customWidth="1"/>
    <col min="5501" max="5501" width="6.42578125" style="58" bestFit="1" customWidth="1"/>
    <col min="5502" max="5503" width="6.85546875" style="58" bestFit="1" customWidth="1"/>
    <col min="5504" max="5504" width="6.42578125" style="58" bestFit="1" customWidth="1"/>
    <col min="5505" max="5505" width="6.28515625" style="58" bestFit="1" customWidth="1"/>
    <col min="5506" max="5506" width="7.140625" style="58" bestFit="1" customWidth="1"/>
    <col min="5507" max="5507" width="6.5703125" style="58" bestFit="1" customWidth="1"/>
    <col min="5508" max="5508" width="7" style="58" bestFit="1" customWidth="1"/>
    <col min="5509" max="5509" width="6.42578125" style="58" bestFit="1" customWidth="1"/>
    <col min="5510" max="5510" width="5.85546875" style="58" bestFit="1" customWidth="1"/>
    <col min="5511" max="5511" width="7" style="58" bestFit="1" customWidth="1"/>
    <col min="5512" max="5512" width="6.140625" style="58" bestFit="1" customWidth="1"/>
    <col min="5513" max="5513" width="6.42578125" style="58" bestFit="1" customWidth="1"/>
    <col min="5514" max="5515" width="6.85546875" style="58" bestFit="1" customWidth="1"/>
    <col min="5516" max="5516" width="6.42578125" style="58" bestFit="1" customWidth="1"/>
    <col min="5517" max="5517" width="6.28515625" style="58" bestFit="1" customWidth="1"/>
    <col min="5518" max="5518" width="7.140625" style="58" bestFit="1" customWidth="1"/>
    <col min="5519" max="5519" width="6.5703125" style="58" bestFit="1" customWidth="1"/>
    <col min="5520" max="5520" width="7" style="58" bestFit="1" customWidth="1"/>
    <col min="5521" max="5521" width="6.42578125" style="58" bestFit="1" customWidth="1"/>
    <col min="5522" max="5522" width="5.85546875" style="58" bestFit="1" customWidth="1"/>
    <col min="5523" max="5523" width="7" style="58" bestFit="1" customWidth="1"/>
    <col min="5524" max="5524" width="6.140625" style="58" bestFit="1" customWidth="1"/>
    <col min="5525" max="5525" width="6.42578125" style="58" bestFit="1" customWidth="1"/>
    <col min="5526" max="5553" width="6.85546875" style="58" bestFit="1" customWidth="1"/>
    <col min="5554" max="5628" width="9.140625" style="58"/>
    <col min="5629" max="5629" width="3" style="58" bestFit="1" customWidth="1"/>
    <col min="5630" max="5630" width="3.28515625" style="58" bestFit="1" customWidth="1"/>
    <col min="5631" max="5632" width="0" style="58" hidden="1" customWidth="1"/>
    <col min="5633" max="5633" width="9.140625" style="58"/>
    <col min="5634" max="5634" width="29.5703125" style="58" customWidth="1"/>
    <col min="5635" max="5635" width="7" style="58" bestFit="1" customWidth="1"/>
    <col min="5636" max="5636" width="6.140625" style="58" bestFit="1" customWidth="1"/>
    <col min="5637" max="5637" width="6.42578125" style="58" bestFit="1" customWidth="1"/>
    <col min="5638" max="5639" width="6.85546875" style="58" bestFit="1" customWidth="1"/>
    <col min="5640" max="5640" width="6.42578125" style="58" bestFit="1" customWidth="1"/>
    <col min="5641" max="5641" width="6.28515625" style="58" bestFit="1" customWidth="1"/>
    <col min="5642" max="5642" width="7.140625" style="58" bestFit="1" customWidth="1"/>
    <col min="5643" max="5643" width="6.5703125" style="58" bestFit="1" customWidth="1"/>
    <col min="5644" max="5644" width="7" style="58" bestFit="1" customWidth="1"/>
    <col min="5645" max="5645" width="6.42578125" style="58" bestFit="1" customWidth="1"/>
    <col min="5646" max="5646" width="5.85546875" style="58" bestFit="1" customWidth="1"/>
    <col min="5647" max="5647" width="7" style="58" bestFit="1" customWidth="1"/>
    <col min="5648" max="5648" width="6.140625" style="58" bestFit="1" customWidth="1"/>
    <col min="5649" max="5649" width="6.42578125" style="58" bestFit="1" customWidth="1"/>
    <col min="5650" max="5651" width="6.85546875" style="58" bestFit="1" customWidth="1"/>
    <col min="5652" max="5652" width="6.42578125" style="58" bestFit="1" customWidth="1"/>
    <col min="5653" max="5653" width="6.28515625" style="58" bestFit="1" customWidth="1"/>
    <col min="5654" max="5654" width="7.140625" style="58" bestFit="1" customWidth="1"/>
    <col min="5655" max="5655" width="6.5703125" style="58" bestFit="1" customWidth="1"/>
    <col min="5656" max="5656" width="7" style="58" bestFit="1" customWidth="1"/>
    <col min="5657" max="5657" width="6.42578125" style="58" bestFit="1" customWidth="1"/>
    <col min="5658" max="5658" width="5.85546875" style="58" bestFit="1" customWidth="1"/>
    <col min="5659" max="5659" width="7" style="58" bestFit="1" customWidth="1"/>
    <col min="5660" max="5660" width="6.140625" style="58" bestFit="1" customWidth="1"/>
    <col min="5661" max="5661" width="6.42578125" style="58" bestFit="1" customWidth="1"/>
    <col min="5662" max="5663" width="6.85546875" style="58" bestFit="1" customWidth="1"/>
    <col min="5664" max="5664" width="6.42578125" style="58" bestFit="1" customWidth="1"/>
    <col min="5665" max="5665" width="6.28515625" style="58" bestFit="1" customWidth="1"/>
    <col min="5666" max="5666" width="7.140625" style="58" bestFit="1" customWidth="1"/>
    <col min="5667" max="5667" width="6.5703125" style="58" bestFit="1" customWidth="1"/>
    <col min="5668" max="5668" width="7" style="58" bestFit="1" customWidth="1"/>
    <col min="5669" max="5669" width="6.42578125" style="58" bestFit="1" customWidth="1"/>
    <col min="5670" max="5670" width="5.85546875" style="58" bestFit="1" customWidth="1"/>
    <col min="5671" max="5671" width="7" style="58" bestFit="1" customWidth="1"/>
    <col min="5672" max="5672" width="6.140625" style="58" bestFit="1" customWidth="1"/>
    <col min="5673" max="5673" width="6.42578125" style="58" bestFit="1" customWidth="1"/>
    <col min="5674" max="5675" width="6.85546875" style="58" bestFit="1" customWidth="1"/>
    <col min="5676" max="5676" width="6.42578125" style="58" bestFit="1" customWidth="1"/>
    <col min="5677" max="5677" width="6.28515625" style="58" bestFit="1" customWidth="1"/>
    <col min="5678" max="5678" width="7.140625" style="58" bestFit="1" customWidth="1"/>
    <col min="5679" max="5679" width="6.5703125" style="58" bestFit="1" customWidth="1"/>
    <col min="5680" max="5680" width="7" style="58" bestFit="1" customWidth="1"/>
    <col min="5681" max="5681" width="6.42578125" style="58" bestFit="1" customWidth="1"/>
    <col min="5682" max="5682" width="5.85546875" style="58" bestFit="1" customWidth="1"/>
    <col min="5683" max="5683" width="7" style="58" bestFit="1" customWidth="1"/>
    <col min="5684" max="5684" width="6.140625" style="58" bestFit="1" customWidth="1"/>
    <col min="5685" max="5685" width="6.42578125" style="58" bestFit="1" customWidth="1"/>
    <col min="5686" max="5687" width="6.85546875" style="58" bestFit="1" customWidth="1"/>
    <col min="5688" max="5688" width="6.42578125" style="58" bestFit="1" customWidth="1"/>
    <col min="5689" max="5689" width="6.28515625" style="58" bestFit="1" customWidth="1"/>
    <col min="5690" max="5690" width="7.140625" style="58" bestFit="1" customWidth="1"/>
    <col min="5691" max="5691" width="6.5703125" style="58" bestFit="1" customWidth="1"/>
    <col min="5692" max="5692" width="7" style="58" bestFit="1" customWidth="1"/>
    <col min="5693" max="5693" width="6.42578125" style="58" bestFit="1" customWidth="1"/>
    <col min="5694" max="5694" width="5.85546875" style="58" bestFit="1" customWidth="1"/>
    <col min="5695" max="5695" width="7" style="58" bestFit="1" customWidth="1"/>
    <col min="5696" max="5696" width="6.140625" style="58" bestFit="1" customWidth="1"/>
    <col min="5697" max="5697" width="6.42578125" style="58" bestFit="1" customWidth="1"/>
    <col min="5698" max="5699" width="6.85546875" style="58" bestFit="1" customWidth="1"/>
    <col min="5700" max="5700" width="6.42578125" style="58" bestFit="1" customWidth="1"/>
    <col min="5701" max="5701" width="6.28515625" style="58" bestFit="1" customWidth="1"/>
    <col min="5702" max="5702" width="7.140625" style="58" bestFit="1" customWidth="1"/>
    <col min="5703" max="5703" width="6.5703125" style="58" bestFit="1" customWidth="1"/>
    <col min="5704" max="5704" width="7" style="58" bestFit="1" customWidth="1"/>
    <col min="5705" max="5705" width="6.42578125" style="58" bestFit="1" customWidth="1"/>
    <col min="5706" max="5706" width="5.85546875" style="58" bestFit="1" customWidth="1"/>
    <col min="5707" max="5707" width="7" style="58" bestFit="1" customWidth="1"/>
    <col min="5708" max="5708" width="6.140625" style="58" bestFit="1" customWidth="1"/>
    <col min="5709" max="5709" width="6.42578125" style="58" bestFit="1" customWidth="1"/>
    <col min="5710" max="5711" width="6.85546875" style="58" bestFit="1" customWidth="1"/>
    <col min="5712" max="5712" width="6.42578125" style="58" bestFit="1" customWidth="1"/>
    <col min="5713" max="5713" width="6.28515625" style="58" bestFit="1" customWidth="1"/>
    <col min="5714" max="5714" width="7.140625" style="58" bestFit="1" customWidth="1"/>
    <col min="5715" max="5715" width="6.5703125" style="58" bestFit="1" customWidth="1"/>
    <col min="5716" max="5716" width="7" style="58" bestFit="1" customWidth="1"/>
    <col min="5717" max="5717" width="6.42578125" style="58" bestFit="1" customWidth="1"/>
    <col min="5718" max="5718" width="5.85546875" style="58" bestFit="1" customWidth="1"/>
    <col min="5719" max="5719" width="7" style="58" bestFit="1" customWidth="1"/>
    <col min="5720" max="5720" width="6.140625" style="58" bestFit="1" customWidth="1"/>
    <col min="5721" max="5721" width="6.42578125" style="58" bestFit="1" customWidth="1"/>
    <col min="5722" max="5723" width="6.85546875" style="58" bestFit="1" customWidth="1"/>
    <col min="5724" max="5724" width="6.42578125" style="58" bestFit="1" customWidth="1"/>
    <col min="5725" max="5725" width="6.28515625" style="58" bestFit="1" customWidth="1"/>
    <col min="5726" max="5726" width="7.140625" style="58" bestFit="1" customWidth="1"/>
    <col min="5727" max="5727" width="6.5703125" style="58" bestFit="1" customWidth="1"/>
    <col min="5728" max="5728" width="7" style="58" bestFit="1" customWidth="1"/>
    <col min="5729" max="5729" width="6.42578125" style="58" bestFit="1" customWidth="1"/>
    <col min="5730" max="5730" width="5.85546875" style="58" bestFit="1" customWidth="1"/>
    <col min="5731" max="5731" width="7" style="58" bestFit="1" customWidth="1"/>
    <col min="5732" max="5732" width="6.140625" style="58" bestFit="1" customWidth="1"/>
    <col min="5733" max="5733" width="6.42578125" style="58" bestFit="1" customWidth="1"/>
    <col min="5734" max="5735" width="6.85546875" style="58" bestFit="1" customWidth="1"/>
    <col min="5736" max="5736" width="6.42578125" style="58" bestFit="1" customWidth="1"/>
    <col min="5737" max="5737" width="6.28515625" style="58" bestFit="1" customWidth="1"/>
    <col min="5738" max="5738" width="7.140625" style="58" bestFit="1" customWidth="1"/>
    <col min="5739" max="5739" width="6.5703125" style="58" bestFit="1" customWidth="1"/>
    <col min="5740" max="5740" width="7" style="58" bestFit="1" customWidth="1"/>
    <col min="5741" max="5741" width="6.42578125" style="58" bestFit="1" customWidth="1"/>
    <col min="5742" max="5742" width="5.85546875" style="58" bestFit="1" customWidth="1"/>
    <col min="5743" max="5743" width="7" style="58" bestFit="1" customWidth="1"/>
    <col min="5744" max="5744" width="6.140625" style="58" bestFit="1" customWidth="1"/>
    <col min="5745" max="5745" width="6.42578125" style="58" bestFit="1" customWidth="1"/>
    <col min="5746" max="5747" width="6.85546875" style="58" bestFit="1" customWidth="1"/>
    <col min="5748" max="5748" width="6.42578125" style="58" bestFit="1" customWidth="1"/>
    <col min="5749" max="5749" width="6.28515625" style="58" bestFit="1" customWidth="1"/>
    <col min="5750" max="5750" width="7.140625" style="58" bestFit="1" customWidth="1"/>
    <col min="5751" max="5751" width="6.5703125" style="58" bestFit="1" customWidth="1"/>
    <col min="5752" max="5752" width="7" style="58" bestFit="1" customWidth="1"/>
    <col min="5753" max="5753" width="6.42578125" style="58" bestFit="1" customWidth="1"/>
    <col min="5754" max="5754" width="5.85546875" style="58" bestFit="1" customWidth="1"/>
    <col min="5755" max="5755" width="7" style="58" bestFit="1" customWidth="1"/>
    <col min="5756" max="5756" width="6.140625" style="58" bestFit="1" customWidth="1"/>
    <col min="5757" max="5757" width="6.42578125" style="58" bestFit="1" customWidth="1"/>
    <col min="5758" max="5759" width="6.85546875" style="58" bestFit="1" customWidth="1"/>
    <col min="5760" max="5760" width="6.42578125" style="58" bestFit="1" customWidth="1"/>
    <col min="5761" max="5761" width="6.28515625" style="58" bestFit="1" customWidth="1"/>
    <col min="5762" max="5762" width="7.140625" style="58" bestFit="1" customWidth="1"/>
    <col min="5763" max="5763" width="6.5703125" style="58" bestFit="1" customWidth="1"/>
    <col min="5764" max="5764" width="7" style="58" bestFit="1" customWidth="1"/>
    <col min="5765" max="5765" width="6.42578125" style="58" bestFit="1" customWidth="1"/>
    <col min="5766" max="5766" width="5.85546875" style="58" bestFit="1" customWidth="1"/>
    <col min="5767" max="5767" width="7" style="58" bestFit="1" customWidth="1"/>
    <col min="5768" max="5768" width="6.140625" style="58" bestFit="1" customWidth="1"/>
    <col min="5769" max="5769" width="6.42578125" style="58" bestFit="1" customWidth="1"/>
    <col min="5770" max="5771" width="6.85546875" style="58" bestFit="1" customWidth="1"/>
    <col min="5772" max="5772" width="6.42578125" style="58" bestFit="1" customWidth="1"/>
    <col min="5773" max="5773" width="6.28515625" style="58" bestFit="1" customWidth="1"/>
    <col min="5774" max="5774" width="7.140625" style="58" bestFit="1" customWidth="1"/>
    <col min="5775" max="5775" width="6.5703125" style="58" bestFit="1" customWidth="1"/>
    <col min="5776" max="5776" width="7" style="58" bestFit="1" customWidth="1"/>
    <col min="5777" max="5777" width="6.42578125" style="58" bestFit="1" customWidth="1"/>
    <col min="5778" max="5778" width="5.85546875" style="58" bestFit="1" customWidth="1"/>
    <col min="5779" max="5779" width="7" style="58" bestFit="1" customWidth="1"/>
    <col min="5780" max="5780" width="6.140625" style="58" bestFit="1" customWidth="1"/>
    <col min="5781" max="5781" width="6.42578125" style="58" bestFit="1" customWidth="1"/>
    <col min="5782" max="5809" width="6.85546875" style="58" bestFit="1" customWidth="1"/>
    <col min="5810" max="5884" width="9.140625" style="58"/>
    <col min="5885" max="5885" width="3" style="58" bestFit="1" customWidth="1"/>
    <col min="5886" max="5886" width="3.28515625" style="58" bestFit="1" customWidth="1"/>
    <col min="5887" max="5888" width="0" style="58" hidden="1" customWidth="1"/>
    <col min="5889" max="5889" width="9.140625" style="58"/>
    <col min="5890" max="5890" width="29.5703125" style="58" customWidth="1"/>
    <col min="5891" max="5891" width="7" style="58" bestFit="1" customWidth="1"/>
    <col min="5892" max="5892" width="6.140625" style="58" bestFit="1" customWidth="1"/>
    <col min="5893" max="5893" width="6.42578125" style="58" bestFit="1" customWidth="1"/>
    <col min="5894" max="5895" width="6.85546875" style="58" bestFit="1" customWidth="1"/>
    <col min="5896" max="5896" width="6.42578125" style="58" bestFit="1" customWidth="1"/>
    <col min="5897" max="5897" width="6.28515625" style="58" bestFit="1" customWidth="1"/>
    <col min="5898" max="5898" width="7.140625" style="58" bestFit="1" customWidth="1"/>
    <col min="5899" max="5899" width="6.5703125" style="58" bestFit="1" customWidth="1"/>
    <col min="5900" max="5900" width="7" style="58" bestFit="1" customWidth="1"/>
    <col min="5901" max="5901" width="6.42578125" style="58" bestFit="1" customWidth="1"/>
    <col min="5902" max="5902" width="5.85546875" style="58" bestFit="1" customWidth="1"/>
    <col min="5903" max="5903" width="7" style="58" bestFit="1" customWidth="1"/>
    <col min="5904" max="5904" width="6.140625" style="58" bestFit="1" customWidth="1"/>
    <col min="5905" max="5905" width="6.42578125" style="58" bestFit="1" customWidth="1"/>
    <col min="5906" max="5907" width="6.85546875" style="58" bestFit="1" customWidth="1"/>
    <col min="5908" max="5908" width="6.42578125" style="58" bestFit="1" customWidth="1"/>
    <col min="5909" max="5909" width="6.28515625" style="58" bestFit="1" customWidth="1"/>
    <col min="5910" max="5910" width="7.140625" style="58" bestFit="1" customWidth="1"/>
    <col min="5911" max="5911" width="6.5703125" style="58" bestFit="1" customWidth="1"/>
    <col min="5912" max="5912" width="7" style="58" bestFit="1" customWidth="1"/>
    <col min="5913" max="5913" width="6.42578125" style="58" bestFit="1" customWidth="1"/>
    <col min="5914" max="5914" width="5.85546875" style="58" bestFit="1" customWidth="1"/>
    <col min="5915" max="5915" width="7" style="58" bestFit="1" customWidth="1"/>
    <col min="5916" max="5916" width="6.140625" style="58" bestFit="1" customWidth="1"/>
    <col min="5917" max="5917" width="6.42578125" style="58" bestFit="1" customWidth="1"/>
    <col min="5918" max="5919" width="6.85546875" style="58" bestFit="1" customWidth="1"/>
    <col min="5920" max="5920" width="6.42578125" style="58" bestFit="1" customWidth="1"/>
    <col min="5921" max="5921" width="6.28515625" style="58" bestFit="1" customWidth="1"/>
    <col min="5922" max="5922" width="7.140625" style="58" bestFit="1" customWidth="1"/>
    <col min="5923" max="5923" width="6.5703125" style="58" bestFit="1" customWidth="1"/>
    <col min="5924" max="5924" width="7" style="58" bestFit="1" customWidth="1"/>
    <col min="5925" max="5925" width="6.42578125" style="58" bestFit="1" customWidth="1"/>
    <col min="5926" max="5926" width="5.85546875" style="58" bestFit="1" customWidth="1"/>
    <col min="5927" max="5927" width="7" style="58" bestFit="1" customWidth="1"/>
    <col min="5928" max="5928" width="6.140625" style="58" bestFit="1" customWidth="1"/>
    <col min="5929" max="5929" width="6.42578125" style="58" bestFit="1" customWidth="1"/>
    <col min="5930" max="5931" width="6.85546875" style="58" bestFit="1" customWidth="1"/>
    <col min="5932" max="5932" width="6.42578125" style="58" bestFit="1" customWidth="1"/>
    <col min="5933" max="5933" width="6.28515625" style="58" bestFit="1" customWidth="1"/>
    <col min="5934" max="5934" width="7.140625" style="58" bestFit="1" customWidth="1"/>
    <col min="5935" max="5935" width="6.5703125" style="58" bestFit="1" customWidth="1"/>
    <col min="5936" max="5936" width="7" style="58" bestFit="1" customWidth="1"/>
    <col min="5937" max="5937" width="6.42578125" style="58" bestFit="1" customWidth="1"/>
    <col min="5938" max="5938" width="5.85546875" style="58" bestFit="1" customWidth="1"/>
    <col min="5939" max="5939" width="7" style="58" bestFit="1" customWidth="1"/>
    <col min="5940" max="5940" width="6.140625" style="58" bestFit="1" customWidth="1"/>
    <col min="5941" max="5941" width="6.42578125" style="58" bestFit="1" customWidth="1"/>
    <col min="5942" max="5943" width="6.85546875" style="58" bestFit="1" customWidth="1"/>
    <col min="5944" max="5944" width="6.42578125" style="58" bestFit="1" customWidth="1"/>
    <col min="5945" max="5945" width="6.28515625" style="58" bestFit="1" customWidth="1"/>
    <col min="5946" max="5946" width="7.140625" style="58" bestFit="1" customWidth="1"/>
    <col min="5947" max="5947" width="6.5703125" style="58" bestFit="1" customWidth="1"/>
    <col min="5948" max="5948" width="7" style="58" bestFit="1" customWidth="1"/>
    <col min="5949" max="5949" width="6.42578125" style="58" bestFit="1" customWidth="1"/>
    <col min="5950" max="5950" width="5.85546875" style="58" bestFit="1" customWidth="1"/>
    <col min="5951" max="5951" width="7" style="58" bestFit="1" customWidth="1"/>
    <col min="5952" max="5952" width="6.140625" style="58" bestFit="1" customWidth="1"/>
    <col min="5953" max="5953" width="6.42578125" style="58" bestFit="1" customWidth="1"/>
    <col min="5954" max="5955" width="6.85546875" style="58" bestFit="1" customWidth="1"/>
    <col min="5956" max="5956" width="6.42578125" style="58" bestFit="1" customWidth="1"/>
    <col min="5957" max="5957" width="6.28515625" style="58" bestFit="1" customWidth="1"/>
    <col min="5958" max="5958" width="7.140625" style="58" bestFit="1" customWidth="1"/>
    <col min="5959" max="5959" width="6.5703125" style="58" bestFit="1" customWidth="1"/>
    <col min="5960" max="5960" width="7" style="58" bestFit="1" customWidth="1"/>
    <col min="5961" max="5961" width="6.42578125" style="58" bestFit="1" customWidth="1"/>
    <col min="5962" max="5962" width="5.85546875" style="58" bestFit="1" customWidth="1"/>
    <col min="5963" max="5963" width="7" style="58" bestFit="1" customWidth="1"/>
    <col min="5964" max="5964" width="6.140625" style="58" bestFit="1" customWidth="1"/>
    <col min="5965" max="5965" width="6.42578125" style="58" bestFit="1" customWidth="1"/>
    <col min="5966" max="5967" width="6.85546875" style="58" bestFit="1" customWidth="1"/>
    <col min="5968" max="5968" width="6.42578125" style="58" bestFit="1" customWidth="1"/>
    <col min="5969" max="5969" width="6.28515625" style="58" bestFit="1" customWidth="1"/>
    <col min="5970" max="5970" width="7.140625" style="58" bestFit="1" customWidth="1"/>
    <col min="5971" max="5971" width="6.5703125" style="58" bestFit="1" customWidth="1"/>
    <col min="5972" max="5972" width="7" style="58" bestFit="1" customWidth="1"/>
    <col min="5973" max="5973" width="6.42578125" style="58" bestFit="1" customWidth="1"/>
    <col min="5974" max="5974" width="5.85546875" style="58" bestFit="1" customWidth="1"/>
    <col min="5975" max="5975" width="7" style="58" bestFit="1" customWidth="1"/>
    <col min="5976" max="5976" width="6.140625" style="58" bestFit="1" customWidth="1"/>
    <col min="5977" max="5977" width="6.42578125" style="58" bestFit="1" customWidth="1"/>
    <col min="5978" max="5979" width="6.85546875" style="58" bestFit="1" customWidth="1"/>
    <col min="5980" max="5980" width="6.42578125" style="58" bestFit="1" customWidth="1"/>
    <col min="5981" max="5981" width="6.28515625" style="58" bestFit="1" customWidth="1"/>
    <col min="5982" max="5982" width="7.140625" style="58" bestFit="1" customWidth="1"/>
    <col min="5983" max="5983" width="6.5703125" style="58" bestFit="1" customWidth="1"/>
    <col min="5984" max="5984" width="7" style="58" bestFit="1" customWidth="1"/>
    <col min="5985" max="5985" width="6.42578125" style="58" bestFit="1" customWidth="1"/>
    <col min="5986" max="5986" width="5.85546875" style="58" bestFit="1" customWidth="1"/>
    <col min="5987" max="5987" width="7" style="58" bestFit="1" customWidth="1"/>
    <col min="5988" max="5988" width="6.140625" style="58" bestFit="1" customWidth="1"/>
    <col min="5989" max="5989" width="6.42578125" style="58" bestFit="1" customWidth="1"/>
    <col min="5990" max="5991" width="6.85546875" style="58" bestFit="1" customWidth="1"/>
    <col min="5992" max="5992" width="6.42578125" style="58" bestFit="1" customWidth="1"/>
    <col min="5993" max="5993" width="6.28515625" style="58" bestFit="1" customWidth="1"/>
    <col min="5994" max="5994" width="7.140625" style="58" bestFit="1" customWidth="1"/>
    <col min="5995" max="5995" width="6.5703125" style="58" bestFit="1" customWidth="1"/>
    <col min="5996" max="5996" width="7" style="58" bestFit="1" customWidth="1"/>
    <col min="5997" max="5997" width="6.42578125" style="58" bestFit="1" customWidth="1"/>
    <col min="5998" max="5998" width="5.85546875" style="58" bestFit="1" customWidth="1"/>
    <col min="5999" max="5999" width="7" style="58" bestFit="1" customWidth="1"/>
    <col min="6000" max="6000" width="6.140625" style="58" bestFit="1" customWidth="1"/>
    <col min="6001" max="6001" width="6.42578125" style="58" bestFit="1" customWidth="1"/>
    <col min="6002" max="6003" width="6.85546875" style="58" bestFit="1" customWidth="1"/>
    <col min="6004" max="6004" width="6.42578125" style="58" bestFit="1" customWidth="1"/>
    <col min="6005" max="6005" width="6.28515625" style="58" bestFit="1" customWidth="1"/>
    <col min="6006" max="6006" width="7.140625" style="58" bestFit="1" customWidth="1"/>
    <col min="6007" max="6007" width="6.5703125" style="58" bestFit="1" customWidth="1"/>
    <col min="6008" max="6008" width="7" style="58" bestFit="1" customWidth="1"/>
    <col min="6009" max="6009" width="6.42578125" style="58" bestFit="1" customWidth="1"/>
    <col min="6010" max="6010" width="5.85546875" style="58" bestFit="1" customWidth="1"/>
    <col min="6011" max="6011" width="7" style="58" bestFit="1" customWidth="1"/>
    <col min="6012" max="6012" width="6.140625" style="58" bestFit="1" customWidth="1"/>
    <col min="6013" max="6013" width="6.42578125" style="58" bestFit="1" customWidth="1"/>
    <col min="6014" max="6015" width="6.85546875" style="58" bestFit="1" customWidth="1"/>
    <col min="6016" max="6016" width="6.42578125" style="58" bestFit="1" customWidth="1"/>
    <col min="6017" max="6017" width="6.28515625" style="58" bestFit="1" customWidth="1"/>
    <col min="6018" max="6018" width="7.140625" style="58" bestFit="1" customWidth="1"/>
    <col min="6019" max="6019" width="6.5703125" style="58" bestFit="1" customWidth="1"/>
    <col min="6020" max="6020" width="7" style="58" bestFit="1" customWidth="1"/>
    <col min="6021" max="6021" width="6.42578125" style="58" bestFit="1" customWidth="1"/>
    <col min="6022" max="6022" width="5.85546875" style="58" bestFit="1" customWidth="1"/>
    <col min="6023" max="6023" width="7" style="58" bestFit="1" customWidth="1"/>
    <col min="6024" max="6024" width="6.140625" style="58" bestFit="1" customWidth="1"/>
    <col min="6025" max="6025" width="6.42578125" style="58" bestFit="1" customWidth="1"/>
    <col min="6026" max="6027" width="6.85546875" style="58" bestFit="1" customWidth="1"/>
    <col min="6028" max="6028" width="6.42578125" style="58" bestFit="1" customWidth="1"/>
    <col min="6029" max="6029" width="6.28515625" style="58" bestFit="1" customWidth="1"/>
    <col min="6030" max="6030" width="7.140625" style="58" bestFit="1" customWidth="1"/>
    <col min="6031" max="6031" width="6.5703125" style="58" bestFit="1" customWidth="1"/>
    <col min="6032" max="6032" width="7" style="58" bestFit="1" customWidth="1"/>
    <col min="6033" max="6033" width="6.42578125" style="58" bestFit="1" customWidth="1"/>
    <col min="6034" max="6034" width="5.85546875" style="58" bestFit="1" customWidth="1"/>
    <col min="6035" max="6035" width="7" style="58" bestFit="1" customWidth="1"/>
    <col min="6036" max="6036" width="6.140625" style="58" bestFit="1" customWidth="1"/>
    <col min="6037" max="6037" width="6.42578125" style="58" bestFit="1" customWidth="1"/>
    <col min="6038" max="6065" width="6.85546875" style="58" bestFit="1" customWidth="1"/>
    <col min="6066" max="6140" width="9.140625" style="58"/>
    <col min="6141" max="6141" width="3" style="58" bestFit="1" customWidth="1"/>
    <col min="6142" max="6142" width="3.28515625" style="58" bestFit="1" customWidth="1"/>
    <col min="6143" max="6144" width="0" style="58" hidden="1" customWidth="1"/>
    <col min="6145" max="6145" width="9.140625" style="58"/>
    <col min="6146" max="6146" width="29.5703125" style="58" customWidth="1"/>
    <col min="6147" max="6147" width="7" style="58" bestFit="1" customWidth="1"/>
    <col min="6148" max="6148" width="6.140625" style="58" bestFit="1" customWidth="1"/>
    <col min="6149" max="6149" width="6.42578125" style="58" bestFit="1" customWidth="1"/>
    <col min="6150" max="6151" width="6.85546875" style="58" bestFit="1" customWidth="1"/>
    <col min="6152" max="6152" width="6.42578125" style="58" bestFit="1" customWidth="1"/>
    <col min="6153" max="6153" width="6.28515625" style="58" bestFit="1" customWidth="1"/>
    <col min="6154" max="6154" width="7.140625" style="58" bestFit="1" customWidth="1"/>
    <col min="6155" max="6155" width="6.5703125" style="58" bestFit="1" customWidth="1"/>
    <col min="6156" max="6156" width="7" style="58" bestFit="1" customWidth="1"/>
    <col min="6157" max="6157" width="6.42578125" style="58" bestFit="1" customWidth="1"/>
    <col min="6158" max="6158" width="5.85546875" style="58" bestFit="1" customWidth="1"/>
    <col min="6159" max="6159" width="7" style="58" bestFit="1" customWidth="1"/>
    <col min="6160" max="6160" width="6.140625" style="58" bestFit="1" customWidth="1"/>
    <col min="6161" max="6161" width="6.42578125" style="58" bestFit="1" customWidth="1"/>
    <col min="6162" max="6163" width="6.85546875" style="58" bestFit="1" customWidth="1"/>
    <col min="6164" max="6164" width="6.42578125" style="58" bestFit="1" customWidth="1"/>
    <col min="6165" max="6165" width="6.28515625" style="58" bestFit="1" customWidth="1"/>
    <col min="6166" max="6166" width="7.140625" style="58" bestFit="1" customWidth="1"/>
    <col min="6167" max="6167" width="6.5703125" style="58" bestFit="1" customWidth="1"/>
    <col min="6168" max="6168" width="7" style="58" bestFit="1" customWidth="1"/>
    <col min="6169" max="6169" width="6.42578125" style="58" bestFit="1" customWidth="1"/>
    <col min="6170" max="6170" width="5.85546875" style="58" bestFit="1" customWidth="1"/>
    <col min="6171" max="6171" width="7" style="58" bestFit="1" customWidth="1"/>
    <col min="6172" max="6172" width="6.140625" style="58" bestFit="1" customWidth="1"/>
    <col min="6173" max="6173" width="6.42578125" style="58" bestFit="1" customWidth="1"/>
    <col min="6174" max="6175" width="6.85546875" style="58" bestFit="1" customWidth="1"/>
    <col min="6176" max="6176" width="6.42578125" style="58" bestFit="1" customWidth="1"/>
    <col min="6177" max="6177" width="6.28515625" style="58" bestFit="1" customWidth="1"/>
    <col min="6178" max="6178" width="7.140625" style="58" bestFit="1" customWidth="1"/>
    <col min="6179" max="6179" width="6.5703125" style="58" bestFit="1" customWidth="1"/>
    <col min="6180" max="6180" width="7" style="58" bestFit="1" customWidth="1"/>
    <col min="6181" max="6181" width="6.42578125" style="58" bestFit="1" customWidth="1"/>
    <col min="6182" max="6182" width="5.85546875" style="58" bestFit="1" customWidth="1"/>
    <col min="6183" max="6183" width="7" style="58" bestFit="1" customWidth="1"/>
    <col min="6184" max="6184" width="6.140625" style="58" bestFit="1" customWidth="1"/>
    <col min="6185" max="6185" width="6.42578125" style="58" bestFit="1" customWidth="1"/>
    <col min="6186" max="6187" width="6.85546875" style="58" bestFit="1" customWidth="1"/>
    <col min="6188" max="6188" width="6.42578125" style="58" bestFit="1" customWidth="1"/>
    <col min="6189" max="6189" width="6.28515625" style="58" bestFit="1" customWidth="1"/>
    <col min="6190" max="6190" width="7.140625" style="58" bestFit="1" customWidth="1"/>
    <col min="6191" max="6191" width="6.5703125" style="58" bestFit="1" customWidth="1"/>
    <col min="6192" max="6192" width="7" style="58" bestFit="1" customWidth="1"/>
    <col min="6193" max="6193" width="6.42578125" style="58" bestFit="1" customWidth="1"/>
    <col min="6194" max="6194" width="5.85546875" style="58" bestFit="1" customWidth="1"/>
    <col min="6195" max="6195" width="7" style="58" bestFit="1" customWidth="1"/>
    <col min="6196" max="6196" width="6.140625" style="58" bestFit="1" customWidth="1"/>
    <col min="6197" max="6197" width="6.42578125" style="58" bestFit="1" customWidth="1"/>
    <col min="6198" max="6199" width="6.85546875" style="58" bestFit="1" customWidth="1"/>
    <col min="6200" max="6200" width="6.42578125" style="58" bestFit="1" customWidth="1"/>
    <col min="6201" max="6201" width="6.28515625" style="58" bestFit="1" customWidth="1"/>
    <col min="6202" max="6202" width="7.140625" style="58" bestFit="1" customWidth="1"/>
    <col min="6203" max="6203" width="6.5703125" style="58" bestFit="1" customWidth="1"/>
    <col min="6204" max="6204" width="7" style="58" bestFit="1" customWidth="1"/>
    <col min="6205" max="6205" width="6.42578125" style="58" bestFit="1" customWidth="1"/>
    <col min="6206" max="6206" width="5.85546875" style="58" bestFit="1" customWidth="1"/>
    <col min="6207" max="6207" width="7" style="58" bestFit="1" customWidth="1"/>
    <col min="6208" max="6208" width="6.140625" style="58" bestFit="1" customWidth="1"/>
    <col min="6209" max="6209" width="6.42578125" style="58" bestFit="1" customWidth="1"/>
    <col min="6210" max="6211" width="6.85546875" style="58" bestFit="1" customWidth="1"/>
    <col min="6212" max="6212" width="6.42578125" style="58" bestFit="1" customWidth="1"/>
    <col min="6213" max="6213" width="6.28515625" style="58" bestFit="1" customWidth="1"/>
    <col min="6214" max="6214" width="7.140625" style="58" bestFit="1" customWidth="1"/>
    <col min="6215" max="6215" width="6.5703125" style="58" bestFit="1" customWidth="1"/>
    <col min="6216" max="6216" width="7" style="58" bestFit="1" customWidth="1"/>
    <col min="6217" max="6217" width="6.42578125" style="58" bestFit="1" customWidth="1"/>
    <col min="6218" max="6218" width="5.85546875" style="58" bestFit="1" customWidth="1"/>
    <col min="6219" max="6219" width="7" style="58" bestFit="1" customWidth="1"/>
    <col min="6220" max="6220" width="6.140625" style="58" bestFit="1" customWidth="1"/>
    <col min="6221" max="6221" width="6.42578125" style="58" bestFit="1" customWidth="1"/>
    <col min="6222" max="6223" width="6.85546875" style="58" bestFit="1" customWidth="1"/>
    <col min="6224" max="6224" width="6.42578125" style="58" bestFit="1" customWidth="1"/>
    <col min="6225" max="6225" width="6.28515625" style="58" bestFit="1" customWidth="1"/>
    <col min="6226" max="6226" width="7.140625" style="58" bestFit="1" customWidth="1"/>
    <col min="6227" max="6227" width="6.5703125" style="58" bestFit="1" customWidth="1"/>
    <col min="6228" max="6228" width="7" style="58" bestFit="1" customWidth="1"/>
    <col min="6229" max="6229" width="6.42578125" style="58" bestFit="1" customWidth="1"/>
    <col min="6230" max="6230" width="5.85546875" style="58" bestFit="1" customWidth="1"/>
    <col min="6231" max="6231" width="7" style="58" bestFit="1" customWidth="1"/>
    <col min="6232" max="6232" width="6.140625" style="58" bestFit="1" customWidth="1"/>
    <col min="6233" max="6233" width="6.42578125" style="58" bestFit="1" customWidth="1"/>
    <col min="6234" max="6235" width="6.85546875" style="58" bestFit="1" customWidth="1"/>
    <col min="6236" max="6236" width="6.42578125" style="58" bestFit="1" customWidth="1"/>
    <col min="6237" max="6237" width="6.28515625" style="58" bestFit="1" customWidth="1"/>
    <col min="6238" max="6238" width="7.140625" style="58" bestFit="1" customWidth="1"/>
    <col min="6239" max="6239" width="6.5703125" style="58" bestFit="1" customWidth="1"/>
    <col min="6240" max="6240" width="7" style="58" bestFit="1" customWidth="1"/>
    <col min="6241" max="6241" width="6.42578125" style="58" bestFit="1" customWidth="1"/>
    <col min="6242" max="6242" width="5.85546875" style="58" bestFit="1" customWidth="1"/>
    <col min="6243" max="6243" width="7" style="58" bestFit="1" customWidth="1"/>
    <col min="6244" max="6244" width="6.140625" style="58" bestFit="1" customWidth="1"/>
    <col min="6245" max="6245" width="6.42578125" style="58" bestFit="1" customWidth="1"/>
    <col min="6246" max="6247" width="6.85546875" style="58" bestFit="1" customWidth="1"/>
    <col min="6248" max="6248" width="6.42578125" style="58" bestFit="1" customWidth="1"/>
    <col min="6249" max="6249" width="6.28515625" style="58" bestFit="1" customWidth="1"/>
    <col min="6250" max="6250" width="7.140625" style="58" bestFit="1" customWidth="1"/>
    <col min="6251" max="6251" width="6.5703125" style="58" bestFit="1" customWidth="1"/>
    <col min="6252" max="6252" width="7" style="58" bestFit="1" customWidth="1"/>
    <col min="6253" max="6253" width="6.42578125" style="58" bestFit="1" customWidth="1"/>
    <col min="6254" max="6254" width="5.85546875" style="58" bestFit="1" customWidth="1"/>
    <col min="6255" max="6255" width="7" style="58" bestFit="1" customWidth="1"/>
    <col min="6256" max="6256" width="6.140625" style="58" bestFit="1" customWidth="1"/>
    <col min="6257" max="6257" width="6.42578125" style="58" bestFit="1" customWidth="1"/>
    <col min="6258" max="6259" width="6.85546875" style="58" bestFit="1" customWidth="1"/>
    <col min="6260" max="6260" width="6.42578125" style="58" bestFit="1" customWidth="1"/>
    <col min="6261" max="6261" width="6.28515625" style="58" bestFit="1" customWidth="1"/>
    <col min="6262" max="6262" width="7.140625" style="58" bestFit="1" customWidth="1"/>
    <col min="6263" max="6263" width="6.5703125" style="58" bestFit="1" customWidth="1"/>
    <col min="6264" max="6264" width="7" style="58" bestFit="1" customWidth="1"/>
    <col min="6265" max="6265" width="6.42578125" style="58" bestFit="1" customWidth="1"/>
    <col min="6266" max="6266" width="5.85546875" style="58" bestFit="1" customWidth="1"/>
    <col min="6267" max="6267" width="7" style="58" bestFit="1" customWidth="1"/>
    <col min="6268" max="6268" width="6.140625" style="58" bestFit="1" customWidth="1"/>
    <col min="6269" max="6269" width="6.42578125" style="58" bestFit="1" customWidth="1"/>
    <col min="6270" max="6271" width="6.85546875" style="58" bestFit="1" customWidth="1"/>
    <col min="6272" max="6272" width="6.42578125" style="58" bestFit="1" customWidth="1"/>
    <col min="6273" max="6273" width="6.28515625" style="58" bestFit="1" customWidth="1"/>
    <col min="6274" max="6274" width="7.140625" style="58" bestFit="1" customWidth="1"/>
    <col min="6275" max="6275" width="6.5703125" style="58" bestFit="1" customWidth="1"/>
    <col min="6276" max="6276" width="7" style="58" bestFit="1" customWidth="1"/>
    <col min="6277" max="6277" width="6.42578125" style="58" bestFit="1" customWidth="1"/>
    <col min="6278" max="6278" width="5.85546875" style="58" bestFit="1" customWidth="1"/>
    <col min="6279" max="6279" width="7" style="58" bestFit="1" customWidth="1"/>
    <col min="6280" max="6280" width="6.140625" style="58" bestFit="1" customWidth="1"/>
    <col min="6281" max="6281" width="6.42578125" style="58" bestFit="1" customWidth="1"/>
    <col min="6282" max="6283" width="6.85546875" style="58" bestFit="1" customWidth="1"/>
    <col min="6284" max="6284" width="6.42578125" style="58" bestFit="1" customWidth="1"/>
    <col min="6285" max="6285" width="6.28515625" style="58" bestFit="1" customWidth="1"/>
    <col min="6286" max="6286" width="7.140625" style="58" bestFit="1" customWidth="1"/>
    <col min="6287" max="6287" width="6.5703125" style="58" bestFit="1" customWidth="1"/>
    <col min="6288" max="6288" width="7" style="58" bestFit="1" customWidth="1"/>
    <col min="6289" max="6289" width="6.42578125" style="58" bestFit="1" customWidth="1"/>
    <col min="6290" max="6290" width="5.85546875" style="58" bestFit="1" customWidth="1"/>
    <col min="6291" max="6291" width="7" style="58" bestFit="1" customWidth="1"/>
    <col min="6292" max="6292" width="6.140625" style="58" bestFit="1" customWidth="1"/>
    <col min="6293" max="6293" width="6.42578125" style="58" bestFit="1" customWidth="1"/>
    <col min="6294" max="6321" width="6.85546875" style="58" bestFit="1" customWidth="1"/>
    <col min="6322" max="6396" width="9.140625" style="58"/>
    <col min="6397" max="6397" width="3" style="58" bestFit="1" customWidth="1"/>
    <col min="6398" max="6398" width="3.28515625" style="58" bestFit="1" customWidth="1"/>
    <col min="6399" max="6400" width="0" style="58" hidden="1" customWidth="1"/>
    <col min="6401" max="6401" width="9.140625" style="58"/>
    <col min="6402" max="6402" width="29.5703125" style="58" customWidth="1"/>
    <col min="6403" max="6403" width="7" style="58" bestFit="1" customWidth="1"/>
    <col min="6404" max="6404" width="6.140625" style="58" bestFit="1" customWidth="1"/>
    <col min="6405" max="6405" width="6.42578125" style="58" bestFit="1" customWidth="1"/>
    <col min="6406" max="6407" width="6.85546875" style="58" bestFit="1" customWidth="1"/>
    <col min="6408" max="6408" width="6.42578125" style="58" bestFit="1" customWidth="1"/>
    <col min="6409" max="6409" width="6.28515625" style="58" bestFit="1" customWidth="1"/>
    <col min="6410" max="6410" width="7.140625" style="58" bestFit="1" customWidth="1"/>
    <col min="6411" max="6411" width="6.5703125" style="58" bestFit="1" customWidth="1"/>
    <col min="6412" max="6412" width="7" style="58" bestFit="1" customWidth="1"/>
    <col min="6413" max="6413" width="6.42578125" style="58" bestFit="1" customWidth="1"/>
    <col min="6414" max="6414" width="5.85546875" style="58" bestFit="1" customWidth="1"/>
    <col min="6415" max="6415" width="7" style="58" bestFit="1" customWidth="1"/>
    <col min="6416" max="6416" width="6.140625" style="58" bestFit="1" customWidth="1"/>
    <col min="6417" max="6417" width="6.42578125" style="58" bestFit="1" customWidth="1"/>
    <col min="6418" max="6419" width="6.85546875" style="58" bestFit="1" customWidth="1"/>
    <col min="6420" max="6420" width="6.42578125" style="58" bestFit="1" customWidth="1"/>
    <col min="6421" max="6421" width="6.28515625" style="58" bestFit="1" customWidth="1"/>
    <col min="6422" max="6422" width="7.140625" style="58" bestFit="1" customWidth="1"/>
    <col min="6423" max="6423" width="6.5703125" style="58" bestFit="1" customWidth="1"/>
    <col min="6424" max="6424" width="7" style="58" bestFit="1" customWidth="1"/>
    <col min="6425" max="6425" width="6.42578125" style="58" bestFit="1" customWidth="1"/>
    <col min="6426" max="6426" width="5.85546875" style="58" bestFit="1" customWidth="1"/>
    <col min="6427" max="6427" width="7" style="58" bestFit="1" customWidth="1"/>
    <col min="6428" max="6428" width="6.140625" style="58" bestFit="1" customWidth="1"/>
    <col min="6429" max="6429" width="6.42578125" style="58" bestFit="1" customWidth="1"/>
    <col min="6430" max="6431" width="6.85546875" style="58" bestFit="1" customWidth="1"/>
    <col min="6432" max="6432" width="6.42578125" style="58" bestFit="1" customWidth="1"/>
    <col min="6433" max="6433" width="6.28515625" style="58" bestFit="1" customWidth="1"/>
    <col min="6434" max="6434" width="7.140625" style="58" bestFit="1" customWidth="1"/>
    <col min="6435" max="6435" width="6.5703125" style="58" bestFit="1" customWidth="1"/>
    <col min="6436" max="6436" width="7" style="58" bestFit="1" customWidth="1"/>
    <col min="6437" max="6437" width="6.42578125" style="58" bestFit="1" customWidth="1"/>
    <col min="6438" max="6438" width="5.85546875" style="58" bestFit="1" customWidth="1"/>
    <col min="6439" max="6439" width="7" style="58" bestFit="1" customWidth="1"/>
    <col min="6440" max="6440" width="6.140625" style="58" bestFit="1" customWidth="1"/>
    <col min="6441" max="6441" width="6.42578125" style="58" bestFit="1" customWidth="1"/>
    <col min="6442" max="6443" width="6.85546875" style="58" bestFit="1" customWidth="1"/>
    <col min="6444" max="6444" width="6.42578125" style="58" bestFit="1" customWidth="1"/>
    <col min="6445" max="6445" width="6.28515625" style="58" bestFit="1" customWidth="1"/>
    <col min="6446" max="6446" width="7.140625" style="58" bestFit="1" customWidth="1"/>
    <col min="6447" max="6447" width="6.5703125" style="58" bestFit="1" customWidth="1"/>
    <col min="6448" max="6448" width="7" style="58" bestFit="1" customWidth="1"/>
    <col min="6449" max="6449" width="6.42578125" style="58" bestFit="1" customWidth="1"/>
    <col min="6450" max="6450" width="5.85546875" style="58" bestFit="1" customWidth="1"/>
    <col min="6451" max="6451" width="7" style="58" bestFit="1" customWidth="1"/>
    <col min="6452" max="6452" width="6.140625" style="58" bestFit="1" customWidth="1"/>
    <col min="6453" max="6453" width="6.42578125" style="58" bestFit="1" customWidth="1"/>
    <col min="6454" max="6455" width="6.85546875" style="58" bestFit="1" customWidth="1"/>
    <col min="6456" max="6456" width="6.42578125" style="58" bestFit="1" customWidth="1"/>
    <col min="6457" max="6457" width="6.28515625" style="58" bestFit="1" customWidth="1"/>
    <col min="6458" max="6458" width="7.140625" style="58" bestFit="1" customWidth="1"/>
    <col min="6459" max="6459" width="6.5703125" style="58" bestFit="1" customWidth="1"/>
    <col min="6460" max="6460" width="7" style="58" bestFit="1" customWidth="1"/>
    <col min="6461" max="6461" width="6.42578125" style="58" bestFit="1" customWidth="1"/>
    <col min="6462" max="6462" width="5.85546875" style="58" bestFit="1" customWidth="1"/>
    <col min="6463" max="6463" width="7" style="58" bestFit="1" customWidth="1"/>
    <col min="6464" max="6464" width="6.140625" style="58" bestFit="1" customWidth="1"/>
    <col min="6465" max="6465" width="6.42578125" style="58" bestFit="1" customWidth="1"/>
    <col min="6466" max="6467" width="6.85546875" style="58" bestFit="1" customWidth="1"/>
    <col min="6468" max="6468" width="6.42578125" style="58" bestFit="1" customWidth="1"/>
    <col min="6469" max="6469" width="6.28515625" style="58" bestFit="1" customWidth="1"/>
    <col min="6470" max="6470" width="7.140625" style="58" bestFit="1" customWidth="1"/>
    <col min="6471" max="6471" width="6.5703125" style="58" bestFit="1" customWidth="1"/>
    <col min="6472" max="6472" width="7" style="58" bestFit="1" customWidth="1"/>
    <col min="6473" max="6473" width="6.42578125" style="58" bestFit="1" customWidth="1"/>
    <col min="6474" max="6474" width="5.85546875" style="58" bestFit="1" customWidth="1"/>
    <col min="6475" max="6475" width="7" style="58" bestFit="1" customWidth="1"/>
    <col min="6476" max="6476" width="6.140625" style="58" bestFit="1" customWidth="1"/>
    <col min="6477" max="6477" width="6.42578125" style="58" bestFit="1" customWidth="1"/>
    <col min="6478" max="6479" width="6.85546875" style="58" bestFit="1" customWidth="1"/>
    <col min="6480" max="6480" width="6.42578125" style="58" bestFit="1" customWidth="1"/>
    <col min="6481" max="6481" width="6.28515625" style="58" bestFit="1" customWidth="1"/>
    <col min="6482" max="6482" width="7.140625" style="58" bestFit="1" customWidth="1"/>
    <col min="6483" max="6483" width="6.5703125" style="58" bestFit="1" customWidth="1"/>
    <col min="6484" max="6484" width="7" style="58" bestFit="1" customWidth="1"/>
    <col min="6485" max="6485" width="6.42578125" style="58" bestFit="1" customWidth="1"/>
    <col min="6486" max="6486" width="5.85546875" style="58" bestFit="1" customWidth="1"/>
    <col min="6487" max="6487" width="7" style="58" bestFit="1" customWidth="1"/>
    <col min="6488" max="6488" width="6.140625" style="58" bestFit="1" customWidth="1"/>
    <col min="6489" max="6489" width="6.42578125" style="58" bestFit="1" customWidth="1"/>
    <col min="6490" max="6491" width="6.85546875" style="58" bestFit="1" customWidth="1"/>
    <col min="6492" max="6492" width="6.42578125" style="58" bestFit="1" customWidth="1"/>
    <col min="6493" max="6493" width="6.28515625" style="58" bestFit="1" customWidth="1"/>
    <col min="6494" max="6494" width="7.140625" style="58" bestFit="1" customWidth="1"/>
    <col min="6495" max="6495" width="6.5703125" style="58" bestFit="1" customWidth="1"/>
    <col min="6496" max="6496" width="7" style="58" bestFit="1" customWidth="1"/>
    <col min="6497" max="6497" width="6.42578125" style="58" bestFit="1" customWidth="1"/>
    <col min="6498" max="6498" width="5.85546875" style="58" bestFit="1" customWidth="1"/>
    <col min="6499" max="6499" width="7" style="58" bestFit="1" customWidth="1"/>
    <col min="6500" max="6500" width="6.140625" style="58" bestFit="1" customWidth="1"/>
    <col min="6501" max="6501" width="6.42578125" style="58" bestFit="1" customWidth="1"/>
    <col min="6502" max="6503" width="6.85546875" style="58" bestFit="1" customWidth="1"/>
    <col min="6504" max="6504" width="6.42578125" style="58" bestFit="1" customWidth="1"/>
    <col min="6505" max="6505" width="6.28515625" style="58" bestFit="1" customWidth="1"/>
    <col min="6506" max="6506" width="7.140625" style="58" bestFit="1" customWidth="1"/>
    <col min="6507" max="6507" width="6.5703125" style="58" bestFit="1" customWidth="1"/>
    <col min="6508" max="6508" width="7" style="58" bestFit="1" customWidth="1"/>
    <col min="6509" max="6509" width="6.42578125" style="58" bestFit="1" customWidth="1"/>
    <col min="6510" max="6510" width="5.85546875" style="58" bestFit="1" customWidth="1"/>
    <col min="6511" max="6511" width="7" style="58" bestFit="1" customWidth="1"/>
    <col min="6512" max="6512" width="6.140625" style="58" bestFit="1" customWidth="1"/>
    <col min="6513" max="6513" width="6.42578125" style="58" bestFit="1" customWidth="1"/>
    <col min="6514" max="6515" width="6.85546875" style="58" bestFit="1" customWidth="1"/>
    <col min="6516" max="6516" width="6.42578125" style="58" bestFit="1" customWidth="1"/>
    <col min="6517" max="6517" width="6.28515625" style="58" bestFit="1" customWidth="1"/>
    <col min="6518" max="6518" width="7.140625" style="58" bestFit="1" customWidth="1"/>
    <col min="6519" max="6519" width="6.5703125" style="58" bestFit="1" customWidth="1"/>
    <col min="6520" max="6520" width="7" style="58" bestFit="1" customWidth="1"/>
    <col min="6521" max="6521" width="6.42578125" style="58" bestFit="1" customWidth="1"/>
    <col min="6522" max="6522" width="5.85546875" style="58" bestFit="1" customWidth="1"/>
    <col min="6523" max="6523" width="7" style="58" bestFit="1" customWidth="1"/>
    <col min="6524" max="6524" width="6.140625" style="58" bestFit="1" customWidth="1"/>
    <col min="6525" max="6525" width="6.42578125" style="58" bestFit="1" customWidth="1"/>
    <col min="6526" max="6527" width="6.85546875" style="58" bestFit="1" customWidth="1"/>
    <col min="6528" max="6528" width="6.42578125" style="58" bestFit="1" customWidth="1"/>
    <col min="6529" max="6529" width="6.28515625" style="58" bestFit="1" customWidth="1"/>
    <col min="6530" max="6530" width="7.140625" style="58" bestFit="1" customWidth="1"/>
    <col min="6531" max="6531" width="6.5703125" style="58" bestFit="1" customWidth="1"/>
    <col min="6532" max="6532" width="7" style="58" bestFit="1" customWidth="1"/>
    <col min="6533" max="6533" width="6.42578125" style="58" bestFit="1" customWidth="1"/>
    <col min="6534" max="6534" width="5.85546875" style="58" bestFit="1" customWidth="1"/>
    <col min="6535" max="6535" width="7" style="58" bestFit="1" customWidth="1"/>
    <col min="6536" max="6536" width="6.140625" style="58" bestFit="1" customWidth="1"/>
    <col min="6537" max="6537" width="6.42578125" style="58" bestFit="1" customWidth="1"/>
    <col min="6538" max="6539" width="6.85546875" style="58" bestFit="1" customWidth="1"/>
    <col min="6540" max="6540" width="6.42578125" style="58" bestFit="1" customWidth="1"/>
    <col min="6541" max="6541" width="6.28515625" style="58" bestFit="1" customWidth="1"/>
    <col min="6542" max="6542" width="7.140625" style="58" bestFit="1" customWidth="1"/>
    <col min="6543" max="6543" width="6.5703125" style="58" bestFit="1" customWidth="1"/>
    <col min="6544" max="6544" width="7" style="58" bestFit="1" customWidth="1"/>
    <col min="6545" max="6545" width="6.42578125" style="58" bestFit="1" customWidth="1"/>
    <col min="6546" max="6546" width="5.85546875" style="58" bestFit="1" customWidth="1"/>
    <col min="6547" max="6547" width="7" style="58" bestFit="1" customWidth="1"/>
    <col min="6548" max="6548" width="6.140625" style="58" bestFit="1" customWidth="1"/>
    <col min="6549" max="6549" width="6.42578125" style="58" bestFit="1" customWidth="1"/>
    <col min="6550" max="6577" width="6.85546875" style="58" bestFit="1" customWidth="1"/>
    <col min="6578" max="6652" width="9.140625" style="58"/>
    <col min="6653" max="6653" width="3" style="58" bestFit="1" customWidth="1"/>
    <col min="6654" max="6654" width="3.28515625" style="58" bestFit="1" customWidth="1"/>
    <col min="6655" max="6656" width="0" style="58" hidden="1" customWidth="1"/>
    <col min="6657" max="6657" width="9.140625" style="58"/>
    <col min="6658" max="6658" width="29.5703125" style="58" customWidth="1"/>
    <col min="6659" max="6659" width="7" style="58" bestFit="1" customWidth="1"/>
    <col min="6660" max="6660" width="6.140625" style="58" bestFit="1" customWidth="1"/>
    <col min="6661" max="6661" width="6.42578125" style="58" bestFit="1" customWidth="1"/>
    <col min="6662" max="6663" width="6.85546875" style="58" bestFit="1" customWidth="1"/>
    <col min="6664" max="6664" width="6.42578125" style="58" bestFit="1" customWidth="1"/>
    <col min="6665" max="6665" width="6.28515625" style="58" bestFit="1" customWidth="1"/>
    <col min="6666" max="6666" width="7.140625" style="58" bestFit="1" customWidth="1"/>
    <col min="6667" max="6667" width="6.5703125" style="58" bestFit="1" customWidth="1"/>
    <col min="6668" max="6668" width="7" style="58" bestFit="1" customWidth="1"/>
    <col min="6669" max="6669" width="6.42578125" style="58" bestFit="1" customWidth="1"/>
    <col min="6670" max="6670" width="5.85546875" style="58" bestFit="1" customWidth="1"/>
    <col min="6671" max="6671" width="7" style="58" bestFit="1" customWidth="1"/>
    <col min="6672" max="6672" width="6.140625" style="58" bestFit="1" customWidth="1"/>
    <col min="6673" max="6673" width="6.42578125" style="58" bestFit="1" customWidth="1"/>
    <col min="6674" max="6675" width="6.85546875" style="58" bestFit="1" customWidth="1"/>
    <col min="6676" max="6676" width="6.42578125" style="58" bestFit="1" customWidth="1"/>
    <col min="6677" max="6677" width="6.28515625" style="58" bestFit="1" customWidth="1"/>
    <col min="6678" max="6678" width="7.140625" style="58" bestFit="1" customWidth="1"/>
    <col min="6679" max="6679" width="6.5703125" style="58" bestFit="1" customWidth="1"/>
    <col min="6680" max="6680" width="7" style="58" bestFit="1" customWidth="1"/>
    <col min="6681" max="6681" width="6.42578125" style="58" bestFit="1" customWidth="1"/>
    <col min="6682" max="6682" width="5.85546875" style="58" bestFit="1" customWidth="1"/>
    <col min="6683" max="6683" width="7" style="58" bestFit="1" customWidth="1"/>
    <col min="6684" max="6684" width="6.140625" style="58" bestFit="1" customWidth="1"/>
    <col min="6685" max="6685" width="6.42578125" style="58" bestFit="1" customWidth="1"/>
    <col min="6686" max="6687" width="6.85546875" style="58" bestFit="1" customWidth="1"/>
    <col min="6688" max="6688" width="6.42578125" style="58" bestFit="1" customWidth="1"/>
    <col min="6689" max="6689" width="6.28515625" style="58" bestFit="1" customWidth="1"/>
    <col min="6690" max="6690" width="7.140625" style="58" bestFit="1" customWidth="1"/>
    <col min="6691" max="6691" width="6.5703125" style="58" bestFit="1" customWidth="1"/>
    <col min="6692" max="6692" width="7" style="58" bestFit="1" customWidth="1"/>
    <col min="6693" max="6693" width="6.42578125" style="58" bestFit="1" customWidth="1"/>
    <col min="6694" max="6694" width="5.85546875" style="58" bestFit="1" customWidth="1"/>
    <col min="6695" max="6695" width="7" style="58" bestFit="1" customWidth="1"/>
    <col min="6696" max="6696" width="6.140625" style="58" bestFit="1" customWidth="1"/>
    <col min="6697" max="6697" width="6.42578125" style="58" bestFit="1" customWidth="1"/>
    <col min="6698" max="6699" width="6.85546875" style="58" bestFit="1" customWidth="1"/>
    <col min="6700" max="6700" width="6.42578125" style="58" bestFit="1" customWidth="1"/>
    <col min="6701" max="6701" width="6.28515625" style="58" bestFit="1" customWidth="1"/>
    <col min="6702" max="6702" width="7.140625" style="58" bestFit="1" customWidth="1"/>
    <col min="6703" max="6703" width="6.5703125" style="58" bestFit="1" customWidth="1"/>
    <col min="6704" max="6704" width="7" style="58" bestFit="1" customWidth="1"/>
    <col min="6705" max="6705" width="6.42578125" style="58" bestFit="1" customWidth="1"/>
    <col min="6706" max="6706" width="5.85546875" style="58" bestFit="1" customWidth="1"/>
    <col min="6707" max="6707" width="7" style="58" bestFit="1" customWidth="1"/>
    <col min="6708" max="6708" width="6.140625" style="58" bestFit="1" customWidth="1"/>
    <col min="6709" max="6709" width="6.42578125" style="58" bestFit="1" customWidth="1"/>
    <col min="6710" max="6711" width="6.85546875" style="58" bestFit="1" customWidth="1"/>
    <col min="6712" max="6712" width="6.42578125" style="58" bestFit="1" customWidth="1"/>
    <col min="6713" max="6713" width="6.28515625" style="58" bestFit="1" customWidth="1"/>
    <col min="6714" max="6714" width="7.140625" style="58" bestFit="1" customWidth="1"/>
    <col min="6715" max="6715" width="6.5703125" style="58" bestFit="1" customWidth="1"/>
    <col min="6716" max="6716" width="7" style="58" bestFit="1" customWidth="1"/>
    <col min="6717" max="6717" width="6.42578125" style="58" bestFit="1" customWidth="1"/>
    <col min="6718" max="6718" width="5.85546875" style="58" bestFit="1" customWidth="1"/>
    <col min="6719" max="6719" width="7" style="58" bestFit="1" customWidth="1"/>
    <col min="6720" max="6720" width="6.140625" style="58" bestFit="1" customWidth="1"/>
    <col min="6721" max="6721" width="6.42578125" style="58" bestFit="1" customWidth="1"/>
    <col min="6722" max="6723" width="6.85546875" style="58" bestFit="1" customWidth="1"/>
    <col min="6724" max="6724" width="6.42578125" style="58" bestFit="1" customWidth="1"/>
    <col min="6725" max="6725" width="6.28515625" style="58" bestFit="1" customWidth="1"/>
    <col min="6726" max="6726" width="7.140625" style="58" bestFit="1" customWidth="1"/>
    <col min="6727" max="6727" width="6.5703125" style="58" bestFit="1" customWidth="1"/>
    <col min="6728" max="6728" width="7" style="58" bestFit="1" customWidth="1"/>
    <col min="6729" max="6729" width="6.42578125" style="58" bestFit="1" customWidth="1"/>
    <col min="6730" max="6730" width="5.85546875" style="58" bestFit="1" customWidth="1"/>
    <col min="6731" max="6731" width="7" style="58" bestFit="1" customWidth="1"/>
    <col min="6732" max="6732" width="6.140625" style="58" bestFit="1" customWidth="1"/>
    <col min="6733" max="6733" width="6.42578125" style="58" bestFit="1" customWidth="1"/>
    <col min="6734" max="6735" width="6.85546875" style="58" bestFit="1" customWidth="1"/>
    <col min="6736" max="6736" width="6.42578125" style="58" bestFit="1" customWidth="1"/>
    <col min="6737" max="6737" width="6.28515625" style="58" bestFit="1" customWidth="1"/>
    <col min="6738" max="6738" width="7.140625" style="58" bestFit="1" customWidth="1"/>
    <col min="6739" max="6739" width="6.5703125" style="58" bestFit="1" customWidth="1"/>
    <col min="6740" max="6740" width="7" style="58" bestFit="1" customWidth="1"/>
    <col min="6741" max="6741" width="6.42578125" style="58" bestFit="1" customWidth="1"/>
    <col min="6742" max="6742" width="5.85546875" style="58" bestFit="1" customWidth="1"/>
    <col min="6743" max="6743" width="7" style="58" bestFit="1" customWidth="1"/>
    <col min="6744" max="6744" width="6.140625" style="58" bestFit="1" customWidth="1"/>
    <col min="6745" max="6745" width="6.42578125" style="58" bestFit="1" customWidth="1"/>
    <col min="6746" max="6747" width="6.85546875" style="58" bestFit="1" customWidth="1"/>
    <col min="6748" max="6748" width="6.42578125" style="58" bestFit="1" customWidth="1"/>
    <col min="6749" max="6749" width="6.28515625" style="58" bestFit="1" customWidth="1"/>
    <col min="6750" max="6750" width="7.140625" style="58" bestFit="1" customWidth="1"/>
    <col min="6751" max="6751" width="6.5703125" style="58" bestFit="1" customWidth="1"/>
    <col min="6752" max="6752" width="7" style="58" bestFit="1" customWidth="1"/>
    <col min="6753" max="6753" width="6.42578125" style="58" bestFit="1" customWidth="1"/>
    <col min="6754" max="6754" width="5.85546875" style="58" bestFit="1" customWidth="1"/>
    <col min="6755" max="6755" width="7" style="58" bestFit="1" customWidth="1"/>
    <col min="6756" max="6756" width="6.140625" style="58" bestFit="1" customWidth="1"/>
    <col min="6757" max="6757" width="6.42578125" style="58" bestFit="1" customWidth="1"/>
    <col min="6758" max="6759" width="6.85546875" style="58" bestFit="1" customWidth="1"/>
    <col min="6760" max="6760" width="6.42578125" style="58" bestFit="1" customWidth="1"/>
    <col min="6761" max="6761" width="6.28515625" style="58" bestFit="1" customWidth="1"/>
    <col min="6762" max="6762" width="7.140625" style="58" bestFit="1" customWidth="1"/>
    <col min="6763" max="6763" width="6.5703125" style="58" bestFit="1" customWidth="1"/>
    <col min="6764" max="6764" width="7" style="58" bestFit="1" customWidth="1"/>
    <col min="6765" max="6765" width="6.42578125" style="58" bestFit="1" customWidth="1"/>
    <col min="6766" max="6766" width="5.85546875" style="58" bestFit="1" customWidth="1"/>
    <col min="6767" max="6767" width="7" style="58" bestFit="1" customWidth="1"/>
    <col min="6768" max="6768" width="6.140625" style="58" bestFit="1" customWidth="1"/>
    <col min="6769" max="6769" width="6.42578125" style="58" bestFit="1" customWidth="1"/>
    <col min="6770" max="6771" width="6.85546875" style="58" bestFit="1" customWidth="1"/>
    <col min="6772" max="6772" width="6.42578125" style="58" bestFit="1" customWidth="1"/>
    <col min="6773" max="6773" width="6.28515625" style="58" bestFit="1" customWidth="1"/>
    <col min="6774" max="6774" width="7.140625" style="58" bestFit="1" customWidth="1"/>
    <col min="6775" max="6775" width="6.5703125" style="58" bestFit="1" customWidth="1"/>
    <col min="6776" max="6776" width="7" style="58" bestFit="1" customWidth="1"/>
    <col min="6777" max="6777" width="6.42578125" style="58" bestFit="1" customWidth="1"/>
    <col min="6778" max="6778" width="5.85546875" style="58" bestFit="1" customWidth="1"/>
    <col min="6779" max="6779" width="7" style="58" bestFit="1" customWidth="1"/>
    <col min="6780" max="6780" width="6.140625" style="58" bestFit="1" customWidth="1"/>
    <col min="6781" max="6781" width="6.42578125" style="58" bestFit="1" customWidth="1"/>
    <col min="6782" max="6783" width="6.85546875" style="58" bestFit="1" customWidth="1"/>
    <col min="6784" max="6784" width="6.42578125" style="58" bestFit="1" customWidth="1"/>
    <col min="6785" max="6785" width="6.28515625" style="58" bestFit="1" customWidth="1"/>
    <col min="6786" max="6786" width="7.140625" style="58" bestFit="1" customWidth="1"/>
    <col min="6787" max="6787" width="6.5703125" style="58" bestFit="1" customWidth="1"/>
    <col min="6788" max="6788" width="7" style="58" bestFit="1" customWidth="1"/>
    <col min="6789" max="6789" width="6.42578125" style="58" bestFit="1" customWidth="1"/>
    <col min="6790" max="6790" width="5.85546875" style="58" bestFit="1" customWidth="1"/>
    <col min="6791" max="6791" width="7" style="58" bestFit="1" customWidth="1"/>
    <col min="6792" max="6792" width="6.140625" style="58" bestFit="1" customWidth="1"/>
    <col min="6793" max="6793" width="6.42578125" style="58" bestFit="1" customWidth="1"/>
    <col min="6794" max="6795" width="6.85546875" style="58" bestFit="1" customWidth="1"/>
    <col min="6796" max="6796" width="6.42578125" style="58" bestFit="1" customWidth="1"/>
    <col min="6797" max="6797" width="6.28515625" style="58" bestFit="1" customWidth="1"/>
    <col min="6798" max="6798" width="7.140625" style="58" bestFit="1" customWidth="1"/>
    <col min="6799" max="6799" width="6.5703125" style="58" bestFit="1" customWidth="1"/>
    <col min="6800" max="6800" width="7" style="58" bestFit="1" customWidth="1"/>
    <col min="6801" max="6801" width="6.42578125" style="58" bestFit="1" customWidth="1"/>
    <col min="6802" max="6802" width="5.85546875" style="58" bestFit="1" customWidth="1"/>
    <col min="6803" max="6803" width="7" style="58" bestFit="1" customWidth="1"/>
    <col min="6804" max="6804" width="6.140625" style="58" bestFit="1" customWidth="1"/>
    <col min="6805" max="6805" width="6.42578125" style="58" bestFit="1" customWidth="1"/>
    <col min="6806" max="6833" width="6.85546875" style="58" bestFit="1" customWidth="1"/>
    <col min="6834" max="6908" width="9.140625" style="58"/>
    <col min="6909" max="6909" width="3" style="58" bestFit="1" customWidth="1"/>
    <col min="6910" max="6910" width="3.28515625" style="58" bestFit="1" customWidth="1"/>
    <col min="6911" max="6912" width="0" style="58" hidden="1" customWidth="1"/>
    <col min="6913" max="6913" width="9.140625" style="58"/>
    <col min="6914" max="6914" width="29.5703125" style="58" customWidth="1"/>
    <col min="6915" max="6915" width="7" style="58" bestFit="1" customWidth="1"/>
    <col min="6916" max="6916" width="6.140625" style="58" bestFit="1" customWidth="1"/>
    <col min="6917" max="6917" width="6.42578125" style="58" bestFit="1" customWidth="1"/>
    <col min="6918" max="6919" width="6.85546875" style="58" bestFit="1" customWidth="1"/>
    <col min="6920" max="6920" width="6.42578125" style="58" bestFit="1" customWidth="1"/>
    <col min="6921" max="6921" width="6.28515625" style="58" bestFit="1" customWidth="1"/>
    <col min="6922" max="6922" width="7.140625" style="58" bestFit="1" customWidth="1"/>
    <col min="6923" max="6923" width="6.5703125" style="58" bestFit="1" customWidth="1"/>
    <col min="6924" max="6924" width="7" style="58" bestFit="1" customWidth="1"/>
    <col min="6925" max="6925" width="6.42578125" style="58" bestFit="1" customWidth="1"/>
    <col min="6926" max="6926" width="5.85546875" style="58" bestFit="1" customWidth="1"/>
    <col min="6927" max="6927" width="7" style="58" bestFit="1" customWidth="1"/>
    <col min="6928" max="6928" width="6.140625" style="58" bestFit="1" customWidth="1"/>
    <col min="6929" max="6929" width="6.42578125" style="58" bestFit="1" customWidth="1"/>
    <col min="6930" max="6931" width="6.85546875" style="58" bestFit="1" customWidth="1"/>
    <col min="6932" max="6932" width="6.42578125" style="58" bestFit="1" customWidth="1"/>
    <col min="6933" max="6933" width="6.28515625" style="58" bestFit="1" customWidth="1"/>
    <col min="6934" max="6934" width="7.140625" style="58" bestFit="1" customWidth="1"/>
    <col min="6935" max="6935" width="6.5703125" style="58" bestFit="1" customWidth="1"/>
    <col min="6936" max="6936" width="7" style="58" bestFit="1" customWidth="1"/>
    <col min="6937" max="6937" width="6.42578125" style="58" bestFit="1" customWidth="1"/>
    <col min="6938" max="6938" width="5.85546875" style="58" bestFit="1" customWidth="1"/>
    <col min="6939" max="6939" width="7" style="58" bestFit="1" customWidth="1"/>
    <col min="6940" max="6940" width="6.140625" style="58" bestFit="1" customWidth="1"/>
    <col min="6941" max="6941" width="6.42578125" style="58" bestFit="1" customWidth="1"/>
    <col min="6942" max="6943" width="6.85546875" style="58" bestFit="1" customWidth="1"/>
    <col min="6944" max="6944" width="6.42578125" style="58" bestFit="1" customWidth="1"/>
    <col min="6945" max="6945" width="6.28515625" style="58" bestFit="1" customWidth="1"/>
    <col min="6946" max="6946" width="7.140625" style="58" bestFit="1" customWidth="1"/>
    <col min="6947" max="6947" width="6.5703125" style="58" bestFit="1" customWidth="1"/>
    <col min="6948" max="6948" width="7" style="58" bestFit="1" customWidth="1"/>
    <col min="6949" max="6949" width="6.42578125" style="58" bestFit="1" customWidth="1"/>
    <col min="6950" max="6950" width="5.85546875" style="58" bestFit="1" customWidth="1"/>
    <col min="6951" max="6951" width="7" style="58" bestFit="1" customWidth="1"/>
    <col min="6952" max="6952" width="6.140625" style="58" bestFit="1" customWidth="1"/>
    <col min="6953" max="6953" width="6.42578125" style="58" bestFit="1" customWidth="1"/>
    <col min="6954" max="6955" width="6.85546875" style="58" bestFit="1" customWidth="1"/>
    <col min="6956" max="6956" width="6.42578125" style="58" bestFit="1" customWidth="1"/>
    <col min="6957" max="6957" width="6.28515625" style="58" bestFit="1" customWidth="1"/>
    <col min="6958" max="6958" width="7.140625" style="58" bestFit="1" customWidth="1"/>
    <col min="6959" max="6959" width="6.5703125" style="58" bestFit="1" customWidth="1"/>
    <col min="6960" max="6960" width="7" style="58" bestFit="1" customWidth="1"/>
    <col min="6961" max="6961" width="6.42578125" style="58" bestFit="1" customWidth="1"/>
    <col min="6962" max="6962" width="5.85546875" style="58" bestFit="1" customWidth="1"/>
    <col min="6963" max="6963" width="7" style="58" bestFit="1" customWidth="1"/>
    <col min="6964" max="6964" width="6.140625" style="58" bestFit="1" customWidth="1"/>
    <col min="6965" max="6965" width="6.42578125" style="58" bestFit="1" customWidth="1"/>
    <col min="6966" max="6967" width="6.85546875" style="58" bestFit="1" customWidth="1"/>
    <col min="6968" max="6968" width="6.42578125" style="58" bestFit="1" customWidth="1"/>
    <col min="6969" max="6969" width="6.28515625" style="58" bestFit="1" customWidth="1"/>
    <col min="6970" max="6970" width="7.140625" style="58" bestFit="1" customWidth="1"/>
    <col min="6971" max="6971" width="6.5703125" style="58" bestFit="1" customWidth="1"/>
    <col min="6972" max="6972" width="7" style="58" bestFit="1" customWidth="1"/>
    <col min="6973" max="6973" width="6.42578125" style="58" bestFit="1" customWidth="1"/>
    <col min="6974" max="6974" width="5.85546875" style="58" bestFit="1" customWidth="1"/>
    <col min="6975" max="6975" width="7" style="58" bestFit="1" customWidth="1"/>
    <col min="6976" max="6976" width="6.140625" style="58" bestFit="1" customWidth="1"/>
    <col min="6977" max="6977" width="6.42578125" style="58" bestFit="1" customWidth="1"/>
    <col min="6978" max="6979" width="6.85546875" style="58" bestFit="1" customWidth="1"/>
    <col min="6980" max="6980" width="6.42578125" style="58" bestFit="1" customWidth="1"/>
    <col min="6981" max="6981" width="6.28515625" style="58" bestFit="1" customWidth="1"/>
    <col min="6982" max="6982" width="7.140625" style="58" bestFit="1" customWidth="1"/>
    <col min="6983" max="6983" width="6.5703125" style="58" bestFit="1" customWidth="1"/>
    <col min="6984" max="6984" width="7" style="58" bestFit="1" customWidth="1"/>
    <col min="6985" max="6985" width="6.42578125" style="58" bestFit="1" customWidth="1"/>
    <col min="6986" max="6986" width="5.85546875" style="58" bestFit="1" customWidth="1"/>
    <col min="6987" max="6987" width="7" style="58" bestFit="1" customWidth="1"/>
    <col min="6988" max="6988" width="6.140625" style="58" bestFit="1" customWidth="1"/>
    <col min="6989" max="6989" width="6.42578125" style="58" bestFit="1" customWidth="1"/>
    <col min="6990" max="6991" width="6.85546875" style="58" bestFit="1" customWidth="1"/>
    <col min="6992" max="6992" width="6.42578125" style="58" bestFit="1" customWidth="1"/>
    <col min="6993" max="6993" width="6.28515625" style="58" bestFit="1" customWidth="1"/>
    <col min="6994" max="6994" width="7.140625" style="58" bestFit="1" customWidth="1"/>
    <col min="6995" max="6995" width="6.5703125" style="58" bestFit="1" customWidth="1"/>
    <col min="6996" max="6996" width="7" style="58" bestFit="1" customWidth="1"/>
    <col min="6997" max="6997" width="6.42578125" style="58" bestFit="1" customWidth="1"/>
    <col min="6998" max="6998" width="5.85546875" style="58" bestFit="1" customWidth="1"/>
    <col min="6999" max="6999" width="7" style="58" bestFit="1" customWidth="1"/>
    <col min="7000" max="7000" width="6.140625" style="58" bestFit="1" customWidth="1"/>
    <col min="7001" max="7001" width="6.42578125" style="58" bestFit="1" customWidth="1"/>
    <col min="7002" max="7003" width="6.85546875" style="58" bestFit="1" customWidth="1"/>
    <col min="7004" max="7004" width="6.42578125" style="58" bestFit="1" customWidth="1"/>
    <col min="7005" max="7005" width="6.28515625" style="58" bestFit="1" customWidth="1"/>
    <col min="7006" max="7006" width="7.140625" style="58" bestFit="1" customWidth="1"/>
    <col min="7007" max="7007" width="6.5703125" style="58" bestFit="1" customWidth="1"/>
    <col min="7008" max="7008" width="7" style="58" bestFit="1" customWidth="1"/>
    <col min="7009" max="7009" width="6.42578125" style="58" bestFit="1" customWidth="1"/>
    <col min="7010" max="7010" width="5.85546875" style="58" bestFit="1" customWidth="1"/>
    <col min="7011" max="7011" width="7" style="58" bestFit="1" customWidth="1"/>
    <col min="7012" max="7012" width="6.140625" style="58" bestFit="1" customWidth="1"/>
    <col min="7013" max="7013" width="6.42578125" style="58" bestFit="1" customWidth="1"/>
    <col min="7014" max="7015" width="6.85546875" style="58" bestFit="1" customWidth="1"/>
    <col min="7016" max="7016" width="6.42578125" style="58" bestFit="1" customWidth="1"/>
    <col min="7017" max="7017" width="6.28515625" style="58" bestFit="1" customWidth="1"/>
    <col min="7018" max="7018" width="7.140625" style="58" bestFit="1" customWidth="1"/>
    <col min="7019" max="7019" width="6.5703125" style="58" bestFit="1" customWidth="1"/>
    <col min="7020" max="7020" width="7" style="58" bestFit="1" customWidth="1"/>
    <col min="7021" max="7021" width="6.42578125" style="58" bestFit="1" customWidth="1"/>
    <col min="7022" max="7022" width="5.85546875" style="58" bestFit="1" customWidth="1"/>
    <col min="7023" max="7023" width="7" style="58" bestFit="1" customWidth="1"/>
    <col min="7024" max="7024" width="6.140625" style="58" bestFit="1" customWidth="1"/>
    <col min="7025" max="7025" width="6.42578125" style="58" bestFit="1" customWidth="1"/>
    <col min="7026" max="7027" width="6.85546875" style="58" bestFit="1" customWidth="1"/>
    <col min="7028" max="7028" width="6.42578125" style="58" bestFit="1" customWidth="1"/>
    <col min="7029" max="7029" width="6.28515625" style="58" bestFit="1" customWidth="1"/>
    <col min="7030" max="7030" width="7.140625" style="58" bestFit="1" customWidth="1"/>
    <col min="7031" max="7031" width="6.5703125" style="58" bestFit="1" customWidth="1"/>
    <col min="7032" max="7032" width="7" style="58" bestFit="1" customWidth="1"/>
    <col min="7033" max="7033" width="6.42578125" style="58" bestFit="1" customWidth="1"/>
    <col min="7034" max="7034" width="5.85546875" style="58" bestFit="1" customWidth="1"/>
    <col min="7035" max="7035" width="7" style="58" bestFit="1" customWidth="1"/>
    <col min="7036" max="7036" width="6.140625" style="58" bestFit="1" customWidth="1"/>
    <col min="7037" max="7037" width="6.42578125" style="58" bestFit="1" customWidth="1"/>
    <col min="7038" max="7039" width="6.85546875" style="58" bestFit="1" customWidth="1"/>
    <col min="7040" max="7040" width="6.42578125" style="58" bestFit="1" customWidth="1"/>
    <col min="7041" max="7041" width="6.28515625" style="58" bestFit="1" customWidth="1"/>
    <col min="7042" max="7042" width="7.140625" style="58" bestFit="1" customWidth="1"/>
    <col min="7043" max="7043" width="6.5703125" style="58" bestFit="1" customWidth="1"/>
    <col min="7044" max="7044" width="7" style="58" bestFit="1" customWidth="1"/>
    <col min="7045" max="7045" width="6.42578125" style="58" bestFit="1" customWidth="1"/>
    <col min="7046" max="7046" width="5.85546875" style="58" bestFit="1" customWidth="1"/>
    <col min="7047" max="7047" width="7" style="58" bestFit="1" customWidth="1"/>
    <col min="7048" max="7048" width="6.140625" style="58" bestFit="1" customWidth="1"/>
    <col min="7049" max="7049" width="6.42578125" style="58" bestFit="1" customWidth="1"/>
    <col min="7050" max="7051" width="6.85546875" style="58" bestFit="1" customWidth="1"/>
    <col min="7052" max="7052" width="6.42578125" style="58" bestFit="1" customWidth="1"/>
    <col min="7053" max="7053" width="6.28515625" style="58" bestFit="1" customWidth="1"/>
    <col min="7054" max="7054" width="7.140625" style="58" bestFit="1" customWidth="1"/>
    <col min="7055" max="7055" width="6.5703125" style="58" bestFit="1" customWidth="1"/>
    <col min="7056" max="7056" width="7" style="58" bestFit="1" customWidth="1"/>
    <col min="7057" max="7057" width="6.42578125" style="58" bestFit="1" customWidth="1"/>
    <col min="7058" max="7058" width="5.85546875" style="58" bestFit="1" customWidth="1"/>
    <col min="7059" max="7059" width="7" style="58" bestFit="1" customWidth="1"/>
    <col min="7060" max="7060" width="6.140625" style="58" bestFit="1" customWidth="1"/>
    <col min="7061" max="7061" width="6.42578125" style="58" bestFit="1" customWidth="1"/>
    <col min="7062" max="7089" width="6.85546875" style="58" bestFit="1" customWidth="1"/>
    <col min="7090" max="7164" width="9.140625" style="58"/>
    <col min="7165" max="7165" width="3" style="58" bestFit="1" customWidth="1"/>
    <col min="7166" max="7166" width="3.28515625" style="58" bestFit="1" customWidth="1"/>
    <col min="7167" max="7168" width="0" style="58" hidden="1" customWidth="1"/>
    <col min="7169" max="7169" width="9.140625" style="58"/>
    <col min="7170" max="7170" width="29.5703125" style="58" customWidth="1"/>
    <col min="7171" max="7171" width="7" style="58" bestFit="1" customWidth="1"/>
    <col min="7172" max="7172" width="6.140625" style="58" bestFit="1" customWidth="1"/>
    <col min="7173" max="7173" width="6.42578125" style="58" bestFit="1" customWidth="1"/>
    <col min="7174" max="7175" width="6.85546875" style="58" bestFit="1" customWidth="1"/>
    <col min="7176" max="7176" width="6.42578125" style="58" bestFit="1" customWidth="1"/>
    <col min="7177" max="7177" width="6.28515625" style="58" bestFit="1" customWidth="1"/>
    <col min="7178" max="7178" width="7.140625" style="58" bestFit="1" customWidth="1"/>
    <col min="7179" max="7179" width="6.5703125" style="58" bestFit="1" customWidth="1"/>
    <col min="7180" max="7180" width="7" style="58" bestFit="1" customWidth="1"/>
    <col min="7181" max="7181" width="6.42578125" style="58" bestFit="1" customWidth="1"/>
    <col min="7182" max="7182" width="5.85546875" style="58" bestFit="1" customWidth="1"/>
    <col min="7183" max="7183" width="7" style="58" bestFit="1" customWidth="1"/>
    <col min="7184" max="7184" width="6.140625" style="58" bestFit="1" customWidth="1"/>
    <col min="7185" max="7185" width="6.42578125" style="58" bestFit="1" customWidth="1"/>
    <col min="7186" max="7187" width="6.85546875" style="58" bestFit="1" customWidth="1"/>
    <col min="7188" max="7188" width="6.42578125" style="58" bestFit="1" customWidth="1"/>
    <col min="7189" max="7189" width="6.28515625" style="58" bestFit="1" customWidth="1"/>
    <col min="7190" max="7190" width="7.140625" style="58" bestFit="1" customWidth="1"/>
    <col min="7191" max="7191" width="6.5703125" style="58" bestFit="1" customWidth="1"/>
    <col min="7192" max="7192" width="7" style="58" bestFit="1" customWidth="1"/>
    <col min="7193" max="7193" width="6.42578125" style="58" bestFit="1" customWidth="1"/>
    <col min="7194" max="7194" width="5.85546875" style="58" bestFit="1" customWidth="1"/>
    <col min="7195" max="7195" width="7" style="58" bestFit="1" customWidth="1"/>
    <col min="7196" max="7196" width="6.140625" style="58" bestFit="1" customWidth="1"/>
    <col min="7197" max="7197" width="6.42578125" style="58" bestFit="1" customWidth="1"/>
    <col min="7198" max="7199" width="6.85546875" style="58" bestFit="1" customWidth="1"/>
    <col min="7200" max="7200" width="6.42578125" style="58" bestFit="1" customWidth="1"/>
    <col min="7201" max="7201" width="6.28515625" style="58" bestFit="1" customWidth="1"/>
    <col min="7202" max="7202" width="7.140625" style="58" bestFit="1" customWidth="1"/>
    <col min="7203" max="7203" width="6.5703125" style="58" bestFit="1" customWidth="1"/>
    <col min="7204" max="7204" width="7" style="58" bestFit="1" customWidth="1"/>
    <col min="7205" max="7205" width="6.42578125" style="58" bestFit="1" customWidth="1"/>
    <col min="7206" max="7206" width="5.85546875" style="58" bestFit="1" customWidth="1"/>
    <col min="7207" max="7207" width="7" style="58" bestFit="1" customWidth="1"/>
    <col min="7208" max="7208" width="6.140625" style="58" bestFit="1" customWidth="1"/>
    <col min="7209" max="7209" width="6.42578125" style="58" bestFit="1" customWidth="1"/>
    <col min="7210" max="7211" width="6.85546875" style="58" bestFit="1" customWidth="1"/>
    <col min="7212" max="7212" width="6.42578125" style="58" bestFit="1" customWidth="1"/>
    <col min="7213" max="7213" width="6.28515625" style="58" bestFit="1" customWidth="1"/>
    <col min="7214" max="7214" width="7.140625" style="58" bestFit="1" customWidth="1"/>
    <col min="7215" max="7215" width="6.5703125" style="58" bestFit="1" customWidth="1"/>
    <col min="7216" max="7216" width="7" style="58" bestFit="1" customWidth="1"/>
    <col min="7217" max="7217" width="6.42578125" style="58" bestFit="1" customWidth="1"/>
    <col min="7218" max="7218" width="5.85546875" style="58" bestFit="1" customWidth="1"/>
    <col min="7219" max="7219" width="7" style="58" bestFit="1" customWidth="1"/>
    <col min="7220" max="7220" width="6.140625" style="58" bestFit="1" customWidth="1"/>
    <col min="7221" max="7221" width="6.42578125" style="58" bestFit="1" customWidth="1"/>
    <col min="7222" max="7223" width="6.85546875" style="58" bestFit="1" customWidth="1"/>
    <col min="7224" max="7224" width="6.42578125" style="58" bestFit="1" customWidth="1"/>
    <col min="7225" max="7225" width="6.28515625" style="58" bestFit="1" customWidth="1"/>
    <col min="7226" max="7226" width="7.140625" style="58" bestFit="1" customWidth="1"/>
    <col min="7227" max="7227" width="6.5703125" style="58" bestFit="1" customWidth="1"/>
    <col min="7228" max="7228" width="7" style="58" bestFit="1" customWidth="1"/>
    <col min="7229" max="7229" width="6.42578125" style="58" bestFit="1" customWidth="1"/>
    <col min="7230" max="7230" width="5.85546875" style="58" bestFit="1" customWidth="1"/>
    <col min="7231" max="7231" width="7" style="58" bestFit="1" customWidth="1"/>
    <col min="7232" max="7232" width="6.140625" style="58" bestFit="1" customWidth="1"/>
    <col min="7233" max="7233" width="6.42578125" style="58" bestFit="1" customWidth="1"/>
    <col min="7234" max="7235" width="6.85546875" style="58" bestFit="1" customWidth="1"/>
    <col min="7236" max="7236" width="6.42578125" style="58" bestFit="1" customWidth="1"/>
    <col min="7237" max="7237" width="6.28515625" style="58" bestFit="1" customWidth="1"/>
    <col min="7238" max="7238" width="7.140625" style="58" bestFit="1" customWidth="1"/>
    <col min="7239" max="7239" width="6.5703125" style="58" bestFit="1" customWidth="1"/>
    <col min="7240" max="7240" width="7" style="58" bestFit="1" customWidth="1"/>
    <col min="7241" max="7241" width="6.42578125" style="58" bestFit="1" customWidth="1"/>
    <col min="7242" max="7242" width="5.85546875" style="58" bestFit="1" customWidth="1"/>
    <col min="7243" max="7243" width="7" style="58" bestFit="1" customWidth="1"/>
    <col min="7244" max="7244" width="6.140625" style="58" bestFit="1" customWidth="1"/>
    <col min="7245" max="7245" width="6.42578125" style="58" bestFit="1" customWidth="1"/>
    <col min="7246" max="7247" width="6.85546875" style="58" bestFit="1" customWidth="1"/>
    <col min="7248" max="7248" width="6.42578125" style="58" bestFit="1" customWidth="1"/>
    <col min="7249" max="7249" width="6.28515625" style="58" bestFit="1" customWidth="1"/>
    <col min="7250" max="7250" width="7.140625" style="58" bestFit="1" customWidth="1"/>
    <col min="7251" max="7251" width="6.5703125" style="58" bestFit="1" customWidth="1"/>
    <col min="7252" max="7252" width="7" style="58" bestFit="1" customWidth="1"/>
    <col min="7253" max="7253" width="6.42578125" style="58" bestFit="1" customWidth="1"/>
    <col min="7254" max="7254" width="5.85546875" style="58" bestFit="1" customWidth="1"/>
    <col min="7255" max="7255" width="7" style="58" bestFit="1" customWidth="1"/>
    <col min="7256" max="7256" width="6.140625" style="58" bestFit="1" customWidth="1"/>
    <col min="7257" max="7257" width="6.42578125" style="58" bestFit="1" customWidth="1"/>
    <col min="7258" max="7259" width="6.85546875" style="58" bestFit="1" customWidth="1"/>
    <col min="7260" max="7260" width="6.42578125" style="58" bestFit="1" customWidth="1"/>
    <col min="7261" max="7261" width="6.28515625" style="58" bestFit="1" customWidth="1"/>
    <col min="7262" max="7262" width="7.140625" style="58" bestFit="1" customWidth="1"/>
    <col min="7263" max="7263" width="6.5703125" style="58" bestFit="1" customWidth="1"/>
    <col min="7264" max="7264" width="7" style="58" bestFit="1" customWidth="1"/>
    <col min="7265" max="7265" width="6.42578125" style="58" bestFit="1" customWidth="1"/>
    <col min="7266" max="7266" width="5.85546875" style="58" bestFit="1" customWidth="1"/>
    <col min="7267" max="7267" width="7" style="58" bestFit="1" customWidth="1"/>
    <col min="7268" max="7268" width="6.140625" style="58" bestFit="1" customWidth="1"/>
    <col min="7269" max="7269" width="6.42578125" style="58" bestFit="1" customWidth="1"/>
    <col min="7270" max="7271" width="6.85546875" style="58" bestFit="1" customWidth="1"/>
    <col min="7272" max="7272" width="6.42578125" style="58" bestFit="1" customWidth="1"/>
    <col min="7273" max="7273" width="6.28515625" style="58" bestFit="1" customWidth="1"/>
    <col min="7274" max="7274" width="7.140625" style="58" bestFit="1" customWidth="1"/>
    <col min="7275" max="7275" width="6.5703125" style="58" bestFit="1" customWidth="1"/>
    <col min="7276" max="7276" width="7" style="58" bestFit="1" customWidth="1"/>
    <col min="7277" max="7277" width="6.42578125" style="58" bestFit="1" customWidth="1"/>
    <col min="7278" max="7278" width="5.85546875" style="58" bestFit="1" customWidth="1"/>
    <col min="7279" max="7279" width="7" style="58" bestFit="1" customWidth="1"/>
    <col min="7280" max="7280" width="6.140625" style="58" bestFit="1" customWidth="1"/>
    <col min="7281" max="7281" width="6.42578125" style="58" bestFit="1" customWidth="1"/>
    <col min="7282" max="7283" width="6.85546875" style="58" bestFit="1" customWidth="1"/>
    <col min="7284" max="7284" width="6.42578125" style="58" bestFit="1" customWidth="1"/>
    <col min="7285" max="7285" width="6.28515625" style="58" bestFit="1" customWidth="1"/>
    <col min="7286" max="7286" width="7.140625" style="58" bestFit="1" customWidth="1"/>
    <col min="7287" max="7287" width="6.5703125" style="58" bestFit="1" customWidth="1"/>
    <col min="7288" max="7288" width="7" style="58" bestFit="1" customWidth="1"/>
    <col min="7289" max="7289" width="6.42578125" style="58" bestFit="1" customWidth="1"/>
    <col min="7290" max="7290" width="5.85546875" style="58" bestFit="1" customWidth="1"/>
    <col min="7291" max="7291" width="7" style="58" bestFit="1" customWidth="1"/>
    <col min="7292" max="7292" width="6.140625" style="58" bestFit="1" customWidth="1"/>
    <col min="7293" max="7293" width="6.42578125" style="58" bestFit="1" customWidth="1"/>
    <col min="7294" max="7295" width="6.85546875" style="58" bestFit="1" customWidth="1"/>
    <col min="7296" max="7296" width="6.42578125" style="58" bestFit="1" customWidth="1"/>
    <col min="7297" max="7297" width="6.28515625" style="58" bestFit="1" customWidth="1"/>
    <col min="7298" max="7298" width="7.140625" style="58" bestFit="1" customWidth="1"/>
    <col min="7299" max="7299" width="6.5703125" style="58" bestFit="1" customWidth="1"/>
    <col min="7300" max="7300" width="7" style="58" bestFit="1" customWidth="1"/>
    <col min="7301" max="7301" width="6.42578125" style="58" bestFit="1" customWidth="1"/>
    <col min="7302" max="7302" width="5.85546875" style="58" bestFit="1" customWidth="1"/>
    <col min="7303" max="7303" width="7" style="58" bestFit="1" customWidth="1"/>
    <col min="7304" max="7304" width="6.140625" style="58" bestFit="1" customWidth="1"/>
    <col min="7305" max="7305" width="6.42578125" style="58" bestFit="1" customWidth="1"/>
    <col min="7306" max="7307" width="6.85546875" style="58" bestFit="1" customWidth="1"/>
    <col min="7308" max="7308" width="6.42578125" style="58" bestFit="1" customWidth="1"/>
    <col min="7309" max="7309" width="6.28515625" style="58" bestFit="1" customWidth="1"/>
    <col min="7310" max="7310" width="7.140625" style="58" bestFit="1" customWidth="1"/>
    <col min="7311" max="7311" width="6.5703125" style="58" bestFit="1" customWidth="1"/>
    <col min="7312" max="7312" width="7" style="58" bestFit="1" customWidth="1"/>
    <col min="7313" max="7313" width="6.42578125" style="58" bestFit="1" customWidth="1"/>
    <col min="7314" max="7314" width="5.85546875" style="58" bestFit="1" customWidth="1"/>
    <col min="7315" max="7315" width="7" style="58" bestFit="1" customWidth="1"/>
    <col min="7316" max="7316" width="6.140625" style="58" bestFit="1" customWidth="1"/>
    <col min="7317" max="7317" width="6.42578125" style="58" bestFit="1" customWidth="1"/>
    <col min="7318" max="7345" width="6.85546875" style="58" bestFit="1" customWidth="1"/>
    <col min="7346" max="7420" width="9.140625" style="58"/>
    <col min="7421" max="7421" width="3" style="58" bestFit="1" customWidth="1"/>
    <col min="7422" max="7422" width="3.28515625" style="58" bestFit="1" customWidth="1"/>
    <col min="7423" max="7424" width="0" style="58" hidden="1" customWidth="1"/>
    <col min="7425" max="7425" width="9.140625" style="58"/>
    <col min="7426" max="7426" width="29.5703125" style="58" customWidth="1"/>
    <col min="7427" max="7427" width="7" style="58" bestFit="1" customWidth="1"/>
    <col min="7428" max="7428" width="6.140625" style="58" bestFit="1" customWidth="1"/>
    <col min="7429" max="7429" width="6.42578125" style="58" bestFit="1" customWidth="1"/>
    <col min="7430" max="7431" width="6.85546875" style="58" bestFit="1" customWidth="1"/>
    <col min="7432" max="7432" width="6.42578125" style="58" bestFit="1" customWidth="1"/>
    <col min="7433" max="7433" width="6.28515625" style="58" bestFit="1" customWidth="1"/>
    <col min="7434" max="7434" width="7.140625" style="58" bestFit="1" customWidth="1"/>
    <col min="7435" max="7435" width="6.5703125" style="58" bestFit="1" customWidth="1"/>
    <col min="7436" max="7436" width="7" style="58" bestFit="1" customWidth="1"/>
    <col min="7437" max="7437" width="6.42578125" style="58" bestFit="1" customWidth="1"/>
    <col min="7438" max="7438" width="5.85546875" style="58" bestFit="1" customWidth="1"/>
    <col min="7439" max="7439" width="7" style="58" bestFit="1" customWidth="1"/>
    <col min="7440" max="7440" width="6.140625" style="58" bestFit="1" customWidth="1"/>
    <col min="7441" max="7441" width="6.42578125" style="58" bestFit="1" customWidth="1"/>
    <col min="7442" max="7443" width="6.85546875" style="58" bestFit="1" customWidth="1"/>
    <col min="7444" max="7444" width="6.42578125" style="58" bestFit="1" customWidth="1"/>
    <col min="7445" max="7445" width="6.28515625" style="58" bestFit="1" customWidth="1"/>
    <col min="7446" max="7446" width="7.140625" style="58" bestFit="1" customWidth="1"/>
    <col min="7447" max="7447" width="6.5703125" style="58" bestFit="1" customWidth="1"/>
    <col min="7448" max="7448" width="7" style="58" bestFit="1" customWidth="1"/>
    <col min="7449" max="7449" width="6.42578125" style="58" bestFit="1" customWidth="1"/>
    <col min="7450" max="7450" width="5.85546875" style="58" bestFit="1" customWidth="1"/>
    <col min="7451" max="7451" width="7" style="58" bestFit="1" customWidth="1"/>
    <col min="7452" max="7452" width="6.140625" style="58" bestFit="1" customWidth="1"/>
    <col min="7453" max="7453" width="6.42578125" style="58" bestFit="1" customWidth="1"/>
    <col min="7454" max="7455" width="6.85546875" style="58" bestFit="1" customWidth="1"/>
    <col min="7456" max="7456" width="6.42578125" style="58" bestFit="1" customWidth="1"/>
    <col min="7457" max="7457" width="6.28515625" style="58" bestFit="1" customWidth="1"/>
    <col min="7458" max="7458" width="7.140625" style="58" bestFit="1" customWidth="1"/>
    <col min="7459" max="7459" width="6.5703125" style="58" bestFit="1" customWidth="1"/>
    <col min="7460" max="7460" width="7" style="58" bestFit="1" customWidth="1"/>
    <col min="7461" max="7461" width="6.42578125" style="58" bestFit="1" customWidth="1"/>
    <col min="7462" max="7462" width="5.85546875" style="58" bestFit="1" customWidth="1"/>
    <col min="7463" max="7463" width="7" style="58" bestFit="1" customWidth="1"/>
    <col min="7464" max="7464" width="6.140625" style="58" bestFit="1" customWidth="1"/>
    <col min="7465" max="7465" width="6.42578125" style="58" bestFit="1" customWidth="1"/>
    <col min="7466" max="7467" width="6.85546875" style="58" bestFit="1" customWidth="1"/>
    <col min="7468" max="7468" width="6.42578125" style="58" bestFit="1" customWidth="1"/>
    <col min="7469" max="7469" width="6.28515625" style="58" bestFit="1" customWidth="1"/>
    <col min="7470" max="7470" width="7.140625" style="58" bestFit="1" customWidth="1"/>
    <col min="7471" max="7471" width="6.5703125" style="58" bestFit="1" customWidth="1"/>
    <col min="7472" max="7472" width="7" style="58" bestFit="1" customWidth="1"/>
    <col min="7473" max="7473" width="6.42578125" style="58" bestFit="1" customWidth="1"/>
    <col min="7474" max="7474" width="5.85546875" style="58" bestFit="1" customWidth="1"/>
    <col min="7475" max="7475" width="7" style="58" bestFit="1" customWidth="1"/>
    <col min="7476" max="7476" width="6.140625" style="58" bestFit="1" customWidth="1"/>
    <col min="7477" max="7477" width="6.42578125" style="58" bestFit="1" customWidth="1"/>
    <col min="7478" max="7479" width="6.85546875" style="58" bestFit="1" customWidth="1"/>
    <col min="7480" max="7480" width="6.42578125" style="58" bestFit="1" customWidth="1"/>
    <col min="7481" max="7481" width="6.28515625" style="58" bestFit="1" customWidth="1"/>
    <col min="7482" max="7482" width="7.140625" style="58" bestFit="1" customWidth="1"/>
    <col min="7483" max="7483" width="6.5703125" style="58" bestFit="1" customWidth="1"/>
    <col min="7484" max="7484" width="7" style="58" bestFit="1" customWidth="1"/>
    <col min="7485" max="7485" width="6.42578125" style="58" bestFit="1" customWidth="1"/>
    <col min="7486" max="7486" width="5.85546875" style="58" bestFit="1" customWidth="1"/>
    <col min="7487" max="7487" width="7" style="58" bestFit="1" customWidth="1"/>
    <col min="7488" max="7488" width="6.140625" style="58" bestFit="1" customWidth="1"/>
    <col min="7489" max="7489" width="6.42578125" style="58" bestFit="1" customWidth="1"/>
    <col min="7490" max="7491" width="6.85546875" style="58" bestFit="1" customWidth="1"/>
    <col min="7492" max="7492" width="6.42578125" style="58" bestFit="1" customWidth="1"/>
    <col min="7493" max="7493" width="6.28515625" style="58" bestFit="1" customWidth="1"/>
    <col min="7494" max="7494" width="7.140625" style="58" bestFit="1" customWidth="1"/>
    <col min="7495" max="7495" width="6.5703125" style="58" bestFit="1" customWidth="1"/>
    <col min="7496" max="7496" width="7" style="58" bestFit="1" customWidth="1"/>
    <col min="7497" max="7497" width="6.42578125" style="58" bestFit="1" customWidth="1"/>
    <col min="7498" max="7498" width="5.85546875" style="58" bestFit="1" customWidth="1"/>
    <col min="7499" max="7499" width="7" style="58" bestFit="1" customWidth="1"/>
    <col min="7500" max="7500" width="6.140625" style="58" bestFit="1" customWidth="1"/>
    <col min="7501" max="7501" width="6.42578125" style="58" bestFit="1" customWidth="1"/>
    <col min="7502" max="7503" width="6.85546875" style="58" bestFit="1" customWidth="1"/>
    <col min="7504" max="7504" width="6.42578125" style="58" bestFit="1" customWidth="1"/>
    <col min="7505" max="7505" width="6.28515625" style="58" bestFit="1" customWidth="1"/>
    <col min="7506" max="7506" width="7.140625" style="58" bestFit="1" customWidth="1"/>
    <col min="7507" max="7507" width="6.5703125" style="58" bestFit="1" customWidth="1"/>
    <col min="7508" max="7508" width="7" style="58" bestFit="1" customWidth="1"/>
    <col min="7509" max="7509" width="6.42578125" style="58" bestFit="1" customWidth="1"/>
    <col min="7510" max="7510" width="5.85546875" style="58" bestFit="1" customWidth="1"/>
    <col min="7511" max="7511" width="7" style="58" bestFit="1" customWidth="1"/>
    <col min="7512" max="7512" width="6.140625" style="58" bestFit="1" customWidth="1"/>
    <col min="7513" max="7513" width="6.42578125" style="58" bestFit="1" customWidth="1"/>
    <col min="7514" max="7515" width="6.85546875" style="58" bestFit="1" customWidth="1"/>
    <col min="7516" max="7516" width="6.42578125" style="58" bestFit="1" customWidth="1"/>
    <col min="7517" max="7517" width="6.28515625" style="58" bestFit="1" customWidth="1"/>
    <col min="7518" max="7518" width="7.140625" style="58" bestFit="1" customWidth="1"/>
    <col min="7519" max="7519" width="6.5703125" style="58" bestFit="1" customWidth="1"/>
    <col min="7520" max="7520" width="7" style="58" bestFit="1" customWidth="1"/>
    <col min="7521" max="7521" width="6.42578125" style="58" bestFit="1" customWidth="1"/>
    <col min="7522" max="7522" width="5.85546875" style="58" bestFit="1" customWidth="1"/>
    <col min="7523" max="7523" width="7" style="58" bestFit="1" customWidth="1"/>
    <col min="7524" max="7524" width="6.140625" style="58" bestFit="1" customWidth="1"/>
    <col min="7525" max="7525" width="6.42578125" style="58" bestFit="1" customWidth="1"/>
    <col min="7526" max="7527" width="6.85546875" style="58" bestFit="1" customWidth="1"/>
    <col min="7528" max="7528" width="6.42578125" style="58" bestFit="1" customWidth="1"/>
    <col min="7529" max="7529" width="6.28515625" style="58" bestFit="1" customWidth="1"/>
    <col min="7530" max="7530" width="7.140625" style="58" bestFit="1" customWidth="1"/>
    <col min="7531" max="7531" width="6.5703125" style="58" bestFit="1" customWidth="1"/>
    <col min="7532" max="7532" width="7" style="58" bestFit="1" customWidth="1"/>
    <col min="7533" max="7533" width="6.42578125" style="58" bestFit="1" customWidth="1"/>
    <col min="7534" max="7534" width="5.85546875" style="58" bestFit="1" customWidth="1"/>
    <col min="7535" max="7535" width="7" style="58" bestFit="1" customWidth="1"/>
    <col min="7536" max="7536" width="6.140625" style="58" bestFit="1" customWidth="1"/>
    <col min="7537" max="7537" width="6.42578125" style="58" bestFit="1" customWidth="1"/>
    <col min="7538" max="7539" width="6.85546875" style="58" bestFit="1" customWidth="1"/>
    <col min="7540" max="7540" width="6.42578125" style="58" bestFit="1" customWidth="1"/>
    <col min="7541" max="7541" width="6.28515625" style="58" bestFit="1" customWidth="1"/>
    <col min="7542" max="7542" width="7.140625" style="58" bestFit="1" customWidth="1"/>
    <col min="7543" max="7543" width="6.5703125" style="58" bestFit="1" customWidth="1"/>
    <col min="7544" max="7544" width="7" style="58" bestFit="1" customWidth="1"/>
    <col min="7545" max="7545" width="6.42578125" style="58" bestFit="1" customWidth="1"/>
    <col min="7546" max="7546" width="5.85546875" style="58" bestFit="1" customWidth="1"/>
    <col min="7547" max="7547" width="7" style="58" bestFit="1" customWidth="1"/>
    <col min="7548" max="7548" width="6.140625" style="58" bestFit="1" customWidth="1"/>
    <col min="7549" max="7549" width="6.42578125" style="58" bestFit="1" customWidth="1"/>
    <col min="7550" max="7551" width="6.85546875" style="58" bestFit="1" customWidth="1"/>
    <col min="7552" max="7552" width="6.42578125" style="58" bestFit="1" customWidth="1"/>
    <col min="7553" max="7553" width="6.28515625" style="58" bestFit="1" customWidth="1"/>
    <col min="7554" max="7554" width="7.140625" style="58" bestFit="1" customWidth="1"/>
    <col min="7555" max="7555" width="6.5703125" style="58" bestFit="1" customWidth="1"/>
    <col min="7556" max="7556" width="7" style="58" bestFit="1" customWidth="1"/>
    <col min="7557" max="7557" width="6.42578125" style="58" bestFit="1" customWidth="1"/>
    <col min="7558" max="7558" width="5.85546875" style="58" bestFit="1" customWidth="1"/>
    <col min="7559" max="7559" width="7" style="58" bestFit="1" customWidth="1"/>
    <col min="7560" max="7560" width="6.140625" style="58" bestFit="1" customWidth="1"/>
    <col min="7561" max="7561" width="6.42578125" style="58" bestFit="1" customWidth="1"/>
    <col min="7562" max="7563" width="6.85546875" style="58" bestFit="1" customWidth="1"/>
    <col min="7564" max="7564" width="6.42578125" style="58" bestFit="1" customWidth="1"/>
    <col min="7565" max="7565" width="6.28515625" style="58" bestFit="1" customWidth="1"/>
    <col min="7566" max="7566" width="7.140625" style="58" bestFit="1" customWidth="1"/>
    <col min="7567" max="7567" width="6.5703125" style="58" bestFit="1" customWidth="1"/>
    <col min="7568" max="7568" width="7" style="58" bestFit="1" customWidth="1"/>
    <col min="7569" max="7569" width="6.42578125" style="58" bestFit="1" customWidth="1"/>
    <col min="7570" max="7570" width="5.85546875" style="58" bestFit="1" customWidth="1"/>
    <col min="7571" max="7571" width="7" style="58" bestFit="1" customWidth="1"/>
    <col min="7572" max="7572" width="6.140625" style="58" bestFit="1" customWidth="1"/>
    <col min="7573" max="7573" width="6.42578125" style="58" bestFit="1" customWidth="1"/>
    <col min="7574" max="7601" width="6.85546875" style="58" bestFit="1" customWidth="1"/>
    <col min="7602" max="7676" width="9.140625" style="58"/>
    <col min="7677" max="7677" width="3" style="58" bestFit="1" customWidth="1"/>
    <col min="7678" max="7678" width="3.28515625" style="58" bestFit="1" customWidth="1"/>
    <col min="7679" max="7680" width="0" style="58" hidden="1" customWidth="1"/>
    <col min="7681" max="7681" width="9.140625" style="58"/>
    <col min="7682" max="7682" width="29.5703125" style="58" customWidth="1"/>
    <col min="7683" max="7683" width="7" style="58" bestFit="1" customWidth="1"/>
    <col min="7684" max="7684" width="6.140625" style="58" bestFit="1" customWidth="1"/>
    <col min="7685" max="7685" width="6.42578125" style="58" bestFit="1" customWidth="1"/>
    <col min="7686" max="7687" width="6.85546875" style="58" bestFit="1" customWidth="1"/>
    <col min="7688" max="7688" width="6.42578125" style="58" bestFit="1" customWidth="1"/>
    <col min="7689" max="7689" width="6.28515625" style="58" bestFit="1" customWidth="1"/>
    <col min="7690" max="7690" width="7.140625" style="58" bestFit="1" customWidth="1"/>
    <col min="7691" max="7691" width="6.5703125" style="58" bestFit="1" customWidth="1"/>
    <col min="7692" max="7692" width="7" style="58" bestFit="1" customWidth="1"/>
    <col min="7693" max="7693" width="6.42578125" style="58" bestFit="1" customWidth="1"/>
    <col min="7694" max="7694" width="5.85546875" style="58" bestFit="1" customWidth="1"/>
    <col min="7695" max="7695" width="7" style="58" bestFit="1" customWidth="1"/>
    <col min="7696" max="7696" width="6.140625" style="58" bestFit="1" customWidth="1"/>
    <col min="7697" max="7697" width="6.42578125" style="58" bestFit="1" customWidth="1"/>
    <col min="7698" max="7699" width="6.85546875" style="58" bestFit="1" customWidth="1"/>
    <col min="7700" max="7700" width="6.42578125" style="58" bestFit="1" customWidth="1"/>
    <col min="7701" max="7701" width="6.28515625" style="58" bestFit="1" customWidth="1"/>
    <col min="7702" max="7702" width="7.140625" style="58" bestFit="1" customWidth="1"/>
    <col min="7703" max="7703" width="6.5703125" style="58" bestFit="1" customWidth="1"/>
    <col min="7704" max="7704" width="7" style="58" bestFit="1" customWidth="1"/>
    <col min="7705" max="7705" width="6.42578125" style="58" bestFit="1" customWidth="1"/>
    <col min="7706" max="7706" width="5.85546875" style="58" bestFit="1" customWidth="1"/>
    <col min="7707" max="7707" width="7" style="58" bestFit="1" customWidth="1"/>
    <col min="7708" max="7708" width="6.140625" style="58" bestFit="1" customWidth="1"/>
    <col min="7709" max="7709" width="6.42578125" style="58" bestFit="1" customWidth="1"/>
    <col min="7710" max="7711" width="6.85546875" style="58" bestFit="1" customWidth="1"/>
    <col min="7712" max="7712" width="6.42578125" style="58" bestFit="1" customWidth="1"/>
    <col min="7713" max="7713" width="6.28515625" style="58" bestFit="1" customWidth="1"/>
    <col min="7714" max="7714" width="7.140625" style="58" bestFit="1" customWidth="1"/>
    <col min="7715" max="7715" width="6.5703125" style="58" bestFit="1" customWidth="1"/>
    <col min="7716" max="7716" width="7" style="58" bestFit="1" customWidth="1"/>
    <col min="7717" max="7717" width="6.42578125" style="58" bestFit="1" customWidth="1"/>
    <col min="7718" max="7718" width="5.85546875" style="58" bestFit="1" customWidth="1"/>
    <col min="7719" max="7719" width="7" style="58" bestFit="1" customWidth="1"/>
    <col min="7720" max="7720" width="6.140625" style="58" bestFit="1" customWidth="1"/>
    <col min="7721" max="7721" width="6.42578125" style="58" bestFit="1" customWidth="1"/>
    <col min="7722" max="7723" width="6.85546875" style="58" bestFit="1" customWidth="1"/>
    <col min="7724" max="7724" width="6.42578125" style="58" bestFit="1" customWidth="1"/>
    <col min="7725" max="7725" width="6.28515625" style="58" bestFit="1" customWidth="1"/>
    <col min="7726" max="7726" width="7.140625" style="58" bestFit="1" customWidth="1"/>
    <col min="7727" max="7727" width="6.5703125" style="58" bestFit="1" customWidth="1"/>
    <col min="7728" max="7728" width="7" style="58" bestFit="1" customWidth="1"/>
    <col min="7729" max="7729" width="6.42578125" style="58" bestFit="1" customWidth="1"/>
    <col min="7730" max="7730" width="5.85546875" style="58" bestFit="1" customWidth="1"/>
    <col min="7731" max="7731" width="7" style="58" bestFit="1" customWidth="1"/>
    <col min="7732" max="7732" width="6.140625" style="58" bestFit="1" customWidth="1"/>
    <col min="7733" max="7733" width="6.42578125" style="58" bestFit="1" customWidth="1"/>
    <col min="7734" max="7735" width="6.85546875" style="58" bestFit="1" customWidth="1"/>
    <col min="7736" max="7736" width="6.42578125" style="58" bestFit="1" customWidth="1"/>
    <col min="7737" max="7737" width="6.28515625" style="58" bestFit="1" customWidth="1"/>
    <col min="7738" max="7738" width="7.140625" style="58" bestFit="1" customWidth="1"/>
    <col min="7739" max="7739" width="6.5703125" style="58" bestFit="1" customWidth="1"/>
    <col min="7740" max="7740" width="7" style="58" bestFit="1" customWidth="1"/>
    <col min="7741" max="7741" width="6.42578125" style="58" bestFit="1" customWidth="1"/>
    <col min="7742" max="7742" width="5.85546875" style="58" bestFit="1" customWidth="1"/>
    <col min="7743" max="7743" width="7" style="58" bestFit="1" customWidth="1"/>
    <col min="7744" max="7744" width="6.140625" style="58" bestFit="1" customWidth="1"/>
    <col min="7745" max="7745" width="6.42578125" style="58" bestFit="1" customWidth="1"/>
    <col min="7746" max="7747" width="6.85546875" style="58" bestFit="1" customWidth="1"/>
    <col min="7748" max="7748" width="6.42578125" style="58" bestFit="1" customWidth="1"/>
    <col min="7749" max="7749" width="6.28515625" style="58" bestFit="1" customWidth="1"/>
    <col min="7750" max="7750" width="7.140625" style="58" bestFit="1" customWidth="1"/>
    <col min="7751" max="7751" width="6.5703125" style="58" bestFit="1" customWidth="1"/>
    <col min="7752" max="7752" width="7" style="58" bestFit="1" customWidth="1"/>
    <col min="7753" max="7753" width="6.42578125" style="58" bestFit="1" customWidth="1"/>
    <col min="7754" max="7754" width="5.85546875" style="58" bestFit="1" customWidth="1"/>
    <col min="7755" max="7755" width="7" style="58" bestFit="1" customWidth="1"/>
    <col min="7756" max="7756" width="6.140625" style="58" bestFit="1" customWidth="1"/>
    <col min="7757" max="7757" width="6.42578125" style="58" bestFit="1" customWidth="1"/>
    <col min="7758" max="7759" width="6.85546875" style="58" bestFit="1" customWidth="1"/>
    <col min="7760" max="7760" width="6.42578125" style="58" bestFit="1" customWidth="1"/>
    <col min="7761" max="7761" width="6.28515625" style="58" bestFit="1" customWidth="1"/>
    <col min="7762" max="7762" width="7.140625" style="58" bestFit="1" customWidth="1"/>
    <col min="7763" max="7763" width="6.5703125" style="58" bestFit="1" customWidth="1"/>
    <col min="7764" max="7764" width="7" style="58" bestFit="1" customWidth="1"/>
    <col min="7765" max="7765" width="6.42578125" style="58" bestFit="1" customWidth="1"/>
    <col min="7766" max="7766" width="5.85546875" style="58" bestFit="1" customWidth="1"/>
    <col min="7767" max="7767" width="7" style="58" bestFit="1" customWidth="1"/>
    <col min="7768" max="7768" width="6.140625" style="58" bestFit="1" customWidth="1"/>
    <col min="7769" max="7769" width="6.42578125" style="58" bestFit="1" customWidth="1"/>
    <col min="7770" max="7771" width="6.85546875" style="58" bestFit="1" customWidth="1"/>
    <col min="7772" max="7772" width="6.42578125" style="58" bestFit="1" customWidth="1"/>
    <col min="7773" max="7773" width="6.28515625" style="58" bestFit="1" customWidth="1"/>
    <col min="7774" max="7774" width="7.140625" style="58" bestFit="1" customWidth="1"/>
    <col min="7775" max="7775" width="6.5703125" style="58" bestFit="1" customWidth="1"/>
    <col min="7776" max="7776" width="7" style="58" bestFit="1" customWidth="1"/>
    <col min="7777" max="7777" width="6.42578125" style="58" bestFit="1" customWidth="1"/>
    <col min="7778" max="7778" width="5.85546875" style="58" bestFit="1" customWidth="1"/>
    <col min="7779" max="7779" width="7" style="58" bestFit="1" customWidth="1"/>
    <col min="7780" max="7780" width="6.140625" style="58" bestFit="1" customWidth="1"/>
    <col min="7781" max="7781" width="6.42578125" style="58" bestFit="1" customWidth="1"/>
    <col min="7782" max="7783" width="6.85546875" style="58" bestFit="1" customWidth="1"/>
    <col min="7784" max="7784" width="6.42578125" style="58" bestFit="1" customWidth="1"/>
    <col min="7785" max="7785" width="6.28515625" style="58" bestFit="1" customWidth="1"/>
    <col min="7786" max="7786" width="7.140625" style="58" bestFit="1" customWidth="1"/>
    <col min="7787" max="7787" width="6.5703125" style="58" bestFit="1" customWidth="1"/>
    <col min="7788" max="7788" width="7" style="58" bestFit="1" customWidth="1"/>
    <col min="7789" max="7789" width="6.42578125" style="58" bestFit="1" customWidth="1"/>
    <col min="7790" max="7790" width="5.85546875" style="58" bestFit="1" customWidth="1"/>
    <col min="7791" max="7791" width="7" style="58" bestFit="1" customWidth="1"/>
    <col min="7792" max="7792" width="6.140625" style="58" bestFit="1" customWidth="1"/>
    <col min="7793" max="7793" width="6.42578125" style="58" bestFit="1" customWidth="1"/>
    <col min="7794" max="7795" width="6.85546875" style="58" bestFit="1" customWidth="1"/>
    <col min="7796" max="7796" width="6.42578125" style="58" bestFit="1" customWidth="1"/>
    <col min="7797" max="7797" width="6.28515625" style="58" bestFit="1" customWidth="1"/>
    <col min="7798" max="7798" width="7.140625" style="58" bestFit="1" customWidth="1"/>
    <col min="7799" max="7799" width="6.5703125" style="58" bestFit="1" customWidth="1"/>
    <col min="7800" max="7800" width="7" style="58" bestFit="1" customWidth="1"/>
    <col min="7801" max="7801" width="6.42578125" style="58" bestFit="1" customWidth="1"/>
    <col min="7802" max="7802" width="5.85546875" style="58" bestFit="1" customWidth="1"/>
    <col min="7803" max="7803" width="7" style="58" bestFit="1" customWidth="1"/>
    <col min="7804" max="7804" width="6.140625" style="58" bestFit="1" customWidth="1"/>
    <col min="7805" max="7805" width="6.42578125" style="58" bestFit="1" customWidth="1"/>
    <col min="7806" max="7807" width="6.85546875" style="58" bestFit="1" customWidth="1"/>
    <col min="7808" max="7808" width="6.42578125" style="58" bestFit="1" customWidth="1"/>
    <col min="7809" max="7809" width="6.28515625" style="58" bestFit="1" customWidth="1"/>
    <col min="7810" max="7810" width="7.140625" style="58" bestFit="1" customWidth="1"/>
    <col min="7811" max="7811" width="6.5703125" style="58" bestFit="1" customWidth="1"/>
    <col min="7812" max="7812" width="7" style="58" bestFit="1" customWidth="1"/>
    <col min="7813" max="7813" width="6.42578125" style="58" bestFit="1" customWidth="1"/>
    <col min="7814" max="7814" width="5.85546875" style="58" bestFit="1" customWidth="1"/>
    <col min="7815" max="7815" width="7" style="58" bestFit="1" customWidth="1"/>
    <col min="7816" max="7816" width="6.140625" style="58" bestFit="1" customWidth="1"/>
    <col min="7817" max="7817" width="6.42578125" style="58" bestFit="1" customWidth="1"/>
    <col min="7818" max="7819" width="6.85546875" style="58" bestFit="1" customWidth="1"/>
    <col min="7820" max="7820" width="6.42578125" style="58" bestFit="1" customWidth="1"/>
    <col min="7821" max="7821" width="6.28515625" style="58" bestFit="1" customWidth="1"/>
    <col min="7822" max="7822" width="7.140625" style="58" bestFit="1" customWidth="1"/>
    <col min="7823" max="7823" width="6.5703125" style="58" bestFit="1" customWidth="1"/>
    <col min="7824" max="7824" width="7" style="58" bestFit="1" customWidth="1"/>
    <col min="7825" max="7825" width="6.42578125" style="58" bestFit="1" customWidth="1"/>
    <col min="7826" max="7826" width="5.85546875" style="58" bestFit="1" customWidth="1"/>
    <col min="7827" max="7827" width="7" style="58" bestFit="1" customWidth="1"/>
    <col min="7828" max="7828" width="6.140625" style="58" bestFit="1" customWidth="1"/>
    <col min="7829" max="7829" width="6.42578125" style="58" bestFit="1" customWidth="1"/>
    <col min="7830" max="7857" width="6.85546875" style="58" bestFit="1" customWidth="1"/>
    <col min="7858" max="7932" width="9.140625" style="58"/>
    <col min="7933" max="7933" width="3" style="58" bestFit="1" customWidth="1"/>
    <col min="7934" max="7934" width="3.28515625" style="58" bestFit="1" customWidth="1"/>
    <col min="7935" max="7936" width="0" style="58" hidden="1" customWidth="1"/>
    <col min="7937" max="7937" width="9.140625" style="58"/>
    <col min="7938" max="7938" width="29.5703125" style="58" customWidth="1"/>
    <col min="7939" max="7939" width="7" style="58" bestFit="1" customWidth="1"/>
    <col min="7940" max="7940" width="6.140625" style="58" bestFit="1" customWidth="1"/>
    <col min="7941" max="7941" width="6.42578125" style="58" bestFit="1" customWidth="1"/>
    <col min="7942" max="7943" width="6.85546875" style="58" bestFit="1" customWidth="1"/>
    <col min="7944" max="7944" width="6.42578125" style="58" bestFit="1" customWidth="1"/>
    <col min="7945" max="7945" width="6.28515625" style="58" bestFit="1" customWidth="1"/>
    <col min="7946" max="7946" width="7.140625" style="58" bestFit="1" customWidth="1"/>
    <col min="7947" max="7947" width="6.5703125" style="58" bestFit="1" customWidth="1"/>
    <col min="7948" max="7948" width="7" style="58" bestFit="1" customWidth="1"/>
    <col min="7949" max="7949" width="6.42578125" style="58" bestFit="1" customWidth="1"/>
    <col min="7950" max="7950" width="5.85546875" style="58" bestFit="1" customWidth="1"/>
    <col min="7951" max="7951" width="7" style="58" bestFit="1" customWidth="1"/>
    <col min="7952" max="7952" width="6.140625" style="58" bestFit="1" customWidth="1"/>
    <col min="7953" max="7953" width="6.42578125" style="58" bestFit="1" customWidth="1"/>
    <col min="7954" max="7955" width="6.85546875" style="58" bestFit="1" customWidth="1"/>
    <col min="7956" max="7956" width="6.42578125" style="58" bestFit="1" customWidth="1"/>
    <col min="7957" max="7957" width="6.28515625" style="58" bestFit="1" customWidth="1"/>
    <col min="7958" max="7958" width="7.140625" style="58" bestFit="1" customWidth="1"/>
    <col min="7959" max="7959" width="6.5703125" style="58" bestFit="1" customWidth="1"/>
    <col min="7960" max="7960" width="7" style="58" bestFit="1" customWidth="1"/>
    <col min="7961" max="7961" width="6.42578125" style="58" bestFit="1" customWidth="1"/>
    <col min="7962" max="7962" width="5.85546875" style="58" bestFit="1" customWidth="1"/>
    <col min="7963" max="7963" width="7" style="58" bestFit="1" customWidth="1"/>
    <col min="7964" max="7964" width="6.140625" style="58" bestFit="1" customWidth="1"/>
    <col min="7965" max="7965" width="6.42578125" style="58" bestFit="1" customWidth="1"/>
    <col min="7966" max="7967" width="6.85546875" style="58" bestFit="1" customWidth="1"/>
    <col min="7968" max="7968" width="6.42578125" style="58" bestFit="1" customWidth="1"/>
    <col min="7969" max="7969" width="6.28515625" style="58" bestFit="1" customWidth="1"/>
    <col min="7970" max="7970" width="7.140625" style="58" bestFit="1" customWidth="1"/>
    <col min="7971" max="7971" width="6.5703125" style="58" bestFit="1" customWidth="1"/>
    <col min="7972" max="7972" width="7" style="58" bestFit="1" customWidth="1"/>
    <col min="7973" max="7973" width="6.42578125" style="58" bestFit="1" customWidth="1"/>
    <col min="7974" max="7974" width="5.85546875" style="58" bestFit="1" customWidth="1"/>
    <col min="7975" max="7975" width="7" style="58" bestFit="1" customWidth="1"/>
    <col min="7976" max="7976" width="6.140625" style="58" bestFit="1" customWidth="1"/>
    <col min="7977" max="7977" width="6.42578125" style="58" bestFit="1" customWidth="1"/>
    <col min="7978" max="7979" width="6.85546875" style="58" bestFit="1" customWidth="1"/>
    <col min="7980" max="7980" width="6.42578125" style="58" bestFit="1" customWidth="1"/>
    <col min="7981" max="7981" width="6.28515625" style="58" bestFit="1" customWidth="1"/>
    <col min="7982" max="7982" width="7.140625" style="58" bestFit="1" customWidth="1"/>
    <col min="7983" max="7983" width="6.5703125" style="58" bestFit="1" customWidth="1"/>
    <col min="7984" max="7984" width="7" style="58" bestFit="1" customWidth="1"/>
    <col min="7985" max="7985" width="6.42578125" style="58" bestFit="1" customWidth="1"/>
    <col min="7986" max="7986" width="5.85546875" style="58" bestFit="1" customWidth="1"/>
    <col min="7987" max="7987" width="7" style="58" bestFit="1" customWidth="1"/>
    <col min="7988" max="7988" width="6.140625" style="58" bestFit="1" customWidth="1"/>
    <col min="7989" max="7989" width="6.42578125" style="58" bestFit="1" customWidth="1"/>
    <col min="7990" max="7991" width="6.85546875" style="58" bestFit="1" customWidth="1"/>
    <col min="7992" max="7992" width="6.42578125" style="58" bestFit="1" customWidth="1"/>
    <col min="7993" max="7993" width="6.28515625" style="58" bestFit="1" customWidth="1"/>
    <col min="7994" max="7994" width="7.140625" style="58" bestFit="1" customWidth="1"/>
    <col min="7995" max="7995" width="6.5703125" style="58" bestFit="1" customWidth="1"/>
    <col min="7996" max="7996" width="7" style="58" bestFit="1" customWidth="1"/>
    <col min="7997" max="7997" width="6.42578125" style="58" bestFit="1" customWidth="1"/>
    <col min="7998" max="7998" width="5.85546875" style="58" bestFit="1" customWidth="1"/>
    <col min="7999" max="7999" width="7" style="58" bestFit="1" customWidth="1"/>
    <col min="8000" max="8000" width="6.140625" style="58" bestFit="1" customWidth="1"/>
    <col min="8001" max="8001" width="6.42578125" style="58" bestFit="1" customWidth="1"/>
    <col min="8002" max="8003" width="6.85546875" style="58" bestFit="1" customWidth="1"/>
    <col min="8004" max="8004" width="6.42578125" style="58" bestFit="1" customWidth="1"/>
    <col min="8005" max="8005" width="6.28515625" style="58" bestFit="1" customWidth="1"/>
    <col min="8006" max="8006" width="7.140625" style="58" bestFit="1" customWidth="1"/>
    <col min="8007" max="8007" width="6.5703125" style="58" bestFit="1" customWidth="1"/>
    <col min="8008" max="8008" width="7" style="58" bestFit="1" customWidth="1"/>
    <col min="8009" max="8009" width="6.42578125" style="58" bestFit="1" customWidth="1"/>
    <col min="8010" max="8010" width="5.85546875" style="58" bestFit="1" customWidth="1"/>
    <col min="8011" max="8011" width="7" style="58" bestFit="1" customWidth="1"/>
    <col min="8012" max="8012" width="6.140625" style="58" bestFit="1" customWidth="1"/>
    <col min="8013" max="8013" width="6.42578125" style="58" bestFit="1" customWidth="1"/>
    <col min="8014" max="8015" width="6.85546875" style="58" bestFit="1" customWidth="1"/>
    <col min="8016" max="8016" width="6.42578125" style="58" bestFit="1" customWidth="1"/>
    <col min="8017" max="8017" width="6.28515625" style="58" bestFit="1" customWidth="1"/>
    <col min="8018" max="8018" width="7.140625" style="58" bestFit="1" customWidth="1"/>
    <col min="8019" max="8019" width="6.5703125" style="58" bestFit="1" customWidth="1"/>
    <col min="8020" max="8020" width="7" style="58" bestFit="1" customWidth="1"/>
    <col min="8021" max="8021" width="6.42578125" style="58" bestFit="1" customWidth="1"/>
    <col min="8022" max="8022" width="5.85546875" style="58" bestFit="1" customWidth="1"/>
    <col min="8023" max="8023" width="7" style="58" bestFit="1" customWidth="1"/>
    <col min="8024" max="8024" width="6.140625" style="58" bestFit="1" customWidth="1"/>
    <col min="8025" max="8025" width="6.42578125" style="58" bestFit="1" customWidth="1"/>
    <col min="8026" max="8027" width="6.85546875" style="58" bestFit="1" customWidth="1"/>
    <col min="8028" max="8028" width="6.42578125" style="58" bestFit="1" customWidth="1"/>
    <col min="8029" max="8029" width="6.28515625" style="58" bestFit="1" customWidth="1"/>
    <col min="8030" max="8030" width="7.140625" style="58" bestFit="1" customWidth="1"/>
    <col min="8031" max="8031" width="6.5703125" style="58" bestFit="1" customWidth="1"/>
    <col min="8032" max="8032" width="7" style="58" bestFit="1" customWidth="1"/>
    <col min="8033" max="8033" width="6.42578125" style="58" bestFit="1" customWidth="1"/>
    <col min="8034" max="8034" width="5.85546875" style="58" bestFit="1" customWidth="1"/>
    <col min="8035" max="8035" width="7" style="58" bestFit="1" customWidth="1"/>
    <col min="8036" max="8036" width="6.140625" style="58" bestFit="1" customWidth="1"/>
    <col min="8037" max="8037" width="6.42578125" style="58" bestFit="1" customWidth="1"/>
    <col min="8038" max="8039" width="6.85546875" style="58" bestFit="1" customWidth="1"/>
    <col min="8040" max="8040" width="6.42578125" style="58" bestFit="1" customWidth="1"/>
    <col min="8041" max="8041" width="6.28515625" style="58" bestFit="1" customWidth="1"/>
    <col min="8042" max="8042" width="7.140625" style="58" bestFit="1" customWidth="1"/>
    <col min="8043" max="8043" width="6.5703125" style="58" bestFit="1" customWidth="1"/>
    <col min="8044" max="8044" width="7" style="58" bestFit="1" customWidth="1"/>
    <col min="8045" max="8045" width="6.42578125" style="58" bestFit="1" customWidth="1"/>
    <col min="8046" max="8046" width="5.85546875" style="58" bestFit="1" customWidth="1"/>
    <col min="8047" max="8047" width="7" style="58" bestFit="1" customWidth="1"/>
    <col min="8048" max="8048" width="6.140625" style="58" bestFit="1" customWidth="1"/>
    <col min="8049" max="8049" width="6.42578125" style="58" bestFit="1" customWidth="1"/>
    <col min="8050" max="8051" width="6.85546875" style="58" bestFit="1" customWidth="1"/>
    <col min="8052" max="8052" width="6.42578125" style="58" bestFit="1" customWidth="1"/>
    <col min="8053" max="8053" width="6.28515625" style="58" bestFit="1" customWidth="1"/>
    <col min="8054" max="8054" width="7.140625" style="58" bestFit="1" customWidth="1"/>
    <col min="8055" max="8055" width="6.5703125" style="58" bestFit="1" customWidth="1"/>
    <col min="8056" max="8056" width="7" style="58" bestFit="1" customWidth="1"/>
    <col min="8057" max="8057" width="6.42578125" style="58" bestFit="1" customWidth="1"/>
    <col min="8058" max="8058" width="5.85546875" style="58" bestFit="1" customWidth="1"/>
    <col min="8059" max="8059" width="7" style="58" bestFit="1" customWidth="1"/>
    <col min="8060" max="8060" width="6.140625" style="58" bestFit="1" customWidth="1"/>
    <col min="8061" max="8061" width="6.42578125" style="58" bestFit="1" customWidth="1"/>
    <col min="8062" max="8063" width="6.85546875" style="58" bestFit="1" customWidth="1"/>
    <col min="8064" max="8064" width="6.42578125" style="58" bestFit="1" customWidth="1"/>
    <col min="8065" max="8065" width="6.28515625" style="58" bestFit="1" customWidth="1"/>
    <col min="8066" max="8066" width="7.140625" style="58" bestFit="1" customWidth="1"/>
    <col min="8067" max="8067" width="6.5703125" style="58" bestFit="1" customWidth="1"/>
    <col min="8068" max="8068" width="7" style="58" bestFit="1" customWidth="1"/>
    <col min="8069" max="8069" width="6.42578125" style="58" bestFit="1" customWidth="1"/>
    <col min="8070" max="8070" width="5.85546875" style="58" bestFit="1" customWidth="1"/>
    <col min="8071" max="8071" width="7" style="58" bestFit="1" customWidth="1"/>
    <col min="8072" max="8072" width="6.140625" style="58" bestFit="1" customWidth="1"/>
    <col min="8073" max="8073" width="6.42578125" style="58" bestFit="1" customWidth="1"/>
    <col min="8074" max="8075" width="6.85546875" style="58" bestFit="1" customWidth="1"/>
    <col min="8076" max="8076" width="6.42578125" style="58" bestFit="1" customWidth="1"/>
    <col min="8077" max="8077" width="6.28515625" style="58" bestFit="1" customWidth="1"/>
    <col min="8078" max="8078" width="7.140625" style="58" bestFit="1" customWidth="1"/>
    <col min="8079" max="8079" width="6.5703125" style="58" bestFit="1" customWidth="1"/>
    <col min="8080" max="8080" width="7" style="58" bestFit="1" customWidth="1"/>
    <col min="8081" max="8081" width="6.42578125" style="58" bestFit="1" customWidth="1"/>
    <col min="8082" max="8082" width="5.85546875" style="58" bestFit="1" customWidth="1"/>
    <col min="8083" max="8083" width="7" style="58" bestFit="1" customWidth="1"/>
    <col min="8084" max="8084" width="6.140625" style="58" bestFit="1" customWidth="1"/>
    <col min="8085" max="8085" width="6.42578125" style="58" bestFit="1" customWidth="1"/>
    <col min="8086" max="8113" width="6.85546875" style="58" bestFit="1" customWidth="1"/>
    <col min="8114" max="8188" width="9.140625" style="58"/>
    <col min="8189" max="8189" width="3" style="58" bestFit="1" customWidth="1"/>
    <col min="8190" max="8190" width="3.28515625" style="58" bestFit="1" customWidth="1"/>
    <col min="8191" max="8192" width="0" style="58" hidden="1" customWidth="1"/>
    <col min="8193" max="8193" width="9.140625" style="58"/>
    <col min="8194" max="8194" width="29.5703125" style="58" customWidth="1"/>
    <col min="8195" max="8195" width="7" style="58" bestFit="1" customWidth="1"/>
    <col min="8196" max="8196" width="6.140625" style="58" bestFit="1" customWidth="1"/>
    <col min="8197" max="8197" width="6.42578125" style="58" bestFit="1" customWidth="1"/>
    <col min="8198" max="8199" width="6.85546875" style="58" bestFit="1" customWidth="1"/>
    <col min="8200" max="8200" width="6.42578125" style="58" bestFit="1" customWidth="1"/>
    <col min="8201" max="8201" width="6.28515625" style="58" bestFit="1" customWidth="1"/>
    <col min="8202" max="8202" width="7.140625" style="58" bestFit="1" customWidth="1"/>
    <col min="8203" max="8203" width="6.5703125" style="58" bestFit="1" customWidth="1"/>
    <col min="8204" max="8204" width="7" style="58" bestFit="1" customWidth="1"/>
    <col min="8205" max="8205" width="6.42578125" style="58" bestFit="1" customWidth="1"/>
    <col min="8206" max="8206" width="5.85546875" style="58" bestFit="1" customWidth="1"/>
    <col min="8207" max="8207" width="7" style="58" bestFit="1" customWidth="1"/>
    <col min="8208" max="8208" width="6.140625" style="58" bestFit="1" customWidth="1"/>
    <col min="8209" max="8209" width="6.42578125" style="58" bestFit="1" customWidth="1"/>
    <col min="8210" max="8211" width="6.85546875" style="58" bestFit="1" customWidth="1"/>
    <col min="8212" max="8212" width="6.42578125" style="58" bestFit="1" customWidth="1"/>
    <col min="8213" max="8213" width="6.28515625" style="58" bestFit="1" customWidth="1"/>
    <col min="8214" max="8214" width="7.140625" style="58" bestFit="1" customWidth="1"/>
    <col min="8215" max="8215" width="6.5703125" style="58" bestFit="1" customWidth="1"/>
    <col min="8216" max="8216" width="7" style="58" bestFit="1" customWidth="1"/>
    <col min="8217" max="8217" width="6.42578125" style="58" bestFit="1" customWidth="1"/>
    <col min="8218" max="8218" width="5.85546875" style="58" bestFit="1" customWidth="1"/>
    <col min="8219" max="8219" width="7" style="58" bestFit="1" customWidth="1"/>
    <col min="8220" max="8220" width="6.140625" style="58" bestFit="1" customWidth="1"/>
    <col min="8221" max="8221" width="6.42578125" style="58" bestFit="1" customWidth="1"/>
    <col min="8222" max="8223" width="6.85546875" style="58" bestFit="1" customWidth="1"/>
    <col min="8224" max="8224" width="6.42578125" style="58" bestFit="1" customWidth="1"/>
    <col min="8225" max="8225" width="6.28515625" style="58" bestFit="1" customWidth="1"/>
    <col min="8226" max="8226" width="7.140625" style="58" bestFit="1" customWidth="1"/>
    <col min="8227" max="8227" width="6.5703125" style="58" bestFit="1" customWidth="1"/>
    <col min="8228" max="8228" width="7" style="58" bestFit="1" customWidth="1"/>
    <col min="8229" max="8229" width="6.42578125" style="58" bestFit="1" customWidth="1"/>
    <col min="8230" max="8230" width="5.85546875" style="58" bestFit="1" customWidth="1"/>
    <col min="8231" max="8231" width="7" style="58" bestFit="1" customWidth="1"/>
    <col min="8232" max="8232" width="6.140625" style="58" bestFit="1" customWidth="1"/>
    <col min="8233" max="8233" width="6.42578125" style="58" bestFit="1" customWidth="1"/>
    <col min="8234" max="8235" width="6.85546875" style="58" bestFit="1" customWidth="1"/>
    <col min="8236" max="8236" width="6.42578125" style="58" bestFit="1" customWidth="1"/>
    <col min="8237" max="8237" width="6.28515625" style="58" bestFit="1" customWidth="1"/>
    <col min="8238" max="8238" width="7.140625" style="58" bestFit="1" customWidth="1"/>
    <col min="8239" max="8239" width="6.5703125" style="58" bestFit="1" customWidth="1"/>
    <col min="8240" max="8240" width="7" style="58" bestFit="1" customWidth="1"/>
    <col min="8241" max="8241" width="6.42578125" style="58" bestFit="1" customWidth="1"/>
    <col min="8242" max="8242" width="5.85546875" style="58" bestFit="1" customWidth="1"/>
    <col min="8243" max="8243" width="7" style="58" bestFit="1" customWidth="1"/>
    <col min="8244" max="8244" width="6.140625" style="58" bestFit="1" customWidth="1"/>
    <col min="8245" max="8245" width="6.42578125" style="58" bestFit="1" customWidth="1"/>
    <col min="8246" max="8247" width="6.85546875" style="58" bestFit="1" customWidth="1"/>
    <col min="8248" max="8248" width="6.42578125" style="58" bestFit="1" customWidth="1"/>
    <col min="8249" max="8249" width="6.28515625" style="58" bestFit="1" customWidth="1"/>
    <col min="8250" max="8250" width="7.140625" style="58" bestFit="1" customWidth="1"/>
    <col min="8251" max="8251" width="6.5703125" style="58" bestFit="1" customWidth="1"/>
    <col min="8252" max="8252" width="7" style="58" bestFit="1" customWidth="1"/>
    <col min="8253" max="8253" width="6.42578125" style="58" bestFit="1" customWidth="1"/>
    <col min="8254" max="8254" width="5.85546875" style="58" bestFit="1" customWidth="1"/>
    <col min="8255" max="8255" width="7" style="58" bestFit="1" customWidth="1"/>
    <col min="8256" max="8256" width="6.140625" style="58" bestFit="1" customWidth="1"/>
    <col min="8257" max="8257" width="6.42578125" style="58" bestFit="1" customWidth="1"/>
    <col min="8258" max="8259" width="6.85546875" style="58" bestFit="1" customWidth="1"/>
    <col min="8260" max="8260" width="6.42578125" style="58" bestFit="1" customWidth="1"/>
    <col min="8261" max="8261" width="6.28515625" style="58" bestFit="1" customWidth="1"/>
    <col min="8262" max="8262" width="7.140625" style="58" bestFit="1" customWidth="1"/>
    <col min="8263" max="8263" width="6.5703125" style="58" bestFit="1" customWidth="1"/>
    <col min="8264" max="8264" width="7" style="58" bestFit="1" customWidth="1"/>
    <col min="8265" max="8265" width="6.42578125" style="58" bestFit="1" customWidth="1"/>
    <col min="8266" max="8266" width="5.85546875" style="58" bestFit="1" customWidth="1"/>
    <col min="8267" max="8267" width="7" style="58" bestFit="1" customWidth="1"/>
    <col min="8268" max="8268" width="6.140625" style="58" bestFit="1" customWidth="1"/>
    <col min="8269" max="8269" width="6.42578125" style="58" bestFit="1" customWidth="1"/>
    <col min="8270" max="8271" width="6.85546875" style="58" bestFit="1" customWidth="1"/>
    <col min="8272" max="8272" width="6.42578125" style="58" bestFit="1" customWidth="1"/>
    <col min="8273" max="8273" width="6.28515625" style="58" bestFit="1" customWidth="1"/>
    <col min="8274" max="8274" width="7.140625" style="58" bestFit="1" customWidth="1"/>
    <col min="8275" max="8275" width="6.5703125" style="58" bestFit="1" customWidth="1"/>
    <col min="8276" max="8276" width="7" style="58" bestFit="1" customWidth="1"/>
    <col min="8277" max="8277" width="6.42578125" style="58" bestFit="1" customWidth="1"/>
    <col min="8278" max="8278" width="5.85546875" style="58" bestFit="1" customWidth="1"/>
    <col min="8279" max="8279" width="7" style="58" bestFit="1" customWidth="1"/>
    <col min="8280" max="8280" width="6.140625" style="58" bestFit="1" customWidth="1"/>
    <col min="8281" max="8281" width="6.42578125" style="58" bestFit="1" customWidth="1"/>
    <col min="8282" max="8283" width="6.85546875" style="58" bestFit="1" customWidth="1"/>
    <col min="8284" max="8284" width="6.42578125" style="58" bestFit="1" customWidth="1"/>
    <col min="8285" max="8285" width="6.28515625" style="58" bestFit="1" customWidth="1"/>
    <col min="8286" max="8286" width="7.140625" style="58" bestFit="1" customWidth="1"/>
    <col min="8287" max="8287" width="6.5703125" style="58" bestFit="1" customWidth="1"/>
    <col min="8288" max="8288" width="7" style="58" bestFit="1" customWidth="1"/>
    <col min="8289" max="8289" width="6.42578125" style="58" bestFit="1" customWidth="1"/>
    <col min="8290" max="8290" width="5.85546875" style="58" bestFit="1" customWidth="1"/>
    <col min="8291" max="8291" width="7" style="58" bestFit="1" customWidth="1"/>
    <col min="8292" max="8292" width="6.140625" style="58" bestFit="1" customWidth="1"/>
    <col min="8293" max="8293" width="6.42578125" style="58" bestFit="1" customWidth="1"/>
    <col min="8294" max="8295" width="6.85546875" style="58" bestFit="1" customWidth="1"/>
    <col min="8296" max="8296" width="6.42578125" style="58" bestFit="1" customWidth="1"/>
    <col min="8297" max="8297" width="6.28515625" style="58" bestFit="1" customWidth="1"/>
    <col min="8298" max="8298" width="7.140625" style="58" bestFit="1" customWidth="1"/>
    <col min="8299" max="8299" width="6.5703125" style="58" bestFit="1" customWidth="1"/>
    <col min="8300" max="8300" width="7" style="58" bestFit="1" customWidth="1"/>
    <col min="8301" max="8301" width="6.42578125" style="58" bestFit="1" customWidth="1"/>
    <col min="8302" max="8302" width="5.85546875" style="58" bestFit="1" customWidth="1"/>
    <col min="8303" max="8303" width="7" style="58" bestFit="1" customWidth="1"/>
    <col min="8304" max="8304" width="6.140625" style="58" bestFit="1" customWidth="1"/>
    <col min="8305" max="8305" width="6.42578125" style="58" bestFit="1" customWidth="1"/>
    <col min="8306" max="8307" width="6.85546875" style="58" bestFit="1" customWidth="1"/>
    <col min="8308" max="8308" width="6.42578125" style="58" bestFit="1" customWidth="1"/>
    <col min="8309" max="8309" width="6.28515625" style="58" bestFit="1" customWidth="1"/>
    <col min="8310" max="8310" width="7.140625" style="58" bestFit="1" customWidth="1"/>
    <col min="8311" max="8311" width="6.5703125" style="58" bestFit="1" customWidth="1"/>
    <col min="8312" max="8312" width="7" style="58" bestFit="1" customWidth="1"/>
    <col min="8313" max="8313" width="6.42578125" style="58" bestFit="1" customWidth="1"/>
    <col min="8314" max="8314" width="5.85546875" style="58" bestFit="1" customWidth="1"/>
    <col min="8315" max="8315" width="7" style="58" bestFit="1" customWidth="1"/>
    <col min="8316" max="8316" width="6.140625" style="58" bestFit="1" customWidth="1"/>
    <col min="8317" max="8317" width="6.42578125" style="58" bestFit="1" customWidth="1"/>
    <col min="8318" max="8319" width="6.85546875" style="58" bestFit="1" customWidth="1"/>
    <col min="8320" max="8320" width="6.42578125" style="58" bestFit="1" customWidth="1"/>
    <col min="8321" max="8321" width="6.28515625" style="58" bestFit="1" customWidth="1"/>
    <col min="8322" max="8322" width="7.140625" style="58" bestFit="1" customWidth="1"/>
    <col min="8323" max="8323" width="6.5703125" style="58" bestFit="1" customWidth="1"/>
    <col min="8324" max="8324" width="7" style="58" bestFit="1" customWidth="1"/>
    <col min="8325" max="8325" width="6.42578125" style="58" bestFit="1" customWidth="1"/>
    <col min="8326" max="8326" width="5.85546875" style="58" bestFit="1" customWidth="1"/>
    <col min="8327" max="8327" width="7" style="58" bestFit="1" customWidth="1"/>
    <col min="8328" max="8328" width="6.140625" style="58" bestFit="1" customWidth="1"/>
    <col min="8329" max="8329" width="6.42578125" style="58" bestFit="1" customWidth="1"/>
    <col min="8330" max="8331" width="6.85546875" style="58" bestFit="1" customWidth="1"/>
    <col min="8332" max="8332" width="6.42578125" style="58" bestFit="1" customWidth="1"/>
    <col min="8333" max="8333" width="6.28515625" style="58" bestFit="1" customWidth="1"/>
    <col min="8334" max="8334" width="7.140625" style="58" bestFit="1" customWidth="1"/>
    <col min="8335" max="8335" width="6.5703125" style="58" bestFit="1" customWidth="1"/>
    <col min="8336" max="8336" width="7" style="58" bestFit="1" customWidth="1"/>
    <col min="8337" max="8337" width="6.42578125" style="58" bestFit="1" customWidth="1"/>
    <col min="8338" max="8338" width="5.85546875" style="58" bestFit="1" customWidth="1"/>
    <col min="8339" max="8339" width="7" style="58" bestFit="1" customWidth="1"/>
    <col min="8340" max="8340" width="6.140625" style="58" bestFit="1" customWidth="1"/>
    <col min="8341" max="8341" width="6.42578125" style="58" bestFit="1" customWidth="1"/>
    <col min="8342" max="8369" width="6.85546875" style="58" bestFit="1" customWidth="1"/>
    <col min="8370" max="8444" width="9.140625" style="58"/>
    <col min="8445" max="8445" width="3" style="58" bestFit="1" customWidth="1"/>
    <col min="8446" max="8446" width="3.28515625" style="58" bestFit="1" customWidth="1"/>
    <col min="8447" max="8448" width="0" style="58" hidden="1" customWidth="1"/>
    <col min="8449" max="8449" width="9.140625" style="58"/>
    <col min="8450" max="8450" width="29.5703125" style="58" customWidth="1"/>
    <col min="8451" max="8451" width="7" style="58" bestFit="1" customWidth="1"/>
    <col min="8452" max="8452" width="6.140625" style="58" bestFit="1" customWidth="1"/>
    <col min="8453" max="8453" width="6.42578125" style="58" bestFit="1" customWidth="1"/>
    <col min="8454" max="8455" width="6.85546875" style="58" bestFit="1" customWidth="1"/>
    <col min="8456" max="8456" width="6.42578125" style="58" bestFit="1" customWidth="1"/>
    <col min="8457" max="8457" width="6.28515625" style="58" bestFit="1" customWidth="1"/>
    <col min="8458" max="8458" width="7.140625" style="58" bestFit="1" customWidth="1"/>
    <col min="8459" max="8459" width="6.5703125" style="58" bestFit="1" customWidth="1"/>
    <col min="8460" max="8460" width="7" style="58" bestFit="1" customWidth="1"/>
    <col min="8461" max="8461" width="6.42578125" style="58" bestFit="1" customWidth="1"/>
    <col min="8462" max="8462" width="5.85546875" style="58" bestFit="1" customWidth="1"/>
    <col min="8463" max="8463" width="7" style="58" bestFit="1" customWidth="1"/>
    <col min="8464" max="8464" width="6.140625" style="58" bestFit="1" customWidth="1"/>
    <col min="8465" max="8465" width="6.42578125" style="58" bestFit="1" customWidth="1"/>
    <col min="8466" max="8467" width="6.85546875" style="58" bestFit="1" customWidth="1"/>
    <col min="8468" max="8468" width="6.42578125" style="58" bestFit="1" customWidth="1"/>
    <col min="8469" max="8469" width="6.28515625" style="58" bestFit="1" customWidth="1"/>
    <col min="8470" max="8470" width="7.140625" style="58" bestFit="1" customWidth="1"/>
    <col min="8471" max="8471" width="6.5703125" style="58" bestFit="1" customWidth="1"/>
    <col min="8472" max="8472" width="7" style="58" bestFit="1" customWidth="1"/>
    <col min="8473" max="8473" width="6.42578125" style="58" bestFit="1" customWidth="1"/>
    <col min="8474" max="8474" width="5.85546875" style="58" bestFit="1" customWidth="1"/>
    <col min="8475" max="8475" width="7" style="58" bestFit="1" customWidth="1"/>
    <col min="8476" max="8476" width="6.140625" style="58" bestFit="1" customWidth="1"/>
    <col min="8477" max="8477" width="6.42578125" style="58" bestFit="1" customWidth="1"/>
    <col min="8478" max="8479" width="6.85546875" style="58" bestFit="1" customWidth="1"/>
    <col min="8480" max="8480" width="6.42578125" style="58" bestFit="1" customWidth="1"/>
    <col min="8481" max="8481" width="6.28515625" style="58" bestFit="1" customWidth="1"/>
    <col min="8482" max="8482" width="7.140625" style="58" bestFit="1" customWidth="1"/>
    <col min="8483" max="8483" width="6.5703125" style="58" bestFit="1" customWidth="1"/>
    <col min="8484" max="8484" width="7" style="58" bestFit="1" customWidth="1"/>
    <col min="8485" max="8485" width="6.42578125" style="58" bestFit="1" customWidth="1"/>
    <col min="8486" max="8486" width="5.85546875" style="58" bestFit="1" customWidth="1"/>
    <col min="8487" max="8487" width="7" style="58" bestFit="1" customWidth="1"/>
    <col min="8488" max="8488" width="6.140625" style="58" bestFit="1" customWidth="1"/>
    <col min="8489" max="8489" width="6.42578125" style="58" bestFit="1" customWidth="1"/>
    <col min="8490" max="8491" width="6.85546875" style="58" bestFit="1" customWidth="1"/>
    <col min="8492" max="8492" width="6.42578125" style="58" bestFit="1" customWidth="1"/>
    <col min="8493" max="8493" width="6.28515625" style="58" bestFit="1" customWidth="1"/>
    <col min="8494" max="8494" width="7.140625" style="58" bestFit="1" customWidth="1"/>
    <col min="8495" max="8495" width="6.5703125" style="58" bestFit="1" customWidth="1"/>
    <col min="8496" max="8496" width="7" style="58" bestFit="1" customWidth="1"/>
    <col min="8497" max="8497" width="6.42578125" style="58" bestFit="1" customWidth="1"/>
    <col min="8498" max="8498" width="5.85546875" style="58" bestFit="1" customWidth="1"/>
    <col min="8499" max="8499" width="7" style="58" bestFit="1" customWidth="1"/>
    <col min="8500" max="8500" width="6.140625" style="58" bestFit="1" customWidth="1"/>
    <col min="8501" max="8501" width="6.42578125" style="58" bestFit="1" customWidth="1"/>
    <col min="8502" max="8503" width="6.85546875" style="58" bestFit="1" customWidth="1"/>
    <col min="8504" max="8504" width="6.42578125" style="58" bestFit="1" customWidth="1"/>
    <col min="8505" max="8505" width="6.28515625" style="58" bestFit="1" customWidth="1"/>
    <col min="8506" max="8506" width="7.140625" style="58" bestFit="1" customWidth="1"/>
    <col min="8507" max="8507" width="6.5703125" style="58" bestFit="1" customWidth="1"/>
    <col min="8508" max="8508" width="7" style="58" bestFit="1" customWidth="1"/>
    <col min="8509" max="8509" width="6.42578125" style="58" bestFit="1" customWidth="1"/>
    <col min="8510" max="8510" width="5.85546875" style="58" bestFit="1" customWidth="1"/>
    <col min="8511" max="8511" width="7" style="58" bestFit="1" customWidth="1"/>
    <col min="8512" max="8512" width="6.140625" style="58" bestFit="1" customWidth="1"/>
    <col min="8513" max="8513" width="6.42578125" style="58" bestFit="1" customWidth="1"/>
    <col min="8514" max="8515" width="6.85546875" style="58" bestFit="1" customWidth="1"/>
    <col min="8516" max="8516" width="6.42578125" style="58" bestFit="1" customWidth="1"/>
    <col min="8517" max="8517" width="6.28515625" style="58" bestFit="1" customWidth="1"/>
    <col min="8518" max="8518" width="7.140625" style="58" bestFit="1" customWidth="1"/>
    <col min="8519" max="8519" width="6.5703125" style="58" bestFit="1" customWidth="1"/>
    <col min="8520" max="8520" width="7" style="58" bestFit="1" customWidth="1"/>
    <col min="8521" max="8521" width="6.42578125" style="58" bestFit="1" customWidth="1"/>
    <col min="8522" max="8522" width="5.85546875" style="58" bestFit="1" customWidth="1"/>
    <col min="8523" max="8523" width="7" style="58" bestFit="1" customWidth="1"/>
    <col min="8524" max="8524" width="6.140625" style="58" bestFit="1" customWidth="1"/>
    <col min="8525" max="8525" width="6.42578125" style="58" bestFit="1" customWidth="1"/>
    <col min="8526" max="8527" width="6.85546875" style="58" bestFit="1" customWidth="1"/>
    <col min="8528" max="8528" width="6.42578125" style="58" bestFit="1" customWidth="1"/>
    <col min="8529" max="8529" width="6.28515625" style="58" bestFit="1" customWidth="1"/>
    <col min="8530" max="8530" width="7.140625" style="58" bestFit="1" customWidth="1"/>
    <col min="8531" max="8531" width="6.5703125" style="58" bestFit="1" customWidth="1"/>
    <col min="8532" max="8532" width="7" style="58" bestFit="1" customWidth="1"/>
    <col min="8533" max="8533" width="6.42578125" style="58" bestFit="1" customWidth="1"/>
    <col min="8534" max="8534" width="5.85546875" style="58" bestFit="1" customWidth="1"/>
    <col min="8535" max="8535" width="7" style="58" bestFit="1" customWidth="1"/>
    <col min="8536" max="8536" width="6.140625" style="58" bestFit="1" customWidth="1"/>
    <col min="8537" max="8537" width="6.42578125" style="58" bestFit="1" customWidth="1"/>
    <col min="8538" max="8539" width="6.85546875" style="58" bestFit="1" customWidth="1"/>
    <col min="8540" max="8540" width="6.42578125" style="58" bestFit="1" customWidth="1"/>
    <col min="8541" max="8541" width="6.28515625" style="58" bestFit="1" customWidth="1"/>
    <col min="8542" max="8542" width="7.140625" style="58" bestFit="1" customWidth="1"/>
    <col min="8543" max="8543" width="6.5703125" style="58" bestFit="1" customWidth="1"/>
    <col min="8544" max="8544" width="7" style="58" bestFit="1" customWidth="1"/>
    <col min="8545" max="8545" width="6.42578125" style="58" bestFit="1" customWidth="1"/>
    <col min="8546" max="8546" width="5.85546875" style="58" bestFit="1" customWidth="1"/>
    <col min="8547" max="8547" width="7" style="58" bestFit="1" customWidth="1"/>
    <col min="8548" max="8548" width="6.140625" style="58" bestFit="1" customWidth="1"/>
    <col min="8549" max="8549" width="6.42578125" style="58" bestFit="1" customWidth="1"/>
    <col min="8550" max="8551" width="6.85546875" style="58" bestFit="1" customWidth="1"/>
    <col min="8552" max="8552" width="6.42578125" style="58" bestFit="1" customWidth="1"/>
    <col min="8553" max="8553" width="6.28515625" style="58" bestFit="1" customWidth="1"/>
    <col min="8554" max="8554" width="7.140625" style="58" bestFit="1" customWidth="1"/>
    <col min="8555" max="8555" width="6.5703125" style="58" bestFit="1" customWidth="1"/>
    <col min="8556" max="8556" width="7" style="58" bestFit="1" customWidth="1"/>
    <col min="8557" max="8557" width="6.42578125" style="58" bestFit="1" customWidth="1"/>
    <col min="8558" max="8558" width="5.85546875" style="58" bestFit="1" customWidth="1"/>
    <col min="8559" max="8559" width="7" style="58" bestFit="1" customWidth="1"/>
    <col min="8560" max="8560" width="6.140625" style="58" bestFit="1" customWidth="1"/>
    <col min="8561" max="8561" width="6.42578125" style="58" bestFit="1" customWidth="1"/>
    <col min="8562" max="8563" width="6.85546875" style="58" bestFit="1" customWidth="1"/>
    <col min="8564" max="8564" width="6.42578125" style="58" bestFit="1" customWidth="1"/>
    <col min="8565" max="8565" width="6.28515625" style="58" bestFit="1" customWidth="1"/>
    <col min="8566" max="8566" width="7.140625" style="58" bestFit="1" customWidth="1"/>
    <col min="8567" max="8567" width="6.5703125" style="58" bestFit="1" customWidth="1"/>
    <col min="8568" max="8568" width="7" style="58" bestFit="1" customWidth="1"/>
    <col min="8569" max="8569" width="6.42578125" style="58" bestFit="1" customWidth="1"/>
    <col min="8570" max="8570" width="5.85546875" style="58" bestFit="1" customWidth="1"/>
    <col min="8571" max="8571" width="7" style="58" bestFit="1" customWidth="1"/>
    <col min="8572" max="8572" width="6.140625" style="58" bestFit="1" customWidth="1"/>
    <col min="8573" max="8573" width="6.42578125" style="58" bestFit="1" customWidth="1"/>
    <col min="8574" max="8575" width="6.85546875" style="58" bestFit="1" customWidth="1"/>
    <col min="8576" max="8576" width="6.42578125" style="58" bestFit="1" customWidth="1"/>
    <col min="8577" max="8577" width="6.28515625" style="58" bestFit="1" customWidth="1"/>
    <col min="8578" max="8578" width="7.140625" style="58" bestFit="1" customWidth="1"/>
    <col min="8579" max="8579" width="6.5703125" style="58" bestFit="1" customWidth="1"/>
    <col min="8580" max="8580" width="7" style="58" bestFit="1" customWidth="1"/>
    <col min="8581" max="8581" width="6.42578125" style="58" bestFit="1" customWidth="1"/>
    <col min="8582" max="8582" width="5.85546875" style="58" bestFit="1" customWidth="1"/>
    <col min="8583" max="8583" width="7" style="58" bestFit="1" customWidth="1"/>
    <col min="8584" max="8584" width="6.140625" style="58" bestFit="1" customWidth="1"/>
    <col min="8585" max="8585" width="6.42578125" style="58" bestFit="1" customWidth="1"/>
    <col min="8586" max="8587" width="6.85546875" style="58" bestFit="1" customWidth="1"/>
    <col min="8588" max="8588" width="6.42578125" style="58" bestFit="1" customWidth="1"/>
    <col min="8589" max="8589" width="6.28515625" style="58" bestFit="1" customWidth="1"/>
    <col min="8590" max="8590" width="7.140625" style="58" bestFit="1" customWidth="1"/>
    <col min="8591" max="8591" width="6.5703125" style="58" bestFit="1" customWidth="1"/>
    <col min="8592" max="8592" width="7" style="58" bestFit="1" customWidth="1"/>
    <col min="8593" max="8593" width="6.42578125" style="58" bestFit="1" customWidth="1"/>
    <col min="8594" max="8594" width="5.85546875" style="58" bestFit="1" customWidth="1"/>
    <col min="8595" max="8595" width="7" style="58" bestFit="1" customWidth="1"/>
    <col min="8596" max="8596" width="6.140625" style="58" bestFit="1" customWidth="1"/>
    <col min="8597" max="8597" width="6.42578125" style="58" bestFit="1" customWidth="1"/>
    <col min="8598" max="8625" width="6.85546875" style="58" bestFit="1" customWidth="1"/>
    <col min="8626" max="8700" width="9.140625" style="58"/>
    <col min="8701" max="8701" width="3" style="58" bestFit="1" customWidth="1"/>
    <col min="8702" max="8702" width="3.28515625" style="58" bestFit="1" customWidth="1"/>
    <col min="8703" max="8704" width="0" style="58" hidden="1" customWidth="1"/>
    <col min="8705" max="8705" width="9.140625" style="58"/>
    <col min="8706" max="8706" width="29.5703125" style="58" customWidth="1"/>
    <col min="8707" max="8707" width="7" style="58" bestFit="1" customWidth="1"/>
    <col min="8708" max="8708" width="6.140625" style="58" bestFit="1" customWidth="1"/>
    <col min="8709" max="8709" width="6.42578125" style="58" bestFit="1" customWidth="1"/>
    <col min="8710" max="8711" width="6.85546875" style="58" bestFit="1" customWidth="1"/>
    <col min="8712" max="8712" width="6.42578125" style="58" bestFit="1" customWidth="1"/>
    <col min="8713" max="8713" width="6.28515625" style="58" bestFit="1" customWidth="1"/>
    <col min="8714" max="8714" width="7.140625" style="58" bestFit="1" customWidth="1"/>
    <col min="8715" max="8715" width="6.5703125" style="58" bestFit="1" customWidth="1"/>
    <col min="8716" max="8716" width="7" style="58" bestFit="1" customWidth="1"/>
    <col min="8717" max="8717" width="6.42578125" style="58" bestFit="1" customWidth="1"/>
    <col min="8718" max="8718" width="5.85546875" style="58" bestFit="1" customWidth="1"/>
    <col min="8719" max="8719" width="7" style="58" bestFit="1" customWidth="1"/>
    <col min="8720" max="8720" width="6.140625" style="58" bestFit="1" customWidth="1"/>
    <col min="8721" max="8721" width="6.42578125" style="58" bestFit="1" customWidth="1"/>
    <col min="8722" max="8723" width="6.85546875" style="58" bestFit="1" customWidth="1"/>
    <col min="8724" max="8724" width="6.42578125" style="58" bestFit="1" customWidth="1"/>
    <col min="8725" max="8725" width="6.28515625" style="58" bestFit="1" customWidth="1"/>
    <col min="8726" max="8726" width="7.140625" style="58" bestFit="1" customWidth="1"/>
    <col min="8727" max="8727" width="6.5703125" style="58" bestFit="1" customWidth="1"/>
    <col min="8728" max="8728" width="7" style="58" bestFit="1" customWidth="1"/>
    <col min="8729" max="8729" width="6.42578125" style="58" bestFit="1" customWidth="1"/>
    <col min="8730" max="8730" width="5.85546875" style="58" bestFit="1" customWidth="1"/>
    <col min="8731" max="8731" width="7" style="58" bestFit="1" customWidth="1"/>
    <col min="8732" max="8732" width="6.140625" style="58" bestFit="1" customWidth="1"/>
    <col min="8733" max="8733" width="6.42578125" style="58" bestFit="1" customWidth="1"/>
    <col min="8734" max="8735" width="6.85546875" style="58" bestFit="1" customWidth="1"/>
    <col min="8736" max="8736" width="6.42578125" style="58" bestFit="1" customWidth="1"/>
    <col min="8737" max="8737" width="6.28515625" style="58" bestFit="1" customWidth="1"/>
    <col min="8738" max="8738" width="7.140625" style="58" bestFit="1" customWidth="1"/>
    <col min="8739" max="8739" width="6.5703125" style="58" bestFit="1" customWidth="1"/>
    <col min="8740" max="8740" width="7" style="58" bestFit="1" customWidth="1"/>
    <col min="8741" max="8741" width="6.42578125" style="58" bestFit="1" customWidth="1"/>
    <col min="8742" max="8742" width="5.85546875" style="58" bestFit="1" customWidth="1"/>
    <col min="8743" max="8743" width="7" style="58" bestFit="1" customWidth="1"/>
    <col min="8744" max="8744" width="6.140625" style="58" bestFit="1" customWidth="1"/>
    <col min="8745" max="8745" width="6.42578125" style="58" bestFit="1" customWidth="1"/>
    <col min="8746" max="8747" width="6.85546875" style="58" bestFit="1" customWidth="1"/>
    <col min="8748" max="8748" width="6.42578125" style="58" bestFit="1" customWidth="1"/>
    <col min="8749" max="8749" width="6.28515625" style="58" bestFit="1" customWidth="1"/>
    <col min="8750" max="8750" width="7.140625" style="58" bestFit="1" customWidth="1"/>
    <col min="8751" max="8751" width="6.5703125" style="58" bestFit="1" customWidth="1"/>
    <col min="8752" max="8752" width="7" style="58" bestFit="1" customWidth="1"/>
    <col min="8753" max="8753" width="6.42578125" style="58" bestFit="1" customWidth="1"/>
    <col min="8754" max="8754" width="5.85546875" style="58" bestFit="1" customWidth="1"/>
    <col min="8755" max="8755" width="7" style="58" bestFit="1" customWidth="1"/>
    <col min="8756" max="8756" width="6.140625" style="58" bestFit="1" customWidth="1"/>
    <col min="8757" max="8757" width="6.42578125" style="58" bestFit="1" customWidth="1"/>
    <col min="8758" max="8759" width="6.85546875" style="58" bestFit="1" customWidth="1"/>
    <col min="8760" max="8760" width="6.42578125" style="58" bestFit="1" customWidth="1"/>
    <col min="8761" max="8761" width="6.28515625" style="58" bestFit="1" customWidth="1"/>
    <col min="8762" max="8762" width="7.140625" style="58" bestFit="1" customWidth="1"/>
    <col min="8763" max="8763" width="6.5703125" style="58" bestFit="1" customWidth="1"/>
    <col min="8764" max="8764" width="7" style="58" bestFit="1" customWidth="1"/>
    <col min="8765" max="8765" width="6.42578125" style="58" bestFit="1" customWidth="1"/>
    <col min="8766" max="8766" width="5.85546875" style="58" bestFit="1" customWidth="1"/>
    <col min="8767" max="8767" width="7" style="58" bestFit="1" customWidth="1"/>
    <col min="8768" max="8768" width="6.140625" style="58" bestFit="1" customWidth="1"/>
    <col min="8769" max="8769" width="6.42578125" style="58" bestFit="1" customWidth="1"/>
    <col min="8770" max="8771" width="6.85546875" style="58" bestFit="1" customWidth="1"/>
    <col min="8772" max="8772" width="6.42578125" style="58" bestFit="1" customWidth="1"/>
    <col min="8773" max="8773" width="6.28515625" style="58" bestFit="1" customWidth="1"/>
    <col min="8774" max="8774" width="7.140625" style="58" bestFit="1" customWidth="1"/>
    <col min="8775" max="8775" width="6.5703125" style="58" bestFit="1" customWidth="1"/>
    <col min="8776" max="8776" width="7" style="58" bestFit="1" customWidth="1"/>
    <col min="8777" max="8777" width="6.42578125" style="58" bestFit="1" customWidth="1"/>
    <col min="8778" max="8778" width="5.85546875" style="58" bestFit="1" customWidth="1"/>
    <col min="8779" max="8779" width="7" style="58" bestFit="1" customWidth="1"/>
    <col min="8780" max="8780" width="6.140625" style="58" bestFit="1" customWidth="1"/>
    <col min="8781" max="8781" width="6.42578125" style="58" bestFit="1" customWidth="1"/>
    <col min="8782" max="8783" width="6.85546875" style="58" bestFit="1" customWidth="1"/>
    <col min="8784" max="8784" width="6.42578125" style="58" bestFit="1" customWidth="1"/>
    <col min="8785" max="8785" width="6.28515625" style="58" bestFit="1" customWidth="1"/>
    <col min="8786" max="8786" width="7.140625" style="58" bestFit="1" customWidth="1"/>
    <col min="8787" max="8787" width="6.5703125" style="58" bestFit="1" customWidth="1"/>
    <col min="8788" max="8788" width="7" style="58" bestFit="1" customWidth="1"/>
    <col min="8789" max="8789" width="6.42578125" style="58" bestFit="1" customWidth="1"/>
    <col min="8790" max="8790" width="5.85546875" style="58" bestFit="1" customWidth="1"/>
    <col min="8791" max="8791" width="7" style="58" bestFit="1" customWidth="1"/>
    <col min="8792" max="8792" width="6.140625" style="58" bestFit="1" customWidth="1"/>
    <col min="8793" max="8793" width="6.42578125" style="58" bestFit="1" customWidth="1"/>
    <col min="8794" max="8795" width="6.85546875" style="58" bestFit="1" customWidth="1"/>
    <col min="8796" max="8796" width="6.42578125" style="58" bestFit="1" customWidth="1"/>
    <col min="8797" max="8797" width="6.28515625" style="58" bestFit="1" customWidth="1"/>
    <col min="8798" max="8798" width="7.140625" style="58" bestFit="1" customWidth="1"/>
    <col min="8799" max="8799" width="6.5703125" style="58" bestFit="1" customWidth="1"/>
    <col min="8800" max="8800" width="7" style="58" bestFit="1" customWidth="1"/>
    <col min="8801" max="8801" width="6.42578125" style="58" bestFit="1" customWidth="1"/>
    <col min="8802" max="8802" width="5.85546875" style="58" bestFit="1" customWidth="1"/>
    <col min="8803" max="8803" width="7" style="58" bestFit="1" customWidth="1"/>
    <col min="8804" max="8804" width="6.140625" style="58" bestFit="1" customWidth="1"/>
    <col min="8805" max="8805" width="6.42578125" style="58" bestFit="1" customWidth="1"/>
    <col min="8806" max="8807" width="6.85546875" style="58" bestFit="1" customWidth="1"/>
    <col min="8808" max="8808" width="6.42578125" style="58" bestFit="1" customWidth="1"/>
    <col min="8809" max="8809" width="6.28515625" style="58" bestFit="1" customWidth="1"/>
    <col min="8810" max="8810" width="7.140625" style="58" bestFit="1" customWidth="1"/>
    <col min="8811" max="8811" width="6.5703125" style="58" bestFit="1" customWidth="1"/>
    <col min="8812" max="8812" width="7" style="58" bestFit="1" customWidth="1"/>
    <col min="8813" max="8813" width="6.42578125" style="58" bestFit="1" customWidth="1"/>
    <col min="8814" max="8814" width="5.85546875" style="58" bestFit="1" customWidth="1"/>
    <col min="8815" max="8815" width="7" style="58" bestFit="1" customWidth="1"/>
    <col min="8816" max="8816" width="6.140625" style="58" bestFit="1" customWidth="1"/>
    <col min="8817" max="8817" width="6.42578125" style="58" bestFit="1" customWidth="1"/>
    <col min="8818" max="8819" width="6.85546875" style="58" bestFit="1" customWidth="1"/>
    <col min="8820" max="8820" width="6.42578125" style="58" bestFit="1" customWidth="1"/>
    <col min="8821" max="8821" width="6.28515625" style="58" bestFit="1" customWidth="1"/>
    <col min="8822" max="8822" width="7.140625" style="58" bestFit="1" customWidth="1"/>
    <col min="8823" max="8823" width="6.5703125" style="58" bestFit="1" customWidth="1"/>
    <col min="8824" max="8824" width="7" style="58" bestFit="1" customWidth="1"/>
    <col min="8825" max="8825" width="6.42578125" style="58" bestFit="1" customWidth="1"/>
    <col min="8826" max="8826" width="5.85546875" style="58" bestFit="1" customWidth="1"/>
    <col min="8827" max="8827" width="7" style="58" bestFit="1" customWidth="1"/>
    <col min="8828" max="8828" width="6.140625" style="58" bestFit="1" customWidth="1"/>
    <col min="8829" max="8829" width="6.42578125" style="58" bestFit="1" customWidth="1"/>
    <col min="8830" max="8831" width="6.85546875" style="58" bestFit="1" customWidth="1"/>
    <col min="8832" max="8832" width="6.42578125" style="58" bestFit="1" customWidth="1"/>
    <col min="8833" max="8833" width="6.28515625" style="58" bestFit="1" customWidth="1"/>
    <col min="8834" max="8834" width="7.140625" style="58" bestFit="1" customWidth="1"/>
    <col min="8835" max="8835" width="6.5703125" style="58" bestFit="1" customWidth="1"/>
    <col min="8836" max="8836" width="7" style="58" bestFit="1" customWidth="1"/>
    <col min="8837" max="8837" width="6.42578125" style="58" bestFit="1" customWidth="1"/>
    <col min="8838" max="8838" width="5.85546875" style="58" bestFit="1" customWidth="1"/>
    <col min="8839" max="8839" width="7" style="58" bestFit="1" customWidth="1"/>
    <col min="8840" max="8840" width="6.140625" style="58" bestFit="1" customWidth="1"/>
    <col min="8841" max="8841" width="6.42578125" style="58" bestFit="1" customWidth="1"/>
    <col min="8842" max="8843" width="6.85546875" style="58" bestFit="1" customWidth="1"/>
    <col min="8844" max="8844" width="6.42578125" style="58" bestFit="1" customWidth="1"/>
    <col min="8845" max="8845" width="6.28515625" style="58" bestFit="1" customWidth="1"/>
    <col min="8846" max="8846" width="7.140625" style="58" bestFit="1" customWidth="1"/>
    <col min="8847" max="8847" width="6.5703125" style="58" bestFit="1" customWidth="1"/>
    <col min="8848" max="8848" width="7" style="58" bestFit="1" customWidth="1"/>
    <col min="8849" max="8849" width="6.42578125" style="58" bestFit="1" customWidth="1"/>
    <col min="8850" max="8850" width="5.85546875" style="58" bestFit="1" customWidth="1"/>
    <col min="8851" max="8851" width="7" style="58" bestFit="1" customWidth="1"/>
    <col min="8852" max="8852" width="6.140625" style="58" bestFit="1" customWidth="1"/>
    <col min="8853" max="8853" width="6.42578125" style="58" bestFit="1" customWidth="1"/>
    <col min="8854" max="8881" width="6.85546875" style="58" bestFit="1" customWidth="1"/>
    <col min="8882" max="8956" width="9.140625" style="58"/>
    <col min="8957" max="8957" width="3" style="58" bestFit="1" customWidth="1"/>
    <col min="8958" max="8958" width="3.28515625" style="58" bestFit="1" customWidth="1"/>
    <col min="8959" max="8960" width="0" style="58" hidden="1" customWidth="1"/>
    <col min="8961" max="8961" width="9.140625" style="58"/>
    <col min="8962" max="8962" width="29.5703125" style="58" customWidth="1"/>
    <col min="8963" max="8963" width="7" style="58" bestFit="1" customWidth="1"/>
    <col min="8964" max="8964" width="6.140625" style="58" bestFit="1" customWidth="1"/>
    <col min="8965" max="8965" width="6.42578125" style="58" bestFit="1" customWidth="1"/>
    <col min="8966" max="8967" width="6.85546875" style="58" bestFit="1" customWidth="1"/>
    <col min="8968" max="8968" width="6.42578125" style="58" bestFit="1" customWidth="1"/>
    <col min="8969" max="8969" width="6.28515625" style="58" bestFit="1" customWidth="1"/>
    <col min="8970" max="8970" width="7.140625" style="58" bestFit="1" customWidth="1"/>
    <col min="8971" max="8971" width="6.5703125" style="58" bestFit="1" customWidth="1"/>
    <col min="8972" max="8972" width="7" style="58" bestFit="1" customWidth="1"/>
    <col min="8973" max="8973" width="6.42578125" style="58" bestFit="1" customWidth="1"/>
    <col min="8974" max="8974" width="5.85546875" style="58" bestFit="1" customWidth="1"/>
    <col min="8975" max="8975" width="7" style="58" bestFit="1" customWidth="1"/>
    <col min="8976" max="8976" width="6.140625" style="58" bestFit="1" customWidth="1"/>
    <col min="8977" max="8977" width="6.42578125" style="58" bestFit="1" customWidth="1"/>
    <col min="8978" max="8979" width="6.85546875" style="58" bestFit="1" customWidth="1"/>
    <col min="8980" max="8980" width="6.42578125" style="58" bestFit="1" customWidth="1"/>
    <col min="8981" max="8981" width="6.28515625" style="58" bestFit="1" customWidth="1"/>
    <col min="8982" max="8982" width="7.140625" style="58" bestFit="1" customWidth="1"/>
    <col min="8983" max="8983" width="6.5703125" style="58" bestFit="1" customWidth="1"/>
    <col min="8984" max="8984" width="7" style="58" bestFit="1" customWidth="1"/>
    <col min="8985" max="8985" width="6.42578125" style="58" bestFit="1" customWidth="1"/>
    <col min="8986" max="8986" width="5.85546875" style="58" bestFit="1" customWidth="1"/>
    <col min="8987" max="8987" width="7" style="58" bestFit="1" customWidth="1"/>
    <col min="8988" max="8988" width="6.140625" style="58" bestFit="1" customWidth="1"/>
    <col min="8989" max="8989" width="6.42578125" style="58" bestFit="1" customWidth="1"/>
    <col min="8990" max="8991" width="6.85546875" style="58" bestFit="1" customWidth="1"/>
    <col min="8992" max="8992" width="6.42578125" style="58" bestFit="1" customWidth="1"/>
    <col min="8993" max="8993" width="6.28515625" style="58" bestFit="1" customWidth="1"/>
    <col min="8994" max="8994" width="7.140625" style="58" bestFit="1" customWidth="1"/>
    <col min="8995" max="8995" width="6.5703125" style="58" bestFit="1" customWidth="1"/>
    <col min="8996" max="8996" width="7" style="58" bestFit="1" customWidth="1"/>
    <col min="8997" max="8997" width="6.42578125" style="58" bestFit="1" customWidth="1"/>
    <col min="8998" max="8998" width="5.85546875" style="58" bestFit="1" customWidth="1"/>
    <col min="8999" max="8999" width="7" style="58" bestFit="1" customWidth="1"/>
    <col min="9000" max="9000" width="6.140625" style="58" bestFit="1" customWidth="1"/>
    <col min="9001" max="9001" width="6.42578125" style="58" bestFit="1" customWidth="1"/>
    <col min="9002" max="9003" width="6.85546875" style="58" bestFit="1" customWidth="1"/>
    <col min="9004" max="9004" width="6.42578125" style="58" bestFit="1" customWidth="1"/>
    <col min="9005" max="9005" width="6.28515625" style="58" bestFit="1" customWidth="1"/>
    <col min="9006" max="9006" width="7.140625" style="58" bestFit="1" customWidth="1"/>
    <col min="9007" max="9007" width="6.5703125" style="58" bestFit="1" customWidth="1"/>
    <col min="9008" max="9008" width="7" style="58" bestFit="1" customWidth="1"/>
    <col min="9009" max="9009" width="6.42578125" style="58" bestFit="1" customWidth="1"/>
    <col min="9010" max="9010" width="5.85546875" style="58" bestFit="1" customWidth="1"/>
    <col min="9011" max="9011" width="7" style="58" bestFit="1" customWidth="1"/>
    <col min="9012" max="9012" width="6.140625" style="58" bestFit="1" customWidth="1"/>
    <col min="9013" max="9013" width="6.42578125" style="58" bestFit="1" customWidth="1"/>
    <col min="9014" max="9015" width="6.85546875" style="58" bestFit="1" customWidth="1"/>
    <col min="9016" max="9016" width="6.42578125" style="58" bestFit="1" customWidth="1"/>
    <col min="9017" max="9017" width="6.28515625" style="58" bestFit="1" customWidth="1"/>
    <col min="9018" max="9018" width="7.140625" style="58" bestFit="1" customWidth="1"/>
    <col min="9019" max="9019" width="6.5703125" style="58" bestFit="1" customWidth="1"/>
    <col min="9020" max="9020" width="7" style="58" bestFit="1" customWidth="1"/>
    <col min="9021" max="9021" width="6.42578125" style="58" bestFit="1" customWidth="1"/>
    <col min="9022" max="9022" width="5.85546875" style="58" bestFit="1" customWidth="1"/>
    <col min="9023" max="9023" width="7" style="58" bestFit="1" customWidth="1"/>
    <col min="9024" max="9024" width="6.140625" style="58" bestFit="1" customWidth="1"/>
    <col min="9025" max="9025" width="6.42578125" style="58" bestFit="1" customWidth="1"/>
    <col min="9026" max="9027" width="6.85546875" style="58" bestFit="1" customWidth="1"/>
    <col min="9028" max="9028" width="6.42578125" style="58" bestFit="1" customWidth="1"/>
    <col min="9029" max="9029" width="6.28515625" style="58" bestFit="1" customWidth="1"/>
    <col min="9030" max="9030" width="7.140625" style="58" bestFit="1" customWidth="1"/>
    <col min="9031" max="9031" width="6.5703125" style="58" bestFit="1" customWidth="1"/>
    <col min="9032" max="9032" width="7" style="58" bestFit="1" customWidth="1"/>
    <col min="9033" max="9033" width="6.42578125" style="58" bestFit="1" customWidth="1"/>
    <col min="9034" max="9034" width="5.85546875" style="58" bestFit="1" customWidth="1"/>
    <col min="9035" max="9035" width="7" style="58" bestFit="1" customWidth="1"/>
    <col min="9036" max="9036" width="6.140625" style="58" bestFit="1" customWidth="1"/>
    <col min="9037" max="9037" width="6.42578125" style="58" bestFit="1" customWidth="1"/>
    <col min="9038" max="9039" width="6.85546875" style="58" bestFit="1" customWidth="1"/>
    <col min="9040" max="9040" width="6.42578125" style="58" bestFit="1" customWidth="1"/>
    <col min="9041" max="9041" width="6.28515625" style="58" bestFit="1" customWidth="1"/>
    <col min="9042" max="9042" width="7.140625" style="58" bestFit="1" customWidth="1"/>
    <col min="9043" max="9043" width="6.5703125" style="58" bestFit="1" customWidth="1"/>
    <col min="9044" max="9044" width="7" style="58" bestFit="1" customWidth="1"/>
    <col min="9045" max="9045" width="6.42578125" style="58" bestFit="1" customWidth="1"/>
    <col min="9046" max="9046" width="5.85546875" style="58" bestFit="1" customWidth="1"/>
    <col min="9047" max="9047" width="7" style="58" bestFit="1" customWidth="1"/>
    <col min="9048" max="9048" width="6.140625" style="58" bestFit="1" customWidth="1"/>
    <col min="9049" max="9049" width="6.42578125" style="58" bestFit="1" customWidth="1"/>
    <col min="9050" max="9051" width="6.85546875" style="58" bestFit="1" customWidth="1"/>
    <col min="9052" max="9052" width="6.42578125" style="58" bestFit="1" customWidth="1"/>
    <col min="9053" max="9053" width="6.28515625" style="58" bestFit="1" customWidth="1"/>
    <col min="9054" max="9054" width="7.140625" style="58" bestFit="1" customWidth="1"/>
    <col min="9055" max="9055" width="6.5703125" style="58" bestFit="1" customWidth="1"/>
    <col min="9056" max="9056" width="7" style="58" bestFit="1" customWidth="1"/>
    <col min="9057" max="9057" width="6.42578125" style="58" bestFit="1" customWidth="1"/>
    <col min="9058" max="9058" width="5.85546875" style="58" bestFit="1" customWidth="1"/>
    <col min="9059" max="9059" width="7" style="58" bestFit="1" customWidth="1"/>
    <col min="9060" max="9060" width="6.140625" style="58" bestFit="1" customWidth="1"/>
    <col min="9061" max="9061" width="6.42578125" style="58" bestFit="1" customWidth="1"/>
    <col min="9062" max="9063" width="6.85546875" style="58" bestFit="1" customWidth="1"/>
    <col min="9064" max="9064" width="6.42578125" style="58" bestFit="1" customWidth="1"/>
    <col min="9065" max="9065" width="6.28515625" style="58" bestFit="1" customWidth="1"/>
    <col min="9066" max="9066" width="7.140625" style="58" bestFit="1" customWidth="1"/>
    <col min="9067" max="9067" width="6.5703125" style="58" bestFit="1" customWidth="1"/>
    <col min="9068" max="9068" width="7" style="58" bestFit="1" customWidth="1"/>
    <col min="9069" max="9069" width="6.42578125" style="58" bestFit="1" customWidth="1"/>
    <col min="9070" max="9070" width="5.85546875" style="58" bestFit="1" customWidth="1"/>
    <col min="9071" max="9071" width="7" style="58" bestFit="1" customWidth="1"/>
    <col min="9072" max="9072" width="6.140625" style="58" bestFit="1" customWidth="1"/>
    <col min="9073" max="9073" width="6.42578125" style="58" bestFit="1" customWidth="1"/>
    <col min="9074" max="9075" width="6.85546875" style="58" bestFit="1" customWidth="1"/>
    <col min="9076" max="9076" width="6.42578125" style="58" bestFit="1" customWidth="1"/>
    <col min="9077" max="9077" width="6.28515625" style="58" bestFit="1" customWidth="1"/>
    <col min="9078" max="9078" width="7.140625" style="58" bestFit="1" customWidth="1"/>
    <col min="9079" max="9079" width="6.5703125" style="58" bestFit="1" customWidth="1"/>
    <col min="9080" max="9080" width="7" style="58" bestFit="1" customWidth="1"/>
    <col min="9081" max="9081" width="6.42578125" style="58" bestFit="1" customWidth="1"/>
    <col min="9082" max="9082" width="5.85546875" style="58" bestFit="1" customWidth="1"/>
    <col min="9083" max="9083" width="7" style="58" bestFit="1" customWidth="1"/>
    <col min="9084" max="9084" width="6.140625" style="58" bestFit="1" customWidth="1"/>
    <col min="9085" max="9085" width="6.42578125" style="58" bestFit="1" customWidth="1"/>
    <col min="9086" max="9087" width="6.85546875" style="58" bestFit="1" customWidth="1"/>
    <col min="9088" max="9088" width="6.42578125" style="58" bestFit="1" customWidth="1"/>
    <col min="9089" max="9089" width="6.28515625" style="58" bestFit="1" customWidth="1"/>
    <col min="9090" max="9090" width="7.140625" style="58" bestFit="1" customWidth="1"/>
    <col min="9091" max="9091" width="6.5703125" style="58" bestFit="1" customWidth="1"/>
    <col min="9092" max="9092" width="7" style="58" bestFit="1" customWidth="1"/>
    <col min="9093" max="9093" width="6.42578125" style="58" bestFit="1" customWidth="1"/>
    <col min="9094" max="9094" width="5.85546875" style="58" bestFit="1" customWidth="1"/>
    <col min="9095" max="9095" width="7" style="58" bestFit="1" customWidth="1"/>
    <col min="9096" max="9096" width="6.140625" style="58" bestFit="1" customWidth="1"/>
    <col min="9097" max="9097" width="6.42578125" style="58" bestFit="1" customWidth="1"/>
    <col min="9098" max="9099" width="6.85546875" style="58" bestFit="1" customWidth="1"/>
    <col min="9100" max="9100" width="6.42578125" style="58" bestFit="1" customWidth="1"/>
    <col min="9101" max="9101" width="6.28515625" style="58" bestFit="1" customWidth="1"/>
    <col min="9102" max="9102" width="7.140625" style="58" bestFit="1" customWidth="1"/>
    <col min="9103" max="9103" width="6.5703125" style="58" bestFit="1" customWidth="1"/>
    <col min="9104" max="9104" width="7" style="58" bestFit="1" customWidth="1"/>
    <col min="9105" max="9105" width="6.42578125" style="58" bestFit="1" customWidth="1"/>
    <col min="9106" max="9106" width="5.85546875" style="58" bestFit="1" customWidth="1"/>
    <col min="9107" max="9107" width="7" style="58" bestFit="1" customWidth="1"/>
    <col min="9108" max="9108" width="6.140625" style="58" bestFit="1" customWidth="1"/>
    <col min="9109" max="9109" width="6.42578125" style="58" bestFit="1" customWidth="1"/>
    <col min="9110" max="9137" width="6.85546875" style="58" bestFit="1" customWidth="1"/>
    <col min="9138" max="9212" width="9.140625" style="58"/>
    <col min="9213" max="9213" width="3" style="58" bestFit="1" customWidth="1"/>
    <col min="9214" max="9214" width="3.28515625" style="58" bestFit="1" customWidth="1"/>
    <col min="9215" max="9216" width="0" style="58" hidden="1" customWidth="1"/>
    <col min="9217" max="9217" width="9.140625" style="58"/>
    <col min="9218" max="9218" width="29.5703125" style="58" customWidth="1"/>
    <col min="9219" max="9219" width="7" style="58" bestFit="1" customWidth="1"/>
    <col min="9220" max="9220" width="6.140625" style="58" bestFit="1" customWidth="1"/>
    <col min="9221" max="9221" width="6.42578125" style="58" bestFit="1" customWidth="1"/>
    <col min="9222" max="9223" width="6.85546875" style="58" bestFit="1" customWidth="1"/>
    <col min="9224" max="9224" width="6.42578125" style="58" bestFit="1" customWidth="1"/>
    <col min="9225" max="9225" width="6.28515625" style="58" bestFit="1" customWidth="1"/>
    <col min="9226" max="9226" width="7.140625" style="58" bestFit="1" customWidth="1"/>
    <col min="9227" max="9227" width="6.5703125" style="58" bestFit="1" customWidth="1"/>
    <col min="9228" max="9228" width="7" style="58" bestFit="1" customWidth="1"/>
    <col min="9229" max="9229" width="6.42578125" style="58" bestFit="1" customWidth="1"/>
    <col min="9230" max="9230" width="5.85546875" style="58" bestFit="1" customWidth="1"/>
    <col min="9231" max="9231" width="7" style="58" bestFit="1" customWidth="1"/>
    <col min="9232" max="9232" width="6.140625" style="58" bestFit="1" customWidth="1"/>
    <col min="9233" max="9233" width="6.42578125" style="58" bestFit="1" customWidth="1"/>
    <col min="9234" max="9235" width="6.85546875" style="58" bestFit="1" customWidth="1"/>
    <col min="9236" max="9236" width="6.42578125" style="58" bestFit="1" customWidth="1"/>
    <col min="9237" max="9237" width="6.28515625" style="58" bestFit="1" customWidth="1"/>
    <col min="9238" max="9238" width="7.140625" style="58" bestFit="1" customWidth="1"/>
    <col min="9239" max="9239" width="6.5703125" style="58" bestFit="1" customWidth="1"/>
    <col min="9240" max="9240" width="7" style="58" bestFit="1" customWidth="1"/>
    <col min="9241" max="9241" width="6.42578125" style="58" bestFit="1" customWidth="1"/>
    <col min="9242" max="9242" width="5.85546875" style="58" bestFit="1" customWidth="1"/>
    <col min="9243" max="9243" width="7" style="58" bestFit="1" customWidth="1"/>
    <col min="9244" max="9244" width="6.140625" style="58" bestFit="1" customWidth="1"/>
    <col min="9245" max="9245" width="6.42578125" style="58" bestFit="1" customWidth="1"/>
    <col min="9246" max="9247" width="6.85546875" style="58" bestFit="1" customWidth="1"/>
    <col min="9248" max="9248" width="6.42578125" style="58" bestFit="1" customWidth="1"/>
    <col min="9249" max="9249" width="6.28515625" style="58" bestFit="1" customWidth="1"/>
    <col min="9250" max="9250" width="7.140625" style="58" bestFit="1" customWidth="1"/>
    <col min="9251" max="9251" width="6.5703125" style="58" bestFit="1" customWidth="1"/>
    <col min="9252" max="9252" width="7" style="58" bestFit="1" customWidth="1"/>
    <col min="9253" max="9253" width="6.42578125" style="58" bestFit="1" customWidth="1"/>
    <col min="9254" max="9254" width="5.85546875" style="58" bestFit="1" customWidth="1"/>
    <col min="9255" max="9255" width="7" style="58" bestFit="1" customWidth="1"/>
    <col min="9256" max="9256" width="6.140625" style="58" bestFit="1" customWidth="1"/>
    <col min="9257" max="9257" width="6.42578125" style="58" bestFit="1" customWidth="1"/>
    <col min="9258" max="9259" width="6.85546875" style="58" bestFit="1" customWidth="1"/>
    <col min="9260" max="9260" width="6.42578125" style="58" bestFit="1" customWidth="1"/>
    <col min="9261" max="9261" width="6.28515625" style="58" bestFit="1" customWidth="1"/>
    <col min="9262" max="9262" width="7.140625" style="58" bestFit="1" customWidth="1"/>
    <col min="9263" max="9263" width="6.5703125" style="58" bestFit="1" customWidth="1"/>
    <col min="9264" max="9264" width="7" style="58" bestFit="1" customWidth="1"/>
    <col min="9265" max="9265" width="6.42578125" style="58" bestFit="1" customWidth="1"/>
    <col min="9266" max="9266" width="5.85546875" style="58" bestFit="1" customWidth="1"/>
    <col min="9267" max="9267" width="7" style="58" bestFit="1" customWidth="1"/>
    <col min="9268" max="9268" width="6.140625" style="58" bestFit="1" customWidth="1"/>
    <col min="9269" max="9269" width="6.42578125" style="58" bestFit="1" customWidth="1"/>
    <col min="9270" max="9271" width="6.85546875" style="58" bestFit="1" customWidth="1"/>
    <col min="9272" max="9272" width="6.42578125" style="58" bestFit="1" customWidth="1"/>
    <col min="9273" max="9273" width="6.28515625" style="58" bestFit="1" customWidth="1"/>
    <col min="9274" max="9274" width="7.140625" style="58" bestFit="1" customWidth="1"/>
    <col min="9275" max="9275" width="6.5703125" style="58" bestFit="1" customWidth="1"/>
    <col min="9276" max="9276" width="7" style="58" bestFit="1" customWidth="1"/>
    <col min="9277" max="9277" width="6.42578125" style="58" bestFit="1" customWidth="1"/>
    <col min="9278" max="9278" width="5.85546875" style="58" bestFit="1" customWidth="1"/>
    <col min="9279" max="9279" width="7" style="58" bestFit="1" customWidth="1"/>
    <col min="9280" max="9280" width="6.140625" style="58" bestFit="1" customWidth="1"/>
    <col min="9281" max="9281" width="6.42578125" style="58" bestFit="1" customWidth="1"/>
    <col min="9282" max="9283" width="6.85546875" style="58" bestFit="1" customWidth="1"/>
    <col min="9284" max="9284" width="6.42578125" style="58" bestFit="1" customWidth="1"/>
    <col min="9285" max="9285" width="6.28515625" style="58" bestFit="1" customWidth="1"/>
    <col min="9286" max="9286" width="7.140625" style="58" bestFit="1" customWidth="1"/>
    <col min="9287" max="9287" width="6.5703125" style="58" bestFit="1" customWidth="1"/>
    <col min="9288" max="9288" width="7" style="58" bestFit="1" customWidth="1"/>
    <col min="9289" max="9289" width="6.42578125" style="58" bestFit="1" customWidth="1"/>
    <col min="9290" max="9290" width="5.85546875" style="58" bestFit="1" customWidth="1"/>
    <col min="9291" max="9291" width="7" style="58" bestFit="1" customWidth="1"/>
    <col min="9292" max="9292" width="6.140625" style="58" bestFit="1" customWidth="1"/>
    <col min="9293" max="9293" width="6.42578125" style="58" bestFit="1" customWidth="1"/>
    <col min="9294" max="9295" width="6.85546875" style="58" bestFit="1" customWidth="1"/>
    <col min="9296" max="9296" width="6.42578125" style="58" bestFit="1" customWidth="1"/>
    <col min="9297" max="9297" width="6.28515625" style="58" bestFit="1" customWidth="1"/>
    <col min="9298" max="9298" width="7.140625" style="58" bestFit="1" customWidth="1"/>
    <col min="9299" max="9299" width="6.5703125" style="58" bestFit="1" customWidth="1"/>
    <col min="9300" max="9300" width="7" style="58" bestFit="1" customWidth="1"/>
    <col min="9301" max="9301" width="6.42578125" style="58" bestFit="1" customWidth="1"/>
    <col min="9302" max="9302" width="5.85546875" style="58" bestFit="1" customWidth="1"/>
    <col min="9303" max="9303" width="7" style="58" bestFit="1" customWidth="1"/>
    <col min="9304" max="9304" width="6.140625" style="58" bestFit="1" customWidth="1"/>
    <col min="9305" max="9305" width="6.42578125" style="58" bestFit="1" customWidth="1"/>
    <col min="9306" max="9307" width="6.85546875" style="58" bestFit="1" customWidth="1"/>
    <col min="9308" max="9308" width="6.42578125" style="58" bestFit="1" customWidth="1"/>
    <col min="9309" max="9309" width="6.28515625" style="58" bestFit="1" customWidth="1"/>
    <col min="9310" max="9310" width="7.140625" style="58" bestFit="1" customWidth="1"/>
    <col min="9311" max="9311" width="6.5703125" style="58" bestFit="1" customWidth="1"/>
    <col min="9312" max="9312" width="7" style="58" bestFit="1" customWidth="1"/>
    <col min="9313" max="9313" width="6.42578125" style="58" bestFit="1" customWidth="1"/>
    <col min="9314" max="9314" width="5.85546875" style="58" bestFit="1" customWidth="1"/>
    <col min="9315" max="9315" width="7" style="58" bestFit="1" customWidth="1"/>
    <col min="9316" max="9316" width="6.140625" style="58" bestFit="1" customWidth="1"/>
    <col min="9317" max="9317" width="6.42578125" style="58" bestFit="1" customWidth="1"/>
    <col min="9318" max="9319" width="6.85546875" style="58" bestFit="1" customWidth="1"/>
    <col min="9320" max="9320" width="6.42578125" style="58" bestFit="1" customWidth="1"/>
    <col min="9321" max="9321" width="6.28515625" style="58" bestFit="1" customWidth="1"/>
    <col min="9322" max="9322" width="7.140625" style="58" bestFit="1" customWidth="1"/>
    <col min="9323" max="9323" width="6.5703125" style="58" bestFit="1" customWidth="1"/>
    <col min="9324" max="9324" width="7" style="58" bestFit="1" customWidth="1"/>
    <col min="9325" max="9325" width="6.42578125" style="58" bestFit="1" customWidth="1"/>
    <col min="9326" max="9326" width="5.85546875" style="58" bestFit="1" customWidth="1"/>
    <col min="9327" max="9327" width="7" style="58" bestFit="1" customWidth="1"/>
    <col min="9328" max="9328" width="6.140625" style="58" bestFit="1" customWidth="1"/>
    <col min="9329" max="9329" width="6.42578125" style="58" bestFit="1" customWidth="1"/>
    <col min="9330" max="9331" width="6.85546875" style="58" bestFit="1" customWidth="1"/>
    <col min="9332" max="9332" width="6.42578125" style="58" bestFit="1" customWidth="1"/>
    <col min="9333" max="9333" width="6.28515625" style="58" bestFit="1" customWidth="1"/>
    <col min="9334" max="9334" width="7.140625" style="58" bestFit="1" customWidth="1"/>
    <col min="9335" max="9335" width="6.5703125" style="58" bestFit="1" customWidth="1"/>
    <col min="9336" max="9336" width="7" style="58" bestFit="1" customWidth="1"/>
    <col min="9337" max="9337" width="6.42578125" style="58" bestFit="1" customWidth="1"/>
    <col min="9338" max="9338" width="5.85546875" style="58" bestFit="1" customWidth="1"/>
    <col min="9339" max="9339" width="7" style="58" bestFit="1" customWidth="1"/>
    <col min="9340" max="9340" width="6.140625" style="58" bestFit="1" customWidth="1"/>
    <col min="9341" max="9341" width="6.42578125" style="58" bestFit="1" customWidth="1"/>
    <col min="9342" max="9343" width="6.85546875" style="58" bestFit="1" customWidth="1"/>
    <col min="9344" max="9344" width="6.42578125" style="58" bestFit="1" customWidth="1"/>
    <col min="9345" max="9345" width="6.28515625" style="58" bestFit="1" customWidth="1"/>
    <col min="9346" max="9346" width="7.140625" style="58" bestFit="1" customWidth="1"/>
    <col min="9347" max="9347" width="6.5703125" style="58" bestFit="1" customWidth="1"/>
    <col min="9348" max="9348" width="7" style="58" bestFit="1" customWidth="1"/>
    <col min="9349" max="9349" width="6.42578125" style="58" bestFit="1" customWidth="1"/>
    <col min="9350" max="9350" width="5.85546875" style="58" bestFit="1" customWidth="1"/>
    <col min="9351" max="9351" width="7" style="58" bestFit="1" customWidth="1"/>
    <col min="9352" max="9352" width="6.140625" style="58" bestFit="1" customWidth="1"/>
    <col min="9353" max="9353" width="6.42578125" style="58" bestFit="1" customWidth="1"/>
    <col min="9354" max="9355" width="6.85546875" style="58" bestFit="1" customWidth="1"/>
    <col min="9356" max="9356" width="6.42578125" style="58" bestFit="1" customWidth="1"/>
    <col min="9357" max="9357" width="6.28515625" style="58" bestFit="1" customWidth="1"/>
    <col min="9358" max="9358" width="7.140625" style="58" bestFit="1" customWidth="1"/>
    <col min="9359" max="9359" width="6.5703125" style="58" bestFit="1" customWidth="1"/>
    <col min="9360" max="9360" width="7" style="58" bestFit="1" customWidth="1"/>
    <col min="9361" max="9361" width="6.42578125" style="58" bestFit="1" customWidth="1"/>
    <col min="9362" max="9362" width="5.85546875" style="58" bestFit="1" customWidth="1"/>
    <col min="9363" max="9363" width="7" style="58" bestFit="1" customWidth="1"/>
    <col min="9364" max="9364" width="6.140625" style="58" bestFit="1" customWidth="1"/>
    <col min="9365" max="9365" width="6.42578125" style="58" bestFit="1" customWidth="1"/>
    <col min="9366" max="9393" width="6.85546875" style="58" bestFit="1" customWidth="1"/>
    <col min="9394" max="9468" width="9.140625" style="58"/>
    <col min="9469" max="9469" width="3" style="58" bestFit="1" customWidth="1"/>
    <col min="9470" max="9470" width="3.28515625" style="58" bestFit="1" customWidth="1"/>
    <col min="9471" max="9472" width="0" style="58" hidden="1" customWidth="1"/>
    <col min="9473" max="9473" width="9.140625" style="58"/>
    <col min="9474" max="9474" width="29.5703125" style="58" customWidth="1"/>
    <col min="9475" max="9475" width="7" style="58" bestFit="1" customWidth="1"/>
    <col min="9476" max="9476" width="6.140625" style="58" bestFit="1" customWidth="1"/>
    <col min="9477" max="9477" width="6.42578125" style="58" bestFit="1" customWidth="1"/>
    <col min="9478" max="9479" width="6.85546875" style="58" bestFit="1" customWidth="1"/>
    <col min="9480" max="9480" width="6.42578125" style="58" bestFit="1" customWidth="1"/>
    <col min="9481" max="9481" width="6.28515625" style="58" bestFit="1" customWidth="1"/>
    <col min="9482" max="9482" width="7.140625" style="58" bestFit="1" customWidth="1"/>
    <col min="9483" max="9483" width="6.5703125" style="58" bestFit="1" customWidth="1"/>
    <col min="9484" max="9484" width="7" style="58" bestFit="1" customWidth="1"/>
    <col min="9485" max="9485" width="6.42578125" style="58" bestFit="1" customWidth="1"/>
    <col min="9486" max="9486" width="5.85546875" style="58" bestFit="1" customWidth="1"/>
    <col min="9487" max="9487" width="7" style="58" bestFit="1" customWidth="1"/>
    <col min="9488" max="9488" width="6.140625" style="58" bestFit="1" customWidth="1"/>
    <col min="9489" max="9489" width="6.42578125" style="58" bestFit="1" customWidth="1"/>
    <col min="9490" max="9491" width="6.85546875" style="58" bestFit="1" customWidth="1"/>
    <col min="9492" max="9492" width="6.42578125" style="58" bestFit="1" customWidth="1"/>
    <col min="9493" max="9493" width="6.28515625" style="58" bestFit="1" customWidth="1"/>
    <col min="9494" max="9494" width="7.140625" style="58" bestFit="1" customWidth="1"/>
    <col min="9495" max="9495" width="6.5703125" style="58" bestFit="1" customWidth="1"/>
    <col min="9496" max="9496" width="7" style="58" bestFit="1" customWidth="1"/>
    <col min="9497" max="9497" width="6.42578125" style="58" bestFit="1" customWidth="1"/>
    <col min="9498" max="9498" width="5.85546875" style="58" bestFit="1" customWidth="1"/>
    <col min="9499" max="9499" width="7" style="58" bestFit="1" customWidth="1"/>
    <col min="9500" max="9500" width="6.140625" style="58" bestFit="1" customWidth="1"/>
    <col min="9501" max="9501" width="6.42578125" style="58" bestFit="1" customWidth="1"/>
    <col min="9502" max="9503" width="6.85546875" style="58" bestFit="1" customWidth="1"/>
    <col min="9504" max="9504" width="6.42578125" style="58" bestFit="1" customWidth="1"/>
    <col min="9505" max="9505" width="6.28515625" style="58" bestFit="1" customWidth="1"/>
    <col min="9506" max="9506" width="7.140625" style="58" bestFit="1" customWidth="1"/>
    <col min="9507" max="9507" width="6.5703125" style="58" bestFit="1" customWidth="1"/>
    <col min="9508" max="9508" width="7" style="58" bestFit="1" customWidth="1"/>
    <col min="9509" max="9509" width="6.42578125" style="58" bestFit="1" customWidth="1"/>
    <col min="9510" max="9510" width="5.85546875" style="58" bestFit="1" customWidth="1"/>
    <col min="9511" max="9511" width="7" style="58" bestFit="1" customWidth="1"/>
    <col min="9512" max="9512" width="6.140625" style="58" bestFit="1" customWidth="1"/>
    <col min="9513" max="9513" width="6.42578125" style="58" bestFit="1" customWidth="1"/>
    <col min="9514" max="9515" width="6.85546875" style="58" bestFit="1" customWidth="1"/>
    <col min="9516" max="9516" width="6.42578125" style="58" bestFit="1" customWidth="1"/>
    <col min="9517" max="9517" width="6.28515625" style="58" bestFit="1" customWidth="1"/>
    <col min="9518" max="9518" width="7.140625" style="58" bestFit="1" customWidth="1"/>
    <col min="9519" max="9519" width="6.5703125" style="58" bestFit="1" customWidth="1"/>
    <col min="9520" max="9520" width="7" style="58" bestFit="1" customWidth="1"/>
    <col min="9521" max="9521" width="6.42578125" style="58" bestFit="1" customWidth="1"/>
    <col min="9522" max="9522" width="5.85546875" style="58" bestFit="1" customWidth="1"/>
    <col min="9523" max="9523" width="7" style="58" bestFit="1" customWidth="1"/>
    <col min="9524" max="9524" width="6.140625" style="58" bestFit="1" customWidth="1"/>
    <col min="9525" max="9525" width="6.42578125" style="58" bestFit="1" customWidth="1"/>
    <col min="9526" max="9527" width="6.85546875" style="58" bestFit="1" customWidth="1"/>
    <col min="9528" max="9528" width="6.42578125" style="58" bestFit="1" customWidth="1"/>
    <col min="9529" max="9529" width="6.28515625" style="58" bestFit="1" customWidth="1"/>
    <col min="9530" max="9530" width="7.140625" style="58" bestFit="1" customWidth="1"/>
    <col min="9531" max="9531" width="6.5703125" style="58" bestFit="1" customWidth="1"/>
    <col min="9532" max="9532" width="7" style="58" bestFit="1" customWidth="1"/>
    <col min="9533" max="9533" width="6.42578125" style="58" bestFit="1" customWidth="1"/>
    <col min="9534" max="9534" width="5.85546875" style="58" bestFit="1" customWidth="1"/>
    <col min="9535" max="9535" width="7" style="58" bestFit="1" customWidth="1"/>
    <col min="9536" max="9536" width="6.140625" style="58" bestFit="1" customWidth="1"/>
    <col min="9537" max="9537" width="6.42578125" style="58" bestFit="1" customWidth="1"/>
    <col min="9538" max="9539" width="6.85546875" style="58" bestFit="1" customWidth="1"/>
    <col min="9540" max="9540" width="6.42578125" style="58" bestFit="1" customWidth="1"/>
    <col min="9541" max="9541" width="6.28515625" style="58" bestFit="1" customWidth="1"/>
    <col min="9542" max="9542" width="7.140625" style="58" bestFit="1" customWidth="1"/>
    <col min="9543" max="9543" width="6.5703125" style="58" bestFit="1" customWidth="1"/>
    <col min="9544" max="9544" width="7" style="58" bestFit="1" customWidth="1"/>
    <col min="9545" max="9545" width="6.42578125" style="58" bestFit="1" customWidth="1"/>
    <col min="9546" max="9546" width="5.85546875" style="58" bestFit="1" customWidth="1"/>
    <col min="9547" max="9547" width="7" style="58" bestFit="1" customWidth="1"/>
    <col min="9548" max="9548" width="6.140625" style="58" bestFit="1" customWidth="1"/>
    <col min="9549" max="9549" width="6.42578125" style="58" bestFit="1" customWidth="1"/>
    <col min="9550" max="9551" width="6.85546875" style="58" bestFit="1" customWidth="1"/>
    <col min="9552" max="9552" width="6.42578125" style="58" bestFit="1" customWidth="1"/>
    <col min="9553" max="9553" width="6.28515625" style="58" bestFit="1" customWidth="1"/>
    <col min="9554" max="9554" width="7.140625" style="58" bestFit="1" customWidth="1"/>
    <col min="9555" max="9555" width="6.5703125" style="58" bestFit="1" customWidth="1"/>
    <col min="9556" max="9556" width="7" style="58" bestFit="1" customWidth="1"/>
    <col min="9557" max="9557" width="6.42578125" style="58" bestFit="1" customWidth="1"/>
    <col min="9558" max="9558" width="5.85546875" style="58" bestFit="1" customWidth="1"/>
    <col min="9559" max="9559" width="7" style="58" bestFit="1" customWidth="1"/>
    <col min="9560" max="9560" width="6.140625" style="58" bestFit="1" customWidth="1"/>
    <col min="9561" max="9561" width="6.42578125" style="58" bestFit="1" customWidth="1"/>
    <col min="9562" max="9563" width="6.85546875" style="58" bestFit="1" customWidth="1"/>
    <col min="9564" max="9564" width="6.42578125" style="58" bestFit="1" customWidth="1"/>
    <col min="9565" max="9565" width="6.28515625" style="58" bestFit="1" customWidth="1"/>
    <col min="9566" max="9566" width="7.140625" style="58" bestFit="1" customWidth="1"/>
    <col min="9567" max="9567" width="6.5703125" style="58" bestFit="1" customWidth="1"/>
    <col min="9568" max="9568" width="7" style="58" bestFit="1" customWidth="1"/>
    <col min="9569" max="9569" width="6.42578125" style="58" bestFit="1" customWidth="1"/>
    <col min="9570" max="9570" width="5.85546875" style="58" bestFit="1" customWidth="1"/>
    <col min="9571" max="9571" width="7" style="58" bestFit="1" customWidth="1"/>
    <col min="9572" max="9572" width="6.140625" style="58" bestFit="1" customWidth="1"/>
    <col min="9573" max="9573" width="6.42578125" style="58" bestFit="1" customWidth="1"/>
    <col min="9574" max="9575" width="6.85546875" style="58" bestFit="1" customWidth="1"/>
    <col min="9576" max="9576" width="6.42578125" style="58" bestFit="1" customWidth="1"/>
    <col min="9577" max="9577" width="6.28515625" style="58" bestFit="1" customWidth="1"/>
    <col min="9578" max="9578" width="7.140625" style="58" bestFit="1" customWidth="1"/>
    <col min="9579" max="9579" width="6.5703125" style="58" bestFit="1" customWidth="1"/>
    <col min="9580" max="9580" width="7" style="58" bestFit="1" customWidth="1"/>
    <col min="9581" max="9581" width="6.42578125" style="58" bestFit="1" customWidth="1"/>
    <col min="9582" max="9582" width="5.85546875" style="58" bestFit="1" customWidth="1"/>
    <col min="9583" max="9583" width="7" style="58" bestFit="1" customWidth="1"/>
    <col min="9584" max="9584" width="6.140625" style="58" bestFit="1" customWidth="1"/>
    <col min="9585" max="9585" width="6.42578125" style="58" bestFit="1" customWidth="1"/>
    <col min="9586" max="9587" width="6.85546875" style="58" bestFit="1" customWidth="1"/>
    <col min="9588" max="9588" width="6.42578125" style="58" bestFit="1" customWidth="1"/>
    <col min="9589" max="9589" width="6.28515625" style="58" bestFit="1" customWidth="1"/>
    <col min="9590" max="9590" width="7.140625" style="58" bestFit="1" customWidth="1"/>
    <col min="9591" max="9591" width="6.5703125" style="58" bestFit="1" customWidth="1"/>
    <col min="9592" max="9592" width="7" style="58" bestFit="1" customWidth="1"/>
    <col min="9593" max="9593" width="6.42578125" style="58" bestFit="1" customWidth="1"/>
    <col min="9594" max="9594" width="5.85546875" style="58" bestFit="1" customWidth="1"/>
    <col min="9595" max="9595" width="7" style="58" bestFit="1" customWidth="1"/>
    <col min="9596" max="9596" width="6.140625" style="58" bestFit="1" customWidth="1"/>
    <col min="9597" max="9597" width="6.42578125" style="58" bestFit="1" customWidth="1"/>
    <col min="9598" max="9599" width="6.85546875" style="58" bestFit="1" customWidth="1"/>
    <col min="9600" max="9600" width="6.42578125" style="58" bestFit="1" customWidth="1"/>
    <col min="9601" max="9601" width="6.28515625" style="58" bestFit="1" customWidth="1"/>
    <col min="9602" max="9602" width="7.140625" style="58" bestFit="1" customWidth="1"/>
    <col min="9603" max="9603" width="6.5703125" style="58" bestFit="1" customWidth="1"/>
    <col min="9604" max="9604" width="7" style="58" bestFit="1" customWidth="1"/>
    <col min="9605" max="9605" width="6.42578125" style="58" bestFit="1" customWidth="1"/>
    <col min="9606" max="9606" width="5.85546875" style="58" bestFit="1" customWidth="1"/>
    <col min="9607" max="9607" width="7" style="58" bestFit="1" customWidth="1"/>
    <col min="9608" max="9608" width="6.140625" style="58" bestFit="1" customWidth="1"/>
    <col min="9609" max="9609" width="6.42578125" style="58" bestFit="1" customWidth="1"/>
    <col min="9610" max="9611" width="6.85546875" style="58" bestFit="1" customWidth="1"/>
    <col min="9612" max="9612" width="6.42578125" style="58" bestFit="1" customWidth="1"/>
    <col min="9613" max="9613" width="6.28515625" style="58" bestFit="1" customWidth="1"/>
    <col min="9614" max="9614" width="7.140625" style="58" bestFit="1" customWidth="1"/>
    <col min="9615" max="9615" width="6.5703125" style="58" bestFit="1" customWidth="1"/>
    <col min="9616" max="9616" width="7" style="58" bestFit="1" customWidth="1"/>
    <col min="9617" max="9617" width="6.42578125" style="58" bestFit="1" customWidth="1"/>
    <col min="9618" max="9618" width="5.85546875" style="58" bestFit="1" customWidth="1"/>
    <col min="9619" max="9619" width="7" style="58" bestFit="1" customWidth="1"/>
    <col min="9620" max="9620" width="6.140625" style="58" bestFit="1" customWidth="1"/>
    <col min="9621" max="9621" width="6.42578125" style="58" bestFit="1" customWidth="1"/>
    <col min="9622" max="9649" width="6.85546875" style="58" bestFit="1" customWidth="1"/>
    <col min="9650" max="9724" width="9.140625" style="58"/>
    <col min="9725" max="9725" width="3" style="58" bestFit="1" customWidth="1"/>
    <col min="9726" max="9726" width="3.28515625" style="58" bestFit="1" customWidth="1"/>
    <col min="9727" max="9728" width="0" style="58" hidden="1" customWidth="1"/>
    <col min="9729" max="9729" width="9.140625" style="58"/>
    <col min="9730" max="9730" width="29.5703125" style="58" customWidth="1"/>
    <col min="9731" max="9731" width="7" style="58" bestFit="1" customWidth="1"/>
    <col min="9732" max="9732" width="6.140625" style="58" bestFit="1" customWidth="1"/>
    <col min="9733" max="9733" width="6.42578125" style="58" bestFit="1" customWidth="1"/>
    <col min="9734" max="9735" width="6.85546875" style="58" bestFit="1" customWidth="1"/>
    <col min="9736" max="9736" width="6.42578125" style="58" bestFit="1" customWidth="1"/>
    <col min="9737" max="9737" width="6.28515625" style="58" bestFit="1" customWidth="1"/>
    <col min="9738" max="9738" width="7.140625" style="58" bestFit="1" customWidth="1"/>
    <col min="9739" max="9739" width="6.5703125" style="58" bestFit="1" customWidth="1"/>
    <col min="9740" max="9740" width="7" style="58" bestFit="1" customWidth="1"/>
    <col min="9741" max="9741" width="6.42578125" style="58" bestFit="1" customWidth="1"/>
    <col min="9742" max="9742" width="5.85546875" style="58" bestFit="1" customWidth="1"/>
    <col min="9743" max="9743" width="7" style="58" bestFit="1" customWidth="1"/>
    <col min="9744" max="9744" width="6.140625" style="58" bestFit="1" customWidth="1"/>
    <col min="9745" max="9745" width="6.42578125" style="58" bestFit="1" customWidth="1"/>
    <col min="9746" max="9747" width="6.85546875" style="58" bestFit="1" customWidth="1"/>
    <col min="9748" max="9748" width="6.42578125" style="58" bestFit="1" customWidth="1"/>
    <col min="9749" max="9749" width="6.28515625" style="58" bestFit="1" customWidth="1"/>
    <col min="9750" max="9750" width="7.140625" style="58" bestFit="1" customWidth="1"/>
    <col min="9751" max="9751" width="6.5703125" style="58" bestFit="1" customWidth="1"/>
    <col min="9752" max="9752" width="7" style="58" bestFit="1" customWidth="1"/>
    <col min="9753" max="9753" width="6.42578125" style="58" bestFit="1" customWidth="1"/>
    <col min="9754" max="9754" width="5.85546875" style="58" bestFit="1" customWidth="1"/>
    <col min="9755" max="9755" width="7" style="58" bestFit="1" customWidth="1"/>
    <col min="9756" max="9756" width="6.140625" style="58" bestFit="1" customWidth="1"/>
    <col min="9757" max="9757" width="6.42578125" style="58" bestFit="1" customWidth="1"/>
    <col min="9758" max="9759" width="6.85546875" style="58" bestFit="1" customWidth="1"/>
    <col min="9760" max="9760" width="6.42578125" style="58" bestFit="1" customWidth="1"/>
    <col min="9761" max="9761" width="6.28515625" style="58" bestFit="1" customWidth="1"/>
    <col min="9762" max="9762" width="7.140625" style="58" bestFit="1" customWidth="1"/>
    <col min="9763" max="9763" width="6.5703125" style="58" bestFit="1" customWidth="1"/>
    <col min="9764" max="9764" width="7" style="58" bestFit="1" customWidth="1"/>
    <col min="9765" max="9765" width="6.42578125" style="58" bestFit="1" customWidth="1"/>
    <col min="9766" max="9766" width="5.85546875" style="58" bestFit="1" customWidth="1"/>
    <col min="9767" max="9767" width="7" style="58" bestFit="1" customWidth="1"/>
    <col min="9768" max="9768" width="6.140625" style="58" bestFit="1" customWidth="1"/>
    <col min="9769" max="9769" width="6.42578125" style="58" bestFit="1" customWidth="1"/>
    <col min="9770" max="9771" width="6.85546875" style="58" bestFit="1" customWidth="1"/>
    <col min="9772" max="9772" width="6.42578125" style="58" bestFit="1" customWidth="1"/>
    <col min="9773" max="9773" width="6.28515625" style="58" bestFit="1" customWidth="1"/>
    <col min="9774" max="9774" width="7.140625" style="58" bestFit="1" customWidth="1"/>
    <col min="9775" max="9775" width="6.5703125" style="58" bestFit="1" customWidth="1"/>
    <col min="9776" max="9776" width="7" style="58" bestFit="1" customWidth="1"/>
    <col min="9777" max="9777" width="6.42578125" style="58" bestFit="1" customWidth="1"/>
    <col min="9778" max="9778" width="5.85546875" style="58" bestFit="1" customWidth="1"/>
    <col min="9779" max="9779" width="7" style="58" bestFit="1" customWidth="1"/>
    <col min="9780" max="9780" width="6.140625" style="58" bestFit="1" customWidth="1"/>
    <col min="9781" max="9781" width="6.42578125" style="58" bestFit="1" customWidth="1"/>
    <col min="9782" max="9783" width="6.85546875" style="58" bestFit="1" customWidth="1"/>
    <col min="9784" max="9784" width="6.42578125" style="58" bestFit="1" customWidth="1"/>
    <col min="9785" max="9785" width="6.28515625" style="58" bestFit="1" customWidth="1"/>
    <col min="9786" max="9786" width="7.140625" style="58" bestFit="1" customWidth="1"/>
    <col min="9787" max="9787" width="6.5703125" style="58" bestFit="1" customWidth="1"/>
    <col min="9788" max="9788" width="7" style="58" bestFit="1" customWidth="1"/>
    <col min="9789" max="9789" width="6.42578125" style="58" bestFit="1" customWidth="1"/>
    <col min="9790" max="9790" width="5.85546875" style="58" bestFit="1" customWidth="1"/>
    <col min="9791" max="9791" width="7" style="58" bestFit="1" customWidth="1"/>
    <col min="9792" max="9792" width="6.140625" style="58" bestFit="1" customWidth="1"/>
    <col min="9793" max="9793" width="6.42578125" style="58" bestFit="1" customWidth="1"/>
    <col min="9794" max="9795" width="6.85546875" style="58" bestFit="1" customWidth="1"/>
    <col min="9796" max="9796" width="6.42578125" style="58" bestFit="1" customWidth="1"/>
    <col min="9797" max="9797" width="6.28515625" style="58" bestFit="1" customWidth="1"/>
    <col min="9798" max="9798" width="7.140625" style="58" bestFit="1" customWidth="1"/>
    <col min="9799" max="9799" width="6.5703125" style="58" bestFit="1" customWidth="1"/>
    <col min="9800" max="9800" width="7" style="58" bestFit="1" customWidth="1"/>
    <col min="9801" max="9801" width="6.42578125" style="58" bestFit="1" customWidth="1"/>
    <col min="9802" max="9802" width="5.85546875" style="58" bestFit="1" customWidth="1"/>
    <col min="9803" max="9803" width="7" style="58" bestFit="1" customWidth="1"/>
    <col min="9804" max="9804" width="6.140625" style="58" bestFit="1" customWidth="1"/>
    <col min="9805" max="9805" width="6.42578125" style="58" bestFit="1" customWidth="1"/>
    <col min="9806" max="9807" width="6.85546875" style="58" bestFit="1" customWidth="1"/>
    <col min="9808" max="9808" width="6.42578125" style="58" bestFit="1" customWidth="1"/>
    <col min="9809" max="9809" width="6.28515625" style="58" bestFit="1" customWidth="1"/>
    <col min="9810" max="9810" width="7.140625" style="58" bestFit="1" customWidth="1"/>
    <col min="9811" max="9811" width="6.5703125" style="58" bestFit="1" customWidth="1"/>
    <col min="9812" max="9812" width="7" style="58" bestFit="1" customWidth="1"/>
    <col min="9813" max="9813" width="6.42578125" style="58" bestFit="1" customWidth="1"/>
    <col min="9814" max="9814" width="5.85546875" style="58" bestFit="1" customWidth="1"/>
    <col min="9815" max="9815" width="7" style="58" bestFit="1" customWidth="1"/>
    <col min="9816" max="9816" width="6.140625" style="58" bestFit="1" customWidth="1"/>
    <col min="9817" max="9817" width="6.42578125" style="58" bestFit="1" customWidth="1"/>
    <col min="9818" max="9819" width="6.85546875" style="58" bestFit="1" customWidth="1"/>
    <col min="9820" max="9820" width="6.42578125" style="58" bestFit="1" customWidth="1"/>
    <col min="9821" max="9821" width="6.28515625" style="58" bestFit="1" customWidth="1"/>
    <col min="9822" max="9822" width="7.140625" style="58" bestFit="1" customWidth="1"/>
    <col min="9823" max="9823" width="6.5703125" style="58" bestFit="1" customWidth="1"/>
    <col min="9824" max="9824" width="7" style="58" bestFit="1" customWidth="1"/>
    <col min="9825" max="9825" width="6.42578125" style="58" bestFit="1" customWidth="1"/>
    <col min="9826" max="9826" width="5.85546875" style="58" bestFit="1" customWidth="1"/>
    <col min="9827" max="9827" width="7" style="58" bestFit="1" customWidth="1"/>
    <col min="9828" max="9828" width="6.140625" style="58" bestFit="1" customWidth="1"/>
    <col min="9829" max="9829" width="6.42578125" style="58" bestFit="1" customWidth="1"/>
    <col min="9830" max="9831" width="6.85546875" style="58" bestFit="1" customWidth="1"/>
    <col min="9832" max="9832" width="6.42578125" style="58" bestFit="1" customWidth="1"/>
    <col min="9833" max="9833" width="6.28515625" style="58" bestFit="1" customWidth="1"/>
    <col min="9834" max="9834" width="7.140625" style="58" bestFit="1" customWidth="1"/>
    <col min="9835" max="9835" width="6.5703125" style="58" bestFit="1" customWidth="1"/>
    <col min="9836" max="9836" width="7" style="58" bestFit="1" customWidth="1"/>
    <col min="9837" max="9837" width="6.42578125" style="58" bestFit="1" customWidth="1"/>
    <col min="9838" max="9838" width="5.85546875" style="58" bestFit="1" customWidth="1"/>
    <col min="9839" max="9839" width="7" style="58" bestFit="1" customWidth="1"/>
    <col min="9840" max="9840" width="6.140625" style="58" bestFit="1" customWidth="1"/>
    <col min="9841" max="9841" width="6.42578125" style="58" bestFit="1" customWidth="1"/>
    <col min="9842" max="9843" width="6.85546875" style="58" bestFit="1" customWidth="1"/>
    <col min="9844" max="9844" width="6.42578125" style="58" bestFit="1" customWidth="1"/>
    <col min="9845" max="9845" width="6.28515625" style="58" bestFit="1" customWidth="1"/>
    <col min="9846" max="9846" width="7.140625" style="58" bestFit="1" customWidth="1"/>
    <col min="9847" max="9847" width="6.5703125" style="58" bestFit="1" customWidth="1"/>
    <col min="9848" max="9848" width="7" style="58" bestFit="1" customWidth="1"/>
    <col min="9849" max="9849" width="6.42578125" style="58" bestFit="1" customWidth="1"/>
    <col min="9850" max="9850" width="5.85546875" style="58" bestFit="1" customWidth="1"/>
    <col min="9851" max="9851" width="7" style="58" bestFit="1" customWidth="1"/>
    <col min="9852" max="9852" width="6.140625" style="58" bestFit="1" customWidth="1"/>
    <col min="9853" max="9853" width="6.42578125" style="58" bestFit="1" customWidth="1"/>
    <col min="9854" max="9855" width="6.85546875" style="58" bestFit="1" customWidth="1"/>
    <col min="9856" max="9856" width="6.42578125" style="58" bestFit="1" customWidth="1"/>
    <col min="9857" max="9857" width="6.28515625" style="58" bestFit="1" customWidth="1"/>
    <col min="9858" max="9858" width="7.140625" style="58" bestFit="1" customWidth="1"/>
    <col min="9859" max="9859" width="6.5703125" style="58" bestFit="1" customWidth="1"/>
    <col min="9860" max="9860" width="7" style="58" bestFit="1" customWidth="1"/>
    <col min="9861" max="9861" width="6.42578125" style="58" bestFit="1" customWidth="1"/>
    <col min="9862" max="9862" width="5.85546875" style="58" bestFit="1" customWidth="1"/>
    <col min="9863" max="9863" width="7" style="58" bestFit="1" customWidth="1"/>
    <col min="9864" max="9864" width="6.140625" style="58" bestFit="1" customWidth="1"/>
    <col min="9865" max="9865" width="6.42578125" style="58" bestFit="1" customWidth="1"/>
    <col min="9866" max="9867" width="6.85546875" style="58" bestFit="1" customWidth="1"/>
    <col min="9868" max="9868" width="6.42578125" style="58" bestFit="1" customWidth="1"/>
    <col min="9869" max="9869" width="6.28515625" style="58" bestFit="1" customWidth="1"/>
    <col min="9870" max="9870" width="7.140625" style="58" bestFit="1" customWidth="1"/>
    <col min="9871" max="9871" width="6.5703125" style="58" bestFit="1" customWidth="1"/>
    <col min="9872" max="9872" width="7" style="58" bestFit="1" customWidth="1"/>
    <col min="9873" max="9873" width="6.42578125" style="58" bestFit="1" customWidth="1"/>
    <col min="9874" max="9874" width="5.85546875" style="58" bestFit="1" customWidth="1"/>
    <col min="9875" max="9875" width="7" style="58" bestFit="1" customWidth="1"/>
    <col min="9876" max="9876" width="6.140625" style="58" bestFit="1" customWidth="1"/>
    <col min="9877" max="9877" width="6.42578125" style="58" bestFit="1" customWidth="1"/>
    <col min="9878" max="9905" width="6.85546875" style="58" bestFit="1" customWidth="1"/>
    <col min="9906" max="9980" width="9.140625" style="58"/>
    <col min="9981" max="9981" width="3" style="58" bestFit="1" customWidth="1"/>
    <col min="9982" max="9982" width="3.28515625" style="58" bestFit="1" customWidth="1"/>
    <col min="9983" max="9984" width="0" style="58" hidden="1" customWidth="1"/>
    <col min="9985" max="9985" width="9.140625" style="58"/>
    <col min="9986" max="9986" width="29.5703125" style="58" customWidth="1"/>
    <col min="9987" max="9987" width="7" style="58" bestFit="1" customWidth="1"/>
    <col min="9988" max="9988" width="6.140625" style="58" bestFit="1" customWidth="1"/>
    <col min="9989" max="9989" width="6.42578125" style="58" bestFit="1" customWidth="1"/>
    <col min="9990" max="9991" width="6.85546875" style="58" bestFit="1" customWidth="1"/>
    <col min="9992" max="9992" width="6.42578125" style="58" bestFit="1" customWidth="1"/>
    <col min="9993" max="9993" width="6.28515625" style="58" bestFit="1" customWidth="1"/>
    <col min="9994" max="9994" width="7.140625" style="58" bestFit="1" customWidth="1"/>
    <col min="9995" max="9995" width="6.5703125" style="58" bestFit="1" customWidth="1"/>
    <col min="9996" max="9996" width="7" style="58" bestFit="1" customWidth="1"/>
    <col min="9997" max="9997" width="6.42578125" style="58" bestFit="1" customWidth="1"/>
    <col min="9998" max="9998" width="5.85546875" style="58" bestFit="1" customWidth="1"/>
    <col min="9999" max="9999" width="7" style="58" bestFit="1" customWidth="1"/>
    <col min="10000" max="10000" width="6.140625" style="58" bestFit="1" customWidth="1"/>
    <col min="10001" max="10001" width="6.42578125" style="58" bestFit="1" customWidth="1"/>
    <col min="10002" max="10003" width="6.85546875" style="58" bestFit="1" customWidth="1"/>
    <col min="10004" max="10004" width="6.42578125" style="58" bestFit="1" customWidth="1"/>
    <col min="10005" max="10005" width="6.28515625" style="58" bestFit="1" customWidth="1"/>
    <col min="10006" max="10006" width="7.140625" style="58" bestFit="1" customWidth="1"/>
    <col min="10007" max="10007" width="6.5703125" style="58" bestFit="1" customWidth="1"/>
    <col min="10008" max="10008" width="7" style="58" bestFit="1" customWidth="1"/>
    <col min="10009" max="10009" width="6.42578125" style="58" bestFit="1" customWidth="1"/>
    <col min="10010" max="10010" width="5.85546875" style="58" bestFit="1" customWidth="1"/>
    <col min="10011" max="10011" width="7" style="58" bestFit="1" customWidth="1"/>
    <col min="10012" max="10012" width="6.140625" style="58" bestFit="1" customWidth="1"/>
    <col min="10013" max="10013" width="6.42578125" style="58" bestFit="1" customWidth="1"/>
    <col min="10014" max="10015" width="6.85546875" style="58" bestFit="1" customWidth="1"/>
    <col min="10016" max="10016" width="6.42578125" style="58" bestFit="1" customWidth="1"/>
    <col min="10017" max="10017" width="6.28515625" style="58" bestFit="1" customWidth="1"/>
    <col min="10018" max="10018" width="7.140625" style="58" bestFit="1" customWidth="1"/>
    <col min="10019" max="10019" width="6.5703125" style="58" bestFit="1" customWidth="1"/>
    <col min="10020" max="10020" width="7" style="58" bestFit="1" customWidth="1"/>
    <col min="10021" max="10021" width="6.42578125" style="58" bestFit="1" customWidth="1"/>
    <col min="10022" max="10022" width="5.85546875" style="58" bestFit="1" customWidth="1"/>
    <col min="10023" max="10023" width="7" style="58" bestFit="1" customWidth="1"/>
    <col min="10024" max="10024" width="6.140625" style="58" bestFit="1" customWidth="1"/>
    <col min="10025" max="10025" width="6.42578125" style="58" bestFit="1" customWidth="1"/>
    <col min="10026" max="10027" width="6.85546875" style="58" bestFit="1" customWidth="1"/>
    <col min="10028" max="10028" width="6.42578125" style="58" bestFit="1" customWidth="1"/>
    <col min="10029" max="10029" width="6.28515625" style="58" bestFit="1" customWidth="1"/>
    <col min="10030" max="10030" width="7.140625" style="58" bestFit="1" customWidth="1"/>
    <col min="10031" max="10031" width="6.5703125" style="58" bestFit="1" customWidth="1"/>
    <col min="10032" max="10032" width="7" style="58" bestFit="1" customWidth="1"/>
    <col min="10033" max="10033" width="6.42578125" style="58" bestFit="1" customWidth="1"/>
    <col min="10034" max="10034" width="5.85546875" style="58" bestFit="1" customWidth="1"/>
    <col min="10035" max="10035" width="7" style="58" bestFit="1" customWidth="1"/>
    <col min="10036" max="10036" width="6.140625" style="58" bestFit="1" customWidth="1"/>
    <col min="10037" max="10037" width="6.42578125" style="58" bestFit="1" customWidth="1"/>
    <col min="10038" max="10039" width="6.85546875" style="58" bestFit="1" customWidth="1"/>
    <col min="10040" max="10040" width="6.42578125" style="58" bestFit="1" customWidth="1"/>
    <col min="10041" max="10041" width="6.28515625" style="58" bestFit="1" customWidth="1"/>
    <col min="10042" max="10042" width="7.140625" style="58" bestFit="1" customWidth="1"/>
    <col min="10043" max="10043" width="6.5703125" style="58" bestFit="1" customWidth="1"/>
    <col min="10044" max="10044" width="7" style="58" bestFit="1" customWidth="1"/>
    <col min="10045" max="10045" width="6.42578125" style="58" bestFit="1" customWidth="1"/>
    <col min="10046" max="10046" width="5.85546875" style="58" bestFit="1" customWidth="1"/>
    <col min="10047" max="10047" width="7" style="58" bestFit="1" customWidth="1"/>
    <col min="10048" max="10048" width="6.140625" style="58" bestFit="1" customWidth="1"/>
    <col min="10049" max="10049" width="6.42578125" style="58" bestFit="1" customWidth="1"/>
    <col min="10050" max="10051" width="6.85546875" style="58" bestFit="1" customWidth="1"/>
    <col min="10052" max="10052" width="6.42578125" style="58" bestFit="1" customWidth="1"/>
    <col min="10053" max="10053" width="6.28515625" style="58" bestFit="1" customWidth="1"/>
    <col min="10054" max="10054" width="7.140625" style="58" bestFit="1" customWidth="1"/>
    <col min="10055" max="10055" width="6.5703125" style="58" bestFit="1" customWidth="1"/>
    <col min="10056" max="10056" width="7" style="58" bestFit="1" customWidth="1"/>
    <col min="10057" max="10057" width="6.42578125" style="58" bestFit="1" customWidth="1"/>
    <col min="10058" max="10058" width="5.85546875" style="58" bestFit="1" customWidth="1"/>
    <col min="10059" max="10059" width="7" style="58" bestFit="1" customWidth="1"/>
    <col min="10060" max="10060" width="6.140625" style="58" bestFit="1" customWidth="1"/>
    <col min="10061" max="10061" width="6.42578125" style="58" bestFit="1" customWidth="1"/>
    <col min="10062" max="10063" width="6.85546875" style="58" bestFit="1" customWidth="1"/>
    <col min="10064" max="10064" width="6.42578125" style="58" bestFit="1" customWidth="1"/>
    <col min="10065" max="10065" width="6.28515625" style="58" bestFit="1" customWidth="1"/>
    <col min="10066" max="10066" width="7.140625" style="58" bestFit="1" customWidth="1"/>
    <col min="10067" max="10067" width="6.5703125" style="58" bestFit="1" customWidth="1"/>
    <col min="10068" max="10068" width="7" style="58" bestFit="1" customWidth="1"/>
    <col min="10069" max="10069" width="6.42578125" style="58" bestFit="1" customWidth="1"/>
    <col min="10070" max="10070" width="5.85546875" style="58" bestFit="1" customWidth="1"/>
    <col min="10071" max="10071" width="7" style="58" bestFit="1" customWidth="1"/>
    <col min="10072" max="10072" width="6.140625" style="58" bestFit="1" customWidth="1"/>
    <col min="10073" max="10073" width="6.42578125" style="58" bestFit="1" customWidth="1"/>
    <col min="10074" max="10075" width="6.85546875" style="58" bestFit="1" customWidth="1"/>
    <col min="10076" max="10076" width="6.42578125" style="58" bestFit="1" customWidth="1"/>
    <col min="10077" max="10077" width="6.28515625" style="58" bestFit="1" customWidth="1"/>
    <col min="10078" max="10078" width="7.140625" style="58" bestFit="1" customWidth="1"/>
    <col min="10079" max="10079" width="6.5703125" style="58" bestFit="1" customWidth="1"/>
    <col min="10080" max="10080" width="7" style="58" bestFit="1" customWidth="1"/>
    <col min="10081" max="10081" width="6.42578125" style="58" bestFit="1" customWidth="1"/>
    <col min="10082" max="10082" width="5.85546875" style="58" bestFit="1" customWidth="1"/>
    <col min="10083" max="10083" width="7" style="58" bestFit="1" customWidth="1"/>
    <col min="10084" max="10084" width="6.140625" style="58" bestFit="1" customWidth="1"/>
    <col min="10085" max="10085" width="6.42578125" style="58" bestFit="1" customWidth="1"/>
    <col min="10086" max="10087" width="6.85546875" style="58" bestFit="1" customWidth="1"/>
    <col min="10088" max="10088" width="6.42578125" style="58" bestFit="1" customWidth="1"/>
    <col min="10089" max="10089" width="6.28515625" style="58" bestFit="1" customWidth="1"/>
    <col min="10090" max="10090" width="7.140625" style="58" bestFit="1" customWidth="1"/>
    <col min="10091" max="10091" width="6.5703125" style="58" bestFit="1" customWidth="1"/>
    <col min="10092" max="10092" width="7" style="58" bestFit="1" customWidth="1"/>
    <col min="10093" max="10093" width="6.42578125" style="58" bestFit="1" customWidth="1"/>
    <col min="10094" max="10094" width="5.85546875" style="58" bestFit="1" customWidth="1"/>
    <col min="10095" max="10095" width="7" style="58" bestFit="1" customWidth="1"/>
    <col min="10096" max="10096" width="6.140625" style="58" bestFit="1" customWidth="1"/>
    <col min="10097" max="10097" width="6.42578125" style="58" bestFit="1" customWidth="1"/>
    <col min="10098" max="10099" width="6.85546875" style="58" bestFit="1" customWidth="1"/>
    <col min="10100" max="10100" width="6.42578125" style="58" bestFit="1" customWidth="1"/>
    <col min="10101" max="10101" width="6.28515625" style="58" bestFit="1" customWidth="1"/>
    <col min="10102" max="10102" width="7.140625" style="58" bestFit="1" customWidth="1"/>
    <col min="10103" max="10103" width="6.5703125" style="58" bestFit="1" customWidth="1"/>
    <col min="10104" max="10104" width="7" style="58" bestFit="1" customWidth="1"/>
    <col min="10105" max="10105" width="6.42578125" style="58" bestFit="1" customWidth="1"/>
    <col min="10106" max="10106" width="5.85546875" style="58" bestFit="1" customWidth="1"/>
    <col min="10107" max="10107" width="7" style="58" bestFit="1" customWidth="1"/>
    <col min="10108" max="10108" width="6.140625" style="58" bestFit="1" customWidth="1"/>
    <col min="10109" max="10109" width="6.42578125" style="58" bestFit="1" customWidth="1"/>
    <col min="10110" max="10111" width="6.85546875" style="58" bestFit="1" customWidth="1"/>
    <col min="10112" max="10112" width="6.42578125" style="58" bestFit="1" customWidth="1"/>
    <col min="10113" max="10113" width="6.28515625" style="58" bestFit="1" customWidth="1"/>
    <col min="10114" max="10114" width="7.140625" style="58" bestFit="1" customWidth="1"/>
    <col min="10115" max="10115" width="6.5703125" style="58" bestFit="1" customWidth="1"/>
    <col min="10116" max="10116" width="7" style="58" bestFit="1" customWidth="1"/>
    <col min="10117" max="10117" width="6.42578125" style="58" bestFit="1" customWidth="1"/>
    <col min="10118" max="10118" width="5.85546875" style="58" bestFit="1" customWidth="1"/>
    <col min="10119" max="10119" width="7" style="58" bestFit="1" customWidth="1"/>
    <col min="10120" max="10120" width="6.140625" style="58" bestFit="1" customWidth="1"/>
    <col min="10121" max="10121" width="6.42578125" style="58" bestFit="1" customWidth="1"/>
    <col min="10122" max="10123" width="6.85546875" style="58" bestFit="1" customWidth="1"/>
    <col min="10124" max="10124" width="6.42578125" style="58" bestFit="1" customWidth="1"/>
    <col min="10125" max="10125" width="6.28515625" style="58" bestFit="1" customWidth="1"/>
    <col min="10126" max="10126" width="7.140625" style="58" bestFit="1" customWidth="1"/>
    <col min="10127" max="10127" width="6.5703125" style="58" bestFit="1" customWidth="1"/>
    <col min="10128" max="10128" width="7" style="58" bestFit="1" customWidth="1"/>
    <col min="10129" max="10129" width="6.42578125" style="58" bestFit="1" customWidth="1"/>
    <col min="10130" max="10130" width="5.85546875" style="58" bestFit="1" customWidth="1"/>
    <col min="10131" max="10131" width="7" style="58" bestFit="1" customWidth="1"/>
    <col min="10132" max="10132" width="6.140625" style="58" bestFit="1" customWidth="1"/>
    <col min="10133" max="10133" width="6.42578125" style="58" bestFit="1" customWidth="1"/>
    <col min="10134" max="10161" width="6.85546875" style="58" bestFit="1" customWidth="1"/>
    <col min="10162" max="10236" width="9.140625" style="58"/>
    <col min="10237" max="10237" width="3" style="58" bestFit="1" customWidth="1"/>
    <col min="10238" max="10238" width="3.28515625" style="58" bestFit="1" customWidth="1"/>
    <col min="10239" max="10240" width="0" style="58" hidden="1" customWidth="1"/>
    <col min="10241" max="10241" width="9.140625" style="58"/>
    <col min="10242" max="10242" width="29.5703125" style="58" customWidth="1"/>
    <col min="10243" max="10243" width="7" style="58" bestFit="1" customWidth="1"/>
    <col min="10244" max="10244" width="6.140625" style="58" bestFit="1" customWidth="1"/>
    <col min="10245" max="10245" width="6.42578125" style="58" bestFit="1" customWidth="1"/>
    <col min="10246" max="10247" width="6.85546875" style="58" bestFit="1" customWidth="1"/>
    <col min="10248" max="10248" width="6.42578125" style="58" bestFit="1" customWidth="1"/>
    <col min="10249" max="10249" width="6.28515625" style="58" bestFit="1" customWidth="1"/>
    <col min="10250" max="10250" width="7.140625" style="58" bestFit="1" customWidth="1"/>
    <col min="10251" max="10251" width="6.5703125" style="58" bestFit="1" customWidth="1"/>
    <col min="10252" max="10252" width="7" style="58" bestFit="1" customWidth="1"/>
    <col min="10253" max="10253" width="6.42578125" style="58" bestFit="1" customWidth="1"/>
    <col min="10254" max="10254" width="5.85546875" style="58" bestFit="1" customWidth="1"/>
    <col min="10255" max="10255" width="7" style="58" bestFit="1" customWidth="1"/>
    <col min="10256" max="10256" width="6.140625" style="58" bestFit="1" customWidth="1"/>
    <col min="10257" max="10257" width="6.42578125" style="58" bestFit="1" customWidth="1"/>
    <col min="10258" max="10259" width="6.85546875" style="58" bestFit="1" customWidth="1"/>
    <col min="10260" max="10260" width="6.42578125" style="58" bestFit="1" customWidth="1"/>
    <col min="10261" max="10261" width="6.28515625" style="58" bestFit="1" customWidth="1"/>
    <col min="10262" max="10262" width="7.140625" style="58" bestFit="1" customWidth="1"/>
    <col min="10263" max="10263" width="6.5703125" style="58" bestFit="1" customWidth="1"/>
    <col min="10264" max="10264" width="7" style="58" bestFit="1" customWidth="1"/>
    <col min="10265" max="10265" width="6.42578125" style="58" bestFit="1" customWidth="1"/>
    <col min="10266" max="10266" width="5.85546875" style="58" bestFit="1" customWidth="1"/>
    <col min="10267" max="10267" width="7" style="58" bestFit="1" customWidth="1"/>
    <col min="10268" max="10268" width="6.140625" style="58" bestFit="1" customWidth="1"/>
    <col min="10269" max="10269" width="6.42578125" style="58" bestFit="1" customWidth="1"/>
    <col min="10270" max="10271" width="6.85546875" style="58" bestFit="1" customWidth="1"/>
    <col min="10272" max="10272" width="6.42578125" style="58" bestFit="1" customWidth="1"/>
    <col min="10273" max="10273" width="6.28515625" style="58" bestFit="1" customWidth="1"/>
    <col min="10274" max="10274" width="7.140625" style="58" bestFit="1" customWidth="1"/>
    <col min="10275" max="10275" width="6.5703125" style="58" bestFit="1" customWidth="1"/>
    <col min="10276" max="10276" width="7" style="58" bestFit="1" customWidth="1"/>
    <col min="10277" max="10277" width="6.42578125" style="58" bestFit="1" customWidth="1"/>
    <col min="10278" max="10278" width="5.85546875" style="58" bestFit="1" customWidth="1"/>
    <col min="10279" max="10279" width="7" style="58" bestFit="1" customWidth="1"/>
    <col min="10280" max="10280" width="6.140625" style="58" bestFit="1" customWidth="1"/>
    <col min="10281" max="10281" width="6.42578125" style="58" bestFit="1" customWidth="1"/>
    <col min="10282" max="10283" width="6.85546875" style="58" bestFit="1" customWidth="1"/>
    <col min="10284" max="10284" width="6.42578125" style="58" bestFit="1" customWidth="1"/>
    <col min="10285" max="10285" width="6.28515625" style="58" bestFit="1" customWidth="1"/>
    <col min="10286" max="10286" width="7.140625" style="58" bestFit="1" customWidth="1"/>
    <col min="10287" max="10287" width="6.5703125" style="58" bestFit="1" customWidth="1"/>
    <col min="10288" max="10288" width="7" style="58" bestFit="1" customWidth="1"/>
    <col min="10289" max="10289" width="6.42578125" style="58" bestFit="1" customWidth="1"/>
    <col min="10290" max="10290" width="5.85546875" style="58" bestFit="1" customWidth="1"/>
    <col min="10291" max="10291" width="7" style="58" bestFit="1" customWidth="1"/>
    <col min="10292" max="10292" width="6.140625" style="58" bestFit="1" customWidth="1"/>
    <col min="10293" max="10293" width="6.42578125" style="58" bestFit="1" customWidth="1"/>
    <col min="10294" max="10295" width="6.85546875" style="58" bestFit="1" customWidth="1"/>
    <col min="10296" max="10296" width="6.42578125" style="58" bestFit="1" customWidth="1"/>
    <col min="10297" max="10297" width="6.28515625" style="58" bestFit="1" customWidth="1"/>
    <col min="10298" max="10298" width="7.140625" style="58" bestFit="1" customWidth="1"/>
    <col min="10299" max="10299" width="6.5703125" style="58" bestFit="1" customWidth="1"/>
    <col min="10300" max="10300" width="7" style="58" bestFit="1" customWidth="1"/>
    <col min="10301" max="10301" width="6.42578125" style="58" bestFit="1" customWidth="1"/>
    <col min="10302" max="10302" width="5.85546875" style="58" bestFit="1" customWidth="1"/>
    <col min="10303" max="10303" width="7" style="58" bestFit="1" customWidth="1"/>
    <col min="10304" max="10304" width="6.140625" style="58" bestFit="1" customWidth="1"/>
    <col min="10305" max="10305" width="6.42578125" style="58" bestFit="1" customWidth="1"/>
    <col min="10306" max="10307" width="6.85546875" style="58" bestFit="1" customWidth="1"/>
    <col min="10308" max="10308" width="6.42578125" style="58" bestFit="1" customWidth="1"/>
    <col min="10309" max="10309" width="6.28515625" style="58" bestFit="1" customWidth="1"/>
    <col min="10310" max="10310" width="7.140625" style="58" bestFit="1" customWidth="1"/>
    <col min="10311" max="10311" width="6.5703125" style="58" bestFit="1" customWidth="1"/>
    <col min="10312" max="10312" width="7" style="58" bestFit="1" customWidth="1"/>
    <col min="10313" max="10313" width="6.42578125" style="58" bestFit="1" customWidth="1"/>
    <col min="10314" max="10314" width="5.85546875" style="58" bestFit="1" customWidth="1"/>
    <col min="10315" max="10315" width="7" style="58" bestFit="1" customWidth="1"/>
    <col min="10316" max="10316" width="6.140625" style="58" bestFit="1" customWidth="1"/>
    <col min="10317" max="10317" width="6.42578125" style="58" bestFit="1" customWidth="1"/>
    <col min="10318" max="10319" width="6.85546875" style="58" bestFit="1" customWidth="1"/>
    <col min="10320" max="10320" width="6.42578125" style="58" bestFit="1" customWidth="1"/>
    <col min="10321" max="10321" width="6.28515625" style="58" bestFit="1" customWidth="1"/>
    <col min="10322" max="10322" width="7.140625" style="58" bestFit="1" customWidth="1"/>
    <col min="10323" max="10323" width="6.5703125" style="58" bestFit="1" customWidth="1"/>
    <col min="10324" max="10324" width="7" style="58" bestFit="1" customWidth="1"/>
    <col min="10325" max="10325" width="6.42578125" style="58" bestFit="1" customWidth="1"/>
    <col min="10326" max="10326" width="5.85546875" style="58" bestFit="1" customWidth="1"/>
    <col min="10327" max="10327" width="7" style="58" bestFit="1" customWidth="1"/>
    <col min="10328" max="10328" width="6.140625" style="58" bestFit="1" customWidth="1"/>
    <col min="10329" max="10329" width="6.42578125" style="58" bestFit="1" customWidth="1"/>
    <col min="10330" max="10331" width="6.85546875" style="58" bestFit="1" customWidth="1"/>
    <col min="10332" max="10332" width="6.42578125" style="58" bestFit="1" customWidth="1"/>
    <col min="10333" max="10333" width="6.28515625" style="58" bestFit="1" customWidth="1"/>
    <col min="10334" max="10334" width="7.140625" style="58" bestFit="1" customWidth="1"/>
    <col min="10335" max="10335" width="6.5703125" style="58" bestFit="1" customWidth="1"/>
    <col min="10336" max="10336" width="7" style="58" bestFit="1" customWidth="1"/>
    <col min="10337" max="10337" width="6.42578125" style="58" bestFit="1" customWidth="1"/>
    <col min="10338" max="10338" width="5.85546875" style="58" bestFit="1" customWidth="1"/>
    <col min="10339" max="10339" width="7" style="58" bestFit="1" customWidth="1"/>
    <col min="10340" max="10340" width="6.140625" style="58" bestFit="1" customWidth="1"/>
    <col min="10341" max="10341" width="6.42578125" style="58" bestFit="1" customWidth="1"/>
    <col min="10342" max="10343" width="6.85546875" style="58" bestFit="1" customWidth="1"/>
    <col min="10344" max="10344" width="6.42578125" style="58" bestFit="1" customWidth="1"/>
    <col min="10345" max="10345" width="6.28515625" style="58" bestFit="1" customWidth="1"/>
    <col min="10346" max="10346" width="7.140625" style="58" bestFit="1" customWidth="1"/>
    <col min="10347" max="10347" width="6.5703125" style="58" bestFit="1" customWidth="1"/>
    <col min="10348" max="10348" width="7" style="58" bestFit="1" customWidth="1"/>
    <col min="10349" max="10349" width="6.42578125" style="58" bestFit="1" customWidth="1"/>
    <col min="10350" max="10350" width="5.85546875" style="58" bestFit="1" customWidth="1"/>
    <col min="10351" max="10351" width="7" style="58" bestFit="1" customWidth="1"/>
    <col min="10352" max="10352" width="6.140625" style="58" bestFit="1" customWidth="1"/>
    <col min="10353" max="10353" width="6.42578125" style="58" bestFit="1" customWidth="1"/>
    <col min="10354" max="10355" width="6.85546875" style="58" bestFit="1" customWidth="1"/>
    <col min="10356" max="10356" width="6.42578125" style="58" bestFit="1" customWidth="1"/>
    <col min="10357" max="10357" width="6.28515625" style="58" bestFit="1" customWidth="1"/>
    <col min="10358" max="10358" width="7.140625" style="58" bestFit="1" customWidth="1"/>
    <col min="10359" max="10359" width="6.5703125" style="58" bestFit="1" customWidth="1"/>
    <col min="10360" max="10360" width="7" style="58" bestFit="1" customWidth="1"/>
    <col min="10361" max="10361" width="6.42578125" style="58" bestFit="1" customWidth="1"/>
    <col min="10362" max="10362" width="5.85546875" style="58" bestFit="1" customWidth="1"/>
    <col min="10363" max="10363" width="7" style="58" bestFit="1" customWidth="1"/>
    <col min="10364" max="10364" width="6.140625" style="58" bestFit="1" customWidth="1"/>
    <col min="10365" max="10365" width="6.42578125" style="58" bestFit="1" customWidth="1"/>
    <col min="10366" max="10367" width="6.85546875" style="58" bestFit="1" customWidth="1"/>
    <col min="10368" max="10368" width="6.42578125" style="58" bestFit="1" customWidth="1"/>
    <col min="10369" max="10369" width="6.28515625" style="58" bestFit="1" customWidth="1"/>
    <col min="10370" max="10370" width="7.140625" style="58" bestFit="1" customWidth="1"/>
    <col min="10371" max="10371" width="6.5703125" style="58" bestFit="1" customWidth="1"/>
    <col min="10372" max="10372" width="7" style="58" bestFit="1" customWidth="1"/>
    <col min="10373" max="10373" width="6.42578125" style="58" bestFit="1" customWidth="1"/>
    <col min="10374" max="10374" width="5.85546875" style="58" bestFit="1" customWidth="1"/>
    <col min="10375" max="10375" width="7" style="58" bestFit="1" customWidth="1"/>
    <col min="10376" max="10376" width="6.140625" style="58" bestFit="1" customWidth="1"/>
    <col min="10377" max="10377" width="6.42578125" style="58" bestFit="1" customWidth="1"/>
    <col min="10378" max="10379" width="6.85546875" style="58" bestFit="1" customWidth="1"/>
    <col min="10380" max="10380" width="6.42578125" style="58" bestFit="1" customWidth="1"/>
    <col min="10381" max="10381" width="6.28515625" style="58" bestFit="1" customWidth="1"/>
    <col min="10382" max="10382" width="7.140625" style="58" bestFit="1" customWidth="1"/>
    <col min="10383" max="10383" width="6.5703125" style="58" bestFit="1" customWidth="1"/>
    <col min="10384" max="10384" width="7" style="58" bestFit="1" customWidth="1"/>
    <col min="10385" max="10385" width="6.42578125" style="58" bestFit="1" customWidth="1"/>
    <col min="10386" max="10386" width="5.85546875" style="58" bestFit="1" customWidth="1"/>
    <col min="10387" max="10387" width="7" style="58" bestFit="1" customWidth="1"/>
    <col min="10388" max="10388" width="6.140625" style="58" bestFit="1" customWidth="1"/>
    <col min="10389" max="10389" width="6.42578125" style="58" bestFit="1" customWidth="1"/>
    <col min="10390" max="10417" width="6.85546875" style="58" bestFit="1" customWidth="1"/>
    <col min="10418" max="10492" width="9.140625" style="58"/>
    <col min="10493" max="10493" width="3" style="58" bestFit="1" customWidth="1"/>
    <col min="10494" max="10494" width="3.28515625" style="58" bestFit="1" customWidth="1"/>
    <col min="10495" max="10496" width="0" style="58" hidden="1" customWidth="1"/>
    <col min="10497" max="10497" width="9.140625" style="58"/>
    <col min="10498" max="10498" width="29.5703125" style="58" customWidth="1"/>
    <col min="10499" max="10499" width="7" style="58" bestFit="1" customWidth="1"/>
    <col min="10500" max="10500" width="6.140625" style="58" bestFit="1" customWidth="1"/>
    <col min="10501" max="10501" width="6.42578125" style="58" bestFit="1" customWidth="1"/>
    <col min="10502" max="10503" width="6.85546875" style="58" bestFit="1" customWidth="1"/>
    <col min="10504" max="10504" width="6.42578125" style="58" bestFit="1" customWidth="1"/>
    <col min="10505" max="10505" width="6.28515625" style="58" bestFit="1" customWidth="1"/>
    <col min="10506" max="10506" width="7.140625" style="58" bestFit="1" customWidth="1"/>
    <col min="10507" max="10507" width="6.5703125" style="58" bestFit="1" customWidth="1"/>
    <col min="10508" max="10508" width="7" style="58" bestFit="1" customWidth="1"/>
    <col min="10509" max="10509" width="6.42578125" style="58" bestFit="1" customWidth="1"/>
    <col min="10510" max="10510" width="5.85546875" style="58" bestFit="1" customWidth="1"/>
    <col min="10511" max="10511" width="7" style="58" bestFit="1" customWidth="1"/>
    <col min="10512" max="10512" width="6.140625" style="58" bestFit="1" customWidth="1"/>
    <col min="10513" max="10513" width="6.42578125" style="58" bestFit="1" customWidth="1"/>
    <col min="10514" max="10515" width="6.85546875" style="58" bestFit="1" customWidth="1"/>
    <col min="10516" max="10516" width="6.42578125" style="58" bestFit="1" customWidth="1"/>
    <col min="10517" max="10517" width="6.28515625" style="58" bestFit="1" customWidth="1"/>
    <col min="10518" max="10518" width="7.140625" style="58" bestFit="1" customWidth="1"/>
    <col min="10519" max="10519" width="6.5703125" style="58" bestFit="1" customWidth="1"/>
    <col min="10520" max="10520" width="7" style="58" bestFit="1" customWidth="1"/>
    <col min="10521" max="10521" width="6.42578125" style="58" bestFit="1" customWidth="1"/>
    <col min="10522" max="10522" width="5.85546875" style="58" bestFit="1" customWidth="1"/>
    <col min="10523" max="10523" width="7" style="58" bestFit="1" customWidth="1"/>
    <col min="10524" max="10524" width="6.140625" style="58" bestFit="1" customWidth="1"/>
    <col min="10525" max="10525" width="6.42578125" style="58" bestFit="1" customWidth="1"/>
    <col min="10526" max="10527" width="6.85546875" style="58" bestFit="1" customWidth="1"/>
    <col min="10528" max="10528" width="6.42578125" style="58" bestFit="1" customWidth="1"/>
    <col min="10529" max="10529" width="6.28515625" style="58" bestFit="1" customWidth="1"/>
    <col min="10530" max="10530" width="7.140625" style="58" bestFit="1" customWidth="1"/>
    <col min="10531" max="10531" width="6.5703125" style="58" bestFit="1" customWidth="1"/>
    <col min="10532" max="10532" width="7" style="58" bestFit="1" customWidth="1"/>
    <col min="10533" max="10533" width="6.42578125" style="58" bestFit="1" customWidth="1"/>
    <col min="10534" max="10534" width="5.85546875" style="58" bestFit="1" customWidth="1"/>
    <col min="10535" max="10535" width="7" style="58" bestFit="1" customWidth="1"/>
    <col min="10536" max="10536" width="6.140625" style="58" bestFit="1" customWidth="1"/>
    <col min="10537" max="10537" width="6.42578125" style="58" bestFit="1" customWidth="1"/>
    <col min="10538" max="10539" width="6.85546875" style="58" bestFit="1" customWidth="1"/>
    <col min="10540" max="10540" width="6.42578125" style="58" bestFit="1" customWidth="1"/>
    <col min="10541" max="10541" width="6.28515625" style="58" bestFit="1" customWidth="1"/>
    <col min="10542" max="10542" width="7.140625" style="58" bestFit="1" customWidth="1"/>
    <col min="10543" max="10543" width="6.5703125" style="58" bestFit="1" customWidth="1"/>
    <col min="10544" max="10544" width="7" style="58" bestFit="1" customWidth="1"/>
    <col min="10545" max="10545" width="6.42578125" style="58" bestFit="1" customWidth="1"/>
    <col min="10546" max="10546" width="5.85546875" style="58" bestFit="1" customWidth="1"/>
    <col min="10547" max="10547" width="7" style="58" bestFit="1" customWidth="1"/>
    <col min="10548" max="10548" width="6.140625" style="58" bestFit="1" customWidth="1"/>
    <col min="10549" max="10549" width="6.42578125" style="58" bestFit="1" customWidth="1"/>
    <col min="10550" max="10551" width="6.85546875" style="58" bestFit="1" customWidth="1"/>
    <col min="10552" max="10552" width="6.42578125" style="58" bestFit="1" customWidth="1"/>
    <col min="10553" max="10553" width="6.28515625" style="58" bestFit="1" customWidth="1"/>
    <col min="10554" max="10554" width="7.140625" style="58" bestFit="1" customWidth="1"/>
    <col min="10555" max="10555" width="6.5703125" style="58" bestFit="1" customWidth="1"/>
    <col min="10556" max="10556" width="7" style="58" bestFit="1" customWidth="1"/>
    <col min="10557" max="10557" width="6.42578125" style="58" bestFit="1" customWidth="1"/>
    <col min="10558" max="10558" width="5.85546875" style="58" bestFit="1" customWidth="1"/>
    <col min="10559" max="10559" width="7" style="58" bestFit="1" customWidth="1"/>
    <col min="10560" max="10560" width="6.140625" style="58" bestFit="1" customWidth="1"/>
    <col min="10561" max="10561" width="6.42578125" style="58" bestFit="1" customWidth="1"/>
    <col min="10562" max="10563" width="6.85546875" style="58" bestFit="1" customWidth="1"/>
    <col min="10564" max="10564" width="6.42578125" style="58" bestFit="1" customWidth="1"/>
    <col min="10565" max="10565" width="6.28515625" style="58" bestFit="1" customWidth="1"/>
    <col min="10566" max="10566" width="7.140625" style="58" bestFit="1" customWidth="1"/>
    <col min="10567" max="10567" width="6.5703125" style="58" bestFit="1" customWidth="1"/>
    <col min="10568" max="10568" width="7" style="58" bestFit="1" customWidth="1"/>
    <col min="10569" max="10569" width="6.42578125" style="58" bestFit="1" customWidth="1"/>
    <col min="10570" max="10570" width="5.85546875" style="58" bestFit="1" customWidth="1"/>
    <col min="10571" max="10571" width="7" style="58" bestFit="1" customWidth="1"/>
    <col min="10572" max="10572" width="6.140625" style="58" bestFit="1" customWidth="1"/>
    <col min="10573" max="10573" width="6.42578125" style="58" bestFit="1" customWidth="1"/>
    <col min="10574" max="10575" width="6.85546875" style="58" bestFit="1" customWidth="1"/>
    <col min="10576" max="10576" width="6.42578125" style="58" bestFit="1" customWidth="1"/>
    <col min="10577" max="10577" width="6.28515625" style="58" bestFit="1" customWidth="1"/>
    <col min="10578" max="10578" width="7.140625" style="58" bestFit="1" customWidth="1"/>
    <col min="10579" max="10579" width="6.5703125" style="58" bestFit="1" customWidth="1"/>
    <col min="10580" max="10580" width="7" style="58" bestFit="1" customWidth="1"/>
    <col min="10581" max="10581" width="6.42578125" style="58" bestFit="1" customWidth="1"/>
    <col min="10582" max="10582" width="5.85546875" style="58" bestFit="1" customWidth="1"/>
    <col min="10583" max="10583" width="7" style="58" bestFit="1" customWidth="1"/>
    <col min="10584" max="10584" width="6.140625" style="58" bestFit="1" customWidth="1"/>
    <col min="10585" max="10585" width="6.42578125" style="58" bestFit="1" customWidth="1"/>
    <col min="10586" max="10587" width="6.85546875" style="58" bestFit="1" customWidth="1"/>
    <col min="10588" max="10588" width="6.42578125" style="58" bestFit="1" customWidth="1"/>
    <col min="10589" max="10589" width="6.28515625" style="58" bestFit="1" customWidth="1"/>
    <col min="10590" max="10590" width="7.140625" style="58" bestFit="1" customWidth="1"/>
    <col min="10591" max="10591" width="6.5703125" style="58" bestFit="1" customWidth="1"/>
    <col min="10592" max="10592" width="7" style="58" bestFit="1" customWidth="1"/>
    <col min="10593" max="10593" width="6.42578125" style="58" bestFit="1" customWidth="1"/>
    <col min="10594" max="10594" width="5.85546875" style="58" bestFit="1" customWidth="1"/>
    <col min="10595" max="10595" width="7" style="58" bestFit="1" customWidth="1"/>
    <col min="10596" max="10596" width="6.140625" style="58" bestFit="1" customWidth="1"/>
    <col min="10597" max="10597" width="6.42578125" style="58" bestFit="1" customWidth="1"/>
    <col min="10598" max="10599" width="6.85546875" style="58" bestFit="1" customWidth="1"/>
    <col min="10600" max="10600" width="6.42578125" style="58" bestFit="1" customWidth="1"/>
    <col min="10601" max="10601" width="6.28515625" style="58" bestFit="1" customWidth="1"/>
    <col min="10602" max="10602" width="7.140625" style="58" bestFit="1" customWidth="1"/>
    <col min="10603" max="10603" width="6.5703125" style="58" bestFit="1" customWidth="1"/>
    <col min="10604" max="10604" width="7" style="58" bestFit="1" customWidth="1"/>
    <col min="10605" max="10605" width="6.42578125" style="58" bestFit="1" customWidth="1"/>
    <col min="10606" max="10606" width="5.85546875" style="58" bestFit="1" customWidth="1"/>
    <col min="10607" max="10607" width="7" style="58" bestFit="1" customWidth="1"/>
    <col min="10608" max="10608" width="6.140625" style="58" bestFit="1" customWidth="1"/>
    <col min="10609" max="10609" width="6.42578125" style="58" bestFit="1" customWidth="1"/>
    <col min="10610" max="10611" width="6.85546875" style="58" bestFit="1" customWidth="1"/>
    <col min="10612" max="10612" width="6.42578125" style="58" bestFit="1" customWidth="1"/>
    <col min="10613" max="10613" width="6.28515625" style="58" bestFit="1" customWidth="1"/>
    <col min="10614" max="10614" width="7.140625" style="58" bestFit="1" customWidth="1"/>
    <col min="10615" max="10615" width="6.5703125" style="58" bestFit="1" customWidth="1"/>
    <col min="10616" max="10616" width="7" style="58" bestFit="1" customWidth="1"/>
    <col min="10617" max="10617" width="6.42578125" style="58" bestFit="1" customWidth="1"/>
    <col min="10618" max="10618" width="5.85546875" style="58" bestFit="1" customWidth="1"/>
    <col min="10619" max="10619" width="7" style="58" bestFit="1" customWidth="1"/>
    <col min="10620" max="10620" width="6.140625" style="58" bestFit="1" customWidth="1"/>
    <col min="10621" max="10621" width="6.42578125" style="58" bestFit="1" customWidth="1"/>
    <col min="10622" max="10623" width="6.85546875" style="58" bestFit="1" customWidth="1"/>
    <col min="10624" max="10624" width="6.42578125" style="58" bestFit="1" customWidth="1"/>
    <col min="10625" max="10625" width="6.28515625" style="58" bestFit="1" customWidth="1"/>
    <col min="10626" max="10626" width="7.140625" style="58" bestFit="1" customWidth="1"/>
    <col min="10627" max="10627" width="6.5703125" style="58" bestFit="1" customWidth="1"/>
    <col min="10628" max="10628" width="7" style="58" bestFit="1" customWidth="1"/>
    <col min="10629" max="10629" width="6.42578125" style="58" bestFit="1" customWidth="1"/>
    <col min="10630" max="10630" width="5.85546875" style="58" bestFit="1" customWidth="1"/>
    <col min="10631" max="10631" width="7" style="58" bestFit="1" customWidth="1"/>
    <col min="10632" max="10632" width="6.140625" style="58" bestFit="1" customWidth="1"/>
    <col min="10633" max="10633" width="6.42578125" style="58" bestFit="1" customWidth="1"/>
    <col min="10634" max="10635" width="6.85546875" style="58" bestFit="1" customWidth="1"/>
    <col min="10636" max="10636" width="6.42578125" style="58" bestFit="1" customWidth="1"/>
    <col min="10637" max="10637" width="6.28515625" style="58" bestFit="1" customWidth="1"/>
    <col min="10638" max="10638" width="7.140625" style="58" bestFit="1" customWidth="1"/>
    <col min="10639" max="10639" width="6.5703125" style="58" bestFit="1" customWidth="1"/>
    <col min="10640" max="10640" width="7" style="58" bestFit="1" customWidth="1"/>
    <col min="10641" max="10641" width="6.42578125" style="58" bestFit="1" customWidth="1"/>
    <col min="10642" max="10642" width="5.85546875" style="58" bestFit="1" customWidth="1"/>
    <col min="10643" max="10643" width="7" style="58" bestFit="1" customWidth="1"/>
    <col min="10644" max="10644" width="6.140625" style="58" bestFit="1" customWidth="1"/>
    <col min="10645" max="10645" width="6.42578125" style="58" bestFit="1" customWidth="1"/>
    <col min="10646" max="10673" width="6.85546875" style="58" bestFit="1" customWidth="1"/>
    <col min="10674" max="10748" width="9.140625" style="58"/>
    <col min="10749" max="10749" width="3" style="58" bestFit="1" customWidth="1"/>
    <col min="10750" max="10750" width="3.28515625" style="58" bestFit="1" customWidth="1"/>
    <col min="10751" max="10752" width="0" style="58" hidden="1" customWidth="1"/>
    <col min="10753" max="10753" width="9.140625" style="58"/>
    <col min="10754" max="10754" width="29.5703125" style="58" customWidth="1"/>
    <col min="10755" max="10755" width="7" style="58" bestFit="1" customWidth="1"/>
    <col min="10756" max="10756" width="6.140625" style="58" bestFit="1" customWidth="1"/>
    <col min="10757" max="10757" width="6.42578125" style="58" bestFit="1" customWidth="1"/>
    <col min="10758" max="10759" width="6.85546875" style="58" bestFit="1" customWidth="1"/>
    <col min="10760" max="10760" width="6.42578125" style="58" bestFit="1" customWidth="1"/>
    <col min="10761" max="10761" width="6.28515625" style="58" bestFit="1" customWidth="1"/>
    <col min="10762" max="10762" width="7.140625" style="58" bestFit="1" customWidth="1"/>
    <col min="10763" max="10763" width="6.5703125" style="58" bestFit="1" customWidth="1"/>
    <col min="10764" max="10764" width="7" style="58" bestFit="1" customWidth="1"/>
    <col min="10765" max="10765" width="6.42578125" style="58" bestFit="1" customWidth="1"/>
    <col min="10766" max="10766" width="5.85546875" style="58" bestFit="1" customWidth="1"/>
    <col min="10767" max="10767" width="7" style="58" bestFit="1" customWidth="1"/>
    <col min="10768" max="10768" width="6.140625" style="58" bestFit="1" customWidth="1"/>
    <col min="10769" max="10769" width="6.42578125" style="58" bestFit="1" customWidth="1"/>
    <col min="10770" max="10771" width="6.85546875" style="58" bestFit="1" customWidth="1"/>
    <col min="10772" max="10772" width="6.42578125" style="58" bestFit="1" customWidth="1"/>
    <col min="10773" max="10773" width="6.28515625" style="58" bestFit="1" customWidth="1"/>
    <col min="10774" max="10774" width="7.140625" style="58" bestFit="1" customWidth="1"/>
    <col min="10775" max="10775" width="6.5703125" style="58" bestFit="1" customWidth="1"/>
    <col min="10776" max="10776" width="7" style="58" bestFit="1" customWidth="1"/>
    <col min="10777" max="10777" width="6.42578125" style="58" bestFit="1" customWidth="1"/>
    <col min="10778" max="10778" width="5.85546875" style="58" bestFit="1" customWidth="1"/>
    <col min="10779" max="10779" width="7" style="58" bestFit="1" customWidth="1"/>
    <col min="10780" max="10780" width="6.140625" style="58" bestFit="1" customWidth="1"/>
    <col min="10781" max="10781" width="6.42578125" style="58" bestFit="1" customWidth="1"/>
    <col min="10782" max="10783" width="6.85546875" style="58" bestFit="1" customWidth="1"/>
    <col min="10784" max="10784" width="6.42578125" style="58" bestFit="1" customWidth="1"/>
    <col min="10785" max="10785" width="6.28515625" style="58" bestFit="1" customWidth="1"/>
    <col min="10786" max="10786" width="7.140625" style="58" bestFit="1" customWidth="1"/>
    <col min="10787" max="10787" width="6.5703125" style="58" bestFit="1" customWidth="1"/>
    <col min="10788" max="10788" width="7" style="58" bestFit="1" customWidth="1"/>
    <col min="10789" max="10789" width="6.42578125" style="58" bestFit="1" customWidth="1"/>
    <col min="10790" max="10790" width="5.85546875" style="58" bestFit="1" customWidth="1"/>
    <col min="10791" max="10791" width="7" style="58" bestFit="1" customWidth="1"/>
    <col min="10792" max="10792" width="6.140625" style="58" bestFit="1" customWidth="1"/>
    <col min="10793" max="10793" width="6.42578125" style="58" bestFit="1" customWidth="1"/>
    <col min="10794" max="10795" width="6.85546875" style="58" bestFit="1" customWidth="1"/>
    <col min="10796" max="10796" width="6.42578125" style="58" bestFit="1" customWidth="1"/>
    <col min="10797" max="10797" width="6.28515625" style="58" bestFit="1" customWidth="1"/>
    <col min="10798" max="10798" width="7.140625" style="58" bestFit="1" customWidth="1"/>
    <col min="10799" max="10799" width="6.5703125" style="58" bestFit="1" customWidth="1"/>
    <col min="10800" max="10800" width="7" style="58" bestFit="1" customWidth="1"/>
    <col min="10801" max="10801" width="6.42578125" style="58" bestFit="1" customWidth="1"/>
    <col min="10802" max="10802" width="5.85546875" style="58" bestFit="1" customWidth="1"/>
    <col min="10803" max="10803" width="7" style="58" bestFit="1" customWidth="1"/>
    <col min="10804" max="10804" width="6.140625" style="58" bestFit="1" customWidth="1"/>
    <col min="10805" max="10805" width="6.42578125" style="58" bestFit="1" customWidth="1"/>
    <col min="10806" max="10807" width="6.85546875" style="58" bestFit="1" customWidth="1"/>
    <col min="10808" max="10808" width="6.42578125" style="58" bestFit="1" customWidth="1"/>
    <col min="10809" max="10809" width="6.28515625" style="58" bestFit="1" customWidth="1"/>
    <col min="10810" max="10810" width="7.140625" style="58" bestFit="1" customWidth="1"/>
    <col min="10811" max="10811" width="6.5703125" style="58" bestFit="1" customWidth="1"/>
    <col min="10812" max="10812" width="7" style="58" bestFit="1" customWidth="1"/>
    <col min="10813" max="10813" width="6.42578125" style="58" bestFit="1" customWidth="1"/>
    <col min="10814" max="10814" width="5.85546875" style="58" bestFit="1" customWidth="1"/>
    <col min="10815" max="10815" width="7" style="58" bestFit="1" customWidth="1"/>
    <col min="10816" max="10816" width="6.140625" style="58" bestFit="1" customWidth="1"/>
    <col min="10817" max="10817" width="6.42578125" style="58" bestFit="1" customWidth="1"/>
    <col min="10818" max="10819" width="6.85546875" style="58" bestFit="1" customWidth="1"/>
    <col min="10820" max="10820" width="6.42578125" style="58" bestFit="1" customWidth="1"/>
    <col min="10821" max="10821" width="6.28515625" style="58" bestFit="1" customWidth="1"/>
    <col min="10822" max="10822" width="7.140625" style="58" bestFit="1" customWidth="1"/>
    <col min="10823" max="10823" width="6.5703125" style="58" bestFit="1" customWidth="1"/>
    <col min="10824" max="10824" width="7" style="58" bestFit="1" customWidth="1"/>
    <col min="10825" max="10825" width="6.42578125" style="58" bestFit="1" customWidth="1"/>
    <col min="10826" max="10826" width="5.85546875" style="58" bestFit="1" customWidth="1"/>
    <col min="10827" max="10827" width="7" style="58" bestFit="1" customWidth="1"/>
    <col min="10828" max="10828" width="6.140625" style="58" bestFit="1" customWidth="1"/>
    <col min="10829" max="10829" width="6.42578125" style="58" bestFit="1" customWidth="1"/>
    <col min="10830" max="10831" width="6.85546875" style="58" bestFit="1" customWidth="1"/>
    <col min="10832" max="10832" width="6.42578125" style="58" bestFit="1" customWidth="1"/>
    <col min="10833" max="10833" width="6.28515625" style="58" bestFit="1" customWidth="1"/>
    <col min="10834" max="10834" width="7.140625" style="58" bestFit="1" customWidth="1"/>
    <col min="10835" max="10835" width="6.5703125" style="58" bestFit="1" customWidth="1"/>
    <col min="10836" max="10836" width="7" style="58" bestFit="1" customWidth="1"/>
    <col min="10837" max="10837" width="6.42578125" style="58" bestFit="1" customWidth="1"/>
    <col min="10838" max="10838" width="5.85546875" style="58" bestFit="1" customWidth="1"/>
    <col min="10839" max="10839" width="7" style="58" bestFit="1" customWidth="1"/>
    <col min="10840" max="10840" width="6.140625" style="58" bestFit="1" customWidth="1"/>
    <col min="10841" max="10841" width="6.42578125" style="58" bestFit="1" customWidth="1"/>
    <col min="10842" max="10843" width="6.85546875" style="58" bestFit="1" customWidth="1"/>
    <col min="10844" max="10844" width="6.42578125" style="58" bestFit="1" customWidth="1"/>
    <col min="10845" max="10845" width="6.28515625" style="58" bestFit="1" customWidth="1"/>
    <col min="10846" max="10846" width="7.140625" style="58" bestFit="1" customWidth="1"/>
    <col min="10847" max="10847" width="6.5703125" style="58" bestFit="1" customWidth="1"/>
    <col min="10848" max="10848" width="7" style="58" bestFit="1" customWidth="1"/>
    <col min="10849" max="10849" width="6.42578125" style="58" bestFit="1" customWidth="1"/>
    <col min="10850" max="10850" width="5.85546875" style="58" bestFit="1" customWidth="1"/>
    <col min="10851" max="10851" width="7" style="58" bestFit="1" customWidth="1"/>
    <col min="10852" max="10852" width="6.140625" style="58" bestFit="1" customWidth="1"/>
    <col min="10853" max="10853" width="6.42578125" style="58" bestFit="1" customWidth="1"/>
    <col min="10854" max="10855" width="6.85546875" style="58" bestFit="1" customWidth="1"/>
    <col min="10856" max="10856" width="6.42578125" style="58" bestFit="1" customWidth="1"/>
    <col min="10857" max="10857" width="6.28515625" style="58" bestFit="1" customWidth="1"/>
    <col min="10858" max="10858" width="7.140625" style="58" bestFit="1" customWidth="1"/>
    <col min="10859" max="10859" width="6.5703125" style="58" bestFit="1" customWidth="1"/>
    <col min="10860" max="10860" width="7" style="58" bestFit="1" customWidth="1"/>
    <col min="10861" max="10861" width="6.42578125" style="58" bestFit="1" customWidth="1"/>
    <col min="10862" max="10862" width="5.85546875" style="58" bestFit="1" customWidth="1"/>
    <col min="10863" max="10863" width="7" style="58" bestFit="1" customWidth="1"/>
    <col min="10864" max="10864" width="6.140625" style="58" bestFit="1" customWidth="1"/>
    <col min="10865" max="10865" width="6.42578125" style="58" bestFit="1" customWidth="1"/>
    <col min="10866" max="10867" width="6.85546875" style="58" bestFit="1" customWidth="1"/>
    <col min="10868" max="10868" width="6.42578125" style="58" bestFit="1" customWidth="1"/>
    <col min="10869" max="10869" width="6.28515625" style="58" bestFit="1" customWidth="1"/>
    <col min="10870" max="10870" width="7.140625" style="58" bestFit="1" customWidth="1"/>
    <col min="10871" max="10871" width="6.5703125" style="58" bestFit="1" customWidth="1"/>
    <col min="10872" max="10872" width="7" style="58" bestFit="1" customWidth="1"/>
    <col min="10873" max="10873" width="6.42578125" style="58" bestFit="1" customWidth="1"/>
    <col min="10874" max="10874" width="5.85546875" style="58" bestFit="1" customWidth="1"/>
    <col min="10875" max="10875" width="7" style="58" bestFit="1" customWidth="1"/>
    <col min="10876" max="10876" width="6.140625" style="58" bestFit="1" customWidth="1"/>
    <col min="10877" max="10877" width="6.42578125" style="58" bestFit="1" customWidth="1"/>
    <col min="10878" max="10879" width="6.85546875" style="58" bestFit="1" customWidth="1"/>
    <col min="10880" max="10880" width="6.42578125" style="58" bestFit="1" customWidth="1"/>
    <col min="10881" max="10881" width="6.28515625" style="58" bestFit="1" customWidth="1"/>
    <col min="10882" max="10882" width="7.140625" style="58" bestFit="1" customWidth="1"/>
    <col min="10883" max="10883" width="6.5703125" style="58" bestFit="1" customWidth="1"/>
    <col min="10884" max="10884" width="7" style="58" bestFit="1" customWidth="1"/>
    <col min="10885" max="10885" width="6.42578125" style="58" bestFit="1" customWidth="1"/>
    <col min="10886" max="10886" width="5.85546875" style="58" bestFit="1" customWidth="1"/>
    <col min="10887" max="10887" width="7" style="58" bestFit="1" customWidth="1"/>
    <col min="10888" max="10888" width="6.140625" style="58" bestFit="1" customWidth="1"/>
    <col min="10889" max="10889" width="6.42578125" style="58" bestFit="1" customWidth="1"/>
    <col min="10890" max="10891" width="6.85546875" style="58" bestFit="1" customWidth="1"/>
    <col min="10892" max="10892" width="6.42578125" style="58" bestFit="1" customWidth="1"/>
    <col min="10893" max="10893" width="6.28515625" style="58" bestFit="1" customWidth="1"/>
    <col min="10894" max="10894" width="7.140625" style="58" bestFit="1" customWidth="1"/>
    <col min="10895" max="10895" width="6.5703125" style="58" bestFit="1" customWidth="1"/>
    <col min="10896" max="10896" width="7" style="58" bestFit="1" customWidth="1"/>
    <col min="10897" max="10897" width="6.42578125" style="58" bestFit="1" customWidth="1"/>
    <col min="10898" max="10898" width="5.85546875" style="58" bestFit="1" customWidth="1"/>
    <col min="10899" max="10899" width="7" style="58" bestFit="1" customWidth="1"/>
    <col min="10900" max="10900" width="6.140625" style="58" bestFit="1" customWidth="1"/>
    <col min="10901" max="10901" width="6.42578125" style="58" bestFit="1" customWidth="1"/>
    <col min="10902" max="10929" width="6.85546875" style="58" bestFit="1" customWidth="1"/>
    <col min="10930" max="11004" width="9.140625" style="58"/>
    <col min="11005" max="11005" width="3" style="58" bestFit="1" customWidth="1"/>
    <col min="11006" max="11006" width="3.28515625" style="58" bestFit="1" customWidth="1"/>
    <col min="11007" max="11008" width="0" style="58" hidden="1" customWidth="1"/>
    <col min="11009" max="11009" width="9.140625" style="58"/>
    <col min="11010" max="11010" width="29.5703125" style="58" customWidth="1"/>
    <col min="11011" max="11011" width="7" style="58" bestFit="1" customWidth="1"/>
    <col min="11012" max="11012" width="6.140625" style="58" bestFit="1" customWidth="1"/>
    <col min="11013" max="11013" width="6.42578125" style="58" bestFit="1" customWidth="1"/>
    <col min="11014" max="11015" width="6.85546875" style="58" bestFit="1" customWidth="1"/>
    <col min="11016" max="11016" width="6.42578125" style="58" bestFit="1" customWidth="1"/>
    <col min="11017" max="11017" width="6.28515625" style="58" bestFit="1" customWidth="1"/>
    <col min="11018" max="11018" width="7.140625" style="58" bestFit="1" customWidth="1"/>
    <col min="11019" max="11019" width="6.5703125" style="58" bestFit="1" customWidth="1"/>
    <col min="11020" max="11020" width="7" style="58" bestFit="1" customWidth="1"/>
    <col min="11021" max="11021" width="6.42578125" style="58" bestFit="1" customWidth="1"/>
    <col min="11022" max="11022" width="5.85546875" style="58" bestFit="1" customWidth="1"/>
    <col min="11023" max="11023" width="7" style="58" bestFit="1" customWidth="1"/>
    <col min="11024" max="11024" width="6.140625" style="58" bestFit="1" customWidth="1"/>
    <col min="11025" max="11025" width="6.42578125" style="58" bestFit="1" customWidth="1"/>
    <col min="11026" max="11027" width="6.85546875" style="58" bestFit="1" customWidth="1"/>
    <col min="11028" max="11028" width="6.42578125" style="58" bestFit="1" customWidth="1"/>
    <col min="11029" max="11029" width="6.28515625" style="58" bestFit="1" customWidth="1"/>
    <col min="11030" max="11030" width="7.140625" style="58" bestFit="1" customWidth="1"/>
    <col min="11031" max="11031" width="6.5703125" style="58" bestFit="1" customWidth="1"/>
    <col min="11032" max="11032" width="7" style="58" bestFit="1" customWidth="1"/>
    <col min="11033" max="11033" width="6.42578125" style="58" bestFit="1" customWidth="1"/>
    <col min="11034" max="11034" width="5.85546875" style="58" bestFit="1" customWidth="1"/>
    <col min="11035" max="11035" width="7" style="58" bestFit="1" customWidth="1"/>
    <col min="11036" max="11036" width="6.140625" style="58" bestFit="1" customWidth="1"/>
    <col min="11037" max="11037" width="6.42578125" style="58" bestFit="1" customWidth="1"/>
    <col min="11038" max="11039" width="6.85546875" style="58" bestFit="1" customWidth="1"/>
    <col min="11040" max="11040" width="6.42578125" style="58" bestFit="1" customWidth="1"/>
    <col min="11041" max="11041" width="6.28515625" style="58" bestFit="1" customWidth="1"/>
    <col min="11042" max="11042" width="7.140625" style="58" bestFit="1" customWidth="1"/>
    <col min="11043" max="11043" width="6.5703125" style="58" bestFit="1" customWidth="1"/>
    <col min="11044" max="11044" width="7" style="58" bestFit="1" customWidth="1"/>
    <col min="11045" max="11045" width="6.42578125" style="58" bestFit="1" customWidth="1"/>
    <col min="11046" max="11046" width="5.85546875" style="58" bestFit="1" customWidth="1"/>
    <col min="11047" max="11047" width="7" style="58" bestFit="1" customWidth="1"/>
    <col min="11048" max="11048" width="6.140625" style="58" bestFit="1" customWidth="1"/>
    <col min="11049" max="11049" width="6.42578125" style="58" bestFit="1" customWidth="1"/>
    <col min="11050" max="11051" width="6.85546875" style="58" bestFit="1" customWidth="1"/>
    <col min="11052" max="11052" width="6.42578125" style="58" bestFit="1" customWidth="1"/>
    <col min="11053" max="11053" width="6.28515625" style="58" bestFit="1" customWidth="1"/>
    <col min="11054" max="11054" width="7.140625" style="58" bestFit="1" customWidth="1"/>
    <col min="11055" max="11055" width="6.5703125" style="58" bestFit="1" customWidth="1"/>
    <col min="11056" max="11056" width="7" style="58" bestFit="1" customWidth="1"/>
    <col min="11057" max="11057" width="6.42578125" style="58" bestFit="1" customWidth="1"/>
    <col min="11058" max="11058" width="5.85546875" style="58" bestFit="1" customWidth="1"/>
    <col min="11059" max="11059" width="7" style="58" bestFit="1" customWidth="1"/>
    <col min="11060" max="11060" width="6.140625" style="58" bestFit="1" customWidth="1"/>
    <col min="11061" max="11061" width="6.42578125" style="58" bestFit="1" customWidth="1"/>
    <col min="11062" max="11063" width="6.85546875" style="58" bestFit="1" customWidth="1"/>
    <col min="11064" max="11064" width="6.42578125" style="58" bestFit="1" customWidth="1"/>
    <col min="11065" max="11065" width="6.28515625" style="58" bestFit="1" customWidth="1"/>
    <col min="11066" max="11066" width="7.140625" style="58" bestFit="1" customWidth="1"/>
    <col min="11067" max="11067" width="6.5703125" style="58" bestFit="1" customWidth="1"/>
    <col min="11068" max="11068" width="7" style="58" bestFit="1" customWidth="1"/>
    <col min="11069" max="11069" width="6.42578125" style="58" bestFit="1" customWidth="1"/>
    <col min="11070" max="11070" width="5.85546875" style="58" bestFit="1" customWidth="1"/>
    <col min="11071" max="11071" width="7" style="58" bestFit="1" customWidth="1"/>
    <col min="11072" max="11072" width="6.140625" style="58" bestFit="1" customWidth="1"/>
    <col min="11073" max="11073" width="6.42578125" style="58" bestFit="1" customWidth="1"/>
    <col min="11074" max="11075" width="6.85546875" style="58" bestFit="1" customWidth="1"/>
    <col min="11076" max="11076" width="6.42578125" style="58" bestFit="1" customWidth="1"/>
    <col min="11077" max="11077" width="6.28515625" style="58" bestFit="1" customWidth="1"/>
    <col min="11078" max="11078" width="7.140625" style="58" bestFit="1" customWidth="1"/>
    <col min="11079" max="11079" width="6.5703125" style="58" bestFit="1" customWidth="1"/>
    <col min="11080" max="11080" width="7" style="58" bestFit="1" customWidth="1"/>
    <col min="11081" max="11081" width="6.42578125" style="58" bestFit="1" customWidth="1"/>
    <col min="11082" max="11082" width="5.85546875" style="58" bestFit="1" customWidth="1"/>
    <col min="11083" max="11083" width="7" style="58" bestFit="1" customWidth="1"/>
    <col min="11084" max="11084" width="6.140625" style="58" bestFit="1" customWidth="1"/>
    <col min="11085" max="11085" width="6.42578125" style="58" bestFit="1" customWidth="1"/>
    <col min="11086" max="11087" width="6.85546875" style="58" bestFit="1" customWidth="1"/>
    <col min="11088" max="11088" width="6.42578125" style="58" bestFit="1" customWidth="1"/>
    <col min="11089" max="11089" width="6.28515625" style="58" bestFit="1" customWidth="1"/>
    <col min="11090" max="11090" width="7.140625" style="58" bestFit="1" customWidth="1"/>
    <col min="11091" max="11091" width="6.5703125" style="58" bestFit="1" customWidth="1"/>
    <col min="11092" max="11092" width="7" style="58" bestFit="1" customWidth="1"/>
    <col min="11093" max="11093" width="6.42578125" style="58" bestFit="1" customWidth="1"/>
    <col min="11094" max="11094" width="5.85546875" style="58" bestFit="1" customWidth="1"/>
    <col min="11095" max="11095" width="7" style="58" bestFit="1" customWidth="1"/>
    <col min="11096" max="11096" width="6.140625" style="58" bestFit="1" customWidth="1"/>
    <col min="11097" max="11097" width="6.42578125" style="58" bestFit="1" customWidth="1"/>
    <col min="11098" max="11099" width="6.85546875" style="58" bestFit="1" customWidth="1"/>
    <col min="11100" max="11100" width="6.42578125" style="58" bestFit="1" customWidth="1"/>
    <col min="11101" max="11101" width="6.28515625" style="58" bestFit="1" customWidth="1"/>
    <col min="11102" max="11102" width="7.140625" style="58" bestFit="1" customWidth="1"/>
    <col min="11103" max="11103" width="6.5703125" style="58" bestFit="1" customWidth="1"/>
    <col min="11104" max="11104" width="7" style="58" bestFit="1" customWidth="1"/>
    <col min="11105" max="11105" width="6.42578125" style="58" bestFit="1" customWidth="1"/>
    <col min="11106" max="11106" width="5.85546875" style="58" bestFit="1" customWidth="1"/>
    <col min="11107" max="11107" width="7" style="58" bestFit="1" customWidth="1"/>
    <col min="11108" max="11108" width="6.140625" style="58" bestFit="1" customWidth="1"/>
    <col min="11109" max="11109" width="6.42578125" style="58" bestFit="1" customWidth="1"/>
    <col min="11110" max="11111" width="6.85546875" style="58" bestFit="1" customWidth="1"/>
    <col min="11112" max="11112" width="6.42578125" style="58" bestFit="1" customWidth="1"/>
    <col min="11113" max="11113" width="6.28515625" style="58" bestFit="1" customWidth="1"/>
    <col min="11114" max="11114" width="7.140625" style="58" bestFit="1" customWidth="1"/>
    <col min="11115" max="11115" width="6.5703125" style="58" bestFit="1" customWidth="1"/>
    <col min="11116" max="11116" width="7" style="58" bestFit="1" customWidth="1"/>
    <col min="11117" max="11117" width="6.42578125" style="58" bestFit="1" customWidth="1"/>
    <col min="11118" max="11118" width="5.85546875" style="58" bestFit="1" customWidth="1"/>
    <col min="11119" max="11119" width="7" style="58" bestFit="1" customWidth="1"/>
    <col min="11120" max="11120" width="6.140625" style="58" bestFit="1" customWidth="1"/>
    <col min="11121" max="11121" width="6.42578125" style="58" bestFit="1" customWidth="1"/>
    <col min="11122" max="11123" width="6.85546875" style="58" bestFit="1" customWidth="1"/>
    <col min="11124" max="11124" width="6.42578125" style="58" bestFit="1" customWidth="1"/>
    <col min="11125" max="11125" width="6.28515625" style="58" bestFit="1" customWidth="1"/>
    <col min="11126" max="11126" width="7.140625" style="58" bestFit="1" customWidth="1"/>
    <col min="11127" max="11127" width="6.5703125" style="58" bestFit="1" customWidth="1"/>
    <col min="11128" max="11128" width="7" style="58" bestFit="1" customWidth="1"/>
    <col min="11129" max="11129" width="6.42578125" style="58" bestFit="1" customWidth="1"/>
    <col min="11130" max="11130" width="5.85546875" style="58" bestFit="1" customWidth="1"/>
    <col min="11131" max="11131" width="7" style="58" bestFit="1" customWidth="1"/>
    <col min="11132" max="11132" width="6.140625" style="58" bestFit="1" customWidth="1"/>
    <col min="11133" max="11133" width="6.42578125" style="58" bestFit="1" customWidth="1"/>
    <col min="11134" max="11135" width="6.85546875" style="58" bestFit="1" customWidth="1"/>
    <col min="11136" max="11136" width="6.42578125" style="58" bestFit="1" customWidth="1"/>
    <col min="11137" max="11137" width="6.28515625" style="58" bestFit="1" customWidth="1"/>
    <col min="11138" max="11138" width="7.140625" style="58" bestFit="1" customWidth="1"/>
    <col min="11139" max="11139" width="6.5703125" style="58" bestFit="1" customWidth="1"/>
    <col min="11140" max="11140" width="7" style="58" bestFit="1" customWidth="1"/>
    <col min="11141" max="11141" width="6.42578125" style="58" bestFit="1" customWidth="1"/>
    <col min="11142" max="11142" width="5.85546875" style="58" bestFit="1" customWidth="1"/>
    <col min="11143" max="11143" width="7" style="58" bestFit="1" customWidth="1"/>
    <col min="11144" max="11144" width="6.140625" style="58" bestFit="1" customWidth="1"/>
    <col min="11145" max="11145" width="6.42578125" style="58" bestFit="1" customWidth="1"/>
    <col min="11146" max="11147" width="6.85546875" style="58" bestFit="1" customWidth="1"/>
    <col min="11148" max="11148" width="6.42578125" style="58" bestFit="1" customWidth="1"/>
    <col min="11149" max="11149" width="6.28515625" style="58" bestFit="1" customWidth="1"/>
    <col min="11150" max="11150" width="7.140625" style="58" bestFit="1" customWidth="1"/>
    <col min="11151" max="11151" width="6.5703125" style="58" bestFit="1" customWidth="1"/>
    <col min="11152" max="11152" width="7" style="58" bestFit="1" customWidth="1"/>
    <col min="11153" max="11153" width="6.42578125" style="58" bestFit="1" customWidth="1"/>
    <col min="11154" max="11154" width="5.85546875" style="58" bestFit="1" customWidth="1"/>
    <col min="11155" max="11155" width="7" style="58" bestFit="1" customWidth="1"/>
    <col min="11156" max="11156" width="6.140625" style="58" bestFit="1" customWidth="1"/>
    <col min="11157" max="11157" width="6.42578125" style="58" bestFit="1" customWidth="1"/>
    <col min="11158" max="11185" width="6.85546875" style="58" bestFit="1" customWidth="1"/>
    <col min="11186" max="11260" width="9.140625" style="58"/>
    <col min="11261" max="11261" width="3" style="58" bestFit="1" customWidth="1"/>
    <col min="11262" max="11262" width="3.28515625" style="58" bestFit="1" customWidth="1"/>
    <col min="11263" max="11264" width="0" style="58" hidden="1" customWidth="1"/>
    <col min="11265" max="11265" width="9.140625" style="58"/>
    <col min="11266" max="11266" width="29.5703125" style="58" customWidth="1"/>
    <col min="11267" max="11267" width="7" style="58" bestFit="1" customWidth="1"/>
    <col min="11268" max="11268" width="6.140625" style="58" bestFit="1" customWidth="1"/>
    <col min="11269" max="11269" width="6.42578125" style="58" bestFit="1" customWidth="1"/>
    <col min="11270" max="11271" width="6.85546875" style="58" bestFit="1" customWidth="1"/>
    <col min="11272" max="11272" width="6.42578125" style="58" bestFit="1" customWidth="1"/>
    <col min="11273" max="11273" width="6.28515625" style="58" bestFit="1" customWidth="1"/>
    <col min="11274" max="11274" width="7.140625" style="58" bestFit="1" customWidth="1"/>
    <col min="11275" max="11275" width="6.5703125" style="58" bestFit="1" customWidth="1"/>
    <col min="11276" max="11276" width="7" style="58" bestFit="1" customWidth="1"/>
    <col min="11277" max="11277" width="6.42578125" style="58" bestFit="1" customWidth="1"/>
    <col min="11278" max="11278" width="5.85546875" style="58" bestFit="1" customWidth="1"/>
    <col min="11279" max="11279" width="7" style="58" bestFit="1" customWidth="1"/>
    <col min="11280" max="11280" width="6.140625" style="58" bestFit="1" customWidth="1"/>
    <col min="11281" max="11281" width="6.42578125" style="58" bestFit="1" customWidth="1"/>
    <col min="11282" max="11283" width="6.85546875" style="58" bestFit="1" customWidth="1"/>
    <col min="11284" max="11284" width="6.42578125" style="58" bestFit="1" customWidth="1"/>
    <col min="11285" max="11285" width="6.28515625" style="58" bestFit="1" customWidth="1"/>
    <col min="11286" max="11286" width="7.140625" style="58" bestFit="1" customWidth="1"/>
    <col min="11287" max="11287" width="6.5703125" style="58" bestFit="1" customWidth="1"/>
    <col min="11288" max="11288" width="7" style="58" bestFit="1" customWidth="1"/>
    <col min="11289" max="11289" width="6.42578125" style="58" bestFit="1" customWidth="1"/>
    <col min="11290" max="11290" width="5.85546875" style="58" bestFit="1" customWidth="1"/>
    <col min="11291" max="11291" width="7" style="58" bestFit="1" customWidth="1"/>
    <col min="11292" max="11292" width="6.140625" style="58" bestFit="1" customWidth="1"/>
    <col min="11293" max="11293" width="6.42578125" style="58" bestFit="1" customWidth="1"/>
    <col min="11294" max="11295" width="6.85546875" style="58" bestFit="1" customWidth="1"/>
    <col min="11296" max="11296" width="6.42578125" style="58" bestFit="1" customWidth="1"/>
    <col min="11297" max="11297" width="6.28515625" style="58" bestFit="1" customWidth="1"/>
    <col min="11298" max="11298" width="7.140625" style="58" bestFit="1" customWidth="1"/>
    <col min="11299" max="11299" width="6.5703125" style="58" bestFit="1" customWidth="1"/>
    <col min="11300" max="11300" width="7" style="58" bestFit="1" customWidth="1"/>
    <col min="11301" max="11301" width="6.42578125" style="58" bestFit="1" customWidth="1"/>
    <col min="11302" max="11302" width="5.85546875" style="58" bestFit="1" customWidth="1"/>
    <col min="11303" max="11303" width="7" style="58" bestFit="1" customWidth="1"/>
    <col min="11304" max="11304" width="6.140625" style="58" bestFit="1" customWidth="1"/>
    <col min="11305" max="11305" width="6.42578125" style="58" bestFit="1" customWidth="1"/>
    <col min="11306" max="11307" width="6.85546875" style="58" bestFit="1" customWidth="1"/>
    <col min="11308" max="11308" width="6.42578125" style="58" bestFit="1" customWidth="1"/>
    <col min="11309" max="11309" width="6.28515625" style="58" bestFit="1" customWidth="1"/>
    <col min="11310" max="11310" width="7.140625" style="58" bestFit="1" customWidth="1"/>
    <col min="11311" max="11311" width="6.5703125" style="58" bestFit="1" customWidth="1"/>
    <col min="11312" max="11312" width="7" style="58" bestFit="1" customWidth="1"/>
    <col min="11313" max="11313" width="6.42578125" style="58" bestFit="1" customWidth="1"/>
    <col min="11314" max="11314" width="5.85546875" style="58" bestFit="1" customWidth="1"/>
    <col min="11315" max="11315" width="7" style="58" bestFit="1" customWidth="1"/>
    <col min="11316" max="11316" width="6.140625" style="58" bestFit="1" customWidth="1"/>
    <col min="11317" max="11317" width="6.42578125" style="58" bestFit="1" customWidth="1"/>
    <col min="11318" max="11319" width="6.85546875" style="58" bestFit="1" customWidth="1"/>
    <col min="11320" max="11320" width="6.42578125" style="58" bestFit="1" customWidth="1"/>
    <col min="11321" max="11321" width="6.28515625" style="58" bestFit="1" customWidth="1"/>
    <col min="11322" max="11322" width="7.140625" style="58" bestFit="1" customWidth="1"/>
    <col min="11323" max="11323" width="6.5703125" style="58" bestFit="1" customWidth="1"/>
    <col min="11324" max="11324" width="7" style="58" bestFit="1" customWidth="1"/>
    <col min="11325" max="11325" width="6.42578125" style="58" bestFit="1" customWidth="1"/>
    <col min="11326" max="11326" width="5.85546875" style="58" bestFit="1" customWidth="1"/>
    <col min="11327" max="11327" width="7" style="58" bestFit="1" customWidth="1"/>
    <col min="11328" max="11328" width="6.140625" style="58" bestFit="1" customWidth="1"/>
    <col min="11329" max="11329" width="6.42578125" style="58" bestFit="1" customWidth="1"/>
    <col min="11330" max="11331" width="6.85546875" style="58" bestFit="1" customWidth="1"/>
    <col min="11332" max="11332" width="6.42578125" style="58" bestFit="1" customWidth="1"/>
    <col min="11333" max="11333" width="6.28515625" style="58" bestFit="1" customWidth="1"/>
    <col min="11334" max="11334" width="7.140625" style="58" bestFit="1" customWidth="1"/>
    <col min="11335" max="11335" width="6.5703125" style="58" bestFit="1" customWidth="1"/>
    <col min="11336" max="11336" width="7" style="58" bestFit="1" customWidth="1"/>
    <col min="11337" max="11337" width="6.42578125" style="58" bestFit="1" customWidth="1"/>
    <col min="11338" max="11338" width="5.85546875" style="58" bestFit="1" customWidth="1"/>
    <col min="11339" max="11339" width="7" style="58" bestFit="1" customWidth="1"/>
    <col min="11340" max="11340" width="6.140625" style="58" bestFit="1" customWidth="1"/>
    <col min="11341" max="11341" width="6.42578125" style="58" bestFit="1" customWidth="1"/>
    <col min="11342" max="11343" width="6.85546875" style="58" bestFit="1" customWidth="1"/>
    <col min="11344" max="11344" width="6.42578125" style="58" bestFit="1" customWidth="1"/>
    <col min="11345" max="11345" width="6.28515625" style="58" bestFit="1" customWidth="1"/>
    <col min="11346" max="11346" width="7.140625" style="58" bestFit="1" customWidth="1"/>
    <col min="11347" max="11347" width="6.5703125" style="58" bestFit="1" customWidth="1"/>
    <col min="11348" max="11348" width="7" style="58" bestFit="1" customWidth="1"/>
    <col min="11349" max="11349" width="6.42578125" style="58" bestFit="1" customWidth="1"/>
    <col min="11350" max="11350" width="5.85546875" style="58" bestFit="1" customWidth="1"/>
    <col min="11351" max="11351" width="7" style="58" bestFit="1" customWidth="1"/>
    <col min="11352" max="11352" width="6.140625" style="58" bestFit="1" customWidth="1"/>
    <col min="11353" max="11353" width="6.42578125" style="58" bestFit="1" customWidth="1"/>
    <col min="11354" max="11355" width="6.85546875" style="58" bestFit="1" customWidth="1"/>
    <col min="11356" max="11356" width="6.42578125" style="58" bestFit="1" customWidth="1"/>
    <col min="11357" max="11357" width="6.28515625" style="58" bestFit="1" customWidth="1"/>
    <col min="11358" max="11358" width="7.140625" style="58" bestFit="1" customWidth="1"/>
    <col min="11359" max="11359" width="6.5703125" style="58" bestFit="1" customWidth="1"/>
    <col min="11360" max="11360" width="7" style="58" bestFit="1" customWidth="1"/>
    <col min="11361" max="11361" width="6.42578125" style="58" bestFit="1" customWidth="1"/>
    <col min="11362" max="11362" width="5.85546875" style="58" bestFit="1" customWidth="1"/>
    <col min="11363" max="11363" width="7" style="58" bestFit="1" customWidth="1"/>
    <col min="11364" max="11364" width="6.140625" style="58" bestFit="1" customWidth="1"/>
    <col min="11365" max="11365" width="6.42578125" style="58" bestFit="1" customWidth="1"/>
    <col min="11366" max="11367" width="6.85546875" style="58" bestFit="1" customWidth="1"/>
    <col min="11368" max="11368" width="6.42578125" style="58" bestFit="1" customWidth="1"/>
    <col min="11369" max="11369" width="6.28515625" style="58" bestFit="1" customWidth="1"/>
    <col min="11370" max="11370" width="7.140625" style="58" bestFit="1" customWidth="1"/>
    <col min="11371" max="11371" width="6.5703125" style="58" bestFit="1" customWidth="1"/>
    <col min="11372" max="11372" width="7" style="58" bestFit="1" customWidth="1"/>
    <col min="11373" max="11373" width="6.42578125" style="58" bestFit="1" customWidth="1"/>
    <col min="11374" max="11374" width="5.85546875" style="58" bestFit="1" customWidth="1"/>
    <col min="11375" max="11375" width="7" style="58" bestFit="1" customWidth="1"/>
    <col min="11376" max="11376" width="6.140625" style="58" bestFit="1" customWidth="1"/>
    <col min="11377" max="11377" width="6.42578125" style="58" bestFit="1" customWidth="1"/>
    <col min="11378" max="11379" width="6.85546875" style="58" bestFit="1" customWidth="1"/>
    <col min="11380" max="11380" width="6.42578125" style="58" bestFit="1" customWidth="1"/>
    <col min="11381" max="11381" width="6.28515625" style="58" bestFit="1" customWidth="1"/>
    <col min="11382" max="11382" width="7.140625" style="58" bestFit="1" customWidth="1"/>
    <col min="11383" max="11383" width="6.5703125" style="58" bestFit="1" customWidth="1"/>
    <col min="11384" max="11384" width="7" style="58" bestFit="1" customWidth="1"/>
    <col min="11385" max="11385" width="6.42578125" style="58" bestFit="1" customWidth="1"/>
    <col min="11386" max="11386" width="5.85546875" style="58" bestFit="1" customWidth="1"/>
    <col min="11387" max="11387" width="7" style="58" bestFit="1" customWidth="1"/>
    <col min="11388" max="11388" width="6.140625" style="58" bestFit="1" customWidth="1"/>
    <col min="11389" max="11389" width="6.42578125" style="58" bestFit="1" customWidth="1"/>
    <col min="11390" max="11391" width="6.85546875" style="58" bestFit="1" customWidth="1"/>
    <col min="11392" max="11392" width="6.42578125" style="58" bestFit="1" customWidth="1"/>
    <col min="11393" max="11393" width="6.28515625" style="58" bestFit="1" customWidth="1"/>
    <col min="11394" max="11394" width="7.140625" style="58" bestFit="1" customWidth="1"/>
    <col min="11395" max="11395" width="6.5703125" style="58" bestFit="1" customWidth="1"/>
    <col min="11396" max="11396" width="7" style="58" bestFit="1" customWidth="1"/>
    <col min="11397" max="11397" width="6.42578125" style="58" bestFit="1" customWidth="1"/>
    <col min="11398" max="11398" width="5.85546875" style="58" bestFit="1" customWidth="1"/>
    <col min="11399" max="11399" width="7" style="58" bestFit="1" customWidth="1"/>
    <col min="11400" max="11400" width="6.140625" style="58" bestFit="1" customWidth="1"/>
    <col min="11401" max="11401" width="6.42578125" style="58" bestFit="1" customWidth="1"/>
    <col min="11402" max="11403" width="6.85546875" style="58" bestFit="1" customWidth="1"/>
    <col min="11404" max="11404" width="6.42578125" style="58" bestFit="1" customWidth="1"/>
    <col min="11405" max="11405" width="6.28515625" style="58" bestFit="1" customWidth="1"/>
    <col min="11406" max="11406" width="7.140625" style="58" bestFit="1" customWidth="1"/>
    <col min="11407" max="11407" width="6.5703125" style="58" bestFit="1" customWidth="1"/>
    <col min="11408" max="11408" width="7" style="58" bestFit="1" customWidth="1"/>
    <col min="11409" max="11409" width="6.42578125" style="58" bestFit="1" customWidth="1"/>
    <col min="11410" max="11410" width="5.85546875" style="58" bestFit="1" customWidth="1"/>
    <col min="11411" max="11411" width="7" style="58" bestFit="1" customWidth="1"/>
    <col min="11412" max="11412" width="6.140625" style="58" bestFit="1" customWidth="1"/>
    <col min="11413" max="11413" width="6.42578125" style="58" bestFit="1" customWidth="1"/>
    <col min="11414" max="11441" width="6.85546875" style="58" bestFit="1" customWidth="1"/>
    <col min="11442" max="11516" width="9.140625" style="58"/>
    <col min="11517" max="11517" width="3" style="58" bestFit="1" customWidth="1"/>
    <col min="11518" max="11518" width="3.28515625" style="58" bestFit="1" customWidth="1"/>
    <col min="11519" max="11520" width="0" style="58" hidden="1" customWidth="1"/>
    <col min="11521" max="11521" width="9.140625" style="58"/>
    <col min="11522" max="11522" width="29.5703125" style="58" customWidth="1"/>
    <col min="11523" max="11523" width="7" style="58" bestFit="1" customWidth="1"/>
    <col min="11524" max="11524" width="6.140625" style="58" bestFit="1" customWidth="1"/>
    <col min="11525" max="11525" width="6.42578125" style="58" bestFit="1" customWidth="1"/>
    <col min="11526" max="11527" width="6.85546875" style="58" bestFit="1" customWidth="1"/>
    <col min="11528" max="11528" width="6.42578125" style="58" bestFit="1" customWidth="1"/>
    <col min="11529" max="11529" width="6.28515625" style="58" bestFit="1" customWidth="1"/>
    <col min="11530" max="11530" width="7.140625" style="58" bestFit="1" customWidth="1"/>
    <col min="11531" max="11531" width="6.5703125" style="58" bestFit="1" customWidth="1"/>
    <col min="11532" max="11532" width="7" style="58" bestFit="1" customWidth="1"/>
    <col min="11533" max="11533" width="6.42578125" style="58" bestFit="1" customWidth="1"/>
    <col min="11534" max="11534" width="5.85546875" style="58" bestFit="1" customWidth="1"/>
    <col min="11535" max="11535" width="7" style="58" bestFit="1" customWidth="1"/>
    <col min="11536" max="11536" width="6.140625" style="58" bestFit="1" customWidth="1"/>
    <col min="11537" max="11537" width="6.42578125" style="58" bestFit="1" customWidth="1"/>
    <col min="11538" max="11539" width="6.85546875" style="58" bestFit="1" customWidth="1"/>
    <col min="11540" max="11540" width="6.42578125" style="58" bestFit="1" customWidth="1"/>
    <col min="11541" max="11541" width="6.28515625" style="58" bestFit="1" customWidth="1"/>
    <col min="11542" max="11542" width="7.140625" style="58" bestFit="1" customWidth="1"/>
    <col min="11543" max="11543" width="6.5703125" style="58" bestFit="1" customWidth="1"/>
    <col min="11544" max="11544" width="7" style="58" bestFit="1" customWidth="1"/>
    <col min="11545" max="11545" width="6.42578125" style="58" bestFit="1" customWidth="1"/>
    <col min="11546" max="11546" width="5.85546875" style="58" bestFit="1" customWidth="1"/>
    <col min="11547" max="11547" width="7" style="58" bestFit="1" customWidth="1"/>
    <col min="11548" max="11548" width="6.140625" style="58" bestFit="1" customWidth="1"/>
    <col min="11549" max="11549" width="6.42578125" style="58" bestFit="1" customWidth="1"/>
    <col min="11550" max="11551" width="6.85546875" style="58" bestFit="1" customWidth="1"/>
    <col min="11552" max="11552" width="6.42578125" style="58" bestFit="1" customWidth="1"/>
    <col min="11553" max="11553" width="6.28515625" style="58" bestFit="1" customWidth="1"/>
    <col min="11554" max="11554" width="7.140625" style="58" bestFit="1" customWidth="1"/>
    <col min="11555" max="11555" width="6.5703125" style="58" bestFit="1" customWidth="1"/>
    <col min="11556" max="11556" width="7" style="58" bestFit="1" customWidth="1"/>
    <col min="11557" max="11557" width="6.42578125" style="58" bestFit="1" customWidth="1"/>
    <col min="11558" max="11558" width="5.85546875" style="58" bestFit="1" customWidth="1"/>
    <col min="11559" max="11559" width="7" style="58" bestFit="1" customWidth="1"/>
    <col min="11560" max="11560" width="6.140625" style="58" bestFit="1" customWidth="1"/>
    <col min="11561" max="11561" width="6.42578125" style="58" bestFit="1" customWidth="1"/>
    <col min="11562" max="11563" width="6.85546875" style="58" bestFit="1" customWidth="1"/>
    <col min="11564" max="11564" width="6.42578125" style="58" bestFit="1" customWidth="1"/>
    <col min="11565" max="11565" width="6.28515625" style="58" bestFit="1" customWidth="1"/>
    <col min="11566" max="11566" width="7.140625" style="58" bestFit="1" customWidth="1"/>
    <col min="11567" max="11567" width="6.5703125" style="58" bestFit="1" customWidth="1"/>
    <col min="11568" max="11568" width="7" style="58" bestFit="1" customWidth="1"/>
    <col min="11569" max="11569" width="6.42578125" style="58" bestFit="1" customWidth="1"/>
    <col min="11570" max="11570" width="5.85546875" style="58" bestFit="1" customWidth="1"/>
    <col min="11571" max="11571" width="7" style="58" bestFit="1" customWidth="1"/>
    <col min="11572" max="11572" width="6.140625" style="58" bestFit="1" customWidth="1"/>
    <col min="11573" max="11573" width="6.42578125" style="58" bestFit="1" customWidth="1"/>
    <col min="11574" max="11575" width="6.85546875" style="58" bestFit="1" customWidth="1"/>
    <col min="11576" max="11576" width="6.42578125" style="58" bestFit="1" customWidth="1"/>
    <col min="11577" max="11577" width="6.28515625" style="58" bestFit="1" customWidth="1"/>
    <col min="11578" max="11578" width="7.140625" style="58" bestFit="1" customWidth="1"/>
    <col min="11579" max="11579" width="6.5703125" style="58" bestFit="1" customWidth="1"/>
    <col min="11580" max="11580" width="7" style="58" bestFit="1" customWidth="1"/>
    <col min="11581" max="11581" width="6.42578125" style="58" bestFit="1" customWidth="1"/>
    <col min="11582" max="11582" width="5.85546875" style="58" bestFit="1" customWidth="1"/>
    <col min="11583" max="11583" width="7" style="58" bestFit="1" customWidth="1"/>
    <col min="11584" max="11584" width="6.140625" style="58" bestFit="1" customWidth="1"/>
    <col min="11585" max="11585" width="6.42578125" style="58" bestFit="1" customWidth="1"/>
    <col min="11586" max="11587" width="6.85546875" style="58" bestFit="1" customWidth="1"/>
    <col min="11588" max="11588" width="6.42578125" style="58" bestFit="1" customWidth="1"/>
    <col min="11589" max="11589" width="6.28515625" style="58" bestFit="1" customWidth="1"/>
    <col min="11590" max="11590" width="7.140625" style="58" bestFit="1" customWidth="1"/>
    <col min="11591" max="11591" width="6.5703125" style="58" bestFit="1" customWidth="1"/>
    <col min="11592" max="11592" width="7" style="58" bestFit="1" customWidth="1"/>
    <col min="11593" max="11593" width="6.42578125" style="58" bestFit="1" customWidth="1"/>
    <col min="11594" max="11594" width="5.85546875" style="58" bestFit="1" customWidth="1"/>
    <col min="11595" max="11595" width="7" style="58" bestFit="1" customWidth="1"/>
    <col min="11596" max="11596" width="6.140625" style="58" bestFit="1" customWidth="1"/>
    <col min="11597" max="11597" width="6.42578125" style="58" bestFit="1" customWidth="1"/>
    <col min="11598" max="11599" width="6.85546875" style="58" bestFit="1" customWidth="1"/>
    <col min="11600" max="11600" width="6.42578125" style="58" bestFit="1" customWidth="1"/>
    <col min="11601" max="11601" width="6.28515625" style="58" bestFit="1" customWidth="1"/>
    <col min="11602" max="11602" width="7.140625" style="58" bestFit="1" customWidth="1"/>
    <col min="11603" max="11603" width="6.5703125" style="58" bestFit="1" customWidth="1"/>
    <col min="11604" max="11604" width="7" style="58" bestFit="1" customWidth="1"/>
    <col min="11605" max="11605" width="6.42578125" style="58" bestFit="1" customWidth="1"/>
    <col min="11606" max="11606" width="5.85546875" style="58" bestFit="1" customWidth="1"/>
    <col min="11607" max="11607" width="7" style="58" bestFit="1" customWidth="1"/>
    <col min="11608" max="11608" width="6.140625" style="58" bestFit="1" customWidth="1"/>
    <col min="11609" max="11609" width="6.42578125" style="58" bestFit="1" customWidth="1"/>
    <col min="11610" max="11611" width="6.85546875" style="58" bestFit="1" customWidth="1"/>
    <col min="11612" max="11612" width="6.42578125" style="58" bestFit="1" customWidth="1"/>
    <col min="11613" max="11613" width="6.28515625" style="58" bestFit="1" customWidth="1"/>
    <col min="11614" max="11614" width="7.140625" style="58" bestFit="1" customWidth="1"/>
    <col min="11615" max="11615" width="6.5703125" style="58" bestFit="1" customWidth="1"/>
    <col min="11616" max="11616" width="7" style="58" bestFit="1" customWidth="1"/>
    <col min="11617" max="11617" width="6.42578125" style="58" bestFit="1" customWidth="1"/>
    <col min="11618" max="11618" width="5.85546875" style="58" bestFit="1" customWidth="1"/>
    <col min="11619" max="11619" width="7" style="58" bestFit="1" customWidth="1"/>
    <col min="11620" max="11620" width="6.140625" style="58" bestFit="1" customWidth="1"/>
    <col min="11621" max="11621" width="6.42578125" style="58" bestFit="1" customWidth="1"/>
    <col min="11622" max="11623" width="6.85546875" style="58" bestFit="1" customWidth="1"/>
    <col min="11624" max="11624" width="6.42578125" style="58" bestFit="1" customWidth="1"/>
    <col min="11625" max="11625" width="6.28515625" style="58" bestFit="1" customWidth="1"/>
    <col min="11626" max="11626" width="7.140625" style="58" bestFit="1" customWidth="1"/>
    <col min="11627" max="11627" width="6.5703125" style="58" bestFit="1" customWidth="1"/>
    <col min="11628" max="11628" width="7" style="58" bestFit="1" customWidth="1"/>
    <col min="11629" max="11629" width="6.42578125" style="58" bestFit="1" customWidth="1"/>
    <col min="11630" max="11630" width="5.85546875" style="58" bestFit="1" customWidth="1"/>
    <col min="11631" max="11631" width="7" style="58" bestFit="1" customWidth="1"/>
    <col min="11632" max="11632" width="6.140625" style="58" bestFit="1" customWidth="1"/>
    <col min="11633" max="11633" width="6.42578125" style="58" bestFit="1" customWidth="1"/>
    <col min="11634" max="11635" width="6.85546875" style="58" bestFit="1" customWidth="1"/>
    <col min="11636" max="11636" width="6.42578125" style="58" bestFit="1" customWidth="1"/>
    <col min="11637" max="11637" width="6.28515625" style="58" bestFit="1" customWidth="1"/>
    <col min="11638" max="11638" width="7.140625" style="58" bestFit="1" customWidth="1"/>
    <col min="11639" max="11639" width="6.5703125" style="58" bestFit="1" customWidth="1"/>
    <col min="11640" max="11640" width="7" style="58" bestFit="1" customWidth="1"/>
    <col min="11641" max="11641" width="6.42578125" style="58" bestFit="1" customWidth="1"/>
    <col min="11642" max="11642" width="5.85546875" style="58" bestFit="1" customWidth="1"/>
    <col min="11643" max="11643" width="7" style="58" bestFit="1" customWidth="1"/>
    <col min="11644" max="11644" width="6.140625" style="58" bestFit="1" customWidth="1"/>
    <col min="11645" max="11645" width="6.42578125" style="58" bestFit="1" customWidth="1"/>
    <col min="11646" max="11647" width="6.85546875" style="58" bestFit="1" customWidth="1"/>
    <col min="11648" max="11648" width="6.42578125" style="58" bestFit="1" customWidth="1"/>
    <col min="11649" max="11649" width="6.28515625" style="58" bestFit="1" customWidth="1"/>
    <col min="11650" max="11650" width="7.140625" style="58" bestFit="1" customWidth="1"/>
    <col min="11651" max="11651" width="6.5703125" style="58" bestFit="1" customWidth="1"/>
    <col min="11652" max="11652" width="7" style="58" bestFit="1" customWidth="1"/>
    <col min="11653" max="11653" width="6.42578125" style="58" bestFit="1" customWidth="1"/>
    <col min="11654" max="11654" width="5.85546875" style="58" bestFit="1" customWidth="1"/>
    <col min="11655" max="11655" width="7" style="58" bestFit="1" customWidth="1"/>
    <col min="11656" max="11656" width="6.140625" style="58" bestFit="1" customWidth="1"/>
    <col min="11657" max="11657" width="6.42578125" style="58" bestFit="1" customWidth="1"/>
    <col min="11658" max="11659" width="6.85546875" style="58" bestFit="1" customWidth="1"/>
    <col min="11660" max="11660" width="6.42578125" style="58" bestFit="1" customWidth="1"/>
    <col min="11661" max="11661" width="6.28515625" style="58" bestFit="1" customWidth="1"/>
    <col min="11662" max="11662" width="7.140625" style="58" bestFit="1" customWidth="1"/>
    <col min="11663" max="11663" width="6.5703125" style="58" bestFit="1" customWidth="1"/>
    <col min="11664" max="11664" width="7" style="58" bestFit="1" customWidth="1"/>
    <col min="11665" max="11665" width="6.42578125" style="58" bestFit="1" customWidth="1"/>
    <col min="11666" max="11666" width="5.85546875" style="58" bestFit="1" customWidth="1"/>
    <col min="11667" max="11667" width="7" style="58" bestFit="1" customWidth="1"/>
    <col min="11668" max="11668" width="6.140625" style="58" bestFit="1" customWidth="1"/>
    <col min="11669" max="11669" width="6.42578125" style="58" bestFit="1" customWidth="1"/>
    <col min="11670" max="11697" width="6.85546875" style="58" bestFit="1" customWidth="1"/>
    <col min="11698" max="11772" width="9.140625" style="58"/>
    <col min="11773" max="11773" width="3" style="58" bestFit="1" customWidth="1"/>
    <col min="11774" max="11774" width="3.28515625" style="58" bestFit="1" customWidth="1"/>
    <col min="11775" max="11776" width="0" style="58" hidden="1" customWidth="1"/>
    <col min="11777" max="11777" width="9.140625" style="58"/>
    <col min="11778" max="11778" width="29.5703125" style="58" customWidth="1"/>
    <col min="11779" max="11779" width="7" style="58" bestFit="1" customWidth="1"/>
    <col min="11780" max="11780" width="6.140625" style="58" bestFit="1" customWidth="1"/>
    <col min="11781" max="11781" width="6.42578125" style="58" bestFit="1" customWidth="1"/>
    <col min="11782" max="11783" width="6.85546875" style="58" bestFit="1" customWidth="1"/>
    <col min="11784" max="11784" width="6.42578125" style="58" bestFit="1" customWidth="1"/>
    <col min="11785" max="11785" width="6.28515625" style="58" bestFit="1" customWidth="1"/>
    <col min="11786" max="11786" width="7.140625" style="58" bestFit="1" customWidth="1"/>
    <col min="11787" max="11787" width="6.5703125" style="58" bestFit="1" customWidth="1"/>
    <col min="11788" max="11788" width="7" style="58" bestFit="1" customWidth="1"/>
    <col min="11789" max="11789" width="6.42578125" style="58" bestFit="1" customWidth="1"/>
    <col min="11790" max="11790" width="5.85546875" style="58" bestFit="1" customWidth="1"/>
    <col min="11791" max="11791" width="7" style="58" bestFit="1" customWidth="1"/>
    <col min="11792" max="11792" width="6.140625" style="58" bestFit="1" customWidth="1"/>
    <col min="11793" max="11793" width="6.42578125" style="58" bestFit="1" customWidth="1"/>
    <col min="11794" max="11795" width="6.85546875" style="58" bestFit="1" customWidth="1"/>
    <col min="11796" max="11796" width="6.42578125" style="58" bestFit="1" customWidth="1"/>
    <col min="11797" max="11797" width="6.28515625" style="58" bestFit="1" customWidth="1"/>
    <col min="11798" max="11798" width="7.140625" style="58" bestFit="1" customWidth="1"/>
    <col min="11799" max="11799" width="6.5703125" style="58" bestFit="1" customWidth="1"/>
    <col min="11800" max="11800" width="7" style="58" bestFit="1" customWidth="1"/>
    <col min="11801" max="11801" width="6.42578125" style="58" bestFit="1" customWidth="1"/>
    <col min="11802" max="11802" width="5.85546875" style="58" bestFit="1" customWidth="1"/>
    <col min="11803" max="11803" width="7" style="58" bestFit="1" customWidth="1"/>
    <col min="11804" max="11804" width="6.140625" style="58" bestFit="1" customWidth="1"/>
    <col min="11805" max="11805" width="6.42578125" style="58" bestFit="1" customWidth="1"/>
    <col min="11806" max="11807" width="6.85546875" style="58" bestFit="1" customWidth="1"/>
    <col min="11808" max="11808" width="6.42578125" style="58" bestFit="1" customWidth="1"/>
    <col min="11809" max="11809" width="6.28515625" style="58" bestFit="1" customWidth="1"/>
    <col min="11810" max="11810" width="7.140625" style="58" bestFit="1" customWidth="1"/>
    <col min="11811" max="11811" width="6.5703125" style="58" bestFit="1" customWidth="1"/>
    <col min="11812" max="11812" width="7" style="58" bestFit="1" customWidth="1"/>
    <col min="11813" max="11813" width="6.42578125" style="58" bestFit="1" customWidth="1"/>
    <col min="11814" max="11814" width="5.85546875" style="58" bestFit="1" customWidth="1"/>
    <col min="11815" max="11815" width="7" style="58" bestFit="1" customWidth="1"/>
    <col min="11816" max="11816" width="6.140625" style="58" bestFit="1" customWidth="1"/>
    <col min="11817" max="11817" width="6.42578125" style="58" bestFit="1" customWidth="1"/>
    <col min="11818" max="11819" width="6.85546875" style="58" bestFit="1" customWidth="1"/>
    <col min="11820" max="11820" width="6.42578125" style="58" bestFit="1" customWidth="1"/>
    <col min="11821" max="11821" width="6.28515625" style="58" bestFit="1" customWidth="1"/>
    <col min="11822" max="11822" width="7.140625" style="58" bestFit="1" customWidth="1"/>
    <col min="11823" max="11823" width="6.5703125" style="58" bestFit="1" customWidth="1"/>
    <col min="11824" max="11824" width="7" style="58" bestFit="1" customWidth="1"/>
    <col min="11825" max="11825" width="6.42578125" style="58" bestFit="1" customWidth="1"/>
    <col min="11826" max="11826" width="5.85546875" style="58" bestFit="1" customWidth="1"/>
    <col min="11827" max="11827" width="7" style="58" bestFit="1" customWidth="1"/>
    <col min="11828" max="11828" width="6.140625" style="58" bestFit="1" customWidth="1"/>
    <col min="11829" max="11829" width="6.42578125" style="58" bestFit="1" customWidth="1"/>
    <col min="11830" max="11831" width="6.85546875" style="58" bestFit="1" customWidth="1"/>
    <col min="11832" max="11832" width="6.42578125" style="58" bestFit="1" customWidth="1"/>
    <col min="11833" max="11833" width="6.28515625" style="58" bestFit="1" customWidth="1"/>
    <col min="11834" max="11834" width="7.140625" style="58" bestFit="1" customWidth="1"/>
    <col min="11835" max="11835" width="6.5703125" style="58" bestFit="1" customWidth="1"/>
    <col min="11836" max="11836" width="7" style="58" bestFit="1" customWidth="1"/>
    <col min="11837" max="11837" width="6.42578125" style="58" bestFit="1" customWidth="1"/>
    <col min="11838" max="11838" width="5.85546875" style="58" bestFit="1" customWidth="1"/>
    <col min="11839" max="11839" width="7" style="58" bestFit="1" customWidth="1"/>
    <col min="11840" max="11840" width="6.140625" style="58" bestFit="1" customWidth="1"/>
    <col min="11841" max="11841" width="6.42578125" style="58" bestFit="1" customWidth="1"/>
    <col min="11842" max="11843" width="6.85546875" style="58" bestFit="1" customWidth="1"/>
    <col min="11844" max="11844" width="6.42578125" style="58" bestFit="1" customWidth="1"/>
    <col min="11845" max="11845" width="6.28515625" style="58" bestFit="1" customWidth="1"/>
    <col min="11846" max="11846" width="7.140625" style="58" bestFit="1" customWidth="1"/>
    <col min="11847" max="11847" width="6.5703125" style="58" bestFit="1" customWidth="1"/>
    <col min="11848" max="11848" width="7" style="58" bestFit="1" customWidth="1"/>
    <col min="11849" max="11849" width="6.42578125" style="58" bestFit="1" customWidth="1"/>
    <col min="11850" max="11850" width="5.85546875" style="58" bestFit="1" customWidth="1"/>
    <col min="11851" max="11851" width="7" style="58" bestFit="1" customWidth="1"/>
    <col min="11852" max="11852" width="6.140625" style="58" bestFit="1" customWidth="1"/>
    <col min="11853" max="11853" width="6.42578125" style="58" bestFit="1" customWidth="1"/>
    <col min="11854" max="11855" width="6.85546875" style="58" bestFit="1" customWidth="1"/>
    <col min="11856" max="11856" width="6.42578125" style="58" bestFit="1" customWidth="1"/>
    <col min="11857" max="11857" width="6.28515625" style="58" bestFit="1" customWidth="1"/>
    <col min="11858" max="11858" width="7.140625" style="58" bestFit="1" customWidth="1"/>
    <col min="11859" max="11859" width="6.5703125" style="58" bestFit="1" customWidth="1"/>
    <col min="11860" max="11860" width="7" style="58" bestFit="1" customWidth="1"/>
    <col min="11861" max="11861" width="6.42578125" style="58" bestFit="1" customWidth="1"/>
    <col min="11862" max="11862" width="5.85546875" style="58" bestFit="1" customWidth="1"/>
    <col min="11863" max="11863" width="7" style="58" bestFit="1" customWidth="1"/>
    <col min="11864" max="11864" width="6.140625" style="58" bestFit="1" customWidth="1"/>
    <col min="11865" max="11865" width="6.42578125" style="58" bestFit="1" customWidth="1"/>
    <col min="11866" max="11867" width="6.85546875" style="58" bestFit="1" customWidth="1"/>
    <col min="11868" max="11868" width="6.42578125" style="58" bestFit="1" customWidth="1"/>
    <col min="11869" max="11869" width="6.28515625" style="58" bestFit="1" customWidth="1"/>
    <col min="11870" max="11870" width="7.140625" style="58" bestFit="1" customWidth="1"/>
    <col min="11871" max="11871" width="6.5703125" style="58" bestFit="1" customWidth="1"/>
    <col min="11872" max="11872" width="7" style="58" bestFit="1" customWidth="1"/>
    <col min="11873" max="11873" width="6.42578125" style="58" bestFit="1" customWidth="1"/>
    <col min="11874" max="11874" width="5.85546875" style="58" bestFit="1" customWidth="1"/>
    <col min="11875" max="11875" width="7" style="58" bestFit="1" customWidth="1"/>
    <col min="11876" max="11876" width="6.140625" style="58" bestFit="1" customWidth="1"/>
    <col min="11877" max="11877" width="6.42578125" style="58" bestFit="1" customWidth="1"/>
    <col min="11878" max="11879" width="6.85546875" style="58" bestFit="1" customWidth="1"/>
    <col min="11880" max="11880" width="6.42578125" style="58" bestFit="1" customWidth="1"/>
    <col min="11881" max="11881" width="6.28515625" style="58" bestFit="1" customWidth="1"/>
    <col min="11882" max="11882" width="7.140625" style="58" bestFit="1" customWidth="1"/>
    <col min="11883" max="11883" width="6.5703125" style="58" bestFit="1" customWidth="1"/>
    <col min="11884" max="11884" width="7" style="58" bestFit="1" customWidth="1"/>
    <col min="11885" max="11885" width="6.42578125" style="58" bestFit="1" customWidth="1"/>
    <col min="11886" max="11886" width="5.85546875" style="58" bestFit="1" customWidth="1"/>
    <col min="11887" max="11887" width="7" style="58" bestFit="1" customWidth="1"/>
    <col min="11888" max="11888" width="6.140625" style="58" bestFit="1" customWidth="1"/>
    <col min="11889" max="11889" width="6.42578125" style="58" bestFit="1" customWidth="1"/>
    <col min="11890" max="11891" width="6.85546875" style="58" bestFit="1" customWidth="1"/>
    <col min="11892" max="11892" width="6.42578125" style="58" bestFit="1" customWidth="1"/>
    <col min="11893" max="11893" width="6.28515625" style="58" bestFit="1" customWidth="1"/>
    <col min="11894" max="11894" width="7.140625" style="58" bestFit="1" customWidth="1"/>
    <col min="11895" max="11895" width="6.5703125" style="58" bestFit="1" customWidth="1"/>
    <col min="11896" max="11896" width="7" style="58" bestFit="1" customWidth="1"/>
    <col min="11897" max="11897" width="6.42578125" style="58" bestFit="1" customWidth="1"/>
    <col min="11898" max="11898" width="5.85546875" style="58" bestFit="1" customWidth="1"/>
    <col min="11899" max="11899" width="7" style="58" bestFit="1" customWidth="1"/>
    <col min="11900" max="11900" width="6.140625" style="58" bestFit="1" customWidth="1"/>
    <col min="11901" max="11901" width="6.42578125" style="58" bestFit="1" customWidth="1"/>
    <col min="11902" max="11903" width="6.85546875" style="58" bestFit="1" customWidth="1"/>
    <col min="11904" max="11904" width="6.42578125" style="58" bestFit="1" customWidth="1"/>
    <col min="11905" max="11905" width="6.28515625" style="58" bestFit="1" customWidth="1"/>
    <col min="11906" max="11906" width="7.140625" style="58" bestFit="1" customWidth="1"/>
    <col min="11907" max="11907" width="6.5703125" style="58" bestFit="1" customWidth="1"/>
    <col min="11908" max="11908" width="7" style="58" bestFit="1" customWidth="1"/>
    <col min="11909" max="11909" width="6.42578125" style="58" bestFit="1" customWidth="1"/>
    <col min="11910" max="11910" width="5.85546875" style="58" bestFit="1" customWidth="1"/>
    <col min="11911" max="11911" width="7" style="58" bestFit="1" customWidth="1"/>
    <col min="11912" max="11912" width="6.140625" style="58" bestFit="1" customWidth="1"/>
    <col min="11913" max="11913" width="6.42578125" style="58" bestFit="1" customWidth="1"/>
    <col min="11914" max="11915" width="6.85546875" style="58" bestFit="1" customWidth="1"/>
    <col min="11916" max="11916" width="6.42578125" style="58" bestFit="1" customWidth="1"/>
    <col min="11917" max="11917" width="6.28515625" style="58" bestFit="1" customWidth="1"/>
    <col min="11918" max="11918" width="7.140625" style="58" bestFit="1" customWidth="1"/>
    <col min="11919" max="11919" width="6.5703125" style="58" bestFit="1" customWidth="1"/>
    <col min="11920" max="11920" width="7" style="58" bestFit="1" customWidth="1"/>
    <col min="11921" max="11921" width="6.42578125" style="58" bestFit="1" customWidth="1"/>
    <col min="11922" max="11922" width="5.85546875" style="58" bestFit="1" customWidth="1"/>
    <col min="11923" max="11923" width="7" style="58" bestFit="1" customWidth="1"/>
    <col min="11924" max="11924" width="6.140625" style="58" bestFit="1" customWidth="1"/>
    <col min="11925" max="11925" width="6.42578125" style="58" bestFit="1" customWidth="1"/>
    <col min="11926" max="11953" width="6.85546875" style="58" bestFit="1" customWidth="1"/>
    <col min="11954" max="12028" width="9.140625" style="58"/>
    <col min="12029" max="12029" width="3" style="58" bestFit="1" customWidth="1"/>
    <col min="12030" max="12030" width="3.28515625" style="58" bestFit="1" customWidth="1"/>
    <col min="12031" max="12032" width="0" style="58" hidden="1" customWidth="1"/>
    <col min="12033" max="12033" width="9.140625" style="58"/>
    <col min="12034" max="12034" width="29.5703125" style="58" customWidth="1"/>
    <col min="12035" max="12035" width="7" style="58" bestFit="1" customWidth="1"/>
    <col min="12036" max="12036" width="6.140625" style="58" bestFit="1" customWidth="1"/>
    <col min="12037" max="12037" width="6.42578125" style="58" bestFit="1" customWidth="1"/>
    <col min="12038" max="12039" width="6.85546875" style="58" bestFit="1" customWidth="1"/>
    <col min="12040" max="12040" width="6.42578125" style="58" bestFit="1" customWidth="1"/>
    <col min="12041" max="12041" width="6.28515625" style="58" bestFit="1" customWidth="1"/>
    <col min="12042" max="12042" width="7.140625" style="58" bestFit="1" customWidth="1"/>
    <col min="12043" max="12043" width="6.5703125" style="58" bestFit="1" customWidth="1"/>
    <col min="12044" max="12044" width="7" style="58" bestFit="1" customWidth="1"/>
    <col min="12045" max="12045" width="6.42578125" style="58" bestFit="1" customWidth="1"/>
    <col min="12046" max="12046" width="5.85546875" style="58" bestFit="1" customWidth="1"/>
    <col min="12047" max="12047" width="7" style="58" bestFit="1" customWidth="1"/>
    <col min="12048" max="12048" width="6.140625" style="58" bestFit="1" customWidth="1"/>
    <col min="12049" max="12049" width="6.42578125" style="58" bestFit="1" customWidth="1"/>
    <col min="12050" max="12051" width="6.85546875" style="58" bestFit="1" customWidth="1"/>
    <col min="12052" max="12052" width="6.42578125" style="58" bestFit="1" customWidth="1"/>
    <col min="12053" max="12053" width="6.28515625" style="58" bestFit="1" customWidth="1"/>
    <col min="12054" max="12054" width="7.140625" style="58" bestFit="1" customWidth="1"/>
    <col min="12055" max="12055" width="6.5703125" style="58" bestFit="1" customWidth="1"/>
    <col min="12056" max="12056" width="7" style="58" bestFit="1" customWidth="1"/>
    <col min="12057" max="12057" width="6.42578125" style="58" bestFit="1" customWidth="1"/>
    <col min="12058" max="12058" width="5.85546875" style="58" bestFit="1" customWidth="1"/>
    <col min="12059" max="12059" width="7" style="58" bestFit="1" customWidth="1"/>
    <col min="12060" max="12060" width="6.140625" style="58" bestFit="1" customWidth="1"/>
    <col min="12061" max="12061" width="6.42578125" style="58" bestFit="1" customWidth="1"/>
    <col min="12062" max="12063" width="6.85546875" style="58" bestFit="1" customWidth="1"/>
    <col min="12064" max="12064" width="6.42578125" style="58" bestFit="1" customWidth="1"/>
    <col min="12065" max="12065" width="6.28515625" style="58" bestFit="1" customWidth="1"/>
    <col min="12066" max="12066" width="7.140625" style="58" bestFit="1" customWidth="1"/>
    <col min="12067" max="12067" width="6.5703125" style="58" bestFit="1" customWidth="1"/>
    <col min="12068" max="12068" width="7" style="58" bestFit="1" customWidth="1"/>
    <col min="12069" max="12069" width="6.42578125" style="58" bestFit="1" customWidth="1"/>
    <col min="12070" max="12070" width="5.85546875" style="58" bestFit="1" customWidth="1"/>
    <col min="12071" max="12071" width="7" style="58" bestFit="1" customWidth="1"/>
    <col min="12072" max="12072" width="6.140625" style="58" bestFit="1" customWidth="1"/>
    <col min="12073" max="12073" width="6.42578125" style="58" bestFit="1" customWidth="1"/>
    <col min="12074" max="12075" width="6.85546875" style="58" bestFit="1" customWidth="1"/>
    <col min="12076" max="12076" width="6.42578125" style="58" bestFit="1" customWidth="1"/>
    <col min="12077" max="12077" width="6.28515625" style="58" bestFit="1" customWidth="1"/>
    <col min="12078" max="12078" width="7.140625" style="58" bestFit="1" customWidth="1"/>
    <col min="12079" max="12079" width="6.5703125" style="58" bestFit="1" customWidth="1"/>
    <col min="12080" max="12080" width="7" style="58" bestFit="1" customWidth="1"/>
    <col min="12081" max="12081" width="6.42578125" style="58" bestFit="1" customWidth="1"/>
    <col min="12082" max="12082" width="5.85546875" style="58" bestFit="1" customWidth="1"/>
    <col min="12083" max="12083" width="7" style="58" bestFit="1" customWidth="1"/>
    <col min="12084" max="12084" width="6.140625" style="58" bestFit="1" customWidth="1"/>
    <col min="12085" max="12085" width="6.42578125" style="58" bestFit="1" customWidth="1"/>
    <col min="12086" max="12087" width="6.85546875" style="58" bestFit="1" customWidth="1"/>
    <col min="12088" max="12088" width="6.42578125" style="58" bestFit="1" customWidth="1"/>
    <col min="12089" max="12089" width="6.28515625" style="58" bestFit="1" customWidth="1"/>
    <col min="12090" max="12090" width="7.140625" style="58" bestFit="1" customWidth="1"/>
    <col min="12091" max="12091" width="6.5703125" style="58" bestFit="1" customWidth="1"/>
    <col min="12092" max="12092" width="7" style="58" bestFit="1" customWidth="1"/>
    <col min="12093" max="12093" width="6.42578125" style="58" bestFit="1" customWidth="1"/>
    <col min="12094" max="12094" width="5.85546875" style="58" bestFit="1" customWidth="1"/>
    <col min="12095" max="12095" width="7" style="58" bestFit="1" customWidth="1"/>
    <col min="12096" max="12096" width="6.140625" style="58" bestFit="1" customWidth="1"/>
    <col min="12097" max="12097" width="6.42578125" style="58" bestFit="1" customWidth="1"/>
    <col min="12098" max="12099" width="6.85546875" style="58" bestFit="1" customWidth="1"/>
    <col min="12100" max="12100" width="6.42578125" style="58" bestFit="1" customWidth="1"/>
    <col min="12101" max="12101" width="6.28515625" style="58" bestFit="1" customWidth="1"/>
    <col min="12102" max="12102" width="7.140625" style="58" bestFit="1" customWidth="1"/>
    <col min="12103" max="12103" width="6.5703125" style="58" bestFit="1" customWidth="1"/>
    <col min="12104" max="12104" width="7" style="58" bestFit="1" customWidth="1"/>
    <col min="12105" max="12105" width="6.42578125" style="58" bestFit="1" customWidth="1"/>
    <col min="12106" max="12106" width="5.85546875" style="58" bestFit="1" customWidth="1"/>
    <col min="12107" max="12107" width="7" style="58" bestFit="1" customWidth="1"/>
    <col min="12108" max="12108" width="6.140625" style="58" bestFit="1" customWidth="1"/>
    <col min="12109" max="12109" width="6.42578125" style="58" bestFit="1" customWidth="1"/>
    <col min="12110" max="12111" width="6.85546875" style="58" bestFit="1" customWidth="1"/>
    <col min="12112" max="12112" width="6.42578125" style="58" bestFit="1" customWidth="1"/>
    <col min="12113" max="12113" width="6.28515625" style="58" bestFit="1" customWidth="1"/>
    <col min="12114" max="12114" width="7.140625" style="58" bestFit="1" customWidth="1"/>
    <col min="12115" max="12115" width="6.5703125" style="58" bestFit="1" customWidth="1"/>
    <col min="12116" max="12116" width="7" style="58" bestFit="1" customWidth="1"/>
    <col min="12117" max="12117" width="6.42578125" style="58" bestFit="1" customWidth="1"/>
    <col min="12118" max="12118" width="5.85546875" style="58" bestFit="1" customWidth="1"/>
    <col min="12119" max="12119" width="7" style="58" bestFit="1" customWidth="1"/>
    <col min="12120" max="12120" width="6.140625" style="58" bestFit="1" customWidth="1"/>
    <col min="12121" max="12121" width="6.42578125" style="58" bestFit="1" customWidth="1"/>
    <col min="12122" max="12123" width="6.85546875" style="58" bestFit="1" customWidth="1"/>
    <col min="12124" max="12124" width="6.42578125" style="58" bestFit="1" customWidth="1"/>
    <col min="12125" max="12125" width="6.28515625" style="58" bestFit="1" customWidth="1"/>
    <col min="12126" max="12126" width="7.140625" style="58" bestFit="1" customWidth="1"/>
    <col min="12127" max="12127" width="6.5703125" style="58" bestFit="1" customWidth="1"/>
    <col min="12128" max="12128" width="7" style="58" bestFit="1" customWidth="1"/>
    <col min="12129" max="12129" width="6.42578125" style="58" bestFit="1" customWidth="1"/>
    <col min="12130" max="12130" width="5.85546875" style="58" bestFit="1" customWidth="1"/>
    <col min="12131" max="12131" width="7" style="58" bestFit="1" customWidth="1"/>
    <col min="12132" max="12132" width="6.140625" style="58" bestFit="1" customWidth="1"/>
    <col min="12133" max="12133" width="6.42578125" style="58" bestFit="1" customWidth="1"/>
    <col min="12134" max="12135" width="6.85546875" style="58" bestFit="1" customWidth="1"/>
    <col min="12136" max="12136" width="6.42578125" style="58" bestFit="1" customWidth="1"/>
    <col min="12137" max="12137" width="6.28515625" style="58" bestFit="1" customWidth="1"/>
    <col min="12138" max="12138" width="7.140625" style="58" bestFit="1" customWidth="1"/>
    <col min="12139" max="12139" width="6.5703125" style="58" bestFit="1" customWidth="1"/>
    <col min="12140" max="12140" width="7" style="58" bestFit="1" customWidth="1"/>
    <col min="12141" max="12141" width="6.42578125" style="58" bestFit="1" customWidth="1"/>
    <col min="12142" max="12142" width="5.85546875" style="58" bestFit="1" customWidth="1"/>
    <col min="12143" max="12143" width="7" style="58" bestFit="1" customWidth="1"/>
    <col min="12144" max="12144" width="6.140625" style="58" bestFit="1" customWidth="1"/>
    <col min="12145" max="12145" width="6.42578125" style="58" bestFit="1" customWidth="1"/>
    <col min="12146" max="12147" width="6.85546875" style="58" bestFit="1" customWidth="1"/>
    <col min="12148" max="12148" width="6.42578125" style="58" bestFit="1" customWidth="1"/>
    <col min="12149" max="12149" width="6.28515625" style="58" bestFit="1" customWidth="1"/>
    <col min="12150" max="12150" width="7.140625" style="58" bestFit="1" customWidth="1"/>
    <col min="12151" max="12151" width="6.5703125" style="58" bestFit="1" customWidth="1"/>
    <col min="12152" max="12152" width="7" style="58" bestFit="1" customWidth="1"/>
    <col min="12153" max="12153" width="6.42578125" style="58" bestFit="1" customWidth="1"/>
    <col min="12154" max="12154" width="5.85546875" style="58" bestFit="1" customWidth="1"/>
    <col min="12155" max="12155" width="7" style="58" bestFit="1" customWidth="1"/>
    <col min="12156" max="12156" width="6.140625" style="58" bestFit="1" customWidth="1"/>
    <col min="12157" max="12157" width="6.42578125" style="58" bestFit="1" customWidth="1"/>
    <col min="12158" max="12159" width="6.85546875" style="58" bestFit="1" customWidth="1"/>
    <col min="12160" max="12160" width="6.42578125" style="58" bestFit="1" customWidth="1"/>
    <col min="12161" max="12161" width="6.28515625" style="58" bestFit="1" customWidth="1"/>
    <col min="12162" max="12162" width="7.140625" style="58" bestFit="1" customWidth="1"/>
    <col min="12163" max="12163" width="6.5703125" style="58" bestFit="1" customWidth="1"/>
    <col min="12164" max="12164" width="7" style="58" bestFit="1" customWidth="1"/>
    <col min="12165" max="12165" width="6.42578125" style="58" bestFit="1" customWidth="1"/>
    <col min="12166" max="12166" width="5.85546875" style="58" bestFit="1" customWidth="1"/>
    <col min="12167" max="12167" width="7" style="58" bestFit="1" customWidth="1"/>
    <col min="12168" max="12168" width="6.140625" style="58" bestFit="1" customWidth="1"/>
    <col min="12169" max="12169" width="6.42578125" style="58" bestFit="1" customWidth="1"/>
    <col min="12170" max="12171" width="6.85546875" style="58" bestFit="1" customWidth="1"/>
    <col min="12172" max="12172" width="6.42578125" style="58" bestFit="1" customWidth="1"/>
    <col min="12173" max="12173" width="6.28515625" style="58" bestFit="1" customWidth="1"/>
    <col min="12174" max="12174" width="7.140625" style="58" bestFit="1" customWidth="1"/>
    <col min="12175" max="12175" width="6.5703125" style="58" bestFit="1" customWidth="1"/>
    <col min="12176" max="12176" width="7" style="58" bestFit="1" customWidth="1"/>
    <col min="12177" max="12177" width="6.42578125" style="58" bestFit="1" customWidth="1"/>
    <col min="12178" max="12178" width="5.85546875" style="58" bestFit="1" customWidth="1"/>
    <col min="12179" max="12179" width="7" style="58" bestFit="1" customWidth="1"/>
    <col min="12180" max="12180" width="6.140625" style="58" bestFit="1" customWidth="1"/>
    <col min="12181" max="12181" width="6.42578125" style="58" bestFit="1" customWidth="1"/>
    <col min="12182" max="12209" width="6.85546875" style="58" bestFit="1" customWidth="1"/>
    <col min="12210" max="12284" width="9.140625" style="58"/>
    <col min="12285" max="12285" width="3" style="58" bestFit="1" customWidth="1"/>
    <col min="12286" max="12286" width="3.28515625" style="58" bestFit="1" customWidth="1"/>
    <col min="12287" max="12288" width="0" style="58" hidden="1" customWidth="1"/>
    <col min="12289" max="12289" width="9.140625" style="58"/>
    <col min="12290" max="12290" width="29.5703125" style="58" customWidth="1"/>
    <col min="12291" max="12291" width="7" style="58" bestFit="1" customWidth="1"/>
    <col min="12292" max="12292" width="6.140625" style="58" bestFit="1" customWidth="1"/>
    <col min="12293" max="12293" width="6.42578125" style="58" bestFit="1" customWidth="1"/>
    <col min="12294" max="12295" width="6.85546875" style="58" bestFit="1" customWidth="1"/>
    <col min="12296" max="12296" width="6.42578125" style="58" bestFit="1" customWidth="1"/>
    <col min="12297" max="12297" width="6.28515625" style="58" bestFit="1" customWidth="1"/>
    <col min="12298" max="12298" width="7.140625" style="58" bestFit="1" customWidth="1"/>
    <col min="12299" max="12299" width="6.5703125" style="58" bestFit="1" customWidth="1"/>
    <col min="12300" max="12300" width="7" style="58" bestFit="1" customWidth="1"/>
    <col min="12301" max="12301" width="6.42578125" style="58" bestFit="1" customWidth="1"/>
    <col min="12302" max="12302" width="5.85546875" style="58" bestFit="1" customWidth="1"/>
    <col min="12303" max="12303" width="7" style="58" bestFit="1" customWidth="1"/>
    <col min="12304" max="12304" width="6.140625" style="58" bestFit="1" customWidth="1"/>
    <col min="12305" max="12305" width="6.42578125" style="58" bestFit="1" customWidth="1"/>
    <col min="12306" max="12307" width="6.85546875" style="58" bestFit="1" customWidth="1"/>
    <col min="12308" max="12308" width="6.42578125" style="58" bestFit="1" customWidth="1"/>
    <col min="12309" max="12309" width="6.28515625" style="58" bestFit="1" customWidth="1"/>
    <col min="12310" max="12310" width="7.140625" style="58" bestFit="1" customWidth="1"/>
    <col min="12311" max="12311" width="6.5703125" style="58" bestFit="1" customWidth="1"/>
    <col min="12312" max="12312" width="7" style="58" bestFit="1" customWidth="1"/>
    <col min="12313" max="12313" width="6.42578125" style="58" bestFit="1" customWidth="1"/>
    <col min="12314" max="12314" width="5.85546875" style="58" bestFit="1" customWidth="1"/>
    <col min="12315" max="12315" width="7" style="58" bestFit="1" customWidth="1"/>
    <col min="12316" max="12316" width="6.140625" style="58" bestFit="1" customWidth="1"/>
    <col min="12317" max="12317" width="6.42578125" style="58" bestFit="1" customWidth="1"/>
    <col min="12318" max="12319" width="6.85546875" style="58" bestFit="1" customWidth="1"/>
    <col min="12320" max="12320" width="6.42578125" style="58" bestFit="1" customWidth="1"/>
    <col min="12321" max="12321" width="6.28515625" style="58" bestFit="1" customWidth="1"/>
    <col min="12322" max="12322" width="7.140625" style="58" bestFit="1" customWidth="1"/>
    <col min="12323" max="12323" width="6.5703125" style="58" bestFit="1" customWidth="1"/>
    <col min="12324" max="12324" width="7" style="58" bestFit="1" customWidth="1"/>
    <col min="12325" max="12325" width="6.42578125" style="58" bestFit="1" customWidth="1"/>
    <col min="12326" max="12326" width="5.85546875" style="58" bestFit="1" customWidth="1"/>
    <col min="12327" max="12327" width="7" style="58" bestFit="1" customWidth="1"/>
    <col min="12328" max="12328" width="6.140625" style="58" bestFit="1" customWidth="1"/>
    <col min="12329" max="12329" width="6.42578125" style="58" bestFit="1" customWidth="1"/>
    <col min="12330" max="12331" width="6.85546875" style="58" bestFit="1" customWidth="1"/>
    <col min="12332" max="12332" width="6.42578125" style="58" bestFit="1" customWidth="1"/>
    <col min="12333" max="12333" width="6.28515625" style="58" bestFit="1" customWidth="1"/>
    <col min="12334" max="12334" width="7.140625" style="58" bestFit="1" customWidth="1"/>
    <col min="12335" max="12335" width="6.5703125" style="58" bestFit="1" customWidth="1"/>
    <col min="12336" max="12336" width="7" style="58" bestFit="1" customWidth="1"/>
    <col min="12337" max="12337" width="6.42578125" style="58" bestFit="1" customWidth="1"/>
    <col min="12338" max="12338" width="5.85546875" style="58" bestFit="1" customWidth="1"/>
    <col min="12339" max="12339" width="7" style="58" bestFit="1" customWidth="1"/>
    <col min="12340" max="12340" width="6.140625" style="58" bestFit="1" customWidth="1"/>
    <col min="12341" max="12341" width="6.42578125" style="58" bestFit="1" customWidth="1"/>
    <col min="12342" max="12343" width="6.85546875" style="58" bestFit="1" customWidth="1"/>
    <col min="12344" max="12344" width="6.42578125" style="58" bestFit="1" customWidth="1"/>
    <col min="12345" max="12345" width="6.28515625" style="58" bestFit="1" customWidth="1"/>
    <col min="12346" max="12346" width="7.140625" style="58" bestFit="1" customWidth="1"/>
    <col min="12347" max="12347" width="6.5703125" style="58" bestFit="1" customWidth="1"/>
    <col min="12348" max="12348" width="7" style="58" bestFit="1" customWidth="1"/>
    <col min="12349" max="12349" width="6.42578125" style="58" bestFit="1" customWidth="1"/>
    <col min="12350" max="12350" width="5.85546875" style="58" bestFit="1" customWidth="1"/>
    <col min="12351" max="12351" width="7" style="58" bestFit="1" customWidth="1"/>
    <col min="12352" max="12352" width="6.140625" style="58" bestFit="1" customWidth="1"/>
    <col min="12353" max="12353" width="6.42578125" style="58" bestFit="1" customWidth="1"/>
    <col min="12354" max="12355" width="6.85546875" style="58" bestFit="1" customWidth="1"/>
    <col min="12356" max="12356" width="6.42578125" style="58" bestFit="1" customWidth="1"/>
    <col min="12357" max="12357" width="6.28515625" style="58" bestFit="1" customWidth="1"/>
    <col min="12358" max="12358" width="7.140625" style="58" bestFit="1" customWidth="1"/>
    <col min="12359" max="12359" width="6.5703125" style="58" bestFit="1" customWidth="1"/>
    <col min="12360" max="12360" width="7" style="58" bestFit="1" customWidth="1"/>
    <col min="12361" max="12361" width="6.42578125" style="58" bestFit="1" customWidth="1"/>
    <col min="12362" max="12362" width="5.85546875" style="58" bestFit="1" customWidth="1"/>
    <col min="12363" max="12363" width="7" style="58" bestFit="1" customWidth="1"/>
    <col min="12364" max="12364" width="6.140625" style="58" bestFit="1" customWidth="1"/>
    <col min="12365" max="12365" width="6.42578125" style="58" bestFit="1" customWidth="1"/>
    <col min="12366" max="12367" width="6.85546875" style="58" bestFit="1" customWidth="1"/>
    <col min="12368" max="12368" width="6.42578125" style="58" bestFit="1" customWidth="1"/>
    <col min="12369" max="12369" width="6.28515625" style="58" bestFit="1" customWidth="1"/>
    <col min="12370" max="12370" width="7.140625" style="58" bestFit="1" customWidth="1"/>
    <col min="12371" max="12371" width="6.5703125" style="58" bestFit="1" customWidth="1"/>
    <col min="12372" max="12372" width="7" style="58" bestFit="1" customWidth="1"/>
    <col min="12373" max="12373" width="6.42578125" style="58" bestFit="1" customWidth="1"/>
    <col min="12374" max="12374" width="5.85546875" style="58" bestFit="1" customWidth="1"/>
    <col min="12375" max="12375" width="7" style="58" bestFit="1" customWidth="1"/>
    <col min="12376" max="12376" width="6.140625" style="58" bestFit="1" customWidth="1"/>
    <col min="12377" max="12377" width="6.42578125" style="58" bestFit="1" customWidth="1"/>
    <col min="12378" max="12379" width="6.85546875" style="58" bestFit="1" customWidth="1"/>
    <col min="12380" max="12380" width="6.42578125" style="58" bestFit="1" customWidth="1"/>
    <col min="12381" max="12381" width="6.28515625" style="58" bestFit="1" customWidth="1"/>
    <col min="12382" max="12382" width="7.140625" style="58" bestFit="1" customWidth="1"/>
    <col min="12383" max="12383" width="6.5703125" style="58" bestFit="1" customWidth="1"/>
    <col min="12384" max="12384" width="7" style="58" bestFit="1" customWidth="1"/>
    <col min="12385" max="12385" width="6.42578125" style="58" bestFit="1" customWidth="1"/>
    <col min="12386" max="12386" width="5.85546875" style="58" bestFit="1" customWidth="1"/>
    <col min="12387" max="12387" width="7" style="58" bestFit="1" customWidth="1"/>
    <col min="12388" max="12388" width="6.140625" style="58" bestFit="1" customWidth="1"/>
    <col min="12389" max="12389" width="6.42578125" style="58" bestFit="1" customWidth="1"/>
    <col min="12390" max="12391" width="6.85546875" style="58" bestFit="1" customWidth="1"/>
    <col min="12392" max="12392" width="6.42578125" style="58" bestFit="1" customWidth="1"/>
    <col min="12393" max="12393" width="6.28515625" style="58" bestFit="1" customWidth="1"/>
    <col min="12394" max="12394" width="7.140625" style="58" bestFit="1" customWidth="1"/>
    <col min="12395" max="12395" width="6.5703125" style="58" bestFit="1" customWidth="1"/>
    <col min="12396" max="12396" width="7" style="58" bestFit="1" customWidth="1"/>
    <col min="12397" max="12397" width="6.42578125" style="58" bestFit="1" customWidth="1"/>
    <col min="12398" max="12398" width="5.85546875" style="58" bestFit="1" customWidth="1"/>
    <col min="12399" max="12399" width="7" style="58" bestFit="1" customWidth="1"/>
    <col min="12400" max="12400" width="6.140625" style="58" bestFit="1" customWidth="1"/>
    <col min="12401" max="12401" width="6.42578125" style="58" bestFit="1" customWidth="1"/>
    <col min="12402" max="12403" width="6.85546875" style="58" bestFit="1" customWidth="1"/>
    <col min="12404" max="12404" width="6.42578125" style="58" bestFit="1" customWidth="1"/>
    <col min="12405" max="12405" width="6.28515625" style="58" bestFit="1" customWidth="1"/>
    <col min="12406" max="12406" width="7.140625" style="58" bestFit="1" customWidth="1"/>
    <col min="12407" max="12407" width="6.5703125" style="58" bestFit="1" customWidth="1"/>
    <col min="12408" max="12408" width="7" style="58" bestFit="1" customWidth="1"/>
    <col min="12409" max="12409" width="6.42578125" style="58" bestFit="1" customWidth="1"/>
    <col min="12410" max="12410" width="5.85546875" style="58" bestFit="1" customWidth="1"/>
    <col min="12411" max="12411" width="7" style="58" bestFit="1" customWidth="1"/>
    <col min="12412" max="12412" width="6.140625" style="58" bestFit="1" customWidth="1"/>
    <col min="12413" max="12413" width="6.42578125" style="58" bestFit="1" customWidth="1"/>
    <col min="12414" max="12415" width="6.85546875" style="58" bestFit="1" customWidth="1"/>
    <col min="12416" max="12416" width="6.42578125" style="58" bestFit="1" customWidth="1"/>
    <col min="12417" max="12417" width="6.28515625" style="58" bestFit="1" customWidth="1"/>
    <col min="12418" max="12418" width="7.140625" style="58" bestFit="1" customWidth="1"/>
    <col min="12419" max="12419" width="6.5703125" style="58" bestFit="1" customWidth="1"/>
    <col min="12420" max="12420" width="7" style="58" bestFit="1" customWidth="1"/>
    <col min="12421" max="12421" width="6.42578125" style="58" bestFit="1" customWidth="1"/>
    <col min="12422" max="12422" width="5.85546875" style="58" bestFit="1" customWidth="1"/>
    <col min="12423" max="12423" width="7" style="58" bestFit="1" customWidth="1"/>
    <col min="12424" max="12424" width="6.140625" style="58" bestFit="1" customWidth="1"/>
    <col min="12425" max="12425" width="6.42578125" style="58" bestFit="1" customWidth="1"/>
    <col min="12426" max="12427" width="6.85546875" style="58" bestFit="1" customWidth="1"/>
    <col min="12428" max="12428" width="6.42578125" style="58" bestFit="1" customWidth="1"/>
    <col min="12429" max="12429" width="6.28515625" style="58" bestFit="1" customWidth="1"/>
    <col min="12430" max="12430" width="7.140625" style="58" bestFit="1" customWidth="1"/>
    <col min="12431" max="12431" width="6.5703125" style="58" bestFit="1" customWidth="1"/>
    <col min="12432" max="12432" width="7" style="58" bestFit="1" customWidth="1"/>
    <col min="12433" max="12433" width="6.42578125" style="58" bestFit="1" customWidth="1"/>
    <col min="12434" max="12434" width="5.85546875" style="58" bestFit="1" customWidth="1"/>
    <col min="12435" max="12435" width="7" style="58" bestFit="1" customWidth="1"/>
    <col min="12436" max="12436" width="6.140625" style="58" bestFit="1" customWidth="1"/>
    <col min="12437" max="12437" width="6.42578125" style="58" bestFit="1" customWidth="1"/>
    <col min="12438" max="12465" width="6.85546875" style="58" bestFit="1" customWidth="1"/>
    <col min="12466" max="12540" width="9.140625" style="58"/>
    <col min="12541" max="12541" width="3" style="58" bestFit="1" customWidth="1"/>
    <col min="12542" max="12542" width="3.28515625" style="58" bestFit="1" customWidth="1"/>
    <col min="12543" max="12544" width="0" style="58" hidden="1" customWidth="1"/>
    <col min="12545" max="12545" width="9.140625" style="58"/>
    <col min="12546" max="12546" width="29.5703125" style="58" customWidth="1"/>
    <col min="12547" max="12547" width="7" style="58" bestFit="1" customWidth="1"/>
    <col min="12548" max="12548" width="6.140625" style="58" bestFit="1" customWidth="1"/>
    <col min="12549" max="12549" width="6.42578125" style="58" bestFit="1" customWidth="1"/>
    <col min="12550" max="12551" width="6.85546875" style="58" bestFit="1" customWidth="1"/>
    <col min="12552" max="12552" width="6.42578125" style="58" bestFit="1" customWidth="1"/>
    <col min="12553" max="12553" width="6.28515625" style="58" bestFit="1" customWidth="1"/>
    <col min="12554" max="12554" width="7.140625" style="58" bestFit="1" customWidth="1"/>
    <col min="12555" max="12555" width="6.5703125" style="58" bestFit="1" customWidth="1"/>
    <col min="12556" max="12556" width="7" style="58" bestFit="1" customWidth="1"/>
    <col min="12557" max="12557" width="6.42578125" style="58" bestFit="1" customWidth="1"/>
    <col min="12558" max="12558" width="5.85546875" style="58" bestFit="1" customWidth="1"/>
    <col min="12559" max="12559" width="7" style="58" bestFit="1" customWidth="1"/>
    <col min="12560" max="12560" width="6.140625" style="58" bestFit="1" customWidth="1"/>
    <col min="12561" max="12561" width="6.42578125" style="58" bestFit="1" customWidth="1"/>
    <col min="12562" max="12563" width="6.85546875" style="58" bestFit="1" customWidth="1"/>
    <col min="12564" max="12564" width="6.42578125" style="58" bestFit="1" customWidth="1"/>
    <col min="12565" max="12565" width="6.28515625" style="58" bestFit="1" customWidth="1"/>
    <col min="12566" max="12566" width="7.140625" style="58" bestFit="1" customWidth="1"/>
    <col min="12567" max="12567" width="6.5703125" style="58" bestFit="1" customWidth="1"/>
    <col min="12568" max="12568" width="7" style="58" bestFit="1" customWidth="1"/>
    <col min="12569" max="12569" width="6.42578125" style="58" bestFit="1" customWidth="1"/>
    <col min="12570" max="12570" width="5.85546875" style="58" bestFit="1" customWidth="1"/>
    <col min="12571" max="12571" width="7" style="58" bestFit="1" customWidth="1"/>
    <col min="12572" max="12572" width="6.140625" style="58" bestFit="1" customWidth="1"/>
    <col min="12573" max="12573" width="6.42578125" style="58" bestFit="1" customWidth="1"/>
    <col min="12574" max="12575" width="6.85546875" style="58" bestFit="1" customWidth="1"/>
    <col min="12576" max="12576" width="6.42578125" style="58" bestFit="1" customWidth="1"/>
    <col min="12577" max="12577" width="6.28515625" style="58" bestFit="1" customWidth="1"/>
    <col min="12578" max="12578" width="7.140625" style="58" bestFit="1" customWidth="1"/>
    <col min="12579" max="12579" width="6.5703125" style="58" bestFit="1" customWidth="1"/>
    <col min="12580" max="12580" width="7" style="58" bestFit="1" customWidth="1"/>
    <col min="12581" max="12581" width="6.42578125" style="58" bestFit="1" customWidth="1"/>
    <col min="12582" max="12582" width="5.85546875" style="58" bestFit="1" customWidth="1"/>
    <col min="12583" max="12583" width="7" style="58" bestFit="1" customWidth="1"/>
    <col min="12584" max="12584" width="6.140625" style="58" bestFit="1" customWidth="1"/>
    <col min="12585" max="12585" width="6.42578125" style="58" bestFit="1" customWidth="1"/>
    <col min="12586" max="12587" width="6.85546875" style="58" bestFit="1" customWidth="1"/>
    <col min="12588" max="12588" width="6.42578125" style="58" bestFit="1" customWidth="1"/>
    <col min="12589" max="12589" width="6.28515625" style="58" bestFit="1" customWidth="1"/>
    <col min="12590" max="12590" width="7.140625" style="58" bestFit="1" customWidth="1"/>
    <col min="12591" max="12591" width="6.5703125" style="58" bestFit="1" customWidth="1"/>
    <col min="12592" max="12592" width="7" style="58" bestFit="1" customWidth="1"/>
    <col min="12593" max="12593" width="6.42578125" style="58" bestFit="1" customWidth="1"/>
    <col min="12594" max="12594" width="5.85546875" style="58" bestFit="1" customWidth="1"/>
    <col min="12595" max="12595" width="7" style="58" bestFit="1" customWidth="1"/>
    <col min="12596" max="12596" width="6.140625" style="58" bestFit="1" customWidth="1"/>
    <col min="12597" max="12597" width="6.42578125" style="58" bestFit="1" customWidth="1"/>
    <col min="12598" max="12599" width="6.85546875" style="58" bestFit="1" customWidth="1"/>
    <col min="12600" max="12600" width="6.42578125" style="58" bestFit="1" customWidth="1"/>
    <col min="12601" max="12601" width="6.28515625" style="58" bestFit="1" customWidth="1"/>
    <col min="12602" max="12602" width="7.140625" style="58" bestFit="1" customWidth="1"/>
    <col min="12603" max="12603" width="6.5703125" style="58" bestFit="1" customWidth="1"/>
    <col min="12604" max="12604" width="7" style="58" bestFit="1" customWidth="1"/>
    <col min="12605" max="12605" width="6.42578125" style="58" bestFit="1" customWidth="1"/>
    <col min="12606" max="12606" width="5.85546875" style="58" bestFit="1" customWidth="1"/>
    <col min="12607" max="12607" width="7" style="58" bestFit="1" customWidth="1"/>
    <col min="12608" max="12608" width="6.140625" style="58" bestFit="1" customWidth="1"/>
    <col min="12609" max="12609" width="6.42578125" style="58" bestFit="1" customWidth="1"/>
    <col min="12610" max="12611" width="6.85546875" style="58" bestFit="1" customWidth="1"/>
    <col min="12612" max="12612" width="6.42578125" style="58" bestFit="1" customWidth="1"/>
    <col min="12613" max="12613" width="6.28515625" style="58" bestFit="1" customWidth="1"/>
    <col min="12614" max="12614" width="7.140625" style="58" bestFit="1" customWidth="1"/>
    <col min="12615" max="12615" width="6.5703125" style="58" bestFit="1" customWidth="1"/>
    <col min="12616" max="12616" width="7" style="58" bestFit="1" customWidth="1"/>
    <col min="12617" max="12617" width="6.42578125" style="58" bestFit="1" customWidth="1"/>
    <col min="12618" max="12618" width="5.85546875" style="58" bestFit="1" customWidth="1"/>
    <col min="12619" max="12619" width="7" style="58" bestFit="1" customWidth="1"/>
    <col min="12620" max="12620" width="6.140625" style="58" bestFit="1" customWidth="1"/>
    <col min="12621" max="12621" width="6.42578125" style="58" bestFit="1" customWidth="1"/>
    <col min="12622" max="12623" width="6.85546875" style="58" bestFit="1" customWidth="1"/>
    <col min="12624" max="12624" width="6.42578125" style="58" bestFit="1" customWidth="1"/>
    <col min="12625" max="12625" width="6.28515625" style="58" bestFit="1" customWidth="1"/>
    <col min="12626" max="12626" width="7.140625" style="58" bestFit="1" customWidth="1"/>
    <col min="12627" max="12627" width="6.5703125" style="58" bestFit="1" customWidth="1"/>
    <col min="12628" max="12628" width="7" style="58" bestFit="1" customWidth="1"/>
    <col min="12629" max="12629" width="6.42578125" style="58" bestFit="1" customWidth="1"/>
    <col min="12630" max="12630" width="5.85546875" style="58" bestFit="1" customWidth="1"/>
    <col min="12631" max="12631" width="7" style="58" bestFit="1" customWidth="1"/>
    <col min="12632" max="12632" width="6.140625" style="58" bestFit="1" customWidth="1"/>
    <col min="12633" max="12633" width="6.42578125" style="58" bestFit="1" customWidth="1"/>
    <col min="12634" max="12635" width="6.85546875" style="58" bestFit="1" customWidth="1"/>
    <col min="12636" max="12636" width="6.42578125" style="58" bestFit="1" customWidth="1"/>
    <col min="12637" max="12637" width="6.28515625" style="58" bestFit="1" customWidth="1"/>
    <col min="12638" max="12638" width="7.140625" style="58" bestFit="1" customWidth="1"/>
    <col min="12639" max="12639" width="6.5703125" style="58" bestFit="1" customWidth="1"/>
    <col min="12640" max="12640" width="7" style="58" bestFit="1" customWidth="1"/>
    <col min="12641" max="12641" width="6.42578125" style="58" bestFit="1" customWidth="1"/>
    <col min="12642" max="12642" width="5.85546875" style="58" bestFit="1" customWidth="1"/>
    <col min="12643" max="12643" width="7" style="58" bestFit="1" customWidth="1"/>
    <col min="12644" max="12644" width="6.140625" style="58" bestFit="1" customWidth="1"/>
    <col min="12645" max="12645" width="6.42578125" style="58" bestFit="1" customWidth="1"/>
    <col min="12646" max="12647" width="6.85546875" style="58" bestFit="1" customWidth="1"/>
    <col min="12648" max="12648" width="6.42578125" style="58" bestFit="1" customWidth="1"/>
    <col min="12649" max="12649" width="6.28515625" style="58" bestFit="1" customWidth="1"/>
    <col min="12650" max="12650" width="7.140625" style="58" bestFit="1" customWidth="1"/>
    <col min="12651" max="12651" width="6.5703125" style="58" bestFit="1" customWidth="1"/>
    <col min="12652" max="12652" width="7" style="58" bestFit="1" customWidth="1"/>
    <col min="12653" max="12653" width="6.42578125" style="58" bestFit="1" customWidth="1"/>
    <col min="12654" max="12654" width="5.85546875" style="58" bestFit="1" customWidth="1"/>
    <col min="12655" max="12655" width="7" style="58" bestFit="1" customWidth="1"/>
    <col min="12656" max="12656" width="6.140625" style="58" bestFit="1" customWidth="1"/>
    <col min="12657" max="12657" width="6.42578125" style="58" bestFit="1" customWidth="1"/>
    <col min="12658" max="12659" width="6.85546875" style="58" bestFit="1" customWidth="1"/>
    <col min="12660" max="12660" width="6.42578125" style="58" bestFit="1" customWidth="1"/>
    <col min="12661" max="12661" width="6.28515625" style="58" bestFit="1" customWidth="1"/>
    <col min="12662" max="12662" width="7.140625" style="58" bestFit="1" customWidth="1"/>
    <col min="12663" max="12663" width="6.5703125" style="58" bestFit="1" customWidth="1"/>
    <col min="12664" max="12664" width="7" style="58" bestFit="1" customWidth="1"/>
    <col min="12665" max="12665" width="6.42578125" style="58" bestFit="1" customWidth="1"/>
    <col min="12666" max="12666" width="5.85546875" style="58" bestFit="1" customWidth="1"/>
    <col min="12667" max="12667" width="7" style="58" bestFit="1" customWidth="1"/>
    <col min="12668" max="12668" width="6.140625" style="58" bestFit="1" customWidth="1"/>
    <col min="12669" max="12669" width="6.42578125" style="58" bestFit="1" customWidth="1"/>
    <col min="12670" max="12671" width="6.85546875" style="58" bestFit="1" customWidth="1"/>
    <col min="12672" max="12672" width="6.42578125" style="58" bestFit="1" customWidth="1"/>
    <col min="12673" max="12673" width="6.28515625" style="58" bestFit="1" customWidth="1"/>
    <col min="12674" max="12674" width="7.140625" style="58" bestFit="1" customWidth="1"/>
    <col min="12675" max="12675" width="6.5703125" style="58" bestFit="1" customWidth="1"/>
    <col min="12676" max="12676" width="7" style="58" bestFit="1" customWidth="1"/>
    <col min="12677" max="12677" width="6.42578125" style="58" bestFit="1" customWidth="1"/>
    <col min="12678" max="12678" width="5.85546875" style="58" bestFit="1" customWidth="1"/>
    <col min="12679" max="12679" width="7" style="58" bestFit="1" customWidth="1"/>
    <col min="12680" max="12680" width="6.140625" style="58" bestFit="1" customWidth="1"/>
    <col min="12681" max="12681" width="6.42578125" style="58" bestFit="1" customWidth="1"/>
    <col min="12682" max="12683" width="6.85546875" style="58" bestFit="1" customWidth="1"/>
    <col min="12684" max="12684" width="6.42578125" style="58" bestFit="1" customWidth="1"/>
    <col min="12685" max="12685" width="6.28515625" style="58" bestFit="1" customWidth="1"/>
    <col min="12686" max="12686" width="7.140625" style="58" bestFit="1" customWidth="1"/>
    <col min="12687" max="12687" width="6.5703125" style="58" bestFit="1" customWidth="1"/>
    <col min="12688" max="12688" width="7" style="58" bestFit="1" customWidth="1"/>
    <col min="12689" max="12689" width="6.42578125" style="58" bestFit="1" customWidth="1"/>
    <col min="12690" max="12690" width="5.85546875" style="58" bestFit="1" customWidth="1"/>
    <col min="12691" max="12691" width="7" style="58" bestFit="1" customWidth="1"/>
    <col min="12692" max="12692" width="6.140625" style="58" bestFit="1" customWidth="1"/>
    <col min="12693" max="12693" width="6.42578125" style="58" bestFit="1" customWidth="1"/>
    <col min="12694" max="12721" width="6.85546875" style="58" bestFit="1" customWidth="1"/>
    <col min="12722" max="12796" width="9.140625" style="58"/>
    <col min="12797" max="12797" width="3" style="58" bestFit="1" customWidth="1"/>
    <col min="12798" max="12798" width="3.28515625" style="58" bestFit="1" customWidth="1"/>
    <col min="12799" max="12800" width="0" style="58" hidden="1" customWidth="1"/>
    <col min="12801" max="12801" width="9.140625" style="58"/>
    <col min="12802" max="12802" width="29.5703125" style="58" customWidth="1"/>
    <col min="12803" max="12803" width="7" style="58" bestFit="1" customWidth="1"/>
    <col min="12804" max="12804" width="6.140625" style="58" bestFit="1" customWidth="1"/>
    <col min="12805" max="12805" width="6.42578125" style="58" bestFit="1" customWidth="1"/>
    <col min="12806" max="12807" width="6.85546875" style="58" bestFit="1" customWidth="1"/>
    <col min="12808" max="12808" width="6.42578125" style="58" bestFit="1" customWidth="1"/>
    <col min="12809" max="12809" width="6.28515625" style="58" bestFit="1" customWidth="1"/>
    <col min="12810" max="12810" width="7.140625" style="58" bestFit="1" customWidth="1"/>
    <col min="12811" max="12811" width="6.5703125" style="58" bestFit="1" customWidth="1"/>
    <col min="12812" max="12812" width="7" style="58" bestFit="1" customWidth="1"/>
    <col min="12813" max="12813" width="6.42578125" style="58" bestFit="1" customWidth="1"/>
    <col min="12814" max="12814" width="5.85546875" style="58" bestFit="1" customWidth="1"/>
    <col min="12815" max="12815" width="7" style="58" bestFit="1" customWidth="1"/>
    <col min="12816" max="12816" width="6.140625" style="58" bestFit="1" customWidth="1"/>
    <col min="12817" max="12817" width="6.42578125" style="58" bestFit="1" customWidth="1"/>
    <col min="12818" max="12819" width="6.85546875" style="58" bestFit="1" customWidth="1"/>
    <col min="12820" max="12820" width="6.42578125" style="58" bestFit="1" customWidth="1"/>
    <col min="12821" max="12821" width="6.28515625" style="58" bestFit="1" customWidth="1"/>
    <col min="12822" max="12822" width="7.140625" style="58" bestFit="1" customWidth="1"/>
    <col min="12823" max="12823" width="6.5703125" style="58" bestFit="1" customWidth="1"/>
    <col min="12824" max="12824" width="7" style="58" bestFit="1" customWidth="1"/>
    <col min="12825" max="12825" width="6.42578125" style="58" bestFit="1" customWidth="1"/>
    <col min="12826" max="12826" width="5.85546875" style="58" bestFit="1" customWidth="1"/>
    <col min="12827" max="12827" width="7" style="58" bestFit="1" customWidth="1"/>
    <col min="12828" max="12828" width="6.140625" style="58" bestFit="1" customWidth="1"/>
    <col min="12829" max="12829" width="6.42578125" style="58" bestFit="1" customWidth="1"/>
    <col min="12830" max="12831" width="6.85546875" style="58" bestFit="1" customWidth="1"/>
    <col min="12832" max="12832" width="6.42578125" style="58" bestFit="1" customWidth="1"/>
    <col min="12833" max="12833" width="6.28515625" style="58" bestFit="1" customWidth="1"/>
    <col min="12834" max="12834" width="7.140625" style="58" bestFit="1" customWidth="1"/>
    <col min="12835" max="12835" width="6.5703125" style="58" bestFit="1" customWidth="1"/>
    <col min="12836" max="12836" width="7" style="58" bestFit="1" customWidth="1"/>
    <col min="12837" max="12837" width="6.42578125" style="58" bestFit="1" customWidth="1"/>
    <col min="12838" max="12838" width="5.85546875" style="58" bestFit="1" customWidth="1"/>
    <col min="12839" max="12839" width="7" style="58" bestFit="1" customWidth="1"/>
    <col min="12840" max="12840" width="6.140625" style="58" bestFit="1" customWidth="1"/>
    <col min="12841" max="12841" width="6.42578125" style="58" bestFit="1" customWidth="1"/>
    <col min="12842" max="12843" width="6.85546875" style="58" bestFit="1" customWidth="1"/>
    <col min="12844" max="12844" width="6.42578125" style="58" bestFit="1" customWidth="1"/>
    <col min="12845" max="12845" width="6.28515625" style="58" bestFit="1" customWidth="1"/>
    <col min="12846" max="12846" width="7.140625" style="58" bestFit="1" customWidth="1"/>
    <col min="12847" max="12847" width="6.5703125" style="58" bestFit="1" customWidth="1"/>
    <col min="12848" max="12848" width="7" style="58" bestFit="1" customWidth="1"/>
    <col min="12849" max="12849" width="6.42578125" style="58" bestFit="1" customWidth="1"/>
    <col min="12850" max="12850" width="5.85546875" style="58" bestFit="1" customWidth="1"/>
    <col min="12851" max="12851" width="7" style="58" bestFit="1" customWidth="1"/>
    <col min="12852" max="12852" width="6.140625" style="58" bestFit="1" customWidth="1"/>
    <col min="12853" max="12853" width="6.42578125" style="58" bestFit="1" customWidth="1"/>
    <col min="12854" max="12855" width="6.85546875" style="58" bestFit="1" customWidth="1"/>
    <col min="12856" max="12856" width="6.42578125" style="58" bestFit="1" customWidth="1"/>
    <col min="12857" max="12857" width="6.28515625" style="58" bestFit="1" customWidth="1"/>
    <col min="12858" max="12858" width="7.140625" style="58" bestFit="1" customWidth="1"/>
    <col min="12859" max="12859" width="6.5703125" style="58" bestFit="1" customWidth="1"/>
    <col min="12860" max="12860" width="7" style="58" bestFit="1" customWidth="1"/>
    <col min="12861" max="12861" width="6.42578125" style="58" bestFit="1" customWidth="1"/>
    <col min="12862" max="12862" width="5.85546875" style="58" bestFit="1" customWidth="1"/>
    <col min="12863" max="12863" width="7" style="58" bestFit="1" customWidth="1"/>
    <col min="12864" max="12864" width="6.140625" style="58" bestFit="1" customWidth="1"/>
    <col min="12865" max="12865" width="6.42578125" style="58" bestFit="1" customWidth="1"/>
    <col min="12866" max="12867" width="6.85546875" style="58" bestFit="1" customWidth="1"/>
    <col min="12868" max="12868" width="6.42578125" style="58" bestFit="1" customWidth="1"/>
    <col min="12869" max="12869" width="6.28515625" style="58" bestFit="1" customWidth="1"/>
    <col min="12870" max="12870" width="7.140625" style="58" bestFit="1" customWidth="1"/>
    <col min="12871" max="12871" width="6.5703125" style="58" bestFit="1" customWidth="1"/>
    <col min="12872" max="12872" width="7" style="58" bestFit="1" customWidth="1"/>
    <col min="12873" max="12873" width="6.42578125" style="58" bestFit="1" customWidth="1"/>
    <col min="12874" max="12874" width="5.85546875" style="58" bestFit="1" customWidth="1"/>
    <col min="12875" max="12875" width="7" style="58" bestFit="1" customWidth="1"/>
    <col min="12876" max="12876" width="6.140625" style="58" bestFit="1" customWidth="1"/>
    <col min="12877" max="12877" width="6.42578125" style="58" bestFit="1" customWidth="1"/>
    <col min="12878" max="12879" width="6.85546875" style="58" bestFit="1" customWidth="1"/>
    <col min="12880" max="12880" width="6.42578125" style="58" bestFit="1" customWidth="1"/>
    <col min="12881" max="12881" width="6.28515625" style="58" bestFit="1" customWidth="1"/>
    <col min="12882" max="12882" width="7.140625" style="58" bestFit="1" customWidth="1"/>
    <col min="12883" max="12883" width="6.5703125" style="58" bestFit="1" customWidth="1"/>
    <col min="12884" max="12884" width="7" style="58" bestFit="1" customWidth="1"/>
    <col min="12885" max="12885" width="6.42578125" style="58" bestFit="1" customWidth="1"/>
    <col min="12886" max="12886" width="5.85546875" style="58" bestFit="1" customWidth="1"/>
    <col min="12887" max="12887" width="7" style="58" bestFit="1" customWidth="1"/>
    <col min="12888" max="12888" width="6.140625" style="58" bestFit="1" customWidth="1"/>
    <col min="12889" max="12889" width="6.42578125" style="58" bestFit="1" customWidth="1"/>
    <col min="12890" max="12891" width="6.85546875" style="58" bestFit="1" customWidth="1"/>
    <col min="12892" max="12892" width="6.42578125" style="58" bestFit="1" customWidth="1"/>
    <col min="12893" max="12893" width="6.28515625" style="58" bestFit="1" customWidth="1"/>
    <col min="12894" max="12894" width="7.140625" style="58" bestFit="1" customWidth="1"/>
    <col min="12895" max="12895" width="6.5703125" style="58" bestFit="1" customWidth="1"/>
    <col min="12896" max="12896" width="7" style="58" bestFit="1" customWidth="1"/>
    <col min="12897" max="12897" width="6.42578125" style="58" bestFit="1" customWidth="1"/>
    <col min="12898" max="12898" width="5.85546875" style="58" bestFit="1" customWidth="1"/>
    <col min="12899" max="12899" width="7" style="58" bestFit="1" customWidth="1"/>
    <col min="12900" max="12900" width="6.140625" style="58" bestFit="1" customWidth="1"/>
    <col min="12901" max="12901" width="6.42578125" style="58" bestFit="1" customWidth="1"/>
    <col min="12902" max="12903" width="6.85546875" style="58" bestFit="1" customWidth="1"/>
    <col min="12904" max="12904" width="6.42578125" style="58" bestFit="1" customWidth="1"/>
    <col min="12905" max="12905" width="6.28515625" style="58" bestFit="1" customWidth="1"/>
    <col min="12906" max="12906" width="7.140625" style="58" bestFit="1" customWidth="1"/>
    <col min="12907" max="12907" width="6.5703125" style="58" bestFit="1" customWidth="1"/>
    <col min="12908" max="12908" width="7" style="58" bestFit="1" customWidth="1"/>
    <col min="12909" max="12909" width="6.42578125" style="58" bestFit="1" customWidth="1"/>
    <col min="12910" max="12910" width="5.85546875" style="58" bestFit="1" customWidth="1"/>
    <col min="12911" max="12911" width="7" style="58" bestFit="1" customWidth="1"/>
    <col min="12912" max="12912" width="6.140625" style="58" bestFit="1" customWidth="1"/>
    <col min="12913" max="12913" width="6.42578125" style="58" bestFit="1" customWidth="1"/>
    <col min="12914" max="12915" width="6.85546875" style="58" bestFit="1" customWidth="1"/>
    <col min="12916" max="12916" width="6.42578125" style="58" bestFit="1" customWidth="1"/>
    <col min="12917" max="12917" width="6.28515625" style="58" bestFit="1" customWidth="1"/>
    <col min="12918" max="12918" width="7.140625" style="58" bestFit="1" customWidth="1"/>
    <col min="12919" max="12919" width="6.5703125" style="58" bestFit="1" customWidth="1"/>
    <col min="12920" max="12920" width="7" style="58" bestFit="1" customWidth="1"/>
    <col min="12921" max="12921" width="6.42578125" style="58" bestFit="1" customWidth="1"/>
    <col min="12922" max="12922" width="5.85546875" style="58" bestFit="1" customWidth="1"/>
    <col min="12923" max="12923" width="7" style="58" bestFit="1" customWidth="1"/>
    <col min="12924" max="12924" width="6.140625" style="58" bestFit="1" customWidth="1"/>
    <col min="12925" max="12925" width="6.42578125" style="58" bestFit="1" customWidth="1"/>
    <col min="12926" max="12927" width="6.85546875" style="58" bestFit="1" customWidth="1"/>
    <col min="12928" max="12928" width="6.42578125" style="58" bestFit="1" customWidth="1"/>
    <col min="12929" max="12929" width="6.28515625" style="58" bestFit="1" customWidth="1"/>
    <col min="12930" max="12930" width="7.140625" style="58" bestFit="1" customWidth="1"/>
    <col min="12931" max="12931" width="6.5703125" style="58" bestFit="1" customWidth="1"/>
    <col min="12932" max="12932" width="7" style="58" bestFit="1" customWidth="1"/>
    <col min="12933" max="12933" width="6.42578125" style="58" bestFit="1" customWidth="1"/>
    <col min="12934" max="12934" width="5.85546875" style="58" bestFit="1" customWidth="1"/>
    <col min="12935" max="12935" width="7" style="58" bestFit="1" customWidth="1"/>
    <col min="12936" max="12936" width="6.140625" style="58" bestFit="1" customWidth="1"/>
    <col min="12937" max="12937" width="6.42578125" style="58" bestFit="1" customWidth="1"/>
    <col min="12938" max="12939" width="6.85546875" style="58" bestFit="1" customWidth="1"/>
    <col min="12940" max="12940" width="6.42578125" style="58" bestFit="1" customWidth="1"/>
    <col min="12941" max="12941" width="6.28515625" style="58" bestFit="1" customWidth="1"/>
    <col min="12942" max="12942" width="7.140625" style="58" bestFit="1" customWidth="1"/>
    <col min="12943" max="12943" width="6.5703125" style="58" bestFit="1" customWidth="1"/>
    <col min="12944" max="12944" width="7" style="58" bestFit="1" customWidth="1"/>
    <col min="12945" max="12945" width="6.42578125" style="58" bestFit="1" customWidth="1"/>
    <col min="12946" max="12946" width="5.85546875" style="58" bestFit="1" customWidth="1"/>
    <col min="12947" max="12947" width="7" style="58" bestFit="1" customWidth="1"/>
    <col min="12948" max="12948" width="6.140625" style="58" bestFit="1" customWidth="1"/>
    <col min="12949" max="12949" width="6.42578125" style="58" bestFit="1" customWidth="1"/>
    <col min="12950" max="12977" width="6.85546875" style="58" bestFit="1" customWidth="1"/>
    <col min="12978" max="13052" width="9.140625" style="58"/>
    <col min="13053" max="13053" width="3" style="58" bestFit="1" customWidth="1"/>
    <col min="13054" max="13054" width="3.28515625" style="58" bestFit="1" customWidth="1"/>
    <col min="13055" max="13056" width="0" style="58" hidden="1" customWidth="1"/>
    <col min="13057" max="13057" width="9.140625" style="58"/>
    <col min="13058" max="13058" width="29.5703125" style="58" customWidth="1"/>
    <col min="13059" max="13059" width="7" style="58" bestFit="1" customWidth="1"/>
    <col min="13060" max="13060" width="6.140625" style="58" bestFit="1" customWidth="1"/>
    <col min="13061" max="13061" width="6.42578125" style="58" bestFit="1" customWidth="1"/>
    <col min="13062" max="13063" width="6.85546875" style="58" bestFit="1" customWidth="1"/>
    <col min="13064" max="13064" width="6.42578125" style="58" bestFit="1" customWidth="1"/>
    <col min="13065" max="13065" width="6.28515625" style="58" bestFit="1" customWidth="1"/>
    <col min="13066" max="13066" width="7.140625" style="58" bestFit="1" customWidth="1"/>
    <col min="13067" max="13067" width="6.5703125" style="58" bestFit="1" customWidth="1"/>
    <col min="13068" max="13068" width="7" style="58" bestFit="1" customWidth="1"/>
    <col min="13069" max="13069" width="6.42578125" style="58" bestFit="1" customWidth="1"/>
    <col min="13070" max="13070" width="5.85546875" style="58" bestFit="1" customWidth="1"/>
    <col min="13071" max="13071" width="7" style="58" bestFit="1" customWidth="1"/>
    <col min="13072" max="13072" width="6.140625" style="58" bestFit="1" customWidth="1"/>
    <col min="13073" max="13073" width="6.42578125" style="58" bestFit="1" customWidth="1"/>
    <col min="13074" max="13075" width="6.85546875" style="58" bestFit="1" customWidth="1"/>
    <col min="13076" max="13076" width="6.42578125" style="58" bestFit="1" customWidth="1"/>
    <col min="13077" max="13077" width="6.28515625" style="58" bestFit="1" customWidth="1"/>
    <col min="13078" max="13078" width="7.140625" style="58" bestFit="1" customWidth="1"/>
    <col min="13079" max="13079" width="6.5703125" style="58" bestFit="1" customWidth="1"/>
    <col min="13080" max="13080" width="7" style="58" bestFit="1" customWidth="1"/>
    <col min="13081" max="13081" width="6.42578125" style="58" bestFit="1" customWidth="1"/>
    <col min="13082" max="13082" width="5.85546875" style="58" bestFit="1" customWidth="1"/>
    <col min="13083" max="13083" width="7" style="58" bestFit="1" customWidth="1"/>
    <col min="13084" max="13084" width="6.140625" style="58" bestFit="1" customWidth="1"/>
    <col min="13085" max="13085" width="6.42578125" style="58" bestFit="1" customWidth="1"/>
    <col min="13086" max="13087" width="6.85546875" style="58" bestFit="1" customWidth="1"/>
    <col min="13088" max="13088" width="6.42578125" style="58" bestFit="1" customWidth="1"/>
    <col min="13089" max="13089" width="6.28515625" style="58" bestFit="1" customWidth="1"/>
    <col min="13090" max="13090" width="7.140625" style="58" bestFit="1" customWidth="1"/>
    <col min="13091" max="13091" width="6.5703125" style="58" bestFit="1" customWidth="1"/>
    <col min="13092" max="13092" width="7" style="58" bestFit="1" customWidth="1"/>
    <col min="13093" max="13093" width="6.42578125" style="58" bestFit="1" customWidth="1"/>
    <col min="13094" max="13094" width="5.85546875" style="58" bestFit="1" customWidth="1"/>
    <col min="13095" max="13095" width="7" style="58" bestFit="1" customWidth="1"/>
    <col min="13096" max="13096" width="6.140625" style="58" bestFit="1" customWidth="1"/>
    <col min="13097" max="13097" width="6.42578125" style="58" bestFit="1" customWidth="1"/>
    <col min="13098" max="13099" width="6.85546875" style="58" bestFit="1" customWidth="1"/>
    <col min="13100" max="13100" width="6.42578125" style="58" bestFit="1" customWidth="1"/>
    <col min="13101" max="13101" width="6.28515625" style="58" bestFit="1" customWidth="1"/>
    <col min="13102" max="13102" width="7.140625" style="58" bestFit="1" customWidth="1"/>
    <col min="13103" max="13103" width="6.5703125" style="58" bestFit="1" customWidth="1"/>
    <col min="13104" max="13104" width="7" style="58" bestFit="1" customWidth="1"/>
    <col min="13105" max="13105" width="6.42578125" style="58" bestFit="1" customWidth="1"/>
    <col min="13106" max="13106" width="5.85546875" style="58" bestFit="1" customWidth="1"/>
    <col min="13107" max="13107" width="7" style="58" bestFit="1" customWidth="1"/>
    <col min="13108" max="13108" width="6.140625" style="58" bestFit="1" customWidth="1"/>
    <col min="13109" max="13109" width="6.42578125" style="58" bestFit="1" customWidth="1"/>
    <col min="13110" max="13111" width="6.85546875" style="58" bestFit="1" customWidth="1"/>
    <col min="13112" max="13112" width="6.42578125" style="58" bestFit="1" customWidth="1"/>
    <col min="13113" max="13113" width="6.28515625" style="58" bestFit="1" customWidth="1"/>
    <col min="13114" max="13114" width="7.140625" style="58" bestFit="1" customWidth="1"/>
    <col min="13115" max="13115" width="6.5703125" style="58" bestFit="1" customWidth="1"/>
    <col min="13116" max="13116" width="7" style="58" bestFit="1" customWidth="1"/>
    <col min="13117" max="13117" width="6.42578125" style="58" bestFit="1" customWidth="1"/>
    <col min="13118" max="13118" width="5.85546875" style="58" bestFit="1" customWidth="1"/>
    <col min="13119" max="13119" width="7" style="58" bestFit="1" customWidth="1"/>
    <col min="13120" max="13120" width="6.140625" style="58" bestFit="1" customWidth="1"/>
    <col min="13121" max="13121" width="6.42578125" style="58" bestFit="1" customWidth="1"/>
    <col min="13122" max="13123" width="6.85546875" style="58" bestFit="1" customWidth="1"/>
    <col min="13124" max="13124" width="6.42578125" style="58" bestFit="1" customWidth="1"/>
    <col min="13125" max="13125" width="6.28515625" style="58" bestFit="1" customWidth="1"/>
    <col min="13126" max="13126" width="7.140625" style="58" bestFit="1" customWidth="1"/>
    <col min="13127" max="13127" width="6.5703125" style="58" bestFit="1" customWidth="1"/>
    <col min="13128" max="13128" width="7" style="58" bestFit="1" customWidth="1"/>
    <col min="13129" max="13129" width="6.42578125" style="58" bestFit="1" customWidth="1"/>
    <col min="13130" max="13130" width="5.85546875" style="58" bestFit="1" customWidth="1"/>
    <col min="13131" max="13131" width="7" style="58" bestFit="1" customWidth="1"/>
    <col min="13132" max="13132" width="6.140625" style="58" bestFit="1" customWidth="1"/>
    <col min="13133" max="13133" width="6.42578125" style="58" bestFit="1" customWidth="1"/>
    <col min="13134" max="13135" width="6.85546875" style="58" bestFit="1" customWidth="1"/>
    <col min="13136" max="13136" width="6.42578125" style="58" bestFit="1" customWidth="1"/>
    <col min="13137" max="13137" width="6.28515625" style="58" bestFit="1" customWidth="1"/>
    <col min="13138" max="13138" width="7.140625" style="58" bestFit="1" customWidth="1"/>
    <col min="13139" max="13139" width="6.5703125" style="58" bestFit="1" customWidth="1"/>
    <col min="13140" max="13140" width="7" style="58" bestFit="1" customWidth="1"/>
    <col min="13141" max="13141" width="6.42578125" style="58" bestFit="1" customWidth="1"/>
    <col min="13142" max="13142" width="5.85546875" style="58" bestFit="1" customWidth="1"/>
    <col min="13143" max="13143" width="7" style="58" bestFit="1" customWidth="1"/>
    <col min="13144" max="13144" width="6.140625" style="58" bestFit="1" customWidth="1"/>
    <col min="13145" max="13145" width="6.42578125" style="58" bestFit="1" customWidth="1"/>
    <col min="13146" max="13147" width="6.85546875" style="58" bestFit="1" customWidth="1"/>
    <col min="13148" max="13148" width="6.42578125" style="58" bestFit="1" customWidth="1"/>
    <col min="13149" max="13149" width="6.28515625" style="58" bestFit="1" customWidth="1"/>
    <col min="13150" max="13150" width="7.140625" style="58" bestFit="1" customWidth="1"/>
    <col min="13151" max="13151" width="6.5703125" style="58" bestFit="1" customWidth="1"/>
    <col min="13152" max="13152" width="7" style="58" bestFit="1" customWidth="1"/>
    <col min="13153" max="13153" width="6.42578125" style="58" bestFit="1" customWidth="1"/>
    <col min="13154" max="13154" width="5.85546875" style="58" bestFit="1" customWidth="1"/>
    <col min="13155" max="13155" width="7" style="58" bestFit="1" customWidth="1"/>
    <col min="13156" max="13156" width="6.140625" style="58" bestFit="1" customWidth="1"/>
    <col min="13157" max="13157" width="6.42578125" style="58" bestFit="1" customWidth="1"/>
    <col min="13158" max="13159" width="6.85546875" style="58" bestFit="1" customWidth="1"/>
    <col min="13160" max="13160" width="6.42578125" style="58" bestFit="1" customWidth="1"/>
    <col min="13161" max="13161" width="6.28515625" style="58" bestFit="1" customWidth="1"/>
    <col min="13162" max="13162" width="7.140625" style="58" bestFit="1" customWidth="1"/>
    <col min="13163" max="13163" width="6.5703125" style="58" bestFit="1" customWidth="1"/>
    <col min="13164" max="13164" width="7" style="58" bestFit="1" customWidth="1"/>
    <col min="13165" max="13165" width="6.42578125" style="58" bestFit="1" customWidth="1"/>
    <col min="13166" max="13166" width="5.85546875" style="58" bestFit="1" customWidth="1"/>
    <col min="13167" max="13167" width="7" style="58" bestFit="1" customWidth="1"/>
    <col min="13168" max="13168" width="6.140625" style="58" bestFit="1" customWidth="1"/>
    <col min="13169" max="13169" width="6.42578125" style="58" bestFit="1" customWidth="1"/>
    <col min="13170" max="13171" width="6.85546875" style="58" bestFit="1" customWidth="1"/>
    <col min="13172" max="13172" width="6.42578125" style="58" bestFit="1" customWidth="1"/>
    <col min="13173" max="13173" width="6.28515625" style="58" bestFit="1" customWidth="1"/>
    <col min="13174" max="13174" width="7.140625" style="58" bestFit="1" customWidth="1"/>
    <col min="13175" max="13175" width="6.5703125" style="58" bestFit="1" customWidth="1"/>
    <col min="13176" max="13176" width="7" style="58" bestFit="1" customWidth="1"/>
    <col min="13177" max="13177" width="6.42578125" style="58" bestFit="1" customWidth="1"/>
    <col min="13178" max="13178" width="5.85546875" style="58" bestFit="1" customWidth="1"/>
    <col min="13179" max="13179" width="7" style="58" bestFit="1" customWidth="1"/>
    <col min="13180" max="13180" width="6.140625" style="58" bestFit="1" customWidth="1"/>
    <col min="13181" max="13181" width="6.42578125" style="58" bestFit="1" customWidth="1"/>
    <col min="13182" max="13183" width="6.85546875" style="58" bestFit="1" customWidth="1"/>
    <col min="13184" max="13184" width="6.42578125" style="58" bestFit="1" customWidth="1"/>
    <col min="13185" max="13185" width="6.28515625" style="58" bestFit="1" customWidth="1"/>
    <col min="13186" max="13186" width="7.140625" style="58" bestFit="1" customWidth="1"/>
    <col min="13187" max="13187" width="6.5703125" style="58" bestFit="1" customWidth="1"/>
    <col min="13188" max="13188" width="7" style="58" bestFit="1" customWidth="1"/>
    <col min="13189" max="13189" width="6.42578125" style="58" bestFit="1" customWidth="1"/>
    <col min="13190" max="13190" width="5.85546875" style="58" bestFit="1" customWidth="1"/>
    <col min="13191" max="13191" width="7" style="58" bestFit="1" customWidth="1"/>
    <col min="13192" max="13192" width="6.140625" style="58" bestFit="1" customWidth="1"/>
    <col min="13193" max="13193" width="6.42578125" style="58" bestFit="1" customWidth="1"/>
    <col min="13194" max="13195" width="6.85546875" style="58" bestFit="1" customWidth="1"/>
    <col min="13196" max="13196" width="6.42578125" style="58" bestFit="1" customWidth="1"/>
    <col min="13197" max="13197" width="6.28515625" style="58" bestFit="1" customWidth="1"/>
    <col min="13198" max="13198" width="7.140625" style="58" bestFit="1" customWidth="1"/>
    <col min="13199" max="13199" width="6.5703125" style="58" bestFit="1" customWidth="1"/>
    <col min="13200" max="13200" width="7" style="58" bestFit="1" customWidth="1"/>
    <col min="13201" max="13201" width="6.42578125" style="58" bestFit="1" customWidth="1"/>
    <col min="13202" max="13202" width="5.85546875" style="58" bestFit="1" customWidth="1"/>
    <col min="13203" max="13203" width="7" style="58" bestFit="1" customWidth="1"/>
    <col min="13204" max="13204" width="6.140625" style="58" bestFit="1" customWidth="1"/>
    <col min="13205" max="13205" width="6.42578125" style="58" bestFit="1" customWidth="1"/>
    <col min="13206" max="13233" width="6.85546875" style="58" bestFit="1" customWidth="1"/>
    <col min="13234" max="13308" width="9.140625" style="58"/>
    <col min="13309" max="13309" width="3" style="58" bestFit="1" customWidth="1"/>
    <col min="13310" max="13310" width="3.28515625" style="58" bestFit="1" customWidth="1"/>
    <col min="13311" max="13312" width="0" style="58" hidden="1" customWidth="1"/>
    <col min="13313" max="13313" width="9.140625" style="58"/>
    <col min="13314" max="13314" width="29.5703125" style="58" customWidth="1"/>
    <col min="13315" max="13315" width="7" style="58" bestFit="1" customWidth="1"/>
    <col min="13316" max="13316" width="6.140625" style="58" bestFit="1" customWidth="1"/>
    <col min="13317" max="13317" width="6.42578125" style="58" bestFit="1" customWidth="1"/>
    <col min="13318" max="13319" width="6.85546875" style="58" bestFit="1" customWidth="1"/>
    <col min="13320" max="13320" width="6.42578125" style="58" bestFit="1" customWidth="1"/>
    <col min="13321" max="13321" width="6.28515625" style="58" bestFit="1" customWidth="1"/>
    <col min="13322" max="13322" width="7.140625" style="58" bestFit="1" customWidth="1"/>
    <col min="13323" max="13323" width="6.5703125" style="58" bestFit="1" customWidth="1"/>
    <col min="13324" max="13324" width="7" style="58" bestFit="1" customWidth="1"/>
    <col min="13325" max="13325" width="6.42578125" style="58" bestFit="1" customWidth="1"/>
    <col min="13326" max="13326" width="5.85546875" style="58" bestFit="1" customWidth="1"/>
    <col min="13327" max="13327" width="7" style="58" bestFit="1" customWidth="1"/>
    <col min="13328" max="13328" width="6.140625" style="58" bestFit="1" customWidth="1"/>
    <col min="13329" max="13329" width="6.42578125" style="58" bestFit="1" customWidth="1"/>
    <col min="13330" max="13331" width="6.85546875" style="58" bestFit="1" customWidth="1"/>
    <col min="13332" max="13332" width="6.42578125" style="58" bestFit="1" customWidth="1"/>
    <col min="13333" max="13333" width="6.28515625" style="58" bestFit="1" customWidth="1"/>
    <col min="13334" max="13334" width="7.140625" style="58" bestFit="1" customWidth="1"/>
    <col min="13335" max="13335" width="6.5703125" style="58" bestFit="1" customWidth="1"/>
    <col min="13336" max="13336" width="7" style="58" bestFit="1" customWidth="1"/>
    <col min="13337" max="13337" width="6.42578125" style="58" bestFit="1" customWidth="1"/>
    <col min="13338" max="13338" width="5.85546875" style="58" bestFit="1" customWidth="1"/>
    <col min="13339" max="13339" width="7" style="58" bestFit="1" customWidth="1"/>
    <col min="13340" max="13340" width="6.140625" style="58" bestFit="1" customWidth="1"/>
    <col min="13341" max="13341" width="6.42578125" style="58" bestFit="1" customWidth="1"/>
    <col min="13342" max="13343" width="6.85546875" style="58" bestFit="1" customWidth="1"/>
    <col min="13344" max="13344" width="6.42578125" style="58" bestFit="1" customWidth="1"/>
    <col min="13345" max="13345" width="6.28515625" style="58" bestFit="1" customWidth="1"/>
    <col min="13346" max="13346" width="7.140625" style="58" bestFit="1" customWidth="1"/>
    <col min="13347" max="13347" width="6.5703125" style="58" bestFit="1" customWidth="1"/>
    <col min="13348" max="13348" width="7" style="58" bestFit="1" customWidth="1"/>
    <col min="13349" max="13349" width="6.42578125" style="58" bestFit="1" customWidth="1"/>
    <col min="13350" max="13350" width="5.85546875" style="58" bestFit="1" customWidth="1"/>
    <col min="13351" max="13351" width="7" style="58" bestFit="1" customWidth="1"/>
    <col min="13352" max="13352" width="6.140625" style="58" bestFit="1" customWidth="1"/>
    <col min="13353" max="13353" width="6.42578125" style="58" bestFit="1" customWidth="1"/>
    <col min="13354" max="13355" width="6.85546875" style="58" bestFit="1" customWidth="1"/>
    <col min="13356" max="13356" width="6.42578125" style="58" bestFit="1" customWidth="1"/>
    <col min="13357" max="13357" width="6.28515625" style="58" bestFit="1" customWidth="1"/>
    <col min="13358" max="13358" width="7.140625" style="58" bestFit="1" customWidth="1"/>
    <col min="13359" max="13359" width="6.5703125" style="58" bestFit="1" customWidth="1"/>
    <col min="13360" max="13360" width="7" style="58" bestFit="1" customWidth="1"/>
    <col min="13361" max="13361" width="6.42578125" style="58" bestFit="1" customWidth="1"/>
    <col min="13362" max="13362" width="5.85546875" style="58" bestFit="1" customWidth="1"/>
    <col min="13363" max="13363" width="7" style="58" bestFit="1" customWidth="1"/>
    <col min="13364" max="13364" width="6.140625" style="58" bestFit="1" customWidth="1"/>
    <col min="13365" max="13365" width="6.42578125" style="58" bestFit="1" customWidth="1"/>
    <col min="13366" max="13367" width="6.85546875" style="58" bestFit="1" customWidth="1"/>
    <col min="13368" max="13368" width="6.42578125" style="58" bestFit="1" customWidth="1"/>
    <col min="13369" max="13369" width="6.28515625" style="58" bestFit="1" customWidth="1"/>
    <col min="13370" max="13370" width="7.140625" style="58" bestFit="1" customWidth="1"/>
    <col min="13371" max="13371" width="6.5703125" style="58" bestFit="1" customWidth="1"/>
    <col min="13372" max="13372" width="7" style="58" bestFit="1" customWidth="1"/>
    <col min="13373" max="13373" width="6.42578125" style="58" bestFit="1" customWidth="1"/>
    <col min="13374" max="13374" width="5.85546875" style="58" bestFit="1" customWidth="1"/>
    <col min="13375" max="13375" width="7" style="58" bestFit="1" customWidth="1"/>
    <col min="13376" max="13376" width="6.140625" style="58" bestFit="1" customWidth="1"/>
    <col min="13377" max="13377" width="6.42578125" style="58" bestFit="1" customWidth="1"/>
    <col min="13378" max="13379" width="6.85546875" style="58" bestFit="1" customWidth="1"/>
    <col min="13380" max="13380" width="6.42578125" style="58" bestFit="1" customWidth="1"/>
    <col min="13381" max="13381" width="6.28515625" style="58" bestFit="1" customWidth="1"/>
    <col min="13382" max="13382" width="7.140625" style="58" bestFit="1" customWidth="1"/>
    <col min="13383" max="13383" width="6.5703125" style="58" bestFit="1" customWidth="1"/>
    <col min="13384" max="13384" width="7" style="58" bestFit="1" customWidth="1"/>
    <col min="13385" max="13385" width="6.42578125" style="58" bestFit="1" customWidth="1"/>
    <col min="13386" max="13386" width="5.85546875" style="58" bestFit="1" customWidth="1"/>
    <col min="13387" max="13387" width="7" style="58" bestFit="1" customWidth="1"/>
    <col min="13388" max="13388" width="6.140625" style="58" bestFit="1" customWidth="1"/>
    <col min="13389" max="13389" width="6.42578125" style="58" bestFit="1" customWidth="1"/>
    <col min="13390" max="13391" width="6.85546875" style="58" bestFit="1" customWidth="1"/>
    <col min="13392" max="13392" width="6.42578125" style="58" bestFit="1" customWidth="1"/>
    <col min="13393" max="13393" width="6.28515625" style="58" bestFit="1" customWidth="1"/>
    <col min="13394" max="13394" width="7.140625" style="58" bestFit="1" customWidth="1"/>
    <col min="13395" max="13395" width="6.5703125" style="58" bestFit="1" customWidth="1"/>
    <col min="13396" max="13396" width="7" style="58" bestFit="1" customWidth="1"/>
    <col min="13397" max="13397" width="6.42578125" style="58" bestFit="1" customWidth="1"/>
    <col min="13398" max="13398" width="5.85546875" style="58" bestFit="1" customWidth="1"/>
    <col min="13399" max="13399" width="7" style="58" bestFit="1" customWidth="1"/>
    <col min="13400" max="13400" width="6.140625" style="58" bestFit="1" customWidth="1"/>
    <col min="13401" max="13401" width="6.42578125" style="58" bestFit="1" customWidth="1"/>
    <col min="13402" max="13403" width="6.85546875" style="58" bestFit="1" customWidth="1"/>
    <col min="13404" max="13404" width="6.42578125" style="58" bestFit="1" customWidth="1"/>
    <col min="13405" max="13405" width="6.28515625" style="58" bestFit="1" customWidth="1"/>
    <col min="13406" max="13406" width="7.140625" style="58" bestFit="1" customWidth="1"/>
    <col min="13407" max="13407" width="6.5703125" style="58" bestFit="1" customWidth="1"/>
    <col min="13408" max="13408" width="7" style="58" bestFit="1" customWidth="1"/>
    <col min="13409" max="13409" width="6.42578125" style="58" bestFit="1" customWidth="1"/>
    <col min="13410" max="13410" width="5.85546875" style="58" bestFit="1" customWidth="1"/>
    <col min="13411" max="13411" width="7" style="58" bestFit="1" customWidth="1"/>
    <col min="13412" max="13412" width="6.140625" style="58" bestFit="1" customWidth="1"/>
    <col min="13413" max="13413" width="6.42578125" style="58" bestFit="1" customWidth="1"/>
    <col min="13414" max="13415" width="6.85546875" style="58" bestFit="1" customWidth="1"/>
    <col min="13416" max="13416" width="6.42578125" style="58" bestFit="1" customWidth="1"/>
    <col min="13417" max="13417" width="6.28515625" style="58" bestFit="1" customWidth="1"/>
    <col min="13418" max="13418" width="7.140625" style="58" bestFit="1" customWidth="1"/>
    <col min="13419" max="13419" width="6.5703125" style="58" bestFit="1" customWidth="1"/>
    <col min="13420" max="13420" width="7" style="58" bestFit="1" customWidth="1"/>
    <col min="13421" max="13421" width="6.42578125" style="58" bestFit="1" customWidth="1"/>
    <col min="13422" max="13422" width="5.85546875" style="58" bestFit="1" customWidth="1"/>
    <col min="13423" max="13423" width="7" style="58" bestFit="1" customWidth="1"/>
    <col min="13424" max="13424" width="6.140625" style="58" bestFit="1" customWidth="1"/>
    <col min="13425" max="13425" width="6.42578125" style="58" bestFit="1" customWidth="1"/>
    <col min="13426" max="13427" width="6.85546875" style="58" bestFit="1" customWidth="1"/>
    <col min="13428" max="13428" width="6.42578125" style="58" bestFit="1" customWidth="1"/>
    <col min="13429" max="13429" width="6.28515625" style="58" bestFit="1" customWidth="1"/>
    <col min="13430" max="13430" width="7.140625" style="58" bestFit="1" customWidth="1"/>
    <col min="13431" max="13431" width="6.5703125" style="58" bestFit="1" customWidth="1"/>
    <col min="13432" max="13432" width="7" style="58" bestFit="1" customWidth="1"/>
    <col min="13433" max="13433" width="6.42578125" style="58" bestFit="1" customWidth="1"/>
    <col min="13434" max="13434" width="5.85546875" style="58" bestFit="1" customWidth="1"/>
    <col min="13435" max="13435" width="7" style="58" bestFit="1" customWidth="1"/>
    <col min="13436" max="13436" width="6.140625" style="58" bestFit="1" customWidth="1"/>
    <col min="13437" max="13437" width="6.42578125" style="58" bestFit="1" customWidth="1"/>
    <col min="13438" max="13439" width="6.85546875" style="58" bestFit="1" customWidth="1"/>
    <col min="13440" max="13440" width="6.42578125" style="58" bestFit="1" customWidth="1"/>
    <col min="13441" max="13441" width="6.28515625" style="58" bestFit="1" customWidth="1"/>
    <col min="13442" max="13442" width="7.140625" style="58" bestFit="1" customWidth="1"/>
    <col min="13443" max="13443" width="6.5703125" style="58" bestFit="1" customWidth="1"/>
    <col min="13444" max="13444" width="7" style="58" bestFit="1" customWidth="1"/>
    <col min="13445" max="13445" width="6.42578125" style="58" bestFit="1" customWidth="1"/>
    <col min="13446" max="13446" width="5.85546875" style="58" bestFit="1" customWidth="1"/>
    <col min="13447" max="13447" width="7" style="58" bestFit="1" customWidth="1"/>
    <col min="13448" max="13448" width="6.140625" style="58" bestFit="1" customWidth="1"/>
    <col min="13449" max="13449" width="6.42578125" style="58" bestFit="1" customWidth="1"/>
    <col min="13450" max="13451" width="6.85546875" style="58" bestFit="1" customWidth="1"/>
    <col min="13452" max="13452" width="6.42578125" style="58" bestFit="1" customWidth="1"/>
    <col min="13453" max="13453" width="6.28515625" style="58" bestFit="1" customWidth="1"/>
    <col min="13454" max="13454" width="7.140625" style="58" bestFit="1" customWidth="1"/>
    <col min="13455" max="13455" width="6.5703125" style="58" bestFit="1" customWidth="1"/>
    <col min="13456" max="13456" width="7" style="58" bestFit="1" customWidth="1"/>
    <col min="13457" max="13457" width="6.42578125" style="58" bestFit="1" customWidth="1"/>
    <col min="13458" max="13458" width="5.85546875" style="58" bestFit="1" customWidth="1"/>
    <col min="13459" max="13459" width="7" style="58" bestFit="1" customWidth="1"/>
    <col min="13460" max="13460" width="6.140625" style="58" bestFit="1" customWidth="1"/>
    <col min="13461" max="13461" width="6.42578125" style="58" bestFit="1" customWidth="1"/>
    <col min="13462" max="13489" width="6.85546875" style="58" bestFit="1" customWidth="1"/>
    <col min="13490" max="13564" width="9.140625" style="58"/>
    <col min="13565" max="13565" width="3" style="58" bestFit="1" customWidth="1"/>
    <col min="13566" max="13566" width="3.28515625" style="58" bestFit="1" customWidth="1"/>
    <col min="13567" max="13568" width="0" style="58" hidden="1" customWidth="1"/>
    <col min="13569" max="13569" width="9.140625" style="58"/>
    <col min="13570" max="13570" width="29.5703125" style="58" customWidth="1"/>
    <col min="13571" max="13571" width="7" style="58" bestFit="1" customWidth="1"/>
    <col min="13572" max="13572" width="6.140625" style="58" bestFit="1" customWidth="1"/>
    <col min="13573" max="13573" width="6.42578125" style="58" bestFit="1" customWidth="1"/>
    <col min="13574" max="13575" width="6.85546875" style="58" bestFit="1" customWidth="1"/>
    <col min="13576" max="13576" width="6.42578125" style="58" bestFit="1" customWidth="1"/>
    <col min="13577" max="13577" width="6.28515625" style="58" bestFit="1" customWidth="1"/>
    <col min="13578" max="13578" width="7.140625" style="58" bestFit="1" customWidth="1"/>
    <col min="13579" max="13579" width="6.5703125" style="58" bestFit="1" customWidth="1"/>
    <col min="13580" max="13580" width="7" style="58" bestFit="1" customWidth="1"/>
    <col min="13581" max="13581" width="6.42578125" style="58" bestFit="1" customWidth="1"/>
    <col min="13582" max="13582" width="5.85546875" style="58" bestFit="1" customWidth="1"/>
    <col min="13583" max="13583" width="7" style="58" bestFit="1" customWidth="1"/>
    <col min="13584" max="13584" width="6.140625" style="58" bestFit="1" customWidth="1"/>
    <col min="13585" max="13585" width="6.42578125" style="58" bestFit="1" customWidth="1"/>
    <col min="13586" max="13587" width="6.85546875" style="58" bestFit="1" customWidth="1"/>
    <col min="13588" max="13588" width="6.42578125" style="58" bestFit="1" customWidth="1"/>
    <col min="13589" max="13589" width="6.28515625" style="58" bestFit="1" customWidth="1"/>
    <col min="13590" max="13590" width="7.140625" style="58" bestFit="1" customWidth="1"/>
    <col min="13591" max="13591" width="6.5703125" style="58" bestFit="1" customWidth="1"/>
    <col min="13592" max="13592" width="7" style="58" bestFit="1" customWidth="1"/>
    <col min="13593" max="13593" width="6.42578125" style="58" bestFit="1" customWidth="1"/>
    <col min="13594" max="13594" width="5.85546875" style="58" bestFit="1" customWidth="1"/>
    <col min="13595" max="13595" width="7" style="58" bestFit="1" customWidth="1"/>
    <col min="13596" max="13596" width="6.140625" style="58" bestFit="1" customWidth="1"/>
    <col min="13597" max="13597" width="6.42578125" style="58" bestFit="1" customWidth="1"/>
    <col min="13598" max="13599" width="6.85546875" style="58" bestFit="1" customWidth="1"/>
    <col min="13600" max="13600" width="6.42578125" style="58" bestFit="1" customWidth="1"/>
    <col min="13601" max="13601" width="6.28515625" style="58" bestFit="1" customWidth="1"/>
    <col min="13602" max="13602" width="7.140625" style="58" bestFit="1" customWidth="1"/>
    <col min="13603" max="13603" width="6.5703125" style="58" bestFit="1" customWidth="1"/>
    <col min="13604" max="13604" width="7" style="58" bestFit="1" customWidth="1"/>
    <col min="13605" max="13605" width="6.42578125" style="58" bestFit="1" customWidth="1"/>
    <col min="13606" max="13606" width="5.85546875" style="58" bestFit="1" customWidth="1"/>
    <col min="13607" max="13607" width="7" style="58" bestFit="1" customWidth="1"/>
    <col min="13608" max="13608" width="6.140625" style="58" bestFit="1" customWidth="1"/>
    <col min="13609" max="13609" width="6.42578125" style="58" bestFit="1" customWidth="1"/>
    <col min="13610" max="13611" width="6.85546875" style="58" bestFit="1" customWidth="1"/>
    <col min="13612" max="13612" width="6.42578125" style="58" bestFit="1" customWidth="1"/>
    <col min="13613" max="13613" width="6.28515625" style="58" bestFit="1" customWidth="1"/>
    <col min="13614" max="13614" width="7.140625" style="58" bestFit="1" customWidth="1"/>
    <col min="13615" max="13615" width="6.5703125" style="58" bestFit="1" customWidth="1"/>
    <col min="13616" max="13616" width="7" style="58" bestFit="1" customWidth="1"/>
    <col min="13617" max="13617" width="6.42578125" style="58" bestFit="1" customWidth="1"/>
    <col min="13618" max="13618" width="5.85546875" style="58" bestFit="1" customWidth="1"/>
    <col min="13619" max="13619" width="7" style="58" bestFit="1" customWidth="1"/>
    <col min="13620" max="13620" width="6.140625" style="58" bestFit="1" customWidth="1"/>
    <col min="13621" max="13621" width="6.42578125" style="58" bestFit="1" customWidth="1"/>
    <col min="13622" max="13623" width="6.85546875" style="58" bestFit="1" customWidth="1"/>
    <col min="13624" max="13624" width="6.42578125" style="58" bestFit="1" customWidth="1"/>
    <col min="13625" max="13625" width="6.28515625" style="58" bestFit="1" customWidth="1"/>
    <col min="13626" max="13626" width="7.140625" style="58" bestFit="1" customWidth="1"/>
    <col min="13627" max="13627" width="6.5703125" style="58" bestFit="1" customWidth="1"/>
    <col min="13628" max="13628" width="7" style="58" bestFit="1" customWidth="1"/>
    <col min="13629" max="13629" width="6.42578125" style="58" bestFit="1" customWidth="1"/>
    <col min="13630" max="13630" width="5.85546875" style="58" bestFit="1" customWidth="1"/>
    <col min="13631" max="13631" width="7" style="58" bestFit="1" customWidth="1"/>
    <col min="13632" max="13632" width="6.140625" style="58" bestFit="1" customWidth="1"/>
    <col min="13633" max="13633" width="6.42578125" style="58" bestFit="1" customWidth="1"/>
    <col min="13634" max="13635" width="6.85546875" style="58" bestFit="1" customWidth="1"/>
    <col min="13636" max="13636" width="6.42578125" style="58" bestFit="1" customWidth="1"/>
    <col min="13637" max="13637" width="6.28515625" style="58" bestFit="1" customWidth="1"/>
    <col min="13638" max="13638" width="7.140625" style="58" bestFit="1" customWidth="1"/>
    <col min="13639" max="13639" width="6.5703125" style="58" bestFit="1" customWidth="1"/>
    <col min="13640" max="13640" width="7" style="58" bestFit="1" customWidth="1"/>
    <col min="13641" max="13641" width="6.42578125" style="58" bestFit="1" customWidth="1"/>
    <col min="13642" max="13642" width="5.85546875" style="58" bestFit="1" customWidth="1"/>
    <col min="13643" max="13643" width="7" style="58" bestFit="1" customWidth="1"/>
    <col min="13644" max="13644" width="6.140625" style="58" bestFit="1" customWidth="1"/>
    <col min="13645" max="13645" width="6.42578125" style="58" bestFit="1" customWidth="1"/>
    <col min="13646" max="13647" width="6.85546875" style="58" bestFit="1" customWidth="1"/>
    <col min="13648" max="13648" width="6.42578125" style="58" bestFit="1" customWidth="1"/>
    <col min="13649" max="13649" width="6.28515625" style="58" bestFit="1" customWidth="1"/>
    <col min="13650" max="13650" width="7.140625" style="58" bestFit="1" customWidth="1"/>
    <col min="13651" max="13651" width="6.5703125" style="58" bestFit="1" customWidth="1"/>
    <col min="13652" max="13652" width="7" style="58" bestFit="1" customWidth="1"/>
    <col min="13653" max="13653" width="6.42578125" style="58" bestFit="1" customWidth="1"/>
    <col min="13654" max="13654" width="5.85546875" style="58" bestFit="1" customWidth="1"/>
    <col min="13655" max="13655" width="7" style="58" bestFit="1" customWidth="1"/>
    <col min="13656" max="13656" width="6.140625" style="58" bestFit="1" customWidth="1"/>
    <col min="13657" max="13657" width="6.42578125" style="58" bestFit="1" customWidth="1"/>
    <col min="13658" max="13659" width="6.85546875" style="58" bestFit="1" customWidth="1"/>
    <col min="13660" max="13660" width="6.42578125" style="58" bestFit="1" customWidth="1"/>
    <col min="13661" max="13661" width="6.28515625" style="58" bestFit="1" customWidth="1"/>
    <col min="13662" max="13662" width="7.140625" style="58" bestFit="1" customWidth="1"/>
    <col min="13663" max="13663" width="6.5703125" style="58" bestFit="1" customWidth="1"/>
    <col min="13664" max="13664" width="7" style="58" bestFit="1" customWidth="1"/>
    <col min="13665" max="13665" width="6.42578125" style="58" bestFit="1" customWidth="1"/>
    <col min="13666" max="13666" width="5.85546875" style="58" bestFit="1" customWidth="1"/>
    <col min="13667" max="13667" width="7" style="58" bestFit="1" customWidth="1"/>
    <col min="13668" max="13668" width="6.140625" style="58" bestFit="1" customWidth="1"/>
    <col min="13669" max="13669" width="6.42578125" style="58" bestFit="1" customWidth="1"/>
    <col min="13670" max="13671" width="6.85546875" style="58" bestFit="1" customWidth="1"/>
    <col min="13672" max="13672" width="6.42578125" style="58" bestFit="1" customWidth="1"/>
    <col min="13673" max="13673" width="6.28515625" style="58" bestFit="1" customWidth="1"/>
    <col min="13674" max="13674" width="7.140625" style="58" bestFit="1" customWidth="1"/>
    <col min="13675" max="13675" width="6.5703125" style="58" bestFit="1" customWidth="1"/>
    <col min="13676" max="13676" width="7" style="58" bestFit="1" customWidth="1"/>
    <col min="13677" max="13677" width="6.42578125" style="58" bestFit="1" customWidth="1"/>
    <col min="13678" max="13678" width="5.85546875" style="58" bestFit="1" customWidth="1"/>
    <col min="13679" max="13679" width="7" style="58" bestFit="1" customWidth="1"/>
    <col min="13680" max="13680" width="6.140625" style="58" bestFit="1" customWidth="1"/>
    <col min="13681" max="13681" width="6.42578125" style="58" bestFit="1" customWidth="1"/>
    <col min="13682" max="13683" width="6.85546875" style="58" bestFit="1" customWidth="1"/>
    <col min="13684" max="13684" width="6.42578125" style="58" bestFit="1" customWidth="1"/>
    <col min="13685" max="13685" width="6.28515625" style="58" bestFit="1" customWidth="1"/>
    <col min="13686" max="13686" width="7.140625" style="58" bestFit="1" customWidth="1"/>
    <col min="13687" max="13687" width="6.5703125" style="58" bestFit="1" customWidth="1"/>
    <col min="13688" max="13688" width="7" style="58" bestFit="1" customWidth="1"/>
    <col min="13689" max="13689" width="6.42578125" style="58" bestFit="1" customWidth="1"/>
    <col min="13690" max="13690" width="5.85546875" style="58" bestFit="1" customWidth="1"/>
    <col min="13691" max="13691" width="7" style="58" bestFit="1" customWidth="1"/>
    <col min="13692" max="13692" width="6.140625" style="58" bestFit="1" customWidth="1"/>
    <col min="13693" max="13693" width="6.42578125" style="58" bestFit="1" customWidth="1"/>
    <col min="13694" max="13695" width="6.85546875" style="58" bestFit="1" customWidth="1"/>
    <col min="13696" max="13696" width="6.42578125" style="58" bestFit="1" customWidth="1"/>
    <col min="13697" max="13697" width="6.28515625" style="58" bestFit="1" customWidth="1"/>
    <col min="13698" max="13698" width="7.140625" style="58" bestFit="1" customWidth="1"/>
    <col min="13699" max="13699" width="6.5703125" style="58" bestFit="1" customWidth="1"/>
    <col min="13700" max="13700" width="7" style="58" bestFit="1" customWidth="1"/>
    <col min="13701" max="13701" width="6.42578125" style="58" bestFit="1" customWidth="1"/>
    <col min="13702" max="13702" width="5.85546875" style="58" bestFit="1" customWidth="1"/>
    <col min="13703" max="13703" width="7" style="58" bestFit="1" customWidth="1"/>
    <col min="13704" max="13704" width="6.140625" style="58" bestFit="1" customWidth="1"/>
    <col min="13705" max="13705" width="6.42578125" style="58" bestFit="1" customWidth="1"/>
    <col min="13706" max="13707" width="6.85546875" style="58" bestFit="1" customWidth="1"/>
    <col min="13708" max="13708" width="6.42578125" style="58" bestFit="1" customWidth="1"/>
    <col min="13709" max="13709" width="6.28515625" style="58" bestFit="1" customWidth="1"/>
    <col min="13710" max="13710" width="7.140625" style="58" bestFit="1" customWidth="1"/>
    <col min="13711" max="13711" width="6.5703125" style="58" bestFit="1" customWidth="1"/>
    <col min="13712" max="13712" width="7" style="58" bestFit="1" customWidth="1"/>
    <col min="13713" max="13713" width="6.42578125" style="58" bestFit="1" customWidth="1"/>
    <col min="13714" max="13714" width="5.85546875" style="58" bestFit="1" customWidth="1"/>
    <col min="13715" max="13715" width="7" style="58" bestFit="1" customWidth="1"/>
    <col min="13716" max="13716" width="6.140625" style="58" bestFit="1" customWidth="1"/>
    <col min="13717" max="13717" width="6.42578125" style="58" bestFit="1" customWidth="1"/>
    <col min="13718" max="13745" width="6.85546875" style="58" bestFit="1" customWidth="1"/>
    <col min="13746" max="13820" width="9.140625" style="58"/>
    <col min="13821" max="13821" width="3" style="58" bestFit="1" customWidth="1"/>
    <col min="13822" max="13822" width="3.28515625" style="58" bestFit="1" customWidth="1"/>
    <col min="13823" max="13824" width="0" style="58" hidden="1" customWidth="1"/>
    <col min="13825" max="13825" width="9.140625" style="58"/>
    <col min="13826" max="13826" width="29.5703125" style="58" customWidth="1"/>
    <col min="13827" max="13827" width="7" style="58" bestFit="1" customWidth="1"/>
    <col min="13828" max="13828" width="6.140625" style="58" bestFit="1" customWidth="1"/>
    <col min="13829" max="13829" width="6.42578125" style="58" bestFit="1" customWidth="1"/>
    <col min="13830" max="13831" width="6.85546875" style="58" bestFit="1" customWidth="1"/>
    <col min="13832" max="13832" width="6.42578125" style="58" bestFit="1" customWidth="1"/>
    <col min="13833" max="13833" width="6.28515625" style="58" bestFit="1" customWidth="1"/>
    <col min="13834" max="13834" width="7.140625" style="58" bestFit="1" customWidth="1"/>
    <col min="13835" max="13835" width="6.5703125" style="58" bestFit="1" customWidth="1"/>
    <col min="13836" max="13836" width="7" style="58" bestFit="1" customWidth="1"/>
    <col min="13837" max="13837" width="6.42578125" style="58" bestFit="1" customWidth="1"/>
    <col min="13838" max="13838" width="5.85546875" style="58" bestFit="1" customWidth="1"/>
    <col min="13839" max="13839" width="7" style="58" bestFit="1" customWidth="1"/>
    <col min="13840" max="13840" width="6.140625" style="58" bestFit="1" customWidth="1"/>
    <col min="13841" max="13841" width="6.42578125" style="58" bestFit="1" customWidth="1"/>
    <col min="13842" max="13843" width="6.85546875" style="58" bestFit="1" customWidth="1"/>
    <col min="13844" max="13844" width="6.42578125" style="58" bestFit="1" customWidth="1"/>
    <col min="13845" max="13845" width="6.28515625" style="58" bestFit="1" customWidth="1"/>
    <col min="13846" max="13846" width="7.140625" style="58" bestFit="1" customWidth="1"/>
    <col min="13847" max="13847" width="6.5703125" style="58" bestFit="1" customWidth="1"/>
    <col min="13848" max="13848" width="7" style="58" bestFit="1" customWidth="1"/>
    <col min="13849" max="13849" width="6.42578125" style="58" bestFit="1" customWidth="1"/>
    <col min="13850" max="13850" width="5.85546875" style="58" bestFit="1" customWidth="1"/>
    <col min="13851" max="13851" width="7" style="58" bestFit="1" customWidth="1"/>
    <col min="13852" max="13852" width="6.140625" style="58" bestFit="1" customWidth="1"/>
    <col min="13853" max="13853" width="6.42578125" style="58" bestFit="1" customWidth="1"/>
    <col min="13854" max="13855" width="6.85546875" style="58" bestFit="1" customWidth="1"/>
    <col min="13856" max="13856" width="6.42578125" style="58" bestFit="1" customWidth="1"/>
    <col min="13857" max="13857" width="6.28515625" style="58" bestFit="1" customWidth="1"/>
    <col min="13858" max="13858" width="7.140625" style="58" bestFit="1" customWidth="1"/>
    <col min="13859" max="13859" width="6.5703125" style="58" bestFit="1" customWidth="1"/>
    <col min="13860" max="13860" width="7" style="58" bestFit="1" customWidth="1"/>
    <col min="13861" max="13861" width="6.42578125" style="58" bestFit="1" customWidth="1"/>
    <col min="13862" max="13862" width="5.85546875" style="58" bestFit="1" customWidth="1"/>
    <col min="13863" max="13863" width="7" style="58" bestFit="1" customWidth="1"/>
    <col min="13864" max="13864" width="6.140625" style="58" bestFit="1" customWidth="1"/>
    <col min="13865" max="13865" width="6.42578125" style="58" bestFit="1" customWidth="1"/>
    <col min="13866" max="13867" width="6.85546875" style="58" bestFit="1" customWidth="1"/>
    <col min="13868" max="13868" width="6.42578125" style="58" bestFit="1" customWidth="1"/>
    <col min="13869" max="13869" width="6.28515625" style="58" bestFit="1" customWidth="1"/>
    <col min="13870" max="13870" width="7.140625" style="58" bestFit="1" customWidth="1"/>
    <col min="13871" max="13871" width="6.5703125" style="58" bestFit="1" customWidth="1"/>
    <col min="13872" max="13872" width="7" style="58" bestFit="1" customWidth="1"/>
    <col min="13873" max="13873" width="6.42578125" style="58" bestFit="1" customWidth="1"/>
    <col min="13874" max="13874" width="5.85546875" style="58" bestFit="1" customWidth="1"/>
    <col min="13875" max="13875" width="7" style="58" bestFit="1" customWidth="1"/>
    <col min="13876" max="13876" width="6.140625" style="58" bestFit="1" customWidth="1"/>
    <col min="13877" max="13877" width="6.42578125" style="58" bestFit="1" customWidth="1"/>
    <col min="13878" max="13879" width="6.85546875" style="58" bestFit="1" customWidth="1"/>
    <col min="13880" max="13880" width="6.42578125" style="58" bestFit="1" customWidth="1"/>
    <col min="13881" max="13881" width="6.28515625" style="58" bestFit="1" customWidth="1"/>
    <col min="13882" max="13882" width="7.140625" style="58" bestFit="1" customWidth="1"/>
    <col min="13883" max="13883" width="6.5703125" style="58" bestFit="1" customWidth="1"/>
    <col min="13884" max="13884" width="7" style="58" bestFit="1" customWidth="1"/>
    <col min="13885" max="13885" width="6.42578125" style="58" bestFit="1" customWidth="1"/>
    <col min="13886" max="13886" width="5.85546875" style="58" bestFit="1" customWidth="1"/>
    <col min="13887" max="13887" width="7" style="58" bestFit="1" customWidth="1"/>
    <col min="13888" max="13888" width="6.140625" style="58" bestFit="1" customWidth="1"/>
    <col min="13889" max="13889" width="6.42578125" style="58" bestFit="1" customWidth="1"/>
    <col min="13890" max="13891" width="6.85546875" style="58" bestFit="1" customWidth="1"/>
    <col min="13892" max="13892" width="6.42578125" style="58" bestFit="1" customWidth="1"/>
    <col min="13893" max="13893" width="6.28515625" style="58" bestFit="1" customWidth="1"/>
    <col min="13894" max="13894" width="7.140625" style="58" bestFit="1" customWidth="1"/>
    <col min="13895" max="13895" width="6.5703125" style="58" bestFit="1" customWidth="1"/>
    <col min="13896" max="13896" width="7" style="58" bestFit="1" customWidth="1"/>
    <col min="13897" max="13897" width="6.42578125" style="58" bestFit="1" customWidth="1"/>
    <col min="13898" max="13898" width="5.85546875" style="58" bestFit="1" customWidth="1"/>
    <col min="13899" max="13899" width="7" style="58" bestFit="1" customWidth="1"/>
    <col min="13900" max="13900" width="6.140625" style="58" bestFit="1" customWidth="1"/>
    <col min="13901" max="13901" width="6.42578125" style="58" bestFit="1" customWidth="1"/>
    <col min="13902" max="13903" width="6.85546875" style="58" bestFit="1" customWidth="1"/>
    <col min="13904" max="13904" width="6.42578125" style="58" bestFit="1" customWidth="1"/>
    <col min="13905" max="13905" width="6.28515625" style="58" bestFit="1" customWidth="1"/>
    <col min="13906" max="13906" width="7.140625" style="58" bestFit="1" customWidth="1"/>
    <col min="13907" max="13907" width="6.5703125" style="58" bestFit="1" customWidth="1"/>
    <col min="13908" max="13908" width="7" style="58" bestFit="1" customWidth="1"/>
    <col min="13909" max="13909" width="6.42578125" style="58" bestFit="1" customWidth="1"/>
    <col min="13910" max="13910" width="5.85546875" style="58" bestFit="1" customWidth="1"/>
    <col min="13911" max="13911" width="7" style="58" bestFit="1" customWidth="1"/>
    <col min="13912" max="13912" width="6.140625" style="58" bestFit="1" customWidth="1"/>
    <col min="13913" max="13913" width="6.42578125" style="58" bestFit="1" customWidth="1"/>
    <col min="13914" max="13915" width="6.85546875" style="58" bestFit="1" customWidth="1"/>
    <col min="13916" max="13916" width="6.42578125" style="58" bestFit="1" customWidth="1"/>
    <col min="13917" max="13917" width="6.28515625" style="58" bestFit="1" customWidth="1"/>
    <col min="13918" max="13918" width="7.140625" style="58" bestFit="1" customWidth="1"/>
    <col min="13919" max="13919" width="6.5703125" style="58" bestFit="1" customWidth="1"/>
    <col min="13920" max="13920" width="7" style="58" bestFit="1" customWidth="1"/>
    <col min="13921" max="13921" width="6.42578125" style="58" bestFit="1" customWidth="1"/>
    <col min="13922" max="13922" width="5.85546875" style="58" bestFit="1" customWidth="1"/>
    <col min="13923" max="13923" width="7" style="58" bestFit="1" customWidth="1"/>
    <col min="13924" max="13924" width="6.140625" style="58" bestFit="1" customWidth="1"/>
    <col min="13925" max="13925" width="6.42578125" style="58" bestFit="1" customWidth="1"/>
    <col min="13926" max="13927" width="6.85546875" style="58" bestFit="1" customWidth="1"/>
    <col min="13928" max="13928" width="6.42578125" style="58" bestFit="1" customWidth="1"/>
    <col min="13929" max="13929" width="6.28515625" style="58" bestFit="1" customWidth="1"/>
    <col min="13930" max="13930" width="7.140625" style="58" bestFit="1" customWidth="1"/>
    <col min="13931" max="13931" width="6.5703125" style="58" bestFit="1" customWidth="1"/>
    <col min="13932" max="13932" width="7" style="58" bestFit="1" customWidth="1"/>
    <col min="13933" max="13933" width="6.42578125" style="58" bestFit="1" customWidth="1"/>
    <col min="13934" max="13934" width="5.85546875" style="58" bestFit="1" customWidth="1"/>
    <col min="13935" max="13935" width="7" style="58" bestFit="1" customWidth="1"/>
    <col min="13936" max="13936" width="6.140625" style="58" bestFit="1" customWidth="1"/>
    <col min="13937" max="13937" width="6.42578125" style="58" bestFit="1" customWidth="1"/>
    <col min="13938" max="13939" width="6.85546875" style="58" bestFit="1" customWidth="1"/>
    <col min="13940" max="13940" width="6.42578125" style="58" bestFit="1" customWidth="1"/>
    <col min="13941" max="13941" width="6.28515625" style="58" bestFit="1" customWidth="1"/>
    <col min="13942" max="13942" width="7.140625" style="58" bestFit="1" customWidth="1"/>
    <col min="13943" max="13943" width="6.5703125" style="58" bestFit="1" customWidth="1"/>
    <col min="13944" max="13944" width="7" style="58" bestFit="1" customWidth="1"/>
    <col min="13945" max="13945" width="6.42578125" style="58" bestFit="1" customWidth="1"/>
    <col min="13946" max="13946" width="5.85546875" style="58" bestFit="1" customWidth="1"/>
    <col min="13947" max="13947" width="7" style="58" bestFit="1" customWidth="1"/>
    <col min="13948" max="13948" width="6.140625" style="58" bestFit="1" customWidth="1"/>
    <col min="13949" max="13949" width="6.42578125" style="58" bestFit="1" customWidth="1"/>
    <col min="13950" max="13951" width="6.85546875" style="58" bestFit="1" customWidth="1"/>
    <col min="13952" max="13952" width="6.42578125" style="58" bestFit="1" customWidth="1"/>
    <col min="13953" max="13953" width="6.28515625" style="58" bestFit="1" customWidth="1"/>
    <col min="13954" max="13954" width="7.140625" style="58" bestFit="1" customWidth="1"/>
    <col min="13955" max="13955" width="6.5703125" style="58" bestFit="1" customWidth="1"/>
    <col min="13956" max="13956" width="7" style="58" bestFit="1" customWidth="1"/>
    <col min="13957" max="13957" width="6.42578125" style="58" bestFit="1" customWidth="1"/>
    <col min="13958" max="13958" width="5.85546875" style="58" bestFit="1" customWidth="1"/>
    <col min="13959" max="13959" width="7" style="58" bestFit="1" customWidth="1"/>
    <col min="13960" max="13960" width="6.140625" style="58" bestFit="1" customWidth="1"/>
    <col min="13961" max="13961" width="6.42578125" style="58" bestFit="1" customWidth="1"/>
    <col min="13962" max="13963" width="6.85546875" style="58" bestFit="1" customWidth="1"/>
    <col min="13964" max="13964" width="6.42578125" style="58" bestFit="1" customWidth="1"/>
    <col min="13965" max="13965" width="6.28515625" style="58" bestFit="1" customWidth="1"/>
    <col min="13966" max="13966" width="7.140625" style="58" bestFit="1" customWidth="1"/>
    <col min="13967" max="13967" width="6.5703125" style="58" bestFit="1" customWidth="1"/>
    <col min="13968" max="13968" width="7" style="58" bestFit="1" customWidth="1"/>
    <col min="13969" max="13969" width="6.42578125" style="58" bestFit="1" customWidth="1"/>
    <col min="13970" max="13970" width="5.85546875" style="58" bestFit="1" customWidth="1"/>
    <col min="13971" max="13971" width="7" style="58" bestFit="1" customWidth="1"/>
    <col min="13972" max="13972" width="6.140625" style="58" bestFit="1" customWidth="1"/>
    <col min="13973" max="13973" width="6.42578125" style="58" bestFit="1" customWidth="1"/>
    <col min="13974" max="14001" width="6.85546875" style="58" bestFit="1" customWidth="1"/>
    <col min="14002" max="14076" width="9.140625" style="58"/>
    <col min="14077" max="14077" width="3" style="58" bestFit="1" customWidth="1"/>
    <col min="14078" max="14078" width="3.28515625" style="58" bestFit="1" customWidth="1"/>
    <col min="14079" max="14080" width="0" style="58" hidden="1" customWidth="1"/>
    <col min="14081" max="14081" width="9.140625" style="58"/>
    <col min="14082" max="14082" width="29.5703125" style="58" customWidth="1"/>
    <col min="14083" max="14083" width="7" style="58" bestFit="1" customWidth="1"/>
    <col min="14084" max="14084" width="6.140625" style="58" bestFit="1" customWidth="1"/>
    <col min="14085" max="14085" width="6.42578125" style="58" bestFit="1" customWidth="1"/>
    <col min="14086" max="14087" width="6.85546875" style="58" bestFit="1" customWidth="1"/>
    <col min="14088" max="14088" width="6.42578125" style="58" bestFit="1" customWidth="1"/>
    <col min="14089" max="14089" width="6.28515625" style="58" bestFit="1" customWidth="1"/>
    <col min="14090" max="14090" width="7.140625" style="58" bestFit="1" customWidth="1"/>
    <col min="14091" max="14091" width="6.5703125" style="58" bestFit="1" customWidth="1"/>
    <col min="14092" max="14092" width="7" style="58" bestFit="1" customWidth="1"/>
    <col min="14093" max="14093" width="6.42578125" style="58" bestFit="1" customWidth="1"/>
    <col min="14094" max="14094" width="5.85546875" style="58" bestFit="1" customWidth="1"/>
    <col min="14095" max="14095" width="7" style="58" bestFit="1" customWidth="1"/>
    <col min="14096" max="14096" width="6.140625" style="58" bestFit="1" customWidth="1"/>
    <col min="14097" max="14097" width="6.42578125" style="58" bestFit="1" customWidth="1"/>
    <col min="14098" max="14099" width="6.85546875" style="58" bestFit="1" customWidth="1"/>
    <col min="14100" max="14100" width="6.42578125" style="58" bestFit="1" customWidth="1"/>
    <col min="14101" max="14101" width="6.28515625" style="58" bestFit="1" customWidth="1"/>
    <col min="14102" max="14102" width="7.140625" style="58" bestFit="1" customWidth="1"/>
    <col min="14103" max="14103" width="6.5703125" style="58" bestFit="1" customWidth="1"/>
    <col min="14104" max="14104" width="7" style="58" bestFit="1" customWidth="1"/>
    <col min="14105" max="14105" width="6.42578125" style="58" bestFit="1" customWidth="1"/>
    <col min="14106" max="14106" width="5.85546875" style="58" bestFit="1" customWidth="1"/>
    <col min="14107" max="14107" width="7" style="58" bestFit="1" customWidth="1"/>
    <col min="14108" max="14108" width="6.140625" style="58" bestFit="1" customWidth="1"/>
    <col min="14109" max="14109" width="6.42578125" style="58" bestFit="1" customWidth="1"/>
    <col min="14110" max="14111" width="6.85546875" style="58" bestFit="1" customWidth="1"/>
    <col min="14112" max="14112" width="6.42578125" style="58" bestFit="1" customWidth="1"/>
    <col min="14113" max="14113" width="6.28515625" style="58" bestFit="1" customWidth="1"/>
    <col min="14114" max="14114" width="7.140625" style="58" bestFit="1" customWidth="1"/>
    <col min="14115" max="14115" width="6.5703125" style="58" bestFit="1" customWidth="1"/>
    <col min="14116" max="14116" width="7" style="58" bestFit="1" customWidth="1"/>
    <col min="14117" max="14117" width="6.42578125" style="58" bestFit="1" customWidth="1"/>
    <col min="14118" max="14118" width="5.85546875" style="58" bestFit="1" customWidth="1"/>
    <col min="14119" max="14119" width="7" style="58" bestFit="1" customWidth="1"/>
    <col min="14120" max="14120" width="6.140625" style="58" bestFit="1" customWidth="1"/>
    <col min="14121" max="14121" width="6.42578125" style="58" bestFit="1" customWidth="1"/>
    <col min="14122" max="14123" width="6.85546875" style="58" bestFit="1" customWidth="1"/>
    <col min="14124" max="14124" width="6.42578125" style="58" bestFit="1" customWidth="1"/>
    <col min="14125" max="14125" width="6.28515625" style="58" bestFit="1" customWidth="1"/>
    <col min="14126" max="14126" width="7.140625" style="58" bestFit="1" customWidth="1"/>
    <col min="14127" max="14127" width="6.5703125" style="58" bestFit="1" customWidth="1"/>
    <col min="14128" max="14128" width="7" style="58" bestFit="1" customWidth="1"/>
    <col min="14129" max="14129" width="6.42578125" style="58" bestFit="1" customWidth="1"/>
    <col min="14130" max="14130" width="5.85546875" style="58" bestFit="1" customWidth="1"/>
    <col min="14131" max="14131" width="7" style="58" bestFit="1" customWidth="1"/>
    <col min="14132" max="14132" width="6.140625" style="58" bestFit="1" customWidth="1"/>
    <col min="14133" max="14133" width="6.42578125" style="58" bestFit="1" customWidth="1"/>
    <col min="14134" max="14135" width="6.85546875" style="58" bestFit="1" customWidth="1"/>
    <col min="14136" max="14136" width="6.42578125" style="58" bestFit="1" customWidth="1"/>
    <col min="14137" max="14137" width="6.28515625" style="58" bestFit="1" customWidth="1"/>
    <col min="14138" max="14138" width="7.140625" style="58" bestFit="1" customWidth="1"/>
    <col min="14139" max="14139" width="6.5703125" style="58" bestFit="1" customWidth="1"/>
    <col min="14140" max="14140" width="7" style="58" bestFit="1" customWidth="1"/>
    <col min="14141" max="14141" width="6.42578125" style="58" bestFit="1" customWidth="1"/>
    <col min="14142" max="14142" width="5.85546875" style="58" bestFit="1" customWidth="1"/>
    <col min="14143" max="14143" width="7" style="58" bestFit="1" customWidth="1"/>
    <col min="14144" max="14144" width="6.140625" style="58" bestFit="1" customWidth="1"/>
    <col min="14145" max="14145" width="6.42578125" style="58" bestFit="1" customWidth="1"/>
    <col min="14146" max="14147" width="6.85546875" style="58" bestFit="1" customWidth="1"/>
    <col min="14148" max="14148" width="6.42578125" style="58" bestFit="1" customWidth="1"/>
    <col min="14149" max="14149" width="6.28515625" style="58" bestFit="1" customWidth="1"/>
    <col min="14150" max="14150" width="7.140625" style="58" bestFit="1" customWidth="1"/>
    <col min="14151" max="14151" width="6.5703125" style="58" bestFit="1" customWidth="1"/>
    <col min="14152" max="14152" width="7" style="58" bestFit="1" customWidth="1"/>
    <col min="14153" max="14153" width="6.42578125" style="58" bestFit="1" customWidth="1"/>
    <col min="14154" max="14154" width="5.85546875" style="58" bestFit="1" customWidth="1"/>
    <col min="14155" max="14155" width="7" style="58" bestFit="1" customWidth="1"/>
    <col min="14156" max="14156" width="6.140625" style="58" bestFit="1" customWidth="1"/>
    <col min="14157" max="14157" width="6.42578125" style="58" bestFit="1" customWidth="1"/>
    <col min="14158" max="14159" width="6.85546875" style="58" bestFit="1" customWidth="1"/>
    <col min="14160" max="14160" width="6.42578125" style="58" bestFit="1" customWidth="1"/>
    <col min="14161" max="14161" width="6.28515625" style="58" bestFit="1" customWidth="1"/>
    <col min="14162" max="14162" width="7.140625" style="58" bestFit="1" customWidth="1"/>
    <col min="14163" max="14163" width="6.5703125" style="58" bestFit="1" customWidth="1"/>
    <col min="14164" max="14164" width="7" style="58" bestFit="1" customWidth="1"/>
    <col min="14165" max="14165" width="6.42578125" style="58" bestFit="1" customWidth="1"/>
    <col min="14166" max="14166" width="5.85546875" style="58" bestFit="1" customWidth="1"/>
    <col min="14167" max="14167" width="7" style="58" bestFit="1" customWidth="1"/>
    <col min="14168" max="14168" width="6.140625" style="58" bestFit="1" customWidth="1"/>
    <col min="14169" max="14169" width="6.42578125" style="58" bestFit="1" customWidth="1"/>
    <col min="14170" max="14171" width="6.85546875" style="58" bestFit="1" customWidth="1"/>
    <col min="14172" max="14172" width="6.42578125" style="58" bestFit="1" customWidth="1"/>
    <col min="14173" max="14173" width="6.28515625" style="58" bestFit="1" customWidth="1"/>
    <col min="14174" max="14174" width="7.140625" style="58" bestFit="1" customWidth="1"/>
    <col min="14175" max="14175" width="6.5703125" style="58" bestFit="1" customWidth="1"/>
    <col min="14176" max="14176" width="7" style="58" bestFit="1" customWidth="1"/>
    <col min="14177" max="14177" width="6.42578125" style="58" bestFit="1" customWidth="1"/>
    <col min="14178" max="14178" width="5.85546875" style="58" bestFit="1" customWidth="1"/>
    <col min="14179" max="14179" width="7" style="58" bestFit="1" customWidth="1"/>
    <col min="14180" max="14180" width="6.140625" style="58" bestFit="1" customWidth="1"/>
    <col min="14181" max="14181" width="6.42578125" style="58" bestFit="1" customWidth="1"/>
    <col min="14182" max="14183" width="6.85546875" style="58" bestFit="1" customWidth="1"/>
    <col min="14184" max="14184" width="6.42578125" style="58" bestFit="1" customWidth="1"/>
    <col min="14185" max="14185" width="6.28515625" style="58" bestFit="1" customWidth="1"/>
    <col min="14186" max="14186" width="7.140625" style="58" bestFit="1" customWidth="1"/>
    <col min="14187" max="14187" width="6.5703125" style="58" bestFit="1" customWidth="1"/>
    <col min="14188" max="14188" width="7" style="58" bestFit="1" customWidth="1"/>
    <col min="14189" max="14189" width="6.42578125" style="58" bestFit="1" customWidth="1"/>
    <col min="14190" max="14190" width="5.85546875" style="58" bestFit="1" customWidth="1"/>
    <col min="14191" max="14191" width="7" style="58" bestFit="1" customWidth="1"/>
    <col min="14192" max="14192" width="6.140625" style="58" bestFit="1" customWidth="1"/>
    <col min="14193" max="14193" width="6.42578125" style="58" bestFit="1" customWidth="1"/>
    <col min="14194" max="14195" width="6.85546875" style="58" bestFit="1" customWidth="1"/>
    <col min="14196" max="14196" width="6.42578125" style="58" bestFit="1" customWidth="1"/>
    <col min="14197" max="14197" width="6.28515625" style="58" bestFit="1" customWidth="1"/>
    <col min="14198" max="14198" width="7.140625" style="58" bestFit="1" customWidth="1"/>
    <col min="14199" max="14199" width="6.5703125" style="58" bestFit="1" customWidth="1"/>
    <col min="14200" max="14200" width="7" style="58" bestFit="1" customWidth="1"/>
    <col min="14201" max="14201" width="6.42578125" style="58" bestFit="1" customWidth="1"/>
    <col min="14202" max="14202" width="5.85546875" style="58" bestFit="1" customWidth="1"/>
    <col min="14203" max="14203" width="7" style="58" bestFit="1" customWidth="1"/>
    <col min="14204" max="14204" width="6.140625" style="58" bestFit="1" customWidth="1"/>
    <col min="14205" max="14205" width="6.42578125" style="58" bestFit="1" customWidth="1"/>
    <col min="14206" max="14207" width="6.85546875" style="58" bestFit="1" customWidth="1"/>
    <col min="14208" max="14208" width="6.42578125" style="58" bestFit="1" customWidth="1"/>
    <col min="14209" max="14209" width="6.28515625" style="58" bestFit="1" customWidth="1"/>
    <col min="14210" max="14210" width="7.140625" style="58" bestFit="1" customWidth="1"/>
    <col min="14211" max="14211" width="6.5703125" style="58" bestFit="1" customWidth="1"/>
    <col min="14212" max="14212" width="7" style="58" bestFit="1" customWidth="1"/>
    <col min="14213" max="14213" width="6.42578125" style="58" bestFit="1" customWidth="1"/>
    <col min="14214" max="14214" width="5.85546875" style="58" bestFit="1" customWidth="1"/>
    <col min="14215" max="14215" width="7" style="58" bestFit="1" customWidth="1"/>
    <col min="14216" max="14216" width="6.140625" style="58" bestFit="1" customWidth="1"/>
    <col min="14217" max="14217" width="6.42578125" style="58" bestFit="1" customWidth="1"/>
    <col min="14218" max="14219" width="6.85546875" style="58" bestFit="1" customWidth="1"/>
    <col min="14220" max="14220" width="6.42578125" style="58" bestFit="1" customWidth="1"/>
    <col min="14221" max="14221" width="6.28515625" style="58" bestFit="1" customWidth="1"/>
    <col min="14222" max="14222" width="7.140625" style="58" bestFit="1" customWidth="1"/>
    <col min="14223" max="14223" width="6.5703125" style="58" bestFit="1" customWidth="1"/>
    <col min="14224" max="14224" width="7" style="58" bestFit="1" customWidth="1"/>
    <col min="14225" max="14225" width="6.42578125" style="58" bestFit="1" customWidth="1"/>
    <col min="14226" max="14226" width="5.85546875" style="58" bestFit="1" customWidth="1"/>
    <col min="14227" max="14227" width="7" style="58" bestFit="1" customWidth="1"/>
    <col min="14228" max="14228" width="6.140625" style="58" bestFit="1" customWidth="1"/>
    <col min="14229" max="14229" width="6.42578125" style="58" bestFit="1" customWidth="1"/>
    <col min="14230" max="14257" width="6.85546875" style="58" bestFit="1" customWidth="1"/>
    <col min="14258" max="14332" width="9.140625" style="58"/>
    <col min="14333" max="14333" width="3" style="58" bestFit="1" customWidth="1"/>
    <col min="14334" max="14334" width="3.28515625" style="58" bestFit="1" customWidth="1"/>
    <col min="14335" max="14336" width="0" style="58" hidden="1" customWidth="1"/>
    <col min="14337" max="14337" width="9.140625" style="58"/>
    <col min="14338" max="14338" width="29.5703125" style="58" customWidth="1"/>
    <col min="14339" max="14339" width="7" style="58" bestFit="1" customWidth="1"/>
    <col min="14340" max="14340" width="6.140625" style="58" bestFit="1" customWidth="1"/>
    <col min="14341" max="14341" width="6.42578125" style="58" bestFit="1" customWidth="1"/>
    <col min="14342" max="14343" width="6.85546875" style="58" bestFit="1" customWidth="1"/>
    <col min="14344" max="14344" width="6.42578125" style="58" bestFit="1" customWidth="1"/>
    <col min="14345" max="14345" width="6.28515625" style="58" bestFit="1" customWidth="1"/>
    <col min="14346" max="14346" width="7.140625" style="58" bestFit="1" customWidth="1"/>
    <col min="14347" max="14347" width="6.5703125" style="58" bestFit="1" customWidth="1"/>
    <col min="14348" max="14348" width="7" style="58" bestFit="1" customWidth="1"/>
    <col min="14349" max="14349" width="6.42578125" style="58" bestFit="1" customWidth="1"/>
    <col min="14350" max="14350" width="5.85546875" style="58" bestFit="1" customWidth="1"/>
    <col min="14351" max="14351" width="7" style="58" bestFit="1" customWidth="1"/>
    <col min="14352" max="14352" width="6.140625" style="58" bestFit="1" customWidth="1"/>
    <col min="14353" max="14353" width="6.42578125" style="58" bestFit="1" customWidth="1"/>
    <col min="14354" max="14355" width="6.85546875" style="58" bestFit="1" customWidth="1"/>
    <col min="14356" max="14356" width="6.42578125" style="58" bestFit="1" customWidth="1"/>
    <col min="14357" max="14357" width="6.28515625" style="58" bestFit="1" customWidth="1"/>
    <col min="14358" max="14358" width="7.140625" style="58" bestFit="1" customWidth="1"/>
    <col min="14359" max="14359" width="6.5703125" style="58" bestFit="1" customWidth="1"/>
    <col min="14360" max="14360" width="7" style="58" bestFit="1" customWidth="1"/>
    <col min="14361" max="14361" width="6.42578125" style="58" bestFit="1" customWidth="1"/>
    <col min="14362" max="14362" width="5.85546875" style="58" bestFit="1" customWidth="1"/>
    <col min="14363" max="14363" width="7" style="58" bestFit="1" customWidth="1"/>
    <col min="14364" max="14364" width="6.140625" style="58" bestFit="1" customWidth="1"/>
    <col min="14365" max="14365" width="6.42578125" style="58" bestFit="1" customWidth="1"/>
    <col min="14366" max="14367" width="6.85546875" style="58" bestFit="1" customWidth="1"/>
    <col min="14368" max="14368" width="6.42578125" style="58" bestFit="1" customWidth="1"/>
    <col min="14369" max="14369" width="6.28515625" style="58" bestFit="1" customWidth="1"/>
    <col min="14370" max="14370" width="7.140625" style="58" bestFit="1" customWidth="1"/>
    <col min="14371" max="14371" width="6.5703125" style="58" bestFit="1" customWidth="1"/>
    <col min="14372" max="14372" width="7" style="58" bestFit="1" customWidth="1"/>
    <col min="14373" max="14373" width="6.42578125" style="58" bestFit="1" customWidth="1"/>
    <col min="14374" max="14374" width="5.85546875" style="58" bestFit="1" customWidth="1"/>
    <col min="14375" max="14375" width="7" style="58" bestFit="1" customWidth="1"/>
    <col min="14376" max="14376" width="6.140625" style="58" bestFit="1" customWidth="1"/>
    <col min="14377" max="14377" width="6.42578125" style="58" bestFit="1" customWidth="1"/>
    <col min="14378" max="14379" width="6.85546875" style="58" bestFit="1" customWidth="1"/>
    <col min="14380" max="14380" width="6.42578125" style="58" bestFit="1" customWidth="1"/>
    <col min="14381" max="14381" width="6.28515625" style="58" bestFit="1" customWidth="1"/>
    <col min="14382" max="14382" width="7.140625" style="58" bestFit="1" customWidth="1"/>
    <col min="14383" max="14383" width="6.5703125" style="58" bestFit="1" customWidth="1"/>
    <col min="14384" max="14384" width="7" style="58" bestFit="1" customWidth="1"/>
    <col min="14385" max="14385" width="6.42578125" style="58" bestFit="1" customWidth="1"/>
    <col min="14386" max="14386" width="5.85546875" style="58" bestFit="1" customWidth="1"/>
    <col min="14387" max="14387" width="7" style="58" bestFit="1" customWidth="1"/>
    <col min="14388" max="14388" width="6.140625" style="58" bestFit="1" customWidth="1"/>
    <col min="14389" max="14389" width="6.42578125" style="58" bestFit="1" customWidth="1"/>
    <col min="14390" max="14391" width="6.85546875" style="58" bestFit="1" customWidth="1"/>
    <col min="14392" max="14392" width="6.42578125" style="58" bestFit="1" customWidth="1"/>
    <col min="14393" max="14393" width="6.28515625" style="58" bestFit="1" customWidth="1"/>
    <col min="14394" max="14394" width="7.140625" style="58" bestFit="1" customWidth="1"/>
    <col min="14395" max="14395" width="6.5703125" style="58" bestFit="1" customWidth="1"/>
    <col min="14396" max="14396" width="7" style="58" bestFit="1" customWidth="1"/>
    <col min="14397" max="14397" width="6.42578125" style="58" bestFit="1" customWidth="1"/>
    <col min="14398" max="14398" width="5.85546875" style="58" bestFit="1" customWidth="1"/>
    <col min="14399" max="14399" width="7" style="58" bestFit="1" customWidth="1"/>
    <col min="14400" max="14400" width="6.140625" style="58" bestFit="1" customWidth="1"/>
    <col min="14401" max="14401" width="6.42578125" style="58" bestFit="1" customWidth="1"/>
    <col min="14402" max="14403" width="6.85546875" style="58" bestFit="1" customWidth="1"/>
    <col min="14404" max="14404" width="6.42578125" style="58" bestFit="1" customWidth="1"/>
    <col min="14405" max="14405" width="6.28515625" style="58" bestFit="1" customWidth="1"/>
    <col min="14406" max="14406" width="7.140625" style="58" bestFit="1" customWidth="1"/>
    <col min="14407" max="14407" width="6.5703125" style="58" bestFit="1" customWidth="1"/>
    <col min="14408" max="14408" width="7" style="58" bestFit="1" customWidth="1"/>
    <col min="14409" max="14409" width="6.42578125" style="58" bestFit="1" customWidth="1"/>
    <col min="14410" max="14410" width="5.85546875" style="58" bestFit="1" customWidth="1"/>
    <col min="14411" max="14411" width="7" style="58" bestFit="1" customWidth="1"/>
    <col min="14412" max="14412" width="6.140625" style="58" bestFit="1" customWidth="1"/>
    <col min="14413" max="14413" width="6.42578125" style="58" bestFit="1" customWidth="1"/>
    <col min="14414" max="14415" width="6.85546875" style="58" bestFit="1" customWidth="1"/>
    <col min="14416" max="14416" width="6.42578125" style="58" bestFit="1" customWidth="1"/>
    <col min="14417" max="14417" width="6.28515625" style="58" bestFit="1" customWidth="1"/>
    <col min="14418" max="14418" width="7.140625" style="58" bestFit="1" customWidth="1"/>
    <col min="14419" max="14419" width="6.5703125" style="58" bestFit="1" customWidth="1"/>
    <col min="14420" max="14420" width="7" style="58" bestFit="1" customWidth="1"/>
    <col min="14421" max="14421" width="6.42578125" style="58" bestFit="1" customWidth="1"/>
    <col min="14422" max="14422" width="5.85546875" style="58" bestFit="1" customWidth="1"/>
    <col min="14423" max="14423" width="7" style="58" bestFit="1" customWidth="1"/>
    <col min="14424" max="14424" width="6.140625" style="58" bestFit="1" customWidth="1"/>
    <col min="14425" max="14425" width="6.42578125" style="58" bestFit="1" customWidth="1"/>
    <col min="14426" max="14427" width="6.85546875" style="58" bestFit="1" customWidth="1"/>
    <col min="14428" max="14428" width="6.42578125" style="58" bestFit="1" customWidth="1"/>
    <col min="14429" max="14429" width="6.28515625" style="58" bestFit="1" customWidth="1"/>
    <col min="14430" max="14430" width="7.140625" style="58" bestFit="1" customWidth="1"/>
    <col min="14431" max="14431" width="6.5703125" style="58" bestFit="1" customWidth="1"/>
    <col min="14432" max="14432" width="7" style="58" bestFit="1" customWidth="1"/>
    <col min="14433" max="14433" width="6.42578125" style="58" bestFit="1" customWidth="1"/>
    <col min="14434" max="14434" width="5.85546875" style="58" bestFit="1" customWidth="1"/>
    <col min="14435" max="14435" width="7" style="58" bestFit="1" customWidth="1"/>
    <col min="14436" max="14436" width="6.140625" style="58" bestFit="1" customWidth="1"/>
    <col min="14437" max="14437" width="6.42578125" style="58" bestFit="1" customWidth="1"/>
    <col min="14438" max="14439" width="6.85546875" style="58" bestFit="1" customWidth="1"/>
    <col min="14440" max="14440" width="6.42578125" style="58" bestFit="1" customWidth="1"/>
    <col min="14441" max="14441" width="6.28515625" style="58" bestFit="1" customWidth="1"/>
    <col min="14442" max="14442" width="7.140625" style="58" bestFit="1" customWidth="1"/>
    <col min="14443" max="14443" width="6.5703125" style="58" bestFit="1" customWidth="1"/>
    <col min="14444" max="14444" width="7" style="58" bestFit="1" customWidth="1"/>
    <col min="14445" max="14445" width="6.42578125" style="58" bestFit="1" customWidth="1"/>
    <col min="14446" max="14446" width="5.85546875" style="58" bestFit="1" customWidth="1"/>
    <col min="14447" max="14447" width="7" style="58" bestFit="1" customWidth="1"/>
    <col min="14448" max="14448" width="6.140625" style="58" bestFit="1" customWidth="1"/>
    <col min="14449" max="14449" width="6.42578125" style="58" bestFit="1" customWidth="1"/>
    <col min="14450" max="14451" width="6.85546875" style="58" bestFit="1" customWidth="1"/>
    <col min="14452" max="14452" width="6.42578125" style="58" bestFit="1" customWidth="1"/>
    <col min="14453" max="14453" width="6.28515625" style="58" bestFit="1" customWidth="1"/>
    <col min="14454" max="14454" width="7.140625" style="58" bestFit="1" customWidth="1"/>
    <col min="14455" max="14455" width="6.5703125" style="58" bestFit="1" customWidth="1"/>
    <col min="14456" max="14456" width="7" style="58" bestFit="1" customWidth="1"/>
    <col min="14457" max="14457" width="6.42578125" style="58" bestFit="1" customWidth="1"/>
    <col min="14458" max="14458" width="5.85546875" style="58" bestFit="1" customWidth="1"/>
    <col min="14459" max="14459" width="7" style="58" bestFit="1" customWidth="1"/>
    <col min="14460" max="14460" width="6.140625" style="58" bestFit="1" customWidth="1"/>
    <col min="14461" max="14461" width="6.42578125" style="58" bestFit="1" customWidth="1"/>
    <col min="14462" max="14463" width="6.85546875" style="58" bestFit="1" customWidth="1"/>
    <col min="14464" max="14464" width="6.42578125" style="58" bestFit="1" customWidth="1"/>
    <col min="14465" max="14465" width="6.28515625" style="58" bestFit="1" customWidth="1"/>
    <col min="14466" max="14466" width="7.140625" style="58" bestFit="1" customWidth="1"/>
    <col min="14467" max="14467" width="6.5703125" style="58" bestFit="1" customWidth="1"/>
    <col min="14468" max="14468" width="7" style="58" bestFit="1" customWidth="1"/>
    <col min="14469" max="14469" width="6.42578125" style="58" bestFit="1" customWidth="1"/>
    <col min="14470" max="14470" width="5.85546875" style="58" bestFit="1" customWidth="1"/>
    <col min="14471" max="14471" width="7" style="58" bestFit="1" customWidth="1"/>
    <col min="14472" max="14472" width="6.140625" style="58" bestFit="1" customWidth="1"/>
    <col min="14473" max="14473" width="6.42578125" style="58" bestFit="1" customWidth="1"/>
    <col min="14474" max="14475" width="6.85546875" style="58" bestFit="1" customWidth="1"/>
    <col min="14476" max="14476" width="6.42578125" style="58" bestFit="1" customWidth="1"/>
    <col min="14477" max="14477" width="6.28515625" style="58" bestFit="1" customWidth="1"/>
    <col min="14478" max="14478" width="7.140625" style="58" bestFit="1" customWidth="1"/>
    <col min="14479" max="14479" width="6.5703125" style="58" bestFit="1" customWidth="1"/>
    <col min="14480" max="14480" width="7" style="58" bestFit="1" customWidth="1"/>
    <col min="14481" max="14481" width="6.42578125" style="58" bestFit="1" customWidth="1"/>
    <col min="14482" max="14482" width="5.85546875" style="58" bestFit="1" customWidth="1"/>
    <col min="14483" max="14483" width="7" style="58" bestFit="1" customWidth="1"/>
    <col min="14484" max="14484" width="6.140625" style="58" bestFit="1" customWidth="1"/>
    <col min="14485" max="14485" width="6.42578125" style="58" bestFit="1" customWidth="1"/>
    <col min="14486" max="14513" width="6.85546875" style="58" bestFit="1" customWidth="1"/>
    <col min="14514" max="14588" width="9.140625" style="58"/>
    <col min="14589" max="14589" width="3" style="58" bestFit="1" customWidth="1"/>
    <col min="14590" max="14590" width="3.28515625" style="58" bestFit="1" customWidth="1"/>
    <col min="14591" max="14592" width="0" style="58" hidden="1" customWidth="1"/>
    <col min="14593" max="14593" width="9.140625" style="58"/>
    <col min="14594" max="14594" width="29.5703125" style="58" customWidth="1"/>
    <col min="14595" max="14595" width="7" style="58" bestFit="1" customWidth="1"/>
    <col min="14596" max="14596" width="6.140625" style="58" bestFit="1" customWidth="1"/>
    <col min="14597" max="14597" width="6.42578125" style="58" bestFit="1" customWidth="1"/>
    <col min="14598" max="14599" width="6.85546875" style="58" bestFit="1" customWidth="1"/>
    <col min="14600" max="14600" width="6.42578125" style="58" bestFit="1" customWidth="1"/>
    <col min="14601" max="14601" width="6.28515625" style="58" bestFit="1" customWidth="1"/>
    <col min="14602" max="14602" width="7.140625" style="58" bestFit="1" customWidth="1"/>
    <col min="14603" max="14603" width="6.5703125" style="58" bestFit="1" customWidth="1"/>
    <col min="14604" max="14604" width="7" style="58" bestFit="1" customWidth="1"/>
    <col min="14605" max="14605" width="6.42578125" style="58" bestFit="1" customWidth="1"/>
    <col min="14606" max="14606" width="5.85546875" style="58" bestFit="1" customWidth="1"/>
    <col min="14607" max="14607" width="7" style="58" bestFit="1" customWidth="1"/>
    <col min="14608" max="14608" width="6.140625" style="58" bestFit="1" customWidth="1"/>
    <col min="14609" max="14609" width="6.42578125" style="58" bestFit="1" customWidth="1"/>
    <col min="14610" max="14611" width="6.85546875" style="58" bestFit="1" customWidth="1"/>
    <col min="14612" max="14612" width="6.42578125" style="58" bestFit="1" customWidth="1"/>
    <col min="14613" max="14613" width="6.28515625" style="58" bestFit="1" customWidth="1"/>
    <col min="14614" max="14614" width="7.140625" style="58" bestFit="1" customWidth="1"/>
    <col min="14615" max="14615" width="6.5703125" style="58" bestFit="1" customWidth="1"/>
    <col min="14616" max="14616" width="7" style="58" bestFit="1" customWidth="1"/>
    <col min="14617" max="14617" width="6.42578125" style="58" bestFit="1" customWidth="1"/>
    <col min="14618" max="14618" width="5.85546875" style="58" bestFit="1" customWidth="1"/>
    <col min="14619" max="14619" width="7" style="58" bestFit="1" customWidth="1"/>
    <col min="14620" max="14620" width="6.140625" style="58" bestFit="1" customWidth="1"/>
    <col min="14621" max="14621" width="6.42578125" style="58" bestFit="1" customWidth="1"/>
    <col min="14622" max="14623" width="6.85546875" style="58" bestFit="1" customWidth="1"/>
    <col min="14624" max="14624" width="6.42578125" style="58" bestFit="1" customWidth="1"/>
    <col min="14625" max="14625" width="6.28515625" style="58" bestFit="1" customWidth="1"/>
    <col min="14626" max="14626" width="7.140625" style="58" bestFit="1" customWidth="1"/>
    <col min="14627" max="14627" width="6.5703125" style="58" bestFit="1" customWidth="1"/>
    <col min="14628" max="14628" width="7" style="58" bestFit="1" customWidth="1"/>
    <col min="14629" max="14629" width="6.42578125" style="58" bestFit="1" customWidth="1"/>
    <col min="14630" max="14630" width="5.85546875" style="58" bestFit="1" customWidth="1"/>
    <col min="14631" max="14631" width="7" style="58" bestFit="1" customWidth="1"/>
    <col min="14632" max="14632" width="6.140625" style="58" bestFit="1" customWidth="1"/>
    <col min="14633" max="14633" width="6.42578125" style="58" bestFit="1" customWidth="1"/>
    <col min="14634" max="14635" width="6.85546875" style="58" bestFit="1" customWidth="1"/>
    <col min="14636" max="14636" width="6.42578125" style="58" bestFit="1" customWidth="1"/>
    <col min="14637" max="14637" width="6.28515625" style="58" bestFit="1" customWidth="1"/>
    <col min="14638" max="14638" width="7.140625" style="58" bestFit="1" customWidth="1"/>
    <col min="14639" max="14639" width="6.5703125" style="58" bestFit="1" customWidth="1"/>
    <col min="14640" max="14640" width="7" style="58" bestFit="1" customWidth="1"/>
    <col min="14641" max="14641" width="6.42578125" style="58" bestFit="1" customWidth="1"/>
    <col min="14642" max="14642" width="5.85546875" style="58" bestFit="1" customWidth="1"/>
    <col min="14643" max="14643" width="7" style="58" bestFit="1" customWidth="1"/>
    <col min="14644" max="14644" width="6.140625" style="58" bestFit="1" customWidth="1"/>
    <col min="14645" max="14645" width="6.42578125" style="58" bestFit="1" customWidth="1"/>
    <col min="14646" max="14647" width="6.85546875" style="58" bestFit="1" customWidth="1"/>
    <col min="14648" max="14648" width="6.42578125" style="58" bestFit="1" customWidth="1"/>
    <col min="14649" max="14649" width="6.28515625" style="58" bestFit="1" customWidth="1"/>
    <col min="14650" max="14650" width="7.140625" style="58" bestFit="1" customWidth="1"/>
    <col min="14651" max="14651" width="6.5703125" style="58" bestFit="1" customWidth="1"/>
    <col min="14652" max="14652" width="7" style="58" bestFit="1" customWidth="1"/>
    <col min="14653" max="14653" width="6.42578125" style="58" bestFit="1" customWidth="1"/>
    <col min="14654" max="14654" width="5.85546875" style="58" bestFit="1" customWidth="1"/>
    <col min="14655" max="14655" width="7" style="58" bestFit="1" customWidth="1"/>
    <col min="14656" max="14656" width="6.140625" style="58" bestFit="1" customWidth="1"/>
    <col min="14657" max="14657" width="6.42578125" style="58" bestFit="1" customWidth="1"/>
    <col min="14658" max="14659" width="6.85546875" style="58" bestFit="1" customWidth="1"/>
    <col min="14660" max="14660" width="6.42578125" style="58" bestFit="1" customWidth="1"/>
    <col min="14661" max="14661" width="6.28515625" style="58" bestFit="1" customWidth="1"/>
    <col min="14662" max="14662" width="7.140625" style="58" bestFit="1" customWidth="1"/>
    <col min="14663" max="14663" width="6.5703125" style="58" bestFit="1" customWidth="1"/>
    <col min="14664" max="14664" width="7" style="58" bestFit="1" customWidth="1"/>
    <col min="14665" max="14665" width="6.42578125" style="58" bestFit="1" customWidth="1"/>
    <col min="14666" max="14666" width="5.85546875" style="58" bestFit="1" customWidth="1"/>
    <col min="14667" max="14667" width="7" style="58" bestFit="1" customWidth="1"/>
    <col min="14668" max="14668" width="6.140625" style="58" bestFit="1" customWidth="1"/>
    <col min="14669" max="14669" width="6.42578125" style="58" bestFit="1" customWidth="1"/>
    <col min="14670" max="14671" width="6.85546875" style="58" bestFit="1" customWidth="1"/>
    <col min="14672" max="14672" width="6.42578125" style="58" bestFit="1" customWidth="1"/>
    <col min="14673" max="14673" width="6.28515625" style="58" bestFit="1" customWidth="1"/>
    <col min="14674" max="14674" width="7.140625" style="58" bestFit="1" customWidth="1"/>
    <col min="14675" max="14675" width="6.5703125" style="58" bestFit="1" customWidth="1"/>
    <col min="14676" max="14676" width="7" style="58" bestFit="1" customWidth="1"/>
    <col min="14677" max="14677" width="6.42578125" style="58" bestFit="1" customWidth="1"/>
    <col min="14678" max="14678" width="5.85546875" style="58" bestFit="1" customWidth="1"/>
    <col min="14679" max="14679" width="7" style="58" bestFit="1" customWidth="1"/>
    <col min="14680" max="14680" width="6.140625" style="58" bestFit="1" customWidth="1"/>
    <col min="14681" max="14681" width="6.42578125" style="58" bestFit="1" customWidth="1"/>
    <col min="14682" max="14683" width="6.85546875" style="58" bestFit="1" customWidth="1"/>
    <col min="14684" max="14684" width="6.42578125" style="58" bestFit="1" customWidth="1"/>
    <col min="14685" max="14685" width="6.28515625" style="58" bestFit="1" customWidth="1"/>
    <col min="14686" max="14686" width="7.140625" style="58" bestFit="1" customWidth="1"/>
    <col min="14687" max="14687" width="6.5703125" style="58" bestFit="1" customWidth="1"/>
    <col min="14688" max="14688" width="7" style="58" bestFit="1" customWidth="1"/>
    <col min="14689" max="14689" width="6.42578125" style="58" bestFit="1" customWidth="1"/>
    <col min="14690" max="14690" width="5.85546875" style="58" bestFit="1" customWidth="1"/>
    <col min="14691" max="14691" width="7" style="58" bestFit="1" customWidth="1"/>
    <col min="14692" max="14692" width="6.140625" style="58" bestFit="1" customWidth="1"/>
    <col min="14693" max="14693" width="6.42578125" style="58" bestFit="1" customWidth="1"/>
    <col min="14694" max="14695" width="6.85546875" style="58" bestFit="1" customWidth="1"/>
    <col min="14696" max="14696" width="6.42578125" style="58" bestFit="1" customWidth="1"/>
    <col min="14697" max="14697" width="6.28515625" style="58" bestFit="1" customWidth="1"/>
    <col min="14698" max="14698" width="7.140625" style="58" bestFit="1" customWidth="1"/>
    <col min="14699" max="14699" width="6.5703125" style="58" bestFit="1" customWidth="1"/>
    <col min="14700" max="14700" width="7" style="58" bestFit="1" customWidth="1"/>
    <col min="14701" max="14701" width="6.42578125" style="58" bestFit="1" customWidth="1"/>
    <col min="14702" max="14702" width="5.85546875" style="58" bestFit="1" customWidth="1"/>
    <col min="14703" max="14703" width="7" style="58" bestFit="1" customWidth="1"/>
    <col min="14704" max="14704" width="6.140625" style="58" bestFit="1" customWidth="1"/>
    <col min="14705" max="14705" width="6.42578125" style="58" bestFit="1" customWidth="1"/>
    <col min="14706" max="14707" width="6.85546875" style="58" bestFit="1" customWidth="1"/>
    <col min="14708" max="14708" width="6.42578125" style="58" bestFit="1" customWidth="1"/>
    <col min="14709" max="14709" width="6.28515625" style="58" bestFit="1" customWidth="1"/>
    <col min="14710" max="14710" width="7.140625" style="58" bestFit="1" customWidth="1"/>
    <col min="14711" max="14711" width="6.5703125" style="58" bestFit="1" customWidth="1"/>
    <col min="14712" max="14712" width="7" style="58" bestFit="1" customWidth="1"/>
    <col min="14713" max="14713" width="6.42578125" style="58" bestFit="1" customWidth="1"/>
    <col min="14714" max="14714" width="5.85546875" style="58" bestFit="1" customWidth="1"/>
    <col min="14715" max="14715" width="7" style="58" bestFit="1" customWidth="1"/>
    <col min="14716" max="14716" width="6.140625" style="58" bestFit="1" customWidth="1"/>
    <col min="14717" max="14717" width="6.42578125" style="58" bestFit="1" customWidth="1"/>
    <col min="14718" max="14719" width="6.85546875" style="58" bestFit="1" customWidth="1"/>
    <col min="14720" max="14720" width="6.42578125" style="58" bestFit="1" customWidth="1"/>
    <col min="14721" max="14721" width="6.28515625" style="58" bestFit="1" customWidth="1"/>
    <col min="14722" max="14722" width="7.140625" style="58" bestFit="1" customWidth="1"/>
    <col min="14723" max="14723" width="6.5703125" style="58" bestFit="1" customWidth="1"/>
    <col min="14724" max="14724" width="7" style="58" bestFit="1" customWidth="1"/>
    <col min="14725" max="14725" width="6.42578125" style="58" bestFit="1" customWidth="1"/>
    <col min="14726" max="14726" width="5.85546875" style="58" bestFit="1" customWidth="1"/>
    <col min="14727" max="14727" width="7" style="58" bestFit="1" customWidth="1"/>
    <col min="14728" max="14728" width="6.140625" style="58" bestFit="1" customWidth="1"/>
    <col min="14729" max="14729" width="6.42578125" style="58" bestFit="1" customWidth="1"/>
    <col min="14730" max="14731" width="6.85546875" style="58" bestFit="1" customWidth="1"/>
    <col min="14732" max="14732" width="6.42578125" style="58" bestFit="1" customWidth="1"/>
    <col min="14733" max="14733" width="6.28515625" style="58" bestFit="1" customWidth="1"/>
    <col min="14734" max="14734" width="7.140625" style="58" bestFit="1" customWidth="1"/>
    <col min="14735" max="14735" width="6.5703125" style="58" bestFit="1" customWidth="1"/>
    <col min="14736" max="14736" width="7" style="58" bestFit="1" customWidth="1"/>
    <col min="14737" max="14737" width="6.42578125" style="58" bestFit="1" customWidth="1"/>
    <col min="14738" max="14738" width="5.85546875" style="58" bestFit="1" customWidth="1"/>
    <col min="14739" max="14739" width="7" style="58" bestFit="1" customWidth="1"/>
    <col min="14740" max="14740" width="6.140625" style="58" bestFit="1" customWidth="1"/>
    <col min="14741" max="14741" width="6.42578125" style="58" bestFit="1" customWidth="1"/>
    <col min="14742" max="14769" width="6.85546875" style="58" bestFit="1" customWidth="1"/>
    <col min="14770" max="14844" width="9.140625" style="58"/>
    <col min="14845" max="14845" width="3" style="58" bestFit="1" customWidth="1"/>
    <col min="14846" max="14846" width="3.28515625" style="58" bestFit="1" customWidth="1"/>
    <col min="14847" max="14848" width="0" style="58" hidden="1" customWidth="1"/>
    <col min="14849" max="14849" width="9.140625" style="58"/>
    <col min="14850" max="14850" width="29.5703125" style="58" customWidth="1"/>
    <col min="14851" max="14851" width="7" style="58" bestFit="1" customWidth="1"/>
    <col min="14852" max="14852" width="6.140625" style="58" bestFit="1" customWidth="1"/>
    <col min="14853" max="14853" width="6.42578125" style="58" bestFit="1" customWidth="1"/>
    <col min="14854" max="14855" width="6.85546875" style="58" bestFit="1" customWidth="1"/>
    <col min="14856" max="14856" width="6.42578125" style="58" bestFit="1" customWidth="1"/>
    <col min="14857" max="14857" width="6.28515625" style="58" bestFit="1" customWidth="1"/>
    <col min="14858" max="14858" width="7.140625" style="58" bestFit="1" customWidth="1"/>
    <col min="14859" max="14859" width="6.5703125" style="58" bestFit="1" customWidth="1"/>
    <col min="14860" max="14860" width="7" style="58" bestFit="1" customWidth="1"/>
    <col min="14861" max="14861" width="6.42578125" style="58" bestFit="1" customWidth="1"/>
    <col min="14862" max="14862" width="5.85546875" style="58" bestFit="1" customWidth="1"/>
    <col min="14863" max="14863" width="7" style="58" bestFit="1" customWidth="1"/>
    <col min="14864" max="14864" width="6.140625" style="58" bestFit="1" customWidth="1"/>
    <col min="14865" max="14865" width="6.42578125" style="58" bestFit="1" customWidth="1"/>
    <col min="14866" max="14867" width="6.85546875" style="58" bestFit="1" customWidth="1"/>
    <col min="14868" max="14868" width="6.42578125" style="58" bestFit="1" customWidth="1"/>
    <col min="14869" max="14869" width="6.28515625" style="58" bestFit="1" customWidth="1"/>
    <col min="14870" max="14870" width="7.140625" style="58" bestFit="1" customWidth="1"/>
    <col min="14871" max="14871" width="6.5703125" style="58" bestFit="1" customWidth="1"/>
    <col min="14872" max="14872" width="7" style="58" bestFit="1" customWidth="1"/>
    <col min="14873" max="14873" width="6.42578125" style="58" bestFit="1" customWidth="1"/>
    <col min="14874" max="14874" width="5.85546875" style="58" bestFit="1" customWidth="1"/>
    <col min="14875" max="14875" width="7" style="58" bestFit="1" customWidth="1"/>
    <col min="14876" max="14876" width="6.140625" style="58" bestFit="1" customWidth="1"/>
    <col min="14877" max="14877" width="6.42578125" style="58" bestFit="1" customWidth="1"/>
    <col min="14878" max="14879" width="6.85546875" style="58" bestFit="1" customWidth="1"/>
    <col min="14880" max="14880" width="6.42578125" style="58" bestFit="1" customWidth="1"/>
    <col min="14881" max="14881" width="6.28515625" style="58" bestFit="1" customWidth="1"/>
    <col min="14882" max="14882" width="7.140625" style="58" bestFit="1" customWidth="1"/>
    <col min="14883" max="14883" width="6.5703125" style="58" bestFit="1" customWidth="1"/>
    <col min="14884" max="14884" width="7" style="58" bestFit="1" customWidth="1"/>
    <col min="14885" max="14885" width="6.42578125" style="58" bestFit="1" customWidth="1"/>
    <col min="14886" max="14886" width="5.85546875" style="58" bestFit="1" customWidth="1"/>
    <col min="14887" max="14887" width="7" style="58" bestFit="1" customWidth="1"/>
    <col min="14888" max="14888" width="6.140625" style="58" bestFit="1" customWidth="1"/>
    <col min="14889" max="14889" width="6.42578125" style="58" bestFit="1" customWidth="1"/>
    <col min="14890" max="14891" width="6.85546875" style="58" bestFit="1" customWidth="1"/>
    <col min="14892" max="14892" width="6.42578125" style="58" bestFit="1" customWidth="1"/>
    <col min="14893" max="14893" width="6.28515625" style="58" bestFit="1" customWidth="1"/>
    <col min="14894" max="14894" width="7.140625" style="58" bestFit="1" customWidth="1"/>
    <col min="14895" max="14895" width="6.5703125" style="58" bestFit="1" customWidth="1"/>
    <col min="14896" max="14896" width="7" style="58" bestFit="1" customWidth="1"/>
    <col min="14897" max="14897" width="6.42578125" style="58" bestFit="1" customWidth="1"/>
    <col min="14898" max="14898" width="5.85546875" style="58" bestFit="1" customWidth="1"/>
    <col min="14899" max="14899" width="7" style="58" bestFit="1" customWidth="1"/>
    <col min="14900" max="14900" width="6.140625" style="58" bestFit="1" customWidth="1"/>
    <col min="14901" max="14901" width="6.42578125" style="58" bestFit="1" customWidth="1"/>
    <col min="14902" max="14903" width="6.85546875" style="58" bestFit="1" customWidth="1"/>
    <col min="14904" max="14904" width="6.42578125" style="58" bestFit="1" customWidth="1"/>
    <col min="14905" max="14905" width="6.28515625" style="58" bestFit="1" customWidth="1"/>
    <col min="14906" max="14906" width="7.140625" style="58" bestFit="1" customWidth="1"/>
    <col min="14907" max="14907" width="6.5703125" style="58" bestFit="1" customWidth="1"/>
    <col min="14908" max="14908" width="7" style="58" bestFit="1" customWidth="1"/>
    <col min="14909" max="14909" width="6.42578125" style="58" bestFit="1" customWidth="1"/>
    <col min="14910" max="14910" width="5.85546875" style="58" bestFit="1" customWidth="1"/>
    <col min="14911" max="14911" width="7" style="58" bestFit="1" customWidth="1"/>
    <col min="14912" max="14912" width="6.140625" style="58" bestFit="1" customWidth="1"/>
    <col min="14913" max="14913" width="6.42578125" style="58" bestFit="1" customWidth="1"/>
    <col min="14914" max="14915" width="6.85546875" style="58" bestFit="1" customWidth="1"/>
    <col min="14916" max="14916" width="6.42578125" style="58" bestFit="1" customWidth="1"/>
    <col min="14917" max="14917" width="6.28515625" style="58" bestFit="1" customWidth="1"/>
    <col min="14918" max="14918" width="7.140625" style="58" bestFit="1" customWidth="1"/>
    <col min="14919" max="14919" width="6.5703125" style="58" bestFit="1" customWidth="1"/>
    <col min="14920" max="14920" width="7" style="58" bestFit="1" customWidth="1"/>
    <col min="14921" max="14921" width="6.42578125" style="58" bestFit="1" customWidth="1"/>
    <col min="14922" max="14922" width="5.85546875" style="58" bestFit="1" customWidth="1"/>
    <col min="14923" max="14923" width="7" style="58" bestFit="1" customWidth="1"/>
    <col min="14924" max="14924" width="6.140625" style="58" bestFit="1" customWidth="1"/>
    <col min="14925" max="14925" width="6.42578125" style="58" bestFit="1" customWidth="1"/>
    <col min="14926" max="14927" width="6.85546875" style="58" bestFit="1" customWidth="1"/>
    <col min="14928" max="14928" width="6.42578125" style="58" bestFit="1" customWidth="1"/>
    <col min="14929" max="14929" width="6.28515625" style="58" bestFit="1" customWidth="1"/>
    <col min="14930" max="14930" width="7.140625" style="58" bestFit="1" customWidth="1"/>
    <col min="14931" max="14931" width="6.5703125" style="58" bestFit="1" customWidth="1"/>
    <col min="14932" max="14932" width="7" style="58" bestFit="1" customWidth="1"/>
    <col min="14933" max="14933" width="6.42578125" style="58" bestFit="1" customWidth="1"/>
    <col min="14934" max="14934" width="5.85546875" style="58" bestFit="1" customWidth="1"/>
    <col min="14935" max="14935" width="7" style="58" bestFit="1" customWidth="1"/>
    <col min="14936" max="14936" width="6.140625" style="58" bestFit="1" customWidth="1"/>
    <col min="14937" max="14937" width="6.42578125" style="58" bestFit="1" customWidth="1"/>
    <col min="14938" max="14939" width="6.85546875" style="58" bestFit="1" customWidth="1"/>
    <col min="14940" max="14940" width="6.42578125" style="58" bestFit="1" customWidth="1"/>
    <col min="14941" max="14941" width="6.28515625" style="58" bestFit="1" customWidth="1"/>
    <col min="14942" max="14942" width="7.140625" style="58" bestFit="1" customWidth="1"/>
    <col min="14943" max="14943" width="6.5703125" style="58" bestFit="1" customWidth="1"/>
    <col min="14944" max="14944" width="7" style="58" bestFit="1" customWidth="1"/>
    <col min="14945" max="14945" width="6.42578125" style="58" bestFit="1" customWidth="1"/>
    <col min="14946" max="14946" width="5.85546875" style="58" bestFit="1" customWidth="1"/>
    <col min="14947" max="14947" width="7" style="58" bestFit="1" customWidth="1"/>
    <col min="14948" max="14948" width="6.140625" style="58" bestFit="1" customWidth="1"/>
    <col min="14949" max="14949" width="6.42578125" style="58" bestFit="1" customWidth="1"/>
    <col min="14950" max="14951" width="6.85546875" style="58" bestFit="1" customWidth="1"/>
    <col min="14952" max="14952" width="6.42578125" style="58" bestFit="1" customWidth="1"/>
    <col min="14953" max="14953" width="6.28515625" style="58" bestFit="1" customWidth="1"/>
    <col min="14954" max="14954" width="7.140625" style="58" bestFit="1" customWidth="1"/>
    <col min="14955" max="14955" width="6.5703125" style="58" bestFit="1" customWidth="1"/>
    <col min="14956" max="14956" width="7" style="58" bestFit="1" customWidth="1"/>
    <col min="14957" max="14957" width="6.42578125" style="58" bestFit="1" customWidth="1"/>
    <col min="14958" max="14958" width="5.85546875" style="58" bestFit="1" customWidth="1"/>
    <col min="14959" max="14959" width="7" style="58" bestFit="1" customWidth="1"/>
    <col min="14960" max="14960" width="6.140625" style="58" bestFit="1" customWidth="1"/>
    <col min="14961" max="14961" width="6.42578125" style="58" bestFit="1" customWidth="1"/>
    <col min="14962" max="14963" width="6.85546875" style="58" bestFit="1" customWidth="1"/>
    <col min="14964" max="14964" width="6.42578125" style="58" bestFit="1" customWidth="1"/>
    <col min="14965" max="14965" width="6.28515625" style="58" bestFit="1" customWidth="1"/>
    <col min="14966" max="14966" width="7.140625" style="58" bestFit="1" customWidth="1"/>
    <col min="14967" max="14967" width="6.5703125" style="58" bestFit="1" customWidth="1"/>
    <col min="14968" max="14968" width="7" style="58" bestFit="1" customWidth="1"/>
    <col min="14969" max="14969" width="6.42578125" style="58" bestFit="1" customWidth="1"/>
    <col min="14970" max="14970" width="5.85546875" style="58" bestFit="1" customWidth="1"/>
    <col min="14971" max="14971" width="7" style="58" bestFit="1" customWidth="1"/>
    <col min="14972" max="14972" width="6.140625" style="58" bestFit="1" customWidth="1"/>
    <col min="14973" max="14973" width="6.42578125" style="58" bestFit="1" customWidth="1"/>
    <col min="14974" max="14975" width="6.85546875" style="58" bestFit="1" customWidth="1"/>
    <col min="14976" max="14976" width="6.42578125" style="58" bestFit="1" customWidth="1"/>
    <col min="14977" max="14977" width="6.28515625" style="58" bestFit="1" customWidth="1"/>
    <col min="14978" max="14978" width="7.140625" style="58" bestFit="1" customWidth="1"/>
    <col min="14979" max="14979" width="6.5703125" style="58" bestFit="1" customWidth="1"/>
    <col min="14980" max="14980" width="7" style="58" bestFit="1" customWidth="1"/>
    <col min="14981" max="14981" width="6.42578125" style="58" bestFit="1" customWidth="1"/>
    <col min="14982" max="14982" width="5.85546875" style="58" bestFit="1" customWidth="1"/>
    <col min="14983" max="14983" width="7" style="58" bestFit="1" customWidth="1"/>
    <col min="14984" max="14984" width="6.140625" style="58" bestFit="1" customWidth="1"/>
    <col min="14985" max="14985" width="6.42578125" style="58" bestFit="1" customWidth="1"/>
    <col min="14986" max="14987" width="6.85546875" style="58" bestFit="1" customWidth="1"/>
    <col min="14988" max="14988" width="6.42578125" style="58" bestFit="1" customWidth="1"/>
    <col min="14989" max="14989" width="6.28515625" style="58" bestFit="1" customWidth="1"/>
    <col min="14990" max="14990" width="7.140625" style="58" bestFit="1" customWidth="1"/>
    <col min="14991" max="14991" width="6.5703125" style="58" bestFit="1" customWidth="1"/>
    <col min="14992" max="14992" width="7" style="58" bestFit="1" customWidth="1"/>
    <col min="14993" max="14993" width="6.42578125" style="58" bestFit="1" customWidth="1"/>
    <col min="14994" max="14994" width="5.85546875" style="58" bestFit="1" customWidth="1"/>
    <col min="14995" max="14995" width="7" style="58" bestFit="1" customWidth="1"/>
    <col min="14996" max="14996" width="6.140625" style="58" bestFit="1" customWidth="1"/>
    <col min="14997" max="14997" width="6.42578125" style="58" bestFit="1" customWidth="1"/>
    <col min="14998" max="15025" width="6.85546875" style="58" bestFit="1" customWidth="1"/>
    <col min="15026" max="15100" width="9.140625" style="58"/>
    <col min="15101" max="15101" width="3" style="58" bestFit="1" customWidth="1"/>
    <col min="15102" max="15102" width="3.28515625" style="58" bestFit="1" customWidth="1"/>
    <col min="15103" max="15104" width="0" style="58" hidden="1" customWidth="1"/>
    <col min="15105" max="15105" width="9.140625" style="58"/>
    <col min="15106" max="15106" width="29.5703125" style="58" customWidth="1"/>
    <col min="15107" max="15107" width="7" style="58" bestFit="1" customWidth="1"/>
    <col min="15108" max="15108" width="6.140625" style="58" bestFit="1" customWidth="1"/>
    <col min="15109" max="15109" width="6.42578125" style="58" bestFit="1" customWidth="1"/>
    <col min="15110" max="15111" width="6.85546875" style="58" bestFit="1" customWidth="1"/>
    <col min="15112" max="15112" width="6.42578125" style="58" bestFit="1" customWidth="1"/>
    <col min="15113" max="15113" width="6.28515625" style="58" bestFit="1" customWidth="1"/>
    <col min="15114" max="15114" width="7.140625" style="58" bestFit="1" customWidth="1"/>
    <col min="15115" max="15115" width="6.5703125" style="58" bestFit="1" customWidth="1"/>
    <col min="15116" max="15116" width="7" style="58" bestFit="1" customWidth="1"/>
    <col min="15117" max="15117" width="6.42578125" style="58" bestFit="1" customWidth="1"/>
    <col min="15118" max="15118" width="5.85546875" style="58" bestFit="1" customWidth="1"/>
    <col min="15119" max="15119" width="7" style="58" bestFit="1" customWidth="1"/>
    <col min="15120" max="15120" width="6.140625" style="58" bestFit="1" customWidth="1"/>
    <col min="15121" max="15121" width="6.42578125" style="58" bestFit="1" customWidth="1"/>
    <col min="15122" max="15123" width="6.85546875" style="58" bestFit="1" customWidth="1"/>
    <col min="15124" max="15124" width="6.42578125" style="58" bestFit="1" customWidth="1"/>
    <col min="15125" max="15125" width="6.28515625" style="58" bestFit="1" customWidth="1"/>
    <col min="15126" max="15126" width="7.140625" style="58" bestFit="1" customWidth="1"/>
    <col min="15127" max="15127" width="6.5703125" style="58" bestFit="1" customWidth="1"/>
    <col min="15128" max="15128" width="7" style="58" bestFit="1" customWidth="1"/>
    <col min="15129" max="15129" width="6.42578125" style="58" bestFit="1" customWidth="1"/>
    <col min="15130" max="15130" width="5.85546875" style="58" bestFit="1" customWidth="1"/>
    <col min="15131" max="15131" width="7" style="58" bestFit="1" customWidth="1"/>
    <col min="15132" max="15132" width="6.140625" style="58" bestFit="1" customWidth="1"/>
    <col min="15133" max="15133" width="6.42578125" style="58" bestFit="1" customWidth="1"/>
    <col min="15134" max="15135" width="6.85546875" style="58" bestFit="1" customWidth="1"/>
    <col min="15136" max="15136" width="6.42578125" style="58" bestFit="1" customWidth="1"/>
    <col min="15137" max="15137" width="6.28515625" style="58" bestFit="1" customWidth="1"/>
    <col min="15138" max="15138" width="7.140625" style="58" bestFit="1" customWidth="1"/>
    <col min="15139" max="15139" width="6.5703125" style="58" bestFit="1" customWidth="1"/>
    <col min="15140" max="15140" width="7" style="58" bestFit="1" customWidth="1"/>
    <col min="15141" max="15141" width="6.42578125" style="58" bestFit="1" customWidth="1"/>
    <col min="15142" max="15142" width="5.85546875" style="58" bestFit="1" customWidth="1"/>
    <col min="15143" max="15143" width="7" style="58" bestFit="1" customWidth="1"/>
    <col min="15144" max="15144" width="6.140625" style="58" bestFit="1" customWidth="1"/>
    <col min="15145" max="15145" width="6.42578125" style="58" bestFit="1" customWidth="1"/>
    <col min="15146" max="15147" width="6.85546875" style="58" bestFit="1" customWidth="1"/>
    <col min="15148" max="15148" width="6.42578125" style="58" bestFit="1" customWidth="1"/>
    <col min="15149" max="15149" width="6.28515625" style="58" bestFit="1" customWidth="1"/>
    <col min="15150" max="15150" width="7.140625" style="58" bestFit="1" customWidth="1"/>
    <col min="15151" max="15151" width="6.5703125" style="58" bestFit="1" customWidth="1"/>
    <col min="15152" max="15152" width="7" style="58" bestFit="1" customWidth="1"/>
    <col min="15153" max="15153" width="6.42578125" style="58" bestFit="1" customWidth="1"/>
    <col min="15154" max="15154" width="5.85546875" style="58" bestFit="1" customWidth="1"/>
    <col min="15155" max="15155" width="7" style="58" bestFit="1" customWidth="1"/>
    <col min="15156" max="15156" width="6.140625" style="58" bestFit="1" customWidth="1"/>
    <col min="15157" max="15157" width="6.42578125" style="58" bestFit="1" customWidth="1"/>
    <col min="15158" max="15159" width="6.85546875" style="58" bestFit="1" customWidth="1"/>
    <col min="15160" max="15160" width="6.42578125" style="58" bestFit="1" customWidth="1"/>
    <col min="15161" max="15161" width="6.28515625" style="58" bestFit="1" customWidth="1"/>
    <col min="15162" max="15162" width="7.140625" style="58" bestFit="1" customWidth="1"/>
    <col min="15163" max="15163" width="6.5703125" style="58" bestFit="1" customWidth="1"/>
    <col min="15164" max="15164" width="7" style="58" bestFit="1" customWidth="1"/>
    <col min="15165" max="15165" width="6.42578125" style="58" bestFit="1" customWidth="1"/>
    <col min="15166" max="15166" width="5.85546875" style="58" bestFit="1" customWidth="1"/>
    <col min="15167" max="15167" width="7" style="58" bestFit="1" customWidth="1"/>
    <col min="15168" max="15168" width="6.140625" style="58" bestFit="1" customWidth="1"/>
    <col min="15169" max="15169" width="6.42578125" style="58" bestFit="1" customWidth="1"/>
    <col min="15170" max="15171" width="6.85546875" style="58" bestFit="1" customWidth="1"/>
    <col min="15172" max="15172" width="6.42578125" style="58" bestFit="1" customWidth="1"/>
    <col min="15173" max="15173" width="6.28515625" style="58" bestFit="1" customWidth="1"/>
    <col min="15174" max="15174" width="7.140625" style="58" bestFit="1" customWidth="1"/>
    <col min="15175" max="15175" width="6.5703125" style="58" bestFit="1" customWidth="1"/>
    <col min="15176" max="15176" width="7" style="58" bestFit="1" customWidth="1"/>
    <col min="15177" max="15177" width="6.42578125" style="58" bestFit="1" customWidth="1"/>
    <col min="15178" max="15178" width="5.85546875" style="58" bestFit="1" customWidth="1"/>
    <col min="15179" max="15179" width="7" style="58" bestFit="1" customWidth="1"/>
    <col min="15180" max="15180" width="6.140625" style="58" bestFit="1" customWidth="1"/>
    <col min="15181" max="15181" width="6.42578125" style="58" bestFit="1" customWidth="1"/>
    <col min="15182" max="15183" width="6.85546875" style="58" bestFit="1" customWidth="1"/>
    <col min="15184" max="15184" width="6.42578125" style="58" bestFit="1" customWidth="1"/>
    <col min="15185" max="15185" width="6.28515625" style="58" bestFit="1" customWidth="1"/>
    <col min="15186" max="15186" width="7.140625" style="58" bestFit="1" customWidth="1"/>
    <col min="15187" max="15187" width="6.5703125" style="58" bestFit="1" customWidth="1"/>
    <col min="15188" max="15188" width="7" style="58" bestFit="1" customWidth="1"/>
    <col min="15189" max="15189" width="6.42578125" style="58" bestFit="1" customWidth="1"/>
    <col min="15190" max="15190" width="5.85546875" style="58" bestFit="1" customWidth="1"/>
    <col min="15191" max="15191" width="7" style="58" bestFit="1" customWidth="1"/>
    <col min="15192" max="15192" width="6.140625" style="58" bestFit="1" customWidth="1"/>
    <col min="15193" max="15193" width="6.42578125" style="58" bestFit="1" customWidth="1"/>
    <col min="15194" max="15195" width="6.85546875" style="58" bestFit="1" customWidth="1"/>
    <col min="15196" max="15196" width="6.42578125" style="58" bestFit="1" customWidth="1"/>
    <col min="15197" max="15197" width="6.28515625" style="58" bestFit="1" customWidth="1"/>
    <col min="15198" max="15198" width="7.140625" style="58" bestFit="1" customWidth="1"/>
    <col min="15199" max="15199" width="6.5703125" style="58" bestFit="1" customWidth="1"/>
    <col min="15200" max="15200" width="7" style="58" bestFit="1" customWidth="1"/>
    <col min="15201" max="15201" width="6.42578125" style="58" bestFit="1" customWidth="1"/>
    <col min="15202" max="15202" width="5.85546875" style="58" bestFit="1" customWidth="1"/>
    <col min="15203" max="15203" width="7" style="58" bestFit="1" customWidth="1"/>
    <col min="15204" max="15204" width="6.140625" style="58" bestFit="1" customWidth="1"/>
    <col min="15205" max="15205" width="6.42578125" style="58" bestFit="1" customWidth="1"/>
    <col min="15206" max="15207" width="6.85546875" style="58" bestFit="1" customWidth="1"/>
    <col min="15208" max="15208" width="6.42578125" style="58" bestFit="1" customWidth="1"/>
    <col min="15209" max="15209" width="6.28515625" style="58" bestFit="1" customWidth="1"/>
    <col min="15210" max="15210" width="7.140625" style="58" bestFit="1" customWidth="1"/>
    <col min="15211" max="15211" width="6.5703125" style="58" bestFit="1" customWidth="1"/>
    <col min="15212" max="15212" width="7" style="58" bestFit="1" customWidth="1"/>
    <col min="15213" max="15213" width="6.42578125" style="58" bestFit="1" customWidth="1"/>
    <col min="15214" max="15214" width="5.85546875" style="58" bestFit="1" customWidth="1"/>
    <col min="15215" max="15215" width="7" style="58" bestFit="1" customWidth="1"/>
    <col min="15216" max="15216" width="6.140625" style="58" bestFit="1" customWidth="1"/>
    <col min="15217" max="15217" width="6.42578125" style="58" bestFit="1" customWidth="1"/>
    <col min="15218" max="15219" width="6.85546875" style="58" bestFit="1" customWidth="1"/>
    <col min="15220" max="15220" width="6.42578125" style="58" bestFit="1" customWidth="1"/>
    <col min="15221" max="15221" width="6.28515625" style="58" bestFit="1" customWidth="1"/>
    <col min="15222" max="15222" width="7.140625" style="58" bestFit="1" customWidth="1"/>
    <col min="15223" max="15223" width="6.5703125" style="58" bestFit="1" customWidth="1"/>
    <col min="15224" max="15224" width="7" style="58" bestFit="1" customWidth="1"/>
    <col min="15225" max="15225" width="6.42578125" style="58" bestFit="1" customWidth="1"/>
    <col min="15226" max="15226" width="5.85546875" style="58" bestFit="1" customWidth="1"/>
    <col min="15227" max="15227" width="7" style="58" bestFit="1" customWidth="1"/>
    <col min="15228" max="15228" width="6.140625" style="58" bestFit="1" customWidth="1"/>
    <col min="15229" max="15229" width="6.42578125" style="58" bestFit="1" customWidth="1"/>
    <col min="15230" max="15231" width="6.85546875" style="58" bestFit="1" customWidth="1"/>
    <col min="15232" max="15232" width="6.42578125" style="58" bestFit="1" customWidth="1"/>
    <col min="15233" max="15233" width="6.28515625" style="58" bestFit="1" customWidth="1"/>
    <col min="15234" max="15234" width="7.140625" style="58" bestFit="1" customWidth="1"/>
    <col min="15235" max="15235" width="6.5703125" style="58" bestFit="1" customWidth="1"/>
    <col min="15236" max="15236" width="7" style="58" bestFit="1" customWidth="1"/>
    <col min="15237" max="15237" width="6.42578125" style="58" bestFit="1" customWidth="1"/>
    <col min="15238" max="15238" width="5.85546875" style="58" bestFit="1" customWidth="1"/>
    <col min="15239" max="15239" width="7" style="58" bestFit="1" customWidth="1"/>
    <col min="15240" max="15240" width="6.140625" style="58" bestFit="1" customWidth="1"/>
    <col min="15241" max="15241" width="6.42578125" style="58" bestFit="1" customWidth="1"/>
    <col min="15242" max="15243" width="6.85546875" style="58" bestFit="1" customWidth="1"/>
    <col min="15244" max="15244" width="6.42578125" style="58" bestFit="1" customWidth="1"/>
    <col min="15245" max="15245" width="6.28515625" style="58" bestFit="1" customWidth="1"/>
    <col min="15246" max="15246" width="7.140625" style="58" bestFit="1" customWidth="1"/>
    <col min="15247" max="15247" width="6.5703125" style="58" bestFit="1" customWidth="1"/>
    <col min="15248" max="15248" width="7" style="58" bestFit="1" customWidth="1"/>
    <col min="15249" max="15249" width="6.42578125" style="58" bestFit="1" customWidth="1"/>
    <col min="15250" max="15250" width="5.85546875" style="58" bestFit="1" customWidth="1"/>
    <col min="15251" max="15251" width="7" style="58" bestFit="1" customWidth="1"/>
    <col min="15252" max="15252" width="6.140625" style="58" bestFit="1" customWidth="1"/>
    <col min="15253" max="15253" width="6.42578125" style="58" bestFit="1" customWidth="1"/>
    <col min="15254" max="15281" width="6.85546875" style="58" bestFit="1" customWidth="1"/>
    <col min="15282" max="15356" width="9.140625" style="58"/>
    <col min="15357" max="15357" width="3" style="58" bestFit="1" customWidth="1"/>
    <col min="15358" max="15358" width="3.28515625" style="58" bestFit="1" customWidth="1"/>
    <col min="15359" max="15360" width="0" style="58" hidden="1" customWidth="1"/>
    <col min="15361" max="15361" width="9.140625" style="58"/>
    <col min="15362" max="15362" width="29.5703125" style="58" customWidth="1"/>
    <col min="15363" max="15363" width="7" style="58" bestFit="1" customWidth="1"/>
    <col min="15364" max="15364" width="6.140625" style="58" bestFit="1" customWidth="1"/>
    <col min="15365" max="15365" width="6.42578125" style="58" bestFit="1" customWidth="1"/>
    <col min="15366" max="15367" width="6.85546875" style="58" bestFit="1" customWidth="1"/>
    <col min="15368" max="15368" width="6.42578125" style="58" bestFit="1" customWidth="1"/>
    <col min="15369" max="15369" width="6.28515625" style="58" bestFit="1" customWidth="1"/>
    <col min="15370" max="15370" width="7.140625" style="58" bestFit="1" customWidth="1"/>
    <col min="15371" max="15371" width="6.5703125" style="58" bestFit="1" customWidth="1"/>
    <col min="15372" max="15372" width="7" style="58" bestFit="1" customWidth="1"/>
    <col min="15373" max="15373" width="6.42578125" style="58" bestFit="1" customWidth="1"/>
    <col min="15374" max="15374" width="5.85546875" style="58" bestFit="1" customWidth="1"/>
    <col min="15375" max="15375" width="7" style="58" bestFit="1" customWidth="1"/>
    <col min="15376" max="15376" width="6.140625" style="58" bestFit="1" customWidth="1"/>
    <col min="15377" max="15377" width="6.42578125" style="58" bestFit="1" customWidth="1"/>
    <col min="15378" max="15379" width="6.85546875" style="58" bestFit="1" customWidth="1"/>
    <col min="15380" max="15380" width="6.42578125" style="58" bestFit="1" customWidth="1"/>
    <col min="15381" max="15381" width="6.28515625" style="58" bestFit="1" customWidth="1"/>
    <col min="15382" max="15382" width="7.140625" style="58" bestFit="1" customWidth="1"/>
    <col min="15383" max="15383" width="6.5703125" style="58" bestFit="1" customWidth="1"/>
    <col min="15384" max="15384" width="7" style="58" bestFit="1" customWidth="1"/>
    <col min="15385" max="15385" width="6.42578125" style="58" bestFit="1" customWidth="1"/>
    <col min="15386" max="15386" width="5.85546875" style="58" bestFit="1" customWidth="1"/>
    <col min="15387" max="15387" width="7" style="58" bestFit="1" customWidth="1"/>
    <col min="15388" max="15388" width="6.140625" style="58" bestFit="1" customWidth="1"/>
    <col min="15389" max="15389" width="6.42578125" style="58" bestFit="1" customWidth="1"/>
    <col min="15390" max="15391" width="6.85546875" style="58" bestFit="1" customWidth="1"/>
    <col min="15392" max="15392" width="6.42578125" style="58" bestFit="1" customWidth="1"/>
    <col min="15393" max="15393" width="6.28515625" style="58" bestFit="1" customWidth="1"/>
    <col min="15394" max="15394" width="7.140625" style="58" bestFit="1" customWidth="1"/>
    <col min="15395" max="15395" width="6.5703125" style="58" bestFit="1" customWidth="1"/>
    <col min="15396" max="15396" width="7" style="58" bestFit="1" customWidth="1"/>
    <col min="15397" max="15397" width="6.42578125" style="58" bestFit="1" customWidth="1"/>
    <col min="15398" max="15398" width="5.85546875" style="58" bestFit="1" customWidth="1"/>
    <col min="15399" max="15399" width="7" style="58" bestFit="1" customWidth="1"/>
    <col min="15400" max="15400" width="6.140625" style="58" bestFit="1" customWidth="1"/>
    <col min="15401" max="15401" width="6.42578125" style="58" bestFit="1" customWidth="1"/>
    <col min="15402" max="15403" width="6.85546875" style="58" bestFit="1" customWidth="1"/>
    <col min="15404" max="15404" width="6.42578125" style="58" bestFit="1" customWidth="1"/>
    <col min="15405" max="15405" width="6.28515625" style="58" bestFit="1" customWidth="1"/>
    <col min="15406" max="15406" width="7.140625" style="58" bestFit="1" customWidth="1"/>
    <col min="15407" max="15407" width="6.5703125" style="58" bestFit="1" customWidth="1"/>
    <col min="15408" max="15408" width="7" style="58" bestFit="1" customWidth="1"/>
    <col min="15409" max="15409" width="6.42578125" style="58" bestFit="1" customWidth="1"/>
    <col min="15410" max="15410" width="5.85546875" style="58" bestFit="1" customWidth="1"/>
    <col min="15411" max="15411" width="7" style="58" bestFit="1" customWidth="1"/>
    <col min="15412" max="15412" width="6.140625" style="58" bestFit="1" customWidth="1"/>
    <col min="15413" max="15413" width="6.42578125" style="58" bestFit="1" customWidth="1"/>
    <col min="15414" max="15415" width="6.85546875" style="58" bestFit="1" customWidth="1"/>
    <col min="15416" max="15416" width="6.42578125" style="58" bestFit="1" customWidth="1"/>
    <col min="15417" max="15417" width="6.28515625" style="58" bestFit="1" customWidth="1"/>
    <col min="15418" max="15418" width="7.140625" style="58" bestFit="1" customWidth="1"/>
    <col min="15419" max="15419" width="6.5703125" style="58" bestFit="1" customWidth="1"/>
    <col min="15420" max="15420" width="7" style="58" bestFit="1" customWidth="1"/>
    <col min="15421" max="15421" width="6.42578125" style="58" bestFit="1" customWidth="1"/>
    <col min="15422" max="15422" width="5.85546875" style="58" bestFit="1" customWidth="1"/>
    <col min="15423" max="15423" width="7" style="58" bestFit="1" customWidth="1"/>
    <col min="15424" max="15424" width="6.140625" style="58" bestFit="1" customWidth="1"/>
    <col min="15425" max="15425" width="6.42578125" style="58" bestFit="1" customWidth="1"/>
    <col min="15426" max="15427" width="6.85546875" style="58" bestFit="1" customWidth="1"/>
    <col min="15428" max="15428" width="6.42578125" style="58" bestFit="1" customWidth="1"/>
    <col min="15429" max="15429" width="6.28515625" style="58" bestFit="1" customWidth="1"/>
    <col min="15430" max="15430" width="7.140625" style="58" bestFit="1" customWidth="1"/>
    <col min="15431" max="15431" width="6.5703125" style="58" bestFit="1" customWidth="1"/>
    <col min="15432" max="15432" width="7" style="58" bestFit="1" customWidth="1"/>
    <col min="15433" max="15433" width="6.42578125" style="58" bestFit="1" customWidth="1"/>
    <col min="15434" max="15434" width="5.85546875" style="58" bestFit="1" customWidth="1"/>
    <col min="15435" max="15435" width="7" style="58" bestFit="1" customWidth="1"/>
    <col min="15436" max="15436" width="6.140625" style="58" bestFit="1" customWidth="1"/>
    <col min="15437" max="15437" width="6.42578125" style="58" bestFit="1" customWidth="1"/>
    <col min="15438" max="15439" width="6.85546875" style="58" bestFit="1" customWidth="1"/>
    <col min="15440" max="15440" width="6.42578125" style="58" bestFit="1" customWidth="1"/>
    <col min="15441" max="15441" width="6.28515625" style="58" bestFit="1" customWidth="1"/>
    <col min="15442" max="15442" width="7.140625" style="58" bestFit="1" customWidth="1"/>
    <col min="15443" max="15443" width="6.5703125" style="58" bestFit="1" customWidth="1"/>
    <col min="15444" max="15444" width="7" style="58" bestFit="1" customWidth="1"/>
    <col min="15445" max="15445" width="6.42578125" style="58" bestFit="1" customWidth="1"/>
    <col min="15446" max="15446" width="5.85546875" style="58" bestFit="1" customWidth="1"/>
    <col min="15447" max="15447" width="7" style="58" bestFit="1" customWidth="1"/>
    <col min="15448" max="15448" width="6.140625" style="58" bestFit="1" customWidth="1"/>
    <col min="15449" max="15449" width="6.42578125" style="58" bestFit="1" customWidth="1"/>
    <col min="15450" max="15451" width="6.85546875" style="58" bestFit="1" customWidth="1"/>
    <col min="15452" max="15452" width="6.42578125" style="58" bestFit="1" customWidth="1"/>
    <col min="15453" max="15453" width="6.28515625" style="58" bestFit="1" customWidth="1"/>
    <col min="15454" max="15454" width="7.140625" style="58" bestFit="1" customWidth="1"/>
    <col min="15455" max="15455" width="6.5703125" style="58" bestFit="1" customWidth="1"/>
    <col min="15456" max="15456" width="7" style="58" bestFit="1" customWidth="1"/>
    <col min="15457" max="15457" width="6.42578125" style="58" bestFit="1" customWidth="1"/>
    <col min="15458" max="15458" width="5.85546875" style="58" bestFit="1" customWidth="1"/>
    <col min="15459" max="15459" width="7" style="58" bestFit="1" customWidth="1"/>
    <col min="15460" max="15460" width="6.140625" style="58" bestFit="1" customWidth="1"/>
    <col min="15461" max="15461" width="6.42578125" style="58" bestFit="1" customWidth="1"/>
    <col min="15462" max="15463" width="6.85546875" style="58" bestFit="1" customWidth="1"/>
    <col min="15464" max="15464" width="6.42578125" style="58" bestFit="1" customWidth="1"/>
    <col min="15465" max="15465" width="6.28515625" style="58" bestFit="1" customWidth="1"/>
    <col min="15466" max="15466" width="7.140625" style="58" bestFit="1" customWidth="1"/>
    <col min="15467" max="15467" width="6.5703125" style="58" bestFit="1" customWidth="1"/>
    <col min="15468" max="15468" width="7" style="58" bestFit="1" customWidth="1"/>
    <col min="15469" max="15469" width="6.42578125" style="58" bestFit="1" customWidth="1"/>
    <col min="15470" max="15470" width="5.85546875" style="58" bestFit="1" customWidth="1"/>
    <col min="15471" max="15471" width="7" style="58" bestFit="1" customWidth="1"/>
    <col min="15472" max="15472" width="6.140625" style="58" bestFit="1" customWidth="1"/>
    <col min="15473" max="15473" width="6.42578125" style="58" bestFit="1" customWidth="1"/>
    <col min="15474" max="15475" width="6.85546875" style="58" bestFit="1" customWidth="1"/>
    <col min="15476" max="15476" width="6.42578125" style="58" bestFit="1" customWidth="1"/>
    <col min="15477" max="15477" width="6.28515625" style="58" bestFit="1" customWidth="1"/>
    <col min="15478" max="15478" width="7.140625" style="58" bestFit="1" customWidth="1"/>
    <col min="15479" max="15479" width="6.5703125" style="58" bestFit="1" customWidth="1"/>
    <col min="15480" max="15480" width="7" style="58" bestFit="1" customWidth="1"/>
    <col min="15481" max="15481" width="6.42578125" style="58" bestFit="1" customWidth="1"/>
    <col min="15482" max="15482" width="5.85546875" style="58" bestFit="1" customWidth="1"/>
    <col min="15483" max="15483" width="7" style="58" bestFit="1" customWidth="1"/>
    <col min="15484" max="15484" width="6.140625" style="58" bestFit="1" customWidth="1"/>
    <col min="15485" max="15485" width="6.42578125" style="58" bestFit="1" customWidth="1"/>
    <col min="15486" max="15487" width="6.85546875" style="58" bestFit="1" customWidth="1"/>
    <col min="15488" max="15488" width="6.42578125" style="58" bestFit="1" customWidth="1"/>
    <col min="15489" max="15489" width="6.28515625" style="58" bestFit="1" customWidth="1"/>
    <col min="15490" max="15490" width="7.140625" style="58" bestFit="1" customWidth="1"/>
    <col min="15491" max="15491" width="6.5703125" style="58" bestFit="1" customWidth="1"/>
    <col min="15492" max="15492" width="7" style="58" bestFit="1" customWidth="1"/>
    <col min="15493" max="15493" width="6.42578125" style="58" bestFit="1" customWidth="1"/>
    <col min="15494" max="15494" width="5.85546875" style="58" bestFit="1" customWidth="1"/>
    <col min="15495" max="15495" width="7" style="58" bestFit="1" customWidth="1"/>
    <col min="15496" max="15496" width="6.140625" style="58" bestFit="1" customWidth="1"/>
    <col min="15497" max="15497" width="6.42578125" style="58" bestFit="1" customWidth="1"/>
    <col min="15498" max="15499" width="6.85546875" style="58" bestFit="1" customWidth="1"/>
    <col min="15500" max="15500" width="6.42578125" style="58" bestFit="1" customWidth="1"/>
    <col min="15501" max="15501" width="6.28515625" style="58" bestFit="1" customWidth="1"/>
    <col min="15502" max="15502" width="7.140625" style="58" bestFit="1" customWidth="1"/>
    <col min="15503" max="15503" width="6.5703125" style="58" bestFit="1" customWidth="1"/>
    <col min="15504" max="15504" width="7" style="58" bestFit="1" customWidth="1"/>
    <col min="15505" max="15505" width="6.42578125" style="58" bestFit="1" customWidth="1"/>
    <col min="15506" max="15506" width="5.85546875" style="58" bestFit="1" customWidth="1"/>
    <col min="15507" max="15507" width="7" style="58" bestFit="1" customWidth="1"/>
    <col min="15508" max="15508" width="6.140625" style="58" bestFit="1" customWidth="1"/>
    <col min="15509" max="15509" width="6.42578125" style="58" bestFit="1" customWidth="1"/>
    <col min="15510" max="15537" width="6.85546875" style="58" bestFit="1" customWidth="1"/>
    <col min="15538" max="15612" width="9.140625" style="58"/>
    <col min="15613" max="15613" width="3" style="58" bestFit="1" customWidth="1"/>
    <col min="15614" max="15614" width="3.28515625" style="58" bestFit="1" customWidth="1"/>
    <col min="15615" max="15616" width="0" style="58" hidden="1" customWidth="1"/>
    <col min="15617" max="15617" width="9.140625" style="58"/>
    <col min="15618" max="15618" width="29.5703125" style="58" customWidth="1"/>
    <col min="15619" max="15619" width="7" style="58" bestFit="1" customWidth="1"/>
    <col min="15620" max="15620" width="6.140625" style="58" bestFit="1" customWidth="1"/>
    <col min="15621" max="15621" width="6.42578125" style="58" bestFit="1" customWidth="1"/>
    <col min="15622" max="15623" width="6.85546875" style="58" bestFit="1" customWidth="1"/>
    <col min="15624" max="15624" width="6.42578125" style="58" bestFit="1" customWidth="1"/>
    <col min="15625" max="15625" width="6.28515625" style="58" bestFit="1" customWidth="1"/>
    <col min="15626" max="15626" width="7.140625" style="58" bestFit="1" customWidth="1"/>
    <col min="15627" max="15627" width="6.5703125" style="58" bestFit="1" customWidth="1"/>
    <col min="15628" max="15628" width="7" style="58" bestFit="1" customWidth="1"/>
    <col min="15629" max="15629" width="6.42578125" style="58" bestFit="1" customWidth="1"/>
    <col min="15630" max="15630" width="5.85546875" style="58" bestFit="1" customWidth="1"/>
    <col min="15631" max="15631" width="7" style="58" bestFit="1" customWidth="1"/>
    <col min="15632" max="15632" width="6.140625" style="58" bestFit="1" customWidth="1"/>
    <col min="15633" max="15633" width="6.42578125" style="58" bestFit="1" customWidth="1"/>
    <col min="15634" max="15635" width="6.85546875" style="58" bestFit="1" customWidth="1"/>
    <col min="15636" max="15636" width="6.42578125" style="58" bestFit="1" customWidth="1"/>
    <col min="15637" max="15637" width="6.28515625" style="58" bestFit="1" customWidth="1"/>
    <col min="15638" max="15638" width="7.140625" style="58" bestFit="1" customWidth="1"/>
    <col min="15639" max="15639" width="6.5703125" style="58" bestFit="1" customWidth="1"/>
    <col min="15640" max="15640" width="7" style="58" bestFit="1" customWidth="1"/>
    <col min="15641" max="15641" width="6.42578125" style="58" bestFit="1" customWidth="1"/>
    <col min="15642" max="15642" width="5.85546875" style="58" bestFit="1" customWidth="1"/>
    <col min="15643" max="15643" width="7" style="58" bestFit="1" customWidth="1"/>
    <col min="15644" max="15644" width="6.140625" style="58" bestFit="1" customWidth="1"/>
    <col min="15645" max="15645" width="6.42578125" style="58" bestFit="1" customWidth="1"/>
    <col min="15646" max="15647" width="6.85546875" style="58" bestFit="1" customWidth="1"/>
    <col min="15648" max="15648" width="6.42578125" style="58" bestFit="1" customWidth="1"/>
    <col min="15649" max="15649" width="6.28515625" style="58" bestFit="1" customWidth="1"/>
    <col min="15650" max="15650" width="7.140625" style="58" bestFit="1" customWidth="1"/>
    <col min="15651" max="15651" width="6.5703125" style="58" bestFit="1" customWidth="1"/>
    <col min="15652" max="15652" width="7" style="58" bestFit="1" customWidth="1"/>
    <col min="15653" max="15653" width="6.42578125" style="58" bestFit="1" customWidth="1"/>
    <col min="15654" max="15654" width="5.85546875" style="58" bestFit="1" customWidth="1"/>
    <col min="15655" max="15655" width="7" style="58" bestFit="1" customWidth="1"/>
    <col min="15656" max="15656" width="6.140625" style="58" bestFit="1" customWidth="1"/>
    <col min="15657" max="15657" width="6.42578125" style="58" bestFit="1" customWidth="1"/>
    <col min="15658" max="15659" width="6.85546875" style="58" bestFit="1" customWidth="1"/>
    <col min="15660" max="15660" width="6.42578125" style="58" bestFit="1" customWidth="1"/>
    <col min="15661" max="15661" width="6.28515625" style="58" bestFit="1" customWidth="1"/>
    <col min="15662" max="15662" width="7.140625" style="58" bestFit="1" customWidth="1"/>
    <col min="15663" max="15663" width="6.5703125" style="58" bestFit="1" customWidth="1"/>
    <col min="15664" max="15664" width="7" style="58" bestFit="1" customWidth="1"/>
    <col min="15665" max="15665" width="6.42578125" style="58" bestFit="1" customWidth="1"/>
    <col min="15666" max="15666" width="5.85546875" style="58" bestFit="1" customWidth="1"/>
    <col min="15667" max="15667" width="7" style="58" bestFit="1" customWidth="1"/>
    <col min="15668" max="15668" width="6.140625" style="58" bestFit="1" customWidth="1"/>
    <col min="15669" max="15669" width="6.42578125" style="58" bestFit="1" customWidth="1"/>
    <col min="15670" max="15671" width="6.85546875" style="58" bestFit="1" customWidth="1"/>
    <col min="15672" max="15672" width="6.42578125" style="58" bestFit="1" customWidth="1"/>
    <col min="15673" max="15673" width="6.28515625" style="58" bestFit="1" customWidth="1"/>
    <col min="15674" max="15674" width="7.140625" style="58" bestFit="1" customWidth="1"/>
    <col min="15675" max="15675" width="6.5703125" style="58" bestFit="1" customWidth="1"/>
    <col min="15676" max="15676" width="7" style="58" bestFit="1" customWidth="1"/>
    <col min="15677" max="15677" width="6.42578125" style="58" bestFit="1" customWidth="1"/>
    <col min="15678" max="15678" width="5.85546875" style="58" bestFit="1" customWidth="1"/>
    <col min="15679" max="15679" width="7" style="58" bestFit="1" customWidth="1"/>
    <col min="15680" max="15680" width="6.140625" style="58" bestFit="1" customWidth="1"/>
    <col min="15681" max="15681" width="6.42578125" style="58" bestFit="1" customWidth="1"/>
    <col min="15682" max="15683" width="6.85546875" style="58" bestFit="1" customWidth="1"/>
    <col min="15684" max="15684" width="6.42578125" style="58" bestFit="1" customWidth="1"/>
    <col min="15685" max="15685" width="6.28515625" style="58" bestFit="1" customWidth="1"/>
    <col min="15686" max="15686" width="7.140625" style="58" bestFit="1" customWidth="1"/>
    <col min="15687" max="15687" width="6.5703125" style="58" bestFit="1" customWidth="1"/>
    <col min="15688" max="15688" width="7" style="58" bestFit="1" customWidth="1"/>
    <col min="15689" max="15689" width="6.42578125" style="58" bestFit="1" customWidth="1"/>
    <col min="15690" max="15690" width="5.85546875" style="58" bestFit="1" customWidth="1"/>
    <col min="15691" max="15691" width="7" style="58" bestFit="1" customWidth="1"/>
    <col min="15692" max="15692" width="6.140625" style="58" bestFit="1" customWidth="1"/>
    <col min="15693" max="15693" width="6.42578125" style="58" bestFit="1" customWidth="1"/>
    <col min="15694" max="15695" width="6.85546875" style="58" bestFit="1" customWidth="1"/>
    <col min="15696" max="15696" width="6.42578125" style="58" bestFit="1" customWidth="1"/>
    <col min="15697" max="15697" width="6.28515625" style="58" bestFit="1" customWidth="1"/>
    <col min="15698" max="15698" width="7.140625" style="58" bestFit="1" customWidth="1"/>
    <col min="15699" max="15699" width="6.5703125" style="58" bestFit="1" customWidth="1"/>
    <col min="15700" max="15700" width="7" style="58" bestFit="1" customWidth="1"/>
    <col min="15701" max="15701" width="6.42578125" style="58" bestFit="1" customWidth="1"/>
    <col min="15702" max="15702" width="5.85546875" style="58" bestFit="1" customWidth="1"/>
    <col min="15703" max="15703" width="7" style="58" bestFit="1" customWidth="1"/>
    <col min="15704" max="15704" width="6.140625" style="58" bestFit="1" customWidth="1"/>
    <col min="15705" max="15705" width="6.42578125" style="58" bestFit="1" customWidth="1"/>
    <col min="15706" max="15707" width="6.85546875" style="58" bestFit="1" customWidth="1"/>
    <col min="15708" max="15708" width="6.42578125" style="58" bestFit="1" customWidth="1"/>
    <col min="15709" max="15709" width="6.28515625" style="58" bestFit="1" customWidth="1"/>
    <col min="15710" max="15710" width="7.140625" style="58" bestFit="1" customWidth="1"/>
    <col min="15711" max="15711" width="6.5703125" style="58" bestFit="1" customWidth="1"/>
    <col min="15712" max="15712" width="7" style="58" bestFit="1" customWidth="1"/>
    <col min="15713" max="15713" width="6.42578125" style="58" bestFit="1" customWidth="1"/>
    <col min="15714" max="15714" width="5.85546875" style="58" bestFit="1" customWidth="1"/>
    <col min="15715" max="15715" width="7" style="58" bestFit="1" customWidth="1"/>
    <col min="15716" max="15716" width="6.140625" style="58" bestFit="1" customWidth="1"/>
    <col min="15717" max="15717" width="6.42578125" style="58" bestFit="1" customWidth="1"/>
    <col min="15718" max="15719" width="6.85546875" style="58" bestFit="1" customWidth="1"/>
    <col min="15720" max="15720" width="6.42578125" style="58" bestFit="1" customWidth="1"/>
    <col min="15721" max="15721" width="6.28515625" style="58" bestFit="1" customWidth="1"/>
    <col min="15722" max="15722" width="7.140625" style="58" bestFit="1" customWidth="1"/>
    <col min="15723" max="15723" width="6.5703125" style="58" bestFit="1" customWidth="1"/>
    <col min="15724" max="15724" width="7" style="58" bestFit="1" customWidth="1"/>
    <col min="15725" max="15725" width="6.42578125" style="58" bestFit="1" customWidth="1"/>
    <col min="15726" max="15726" width="5.85546875" style="58" bestFit="1" customWidth="1"/>
    <col min="15727" max="15727" width="7" style="58" bestFit="1" customWidth="1"/>
    <col min="15728" max="15728" width="6.140625" style="58" bestFit="1" customWidth="1"/>
    <col min="15729" max="15729" width="6.42578125" style="58" bestFit="1" customWidth="1"/>
    <col min="15730" max="15731" width="6.85546875" style="58" bestFit="1" customWidth="1"/>
    <col min="15732" max="15732" width="6.42578125" style="58" bestFit="1" customWidth="1"/>
    <col min="15733" max="15733" width="6.28515625" style="58" bestFit="1" customWidth="1"/>
    <col min="15734" max="15734" width="7.140625" style="58" bestFit="1" customWidth="1"/>
    <col min="15735" max="15735" width="6.5703125" style="58" bestFit="1" customWidth="1"/>
    <col min="15736" max="15736" width="7" style="58" bestFit="1" customWidth="1"/>
    <col min="15737" max="15737" width="6.42578125" style="58" bestFit="1" customWidth="1"/>
    <col min="15738" max="15738" width="5.85546875" style="58" bestFit="1" customWidth="1"/>
    <col min="15739" max="15739" width="7" style="58" bestFit="1" customWidth="1"/>
    <col min="15740" max="15740" width="6.140625" style="58" bestFit="1" customWidth="1"/>
    <col min="15741" max="15741" width="6.42578125" style="58" bestFit="1" customWidth="1"/>
    <col min="15742" max="15743" width="6.85546875" style="58" bestFit="1" customWidth="1"/>
    <col min="15744" max="15744" width="6.42578125" style="58" bestFit="1" customWidth="1"/>
    <col min="15745" max="15745" width="6.28515625" style="58" bestFit="1" customWidth="1"/>
    <col min="15746" max="15746" width="7.140625" style="58" bestFit="1" customWidth="1"/>
    <col min="15747" max="15747" width="6.5703125" style="58" bestFit="1" customWidth="1"/>
    <col min="15748" max="15748" width="7" style="58" bestFit="1" customWidth="1"/>
    <col min="15749" max="15749" width="6.42578125" style="58" bestFit="1" customWidth="1"/>
    <col min="15750" max="15750" width="5.85546875" style="58" bestFit="1" customWidth="1"/>
    <col min="15751" max="15751" width="7" style="58" bestFit="1" customWidth="1"/>
    <col min="15752" max="15752" width="6.140625" style="58" bestFit="1" customWidth="1"/>
    <col min="15753" max="15753" width="6.42578125" style="58" bestFit="1" customWidth="1"/>
    <col min="15754" max="15755" width="6.85546875" style="58" bestFit="1" customWidth="1"/>
    <col min="15756" max="15756" width="6.42578125" style="58" bestFit="1" customWidth="1"/>
    <col min="15757" max="15757" width="6.28515625" style="58" bestFit="1" customWidth="1"/>
    <col min="15758" max="15758" width="7.140625" style="58" bestFit="1" customWidth="1"/>
    <col min="15759" max="15759" width="6.5703125" style="58" bestFit="1" customWidth="1"/>
    <col min="15760" max="15760" width="7" style="58" bestFit="1" customWidth="1"/>
    <col min="15761" max="15761" width="6.42578125" style="58" bestFit="1" customWidth="1"/>
    <col min="15762" max="15762" width="5.85546875" style="58" bestFit="1" customWidth="1"/>
    <col min="15763" max="15763" width="7" style="58" bestFit="1" customWidth="1"/>
    <col min="15764" max="15764" width="6.140625" style="58" bestFit="1" customWidth="1"/>
    <col min="15765" max="15765" width="6.42578125" style="58" bestFit="1" customWidth="1"/>
    <col min="15766" max="15793" width="6.85546875" style="58" bestFit="1" customWidth="1"/>
    <col min="15794" max="15868" width="9.140625" style="58"/>
    <col min="15869" max="15869" width="3" style="58" bestFit="1" customWidth="1"/>
    <col min="15870" max="15870" width="3.28515625" style="58" bestFit="1" customWidth="1"/>
    <col min="15871" max="15872" width="0" style="58" hidden="1" customWidth="1"/>
    <col min="15873" max="15873" width="9.140625" style="58"/>
    <col min="15874" max="15874" width="29.5703125" style="58" customWidth="1"/>
    <col min="15875" max="15875" width="7" style="58" bestFit="1" customWidth="1"/>
    <col min="15876" max="15876" width="6.140625" style="58" bestFit="1" customWidth="1"/>
    <col min="15877" max="15877" width="6.42578125" style="58" bestFit="1" customWidth="1"/>
    <col min="15878" max="15879" width="6.85546875" style="58" bestFit="1" customWidth="1"/>
    <col min="15880" max="15880" width="6.42578125" style="58" bestFit="1" customWidth="1"/>
    <col min="15881" max="15881" width="6.28515625" style="58" bestFit="1" customWidth="1"/>
    <col min="15882" max="15882" width="7.140625" style="58" bestFit="1" customWidth="1"/>
    <col min="15883" max="15883" width="6.5703125" style="58" bestFit="1" customWidth="1"/>
    <col min="15884" max="15884" width="7" style="58" bestFit="1" customWidth="1"/>
    <col min="15885" max="15885" width="6.42578125" style="58" bestFit="1" customWidth="1"/>
    <col min="15886" max="15886" width="5.85546875" style="58" bestFit="1" customWidth="1"/>
    <col min="15887" max="15887" width="7" style="58" bestFit="1" customWidth="1"/>
    <col min="15888" max="15888" width="6.140625" style="58" bestFit="1" customWidth="1"/>
    <col min="15889" max="15889" width="6.42578125" style="58" bestFit="1" customWidth="1"/>
    <col min="15890" max="15891" width="6.85546875" style="58" bestFit="1" customWidth="1"/>
    <col min="15892" max="15892" width="6.42578125" style="58" bestFit="1" customWidth="1"/>
    <col min="15893" max="15893" width="6.28515625" style="58" bestFit="1" customWidth="1"/>
    <col min="15894" max="15894" width="7.140625" style="58" bestFit="1" customWidth="1"/>
    <col min="15895" max="15895" width="6.5703125" style="58" bestFit="1" customWidth="1"/>
    <col min="15896" max="15896" width="7" style="58" bestFit="1" customWidth="1"/>
    <col min="15897" max="15897" width="6.42578125" style="58" bestFit="1" customWidth="1"/>
    <col min="15898" max="15898" width="5.85546875" style="58" bestFit="1" customWidth="1"/>
    <col min="15899" max="15899" width="7" style="58" bestFit="1" customWidth="1"/>
    <col min="15900" max="15900" width="6.140625" style="58" bestFit="1" customWidth="1"/>
    <col min="15901" max="15901" width="6.42578125" style="58" bestFit="1" customWidth="1"/>
    <col min="15902" max="15903" width="6.85546875" style="58" bestFit="1" customWidth="1"/>
    <col min="15904" max="15904" width="6.42578125" style="58" bestFit="1" customWidth="1"/>
    <col min="15905" max="15905" width="6.28515625" style="58" bestFit="1" customWidth="1"/>
    <col min="15906" max="15906" width="7.140625" style="58" bestFit="1" customWidth="1"/>
    <col min="15907" max="15907" width="6.5703125" style="58" bestFit="1" customWidth="1"/>
    <col min="15908" max="15908" width="7" style="58" bestFit="1" customWidth="1"/>
    <col min="15909" max="15909" width="6.42578125" style="58" bestFit="1" customWidth="1"/>
    <col min="15910" max="15910" width="5.85546875" style="58" bestFit="1" customWidth="1"/>
    <col min="15911" max="15911" width="7" style="58" bestFit="1" customWidth="1"/>
    <col min="15912" max="15912" width="6.140625" style="58" bestFit="1" customWidth="1"/>
    <col min="15913" max="15913" width="6.42578125" style="58" bestFit="1" customWidth="1"/>
    <col min="15914" max="15915" width="6.85546875" style="58" bestFit="1" customWidth="1"/>
    <col min="15916" max="15916" width="6.42578125" style="58" bestFit="1" customWidth="1"/>
    <col min="15917" max="15917" width="6.28515625" style="58" bestFit="1" customWidth="1"/>
    <col min="15918" max="15918" width="7.140625" style="58" bestFit="1" customWidth="1"/>
    <col min="15919" max="15919" width="6.5703125" style="58" bestFit="1" customWidth="1"/>
    <col min="15920" max="15920" width="7" style="58" bestFit="1" customWidth="1"/>
    <col min="15921" max="15921" width="6.42578125" style="58" bestFit="1" customWidth="1"/>
    <col min="15922" max="15922" width="5.85546875" style="58" bestFit="1" customWidth="1"/>
    <col min="15923" max="15923" width="7" style="58" bestFit="1" customWidth="1"/>
    <col min="15924" max="15924" width="6.140625" style="58" bestFit="1" customWidth="1"/>
    <col min="15925" max="15925" width="6.42578125" style="58" bestFit="1" customWidth="1"/>
    <col min="15926" max="15927" width="6.85546875" style="58" bestFit="1" customWidth="1"/>
    <col min="15928" max="15928" width="6.42578125" style="58" bestFit="1" customWidth="1"/>
    <col min="15929" max="15929" width="6.28515625" style="58" bestFit="1" customWidth="1"/>
    <col min="15930" max="15930" width="7.140625" style="58" bestFit="1" customWidth="1"/>
    <col min="15931" max="15931" width="6.5703125" style="58" bestFit="1" customWidth="1"/>
    <col min="15932" max="15932" width="7" style="58" bestFit="1" customWidth="1"/>
    <col min="15933" max="15933" width="6.42578125" style="58" bestFit="1" customWidth="1"/>
    <col min="15934" max="15934" width="5.85546875" style="58" bestFit="1" customWidth="1"/>
    <col min="15935" max="15935" width="7" style="58" bestFit="1" customWidth="1"/>
    <col min="15936" max="15936" width="6.140625" style="58" bestFit="1" customWidth="1"/>
    <col min="15937" max="15937" width="6.42578125" style="58" bestFit="1" customWidth="1"/>
    <col min="15938" max="15939" width="6.85546875" style="58" bestFit="1" customWidth="1"/>
    <col min="15940" max="15940" width="6.42578125" style="58" bestFit="1" customWidth="1"/>
    <col min="15941" max="15941" width="6.28515625" style="58" bestFit="1" customWidth="1"/>
    <col min="15942" max="15942" width="7.140625" style="58" bestFit="1" customWidth="1"/>
    <col min="15943" max="15943" width="6.5703125" style="58" bestFit="1" customWidth="1"/>
    <col min="15944" max="15944" width="7" style="58" bestFit="1" customWidth="1"/>
    <col min="15945" max="15945" width="6.42578125" style="58" bestFit="1" customWidth="1"/>
    <col min="15946" max="15946" width="5.85546875" style="58" bestFit="1" customWidth="1"/>
    <col min="15947" max="15947" width="7" style="58" bestFit="1" customWidth="1"/>
    <col min="15948" max="15948" width="6.140625" style="58" bestFit="1" customWidth="1"/>
    <col min="15949" max="15949" width="6.42578125" style="58" bestFit="1" customWidth="1"/>
    <col min="15950" max="15951" width="6.85546875" style="58" bestFit="1" customWidth="1"/>
    <col min="15952" max="15952" width="6.42578125" style="58" bestFit="1" customWidth="1"/>
    <col min="15953" max="15953" width="6.28515625" style="58" bestFit="1" customWidth="1"/>
    <col min="15954" max="15954" width="7.140625" style="58" bestFit="1" customWidth="1"/>
    <col min="15955" max="15955" width="6.5703125" style="58" bestFit="1" customWidth="1"/>
    <col min="15956" max="15956" width="7" style="58" bestFit="1" customWidth="1"/>
    <col min="15957" max="15957" width="6.42578125" style="58" bestFit="1" customWidth="1"/>
    <col min="15958" max="15958" width="5.85546875" style="58" bestFit="1" customWidth="1"/>
    <col min="15959" max="15959" width="7" style="58" bestFit="1" customWidth="1"/>
    <col min="15960" max="15960" width="6.140625" style="58" bestFit="1" customWidth="1"/>
    <col min="15961" max="15961" width="6.42578125" style="58" bestFit="1" customWidth="1"/>
    <col min="15962" max="15963" width="6.85546875" style="58" bestFit="1" customWidth="1"/>
    <col min="15964" max="15964" width="6.42578125" style="58" bestFit="1" customWidth="1"/>
    <col min="15965" max="15965" width="6.28515625" style="58" bestFit="1" customWidth="1"/>
    <col min="15966" max="15966" width="7.140625" style="58" bestFit="1" customWidth="1"/>
    <col min="15967" max="15967" width="6.5703125" style="58" bestFit="1" customWidth="1"/>
    <col min="15968" max="15968" width="7" style="58" bestFit="1" customWidth="1"/>
    <col min="15969" max="15969" width="6.42578125" style="58" bestFit="1" customWidth="1"/>
    <col min="15970" max="15970" width="5.85546875" style="58" bestFit="1" customWidth="1"/>
    <col min="15971" max="15971" width="7" style="58" bestFit="1" customWidth="1"/>
    <col min="15972" max="15972" width="6.140625" style="58" bestFit="1" customWidth="1"/>
    <col min="15973" max="15973" width="6.42578125" style="58" bestFit="1" customWidth="1"/>
    <col min="15974" max="15975" width="6.85546875" style="58" bestFit="1" customWidth="1"/>
    <col min="15976" max="15976" width="6.42578125" style="58" bestFit="1" customWidth="1"/>
    <col min="15977" max="15977" width="6.28515625" style="58" bestFit="1" customWidth="1"/>
    <col min="15978" max="15978" width="7.140625" style="58" bestFit="1" customWidth="1"/>
    <col min="15979" max="15979" width="6.5703125" style="58" bestFit="1" customWidth="1"/>
    <col min="15980" max="15980" width="7" style="58" bestFit="1" customWidth="1"/>
    <col min="15981" max="15981" width="6.42578125" style="58" bestFit="1" customWidth="1"/>
    <col min="15982" max="15982" width="5.85546875" style="58" bestFit="1" customWidth="1"/>
    <col min="15983" max="15983" width="7" style="58" bestFit="1" customWidth="1"/>
    <col min="15984" max="15984" width="6.140625" style="58" bestFit="1" customWidth="1"/>
    <col min="15985" max="15985" width="6.42578125" style="58" bestFit="1" customWidth="1"/>
    <col min="15986" max="15987" width="6.85546875" style="58" bestFit="1" customWidth="1"/>
    <col min="15988" max="15988" width="6.42578125" style="58" bestFit="1" customWidth="1"/>
    <col min="15989" max="15989" width="6.28515625" style="58" bestFit="1" customWidth="1"/>
    <col min="15990" max="15990" width="7.140625" style="58" bestFit="1" customWidth="1"/>
    <col min="15991" max="15991" width="6.5703125" style="58" bestFit="1" customWidth="1"/>
    <col min="15992" max="15992" width="7" style="58" bestFit="1" customWidth="1"/>
    <col min="15993" max="15993" width="6.42578125" style="58" bestFit="1" customWidth="1"/>
    <col min="15994" max="15994" width="5.85546875" style="58" bestFit="1" customWidth="1"/>
    <col min="15995" max="15995" width="7" style="58" bestFit="1" customWidth="1"/>
    <col min="15996" max="15996" width="6.140625" style="58" bestFit="1" customWidth="1"/>
    <col min="15997" max="15997" width="6.42578125" style="58" bestFit="1" customWidth="1"/>
    <col min="15998" max="15999" width="6.85546875" style="58" bestFit="1" customWidth="1"/>
    <col min="16000" max="16000" width="6.42578125" style="58" bestFit="1" customWidth="1"/>
    <col min="16001" max="16001" width="6.28515625" style="58" bestFit="1" customWidth="1"/>
    <col min="16002" max="16002" width="7.140625" style="58" bestFit="1" customWidth="1"/>
    <col min="16003" max="16003" width="6.5703125" style="58" bestFit="1" customWidth="1"/>
    <col min="16004" max="16004" width="7" style="58" bestFit="1" customWidth="1"/>
    <col min="16005" max="16005" width="6.42578125" style="58" bestFit="1" customWidth="1"/>
    <col min="16006" max="16006" width="5.85546875" style="58" bestFit="1" customWidth="1"/>
    <col min="16007" max="16007" width="7" style="58" bestFit="1" customWidth="1"/>
    <col min="16008" max="16008" width="6.140625" style="58" bestFit="1" customWidth="1"/>
    <col min="16009" max="16009" width="6.42578125" style="58" bestFit="1" customWidth="1"/>
    <col min="16010" max="16011" width="6.85546875" style="58" bestFit="1" customWidth="1"/>
    <col min="16012" max="16012" width="6.42578125" style="58" bestFit="1" customWidth="1"/>
    <col min="16013" max="16013" width="6.28515625" style="58" bestFit="1" customWidth="1"/>
    <col min="16014" max="16014" width="7.140625" style="58" bestFit="1" customWidth="1"/>
    <col min="16015" max="16015" width="6.5703125" style="58" bestFit="1" customWidth="1"/>
    <col min="16016" max="16016" width="7" style="58" bestFit="1" customWidth="1"/>
    <col min="16017" max="16017" width="6.42578125" style="58" bestFit="1" customWidth="1"/>
    <col min="16018" max="16018" width="5.85546875" style="58" bestFit="1" customWidth="1"/>
    <col min="16019" max="16019" width="7" style="58" bestFit="1" customWidth="1"/>
    <col min="16020" max="16020" width="6.140625" style="58" bestFit="1" customWidth="1"/>
    <col min="16021" max="16021" width="6.42578125" style="58" bestFit="1" customWidth="1"/>
    <col min="16022" max="16049" width="6.85546875" style="58" bestFit="1" customWidth="1"/>
    <col min="16050" max="16124" width="9.140625" style="58"/>
    <col min="16125" max="16125" width="3" style="58" bestFit="1" customWidth="1"/>
    <col min="16126" max="16126" width="3.28515625" style="58" bestFit="1" customWidth="1"/>
    <col min="16127" max="16128" width="0" style="58" hidden="1" customWidth="1"/>
    <col min="16129" max="16129" width="9.140625" style="58"/>
    <col min="16130" max="16130" width="29.5703125" style="58" customWidth="1"/>
    <col min="16131" max="16131" width="7" style="58" bestFit="1" customWidth="1"/>
    <col min="16132" max="16132" width="6.140625" style="58" bestFit="1" customWidth="1"/>
    <col min="16133" max="16133" width="6.42578125" style="58" bestFit="1" customWidth="1"/>
    <col min="16134" max="16135" width="6.85546875" style="58" bestFit="1" customWidth="1"/>
    <col min="16136" max="16136" width="6.42578125" style="58" bestFit="1" customWidth="1"/>
    <col min="16137" max="16137" width="6.28515625" style="58" bestFit="1" customWidth="1"/>
    <col min="16138" max="16138" width="7.140625" style="58" bestFit="1" customWidth="1"/>
    <col min="16139" max="16139" width="6.5703125" style="58" bestFit="1" customWidth="1"/>
    <col min="16140" max="16140" width="7" style="58" bestFit="1" customWidth="1"/>
    <col min="16141" max="16141" width="6.42578125" style="58" bestFit="1" customWidth="1"/>
    <col min="16142" max="16142" width="5.85546875" style="58" bestFit="1" customWidth="1"/>
    <col min="16143" max="16143" width="7" style="58" bestFit="1" customWidth="1"/>
    <col min="16144" max="16144" width="6.140625" style="58" bestFit="1" customWidth="1"/>
    <col min="16145" max="16145" width="6.42578125" style="58" bestFit="1" customWidth="1"/>
    <col min="16146" max="16147" width="6.85546875" style="58" bestFit="1" customWidth="1"/>
    <col min="16148" max="16148" width="6.42578125" style="58" bestFit="1" customWidth="1"/>
    <col min="16149" max="16149" width="6.28515625" style="58" bestFit="1" customWidth="1"/>
    <col min="16150" max="16150" width="7.140625" style="58" bestFit="1" customWidth="1"/>
    <col min="16151" max="16151" width="6.5703125" style="58" bestFit="1" customWidth="1"/>
    <col min="16152" max="16152" width="7" style="58" bestFit="1" customWidth="1"/>
    <col min="16153" max="16153" width="6.42578125" style="58" bestFit="1" customWidth="1"/>
    <col min="16154" max="16154" width="5.85546875" style="58" bestFit="1" customWidth="1"/>
    <col min="16155" max="16155" width="7" style="58" bestFit="1" customWidth="1"/>
    <col min="16156" max="16156" width="6.140625" style="58" bestFit="1" customWidth="1"/>
    <col min="16157" max="16157" width="6.42578125" style="58" bestFit="1" customWidth="1"/>
    <col min="16158" max="16159" width="6.85546875" style="58" bestFit="1" customWidth="1"/>
    <col min="16160" max="16160" width="6.42578125" style="58" bestFit="1" customWidth="1"/>
    <col min="16161" max="16161" width="6.28515625" style="58" bestFit="1" customWidth="1"/>
    <col min="16162" max="16162" width="7.140625" style="58" bestFit="1" customWidth="1"/>
    <col min="16163" max="16163" width="6.5703125" style="58" bestFit="1" customWidth="1"/>
    <col min="16164" max="16164" width="7" style="58" bestFit="1" customWidth="1"/>
    <col min="16165" max="16165" width="6.42578125" style="58" bestFit="1" customWidth="1"/>
    <col min="16166" max="16166" width="5.85546875" style="58" bestFit="1" customWidth="1"/>
    <col min="16167" max="16167" width="7" style="58" bestFit="1" customWidth="1"/>
    <col min="16168" max="16168" width="6.140625" style="58" bestFit="1" customWidth="1"/>
    <col min="16169" max="16169" width="6.42578125" style="58" bestFit="1" customWidth="1"/>
    <col min="16170" max="16171" width="6.85546875" style="58" bestFit="1" customWidth="1"/>
    <col min="16172" max="16172" width="6.42578125" style="58" bestFit="1" customWidth="1"/>
    <col min="16173" max="16173" width="6.28515625" style="58" bestFit="1" customWidth="1"/>
    <col min="16174" max="16174" width="7.140625" style="58" bestFit="1" customWidth="1"/>
    <col min="16175" max="16175" width="6.5703125" style="58" bestFit="1" customWidth="1"/>
    <col min="16176" max="16176" width="7" style="58" bestFit="1" customWidth="1"/>
    <col min="16177" max="16177" width="6.42578125" style="58" bestFit="1" customWidth="1"/>
    <col min="16178" max="16178" width="5.85546875" style="58" bestFit="1" customWidth="1"/>
    <col min="16179" max="16179" width="7" style="58" bestFit="1" customWidth="1"/>
    <col min="16180" max="16180" width="6.140625" style="58" bestFit="1" customWidth="1"/>
    <col min="16181" max="16181" width="6.42578125" style="58" bestFit="1" customWidth="1"/>
    <col min="16182" max="16183" width="6.85546875" style="58" bestFit="1" customWidth="1"/>
    <col min="16184" max="16184" width="6.42578125" style="58" bestFit="1" customWidth="1"/>
    <col min="16185" max="16185" width="6.28515625" style="58" bestFit="1" customWidth="1"/>
    <col min="16186" max="16186" width="7.140625" style="58" bestFit="1" customWidth="1"/>
    <col min="16187" max="16187" width="6.5703125" style="58" bestFit="1" customWidth="1"/>
    <col min="16188" max="16188" width="7" style="58" bestFit="1" customWidth="1"/>
    <col min="16189" max="16189" width="6.42578125" style="58" bestFit="1" customWidth="1"/>
    <col min="16190" max="16190" width="5.85546875" style="58" bestFit="1" customWidth="1"/>
    <col min="16191" max="16191" width="7" style="58" bestFit="1" customWidth="1"/>
    <col min="16192" max="16192" width="6.140625" style="58" bestFit="1" customWidth="1"/>
    <col min="16193" max="16193" width="6.42578125" style="58" bestFit="1" customWidth="1"/>
    <col min="16194" max="16195" width="6.85546875" style="58" bestFit="1" customWidth="1"/>
    <col min="16196" max="16196" width="6.42578125" style="58" bestFit="1" customWidth="1"/>
    <col min="16197" max="16197" width="6.28515625" style="58" bestFit="1" customWidth="1"/>
    <col min="16198" max="16198" width="7.140625" style="58" bestFit="1" customWidth="1"/>
    <col min="16199" max="16199" width="6.5703125" style="58" bestFit="1" customWidth="1"/>
    <col min="16200" max="16200" width="7" style="58" bestFit="1" customWidth="1"/>
    <col min="16201" max="16201" width="6.42578125" style="58" bestFit="1" customWidth="1"/>
    <col min="16202" max="16202" width="5.85546875" style="58" bestFit="1" customWidth="1"/>
    <col min="16203" max="16203" width="7" style="58" bestFit="1" customWidth="1"/>
    <col min="16204" max="16204" width="6.140625" style="58" bestFit="1" customWidth="1"/>
    <col min="16205" max="16205" width="6.42578125" style="58" bestFit="1" customWidth="1"/>
    <col min="16206" max="16207" width="6.85546875" style="58" bestFit="1" customWidth="1"/>
    <col min="16208" max="16208" width="6.42578125" style="58" bestFit="1" customWidth="1"/>
    <col min="16209" max="16209" width="6.28515625" style="58" bestFit="1" customWidth="1"/>
    <col min="16210" max="16210" width="7.140625" style="58" bestFit="1" customWidth="1"/>
    <col min="16211" max="16211" width="6.5703125" style="58" bestFit="1" customWidth="1"/>
    <col min="16212" max="16212" width="7" style="58" bestFit="1" customWidth="1"/>
    <col min="16213" max="16213" width="6.42578125" style="58" bestFit="1" customWidth="1"/>
    <col min="16214" max="16214" width="5.85546875" style="58" bestFit="1" customWidth="1"/>
    <col min="16215" max="16215" width="7" style="58" bestFit="1" customWidth="1"/>
    <col min="16216" max="16216" width="6.140625" style="58" bestFit="1" customWidth="1"/>
    <col min="16217" max="16217" width="6.42578125" style="58" bestFit="1" customWidth="1"/>
    <col min="16218" max="16219" width="6.85546875" style="58" bestFit="1" customWidth="1"/>
    <col min="16220" max="16220" width="6.42578125" style="58" bestFit="1" customWidth="1"/>
    <col min="16221" max="16221" width="6.28515625" style="58" bestFit="1" customWidth="1"/>
    <col min="16222" max="16222" width="7.140625" style="58" bestFit="1" customWidth="1"/>
    <col min="16223" max="16223" width="6.5703125" style="58" bestFit="1" customWidth="1"/>
    <col min="16224" max="16224" width="7" style="58" bestFit="1" customWidth="1"/>
    <col min="16225" max="16225" width="6.42578125" style="58" bestFit="1" customWidth="1"/>
    <col min="16226" max="16226" width="5.85546875" style="58" bestFit="1" customWidth="1"/>
    <col min="16227" max="16227" width="7" style="58" bestFit="1" customWidth="1"/>
    <col min="16228" max="16228" width="6.140625" style="58" bestFit="1" customWidth="1"/>
    <col min="16229" max="16229" width="6.42578125" style="58" bestFit="1" customWidth="1"/>
    <col min="16230" max="16231" width="6.85546875" style="58" bestFit="1" customWidth="1"/>
    <col min="16232" max="16232" width="6.42578125" style="58" bestFit="1" customWidth="1"/>
    <col min="16233" max="16233" width="6.28515625" style="58" bestFit="1" customWidth="1"/>
    <col min="16234" max="16234" width="7.140625" style="58" bestFit="1" customWidth="1"/>
    <col min="16235" max="16235" width="6.5703125" style="58" bestFit="1" customWidth="1"/>
    <col min="16236" max="16236" width="7" style="58" bestFit="1" customWidth="1"/>
    <col min="16237" max="16237" width="6.42578125" style="58" bestFit="1" customWidth="1"/>
    <col min="16238" max="16238" width="5.85546875" style="58" bestFit="1" customWidth="1"/>
    <col min="16239" max="16239" width="7" style="58" bestFit="1" customWidth="1"/>
    <col min="16240" max="16240" width="6.140625" style="58" bestFit="1" customWidth="1"/>
    <col min="16241" max="16241" width="6.42578125" style="58" bestFit="1" customWidth="1"/>
    <col min="16242" max="16243" width="6.85546875" style="58" bestFit="1" customWidth="1"/>
    <col min="16244" max="16244" width="6.42578125" style="58" bestFit="1" customWidth="1"/>
    <col min="16245" max="16245" width="6.28515625" style="58" bestFit="1" customWidth="1"/>
    <col min="16246" max="16246" width="7.140625" style="58" bestFit="1" customWidth="1"/>
    <col min="16247" max="16247" width="6.5703125" style="58" bestFit="1" customWidth="1"/>
    <col min="16248" max="16248" width="7" style="58" bestFit="1" customWidth="1"/>
    <col min="16249" max="16249" width="6.42578125" style="58" bestFit="1" customWidth="1"/>
    <col min="16250" max="16250" width="5.85546875" style="58" bestFit="1" customWidth="1"/>
    <col min="16251" max="16251" width="7" style="58" bestFit="1" customWidth="1"/>
    <col min="16252" max="16252" width="6.140625" style="58" bestFit="1" customWidth="1"/>
    <col min="16253" max="16253" width="6.42578125" style="58" bestFit="1" customWidth="1"/>
    <col min="16254" max="16255" width="6.85546875" style="58" bestFit="1" customWidth="1"/>
    <col min="16256" max="16256" width="6.42578125" style="58" bestFit="1" customWidth="1"/>
    <col min="16257" max="16257" width="6.28515625" style="58" bestFit="1" customWidth="1"/>
    <col min="16258" max="16258" width="7.140625" style="58" bestFit="1" customWidth="1"/>
    <col min="16259" max="16259" width="6.5703125" style="58" bestFit="1" customWidth="1"/>
    <col min="16260" max="16260" width="7" style="58" bestFit="1" customWidth="1"/>
    <col min="16261" max="16261" width="6.42578125" style="58" bestFit="1" customWidth="1"/>
    <col min="16262" max="16262" width="5.85546875" style="58" bestFit="1" customWidth="1"/>
    <col min="16263" max="16263" width="7" style="58" bestFit="1" customWidth="1"/>
    <col min="16264" max="16264" width="6.140625" style="58" bestFit="1" customWidth="1"/>
    <col min="16265" max="16265" width="6.42578125" style="58" bestFit="1" customWidth="1"/>
    <col min="16266" max="16267" width="6.85546875" style="58" bestFit="1" customWidth="1"/>
    <col min="16268" max="16268" width="6.42578125" style="58" bestFit="1" customWidth="1"/>
    <col min="16269" max="16269" width="6.28515625" style="58" bestFit="1" customWidth="1"/>
    <col min="16270" max="16270" width="7.140625" style="58" bestFit="1" customWidth="1"/>
    <col min="16271" max="16271" width="6.5703125" style="58" bestFit="1" customWidth="1"/>
    <col min="16272" max="16272" width="7" style="58" bestFit="1" customWidth="1"/>
    <col min="16273" max="16273" width="6.42578125" style="58" bestFit="1" customWidth="1"/>
    <col min="16274" max="16274" width="5.85546875" style="58" bestFit="1" customWidth="1"/>
    <col min="16275" max="16275" width="7" style="58" bestFit="1" customWidth="1"/>
    <col min="16276" max="16276" width="6.140625" style="58" bestFit="1" customWidth="1"/>
    <col min="16277" max="16277" width="6.42578125" style="58" bestFit="1" customWidth="1"/>
    <col min="16278" max="16305" width="6.85546875" style="58" bestFit="1" customWidth="1"/>
    <col min="16306" max="16384" width="9.140625" style="58"/>
  </cols>
  <sheetData>
    <row r="1" spans="1:184" x14ac:dyDescent="0.25">
      <c r="B1" s="55" t="s">
        <v>327</v>
      </c>
      <c r="C1" s="178" t="s">
        <v>1532</v>
      </c>
      <c r="FO1" s="58" t="s">
        <v>927</v>
      </c>
    </row>
    <row r="2" spans="1:184" ht="14.45" x14ac:dyDescent="0.35">
      <c r="C2" s="63">
        <v>36373</v>
      </c>
      <c r="D2" s="63">
        <v>36404</v>
      </c>
      <c r="E2" s="63">
        <v>36434</v>
      </c>
      <c r="F2" s="63">
        <v>36465</v>
      </c>
      <c r="G2" s="63">
        <v>36495</v>
      </c>
      <c r="H2" s="63">
        <v>36526</v>
      </c>
      <c r="I2" s="63">
        <v>36557</v>
      </c>
      <c r="J2" s="63">
        <v>36586</v>
      </c>
      <c r="K2" s="63">
        <v>36617</v>
      </c>
      <c r="L2" s="63">
        <v>36647</v>
      </c>
      <c r="M2" s="63">
        <v>36678</v>
      </c>
      <c r="N2" s="63">
        <v>36708</v>
      </c>
      <c r="O2" s="63">
        <v>36739</v>
      </c>
      <c r="P2" s="63">
        <v>36770</v>
      </c>
      <c r="Q2" s="63">
        <v>36800</v>
      </c>
      <c r="R2" s="63">
        <v>36831</v>
      </c>
      <c r="S2" s="63">
        <v>36861</v>
      </c>
      <c r="T2" s="63">
        <v>36892</v>
      </c>
      <c r="U2" s="63">
        <v>36923</v>
      </c>
      <c r="V2" s="63">
        <v>36951</v>
      </c>
      <c r="W2" s="63">
        <v>36982</v>
      </c>
      <c r="X2" s="63">
        <v>37012</v>
      </c>
      <c r="Y2" s="63">
        <v>37043</v>
      </c>
      <c r="Z2" s="63">
        <v>37073</v>
      </c>
      <c r="AA2" s="63">
        <v>37104</v>
      </c>
      <c r="AB2" s="63">
        <v>37135</v>
      </c>
      <c r="AC2" s="63">
        <v>37165</v>
      </c>
      <c r="AD2" s="63">
        <v>37196</v>
      </c>
      <c r="AE2" s="63">
        <v>37226</v>
      </c>
      <c r="AF2" s="63">
        <v>37257</v>
      </c>
      <c r="AG2" s="63">
        <v>37288</v>
      </c>
      <c r="AH2" s="63">
        <v>37316</v>
      </c>
      <c r="AI2" s="63">
        <v>37347</v>
      </c>
      <c r="AJ2" s="63">
        <v>37377</v>
      </c>
      <c r="AK2" s="63">
        <v>37408</v>
      </c>
      <c r="AL2" s="63">
        <v>37438</v>
      </c>
      <c r="AM2" s="63">
        <v>37469</v>
      </c>
      <c r="AN2" s="63">
        <v>37500</v>
      </c>
      <c r="AO2" s="63">
        <v>37530</v>
      </c>
      <c r="AP2" s="63">
        <v>37561</v>
      </c>
      <c r="AQ2" s="63">
        <v>37591</v>
      </c>
      <c r="AR2" s="63">
        <v>37622</v>
      </c>
      <c r="AS2" s="63">
        <v>37653</v>
      </c>
      <c r="AT2" s="63">
        <v>37681</v>
      </c>
      <c r="AU2" s="63">
        <v>37712</v>
      </c>
      <c r="AV2" s="63">
        <v>37742</v>
      </c>
      <c r="AW2" s="63">
        <v>37773</v>
      </c>
      <c r="AX2" s="63">
        <v>37803</v>
      </c>
      <c r="AY2" s="63">
        <v>37834</v>
      </c>
      <c r="AZ2" s="63">
        <v>37865</v>
      </c>
      <c r="BA2" s="63">
        <v>37895</v>
      </c>
      <c r="BB2" s="63">
        <v>37926</v>
      </c>
      <c r="BC2" s="63">
        <v>37956</v>
      </c>
      <c r="BD2" s="63">
        <v>37987</v>
      </c>
      <c r="BE2" s="63">
        <v>38018</v>
      </c>
      <c r="BF2" s="63">
        <v>38047</v>
      </c>
      <c r="BG2" s="63">
        <v>38078</v>
      </c>
      <c r="BH2" s="63">
        <v>38108</v>
      </c>
      <c r="BI2" s="63">
        <v>38139</v>
      </c>
      <c r="BJ2" s="63">
        <v>38169</v>
      </c>
      <c r="BK2" s="63">
        <v>38200</v>
      </c>
      <c r="BL2" s="63">
        <v>38231</v>
      </c>
      <c r="BM2" s="63">
        <v>38261</v>
      </c>
      <c r="BN2" s="63">
        <v>38292</v>
      </c>
      <c r="BO2" s="63">
        <v>38322</v>
      </c>
      <c r="BP2" s="63">
        <v>38353</v>
      </c>
      <c r="BQ2" s="63">
        <v>38384</v>
      </c>
      <c r="BR2" s="63">
        <v>38412</v>
      </c>
      <c r="BS2" s="63">
        <v>38443</v>
      </c>
      <c r="BT2" s="63">
        <v>38473</v>
      </c>
      <c r="BU2" s="63">
        <v>38504</v>
      </c>
      <c r="BV2" s="63">
        <v>38534</v>
      </c>
      <c r="BW2" s="63">
        <v>38565</v>
      </c>
      <c r="BX2" s="63">
        <v>38596</v>
      </c>
      <c r="BY2" s="63">
        <v>38626</v>
      </c>
      <c r="BZ2" s="63">
        <v>38657</v>
      </c>
      <c r="CA2" s="63">
        <v>38687</v>
      </c>
      <c r="CB2" s="63">
        <v>38718</v>
      </c>
      <c r="CC2" s="63">
        <v>38749</v>
      </c>
      <c r="CD2" s="63">
        <v>38777</v>
      </c>
      <c r="CE2" s="63">
        <v>38808</v>
      </c>
      <c r="CF2" s="63">
        <v>38838</v>
      </c>
      <c r="CG2" s="63">
        <v>38869</v>
      </c>
      <c r="CH2" s="63">
        <v>38899</v>
      </c>
      <c r="CI2" s="63">
        <v>38930</v>
      </c>
      <c r="CJ2" s="63">
        <v>38961</v>
      </c>
      <c r="CK2" s="63">
        <v>38991</v>
      </c>
      <c r="CL2" s="63">
        <v>39022</v>
      </c>
      <c r="CM2" s="63">
        <v>39052</v>
      </c>
      <c r="CN2" s="63">
        <v>39083</v>
      </c>
      <c r="CO2" s="63">
        <v>39114</v>
      </c>
      <c r="CP2" s="63">
        <v>39142</v>
      </c>
      <c r="CQ2" s="63">
        <v>39173</v>
      </c>
      <c r="CR2" s="63">
        <v>39203</v>
      </c>
      <c r="CS2" s="63">
        <v>39234</v>
      </c>
      <c r="CT2" s="63">
        <v>39264</v>
      </c>
      <c r="CU2" s="63">
        <v>39295</v>
      </c>
      <c r="CV2" s="63">
        <v>39326</v>
      </c>
      <c r="CW2" s="63">
        <v>39356</v>
      </c>
      <c r="CX2" s="63">
        <v>39387</v>
      </c>
      <c r="CY2" s="63">
        <v>39417</v>
      </c>
      <c r="CZ2" s="63">
        <v>39448</v>
      </c>
      <c r="DA2" s="63">
        <v>39479</v>
      </c>
      <c r="DB2" s="63">
        <v>39508</v>
      </c>
      <c r="DC2" s="63">
        <v>39539</v>
      </c>
      <c r="DD2" s="63">
        <v>39569</v>
      </c>
      <c r="DE2" s="63">
        <v>39600</v>
      </c>
      <c r="DF2" s="63">
        <v>39630</v>
      </c>
      <c r="DG2" s="63">
        <v>39661</v>
      </c>
      <c r="DH2" s="63">
        <v>39692</v>
      </c>
      <c r="DI2" s="63">
        <v>39722</v>
      </c>
      <c r="DJ2" s="63">
        <v>39753</v>
      </c>
      <c r="DK2" s="63">
        <v>39783</v>
      </c>
      <c r="DL2" s="63">
        <v>39814</v>
      </c>
      <c r="DM2" s="63">
        <v>39845</v>
      </c>
      <c r="DN2" s="63">
        <v>39873</v>
      </c>
      <c r="DO2" s="63">
        <v>39904</v>
      </c>
      <c r="DP2" s="63">
        <v>39934</v>
      </c>
      <c r="DQ2" s="63">
        <v>39965</v>
      </c>
      <c r="DR2" s="63">
        <v>39995</v>
      </c>
      <c r="DS2" s="63">
        <v>40026</v>
      </c>
      <c r="DT2" s="63">
        <v>40057</v>
      </c>
      <c r="DU2" s="63">
        <v>40087</v>
      </c>
      <c r="DV2" s="63">
        <v>40118</v>
      </c>
      <c r="DW2" s="63">
        <v>40148</v>
      </c>
      <c r="DX2" s="63">
        <v>40179</v>
      </c>
      <c r="DY2" s="63">
        <v>40210</v>
      </c>
      <c r="DZ2" s="63">
        <v>40238</v>
      </c>
      <c r="EA2" s="63">
        <v>40269</v>
      </c>
      <c r="EB2" s="63">
        <v>40299</v>
      </c>
      <c r="EC2" s="63">
        <v>40330</v>
      </c>
      <c r="ED2" s="63">
        <v>40360</v>
      </c>
      <c r="EE2" s="63">
        <v>40391</v>
      </c>
      <c r="EF2" s="63">
        <v>40422</v>
      </c>
      <c r="EG2" s="63">
        <v>40452</v>
      </c>
      <c r="EH2" s="63">
        <v>40483</v>
      </c>
      <c r="EI2" s="63">
        <v>40513</v>
      </c>
      <c r="EJ2" s="63">
        <v>40544</v>
      </c>
      <c r="EK2" s="63">
        <v>40575</v>
      </c>
      <c r="EL2" s="63">
        <v>40603</v>
      </c>
      <c r="EM2" s="63">
        <v>40634</v>
      </c>
      <c r="EN2" s="63">
        <v>40664</v>
      </c>
      <c r="EO2" s="63">
        <v>40695</v>
      </c>
      <c r="EP2" s="63">
        <v>40725</v>
      </c>
      <c r="EQ2" s="63">
        <v>40756</v>
      </c>
      <c r="ER2" s="63">
        <v>40787</v>
      </c>
      <c r="ES2" s="63">
        <v>40817</v>
      </c>
      <c r="ET2" s="63">
        <v>40848</v>
      </c>
      <c r="EU2" s="63">
        <v>40878</v>
      </c>
      <c r="EV2" s="63">
        <v>40909</v>
      </c>
      <c r="EW2" s="63">
        <v>40940</v>
      </c>
      <c r="EX2" s="63">
        <v>40969</v>
      </c>
      <c r="EY2" s="63">
        <v>41000</v>
      </c>
      <c r="EZ2" s="63">
        <v>41030</v>
      </c>
      <c r="FA2" s="63">
        <v>41061</v>
      </c>
      <c r="FB2" s="63">
        <v>41091</v>
      </c>
      <c r="FC2" s="63">
        <v>41122</v>
      </c>
      <c r="FD2" s="63">
        <v>41153</v>
      </c>
      <c r="FE2" s="63">
        <v>41183</v>
      </c>
      <c r="FF2" s="63">
        <v>41214</v>
      </c>
      <c r="FG2" s="63">
        <v>41244</v>
      </c>
      <c r="FH2" s="63">
        <v>41275</v>
      </c>
      <c r="FI2" s="63">
        <v>41306</v>
      </c>
      <c r="FJ2" s="63">
        <v>41334</v>
      </c>
      <c r="FK2" s="63">
        <v>41365</v>
      </c>
      <c r="FL2" s="63">
        <v>41395</v>
      </c>
      <c r="FM2" s="63">
        <v>41426</v>
      </c>
      <c r="FN2" s="63">
        <v>41456</v>
      </c>
      <c r="FO2" s="63">
        <v>41487</v>
      </c>
      <c r="FP2" s="63">
        <v>41518</v>
      </c>
      <c r="FQ2" s="63">
        <v>41548</v>
      </c>
      <c r="FR2" s="63">
        <v>41579</v>
      </c>
      <c r="FS2" s="63">
        <v>41609</v>
      </c>
      <c r="FT2" s="63">
        <v>41640</v>
      </c>
      <c r="FU2" s="63">
        <v>41671</v>
      </c>
      <c r="FV2" s="2">
        <v>41699</v>
      </c>
      <c r="FW2" s="2">
        <v>41730</v>
      </c>
      <c r="FX2" s="2">
        <v>41760</v>
      </c>
      <c r="FY2" s="2">
        <v>41791</v>
      </c>
      <c r="FZ2" s="2">
        <v>41821</v>
      </c>
      <c r="GA2" s="2">
        <v>41852</v>
      </c>
      <c r="GB2" s="2">
        <v>41883</v>
      </c>
    </row>
    <row r="3" spans="1:184" ht="14.45" x14ac:dyDescent="0.35">
      <c r="A3" s="59">
        <v>1101002</v>
      </c>
      <c r="B3" s="56" t="s">
        <v>3</v>
      </c>
      <c r="C3" s="129">
        <v>-1.49</v>
      </c>
      <c r="D3" s="129">
        <v>-1.8000000000000003</v>
      </c>
      <c r="E3" s="129">
        <v>1.47</v>
      </c>
      <c r="F3" s="129">
        <v>1.54</v>
      </c>
      <c r="G3" s="129">
        <v>1.2400000000000002</v>
      </c>
      <c r="H3" s="129">
        <v>-1</v>
      </c>
      <c r="I3" s="129">
        <v>-0.8</v>
      </c>
      <c r="J3" s="129">
        <v>-2.27</v>
      </c>
      <c r="K3" s="129">
        <v>-1.95</v>
      </c>
      <c r="L3" s="129">
        <v>-2.31</v>
      </c>
      <c r="M3" s="129">
        <v>-0.7599999999999999</v>
      </c>
      <c r="N3" s="129">
        <v>0.67</v>
      </c>
      <c r="O3" s="129">
        <v>-0.11999999999999998</v>
      </c>
      <c r="P3" s="129">
        <v>-0.36</v>
      </c>
      <c r="Q3" s="129">
        <v>-1.26</v>
      </c>
      <c r="R3" s="129">
        <v>-0.61</v>
      </c>
      <c r="S3" s="129">
        <v>0.12000000000000001</v>
      </c>
      <c r="T3" s="129">
        <v>5.88</v>
      </c>
      <c r="U3" s="129">
        <v>4.3600000000000003</v>
      </c>
      <c r="V3" s="129">
        <v>2.04</v>
      </c>
      <c r="W3" s="129">
        <v>-1.8799999999999997</v>
      </c>
      <c r="X3" s="129">
        <v>-0.17999999999999997</v>
      </c>
      <c r="Y3" s="129">
        <v>2.94</v>
      </c>
      <c r="Z3" s="129">
        <v>5.25</v>
      </c>
      <c r="AA3" s="129">
        <v>1.47</v>
      </c>
      <c r="AB3" s="129">
        <v>2.06</v>
      </c>
      <c r="AC3" s="129">
        <v>10.7</v>
      </c>
      <c r="AD3" s="129">
        <v>4.8099999999999996</v>
      </c>
      <c r="AE3" s="129">
        <v>-0.12</v>
      </c>
      <c r="AF3" s="129">
        <v>-0.22</v>
      </c>
      <c r="AG3" s="129">
        <v>-2.0699999999999998</v>
      </c>
      <c r="AH3" s="129">
        <v>-4.16</v>
      </c>
      <c r="AI3" s="129">
        <v>-4.6399999999999988</v>
      </c>
      <c r="AJ3" s="129">
        <v>-0.09</v>
      </c>
      <c r="AK3" s="129">
        <v>2.8800000000000003</v>
      </c>
      <c r="AL3" s="129">
        <v>2.4300000000000002</v>
      </c>
      <c r="AM3" s="129">
        <v>2.23</v>
      </c>
      <c r="AN3" s="129">
        <v>7.02</v>
      </c>
      <c r="AO3" s="129">
        <v>9.0299999999999994</v>
      </c>
      <c r="AP3" s="129">
        <v>13.08</v>
      </c>
      <c r="AQ3" s="129">
        <v>7.7800000000000011</v>
      </c>
      <c r="AR3" s="129">
        <v>1.9700000000000002</v>
      </c>
      <c r="AS3" s="129">
        <v>-0.73</v>
      </c>
      <c r="AT3" s="129">
        <v>-1.25</v>
      </c>
      <c r="AU3" s="129">
        <v>-0.6</v>
      </c>
      <c r="AV3" s="129">
        <v>14.46</v>
      </c>
      <c r="AW3" s="129">
        <v>6.2</v>
      </c>
      <c r="AX3" s="129">
        <v>-0.15</v>
      </c>
      <c r="AY3" s="129">
        <v>0.19000000000000003</v>
      </c>
      <c r="AZ3" s="129">
        <v>1.21</v>
      </c>
      <c r="BA3" s="129">
        <v>-1.1100000000000001</v>
      </c>
      <c r="BB3" s="129">
        <v>0.44</v>
      </c>
      <c r="BC3" s="129">
        <v>3.1</v>
      </c>
      <c r="BD3" s="129">
        <v>3.1599999999999997</v>
      </c>
      <c r="BE3" s="129">
        <v>0.68</v>
      </c>
      <c r="BF3" s="129">
        <v>-2.36</v>
      </c>
      <c r="BG3" s="129">
        <v>-2.4300000000000002</v>
      </c>
      <c r="BH3" s="129">
        <v>-0.66</v>
      </c>
      <c r="BI3" s="129">
        <v>-0.95999999999999985</v>
      </c>
      <c r="BJ3" s="129">
        <v>-1.7200000000000002</v>
      </c>
      <c r="BK3" s="129">
        <v>-3.36</v>
      </c>
      <c r="BL3" s="129">
        <v>-3.58</v>
      </c>
      <c r="BM3" s="129">
        <v>-1.72</v>
      </c>
      <c r="BN3" s="129">
        <v>-2.52</v>
      </c>
      <c r="BO3" s="129">
        <v>-2.98</v>
      </c>
      <c r="BP3" s="129">
        <v>-3.49</v>
      </c>
      <c r="BQ3" s="129">
        <v>-2.68</v>
      </c>
      <c r="BR3" s="129">
        <v>-0.26</v>
      </c>
      <c r="BS3" s="129">
        <v>-1.57</v>
      </c>
      <c r="BT3" s="129">
        <v>-2.35</v>
      </c>
      <c r="BU3" s="129">
        <v>-4.84</v>
      </c>
      <c r="BV3" s="129">
        <v>-2.63</v>
      </c>
      <c r="BW3" s="129">
        <v>-2.7</v>
      </c>
      <c r="BX3" s="129">
        <v>-1.98</v>
      </c>
      <c r="BY3" s="129">
        <v>-3.06</v>
      </c>
      <c r="BZ3" s="129">
        <v>-1.3999999999999997</v>
      </c>
      <c r="CA3" s="129">
        <v>3.29</v>
      </c>
      <c r="CB3" s="129">
        <v>2.5499999999999998</v>
      </c>
      <c r="CC3" s="129">
        <v>0.19000000000000003</v>
      </c>
      <c r="CD3" s="129">
        <v>-1.34</v>
      </c>
      <c r="CE3" s="129">
        <v>-2.33</v>
      </c>
      <c r="CF3" s="129">
        <v>-2.9000000000000004</v>
      </c>
      <c r="CG3" s="129">
        <v>0.36</v>
      </c>
      <c r="CH3" s="129">
        <v>4.33</v>
      </c>
      <c r="CI3" s="129">
        <v>2.0299999999999998</v>
      </c>
      <c r="CJ3" s="129">
        <v>-0.16</v>
      </c>
      <c r="CK3" s="129">
        <v>0.72</v>
      </c>
      <c r="CL3" s="129">
        <v>5.32</v>
      </c>
      <c r="CM3" s="129">
        <v>4.4400000000000004</v>
      </c>
      <c r="CN3" s="129">
        <v>-0.77</v>
      </c>
      <c r="CO3" s="129">
        <v>-2.35</v>
      </c>
      <c r="CP3" s="129">
        <v>-2.99</v>
      </c>
      <c r="CQ3" s="129">
        <v>-1.1299999999999999</v>
      </c>
      <c r="CR3" s="129">
        <v>-0.7</v>
      </c>
      <c r="CS3" s="129">
        <v>0.16</v>
      </c>
      <c r="CT3" s="129">
        <v>-0.47999999999999993</v>
      </c>
      <c r="CU3" s="129">
        <v>1.58</v>
      </c>
      <c r="CV3" s="129">
        <v>3.54</v>
      </c>
      <c r="CW3" s="129">
        <v>2.09</v>
      </c>
      <c r="CX3" s="129">
        <v>0.33</v>
      </c>
      <c r="CY3" s="129">
        <v>-1.01</v>
      </c>
      <c r="CZ3" s="129">
        <v>0.62</v>
      </c>
      <c r="DA3" s="129">
        <v>1.62</v>
      </c>
      <c r="DB3" s="129">
        <v>0.72</v>
      </c>
      <c r="DC3" s="129">
        <v>1.9599999999999997</v>
      </c>
      <c r="DD3" s="129">
        <v>19.75</v>
      </c>
      <c r="DE3" s="129">
        <v>9.8999999999999986</v>
      </c>
      <c r="DF3" s="129">
        <v>-0.51</v>
      </c>
      <c r="DG3" s="129">
        <v>-1.5899999999999999</v>
      </c>
      <c r="DH3" s="129">
        <v>-0.81</v>
      </c>
      <c r="DI3" s="129">
        <v>1.46</v>
      </c>
      <c r="DJ3" s="129">
        <v>0.14000000000000001</v>
      </c>
      <c r="DK3" s="129">
        <v>-1.77</v>
      </c>
      <c r="DL3" s="129">
        <v>-1.29</v>
      </c>
      <c r="DM3" s="129">
        <v>-0.82</v>
      </c>
      <c r="DN3" s="129">
        <v>-1.8</v>
      </c>
      <c r="DO3" s="129">
        <v>-2.57</v>
      </c>
      <c r="DP3" s="129">
        <v>-2.2999999999999998</v>
      </c>
      <c r="DQ3" s="129">
        <v>-3.1499999999999995</v>
      </c>
      <c r="DR3" s="129">
        <v>-0.28999999999999998</v>
      </c>
      <c r="DS3" s="129">
        <v>0.28000000000000003</v>
      </c>
      <c r="DT3" s="129">
        <v>-0.76</v>
      </c>
      <c r="DU3" s="129">
        <v>-0.1</v>
      </c>
      <c r="DV3" s="129">
        <v>-0.25</v>
      </c>
      <c r="DW3" s="129">
        <v>-0.87000000000000011</v>
      </c>
      <c r="DX3" s="129">
        <v>3.26</v>
      </c>
      <c r="DY3" s="129">
        <v>4.45</v>
      </c>
      <c r="DZ3" s="129">
        <v>-0.46999999999999992</v>
      </c>
      <c r="EA3" s="129">
        <v>-1.27</v>
      </c>
      <c r="EB3" s="129">
        <v>-0.15</v>
      </c>
      <c r="EC3" s="129">
        <v>-0.68</v>
      </c>
      <c r="ED3" s="129">
        <v>-1.05</v>
      </c>
      <c r="EE3" s="129">
        <v>-1.01</v>
      </c>
      <c r="EF3" s="129">
        <v>0.32</v>
      </c>
      <c r="EG3" s="129">
        <v>-1.1399999999999999</v>
      </c>
      <c r="EH3" s="129">
        <v>-1.22</v>
      </c>
      <c r="EI3" s="129">
        <v>0.21</v>
      </c>
      <c r="EJ3" s="129">
        <v>-0.76</v>
      </c>
      <c r="EK3" s="129">
        <v>-1.5800000000000003</v>
      </c>
      <c r="EL3" s="129">
        <v>-0.9</v>
      </c>
      <c r="EM3" s="129">
        <v>-2.13</v>
      </c>
      <c r="EN3" s="129">
        <v>-1.6800000000000002</v>
      </c>
      <c r="EO3" s="129">
        <v>-1.8</v>
      </c>
      <c r="EP3" s="129">
        <v>-1.19</v>
      </c>
      <c r="EQ3" s="129">
        <v>1.82</v>
      </c>
      <c r="ER3" s="129">
        <v>1.97</v>
      </c>
      <c r="ES3" s="129">
        <v>0.25</v>
      </c>
      <c r="ET3" s="129">
        <v>0.48</v>
      </c>
      <c r="EU3" s="129">
        <v>0.42999999999999994</v>
      </c>
      <c r="EV3">
        <f>100*SUMIF('12pxv'!$E$39:$E$492,$A3,'12pxv'!H$39:H$492)/sub_peso!EV3</f>
        <v>1.32</v>
      </c>
      <c r="EW3">
        <f>100*SUMIF('12pxv'!$E$39:$E$492,$A3,'12pxv'!I$39:I$492)/sub_peso!EW3</f>
        <v>1.02</v>
      </c>
      <c r="EX3">
        <f>100*SUMIF('12pxv'!$E$39:$E$492,$A3,'12pxv'!J$39:J$492)/sub_peso!EX3</f>
        <v>0.5</v>
      </c>
      <c r="EY3">
        <f>100*SUMIF('12pxv'!$E$39:$E$492,$A3,'12pxv'!K$39:K$492)/sub_peso!EY3</f>
        <v>0.44</v>
      </c>
      <c r="EZ3">
        <f>100*SUMIF('12pxv'!$E$39:$E$492,$A3,'12pxv'!L$39:L$492)/sub_peso!EZ3</f>
        <v>2.11</v>
      </c>
      <c r="FA3">
        <f>100*SUMIF('12pxv'!$E$39:$E$492,$A3,'12pxv'!M$39:M$492)/sub_peso!FA3</f>
        <v>1.01</v>
      </c>
      <c r="FB3">
        <f>100*SUMIF('12pxv'!$E$39:$E$492,$A3,'12pxv'!N$39:N$492)/sub_peso!FB3</f>
        <v>0.67</v>
      </c>
      <c r="FC3">
        <f>100*SUMIF('12pxv'!$E$39:$E$492,$A3,'12pxv'!O$39:O$492)/sub_peso!FC3</f>
        <v>1.76</v>
      </c>
      <c r="FD3">
        <f>100*SUMIF('12pxv'!$E$39:$E$492,$A3,'12pxv'!P$39:P$492)/sub_peso!FD3</f>
        <v>8.2100000000000009</v>
      </c>
      <c r="FE3">
        <f>100*SUMIF('12pxv'!$E$39:$E$492,$A3,'12pxv'!Q$39:Q$492)/sub_peso!FE3</f>
        <v>9.8800000000000008</v>
      </c>
      <c r="FF3">
        <f>100*SUMIF('12pxv'!$E$39:$E$492,$A3,'12pxv'!R$39:R$492)/sub_peso!FF3</f>
        <v>4.05</v>
      </c>
      <c r="FG3">
        <f>100*SUMIF('12pxv'!$E$39:$E$492,$A3,'12pxv'!S$39:S$492)/sub_peso!FG3</f>
        <v>1.19</v>
      </c>
      <c r="FH3">
        <f>100*SUMIF('12pxv'!$E$39:$E$492,$A3,'12pxv'!T$39:T$492)/sub_peso!FH3</f>
        <v>-4.9999999999999996E-2</v>
      </c>
      <c r="FI3">
        <f>100*SUMIF('12pxv'!$E$39:$E$492,$A3,'12pxv'!U$39:U$492)/sub_peso!FI3</f>
        <v>-0.56999999999999995</v>
      </c>
      <c r="FJ3">
        <f>100*SUMIF('12pxv'!$E$39:$E$492,$A3,'12pxv'!V$39:V$492)/sub_peso!FJ3</f>
        <v>-1.68</v>
      </c>
      <c r="FK3">
        <f>100*SUMIF('12pxv'!$E$39:$E$492,$A3,'12pxv'!W$39:W$492)/sub_peso!FK3</f>
        <v>-1.8699999999999999</v>
      </c>
      <c r="FL3">
        <f>100*SUMIF('12pxv'!$E$39:$E$492,$A3,'12pxv'!X$39:X$492)/sub_peso!FL3</f>
        <v>-1.23</v>
      </c>
      <c r="FM3">
        <f>100*SUMIF('12pxv'!$E$39:$E$492,$A3,'12pxv'!Y$39:Y$492)/sub_peso!FM3</f>
        <v>0.67</v>
      </c>
      <c r="FN3">
        <f>100*SUMIF('12pxv'!$E$39:$E$492,$A3,'12pxv'!Z$39:Z$492)/sub_peso!FN3</f>
        <v>-0.01</v>
      </c>
      <c r="FO3">
        <f>100*SUMIF('12pxv'!$E$39:$E$492,$A3,'12pxv'!AA$39:AA$492)/sub_peso!FO3</f>
        <v>-0.12</v>
      </c>
      <c r="FP3">
        <f>100*SUMIF('12pxv'!$E$39:$E$492,$A3,'12pxv'!AB$39:AB$492)/sub_peso!FP3</f>
        <v>0.26</v>
      </c>
      <c r="FQ3">
        <f>100*SUMIF('12pxv'!$E$39:$E$492,$A3,'12pxv'!AC$39:AC$492)/sub_peso!FQ3</f>
        <v>-0.16</v>
      </c>
      <c r="FR3">
        <f>100*SUMIF('12pxv'!$E$39:$E$492,$A3,'12pxv'!AD$39:AD$492)/sub_peso!FR3</f>
        <v>-1.04</v>
      </c>
      <c r="FS3">
        <f>100*SUMIF('12pxv'!$E$39:$E$492,$A3,'12pxv'!AE$39:AE$492)/sub_peso!FS3</f>
        <v>0.86</v>
      </c>
      <c r="FT3">
        <f>100*SUMIF('12pxv'!$E$39:$E$492,$A3,'12pxv'!AF$39:AF$492)/sub_peso!FT3</f>
        <v>1.1200000000000001</v>
      </c>
      <c r="FU3">
        <f>100*SUMIF('12pxv'!$E$39:$E$492,$A3,'12pxv'!AG$39:AG$492)/sub_peso!FU3</f>
        <v>0.93999999999999984</v>
      </c>
      <c r="FV3">
        <f>100*SUMIF('12pxv'!$E$39:$E$492,$A3,'12pxv'!AH$39:AH$492)/sub_peso!FV3</f>
        <v>0.21999999999999997</v>
      </c>
      <c r="FW3">
        <f>100*SUMIF('12pxv'!$E$39:$E$492,$A3,'12pxv'!AI$39:AI$492)/sub_peso!FW3</f>
        <v>0.28999999999999998</v>
      </c>
      <c r="FX3">
        <f>100*SUMIF('12pxv'!$E$39:$E$492,$A3,'12pxv'!AJ$39:AJ$492)/sub_peso!FX3</f>
        <v>1.5699999999999998</v>
      </c>
      <c r="FY3">
        <f>100*SUMIF('12pxv'!$E$39:$E$492,$A3,'12pxv'!AK$39:AK$492)/sub_peso!FY3</f>
        <v>1.23</v>
      </c>
      <c r="FZ3">
        <f>100*SUMIF('12pxv'!$E$39:$E$492,$A3,'12pxv'!AL$39:AL$492)/sub_peso!FZ3</f>
        <v>0.44999999999999996</v>
      </c>
      <c r="GA3">
        <f>100*SUMIF('12pxv'!$E$39:$E$492,$A3,'12pxv'!AM$39:AM$492)/sub_peso!GA3</f>
        <v>-1.07</v>
      </c>
      <c r="GB3">
        <f>100*SUMIF('12pxv'!$E$39:$E$492,$A3,'12pxv'!AN$39:AN$492)/sub_peso!GB3</f>
        <v>0.68</v>
      </c>
    </row>
    <row r="4" spans="1:184" x14ac:dyDescent="0.25">
      <c r="A4" s="59">
        <v>1101051</v>
      </c>
      <c r="B4" s="56" t="s">
        <v>5</v>
      </c>
      <c r="C4" s="129">
        <v>-8.4700000000000006</v>
      </c>
      <c r="D4" s="129">
        <v>12.56</v>
      </c>
      <c r="E4" s="129">
        <v>1.1399999999999999</v>
      </c>
      <c r="F4" s="129">
        <v>-3.82</v>
      </c>
      <c r="G4" s="129">
        <v>3.01</v>
      </c>
      <c r="H4" s="129">
        <v>-3.1099999999999994</v>
      </c>
      <c r="I4" s="129">
        <v>-12.56</v>
      </c>
      <c r="J4" s="129">
        <v>-10.94</v>
      </c>
      <c r="K4" s="129">
        <v>-2.09</v>
      </c>
      <c r="L4" s="129">
        <v>10.28</v>
      </c>
      <c r="M4" s="129">
        <v>7.4900000000000011</v>
      </c>
      <c r="N4" s="129">
        <v>6.11</v>
      </c>
      <c r="O4" s="129">
        <v>12.54</v>
      </c>
      <c r="P4" s="129">
        <v>-2.61</v>
      </c>
      <c r="Q4" s="129">
        <v>0.79</v>
      </c>
      <c r="R4" s="129">
        <v>-5.59</v>
      </c>
      <c r="S4" s="129">
        <v>1.8</v>
      </c>
      <c r="T4" s="129">
        <v>14.22</v>
      </c>
      <c r="U4" s="129">
        <v>11.48</v>
      </c>
      <c r="V4" s="129">
        <v>16.600000000000001</v>
      </c>
      <c r="W4" s="129">
        <v>5.13</v>
      </c>
      <c r="X4" s="129">
        <v>4.34</v>
      </c>
      <c r="Y4" s="129">
        <v>13.240000000000002</v>
      </c>
      <c r="Z4" s="129">
        <v>-8.9</v>
      </c>
      <c r="AA4" s="129">
        <v>6.38</v>
      </c>
      <c r="AB4" s="129">
        <v>-8.76</v>
      </c>
      <c r="AC4" s="129">
        <v>-6.21</v>
      </c>
      <c r="AD4" s="129">
        <v>1.01</v>
      </c>
      <c r="AE4" s="129">
        <v>0.06</v>
      </c>
      <c r="AF4" s="129">
        <v>5.19</v>
      </c>
      <c r="AG4" s="129">
        <v>-2.54</v>
      </c>
      <c r="AH4" s="129">
        <v>2.17</v>
      </c>
      <c r="AI4" s="129">
        <v>-0.75</v>
      </c>
      <c r="AJ4" s="129">
        <v>-7.0000000000000007E-2</v>
      </c>
      <c r="AK4" s="129">
        <v>4.66</v>
      </c>
      <c r="AL4" s="129">
        <v>16.95</v>
      </c>
      <c r="AM4" s="129">
        <v>2.27</v>
      </c>
      <c r="AN4" s="129">
        <v>-4.7</v>
      </c>
      <c r="AO4" s="129">
        <v>-3.43</v>
      </c>
      <c r="AP4" s="129">
        <v>4.75</v>
      </c>
      <c r="AQ4" s="129">
        <v>14.11</v>
      </c>
      <c r="AR4" s="129">
        <v>9.17</v>
      </c>
      <c r="AS4" s="129">
        <v>4.41</v>
      </c>
      <c r="AT4" s="129">
        <v>2.93</v>
      </c>
      <c r="AU4" s="129">
        <v>1.3400000000000003</v>
      </c>
      <c r="AV4" s="129">
        <v>0.34</v>
      </c>
      <c r="AW4" s="129">
        <v>2.95</v>
      </c>
      <c r="AX4" s="129">
        <v>-5.51</v>
      </c>
      <c r="AY4" s="129">
        <v>-5.1999999999999993</v>
      </c>
      <c r="AZ4" s="129">
        <v>-7.25</v>
      </c>
      <c r="BA4" s="129">
        <v>-2.0299999999999998</v>
      </c>
      <c r="BB4" s="129">
        <v>-4.76</v>
      </c>
      <c r="BC4" s="129">
        <v>-3.2299999999999995</v>
      </c>
      <c r="BD4" s="129">
        <v>25.160000000000004</v>
      </c>
      <c r="BE4" s="129">
        <v>2.14</v>
      </c>
      <c r="BF4" s="129">
        <v>-0.14000000000000001</v>
      </c>
      <c r="BG4" s="129">
        <v>-11.11</v>
      </c>
      <c r="BH4" s="129">
        <v>1.08</v>
      </c>
      <c r="BI4" s="129">
        <v>-5.0199999999999996</v>
      </c>
      <c r="BJ4" s="129">
        <v>-2.21</v>
      </c>
      <c r="BK4" s="129">
        <v>-8.3000000000000007</v>
      </c>
      <c r="BL4" s="129">
        <v>0.39</v>
      </c>
      <c r="BM4" s="129">
        <v>1.22</v>
      </c>
      <c r="BN4" s="129">
        <v>6.26</v>
      </c>
      <c r="BO4" s="129">
        <v>3.09</v>
      </c>
      <c r="BP4" s="129">
        <v>6.1899999999999995</v>
      </c>
      <c r="BQ4" s="129">
        <v>2.6400000000000006</v>
      </c>
      <c r="BR4" s="129">
        <v>-1.25</v>
      </c>
      <c r="BS4" s="129">
        <v>-1.63</v>
      </c>
      <c r="BT4" s="129">
        <v>6.13</v>
      </c>
      <c r="BU4" s="129">
        <v>5.09</v>
      </c>
      <c r="BV4" s="129">
        <v>1.22</v>
      </c>
      <c r="BW4" s="129">
        <v>-0.87</v>
      </c>
      <c r="BX4" s="129">
        <v>-6.05</v>
      </c>
      <c r="BY4" s="129">
        <v>3.41</v>
      </c>
      <c r="BZ4" s="129">
        <v>-12.33</v>
      </c>
      <c r="CA4" s="129">
        <v>1.27</v>
      </c>
      <c r="CB4" s="129">
        <v>2.84</v>
      </c>
      <c r="CC4" s="129">
        <v>5.2</v>
      </c>
      <c r="CD4" s="129">
        <v>14.59</v>
      </c>
      <c r="CE4" s="129">
        <v>1.03</v>
      </c>
      <c r="CF4" s="129">
        <v>-3.71</v>
      </c>
      <c r="CG4" s="129">
        <v>-6.4600000000000009</v>
      </c>
      <c r="CH4" s="129">
        <v>-8.61</v>
      </c>
      <c r="CI4" s="129">
        <v>-4.66</v>
      </c>
      <c r="CJ4" s="129">
        <v>-10.220000000000001</v>
      </c>
      <c r="CK4" s="129">
        <v>1.5399999999999998</v>
      </c>
      <c r="CL4" s="129">
        <v>3.8100000000000005</v>
      </c>
      <c r="CM4" s="129">
        <v>1.35</v>
      </c>
      <c r="CN4" s="129">
        <v>0.28999999999999998</v>
      </c>
      <c r="CO4" s="129">
        <v>-0.5</v>
      </c>
      <c r="CP4" s="129">
        <v>2.27</v>
      </c>
      <c r="CQ4" s="129">
        <v>5.6100000000000012</v>
      </c>
      <c r="CR4" s="129">
        <v>-0.19</v>
      </c>
      <c r="CS4" s="129">
        <v>0.18000000000000002</v>
      </c>
      <c r="CT4" s="129">
        <v>3.03</v>
      </c>
      <c r="CU4" s="129">
        <v>1.8699999999999999</v>
      </c>
      <c r="CV4" s="129">
        <v>3.9</v>
      </c>
      <c r="CW4" s="129">
        <v>15.31</v>
      </c>
      <c r="CX4" s="129">
        <v>30.800000000000004</v>
      </c>
      <c r="CY4" s="129">
        <v>33.14</v>
      </c>
      <c r="CZ4" s="129">
        <v>17.170000000000002</v>
      </c>
      <c r="DA4" s="129">
        <v>8.17</v>
      </c>
      <c r="DB4" s="129">
        <v>-1.5</v>
      </c>
      <c r="DC4" s="129">
        <v>-5.13</v>
      </c>
      <c r="DD4" s="129">
        <v>-2.8299999999999996</v>
      </c>
      <c r="DE4" s="129">
        <v>3.7800000000000002</v>
      </c>
      <c r="DF4" s="129">
        <v>-2.12</v>
      </c>
      <c r="DG4" s="129">
        <v>-6.46</v>
      </c>
      <c r="DH4" s="129">
        <v>-2.83</v>
      </c>
      <c r="DI4" s="129">
        <v>1.52</v>
      </c>
      <c r="DJ4" s="129">
        <v>-8.0500000000000007</v>
      </c>
      <c r="DK4" s="129">
        <v>-11.71</v>
      </c>
      <c r="DL4" s="129">
        <v>-3.84</v>
      </c>
      <c r="DM4" s="129">
        <v>2.1</v>
      </c>
      <c r="DN4" s="129">
        <v>-6.78</v>
      </c>
      <c r="DO4" s="129">
        <v>-0.51</v>
      </c>
      <c r="DP4" s="129">
        <v>-0.62</v>
      </c>
      <c r="DQ4" s="129">
        <v>-2.9</v>
      </c>
      <c r="DR4" s="129">
        <v>-6.3</v>
      </c>
      <c r="DS4" s="129">
        <v>-5.21</v>
      </c>
      <c r="DT4" s="129">
        <v>-6.4399999999999995</v>
      </c>
      <c r="DU4" s="129">
        <v>-3.26</v>
      </c>
      <c r="DV4" s="129">
        <v>1.24</v>
      </c>
      <c r="DW4" s="129">
        <v>-4.09</v>
      </c>
      <c r="DX4" s="129">
        <v>-1.8</v>
      </c>
      <c r="DY4" s="129">
        <v>0.79999999999999993</v>
      </c>
      <c r="DZ4" s="129">
        <v>6.41</v>
      </c>
      <c r="EA4" s="129">
        <v>10.43</v>
      </c>
      <c r="EB4" s="129">
        <v>8.2799999999999976</v>
      </c>
      <c r="EC4" s="129">
        <v>1.61</v>
      </c>
      <c r="ED4" s="129">
        <v>4.71</v>
      </c>
      <c r="EE4" s="129">
        <v>-5.65</v>
      </c>
      <c r="EF4" s="129">
        <v>3.19</v>
      </c>
      <c r="EG4" s="129">
        <v>12.1</v>
      </c>
      <c r="EH4" s="129">
        <v>-1.21</v>
      </c>
      <c r="EI4" s="129">
        <v>-5.83</v>
      </c>
      <c r="EJ4" s="129">
        <v>-4.78</v>
      </c>
      <c r="EK4" s="129">
        <v>0</v>
      </c>
      <c r="EL4" s="129">
        <v>0.58999999999999986</v>
      </c>
      <c r="EM4" s="129">
        <v>4.54</v>
      </c>
      <c r="EN4" s="129">
        <v>-1.1000000000000001</v>
      </c>
      <c r="EO4" s="129">
        <v>-1.68</v>
      </c>
      <c r="EP4" s="129">
        <v>4.83</v>
      </c>
      <c r="EQ4" s="129">
        <v>-1.88</v>
      </c>
      <c r="ER4" s="129">
        <v>-0.77</v>
      </c>
      <c r="ES4" s="129">
        <v>1.1399999999999997</v>
      </c>
      <c r="ET4" s="129">
        <v>5.000000000000001E-2</v>
      </c>
      <c r="EU4" s="129">
        <v>3.17</v>
      </c>
      <c r="EV4">
        <f>100*SUMIF('12pxv'!$E$39:$E$492,$A4,'12pxv'!H$39:H$492)/sub_peso!EV4</f>
        <v>15.98</v>
      </c>
      <c r="EW4">
        <f>100*SUMIF('12pxv'!$E$39:$E$492,$A4,'12pxv'!I$39:I$492)/sub_peso!EW4</f>
        <v>2.82</v>
      </c>
      <c r="EX4">
        <f>100*SUMIF('12pxv'!$E$39:$E$492,$A4,'12pxv'!J$39:J$492)/sub_peso!EX4</f>
        <v>1.2799999999999998</v>
      </c>
      <c r="EY4">
        <f>100*SUMIF('12pxv'!$E$39:$E$492,$A4,'12pxv'!K$39:K$492)/sub_peso!EY4</f>
        <v>13.09</v>
      </c>
      <c r="EZ4">
        <f>100*SUMIF('12pxv'!$E$39:$E$492,$A4,'12pxv'!L$39:L$492)/sub_peso!EZ4</f>
        <v>17.920000000000002</v>
      </c>
      <c r="FA4">
        <f>100*SUMIF('12pxv'!$E$39:$E$492,$A4,'12pxv'!M$39:M$492)/sub_peso!FA4</f>
        <v>7.8999999999999995</v>
      </c>
      <c r="FB4">
        <f>100*SUMIF('12pxv'!$E$39:$E$492,$A4,'12pxv'!N$39:N$492)/sub_peso!FB4</f>
        <v>4.38</v>
      </c>
      <c r="FC4">
        <f>100*SUMIF('12pxv'!$E$39:$E$492,$A4,'12pxv'!O$39:O$492)/sub_peso!FC4</f>
        <v>-4.6100000000000003</v>
      </c>
      <c r="FD4">
        <f>100*SUMIF('12pxv'!$E$39:$E$492,$A4,'12pxv'!P$39:P$492)/sub_peso!FD4</f>
        <v>-6.8999999999999995</v>
      </c>
      <c r="FE4">
        <f>100*SUMIF('12pxv'!$E$39:$E$492,$A4,'12pxv'!Q$39:Q$492)/sub_peso!FE4</f>
        <v>-2.2000000000000002</v>
      </c>
      <c r="FF4">
        <f>100*SUMIF('12pxv'!$E$39:$E$492,$A4,'12pxv'!R$39:R$492)/sub_peso!FF4</f>
        <v>-0.26</v>
      </c>
      <c r="FG4">
        <f>100*SUMIF('12pxv'!$E$39:$E$492,$A4,'12pxv'!S$39:S$492)/sub_peso!FG4</f>
        <v>-2.12</v>
      </c>
      <c r="FH4">
        <f>100*SUMIF('12pxv'!$E$39:$E$492,$A4,'12pxv'!T$39:T$492)/sub_peso!FH4</f>
        <v>8.33</v>
      </c>
      <c r="FI4">
        <f>100*SUMIF('12pxv'!$E$39:$E$492,$A4,'12pxv'!U$39:U$492)/sub_peso!FI4</f>
        <v>1.36</v>
      </c>
      <c r="FJ4">
        <f>100*SUMIF('12pxv'!$E$39:$E$492,$A4,'12pxv'!V$39:V$492)/sub_peso!FJ4</f>
        <v>0.38</v>
      </c>
      <c r="FK4">
        <f>100*SUMIF('12pxv'!$E$39:$E$492,$A4,'12pxv'!W$39:W$492)/sub_peso!FK4</f>
        <v>7.76</v>
      </c>
      <c r="FL4">
        <f>100*SUMIF('12pxv'!$E$39:$E$492,$A4,'12pxv'!X$39:X$492)/sub_peso!FL4</f>
        <v>16.579999999999998</v>
      </c>
      <c r="FM4">
        <f>100*SUMIF('12pxv'!$E$39:$E$492,$A4,'12pxv'!Y$39:Y$492)/sub_peso!FM4</f>
        <v>-4.2699999999999996</v>
      </c>
      <c r="FN4">
        <f>100*SUMIF('12pxv'!$E$39:$E$492,$A4,'12pxv'!Z$39:Z$492)/sub_peso!FN4</f>
        <v>0.6</v>
      </c>
      <c r="FO4">
        <f>100*SUMIF('12pxv'!$E$39:$E$492,$A4,'12pxv'!AA$39:AA$492)/sub_peso!FO4</f>
        <v>-10.87</v>
      </c>
      <c r="FP4">
        <f>100*SUMIF('12pxv'!$E$39:$E$492,$A4,'12pxv'!AB$39:AB$492)/sub_peso!FP4</f>
        <v>-19.73</v>
      </c>
      <c r="FQ4">
        <f>100*SUMIF('12pxv'!$E$39:$E$492,$A4,'12pxv'!AC$39:AC$492)/sub_peso!FQ4</f>
        <v>-7.2299999999999995</v>
      </c>
      <c r="FR4">
        <f>100*SUMIF('12pxv'!$E$39:$E$492,$A4,'12pxv'!AD$39:AD$492)/sub_peso!FR4</f>
        <v>-1.98</v>
      </c>
      <c r="FS4">
        <f>100*SUMIF('12pxv'!$E$39:$E$492,$A4,'12pxv'!AE$39:AE$492)/sub_peso!FS4</f>
        <v>-0.92</v>
      </c>
      <c r="FT4">
        <f>100*SUMIF('12pxv'!$E$39:$E$492,$A4,'12pxv'!AF$39:AF$492)/sub_peso!FT4</f>
        <v>-6.1</v>
      </c>
      <c r="FU4">
        <f>100*SUMIF('12pxv'!$E$39:$E$492,$A4,'12pxv'!AG$39:AG$492)/sub_peso!FU4</f>
        <v>-0.16</v>
      </c>
      <c r="FV4">
        <f>100*SUMIF('12pxv'!$E$39:$E$492,$A4,'12pxv'!AH$39:AH$492)/sub_peso!FV4</f>
        <v>-2.9</v>
      </c>
      <c r="FW4">
        <f>100*SUMIF('12pxv'!$E$39:$E$492,$A4,'12pxv'!AI$39:AI$492)/sub_peso!FW4</f>
        <v>2.98</v>
      </c>
      <c r="FX4">
        <f>100*SUMIF('12pxv'!$E$39:$E$492,$A4,'12pxv'!AJ$39:AJ$492)/sub_peso!FX4</f>
        <v>1.59</v>
      </c>
      <c r="FY4">
        <f>100*SUMIF('12pxv'!$E$39:$E$492,$A4,'12pxv'!AK$39:AK$492)/sub_peso!FY4</f>
        <v>-1.1100000000000001</v>
      </c>
      <c r="FZ4">
        <f>100*SUMIF('12pxv'!$E$39:$E$492,$A4,'12pxv'!AL$39:AL$492)/sub_peso!FZ4</f>
        <v>-1.95</v>
      </c>
      <c r="GA4">
        <f>100*SUMIF('12pxv'!$E$39:$E$492,$A4,'12pxv'!AM$39:AM$492)/sub_peso!GA4</f>
        <v>-11.68</v>
      </c>
      <c r="GB4">
        <f>100*SUMIF('12pxv'!$E$39:$E$492,$A4,'12pxv'!AN$39:AN$492)/sub_peso!GB4</f>
        <v>-4.92</v>
      </c>
    </row>
    <row r="5" spans="1:184" x14ac:dyDescent="0.25">
      <c r="A5" s="59">
        <v>1101052</v>
      </c>
      <c r="B5" s="56" t="s">
        <v>6</v>
      </c>
      <c r="C5" s="129">
        <v>-2.4</v>
      </c>
      <c r="D5" s="129">
        <v>5.0199999999999996</v>
      </c>
      <c r="E5" s="129">
        <v>8.23</v>
      </c>
      <c r="F5" s="129">
        <v>0.51</v>
      </c>
      <c r="G5" s="129">
        <v>-3.84</v>
      </c>
      <c r="H5" s="129">
        <v>-5.19</v>
      </c>
      <c r="I5" s="129">
        <v>-4.3500000000000005</v>
      </c>
      <c r="J5" s="129">
        <v>-6.7</v>
      </c>
      <c r="K5" s="129">
        <v>-3.2</v>
      </c>
      <c r="L5" s="129">
        <v>-1.0699999999999998</v>
      </c>
      <c r="M5" s="129">
        <v>2.37</v>
      </c>
      <c r="N5" s="129">
        <v>-0.5</v>
      </c>
      <c r="O5" s="129">
        <v>0.94</v>
      </c>
      <c r="P5" s="129">
        <v>4.78</v>
      </c>
      <c r="Q5" s="129">
        <v>-1.5</v>
      </c>
      <c r="R5" s="129">
        <v>-1.0899999999999999</v>
      </c>
      <c r="S5" s="129">
        <v>-2.4899999999999998</v>
      </c>
      <c r="T5" s="129">
        <v>4.21</v>
      </c>
      <c r="U5" s="129">
        <v>14.04</v>
      </c>
      <c r="V5" s="129">
        <v>6.1</v>
      </c>
      <c r="W5" s="129">
        <v>9.1999999999999993</v>
      </c>
      <c r="X5" s="129">
        <v>6.54</v>
      </c>
      <c r="Y5" s="129">
        <v>23.85</v>
      </c>
      <c r="Z5" s="129">
        <v>11.36</v>
      </c>
      <c r="AA5" s="129">
        <v>9.83</v>
      </c>
      <c r="AB5" s="129">
        <v>12.93</v>
      </c>
      <c r="AC5" s="129">
        <v>7.64</v>
      </c>
      <c r="AD5" s="129">
        <v>1.59</v>
      </c>
      <c r="AE5" s="129">
        <v>-4.3899999999999997</v>
      </c>
      <c r="AF5" s="129">
        <v>-5.24</v>
      </c>
      <c r="AG5" s="129">
        <v>-12.07</v>
      </c>
      <c r="AH5" s="129">
        <v>0.46</v>
      </c>
      <c r="AI5" s="129">
        <v>-4.05</v>
      </c>
      <c r="AJ5" s="129">
        <v>-4.8699999999999992</v>
      </c>
      <c r="AK5" s="129">
        <v>0.08</v>
      </c>
      <c r="AL5" s="129">
        <v>6.8199999999999994</v>
      </c>
      <c r="AM5" s="129">
        <v>6.12</v>
      </c>
      <c r="AN5" s="129">
        <v>0.36000000000000004</v>
      </c>
      <c r="AO5" s="129">
        <v>2.65</v>
      </c>
      <c r="AP5" s="129">
        <v>3.14</v>
      </c>
      <c r="AQ5" s="129">
        <v>-0.05</v>
      </c>
      <c r="AR5" s="129">
        <v>0.41000000000000003</v>
      </c>
      <c r="AS5" s="129">
        <v>-3.76</v>
      </c>
      <c r="AT5" s="129">
        <v>-1.91</v>
      </c>
      <c r="AU5" s="129">
        <v>4.67</v>
      </c>
      <c r="AV5" s="129">
        <v>0.38</v>
      </c>
      <c r="AW5" s="129">
        <v>-0.64</v>
      </c>
      <c r="AX5" s="129">
        <v>-3.7200000000000006</v>
      </c>
      <c r="AY5" s="129">
        <v>-2.08</v>
      </c>
      <c r="AZ5" s="129">
        <v>-1.17</v>
      </c>
      <c r="BA5" s="129">
        <v>-5.45</v>
      </c>
      <c r="BB5" s="129">
        <v>1.1499999999999999</v>
      </c>
      <c r="BC5" s="129">
        <v>-1.67</v>
      </c>
      <c r="BD5" s="129">
        <v>-2.52</v>
      </c>
      <c r="BE5" s="129">
        <v>-0.88</v>
      </c>
      <c r="BF5" s="129">
        <v>-2.11</v>
      </c>
      <c r="BG5" s="129">
        <v>2.31</v>
      </c>
      <c r="BH5" s="129">
        <v>2.97</v>
      </c>
      <c r="BI5" s="129">
        <v>1.6999999999999997</v>
      </c>
      <c r="BJ5" s="129">
        <v>6.21</v>
      </c>
      <c r="BK5" s="129">
        <v>-4.0999999999999996</v>
      </c>
      <c r="BL5" s="129">
        <v>0.65</v>
      </c>
      <c r="BM5" s="129">
        <v>0.85</v>
      </c>
      <c r="BN5" s="129">
        <v>2.5099999999999998</v>
      </c>
      <c r="BO5" s="129">
        <v>1.07</v>
      </c>
      <c r="BP5" s="129">
        <v>0.59</v>
      </c>
      <c r="BQ5" s="129">
        <v>0.25</v>
      </c>
      <c r="BR5" s="129">
        <v>-1.05</v>
      </c>
      <c r="BS5" s="129">
        <v>5.05</v>
      </c>
      <c r="BT5" s="129">
        <v>7.4900000000000011</v>
      </c>
      <c r="BU5" s="129">
        <v>0.06</v>
      </c>
      <c r="BV5" s="129">
        <v>-3.89</v>
      </c>
      <c r="BW5" s="129">
        <v>-6.07</v>
      </c>
      <c r="BX5" s="129">
        <v>1.96</v>
      </c>
      <c r="BY5" s="129">
        <v>-1.06</v>
      </c>
      <c r="BZ5" s="129">
        <v>1.61</v>
      </c>
      <c r="CA5" s="129">
        <v>7.2399999999999993</v>
      </c>
      <c r="CB5" s="129">
        <v>2.7399999999999998</v>
      </c>
      <c r="CC5" s="129">
        <v>-6.8400000000000007</v>
      </c>
      <c r="CD5" s="129">
        <v>-2.72</v>
      </c>
      <c r="CE5" s="129">
        <v>-3.51</v>
      </c>
      <c r="CF5" s="129">
        <v>-8.8800000000000008</v>
      </c>
      <c r="CG5" s="129">
        <v>-4.29</v>
      </c>
      <c r="CH5" s="129">
        <v>-2.99</v>
      </c>
      <c r="CI5" s="129">
        <v>-4.26</v>
      </c>
      <c r="CJ5" s="129">
        <v>-5.54</v>
      </c>
      <c r="CK5" s="129">
        <v>-1.9899999999999998</v>
      </c>
      <c r="CL5" s="129">
        <v>-1.1399999999999999</v>
      </c>
      <c r="CM5" s="129">
        <v>-1.07</v>
      </c>
      <c r="CN5" s="129">
        <v>-2.33</v>
      </c>
      <c r="CO5" s="129">
        <v>-3.97</v>
      </c>
      <c r="CP5" s="129">
        <v>-3.6399999999999997</v>
      </c>
      <c r="CQ5" s="129">
        <v>-1.08</v>
      </c>
      <c r="CR5" s="129">
        <v>-1.86</v>
      </c>
      <c r="CS5" s="129">
        <v>1.01</v>
      </c>
      <c r="CT5" s="129">
        <v>4.0199999999999996</v>
      </c>
      <c r="CU5" s="129">
        <v>3.7</v>
      </c>
      <c r="CV5" s="129">
        <v>6.04</v>
      </c>
      <c r="CW5" s="129">
        <v>9.98</v>
      </c>
      <c r="CX5" s="129">
        <v>10.87</v>
      </c>
      <c r="CY5" s="129">
        <v>12.47</v>
      </c>
      <c r="CZ5" s="129">
        <v>21.76</v>
      </c>
      <c r="DA5" s="129">
        <v>13.659999999999998</v>
      </c>
      <c r="DB5" s="129">
        <v>5.54</v>
      </c>
      <c r="DC5" s="129">
        <v>-0.73</v>
      </c>
      <c r="DD5" s="129">
        <v>1.17</v>
      </c>
      <c r="DE5" s="129">
        <v>7.54</v>
      </c>
      <c r="DF5" s="129">
        <v>5.3899999999999988</v>
      </c>
      <c r="DG5" s="129">
        <v>-1.96</v>
      </c>
      <c r="DH5" s="129">
        <v>-2.12</v>
      </c>
      <c r="DI5" s="129">
        <v>7.74</v>
      </c>
      <c r="DJ5" s="129">
        <v>3.4900000000000007</v>
      </c>
      <c r="DK5" s="129">
        <v>-6.95</v>
      </c>
      <c r="DL5" s="129">
        <v>0.84</v>
      </c>
      <c r="DM5" s="129">
        <v>1.54</v>
      </c>
      <c r="DN5" s="129">
        <v>-11.87</v>
      </c>
      <c r="DO5" s="129">
        <v>-12.32</v>
      </c>
      <c r="DP5" s="129">
        <v>-10.75</v>
      </c>
      <c r="DQ5" s="129">
        <v>-8.23</v>
      </c>
      <c r="DR5" s="129">
        <v>-1.37</v>
      </c>
      <c r="DS5" s="129">
        <v>-2.1700000000000004</v>
      </c>
      <c r="DT5" s="129">
        <v>-4.84</v>
      </c>
      <c r="DU5" s="129">
        <v>-1.1799999999999997</v>
      </c>
      <c r="DV5" s="129">
        <v>-2.4900000000000007</v>
      </c>
      <c r="DW5" s="129">
        <v>-2.83</v>
      </c>
      <c r="DX5" s="129">
        <v>0.19</v>
      </c>
      <c r="DY5" s="129">
        <v>3.15</v>
      </c>
      <c r="DZ5" s="129">
        <v>0.45000000000000007</v>
      </c>
      <c r="EA5" s="129">
        <v>4.72</v>
      </c>
      <c r="EB5" s="129">
        <v>8.01</v>
      </c>
      <c r="EC5" s="129">
        <v>0.11</v>
      </c>
      <c r="ED5" s="129">
        <v>0.39</v>
      </c>
      <c r="EE5" s="129">
        <v>-7.0000000000000007E-2</v>
      </c>
      <c r="EF5" s="129">
        <v>1.57</v>
      </c>
      <c r="EG5" s="129">
        <v>8.4399999999999977</v>
      </c>
      <c r="EH5" s="129">
        <v>2.11</v>
      </c>
      <c r="EI5" s="129">
        <v>-1.93</v>
      </c>
      <c r="EJ5" s="129">
        <v>-4.1400000000000006</v>
      </c>
      <c r="EK5" s="129">
        <v>-3.15</v>
      </c>
      <c r="EL5" s="129">
        <v>-3.0300000000000002</v>
      </c>
      <c r="EM5" s="129">
        <v>0.31</v>
      </c>
      <c r="EN5" s="129">
        <v>-0.83000000000000007</v>
      </c>
      <c r="EO5" s="129">
        <v>-1.56</v>
      </c>
      <c r="EP5" s="129">
        <v>-1.43</v>
      </c>
      <c r="EQ5" s="129">
        <v>0.37</v>
      </c>
      <c r="ER5" s="129">
        <v>-0.13</v>
      </c>
      <c r="ES5" s="129">
        <v>1.2</v>
      </c>
      <c r="ET5" s="129">
        <v>0.34</v>
      </c>
      <c r="EU5" s="129">
        <v>0.55000000000000004</v>
      </c>
      <c r="EV5">
        <f>100*SUMIF('12pxv'!$E$39:$E$492,$A5,'12pxv'!H$39:H$492)/sub_peso!EV5</f>
        <v>5.42</v>
      </c>
      <c r="EW5">
        <f>100*SUMIF('12pxv'!$E$39:$E$492,$A5,'12pxv'!I$39:I$492)/sub_peso!EW5</f>
        <v>14.140000000000002</v>
      </c>
      <c r="EX5">
        <f>100*SUMIF('12pxv'!$E$39:$E$492,$A5,'12pxv'!J$39:J$492)/sub_peso!EX5</f>
        <v>0.56999999999999995</v>
      </c>
      <c r="EY5">
        <f>100*SUMIF('12pxv'!$E$39:$E$492,$A5,'12pxv'!K$39:K$492)/sub_peso!EY5</f>
        <v>1.03</v>
      </c>
      <c r="EZ5">
        <f>100*SUMIF('12pxv'!$E$39:$E$492,$A5,'12pxv'!L$39:L$492)/sub_peso!EZ5</f>
        <v>3.04</v>
      </c>
      <c r="FA5">
        <f>100*SUMIF('12pxv'!$E$39:$E$492,$A5,'12pxv'!M$39:M$492)/sub_peso!FA5</f>
        <v>3.48</v>
      </c>
      <c r="FB5">
        <f>100*SUMIF('12pxv'!$E$39:$E$492,$A5,'12pxv'!N$39:N$492)/sub_peso!FB5</f>
        <v>6.12</v>
      </c>
      <c r="FC5">
        <f>100*SUMIF('12pxv'!$E$39:$E$492,$A5,'12pxv'!O$39:O$492)/sub_peso!FC5</f>
        <v>-0.22</v>
      </c>
      <c r="FD5">
        <f>100*SUMIF('12pxv'!$E$39:$E$492,$A5,'12pxv'!P$39:P$492)/sub_peso!FD5</f>
        <v>2.17</v>
      </c>
      <c r="FE5">
        <f>100*SUMIF('12pxv'!$E$39:$E$492,$A5,'12pxv'!Q$39:Q$492)/sub_peso!FE5</f>
        <v>1.56</v>
      </c>
      <c r="FF5">
        <f>100*SUMIF('12pxv'!$E$39:$E$492,$A5,'12pxv'!R$39:R$492)/sub_peso!FF5</f>
        <v>-1.37</v>
      </c>
      <c r="FG5">
        <f>100*SUMIF('12pxv'!$E$39:$E$492,$A5,'12pxv'!S$39:S$492)/sub_peso!FG5</f>
        <v>2.08</v>
      </c>
      <c r="FH5">
        <f>100*SUMIF('12pxv'!$E$39:$E$492,$A5,'12pxv'!T$39:T$492)/sub_peso!FH5</f>
        <v>0.41</v>
      </c>
      <c r="FI5">
        <f>100*SUMIF('12pxv'!$E$39:$E$492,$A5,'12pxv'!U$39:U$492)/sub_peso!FI5</f>
        <v>2.42</v>
      </c>
      <c r="FJ5">
        <f>100*SUMIF('12pxv'!$E$39:$E$492,$A5,'12pxv'!V$39:V$492)/sub_peso!FJ5</f>
        <v>1.8300000000000003</v>
      </c>
      <c r="FK5">
        <f>100*SUMIF('12pxv'!$E$39:$E$492,$A5,'12pxv'!W$39:W$492)/sub_peso!FK5</f>
        <v>-0.37</v>
      </c>
      <c r="FL5">
        <f>100*SUMIF('12pxv'!$E$39:$E$492,$A5,'12pxv'!X$39:X$492)/sub_peso!FL5</f>
        <v>2.78</v>
      </c>
      <c r="FM5">
        <f>100*SUMIF('12pxv'!$E$39:$E$492,$A5,'12pxv'!Y$39:Y$492)/sub_peso!FM5</f>
        <v>4.1900000000000004</v>
      </c>
      <c r="FN5">
        <f>100*SUMIF('12pxv'!$E$39:$E$492,$A5,'12pxv'!Z$39:Z$492)/sub_peso!FN5</f>
        <v>5.580000000000001</v>
      </c>
      <c r="FO5">
        <f>100*SUMIF('12pxv'!$E$39:$E$492,$A5,'12pxv'!AA$39:AA$492)/sub_peso!FO5</f>
        <v>3.7400000000000007</v>
      </c>
      <c r="FP5">
        <f>100*SUMIF('12pxv'!$E$39:$E$492,$A5,'12pxv'!AB$39:AB$492)/sub_peso!FP5</f>
        <v>0.2</v>
      </c>
      <c r="FQ5">
        <f>100*SUMIF('12pxv'!$E$39:$E$492,$A5,'12pxv'!AC$39:AC$492)/sub_peso!FQ5</f>
        <v>0.56000000000000005</v>
      </c>
      <c r="FR5">
        <f>100*SUMIF('12pxv'!$E$39:$E$492,$A5,'12pxv'!AD$39:AD$492)/sub_peso!FR5</f>
        <v>-1.04</v>
      </c>
      <c r="FS5">
        <f>100*SUMIF('12pxv'!$E$39:$E$492,$A5,'12pxv'!AE$39:AE$492)/sub_peso!FS5</f>
        <v>-0.42999999999999994</v>
      </c>
      <c r="FT5">
        <f>100*SUMIF('12pxv'!$E$39:$E$492,$A5,'12pxv'!AF$39:AF$492)/sub_peso!FT5</f>
        <v>-1.08</v>
      </c>
      <c r="FU5">
        <f>100*SUMIF('12pxv'!$E$39:$E$492,$A5,'12pxv'!AG$39:AG$492)/sub_peso!FU5</f>
        <v>-2.0699999999999998</v>
      </c>
      <c r="FV5">
        <f>100*SUMIF('12pxv'!$E$39:$E$492,$A5,'12pxv'!AH$39:AH$492)/sub_peso!FV5</f>
        <v>-0.28999999999999998</v>
      </c>
      <c r="FW5">
        <f>100*SUMIF('12pxv'!$E$39:$E$492,$A5,'12pxv'!AI$39:AI$492)/sub_peso!FW5</f>
        <v>4.08</v>
      </c>
      <c r="FX5">
        <f>100*SUMIF('12pxv'!$E$39:$E$492,$A5,'12pxv'!AJ$39:AJ$492)/sub_peso!FX5</f>
        <v>3.79</v>
      </c>
      <c r="FY5">
        <f>100*SUMIF('12pxv'!$E$39:$E$492,$A5,'12pxv'!AK$39:AK$492)/sub_peso!FY5</f>
        <v>-3.67</v>
      </c>
      <c r="FZ5">
        <f>100*SUMIF('12pxv'!$E$39:$E$492,$A5,'12pxv'!AL$39:AL$492)/sub_peso!FZ5</f>
        <v>-4.22</v>
      </c>
      <c r="GA5">
        <f>100*SUMIF('12pxv'!$E$39:$E$492,$A5,'12pxv'!AM$39:AM$492)/sub_peso!GA5</f>
        <v>-3.1599999999999997</v>
      </c>
      <c r="GB5">
        <f>100*SUMIF('12pxv'!$E$39:$E$492,$A5,'12pxv'!AN$39:AN$492)/sub_peso!GB5</f>
        <v>0.92</v>
      </c>
    </row>
    <row r="6" spans="1:184" x14ac:dyDescent="0.25">
      <c r="A6" s="59">
        <v>1101053</v>
      </c>
      <c r="B6" s="56" t="s">
        <v>7</v>
      </c>
      <c r="C6" s="129">
        <v>4.34</v>
      </c>
      <c r="D6" s="129">
        <v>4.84</v>
      </c>
      <c r="E6" s="129">
        <v>2.97</v>
      </c>
      <c r="F6" s="129">
        <v>0.38</v>
      </c>
      <c r="G6" s="129">
        <v>-0.37</v>
      </c>
      <c r="H6" s="129">
        <v>-4.3899999999999997</v>
      </c>
      <c r="I6" s="129">
        <v>-17.829999999999998</v>
      </c>
      <c r="J6" s="129">
        <v>-4.5999999999999996</v>
      </c>
      <c r="K6" s="129">
        <v>-8</v>
      </c>
      <c r="L6" s="129">
        <v>6.52</v>
      </c>
      <c r="M6" s="129">
        <v>3.22</v>
      </c>
      <c r="N6" s="129">
        <v>15.990000000000002</v>
      </c>
      <c r="O6" s="129">
        <v>32.619999999999997</v>
      </c>
      <c r="P6" s="129">
        <v>15.150000000000002</v>
      </c>
      <c r="Q6" s="129">
        <v>4.76</v>
      </c>
      <c r="R6" s="129">
        <v>-6.59</v>
      </c>
      <c r="S6" s="129">
        <v>3.7199999999999998</v>
      </c>
      <c r="T6" s="129">
        <v>15.28</v>
      </c>
      <c r="U6" s="129">
        <v>2.0499999999999998</v>
      </c>
      <c r="V6" s="129">
        <v>-9.4</v>
      </c>
      <c r="W6" s="129">
        <v>16.39</v>
      </c>
      <c r="X6" s="129">
        <v>5.46</v>
      </c>
      <c r="Y6" s="129">
        <v>-5.41</v>
      </c>
      <c r="Z6" s="129">
        <v>-1.43</v>
      </c>
      <c r="AA6" s="129">
        <v>-1.52</v>
      </c>
      <c r="AB6" s="129">
        <v>0.01</v>
      </c>
      <c r="AC6" s="129">
        <v>1.1399999999999999</v>
      </c>
      <c r="AD6" s="129">
        <v>8.74</v>
      </c>
      <c r="AE6" s="129">
        <v>15.849999999999998</v>
      </c>
      <c r="AF6" s="129">
        <v>5.61</v>
      </c>
      <c r="AG6" s="129">
        <v>-5.27</v>
      </c>
      <c r="AH6" s="129">
        <v>-14.58</v>
      </c>
      <c r="AI6" s="129">
        <v>-13.22</v>
      </c>
      <c r="AJ6" s="129">
        <v>-12.92</v>
      </c>
      <c r="AK6" s="129">
        <v>-2.12</v>
      </c>
      <c r="AL6" s="129">
        <v>23.04</v>
      </c>
      <c r="AM6" s="129">
        <v>27.349999999999998</v>
      </c>
      <c r="AN6" s="129">
        <v>2.84</v>
      </c>
      <c r="AO6" s="129">
        <v>-3.03</v>
      </c>
      <c r="AP6" s="129">
        <v>1.1299999999999999</v>
      </c>
      <c r="AQ6" s="129">
        <v>1.77</v>
      </c>
      <c r="AR6" s="129">
        <v>13.98</v>
      </c>
      <c r="AS6" s="129">
        <v>12.070000000000002</v>
      </c>
      <c r="AT6" s="129">
        <v>-12.750000000000002</v>
      </c>
      <c r="AU6" s="129">
        <v>-10.07</v>
      </c>
      <c r="AV6" s="129">
        <v>-17.960000000000004</v>
      </c>
      <c r="AW6" s="129">
        <v>-3.7500000000000004</v>
      </c>
      <c r="AX6" s="129">
        <v>4.09</v>
      </c>
      <c r="AY6" s="129">
        <v>9.0399999999999991</v>
      </c>
      <c r="AZ6" s="129">
        <v>1.53</v>
      </c>
      <c r="BA6" s="129">
        <v>0.64000000000000012</v>
      </c>
      <c r="BB6" s="129">
        <v>1.59</v>
      </c>
      <c r="BC6" s="129">
        <v>5.5900000000000007</v>
      </c>
      <c r="BD6" s="129">
        <v>10.92</v>
      </c>
      <c r="BE6" s="129">
        <v>15.859999999999998</v>
      </c>
      <c r="BF6" s="129">
        <v>-0.5</v>
      </c>
      <c r="BG6" s="129">
        <v>-13.580000000000002</v>
      </c>
      <c r="BH6" s="129">
        <v>-14.5</v>
      </c>
      <c r="BI6" s="129">
        <v>-5.91</v>
      </c>
      <c r="BJ6" s="129">
        <v>0.64</v>
      </c>
      <c r="BK6" s="129">
        <v>6.03</v>
      </c>
      <c r="BL6" s="129">
        <v>4.4699999999999989</v>
      </c>
      <c r="BM6" s="129">
        <v>5.61</v>
      </c>
      <c r="BN6" s="129">
        <v>0.71000000000000008</v>
      </c>
      <c r="BO6" s="129">
        <v>0.85</v>
      </c>
      <c r="BP6" s="129">
        <v>7.4999999999999991</v>
      </c>
      <c r="BQ6" s="129">
        <v>3.32</v>
      </c>
      <c r="BR6" s="129">
        <v>-0.51999999999999991</v>
      </c>
      <c r="BS6" s="129">
        <v>0.74</v>
      </c>
      <c r="BT6" s="129">
        <v>-7.7800000000000011</v>
      </c>
      <c r="BU6" s="129">
        <v>-9.1300000000000008</v>
      </c>
      <c r="BV6" s="129">
        <v>-0.54</v>
      </c>
      <c r="BW6" s="129">
        <v>-2</v>
      </c>
      <c r="BX6" s="129">
        <v>8.58</v>
      </c>
      <c r="BY6" s="129">
        <v>2.0499999999999998</v>
      </c>
      <c r="BZ6" s="129">
        <v>-1.07</v>
      </c>
      <c r="CA6" s="129">
        <v>7.46</v>
      </c>
      <c r="CB6" s="129">
        <v>5.65</v>
      </c>
      <c r="CC6" s="129">
        <v>4.29</v>
      </c>
      <c r="CD6" s="129">
        <v>12.18</v>
      </c>
      <c r="CE6" s="129">
        <v>10.38</v>
      </c>
      <c r="CF6" s="129">
        <v>-24.299999999999997</v>
      </c>
      <c r="CG6" s="129">
        <v>-26.87</v>
      </c>
      <c r="CH6" s="129">
        <v>-5.54</v>
      </c>
      <c r="CI6" s="129">
        <v>-2.5</v>
      </c>
      <c r="CJ6" s="129">
        <v>5.49</v>
      </c>
      <c r="CK6" s="129">
        <v>4.18</v>
      </c>
      <c r="CL6" s="129">
        <v>-0.23</v>
      </c>
      <c r="CM6" s="129">
        <v>2.81</v>
      </c>
      <c r="CN6" s="129">
        <v>-2.9399999999999995</v>
      </c>
      <c r="CO6" s="129">
        <v>-3.7500000000000004</v>
      </c>
      <c r="CP6" s="129">
        <v>3.02</v>
      </c>
      <c r="CQ6" s="129">
        <v>4.53</v>
      </c>
      <c r="CR6" s="129">
        <v>-4.88</v>
      </c>
      <c r="CS6" s="129">
        <v>-3.02</v>
      </c>
      <c r="CT6" s="129">
        <v>-2.41</v>
      </c>
      <c r="CU6" s="129">
        <v>1.3500000000000003</v>
      </c>
      <c r="CV6" s="129">
        <v>15.540000000000001</v>
      </c>
      <c r="CW6" s="129">
        <v>7.6799999999999988</v>
      </c>
      <c r="CX6" s="129">
        <v>13.529999999999998</v>
      </c>
      <c r="CY6" s="129">
        <v>22.27</v>
      </c>
      <c r="CZ6" s="129">
        <v>9.41</v>
      </c>
      <c r="DA6" s="129">
        <v>13.09</v>
      </c>
      <c r="DB6" s="129">
        <v>-6.85</v>
      </c>
      <c r="DC6" s="129">
        <v>-11.16</v>
      </c>
      <c r="DD6" s="129">
        <v>-25.01</v>
      </c>
      <c r="DE6" s="129">
        <v>-11.91</v>
      </c>
      <c r="DF6" s="129">
        <v>-2</v>
      </c>
      <c r="DG6" s="129">
        <v>3.7799999999999994</v>
      </c>
      <c r="DH6" s="129">
        <v>9.5500000000000007</v>
      </c>
      <c r="DI6" s="129">
        <v>13.4</v>
      </c>
      <c r="DJ6" s="129">
        <v>-4.3</v>
      </c>
      <c r="DK6" s="129">
        <v>0.43</v>
      </c>
      <c r="DL6" s="129">
        <v>-3.27</v>
      </c>
      <c r="DM6" s="129">
        <v>-6.38</v>
      </c>
      <c r="DN6" s="129">
        <v>-3.5299999999999994</v>
      </c>
      <c r="DO6" s="129">
        <v>-11.540000000000001</v>
      </c>
      <c r="DP6" s="129">
        <v>0.97000000000000008</v>
      </c>
      <c r="DQ6" s="129">
        <v>-1.1100000000000001</v>
      </c>
      <c r="DR6" s="129">
        <v>-1.07</v>
      </c>
      <c r="DS6" s="129">
        <v>3.6000000000000005</v>
      </c>
      <c r="DT6" s="129">
        <v>-3.78</v>
      </c>
      <c r="DU6" s="129">
        <v>0.38</v>
      </c>
      <c r="DV6" s="129">
        <v>-1.9</v>
      </c>
      <c r="DW6" s="129">
        <v>3.03</v>
      </c>
      <c r="DX6" s="129">
        <v>4.24</v>
      </c>
      <c r="DY6" s="129">
        <v>7.07</v>
      </c>
      <c r="DZ6" s="129">
        <v>4.2</v>
      </c>
      <c r="EA6" s="129">
        <v>18.2</v>
      </c>
      <c r="EB6" s="129">
        <v>4.3499999999999996</v>
      </c>
      <c r="EC6" s="129">
        <v>-8.08</v>
      </c>
      <c r="ED6" s="129">
        <v>-4.9800000000000004</v>
      </c>
      <c r="EE6" s="129">
        <v>-0.32</v>
      </c>
      <c r="EF6" s="129">
        <v>2.88</v>
      </c>
      <c r="EG6" s="129">
        <v>20.3</v>
      </c>
      <c r="EH6" s="129">
        <v>8.1199999999999992</v>
      </c>
      <c r="EI6" s="129">
        <v>1.84</v>
      </c>
      <c r="EJ6" s="129">
        <v>-0.17999999999999997</v>
      </c>
      <c r="EK6" s="129">
        <v>-9.1499999999999986</v>
      </c>
      <c r="EL6" s="129">
        <v>-5.0199999999999987</v>
      </c>
      <c r="EM6" s="129">
        <v>-0.81</v>
      </c>
      <c r="EN6" s="129">
        <v>2.48</v>
      </c>
      <c r="EO6" s="129">
        <v>-6.919999999999999</v>
      </c>
      <c r="EP6" s="129">
        <v>-5.15</v>
      </c>
      <c r="EQ6" s="129">
        <v>-1.8900000000000001</v>
      </c>
      <c r="ER6" s="129">
        <v>0.57999999999999996</v>
      </c>
      <c r="ES6" s="129">
        <v>1.5</v>
      </c>
      <c r="ET6" s="129">
        <v>-0.32</v>
      </c>
      <c r="EU6" s="129">
        <v>2.34</v>
      </c>
      <c r="EV6">
        <f>100*SUMIF('12pxv'!$E$39:$E$492,$A6,'12pxv'!H$39:H$492)/sub_peso!EV6</f>
        <v>1.17</v>
      </c>
      <c r="EW6">
        <f>100*SUMIF('12pxv'!$E$39:$E$492,$A6,'12pxv'!I$39:I$492)/sub_peso!EW6</f>
        <v>1.1299999999999999</v>
      </c>
      <c r="EX6">
        <f>100*SUMIF('12pxv'!$E$39:$E$492,$A6,'12pxv'!J$39:J$492)/sub_peso!EX6</f>
        <v>1.52</v>
      </c>
      <c r="EY6">
        <f>100*SUMIF('12pxv'!$E$39:$E$492,$A6,'12pxv'!K$39:K$492)/sub_peso!EY6</f>
        <v>4.6500000000000004</v>
      </c>
      <c r="EZ6">
        <f>100*SUMIF('12pxv'!$E$39:$E$492,$A6,'12pxv'!L$39:L$492)/sub_peso!EZ6</f>
        <v>4.91</v>
      </c>
      <c r="FA6">
        <f>100*SUMIF('12pxv'!$E$39:$E$492,$A6,'12pxv'!M$39:M$492)/sub_peso!FA6</f>
        <v>-6.22</v>
      </c>
      <c r="FB6">
        <f>100*SUMIF('12pxv'!$E$39:$E$492,$A6,'12pxv'!N$39:N$492)/sub_peso!FB6</f>
        <v>-5.18</v>
      </c>
      <c r="FC6">
        <f>100*SUMIF('12pxv'!$E$39:$E$492,$A6,'12pxv'!O$39:O$492)/sub_peso!FC6</f>
        <v>-4.67</v>
      </c>
      <c r="FD6">
        <f>100*SUMIF('12pxv'!$E$39:$E$492,$A6,'12pxv'!P$39:P$492)/sub_peso!FD6</f>
        <v>-2.98</v>
      </c>
      <c r="FE6">
        <f>100*SUMIF('12pxv'!$E$39:$E$492,$A6,'12pxv'!Q$39:Q$492)/sub_peso!FE6</f>
        <v>3.25</v>
      </c>
      <c r="FF6">
        <f>100*SUMIF('12pxv'!$E$39:$E$492,$A6,'12pxv'!R$39:R$492)/sub_peso!FF6</f>
        <v>1.77</v>
      </c>
      <c r="FG6">
        <f>100*SUMIF('12pxv'!$E$39:$E$492,$A6,'12pxv'!S$39:S$492)/sub_peso!FG6</f>
        <v>3.9000000000000004</v>
      </c>
      <c r="FH6">
        <f>100*SUMIF('12pxv'!$E$39:$E$492,$A6,'12pxv'!T$39:T$492)/sub_peso!FH6</f>
        <v>1.97</v>
      </c>
      <c r="FI6">
        <f>100*SUMIF('12pxv'!$E$39:$E$492,$A6,'12pxv'!U$39:U$492)/sub_peso!FI6</f>
        <v>9.61</v>
      </c>
      <c r="FJ6">
        <f>100*SUMIF('12pxv'!$E$39:$E$492,$A6,'12pxv'!V$39:V$492)/sub_peso!FJ6</f>
        <v>8.68</v>
      </c>
      <c r="FK6">
        <f>100*SUMIF('12pxv'!$E$39:$E$492,$A6,'12pxv'!W$39:W$492)/sub_peso!FK6</f>
        <v>-3.71</v>
      </c>
      <c r="FL6">
        <f>100*SUMIF('12pxv'!$E$39:$E$492,$A6,'12pxv'!X$39:X$492)/sub_peso!FL6</f>
        <v>-2.06</v>
      </c>
      <c r="FM6">
        <f>100*SUMIF('12pxv'!$E$39:$E$492,$A6,'12pxv'!Y$39:Y$492)/sub_peso!FM6</f>
        <v>-4.3099999999999996</v>
      </c>
      <c r="FN6">
        <f>100*SUMIF('12pxv'!$E$39:$E$492,$A6,'12pxv'!Z$39:Z$492)/sub_peso!FN6</f>
        <v>-3.96</v>
      </c>
      <c r="FO6">
        <f>100*SUMIF('12pxv'!$E$39:$E$492,$A6,'12pxv'!AA$39:AA$492)/sub_peso!FO6</f>
        <v>-8.31</v>
      </c>
      <c r="FP6">
        <f>100*SUMIF('12pxv'!$E$39:$E$492,$A6,'12pxv'!AB$39:AB$492)/sub_peso!FP6</f>
        <v>-1.9499999999999997</v>
      </c>
      <c r="FQ6">
        <f>100*SUMIF('12pxv'!$E$39:$E$492,$A6,'12pxv'!AC$39:AC$492)/sub_peso!FQ6</f>
        <v>-0.28999999999999998</v>
      </c>
      <c r="FR6">
        <f>100*SUMIF('12pxv'!$E$39:$E$492,$A6,'12pxv'!AD$39:AD$492)/sub_peso!FR6</f>
        <v>2.77</v>
      </c>
      <c r="FS6">
        <f>100*SUMIF('12pxv'!$E$39:$E$492,$A6,'12pxv'!AE$39:AE$492)/sub_peso!FS6</f>
        <v>2.92</v>
      </c>
      <c r="FT6">
        <f>100*SUMIF('12pxv'!$E$39:$E$492,$A6,'12pxv'!AF$39:AF$492)/sub_peso!FT6</f>
        <v>1.7</v>
      </c>
      <c r="FU6">
        <f>100*SUMIF('12pxv'!$E$39:$E$492,$A6,'12pxv'!AG$39:AG$492)/sub_peso!FU6</f>
        <v>5.27</v>
      </c>
      <c r="FV6">
        <f>100*SUMIF('12pxv'!$E$39:$E$492,$A6,'12pxv'!AH$39:AH$492)/sub_peso!FV6</f>
        <v>3.43</v>
      </c>
      <c r="FW6">
        <f>100*SUMIF('12pxv'!$E$39:$E$492,$A6,'12pxv'!AI$39:AI$492)/sub_peso!FW6</f>
        <v>9.81</v>
      </c>
      <c r="FX6">
        <f>100*SUMIF('12pxv'!$E$39:$E$492,$A6,'12pxv'!AJ$39:AJ$492)/sub_peso!FX6</f>
        <v>1.72</v>
      </c>
      <c r="FY6">
        <f>100*SUMIF('12pxv'!$E$39:$E$492,$A6,'12pxv'!AK$39:AK$492)/sub_peso!FY6</f>
        <v>-6</v>
      </c>
      <c r="FZ6">
        <f>100*SUMIF('12pxv'!$E$39:$E$492,$A6,'12pxv'!AL$39:AL$492)/sub_peso!FZ6</f>
        <v>-7.54</v>
      </c>
      <c r="GA6">
        <f>100*SUMIF('12pxv'!$E$39:$E$492,$A6,'12pxv'!AM$39:AM$492)/sub_peso!GA6</f>
        <v>-2.83</v>
      </c>
      <c r="GB6">
        <f>100*SUMIF('12pxv'!$E$39:$E$492,$A6,'12pxv'!AN$39:AN$492)/sub_peso!GB6</f>
        <v>-4.7</v>
      </c>
    </row>
    <row r="7" spans="1:184" x14ac:dyDescent="0.25">
      <c r="A7" s="59">
        <v>1101073</v>
      </c>
      <c r="B7" s="56" t="s">
        <v>8</v>
      </c>
      <c r="C7" s="129">
        <v>-2.14</v>
      </c>
      <c r="D7" s="129">
        <v>37.229999999999997</v>
      </c>
      <c r="E7" s="129">
        <v>1.64</v>
      </c>
      <c r="F7" s="129">
        <v>-5.24</v>
      </c>
      <c r="G7" s="129">
        <v>3.59</v>
      </c>
      <c r="H7" s="129">
        <v>-5.78</v>
      </c>
      <c r="I7" s="129">
        <v>-16.199999999999996</v>
      </c>
      <c r="J7" s="129">
        <v>-10.15</v>
      </c>
      <c r="K7" s="129">
        <v>-5.88</v>
      </c>
      <c r="L7" s="129">
        <v>11.47</v>
      </c>
      <c r="M7" s="129">
        <v>8.73</v>
      </c>
      <c r="N7" s="129">
        <v>2.0099999999999998</v>
      </c>
      <c r="O7" s="129">
        <v>20.309999999999999</v>
      </c>
      <c r="P7" s="129">
        <v>1.3</v>
      </c>
      <c r="Q7" s="129">
        <v>-2.69</v>
      </c>
      <c r="R7" s="129">
        <v>-4</v>
      </c>
      <c r="S7" s="129">
        <v>-0.80000000000000016</v>
      </c>
      <c r="T7" s="129">
        <v>8.4499999999999993</v>
      </c>
      <c r="U7" s="129">
        <v>6.73</v>
      </c>
      <c r="V7" s="129">
        <v>17.679999999999996</v>
      </c>
      <c r="W7" s="129">
        <v>6.73</v>
      </c>
      <c r="X7" s="129">
        <v>-2.4300000000000002</v>
      </c>
      <c r="Y7" s="129">
        <v>-3.7900000000000005</v>
      </c>
      <c r="Z7" s="129">
        <v>-2.11</v>
      </c>
      <c r="AA7" s="129">
        <v>4.6100000000000003</v>
      </c>
      <c r="AB7" s="129">
        <v>-1.7300000000000002</v>
      </c>
      <c r="AC7" s="129">
        <v>-2.56</v>
      </c>
      <c r="AD7" s="129">
        <v>-4.0000000000000009</v>
      </c>
      <c r="AE7" s="129">
        <v>-3.8300000000000005</v>
      </c>
      <c r="AF7" s="129">
        <v>5.53</v>
      </c>
      <c r="AG7" s="129">
        <v>0.15</v>
      </c>
      <c r="AH7" s="129">
        <v>-2.5</v>
      </c>
      <c r="AI7" s="129">
        <v>5.63</v>
      </c>
      <c r="AJ7" s="129">
        <v>0.31</v>
      </c>
      <c r="AK7" s="129">
        <v>5.68</v>
      </c>
      <c r="AL7" s="129">
        <v>18.54</v>
      </c>
      <c r="AM7" s="129">
        <v>2.61</v>
      </c>
      <c r="AN7" s="129">
        <v>-3.72</v>
      </c>
      <c r="AO7" s="129">
        <v>-1.05</v>
      </c>
      <c r="AP7" s="129">
        <v>2.35</v>
      </c>
      <c r="AQ7" s="129">
        <v>18.16</v>
      </c>
      <c r="AR7" s="129">
        <v>8.1999999999999993</v>
      </c>
      <c r="AS7" s="129">
        <v>6.78</v>
      </c>
      <c r="AT7" s="129">
        <v>3.44</v>
      </c>
      <c r="AU7" s="129">
        <v>4.7399999999999993</v>
      </c>
      <c r="AV7" s="129">
        <v>-1.2599999999999998</v>
      </c>
      <c r="AW7" s="129">
        <v>-6.8100000000000005</v>
      </c>
      <c r="AX7" s="129">
        <v>-13.17</v>
      </c>
      <c r="AY7" s="129">
        <v>-7.29</v>
      </c>
      <c r="AZ7" s="129">
        <v>-3.75</v>
      </c>
      <c r="BA7" s="129">
        <v>-6</v>
      </c>
      <c r="BB7" s="129">
        <v>-3.27</v>
      </c>
      <c r="BC7" s="129">
        <v>-4.67</v>
      </c>
      <c r="BD7" s="129">
        <v>10.74</v>
      </c>
      <c r="BE7" s="129">
        <v>13.360000000000001</v>
      </c>
      <c r="BF7" s="129">
        <v>-4.82</v>
      </c>
      <c r="BG7" s="129">
        <v>-2.81</v>
      </c>
      <c r="BH7" s="129">
        <v>-2.73</v>
      </c>
      <c r="BI7" s="129">
        <v>-1.53</v>
      </c>
      <c r="BJ7" s="129">
        <v>-2.64</v>
      </c>
      <c r="BK7" s="129">
        <v>-9.39</v>
      </c>
      <c r="BL7" s="129">
        <v>-4.99</v>
      </c>
      <c r="BM7" s="129">
        <v>11.69</v>
      </c>
      <c r="BN7" s="129">
        <v>11.25</v>
      </c>
      <c r="BO7" s="129">
        <v>0.85</v>
      </c>
      <c r="BP7" s="129">
        <v>3.06</v>
      </c>
      <c r="BQ7" s="129">
        <v>1.1100000000000001</v>
      </c>
      <c r="BR7" s="129">
        <v>-2.09</v>
      </c>
      <c r="BS7" s="129">
        <v>5.65</v>
      </c>
      <c r="BT7" s="129">
        <v>7.25</v>
      </c>
      <c r="BU7" s="129">
        <v>4.6100000000000003</v>
      </c>
      <c r="BV7" s="129">
        <v>4.38</v>
      </c>
      <c r="BW7" s="129">
        <v>-3.15</v>
      </c>
      <c r="BX7" s="129">
        <v>-10.39</v>
      </c>
      <c r="BY7" s="129">
        <v>-8.09</v>
      </c>
      <c r="BZ7" s="129">
        <v>-5.56</v>
      </c>
      <c r="CA7" s="129">
        <v>-2.98</v>
      </c>
      <c r="CB7" s="129">
        <v>4.38</v>
      </c>
      <c r="CC7" s="129">
        <v>6.61</v>
      </c>
      <c r="CD7" s="129">
        <v>18</v>
      </c>
      <c r="CE7" s="129">
        <v>3.5200000000000005</v>
      </c>
      <c r="CF7" s="129">
        <v>-5.42</v>
      </c>
      <c r="CG7" s="129">
        <v>-10.199999999999999</v>
      </c>
      <c r="CH7" s="129">
        <v>-9.7100000000000009</v>
      </c>
      <c r="CI7" s="129">
        <v>-8.0500000000000007</v>
      </c>
      <c r="CJ7" s="129">
        <v>-2.11</v>
      </c>
      <c r="CK7" s="129">
        <v>5.2599999999999989</v>
      </c>
      <c r="CL7" s="129">
        <v>3.03</v>
      </c>
      <c r="CM7" s="129">
        <v>-0.81</v>
      </c>
      <c r="CN7" s="129">
        <v>-0.75</v>
      </c>
      <c r="CO7" s="129">
        <v>-3.12</v>
      </c>
      <c r="CP7" s="129">
        <v>-2.54</v>
      </c>
      <c r="CQ7" s="129">
        <v>-2.09</v>
      </c>
      <c r="CR7" s="129">
        <v>1.75</v>
      </c>
      <c r="CS7" s="129">
        <v>15.73</v>
      </c>
      <c r="CT7" s="129">
        <v>4.5199999999999996</v>
      </c>
      <c r="CU7" s="129">
        <v>5.1100000000000003</v>
      </c>
      <c r="CV7" s="129">
        <v>4.09</v>
      </c>
      <c r="CW7" s="129">
        <v>15.85</v>
      </c>
      <c r="CX7" s="129">
        <v>23.13</v>
      </c>
      <c r="CY7" s="129">
        <v>38.61</v>
      </c>
      <c r="CZ7" s="129">
        <v>11.93</v>
      </c>
      <c r="DA7" s="129">
        <v>6.29</v>
      </c>
      <c r="DB7" s="129">
        <v>-9.24</v>
      </c>
      <c r="DC7" s="129">
        <v>-10.990000000000002</v>
      </c>
      <c r="DD7" s="129">
        <v>-11.26</v>
      </c>
      <c r="DE7" s="129">
        <v>15.55</v>
      </c>
      <c r="DF7" s="129">
        <v>6.59</v>
      </c>
      <c r="DG7" s="129">
        <v>-5.8999999999999995</v>
      </c>
      <c r="DH7" s="129">
        <v>-1.64</v>
      </c>
      <c r="DI7" s="129">
        <v>4.8600000000000003</v>
      </c>
      <c r="DJ7" s="129">
        <v>-14.6</v>
      </c>
      <c r="DK7" s="129">
        <v>-19.02</v>
      </c>
      <c r="DL7" s="129">
        <v>3.47</v>
      </c>
      <c r="DM7" s="129">
        <v>-3.35</v>
      </c>
      <c r="DN7" s="129">
        <v>-12.91</v>
      </c>
      <c r="DO7" s="129">
        <v>-8.7200000000000006</v>
      </c>
      <c r="DP7" s="129">
        <v>-6</v>
      </c>
      <c r="DQ7" s="129">
        <v>0.76</v>
      </c>
      <c r="DR7" s="129">
        <v>6.46</v>
      </c>
      <c r="DS7" s="129">
        <v>-5.24</v>
      </c>
      <c r="DT7" s="129">
        <v>-6.1700000000000008</v>
      </c>
      <c r="DU7" s="129">
        <v>-4.72</v>
      </c>
      <c r="DV7" s="129">
        <v>-4.17</v>
      </c>
      <c r="DW7" s="129">
        <v>-1.42</v>
      </c>
      <c r="DX7" s="129">
        <v>1.19</v>
      </c>
      <c r="DY7" s="129">
        <v>-1.8200000000000003</v>
      </c>
      <c r="DZ7" s="129">
        <v>10.46</v>
      </c>
      <c r="EA7" s="129">
        <v>43.13</v>
      </c>
      <c r="EB7" s="129">
        <v>12.96</v>
      </c>
      <c r="EC7" s="129">
        <v>2.4700000000000002</v>
      </c>
      <c r="ED7" s="129">
        <v>-1.4700000000000002</v>
      </c>
      <c r="EE7" s="129">
        <v>-11.23</v>
      </c>
      <c r="EF7" s="129">
        <v>0.39</v>
      </c>
      <c r="EG7" s="129">
        <v>31.42</v>
      </c>
      <c r="EH7" s="129">
        <v>-6.64</v>
      </c>
      <c r="EI7" s="129">
        <v>-16.45</v>
      </c>
      <c r="EJ7" s="129">
        <v>-15.02</v>
      </c>
      <c r="EK7" s="129">
        <v>-10.499999999999998</v>
      </c>
      <c r="EL7" s="129">
        <v>1.7100000000000002</v>
      </c>
      <c r="EM7" s="129">
        <v>9.7900000000000009</v>
      </c>
      <c r="EN7" s="129">
        <v>1.59</v>
      </c>
      <c r="EO7" s="129">
        <v>-0.7400000000000001</v>
      </c>
      <c r="EP7" s="129">
        <v>0.5</v>
      </c>
      <c r="EQ7" s="129">
        <v>0.57999999999999996</v>
      </c>
      <c r="ER7" s="129">
        <v>6.14</v>
      </c>
      <c r="ES7" s="129">
        <v>-1.88</v>
      </c>
      <c r="ET7" s="129">
        <v>-0.88</v>
      </c>
      <c r="EU7" s="129">
        <v>8.84</v>
      </c>
      <c r="EV7">
        <f>100*SUMIF('12pxv'!$E$39:$E$492,$A7,'12pxv'!H$39:H$492)/sub_peso!EV7</f>
        <v>15.06</v>
      </c>
      <c r="EW7">
        <f>100*SUMIF('12pxv'!$E$39:$E$492,$A7,'12pxv'!I$39:I$492)/sub_peso!EW7</f>
        <v>10.01</v>
      </c>
      <c r="EX7">
        <f>100*SUMIF('12pxv'!$E$39:$E$492,$A7,'12pxv'!J$39:J$492)/sub_peso!EX7</f>
        <v>0.93000000000000016</v>
      </c>
      <c r="EY7">
        <f>100*SUMIF('12pxv'!$E$39:$E$492,$A7,'12pxv'!K$39:K$492)/sub_peso!EY7</f>
        <v>12.66</v>
      </c>
      <c r="EZ7">
        <f>100*SUMIF('12pxv'!$E$39:$E$492,$A7,'12pxv'!L$39:L$492)/sub_peso!EZ7</f>
        <v>10.02</v>
      </c>
      <c r="FA7">
        <f>100*SUMIF('12pxv'!$E$39:$E$492,$A7,'12pxv'!M$39:M$492)/sub_peso!FA7</f>
        <v>-3.07</v>
      </c>
      <c r="FB7">
        <f>100*SUMIF('12pxv'!$E$39:$E$492,$A7,'12pxv'!N$39:N$492)/sub_peso!FB7</f>
        <v>-6.78</v>
      </c>
      <c r="FC7">
        <f>100*SUMIF('12pxv'!$E$39:$E$492,$A7,'12pxv'!O$39:O$492)/sub_peso!FC7</f>
        <v>-9.27</v>
      </c>
      <c r="FD7">
        <f>100*SUMIF('12pxv'!$E$39:$E$492,$A7,'12pxv'!P$39:P$492)/sub_peso!FD7</f>
        <v>-1.62</v>
      </c>
      <c r="FE7">
        <f>100*SUMIF('12pxv'!$E$39:$E$492,$A7,'12pxv'!Q$39:Q$492)/sub_peso!FE7</f>
        <v>1.54</v>
      </c>
      <c r="FF7">
        <f>100*SUMIF('12pxv'!$E$39:$E$492,$A7,'12pxv'!R$39:R$492)/sub_peso!FF7</f>
        <v>-2.0699999999999998</v>
      </c>
      <c r="FG7">
        <f>100*SUMIF('12pxv'!$E$39:$E$492,$A7,'12pxv'!S$39:S$492)/sub_peso!FG7</f>
        <v>3.55</v>
      </c>
      <c r="FH7">
        <f>100*SUMIF('12pxv'!$E$39:$E$492,$A7,'12pxv'!T$39:T$492)/sub_peso!FH7</f>
        <v>5.27</v>
      </c>
      <c r="FI7">
        <f>100*SUMIF('12pxv'!$E$39:$E$492,$A7,'12pxv'!U$39:U$492)/sub_peso!FI7</f>
        <v>6.99</v>
      </c>
      <c r="FJ7">
        <f>100*SUMIF('12pxv'!$E$39:$E$492,$A7,'12pxv'!V$39:V$492)/sub_peso!FJ7</f>
        <v>9.08</v>
      </c>
      <c r="FK7">
        <f>100*SUMIF('12pxv'!$E$39:$E$492,$A7,'12pxv'!W$39:W$492)/sub_peso!FK7</f>
        <v>9.44</v>
      </c>
      <c r="FL7">
        <f>100*SUMIF('12pxv'!$E$39:$E$492,$A7,'12pxv'!X$39:X$492)/sub_peso!FL7</f>
        <v>7.23</v>
      </c>
      <c r="FM7">
        <f>100*SUMIF('12pxv'!$E$39:$E$492,$A7,'12pxv'!Y$39:Y$492)/sub_peso!FM7</f>
        <v>-2.19</v>
      </c>
      <c r="FN7">
        <f>100*SUMIF('12pxv'!$E$39:$E$492,$A7,'12pxv'!Z$39:Z$492)/sub_peso!FN7</f>
        <v>-4.96</v>
      </c>
      <c r="FO7">
        <f>100*SUMIF('12pxv'!$E$39:$E$492,$A7,'12pxv'!AA$39:AA$492)/sub_peso!FO7</f>
        <v>-8.02</v>
      </c>
      <c r="FP7">
        <f>100*SUMIF('12pxv'!$E$39:$E$492,$A7,'12pxv'!AB$39:AB$492)/sub_peso!FP7</f>
        <v>-13.949999999999998</v>
      </c>
      <c r="FQ7">
        <f>100*SUMIF('12pxv'!$E$39:$E$492,$A7,'12pxv'!AC$39:AC$492)/sub_peso!FQ7</f>
        <v>-9.3000000000000007</v>
      </c>
      <c r="FR7">
        <f>100*SUMIF('12pxv'!$E$39:$E$492,$A7,'12pxv'!AD$39:AD$492)/sub_peso!FR7</f>
        <v>-7.96</v>
      </c>
      <c r="FS7">
        <f>100*SUMIF('12pxv'!$E$39:$E$492,$A7,'12pxv'!AE$39:AE$492)/sub_peso!FS7</f>
        <v>-6.62</v>
      </c>
      <c r="FT7">
        <f>100*SUMIF('12pxv'!$E$39:$E$492,$A7,'12pxv'!AF$39:AF$492)/sub_peso!FT7</f>
        <v>-3.9899999999999998</v>
      </c>
      <c r="FU7">
        <f>100*SUMIF('12pxv'!$E$39:$E$492,$A7,'12pxv'!AG$39:AG$492)/sub_peso!FU7</f>
        <v>-4.4500000000000011</v>
      </c>
      <c r="FV7">
        <f>100*SUMIF('12pxv'!$E$39:$E$492,$A7,'12pxv'!AH$39:AH$492)/sub_peso!FV7</f>
        <v>11.81</v>
      </c>
      <c r="FW7">
        <f>100*SUMIF('12pxv'!$E$39:$E$492,$A7,'12pxv'!AI$39:AI$492)/sub_peso!FW7</f>
        <v>4.71</v>
      </c>
      <c r="FX7">
        <f>100*SUMIF('12pxv'!$E$39:$E$492,$A7,'12pxv'!AJ$39:AJ$492)/sub_peso!FX7</f>
        <v>3.0000000000000002E-2</v>
      </c>
      <c r="FY7">
        <f>100*SUMIF('12pxv'!$E$39:$E$492,$A7,'12pxv'!AK$39:AK$492)/sub_peso!FY7</f>
        <v>-6.78</v>
      </c>
      <c r="FZ7">
        <f>100*SUMIF('12pxv'!$E$39:$E$492,$A7,'12pxv'!AL$39:AL$492)/sub_peso!FZ7</f>
        <v>-6.419999999999999</v>
      </c>
      <c r="GA7">
        <f>100*SUMIF('12pxv'!$E$39:$E$492,$A7,'12pxv'!AM$39:AM$492)/sub_peso!GA7</f>
        <v>-3.77</v>
      </c>
      <c r="GB7">
        <f>100*SUMIF('12pxv'!$E$39:$E$492,$A7,'12pxv'!AN$39:AN$492)/sub_peso!GB7</f>
        <v>-5.61</v>
      </c>
    </row>
    <row r="8" spans="1:184" ht="14.45" x14ac:dyDescent="0.35">
      <c r="A8" s="59">
        <v>1102001</v>
      </c>
      <c r="B8" s="56" t="s">
        <v>9</v>
      </c>
      <c r="C8" s="129">
        <v>-0.59</v>
      </c>
      <c r="D8" s="129">
        <v>1.71</v>
      </c>
      <c r="E8" s="129">
        <v>1.72</v>
      </c>
      <c r="F8" s="129">
        <v>-0.36999999999999994</v>
      </c>
      <c r="G8" s="129">
        <v>5.14</v>
      </c>
      <c r="H8" s="129">
        <v>1.35</v>
      </c>
      <c r="I8" s="129">
        <v>-0.24</v>
      </c>
      <c r="J8" s="129">
        <v>-1.53</v>
      </c>
      <c r="K8" s="129">
        <v>0.4</v>
      </c>
      <c r="L8" s="129">
        <v>2.97</v>
      </c>
      <c r="M8" s="129">
        <v>0.21</v>
      </c>
      <c r="N8" s="129">
        <v>0.98000000000000009</v>
      </c>
      <c r="O8" s="129">
        <v>0.72</v>
      </c>
      <c r="P8" s="129">
        <v>-0.90999999999999992</v>
      </c>
      <c r="Q8" s="129">
        <v>1.5</v>
      </c>
      <c r="R8" s="129">
        <v>0.45000000000000007</v>
      </c>
      <c r="S8" s="129">
        <v>-0.17</v>
      </c>
      <c r="T8" s="129">
        <v>1.28</v>
      </c>
      <c r="U8" s="129">
        <v>-0.55000000000000004</v>
      </c>
      <c r="V8" s="129">
        <v>0.84999999999999987</v>
      </c>
      <c r="W8" s="129">
        <v>1.26</v>
      </c>
      <c r="X8" s="129">
        <v>1.29</v>
      </c>
      <c r="Y8" s="129">
        <v>1.6600000000000001</v>
      </c>
      <c r="Z8" s="129">
        <v>-1.26</v>
      </c>
      <c r="AA8" s="129">
        <v>-0.18</v>
      </c>
      <c r="AB8" s="129">
        <v>1.65</v>
      </c>
      <c r="AC8" s="129">
        <v>3.2</v>
      </c>
      <c r="AD8" s="129">
        <v>2.3199999999999998</v>
      </c>
      <c r="AE8" s="129">
        <v>1.43</v>
      </c>
      <c r="AF8" s="129">
        <v>0.49</v>
      </c>
      <c r="AG8" s="129">
        <v>-1.43</v>
      </c>
      <c r="AH8" s="129">
        <v>2.62</v>
      </c>
      <c r="AI8" s="129">
        <v>-0.62</v>
      </c>
      <c r="AJ8" s="129">
        <v>-2.73</v>
      </c>
      <c r="AK8" s="129">
        <v>0.8600000000000001</v>
      </c>
      <c r="AL8" s="129">
        <v>-2.7</v>
      </c>
      <c r="AM8" s="129">
        <v>1.67</v>
      </c>
      <c r="AN8" s="129">
        <v>-0.2</v>
      </c>
      <c r="AO8" s="129">
        <v>2.35</v>
      </c>
      <c r="AP8" s="129">
        <v>3.6100000000000003</v>
      </c>
      <c r="AQ8" s="129">
        <v>2.2200000000000002</v>
      </c>
      <c r="AR8" s="129">
        <v>1.1400000000000001</v>
      </c>
      <c r="AS8" s="129">
        <v>3.8200000000000003</v>
      </c>
      <c r="AT8" s="129">
        <v>5.94</v>
      </c>
      <c r="AU8" s="129">
        <v>1.31</v>
      </c>
      <c r="AV8" s="129">
        <v>3.97</v>
      </c>
      <c r="AW8" s="129">
        <v>-0.11</v>
      </c>
      <c r="AX8" s="129">
        <v>3.65</v>
      </c>
      <c r="AY8" s="129">
        <v>1.1100000000000001</v>
      </c>
      <c r="AZ8" s="129">
        <v>1.2</v>
      </c>
      <c r="BA8" s="129">
        <v>-0.69</v>
      </c>
      <c r="BB8" s="129">
        <v>-1.74</v>
      </c>
      <c r="BC8" s="129">
        <v>0.64</v>
      </c>
      <c r="BD8" s="129">
        <v>2.67</v>
      </c>
      <c r="BE8" s="129">
        <v>-0.54</v>
      </c>
      <c r="BF8" s="129">
        <v>1.8599999999999999</v>
      </c>
      <c r="BG8" s="129">
        <v>-4.22</v>
      </c>
      <c r="BH8" s="129">
        <v>-2.96</v>
      </c>
      <c r="BI8" s="129">
        <v>1.05</v>
      </c>
      <c r="BJ8" s="129">
        <v>0.63</v>
      </c>
      <c r="BK8" s="129">
        <v>-0.39</v>
      </c>
      <c r="BL8" s="129">
        <v>-0.06</v>
      </c>
      <c r="BM8" s="129">
        <v>-2.65</v>
      </c>
      <c r="BN8" s="129">
        <v>0.47999999999999993</v>
      </c>
      <c r="BO8" s="129">
        <v>-0.93000000000000016</v>
      </c>
      <c r="BP8" s="129">
        <v>0.51</v>
      </c>
      <c r="BQ8" s="129">
        <v>2.25</v>
      </c>
      <c r="BR8" s="129">
        <v>0.57000000000000006</v>
      </c>
      <c r="BS8" s="129">
        <v>1.1400000000000001</v>
      </c>
      <c r="BT8" s="129">
        <v>1.17</v>
      </c>
      <c r="BU8" s="129">
        <v>0.71</v>
      </c>
      <c r="BV8" s="129">
        <v>-0.4</v>
      </c>
      <c r="BW8" s="129">
        <v>0.38</v>
      </c>
      <c r="BX8" s="129">
        <v>0.08</v>
      </c>
      <c r="BY8" s="129">
        <v>0.74</v>
      </c>
      <c r="BZ8" s="129">
        <v>0.19</v>
      </c>
      <c r="CA8" s="129">
        <v>-1.43</v>
      </c>
      <c r="CB8" s="129">
        <v>0.25999999999999995</v>
      </c>
      <c r="CC8" s="129">
        <v>0.55000000000000004</v>
      </c>
      <c r="CD8" s="129">
        <v>-0.69</v>
      </c>
      <c r="CE8" s="129">
        <v>-6.0000000000000005E-2</v>
      </c>
      <c r="CF8" s="129">
        <v>2.1</v>
      </c>
      <c r="CG8" s="129">
        <v>0.09</v>
      </c>
      <c r="CH8" s="129">
        <v>3.08</v>
      </c>
      <c r="CI8" s="129">
        <v>-1.4799999999999998</v>
      </c>
      <c r="CJ8" s="129">
        <v>0.04</v>
      </c>
      <c r="CK8" s="129">
        <v>2.12</v>
      </c>
      <c r="CL8" s="129">
        <v>-1.1200000000000001</v>
      </c>
      <c r="CM8" s="129">
        <v>-0.2</v>
      </c>
      <c r="CN8" s="129">
        <v>0.78999999999999992</v>
      </c>
      <c r="CO8" s="129">
        <v>0.99</v>
      </c>
      <c r="CP8" s="129">
        <v>1.7199999999999998</v>
      </c>
      <c r="CQ8" s="129">
        <v>-0.14000000000000001</v>
      </c>
      <c r="CR8" s="129">
        <v>0.96000000000000008</v>
      </c>
      <c r="CS8" s="129">
        <v>0.3</v>
      </c>
      <c r="CT8" s="129">
        <v>0.9</v>
      </c>
      <c r="CU8" s="129">
        <v>0.81</v>
      </c>
      <c r="CV8" s="129">
        <v>-0.15</v>
      </c>
      <c r="CW8" s="129">
        <v>-0.86</v>
      </c>
      <c r="CX8" s="129">
        <v>-0.79</v>
      </c>
      <c r="CY8" s="129">
        <v>-1.71</v>
      </c>
      <c r="CZ8" s="129">
        <v>1.9599999999999997</v>
      </c>
      <c r="DA8" s="129">
        <v>-1.1000000000000001</v>
      </c>
      <c r="DB8" s="129">
        <v>-0.69</v>
      </c>
      <c r="DC8" s="129">
        <v>0.44999999999999996</v>
      </c>
      <c r="DD8" s="129">
        <v>4.2699999999999996</v>
      </c>
      <c r="DE8" s="129">
        <v>0.27</v>
      </c>
      <c r="DF8" s="129">
        <v>0.61</v>
      </c>
      <c r="DG8" s="129">
        <v>1.25</v>
      </c>
      <c r="DH8" s="129">
        <v>0.39</v>
      </c>
      <c r="DI8" s="129">
        <v>3.5600000000000005</v>
      </c>
      <c r="DJ8" s="129">
        <v>1.1000000000000001</v>
      </c>
      <c r="DK8" s="129">
        <v>-0.63</v>
      </c>
      <c r="DL8" s="129">
        <v>1.21</v>
      </c>
      <c r="DM8" s="129">
        <v>0.8</v>
      </c>
      <c r="DN8" s="129">
        <v>-0.17999999999999997</v>
      </c>
      <c r="DO8" s="129">
        <v>-0.9900000000000001</v>
      </c>
      <c r="DP8" s="129">
        <v>3.64</v>
      </c>
      <c r="DQ8" s="129">
        <v>2.2200000000000002</v>
      </c>
      <c r="DR8" s="129">
        <v>2.86</v>
      </c>
      <c r="DS8" s="129">
        <v>-1</v>
      </c>
      <c r="DT8" s="129">
        <v>0.01</v>
      </c>
      <c r="DU8" s="129">
        <v>-0.99</v>
      </c>
      <c r="DV8" s="129">
        <v>2.1</v>
      </c>
      <c r="DW8" s="129">
        <v>-1.5</v>
      </c>
      <c r="DX8" s="129">
        <v>1.9599999999999997</v>
      </c>
      <c r="DY8" s="129">
        <v>-1.3</v>
      </c>
      <c r="DZ8" s="129">
        <v>-7.0000000000000007E-2</v>
      </c>
      <c r="EA8" s="129">
        <v>0.74</v>
      </c>
      <c r="EB8" s="129">
        <v>0.7</v>
      </c>
      <c r="EC8" s="129">
        <v>0.34</v>
      </c>
      <c r="ED8" s="129">
        <v>-0.28000000000000003</v>
      </c>
      <c r="EE8" s="129">
        <v>-2.23</v>
      </c>
      <c r="EF8" s="129">
        <v>1.7200000000000002</v>
      </c>
      <c r="EG8" s="129">
        <v>-0.13</v>
      </c>
      <c r="EH8" s="129">
        <v>0.9900000000000001</v>
      </c>
      <c r="EI8" s="129">
        <v>3.82</v>
      </c>
      <c r="EJ8" s="129">
        <v>-2.4</v>
      </c>
      <c r="EK8" s="129">
        <v>-0.35999999999999993</v>
      </c>
      <c r="EL8" s="129">
        <v>-0.34</v>
      </c>
      <c r="EM8" s="129">
        <v>2.0499999999999998</v>
      </c>
      <c r="EN8" s="129">
        <v>3.17</v>
      </c>
      <c r="EO8" s="129">
        <v>-0.44</v>
      </c>
      <c r="EP8" s="129">
        <v>-0.81000000000000016</v>
      </c>
      <c r="EQ8" s="129">
        <v>-0.94</v>
      </c>
      <c r="ER8" s="129">
        <v>1.1100000000000001</v>
      </c>
      <c r="ES8" s="129">
        <v>0.62</v>
      </c>
      <c r="ET8" s="129">
        <v>-0.35999999999999993</v>
      </c>
      <c r="EU8" s="129">
        <v>-0.22</v>
      </c>
      <c r="EV8">
        <f>100*SUMIF('12pxv'!$E$39:$E$492,$A8,'12pxv'!H$39:H$492)/sub_peso!EV8</f>
        <v>-0.35</v>
      </c>
      <c r="EW8">
        <f>100*SUMIF('12pxv'!$E$39:$E$492,$A8,'12pxv'!I$39:I$492)/sub_peso!EW8</f>
        <v>-0.77</v>
      </c>
      <c r="EX8">
        <f>100*SUMIF('12pxv'!$E$39:$E$492,$A8,'12pxv'!J$39:J$492)/sub_peso!EX8</f>
        <v>0.37</v>
      </c>
      <c r="EY8">
        <f>100*SUMIF('12pxv'!$E$39:$E$492,$A8,'12pxv'!K$39:K$492)/sub_peso!EY8</f>
        <v>4.07</v>
      </c>
      <c r="EZ8">
        <f>100*SUMIF('12pxv'!$E$39:$E$492,$A8,'12pxv'!L$39:L$492)/sub_peso!EZ8</f>
        <v>-1.17</v>
      </c>
      <c r="FA8">
        <f>100*SUMIF('12pxv'!$E$39:$E$492,$A8,'12pxv'!M$39:M$492)/sub_peso!FA8</f>
        <v>1.6</v>
      </c>
      <c r="FB8">
        <f>100*SUMIF('12pxv'!$E$39:$E$492,$A8,'12pxv'!N$39:N$492)/sub_peso!FB8</f>
        <v>3.42</v>
      </c>
      <c r="FC8">
        <f>100*SUMIF('12pxv'!$E$39:$E$492,$A8,'12pxv'!O$39:O$492)/sub_peso!FC8</f>
        <v>-0.42</v>
      </c>
      <c r="FD8">
        <f>100*SUMIF('12pxv'!$E$39:$E$492,$A8,'12pxv'!P$39:P$492)/sub_peso!FD8</f>
        <v>1.2900000000000003</v>
      </c>
      <c r="FE8">
        <f>100*SUMIF('12pxv'!$E$39:$E$492,$A8,'12pxv'!Q$39:Q$492)/sub_peso!FE8</f>
        <v>0.64</v>
      </c>
      <c r="FF8">
        <f>100*SUMIF('12pxv'!$E$39:$E$492,$A8,'12pxv'!R$39:R$492)/sub_peso!FF8</f>
        <v>-0.66000000000000014</v>
      </c>
      <c r="FG8">
        <f>100*SUMIF('12pxv'!$E$39:$E$492,$A8,'12pxv'!S$39:S$492)/sub_peso!FG8</f>
        <v>0.82999999999999985</v>
      </c>
      <c r="FH8">
        <f>100*SUMIF('12pxv'!$E$39:$E$492,$A8,'12pxv'!T$39:T$492)/sub_peso!FH8</f>
        <v>3.13</v>
      </c>
      <c r="FI8">
        <f>100*SUMIF('12pxv'!$E$39:$E$492,$A8,'12pxv'!U$39:U$492)/sub_peso!FI8</f>
        <v>-0.27000000000000007</v>
      </c>
      <c r="FJ8">
        <f>100*SUMIF('12pxv'!$E$39:$E$492,$A8,'12pxv'!V$39:V$492)/sub_peso!FJ8</f>
        <v>0.92999999999999994</v>
      </c>
      <c r="FK8">
        <f>100*SUMIF('12pxv'!$E$39:$E$492,$A8,'12pxv'!W$39:W$492)/sub_peso!FK8</f>
        <v>0.67</v>
      </c>
      <c r="FL8">
        <f>100*SUMIF('12pxv'!$E$39:$E$492,$A8,'12pxv'!X$39:X$492)/sub_peso!FL8</f>
        <v>3.69</v>
      </c>
      <c r="FM8">
        <f>100*SUMIF('12pxv'!$E$39:$E$492,$A8,'12pxv'!Y$39:Y$492)/sub_peso!FM8</f>
        <v>4.1900000000000004</v>
      </c>
      <c r="FN8">
        <f>100*SUMIF('12pxv'!$E$39:$E$492,$A8,'12pxv'!Z$39:Z$492)/sub_peso!FN8</f>
        <v>2.14</v>
      </c>
      <c r="FO8">
        <f>100*SUMIF('12pxv'!$E$39:$E$492,$A8,'12pxv'!AA$39:AA$492)/sub_peso!FO8</f>
        <v>0.97</v>
      </c>
      <c r="FP8">
        <f>100*SUMIF('12pxv'!$E$39:$E$492,$A8,'12pxv'!AB$39:AB$492)/sub_peso!FP8</f>
        <v>0.22</v>
      </c>
      <c r="FQ8">
        <f>100*SUMIF('12pxv'!$E$39:$E$492,$A8,'12pxv'!AC$39:AC$492)/sub_peso!FQ8</f>
        <v>0.78</v>
      </c>
      <c r="FR8">
        <f>100*SUMIF('12pxv'!$E$39:$E$492,$A8,'12pxv'!AD$39:AD$492)/sub_peso!FR8</f>
        <v>-0.22</v>
      </c>
      <c r="FS8">
        <f>100*SUMIF('12pxv'!$E$39:$E$492,$A8,'12pxv'!AE$39:AE$492)/sub_peso!FS8</f>
        <v>0.48</v>
      </c>
      <c r="FT8">
        <f>100*SUMIF('12pxv'!$E$39:$E$492,$A8,'12pxv'!AF$39:AF$492)/sub_peso!FT8</f>
        <v>-1.5100000000000002</v>
      </c>
      <c r="FU8">
        <f>100*SUMIF('12pxv'!$E$39:$E$492,$A8,'12pxv'!AG$39:AG$492)/sub_peso!FU8</f>
        <v>0.42</v>
      </c>
      <c r="FV8">
        <f>100*SUMIF('12pxv'!$E$39:$E$492,$A8,'12pxv'!AH$39:AH$492)/sub_peso!FV8</f>
        <v>2.1800000000000002</v>
      </c>
      <c r="FW8">
        <f>100*SUMIF('12pxv'!$E$39:$E$492,$A8,'12pxv'!AI$39:AI$492)/sub_peso!FW8</f>
        <v>-0.32</v>
      </c>
      <c r="FX8">
        <f>100*SUMIF('12pxv'!$E$39:$E$492,$A8,'12pxv'!AJ$39:AJ$492)/sub_peso!FX8</f>
        <v>-0.09</v>
      </c>
      <c r="FY8">
        <f>100*SUMIF('12pxv'!$E$39:$E$492,$A8,'12pxv'!AK$39:AK$492)/sub_peso!FY8</f>
        <v>0.97</v>
      </c>
      <c r="FZ8">
        <f>100*SUMIF('12pxv'!$E$39:$E$492,$A8,'12pxv'!AL$39:AL$492)/sub_peso!FZ8</f>
        <v>2.14</v>
      </c>
      <c r="GA8">
        <f>100*SUMIF('12pxv'!$E$39:$E$492,$A8,'12pxv'!AM$39:AM$492)/sub_peso!GA8</f>
        <v>2.1</v>
      </c>
      <c r="GB8">
        <f>100*SUMIF('12pxv'!$E$39:$E$492,$A8,'12pxv'!AN$39:AN$492)/sub_peso!GB8</f>
        <v>-2.2700000000000005</v>
      </c>
    </row>
    <row r="9" spans="1:184" x14ac:dyDescent="0.25">
      <c r="A9" s="59">
        <v>1102006</v>
      </c>
      <c r="B9" s="56" t="s">
        <v>10</v>
      </c>
      <c r="C9" s="129">
        <v>0.19</v>
      </c>
      <c r="D9" s="129">
        <v>0.8</v>
      </c>
      <c r="E9" s="129">
        <v>-0.28999999999999998</v>
      </c>
      <c r="F9" s="129">
        <v>0.78</v>
      </c>
      <c r="G9" s="129">
        <v>0.18</v>
      </c>
      <c r="H9" s="129">
        <v>1.05</v>
      </c>
      <c r="I9" s="129">
        <v>0.28000000000000003</v>
      </c>
      <c r="J9" s="129">
        <v>1.32</v>
      </c>
      <c r="K9" s="129">
        <v>0.1</v>
      </c>
      <c r="L9" s="129">
        <v>-0.54</v>
      </c>
      <c r="M9" s="129">
        <v>-0.02</v>
      </c>
      <c r="N9" s="129">
        <v>0.39</v>
      </c>
      <c r="O9" s="129">
        <v>0.97</v>
      </c>
      <c r="P9" s="129">
        <v>1.1299999999999999</v>
      </c>
      <c r="Q9" s="129">
        <v>-0.28999999999999998</v>
      </c>
      <c r="R9" s="129">
        <v>0.81</v>
      </c>
      <c r="S9" s="129">
        <v>-0.57999999999999996</v>
      </c>
      <c r="T9" s="129">
        <v>0.44999999999999996</v>
      </c>
      <c r="U9" s="129">
        <v>2.13</v>
      </c>
      <c r="V9" s="129">
        <v>0.62</v>
      </c>
      <c r="W9" s="129">
        <v>2.52</v>
      </c>
      <c r="X9" s="129">
        <v>1.99</v>
      </c>
      <c r="Y9" s="129">
        <v>0.94</v>
      </c>
      <c r="Z9" s="129">
        <v>3.53</v>
      </c>
      <c r="AA9" s="129">
        <v>3.3799999999999994</v>
      </c>
      <c r="AB9" s="129">
        <v>3.3500000000000005</v>
      </c>
      <c r="AC9" s="129">
        <v>1.01</v>
      </c>
      <c r="AD9" s="129">
        <v>2.2999999999999998</v>
      </c>
      <c r="AE9" s="129">
        <v>0.92</v>
      </c>
      <c r="AF9" s="129">
        <v>-0.36</v>
      </c>
      <c r="AG9" s="129">
        <v>1.56</v>
      </c>
      <c r="AH9" s="129">
        <v>0.02</v>
      </c>
      <c r="AI9" s="129">
        <v>-1.25</v>
      </c>
      <c r="AJ9" s="129">
        <v>0.09</v>
      </c>
      <c r="AK9" s="129">
        <v>1.36</v>
      </c>
      <c r="AL9" s="129">
        <v>1.21</v>
      </c>
      <c r="AM9" s="129">
        <v>4.2300000000000004</v>
      </c>
      <c r="AN9" s="129">
        <v>5.6</v>
      </c>
      <c r="AO9" s="129">
        <v>5.62</v>
      </c>
      <c r="AP9" s="129">
        <v>9.9</v>
      </c>
      <c r="AQ9" s="129">
        <v>5.3199999999999994</v>
      </c>
      <c r="AR9" s="129">
        <v>2.85</v>
      </c>
      <c r="AS9" s="129">
        <v>0.81</v>
      </c>
      <c r="AT9" s="129">
        <v>0.25</v>
      </c>
      <c r="AU9" s="129">
        <v>0.6</v>
      </c>
      <c r="AV9" s="129">
        <v>-0.01</v>
      </c>
      <c r="AW9" s="129">
        <v>-0.76</v>
      </c>
      <c r="AX9" s="129">
        <v>-1.34</v>
      </c>
      <c r="AY9" s="129">
        <v>-0.21000000000000002</v>
      </c>
      <c r="AZ9" s="129">
        <v>-0.91999999999999993</v>
      </c>
      <c r="BA9" s="129">
        <v>-0.03</v>
      </c>
      <c r="BB9" s="129">
        <v>-0.64</v>
      </c>
      <c r="BC9" s="129">
        <v>0.04</v>
      </c>
      <c r="BD9" s="129">
        <v>0.33</v>
      </c>
      <c r="BE9" s="129">
        <v>0.18000000000000002</v>
      </c>
      <c r="BF9" s="129">
        <v>1.55</v>
      </c>
      <c r="BG9" s="129">
        <v>0.75</v>
      </c>
      <c r="BH9" s="129">
        <v>-0.95</v>
      </c>
      <c r="BI9" s="129">
        <v>0.56999999999999995</v>
      </c>
      <c r="BJ9" s="129">
        <v>-0.56999999999999995</v>
      </c>
      <c r="BK9" s="129">
        <v>0.82</v>
      </c>
      <c r="BL9" s="129">
        <v>-0.24</v>
      </c>
      <c r="BM9" s="129">
        <v>6.0000000000000005E-2</v>
      </c>
      <c r="BN9" s="129">
        <v>-0.83</v>
      </c>
      <c r="BO9" s="129">
        <v>-1.6300000000000001</v>
      </c>
      <c r="BP9" s="129">
        <v>-0.21</v>
      </c>
      <c r="BQ9" s="129">
        <v>-7.0000000000000007E-2</v>
      </c>
      <c r="BR9" s="129">
        <v>-1.18</v>
      </c>
      <c r="BS9" s="129">
        <v>0.41999999999999993</v>
      </c>
      <c r="BT9" s="129">
        <v>0.41</v>
      </c>
      <c r="BU9" s="129">
        <v>0.21000000000000002</v>
      </c>
      <c r="BV9" s="129">
        <v>0.84</v>
      </c>
      <c r="BW9" s="129">
        <v>-2.2000000000000002</v>
      </c>
      <c r="BX9" s="129">
        <v>-0.63</v>
      </c>
      <c r="BY9" s="129">
        <v>0.11999999999999998</v>
      </c>
      <c r="BZ9" s="129">
        <v>-1.43</v>
      </c>
      <c r="CA9" s="129">
        <v>-0.71</v>
      </c>
      <c r="CB9" s="129">
        <v>-1.6299999999999997</v>
      </c>
      <c r="CC9" s="129">
        <v>0.23999999999999996</v>
      </c>
      <c r="CD9" s="129">
        <v>-0.02</v>
      </c>
      <c r="CE9" s="129">
        <v>-0.95000000000000007</v>
      </c>
      <c r="CF9" s="129">
        <v>-1.21</v>
      </c>
      <c r="CG9" s="129">
        <v>-0.65</v>
      </c>
      <c r="CH9" s="129">
        <v>1.02</v>
      </c>
      <c r="CI9" s="129">
        <v>0.53</v>
      </c>
      <c r="CJ9" s="129">
        <v>-0.55000000000000004</v>
      </c>
      <c r="CK9" s="129">
        <v>-0.99</v>
      </c>
      <c r="CL9" s="129">
        <v>0.93999999999999984</v>
      </c>
      <c r="CM9" s="129">
        <v>0.11</v>
      </c>
      <c r="CN9" s="129">
        <v>0.64</v>
      </c>
      <c r="CO9" s="129">
        <v>-0.62</v>
      </c>
      <c r="CP9" s="129">
        <v>0.17</v>
      </c>
      <c r="CQ9" s="129">
        <v>-0.12</v>
      </c>
      <c r="CR9" s="129">
        <v>0.04</v>
      </c>
      <c r="CS9" s="129">
        <v>0.16</v>
      </c>
      <c r="CT9" s="129">
        <v>-0.26</v>
      </c>
      <c r="CU9" s="129">
        <v>1.17</v>
      </c>
      <c r="CV9" s="129">
        <v>2.72</v>
      </c>
      <c r="CW9" s="129">
        <v>1.8900000000000001</v>
      </c>
      <c r="CX9" s="129">
        <v>1.42</v>
      </c>
      <c r="CY9" s="129">
        <v>0.17</v>
      </c>
      <c r="CZ9" s="129">
        <v>2.36</v>
      </c>
      <c r="DA9" s="129">
        <v>0.27</v>
      </c>
      <c r="DB9" s="129">
        <v>1.58</v>
      </c>
      <c r="DC9" s="129">
        <v>2.34</v>
      </c>
      <c r="DD9" s="129">
        <v>4.9400000000000004</v>
      </c>
      <c r="DE9" s="129">
        <v>3.7000000000000006</v>
      </c>
      <c r="DF9" s="129">
        <v>1.08</v>
      </c>
      <c r="DG9" s="129">
        <v>-1.4099999999999997</v>
      </c>
      <c r="DH9" s="129">
        <v>-1.5900000000000003</v>
      </c>
      <c r="DI9" s="129">
        <v>-1.17</v>
      </c>
      <c r="DJ9" s="129">
        <v>0.52</v>
      </c>
      <c r="DK9" s="129">
        <v>0.56000000000000005</v>
      </c>
      <c r="DL9" s="129">
        <v>0.1</v>
      </c>
      <c r="DM9" s="129">
        <v>0.71</v>
      </c>
      <c r="DN9" s="129">
        <v>0.57999999999999996</v>
      </c>
      <c r="DO9" s="129">
        <v>-0.5</v>
      </c>
      <c r="DP9" s="129">
        <v>-0.43</v>
      </c>
      <c r="DQ9" s="129">
        <v>-0.81000000000000016</v>
      </c>
      <c r="DR9" s="129">
        <v>-0.57999999999999996</v>
      </c>
      <c r="DS9" s="129">
        <v>-1.01</v>
      </c>
      <c r="DT9" s="129">
        <v>-0.99</v>
      </c>
      <c r="DU9" s="129">
        <v>-1.01</v>
      </c>
      <c r="DV9" s="129">
        <v>-0.35</v>
      </c>
      <c r="DW9" s="129">
        <v>-0.31</v>
      </c>
      <c r="DX9" s="129">
        <v>0.16</v>
      </c>
      <c r="DY9" s="129">
        <v>-1.07</v>
      </c>
      <c r="DZ9" s="129">
        <v>1.24</v>
      </c>
      <c r="EA9" s="129">
        <v>-0.13</v>
      </c>
      <c r="EB9" s="129">
        <v>-0.4</v>
      </c>
      <c r="EC9" s="129">
        <v>0.11</v>
      </c>
      <c r="ED9" s="129">
        <v>-0.63</v>
      </c>
      <c r="EE9" s="129">
        <v>-0.91999999999999993</v>
      </c>
      <c r="EF9" s="129">
        <v>2.3199999999999998</v>
      </c>
      <c r="EG9" s="129">
        <v>2</v>
      </c>
      <c r="EH9" s="129">
        <v>0.96</v>
      </c>
      <c r="EI9" s="129">
        <v>1.98</v>
      </c>
      <c r="EJ9" s="129">
        <v>1.32</v>
      </c>
      <c r="EK9" s="129">
        <v>-0.03</v>
      </c>
      <c r="EL9" s="129">
        <v>-0.19</v>
      </c>
      <c r="EM9" s="129">
        <v>-0.22000000000000003</v>
      </c>
      <c r="EN9" s="129">
        <v>0.14000000000000001</v>
      </c>
      <c r="EO9" s="129">
        <v>0.26</v>
      </c>
      <c r="EP9" s="129">
        <v>-0.09</v>
      </c>
      <c r="EQ9" s="129">
        <v>-0.08</v>
      </c>
      <c r="ER9" s="129">
        <v>-1.1299999999999999</v>
      </c>
      <c r="ES9" s="129">
        <v>0.97</v>
      </c>
      <c r="ET9" s="129">
        <v>0.6</v>
      </c>
      <c r="EU9" s="129">
        <v>0.68</v>
      </c>
      <c r="EV9">
        <f>100*SUMIF('12pxv'!$E$39:$E$492,$A9,'12pxv'!H$39:H$492)/sub_peso!EV9</f>
        <v>-0.96</v>
      </c>
      <c r="EW9">
        <f>100*SUMIF('12pxv'!$E$39:$E$492,$A9,'12pxv'!I$39:I$492)/sub_peso!EW9</f>
        <v>-2.8</v>
      </c>
      <c r="EX9">
        <f>100*SUMIF('12pxv'!$E$39:$E$492,$A9,'12pxv'!J$39:J$492)/sub_peso!EX9</f>
        <v>0.22999999999999998</v>
      </c>
      <c r="EY9">
        <f>100*SUMIF('12pxv'!$E$39:$E$492,$A9,'12pxv'!K$39:K$492)/sub_peso!EY9</f>
        <v>0.12</v>
      </c>
      <c r="EZ9">
        <f>100*SUMIF('12pxv'!$E$39:$E$492,$A9,'12pxv'!L$39:L$492)/sub_peso!EZ9</f>
        <v>0.3</v>
      </c>
      <c r="FA9">
        <f>100*SUMIF('12pxv'!$E$39:$E$492,$A9,'12pxv'!M$39:M$492)/sub_peso!FA9</f>
        <v>-0.94000000000000006</v>
      </c>
      <c r="FB9">
        <f>100*SUMIF('12pxv'!$E$39:$E$492,$A9,'12pxv'!N$39:N$492)/sub_peso!FB9</f>
        <v>0.47000000000000003</v>
      </c>
      <c r="FC9">
        <f>100*SUMIF('12pxv'!$E$39:$E$492,$A9,'12pxv'!O$39:O$492)/sub_peso!FC9</f>
        <v>1.22</v>
      </c>
      <c r="FD9">
        <f>100*SUMIF('12pxv'!$E$39:$E$492,$A9,'12pxv'!P$39:P$492)/sub_peso!FD9</f>
        <v>-0.20999999999999996</v>
      </c>
      <c r="FE9">
        <f>100*SUMIF('12pxv'!$E$39:$E$492,$A9,'12pxv'!Q$39:Q$492)/sub_peso!FE9</f>
        <v>0.89000000000000012</v>
      </c>
      <c r="FF9">
        <f>100*SUMIF('12pxv'!$E$39:$E$492,$A9,'12pxv'!R$39:R$492)/sub_peso!FF9</f>
        <v>0.72</v>
      </c>
      <c r="FG9">
        <f>100*SUMIF('12pxv'!$E$39:$E$492,$A9,'12pxv'!S$39:S$492)/sub_peso!FG9</f>
        <v>1.29</v>
      </c>
      <c r="FH9">
        <f>100*SUMIF('12pxv'!$E$39:$E$492,$A9,'12pxv'!T$39:T$492)/sub_peso!FH9</f>
        <v>1.96</v>
      </c>
      <c r="FI9">
        <f>100*SUMIF('12pxv'!$E$39:$E$492,$A9,'12pxv'!U$39:U$492)/sub_peso!FI9</f>
        <v>2.09</v>
      </c>
      <c r="FJ9">
        <f>100*SUMIF('12pxv'!$E$39:$E$492,$A9,'12pxv'!V$39:V$492)/sub_peso!FJ9</f>
        <v>1.9399999999999997</v>
      </c>
      <c r="FK9">
        <f>100*SUMIF('12pxv'!$E$39:$E$492,$A9,'12pxv'!W$39:W$492)/sub_peso!FK9</f>
        <v>1.0900000000000001</v>
      </c>
      <c r="FL9">
        <f>100*SUMIF('12pxv'!$E$39:$E$492,$A9,'12pxv'!X$39:X$492)/sub_peso!FL9</f>
        <v>1.58</v>
      </c>
      <c r="FM9">
        <f>100*SUMIF('12pxv'!$E$39:$E$492,$A9,'12pxv'!Y$39:Y$492)/sub_peso!FM9</f>
        <v>0.73</v>
      </c>
      <c r="FN9">
        <f>100*SUMIF('12pxv'!$E$39:$E$492,$A9,'12pxv'!Z$39:Z$492)/sub_peso!FN9</f>
        <v>-0.21</v>
      </c>
      <c r="FO9">
        <f>100*SUMIF('12pxv'!$E$39:$E$492,$A9,'12pxv'!AA$39:AA$492)/sub_peso!FO9</f>
        <v>1.28</v>
      </c>
      <c r="FP9">
        <f>100*SUMIF('12pxv'!$E$39:$E$492,$A9,'12pxv'!AB$39:AB$492)/sub_peso!FP9</f>
        <v>1.02</v>
      </c>
      <c r="FQ9">
        <f>100*SUMIF('12pxv'!$E$39:$E$492,$A9,'12pxv'!AC$39:AC$492)/sub_peso!FQ9</f>
        <v>1.39</v>
      </c>
      <c r="FR9">
        <f>100*SUMIF('12pxv'!$E$39:$E$492,$A9,'12pxv'!AD$39:AD$492)/sub_peso!FR9</f>
        <v>2.33</v>
      </c>
      <c r="FS9">
        <f>100*SUMIF('12pxv'!$E$39:$E$492,$A9,'12pxv'!AE$39:AE$492)/sub_peso!FS9</f>
        <v>0.46999999999999992</v>
      </c>
      <c r="FT9">
        <f>100*SUMIF('12pxv'!$E$39:$E$492,$A9,'12pxv'!AF$39:AF$492)/sub_peso!FT9</f>
        <v>0.44</v>
      </c>
      <c r="FU9">
        <f>100*SUMIF('12pxv'!$E$39:$E$492,$A9,'12pxv'!AG$39:AG$492)/sub_peso!FU9</f>
        <v>0.86</v>
      </c>
      <c r="FV9">
        <f>100*SUMIF('12pxv'!$E$39:$E$492,$A9,'12pxv'!AH$39:AH$492)/sub_peso!FV9</f>
        <v>0.72</v>
      </c>
      <c r="FW9">
        <f>100*SUMIF('12pxv'!$E$39:$E$492,$A9,'12pxv'!AI$39:AI$492)/sub_peso!FW9</f>
        <v>0.24000000000000002</v>
      </c>
      <c r="FX9">
        <f>100*SUMIF('12pxv'!$E$39:$E$492,$A9,'12pxv'!AJ$39:AJ$492)/sub_peso!FX9</f>
        <v>0.97999999999999987</v>
      </c>
      <c r="FY9">
        <f>100*SUMIF('12pxv'!$E$39:$E$492,$A9,'12pxv'!AK$39:AK$492)/sub_peso!FY9</f>
        <v>0.65</v>
      </c>
      <c r="FZ9">
        <f>100*SUMIF('12pxv'!$E$39:$E$492,$A9,'12pxv'!AL$39:AL$492)/sub_peso!FZ9</f>
        <v>0.14000000000000001</v>
      </c>
      <c r="GA9">
        <f>100*SUMIF('12pxv'!$E$39:$E$492,$A9,'12pxv'!AM$39:AM$492)/sub_peso!GA9</f>
        <v>0.24000000000000002</v>
      </c>
      <c r="GB9">
        <f>100*SUMIF('12pxv'!$E$39:$E$492,$A9,'12pxv'!AN$39:AN$492)/sub_peso!GB9</f>
        <v>0.19999999999999998</v>
      </c>
    </row>
    <row r="10" spans="1:184" x14ac:dyDescent="0.25">
      <c r="A10" s="59">
        <v>1102008</v>
      </c>
      <c r="B10" s="56" t="s">
        <v>11</v>
      </c>
      <c r="C10" s="129">
        <v>1.2799999999999998</v>
      </c>
      <c r="D10" s="129">
        <v>3.09</v>
      </c>
      <c r="E10" s="129">
        <v>1.39</v>
      </c>
      <c r="F10" s="129">
        <v>6.45</v>
      </c>
      <c r="G10" s="129">
        <v>7.49</v>
      </c>
      <c r="H10" s="129">
        <v>1.7</v>
      </c>
      <c r="I10" s="129">
        <v>2.8199999999999994</v>
      </c>
      <c r="J10" s="129">
        <v>-0.11999999999999998</v>
      </c>
      <c r="K10" s="129">
        <v>-0.78</v>
      </c>
      <c r="L10" s="129">
        <v>-1.07</v>
      </c>
      <c r="M10" s="129">
        <v>-2.23</v>
      </c>
      <c r="N10" s="129">
        <v>1.54</v>
      </c>
      <c r="O10" s="129">
        <v>0.17</v>
      </c>
      <c r="P10" s="129">
        <v>1.08</v>
      </c>
      <c r="Q10" s="129">
        <v>0.25</v>
      </c>
      <c r="R10" s="129">
        <v>0.06</v>
      </c>
      <c r="S10" s="129">
        <v>1.2</v>
      </c>
      <c r="T10" s="129">
        <v>0.41</v>
      </c>
      <c r="U10" s="129">
        <v>-0.23</v>
      </c>
      <c r="V10" s="129">
        <v>-0.59</v>
      </c>
      <c r="W10" s="129">
        <v>0.42</v>
      </c>
      <c r="X10" s="129">
        <v>-1.31</v>
      </c>
      <c r="Y10" s="129">
        <v>-0.30999999999999994</v>
      </c>
      <c r="Z10" s="129">
        <v>2.6700000000000004</v>
      </c>
      <c r="AA10" s="129">
        <v>0.7</v>
      </c>
      <c r="AB10" s="129">
        <v>1.07</v>
      </c>
      <c r="AC10" s="129">
        <v>-0.52</v>
      </c>
      <c r="AD10" s="129">
        <v>2.17</v>
      </c>
      <c r="AE10" s="129">
        <v>1.44</v>
      </c>
      <c r="AF10" s="129">
        <v>1.17</v>
      </c>
      <c r="AG10" s="129">
        <v>0.65</v>
      </c>
      <c r="AH10" s="129">
        <v>1.0699999999999998</v>
      </c>
      <c r="AI10" s="129">
        <v>0.4</v>
      </c>
      <c r="AJ10" s="129">
        <v>1.1599999999999997</v>
      </c>
      <c r="AK10" s="129">
        <v>0.7</v>
      </c>
      <c r="AL10" s="129">
        <v>0.85</v>
      </c>
      <c r="AM10" s="129">
        <v>2.76</v>
      </c>
      <c r="AN10" s="129">
        <v>3.29</v>
      </c>
      <c r="AO10" s="129">
        <v>2.56</v>
      </c>
      <c r="AP10" s="129">
        <v>9</v>
      </c>
      <c r="AQ10" s="129">
        <v>13.08</v>
      </c>
      <c r="AR10" s="129">
        <v>4.75</v>
      </c>
      <c r="AS10" s="129">
        <v>2.2000000000000002</v>
      </c>
      <c r="AT10" s="129">
        <v>1.29</v>
      </c>
      <c r="AU10" s="129">
        <v>1.04</v>
      </c>
      <c r="AV10" s="129">
        <v>2.4700000000000002</v>
      </c>
      <c r="AW10" s="129">
        <v>-0.15</v>
      </c>
      <c r="AX10" s="129">
        <v>-1.31</v>
      </c>
      <c r="AY10" s="129">
        <v>-1.49</v>
      </c>
      <c r="AZ10" s="129">
        <v>-0.35</v>
      </c>
      <c r="BA10" s="129">
        <v>0.84</v>
      </c>
      <c r="BB10" s="129">
        <v>0.23</v>
      </c>
      <c r="BC10" s="129">
        <v>-0.49</v>
      </c>
      <c r="BD10" s="129">
        <v>0.54</v>
      </c>
      <c r="BE10" s="129">
        <v>-0.2</v>
      </c>
      <c r="BF10" s="129">
        <v>1.1300000000000001</v>
      </c>
      <c r="BG10" s="129">
        <v>0.09</v>
      </c>
      <c r="BH10" s="129">
        <v>0.17</v>
      </c>
      <c r="BI10" s="129">
        <v>-0.41000000000000003</v>
      </c>
      <c r="BJ10" s="129">
        <v>0.89</v>
      </c>
      <c r="BK10" s="129">
        <v>-0.87999999999999989</v>
      </c>
      <c r="BL10" s="129">
        <v>-0.67000000000000015</v>
      </c>
      <c r="BM10" s="129">
        <v>0.05</v>
      </c>
      <c r="BN10" s="129">
        <v>-0.55000000000000004</v>
      </c>
      <c r="BO10" s="129">
        <v>-0.52</v>
      </c>
      <c r="BP10" s="129">
        <v>0.38</v>
      </c>
      <c r="BQ10" s="129">
        <v>0.53</v>
      </c>
      <c r="BR10" s="129">
        <v>0.3</v>
      </c>
      <c r="BS10" s="129">
        <v>-1.1599999999999997</v>
      </c>
      <c r="BT10" s="129">
        <v>2.9999999999999995E-2</v>
      </c>
      <c r="BU10" s="129">
        <v>-0.14000000000000004</v>
      </c>
      <c r="BV10" s="129">
        <v>-7.0000000000000007E-2</v>
      </c>
      <c r="BW10" s="129">
        <v>-0.36</v>
      </c>
      <c r="BX10" s="129">
        <v>-1.0899999999999999</v>
      </c>
      <c r="BY10" s="129">
        <v>0.1</v>
      </c>
      <c r="BZ10" s="129">
        <v>1.61</v>
      </c>
      <c r="CA10" s="129">
        <v>-0.87</v>
      </c>
      <c r="CB10" s="129">
        <v>-0.31</v>
      </c>
      <c r="CC10" s="129">
        <v>-1.1500000000000001</v>
      </c>
      <c r="CD10" s="129">
        <v>0.08</v>
      </c>
      <c r="CE10" s="129">
        <v>-0.57999999999999996</v>
      </c>
      <c r="CF10" s="129">
        <v>-0.22</v>
      </c>
      <c r="CG10" s="129">
        <v>-2.14</v>
      </c>
      <c r="CH10" s="129">
        <v>0.01</v>
      </c>
      <c r="CI10" s="129">
        <v>-1.9</v>
      </c>
      <c r="CJ10" s="129">
        <v>-0.48</v>
      </c>
      <c r="CK10" s="129">
        <v>5.000000000000001E-2</v>
      </c>
      <c r="CL10" s="129">
        <v>2.86</v>
      </c>
      <c r="CM10" s="129">
        <v>1.71</v>
      </c>
      <c r="CN10" s="129">
        <v>2.4300000000000002</v>
      </c>
      <c r="CO10" s="129">
        <v>1.52</v>
      </c>
      <c r="CP10" s="129">
        <v>-0.14000000000000001</v>
      </c>
      <c r="CQ10" s="129">
        <v>-1</v>
      </c>
      <c r="CR10" s="129">
        <v>0.59</v>
      </c>
      <c r="CS10" s="129">
        <v>-0.77</v>
      </c>
      <c r="CT10" s="129">
        <v>-0.66</v>
      </c>
      <c r="CU10" s="129">
        <v>1.6199999999999999</v>
      </c>
      <c r="CV10" s="129">
        <v>1.8500000000000003</v>
      </c>
      <c r="CW10" s="129">
        <v>1.8</v>
      </c>
      <c r="CX10" s="129">
        <v>3.03</v>
      </c>
      <c r="CY10" s="129">
        <v>1.66</v>
      </c>
      <c r="CZ10" s="129">
        <v>2.42</v>
      </c>
      <c r="DA10" s="129">
        <v>2.3199999999999998</v>
      </c>
      <c r="DB10" s="129">
        <v>0.75</v>
      </c>
      <c r="DC10" s="129">
        <v>4.32</v>
      </c>
      <c r="DD10" s="129">
        <v>0.91</v>
      </c>
      <c r="DE10" s="129">
        <v>1.22</v>
      </c>
      <c r="DF10" s="129">
        <v>-0.42000000000000004</v>
      </c>
      <c r="DG10" s="129">
        <v>4.41</v>
      </c>
      <c r="DH10" s="129">
        <v>-0.88</v>
      </c>
      <c r="DI10" s="129">
        <v>-0.75000000000000011</v>
      </c>
      <c r="DJ10" s="129">
        <v>-0.98999999999999988</v>
      </c>
      <c r="DK10" s="129">
        <v>0.15</v>
      </c>
      <c r="DL10" s="129">
        <v>-0.3</v>
      </c>
      <c r="DM10" s="129">
        <v>-0.71</v>
      </c>
      <c r="DN10" s="129">
        <v>-3.6699999999999995</v>
      </c>
      <c r="DO10" s="129">
        <v>-2.9999999999999995E-2</v>
      </c>
      <c r="DP10" s="129">
        <v>-2.2000000000000002</v>
      </c>
      <c r="DQ10" s="129">
        <v>-0.18</v>
      </c>
      <c r="DR10" s="129">
        <v>1.0900000000000001</v>
      </c>
      <c r="DS10" s="129">
        <v>-2.16</v>
      </c>
      <c r="DT10" s="129">
        <v>-1.03</v>
      </c>
      <c r="DU10" s="129">
        <v>0.36000000000000004</v>
      </c>
      <c r="DV10" s="129">
        <v>0.52</v>
      </c>
      <c r="DW10" s="129">
        <v>0.43</v>
      </c>
      <c r="DX10" s="129">
        <v>1.49</v>
      </c>
      <c r="DY10" s="129">
        <v>-1.92</v>
      </c>
      <c r="DZ10" s="129">
        <v>-1.1100000000000001</v>
      </c>
      <c r="EA10" s="129">
        <v>-0.76</v>
      </c>
      <c r="EB10" s="129">
        <v>-0.51</v>
      </c>
      <c r="EC10" s="129">
        <v>-1.41</v>
      </c>
      <c r="ED10" s="129">
        <v>0.15</v>
      </c>
      <c r="EE10" s="129">
        <v>-0.17</v>
      </c>
      <c r="EF10" s="129">
        <v>1.03</v>
      </c>
      <c r="EG10" s="129">
        <v>-1.35</v>
      </c>
      <c r="EH10" s="129">
        <v>0.74</v>
      </c>
      <c r="EI10" s="129">
        <v>7.0000000000000007E-2</v>
      </c>
      <c r="EJ10" s="129">
        <v>2.15</v>
      </c>
      <c r="EK10" s="129">
        <v>0.3</v>
      </c>
      <c r="EL10" s="129">
        <v>4.24</v>
      </c>
      <c r="EM10" s="129">
        <v>2.76</v>
      </c>
      <c r="EN10" s="129">
        <v>1.99</v>
      </c>
      <c r="EO10" s="129">
        <v>-0.54</v>
      </c>
      <c r="EP10" s="129">
        <v>2.1</v>
      </c>
      <c r="EQ10" s="129">
        <v>1.04</v>
      </c>
      <c r="ER10" s="129">
        <v>1.36</v>
      </c>
      <c r="ES10" s="129">
        <v>0.46</v>
      </c>
      <c r="ET10" s="129">
        <v>1.1499999999999999</v>
      </c>
      <c r="EU10" s="129">
        <v>-0.16</v>
      </c>
      <c r="EV10">
        <f>100*SUMIF('12pxv'!$E$39:$E$492,$A10,'12pxv'!H$39:H$492)/sub_peso!EV10</f>
        <v>1.18</v>
      </c>
      <c r="EW10">
        <f>100*SUMIF('12pxv'!$E$39:$E$492,$A10,'12pxv'!I$39:I$492)/sub_peso!EW10</f>
        <v>0.65</v>
      </c>
      <c r="EX10">
        <f>100*SUMIF('12pxv'!$E$39:$E$492,$A10,'12pxv'!J$39:J$492)/sub_peso!EX10</f>
        <v>0.6</v>
      </c>
      <c r="EY10">
        <f>100*SUMIF('12pxv'!$E$39:$E$492,$A10,'12pxv'!K$39:K$492)/sub_peso!EY10</f>
        <v>0.64</v>
      </c>
      <c r="EZ10">
        <f>100*SUMIF('12pxv'!$E$39:$E$492,$A10,'12pxv'!L$39:L$492)/sub_peso!EZ10</f>
        <v>0.09</v>
      </c>
      <c r="FA10">
        <f>100*SUMIF('12pxv'!$E$39:$E$492,$A10,'12pxv'!M$39:M$492)/sub_peso!FA10</f>
        <v>-0.14000000000000001</v>
      </c>
      <c r="FB10">
        <f>100*SUMIF('12pxv'!$E$39:$E$492,$A10,'12pxv'!N$39:N$492)/sub_peso!FB10</f>
        <v>0.33</v>
      </c>
      <c r="FC10">
        <f>100*SUMIF('12pxv'!$E$39:$E$492,$A10,'12pxv'!O$39:O$492)/sub_peso!FC10</f>
        <v>-1.25</v>
      </c>
      <c r="FD10">
        <f>100*SUMIF('12pxv'!$E$39:$E$492,$A10,'12pxv'!P$39:P$492)/sub_peso!FD10</f>
        <v>2.93</v>
      </c>
      <c r="FE10">
        <f>100*SUMIF('12pxv'!$E$39:$E$492,$A10,'12pxv'!Q$39:Q$492)/sub_peso!FE10</f>
        <v>2.1000000000000005</v>
      </c>
      <c r="FF10">
        <f>100*SUMIF('12pxv'!$E$39:$E$492,$A10,'12pxv'!R$39:R$492)/sub_peso!FF10</f>
        <v>1.62</v>
      </c>
      <c r="FG10">
        <f>100*SUMIF('12pxv'!$E$39:$E$492,$A10,'12pxv'!S$39:S$492)/sub_peso!FG10</f>
        <v>2.99</v>
      </c>
      <c r="FH10">
        <f>100*SUMIF('12pxv'!$E$39:$E$492,$A10,'12pxv'!T$39:T$492)/sub_peso!FH10</f>
        <v>1.26</v>
      </c>
      <c r="FI10">
        <f>100*SUMIF('12pxv'!$E$39:$E$492,$A10,'12pxv'!U$39:U$492)/sub_peso!FI10</f>
        <v>0.90999999999999992</v>
      </c>
      <c r="FJ10">
        <f>100*SUMIF('12pxv'!$E$39:$E$492,$A10,'12pxv'!V$39:V$492)/sub_peso!FJ10</f>
        <v>0.4</v>
      </c>
      <c r="FK10">
        <f>100*SUMIF('12pxv'!$E$39:$E$492,$A10,'12pxv'!W$39:W$492)/sub_peso!FK10</f>
        <v>1.1100000000000001</v>
      </c>
      <c r="FL10">
        <f>100*SUMIF('12pxv'!$E$39:$E$492,$A10,'12pxv'!X$39:X$492)/sub_peso!FL10</f>
        <v>-0.24000000000000005</v>
      </c>
      <c r="FM10">
        <f>100*SUMIF('12pxv'!$E$39:$E$492,$A10,'12pxv'!Y$39:Y$492)/sub_peso!FM10</f>
        <v>-0.14000000000000001</v>
      </c>
      <c r="FN10">
        <f>100*SUMIF('12pxv'!$E$39:$E$492,$A10,'12pxv'!Z$39:Z$492)/sub_peso!FN10</f>
        <v>1.64</v>
      </c>
      <c r="FO10">
        <f>100*SUMIF('12pxv'!$E$39:$E$492,$A10,'12pxv'!AA$39:AA$492)/sub_peso!FO10</f>
        <v>0.22</v>
      </c>
      <c r="FP10">
        <f>100*SUMIF('12pxv'!$E$39:$E$492,$A10,'12pxv'!AB$39:AB$492)/sub_peso!FP10</f>
        <v>-1.2</v>
      </c>
      <c r="FQ10">
        <f>100*SUMIF('12pxv'!$E$39:$E$492,$A10,'12pxv'!AC$39:AC$492)/sub_peso!FQ10</f>
        <v>-2.12</v>
      </c>
      <c r="FR10">
        <f>100*SUMIF('12pxv'!$E$39:$E$492,$A10,'12pxv'!AD$39:AD$492)/sub_peso!FR10</f>
        <v>-0.04</v>
      </c>
      <c r="FS10">
        <f>100*SUMIF('12pxv'!$E$39:$E$492,$A10,'12pxv'!AE$39:AE$492)/sub_peso!FS10</f>
        <v>1.8700000000000003</v>
      </c>
      <c r="FT10">
        <f>100*SUMIF('12pxv'!$E$39:$E$492,$A10,'12pxv'!AF$39:AF$492)/sub_peso!FT10</f>
        <v>-0.17</v>
      </c>
      <c r="FU10">
        <f>100*SUMIF('12pxv'!$E$39:$E$492,$A10,'12pxv'!AG$39:AG$492)/sub_peso!FU10</f>
        <v>-1.36</v>
      </c>
      <c r="FV10">
        <f>100*SUMIF('12pxv'!$E$39:$E$492,$A10,'12pxv'!AH$39:AH$492)/sub_peso!FV10</f>
        <v>4.0000000000000008E-2</v>
      </c>
      <c r="FW10">
        <f>100*SUMIF('12pxv'!$E$39:$E$492,$A10,'12pxv'!AI$39:AI$492)/sub_peso!FW10</f>
        <v>4.2900000000000009</v>
      </c>
      <c r="FX10">
        <f>100*SUMIF('12pxv'!$E$39:$E$492,$A10,'12pxv'!AJ$39:AJ$492)/sub_peso!FX10</f>
        <v>3.0599999999999996</v>
      </c>
      <c r="FY10">
        <f>100*SUMIF('12pxv'!$E$39:$E$492,$A10,'12pxv'!AK$39:AK$492)/sub_peso!FY10</f>
        <v>-3.64</v>
      </c>
      <c r="FZ10">
        <f>100*SUMIF('12pxv'!$E$39:$E$492,$A10,'12pxv'!AL$39:AL$492)/sub_peso!FZ10</f>
        <v>-0.65</v>
      </c>
      <c r="GA10">
        <f>100*SUMIF('12pxv'!$E$39:$E$492,$A10,'12pxv'!AM$39:AM$492)/sub_peso!GA10</f>
        <v>-7.0000000000000007E-2</v>
      </c>
      <c r="GB10">
        <f>100*SUMIF('12pxv'!$E$39:$E$492,$A10,'12pxv'!AN$39:AN$492)/sub_peso!GB10</f>
        <v>-2.65</v>
      </c>
    </row>
    <row r="11" spans="1:184" ht="14.45" x14ac:dyDescent="0.35">
      <c r="A11" s="59">
        <v>1102012</v>
      </c>
      <c r="B11" s="56" t="s">
        <v>12</v>
      </c>
      <c r="C11" s="129">
        <v>-0.66</v>
      </c>
      <c r="D11" s="129">
        <v>1.7299999999999998</v>
      </c>
      <c r="E11" s="129">
        <v>2.06</v>
      </c>
      <c r="F11" s="129">
        <v>1.45</v>
      </c>
      <c r="G11" s="129">
        <v>0.65</v>
      </c>
      <c r="H11" s="129">
        <v>-0.53</v>
      </c>
      <c r="I11" s="129">
        <v>-1.27</v>
      </c>
      <c r="J11" s="129">
        <v>-1.63</v>
      </c>
      <c r="K11" s="129">
        <v>-1.04</v>
      </c>
      <c r="L11" s="129">
        <v>-1.05</v>
      </c>
      <c r="M11" s="129">
        <v>0.13</v>
      </c>
      <c r="N11" s="129">
        <v>0.86</v>
      </c>
      <c r="O11" s="129">
        <v>0.25</v>
      </c>
      <c r="P11" s="129">
        <v>-0.19</v>
      </c>
      <c r="Q11" s="129">
        <v>-0.4</v>
      </c>
      <c r="R11" s="129">
        <v>-0.4</v>
      </c>
      <c r="S11" s="129">
        <v>-0.3</v>
      </c>
      <c r="T11" s="129">
        <v>1.17</v>
      </c>
      <c r="U11" s="129">
        <v>1.24</v>
      </c>
      <c r="V11" s="129">
        <v>1.48</v>
      </c>
      <c r="W11" s="129">
        <v>3.14</v>
      </c>
      <c r="X11" s="129">
        <v>2.7300000000000004</v>
      </c>
      <c r="Y11" s="129">
        <v>1.7600000000000002</v>
      </c>
      <c r="Z11" s="129">
        <v>5.29</v>
      </c>
      <c r="AA11" s="129">
        <v>6.8100000000000005</v>
      </c>
      <c r="AB11" s="129">
        <v>2.2100000000000004</v>
      </c>
      <c r="AC11" s="129">
        <v>0.57999999999999996</v>
      </c>
      <c r="AD11" s="129">
        <v>0.86</v>
      </c>
      <c r="AE11" s="129">
        <v>-0.79</v>
      </c>
      <c r="AF11" s="129">
        <v>0.05</v>
      </c>
      <c r="AG11" s="129">
        <v>0.26</v>
      </c>
      <c r="AH11" s="129">
        <v>-0.44</v>
      </c>
      <c r="AI11" s="129">
        <v>-0.79</v>
      </c>
      <c r="AJ11" s="129">
        <v>0.55000000000000004</v>
      </c>
      <c r="AK11" s="129">
        <v>0.76</v>
      </c>
      <c r="AL11" s="129">
        <v>4.37</v>
      </c>
      <c r="AM11" s="129">
        <v>11.69</v>
      </c>
      <c r="AN11" s="129">
        <v>10.71</v>
      </c>
      <c r="AO11" s="129">
        <v>15.28</v>
      </c>
      <c r="AP11" s="129">
        <v>15.17</v>
      </c>
      <c r="AQ11" s="129">
        <v>2.06</v>
      </c>
      <c r="AR11" s="129">
        <v>-2.23</v>
      </c>
      <c r="AS11" s="129">
        <v>-3.54</v>
      </c>
      <c r="AT11" s="129">
        <v>-1.9899999999999998</v>
      </c>
      <c r="AU11" s="129">
        <v>-0.98</v>
      </c>
      <c r="AV11" s="129">
        <v>-1.75</v>
      </c>
      <c r="AW11" s="129">
        <v>-1.68</v>
      </c>
      <c r="AX11" s="129">
        <v>-2.6</v>
      </c>
      <c r="AY11" s="129">
        <v>-1.47</v>
      </c>
      <c r="AZ11" s="129">
        <v>-0.84</v>
      </c>
      <c r="BA11" s="129">
        <v>-1.54</v>
      </c>
      <c r="BB11" s="129">
        <v>-1.1299999999999999</v>
      </c>
      <c r="BC11" s="129">
        <v>-0.26</v>
      </c>
      <c r="BD11" s="129">
        <v>-0.91</v>
      </c>
      <c r="BE11" s="129">
        <v>-0.26</v>
      </c>
      <c r="BF11" s="129">
        <v>0.43</v>
      </c>
      <c r="BG11" s="129">
        <v>-0.28000000000000003</v>
      </c>
      <c r="BH11" s="129">
        <v>0.98</v>
      </c>
      <c r="BI11" s="129">
        <v>2.9400000000000004</v>
      </c>
      <c r="BJ11" s="129">
        <v>3.28</v>
      </c>
      <c r="BK11" s="129">
        <v>-0.35000000000000003</v>
      </c>
      <c r="BL11" s="129">
        <v>-1.7600000000000002</v>
      </c>
      <c r="BM11" s="129">
        <v>-3.18</v>
      </c>
      <c r="BN11" s="129">
        <v>-1.69</v>
      </c>
      <c r="BO11" s="129">
        <v>-2.41</v>
      </c>
      <c r="BP11" s="129">
        <v>-2.0700000000000003</v>
      </c>
      <c r="BQ11" s="129">
        <v>-1.3599999999999999</v>
      </c>
      <c r="BR11" s="129">
        <v>-1.5</v>
      </c>
      <c r="BS11" s="129">
        <v>2.27</v>
      </c>
      <c r="BT11" s="129">
        <v>3.31</v>
      </c>
      <c r="BU11" s="129">
        <v>-1.21</v>
      </c>
      <c r="BV11" s="129">
        <v>-1.1399999999999997</v>
      </c>
      <c r="BW11" s="129">
        <v>-2.25</v>
      </c>
      <c r="BX11" s="129">
        <v>-0.76</v>
      </c>
      <c r="BY11" s="129">
        <v>-0.76000000000000012</v>
      </c>
      <c r="BZ11" s="129">
        <v>-1.42</v>
      </c>
      <c r="CA11" s="129">
        <v>-7.0000000000000007E-2</v>
      </c>
      <c r="CB11" s="129">
        <v>-0.94</v>
      </c>
      <c r="CC11" s="129">
        <v>1.95</v>
      </c>
      <c r="CD11" s="129">
        <v>0.15</v>
      </c>
      <c r="CE11" s="129">
        <v>-1.3</v>
      </c>
      <c r="CF11" s="129">
        <v>-2.13</v>
      </c>
      <c r="CG11" s="129">
        <v>0.23</v>
      </c>
      <c r="CH11" s="129">
        <v>2.04</v>
      </c>
      <c r="CI11" s="129">
        <v>1.26</v>
      </c>
      <c r="CJ11" s="129">
        <v>-0.46</v>
      </c>
      <c r="CK11" s="129">
        <v>1.06</v>
      </c>
      <c r="CL11" s="129">
        <v>5.18</v>
      </c>
      <c r="CM11" s="129">
        <v>3.98</v>
      </c>
      <c r="CN11" s="129">
        <v>0.8</v>
      </c>
      <c r="CO11" s="129">
        <v>-1.04</v>
      </c>
      <c r="CP11" s="129">
        <v>-0.28000000000000003</v>
      </c>
      <c r="CQ11" s="129">
        <v>-0.87999999999999989</v>
      </c>
      <c r="CR11" s="129">
        <v>-0.19999999999999998</v>
      </c>
      <c r="CS11" s="129">
        <v>1.19</v>
      </c>
      <c r="CT11" s="129">
        <v>2.58</v>
      </c>
      <c r="CU11" s="129">
        <v>1.33</v>
      </c>
      <c r="CV11" s="129">
        <v>2.72</v>
      </c>
      <c r="CW11" s="129">
        <v>2.41</v>
      </c>
      <c r="CX11" s="129">
        <v>2.37</v>
      </c>
      <c r="CY11" s="129">
        <v>-0.31</v>
      </c>
      <c r="CZ11" s="129">
        <v>1.71</v>
      </c>
      <c r="DA11" s="129">
        <v>0.57999999999999996</v>
      </c>
      <c r="DB11" s="129">
        <v>1.88</v>
      </c>
      <c r="DC11" s="129">
        <v>6.7999999999999989</v>
      </c>
      <c r="DD11" s="129">
        <v>10.11</v>
      </c>
      <c r="DE11" s="129">
        <v>2.37</v>
      </c>
      <c r="DF11" s="129">
        <v>-1.75</v>
      </c>
      <c r="DG11" s="129">
        <v>-4.16</v>
      </c>
      <c r="DH11" s="129">
        <v>-4.6100000000000003</v>
      </c>
      <c r="DI11" s="129">
        <v>-2.8400000000000003</v>
      </c>
      <c r="DJ11" s="129">
        <v>-0.33999999999999997</v>
      </c>
      <c r="DK11" s="129">
        <v>6.0000000000000005E-2</v>
      </c>
      <c r="DL11" s="129">
        <v>-2.58</v>
      </c>
      <c r="DM11" s="129">
        <v>-1.1200000000000001</v>
      </c>
      <c r="DN11" s="129">
        <v>0.04</v>
      </c>
      <c r="DO11" s="129">
        <v>0.06</v>
      </c>
      <c r="DP11" s="129">
        <v>-2.0499999999999998</v>
      </c>
      <c r="DQ11" s="129">
        <v>-2.2000000000000002</v>
      </c>
      <c r="DR11" s="129">
        <v>0.28999999999999998</v>
      </c>
      <c r="DS11" s="129">
        <v>-1.47</v>
      </c>
      <c r="DT11" s="129">
        <v>-1.02</v>
      </c>
      <c r="DU11" s="129">
        <v>-2.38</v>
      </c>
      <c r="DV11" s="129">
        <v>-1.34</v>
      </c>
      <c r="DW11" s="129">
        <v>-0.92</v>
      </c>
      <c r="DX11" s="129">
        <v>7.0000000000000021E-2</v>
      </c>
      <c r="DY11" s="129">
        <v>-1.1200000000000001</v>
      </c>
      <c r="DZ11" s="129">
        <v>0.16</v>
      </c>
      <c r="EA11" s="129">
        <v>0.06</v>
      </c>
      <c r="EB11" s="129">
        <v>-1.42</v>
      </c>
      <c r="EC11" s="129">
        <v>1.01</v>
      </c>
      <c r="ED11" s="129">
        <v>-0.62</v>
      </c>
      <c r="EE11" s="129">
        <v>1.61</v>
      </c>
      <c r="EF11" s="129">
        <v>3.61</v>
      </c>
      <c r="EG11" s="129">
        <v>5.23</v>
      </c>
      <c r="EH11" s="129">
        <v>4.38</v>
      </c>
      <c r="EI11" s="129">
        <v>2.2400000000000002</v>
      </c>
      <c r="EJ11" s="129">
        <v>-0.01</v>
      </c>
      <c r="EK11" s="129">
        <v>-0.04</v>
      </c>
      <c r="EL11" s="129">
        <v>0.7</v>
      </c>
      <c r="EM11" s="129">
        <v>-0.04</v>
      </c>
      <c r="EN11" s="129">
        <v>0.88</v>
      </c>
      <c r="EO11" s="129">
        <v>-0.52</v>
      </c>
      <c r="EP11" s="129">
        <v>-1.2</v>
      </c>
      <c r="EQ11" s="129">
        <v>-0.35</v>
      </c>
      <c r="ER11" s="129">
        <v>-1.39</v>
      </c>
      <c r="ES11" s="129">
        <v>2.09</v>
      </c>
      <c r="ET11" s="129">
        <v>0.18</v>
      </c>
      <c r="EU11" s="129">
        <v>0.73</v>
      </c>
      <c r="EV11">
        <f>100*SUMIF('12pxv'!$E$39:$E$492,$A11,'12pxv'!H$39:H$492)/sub_peso!EV11</f>
        <v>-0.16999999999999998</v>
      </c>
      <c r="EW11">
        <f>100*SUMIF('12pxv'!$E$39:$E$492,$A11,'12pxv'!I$39:I$492)/sub_peso!EW11</f>
        <v>-1.3699999999999999</v>
      </c>
      <c r="EX11">
        <f>100*SUMIF('12pxv'!$E$39:$E$492,$A11,'12pxv'!J$39:J$492)/sub_peso!EX11</f>
        <v>-0.04</v>
      </c>
      <c r="EY11">
        <f>100*SUMIF('12pxv'!$E$39:$E$492,$A11,'12pxv'!K$39:K$492)/sub_peso!EY11</f>
        <v>-0.13</v>
      </c>
      <c r="EZ11">
        <f>100*SUMIF('12pxv'!$E$39:$E$492,$A11,'12pxv'!L$39:L$492)/sub_peso!EZ11</f>
        <v>-0.63</v>
      </c>
      <c r="FA11">
        <f>100*SUMIF('12pxv'!$E$39:$E$492,$A11,'12pxv'!M$39:M$492)/sub_peso!FA11</f>
        <v>-0.17</v>
      </c>
      <c r="FB11">
        <f>100*SUMIF('12pxv'!$E$39:$E$492,$A11,'12pxv'!N$39:N$492)/sub_peso!FB11</f>
        <v>0.33</v>
      </c>
      <c r="FC11">
        <f>100*SUMIF('12pxv'!$E$39:$E$492,$A11,'12pxv'!O$39:O$492)/sub_peso!FC11</f>
        <v>1</v>
      </c>
      <c r="FD11">
        <f>100*SUMIF('12pxv'!$E$39:$E$492,$A11,'12pxv'!P$39:P$492)/sub_peso!FD11</f>
        <v>3.3600000000000003</v>
      </c>
      <c r="FE11">
        <f>100*SUMIF('12pxv'!$E$39:$E$492,$A11,'12pxv'!Q$39:Q$492)/sub_peso!FE11</f>
        <v>1.7000000000000002</v>
      </c>
      <c r="FF11">
        <f>100*SUMIF('12pxv'!$E$39:$E$492,$A11,'12pxv'!R$39:R$492)/sub_peso!FF11</f>
        <v>1.6899999999999997</v>
      </c>
      <c r="FG11">
        <f>100*SUMIF('12pxv'!$E$39:$E$492,$A11,'12pxv'!S$39:S$492)/sub_peso!FG11</f>
        <v>1.6</v>
      </c>
      <c r="FH11">
        <f>100*SUMIF('12pxv'!$E$39:$E$492,$A11,'12pxv'!T$39:T$492)/sub_peso!FH11</f>
        <v>2.3199999999999998</v>
      </c>
      <c r="FI11">
        <f>100*SUMIF('12pxv'!$E$39:$E$492,$A11,'12pxv'!U$39:U$492)/sub_peso!FI11</f>
        <v>4.67</v>
      </c>
      <c r="FJ11">
        <f>100*SUMIF('12pxv'!$E$39:$E$492,$A11,'12pxv'!V$39:V$492)/sub_peso!FJ11</f>
        <v>4.5999999999999996</v>
      </c>
      <c r="FK11">
        <f>100*SUMIF('12pxv'!$E$39:$E$492,$A11,'12pxv'!W$39:W$492)/sub_peso!FK11</f>
        <v>2.04</v>
      </c>
      <c r="FL11">
        <f>100*SUMIF('12pxv'!$E$39:$E$492,$A11,'12pxv'!X$39:X$492)/sub_peso!FL11</f>
        <v>0.57999999999999996</v>
      </c>
      <c r="FM11">
        <f>100*SUMIF('12pxv'!$E$39:$E$492,$A11,'12pxv'!Y$39:Y$492)/sub_peso!FM11</f>
        <v>0.76</v>
      </c>
      <c r="FN11">
        <f>100*SUMIF('12pxv'!$E$39:$E$492,$A11,'12pxv'!Z$39:Z$492)/sub_peso!FN11</f>
        <v>1.3300000000000003</v>
      </c>
      <c r="FO11">
        <f>100*SUMIF('12pxv'!$E$39:$E$492,$A11,'12pxv'!AA$39:AA$492)/sub_peso!FO11</f>
        <v>2.6800000000000006</v>
      </c>
      <c r="FP11">
        <f>100*SUMIF('12pxv'!$E$39:$E$492,$A11,'12pxv'!AB$39:AB$492)/sub_peso!FP11</f>
        <v>2.61</v>
      </c>
      <c r="FQ11">
        <f>100*SUMIF('12pxv'!$E$39:$E$492,$A11,'12pxv'!AC$39:AC$492)/sub_peso!FQ11</f>
        <v>3.7499999999999996</v>
      </c>
      <c r="FR11">
        <f>100*SUMIF('12pxv'!$E$39:$E$492,$A11,'12pxv'!AD$39:AD$492)/sub_peso!FR11</f>
        <v>1.67</v>
      </c>
      <c r="FS11">
        <f>100*SUMIF('12pxv'!$E$39:$E$492,$A11,'12pxv'!AE$39:AE$492)/sub_peso!FS11</f>
        <v>-0.24000000000000002</v>
      </c>
      <c r="FT11">
        <f>100*SUMIF('12pxv'!$E$39:$E$492,$A11,'12pxv'!AF$39:AF$492)/sub_peso!FT11</f>
        <v>0.12000000000000001</v>
      </c>
      <c r="FU11">
        <f>100*SUMIF('12pxv'!$E$39:$E$492,$A11,'12pxv'!AG$39:AG$492)/sub_peso!FU11</f>
        <v>-0.40999999999999992</v>
      </c>
      <c r="FV11">
        <f>100*SUMIF('12pxv'!$E$39:$E$492,$A11,'12pxv'!AH$39:AH$492)/sub_peso!FV11</f>
        <v>1.0700000000000003</v>
      </c>
      <c r="FW11">
        <f>100*SUMIF('12pxv'!$E$39:$E$492,$A11,'12pxv'!AI$39:AI$492)/sub_peso!FW11</f>
        <v>-0.5</v>
      </c>
      <c r="FX11">
        <f>100*SUMIF('12pxv'!$E$39:$E$492,$A11,'12pxv'!AJ$39:AJ$492)/sub_peso!FX11</f>
        <v>0.23000000000000004</v>
      </c>
      <c r="FY11">
        <f>100*SUMIF('12pxv'!$E$39:$E$492,$A11,'12pxv'!AK$39:AK$492)/sub_peso!FY11</f>
        <v>1.77</v>
      </c>
      <c r="FZ11">
        <f>100*SUMIF('12pxv'!$E$39:$E$492,$A11,'12pxv'!AL$39:AL$492)/sub_peso!FZ11</f>
        <v>0.47</v>
      </c>
      <c r="GA11">
        <f>100*SUMIF('12pxv'!$E$39:$E$492,$A11,'12pxv'!AM$39:AM$492)/sub_peso!GA11</f>
        <v>-2.31</v>
      </c>
      <c r="GB11">
        <f>100*SUMIF('12pxv'!$E$39:$E$492,$A11,'12pxv'!AN$39:AN$492)/sub_peso!GB11</f>
        <v>0.33000000000000007</v>
      </c>
    </row>
    <row r="12" spans="1:184" ht="14.45" x14ac:dyDescent="0.35">
      <c r="A12" s="59">
        <v>1102013</v>
      </c>
      <c r="B12" s="56" t="s">
        <v>13</v>
      </c>
      <c r="C12" s="129">
        <v>-0.28000000000000003</v>
      </c>
      <c r="D12" s="129">
        <v>0.48999999999999994</v>
      </c>
      <c r="E12" s="129">
        <v>1.4599999999999997</v>
      </c>
      <c r="F12" s="129">
        <v>-0.55000000000000004</v>
      </c>
      <c r="G12" s="129">
        <v>1.47</v>
      </c>
      <c r="H12" s="129">
        <v>0.97999999999999987</v>
      </c>
      <c r="I12" s="129">
        <v>0.08</v>
      </c>
      <c r="J12" s="129">
        <v>1.6899999999999997</v>
      </c>
      <c r="K12" s="129">
        <v>-0.46</v>
      </c>
      <c r="L12" s="129">
        <v>-0.27</v>
      </c>
      <c r="M12" s="129">
        <v>-0.96</v>
      </c>
      <c r="N12" s="129">
        <v>0.22</v>
      </c>
      <c r="O12" s="129">
        <v>-0.35</v>
      </c>
      <c r="P12" s="129">
        <v>-0.28999999999999998</v>
      </c>
      <c r="Q12" s="129">
        <v>0.13</v>
      </c>
      <c r="R12" s="129">
        <v>-0.1</v>
      </c>
      <c r="S12" s="129">
        <v>0.18</v>
      </c>
      <c r="T12" s="129">
        <v>0.65</v>
      </c>
      <c r="U12" s="129">
        <v>1.98</v>
      </c>
      <c r="V12" s="129">
        <v>0.41</v>
      </c>
      <c r="W12" s="129">
        <v>0.59</v>
      </c>
      <c r="X12" s="129">
        <v>-0.15</v>
      </c>
      <c r="Y12" s="129">
        <v>2.2599999999999998</v>
      </c>
      <c r="Z12" s="129">
        <v>1.6099999999999999</v>
      </c>
      <c r="AA12" s="129">
        <v>0.72999999999999987</v>
      </c>
      <c r="AB12" s="129">
        <v>1.77</v>
      </c>
      <c r="AC12" s="129">
        <v>0.83</v>
      </c>
      <c r="AD12" s="129">
        <v>-0.77999999999999992</v>
      </c>
      <c r="AE12" s="129">
        <v>2.19</v>
      </c>
      <c r="AF12" s="129">
        <v>1.39</v>
      </c>
      <c r="AG12" s="129">
        <v>2.14</v>
      </c>
      <c r="AH12" s="129">
        <v>0.21</v>
      </c>
      <c r="AI12" s="129">
        <v>3.0000000000000002E-2</v>
      </c>
      <c r="AJ12" s="129">
        <v>0.41</v>
      </c>
      <c r="AK12" s="129">
        <v>0.7</v>
      </c>
      <c r="AL12" s="129">
        <v>0.54</v>
      </c>
      <c r="AM12" s="129">
        <v>1.81</v>
      </c>
      <c r="AN12" s="129">
        <v>0.93999999999999984</v>
      </c>
      <c r="AO12" s="129">
        <v>1.52</v>
      </c>
      <c r="AP12" s="129">
        <v>1.39</v>
      </c>
      <c r="AQ12" s="129">
        <v>2.25</v>
      </c>
      <c r="AR12" s="129">
        <v>1.34</v>
      </c>
      <c r="AS12" s="129">
        <v>1.35</v>
      </c>
      <c r="AT12" s="129">
        <v>1.9100000000000001</v>
      </c>
      <c r="AU12" s="129">
        <v>0.56000000000000005</v>
      </c>
      <c r="AV12" s="129">
        <v>0.68</v>
      </c>
      <c r="AW12" s="129">
        <v>-1.07</v>
      </c>
      <c r="AX12" s="129">
        <v>-1.5200000000000002</v>
      </c>
      <c r="AY12" s="129">
        <v>-0.35</v>
      </c>
      <c r="AZ12" s="129">
        <v>-0.66</v>
      </c>
      <c r="BA12" s="129">
        <v>0.45</v>
      </c>
      <c r="BB12" s="129">
        <v>0.12</v>
      </c>
      <c r="BC12" s="129">
        <v>1.25</v>
      </c>
      <c r="BD12" s="129">
        <v>-0.05</v>
      </c>
      <c r="BE12" s="129">
        <v>0.67</v>
      </c>
      <c r="BF12" s="129">
        <v>-0.08</v>
      </c>
      <c r="BG12" s="129">
        <v>0.33</v>
      </c>
      <c r="BH12" s="129">
        <v>0.49</v>
      </c>
      <c r="BI12" s="129">
        <v>0.26</v>
      </c>
      <c r="BJ12" s="129">
        <v>1.8799999999999997</v>
      </c>
      <c r="BK12" s="129">
        <v>1.06</v>
      </c>
      <c r="BL12" s="129">
        <v>0.10999999999999999</v>
      </c>
      <c r="BM12" s="129">
        <v>-0.4</v>
      </c>
      <c r="BN12" s="129">
        <v>-0.34</v>
      </c>
      <c r="BO12" s="129">
        <v>-0.97</v>
      </c>
      <c r="BP12" s="129">
        <v>0.91999999999999993</v>
      </c>
      <c r="BQ12" s="129">
        <v>1.56</v>
      </c>
      <c r="BR12" s="129">
        <v>7.0000000000000007E-2</v>
      </c>
      <c r="BS12" s="129">
        <v>1.4</v>
      </c>
      <c r="BT12" s="129">
        <v>0.64</v>
      </c>
      <c r="BU12" s="129">
        <v>0.71</v>
      </c>
      <c r="BV12" s="129">
        <v>1.04</v>
      </c>
      <c r="BW12" s="129">
        <v>0.5</v>
      </c>
      <c r="BX12" s="129">
        <v>1.1299999999999999</v>
      </c>
      <c r="BY12" s="129">
        <v>0.37</v>
      </c>
      <c r="BZ12" s="129">
        <v>0.68</v>
      </c>
      <c r="CA12" s="129">
        <v>1.1299999999999999</v>
      </c>
      <c r="CB12" s="129">
        <v>-0.16</v>
      </c>
      <c r="CC12" s="129">
        <v>-0.27</v>
      </c>
      <c r="CD12" s="129">
        <v>0.63</v>
      </c>
      <c r="CE12" s="129">
        <v>0.74</v>
      </c>
      <c r="CF12" s="129">
        <v>2.84</v>
      </c>
      <c r="CG12" s="129">
        <v>3.5999999999999996</v>
      </c>
      <c r="CH12" s="129">
        <v>4.9999999999999996E-2</v>
      </c>
      <c r="CI12" s="129">
        <v>0.61</v>
      </c>
      <c r="CJ12" s="129">
        <v>1.6999999999999997</v>
      </c>
      <c r="CK12" s="129">
        <v>0.44</v>
      </c>
      <c r="CL12" s="129">
        <v>-0.93</v>
      </c>
      <c r="CM12" s="129">
        <v>-0.2</v>
      </c>
      <c r="CN12" s="129">
        <v>0.36</v>
      </c>
      <c r="CO12" s="129">
        <v>-1.24</v>
      </c>
      <c r="CP12" s="129">
        <v>-1.5</v>
      </c>
      <c r="CQ12" s="129">
        <v>0.27</v>
      </c>
      <c r="CR12" s="129">
        <v>2.8600000000000003</v>
      </c>
      <c r="CS12" s="129">
        <v>-3.77</v>
      </c>
      <c r="CT12" s="129">
        <v>2.62</v>
      </c>
      <c r="CU12" s="129">
        <v>1.2899999999999998</v>
      </c>
      <c r="CV12" s="129">
        <v>1.7200000000000002</v>
      </c>
      <c r="CW12" s="129">
        <v>-0.92</v>
      </c>
      <c r="CX12" s="129">
        <v>0.9</v>
      </c>
      <c r="CY12" s="129">
        <v>0.74</v>
      </c>
      <c r="CZ12" s="129">
        <v>0.81</v>
      </c>
      <c r="DA12" s="129">
        <v>0.31</v>
      </c>
      <c r="DB12" s="129">
        <v>4.580000000000001</v>
      </c>
      <c r="DC12" s="129">
        <v>0.44</v>
      </c>
      <c r="DD12" s="129">
        <v>1.44</v>
      </c>
      <c r="DE12" s="129">
        <v>0.34</v>
      </c>
      <c r="DF12" s="129">
        <v>0.47</v>
      </c>
      <c r="DG12" s="129">
        <v>1.4</v>
      </c>
      <c r="DH12" s="129">
        <v>-0.97</v>
      </c>
      <c r="DI12" s="129">
        <v>-0.06</v>
      </c>
      <c r="DJ12" s="129">
        <v>-0.76</v>
      </c>
      <c r="DK12" s="129">
        <v>0.35</v>
      </c>
      <c r="DL12" s="129">
        <v>0.02</v>
      </c>
      <c r="DM12" s="129">
        <v>1.92</v>
      </c>
      <c r="DN12" s="129">
        <v>-0.61999999999999988</v>
      </c>
      <c r="DO12" s="129">
        <v>1.61</v>
      </c>
      <c r="DP12" s="129">
        <v>0.73000000000000009</v>
      </c>
      <c r="DQ12" s="129">
        <v>-0.46</v>
      </c>
      <c r="DR12" s="129">
        <v>-0.30999999999999994</v>
      </c>
      <c r="DS12" s="129">
        <v>1.34</v>
      </c>
      <c r="DT12" s="129">
        <v>-1.3</v>
      </c>
      <c r="DU12" s="129">
        <v>0.56000000000000005</v>
      </c>
      <c r="DV12" s="129">
        <v>-0.05</v>
      </c>
      <c r="DW12" s="129">
        <v>-0.63000000000000012</v>
      </c>
      <c r="DX12" s="129">
        <v>0.95</v>
      </c>
      <c r="DY12" s="129">
        <v>0.84</v>
      </c>
      <c r="DZ12" s="129">
        <v>2.0499999999999998</v>
      </c>
      <c r="EA12" s="129">
        <v>1</v>
      </c>
      <c r="EB12" s="129">
        <v>1.55</v>
      </c>
      <c r="EC12" s="129">
        <v>0.28000000000000003</v>
      </c>
      <c r="ED12" s="129">
        <v>0.51</v>
      </c>
      <c r="EE12" s="129">
        <v>0.75</v>
      </c>
      <c r="EF12" s="129">
        <v>-0.02</v>
      </c>
      <c r="EG12" s="129">
        <v>0.1</v>
      </c>
      <c r="EH12" s="129">
        <v>1.1299999999999999</v>
      </c>
      <c r="EI12" s="129">
        <v>0.69</v>
      </c>
      <c r="EJ12" s="129">
        <v>0.54</v>
      </c>
      <c r="EK12" s="129">
        <v>2.0000000000000004E-2</v>
      </c>
      <c r="EL12" s="129">
        <v>0.78</v>
      </c>
      <c r="EM12" s="129">
        <v>1.53</v>
      </c>
      <c r="EN12" s="129">
        <v>0.12</v>
      </c>
      <c r="EO12" s="129">
        <v>1.6999999999999997</v>
      </c>
      <c r="EP12" s="129">
        <v>0.87</v>
      </c>
      <c r="EQ12" s="129">
        <v>0.19</v>
      </c>
      <c r="ER12" s="129">
        <v>-0.31</v>
      </c>
      <c r="ES12" s="129">
        <v>0.01</v>
      </c>
      <c r="ET12" s="129">
        <v>-0.82</v>
      </c>
      <c r="EU12" s="129">
        <v>0.42000000000000004</v>
      </c>
      <c r="EV12">
        <f>100*SUMIF('12pxv'!$E$39:$E$492,$A12,'12pxv'!H$39:H$492)/sub_peso!EV12</f>
        <v>0.28999999999999998</v>
      </c>
      <c r="EW12">
        <f>100*SUMIF('12pxv'!$E$39:$E$492,$A12,'12pxv'!I$39:I$492)/sub_peso!EW12</f>
        <v>-0.06</v>
      </c>
      <c r="EX12">
        <f>100*SUMIF('12pxv'!$E$39:$E$492,$A12,'12pxv'!J$39:J$492)/sub_peso!EX12</f>
        <v>-0.1</v>
      </c>
      <c r="EY12">
        <f>100*SUMIF('12pxv'!$E$39:$E$492,$A12,'12pxv'!K$39:K$492)/sub_peso!EY12</f>
        <v>1.29</v>
      </c>
      <c r="EZ12">
        <f>100*SUMIF('12pxv'!$E$39:$E$492,$A12,'12pxv'!L$39:L$492)/sub_peso!EZ12</f>
        <v>7.0000000000000007E-2</v>
      </c>
      <c r="FA12">
        <f>100*SUMIF('12pxv'!$E$39:$E$492,$A12,'12pxv'!M$39:M$492)/sub_peso!FA12</f>
        <v>0.91</v>
      </c>
      <c r="FB12">
        <f>100*SUMIF('12pxv'!$E$39:$E$492,$A12,'12pxv'!N$39:N$492)/sub_peso!FB12</f>
        <v>1.4999999999999998</v>
      </c>
      <c r="FC12">
        <f>100*SUMIF('12pxv'!$E$39:$E$492,$A12,'12pxv'!O$39:O$492)/sub_peso!FC12</f>
        <v>-0.18</v>
      </c>
      <c r="FD12">
        <f>100*SUMIF('12pxv'!$E$39:$E$492,$A12,'12pxv'!P$39:P$492)/sub_peso!FD12</f>
        <v>0.74</v>
      </c>
      <c r="FE12">
        <f>100*SUMIF('12pxv'!$E$39:$E$492,$A12,'12pxv'!Q$39:Q$492)/sub_peso!FE12</f>
        <v>0.84</v>
      </c>
      <c r="FF12">
        <f>100*SUMIF('12pxv'!$E$39:$E$492,$A12,'12pxv'!R$39:R$492)/sub_peso!FF12</f>
        <v>2.75</v>
      </c>
      <c r="FG12">
        <f>100*SUMIF('12pxv'!$E$39:$E$492,$A12,'12pxv'!S$39:S$492)/sub_peso!FG12</f>
        <v>-1.1100000000000001</v>
      </c>
      <c r="FH12">
        <f>100*SUMIF('12pxv'!$E$39:$E$492,$A12,'12pxv'!T$39:T$492)/sub_peso!FH12</f>
        <v>3.27</v>
      </c>
      <c r="FI12">
        <f>100*SUMIF('12pxv'!$E$39:$E$492,$A12,'12pxv'!U$39:U$492)/sub_peso!FI12</f>
        <v>1.06</v>
      </c>
      <c r="FJ12">
        <f>100*SUMIF('12pxv'!$E$39:$E$492,$A12,'12pxv'!V$39:V$492)/sub_peso!FJ12</f>
        <v>0.81</v>
      </c>
      <c r="FK12">
        <f>100*SUMIF('12pxv'!$E$39:$E$492,$A12,'12pxv'!W$39:W$492)/sub_peso!FK12</f>
        <v>-0.27</v>
      </c>
      <c r="FL12">
        <f>100*SUMIF('12pxv'!$E$39:$E$492,$A12,'12pxv'!X$39:X$492)/sub_peso!FL12</f>
        <v>1.1299999999999999</v>
      </c>
      <c r="FM12">
        <f>100*SUMIF('12pxv'!$E$39:$E$492,$A12,'12pxv'!Y$39:Y$492)/sub_peso!FM12</f>
        <v>0.39999999999999997</v>
      </c>
      <c r="FN12">
        <f>100*SUMIF('12pxv'!$E$39:$E$492,$A12,'12pxv'!Z$39:Z$492)/sub_peso!FN12</f>
        <v>1.74</v>
      </c>
      <c r="FO12">
        <f>100*SUMIF('12pxv'!$E$39:$E$492,$A12,'12pxv'!AA$39:AA$492)/sub_peso!FO12</f>
        <v>0.84999999999999987</v>
      </c>
      <c r="FP12">
        <f>100*SUMIF('12pxv'!$E$39:$E$492,$A12,'12pxv'!AB$39:AB$492)/sub_peso!FP12</f>
        <v>-0.3</v>
      </c>
      <c r="FQ12">
        <f>100*SUMIF('12pxv'!$E$39:$E$492,$A12,'12pxv'!AC$39:AC$492)/sub_peso!FQ12</f>
        <v>-0.48</v>
      </c>
      <c r="FR12">
        <f>100*SUMIF('12pxv'!$E$39:$E$492,$A12,'12pxv'!AD$39:AD$492)/sub_peso!FR12</f>
        <v>-0.51</v>
      </c>
      <c r="FS12">
        <f>100*SUMIF('12pxv'!$E$39:$E$492,$A12,'12pxv'!AE$39:AE$492)/sub_peso!FS12</f>
        <v>0.77</v>
      </c>
      <c r="FT12">
        <f>100*SUMIF('12pxv'!$E$39:$E$492,$A12,'12pxv'!AF$39:AF$492)/sub_peso!FT12</f>
        <v>0.47999999999999993</v>
      </c>
      <c r="FU12">
        <f>100*SUMIF('12pxv'!$E$39:$E$492,$A12,'12pxv'!AG$39:AG$492)/sub_peso!FU12</f>
        <v>1.1299999999999999</v>
      </c>
      <c r="FV12">
        <f>100*SUMIF('12pxv'!$E$39:$E$492,$A12,'12pxv'!AH$39:AH$492)/sub_peso!FV12</f>
        <v>-5.9999999999999991E-2</v>
      </c>
      <c r="FW12">
        <f>100*SUMIF('12pxv'!$E$39:$E$492,$A12,'12pxv'!AI$39:AI$492)/sub_peso!FW12</f>
        <v>1.44</v>
      </c>
      <c r="FX12">
        <f>100*SUMIF('12pxv'!$E$39:$E$492,$A12,'12pxv'!AJ$39:AJ$492)/sub_peso!FX12</f>
        <v>0.98</v>
      </c>
      <c r="FY12">
        <f>100*SUMIF('12pxv'!$E$39:$E$492,$A12,'12pxv'!AK$39:AK$492)/sub_peso!FY12</f>
        <v>2.92</v>
      </c>
      <c r="FZ12">
        <f>100*SUMIF('12pxv'!$E$39:$E$492,$A12,'12pxv'!AL$39:AL$492)/sub_peso!FZ12</f>
        <v>2.4700000000000002</v>
      </c>
      <c r="GA12">
        <f>100*SUMIF('12pxv'!$E$39:$E$492,$A12,'12pxv'!AM$39:AM$492)/sub_peso!GA12</f>
        <v>0.79</v>
      </c>
      <c r="GB12">
        <f>100*SUMIF('12pxv'!$E$39:$E$492,$A12,'12pxv'!AN$39:AN$492)/sub_peso!GB12</f>
        <v>0.53</v>
      </c>
    </row>
    <row r="13" spans="1:184" ht="14.45" x14ac:dyDescent="0.35">
      <c r="A13" s="59">
        <v>1102023</v>
      </c>
      <c r="B13" s="56" t="s">
        <v>14</v>
      </c>
      <c r="C13" s="129">
        <v>-0.24</v>
      </c>
      <c r="D13" s="129">
        <v>2.99</v>
      </c>
      <c r="E13" s="129">
        <v>1.68</v>
      </c>
      <c r="F13" s="129">
        <v>2.2000000000000002</v>
      </c>
      <c r="G13" s="129">
        <v>4.6899999999999995</v>
      </c>
      <c r="H13" s="129">
        <v>6.9099999999999993</v>
      </c>
      <c r="I13" s="129">
        <v>3.61</v>
      </c>
      <c r="J13" s="129">
        <v>0.54</v>
      </c>
      <c r="K13" s="129">
        <v>-3.66</v>
      </c>
      <c r="L13" s="129">
        <v>-3.11</v>
      </c>
      <c r="M13" s="129">
        <v>-2.94</v>
      </c>
      <c r="N13" s="129">
        <v>-1.39</v>
      </c>
      <c r="O13" s="129">
        <v>-0.89</v>
      </c>
      <c r="P13" s="129">
        <v>-1.49</v>
      </c>
      <c r="Q13" s="129">
        <v>-0.7</v>
      </c>
      <c r="R13" s="129">
        <v>-0.36</v>
      </c>
      <c r="S13" s="129">
        <v>-1.1000000000000001</v>
      </c>
      <c r="T13" s="129">
        <v>0.17</v>
      </c>
      <c r="U13" s="129">
        <v>0.89</v>
      </c>
      <c r="V13" s="129">
        <v>-2.06</v>
      </c>
      <c r="W13" s="129">
        <v>-2.2299999999999995</v>
      </c>
      <c r="X13" s="129">
        <v>-1.25</v>
      </c>
      <c r="Y13" s="129">
        <v>-2.0499999999999998</v>
      </c>
      <c r="Z13" s="129">
        <v>-0.67</v>
      </c>
      <c r="AA13" s="129">
        <v>1.84</v>
      </c>
      <c r="AB13" s="129">
        <v>-0.13</v>
      </c>
      <c r="AC13" s="129">
        <v>0.57999999999999996</v>
      </c>
      <c r="AD13" s="129">
        <v>0.98999999999999988</v>
      </c>
      <c r="AE13" s="129">
        <v>1.1100000000000001</v>
      </c>
      <c r="AF13" s="129">
        <v>3.64</v>
      </c>
      <c r="AG13" s="129">
        <v>3.19</v>
      </c>
      <c r="AH13" s="129">
        <v>2.7500000000000004</v>
      </c>
      <c r="AI13" s="129">
        <v>0.16</v>
      </c>
      <c r="AJ13" s="129">
        <v>0.48999999999999994</v>
      </c>
      <c r="AK13" s="129">
        <v>1.27</v>
      </c>
      <c r="AL13" s="129">
        <v>-0.35</v>
      </c>
      <c r="AM13" s="129">
        <v>1.1700000000000002</v>
      </c>
      <c r="AN13" s="129">
        <v>1.6899999999999997</v>
      </c>
      <c r="AO13" s="129">
        <v>2.2999999999999998</v>
      </c>
      <c r="AP13" s="129">
        <v>14.51</v>
      </c>
      <c r="AQ13" s="129">
        <v>14.889999999999997</v>
      </c>
      <c r="AR13" s="129">
        <v>2.98</v>
      </c>
      <c r="AS13" s="129">
        <v>4.55</v>
      </c>
      <c r="AT13" s="129">
        <v>7.7900000000000009</v>
      </c>
      <c r="AU13" s="129">
        <v>5.3</v>
      </c>
      <c r="AV13" s="129">
        <v>7.2599999999999989</v>
      </c>
      <c r="AW13" s="129">
        <v>2.0699999999999998</v>
      </c>
      <c r="AX13" s="129">
        <v>-0.65</v>
      </c>
      <c r="AY13" s="129">
        <v>1.1000000000000001</v>
      </c>
      <c r="AZ13" s="129">
        <v>7.370000000000001</v>
      </c>
      <c r="BA13" s="129">
        <v>4.12</v>
      </c>
      <c r="BB13" s="129">
        <v>1.2000000000000002</v>
      </c>
      <c r="BC13" s="129">
        <v>1.1700000000000002</v>
      </c>
      <c r="BD13" s="129">
        <v>2.09</v>
      </c>
      <c r="BE13" s="129">
        <v>3.4</v>
      </c>
      <c r="BF13" s="129">
        <v>3.82</v>
      </c>
      <c r="BG13" s="129">
        <v>-2.4600000000000004</v>
      </c>
      <c r="BH13" s="129">
        <v>-5.4700000000000006</v>
      </c>
      <c r="BI13" s="129">
        <v>-4.1399999999999997</v>
      </c>
      <c r="BJ13" s="129">
        <v>-3.56</v>
      </c>
      <c r="BK13" s="129">
        <v>-4.95</v>
      </c>
      <c r="BL13" s="129">
        <v>-6.4499999999999993</v>
      </c>
      <c r="BM13" s="129">
        <v>-1.75</v>
      </c>
      <c r="BN13" s="129">
        <v>-0.88</v>
      </c>
      <c r="BO13" s="129">
        <v>-1.38</v>
      </c>
      <c r="BP13" s="129">
        <v>0.91000000000000014</v>
      </c>
      <c r="BQ13" s="129">
        <v>-0.74</v>
      </c>
      <c r="BR13" s="129">
        <v>-2.34</v>
      </c>
      <c r="BS13" s="129">
        <v>0.52</v>
      </c>
      <c r="BT13" s="129">
        <v>0.7</v>
      </c>
      <c r="BU13" s="129">
        <v>-0.44</v>
      </c>
      <c r="BV13" s="129">
        <v>-1.37</v>
      </c>
      <c r="BW13" s="129">
        <v>-0.93</v>
      </c>
      <c r="BX13" s="129">
        <v>-4</v>
      </c>
      <c r="BY13" s="129">
        <v>-0.50000000000000011</v>
      </c>
      <c r="BZ13" s="129">
        <v>-0.51</v>
      </c>
      <c r="CA13" s="129">
        <v>-0.46000000000000008</v>
      </c>
      <c r="CB13" s="129">
        <v>0.28000000000000003</v>
      </c>
      <c r="CC13" s="129">
        <v>-0.93999999999999984</v>
      </c>
      <c r="CD13" s="129">
        <v>1.78</v>
      </c>
      <c r="CE13" s="129">
        <v>-0.92</v>
      </c>
      <c r="CF13" s="129">
        <v>0.17</v>
      </c>
      <c r="CG13" s="129">
        <v>-0.37</v>
      </c>
      <c r="CH13" s="129">
        <v>0.83</v>
      </c>
      <c r="CI13" s="129">
        <v>-0.39</v>
      </c>
      <c r="CJ13" s="129">
        <v>0.49</v>
      </c>
      <c r="CK13" s="129">
        <v>3.77</v>
      </c>
      <c r="CL13" s="129">
        <v>4.5700000000000012</v>
      </c>
      <c r="CM13" s="129">
        <v>2.27</v>
      </c>
      <c r="CN13" s="129">
        <v>2.4900000000000002</v>
      </c>
      <c r="CO13" s="129">
        <v>5.61</v>
      </c>
      <c r="CP13" s="129">
        <v>4.9600000000000009</v>
      </c>
      <c r="CQ13" s="129">
        <v>3.63</v>
      </c>
      <c r="CR13" s="129">
        <v>1.47</v>
      </c>
      <c r="CS13" s="129">
        <v>0.54</v>
      </c>
      <c r="CT13" s="129">
        <v>-0.37</v>
      </c>
      <c r="CU13" s="129">
        <v>-1.58</v>
      </c>
      <c r="CV13" s="129">
        <v>-1.9499999999999997</v>
      </c>
      <c r="CW13" s="129">
        <v>0.34</v>
      </c>
      <c r="CX13" s="129">
        <v>1.8900000000000001</v>
      </c>
      <c r="CY13" s="129">
        <v>1.4699999999999998</v>
      </c>
      <c r="CZ13" s="129">
        <v>4.0999999999999996</v>
      </c>
      <c r="DA13" s="129">
        <v>3.9</v>
      </c>
      <c r="DB13" s="129">
        <v>-0.24000000000000005</v>
      </c>
      <c r="DC13" s="129">
        <v>0.21</v>
      </c>
      <c r="DD13" s="129">
        <v>6.7499999999999991</v>
      </c>
      <c r="DE13" s="129">
        <v>0.14000000000000001</v>
      </c>
      <c r="DF13" s="129">
        <v>-0.43999999999999995</v>
      </c>
      <c r="DG13" s="129">
        <v>-1.26</v>
      </c>
      <c r="DH13" s="129">
        <v>-1.79</v>
      </c>
      <c r="DI13" s="129">
        <v>1.43</v>
      </c>
      <c r="DJ13" s="129">
        <v>-0.38</v>
      </c>
      <c r="DK13" s="129">
        <v>-0.53</v>
      </c>
      <c r="DL13" s="129">
        <v>0.96</v>
      </c>
      <c r="DM13" s="129">
        <v>0.01</v>
      </c>
      <c r="DN13" s="129">
        <v>-0.20000000000000004</v>
      </c>
      <c r="DO13" s="129">
        <v>-0.01</v>
      </c>
      <c r="DP13" s="129">
        <v>-1.29</v>
      </c>
      <c r="DQ13" s="129">
        <v>0.55999999999999994</v>
      </c>
      <c r="DR13" s="129">
        <v>0.61999999999999988</v>
      </c>
      <c r="DS13" s="129">
        <v>-0.59999999999999987</v>
      </c>
      <c r="DT13" s="129">
        <v>-2.76</v>
      </c>
      <c r="DU13" s="129">
        <v>1.5</v>
      </c>
      <c r="DV13" s="129">
        <v>4.25</v>
      </c>
      <c r="DW13" s="129">
        <v>-0.15999999999999998</v>
      </c>
      <c r="DX13" s="129">
        <v>2.21</v>
      </c>
      <c r="DY13" s="129">
        <v>5.9800000000000013</v>
      </c>
      <c r="DZ13" s="129">
        <v>4.75</v>
      </c>
      <c r="EA13" s="129">
        <v>5.55</v>
      </c>
      <c r="EB13" s="129">
        <v>3.14</v>
      </c>
      <c r="EC13" s="129">
        <v>-1.35</v>
      </c>
      <c r="ED13" s="129">
        <v>0.41</v>
      </c>
      <c r="EE13" s="129">
        <v>-2.25</v>
      </c>
      <c r="EF13" s="129">
        <v>-1.03</v>
      </c>
      <c r="EG13" s="129">
        <v>-1.26</v>
      </c>
      <c r="EH13" s="129">
        <v>-0.03</v>
      </c>
      <c r="EI13" s="129">
        <v>0.1</v>
      </c>
      <c r="EJ13" s="129">
        <v>0.12</v>
      </c>
      <c r="EK13" s="129">
        <v>-0.45</v>
      </c>
      <c r="EL13" s="129">
        <v>0.43999999999999995</v>
      </c>
      <c r="EM13" s="129">
        <v>-0.23000000000000004</v>
      </c>
      <c r="EN13" s="129">
        <v>-0.89</v>
      </c>
      <c r="EO13" s="129">
        <v>-1.0900000000000001</v>
      </c>
      <c r="EP13" s="129">
        <v>-0.73</v>
      </c>
      <c r="EQ13" s="129">
        <v>0.15</v>
      </c>
      <c r="ER13" s="129">
        <v>-0.61</v>
      </c>
      <c r="ES13" s="129">
        <v>-0.56999999999999995</v>
      </c>
      <c r="ET13" s="129">
        <v>0.09</v>
      </c>
      <c r="EU13" s="129">
        <v>5.9999999999999991E-2</v>
      </c>
      <c r="EV13">
        <f>100*SUMIF('12pxv'!$E$39:$E$492,$A13,'12pxv'!H$39:H$492)/sub_peso!EV13</f>
        <v>0.1</v>
      </c>
      <c r="EW13">
        <f>100*SUMIF('12pxv'!$E$39:$E$492,$A13,'12pxv'!I$39:I$492)/sub_peso!EW13</f>
        <v>1.96</v>
      </c>
      <c r="EX13">
        <f>100*SUMIF('12pxv'!$E$39:$E$492,$A13,'12pxv'!J$39:J$492)/sub_peso!EX13</f>
        <v>0.9</v>
      </c>
      <c r="EY13">
        <f>100*SUMIF('12pxv'!$E$39:$E$492,$A13,'12pxv'!K$39:K$492)/sub_peso!EY13</f>
        <v>6.58</v>
      </c>
      <c r="EZ13">
        <f>100*SUMIF('12pxv'!$E$39:$E$492,$A13,'12pxv'!L$39:L$492)/sub_peso!EZ13</f>
        <v>2.6</v>
      </c>
      <c r="FA13">
        <f>100*SUMIF('12pxv'!$E$39:$E$492,$A13,'12pxv'!M$39:M$492)/sub_peso!FA13</f>
        <v>1.86</v>
      </c>
      <c r="FB13">
        <f>100*SUMIF('12pxv'!$E$39:$E$492,$A13,'12pxv'!N$39:N$492)/sub_peso!FB13</f>
        <v>1.77</v>
      </c>
      <c r="FC13">
        <f>100*SUMIF('12pxv'!$E$39:$E$492,$A13,'12pxv'!O$39:O$492)/sub_peso!FC13</f>
        <v>0.32</v>
      </c>
      <c r="FD13">
        <f>100*SUMIF('12pxv'!$E$39:$E$492,$A13,'12pxv'!P$39:P$492)/sub_peso!FD13</f>
        <v>5.22</v>
      </c>
      <c r="FE13">
        <f>100*SUMIF('12pxv'!$E$39:$E$492,$A13,'12pxv'!Q$39:Q$492)/sub_peso!FE13</f>
        <v>18.29</v>
      </c>
      <c r="FF13">
        <f>100*SUMIF('12pxv'!$E$39:$E$492,$A13,'12pxv'!R$39:R$492)/sub_peso!FF13</f>
        <v>20.010000000000002</v>
      </c>
      <c r="FG13">
        <f>100*SUMIF('12pxv'!$E$39:$E$492,$A13,'12pxv'!S$39:S$492)/sub_peso!FG13</f>
        <v>9.4700000000000006</v>
      </c>
      <c r="FH13">
        <f>100*SUMIF('12pxv'!$E$39:$E$492,$A13,'12pxv'!T$39:T$492)/sub_peso!FH13</f>
        <v>10.730000000000002</v>
      </c>
      <c r="FI13">
        <f>100*SUMIF('12pxv'!$E$39:$E$492,$A13,'12pxv'!U$39:U$492)/sub_peso!FI13</f>
        <v>16.149999999999995</v>
      </c>
      <c r="FJ13">
        <f>100*SUMIF('12pxv'!$E$39:$E$492,$A13,'12pxv'!V$39:V$492)/sub_peso!FJ13</f>
        <v>5.1100000000000003</v>
      </c>
      <c r="FK13">
        <f>100*SUMIF('12pxv'!$E$39:$E$492,$A13,'12pxv'!W$39:W$492)/sub_peso!FK13</f>
        <v>4.43</v>
      </c>
      <c r="FL13">
        <f>100*SUMIF('12pxv'!$E$39:$E$492,$A13,'12pxv'!X$39:X$492)/sub_peso!FL13</f>
        <v>0.21000000000000002</v>
      </c>
      <c r="FM13">
        <f>100*SUMIF('12pxv'!$E$39:$E$492,$A13,'12pxv'!Y$39:Y$492)/sub_peso!FM13</f>
        <v>-3.2800000000000002</v>
      </c>
      <c r="FN13">
        <f>100*SUMIF('12pxv'!$E$39:$E$492,$A13,'12pxv'!Z$39:Z$492)/sub_peso!FN13</f>
        <v>-2.06</v>
      </c>
      <c r="FO13">
        <f>100*SUMIF('12pxv'!$E$39:$E$492,$A13,'12pxv'!AA$39:AA$492)/sub_peso!FO13</f>
        <v>-0.56999999999999995</v>
      </c>
      <c r="FP13">
        <f>100*SUMIF('12pxv'!$E$39:$E$492,$A13,'12pxv'!AB$39:AB$492)/sub_peso!FP13</f>
        <v>-3.18</v>
      </c>
      <c r="FQ13">
        <f>100*SUMIF('12pxv'!$E$39:$E$492,$A13,'12pxv'!AC$39:AC$492)/sub_peso!FQ13</f>
        <v>-2.09</v>
      </c>
      <c r="FR13">
        <f>100*SUMIF('12pxv'!$E$39:$E$492,$A13,'12pxv'!AD$39:AD$492)/sub_peso!FR13</f>
        <v>0.1</v>
      </c>
      <c r="FS13">
        <f>100*SUMIF('12pxv'!$E$39:$E$492,$A13,'12pxv'!AE$39:AE$492)/sub_peso!FS13</f>
        <v>-0.98000000000000009</v>
      </c>
      <c r="FT13">
        <f>100*SUMIF('12pxv'!$E$39:$E$492,$A13,'12pxv'!AF$39:AF$492)/sub_peso!FT13</f>
        <v>-1.8500000000000003</v>
      </c>
      <c r="FU13">
        <f>100*SUMIF('12pxv'!$E$39:$E$492,$A13,'12pxv'!AG$39:AG$492)/sub_peso!FU13</f>
        <v>1.31</v>
      </c>
      <c r="FV13">
        <f>100*SUMIF('12pxv'!$E$39:$E$492,$A13,'12pxv'!AH$39:AH$492)/sub_peso!FV13</f>
        <v>-4.04</v>
      </c>
      <c r="FW13">
        <f>100*SUMIF('12pxv'!$E$39:$E$492,$A13,'12pxv'!AI$39:AI$492)/sub_peso!FW13</f>
        <v>-3.66</v>
      </c>
      <c r="FX13">
        <f>100*SUMIF('12pxv'!$E$39:$E$492,$A13,'12pxv'!AJ$39:AJ$492)/sub_peso!FX13</f>
        <v>-12.09</v>
      </c>
      <c r="FY13">
        <f>100*SUMIF('12pxv'!$E$39:$E$492,$A13,'12pxv'!AK$39:AK$492)/sub_peso!FY13</f>
        <v>-6.8299999999999992</v>
      </c>
      <c r="FZ13">
        <f>100*SUMIF('12pxv'!$E$39:$E$492,$A13,'12pxv'!AL$39:AL$492)/sub_peso!FZ13</f>
        <v>-3.46</v>
      </c>
      <c r="GA13">
        <f>100*SUMIF('12pxv'!$E$39:$E$492,$A13,'12pxv'!AM$39:AM$492)/sub_peso!GA13</f>
        <v>-1.42</v>
      </c>
      <c r="GB13">
        <f>100*SUMIF('12pxv'!$E$39:$E$492,$A13,'12pxv'!AN$39:AN$492)/sub_peso!GB13</f>
        <v>2.52</v>
      </c>
    </row>
    <row r="14" spans="1:184" ht="14.45" x14ac:dyDescent="0.35">
      <c r="A14" s="59">
        <v>1102029</v>
      </c>
      <c r="B14" s="56" t="s">
        <v>15</v>
      </c>
      <c r="C14" s="129">
        <v>-0.30643216080402008</v>
      </c>
      <c r="D14" s="129">
        <v>1.4496946564885496</v>
      </c>
      <c r="E14" s="129">
        <v>0.83075376884422092</v>
      </c>
      <c r="F14" s="129">
        <v>3.8273737373737378</v>
      </c>
      <c r="G14" s="129">
        <v>-0.16545454545454541</v>
      </c>
      <c r="H14" s="129">
        <v>0.87451851851851858</v>
      </c>
      <c r="I14" s="129">
        <v>-0.51615763546798032</v>
      </c>
      <c r="J14" s="129">
        <v>-1.40226368159204</v>
      </c>
      <c r="K14" s="129">
        <v>0.17921717171717175</v>
      </c>
      <c r="L14" s="129">
        <v>-1.0623484848484848</v>
      </c>
      <c r="M14" s="129">
        <v>-0.71549872122762148</v>
      </c>
      <c r="N14" s="129">
        <v>0.85579896907216491</v>
      </c>
      <c r="O14" s="129">
        <v>0.3666666666666667</v>
      </c>
      <c r="P14" s="129">
        <v>0.20894736842105266</v>
      </c>
      <c r="Q14" s="129">
        <v>-0.62217847769028878</v>
      </c>
      <c r="R14" s="129">
        <v>0.99981432360742728</v>
      </c>
      <c r="S14" s="129">
        <v>0.2121578947368421</v>
      </c>
      <c r="T14" s="129">
        <v>0.26501319261213718</v>
      </c>
      <c r="U14" s="129">
        <v>1.1958201058201057</v>
      </c>
      <c r="V14" s="129">
        <v>2.022879581151833</v>
      </c>
      <c r="W14" s="129">
        <v>0.78731958762886611</v>
      </c>
      <c r="X14" s="129">
        <v>-0.43799485861182519</v>
      </c>
      <c r="Y14" s="129">
        <v>1.7042077922077921</v>
      </c>
      <c r="Z14" s="129">
        <v>-0.11051282051282059</v>
      </c>
      <c r="AA14" s="129">
        <v>8.8851174934725843E-2</v>
      </c>
      <c r="AB14" s="129">
        <v>4.529162303664922</v>
      </c>
      <c r="AC14" s="129">
        <v>0.2791206030150753</v>
      </c>
      <c r="AD14" s="129">
        <v>-0.44098484848484842</v>
      </c>
      <c r="AE14" s="129">
        <v>-9.3571428571428625E-2</v>
      </c>
      <c r="AF14" s="129">
        <v>4.6580976863753135E-2</v>
      </c>
      <c r="AG14" s="129">
        <v>-0.37886597938144351</v>
      </c>
      <c r="AH14" s="129">
        <v>-0.4896354166666666</v>
      </c>
      <c r="AI14" s="129">
        <v>-1.7421052631579056E-2</v>
      </c>
      <c r="AJ14" s="129">
        <v>1.6338196286472146</v>
      </c>
      <c r="AK14" s="129">
        <v>3.9271540469973885</v>
      </c>
      <c r="AL14" s="129">
        <v>-0.14287878787878791</v>
      </c>
      <c r="AM14" s="129">
        <v>3.7077237851662397</v>
      </c>
      <c r="AN14" s="129">
        <v>2.170594059405941</v>
      </c>
      <c r="AO14" s="129">
        <v>4.2135207823960874</v>
      </c>
      <c r="AP14" s="129">
        <v>3.4913301662707843</v>
      </c>
      <c r="AQ14" s="129">
        <v>2.1048463356973994</v>
      </c>
      <c r="AR14" s="129">
        <v>2.4227423167848703</v>
      </c>
      <c r="AS14" s="129">
        <v>7.9529411764706157E-3</v>
      </c>
      <c r="AT14" s="129">
        <v>0.67856801909307873</v>
      </c>
      <c r="AU14" s="129">
        <v>2.1162980769230768</v>
      </c>
      <c r="AV14" s="129">
        <v>2.8072921615201896</v>
      </c>
      <c r="AW14" s="129">
        <v>2.4673720930232563</v>
      </c>
      <c r="AX14" s="129">
        <v>-9.8325791855203667E-2</v>
      </c>
      <c r="AY14" s="129">
        <v>-0.17775510204081635</v>
      </c>
      <c r="AZ14" s="129">
        <v>0.55356164383561635</v>
      </c>
      <c r="BA14" s="129">
        <v>-0.50727688787185365</v>
      </c>
      <c r="BB14" s="129">
        <v>0.90110599078341025</v>
      </c>
      <c r="BC14" s="129">
        <v>-0.64473684210526327</v>
      </c>
      <c r="BD14" s="129">
        <v>0.7408796296296295</v>
      </c>
      <c r="BE14" s="129">
        <v>-0.48680555555555544</v>
      </c>
      <c r="BF14" s="129">
        <v>0.50480093676814985</v>
      </c>
      <c r="BG14" s="129">
        <v>-0.65709601873536294</v>
      </c>
      <c r="BH14" s="129">
        <v>0.34289099526066341</v>
      </c>
      <c r="BI14" s="129">
        <v>1.1761995249406176</v>
      </c>
      <c r="BJ14" s="129">
        <v>-1.104728132387707</v>
      </c>
      <c r="BK14" s="129">
        <v>0.87970944309927346</v>
      </c>
      <c r="BL14" s="129">
        <v>0.85111111111111104</v>
      </c>
      <c r="BM14" s="129">
        <v>0.27630695443645081</v>
      </c>
      <c r="BN14" s="129">
        <v>0.5702163461538462</v>
      </c>
      <c r="BO14" s="129">
        <v>0.24396634615384621</v>
      </c>
      <c r="BP14" s="129">
        <v>-0.25416464891041163</v>
      </c>
      <c r="BQ14" s="129">
        <v>-1.7090464547677292E-2</v>
      </c>
      <c r="BR14" s="129">
        <v>1.0319211822660099</v>
      </c>
      <c r="BS14" s="129">
        <v>0.97534313725490196</v>
      </c>
      <c r="BT14" s="129">
        <v>2.5762836185819071</v>
      </c>
      <c r="BU14" s="129">
        <v>1.4170023980815349</v>
      </c>
      <c r="BV14" s="129">
        <v>-0.62278959810874712</v>
      </c>
      <c r="BW14" s="129">
        <v>-0.81136038186157533</v>
      </c>
      <c r="BX14" s="129">
        <v>-0.5762650602409638</v>
      </c>
      <c r="BY14" s="129">
        <v>-1.8694174757281554</v>
      </c>
      <c r="BZ14" s="129">
        <v>-0.16084788029925187</v>
      </c>
      <c r="CA14" s="129">
        <v>-0.69319095477386927</v>
      </c>
      <c r="CB14" s="129">
        <v>-1.5100761421319795</v>
      </c>
      <c r="CC14" s="129">
        <v>0.46849740932642481</v>
      </c>
      <c r="CD14" s="129">
        <v>-1.9494832041343666</v>
      </c>
      <c r="CE14" s="129">
        <v>-1.7754111405835542</v>
      </c>
      <c r="CF14" s="129">
        <v>-1.175918918918919</v>
      </c>
      <c r="CG14" s="129">
        <v>2.7759562841530125E-2</v>
      </c>
      <c r="CH14" s="129">
        <v>0.23</v>
      </c>
      <c r="CI14" s="129">
        <v>-1.38</v>
      </c>
      <c r="CJ14" s="129">
        <v>-0.45</v>
      </c>
      <c r="CK14" s="129">
        <v>-0.79</v>
      </c>
      <c r="CL14" s="129">
        <v>1.82</v>
      </c>
      <c r="CM14" s="129">
        <v>-0.48</v>
      </c>
      <c r="CN14" s="129">
        <v>0.84</v>
      </c>
      <c r="CO14" s="129">
        <v>-0.57999999999999985</v>
      </c>
      <c r="CP14" s="129">
        <v>-0.91999999999999993</v>
      </c>
      <c r="CQ14" s="129">
        <v>-0.84</v>
      </c>
      <c r="CR14" s="129">
        <v>-0.39999999999999997</v>
      </c>
      <c r="CS14" s="129">
        <v>-0.05</v>
      </c>
      <c r="CT14" s="129">
        <v>-0.51</v>
      </c>
      <c r="CU14" s="129">
        <v>0.44</v>
      </c>
      <c r="CV14" s="129">
        <v>2.06</v>
      </c>
      <c r="CW14" s="129">
        <v>0.75</v>
      </c>
      <c r="CX14" s="129">
        <v>1.4199999999999997</v>
      </c>
      <c r="CY14" s="129">
        <v>-0.49</v>
      </c>
      <c r="CZ14" s="129">
        <v>0.7</v>
      </c>
      <c r="DA14" s="129">
        <v>0.72000000000000008</v>
      </c>
      <c r="DB14" s="129">
        <v>8.0000000000000016E-2</v>
      </c>
      <c r="DC14" s="129">
        <v>2.15</v>
      </c>
      <c r="DD14" s="129">
        <v>2.86</v>
      </c>
      <c r="DE14" s="129">
        <v>2.12</v>
      </c>
      <c r="DF14" s="129">
        <v>0.92999999999999994</v>
      </c>
      <c r="DG14" s="129">
        <v>2.7199999999999998</v>
      </c>
      <c r="DH14" s="129">
        <v>-0.65</v>
      </c>
      <c r="DI14" s="129">
        <v>-0.16</v>
      </c>
      <c r="DJ14" s="129">
        <v>0.59</v>
      </c>
      <c r="DK14" s="129">
        <v>-0.5</v>
      </c>
      <c r="DL14" s="129">
        <v>0.85</v>
      </c>
      <c r="DM14" s="129">
        <v>0.37999999999999995</v>
      </c>
      <c r="DN14" s="129">
        <v>9.0000000000000011E-2</v>
      </c>
      <c r="DO14" s="129">
        <v>-0.62</v>
      </c>
      <c r="DP14" s="129">
        <v>0.48</v>
      </c>
      <c r="DQ14" s="129">
        <v>-0.57999999999999996</v>
      </c>
      <c r="DR14" s="129">
        <v>0.69999999999999984</v>
      </c>
      <c r="DS14" s="129">
        <v>0.28999999999999998</v>
      </c>
      <c r="DT14" s="129">
        <v>-0.2</v>
      </c>
      <c r="DU14" s="129">
        <v>-0.25</v>
      </c>
      <c r="DV14" s="129">
        <v>0.6399999999999999</v>
      </c>
      <c r="DW14" s="129">
        <v>1.0000000000000002E-2</v>
      </c>
      <c r="DX14" s="129">
        <v>1.68</v>
      </c>
      <c r="DY14" s="129">
        <v>0.59</v>
      </c>
      <c r="DZ14" s="129">
        <v>3.0000000000000002E-2</v>
      </c>
      <c r="EA14" s="129">
        <v>-0.26</v>
      </c>
      <c r="EB14" s="129">
        <v>2.3799999999999994</v>
      </c>
      <c r="EC14" s="129">
        <v>-0.41</v>
      </c>
      <c r="ED14" s="129">
        <v>-0.96</v>
      </c>
      <c r="EE14" s="129">
        <v>-0.34</v>
      </c>
      <c r="EF14" s="129">
        <v>2.4900000000000002</v>
      </c>
      <c r="EG14" s="129">
        <v>2.87</v>
      </c>
      <c r="EH14" s="129">
        <v>0.26</v>
      </c>
      <c r="EI14" s="129">
        <v>-1.01</v>
      </c>
      <c r="EJ14" s="129">
        <v>-0.09</v>
      </c>
      <c r="EK14" s="129">
        <v>0.7400000000000001</v>
      </c>
      <c r="EL14" s="129">
        <v>0.17000000000000004</v>
      </c>
      <c r="EM14" s="129">
        <v>1.1000000000000001</v>
      </c>
      <c r="EN14" s="129">
        <v>-0.24</v>
      </c>
      <c r="EO14" s="129">
        <v>0.65</v>
      </c>
      <c r="EP14" s="129">
        <v>0.68</v>
      </c>
      <c r="EQ14" s="129">
        <v>0.5</v>
      </c>
      <c r="ER14" s="129">
        <v>-0.34</v>
      </c>
      <c r="ES14" s="129">
        <v>-0.27999999999999997</v>
      </c>
      <c r="ET14" s="129">
        <v>0.88</v>
      </c>
      <c r="EU14" s="129">
        <v>0.25</v>
      </c>
      <c r="EV14">
        <f>100*SUMIF('12pxv'!$E$39:$E$492,$A14,'12pxv'!H$39:H$492)/sub_peso!EV14</f>
        <v>1.82</v>
      </c>
      <c r="EW14">
        <f>100*SUMIF('12pxv'!$E$39:$E$492,$A14,'12pxv'!I$39:I$492)/sub_peso!EW14</f>
        <v>-1.1000000000000003</v>
      </c>
      <c r="EX14">
        <f>100*SUMIF('12pxv'!$E$39:$E$492,$A14,'12pxv'!J$39:J$492)/sub_peso!EX14</f>
        <v>-1.1499999999999999</v>
      </c>
      <c r="EY14">
        <f>100*SUMIF('12pxv'!$E$39:$E$492,$A14,'12pxv'!K$39:K$492)/sub_peso!EY14</f>
        <v>-0.27000000000000007</v>
      </c>
      <c r="EZ14">
        <f>100*SUMIF('12pxv'!$E$39:$E$492,$A14,'12pxv'!L$39:L$492)/sub_peso!EZ14</f>
        <v>0.27</v>
      </c>
      <c r="FA14">
        <f>100*SUMIF('12pxv'!$E$39:$E$492,$A14,'12pxv'!M$39:M$492)/sub_peso!FA14</f>
        <v>1.19</v>
      </c>
      <c r="FB14">
        <f>100*SUMIF('12pxv'!$E$39:$E$492,$A14,'12pxv'!N$39:N$492)/sub_peso!FB14</f>
        <v>-1.61</v>
      </c>
      <c r="FC14">
        <f>100*SUMIF('12pxv'!$E$39:$E$492,$A14,'12pxv'!O$39:O$492)/sub_peso!FC14</f>
        <v>1.28</v>
      </c>
      <c r="FD14">
        <f>100*SUMIF('12pxv'!$E$39:$E$492,$A14,'12pxv'!P$39:P$492)/sub_peso!FD14</f>
        <v>0.35</v>
      </c>
      <c r="FE14">
        <f>100*SUMIF('12pxv'!$E$39:$E$492,$A14,'12pxv'!Q$39:Q$492)/sub_peso!FE14</f>
        <v>2.34</v>
      </c>
      <c r="FF14">
        <f>100*SUMIF('12pxv'!$E$39:$E$492,$A14,'12pxv'!R$39:R$492)/sub_peso!FF14</f>
        <v>-2.31</v>
      </c>
      <c r="FG14">
        <f>100*SUMIF('12pxv'!$E$39:$E$492,$A14,'12pxv'!S$39:S$492)/sub_peso!FG14</f>
        <v>-1.05</v>
      </c>
      <c r="FH14">
        <f>100*SUMIF('12pxv'!$E$39:$E$492,$A14,'12pxv'!T$39:T$492)/sub_peso!FH14</f>
        <v>0.99</v>
      </c>
      <c r="FI14">
        <f>100*SUMIF('12pxv'!$E$39:$E$492,$A14,'12pxv'!U$39:U$492)/sub_peso!FI14</f>
        <v>2.4500000000000002</v>
      </c>
      <c r="FJ14">
        <f>100*SUMIF('12pxv'!$E$39:$E$492,$A14,'12pxv'!V$39:V$492)/sub_peso!FJ14</f>
        <v>1.1299999999999997</v>
      </c>
      <c r="FK14">
        <f>100*SUMIF('12pxv'!$E$39:$E$492,$A14,'12pxv'!W$39:W$492)/sub_peso!FK14</f>
        <v>-0.18</v>
      </c>
      <c r="FL14">
        <f>100*SUMIF('12pxv'!$E$39:$E$492,$A14,'12pxv'!X$39:X$492)/sub_peso!FL14</f>
        <v>0.78</v>
      </c>
      <c r="FM14">
        <f>100*SUMIF('12pxv'!$E$39:$E$492,$A14,'12pxv'!Y$39:Y$492)/sub_peso!FM14</f>
        <v>0.68</v>
      </c>
      <c r="FN14">
        <f>100*SUMIF('12pxv'!$E$39:$E$492,$A14,'12pxv'!Z$39:Z$492)/sub_peso!FN14</f>
        <v>1.0499999999999998</v>
      </c>
      <c r="FO14">
        <f>100*SUMIF('12pxv'!$E$39:$E$492,$A14,'12pxv'!AA$39:AA$492)/sub_peso!FO14</f>
        <v>0.65</v>
      </c>
      <c r="FP14">
        <f>100*SUMIF('12pxv'!$E$39:$E$492,$A14,'12pxv'!AB$39:AB$492)/sub_peso!FP14</f>
        <v>1.6</v>
      </c>
      <c r="FQ14">
        <f>100*SUMIF('12pxv'!$E$39:$E$492,$A14,'12pxv'!AC$39:AC$492)/sub_peso!FQ14</f>
        <v>2.0299999999999994</v>
      </c>
      <c r="FR14">
        <f>100*SUMIF('12pxv'!$E$39:$E$492,$A14,'12pxv'!AD$39:AD$492)/sub_peso!FR14</f>
        <v>0.33</v>
      </c>
      <c r="FS14">
        <f>100*SUMIF('12pxv'!$E$39:$E$492,$A14,'12pxv'!AE$39:AE$492)/sub_peso!FS14</f>
        <v>-0.76</v>
      </c>
      <c r="FT14">
        <f>100*SUMIF('12pxv'!$E$39:$E$492,$A14,'12pxv'!AF$39:AF$492)/sub_peso!FT14</f>
        <v>1.84</v>
      </c>
      <c r="FU14">
        <f>100*SUMIF('12pxv'!$E$39:$E$492,$A14,'12pxv'!AG$39:AG$492)/sub_peso!FU14</f>
        <v>7.9999999999999988E-2</v>
      </c>
      <c r="FV14">
        <f>100*SUMIF('12pxv'!$E$39:$E$492,$A14,'12pxv'!AH$39:AH$492)/sub_peso!FV14</f>
        <v>-0.59000000000000008</v>
      </c>
      <c r="FW14">
        <f>100*SUMIF('12pxv'!$E$39:$E$492,$A14,'12pxv'!AI$39:AI$492)/sub_peso!FW14</f>
        <v>-2.29</v>
      </c>
      <c r="FX14">
        <f>100*SUMIF('12pxv'!$E$39:$E$492,$A14,'12pxv'!AJ$39:AJ$492)/sub_peso!FX14</f>
        <v>1.47</v>
      </c>
      <c r="FY14">
        <f>100*SUMIF('12pxv'!$E$39:$E$492,$A14,'12pxv'!AK$39:AK$492)/sub_peso!FY14</f>
        <v>0.42</v>
      </c>
      <c r="FZ14">
        <f>100*SUMIF('12pxv'!$E$39:$E$492,$A14,'12pxv'!AL$39:AL$492)/sub_peso!FZ14</f>
        <v>1.01</v>
      </c>
      <c r="GA14">
        <f>100*SUMIF('12pxv'!$E$39:$E$492,$A14,'12pxv'!AM$39:AM$492)/sub_peso!GA14</f>
        <v>0.88</v>
      </c>
      <c r="GB14">
        <f>100*SUMIF('12pxv'!$E$39:$E$492,$A14,'12pxv'!AN$39:AN$492)/sub_peso!GB14</f>
        <v>-0.03</v>
      </c>
    </row>
    <row r="15" spans="1:184" ht="14.45" x14ac:dyDescent="0.35">
      <c r="A15" s="59">
        <v>1103003</v>
      </c>
      <c r="B15" s="56" t="s">
        <v>16</v>
      </c>
      <c r="C15" s="129">
        <v>-11.64</v>
      </c>
      <c r="D15" s="129">
        <v>6.54</v>
      </c>
      <c r="E15" s="129">
        <v>-5.68</v>
      </c>
      <c r="F15" s="129">
        <v>2.0399999999999996</v>
      </c>
      <c r="G15" s="129">
        <v>-1.72</v>
      </c>
      <c r="H15" s="129">
        <v>-0.13</v>
      </c>
      <c r="I15" s="129">
        <v>-0.35</v>
      </c>
      <c r="J15" s="129">
        <v>2.3999999999999995</v>
      </c>
      <c r="K15" s="129">
        <v>26.2</v>
      </c>
      <c r="L15" s="129">
        <v>10.63</v>
      </c>
      <c r="M15" s="129">
        <v>-10.61</v>
      </c>
      <c r="N15" s="129">
        <v>-5.03</v>
      </c>
      <c r="O15" s="129">
        <v>6.66</v>
      </c>
      <c r="P15" s="129">
        <v>19.37</v>
      </c>
      <c r="Q15" s="129">
        <v>10.94</v>
      </c>
      <c r="R15" s="129">
        <v>3</v>
      </c>
      <c r="S15" s="129">
        <v>-6.41</v>
      </c>
      <c r="T15" s="129">
        <v>5.12</v>
      </c>
      <c r="U15" s="129">
        <v>0.37</v>
      </c>
      <c r="V15" s="129">
        <v>15.439999999999998</v>
      </c>
      <c r="W15" s="129">
        <v>18.09</v>
      </c>
      <c r="X15" s="129">
        <v>2.36</v>
      </c>
      <c r="Y15" s="129">
        <v>-9.5199999999999978</v>
      </c>
      <c r="Z15" s="129">
        <v>-18.71</v>
      </c>
      <c r="AA15" s="129">
        <v>-0.84</v>
      </c>
      <c r="AB15" s="129">
        <v>-4.9200000000000008</v>
      </c>
      <c r="AC15" s="129">
        <v>-2.8599999999999994</v>
      </c>
      <c r="AD15" s="129">
        <v>-13.41</v>
      </c>
      <c r="AE15" s="129">
        <v>-3.62</v>
      </c>
      <c r="AF15" s="129">
        <v>6.59</v>
      </c>
      <c r="AG15" s="129">
        <v>3.2599999999999993</v>
      </c>
      <c r="AH15" s="129">
        <v>3.1199999999999997</v>
      </c>
      <c r="AI15" s="129">
        <v>11.54</v>
      </c>
      <c r="AJ15" s="129">
        <v>16.490000000000002</v>
      </c>
      <c r="AK15" s="129">
        <v>-9.86</v>
      </c>
      <c r="AL15" s="129">
        <v>2.3299999999999996</v>
      </c>
      <c r="AM15" s="129">
        <v>-5.73</v>
      </c>
      <c r="AN15" s="129">
        <v>-12.939999999999998</v>
      </c>
      <c r="AO15" s="129">
        <v>-1.06</v>
      </c>
      <c r="AP15" s="129">
        <v>4.3</v>
      </c>
      <c r="AQ15" s="129">
        <v>9.7200000000000006</v>
      </c>
      <c r="AR15" s="129">
        <v>11.73</v>
      </c>
      <c r="AS15" s="129">
        <v>13.110000000000001</v>
      </c>
      <c r="AT15" s="129">
        <v>2.8</v>
      </c>
      <c r="AU15" s="129">
        <v>8.2200000000000006</v>
      </c>
      <c r="AV15" s="129">
        <v>12.98</v>
      </c>
      <c r="AW15" s="129">
        <v>-9.1800000000000015</v>
      </c>
      <c r="AX15" s="129">
        <v>-21.139999999999997</v>
      </c>
      <c r="AY15" s="129">
        <v>-20.43</v>
      </c>
      <c r="AZ15" s="129">
        <v>-2.67</v>
      </c>
      <c r="BA15" s="129">
        <v>-9.06</v>
      </c>
      <c r="BB15" s="129">
        <v>7.03</v>
      </c>
      <c r="BC15" s="129">
        <v>1.5099999999999998</v>
      </c>
      <c r="BD15" s="129">
        <v>-0.78</v>
      </c>
      <c r="BE15" s="129">
        <v>7.62</v>
      </c>
      <c r="BF15" s="129">
        <v>1.6699999999999997</v>
      </c>
      <c r="BG15" s="129">
        <v>8.8699999999999992</v>
      </c>
      <c r="BH15" s="129">
        <v>11.69</v>
      </c>
      <c r="BI15" s="129">
        <v>2.9</v>
      </c>
      <c r="BJ15" s="129">
        <v>10.61</v>
      </c>
      <c r="BK15" s="129">
        <v>19.980000000000004</v>
      </c>
      <c r="BL15" s="129">
        <v>-0.5</v>
      </c>
      <c r="BM15" s="129">
        <v>-10.09</v>
      </c>
      <c r="BN15" s="129">
        <v>-7.7400000000000011</v>
      </c>
      <c r="BO15" s="129">
        <v>-8.92</v>
      </c>
      <c r="BP15" s="129">
        <v>11</v>
      </c>
      <c r="BQ15" s="129">
        <v>15.56</v>
      </c>
      <c r="BR15" s="129">
        <v>2.8</v>
      </c>
      <c r="BS15" s="129">
        <v>10.44</v>
      </c>
      <c r="BT15" s="129">
        <v>18.260000000000002</v>
      </c>
      <c r="BU15" s="129">
        <v>-18.739999999999998</v>
      </c>
      <c r="BV15" s="129">
        <v>-23.95</v>
      </c>
      <c r="BW15" s="129">
        <v>-15.99</v>
      </c>
      <c r="BX15" s="129">
        <v>-12.44</v>
      </c>
      <c r="BY15" s="129">
        <v>-6.57</v>
      </c>
      <c r="BZ15" s="129">
        <v>43.89</v>
      </c>
      <c r="CA15" s="129">
        <v>31.380000000000003</v>
      </c>
      <c r="CB15" s="129">
        <v>17.48</v>
      </c>
      <c r="CC15" s="129">
        <v>-10.26</v>
      </c>
      <c r="CD15" s="129">
        <v>-7.37</v>
      </c>
      <c r="CE15" s="129">
        <v>4.1100000000000003</v>
      </c>
      <c r="CF15" s="129">
        <v>-16.5</v>
      </c>
      <c r="CG15" s="129">
        <v>-10.55</v>
      </c>
      <c r="CH15" s="129">
        <v>0.1</v>
      </c>
      <c r="CI15" s="129">
        <v>-14.69</v>
      </c>
      <c r="CJ15" s="129">
        <v>-6.15</v>
      </c>
      <c r="CK15" s="129">
        <v>11.84</v>
      </c>
      <c r="CL15" s="129">
        <v>-2.21</v>
      </c>
      <c r="CM15" s="129">
        <v>-9.84</v>
      </c>
      <c r="CN15" s="129">
        <v>0.75</v>
      </c>
      <c r="CO15" s="129">
        <v>-3.83</v>
      </c>
      <c r="CP15" s="129">
        <v>7.6099999999999994</v>
      </c>
      <c r="CQ15" s="129">
        <v>36.409999999999997</v>
      </c>
      <c r="CR15" s="129">
        <v>11.59</v>
      </c>
      <c r="CS15" s="129">
        <v>-5.1700000000000008</v>
      </c>
      <c r="CT15" s="129">
        <v>-6.02</v>
      </c>
      <c r="CU15" s="129">
        <v>-1.5899999999999999</v>
      </c>
      <c r="CV15" s="129">
        <v>-5.85</v>
      </c>
      <c r="CW15" s="129">
        <v>14.97</v>
      </c>
      <c r="CX15" s="129">
        <v>18.43</v>
      </c>
      <c r="CY15" s="129">
        <v>-5.5</v>
      </c>
      <c r="CZ15" s="129">
        <v>-10.000000000000002</v>
      </c>
      <c r="DA15" s="129">
        <v>-4.7300000000000004</v>
      </c>
      <c r="DB15" s="129">
        <v>-4.57</v>
      </c>
      <c r="DC15" s="129">
        <v>-0.16</v>
      </c>
      <c r="DD15" s="129">
        <v>19.39</v>
      </c>
      <c r="DE15" s="129">
        <v>10.5</v>
      </c>
      <c r="DF15" s="129">
        <v>-6.4</v>
      </c>
      <c r="DG15" s="129">
        <v>-6.55</v>
      </c>
      <c r="DH15" s="129">
        <v>-13.76</v>
      </c>
      <c r="DI15" s="129">
        <v>-2.0699999999999998</v>
      </c>
      <c r="DJ15" s="129">
        <v>0.83</v>
      </c>
      <c r="DK15" s="129">
        <v>1.87</v>
      </c>
      <c r="DL15" s="129">
        <v>15.01</v>
      </c>
      <c r="DM15" s="129">
        <v>7.9</v>
      </c>
      <c r="DN15" s="129">
        <v>1.0800000000000003</v>
      </c>
      <c r="DO15" s="129">
        <v>18.57</v>
      </c>
      <c r="DP15" s="129">
        <v>14.77</v>
      </c>
      <c r="DQ15" s="129">
        <v>-1.4600000000000002</v>
      </c>
      <c r="DR15" s="129">
        <v>-15.67</v>
      </c>
      <c r="DS15" s="129">
        <v>-6.36</v>
      </c>
      <c r="DT15" s="129">
        <v>4.99</v>
      </c>
      <c r="DU15" s="129">
        <v>-3.33</v>
      </c>
      <c r="DV15" s="129">
        <v>26.06</v>
      </c>
      <c r="DW15" s="129">
        <v>-10.85</v>
      </c>
      <c r="DX15" s="129">
        <v>10.8</v>
      </c>
      <c r="DY15" s="129">
        <v>1.08</v>
      </c>
      <c r="DZ15" s="129">
        <v>8.44</v>
      </c>
      <c r="EA15" s="129">
        <v>19.7</v>
      </c>
      <c r="EB15" s="129">
        <v>8.06</v>
      </c>
      <c r="EC15" s="129">
        <v>-23.97</v>
      </c>
      <c r="ED15" s="129">
        <v>-13.33</v>
      </c>
      <c r="EE15" s="129">
        <v>-22.4</v>
      </c>
      <c r="EF15" s="129">
        <v>-9.92</v>
      </c>
      <c r="EG15" s="129">
        <v>13.65</v>
      </c>
      <c r="EH15" s="129">
        <v>7.3</v>
      </c>
      <c r="EI15" s="129">
        <v>-11.96</v>
      </c>
      <c r="EJ15" s="129">
        <v>-1.7500000000000002</v>
      </c>
      <c r="EK15" s="129">
        <v>-3.15</v>
      </c>
      <c r="EL15" s="129">
        <v>12.4</v>
      </c>
      <c r="EM15" s="129">
        <v>17.71</v>
      </c>
      <c r="EN15" s="129">
        <v>6.0200000000000005</v>
      </c>
      <c r="EO15" s="129">
        <v>-11.38</v>
      </c>
      <c r="EP15" s="129">
        <v>-8.1199999999999992</v>
      </c>
      <c r="EQ15" s="129">
        <v>-16.09</v>
      </c>
      <c r="ER15" s="129">
        <v>-0.4</v>
      </c>
      <c r="ES15" s="129">
        <v>1.24</v>
      </c>
      <c r="ET15" s="129">
        <v>4.9400000000000004</v>
      </c>
      <c r="EU15" s="129">
        <v>-4.46</v>
      </c>
      <c r="EV15">
        <f>100*SUMIF('12pxv'!$E$39:$E$492,$A15,'12pxv'!H$39:H$492)/sub_peso!EV15</f>
        <v>8.01</v>
      </c>
      <c r="EW15">
        <f>100*SUMIF('12pxv'!$E$39:$E$492,$A15,'12pxv'!I$39:I$492)/sub_peso!EW15</f>
        <v>-0.87</v>
      </c>
      <c r="EX15">
        <f>100*SUMIF('12pxv'!$E$39:$E$492,$A15,'12pxv'!J$39:J$492)/sub_peso!EX15</f>
        <v>-1.95</v>
      </c>
      <c r="EY15">
        <f>100*SUMIF('12pxv'!$E$39:$E$492,$A15,'12pxv'!K$39:K$492)/sub_peso!EY15</f>
        <v>2.54</v>
      </c>
      <c r="EZ15">
        <f>100*SUMIF('12pxv'!$E$39:$E$492,$A15,'12pxv'!L$39:L$492)/sub_peso!EZ15</f>
        <v>0.44</v>
      </c>
      <c r="FA15">
        <f>100*SUMIF('12pxv'!$E$39:$E$492,$A15,'12pxv'!M$39:M$492)/sub_peso!FA15</f>
        <v>17.670000000000002</v>
      </c>
      <c r="FB15">
        <f>100*SUMIF('12pxv'!$E$39:$E$492,$A15,'12pxv'!N$39:N$492)/sub_peso!FB15</f>
        <v>-7.6799999999999988</v>
      </c>
      <c r="FC15">
        <f>100*SUMIF('12pxv'!$E$39:$E$492,$A15,'12pxv'!O$39:O$492)/sub_peso!FC15</f>
        <v>4.4800000000000004</v>
      </c>
      <c r="FD15">
        <f>100*SUMIF('12pxv'!$E$39:$E$492,$A15,'12pxv'!P$39:P$492)/sub_peso!FD15</f>
        <v>21.61</v>
      </c>
      <c r="FE15">
        <f>100*SUMIF('12pxv'!$E$39:$E$492,$A15,'12pxv'!Q$39:Q$492)/sub_peso!FE15</f>
        <v>5.63</v>
      </c>
      <c r="FF15">
        <f>100*SUMIF('12pxv'!$E$39:$E$492,$A15,'12pxv'!R$39:R$492)/sub_peso!FF15</f>
        <v>-3.12</v>
      </c>
      <c r="FG15">
        <f>100*SUMIF('12pxv'!$E$39:$E$492,$A15,'12pxv'!S$39:S$492)/sub_peso!FG15</f>
        <v>-1.8</v>
      </c>
      <c r="FH15">
        <f>100*SUMIF('12pxv'!$E$39:$E$492,$A15,'12pxv'!T$39:T$492)/sub_peso!FH15</f>
        <v>20.58</v>
      </c>
      <c r="FI15">
        <f>100*SUMIF('12pxv'!$E$39:$E$492,$A15,'12pxv'!U$39:U$492)/sub_peso!FI15</f>
        <v>7.8999999999999995</v>
      </c>
      <c r="FJ15">
        <f>100*SUMIF('12pxv'!$E$39:$E$492,$A15,'12pxv'!V$39:V$492)/sub_peso!FJ15</f>
        <v>6.14</v>
      </c>
      <c r="FK15">
        <f>100*SUMIF('12pxv'!$E$39:$E$492,$A15,'12pxv'!W$39:W$492)/sub_peso!FK15</f>
        <v>16.16</v>
      </c>
      <c r="FL15">
        <f>100*SUMIF('12pxv'!$E$39:$E$492,$A15,'12pxv'!X$39:X$492)/sub_peso!FL15</f>
        <v>3.55</v>
      </c>
      <c r="FM15">
        <f>100*SUMIF('12pxv'!$E$39:$E$492,$A15,'12pxv'!Y$39:Y$492)/sub_peso!FM15</f>
        <v>1.04</v>
      </c>
      <c r="FN15">
        <f>100*SUMIF('12pxv'!$E$39:$E$492,$A15,'12pxv'!Z$39:Z$492)/sub_peso!FN15</f>
        <v>-4.87</v>
      </c>
      <c r="FO15">
        <f>100*SUMIF('12pxv'!$E$39:$E$492,$A15,'12pxv'!AA$39:AA$492)/sub_peso!FO15</f>
        <v>-7.9000000000000012</v>
      </c>
      <c r="FP15">
        <f>100*SUMIF('12pxv'!$E$39:$E$492,$A15,'12pxv'!AB$39:AB$492)/sub_peso!FP15</f>
        <v>-15.139999999999999</v>
      </c>
      <c r="FQ15">
        <f>100*SUMIF('12pxv'!$E$39:$E$492,$A15,'12pxv'!AC$39:AC$492)/sub_peso!FQ15</f>
        <v>-0.92000000000000015</v>
      </c>
      <c r="FR15">
        <f>100*SUMIF('12pxv'!$E$39:$E$492,$A15,'12pxv'!AD$39:AD$492)/sub_peso!FR15</f>
        <v>-0.17</v>
      </c>
      <c r="FS15">
        <f>100*SUMIF('12pxv'!$E$39:$E$492,$A15,'12pxv'!AE$39:AE$492)/sub_peso!FS15</f>
        <v>1.0900000000000001</v>
      </c>
      <c r="FT15">
        <f>100*SUMIF('12pxv'!$E$39:$E$492,$A15,'12pxv'!AF$39:AF$492)/sub_peso!FT15</f>
        <v>-4.5</v>
      </c>
      <c r="FU15">
        <f>100*SUMIF('12pxv'!$E$39:$E$492,$A15,'12pxv'!AG$39:AG$492)/sub_peso!FU15</f>
        <v>-9</v>
      </c>
      <c r="FV15">
        <f>100*SUMIF('12pxv'!$E$39:$E$492,$A15,'12pxv'!AH$39:AH$492)/sub_peso!FV15</f>
        <v>35.049999999999997</v>
      </c>
      <c r="FW15">
        <f>100*SUMIF('12pxv'!$E$39:$E$492,$A15,'12pxv'!AI$39:AI$492)/sub_peso!FW15</f>
        <v>22.26</v>
      </c>
      <c r="FX15">
        <f>100*SUMIF('12pxv'!$E$39:$E$492,$A15,'12pxv'!AJ$39:AJ$492)/sub_peso!FX15</f>
        <v>-9.1300000000000008</v>
      </c>
      <c r="FY15">
        <f>100*SUMIF('12pxv'!$E$39:$E$492,$A15,'12pxv'!AK$39:AK$492)/sub_peso!FY15</f>
        <v>-11.460000000000003</v>
      </c>
      <c r="FZ15">
        <f>100*SUMIF('12pxv'!$E$39:$E$492,$A15,'12pxv'!AL$39:AL$492)/sub_peso!FZ15</f>
        <v>-18.84</v>
      </c>
      <c r="GA15">
        <f>100*SUMIF('12pxv'!$E$39:$E$492,$A15,'12pxv'!AM$39:AM$492)/sub_peso!GA15</f>
        <v>-17.87</v>
      </c>
      <c r="GB15">
        <f>100*SUMIF('12pxv'!$E$39:$E$492,$A15,'12pxv'!AN$39:AN$492)/sub_peso!GB15</f>
        <v>-9.17</v>
      </c>
    </row>
    <row r="16" spans="1:184" ht="14.45" x14ac:dyDescent="0.35">
      <c r="A16" s="59">
        <v>1103004</v>
      </c>
      <c r="B16" s="56" t="s">
        <v>17</v>
      </c>
      <c r="C16" s="129">
        <v>-11.08</v>
      </c>
      <c r="D16" s="129">
        <v>-12.899999999999999</v>
      </c>
      <c r="E16" s="129">
        <v>13.679999999999998</v>
      </c>
      <c r="F16" s="129">
        <v>5.19</v>
      </c>
      <c r="G16" s="129">
        <v>13.27</v>
      </c>
      <c r="H16" s="129">
        <v>17.37</v>
      </c>
      <c r="I16" s="129">
        <v>-12.89</v>
      </c>
      <c r="J16" s="129">
        <v>1.3500000000000003</v>
      </c>
      <c r="K16" s="129">
        <v>-5.75</v>
      </c>
      <c r="L16" s="129">
        <v>-9.6300000000000008</v>
      </c>
      <c r="M16" s="129">
        <v>27.99</v>
      </c>
      <c r="N16" s="129">
        <v>-13.75</v>
      </c>
      <c r="O16" s="129">
        <v>-25.57</v>
      </c>
      <c r="P16" s="129">
        <v>-3.4100000000000006</v>
      </c>
      <c r="Q16" s="129">
        <v>13.839999999999998</v>
      </c>
      <c r="R16" s="129">
        <v>7.35</v>
      </c>
      <c r="S16" s="129">
        <v>-1.71</v>
      </c>
      <c r="T16" s="129">
        <v>6.58</v>
      </c>
      <c r="U16" s="129">
        <v>31.65</v>
      </c>
      <c r="V16" s="129">
        <v>1.92</v>
      </c>
      <c r="W16" s="129">
        <v>-14.800000000000002</v>
      </c>
      <c r="X16" s="129">
        <v>7.3</v>
      </c>
      <c r="Y16" s="129">
        <v>11.86</v>
      </c>
      <c r="Z16" s="129">
        <v>-3.52</v>
      </c>
      <c r="AA16" s="129">
        <v>-15.990000000000002</v>
      </c>
      <c r="AB16" s="129">
        <v>-3.15</v>
      </c>
      <c r="AC16" s="129">
        <v>-2.74</v>
      </c>
      <c r="AD16" s="129">
        <v>9.89</v>
      </c>
      <c r="AE16" s="129">
        <v>20.65</v>
      </c>
      <c r="AF16" s="129">
        <v>7.94</v>
      </c>
      <c r="AG16" s="129">
        <v>-5.49</v>
      </c>
      <c r="AH16" s="129">
        <v>0.81000000000000016</v>
      </c>
      <c r="AI16" s="129">
        <v>-11.87</v>
      </c>
      <c r="AJ16" s="129">
        <v>1.51</v>
      </c>
      <c r="AK16" s="129">
        <v>-1.62</v>
      </c>
      <c r="AL16" s="129">
        <v>-4.96</v>
      </c>
      <c r="AM16" s="129">
        <v>-13.44</v>
      </c>
      <c r="AN16" s="129">
        <v>1.26</v>
      </c>
      <c r="AO16" s="129">
        <v>-2.2000000000000002</v>
      </c>
      <c r="AP16" s="129">
        <v>6.24</v>
      </c>
      <c r="AQ16" s="129">
        <v>8.83</v>
      </c>
      <c r="AR16" s="129">
        <v>11.8</v>
      </c>
      <c r="AS16" s="129">
        <v>8.27</v>
      </c>
      <c r="AT16" s="129">
        <v>7.1400000000000006</v>
      </c>
      <c r="AU16" s="129">
        <v>-2.75</v>
      </c>
      <c r="AV16" s="129">
        <v>0.28999999999999998</v>
      </c>
      <c r="AW16" s="129">
        <v>20</v>
      </c>
      <c r="AX16" s="129">
        <v>-14.680000000000001</v>
      </c>
      <c r="AY16" s="129">
        <v>-13.639999999999999</v>
      </c>
      <c r="AZ16" s="129">
        <v>-8.56</v>
      </c>
      <c r="BA16" s="129">
        <v>5.9300000000000006</v>
      </c>
      <c r="BB16" s="129">
        <v>2.34</v>
      </c>
      <c r="BC16" s="129">
        <v>4.07</v>
      </c>
      <c r="BD16" s="129">
        <v>16.260000000000002</v>
      </c>
      <c r="BE16" s="129">
        <v>5.23</v>
      </c>
      <c r="BF16" s="129">
        <v>0.11999999999999998</v>
      </c>
      <c r="BG16" s="129">
        <v>-8.4</v>
      </c>
      <c r="BH16" s="129">
        <v>6.23</v>
      </c>
      <c r="BI16" s="129">
        <v>10.3</v>
      </c>
      <c r="BJ16" s="129">
        <v>-12.310000000000002</v>
      </c>
      <c r="BK16" s="129">
        <v>-18.61</v>
      </c>
      <c r="BL16" s="129">
        <v>0.02</v>
      </c>
      <c r="BM16" s="129">
        <v>4.32</v>
      </c>
      <c r="BN16" s="129">
        <v>0.52</v>
      </c>
      <c r="BO16" s="129">
        <v>12.2</v>
      </c>
      <c r="BP16" s="129">
        <v>14.34</v>
      </c>
      <c r="BQ16" s="129">
        <v>10.949999999999998</v>
      </c>
      <c r="BR16" s="129">
        <v>-2.2000000000000002</v>
      </c>
      <c r="BS16" s="129">
        <v>-6.49</v>
      </c>
      <c r="BT16" s="129">
        <v>12.37</v>
      </c>
      <c r="BU16" s="129">
        <v>-3.75</v>
      </c>
      <c r="BV16" s="129">
        <v>13.02</v>
      </c>
      <c r="BW16" s="129">
        <v>-3.56</v>
      </c>
      <c r="BX16" s="129">
        <v>-12.189999999999998</v>
      </c>
      <c r="BY16" s="129">
        <v>7.6000000000000005</v>
      </c>
      <c r="BZ16" s="129">
        <v>19.13</v>
      </c>
      <c r="CA16" s="129">
        <v>13.8</v>
      </c>
      <c r="CB16" s="129">
        <v>8.31</v>
      </c>
      <c r="CC16" s="129">
        <v>-4.78</v>
      </c>
      <c r="CD16" s="129">
        <v>-18.109999999999996</v>
      </c>
      <c r="CE16" s="129">
        <v>-17.059999999999995</v>
      </c>
      <c r="CF16" s="129">
        <v>-1.44</v>
      </c>
      <c r="CG16" s="129">
        <v>12.980000000000002</v>
      </c>
      <c r="CH16" s="129">
        <v>5.37</v>
      </c>
      <c r="CI16" s="129">
        <v>-20.23</v>
      </c>
      <c r="CJ16" s="129">
        <v>0.55000000000000004</v>
      </c>
      <c r="CK16" s="129">
        <v>10.1</v>
      </c>
      <c r="CL16" s="129">
        <v>2.77</v>
      </c>
      <c r="CM16" s="129">
        <v>20.03</v>
      </c>
      <c r="CN16" s="129">
        <v>5.71</v>
      </c>
      <c r="CO16" s="129">
        <v>-3.0200000000000005</v>
      </c>
      <c r="CP16" s="129">
        <v>-19.53</v>
      </c>
      <c r="CQ16" s="129">
        <v>9.24</v>
      </c>
      <c r="CR16" s="129">
        <v>-2.13</v>
      </c>
      <c r="CS16" s="129">
        <v>11.7</v>
      </c>
      <c r="CT16" s="129">
        <v>-0.85999999999999988</v>
      </c>
      <c r="CU16" s="129">
        <v>-23.86</v>
      </c>
      <c r="CV16" s="129">
        <v>-7.0200000000000005</v>
      </c>
      <c r="CW16" s="129">
        <v>11.06</v>
      </c>
      <c r="CX16" s="129">
        <v>8.41</v>
      </c>
      <c r="CY16" s="129">
        <v>0.23</v>
      </c>
      <c r="CZ16" s="129">
        <v>6.2299999999999995</v>
      </c>
      <c r="DA16" s="129">
        <v>1.8499999999999999</v>
      </c>
      <c r="DB16" s="129">
        <v>-1.34</v>
      </c>
      <c r="DC16" s="129">
        <v>-7.7099999999999982</v>
      </c>
      <c r="DD16" s="129">
        <v>16.260000000000002</v>
      </c>
      <c r="DE16" s="129">
        <v>7.8399999999999981</v>
      </c>
      <c r="DF16" s="129">
        <v>-0.96000000000000008</v>
      </c>
      <c r="DG16" s="129">
        <v>-28.42</v>
      </c>
      <c r="DH16" s="129">
        <v>8.4600000000000009</v>
      </c>
      <c r="DI16" s="129">
        <v>5.58</v>
      </c>
      <c r="DJ16" s="129">
        <v>-0.4</v>
      </c>
      <c r="DK16" s="129">
        <v>3.18</v>
      </c>
      <c r="DL16" s="129">
        <v>17.46</v>
      </c>
      <c r="DM16" s="129">
        <v>6.29</v>
      </c>
      <c r="DN16" s="129">
        <v>-1.2200000000000002</v>
      </c>
      <c r="DO16" s="129">
        <v>-2.92</v>
      </c>
      <c r="DP16" s="129">
        <v>-1.82</v>
      </c>
      <c r="DQ16" s="129">
        <v>18.98</v>
      </c>
      <c r="DR16" s="129">
        <v>1.22</v>
      </c>
      <c r="DS16" s="129">
        <v>-24.430000000000003</v>
      </c>
      <c r="DT16" s="129">
        <v>-2.73</v>
      </c>
      <c r="DU16" s="129">
        <v>4.47</v>
      </c>
      <c r="DV16" s="129">
        <v>2.2000000000000002</v>
      </c>
      <c r="DW16" s="129">
        <v>7.7000000000000011</v>
      </c>
      <c r="DX16" s="129">
        <v>6.3</v>
      </c>
      <c r="DY16" s="129">
        <v>7.7499999999999982</v>
      </c>
      <c r="DZ16" s="129">
        <v>-1.67</v>
      </c>
      <c r="EA16" s="129">
        <v>1.0300000000000002</v>
      </c>
      <c r="EB16" s="129">
        <v>14.18</v>
      </c>
      <c r="EC16" s="129">
        <v>12.01</v>
      </c>
      <c r="ED16" s="129">
        <v>0.01</v>
      </c>
      <c r="EE16" s="129">
        <v>-18.57</v>
      </c>
      <c r="EF16" s="129">
        <v>-9.17</v>
      </c>
      <c r="EG16" s="129">
        <v>14.800000000000002</v>
      </c>
      <c r="EH16" s="129">
        <v>3.48</v>
      </c>
      <c r="EI16" s="129">
        <v>-0.17</v>
      </c>
      <c r="EJ16" s="129">
        <v>11.51</v>
      </c>
      <c r="EK16" s="129">
        <v>5.04</v>
      </c>
      <c r="EL16" s="129">
        <v>5.95</v>
      </c>
      <c r="EM16" s="129">
        <v>-16.32</v>
      </c>
      <c r="EN16" s="129">
        <v>5.47</v>
      </c>
      <c r="EO16" s="129">
        <v>3.0000000000000004</v>
      </c>
      <c r="EP16" s="129">
        <v>-6.86</v>
      </c>
      <c r="EQ16" s="129">
        <v>-10.220000000000001</v>
      </c>
      <c r="ER16" s="129">
        <v>-9.7999999999999989</v>
      </c>
      <c r="ES16" s="129">
        <v>5.5</v>
      </c>
      <c r="ET16" s="129">
        <v>2.2400000000000002</v>
      </c>
      <c r="EU16" s="129">
        <v>17.13</v>
      </c>
      <c r="EV16">
        <f>100*SUMIF('12pxv'!$E$39:$E$492,$A16,'12pxv'!H$39:H$492)/sub_peso!EV16</f>
        <v>1.47</v>
      </c>
      <c r="EW16">
        <f>100*SUMIF('12pxv'!$E$39:$E$492,$A16,'12pxv'!I$39:I$492)/sub_peso!EW16</f>
        <v>9.35</v>
      </c>
      <c r="EX16">
        <f>100*SUMIF('12pxv'!$E$39:$E$492,$A16,'12pxv'!J$39:J$492)/sub_peso!EX16</f>
        <v>-2.76</v>
      </c>
      <c r="EY16">
        <f>100*SUMIF('12pxv'!$E$39:$E$492,$A16,'12pxv'!K$39:K$492)/sub_peso!EY16</f>
        <v>-1.37</v>
      </c>
      <c r="EZ16">
        <f>100*SUMIF('12pxv'!$E$39:$E$492,$A16,'12pxv'!L$39:L$492)/sub_peso!EZ16</f>
        <v>2.29</v>
      </c>
      <c r="FA16">
        <f>100*SUMIF('12pxv'!$E$39:$E$492,$A16,'12pxv'!M$39:M$492)/sub_peso!FA16</f>
        <v>18.239999999999998</v>
      </c>
      <c r="FB16">
        <f>100*SUMIF('12pxv'!$E$39:$E$492,$A16,'12pxv'!N$39:N$492)/sub_peso!FB16</f>
        <v>1.3399999999999999</v>
      </c>
      <c r="FC16">
        <f>100*SUMIF('12pxv'!$E$39:$E$492,$A16,'12pxv'!O$39:O$492)/sub_peso!FC16</f>
        <v>2.1</v>
      </c>
      <c r="FD16">
        <f>100*SUMIF('12pxv'!$E$39:$E$492,$A16,'12pxv'!P$39:P$492)/sub_peso!FD16</f>
        <v>-4.9000000000000004</v>
      </c>
      <c r="FE16">
        <f>100*SUMIF('12pxv'!$E$39:$E$492,$A16,'12pxv'!Q$39:Q$492)/sub_peso!FE16</f>
        <v>3.4200000000000004</v>
      </c>
      <c r="FF16">
        <f>100*SUMIF('12pxv'!$E$39:$E$492,$A16,'12pxv'!R$39:R$492)/sub_peso!FF16</f>
        <v>-0.56000000000000005</v>
      </c>
      <c r="FG16">
        <f>100*SUMIF('12pxv'!$E$39:$E$492,$A16,'12pxv'!S$39:S$492)/sub_peso!FG16</f>
        <v>0.06</v>
      </c>
      <c r="FH16">
        <f>100*SUMIF('12pxv'!$E$39:$E$492,$A16,'12pxv'!T$39:T$492)/sub_peso!FH16</f>
        <v>25.51</v>
      </c>
      <c r="FI16">
        <f>100*SUMIF('12pxv'!$E$39:$E$492,$A16,'12pxv'!U$39:U$492)/sub_peso!FI16</f>
        <v>10.24</v>
      </c>
      <c r="FJ16">
        <f>100*SUMIF('12pxv'!$E$39:$E$492,$A16,'12pxv'!V$39:V$492)/sub_peso!FJ16</f>
        <v>-3.68</v>
      </c>
      <c r="FK16">
        <f>100*SUMIF('12pxv'!$E$39:$E$492,$A16,'12pxv'!W$39:W$492)/sub_peso!FK16</f>
        <v>-9.68</v>
      </c>
      <c r="FL16">
        <f>100*SUMIF('12pxv'!$E$39:$E$492,$A16,'12pxv'!X$39:X$492)/sub_peso!FL16</f>
        <v>-3.0300000000000002</v>
      </c>
      <c r="FM16">
        <f>100*SUMIF('12pxv'!$E$39:$E$492,$A16,'12pxv'!Y$39:Y$492)/sub_peso!FM16</f>
        <v>-4</v>
      </c>
      <c r="FN16">
        <f>100*SUMIF('12pxv'!$E$39:$E$492,$A16,'12pxv'!Z$39:Z$492)/sub_peso!FN16</f>
        <v>9.18</v>
      </c>
      <c r="FO16">
        <f>100*SUMIF('12pxv'!$E$39:$E$492,$A16,'12pxv'!AA$39:AA$492)/sub_peso!FO16</f>
        <v>-6.15</v>
      </c>
      <c r="FP16">
        <f>100*SUMIF('12pxv'!$E$39:$E$492,$A16,'12pxv'!AB$39:AB$492)/sub_peso!FP16</f>
        <v>-1.08</v>
      </c>
      <c r="FQ16">
        <f>100*SUMIF('12pxv'!$E$39:$E$492,$A16,'12pxv'!AC$39:AC$492)/sub_peso!FQ16</f>
        <v>13.88</v>
      </c>
      <c r="FR16">
        <f>100*SUMIF('12pxv'!$E$39:$E$492,$A16,'12pxv'!AD$39:AD$492)/sub_peso!FR16</f>
        <v>-2.1500000000000004</v>
      </c>
      <c r="FS16">
        <f>100*SUMIF('12pxv'!$E$39:$E$492,$A16,'12pxv'!AE$39:AE$492)/sub_peso!FS16</f>
        <v>8.4700000000000006</v>
      </c>
      <c r="FT16">
        <f>100*SUMIF('12pxv'!$E$39:$E$492,$A16,'12pxv'!AF$39:AF$492)/sub_peso!FT16</f>
        <v>18.059999999999999</v>
      </c>
      <c r="FU16">
        <f>100*SUMIF('12pxv'!$E$39:$E$492,$A16,'12pxv'!AG$39:AG$492)/sub_peso!FU16</f>
        <v>-0.11</v>
      </c>
      <c r="FV16">
        <f>100*SUMIF('12pxv'!$E$39:$E$492,$A16,'12pxv'!AH$39:AH$492)/sub_peso!FV16</f>
        <v>-13.32</v>
      </c>
      <c r="FW16">
        <f>100*SUMIF('12pxv'!$E$39:$E$492,$A16,'12pxv'!AI$39:AI$492)/sub_peso!FW16</f>
        <v>-0.47000000000000003</v>
      </c>
      <c r="FX16">
        <f>100*SUMIF('12pxv'!$E$39:$E$492,$A16,'12pxv'!AJ$39:AJ$492)/sub_peso!FX16</f>
        <v>-5.98</v>
      </c>
      <c r="FY16">
        <f>100*SUMIF('12pxv'!$E$39:$E$492,$A16,'12pxv'!AK$39:AK$492)/sub_peso!FY16</f>
        <v>-8.1</v>
      </c>
      <c r="FZ16">
        <f>100*SUMIF('12pxv'!$E$39:$E$492,$A16,'12pxv'!AL$39:AL$492)/sub_peso!FZ16</f>
        <v>4.7</v>
      </c>
      <c r="GA16">
        <f>100*SUMIF('12pxv'!$E$39:$E$492,$A16,'12pxv'!AM$39:AM$492)/sub_peso!GA16</f>
        <v>-3.37</v>
      </c>
      <c r="GB16">
        <f>100*SUMIF('12pxv'!$E$39:$E$492,$A16,'12pxv'!AN$39:AN$492)/sub_peso!GB16</f>
        <v>-7.21</v>
      </c>
    </row>
    <row r="17" spans="1:184" ht="14.45" x14ac:dyDescent="0.35">
      <c r="A17" s="59">
        <v>1103005</v>
      </c>
      <c r="B17" s="56" t="s">
        <v>18</v>
      </c>
      <c r="C17" s="129">
        <v>1.41</v>
      </c>
      <c r="D17" s="129">
        <v>-0.48999999999999994</v>
      </c>
      <c r="E17" s="129">
        <v>-2.61</v>
      </c>
      <c r="F17" s="129">
        <v>1.07</v>
      </c>
      <c r="G17" s="129">
        <v>-1.1299999999999999</v>
      </c>
      <c r="H17" s="129">
        <v>7.16</v>
      </c>
      <c r="I17" s="129">
        <v>-0.53</v>
      </c>
      <c r="J17" s="129">
        <v>-0.73</v>
      </c>
      <c r="K17" s="129">
        <v>-11.91</v>
      </c>
      <c r="L17" s="129">
        <v>-2.82</v>
      </c>
      <c r="M17" s="129">
        <v>-3.22</v>
      </c>
      <c r="N17" s="129">
        <v>-5.9</v>
      </c>
      <c r="O17" s="129">
        <v>7.4000000000000012</v>
      </c>
      <c r="P17" s="129">
        <v>7.3</v>
      </c>
      <c r="Q17" s="129">
        <v>2.4</v>
      </c>
      <c r="R17" s="129">
        <v>8.01</v>
      </c>
      <c r="S17" s="129">
        <v>-5.99</v>
      </c>
      <c r="T17" s="129">
        <v>3.1399999999999997</v>
      </c>
      <c r="U17" s="129">
        <v>-6.02</v>
      </c>
      <c r="V17" s="129">
        <v>-1.49</v>
      </c>
      <c r="W17" s="129">
        <v>-6.7999999999999989</v>
      </c>
      <c r="X17" s="129">
        <v>-0.88</v>
      </c>
      <c r="Y17" s="129">
        <v>-11.42</v>
      </c>
      <c r="Z17" s="129">
        <v>1.53</v>
      </c>
      <c r="AA17" s="129">
        <v>1.39</v>
      </c>
      <c r="AB17" s="129">
        <v>3.65</v>
      </c>
      <c r="AC17" s="129">
        <v>7.9</v>
      </c>
      <c r="AD17" s="129">
        <v>0.43</v>
      </c>
      <c r="AE17" s="129">
        <v>2.66</v>
      </c>
      <c r="AF17" s="129">
        <v>-2.48</v>
      </c>
      <c r="AG17" s="129">
        <v>-1.78</v>
      </c>
      <c r="AH17" s="129">
        <v>-11.379999999999999</v>
      </c>
      <c r="AI17" s="129">
        <v>-18.73</v>
      </c>
      <c r="AJ17" s="129">
        <v>3.65</v>
      </c>
      <c r="AK17" s="129">
        <v>0.79000000000000015</v>
      </c>
      <c r="AL17" s="129">
        <v>2.9799999999999995</v>
      </c>
      <c r="AM17" s="129">
        <v>0.36</v>
      </c>
      <c r="AN17" s="129">
        <v>0.51999999999999991</v>
      </c>
      <c r="AO17" s="129">
        <v>7.12</v>
      </c>
      <c r="AP17" s="129">
        <v>13.18</v>
      </c>
      <c r="AQ17" s="129">
        <v>-0.33</v>
      </c>
      <c r="AR17" s="129">
        <v>8.9699999999999989</v>
      </c>
      <c r="AS17" s="129">
        <v>9.82</v>
      </c>
      <c r="AT17" s="129">
        <v>-2.5099999999999993</v>
      </c>
      <c r="AU17" s="129">
        <v>3.23</v>
      </c>
      <c r="AV17" s="129">
        <v>-6.5599999999999987</v>
      </c>
      <c r="AW17" s="129">
        <v>-2.73</v>
      </c>
      <c r="AX17" s="129">
        <v>6.07</v>
      </c>
      <c r="AY17" s="129">
        <v>-2.6200000000000006</v>
      </c>
      <c r="AZ17" s="129">
        <v>15.920000000000002</v>
      </c>
      <c r="BA17" s="129">
        <v>11.78</v>
      </c>
      <c r="BB17" s="129">
        <v>4.72</v>
      </c>
      <c r="BC17" s="129">
        <v>0.96000000000000008</v>
      </c>
      <c r="BD17" s="129">
        <v>3.19</v>
      </c>
      <c r="BE17" s="129">
        <v>2.23</v>
      </c>
      <c r="BF17" s="129">
        <v>-7.87</v>
      </c>
      <c r="BG17" s="129">
        <v>-12.05</v>
      </c>
      <c r="BH17" s="129">
        <v>-5.839999999999999</v>
      </c>
      <c r="BI17" s="129">
        <v>-5.41</v>
      </c>
      <c r="BJ17" s="129">
        <v>-4.95</v>
      </c>
      <c r="BK17" s="129">
        <v>-4.95</v>
      </c>
      <c r="BL17" s="129">
        <v>2.74</v>
      </c>
      <c r="BM17" s="129">
        <v>1.4199999999999997</v>
      </c>
      <c r="BN17" s="129">
        <v>-0.61</v>
      </c>
      <c r="BO17" s="129">
        <v>6.9000000000000012</v>
      </c>
      <c r="BP17" s="129">
        <v>1.77</v>
      </c>
      <c r="BQ17" s="129">
        <v>5.04</v>
      </c>
      <c r="BR17" s="129">
        <v>-0.42000000000000004</v>
      </c>
      <c r="BS17" s="129">
        <v>-7.47</v>
      </c>
      <c r="BT17" s="129">
        <v>-7.879999999999999</v>
      </c>
      <c r="BU17" s="129">
        <v>-3.83</v>
      </c>
      <c r="BV17" s="129">
        <v>-0.25</v>
      </c>
      <c r="BW17" s="129">
        <v>0.76000000000000012</v>
      </c>
      <c r="BX17" s="129">
        <v>-2.87</v>
      </c>
      <c r="BY17" s="129">
        <v>5.34</v>
      </c>
      <c r="BZ17" s="129">
        <v>7.02</v>
      </c>
      <c r="CA17" s="129">
        <v>-7.18</v>
      </c>
      <c r="CB17" s="129">
        <v>1.66</v>
      </c>
      <c r="CC17" s="129">
        <v>1.9400000000000002</v>
      </c>
      <c r="CD17" s="129">
        <v>-6.04</v>
      </c>
      <c r="CE17" s="129">
        <v>-12.45</v>
      </c>
      <c r="CF17" s="129">
        <v>-5.05</v>
      </c>
      <c r="CG17" s="129">
        <v>-4.25</v>
      </c>
      <c r="CH17" s="129">
        <v>-0.94</v>
      </c>
      <c r="CI17" s="129">
        <v>-4.72</v>
      </c>
      <c r="CJ17" s="129">
        <v>3.32</v>
      </c>
      <c r="CK17" s="129">
        <v>-1.31</v>
      </c>
      <c r="CL17" s="129">
        <v>5.07</v>
      </c>
      <c r="CM17" s="129">
        <v>-3.62</v>
      </c>
      <c r="CN17" s="129">
        <v>2.48</v>
      </c>
      <c r="CO17" s="129">
        <v>1.48</v>
      </c>
      <c r="CP17" s="129">
        <v>1.07</v>
      </c>
      <c r="CQ17" s="129">
        <v>7.9500000000000011</v>
      </c>
      <c r="CR17" s="129">
        <v>-1.4200000000000002</v>
      </c>
      <c r="CS17" s="129">
        <v>4.42</v>
      </c>
      <c r="CT17" s="129">
        <v>1.41</v>
      </c>
      <c r="CU17" s="129">
        <v>17.829999999999998</v>
      </c>
      <c r="CV17" s="129">
        <v>1.37</v>
      </c>
      <c r="CW17" s="129">
        <v>17.29</v>
      </c>
      <c r="CX17" s="129">
        <v>0.71</v>
      </c>
      <c r="CY17" s="129">
        <v>4.17</v>
      </c>
      <c r="CZ17" s="129">
        <v>-1.7699999999999998</v>
      </c>
      <c r="DA17" s="129">
        <v>2.6699999999999995</v>
      </c>
      <c r="DB17" s="129">
        <v>-0.04</v>
      </c>
      <c r="DC17" s="129">
        <v>-0.76</v>
      </c>
      <c r="DD17" s="129">
        <v>5.94</v>
      </c>
      <c r="DE17" s="129">
        <v>4.24</v>
      </c>
      <c r="DF17" s="129">
        <v>1.6899999999999997</v>
      </c>
      <c r="DG17" s="129">
        <v>1.81</v>
      </c>
      <c r="DH17" s="129">
        <v>2.4</v>
      </c>
      <c r="DI17" s="129">
        <v>6.44</v>
      </c>
      <c r="DJ17" s="129">
        <v>-1.1100000000000001</v>
      </c>
      <c r="DK17" s="129">
        <v>-2.9599999999999995</v>
      </c>
      <c r="DL17" s="129">
        <v>1.37</v>
      </c>
      <c r="DM17" s="129">
        <v>-9.2200000000000006</v>
      </c>
      <c r="DN17" s="129">
        <v>-0.71</v>
      </c>
      <c r="DO17" s="129">
        <v>-2.8999999999999995</v>
      </c>
      <c r="DP17" s="129">
        <v>-1.77</v>
      </c>
      <c r="DQ17" s="129">
        <v>-4.6799999999999988</v>
      </c>
      <c r="DR17" s="129">
        <v>0.43999999999999995</v>
      </c>
      <c r="DS17" s="129">
        <v>-4.92</v>
      </c>
      <c r="DT17" s="129">
        <v>-5.75</v>
      </c>
      <c r="DU17" s="129">
        <v>1.1000000000000001</v>
      </c>
      <c r="DV17" s="129">
        <v>-3.0299999999999994</v>
      </c>
      <c r="DW17" s="129">
        <v>3.0500000000000003</v>
      </c>
      <c r="DX17" s="129">
        <v>-3.43</v>
      </c>
      <c r="DY17" s="129">
        <v>1.46</v>
      </c>
      <c r="DZ17" s="129">
        <v>4.7700000000000005</v>
      </c>
      <c r="EA17" s="129">
        <v>5.47</v>
      </c>
      <c r="EB17" s="129">
        <v>-8.9499999999999993</v>
      </c>
      <c r="EC17" s="129">
        <v>3.17</v>
      </c>
      <c r="ED17" s="129">
        <v>-3.0200000000000005</v>
      </c>
      <c r="EE17" s="129">
        <v>-2.27</v>
      </c>
      <c r="EF17" s="129">
        <v>4.6100000000000003</v>
      </c>
      <c r="EG17" s="129">
        <v>5.68</v>
      </c>
      <c r="EH17" s="129">
        <v>2.3199999999999998</v>
      </c>
      <c r="EI17" s="129">
        <v>-1.45</v>
      </c>
      <c r="EJ17" s="129">
        <v>8.25</v>
      </c>
      <c r="EK17" s="129">
        <v>3.2500000000000004</v>
      </c>
      <c r="EL17" s="129">
        <v>3.52</v>
      </c>
      <c r="EM17" s="129">
        <v>-1.3000000000000003</v>
      </c>
      <c r="EN17" s="129">
        <v>4.04</v>
      </c>
      <c r="EO17" s="129">
        <v>5.28</v>
      </c>
      <c r="EP17" s="129">
        <v>-1.2</v>
      </c>
      <c r="EQ17" s="129">
        <v>3.79</v>
      </c>
      <c r="ER17" s="129">
        <v>6.05</v>
      </c>
      <c r="ES17" s="129">
        <v>11.19</v>
      </c>
      <c r="ET17" s="129">
        <v>-0.4</v>
      </c>
      <c r="EU17" s="129">
        <v>-2.39</v>
      </c>
      <c r="EV17">
        <f>100*SUMIF('12pxv'!$E$39:$E$492,$A17,'12pxv'!H$39:H$492)/sub_peso!EV17</f>
        <v>3.8499999999999996</v>
      </c>
      <c r="EW17">
        <f>100*SUMIF('12pxv'!$E$39:$E$492,$A17,'12pxv'!I$39:I$492)/sub_peso!EW17</f>
        <v>27.09</v>
      </c>
      <c r="EX17">
        <f>100*SUMIF('12pxv'!$E$39:$E$492,$A17,'12pxv'!J$39:J$492)/sub_peso!EX17</f>
        <v>-9.18</v>
      </c>
      <c r="EY17">
        <f>100*SUMIF('12pxv'!$E$39:$E$492,$A17,'12pxv'!K$39:K$492)/sub_peso!EY17</f>
        <v>-9.57</v>
      </c>
      <c r="EZ17">
        <f>100*SUMIF('12pxv'!$E$39:$E$492,$A17,'12pxv'!L$39:L$492)/sub_peso!EZ17</f>
        <v>4.3600000000000003</v>
      </c>
      <c r="FA17">
        <f>100*SUMIF('12pxv'!$E$39:$E$492,$A17,'12pxv'!M$39:M$492)/sub_peso!FA17</f>
        <v>-4.55</v>
      </c>
      <c r="FB17">
        <f>100*SUMIF('12pxv'!$E$39:$E$492,$A17,'12pxv'!N$39:N$492)/sub_peso!FB17</f>
        <v>-0.74999999999999989</v>
      </c>
      <c r="FC17">
        <f>100*SUMIF('12pxv'!$E$39:$E$492,$A17,'12pxv'!O$39:O$492)/sub_peso!FC17</f>
        <v>2.78</v>
      </c>
      <c r="FD17">
        <f>100*SUMIF('12pxv'!$E$39:$E$492,$A17,'12pxv'!P$39:P$492)/sub_peso!FD17</f>
        <v>11.259999999999998</v>
      </c>
      <c r="FE17">
        <f>100*SUMIF('12pxv'!$E$39:$E$492,$A17,'12pxv'!Q$39:Q$492)/sub_peso!FE17</f>
        <v>4.3099999999999996</v>
      </c>
      <c r="FF17">
        <f>100*SUMIF('12pxv'!$E$39:$E$492,$A17,'12pxv'!R$39:R$492)/sub_peso!FF17</f>
        <v>10.82</v>
      </c>
      <c r="FG17">
        <f>100*SUMIF('12pxv'!$E$39:$E$492,$A17,'12pxv'!S$39:S$492)/sub_peso!FG17</f>
        <v>5.8199999999999994</v>
      </c>
      <c r="FH17">
        <f>100*SUMIF('12pxv'!$E$39:$E$492,$A17,'12pxv'!T$39:T$492)/sub_peso!FH17</f>
        <v>19.289999999999996</v>
      </c>
      <c r="FI17">
        <f>100*SUMIF('12pxv'!$E$39:$E$492,$A17,'12pxv'!U$39:U$492)/sub_peso!FI17</f>
        <v>7.23</v>
      </c>
      <c r="FJ17">
        <f>100*SUMIF('12pxv'!$E$39:$E$492,$A17,'12pxv'!V$39:V$492)/sub_peso!FJ17</f>
        <v>-4.4800000000000004</v>
      </c>
      <c r="FK17">
        <f>100*SUMIF('12pxv'!$E$39:$E$492,$A17,'12pxv'!W$39:W$492)/sub_peso!FK17</f>
        <v>-1.8999999999999997</v>
      </c>
      <c r="FL17">
        <f>100*SUMIF('12pxv'!$E$39:$E$492,$A17,'12pxv'!X$39:X$492)/sub_peso!FL17</f>
        <v>-1.06</v>
      </c>
      <c r="FM17">
        <f>100*SUMIF('12pxv'!$E$39:$E$492,$A17,'12pxv'!Y$39:Y$492)/sub_peso!FM17</f>
        <v>-12.9</v>
      </c>
      <c r="FN17">
        <f>100*SUMIF('12pxv'!$E$39:$E$492,$A17,'12pxv'!Z$39:Z$492)/sub_peso!FN17</f>
        <v>-6.51</v>
      </c>
      <c r="FO17">
        <f>100*SUMIF('12pxv'!$E$39:$E$492,$A17,'12pxv'!AA$39:AA$492)/sub_peso!FO17</f>
        <v>-0.1</v>
      </c>
      <c r="FP17">
        <f>100*SUMIF('12pxv'!$E$39:$E$492,$A17,'12pxv'!AB$39:AB$492)/sub_peso!FP17</f>
        <v>-2.3199999999999998</v>
      </c>
      <c r="FQ17">
        <f>100*SUMIF('12pxv'!$E$39:$E$492,$A17,'12pxv'!AC$39:AC$492)/sub_peso!FQ17</f>
        <v>-0.98</v>
      </c>
      <c r="FR17">
        <f>100*SUMIF('12pxv'!$E$39:$E$492,$A17,'12pxv'!AD$39:AD$492)/sub_peso!FR17</f>
        <v>-0.53</v>
      </c>
      <c r="FS17">
        <f>100*SUMIF('12pxv'!$E$39:$E$492,$A17,'12pxv'!AE$39:AE$492)/sub_peso!FS17</f>
        <v>5.89</v>
      </c>
      <c r="FT17">
        <f>100*SUMIF('12pxv'!$E$39:$E$492,$A17,'12pxv'!AF$39:AF$492)/sub_peso!FT17</f>
        <v>-1.18</v>
      </c>
      <c r="FU17">
        <f>100*SUMIF('12pxv'!$E$39:$E$492,$A17,'12pxv'!AG$39:AG$492)/sub_peso!FU17</f>
        <v>10.469999999999999</v>
      </c>
      <c r="FV17">
        <f>100*SUMIF('12pxv'!$E$39:$E$492,$A17,'12pxv'!AH$39:AH$492)/sub_peso!FV17</f>
        <v>2.2599999999999998</v>
      </c>
      <c r="FW17">
        <f>100*SUMIF('12pxv'!$E$39:$E$492,$A17,'12pxv'!AI$39:AI$492)/sub_peso!FW17</f>
        <v>-8.58</v>
      </c>
      <c r="FX17">
        <f>100*SUMIF('12pxv'!$E$39:$E$492,$A17,'12pxv'!AJ$39:AJ$492)/sub_peso!FX17</f>
        <v>-4.580000000000001</v>
      </c>
      <c r="FY17">
        <f>100*SUMIF('12pxv'!$E$39:$E$492,$A17,'12pxv'!AK$39:AK$492)/sub_peso!FY17</f>
        <v>-3.84</v>
      </c>
      <c r="FZ17">
        <f>100*SUMIF('12pxv'!$E$39:$E$492,$A17,'12pxv'!AL$39:AL$492)/sub_peso!FZ17</f>
        <v>-2.46</v>
      </c>
      <c r="GA17">
        <f>100*SUMIF('12pxv'!$E$39:$E$492,$A17,'12pxv'!AM$39:AM$492)/sub_peso!GA17</f>
        <v>2.63</v>
      </c>
      <c r="GB17">
        <f>100*SUMIF('12pxv'!$E$39:$E$492,$A17,'12pxv'!AN$39:AN$492)/sub_peso!GB17</f>
        <v>-1.25</v>
      </c>
    </row>
    <row r="18" spans="1:184" x14ac:dyDescent="0.25">
      <c r="A18" s="59">
        <v>1103017</v>
      </c>
      <c r="B18" s="56" t="s">
        <v>19</v>
      </c>
      <c r="C18" s="129">
        <v>2.4</v>
      </c>
      <c r="D18" s="129">
        <v>0.67</v>
      </c>
      <c r="E18" s="129">
        <v>-9.1699999999999982</v>
      </c>
      <c r="F18" s="129">
        <v>-1.8500000000000003</v>
      </c>
      <c r="G18" s="129">
        <v>13.76</v>
      </c>
      <c r="H18" s="129">
        <v>22.9</v>
      </c>
      <c r="I18" s="129">
        <v>12.250000000000002</v>
      </c>
      <c r="J18" s="129">
        <v>-2.72</v>
      </c>
      <c r="K18" s="129">
        <v>-6.86</v>
      </c>
      <c r="L18" s="129">
        <v>-6.2400000000000011</v>
      </c>
      <c r="M18" s="129">
        <v>-2.7</v>
      </c>
      <c r="N18" s="129">
        <v>-3.8799999999999994</v>
      </c>
      <c r="O18" s="129">
        <v>8.42</v>
      </c>
      <c r="P18" s="129">
        <v>-1.08</v>
      </c>
      <c r="Q18" s="129">
        <v>-0.91</v>
      </c>
      <c r="R18" s="129">
        <v>-1.35</v>
      </c>
      <c r="S18" s="129">
        <v>7.71</v>
      </c>
      <c r="T18" s="129">
        <v>45.46</v>
      </c>
      <c r="U18" s="129">
        <v>-7.18</v>
      </c>
      <c r="V18" s="129">
        <v>-7.3800000000000008</v>
      </c>
      <c r="W18" s="129">
        <v>3.8000000000000003</v>
      </c>
      <c r="X18" s="129">
        <v>-1.18</v>
      </c>
      <c r="Y18" s="129">
        <v>-5.22</v>
      </c>
      <c r="Z18" s="129">
        <v>1.25</v>
      </c>
      <c r="AA18" s="129">
        <v>4.8899999999999997</v>
      </c>
      <c r="AB18" s="129">
        <v>-11.21</v>
      </c>
      <c r="AC18" s="129">
        <v>-2.48</v>
      </c>
      <c r="AD18" s="129">
        <v>-0.73</v>
      </c>
      <c r="AE18" s="129">
        <v>7.1999999999999993</v>
      </c>
      <c r="AF18" s="129">
        <v>2.54</v>
      </c>
      <c r="AG18" s="129">
        <v>2.91</v>
      </c>
      <c r="AH18" s="129">
        <v>4.38</v>
      </c>
      <c r="AI18" s="129">
        <v>7.85</v>
      </c>
      <c r="AJ18" s="129">
        <v>5.57</v>
      </c>
      <c r="AK18" s="129">
        <v>2.9000000000000004</v>
      </c>
      <c r="AL18" s="129">
        <v>3.0000000000000002E-2</v>
      </c>
      <c r="AM18" s="129">
        <v>2.2400000000000002</v>
      </c>
      <c r="AN18" s="129">
        <v>-2.2899999999999996</v>
      </c>
      <c r="AO18" s="129">
        <v>-2.6700000000000004</v>
      </c>
      <c r="AP18" s="129">
        <v>6.05</v>
      </c>
      <c r="AQ18" s="129">
        <v>10.4</v>
      </c>
      <c r="AR18" s="129">
        <v>12.09</v>
      </c>
      <c r="AS18" s="129">
        <v>3.98</v>
      </c>
      <c r="AT18" s="129">
        <v>0.41</v>
      </c>
      <c r="AU18" s="129">
        <v>0.43</v>
      </c>
      <c r="AV18" s="129">
        <v>1.62</v>
      </c>
      <c r="AW18" s="129">
        <v>-7.17</v>
      </c>
      <c r="AX18" s="129">
        <v>-2.5699999999999994</v>
      </c>
      <c r="AY18" s="129">
        <v>-0.14000000000000001</v>
      </c>
      <c r="AZ18" s="129">
        <v>-6.66</v>
      </c>
      <c r="BA18" s="129">
        <v>-8.2100000000000026</v>
      </c>
      <c r="BB18" s="129">
        <v>-11.2</v>
      </c>
      <c r="BC18" s="129">
        <v>8.9499999999999993</v>
      </c>
      <c r="BD18" s="129">
        <v>6.61</v>
      </c>
      <c r="BE18" s="129">
        <v>9.64</v>
      </c>
      <c r="BF18" s="129">
        <v>20.079999999999998</v>
      </c>
      <c r="BG18" s="129">
        <v>-4.29</v>
      </c>
      <c r="BH18" s="129">
        <v>-1.19</v>
      </c>
      <c r="BI18" s="129">
        <v>1.4299999999999997</v>
      </c>
      <c r="BJ18" s="129">
        <v>1.1100000000000001</v>
      </c>
      <c r="BK18" s="129">
        <v>8.5299999999999994</v>
      </c>
      <c r="BL18" s="129">
        <v>-3.21</v>
      </c>
      <c r="BM18" s="129">
        <v>-7.44</v>
      </c>
      <c r="BN18" s="129">
        <v>6.96</v>
      </c>
      <c r="BO18" s="129">
        <v>19.829999999999995</v>
      </c>
      <c r="BP18" s="129">
        <v>4.83</v>
      </c>
      <c r="BQ18" s="129">
        <v>-10.76</v>
      </c>
      <c r="BR18" s="129">
        <v>0.42</v>
      </c>
      <c r="BS18" s="129">
        <v>1.71</v>
      </c>
      <c r="BT18" s="129">
        <v>-0.72</v>
      </c>
      <c r="BU18" s="129">
        <v>-4.5199999999999987</v>
      </c>
      <c r="BV18" s="129">
        <v>0.56000000000000005</v>
      </c>
      <c r="BW18" s="129">
        <v>-1.6800000000000002</v>
      </c>
      <c r="BX18" s="129">
        <v>-6.32</v>
      </c>
      <c r="BY18" s="129">
        <v>-3.44</v>
      </c>
      <c r="BZ18" s="129">
        <v>2.88</v>
      </c>
      <c r="CA18" s="129">
        <v>8.870000000000001</v>
      </c>
      <c r="CB18" s="129">
        <v>8.58</v>
      </c>
      <c r="CC18" s="129">
        <v>2.79</v>
      </c>
      <c r="CD18" s="129">
        <v>3.3499999999999996</v>
      </c>
      <c r="CE18" s="129">
        <v>-0.51</v>
      </c>
      <c r="CF18" s="129">
        <v>-5.38</v>
      </c>
      <c r="CG18" s="129">
        <v>-2.96</v>
      </c>
      <c r="CH18" s="129">
        <v>3.4199999999999995</v>
      </c>
      <c r="CI18" s="129">
        <v>1.26</v>
      </c>
      <c r="CJ18" s="129">
        <v>3.49</v>
      </c>
      <c r="CK18" s="129">
        <v>-4.51</v>
      </c>
      <c r="CL18" s="129">
        <v>-1.34</v>
      </c>
      <c r="CM18" s="129">
        <v>-6.49</v>
      </c>
      <c r="CN18" s="129">
        <v>2.63</v>
      </c>
      <c r="CO18" s="129">
        <v>5.46</v>
      </c>
      <c r="CP18" s="129">
        <v>7.7699999999999987</v>
      </c>
      <c r="CQ18" s="129">
        <v>14.04</v>
      </c>
      <c r="CR18" s="129">
        <v>24.31</v>
      </c>
      <c r="CS18" s="129">
        <v>4.1900000000000004</v>
      </c>
      <c r="CT18" s="129">
        <v>-9.9899999999999984</v>
      </c>
      <c r="CU18" s="129">
        <v>5.86</v>
      </c>
      <c r="CV18" s="129">
        <v>-1.4699999999999998</v>
      </c>
      <c r="CW18" s="129">
        <v>14.34</v>
      </c>
      <c r="CX18" s="129">
        <v>3.07</v>
      </c>
      <c r="CY18" s="129">
        <v>-17.12</v>
      </c>
      <c r="CZ18" s="129">
        <v>-6.91</v>
      </c>
      <c r="DA18" s="129">
        <v>-1.44</v>
      </c>
      <c r="DB18" s="129">
        <v>-2.66</v>
      </c>
      <c r="DC18" s="129">
        <v>5.21</v>
      </c>
      <c r="DD18" s="129">
        <v>3.36</v>
      </c>
      <c r="DE18" s="129">
        <v>-5.74</v>
      </c>
      <c r="DF18" s="129">
        <v>4.12</v>
      </c>
      <c r="DG18" s="129">
        <v>0.9</v>
      </c>
      <c r="DH18" s="129">
        <v>-6.88</v>
      </c>
      <c r="DI18" s="129">
        <v>8.6999999999999993</v>
      </c>
      <c r="DJ18" s="129">
        <v>-4.45</v>
      </c>
      <c r="DK18" s="129">
        <v>12.13</v>
      </c>
      <c r="DL18" s="129">
        <v>11.850000000000001</v>
      </c>
      <c r="DM18" s="129">
        <v>9.14</v>
      </c>
      <c r="DN18" s="129">
        <v>-1.46</v>
      </c>
      <c r="DO18" s="129">
        <v>-5.41</v>
      </c>
      <c r="DP18" s="129">
        <v>-12.26</v>
      </c>
      <c r="DQ18" s="129">
        <v>-11.889999999999999</v>
      </c>
      <c r="DR18" s="129">
        <v>3.84</v>
      </c>
      <c r="DS18" s="129">
        <v>-2.29</v>
      </c>
      <c r="DT18" s="129">
        <v>-1.4800000000000002</v>
      </c>
      <c r="DU18" s="129">
        <v>-0.77000000000000013</v>
      </c>
      <c r="DV18" s="129">
        <v>1.37</v>
      </c>
      <c r="DW18" s="129">
        <v>-0.32</v>
      </c>
      <c r="DX18" s="129">
        <v>4.5999999999999996</v>
      </c>
      <c r="DY18" s="129">
        <v>4.4000000000000004</v>
      </c>
      <c r="DZ18" s="129">
        <v>8.75</v>
      </c>
      <c r="EA18" s="129">
        <v>9.6999999999999993</v>
      </c>
      <c r="EB18" s="129">
        <v>12.46</v>
      </c>
      <c r="EC18" s="129">
        <v>-0.96</v>
      </c>
      <c r="ED18" s="129">
        <v>-3.3</v>
      </c>
      <c r="EE18" s="129">
        <v>7.4</v>
      </c>
      <c r="EF18" s="129">
        <v>4.95</v>
      </c>
      <c r="EG18" s="129">
        <v>3.15</v>
      </c>
      <c r="EH18" s="129">
        <v>-11.11</v>
      </c>
      <c r="EI18" s="129">
        <v>-15.16</v>
      </c>
      <c r="EJ18" s="129">
        <v>1.8700000000000003</v>
      </c>
      <c r="EK18" s="129">
        <v>-3.7300000000000004</v>
      </c>
      <c r="EL18" s="129">
        <v>11.960000000000003</v>
      </c>
      <c r="EM18" s="129">
        <v>4.2300000000000004</v>
      </c>
      <c r="EN18" s="129">
        <v>-7.0400000000000009</v>
      </c>
      <c r="EO18" s="129">
        <v>0.08</v>
      </c>
      <c r="EP18" s="129">
        <v>1.31</v>
      </c>
      <c r="EQ18" s="129">
        <v>6.78</v>
      </c>
      <c r="ER18" s="129">
        <v>-0.53</v>
      </c>
      <c r="ES18" s="129">
        <v>3.89</v>
      </c>
      <c r="ET18" s="129">
        <v>-2.4100000000000006</v>
      </c>
      <c r="EU18" s="129">
        <v>0.01</v>
      </c>
      <c r="EV18">
        <f>100*SUMIF('12pxv'!$E$39:$E$492,$A18,'12pxv'!H$39:H$492)/sub_peso!EV18</f>
        <v>14.22</v>
      </c>
      <c r="EW18">
        <f>100*SUMIF('12pxv'!$E$39:$E$492,$A18,'12pxv'!I$39:I$492)/sub_peso!EW18</f>
        <v>3.88</v>
      </c>
      <c r="EX18">
        <f>100*SUMIF('12pxv'!$E$39:$E$492,$A18,'12pxv'!J$39:J$492)/sub_peso!EX18</f>
        <v>-0.8</v>
      </c>
      <c r="EY18">
        <f>100*SUMIF('12pxv'!$E$39:$E$492,$A18,'12pxv'!K$39:K$492)/sub_peso!EY18</f>
        <v>-2.1899999999999995</v>
      </c>
      <c r="EZ18">
        <f>100*SUMIF('12pxv'!$E$39:$E$492,$A18,'12pxv'!L$39:L$492)/sub_peso!EZ18</f>
        <v>-6.98</v>
      </c>
      <c r="FA18">
        <f>100*SUMIF('12pxv'!$E$39:$E$492,$A18,'12pxv'!M$39:M$492)/sub_peso!FA18</f>
        <v>2.16</v>
      </c>
      <c r="FB18">
        <f>100*SUMIF('12pxv'!$E$39:$E$492,$A18,'12pxv'!N$39:N$492)/sub_peso!FB18</f>
        <v>1.7999999999999998</v>
      </c>
      <c r="FC18">
        <f>100*SUMIF('12pxv'!$E$39:$E$492,$A18,'12pxv'!O$39:O$492)/sub_peso!FC18</f>
        <v>2.75</v>
      </c>
      <c r="FD18">
        <f>100*SUMIF('12pxv'!$E$39:$E$492,$A18,'12pxv'!P$39:P$492)/sub_peso!FD18</f>
        <v>-1.48</v>
      </c>
      <c r="FE18">
        <f>100*SUMIF('12pxv'!$E$39:$E$492,$A18,'12pxv'!Q$39:Q$492)/sub_peso!FE18</f>
        <v>-11.03</v>
      </c>
      <c r="FF18">
        <f>100*SUMIF('12pxv'!$E$39:$E$492,$A18,'12pxv'!R$39:R$492)/sub_peso!FF18</f>
        <v>-2.95</v>
      </c>
      <c r="FG18">
        <f>100*SUMIF('12pxv'!$E$39:$E$492,$A18,'12pxv'!S$39:S$492)/sub_peso!FG18</f>
        <v>2.65</v>
      </c>
      <c r="FH18">
        <f>100*SUMIF('12pxv'!$E$39:$E$492,$A18,'12pxv'!T$39:T$492)/sub_peso!FH18</f>
        <v>7.27</v>
      </c>
      <c r="FI18">
        <f>100*SUMIF('12pxv'!$E$39:$E$492,$A18,'12pxv'!U$39:U$492)/sub_peso!FI18</f>
        <v>6.78</v>
      </c>
      <c r="FJ18">
        <f>100*SUMIF('12pxv'!$E$39:$E$492,$A18,'12pxv'!V$39:V$492)/sub_peso!FJ18</f>
        <v>1.38</v>
      </c>
      <c r="FK18">
        <f>100*SUMIF('12pxv'!$E$39:$E$492,$A18,'12pxv'!W$39:W$492)/sub_peso!FK18</f>
        <v>1.92</v>
      </c>
      <c r="FL18">
        <f>100*SUMIF('12pxv'!$E$39:$E$492,$A18,'12pxv'!X$39:X$492)/sub_peso!FL18</f>
        <v>1.95</v>
      </c>
      <c r="FM18">
        <f>100*SUMIF('12pxv'!$E$39:$E$492,$A18,'12pxv'!Y$39:Y$492)/sub_peso!FM18</f>
        <v>-0.46</v>
      </c>
      <c r="FN18">
        <f>100*SUMIF('12pxv'!$E$39:$E$492,$A18,'12pxv'!Z$39:Z$492)/sub_peso!FN18</f>
        <v>3.2100000000000004</v>
      </c>
      <c r="FO18">
        <f>100*SUMIF('12pxv'!$E$39:$E$492,$A18,'12pxv'!AA$39:AA$492)/sub_peso!FO18</f>
        <v>0.66000000000000014</v>
      </c>
      <c r="FP18">
        <f>100*SUMIF('12pxv'!$E$39:$E$492,$A18,'12pxv'!AB$39:AB$492)/sub_peso!FP18</f>
        <v>-4.59</v>
      </c>
      <c r="FQ18">
        <f>100*SUMIF('12pxv'!$E$39:$E$492,$A18,'12pxv'!AC$39:AC$492)/sub_peso!FQ18</f>
        <v>-0.81</v>
      </c>
      <c r="FR18">
        <f>100*SUMIF('12pxv'!$E$39:$E$492,$A18,'12pxv'!AD$39:AD$492)/sub_peso!FR18</f>
        <v>-2.2799999999999998</v>
      </c>
      <c r="FS18">
        <f>100*SUMIF('12pxv'!$E$39:$E$492,$A18,'12pxv'!AE$39:AE$492)/sub_peso!FS18</f>
        <v>2.87</v>
      </c>
      <c r="FT18">
        <f>100*SUMIF('12pxv'!$E$39:$E$492,$A18,'12pxv'!AF$39:AF$492)/sub_peso!FT18</f>
        <v>0.67</v>
      </c>
      <c r="FU18">
        <f>100*SUMIF('12pxv'!$E$39:$E$492,$A18,'12pxv'!AG$39:AG$492)/sub_peso!FU18</f>
        <v>-1.2000000000000002</v>
      </c>
      <c r="FV18">
        <f>100*SUMIF('12pxv'!$E$39:$E$492,$A18,'12pxv'!AH$39:AH$492)/sub_peso!FV18</f>
        <v>4.38</v>
      </c>
      <c r="FW18">
        <f>100*SUMIF('12pxv'!$E$39:$E$492,$A18,'12pxv'!AI$39:AI$492)/sub_peso!FW18</f>
        <v>-1.3699999999999999</v>
      </c>
      <c r="FX18">
        <f>100*SUMIF('12pxv'!$E$39:$E$492,$A18,'12pxv'!AJ$39:AJ$492)/sub_peso!FX18</f>
        <v>3.0599999999999996</v>
      </c>
      <c r="FY18">
        <f>100*SUMIF('12pxv'!$E$39:$E$492,$A18,'12pxv'!AK$39:AK$492)/sub_peso!FY18</f>
        <v>-3.83</v>
      </c>
      <c r="FZ18">
        <f>100*SUMIF('12pxv'!$E$39:$E$492,$A18,'12pxv'!AL$39:AL$492)/sub_peso!FZ18</f>
        <v>-2.5399999999999996</v>
      </c>
      <c r="GA18">
        <f>100*SUMIF('12pxv'!$E$39:$E$492,$A18,'12pxv'!AM$39:AM$492)/sub_peso!GA18</f>
        <v>-0.77000000000000013</v>
      </c>
      <c r="GB18">
        <f>100*SUMIF('12pxv'!$E$39:$E$492,$A18,'12pxv'!AN$39:AN$492)/sub_peso!GB18</f>
        <v>-0.44999999999999996</v>
      </c>
    </row>
    <row r="19" spans="1:184" x14ac:dyDescent="0.25">
      <c r="A19" s="59">
        <v>1103026</v>
      </c>
      <c r="B19" s="56" t="s">
        <v>20</v>
      </c>
      <c r="C19" s="129">
        <v>13.349999999999998</v>
      </c>
      <c r="D19" s="129">
        <v>-0.86999999999999988</v>
      </c>
      <c r="E19" s="129">
        <v>0.66</v>
      </c>
      <c r="F19" s="129">
        <v>-7.77</v>
      </c>
      <c r="G19" s="129">
        <v>1.52</v>
      </c>
      <c r="H19" s="129">
        <v>5.48</v>
      </c>
      <c r="I19" s="129">
        <v>-1.78</v>
      </c>
      <c r="J19" s="129">
        <v>3.05</v>
      </c>
      <c r="K19" s="129">
        <v>-4.7699999999999987</v>
      </c>
      <c r="L19" s="129">
        <v>3.03</v>
      </c>
      <c r="M19" s="129">
        <v>-9.8699999999999992</v>
      </c>
      <c r="N19" s="129">
        <v>-1.06</v>
      </c>
      <c r="O19" s="129">
        <v>5.66</v>
      </c>
      <c r="P19" s="129">
        <v>10.71</v>
      </c>
      <c r="Q19" s="129">
        <v>5.15</v>
      </c>
      <c r="R19" s="129">
        <v>3.9200000000000004</v>
      </c>
      <c r="S19" s="129">
        <v>-0.8</v>
      </c>
      <c r="T19" s="129">
        <v>-1.29</v>
      </c>
      <c r="U19" s="129">
        <v>-8.9499999999999993</v>
      </c>
      <c r="V19" s="129">
        <v>28.19</v>
      </c>
      <c r="W19" s="129">
        <v>0.98</v>
      </c>
      <c r="X19" s="129">
        <v>-0.68</v>
      </c>
      <c r="Y19" s="129">
        <v>-8.7100000000000009</v>
      </c>
      <c r="Z19" s="129">
        <v>-3.1900000000000004</v>
      </c>
      <c r="AA19" s="129">
        <v>-6.34</v>
      </c>
      <c r="AB19" s="129">
        <v>-1.7</v>
      </c>
      <c r="AC19" s="129">
        <v>8.73</v>
      </c>
      <c r="AD19" s="129">
        <v>4.47</v>
      </c>
      <c r="AE19" s="129">
        <v>-8.14</v>
      </c>
      <c r="AF19" s="129">
        <v>8.9600000000000009</v>
      </c>
      <c r="AG19" s="129">
        <v>18.98</v>
      </c>
      <c r="AH19" s="129">
        <v>8.3699999999999992</v>
      </c>
      <c r="AI19" s="129">
        <v>-6.1500000000000012</v>
      </c>
      <c r="AJ19" s="129">
        <v>-5.46</v>
      </c>
      <c r="AK19" s="129">
        <v>2.2200000000000002</v>
      </c>
      <c r="AL19" s="129">
        <v>3.95</v>
      </c>
      <c r="AM19" s="129">
        <v>-3.88</v>
      </c>
      <c r="AN19" s="129">
        <v>15.260000000000002</v>
      </c>
      <c r="AO19" s="129">
        <v>-1.8600000000000003</v>
      </c>
      <c r="AP19" s="129">
        <v>1.62</v>
      </c>
      <c r="AQ19" s="129">
        <v>-11.05</v>
      </c>
      <c r="AR19" s="129">
        <v>6.6499999999999995</v>
      </c>
      <c r="AS19" s="129">
        <v>4.66</v>
      </c>
      <c r="AT19" s="129">
        <v>13.28</v>
      </c>
      <c r="AU19" s="129">
        <v>8.36</v>
      </c>
      <c r="AV19" s="129">
        <v>-12.87</v>
      </c>
      <c r="AW19" s="129">
        <v>-8.9</v>
      </c>
      <c r="AX19" s="129">
        <v>-2.35</v>
      </c>
      <c r="AY19" s="129">
        <v>-6.9499999999999993</v>
      </c>
      <c r="AZ19" s="129">
        <v>4.26</v>
      </c>
      <c r="BA19" s="129">
        <v>0.18</v>
      </c>
      <c r="BB19" s="129">
        <v>3.05</v>
      </c>
      <c r="BC19" s="129">
        <v>0.84</v>
      </c>
      <c r="BD19" s="129">
        <v>5.54</v>
      </c>
      <c r="BE19" s="129">
        <v>4.3600000000000003</v>
      </c>
      <c r="BF19" s="129">
        <v>12.49</v>
      </c>
      <c r="BG19" s="129">
        <v>6.5400000000000009</v>
      </c>
      <c r="BH19" s="129">
        <v>-4.03</v>
      </c>
      <c r="BI19" s="129">
        <v>1.07</v>
      </c>
      <c r="BJ19" s="129">
        <v>16.149999999999999</v>
      </c>
      <c r="BK19" s="129">
        <v>6.43</v>
      </c>
      <c r="BL19" s="129">
        <v>-5.43</v>
      </c>
      <c r="BM19" s="129">
        <v>-9.4</v>
      </c>
      <c r="BN19" s="129">
        <v>-10.029999999999999</v>
      </c>
      <c r="BO19" s="129">
        <v>-1.3699999999999999</v>
      </c>
      <c r="BP19" s="129">
        <v>-1.61</v>
      </c>
      <c r="BQ19" s="129">
        <v>4.32</v>
      </c>
      <c r="BR19" s="129">
        <v>14.31</v>
      </c>
      <c r="BS19" s="129">
        <v>-7.07</v>
      </c>
      <c r="BT19" s="129">
        <v>-1.38</v>
      </c>
      <c r="BU19" s="129">
        <v>3.51</v>
      </c>
      <c r="BV19" s="129">
        <v>5.05</v>
      </c>
      <c r="BW19" s="129">
        <v>1.01</v>
      </c>
      <c r="BX19" s="129">
        <v>-7.6400000000000006</v>
      </c>
      <c r="BY19" s="129">
        <v>1.68</v>
      </c>
      <c r="BZ19" s="129">
        <v>18.739999999999998</v>
      </c>
      <c r="CA19" s="129">
        <v>0.48999999999999994</v>
      </c>
      <c r="CB19" s="129">
        <v>-2.69</v>
      </c>
      <c r="CC19" s="129">
        <v>-10.030000000000001</v>
      </c>
      <c r="CD19" s="129">
        <v>-2.64</v>
      </c>
      <c r="CE19" s="129">
        <v>-0.11999999999999997</v>
      </c>
      <c r="CF19" s="129">
        <v>1.9900000000000002</v>
      </c>
      <c r="CG19" s="129">
        <v>-0.45</v>
      </c>
      <c r="CH19" s="129">
        <v>1.1299999999999999</v>
      </c>
      <c r="CI19" s="129">
        <v>-1.41</v>
      </c>
      <c r="CJ19" s="129">
        <v>5.93</v>
      </c>
      <c r="CK19" s="129">
        <v>2.0000000000000004E-2</v>
      </c>
      <c r="CL19" s="129">
        <v>-7.41</v>
      </c>
      <c r="CM19" s="129">
        <v>5.3</v>
      </c>
      <c r="CN19" s="129">
        <v>-8.24</v>
      </c>
      <c r="CO19" s="129">
        <v>19.02</v>
      </c>
      <c r="CP19" s="129">
        <v>11.980000000000002</v>
      </c>
      <c r="CQ19" s="129">
        <v>4.46</v>
      </c>
      <c r="CR19" s="129">
        <v>-3.8700000000000006</v>
      </c>
      <c r="CS19" s="129">
        <v>-18.740000000000002</v>
      </c>
      <c r="CT19" s="129">
        <v>-8.08</v>
      </c>
      <c r="CU19" s="129">
        <v>-0.28999999999999998</v>
      </c>
      <c r="CV19" s="129">
        <v>4.5999999999999996</v>
      </c>
      <c r="CW19" s="129">
        <v>8.76</v>
      </c>
      <c r="CX19" s="129">
        <v>-4.6700000000000008</v>
      </c>
      <c r="CY19" s="129">
        <v>-11.12</v>
      </c>
      <c r="CZ19" s="129">
        <v>-7.39</v>
      </c>
      <c r="DA19" s="129">
        <v>6.17</v>
      </c>
      <c r="DB19" s="129">
        <v>8.84</v>
      </c>
      <c r="DC19" s="129">
        <v>6.99</v>
      </c>
      <c r="DD19" s="129">
        <v>14.460000000000003</v>
      </c>
      <c r="DE19" s="129">
        <v>2.31</v>
      </c>
      <c r="DF19" s="129">
        <v>-5</v>
      </c>
      <c r="DG19" s="129">
        <v>-3.46</v>
      </c>
      <c r="DH19" s="129">
        <v>-4.8</v>
      </c>
      <c r="DI19" s="129">
        <v>0.89</v>
      </c>
      <c r="DJ19" s="129">
        <v>3.1900000000000004</v>
      </c>
      <c r="DK19" s="129">
        <v>3.76</v>
      </c>
      <c r="DL19" s="129">
        <v>-7.86</v>
      </c>
      <c r="DM19" s="129">
        <v>4.5599999999999996</v>
      </c>
      <c r="DN19" s="129">
        <v>4.9600000000000009</v>
      </c>
      <c r="DO19" s="129">
        <v>1.1999999999999997</v>
      </c>
      <c r="DP19" s="129">
        <v>1.93</v>
      </c>
      <c r="DQ19" s="129">
        <v>0.91</v>
      </c>
      <c r="DR19" s="129">
        <v>4.87</v>
      </c>
      <c r="DS19" s="129">
        <v>6.43</v>
      </c>
      <c r="DT19" s="129">
        <v>-1.1199999999999999</v>
      </c>
      <c r="DU19" s="129">
        <v>-2.86</v>
      </c>
      <c r="DV19" s="129">
        <v>-1.2</v>
      </c>
      <c r="DW19" s="129">
        <v>-2.5899999999999994</v>
      </c>
      <c r="DX19" s="129">
        <v>0.84</v>
      </c>
      <c r="DY19" s="129">
        <v>12.03</v>
      </c>
      <c r="DZ19" s="129">
        <v>11.64</v>
      </c>
      <c r="EA19" s="129">
        <v>3.28</v>
      </c>
      <c r="EB19" s="129">
        <v>-8.8800000000000008</v>
      </c>
      <c r="EC19" s="129">
        <v>-6.26</v>
      </c>
      <c r="ED19" s="129">
        <v>-6.65</v>
      </c>
      <c r="EE19" s="129">
        <v>-3.52</v>
      </c>
      <c r="EF19" s="129">
        <v>7.0699999999999994</v>
      </c>
      <c r="EG19" s="129">
        <v>0.52</v>
      </c>
      <c r="EH19" s="129">
        <v>-1.8300000000000003</v>
      </c>
      <c r="EI19" s="129">
        <v>-13.18</v>
      </c>
      <c r="EJ19" s="129">
        <v>8.3699999999999992</v>
      </c>
      <c r="EK19" s="129">
        <v>1.08</v>
      </c>
      <c r="EL19" s="129">
        <v>8.17</v>
      </c>
      <c r="EM19" s="129">
        <v>11.93</v>
      </c>
      <c r="EN19" s="129">
        <v>3.2599999999999993</v>
      </c>
      <c r="EO19" s="129">
        <v>-2.4500000000000002</v>
      </c>
      <c r="EP19" s="129">
        <v>2.48</v>
      </c>
      <c r="EQ19" s="129">
        <v>-3.1</v>
      </c>
      <c r="ER19" s="129">
        <v>-1.04</v>
      </c>
      <c r="ES19" s="129">
        <v>-8.93</v>
      </c>
      <c r="ET19" s="129">
        <v>7.6899999999999995</v>
      </c>
      <c r="EU19" s="129">
        <v>-1.25</v>
      </c>
      <c r="EV19">
        <f>100*SUMIF('12pxv'!$E$39:$E$492,$A19,'12pxv'!H$39:H$492)/sub_peso!EV19</f>
        <v>-5.72</v>
      </c>
      <c r="EW19">
        <f>100*SUMIF('12pxv'!$E$39:$E$492,$A19,'12pxv'!I$39:I$492)/sub_peso!EW19</f>
        <v>-2.1800000000000002</v>
      </c>
      <c r="EX19">
        <f>100*SUMIF('12pxv'!$E$39:$E$492,$A19,'12pxv'!J$39:J$492)/sub_peso!EX19</f>
        <v>-5.0700000000000012</v>
      </c>
      <c r="EY19">
        <f>100*SUMIF('12pxv'!$E$39:$E$492,$A19,'12pxv'!K$39:K$492)/sub_peso!EY19</f>
        <v>-3.8299999999999996</v>
      </c>
      <c r="EZ19">
        <f>100*SUMIF('12pxv'!$E$39:$E$492,$A19,'12pxv'!L$39:L$492)/sub_peso!EZ19</f>
        <v>22.49</v>
      </c>
      <c r="FA19">
        <f>100*SUMIF('12pxv'!$E$39:$E$492,$A19,'12pxv'!M$39:M$492)/sub_peso!FA19</f>
        <v>-6.33</v>
      </c>
      <c r="FB19">
        <f>100*SUMIF('12pxv'!$E$39:$E$492,$A19,'12pxv'!N$39:N$492)/sub_peso!FB19</f>
        <v>-0.69</v>
      </c>
      <c r="FC19">
        <f>100*SUMIF('12pxv'!$E$39:$E$492,$A19,'12pxv'!O$39:O$492)/sub_peso!FC19</f>
        <v>51.89</v>
      </c>
      <c r="FD19">
        <f>100*SUMIF('12pxv'!$E$39:$E$492,$A19,'12pxv'!P$39:P$492)/sub_peso!FD19</f>
        <v>2.64</v>
      </c>
      <c r="FE19">
        <f>100*SUMIF('12pxv'!$E$39:$E$492,$A19,'12pxv'!Q$39:Q$492)/sub_peso!FE19</f>
        <v>-7.31</v>
      </c>
      <c r="FF19">
        <f>100*SUMIF('12pxv'!$E$39:$E$492,$A19,'12pxv'!R$39:R$492)/sub_peso!FF19</f>
        <v>-18.38</v>
      </c>
      <c r="FG19">
        <f>100*SUMIF('12pxv'!$E$39:$E$492,$A19,'12pxv'!S$39:S$492)/sub_peso!FG19</f>
        <v>-1.76</v>
      </c>
      <c r="FH19">
        <f>100*SUMIF('12pxv'!$E$39:$E$492,$A19,'12pxv'!T$39:T$492)/sub_peso!FH19</f>
        <v>-2.2200000000000002</v>
      </c>
      <c r="FI19">
        <f>100*SUMIF('12pxv'!$E$39:$E$492,$A19,'12pxv'!U$39:U$492)/sub_peso!FI19</f>
        <v>-13.57</v>
      </c>
      <c r="FJ19">
        <f>100*SUMIF('12pxv'!$E$39:$E$492,$A19,'12pxv'!V$39:V$492)/sub_peso!FJ19</f>
        <v>-2.4700000000000002</v>
      </c>
      <c r="FK19">
        <f>100*SUMIF('12pxv'!$E$39:$E$492,$A19,'12pxv'!W$39:W$492)/sub_peso!FK19</f>
        <v>17</v>
      </c>
      <c r="FL19">
        <f>100*SUMIF('12pxv'!$E$39:$E$492,$A19,'12pxv'!X$39:X$492)/sub_peso!FL19</f>
        <v>19.649999999999999</v>
      </c>
      <c r="FM19">
        <f>100*SUMIF('12pxv'!$E$39:$E$492,$A19,'12pxv'!Y$39:Y$492)/sub_peso!FM19</f>
        <v>-5.98</v>
      </c>
      <c r="FN19">
        <f>100*SUMIF('12pxv'!$E$39:$E$492,$A19,'12pxv'!Z$39:Z$492)/sub_peso!FN19</f>
        <v>-1.3</v>
      </c>
      <c r="FO19">
        <f>100*SUMIF('12pxv'!$E$39:$E$492,$A19,'12pxv'!AA$39:AA$492)/sub_peso!FO19</f>
        <v>2.59</v>
      </c>
      <c r="FP19">
        <f>100*SUMIF('12pxv'!$E$39:$E$492,$A19,'12pxv'!AB$39:AB$492)/sub_peso!FP19</f>
        <v>-16.32</v>
      </c>
      <c r="FQ19">
        <f>100*SUMIF('12pxv'!$E$39:$E$492,$A19,'12pxv'!AC$39:AC$492)/sub_peso!FQ19</f>
        <v>9.7100000000000026</v>
      </c>
      <c r="FR19">
        <f>100*SUMIF('12pxv'!$E$39:$E$492,$A19,'12pxv'!AD$39:AD$492)/sub_peso!FR19</f>
        <v>1.2</v>
      </c>
      <c r="FS19">
        <f>100*SUMIF('12pxv'!$E$39:$E$492,$A19,'12pxv'!AE$39:AE$492)/sub_peso!FS19</f>
        <v>-3.41</v>
      </c>
      <c r="FT19">
        <f>100*SUMIF('12pxv'!$E$39:$E$492,$A19,'12pxv'!AF$39:AF$492)/sub_peso!FT19</f>
        <v>32.44</v>
      </c>
      <c r="FU19">
        <f>100*SUMIF('12pxv'!$E$39:$E$492,$A19,'12pxv'!AG$39:AG$492)/sub_peso!FU19</f>
        <v>4.72</v>
      </c>
      <c r="FV19">
        <f>100*SUMIF('12pxv'!$E$39:$E$492,$A19,'12pxv'!AH$39:AH$492)/sub_peso!FV19</f>
        <v>-4.17</v>
      </c>
      <c r="FW19">
        <f>100*SUMIF('12pxv'!$E$39:$E$492,$A19,'12pxv'!AI$39:AI$492)/sub_peso!FW19</f>
        <v>-2</v>
      </c>
      <c r="FX19">
        <f>100*SUMIF('12pxv'!$E$39:$E$492,$A19,'12pxv'!AJ$39:AJ$492)/sub_peso!FX19</f>
        <v>-15.000000000000002</v>
      </c>
      <c r="FY19">
        <f>100*SUMIF('12pxv'!$E$39:$E$492,$A19,'12pxv'!AK$39:AK$492)/sub_peso!FY19</f>
        <v>-6.97</v>
      </c>
      <c r="FZ19">
        <f>100*SUMIF('12pxv'!$E$39:$E$492,$A19,'12pxv'!AL$39:AL$492)/sub_peso!FZ19</f>
        <v>7.42</v>
      </c>
      <c r="GA19">
        <f>100*SUMIF('12pxv'!$E$39:$E$492,$A19,'12pxv'!AM$39:AM$492)/sub_peso!GA19</f>
        <v>8.68</v>
      </c>
      <c r="GB19">
        <f>100*SUMIF('12pxv'!$E$39:$E$492,$A19,'12pxv'!AN$39:AN$492)/sub_peso!GB19</f>
        <v>-0.28999999999999998</v>
      </c>
    </row>
    <row r="20" spans="1:184" ht="14.45" x14ac:dyDescent="0.35">
      <c r="A20" s="59">
        <v>1103027</v>
      </c>
      <c r="B20" s="56" t="s">
        <v>21</v>
      </c>
      <c r="C20" s="129">
        <v>23.07</v>
      </c>
      <c r="D20" s="129">
        <v>-1.5600000000000003</v>
      </c>
      <c r="E20" s="129">
        <v>17.39</v>
      </c>
      <c r="F20" s="129">
        <v>21.72</v>
      </c>
      <c r="G20" s="129">
        <v>-28.199999999999996</v>
      </c>
      <c r="H20" s="129">
        <v>0.34</v>
      </c>
      <c r="I20" s="129">
        <v>-0.27</v>
      </c>
      <c r="J20" s="129">
        <v>-26.44</v>
      </c>
      <c r="K20" s="129">
        <v>17.7</v>
      </c>
      <c r="L20" s="129">
        <v>25.120000000000005</v>
      </c>
      <c r="M20" s="129">
        <v>17.23</v>
      </c>
      <c r="N20" s="129">
        <v>-14.319999999999999</v>
      </c>
      <c r="O20" s="129">
        <v>21.17</v>
      </c>
      <c r="P20" s="129">
        <v>-2.4500000000000002</v>
      </c>
      <c r="Q20" s="129">
        <v>-20.100000000000001</v>
      </c>
      <c r="R20" s="129">
        <v>16.68</v>
      </c>
      <c r="S20" s="129">
        <v>-20.21</v>
      </c>
      <c r="T20" s="129">
        <v>-10.130000000000001</v>
      </c>
      <c r="U20" s="129">
        <v>-6.27</v>
      </c>
      <c r="V20" s="129">
        <v>16.37</v>
      </c>
      <c r="W20" s="129">
        <v>2.38</v>
      </c>
      <c r="X20" s="129">
        <v>1.37</v>
      </c>
      <c r="Y20" s="129">
        <v>-11.800000000000002</v>
      </c>
      <c r="Z20" s="129">
        <v>-12.009999999999998</v>
      </c>
      <c r="AA20" s="129">
        <v>25.55</v>
      </c>
      <c r="AB20" s="129">
        <v>24.54</v>
      </c>
      <c r="AC20" s="129">
        <v>11.16</v>
      </c>
      <c r="AD20" s="129">
        <v>-13.13</v>
      </c>
      <c r="AE20" s="129">
        <v>21.500000000000004</v>
      </c>
      <c r="AF20" s="129">
        <v>-7.2900000000000009</v>
      </c>
      <c r="AG20" s="129">
        <v>-22.28</v>
      </c>
      <c r="AH20" s="129">
        <v>8.1199999999999992</v>
      </c>
      <c r="AI20" s="129">
        <v>13.6</v>
      </c>
      <c r="AJ20" s="129">
        <v>8.73</v>
      </c>
      <c r="AK20" s="129">
        <v>22.93</v>
      </c>
      <c r="AL20" s="129">
        <v>-27.79</v>
      </c>
      <c r="AM20" s="129">
        <v>-8.67</v>
      </c>
      <c r="AN20" s="129">
        <v>17.79</v>
      </c>
      <c r="AO20" s="129">
        <v>-7.3899999999999988</v>
      </c>
      <c r="AP20" s="129">
        <v>13.87</v>
      </c>
      <c r="AQ20" s="129">
        <v>-5.12</v>
      </c>
      <c r="AR20" s="129">
        <v>5.43</v>
      </c>
      <c r="AS20" s="129">
        <v>-15.170000000000002</v>
      </c>
      <c r="AT20" s="129">
        <v>1.46</v>
      </c>
      <c r="AU20" s="129">
        <v>12.04</v>
      </c>
      <c r="AV20" s="129">
        <v>-0.99</v>
      </c>
      <c r="AW20" s="129">
        <v>-11.87</v>
      </c>
      <c r="AX20" s="129">
        <v>13.93</v>
      </c>
      <c r="AY20" s="129">
        <v>-0.68</v>
      </c>
      <c r="AZ20" s="129">
        <v>5.54</v>
      </c>
      <c r="BA20" s="129">
        <v>8.9</v>
      </c>
      <c r="BB20" s="129">
        <v>-5.9500000000000011</v>
      </c>
      <c r="BC20" s="129">
        <v>-19.64</v>
      </c>
      <c r="BD20" s="129">
        <v>12.050000000000002</v>
      </c>
      <c r="BE20" s="129">
        <v>-13.17</v>
      </c>
      <c r="BF20" s="129">
        <v>-6.91</v>
      </c>
      <c r="BG20" s="129">
        <v>18.98</v>
      </c>
      <c r="BH20" s="129">
        <v>10.99</v>
      </c>
      <c r="BI20" s="129">
        <v>20.010000000000002</v>
      </c>
      <c r="BJ20" s="129">
        <v>-12.05</v>
      </c>
      <c r="BK20" s="129">
        <v>24.26</v>
      </c>
      <c r="BL20" s="129">
        <v>-20.87</v>
      </c>
      <c r="BM20" s="129">
        <v>1.65</v>
      </c>
      <c r="BN20" s="129">
        <v>-3.5</v>
      </c>
      <c r="BO20" s="129">
        <v>-3.56</v>
      </c>
      <c r="BP20" s="129">
        <v>-3.93</v>
      </c>
      <c r="BQ20" s="129">
        <v>-16</v>
      </c>
      <c r="BR20" s="129">
        <v>6.85</v>
      </c>
      <c r="BS20" s="129">
        <v>-1.4100000000000001</v>
      </c>
      <c r="BT20" s="129">
        <v>28.499999999999996</v>
      </c>
      <c r="BU20" s="129">
        <v>-13.07</v>
      </c>
      <c r="BV20" s="129">
        <v>8.52</v>
      </c>
      <c r="BW20" s="129">
        <v>5.5</v>
      </c>
      <c r="BX20" s="129">
        <v>-0.44</v>
      </c>
      <c r="BY20" s="129">
        <v>14.509999999999998</v>
      </c>
      <c r="BZ20" s="129">
        <v>3.65</v>
      </c>
      <c r="CA20" s="129">
        <v>-6.11</v>
      </c>
      <c r="CB20" s="129">
        <v>-17.95</v>
      </c>
      <c r="CC20" s="129">
        <v>-8.0500000000000007</v>
      </c>
      <c r="CD20" s="129">
        <v>3.5600000000000005</v>
      </c>
      <c r="CE20" s="129">
        <v>2.15</v>
      </c>
      <c r="CF20" s="129">
        <v>-6.7100000000000009</v>
      </c>
      <c r="CG20" s="129">
        <v>30.53</v>
      </c>
      <c r="CH20" s="129">
        <v>19.899999999999999</v>
      </c>
      <c r="CI20" s="129">
        <v>-1.5699999999999998</v>
      </c>
      <c r="CJ20" s="129">
        <v>10.63</v>
      </c>
      <c r="CK20" s="129">
        <v>-3.76</v>
      </c>
      <c r="CL20" s="129">
        <v>-6.1900000000000013</v>
      </c>
      <c r="CM20" s="129">
        <v>-19.46</v>
      </c>
      <c r="CN20" s="129">
        <v>-3.05</v>
      </c>
      <c r="CO20" s="129">
        <v>4.3</v>
      </c>
      <c r="CP20" s="129">
        <v>7.160000000000001</v>
      </c>
      <c r="CQ20" s="129">
        <v>16.77</v>
      </c>
      <c r="CR20" s="129">
        <v>-2.83</v>
      </c>
      <c r="CS20" s="129">
        <v>4.71</v>
      </c>
      <c r="CT20" s="129">
        <v>-33.81</v>
      </c>
      <c r="CU20" s="129">
        <v>24.19</v>
      </c>
      <c r="CV20" s="129">
        <v>-4.28</v>
      </c>
      <c r="CW20" s="129">
        <v>25.74</v>
      </c>
      <c r="CX20" s="129">
        <v>4.0599999999999987</v>
      </c>
      <c r="CY20" s="129">
        <v>-10.7</v>
      </c>
      <c r="CZ20" s="129">
        <v>-7.85</v>
      </c>
      <c r="DA20" s="129">
        <v>-9.58</v>
      </c>
      <c r="DB20" s="129">
        <v>-12.92</v>
      </c>
      <c r="DC20" s="129">
        <v>5.54</v>
      </c>
      <c r="DD20" s="129">
        <v>46.06</v>
      </c>
      <c r="DE20" s="129">
        <v>11.82</v>
      </c>
      <c r="DF20" s="129">
        <v>19.309999999999999</v>
      </c>
      <c r="DG20" s="129">
        <v>-11.27</v>
      </c>
      <c r="DH20" s="129">
        <v>7.1</v>
      </c>
      <c r="DI20" s="129">
        <v>4.32</v>
      </c>
      <c r="DJ20" s="129">
        <v>-4.18</v>
      </c>
      <c r="DK20" s="129">
        <v>-3.8900000000000006</v>
      </c>
      <c r="DL20" s="129">
        <v>-2.16</v>
      </c>
      <c r="DM20" s="129">
        <v>-4.2699999999999996</v>
      </c>
      <c r="DN20" s="129">
        <v>-8.4700000000000006</v>
      </c>
      <c r="DO20" s="129">
        <v>21.31</v>
      </c>
      <c r="DP20" s="129">
        <v>0.38000000000000006</v>
      </c>
      <c r="DQ20" s="129">
        <v>-15.079999999999998</v>
      </c>
      <c r="DR20" s="129">
        <v>-14.030000000000001</v>
      </c>
      <c r="DS20" s="129">
        <v>-4.2</v>
      </c>
      <c r="DT20" s="129">
        <v>8.8000000000000007</v>
      </c>
      <c r="DU20" s="129">
        <v>-0.08</v>
      </c>
      <c r="DV20" s="129">
        <v>0.55000000000000004</v>
      </c>
      <c r="DW20" s="129">
        <v>-5.05</v>
      </c>
      <c r="DX20" s="129">
        <v>-11.66</v>
      </c>
      <c r="DY20" s="129">
        <v>0.18</v>
      </c>
      <c r="DZ20" s="129">
        <v>31.1</v>
      </c>
      <c r="EA20" s="129">
        <v>12.77</v>
      </c>
      <c r="EB20" s="129">
        <v>5.51</v>
      </c>
      <c r="EC20" s="129">
        <v>7.5</v>
      </c>
      <c r="ED20" s="129">
        <v>-6.79</v>
      </c>
      <c r="EE20" s="129">
        <v>8.09</v>
      </c>
      <c r="EF20" s="129">
        <v>9.01</v>
      </c>
      <c r="EG20" s="129">
        <v>11.480000000000002</v>
      </c>
      <c r="EH20" s="129">
        <v>-2.5500000000000003</v>
      </c>
      <c r="EI20" s="129">
        <v>-25.420000000000005</v>
      </c>
      <c r="EJ20" s="129">
        <v>-0.11</v>
      </c>
      <c r="EK20" s="129">
        <v>-13.900000000000002</v>
      </c>
      <c r="EL20" s="129">
        <v>37.08</v>
      </c>
      <c r="EM20" s="129">
        <v>-12.74</v>
      </c>
      <c r="EN20" s="129">
        <v>4.6500000000000004</v>
      </c>
      <c r="EO20" s="129">
        <v>17.04</v>
      </c>
      <c r="EP20" s="129">
        <v>-3.02</v>
      </c>
      <c r="EQ20" s="129">
        <v>0.65</v>
      </c>
      <c r="ER20" s="129">
        <v>-6.080000000000001</v>
      </c>
      <c r="ES20" s="129">
        <v>12.800000000000002</v>
      </c>
      <c r="ET20" s="129">
        <v>6.5999999999999988</v>
      </c>
      <c r="EU20" s="129">
        <v>5.88</v>
      </c>
      <c r="EV20">
        <f>100*SUMIF('12pxv'!$E$39:$E$492,$A20,'12pxv'!H$39:H$492)/sub_peso!EV20</f>
        <v>-22.97</v>
      </c>
      <c r="EW20">
        <f>100*SUMIF('12pxv'!$E$39:$E$492,$A20,'12pxv'!I$39:I$492)/sub_peso!EW20</f>
        <v>-8.08</v>
      </c>
      <c r="EX20">
        <f>100*SUMIF('12pxv'!$E$39:$E$492,$A20,'12pxv'!J$39:J$492)/sub_peso!EX20</f>
        <v>-12.330000000000002</v>
      </c>
      <c r="EY20">
        <f>100*SUMIF('12pxv'!$E$39:$E$492,$A20,'12pxv'!K$39:K$492)/sub_peso!EY20</f>
        <v>8.7799999999999994</v>
      </c>
      <c r="EZ20">
        <f>100*SUMIF('12pxv'!$E$39:$E$492,$A20,'12pxv'!L$39:L$492)/sub_peso!EZ20</f>
        <v>8.0399999999999991</v>
      </c>
      <c r="FA20">
        <f>100*SUMIF('12pxv'!$E$39:$E$492,$A20,'12pxv'!M$39:M$492)/sub_peso!FA20</f>
        <v>-4.72</v>
      </c>
      <c r="FB20">
        <f>100*SUMIF('12pxv'!$E$39:$E$492,$A20,'12pxv'!N$39:N$492)/sub_peso!FB20</f>
        <v>-1.73</v>
      </c>
      <c r="FC20">
        <f>100*SUMIF('12pxv'!$E$39:$E$492,$A20,'12pxv'!O$39:O$492)/sub_peso!FC20</f>
        <v>21.12</v>
      </c>
      <c r="FD20">
        <f>100*SUMIF('12pxv'!$E$39:$E$492,$A20,'12pxv'!P$39:P$492)/sub_peso!FD20</f>
        <v>-6.53</v>
      </c>
      <c r="FE20">
        <f>100*SUMIF('12pxv'!$E$39:$E$492,$A20,'12pxv'!Q$39:Q$492)/sub_peso!FE20</f>
        <v>33.17</v>
      </c>
      <c r="FF20">
        <f>100*SUMIF('12pxv'!$E$39:$E$492,$A20,'12pxv'!R$39:R$492)/sub_peso!FF20</f>
        <v>-13.429999999999998</v>
      </c>
      <c r="FG20">
        <f>100*SUMIF('12pxv'!$E$39:$E$492,$A20,'12pxv'!S$39:S$492)/sub_peso!FG20</f>
        <v>-22.49</v>
      </c>
      <c r="FH20">
        <f>100*SUMIF('12pxv'!$E$39:$E$492,$A20,'12pxv'!T$39:T$492)/sub_peso!FH20</f>
        <v>4.59</v>
      </c>
      <c r="FI20">
        <f>100*SUMIF('12pxv'!$E$39:$E$492,$A20,'12pxv'!U$39:U$492)/sub_peso!FI20</f>
        <v>1.34</v>
      </c>
      <c r="FJ20">
        <f>100*SUMIF('12pxv'!$E$39:$E$492,$A20,'12pxv'!V$39:V$492)/sub_peso!FJ20</f>
        <v>-1.68</v>
      </c>
      <c r="FK20">
        <f>100*SUMIF('12pxv'!$E$39:$E$492,$A20,'12pxv'!W$39:W$492)/sub_peso!FK20</f>
        <v>11.79</v>
      </c>
      <c r="FL20">
        <f>100*SUMIF('12pxv'!$E$39:$E$492,$A20,'12pxv'!X$39:X$492)/sub_peso!FL20</f>
        <v>8.5500000000000007</v>
      </c>
      <c r="FM20">
        <f>100*SUMIF('12pxv'!$E$39:$E$492,$A20,'12pxv'!Y$39:Y$492)/sub_peso!FM20</f>
        <v>-9.18</v>
      </c>
      <c r="FN20">
        <f>100*SUMIF('12pxv'!$E$39:$E$492,$A20,'12pxv'!Z$39:Z$492)/sub_peso!FN20</f>
        <v>9.0399999999999974</v>
      </c>
      <c r="FO20">
        <f>100*SUMIF('12pxv'!$E$39:$E$492,$A20,'12pxv'!AA$39:AA$492)/sub_peso!FO20</f>
        <v>-6.14</v>
      </c>
      <c r="FP20">
        <f>100*SUMIF('12pxv'!$E$39:$E$492,$A20,'12pxv'!AB$39:AB$492)/sub_peso!FP20</f>
        <v>-3.28</v>
      </c>
      <c r="FQ20">
        <f>100*SUMIF('12pxv'!$E$39:$E$492,$A20,'12pxv'!AC$39:AC$492)/sub_peso!FQ20</f>
        <v>21.27</v>
      </c>
      <c r="FR20">
        <f>100*SUMIF('12pxv'!$E$39:$E$492,$A20,'12pxv'!AD$39:AD$492)/sub_peso!FR20</f>
        <v>-2.74</v>
      </c>
      <c r="FS20">
        <f>100*SUMIF('12pxv'!$E$39:$E$492,$A20,'12pxv'!AE$39:AE$492)/sub_peso!FS20</f>
        <v>-5.9</v>
      </c>
      <c r="FT20">
        <f>100*SUMIF('12pxv'!$E$39:$E$492,$A20,'12pxv'!AF$39:AF$492)/sub_peso!FT20</f>
        <v>-0.89</v>
      </c>
      <c r="FU20">
        <f>100*SUMIF('12pxv'!$E$39:$E$492,$A20,'12pxv'!AG$39:AG$492)/sub_peso!FU20</f>
        <v>-7.66</v>
      </c>
      <c r="FV20">
        <f>100*SUMIF('12pxv'!$E$39:$E$492,$A20,'12pxv'!AH$39:AH$492)/sub_peso!FV20</f>
        <v>6.01</v>
      </c>
      <c r="FW20">
        <f>100*SUMIF('12pxv'!$E$39:$E$492,$A20,'12pxv'!AI$39:AI$492)/sub_peso!FW20</f>
        <v>3.61</v>
      </c>
      <c r="FX20">
        <f>100*SUMIF('12pxv'!$E$39:$E$492,$A20,'12pxv'!AJ$39:AJ$492)/sub_peso!FX20</f>
        <v>3.04</v>
      </c>
      <c r="FY20">
        <f>100*SUMIF('12pxv'!$E$39:$E$492,$A20,'12pxv'!AK$39:AK$492)/sub_peso!FY20</f>
        <v>-7.1899999999999995</v>
      </c>
      <c r="FZ20">
        <f>100*SUMIF('12pxv'!$E$39:$E$492,$A20,'12pxv'!AL$39:AL$492)/sub_peso!FZ20</f>
        <v>2.4</v>
      </c>
      <c r="GA20">
        <f>100*SUMIF('12pxv'!$E$39:$E$492,$A20,'12pxv'!AM$39:AM$492)/sub_peso!GA20</f>
        <v>4.93</v>
      </c>
      <c r="GB20">
        <f>100*SUMIF('12pxv'!$E$39:$E$492,$A20,'12pxv'!AN$39:AN$492)/sub_peso!GB20</f>
        <v>6.75</v>
      </c>
    </row>
    <row r="21" spans="1:184" ht="14.45" x14ac:dyDescent="0.35">
      <c r="A21" s="59">
        <v>1103028</v>
      </c>
      <c r="B21" s="56" t="s">
        <v>22</v>
      </c>
      <c r="C21" s="129">
        <v>23.009999999999998</v>
      </c>
      <c r="D21" s="129">
        <v>-21.65</v>
      </c>
      <c r="E21" s="129">
        <v>7.53</v>
      </c>
      <c r="F21" s="129">
        <v>-3.1199999999999997</v>
      </c>
      <c r="G21" s="129">
        <v>-15.13</v>
      </c>
      <c r="H21" s="129">
        <v>11.08</v>
      </c>
      <c r="I21" s="129">
        <v>25.37</v>
      </c>
      <c r="J21" s="129">
        <v>31.179999999999996</v>
      </c>
      <c r="K21" s="129">
        <v>-8.8800000000000008</v>
      </c>
      <c r="L21" s="129">
        <v>-37.909999999999989</v>
      </c>
      <c r="M21" s="129">
        <v>-18.329999999999998</v>
      </c>
      <c r="N21" s="129">
        <v>0.04</v>
      </c>
      <c r="O21" s="129">
        <v>3.5100000000000002</v>
      </c>
      <c r="P21" s="129">
        <v>23.81</v>
      </c>
      <c r="Q21" s="129">
        <v>17.059999999999999</v>
      </c>
      <c r="R21" s="129">
        <v>7.37</v>
      </c>
      <c r="S21" s="129">
        <v>-17.829999999999998</v>
      </c>
      <c r="T21" s="129">
        <v>16.399999999999999</v>
      </c>
      <c r="U21" s="129">
        <v>-4.08</v>
      </c>
      <c r="V21" s="129">
        <v>-0.28999999999999992</v>
      </c>
      <c r="W21" s="129">
        <v>15.819999999999999</v>
      </c>
      <c r="X21" s="129">
        <v>4.67</v>
      </c>
      <c r="Y21" s="129">
        <v>-8.43</v>
      </c>
      <c r="Z21" s="129">
        <v>-3.46</v>
      </c>
      <c r="AA21" s="129">
        <v>-13.409999999999998</v>
      </c>
      <c r="AB21" s="129">
        <v>-17.239999999999998</v>
      </c>
      <c r="AC21" s="129">
        <v>-2.4</v>
      </c>
      <c r="AD21" s="129">
        <v>10.55</v>
      </c>
      <c r="AE21" s="129">
        <v>23.77</v>
      </c>
      <c r="AF21" s="129">
        <v>3.18</v>
      </c>
      <c r="AG21" s="129">
        <v>0.3</v>
      </c>
      <c r="AH21" s="129">
        <v>8.44</v>
      </c>
      <c r="AI21" s="129">
        <v>12.83</v>
      </c>
      <c r="AJ21" s="129">
        <v>-18.690000000000001</v>
      </c>
      <c r="AK21" s="129">
        <v>14.870000000000001</v>
      </c>
      <c r="AL21" s="129">
        <v>3.32</v>
      </c>
      <c r="AM21" s="129">
        <v>-5.65</v>
      </c>
      <c r="AN21" s="129">
        <v>10.27</v>
      </c>
      <c r="AO21" s="129">
        <v>-6</v>
      </c>
      <c r="AP21" s="129">
        <v>15.599999999999998</v>
      </c>
      <c r="AQ21" s="129">
        <v>-24.1</v>
      </c>
      <c r="AR21" s="129">
        <v>3.91</v>
      </c>
      <c r="AS21" s="129">
        <v>17.91</v>
      </c>
      <c r="AT21" s="129">
        <v>57.35</v>
      </c>
      <c r="AU21" s="129">
        <v>17.579999999999998</v>
      </c>
      <c r="AV21" s="129">
        <v>-30.62</v>
      </c>
      <c r="AW21" s="129">
        <v>-25.020000000000003</v>
      </c>
      <c r="AX21" s="129">
        <v>-9.5599999999999987</v>
      </c>
      <c r="AY21" s="129">
        <v>-18.28</v>
      </c>
      <c r="AZ21" s="129">
        <v>7.7899999999999983</v>
      </c>
      <c r="BA21" s="129">
        <v>4.379999999999999</v>
      </c>
      <c r="BB21" s="129">
        <v>22.13</v>
      </c>
      <c r="BC21" s="129">
        <v>-1.54</v>
      </c>
      <c r="BD21" s="129">
        <v>25.8</v>
      </c>
      <c r="BE21" s="129">
        <v>-3.7099999999999995</v>
      </c>
      <c r="BF21" s="129">
        <v>-5.13</v>
      </c>
      <c r="BG21" s="129">
        <v>-10.74</v>
      </c>
      <c r="BH21" s="129">
        <v>19.03</v>
      </c>
      <c r="BI21" s="129">
        <v>28.43</v>
      </c>
      <c r="BJ21" s="129">
        <v>1.01</v>
      </c>
      <c r="BK21" s="129">
        <v>28.35</v>
      </c>
      <c r="BL21" s="129">
        <v>-15.899999999999999</v>
      </c>
      <c r="BM21" s="129">
        <v>-16.739999999999998</v>
      </c>
      <c r="BN21" s="129">
        <v>-21.06</v>
      </c>
      <c r="BO21" s="129">
        <v>-0.91000000000000014</v>
      </c>
      <c r="BP21" s="129">
        <v>0.1</v>
      </c>
      <c r="BQ21" s="129">
        <v>19.77</v>
      </c>
      <c r="BR21" s="129">
        <v>0.89</v>
      </c>
      <c r="BS21" s="129">
        <v>3.8099999999999996</v>
      </c>
      <c r="BT21" s="129">
        <v>19.03</v>
      </c>
      <c r="BU21" s="129">
        <v>-10.79</v>
      </c>
      <c r="BV21" s="129">
        <v>-6.19</v>
      </c>
      <c r="BW21" s="129">
        <v>-8.3699999999999992</v>
      </c>
      <c r="BX21" s="129">
        <v>-6.1599999999999993</v>
      </c>
      <c r="BY21" s="129">
        <v>5.8199999999999994</v>
      </c>
      <c r="BZ21" s="129">
        <v>36.03</v>
      </c>
      <c r="CA21" s="129">
        <v>-0.08</v>
      </c>
      <c r="CB21" s="129">
        <v>-26.98</v>
      </c>
      <c r="CC21" s="129">
        <v>-13.87</v>
      </c>
      <c r="CD21" s="129">
        <v>5.33</v>
      </c>
      <c r="CE21" s="129">
        <v>37.409999999999997</v>
      </c>
      <c r="CF21" s="129">
        <v>-0.04</v>
      </c>
      <c r="CG21" s="129">
        <v>-18.7</v>
      </c>
      <c r="CH21" s="129">
        <v>-18.66</v>
      </c>
      <c r="CI21" s="129">
        <v>-13.11</v>
      </c>
      <c r="CJ21" s="129">
        <v>17.329999999999998</v>
      </c>
      <c r="CK21" s="129">
        <v>15.44</v>
      </c>
      <c r="CL21" s="129">
        <v>29.630000000000003</v>
      </c>
      <c r="CM21" s="129">
        <v>-16.170000000000002</v>
      </c>
      <c r="CN21" s="129">
        <v>27.42</v>
      </c>
      <c r="CO21" s="129">
        <v>26.790000000000003</v>
      </c>
      <c r="CP21" s="129">
        <v>19.95</v>
      </c>
      <c r="CQ21" s="129">
        <v>-24.119999999999997</v>
      </c>
      <c r="CR21" s="129">
        <v>-31.1</v>
      </c>
      <c r="CS21" s="129">
        <v>2.5</v>
      </c>
      <c r="CT21" s="129">
        <v>-10.28</v>
      </c>
      <c r="CU21" s="129">
        <v>17.75</v>
      </c>
      <c r="CV21" s="129">
        <v>-3.1399999999999997</v>
      </c>
      <c r="CW21" s="129">
        <v>6.6799999999999988</v>
      </c>
      <c r="CX21" s="129">
        <v>-22.8</v>
      </c>
      <c r="CY21" s="129">
        <v>-4.13</v>
      </c>
      <c r="CZ21" s="129">
        <v>35.119999999999997</v>
      </c>
      <c r="DA21" s="129">
        <v>-6.55</v>
      </c>
      <c r="DB21" s="129">
        <v>24.13</v>
      </c>
      <c r="DC21" s="129">
        <v>17.600000000000001</v>
      </c>
      <c r="DD21" s="129">
        <v>13.56</v>
      </c>
      <c r="DE21" s="129">
        <v>-1.42</v>
      </c>
      <c r="DF21" s="129">
        <v>10.59</v>
      </c>
      <c r="DG21" s="129">
        <v>-36.909999999999997</v>
      </c>
      <c r="DH21" s="129">
        <v>-14.54</v>
      </c>
      <c r="DI21" s="129">
        <v>4.4400000000000004</v>
      </c>
      <c r="DJ21" s="129">
        <v>20.87</v>
      </c>
      <c r="DK21" s="129">
        <v>34.11</v>
      </c>
      <c r="DL21" s="129">
        <v>-9.0500000000000007</v>
      </c>
      <c r="DM21" s="129">
        <v>-11.12</v>
      </c>
      <c r="DN21" s="129">
        <v>0.33</v>
      </c>
      <c r="DO21" s="129">
        <v>-0.06</v>
      </c>
      <c r="DP21" s="129">
        <v>2.3199999999999998</v>
      </c>
      <c r="DQ21" s="129">
        <v>0.98</v>
      </c>
      <c r="DR21" s="129">
        <v>-12.23</v>
      </c>
      <c r="DS21" s="129">
        <v>14.96</v>
      </c>
      <c r="DT21" s="129">
        <v>2.4200000000000004</v>
      </c>
      <c r="DU21" s="129">
        <v>6.74</v>
      </c>
      <c r="DV21" s="129">
        <v>-0.37</v>
      </c>
      <c r="DW21" s="129">
        <v>-8.69</v>
      </c>
      <c r="DX21" s="129">
        <v>-13.74</v>
      </c>
      <c r="DY21" s="129">
        <v>17.260000000000002</v>
      </c>
      <c r="DZ21" s="129">
        <v>42.95</v>
      </c>
      <c r="EA21" s="129">
        <v>9.01</v>
      </c>
      <c r="EB21" s="129">
        <v>-23.78</v>
      </c>
      <c r="EC21" s="129">
        <v>-8.6999999999999993</v>
      </c>
      <c r="ED21" s="129">
        <v>-23.9</v>
      </c>
      <c r="EE21" s="129">
        <v>-5.8</v>
      </c>
      <c r="EF21" s="129">
        <v>-4.53</v>
      </c>
      <c r="EG21" s="129">
        <v>4.9000000000000004</v>
      </c>
      <c r="EH21" s="129">
        <v>-3.84</v>
      </c>
      <c r="EI21" s="129">
        <v>8.86</v>
      </c>
      <c r="EJ21" s="129">
        <v>27.11</v>
      </c>
      <c r="EK21" s="129">
        <v>18.09</v>
      </c>
      <c r="EL21" s="129">
        <v>13.38</v>
      </c>
      <c r="EM21" s="129">
        <v>-18.690000000000001</v>
      </c>
      <c r="EN21" s="129">
        <v>9.41</v>
      </c>
      <c r="EO21" s="129">
        <v>12.569999999999999</v>
      </c>
      <c r="EP21" s="129">
        <v>-15.32</v>
      </c>
      <c r="EQ21" s="129">
        <v>-0.57999999999999996</v>
      </c>
      <c r="ER21" s="129">
        <v>-6.79</v>
      </c>
      <c r="ES21" s="129">
        <v>-6.52</v>
      </c>
      <c r="ET21" s="129">
        <v>10.37</v>
      </c>
      <c r="EU21" s="129">
        <v>1.04</v>
      </c>
      <c r="EV21">
        <f>100*SUMIF('12pxv'!$E$39:$E$492,$A21,'12pxv'!H$39:H$492)/sub_peso!EV21</f>
        <v>8.0899999999999981</v>
      </c>
      <c r="EW21">
        <f>100*SUMIF('12pxv'!$E$39:$E$492,$A21,'12pxv'!I$39:I$492)/sub_peso!EW21</f>
        <v>-16.959999999999997</v>
      </c>
      <c r="EX21">
        <f>100*SUMIF('12pxv'!$E$39:$E$492,$A21,'12pxv'!J$39:J$492)/sub_peso!EX21</f>
        <v>-9.5000000000000018</v>
      </c>
      <c r="EY21">
        <f>100*SUMIF('12pxv'!$E$39:$E$492,$A21,'12pxv'!K$39:K$492)/sub_peso!EY21</f>
        <v>-4.47</v>
      </c>
      <c r="EZ21">
        <f>100*SUMIF('12pxv'!$E$39:$E$492,$A21,'12pxv'!L$39:L$492)/sub_peso!EZ21</f>
        <v>14.1</v>
      </c>
      <c r="FA21">
        <f>100*SUMIF('12pxv'!$E$39:$E$492,$A21,'12pxv'!M$39:M$492)/sub_peso!FA21</f>
        <v>11.45</v>
      </c>
      <c r="FB21">
        <f>100*SUMIF('12pxv'!$E$39:$E$492,$A21,'12pxv'!N$39:N$492)/sub_peso!FB21</f>
        <v>50.33</v>
      </c>
      <c r="FC21">
        <f>100*SUMIF('12pxv'!$E$39:$E$492,$A21,'12pxv'!O$39:O$492)/sub_peso!FC21</f>
        <v>18.96</v>
      </c>
      <c r="FD21">
        <f>100*SUMIF('12pxv'!$E$39:$E$492,$A21,'12pxv'!P$39:P$492)/sub_peso!FD21</f>
        <v>-12.88</v>
      </c>
      <c r="FE21">
        <f>100*SUMIF('12pxv'!$E$39:$E$492,$A21,'12pxv'!Q$39:Q$492)/sub_peso!FE21</f>
        <v>-13.23</v>
      </c>
      <c r="FF21">
        <f>100*SUMIF('12pxv'!$E$39:$E$492,$A21,'12pxv'!R$39:R$492)/sub_peso!FF21</f>
        <v>-20.9</v>
      </c>
      <c r="FG21">
        <f>100*SUMIF('12pxv'!$E$39:$E$492,$A21,'12pxv'!S$39:S$492)/sub_peso!FG21</f>
        <v>6.26</v>
      </c>
      <c r="FH21">
        <f>100*SUMIF('12pxv'!$E$39:$E$492,$A21,'12pxv'!T$39:T$492)/sub_peso!FH21</f>
        <v>26.15</v>
      </c>
      <c r="FI21">
        <f>100*SUMIF('12pxv'!$E$39:$E$492,$A21,'12pxv'!U$39:U$492)/sub_peso!FI21</f>
        <v>20.170000000000002</v>
      </c>
      <c r="FJ21">
        <f>100*SUMIF('12pxv'!$E$39:$E$492,$A21,'12pxv'!V$39:V$492)/sub_peso!FJ21</f>
        <v>6.14</v>
      </c>
      <c r="FK21">
        <f>100*SUMIF('12pxv'!$E$39:$E$492,$A21,'12pxv'!W$39:W$492)/sub_peso!FK21</f>
        <v>7.39</v>
      </c>
      <c r="FL21">
        <f>100*SUMIF('12pxv'!$E$39:$E$492,$A21,'12pxv'!X$39:X$492)/sub_peso!FL21</f>
        <v>-10.309999999999999</v>
      </c>
      <c r="FM21">
        <f>100*SUMIF('12pxv'!$E$39:$E$492,$A21,'12pxv'!Y$39:Y$492)/sub_peso!FM21</f>
        <v>-7.21</v>
      </c>
      <c r="FN21">
        <f>100*SUMIF('12pxv'!$E$39:$E$492,$A21,'12pxv'!Z$39:Z$492)/sub_peso!FN21</f>
        <v>-27.249999999999996</v>
      </c>
      <c r="FO21">
        <f>100*SUMIF('12pxv'!$E$39:$E$492,$A21,'12pxv'!AA$39:AA$492)/sub_peso!FO21</f>
        <v>-12.89</v>
      </c>
      <c r="FP21">
        <f>100*SUMIF('12pxv'!$E$39:$E$492,$A21,'12pxv'!AB$39:AB$492)/sub_peso!FP21</f>
        <v>-8.5399999999999991</v>
      </c>
      <c r="FQ21">
        <f>100*SUMIF('12pxv'!$E$39:$E$492,$A21,'12pxv'!AC$39:AC$492)/sub_peso!FQ21</f>
        <v>18.649999999999999</v>
      </c>
      <c r="FR21">
        <f>100*SUMIF('12pxv'!$E$39:$E$492,$A21,'12pxv'!AD$39:AD$492)/sub_peso!FR21</f>
        <v>11.58</v>
      </c>
      <c r="FS21">
        <f>100*SUMIF('12pxv'!$E$39:$E$492,$A21,'12pxv'!AE$39:AE$492)/sub_peso!FS21</f>
        <v>3.98</v>
      </c>
      <c r="FT21">
        <f>100*SUMIF('12pxv'!$E$39:$E$492,$A21,'12pxv'!AF$39:AF$492)/sub_peso!FT21</f>
        <v>-10.43</v>
      </c>
      <c r="FU21">
        <f>100*SUMIF('12pxv'!$E$39:$E$492,$A21,'12pxv'!AG$39:AG$492)/sub_peso!FU21</f>
        <v>10.699999999999998</v>
      </c>
      <c r="FV21">
        <f>100*SUMIF('12pxv'!$E$39:$E$492,$A21,'12pxv'!AH$39:AH$492)/sub_peso!FV21</f>
        <v>32.85</v>
      </c>
      <c r="FW21">
        <f>100*SUMIF('12pxv'!$E$39:$E$492,$A21,'12pxv'!AI$39:AI$492)/sub_peso!FW21</f>
        <v>-1.94</v>
      </c>
      <c r="FX21">
        <f>100*SUMIF('12pxv'!$E$39:$E$492,$A21,'12pxv'!AJ$39:AJ$492)/sub_peso!FX21</f>
        <v>10.52</v>
      </c>
      <c r="FY21">
        <f>100*SUMIF('12pxv'!$E$39:$E$492,$A21,'12pxv'!AK$39:AK$492)/sub_peso!FY21</f>
        <v>-9.58</v>
      </c>
      <c r="FZ21">
        <f>100*SUMIF('12pxv'!$E$39:$E$492,$A21,'12pxv'!AL$39:AL$492)/sub_peso!FZ21</f>
        <v>-17.329999999999998</v>
      </c>
      <c r="GA21">
        <f>100*SUMIF('12pxv'!$E$39:$E$492,$A21,'12pxv'!AM$39:AM$492)/sub_peso!GA21</f>
        <v>-5.8</v>
      </c>
      <c r="GB21">
        <f>100*SUMIF('12pxv'!$E$39:$E$492,$A21,'12pxv'!AN$39:AN$492)/sub_peso!GB21</f>
        <v>-9.42</v>
      </c>
    </row>
    <row r="22" spans="1:184" ht="14.45" x14ac:dyDescent="0.35">
      <c r="A22" s="59">
        <v>1103043</v>
      </c>
      <c r="B22" s="56" t="s">
        <v>23</v>
      </c>
      <c r="C22" s="129">
        <v>-14.91</v>
      </c>
      <c r="D22" s="129">
        <v>-13.200000000000001</v>
      </c>
      <c r="E22" s="129">
        <v>-10.76</v>
      </c>
      <c r="F22" s="129">
        <v>5.67</v>
      </c>
      <c r="G22" s="129">
        <v>3.48</v>
      </c>
      <c r="H22" s="129">
        <v>4.72</v>
      </c>
      <c r="I22" s="129">
        <v>2.83</v>
      </c>
      <c r="J22" s="129">
        <v>21.47</v>
      </c>
      <c r="K22" s="129">
        <v>4.71</v>
      </c>
      <c r="L22" s="129">
        <v>36.65</v>
      </c>
      <c r="M22" s="129">
        <v>3.8299999999999996</v>
      </c>
      <c r="N22" s="129">
        <v>-4.4800000000000004</v>
      </c>
      <c r="O22" s="129">
        <v>-21.06</v>
      </c>
      <c r="P22" s="129">
        <v>-10.17</v>
      </c>
      <c r="Q22" s="129">
        <v>-5.27</v>
      </c>
      <c r="R22" s="129">
        <v>0.89000000000000012</v>
      </c>
      <c r="S22" s="129">
        <v>3.09</v>
      </c>
      <c r="T22" s="129">
        <v>15.58</v>
      </c>
      <c r="U22" s="129">
        <v>11.590000000000002</v>
      </c>
      <c r="V22" s="129">
        <v>0.8</v>
      </c>
      <c r="W22" s="129">
        <v>23.4</v>
      </c>
      <c r="X22" s="129">
        <v>-3.42</v>
      </c>
      <c r="Y22" s="129">
        <v>-14.48</v>
      </c>
      <c r="Z22" s="129">
        <v>-10.01</v>
      </c>
      <c r="AA22" s="129">
        <v>9.85</v>
      </c>
      <c r="AB22" s="129">
        <v>14.900000000000002</v>
      </c>
      <c r="AC22" s="129">
        <v>5.8599999999999994</v>
      </c>
      <c r="AD22" s="129">
        <v>-10.16</v>
      </c>
      <c r="AE22" s="129">
        <v>-6.76</v>
      </c>
      <c r="AF22" s="129">
        <v>-0.98999999999999988</v>
      </c>
      <c r="AG22" s="129">
        <v>5.66</v>
      </c>
      <c r="AH22" s="129">
        <v>5.91</v>
      </c>
      <c r="AI22" s="129">
        <v>3.0999999999999996</v>
      </c>
      <c r="AJ22" s="129">
        <v>-0.16</v>
      </c>
      <c r="AK22" s="129">
        <v>-1.28</v>
      </c>
      <c r="AL22" s="129">
        <v>-9.8800000000000008</v>
      </c>
      <c r="AM22" s="129">
        <v>-14.65</v>
      </c>
      <c r="AN22" s="129">
        <v>-3.37</v>
      </c>
      <c r="AO22" s="129">
        <v>1.35</v>
      </c>
      <c r="AP22" s="129">
        <v>2.9999999999999995E-2</v>
      </c>
      <c r="AQ22" s="129">
        <v>4.580000000000001</v>
      </c>
      <c r="AR22" s="129">
        <v>21.47</v>
      </c>
      <c r="AS22" s="129">
        <v>4.8500000000000005</v>
      </c>
      <c r="AT22" s="129">
        <v>22.46</v>
      </c>
      <c r="AU22" s="129">
        <v>15.94</v>
      </c>
      <c r="AV22" s="129">
        <v>-5.339999999999999</v>
      </c>
      <c r="AW22" s="129">
        <v>-21</v>
      </c>
      <c r="AX22" s="129">
        <v>-14.33</v>
      </c>
      <c r="AY22" s="129">
        <v>-4.3099999999999996</v>
      </c>
      <c r="AZ22" s="129">
        <v>-0.44</v>
      </c>
      <c r="BA22" s="129">
        <v>-6.9</v>
      </c>
      <c r="BB22" s="129">
        <v>-0.98</v>
      </c>
      <c r="BC22" s="129">
        <v>4.5</v>
      </c>
      <c r="BD22" s="129">
        <v>3.08</v>
      </c>
      <c r="BE22" s="129">
        <v>4.830000000000001</v>
      </c>
      <c r="BF22" s="129">
        <v>20.55</v>
      </c>
      <c r="BG22" s="129">
        <v>-1.9200000000000002</v>
      </c>
      <c r="BH22" s="129">
        <v>18.75</v>
      </c>
      <c r="BI22" s="129">
        <v>29.21</v>
      </c>
      <c r="BJ22" s="129">
        <v>12.289999999999997</v>
      </c>
      <c r="BK22" s="129">
        <v>31.340000000000003</v>
      </c>
      <c r="BL22" s="129">
        <v>-17.43</v>
      </c>
      <c r="BM22" s="129">
        <v>-27.869999999999997</v>
      </c>
      <c r="BN22" s="129">
        <v>-19.53</v>
      </c>
      <c r="BO22" s="129">
        <v>-11.36</v>
      </c>
      <c r="BP22" s="129">
        <v>5.6999999999999993</v>
      </c>
      <c r="BQ22" s="129">
        <v>7.1100000000000012</v>
      </c>
      <c r="BR22" s="129">
        <v>3.3799999999999994</v>
      </c>
      <c r="BS22" s="129">
        <v>-1.75</v>
      </c>
      <c r="BT22" s="129">
        <v>7.05</v>
      </c>
      <c r="BU22" s="129">
        <v>3.42</v>
      </c>
      <c r="BV22" s="129">
        <v>1.9999999999999998</v>
      </c>
      <c r="BW22" s="129">
        <v>-11.13</v>
      </c>
      <c r="BX22" s="129">
        <v>-0.43</v>
      </c>
      <c r="BY22" s="129">
        <v>-4.5199999999999996</v>
      </c>
      <c r="BZ22" s="129">
        <v>18.03</v>
      </c>
      <c r="CA22" s="129">
        <v>-1.57</v>
      </c>
      <c r="CB22" s="129">
        <v>-9.3800000000000008</v>
      </c>
      <c r="CC22" s="129">
        <v>-2.5500000000000003</v>
      </c>
      <c r="CD22" s="129">
        <v>8.0399999999999991</v>
      </c>
      <c r="CE22" s="129">
        <v>3.6899999999999995</v>
      </c>
      <c r="CF22" s="129">
        <v>-1.3</v>
      </c>
      <c r="CG22" s="129">
        <v>-1.3</v>
      </c>
      <c r="CH22" s="129">
        <v>-4.04</v>
      </c>
      <c r="CI22" s="129">
        <v>-19.03</v>
      </c>
      <c r="CJ22" s="129">
        <v>-13.92</v>
      </c>
      <c r="CK22" s="129">
        <v>-5.84</v>
      </c>
      <c r="CL22" s="129">
        <v>3.84</v>
      </c>
      <c r="CM22" s="129">
        <v>4.07</v>
      </c>
      <c r="CN22" s="129">
        <v>5.16</v>
      </c>
      <c r="CO22" s="129">
        <v>12.519999999999998</v>
      </c>
      <c r="CP22" s="129">
        <v>22.7</v>
      </c>
      <c r="CQ22" s="129">
        <v>8.1300000000000008</v>
      </c>
      <c r="CR22" s="129">
        <v>17.749999999999996</v>
      </c>
      <c r="CS22" s="129">
        <v>5.45</v>
      </c>
      <c r="CT22" s="129">
        <v>-16.57</v>
      </c>
      <c r="CU22" s="129">
        <v>-17.32</v>
      </c>
      <c r="CV22" s="129">
        <v>-0.15</v>
      </c>
      <c r="CW22" s="129">
        <v>5.88</v>
      </c>
      <c r="CX22" s="129">
        <v>3.33</v>
      </c>
      <c r="CY22" s="129">
        <v>6.67</v>
      </c>
      <c r="CZ22" s="129">
        <v>22.21</v>
      </c>
      <c r="DA22" s="129">
        <v>8.82</v>
      </c>
      <c r="DB22" s="129">
        <v>1.99</v>
      </c>
      <c r="DC22" s="129">
        <v>15.87</v>
      </c>
      <c r="DD22" s="129">
        <v>-5.28</v>
      </c>
      <c r="DE22" s="129">
        <v>-0.28999999999999998</v>
      </c>
      <c r="DF22" s="129">
        <v>-3.76</v>
      </c>
      <c r="DG22" s="129">
        <v>16.63</v>
      </c>
      <c r="DH22" s="129">
        <v>-17.239999999999998</v>
      </c>
      <c r="DI22" s="129">
        <v>-15.190000000000001</v>
      </c>
      <c r="DJ22" s="129">
        <v>-11.58</v>
      </c>
      <c r="DK22" s="129">
        <v>11.08</v>
      </c>
      <c r="DL22" s="129">
        <v>9.86</v>
      </c>
      <c r="DM22" s="129">
        <v>-2.1</v>
      </c>
      <c r="DN22" s="129">
        <v>-1.82</v>
      </c>
      <c r="DO22" s="129">
        <v>-2.39</v>
      </c>
      <c r="DP22" s="129">
        <v>0.92</v>
      </c>
      <c r="DQ22" s="129">
        <v>-1.96</v>
      </c>
      <c r="DR22" s="129">
        <v>-2.0699999999999998</v>
      </c>
      <c r="DS22" s="129">
        <v>11.11</v>
      </c>
      <c r="DT22" s="129">
        <v>5.78</v>
      </c>
      <c r="DU22" s="129">
        <v>26.889999999999997</v>
      </c>
      <c r="DV22" s="129">
        <v>11.43</v>
      </c>
      <c r="DW22" s="129">
        <v>-7.31</v>
      </c>
      <c r="DX22" s="129">
        <v>-9.43</v>
      </c>
      <c r="DY22" s="129">
        <v>-2.68</v>
      </c>
      <c r="DZ22" s="129">
        <v>5.63</v>
      </c>
      <c r="EA22" s="129">
        <v>11.85</v>
      </c>
      <c r="EB22" s="129">
        <v>14.680000000000001</v>
      </c>
      <c r="EC22" s="129">
        <v>-4.8400000000000007</v>
      </c>
      <c r="ED22" s="129">
        <v>-9.2200000000000006</v>
      </c>
      <c r="EE22" s="129">
        <v>-20.81</v>
      </c>
      <c r="EF22" s="129">
        <v>-24.55</v>
      </c>
      <c r="EG22" s="129">
        <v>-6.46</v>
      </c>
      <c r="EH22" s="129">
        <v>-3.95</v>
      </c>
      <c r="EI22" s="129">
        <v>-0.13</v>
      </c>
      <c r="EJ22" s="129">
        <v>6.05</v>
      </c>
      <c r="EK22" s="129">
        <v>0</v>
      </c>
      <c r="EL22" s="129">
        <v>17.760000000000002</v>
      </c>
      <c r="EM22" s="129">
        <v>11.64</v>
      </c>
      <c r="EN22" s="129">
        <v>0.20000000000000004</v>
      </c>
      <c r="EO22" s="129">
        <v>2.95</v>
      </c>
      <c r="EP22" s="129">
        <v>-3.17</v>
      </c>
      <c r="EQ22" s="129">
        <v>-7.4000000000000012</v>
      </c>
      <c r="ER22" s="129">
        <v>-7.69</v>
      </c>
      <c r="ES22" s="129">
        <v>1.73</v>
      </c>
      <c r="ET22" s="129">
        <v>0.28000000000000008</v>
      </c>
      <c r="EU22" s="129">
        <v>1.55</v>
      </c>
      <c r="EV22">
        <f>100*SUMIF('12pxv'!$E$39:$E$492,$A22,'12pxv'!H$39:H$492)/sub_peso!EV22</f>
        <v>-4.08</v>
      </c>
      <c r="EW22">
        <f>100*SUMIF('12pxv'!$E$39:$E$492,$A22,'12pxv'!I$39:I$492)/sub_peso!EW22</f>
        <v>12.12</v>
      </c>
      <c r="EX22">
        <f>100*SUMIF('12pxv'!$E$39:$E$492,$A22,'12pxv'!J$39:J$492)/sub_peso!EX22</f>
        <v>6.8400000000000007</v>
      </c>
      <c r="EY22">
        <f>100*SUMIF('12pxv'!$E$39:$E$492,$A22,'12pxv'!K$39:K$492)/sub_peso!EY22</f>
        <v>0.83000000000000007</v>
      </c>
      <c r="EZ22">
        <f>100*SUMIF('12pxv'!$E$39:$E$492,$A22,'12pxv'!L$39:L$492)/sub_peso!EZ22</f>
        <v>11.21</v>
      </c>
      <c r="FA22">
        <f>100*SUMIF('12pxv'!$E$39:$E$492,$A22,'12pxv'!M$39:M$492)/sub_peso!FA22</f>
        <v>1.8699999999999997</v>
      </c>
      <c r="FB22">
        <f>100*SUMIF('12pxv'!$E$39:$E$492,$A22,'12pxv'!N$39:N$492)/sub_peso!FB22</f>
        <v>-1.44</v>
      </c>
      <c r="FC22">
        <f>100*SUMIF('12pxv'!$E$39:$E$492,$A22,'12pxv'!O$39:O$492)/sub_peso!FC22</f>
        <v>-1.31</v>
      </c>
      <c r="FD22">
        <f>100*SUMIF('12pxv'!$E$39:$E$492,$A22,'12pxv'!P$39:P$492)/sub_peso!FD22</f>
        <v>16.809999999999999</v>
      </c>
      <c r="FE22">
        <f>100*SUMIF('12pxv'!$E$39:$E$492,$A22,'12pxv'!Q$39:Q$492)/sub_peso!FE22</f>
        <v>-1.95</v>
      </c>
      <c r="FF22">
        <f>100*SUMIF('12pxv'!$E$39:$E$492,$A22,'12pxv'!R$39:R$492)/sub_peso!FF22</f>
        <v>-10.11</v>
      </c>
      <c r="FG22">
        <f>100*SUMIF('12pxv'!$E$39:$E$492,$A22,'12pxv'!S$39:S$492)/sub_peso!FG22</f>
        <v>-0.42</v>
      </c>
      <c r="FH22">
        <f>100*SUMIF('12pxv'!$E$39:$E$492,$A22,'12pxv'!T$39:T$492)/sub_peso!FH22</f>
        <v>14.25</v>
      </c>
      <c r="FI22">
        <f>100*SUMIF('12pxv'!$E$39:$E$492,$A22,'12pxv'!U$39:U$492)/sub_peso!FI22</f>
        <v>11.64</v>
      </c>
      <c r="FJ22">
        <f>100*SUMIF('12pxv'!$E$39:$E$492,$A22,'12pxv'!V$39:V$492)/sub_peso!FJ22</f>
        <v>21.43</v>
      </c>
      <c r="FK22">
        <f>100*SUMIF('12pxv'!$E$39:$E$492,$A22,'12pxv'!W$39:W$492)/sub_peso!FK22</f>
        <v>10.960000000000003</v>
      </c>
      <c r="FL22">
        <f>100*SUMIF('12pxv'!$E$39:$E$492,$A22,'12pxv'!X$39:X$492)/sub_peso!FL22</f>
        <v>-2.69</v>
      </c>
      <c r="FM22">
        <f>100*SUMIF('12pxv'!$E$39:$E$492,$A22,'12pxv'!Y$39:Y$492)/sub_peso!FM22</f>
        <v>-4.9899999999999993</v>
      </c>
      <c r="FN22">
        <f>100*SUMIF('12pxv'!$E$39:$E$492,$A22,'12pxv'!Z$39:Z$492)/sub_peso!FN22</f>
        <v>-10.899999999999999</v>
      </c>
      <c r="FO22">
        <f>100*SUMIF('12pxv'!$E$39:$E$492,$A22,'12pxv'!AA$39:AA$492)/sub_peso!FO22</f>
        <v>-22.84</v>
      </c>
      <c r="FP22">
        <f>100*SUMIF('12pxv'!$E$39:$E$492,$A22,'12pxv'!AB$39:AB$492)/sub_peso!FP22</f>
        <v>-7.18</v>
      </c>
      <c r="FQ22">
        <f>100*SUMIF('12pxv'!$E$39:$E$492,$A22,'12pxv'!AC$39:AC$492)/sub_peso!FQ22</f>
        <v>-10.71</v>
      </c>
      <c r="FR22">
        <f>100*SUMIF('12pxv'!$E$39:$E$492,$A22,'12pxv'!AD$39:AD$492)/sub_peso!FR22</f>
        <v>-5.13</v>
      </c>
      <c r="FS22">
        <f>100*SUMIF('12pxv'!$E$39:$E$492,$A22,'12pxv'!AE$39:AE$492)/sub_peso!FS22</f>
        <v>7.24</v>
      </c>
      <c r="FT22">
        <f>100*SUMIF('12pxv'!$E$39:$E$492,$A22,'12pxv'!AF$39:AF$492)/sub_peso!FT22</f>
        <v>16.11</v>
      </c>
      <c r="FU22">
        <f>100*SUMIF('12pxv'!$E$39:$E$492,$A22,'12pxv'!AG$39:AG$492)/sub_peso!FU22</f>
        <v>3.3799999999999994</v>
      </c>
      <c r="FV22">
        <f>100*SUMIF('12pxv'!$E$39:$E$492,$A22,'12pxv'!AH$39:AH$492)/sub_peso!FV22</f>
        <v>2.59</v>
      </c>
      <c r="FW22">
        <f>100*SUMIF('12pxv'!$E$39:$E$492,$A22,'12pxv'!AI$39:AI$492)/sub_peso!FW22</f>
        <v>0.72</v>
      </c>
      <c r="FX22">
        <f>100*SUMIF('12pxv'!$E$39:$E$492,$A22,'12pxv'!AJ$39:AJ$492)/sub_peso!FX22</f>
        <v>6.31</v>
      </c>
      <c r="FY22">
        <f>100*SUMIF('12pxv'!$E$39:$E$492,$A22,'12pxv'!AK$39:AK$492)/sub_peso!FY22</f>
        <v>-4.21</v>
      </c>
      <c r="FZ22">
        <f>100*SUMIF('12pxv'!$E$39:$E$492,$A22,'12pxv'!AL$39:AL$492)/sub_peso!FZ22</f>
        <v>-3.96</v>
      </c>
      <c r="GA22">
        <f>100*SUMIF('12pxv'!$E$39:$E$492,$A22,'12pxv'!AM$39:AM$492)/sub_peso!GA22</f>
        <v>-0.55000000000000004</v>
      </c>
      <c r="GB22">
        <f>100*SUMIF('12pxv'!$E$39:$E$492,$A22,'12pxv'!AN$39:AN$492)/sub_peso!GB22</f>
        <v>10.17</v>
      </c>
    </row>
    <row r="23" spans="1:184" ht="14.45" x14ac:dyDescent="0.35">
      <c r="A23" s="59">
        <v>1103044</v>
      </c>
      <c r="B23" s="56" t="s">
        <v>24</v>
      </c>
      <c r="C23" s="129">
        <v>21.08</v>
      </c>
      <c r="D23" s="129">
        <v>-5.6999999999999993</v>
      </c>
      <c r="E23" s="129">
        <v>-12.31</v>
      </c>
      <c r="F23" s="129">
        <v>-5.99</v>
      </c>
      <c r="G23" s="129">
        <v>2.2599999999999998</v>
      </c>
      <c r="H23" s="129">
        <v>5.95</v>
      </c>
      <c r="I23" s="129">
        <v>7.2599999999999989</v>
      </c>
      <c r="J23" s="129">
        <v>22.040000000000003</v>
      </c>
      <c r="K23" s="129">
        <v>20.18</v>
      </c>
      <c r="L23" s="129">
        <v>-7.6399999999999988</v>
      </c>
      <c r="M23" s="129">
        <v>-18.79</v>
      </c>
      <c r="N23" s="129">
        <v>-10.62</v>
      </c>
      <c r="O23" s="129">
        <v>1.0900000000000001</v>
      </c>
      <c r="P23" s="129">
        <v>4.75</v>
      </c>
      <c r="Q23" s="129">
        <v>6.9400000000000013</v>
      </c>
      <c r="R23" s="129">
        <v>11.98</v>
      </c>
      <c r="S23" s="129">
        <v>-5.14</v>
      </c>
      <c r="T23" s="129">
        <v>-3.7800000000000002</v>
      </c>
      <c r="U23" s="129">
        <v>-5.15</v>
      </c>
      <c r="V23" s="129">
        <v>-0.26</v>
      </c>
      <c r="W23" s="129">
        <v>2</v>
      </c>
      <c r="X23" s="129">
        <v>-0.9</v>
      </c>
      <c r="Y23" s="129">
        <v>-9.17</v>
      </c>
      <c r="Z23" s="129">
        <v>-3.9500000000000006</v>
      </c>
      <c r="AA23" s="129">
        <v>-1.03</v>
      </c>
      <c r="AB23" s="129">
        <v>-2.13</v>
      </c>
      <c r="AC23" s="129">
        <v>-1.28</v>
      </c>
      <c r="AD23" s="129">
        <v>0.77</v>
      </c>
      <c r="AE23" s="129">
        <v>15.049999999999999</v>
      </c>
      <c r="AF23" s="129">
        <v>36.469999999999992</v>
      </c>
      <c r="AG23" s="129">
        <v>10.78</v>
      </c>
      <c r="AH23" s="129">
        <v>7.95</v>
      </c>
      <c r="AI23" s="129">
        <v>-4.79</v>
      </c>
      <c r="AJ23" s="129">
        <v>-17.760000000000002</v>
      </c>
      <c r="AK23" s="129">
        <v>-14.5</v>
      </c>
      <c r="AL23" s="129">
        <v>-10.53</v>
      </c>
      <c r="AM23" s="129">
        <v>1.73</v>
      </c>
      <c r="AN23" s="129">
        <v>6.5699999999999994</v>
      </c>
      <c r="AO23" s="129">
        <v>-6.01</v>
      </c>
      <c r="AP23" s="129">
        <v>5.29</v>
      </c>
      <c r="AQ23" s="129">
        <v>9.65</v>
      </c>
      <c r="AR23" s="129">
        <v>20.050000000000004</v>
      </c>
      <c r="AS23" s="129">
        <v>13.310000000000002</v>
      </c>
      <c r="AT23" s="129">
        <v>8.98</v>
      </c>
      <c r="AU23" s="129">
        <v>-5.33</v>
      </c>
      <c r="AV23" s="129">
        <v>-1.7</v>
      </c>
      <c r="AW23" s="129">
        <v>-16.010000000000002</v>
      </c>
      <c r="AX23" s="129">
        <v>1.49</v>
      </c>
      <c r="AY23" s="129">
        <v>0.37</v>
      </c>
      <c r="AZ23" s="129">
        <v>-5.92</v>
      </c>
      <c r="BA23" s="129">
        <v>-11.09</v>
      </c>
      <c r="BB23" s="129">
        <v>-2.99</v>
      </c>
      <c r="BC23" s="129">
        <v>-0.45</v>
      </c>
      <c r="BD23" s="129">
        <v>7.33</v>
      </c>
      <c r="BE23" s="129">
        <v>4.09</v>
      </c>
      <c r="BF23" s="129">
        <v>11.329999999999998</v>
      </c>
      <c r="BG23" s="129">
        <v>9.3800000000000008</v>
      </c>
      <c r="BH23" s="129">
        <v>5.58</v>
      </c>
      <c r="BI23" s="129">
        <v>7.64</v>
      </c>
      <c r="BJ23" s="129">
        <v>-3.61</v>
      </c>
      <c r="BK23" s="129">
        <v>5.37</v>
      </c>
      <c r="BL23" s="129">
        <v>-2.5499999999999998</v>
      </c>
      <c r="BM23" s="129">
        <v>-17.16</v>
      </c>
      <c r="BN23" s="129">
        <v>-10.43</v>
      </c>
      <c r="BO23" s="129">
        <v>4.26</v>
      </c>
      <c r="BP23" s="129">
        <v>17.87</v>
      </c>
      <c r="BQ23" s="129">
        <v>26.280000000000005</v>
      </c>
      <c r="BR23" s="129">
        <v>-0.42</v>
      </c>
      <c r="BS23" s="129">
        <v>-6.3699999999999992</v>
      </c>
      <c r="BT23" s="129">
        <v>-7.870000000000001</v>
      </c>
      <c r="BU23" s="129">
        <v>-16.89</v>
      </c>
      <c r="BV23" s="129">
        <v>-1.5</v>
      </c>
      <c r="BW23" s="129">
        <v>-2.68</v>
      </c>
      <c r="BX23" s="129">
        <v>-1.2800000000000002</v>
      </c>
      <c r="BY23" s="129">
        <v>-5.23</v>
      </c>
      <c r="BZ23" s="129">
        <v>15.229999999999999</v>
      </c>
      <c r="CA23" s="129">
        <v>28.979999999999997</v>
      </c>
      <c r="CB23" s="129">
        <v>15.82</v>
      </c>
      <c r="CC23" s="129">
        <v>-16.510000000000002</v>
      </c>
      <c r="CD23" s="129">
        <v>-4.5599999999999996</v>
      </c>
      <c r="CE23" s="129">
        <v>1.9500000000000002</v>
      </c>
      <c r="CF23" s="129">
        <v>8.6199999999999992</v>
      </c>
      <c r="CG23" s="129">
        <v>-6.7699999999999987</v>
      </c>
      <c r="CH23" s="129">
        <v>-3</v>
      </c>
      <c r="CI23" s="129">
        <v>-6.4099999999999993</v>
      </c>
      <c r="CJ23" s="129">
        <v>-4.5</v>
      </c>
      <c r="CK23" s="129">
        <v>-10.1</v>
      </c>
      <c r="CL23" s="129">
        <v>-1.63</v>
      </c>
      <c r="CM23" s="129">
        <v>17.38</v>
      </c>
      <c r="CN23" s="129">
        <v>14.92</v>
      </c>
      <c r="CO23" s="129">
        <v>28.49</v>
      </c>
      <c r="CP23" s="129">
        <v>13.18</v>
      </c>
      <c r="CQ23" s="129">
        <v>-26.32</v>
      </c>
      <c r="CR23" s="129">
        <v>-17.29</v>
      </c>
      <c r="CS23" s="129">
        <v>-3.96</v>
      </c>
      <c r="CT23" s="129">
        <v>-1.53</v>
      </c>
      <c r="CU23" s="129">
        <v>6.3099999999999987</v>
      </c>
      <c r="CV23" s="129">
        <v>7.84</v>
      </c>
      <c r="CW23" s="129">
        <v>4.66</v>
      </c>
      <c r="CX23" s="129">
        <v>-5.79</v>
      </c>
      <c r="CY23" s="129">
        <v>0.98</v>
      </c>
      <c r="CZ23" s="129">
        <v>-4.66</v>
      </c>
      <c r="DA23" s="129">
        <v>-1.6700000000000002</v>
      </c>
      <c r="DB23" s="129">
        <v>1.21</v>
      </c>
      <c r="DC23" s="129">
        <v>8.83</v>
      </c>
      <c r="DD23" s="129">
        <v>24.84</v>
      </c>
      <c r="DE23" s="129">
        <v>8.41</v>
      </c>
      <c r="DF23" s="129">
        <v>-4.74</v>
      </c>
      <c r="DG23" s="129">
        <v>2.2000000000000002</v>
      </c>
      <c r="DH23" s="129">
        <v>-6.5</v>
      </c>
      <c r="DI23" s="129">
        <v>-14.939999999999998</v>
      </c>
      <c r="DJ23" s="129">
        <v>-10.210000000000001</v>
      </c>
      <c r="DK23" s="129">
        <v>7.75</v>
      </c>
      <c r="DL23" s="129">
        <v>18.239999999999998</v>
      </c>
      <c r="DM23" s="129">
        <v>5.7200000000000006</v>
      </c>
      <c r="DN23" s="129">
        <v>20.56</v>
      </c>
      <c r="DO23" s="129">
        <v>-3.42</v>
      </c>
      <c r="DP23" s="129">
        <v>5.6400000000000006</v>
      </c>
      <c r="DQ23" s="129">
        <v>-12.87</v>
      </c>
      <c r="DR23" s="129">
        <v>-10.7</v>
      </c>
      <c r="DS23" s="129">
        <v>4.55</v>
      </c>
      <c r="DT23" s="129">
        <v>-8.77</v>
      </c>
      <c r="DU23" s="129">
        <v>-6.8099999999999987</v>
      </c>
      <c r="DV23" s="129">
        <v>5.7399999999999993</v>
      </c>
      <c r="DW23" s="129">
        <v>28.699999999999996</v>
      </c>
      <c r="DX23" s="129">
        <v>12.21</v>
      </c>
      <c r="DY23" s="129">
        <v>-6.2299999999999995</v>
      </c>
      <c r="DZ23" s="129">
        <v>-1.65</v>
      </c>
      <c r="EA23" s="129">
        <v>-3.14</v>
      </c>
      <c r="EB23" s="129">
        <v>-4.9000000000000004</v>
      </c>
      <c r="EC23" s="129">
        <v>-13.06</v>
      </c>
      <c r="ED23" s="129">
        <v>-4.97</v>
      </c>
      <c r="EE23" s="129">
        <v>-9.4499999999999993</v>
      </c>
      <c r="EF23" s="129">
        <v>-4.47</v>
      </c>
      <c r="EG23" s="129">
        <v>1.31</v>
      </c>
      <c r="EH23" s="129">
        <v>-1.01</v>
      </c>
      <c r="EI23" s="129">
        <v>14.93</v>
      </c>
      <c r="EJ23" s="129">
        <v>22.32</v>
      </c>
      <c r="EK23" s="129">
        <v>9.08</v>
      </c>
      <c r="EL23" s="129">
        <v>7.1300000000000008</v>
      </c>
      <c r="EM23" s="129">
        <v>4.16</v>
      </c>
      <c r="EN23" s="129">
        <v>-9.3000000000000007</v>
      </c>
      <c r="EO23" s="129">
        <v>-16.309999999999999</v>
      </c>
      <c r="EP23" s="129">
        <v>-2.67</v>
      </c>
      <c r="EQ23" s="129">
        <v>4.24</v>
      </c>
      <c r="ER23" s="129">
        <v>3.14</v>
      </c>
      <c r="ES23" s="129">
        <v>-6.01</v>
      </c>
      <c r="ET23" s="129">
        <v>-2.94</v>
      </c>
      <c r="EU23" s="129">
        <v>-4.95</v>
      </c>
      <c r="EV23">
        <f>100*SUMIF('12pxv'!$E$39:$E$492,$A23,'12pxv'!H$39:H$492)/sub_peso!EV23</f>
        <v>11.29</v>
      </c>
      <c r="EW23">
        <f>100*SUMIF('12pxv'!$E$39:$E$492,$A23,'12pxv'!I$39:I$492)/sub_peso!EW23</f>
        <v>5.4</v>
      </c>
      <c r="EX23">
        <f>100*SUMIF('12pxv'!$E$39:$E$492,$A23,'12pxv'!J$39:J$492)/sub_peso!EX23</f>
        <v>0.84</v>
      </c>
      <c r="EY23">
        <f>100*SUMIF('12pxv'!$E$39:$E$492,$A23,'12pxv'!K$39:K$492)/sub_peso!EY23</f>
        <v>0.53999999999999992</v>
      </c>
      <c r="EZ23">
        <f>100*SUMIF('12pxv'!$E$39:$E$492,$A23,'12pxv'!L$39:L$492)/sub_peso!EZ23</f>
        <v>-0.95000000000000007</v>
      </c>
      <c r="FA23">
        <f>100*SUMIF('12pxv'!$E$39:$E$492,$A23,'12pxv'!M$39:M$492)/sub_peso!FA23</f>
        <v>5.8</v>
      </c>
      <c r="FB23">
        <f>100*SUMIF('12pxv'!$E$39:$E$492,$A23,'12pxv'!N$39:N$492)/sub_peso!FB23</f>
        <v>17.809999999999999</v>
      </c>
      <c r="FC23">
        <f>100*SUMIF('12pxv'!$E$39:$E$492,$A23,'12pxv'!O$39:O$492)/sub_peso!FC23</f>
        <v>12.47</v>
      </c>
      <c r="FD23">
        <f>100*SUMIF('12pxv'!$E$39:$E$492,$A23,'12pxv'!P$39:P$492)/sub_peso!FD23</f>
        <v>-6.37</v>
      </c>
      <c r="FE23">
        <f>100*SUMIF('12pxv'!$E$39:$E$492,$A23,'12pxv'!Q$39:Q$492)/sub_peso!FE23</f>
        <v>-13.14</v>
      </c>
      <c r="FF23">
        <f>100*SUMIF('12pxv'!$E$39:$E$492,$A23,'12pxv'!R$39:R$492)/sub_peso!FF23</f>
        <v>-11.24</v>
      </c>
      <c r="FG23">
        <f>100*SUMIF('12pxv'!$E$39:$E$492,$A23,'12pxv'!S$39:S$492)/sub_peso!FG23</f>
        <v>-2.46</v>
      </c>
      <c r="FH23">
        <f>100*SUMIF('12pxv'!$E$39:$E$492,$A23,'12pxv'!T$39:T$492)/sub_peso!FH23</f>
        <v>9.83</v>
      </c>
      <c r="FI23">
        <f>100*SUMIF('12pxv'!$E$39:$E$492,$A23,'12pxv'!U$39:U$492)/sub_peso!FI23</f>
        <v>21.41</v>
      </c>
      <c r="FJ23">
        <f>100*SUMIF('12pxv'!$E$39:$E$492,$A23,'12pxv'!V$39:V$492)/sub_peso!FJ23</f>
        <v>14.959999999999999</v>
      </c>
      <c r="FK23">
        <f>100*SUMIF('12pxv'!$E$39:$E$492,$A23,'12pxv'!W$39:W$492)/sub_peso!FK23</f>
        <v>7.82</v>
      </c>
      <c r="FL23">
        <f>100*SUMIF('12pxv'!$E$39:$E$492,$A23,'12pxv'!X$39:X$492)/sub_peso!FL23</f>
        <v>7.3299999999999992</v>
      </c>
      <c r="FM23">
        <f>100*SUMIF('12pxv'!$E$39:$E$492,$A23,'12pxv'!Y$39:Y$492)/sub_peso!FM23</f>
        <v>-18.53</v>
      </c>
      <c r="FN23">
        <f>100*SUMIF('12pxv'!$E$39:$E$492,$A23,'12pxv'!Z$39:Z$492)/sub_peso!FN23</f>
        <v>-5.04</v>
      </c>
      <c r="FO23">
        <f>100*SUMIF('12pxv'!$E$39:$E$492,$A23,'12pxv'!AA$39:AA$492)/sub_peso!FO23</f>
        <v>-0.3</v>
      </c>
      <c r="FP23">
        <f>100*SUMIF('12pxv'!$E$39:$E$492,$A23,'12pxv'!AB$39:AB$492)/sub_peso!FP23</f>
        <v>-13.41</v>
      </c>
      <c r="FQ23">
        <f>100*SUMIF('12pxv'!$E$39:$E$492,$A23,'12pxv'!AC$39:AC$492)/sub_peso!FQ23</f>
        <v>-10.34</v>
      </c>
      <c r="FR23">
        <f>100*SUMIF('12pxv'!$E$39:$E$492,$A23,'12pxv'!AD$39:AD$492)/sub_peso!FR23</f>
        <v>-1.24</v>
      </c>
      <c r="FS23">
        <f>100*SUMIF('12pxv'!$E$39:$E$492,$A23,'12pxv'!AE$39:AE$492)/sub_peso!FS23</f>
        <v>6.02</v>
      </c>
      <c r="FT23">
        <f>100*SUMIF('12pxv'!$E$39:$E$492,$A23,'12pxv'!AF$39:AF$492)/sub_peso!FT23</f>
        <v>20.720000000000002</v>
      </c>
      <c r="FU23">
        <f>100*SUMIF('12pxv'!$E$39:$E$492,$A23,'12pxv'!AG$39:AG$492)/sub_peso!FU23</f>
        <v>3.26</v>
      </c>
      <c r="FV23">
        <f>100*SUMIF('12pxv'!$E$39:$E$492,$A23,'12pxv'!AH$39:AH$492)/sub_peso!FV23</f>
        <v>-1.03</v>
      </c>
      <c r="FW23">
        <f>100*SUMIF('12pxv'!$E$39:$E$492,$A23,'12pxv'!AI$39:AI$492)/sub_peso!FW23</f>
        <v>0.18</v>
      </c>
      <c r="FX23">
        <f>100*SUMIF('12pxv'!$E$39:$E$492,$A23,'12pxv'!AJ$39:AJ$492)/sub_peso!FX23</f>
        <v>-2.08</v>
      </c>
      <c r="FY23">
        <f>100*SUMIF('12pxv'!$E$39:$E$492,$A23,'12pxv'!AK$39:AK$492)/sub_peso!FY23</f>
        <v>-7.67</v>
      </c>
      <c r="FZ23">
        <f>100*SUMIF('12pxv'!$E$39:$E$492,$A23,'12pxv'!AL$39:AL$492)/sub_peso!FZ23</f>
        <v>-6.16</v>
      </c>
      <c r="GA23">
        <f>100*SUMIF('12pxv'!$E$39:$E$492,$A23,'12pxv'!AM$39:AM$492)/sub_peso!GA23</f>
        <v>1.6099999999999999</v>
      </c>
      <c r="GB23">
        <f>100*SUMIF('12pxv'!$E$39:$E$492,$A23,'12pxv'!AN$39:AN$492)/sub_peso!GB23</f>
        <v>-3.5499999999999994</v>
      </c>
    </row>
    <row r="24" spans="1:184" x14ac:dyDescent="0.25">
      <c r="A24" s="59">
        <v>1104003</v>
      </c>
      <c r="B24" s="56" t="s">
        <v>25</v>
      </c>
      <c r="C24" s="129">
        <v>7.12</v>
      </c>
      <c r="D24" s="129">
        <v>10.469999999999999</v>
      </c>
      <c r="E24" s="129">
        <v>14.25</v>
      </c>
      <c r="F24" s="129">
        <v>7.11</v>
      </c>
      <c r="G24" s="129">
        <v>1.92</v>
      </c>
      <c r="H24" s="129">
        <v>2.36</v>
      </c>
      <c r="I24" s="129">
        <v>4.9000000000000004</v>
      </c>
      <c r="J24" s="129">
        <v>3.9</v>
      </c>
      <c r="K24" s="129">
        <v>1.75</v>
      </c>
      <c r="L24" s="129">
        <v>-0.37</v>
      </c>
      <c r="M24" s="129">
        <v>0.1</v>
      </c>
      <c r="N24" s="129">
        <v>4.9800000000000004</v>
      </c>
      <c r="O24" s="129">
        <v>8.7899999999999991</v>
      </c>
      <c r="P24" s="129">
        <v>6.85</v>
      </c>
      <c r="Q24" s="129">
        <v>0.96000000000000008</v>
      </c>
      <c r="R24" s="129">
        <v>-0.24000000000000002</v>
      </c>
      <c r="S24" s="129">
        <v>-1.36</v>
      </c>
      <c r="T24" s="129">
        <v>-2.4300000000000002</v>
      </c>
      <c r="U24" s="129">
        <v>-2.11</v>
      </c>
      <c r="V24" s="129">
        <v>-3.48</v>
      </c>
      <c r="W24" s="129">
        <v>-0.92</v>
      </c>
      <c r="X24" s="129">
        <v>-0.92999999999999994</v>
      </c>
      <c r="Y24" s="129">
        <v>-1.85</v>
      </c>
      <c r="Z24" s="129">
        <v>0.20999999999999996</v>
      </c>
      <c r="AA24" s="129">
        <v>-0.53</v>
      </c>
      <c r="AB24" s="129">
        <v>1.79</v>
      </c>
      <c r="AC24" s="129">
        <v>-1.94</v>
      </c>
      <c r="AD24" s="129">
        <v>2.9899999999999998</v>
      </c>
      <c r="AE24" s="129">
        <v>0.89000000000000012</v>
      </c>
      <c r="AF24" s="129">
        <v>2.16</v>
      </c>
      <c r="AG24" s="129">
        <v>1.42</v>
      </c>
      <c r="AH24" s="129">
        <v>-0.67</v>
      </c>
      <c r="AI24" s="129">
        <v>-2.0099999999999998</v>
      </c>
      <c r="AJ24" s="129">
        <v>-2.35</v>
      </c>
      <c r="AK24" s="129">
        <v>-2.06</v>
      </c>
      <c r="AL24" s="129">
        <v>-0.49</v>
      </c>
      <c r="AM24" s="129">
        <v>0.49000000000000005</v>
      </c>
      <c r="AN24" s="129">
        <v>0.45</v>
      </c>
      <c r="AO24" s="129">
        <v>5.8</v>
      </c>
      <c r="AP24" s="129">
        <v>49.6</v>
      </c>
      <c r="AQ24" s="129">
        <v>8.43</v>
      </c>
      <c r="AR24" s="129">
        <v>0.77</v>
      </c>
      <c r="AS24" s="129">
        <v>0.93</v>
      </c>
      <c r="AT24" s="129">
        <v>0.41</v>
      </c>
      <c r="AU24" s="129">
        <v>1.0900000000000001</v>
      </c>
      <c r="AV24" s="129">
        <v>-6.0000000000000005E-2</v>
      </c>
      <c r="AW24" s="129">
        <v>-2.0800000000000005</v>
      </c>
      <c r="AX24" s="129">
        <v>-4.45</v>
      </c>
      <c r="AY24" s="129">
        <v>-1.86</v>
      </c>
      <c r="AZ24" s="129">
        <v>-0.38999999999999996</v>
      </c>
      <c r="BA24" s="129">
        <v>-4.07</v>
      </c>
      <c r="BB24" s="129">
        <v>-5.43</v>
      </c>
      <c r="BC24" s="129">
        <v>-3.4000000000000004</v>
      </c>
      <c r="BD24" s="129">
        <v>-7.58</v>
      </c>
      <c r="BE24" s="129">
        <v>-11.06</v>
      </c>
      <c r="BF24" s="129">
        <v>-8.99</v>
      </c>
      <c r="BG24" s="129">
        <v>-1.22</v>
      </c>
      <c r="BH24" s="129">
        <v>4.78</v>
      </c>
      <c r="BI24" s="129">
        <v>2.62</v>
      </c>
      <c r="BJ24" s="129">
        <v>7.57</v>
      </c>
      <c r="BK24" s="129">
        <v>14.67</v>
      </c>
      <c r="BL24" s="129">
        <v>9.3800000000000008</v>
      </c>
      <c r="BM24" s="129">
        <v>2.9199999999999995</v>
      </c>
      <c r="BN24" s="129">
        <v>-1.98</v>
      </c>
      <c r="BO24" s="129">
        <v>0.57999999999999996</v>
      </c>
      <c r="BP24" s="129">
        <v>-0.72</v>
      </c>
      <c r="BQ24" s="129">
        <v>-3.06</v>
      </c>
      <c r="BR24" s="129">
        <v>0.56000000000000005</v>
      </c>
      <c r="BS24" s="129">
        <v>5.0199999999999996</v>
      </c>
      <c r="BT24" s="129">
        <v>0.46999999999999992</v>
      </c>
      <c r="BU24" s="129">
        <v>-4.6900000000000004</v>
      </c>
      <c r="BV24" s="129">
        <v>-3.6</v>
      </c>
      <c r="BW24" s="129">
        <v>1.01</v>
      </c>
      <c r="BX24" s="129">
        <v>0.87</v>
      </c>
      <c r="BY24" s="129">
        <v>0.99</v>
      </c>
      <c r="BZ24" s="129">
        <v>4.21</v>
      </c>
      <c r="CA24" s="129">
        <v>2.5</v>
      </c>
      <c r="CB24" s="129">
        <v>6.1000000000000005</v>
      </c>
      <c r="CC24" s="129">
        <v>12.589999999999998</v>
      </c>
      <c r="CD24" s="129">
        <v>5.38</v>
      </c>
      <c r="CE24" s="129">
        <v>1.76</v>
      </c>
      <c r="CF24" s="129">
        <v>-0.31999999999999995</v>
      </c>
      <c r="CG24" s="129">
        <v>-1.2700000000000002</v>
      </c>
      <c r="CH24" s="129">
        <v>0.61</v>
      </c>
      <c r="CI24" s="129">
        <v>0</v>
      </c>
      <c r="CJ24" s="129">
        <v>-1.02</v>
      </c>
      <c r="CK24" s="129">
        <v>-3.7500000000000004</v>
      </c>
      <c r="CL24" s="129">
        <v>-3.0499999999999994</v>
      </c>
      <c r="CM24" s="129">
        <v>-1.19</v>
      </c>
      <c r="CN24" s="129">
        <v>-2.76</v>
      </c>
      <c r="CO24" s="129">
        <v>-0.53</v>
      </c>
      <c r="CP24" s="129">
        <v>-4.12</v>
      </c>
      <c r="CQ24" s="129">
        <v>-1.51</v>
      </c>
      <c r="CR24" s="129">
        <v>-0.26</v>
      </c>
      <c r="CS24" s="129">
        <v>-0.11</v>
      </c>
      <c r="CT24" s="129">
        <v>-5.57</v>
      </c>
      <c r="CU24" s="129">
        <v>-3.26</v>
      </c>
      <c r="CV24" s="129">
        <v>-1.5099999999999998</v>
      </c>
      <c r="CW24" s="129">
        <v>-3.8399999999999994</v>
      </c>
      <c r="CX24" s="129">
        <v>-2.87</v>
      </c>
      <c r="CY24" s="129">
        <v>1.04</v>
      </c>
      <c r="CZ24" s="129">
        <v>0.94</v>
      </c>
      <c r="DA24" s="129">
        <v>-1.41</v>
      </c>
      <c r="DB24" s="129">
        <v>-1.1699999999999997</v>
      </c>
      <c r="DC24" s="129">
        <v>-1.25</v>
      </c>
      <c r="DD24" s="129">
        <v>3.76</v>
      </c>
      <c r="DE24" s="129">
        <v>3.62</v>
      </c>
      <c r="DF24" s="129">
        <v>-1.82</v>
      </c>
      <c r="DG24" s="129">
        <v>-0.69</v>
      </c>
      <c r="DH24" s="129">
        <v>2.37</v>
      </c>
      <c r="DI24" s="129">
        <v>5.21</v>
      </c>
      <c r="DJ24" s="129">
        <v>3.59</v>
      </c>
      <c r="DK24" s="129">
        <v>-0.44</v>
      </c>
      <c r="DL24" s="129">
        <v>-1.1200000000000001</v>
      </c>
      <c r="DM24" s="129">
        <v>5.98</v>
      </c>
      <c r="DN24" s="129">
        <v>11.99</v>
      </c>
      <c r="DO24" s="129">
        <v>3.42</v>
      </c>
      <c r="DP24" s="129">
        <v>-0.11000000000000001</v>
      </c>
      <c r="DQ24" s="129">
        <v>0.76</v>
      </c>
      <c r="DR24" s="129">
        <v>1.46</v>
      </c>
      <c r="DS24" s="129">
        <v>0.41000000000000003</v>
      </c>
      <c r="DT24" s="129">
        <v>9.15</v>
      </c>
      <c r="DU24" s="129">
        <v>9.56</v>
      </c>
      <c r="DV24" s="129">
        <v>3.48</v>
      </c>
      <c r="DW24" s="129">
        <v>-0.65</v>
      </c>
      <c r="DX24" s="129">
        <v>6.25</v>
      </c>
      <c r="DY24" s="129">
        <v>10.9</v>
      </c>
      <c r="DZ24" s="129">
        <v>6.32</v>
      </c>
      <c r="EA24" s="129">
        <v>0.73</v>
      </c>
      <c r="EB24" s="129">
        <v>-3.2900000000000005</v>
      </c>
      <c r="EC24" s="129">
        <v>-9.7800000000000011</v>
      </c>
      <c r="ED24" s="129">
        <v>-4.6500000000000004</v>
      </c>
      <c r="EE24" s="129">
        <v>-1.86</v>
      </c>
      <c r="EF24" s="129">
        <v>0.80999999999999994</v>
      </c>
      <c r="EG24" s="129">
        <v>3.0399999999999996</v>
      </c>
      <c r="EH24" s="129">
        <v>6.52</v>
      </c>
      <c r="EI24" s="129">
        <v>7.02</v>
      </c>
      <c r="EJ24" s="129">
        <v>0.53</v>
      </c>
      <c r="EK24" s="129">
        <v>-0.51</v>
      </c>
      <c r="EL24" s="129">
        <v>-3.84</v>
      </c>
      <c r="EM24" s="129">
        <v>-0.67</v>
      </c>
      <c r="EN24" s="129">
        <v>1.18</v>
      </c>
      <c r="EO24" s="129">
        <v>0.5</v>
      </c>
      <c r="EP24" s="129">
        <v>-1.0900000000000001</v>
      </c>
      <c r="EQ24" s="129">
        <v>3.2200000000000006</v>
      </c>
      <c r="ER24" s="129">
        <v>3.82</v>
      </c>
      <c r="ES24" s="129">
        <v>-0.06</v>
      </c>
      <c r="ET24" s="129">
        <v>1.1600000000000001</v>
      </c>
      <c r="EU24" s="129">
        <v>-1.2600000000000002</v>
      </c>
      <c r="EV24">
        <f>100*SUMIF('12pxv'!$E$39:$E$492,$A24,'12pxv'!H$39:H$492)/sub_peso!EV24</f>
        <v>-0.75</v>
      </c>
      <c r="EW24">
        <f>100*SUMIF('12pxv'!$E$39:$E$492,$A24,'12pxv'!I$39:I$492)/sub_peso!EW24</f>
        <v>-3.6699999999999995</v>
      </c>
      <c r="EX24">
        <f>100*SUMIF('12pxv'!$E$39:$E$492,$A24,'12pxv'!J$39:J$492)/sub_peso!EX24</f>
        <v>-1.8000000000000003</v>
      </c>
      <c r="EY24">
        <f>100*SUMIF('12pxv'!$E$39:$E$492,$A24,'12pxv'!K$39:K$492)/sub_peso!EY24</f>
        <v>0.83</v>
      </c>
      <c r="EZ24">
        <f>100*SUMIF('12pxv'!$E$39:$E$492,$A24,'12pxv'!L$39:L$492)/sub_peso!EZ24</f>
        <v>-0.97</v>
      </c>
      <c r="FA24">
        <f>100*SUMIF('12pxv'!$E$39:$E$492,$A24,'12pxv'!M$39:M$492)/sub_peso!FA24</f>
        <v>-1.01</v>
      </c>
      <c r="FB24">
        <f>100*SUMIF('12pxv'!$E$39:$E$492,$A24,'12pxv'!N$39:N$492)/sub_peso!FB24</f>
        <v>0.15</v>
      </c>
      <c r="FC24">
        <f>100*SUMIF('12pxv'!$E$39:$E$492,$A24,'12pxv'!O$39:O$492)/sub_peso!FC24</f>
        <v>0.75000000000000011</v>
      </c>
      <c r="FD24">
        <f>100*SUMIF('12pxv'!$E$39:$E$492,$A24,'12pxv'!P$39:P$492)/sub_peso!FD24</f>
        <v>2.2400000000000002</v>
      </c>
      <c r="FE24">
        <f>100*SUMIF('12pxv'!$E$39:$E$492,$A24,'12pxv'!Q$39:Q$492)/sub_peso!FE24</f>
        <v>-0.56000000000000005</v>
      </c>
      <c r="FF24">
        <f>100*SUMIF('12pxv'!$E$39:$E$492,$A24,'12pxv'!R$39:R$492)/sub_peso!FF24</f>
        <v>0.34999999999999992</v>
      </c>
      <c r="FG24">
        <f>100*SUMIF('12pxv'!$E$39:$E$492,$A24,'12pxv'!S$39:S$492)/sub_peso!FG24</f>
        <v>1.3</v>
      </c>
      <c r="FH24">
        <f>100*SUMIF('12pxv'!$E$39:$E$492,$A24,'12pxv'!T$39:T$492)/sub_peso!FH24</f>
        <v>-0.96</v>
      </c>
      <c r="FI24">
        <f>100*SUMIF('12pxv'!$E$39:$E$492,$A24,'12pxv'!U$39:U$492)/sub_peso!FI24</f>
        <v>-2.82</v>
      </c>
      <c r="FJ24">
        <f>100*SUMIF('12pxv'!$E$39:$E$492,$A24,'12pxv'!V$39:V$492)/sub_peso!FJ24</f>
        <v>-1.06</v>
      </c>
      <c r="FK24">
        <f>100*SUMIF('12pxv'!$E$39:$E$492,$A24,'12pxv'!W$39:W$492)/sub_peso!FK24</f>
        <v>-4.5</v>
      </c>
      <c r="FL24">
        <f>100*SUMIF('12pxv'!$E$39:$E$492,$A24,'12pxv'!X$39:X$492)/sub_peso!FL24</f>
        <v>-4.1100000000000003</v>
      </c>
      <c r="FM24">
        <f>100*SUMIF('12pxv'!$E$39:$E$492,$A24,'12pxv'!Y$39:Y$492)/sub_peso!FM24</f>
        <v>-0.62</v>
      </c>
      <c r="FN24">
        <f>100*SUMIF('12pxv'!$E$39:$E$492,$A24,'12pxv'!Z$39:Z$492)/sub_peso!FN24</f>
        <v>-1.6</v>
      </c>
      <c r="FO24">
        <f>100*SUMIF('12pxv'!$E$39:$E$492,$A24,'12pxv'!AA$39:AA$492)/sub_peso!FO24</f>
        <v>-2.7</v>
      </c>
      <c r="FP24">
        <f>100*SUMIF('12pxv'!$E$39:$E$492,$A24,'12pxv'!AB$39:AB$492)/sub_peso!FP24</f>
        <v>-0.83</v>
      </c>
      <c r="FQ24">
        <f>100*SUMIF('12pxv'!$E$39:$E$492,$A24,'12pxv'!AC$39:AC$492)/sub_peso!FQ24</f>
        <v>0.13</v>
      </c>
      <c r="FR24">
        <f>100*SUMIF('12pxv'!$E$39:$E$492,$A24,'12pxv'!AD$39:AD$492)/sub_peso!FR24</f>
        <v>2.42</v>
      </c>
      <c r="FS24">
        <f>100*SUMIF('12pxv'!$E$39:$E$492,$A24,'12pxv'!AE$39:AE$492)/sub_peso!FS24</f>
        <v>1.35</v>
      </c>
      <c r="FT24">
        <f>100*SUMIF('12pxv'!$E$39:$E$492,$A24,'12pxv'!AF$39:AF$492)/sub_peso!FT24</f>
        <v>2.12</v>
      </c>
      <c r="FU24">
        <f>100*SUMIF('12pxv'!$E$39:$E$492,$A24,'12pxv'!AG$39:AG$492)/sub_peso!FU24</f>
        <v>-1.86</v>
      </c>
      <c r="FV24">
        <f>100*SUMIF('12pxv'!$E$39:$E$492,$A24,'12pxv'!AH$39:AH$492)/sub_peso!FV24</f>
        <v>-1.91</v>
      </c>
      <c r="FW24">
        <f>100*SUMIF('12pxv'!$E$39:$E$492,$A24,'12pxv'!AI$39:AI$492)/sub_peso!FW24</f>
        <v>2.17</v>
      </c>
      <c r="FX24">
        <f>100*SUMIF('12pxv'!$E$39:$E$492,$A24,'12pxv'!AJ$39:AJ$492)/sub_peso!FX24</f>
        <v>-1.9700000000000004</v>
      </c>
      <c r="FY24">
        <f>100*SUMIF('12pxv'!$E$39:$E$492,$A24,'12pxv'!AK$39:AK$492)/sub_peso!FY24</f>
        <v>0.62</v>
      </c>
      <c r="FZ24">
        <f>100*SUMIF('12pxv'!$E$39:$E$492,$A24,'12pxv'!AL$39:AL$492)/sub_peso!FZ24</f>
        <v>-0.97999999999999987</v>
      </c>
      <c r="GA24">
        <f>100*SUMIF('12pxv'!$E$39:$E$492,$A24,'12pxv'!AM$39:AM$492)/sub_peso!GA24</f>
        <v>-2.08</v>
      </c>
      <c r="GB24">
        <f>100*SUMIF('12pxv'!$E$39:$E$492,$A24,'12pxv'!AN$39:AN$492)/sub_peso!GB24</f>
        <v>-0.66000000000000014</v>
      </c>
    </row>
    <row r="25" spans="1:184" x14ac:dyDescent="0.25">
      <c r="A25" s="59">
        <v>1104004</v>
      </c>
      <c r="B25" s="56" t="s">
        <v>26</v>
      </c>
      <c r="C25" s="129">
        <v>1.37</v>
      </c>
      <c r="D25" s="129">
        <v>13.32</v>
      </c>
      <c r="E25" s="129">
        <v>16.07</v>
      </c>
      <c r="F25" s="129">
        <v>4.37</v>
      </c>
      <c r="G25" s="129">
        <v>4.66</v>
      </c>
      <c r="H25" s="129">
        <v>4.03</v>
      </c>
      <c r="I25" s="129">
        <v>3.09</v>
      </c>
      <c r="J25" s="129">
        <v>-0.32</v>
      </c>
      <c r="K25" s="129">
        <v>-1.49</v>
      </c>
      <c r="L25" s="129">
        <v>-1.77</v>
      </c>
      <c r="M25" s="129">
        <v>1.07</v>
      </c>
      <c r="N25" s="129">
        <v>13.64</v>
      </c>
      <c r="O25" s="129">
        <v>10.959999999999999</v>
      </c>
      <c r="P25" s="129">
        <v>4.22</v>
      </c>
      <c r="Q25" s="129">
        <v>-1.99</v>
      </c>
      <c r="R25" s="129">
        <v>1.3699999999999999</v>
      </c>
      <c r="S25" s="129">
        <v>-1.45</v>
      </c>
      <c r="T25" s="129">
        <v>0.88</v>
      </c>
      <c r="U25" s="129">
        <v>0.89</v>
      </c>
      <c r="V25" s="129">
        <v>-1.32</v>
      </c>
      <c r="W25" s="129">
        <v>0.7</v>
      </c>
      <c r="X25" s="129">
        <v>-0.1</v>
      </c>
      <c r="Y25" s="129">
        <v>2.2200000000000002</v>
      </c>
      <c r="Z25" s="129">
        <v>2.16</v>
      </c>
      <c r="AA25" s="129">
        <v>-1.37</v>
      </c>
      <c r="AB25" s="129">
        <v>0.57999999999999985</v>
      </c>
      <c r="AC25" s="129">
        <v>-0.36999999999999994</v>
      </c>
      <c r="AD25" s="129">
        <v>0.46</v>
      </c>
      <c r="AE25" s="129">
        <v>0.02</v>
      </c>
      <c r="AF25" s="129">
        <v>1.1200000000000001</v>
      </c>
      <c r="AG25" s="129">
        <v>1.0900000000000001</v>
      </c>
      <c r="AH25" s="129">
        <v>-1.67</v>
      </c>
      <c r="AI25" s="129">
        <v>-0.63000000000000012</v>
      </c>
      <c r="AJ25" s="129">
        <v>-2.68</v>
      </c>
      <c r="AK25" s="129">
        <v>-0.42</v>
      </c>
      <c r="AL25" s="129">
        <v>-3.0200000000000005</v>
      </c>
      <c r="AM25" s="129">
        <v>2.94</v>
      </c>
      <c r="AN25" s="129">
        <v>1.62</v>
      </c>
      <c r="AO25" s="129">
        <v>12.950000000000001</v>
      </c>
      <c r="AP25" s="129">
        <v>33.549999999999997</v>
      </c>
      <c r="AQ25" s="129">
        <v>2.5</v>
      </c>
      <c r="AR25" s="129">
        <v>0.72</v>
      </c>
      <c r="AS25" s="129">
        <v>2.74</v>
      </c>
      <c r="AT25" s="129">
        <v>6.13</v>
      </c>
      <c r="AU25" s="129">
        <v>0.16</v>
      </c>
      <c r="AV25" s="129">
        <v>-3.3799999999999994</v>
      </c>
      <c r="AW25" s="129">
        <v>-10.95</v>
      </c>
      <c r="AX25" s="129">
        <v>-8.98</v>
      </c>
      <c r="AY25" s="129">
        <v>-2.76</v>
      </c>
      <c r="AZ25" s="129">
        <v>0.7</v>
      </c>
      <c r="BA25" s="129">
        <v>-10.07</v>
      </c>
      <c r="BB25" s="129">
        <v>-9.9700000000000006</v>
      </c>
      <c r="BC25" s="129">
        <v>-5.9999999999999991E-2</v>
      </c>
      <c r="BD25" s="129">
        <v>-0.57999999999999996</v>
      </c>
      <c r="BE25" s="129">
        <v>-2.8199999999999994</v>
      </c>
      <c r="BF25" s="129">
        <v>-2.57</v>
      </c>
      <c r="BG25" s="129">
        <v>4.79</v>
      </c>
      <c r="BH25" s="129">
        <v>3.84</v>
      </c>
      <c r="BI25" s="129">
        <v>-1.07</v>
      </c>
      <c r="BJ25" s="129">
        <v>2.77</v>
      </c>
      <c r="BK25" s="129">
        <v>5.42</v>
      </c>
      <c r="BL25" s="129">
        <v>2.5</v>
      </c>
      <c r="BM25" s="129">
        <v>-0.23</v>
      </c>
      <c r="BN25" s="129">
        <v>2.9500000000000006</v>
      </c>
      <c r="BO25" s="129">
        <v>3.35</v>
      </c>
      <c r="BP25" s="129">
        <v>0.24</v>
      </c>
      <c r="BQ25" s="129">
        <v>-1.46</v>
      </c>
      <c r="BR25" s="129">
        <v>0.98</v>
      </c>
      <c r="BS25" s="129">
        <v>6.75</v>
      </c>
      <c r="BT25" s="129">
        <v>-1.9</v>
      </c>
      <c r="BU25" s="129">
        <v>-2.57</v>
      </c>
      <c r="BV25" s="129">
        <v>0.46</v>
      </c>
      <c r="BW25" s="129">
        <v>2.64</v>
      </c>
      <c r="BX25" s="129">
        <v>0.83</v>
      </c>
      <c r="BY25" s="129">
        <v>1.5400000000000003</v>
      </c>
      <c r="BZ25" s="129">
        <v>3.44</v>
      </c>
      <c r="CA25" s="129">
        <v>2.85</v>
      </c>
      <c r="CB25" s="129">
        <v>12.8</v>
      </c>
      <c r="CC25" s="129">
        <v>11.58</v>
      </c>
      <c r="CD25" s="129">
        <v>6.81</v>
      </c>
      <c r="CE25" s="129">
        <v>2.75</v>
      </c>
      <c r="CF25" s="129">
        <v>-1.44</v>
      </c>
      <c r="CG25" s="129">
        <v>3.8</v>
      </c>
      <c r="CH25" s="129">
        <v>-0.61999999999999988</v>
      </c>
      <c r="CI25" s="129">
        <v>7.0000000000000007E-2</v>
      </c>
      <c r="CJ25" s="129">
        <v>-5.93</v>
      </c>
      <c r="CK25" s="129">
        <v>-6.84</v>
      </c>
      <c r="CL25" s="129">
        <v>-4.7599999999999989</v>
      </c>
      <c r="CM25" s="129">
        <v>-0.65</v>
      </c>
      <c r="CN25" s="129">
        <v>-1.51</v>
      </c>
      <c r="CO25" s="129">
        <v>-0.77</v>
      </c>
      <c r="CP25" s="129">
        <v>-3.64</v>
      </c>
      <c r="CQ25" s="129">
        <v>-1.62</v>
      </c>
      <c r="CR25" s="129">
        <v>-4.17</v>
      </c>
      <c r="CS25" s="129">
        <v>-5.07</v>
      </c>
      <c r="CT25" s="129">
        <v>-6.1199999999999992</v>
      </c>
      <c r="CU25" s="129">
        <v>0.94</v>
      </c>
      <c r="CV25" s="129">
        <v>-0.52</v>
      </c>
      <c r="CW25" s="129">
        <v>-4.3099999999999996</v>
      </c>
      <c r="CX25" s="129">
        <v>-6.15</v>
      </c>
      <c r="CY25" s="129">
        <v>-0.06</v>
      </c>
      <c r="CZ25" s="129">
        <v>-0.87</v>
      </c>
      <c r="DA25" s="129">
        <v>-0.39</v>
      </c>
      <c r="DB25" s="129">
        <v>6.1</v>
      </c>
      <c r="DC25" s="129">
        <v>0.08</v>
      </c>
      <c r="DD25" s="129">
        <v>0.51</v>
      </c>
      <c r="DE25" s="129">
        <v>2.78</v>
      </c>
      <c r="DF25" s="129">
        <v>3.6099999999999994</v>
      </c>
      <c r="DG25" s="129">
        <v>0.9</v>
      </c>
      <c r="DH25" s="129">
        <v>1.63</v>
      </c>
      <c r="DI25" s="129">
        <v>0.08</v>
      </c>
      <c r="DJ25" s="129">
        <v>0.97</v>
      </c>
      <c r="DK25" s="129">
        <v>-3.08</v>
      </c>
      <c r="DL25" s="129">
        <v>6.81</v>
      </c>
      <c r="DM25" s="129">
        <v>15.500000000000002</v>
      </c>
      <c r="DN25" s="129">
        <v>7.0999999999999988</v>
      </c>
      <c r="DO25" s="129">
        <v>0.12</v>
      </c>
      <c r="DP25" s="129">
        <v>-0.58999999999999986</v>
      </c>
      <c r="DQ25" s="129">
        <v>3.4299999999999997</v>
      </c>
      <c r="DR25" s="129">
        <v>-0.24</v>
      </c>
      <c r="DS25" s="129">
        <v>2.2599999999999998</v>
      </c>
      <c r="DT25" s="129">
        <v>9.81</v>
      </c>
      <c r="DU25" s="129">
        <v>5.59</v>
      </c>
      <c r="DV25" s="129">
        <v>0.62999999999999989</v>
      </c>
      <c r="DW25" s="129">
        <v>0.71</v>
      </c>
      <c r="DX25" s="129">
        <v>10.27</v>
      </c>
      <c r="DY25" s="129">
        <v>10.48</v>
      </c>
      <c r="DZ25" s="129">
        <v>2.68</v>
      </c>
      <c r="EA25" s="129">
        <v>-0.61</v>
      </c>
      <c r="EB25" s="129">
        <v>-7.66</v>
      </c>
      <c r="EC25" s="129">
        <v>-10.09</v>
      </c>
      <c r="ED25" s="129">
        <v>-9.48</v>
      </c>
      <c r="EE25" s="129">
        <v>-6.0000000000000005E-2</v>
      </c>
      <c r="EF25" s="129">
        <v>5.66</v>
      </c>
      <c r="EG25" s="129">
        <v>14.6</v>
      </c>
      <c r="EH25" s="129">
        <v>8.57</v>
      </c>
      <c r="EI25" s="129">
        <v>2.06</v>
      </c>
      <c r="EJ25" s="129">
        <v>1.59</v>
      </c>
      <c r="EK25" s="129">
        <v>0.96</v>
      </c>
      <c r="EL25" s="129">
        <v>1.48</v>
      </c>
      <c r="EM25" s="129">
        <v>-2.68</v>
      </c>
      <c r="EN25" s="129">
        <v>-2.31</v>
      </c>
      <c r="EO25" s="129">
        <v>-1.23</v>
      </c>
      <c r="EP25" s="129">
        <v>-1.1599999999999999</v>
      </c>
      <c r="EQ25" s="129">
        <v>3.9</v>
      </c>
      <c r="ER25" s="129">
        <v>3.42</v>
      </c>
      <c r="ES25" s="129">
        <v>-1.93</v>
      </c>
      <c r="ET25" s="129">
        <v>-2.11</v>
      </c>
      <c r="EU25" s="129">
        <v>-0.94</v>
      </c>
      <c r="EV25">
        <f>100*SUMIF('12pxv'!$E$39:$E$492,$A25,'12pxv'!H$39:H$492)/sub_peso!EV25</f>
        <v>-1.23</v>
      </c>
      <c r="EW25">
        <f>100*SUMIF('12pxv'!$E$39:$E$492,$A25,'12pxv'!I$39:I$492)/sub_peso!EW25</f>
        <v>-2.3799999999999994</v>
      </c>
      <c r="EX25">
        <f>100*SUMIF('12pxv'!$E$39:$E$492,$A25,'12pxv'!J$39:J$492)/sub_peso!EX25</f>
        <v>-0.77</v>
      </c>
      <c r="EY25">
        <f>100*SUMIF('12pxv'!$E$39:$E$492,$A25,'12pxv'!K$39:K$492)/sub_peso!EY25</f>
        <v>-0.43</v>
      </c>
      <c r="EZ25">
        <f>100*SUMIF('12pxv'!$E$39:$E$492,$A25,'12pxv'!L$39:L$492)/sub_peso!EZ25</f>
        <v>-0.77</v>
      </c>
      <c r="FA25">
        <f>100*SUMIF('12pxv'!$E$39:$E$492,$A25,'12pxv'!M$39:M$492)/sub_peso!FA25</f>
        <v>-0.55000000000000004</v>
      </c>
      <c r="FB25">
        <f>100*SUMIF('12pxv'!$E$39:$E$492,$A25,'12pxv'!N$39:N$492)/sub_peso!FB25</f>
        <v>-0.41</v>
      </c>
      <c r="FC25">
        <f>100*SUMIF('12pxv'!$E$39:$E$492,$A25,'12pxv'!O$39:O$492)/sub_peso!FC25</f>
        <v>0.7</v>
      </c>
      <c r="FD25">
        <f>100*SUMIF('12pxv'!$E$39:$E$492,$A25,'12pxv'!P$39:P$492)/sub_peso!FD25</f>
        <v>0.34000000000000008</v>
      </c>
      <c r="FE25">
        <f>100*SUMIF('12pxv'!$E$39:$E$492,$A25,'12pxv'!Q$39:Q$492)/sub_peso!FE25</f>
        <v>-2.21</v>
      </c>
      <c r="FF25">
        <f>100*SUMIF('12pxv'!$E$39:$E$492,$A25,'12pxv'!R$39:R$492)/sub_peso!FF25</f>
        <v>-1.99</v>
      </c>
      <c r="FG25">
        <f>100*SUMIF('12pxv'!$E$39:$E$492,$A25,'12pxv'!S$39:S$492)/sub_peso!FG25</f>
        <v>0.66</v>
      </c>
      <c r="FH25">
        <f>100*SUMIF('12pxv'!$E$39:$E$492,$A25,'12pxv'!T$39:T$492)/sub_peso!FH25</f>
        <v>-0.24</v>
      </c>
      <c r="FI25">
        <f>100*SUMIF('12pxv'!$E$39:$E$492,$A25,'12pxv'!U$39:U$492)/sub_peso!FI25</f>
        <v>-1.76</v>
      </c>
      <c r="FJ25">
        <f>100*SUMIF('12pxv'!$E$39:$E$492,$A25,'12pxv'!V$39:V$492)/sub_peso!FJ25</f>
        <v>-1.91</v>
      </c>
      <c r="FK25">
        <f>100*SUMIF('12pxv'!$E$39:$E$492,$A25,'12pxv'!W$39:W$492)/sub_peso!FK25</f>
        <v>-3.4099999999999997</v>
      </c>
      <c r="FL25">
        <f>100*SUMIF('12pxv'!$E$39:$E$492,$A25,'12pxv'!X$39:X$492)/sub_peso!FL25</f>
        <v>-1.26</v>
      </c>
      <c r="FM25">
        <f>100*SUMIF('12pxv'!$E$39:$E$492,$A25,'12pxv'!Y$39:Y$492)/sub_peso!FM25</f>
        <v>-0.52</v>
      </c>
      <c r="FN25">
        <f>100*SUMIF('12pxv'!$E$39:$E$492,$A25,'12pxv'!Z$39:Z$492)/sub_peso!FN25</f>
        <v>-1.67</v>
      </c>
      <c r="FO25">
        <f>100*SUMIF('12pxv'!$E$39:$E$492,$A25,'12pxv'!AA$39:AA$492)/sub_peso!FO25</f>
        <v>-0.85</v>
      </c>
      <c r="FP25">
        <f>100*SUMIF('12pxv'!$E$39:$E$492,$A25,'12pxv'!AB$39:AB$492)/sub_peso!FP25</f>
        <v>-0.31</v>
      </c>
      <c r="FQ25">
        <f>100*SUMIF('12pxv'!$E$39:$E$492,$A25,'12pxv'!AC$39:AC$492)/sub_peso!FQ25</f>
        <v>0.04</v>
      </c>
      <c r="FR25">
        <f>100*SUMIF('12pxv'!$E$39:$E$492,$A25,'12pxv'!AD$39:AD$492)/sub_peso!FR25</f>
        <v>1.5800000000000003</v>
      </c>
      <c r="FS25">
        <f>100*SUMIF('12pxv'!$E$39:$E$492,$A25,'12pxv'!AE$39:AE$492)/sub_peso!FS25</f>
        <v>0.56999999999999995</v>
      </c>
      <c r="FT25">
        <f>100*SUMIF('12pxv'!$E$39:$E$492,$A25,'12pxv'!AF$39:AF$492)/sub_peso!FT25</f>
        <v>1.31</v>
      </c>
      <c r="FU25">
        <f>100*SUMIF('12pxv'!$E$39:$E$492,$A25,'12pxv'!AG$39:AG$492)/sub_peso!FU25</f>
        <v>-0.37000000000000005</v>
      </c>
      <c r="FV25">
        <f>100*SUMIF('12pxv'!$E$39:$E$492,$A25,'12pxv'!AH$39:AH$492)/sub_peso!FV25</f>
        <v>0.54</v>
      </c>
      <c r="FW25">
        <f>100*SUMIF('12pxv'!$E$39:$E$492,$A25,'12pxv'!AI$39:AI$492)/sub_peso!FW25</f>
        <v>-0.82000000000000006</v>
      </c>
      <c r="FX25">
        <f>100*SUMIF('12pxv'!$E$39:$E$492,$A25,'12pxv'!AJ$39:AJ$492)/sub_peso!FX25</f>
        <v>0.66</v>
      </c>
      <c r="FY25">
        <f>100*SUMIF('12pxv'!$E$39:$E$492,$A25,'12pxv'!AK$39:AK$492)/sub_peso!FY25</f>
        <v>0.59</v>
      </c>
      <c r="FZ25">
        <f>100*SUMIF('12pxv'!$E$39:$E$492,$A25,'12pxv'!AL$39:AL$492)/sub_peso!FZ25</f>
        <v>0.86</v>
      </c>
      <c r="GA25">
        <f>100*SUMIF('12pxv'!$E$39:$E$492,$A25,'12pxv'!AM$39:AM$492)/sub_peso!GA25</f>
        <v>-0.02</v>
      </c>
      <c r="GB25">
        <f>100*SUMIF('12pxv'!$E$39:$E$492,$A25,'12pxv'!AN$39:AN$492)/sub_peso!GB25</f>
        <v>-2.16</v>
      </c>
    </row>
    <row r="26" spans="1:184" ht="14.45" x14ac:dyDescent="0.35">
      <c r="A26" s="59">
        <v>1104023</v>
      </c>
      <c r="B26" s="56" t="s">
        <v>27</v>
      </c>
      <c r="C26" s="129">
        <v>-3.2009667673716011</v>
      </c>
      <c r="D26" s="129">
        <v>0.78579937304075231</v>
      </c>
      <c r="E26" s="129">
        <v>1.0108124999999999</v>
      </c>
      <c r="F26" s="129">
        <v>0.71356249999999988</v>
      </c>
      <c r="G26" s="129">
        <v>-1.2790700104493207</v>
      </c>
      <c r="H26" s="129">
        <v>5.1225000000000005</v>
      </c>
      <c r="I26" s="129">
        <v>4.0396945010183298</v>
      </c>
      <c r="J26" s="129">
        <v>1.5271933267909719</v>
      </c>
      <c r="K26" s="129">
        <v>-1.7313759689922483</v>
      </c>
      <c r="L26" s="129">
        <v>-4.9029702970297039E-2</v>
      </c>
      <c r="M26" s="129">
        <v>-0.69580773042616451</v>
      </c>
      <c r="N26" s="129">
        <v>0.50277277277277288</v>
      </c>
      <c r="O26" s="129">
        <v>8.0091277890466508E-2</v>
      </c>
      <c r="P26" s="129">
        <v>-0.72114754098360667</v>
      </c>
      <c r="Q26" s="129">
        <v>0.91426501035196706</v>
      </c>
      <c r="R26" s="129">
        <v>-1.7803487179487179</v>
      </c>
      <c r="S26" s="129">
        <v>-1.7380503144654089</v>
      </c>
      <c r="T26" s="129">
        <v>2.7487352625937835</v>
      </c>
      <c r="U26" s="129">
        <v>0.214186778593914</v>
      </c>
      <c r="V26" s="129">
        <v>1.5117226890756303</v>
      </c>
      <c r="W26" s="129">
        <v>-0.99256490134994824</v>
      </c>
      <c r="X26" s="129">
        <v>2.7052059134107704</v>
      </c>
      <c r="Y26" s="129">
        <v>0.68135330578512399</v>
      </c>
      <c r="Z26" s="129">
        <v>0.41759793814432988</v>
      </c>
      <c r="AA26" s="129">
        <v>1.0325078043704474</v>
      </c>
      <c r="AB26" s="129">
        <v>3.6388911917098445</v>
      </c>
      <c r="AC26" s="129">
        <v>0.9901504513540621</v>
      </c>
      <c r="AD26" s="129">
        <v>-0.55002004008016037</v>
      </c>
      <c r="AE26" s="129">
        <v>-2.665531914893617</v>
      </c>
      <c r="AF26" s="129">
        <v>3.5457023060796646</v>
      </c>
      <c r="AG26" s="129">
        <v>2.2289634146341464</v>
      </c>
      <c r="AH26" s="129">
        <v>-1.3811377245508982</v>
      </c>
      <c r="AI26" s="129">
        <v>2.2662932790224031</v>
      </c>
      <c r="AJ26" s="129">
        <v>0.55849246231155758</v>
      </c>
      <c r="AK26" s="129">
        <v>-1.513997995991984</v>
      </c>
      <c r="AL26" s="129">
        <v>0.92634693877551033</v>
      </c>
      <c r="AM26" s="129">
        <v>0.18426229508196723</v>
      </c>
      <c r="AN26" s="129">
        <v>1.0976156217882838</v>
      </c>
      <c r="AO26" s="129">
        <v>3.025957011258956</v>
      </c>
      <c r="AP26" s="129">
        <v>5.7007955689828798</v>
      </c>
      <c r="AQ26" s="129">
        <v>3.1037647058823525</v>
      </c>
      <c r="AR26" s="129">
        <v>6.4858155339805812</v>
      </c>
      <c r="AS26" s="129">
        <v>5.4934203168685913</v>
      </c>
      <c r="AT26" s="129">
        <v>4.650932735426009</v>
      </c>
      <c r="AU26" s="129">
        <v>0.59208333333333329</v>
      </c>
      <c r="AV26" s="129">
        <v>3.7634494773519163</v>
      </c>
      <c r="AW26" s="129">
        <v>-0.19083544303797467</v>
      </c>
      <c r="AX26" s="129">
        <v>0.13545991561181439</v>
      </c>
      <c r="AY26" s="129">
        <v>-1.3197297297297297</v>
      </c>
      <c r="AZ26" s="129">
        <v>-0.87</v>
      </c>
      <c r="BA26" s="129">
        <v>-1.5205235602094238</v>
      </c>
      <c r="BB26" s="129">
        <v>-1.028</v>
      </c>
      <c r="BC26" s="129">
        <v>-1.4573897389738975</v>
      </c>
      <c r="BD26" s="129">
        <v>1.2998714416896238</v>
      </c>
      <c r="BE26" s="129">
        <v>0.76726027397260277</v>
      </c>
      <c r="BF26" s="129">
        <v>1.7153284671532849</v>
      </c>
      <c r="BG26" s="129">
        <v>-0.89044183949504052</v>
      </c>
      <c r="BH26" s="129">
        <v>0.78495429616087742</v>
      </c>
      <c r="BI26" s="129">
        <v>0.30307481751824822</v>
      </c>
      <c r="BJ26" s="129">
        <v>0.67423464711274061</v>
      </c>
      <c r="BK26" s="129">
        <v>-5.3033088235294103E-2</v>
      </c>
      <c r="BL26" s="129">
        <v>0.3332007400555041</v>
      </c>
      <c r="BM26" s="129">
        <v>-0.33555041628122106</v>
      </c>
      <c r="BN26" s="129">
        <v>-0.85641791044776128</v>
      </c>
      <c r="BO26" s="129">
        <v>-1.2726704545454546</v>
      </c>
      <c r="BP26" s="129">
        <v>0.870919651500484</v>
      </c>
      <c r="BQ26" s="129">
        <v>1.0813223938223939</v>
      </c>
      <c r="BR26" s="129">
        <v>-2.7451392891450528</v>
      </c>
      <c r="BS26" s="129">
        <v>2.9392246520874759</v>
      </c>
      <c r="BT26" s="129">
        <v>0.3784780487804878</v>
      </c>
      <c r="BU26" s="129">
        <v>-8.334960937500005E-2</v>
      </c>
      <c r="BV26" s="129">
        <v>-0.45322580645161292</v>
      </c>
      <c r="BW26" s="129">
        <v>-2.2150393700787401</v>
      </c>
      <c r="BX26" s="129">
        <v>-0.33673716012084592</v>
      </c>
      <c r="BY26" s="129">
        <v>-5.0070993914807273E-2</v>
      </c>
      <c r="BZ26" s="129">
        <v>-1.4993353783231083</v>
      </c>
      <c r="CA26" s="129">
        <v>-1.2166736183524502</v>
      </c>
      <c r="CB26" s="129">
        <v>1.4410805084745759</v>
      </c>
      <c r="CC26" s="129">
        <v>0.31127100840336136</v>
      </c>
      <c r="CD26" s="129">
        <v>-1.9670977917981074</v>
      </c>
      <c r="CE26" s="129">
        <v>-3.7240258342303547</v>
      </c>
      <c r="CF26" s="129">
        <v>4.0837668161434966</v>
      </c>
      <c r="CG26" s="129">
        <v>-3.0711206896551598E-2</v>
      </c>
      <c r="CH26" s="129">
        <v>-0.23</v>
      </c>
      <c r="CI26" s="129">
        <v>0.37000000000000005</v>
      </c>
      <c r="CJ26" s="129">
        <v>2.5</v>
      </c>
      <c r="CK26" s="129">
        <v>-0.44</v>
      </c>
      <c r="CL26" s="129">
        <v>-0.23</v>
      </c>
      <c r="CM26" s="129">
        <v>0.39</v>
      </c>
      <c r="CN26" s="129">
        <v>1.5</v>
      </c>
      <c r="CO26" s="129">
        <v>0.90999999999999992</v>
      </c>
      <c r="CP26" s="129">
        <v>-0.66</v>
      </c>
      <c r="CQ26" s="129">
        <v>0.33</v>
      </c>
      <c r="CR26" s="129">
        <v>1.6100000000000003</v>
      </c>
      <c r="CS26" s="129">
        <v>0.52</v>
      </c>
      <c r="CT26" s="129">
        <v>-0.62</v>
      </c>
      <c r="CU26" s="129">
        <v>-1.38</v>
      </c>
      <c r="CV26" s="129">
        <v>-0.65</v>
      </c>
      <c r="CW26" s="129">
        <v>0.87000000000000011</v>
      </c>
      <c r="CX26" s="129">
        <v>0.22</v>
      </c>
      <c r="CY26" s="129">
        <v>-1.69</v>
      </c>
      <c r="CZ26" s="129">
        <v>1.9299999999999997</v>
      </c>
      <c r="DA26" s="129">
        <v>2.39</v>
      </c>
      <c r="DB26" s="129">
        <v>0.13</v>
      </c>
      <c r="DC26" s="129">
        <v>1.24</v>
      </c>
      <c r="DD26" s="129">
        <v>0.19</v>
      </c>
      <c r="DE26" s="129">
        <v>0.28999999999999998</v>
      </c>
      <c r="DF26" s="129">
        <v>-0.67</v>
      </c>
      <c r="DG26" s="129">
        <v>0.17</v>
      </c>
      <c r="DH26" s="129">
        <v>0.39</v>
      </c>
      <c r="DI26" s="129">
        <v>-0.82000000000000006</v>
      </c>
      <c r="DJ26" s="129">
        <v>-0.18</v>
      </c>
      <c r="DK26" s="129">
        <v>0.44000000000000006</v>
      </c>
      <c r="DL26" s="129">
        <v>2.4</v>
      </c>
      <c r="DM26" s="129">
        <v>2.82</v>
      </c>
      <c r="DN26" s="129">
        <v>0.02</v>
      </c>
      <c r="DO26" s="129">
        <v>0.13</v>
      </c>
      <c r="DP26" s="129">
        <v>0.54</v>
      </c>
      <c r="DQ26" s="129">
        <v>0.45</v>
      </c>
      <c r="DR26" s="129">
        <v>-1.1100000000000001</v>
      </c>
      <c r="DS26" s="129">
        <v>-0.54</v>
      </c>
      <c r="DT26" s="129">
        <v>0.02</v>
      </c>
      <c r="DU26" s="129">
        <v>0.28000000000000003</v>
      </c>
      <c r="DV26" s="129">
        <v>-0.03</v>
      </c>
      <c r="DW26" s="129">
        <v>0.28999999999999998</v>
      </c>
      <c r="DX26" s="129">
        <v>-7.0000000000000007E-2</v>
      </c>
      <c r="DY26" s="129">
        <v>1.34</v>
      </c>
      <c r="DZ26" s="129">
        <v>-1.74</v>
      </c>
      <c r="EA26" s="129">
        <v>1.67</v>
      </c>
      <c r="EB26" s="129">
        <v>0.12</v>
      </c>
      <c r="EC26" s="129">
        <v>-3.62</v>
      </c>
      <c r="ED26" s="129">
        <v>-0.27</v>
      </c>
      <c r="EE26" s="129">
        <v>0.49</v>
      </c>
      <c r="EF26" s="129">
        <v>-0.57999999999999996</v>
      </c>
      <c r="EG26" s="129">
        <v>0.85</v>
      </c>
      <c r="EH26" s="129">
        <v>1.01</v>
      </c>
      <c r="EI26" s="129">
        <v>1.19</v>
      </c>
      <c r="EJ26" s="129">
        <v>0.76000000000000012</v>
      </c>
      <c r="EK26" s="129">
        <v>-5.000000000000001E-2</v>
      </c>
      <c r="EL26" s="129">
        <v>-0.42</v>
      </c>
      <c r="EM26" s="129">
        <v>-0.78</v>
      </c>
      <c r="EN26" s="129">
        <v>0.83000000000000007</v>
      </c>
      <c r="EO26" s="129">
        <v>0.55000000000000004</v>
      </c>
      <c r="EP26" s="129">
        <v>0.21000000000000002</v>
      </c>
      <c r="EQ26" s="129">
        <v>-1.5</v>
      </c>
      <c r="ER26" s="129">
        <v>0.42000000000000004</v>
      </c>
      <c r="ES26" s="129">
        <v>1.1100000000000001</v>
      </c>
      <c r="ET26" s="129">
        <v>-0.19</v>
      </c>
      <c r="EU26" s="129">
        <v>5.9999999999999991E-2</v>
      </c>
      <c r="EV26">
        <f>100*SUMIF('12pxv'!$E$39:$E$492,$A26,'12pxv'!H$39:H$492)/sub_peso!EV26</f>
        <v>0.28000000000000003</v>
      </c>
      <c r="EW26">
        <f>100*SUMIF('12pxv'!$E$39:$E$492,$A26,'12pxv'!I$39:I$492)/sub_peso!EW26</f>
        <v>0.42</v>
      </c>
      <c r="EX26">
        <f>100*SUMIF('12pxv'!$E$39:$E$492,$A26,'12pxv'!J$39:J$492)/sub_peso!EX26</f>
        <v>-1.46</v>
      </c>
      <c r="EY26">
        <f>100*SUMIF('12pxv'!$E$39:$E$492,$A26,'12pxv'!K$39:K$492)/sub_peso!EY26</f>
        <v>1.33</v>
      </c>
      <c r="EZ26">
        <f>100*SUMIF('12pxv'!$E$39:$E$492,$A26,'12pxv'!L$39:L$492)/sub_peso!EZ26</f>
        <v>1.1200000000000001</v>
      </c>
      <c r="FA26">
        <f>100*SUMIF('12pxv'!$E$39:$E$492,$A26,'12pxv'!M$39:M$492)/sub_peso!FA26</f>
        <v>0.99</v>
      </c>
      <c r="FB26">
        <f>100*SUMIF('12pxv'!$E$39:$E$492,$A26,'12pxv'!N$39:N$492)/sub_peso!FB26</f>
        <v>0.03</v>
      </c>
      <c r="FC26">
        <f>100*SUMIF('12pxv'!$E$39:$E$492,$A26,'12pxv'!O$39:O$492)/sub_peso!FC26</f>
        <v>-0.54</v>
      </c>
      <c r="FD26">
        <f>100*SUMIF('12pxv'!$E$39:$E$492,$A26,'12pxv'!P$39:P$492)/sub_peso!FD26</f>
        <v>1.5600000000000003</v>
      </c>
      <c r="FE26">
        <f>100*SUMIF('12pxv'!$E$39:$E$492,$A26,'12pxv'!Q$39:Q$492)/sub_peso!FE26</f>
        <v>-0.12000000000000001</v>
      </c>
      <c r="FF26">
        <f>100*SUMIF('12pxv'!$E$39:$E$492,$A26,'12pxv'!R$39:R$492)/sub_peso!FF26</f>
        <v>-0.44000000000000006</v>
      </c>
      <c r="FG26">
        <f>100*SUMIF('12pxv'!$E$39:$E$492,$A26,'12pxv'!S$39:S$492)/sub_peso!FG26</f>
        <v>0.52</v>
      </c>
      <c r="FH26">
        <f>100*SUMIF('12pxv'!$E$39:$E$492,$A26,'12pxv'!T$39:T$492)/sub_peso!FH26</f>
        <v>0.94</v>
      </c>
      <c r="FI26">
        <f>100*SUMIF('12pxv'!$E$39:$E$492,$A26,'12pxv'!U$39:U$492)/sub_peso!FI26</f>
        <v>-0.12</v>
      </c>
      <c r="FJ26">
        <f>100*SUMIF('12pxv'!$E$39:$E$492,$A26,'12pxv'!V$39:V$492)/sub_peso!FJ26</f>
        <v>-1.6599999999999997</v>
      </c>
      <c r="FK26">
        <f>100*SUMIF('12pxv'!$E$39:$E$492,$A26,'12pxv'!W$39:W$492)/sub_peso!FK26</f>
        <v>0.61</v>
      </c>
      <c r="FL26">
        <f>100*SUMIF('12pxv'!$E$39:$E$492,$A26,'12pxv'!X$39:X$492)/sub_peso!FL26</f>
        <v>2.61</v>
      </c>
      <c r="FM26">
        <f>100*SUMIF('12pxv'!$E$39:$E$492,$A26,'12pxv'!Y$39:Y$492)/sub_peso!FM26</f>
        <v>1.54</v>
      </c>
      <c r="FN26">
        <f>100*SUMIF('12pxv'!$E$39:$E$492,$A26,'12pxv'!Z$39:Z$492)/sub_peso!FN26</f>
        <v>-0.54</v>
      </c>
      <c r="FO26">
        <f>100*SUMIF('12pxv'!$E$39:$E$492,$A26,'12pxv'!AA$39:AA$492)/sub_peso!FO26</f>
        <v>-1.1399999999999999</v>
      </c>
      <c r="FP26">
        <f>100*SUMIF('12pxv'!$E$39:$E$492,$A26,'12pxv'!AB$39:AB$492)/sub_peso!FP26</f>
        <v>0.81</v>
      </c>
      <c r="FQ26">
        <f>100*SUMIF('12pxv'!$E$39:$E$492,$A26,'12pxv'!AC$39:AC$492)/sub_peso!FQ26</f>
        <v>-1.1100000000000001</v>
      </c>
      <c r="FR26">
        <f>100*SUMIF('12pxv'!$E$39:$E$492,$A26,'12pxv'!AD$39:AD$492)/sub_peso!FR26</f>
        <v>-0.22</v>
      </c>
      <c r="FS26">
        <f>100*SUMIF('12pxv'!$E$39:$E$492,$A26,'12pxv'!AE$39:AE$492)/sub_peso!FS26</f>
        <v>-1.04</v>
      </c>
      <c r="FT26">
        <f>100*SUMIF('12pxv'!$E$39:$E$492,$A26,'12pxv'!AF$39:AF$492)/sub_peso!FT26</f>
        <v>0.36</v>
      </c>
      <c r="FU26">
        <f>100*SUMIF('12pxv'!$E$39:$E$492,$A26,'12pxv'!AG$39:AG$492)/sub_peso!FU26</f>
        <v>-0.44000000000000006</v>
      </c>
      <c r="FV26">
        <f>100*SUMIF('12pxv'!$E$39:$E$492,$A26,'12pxv'!AH$39:AH$492)/sub_peso!FV26</f>
        <v>1.46</v>
      </c>
      <c r="FW26">
        <f>100*SUMIF('12pxv'!$E$39:$E$492,$A26,'12pxv'!AI$39:AI$492)/sub_peso!FW26</f>
        <v>-0.26</v>
      </c>
      <c r="FX26">
        <f>100*SUMIF('12pxv'!$E$39:$E$492,$A26,'12pxv'!AJ$39:AJ$492)/sub_peso!FX26</f>
        <v>2.15</v>
      </c>
      <c r="FY26">
        <f>100*SUMIF('12pxv'!$E$39:$E$492,$A26,'12pxv'!AK$39:AK$492)/sub_peso!FY26</f>
        <v>2.08</v>
      </c>
      <c r="FZ26">
        <f>100*SUMIF('12pxv'!$E$39:$E$492,$A26,'12pxv'!AL$39:AL$492)/sub_peso!FZ26</f>
        <v>0.86</v>
      </c>
      <c r="GA26">
        <f>100*SUMIF('12pxv'!$E$39:$E$492,$A26,'12pxv'!AM$39:AM$492)/sub_peso!GA26</f>
        <v>0.52</v>
      </c>
      <c r="GB26">
        <f>100*SUMIF('12pxv'!$E$39:$E$492,$A26,'12pxv'!AN$39:AN$492)/sub_peso!GB26</f>
        <v>0.75</v>
      </c>
    </row>
    <row r="27" spans="1:184" ht="14.45" x14ac:dyDescent="0.35">
      <c r="A27" s="59">
        <v>1104032</v>
      </c>
      <c r="B27" s="56" t="s">
        <v>28</v>
      </c>
      <c r="C27" s="129">
        <v>1.9199999999999997</v>
      </c>
      <c r="D27" s="129">
        <v>-0.04</v>
      </c>
      <c r="E27" s="129">
        <v>0.43</v>
      </c>
      <c r="F27" s="129">
        <v>2.4500000000000002</v>
      </c>
      <c r="G27" s="129">
        <v>2.82</v>
      </c>
      <c r="H27" s="129">
        <v>1.22</v>
      </c>
      <c r="I27" s="129">
        <v>1.0900000000000001</v>
      </c>
      <c r="J27" s="129">
        <v>2.52</v>
      </c>
      <c r="K27" s="129">
        <v>4.5</v>
      </c>
      <c r="L27" s="129">
        <v>0.03</v>
      </c>
      <c r="M27" s="129">
        <v>-0.34</v>
      </c>
      <c r="N27" s="129">
        <v>0.38000000000000006</v>
      </c>
      <c r="O27" s="129">
        <v>-0.76000000000000012</v>
      </c>
      <c r="P27" s="129">
        <v>-1</v>
      </c>
      <c r="Q27" s="129">
        <v>-0.06</v>
      </c>
      <c r="R27" s="129">
        <v>-0.48999999999999994</v>
      </c>
      <c r="S27" s="129">
        <v>-2.11</v>
      </c>
      <c r="T27" s="129">
        <v>0.02</v>
      </c>
      <c r="U27" s="129">
        <v>-0.28999999999999998</v>
      </c>
      <c r="V27" s="129">
        <v>0</v>
      </c>
      <c r="W27" s="129">
        <v>0.45</v>
      </c>
      <c r="X27" s="129">
        <v>0.42</v>
      </c>
      <c r="Y27" s="129">
        <v>1.05</v>
      </c>
      <c r="Z27" s="129">
        <v>1.27</v>
      </c>
      <c r="AA27" s="129">
        <v>-0.22999999999999998</v>
      </c>
      <c r="AB27" s="129">
        <v>1.2</v>
      </c>
      <c r="AC27" s="129">
        <v>1.17</v>
      </c>
      <c r="AD27" s="129">
        <v>-0.10999999999999999</v>
      </c>
      <c r="AE27" s="129">
        <v>-0.55000000000000004</v>
      </c>
      <c r="AF27" s="129">
        <v>-0.72</v>
      </c>
      <c r="AG27" s="129">
        <v>-2.35</v>
      </c>
      <c r="AH27" s="129">
        <v>1.7000000000000002</v>
      </c>
      <c r="AI27" s="129">
        <v>0.97999999999999987</v>
      </c>
      <c r="AJ27" s="129">
        <v>1.1000000000000001</v>
      </c>
      <c r="AK27" s="129">
        <v>0.28000000000000003</v>
      </c>
      <c r="AL27" s="129">
        <v>0.63</v>
      </c>
      <c r="AM27" s="129">
        <v>-1.19</v>
      </c>
      <c r="AN27" s="129">
        <v>0.81</v>
      </c>
      <c r="AO27" s="129">
        <v>2.2200000000000002</v>
      </c>
      <c r="AP27" s="129">
        <v>0.92</v>
      </c>
      <c r="AQ27" s="129">
        <v>0.86</v>
      </c>
      <c r="AR27" s="129">
        <v>6.05</v>
      </c>
      <c r="AS27" s="129">
        <v>0.45000000000000007</v>
      </c>
      <c r="AT27" s="129">
        <v>0.27</v>
      </c>
      <c r="AU27" s="129">
        <v>2.5299999999999998</v>
      </c>
      <c r="AV27" s="129">
        <v>6.87</v>
      </c>
      <c r="AW27" s="129">
        <v>1.41</v>
      </c>
      <c r="AX27" s="129">
        <v>0.57999999999999996</v>
      </c>
      <c r="AY27" s="129">
        <v>0.93</v>
      </c>
      <c r="AZ27" s="129">
        <v>0.1</v>
      </c>
      <c r="BA27" s="129">
        <v>-0.03</v>
      </c>
      <c r="BB27" s="129">
        <v>-0.72</v>
      </c>
      <c r="BC27" s="129">
        <v>-0.76</v>
      </c>
      <c r="BD27" s="129">
        <v>3.67</v>
      </c>
      <c r="BE27" s="129">
        <v>4.46</v>
      </c>
      <c r="BF27" s="129">
        <v>0.62</v>
      </c>
      <c r="BG27" s="129">
        <v>0.87</v>
      </c>
      <c r="BH27" s="129">
        <v>0.09</v>
      </c>
      <c r="BI27" s="129">
        <v>0.76</v>
      </c>
      <c r="BJ27" s="129">
        <v>1.19</v>
      </c>
      <c r="BK27" s="129">
        <v>0.22</v>
      </c>
      <c r="BL27" s="129">
        <v>0.66</v>
      </c>
      <c r="BM27" s="129">
        <v>0.52</v>
      </c>
      <c r="BN27" s="129">
        <v>-0.32</v>
      </c>
      <c r="BO27" s="129">
        <v>-1.19</v>
      </c>
      <c r="BP27" s="129">
        <v>-0.36</v>
      </c>
      <c r="BQ27" s="129">
        <v>-0.31</v>
      </c>
      <c r="BR27" s="129">
        <v>0.75</v>
      </c>
      <c r="BS27" s="129">
        <v>1.71</v>
      </c>
      <c r="BT27" s="129">
        <v>2.5</v>
      </c>
      <c r="BU27" s="129">
        <v>1.9000000000000001</v>
      </c>
      <c r="BV27" s="129">
        <v>0.68</v>
      </c>
      <c r="BW27" s="129">
        <v>-0.42</v>
      </c>
      <c r="BX27" s="129">
        <v>0.19999999999999998</v>
      </c>
      <c r="BY27" s="129">
        <v>-0.47999999999999993</v>
      </c>
      <c r="BZ27" s="129">
        <v>-1.2</v>
      </c>
      <c r="CA27" s="129">
        <v>-0.39</v>
      </c>
      <c r="CB27" s="129">
        <v>-0.71</v>
      </c>
      <c r="CC27" s="129">
        <v>-0.36</v>
      </c>
      <c r="CD27" s="129">
        <v>1.38</v>
      </c>
      <c r="CE27" s="129">
        <v>-0.17</v>
      </c>
      <c r="CF27" s="129">
        <v>-0.13</v>
      </c>
      <c r="CG27" s="129">
        <v>-0.02</v>
      </c>
      <c r="CH27" s="129">
        <v>0.56000000000000005</v>
      </c>
      <c r="CI27" s="129">
        <v>0.16999999999999998</v>
      </c>
      <c r="CJ27" s="129">
        <v>0.5</v>
      </c>
      <c r="CK27" s="129">
        <v>1.07</v>
      </c>
      <c r="CL27" s="129">
        <v>-0.01</v>
      </c>
      <c r="CM27" s="129">
        <v>0.06</v>
      </c>
      <c r="CN27" s="129">
        <v>-0.03</v>
      </c>
      <c r="CO27" s="129">
        <v>0.14000000000000001</v>
      </c>
      <c r="CP27" s="129">
        <v>0.47</v>
      </c>
      <c r="CQ27" s="129">
        <v>0.09</v>
      </c>
      <c r="CR27" s="129">
        <v>0.93</v>
      </c>
      <c r="CS27" s="129">
        <v>1.84</v>
      </c>
      <c r="CT27" s="129">
        <v>1.2099999999999997</v>
      </c>
      <c r="CU27" s="129">
        <v>-1.7400000000000002</v>
      </c>
      <c r="CV27" s="129">
        <v>2.0699999999999998</v>
      </c>
      <c r="CW27" s="129">
        <v>1.59</v>
      </c>
      <c r="CX27" s="129">
        <v>0.15</v>
      </c>
      <c r="CY27" s="129">
        <v>0.18000000000000002</v>
      </c>
      <c r="CZ27" s="129">
        <v>-7.0000000000000007E-2</v>
      </c>
      <c r="DA27" s="129">
        <v>-0.22</v>
      </c>
      <c r="DB27" s="129">
        <v>1.03</v>
      </c>
      <c r="DC27" s="129">
        <v>1.03</v>
      </c>
      <c r="DD27" s="129">
        <v>1.04</v>
      </c>
      <c r="DE27" s="129">
        <v>0.63</v>
      </c>
      <c r="DF27" s="129">
        <v>0.28000000000000003</v>
      </c>
      <c r="DG27" s="129">
        <v>0.18</v>
      </c>
      <c r="DH27" s="129">
        <v>1.79</v>
      </c>
      <c r="DI27" s="129">
        <v>0.25</v>
      </c>
      <c r="DJ27" s="129">
        <v>-0.98999999999999988</v>
      </c>
      <c r="DK27" s="129">
        <v>0.03</v>
      </c>
      <c r="DL27" s="129">
        <v>-0.42999999999999994</v>
      </c>
      <c r="DM27" s="129">
        <v>-0.5</v>
      </c>
      <c r="DN27" s="129">
        <v>0.86</v>
      </c>
      <c r="DO27" s="129">
        <v>0.11</v>
      </c>
      <c r="DP27" s="129">
        <v>0.02</v>
      </c>
      <c r="DQ27" s="129">
        <v>0.85000000000000009</v>
      </c>
      <c r="DR27" s="129">
        <v>-0.37</v>
      </c>
      <c r="DS27" s="129">
        <v>-0.77999999999999992</v>
      </c>
      <c r="DT27" s="129">
        <v>-7.0000000000000007E-2</v>
      </c>
      <c r="DU27" s="129">
        <v>-0.79</v>
      </c>
      <c r="DV27" s="129">
        <v>-0.21</v>
      </c>
      <c r="DW27" s="129">
        <v>-0.48</v>
      </c>
      <c r="DX27" s="129">
        <v>-0.38</v>
      </c>
      <c r="DY27" s="129">
        <v>0.43</v>
      </c>
      <c r="DZ27" s="129">
        <v>0.48999999999999994</v>
      </c>
      <c r="EA27" s="129">
        <v>0.36</v>
      </c>
      <c r="EB27" s="129">
        <v>-1.2</v>
      </c>
      <c r="EC27" s="129">
        <v>-0.02</v>
      </c>
      <c r="ED27" s="129">
        <v>0.25</v>
      </c>
      <c r="EE27" s="129">
        <v>-0.17</v>
      </c>
      <c r="EF27" s="129">
        <v>0.17000000000000004</v>
      </c>
      <c r="EG27" s="129">
        <v>-0.01</v>
      </c>
      <c r="EH27" s="129">
        <v>-0.4</v>
      </c>
      <c r="EI27" s="129">
        <v>-1.63</v>
      </c>
      <c r="EJ27" s="129">
        <v>-0.21</v>
      </c>
      <c r="EK27" s="129">
        <v>1.61</v>
      </c>
      <c r="EL27" s="129">
        <v>1.96</v>
      </c>
      <c r="EM27" s="129">
        <v>2.65</v>
      </c>
      <c r="EN27" s="129">
        <v>2.6600000000000006</v>
      </c>
      <c r="EO27" s="129">
        <v>0.56999999999999995</v>
      </c>
      <c r="EP27" s="129">
        <v>0.16</v>
      </c>
      <c r="EQ27" s="129">
        <v>-7.0000000000000007E-2</v>
      </c>
      <c r="ER27" s="129">
        <v>4.66</v>
      </c>
      <c r="ES27" s="129">
        <v>1.21</v>
      </c>
      <c r="ET27" s="129">
        <v>0.65999999999999992</v>
      </c>
      <c r="EU27" s="129">
        <v>-0.44999999999999996</v>
      </c>
      <c r="EV27">
        <f>100*SUMIF('12pxv'!$E$39:$E$492,$A27,'12pxv'!H$39:H$492)/sub_peso!EV27</f>
        <v>0.06</v>
      </c>
      <c r="EW27">
        <f>100*SUMIF('12pxv'!$E$39:$E$492,$A27,'12pxv'!I$39:I$492)/sub_peso!EW27</f>
        <v>0.32</v>
      </c>
      <c r="EX27">
        <f>100*SUMIF('12pxv'!$E$39:$E$492,$A27,'12pxv'!J$39:J$492)/sub_peso!EX27</f>
        <v>1.1700000000000002</v>
      </c>
      <c r="EY27">
        <f>100*SUMIF('12pxv'!$E$39:$E$492,$A27,'12pxv'!K$39:K$492)/sub_peso!EY27</f>
        <v>6.83</v>
      </c>
      <c r="EZ27">
        <f>100*SUMIF('12pxv'!$E$39:$E$492,$A27,'12pxv'!L$39:L$492)/sub_peso!EZ27</f>
        <v>1.67</v>
      </c>
      <c r="FA27">
        <f>100*SUMIF('12pxv'!$E$39:$E$492,$A27,'12pxv'!M$39:M$492)/sub_peso!FA27</f>
        <v>0.31</v>
      </c>
      <c r="FB27">
        <f>100*SUMIF('12pxv'!$E$39:$E$492,$A27,'12pxv'!N$39:N$492)/sub_peso!FB27</f>
        <v>0.34</v>
      </c>
      <c r="FC27">
        <f>100*SUMIF('12pxv'!$E$39:$E$492,$A27,'12pxv'!O$39:O$492)/sub_peso!FC27</f>
        <v>0.28000000000000003</v>
      </c>
      <c r="FD27">
        <f>100*SUMIF('12pxv'!$E$39:$E$492,$A27,'12pxv'!P$39:P$492)/sub_peso!FD27</f>
        <v>0.73</v>
      </c>
      <c r="FE27">
        <f>100*SUMIF('12pxv'!$E$39:$E$492,$A27,'12pxv'!Q$39:Q$492)/sub_peso!FE27</f>
        <v>0.49999999999999994</v>
      </c>
      <c r="FF27">
        <f>100*SUMIF('12pxv'!$E$39:$E$492,$A27,'12pxv'!R$39:R$492)/sub_peso!FF27</f>
        <v>-0.02</v>
      </c>
      <c r="FG27">
        <f>100*SUMIF('12pxv'!$E$39:$E$492,$A27,'12pxv'!S$39:S$492)/sub_peso!FG27</f>
        <v>0.18</v>
      </c>
      <c r="FH27">
        <f>100*SUMIF('12pxv'!$E$39:$E$492,$A27,'12pxv'!T$39:T$492)/sub_peso!FH27</f>
        <v>0.44999999999999996</v>
      </c>
      <c r="FI27">
        <f>100*SUMIF('12pxv'!$E$39:$E$492,$A27,'12pxv'!U$39:U$492)/sub_peso!FI27</f>
        <v>0.24</v>
      </c>
      <c r="FJ27">
        <f>100*SUMIF('12pxv'!$E$39:$E$492,$A27,'12pxv'!V$39:V$492)/sub_peso!FJ27</f>
        <v>1</v>
      </c>
      <c r="FK27">
        <f>100*SUMIF('12pxv'!$E$39:$E$492,$A27,'12pxv'!W$39:W$492)/sub_peso!FK27</f>
        <v>5.94</v>
      </c>
      <c r="FL27">
        <f>100*SUMIF('12pxv'!$E$39:$E$492,$A27,'12pxv'!X$39:X$492)/sub_peso!FL27</f>
        <v>1.1499999999999999</v>
      </c>
      <c r="FM27">
        <f>100*SUMIF('12pxv'!$E$39:$E$492,$A27,'12pxv'!Y$39:Y$492)/sub_peso!FM27</f>
        <v>-0.7</v>
      </c>
      <c r="FN27">
        <f>100*SUMIF('12pxv'!$E$39:$E$492,$A27,'12pxv'!Z$39:Z$492)/sub_peso!FN27</f>
        <v>0.21</v>
      </c>
      <c r="FO27">
        <f>100*SUMIF('12pxv'!$E$39:$E$492,$A27,'12pxv'!AA$39:AA$492)/sub_peso!FO27</f>
        <v>0.64</v>
      </c>
      <c r="FP27">
        <f>100*SUMIF('12pxv'!$E$39:$E$492,$A27,'12pxv'!AB$39:AB$492)/sub_peso!FP27</f>
        <v>0.96999999999999986</v>
      </c>
      <c r="FQ27">
        <f>100*SUMIF('12pxv'!$E$39:$E$492,$A27,'12pxv'!AC$39:AC$492)/sub_peso!FQ27</f>
        <v>0.21999999999999997</v>
      </c>
      <c r="FR27">
        <f>100*SUMIF('12pxv'!$E$39:$E$492,$A27,'12pxv'!AD$39:AD$492)/sub_peso!FR27</f>
        <v>0.41</v>
      </c>
      <c r="FS27">
        <f>100*SUMIF('12pxv'!$E$39:$E$492,$A27,'12pxv'!AE$39:AE$492)/sub_peso!FS27</f>
        <v>-0.48</v>
      </c>
      <c r="FT27">
        <f>100*SUMIF('12pxv'!$E$39:$E$492,$A27,'12pxv'!AF$39:AF$492)/sub_peso!FT27</f>
        <v>0.55000000000000004</v>
      </c>
      <c r="FU27">
        <f>100*SUMIF('12pxv'!$E$39:$E$492,$A27,'12pxv'!AG$39:AG$492)/sub_peso!FU27</f>
        <v>0.69</v>
      </c>
      <c r="FV27">
        <f>100*SUMIF('12pxv'!$E$39:$E$492,$A27,'12pxv'!AH$39:AH$492)/sub_peso!FV27</f>
        <v>0.84999999999999987</v>
      </c>
      <c r="FW27">
        <f>100*SUMIF('12pxv'!$E$39:$E$492,$A27,'12pxv'!AI$39:AI$492)/sub_peso!FW27</f>
        <v>4.54</v>
      </c>
      <c r="FX27">
        <f>100*SUMIF('12pxv'!$E$39:$E$492,$A27,'12pxv'!AJ$39:AJ$492)/sub_peso!FX27</f>
        <v>0.98</v>
      </c>
      <c r="FY27">
        <f>100*SUMIF('12pxv'!$E$39:$E$492,$A27,'12pxv'!AK$39:AK$492)/sub_peso!FY27</f>
        <v>0.94</v>
      </c>
      <c r="FZ27">
        <f>100*SUMIF('12pxv'!$E$39:$E$492,$A27,'12pxv'!AL$39:AL$492)/sub_peso!FZ27</f>
        <v>0.36</v>
      </c>
      <c r="GA27">
        <f>100*SUMIF('12pxv'!$E$39:$E$492,$A27,'12pxv'!AM$39:AM$492)/sub_peso!GA27</f>
        <v>-0.1</v>
      </c>
      <c r="GB27">
        <f>100*SUMIF('12pxv'!$E$39:$E$492,$A27,'12pxv'!AN$39:AN$492)/sub_peso!GB27</f>
        <v>0.73</v>
      </c>
    </row>
    <row r="28" spans="1:184" x14ac:dyDescent="0.25">
      <c r="A28" s="59">
        <v>1104052</v>
      </c>
      <c r="B28" s="56" t="s">
        <v>29</v>
      </c>
      <c r="C28" s="129">
        <v>4.37</v>
      </c>
      <c r="D28" s="129">
        <v>3.27</v>
      </c>
      <c r="E28" s="129">
        <v>1.91</v>
      </c>
      <c r="F28" s="129">
        <v>-0.33</v>
      </c>
      <c r="G28" s="129">
        <v>1.18</v>
      </c>
      <c r="H28" s="129">
        <v>1.3499999999999999</v>
      </c>
      <c r="I28" s="129">
        <v>0.79</v>
      </c>
      <c r="J28" s="129">
        <v>-1.26</v>
      </c>
      <c r="K28" s="129">
        <v>-0.21000000000000002</v>
      </c>
      <c r="L28" s="129">
        <v>-0.21</v>
      </c>
      <c r="M28" s="129">
        <v>-0.41</v>
      </c>
      <c r="N28" s="129">
        <v>-0.18000000000000002</v>
      </c>
      <c r="O28" s="129">
        <v>0.76</v>
      </c>
      <c r="P28" s="129">
        <v>0.95000000000000007</v>
      </c>
      <c r="Q28" s="129">
        <v>2.39</v>
      </c>
      <c r="R28" s="129">
        <v>0.47999999999999993</v>
      </c>
      <c r="S28" s="129">
        <v>1.3000000000000003</v>
      </c>
      <c r="T28" s="129">
        <v>0.44999999999999996</v>
      </c>
      <c r="U28" s="129">
        <v>0.94</v>
      </c>
      <c r="V28" s="129">
        <v>0.73</v>
      </c>
      <c r="W28" s="129">
        <v>1.17</v>
      </c>
      <c r="X28" s="129">
        <v>0.55000000000000004</v>
      </c>
      <c r="Y28" s="129">
        <v>0.8</v>
      </c>
      <c r="Z28" s="129">
        <v>0.74999999999999989</v>
      </c>
      <c r="AA28" s="129">
        <v>0.1</v>
      </c>
      <c r="AB28" s="129">
        <v>1.01</v>
      </c>
      <c r="AC28" s="129">
        <v>2.4</v>
      </c>
      <c r="AD28" s="129">
        <v>1.45</v>
      </c>
      <c r="AE28" s="129">
        <v>-0.48</v>
      </c>
      <c r="AF28" s="129">
        <v>0.66000000000000014</v>
      </c>
      <c r="AG28" s="129">
        <v>2.06</v>
      </c>
      <c r="AH28" s="129">
        <v>1.72</v>
      </c>
      <c r="AI28" s="129">
        <v>0.42</v>
      </c>
      <c r="AJ28" s="129">
        <v>4.9999999999999996E-2</v>
      </c>
      <c r="AK28" s="129">
        <v>-1.1599999999999999</v>
      </c>
      <c r="AL28" s="129">
        <v>-0.69</v>
      </c>
      <c r="AM28" s="129">
        <v>2.19</v>
      </c>
      <c r="AN28" s="129">
        <v>2.63</v>
      </c>
      <c r="AO28" s="129">
        <v>5.2800000000000011</v>
      </c>
      <c r="AP28" s="129">
        <v>5.58</v>
      </c>
      <c r="AQ28" s="129">
        <v>5.49</v>
      </c>
      <c r="AR28" s="129">
        <v>7.5600000000000005</v>
      </c>
      <c r="AS28" s="129">
        <v>7.86</v>
      </c>
      <c r="AT28" s="129">
        <v>8.1199999999999974</v>
      </c>
      <c r="AU28" s="129">
        <v>5.69</v>
      </c>
      <c r="AV28" s="129">
        <v>2.23</v>
      </c>
      <c r="AW28" s="129">
        <v>0.39</v>
      </c>
      <c r="AX28" s="129">
        <v>-0.5</v>
      </c>
      <c r="AY28" s="129">
        <v>-0.26</v>
      </c>
      <c r="AZ28" s="129">
        <v>-0.61</v>
      </c>
      <c r="BA28" s="129">
        <v>0.64</v>
      </c>
      <c r="BB28" s="129">
        <v>-0.2</v>
      </c>
      <c r="BC28" s="129">
        <v>-1.3200000000000003</v>
      </c>
      <c r="BD28" s="129">
        <v>1.1000000000000001</v>
      </c>
      <c r="BE28" s="129">
        <v>-0.67999999999999994</v>
      </c>
      <c r="BF28" s="129">
        <v>0.31</v>
      </c>
      <c r="BG28" s="129">
        <v>-0.48000000000000004</v>
      </c>
      <c r="BH28" s="129">
        <v>-1.43</v>
      </c>
      <c r="BI28" s="129">
        <v>0.91</v>
      </c>
      <c r="BJ28" s="129">
        <v>-0.66</v>
      </c>
      <c r="BK28" s="129">
        <v>0.04</v>
      </c>
      <c r="BL28" s="129">
        <v>-0.84</v>
      </c>
      <c r="BM28" s="129">
        <v>-0.31</v>
      </c>
      <c r="BN28" s="129">
        <v>-0.81</v>
      </c>
      <c r="BO28" s="129">
        <v>-0.79</v>
      </c>
      <c r="BP28" s="129">
        <v>-0.74</v>
      </c>
      <c r="BQ28" s="129">
        <v>0.76</v>
      </c>
      <c r="BR28" s="129">
        <v>1.39</v>
      </c>
      <c r="BS28" s="129">
        <v>0.68</v>
      </c>
      <c r="BT28" s="129">
        <v>-0.34999999999999992</v>
      </c>
      <c r="BU28" s="129">
        <v>-0.85000000000000009</v>
      </c>
      <c r="BV28" s="129">
        <v>9.0000000000000011E-2</v>
      </c>
      <c r="BW28" s="129">
        <v>-1</v>
      </c>
      <c r="BX28" s="129">
        <v>-0.54</v>
      </c>
      <c r="BY28" s="129">
        <v>0.61999999999999988</v>
      </c>
      <c r="BZ28" s="129">
        <v>0.15</v>
      </c>
      <c r="CA28" s="129">
        <v>-0.28999999999999998</v>
      </c>
      <c r="CB28" s="129">
        <v>-0.32</v>
      </c>
      <c r="CC28" s="129">
        <v>0.61</v>
      </c>
      <c r="CD28" s="129">
        <v>1.35</v>
      </c>
      <c r="CE28" s="129">
        <v>-0.25</v>
      </c>
      <c r="CF28" s="129">
        <v>0.03</v>
      </c>
      <c r="CG28" s="129">
        <v>-1.3399999999999999</v>
      </c>
      <c r="CH28" s="129">
        <v>-0.6</v>
      </c>
      <c r="CI28" s="129">
        <v>-1.03</v>
      </c>
      <c r="CJ28" s="129">
        <v>0.4</v>
      </c>
      <c r="CK28" s="129">
        <v>-4.9999999999999996E-2</v>
      </c>
      <c r="CL28" s="129">
        <v>0.61</v>
      </c>
      <c r="CM28" s="129">
        <v>0.21000000000000002</v>
      </c>
      <c r="CN28" s="129">
        <v>0.47000000000000003</v>
      </c>
      <c r="CO28" s="129">
        <v>1.1399999999999999</v>
      </c>
      <c r="CP28" s="129">
        <v>0.52</v>
      </c>
      <c r="CQ28" s="129">
        <v>-0.28999999999999998</v>
      </c>
      <c r="CR28" s="129">
        <v>-0.48</v>
      </c>
      <c r="CS28" s="129">
        <v>0.82000000000000006</v>
      </c>
      <c r="CT28" s="129">
        <v>-1.1200000000000001</v>
      </c>
      <c r="CU28" s="129">
        <v>-0.11</v>
      </c>
      <c r="CV28" s="129">
        <v>0.21</v>
      </c>
      <c r="CW28" s="129">
        <v>-0.45000000000000007</v>
      </c>
      <c r="CX28" s="129">
        <v>-0.37</v>
      </c>
      <c r="CY28" s="129">
        <v>0.55000000000000004</v>
      </c>
      <c r="CZ28" s="129">
        <v>0.53</v>
      </c>
      <c r="DA28" s="129">
        <v>-0.44999999999999996</v>
      </c>
      <c r="DB28" s="129">
        <v>0.37</v>
      </c>
      <c r="DC28" s="129">
        <v>-0.55000000000000004</v>
      </c>
      <c r="DD28" s="129">
        <v>0.3</v>
      </c>
      <c r="DE28" s="129">
        <v>-0.1</v>
      </c>
      <c r="DF28" s="129">
        <v>1.49</v>
      </c>
      <c r="DG28" s="129">
        <v>0.15</v>
      </c>
      <c r="DH28" s="129">
        <v>0.76</v>
      </c>
      <c r="DI28" s="129">
        <v>0.19</v>
      </c>
      <c r="DJ28" s="129">
        <v>-0.16</v>
      </c>
      <c r="DK28" s="129">
        <v>0.33</v>
      </c>
      <c r="DL28" s="129">
        <v>0.08</v>
      </c>
      <c r="DM28" s="129">
        <v>-1.3</v>
      </c>
      <c r="DN28" s="129">
        <v>0.8</v>
      </c>
      <c r="DO28" s="129">
        <v>1.17</v>
      </c>
      <c r="DP28" s="129">
        <v>0.83</v>
      </c>
      <c r="DQ28" s="129">
        <v>-0.08</v>
      </c>
      <c r="DR28" s="129">
        <v>0.36</v>
      </c>
      <c r="DS28" s="129">
        <v>0.45</v>
      </c>
      <c r="DT28" s="129">
        <v>0.66</v>
      </c>
      <c r="DU28" s="129">
        <v>-0.13</v>
      </c>
      <c r="DV28" s="129">
        <v>0.36</v>
      </c>
      <c r="DW28" s="129">
        <v>0.54</v>
      </c>
      <c r="DX28" s="129">
        <v>-0.33</v>
      </c>
      <c r="DY28" s="129">
        <v>1.35</v>
      </c>
      <c r="DZ28" s="129">
        <v>1.97</v>
      </c>
      <c r="EA28" s="129">
        <v>-0.15</v>
      </c>
      <c r="EB28" s="129">
        <v>0.6</v>
      </c>
      <c r="EC28" s="129">
        <v>1.64</v>
      </c>
      <c r="ED28" s="129">
        <v>-0.24</v>
      </c>
      <c r="EE28" s="129">
        <v>0.55000000000000004</v>
      </c>
      <c r="EF28" s="129">
        <v>0.14000000000000001</v>
      </c>
      <c r="EG28" s="129">
        <v>0.19</v>
      </c>
      <c r="EH28" s="129">
        <v>1.01</v>
      </c>
      <c r="EI28" s="129">
        <v>0.39999999999999997</v>
      </c>
      <c r="EJ28" s="129">
        <v>0.19999999999999998</v>
      </c>
      <c r="EK28" s="129">
        <v>0.26</v>
      </c>
      <c r="EL28" s="129">
        <v>0.69</v>
      </c>
      <c r="EM28" s="129">
        <v>0.92000000000000015</v>
      </c>
      <c r="EN28" s="129">
        <v>1.03</v>
      </c>
      <c r="EO28" s="129">
        <v>1.71</v>
      </c>
      <c r="EP28" s="129">
        <v>-0.48000000000000004</v>
      </c>
      <c r="EQ28" s="129">
        <v>0.3</v>
      </c>
      <c r="ER28" s="129">
        <v>1.8</v>
      </c>
      <c r="ES28" s="129">
        <v>0.69</v>
      </c>
      <c r="ET28" s="129">
        <v>1.44</v>
      </c>
      <c r="EU28" s="129">
        <v>0.80000000000000016</v>
      </c>
      <c r="EV28">
        <f>100*SUMIF('12pxv'!$E$39:$E$492,$A28,'12pxv'!H$39:H$492)/sub_peso!EV28</f>
        <v>1.2</v>
      </c>
      <c r="EW28">
        <f>100*SUMIF('12pxv'!$E$39:$E$492,$A28,'12pxv'!I$39:I$492)/sub_peso!EW28</f>
        <v>0.35</v>
      </c>
      <c r="EX28">
        <f>100*SUMIF('12pxv'!$E$39:$E$492,$A28,'12pxv'!J$39:J$492)/sub_peso!EX28</f>
        <v>0.54</v>
      </c>
      <c r="EY28">
        <f>100*SUMIF('12pxv'!$E$39:$E$492,$A28,'12pxv'!K$39:K$492)/sub_peso!EY28</f>
        <v>0.51</v>
      </c>
      <c r="EZ28">
        <f>100*SUMIF('12pxv'!$E$39:$E$492,$A28,'12pxv'!L$39:L$492)/sub_peso!EZ28</f>
        <v>1.7400000000000002</v>
      </c>
      <c r="FA28">
        <f>100*SUMIF('12pxv'!$E$39:$E$492,$A28,'12pxv'!M$39:M$492)/sub_peso!FA28</f>
        <v>1.22</v>
      </c>
      <c r="FB28">
        <f>100*SUMIF('12pxv'!$E$39:$E$492,$A28,'12pxv'!N$39:N$492)/sub_peso!FB28</f>
        <v>1.55</v>
      </c>
      <c r="FC28">
        <f>100*SUMIF('12pxv'!$E$39:$E$492,$A28,'12pxv'!O$39:O$492)/sub_peso!FC28</f>
        <v>0.45000000000000007</v>
      </c>
      <c r="FD28">
        <f>100*SUMIF('12pxv'!$E$39:$E$492,$A28,'12pxv'!P$39:P$492)/sub_peso!FD28</f>
        <v>0.7</v>
      </c>
      <c r="FE28">
        <f>100*SUMIF('12pxv'!$E$39:$E$492,$A28,'12pxv'!Q$39:Q$492)/sub_peso!FE28</f>
        <v>0.32</v>
      </c>
      <c r="FF28">
        <f>100*SUMIF('12pxv'!$E$39:$E$492,$A28,'12pxv'!R$39:R$492)/sub_peso!FF28</f>
        <v>-0.1</v>
      </c>
      <c r="FG28">
        <f>100*SUMIF('12pxv'!$E$39:$E$492,$A28,'12pxv'!S$39:S$492)/sub_peso!FG28</f>
        <v>1.92</v>
      </c>
      <c r="FH28">
        <f>100*SUMIF('12pxv'!$E$39:$E$492,$A28,'12pxv'!T$39:T$492)/sub_peso!FH28</f>
        <v>1.04</v>
      </c>
      <c r="FI28">
        <f>100*SUMIF('12pxv'!$E$39:$E$492,$A28,'12pxv'!U$39:U$492)/sub_peso!FI28</f>
        <v>1.62</v>
      </c>
      <c r="FJ28">
        <f>100*SUMIF('12pxv'!$E$39:$E$492,$A28,'12pxv'!V$39:V$492)/sub_peso!FJ28</f>
        <v>0.56000000000000005</v>
      </c>
      <c r="FK28">
        <f>100*SUMIF('12pxv'!$E$39:$E$492,$A28,'12pxv'!W$39:W$492)/sub_peso!FK28</f>
        <v>0.46</v>
      </c>
      <c r="FL28">
        <f>100*SUMIF('12pxv'!$E$39:$E$492,$A28,'12pxv'!X$39:X$492)/sub_peso!FL28</f>
        <v>1.03</v>
      </c>
      <c r="FM28">
        <f>100*SUMIF('12pxv'!$E$39:$E$492,$A28,'12pxv'!Y$39:Y$492)/sub_peso!FM28</f>
        <v>2.16</v>
      </c>
      <c r="FN28">
        <f>100*SUMIF('12pxv'!$E$39:$E$492,$A28,'12pxv'!Z$39:Z$492)/sub_peso!FN28</f>
        <v>1.1299999999999999</v>
      </c>
      <c r="FO28">
        <f>100*SUMIF('12pxv'!$E$39:$E$492,$A28,'12pxv'!AA$39:AA$492)/sub_peso!FO28</f>
        <v>-0.15</v>
      </c>
      <c r="FP28">
        <f>100*SUMIF('12pxv'!$E$39:$E$492,$A28,'12pxv'!AB$39:AB$492)/sub_peso!FP28</f>
        <v>-0.2</v>
      </c>
      <c r="FQ28">
        <f>100*SUMIF('12pxv'!$E$39:$E$492,$A28,'12pxv'!AC$39:AC$492)/sub_peso!FQ28</f>
        <v>0.9900000000000001</v>
      </c>
      <c r="FR28">
        <f>100*SUMIF('12pxv'!$E$39:$E$492,$A28,'12pxv'!AD$39:AD$492)/sub_peso!FR28</f>
        <v>0.5</v>
      </c>
      <c r="FS28">
        <f>100*SUMIF('12pxv'!$E$39:$E$492,$A28,'12pxv'!AE$39:AE$492)/sub_peso!FS28</f>
        <v>1.1399999999999999</v>
      </c>
      <c r="FT28">
        <f>100*SUMIF('12pxv'!$E$39:$E$492,$A28,'12pxv'!AF$39:AF$492)/sub_peso!FT28</f>
        <v>0.2</v>
      </c>
      <c r="FU28">
        <f>100*SUMIF('12pxv'!$E$39:$E$492,$A28,'12pxv'!AG$39:AG$492)/sub_peso!FU28</f>
        <v>-0.22000000000000003</v>
      </c>
      <c r="FV28">
        <f>100*SUMIF('12pxv'!$E$39:$E$492,$A28,'12pxv'!AH$39:AH$492)/sub_peso!FV28</f>
        <v>0.76</v>
      </c>
      <c r="FW28">
        <f>100*SUMIF('12pxv'!$E$39:$E$492,$A28,'12pxv'!AI$39:AI$492)/sub_peso!FW28</f>
        <v>1.03</v>
      </c>
      <c r="FX28">
        <f>100*SUMIF('12pxv'!$E$39:$E$492,$A28,'12pxv'!AJ$39:AJ$492)/sub_peso!FX28</f>
        <v>1.47</v>
      </c>
      <c r="FY28">
        <f>100*SUMIF('12pxv'!$E$39:$E$492,$A28,'12pxv'!AK$39:AK$492)/sub_peso!FY28</f>
        <v>1.5</v>
      </c>
      <c r="FZ28">
        <f>100*SUMIF('12pxv'!$E$39:$E$492,$A28,'12pxv'!AL$39:AL$492)/sub_peso!FZ28</f>
        <v>1.78</v>
      </c>
      <c r="GA28">
        <f>100*SUMIF('12pxv'!$E$39:$E$492,$A28,'12pxv'!AM$39:AM$492)/sub_peso!GA28</f>
        <v>0.34</v>
      </c>
      <c r="GB28">
        <f>100*SUMIF('12pxv'!$E$39:$E$492,$A28,'12pxv'!AN$39:AN$492)/sub_peso!GB28</f>
        <v>1.22</v>
      </c>
    </row>
    <row r="29" spans="1:184" ht="14.45" x14ac:dyDescent="0.35">
      <c r="A29" s="59">
        <v>1104060</v>
      </c>
      <c r="B29" s="56" t="s">
        <v>30</v>
      </c>
      <c r="C29" s="129">
        <v>1.48</v>
      </c>
      <c r="D29" s="129">
        <v>0.09</v>
      </c>
      <c r="E29" s="129">
        <v>0.45</v>
      </c>
      <c r="F29" s="129">
        <v>-0.25</v>
      </c>
      <c r="G29" s="129">
        <v>-0.45</v>
      </c>
      <c r="H29" s="129">
        <v>1.21</v>
      </c>
      <c r="I29" s="129">
        <v>1.1299999999999997</v>
      </c>
      <c r="J29" s="129">
        <v>5.000000000000001E-2</v>
      </c>
      <c r="K29" s="129">
        <v>1.2</v>
      </c>
      <c r="L29" s="129">
        <v>0.61</v>
      </c>
      <c r="M29" s="129">
        <v>0.61</v>
      </c>
      <c r="N29" s="129">
        <v>-5.000000000000001E-2</v>
      </c>
      <c r="O29" s="129">
        <v>0.47000000000000003</v>
      </c>
      <c r="P29" s="129">
        <v>-0.15</v>
      </c>
      <c r="Q29" s="129">
        <v>-0.26</v>
      </c>
      <c r="R29" s="129">
        <v>-0.5</v>
      </c>
      <c r="S29" s="129">
        <v>-0.37</v>
      </c>
      <c r="T29" s="129">
        <v>-0.26</v>
      </c>
      <c r="U29" s="129">
        <v>1.8799999999999997</v>
      </c>
      <c r="V29" s="129">
        <v>-0.55000000000000004</v>
      </c>
      <c r="W29" s="129">
        <v>1.24</v>
      </c>
      <c r="X29" s="129">
        <v>-1.0799999999999998</v>
      </c>
      <c r="Y29" s="129">
        <v>0.78</v>
      </c>
      <c r="Z29" s="129">
        <v>0.32</v>
      </c>
      <c r="AA29" s="129">
        <v>1.89</v>
      </c>
      <c r="AB29" s="129">
        <v>2.0700000000000003</v>
      </c>
      <c r="AC29" s="129">
        <v>1.42</v>
      </c>
      <c r="AD29" s="129">
        <v>3.12</v>
      </c>
      <c r="AE29" s="129">
        <v>-0.09</v>
      </c>
      <c r="AF29" s="129">
        <v>2.5300000000000002</v>
      </c>
      <c r="AG29" s="129">
        <v>-3.26</v>
      </c>
      <c r="AH29" s="129">
        <v>3.0999999999999996</v>
      </c>
      <c r="AI29" s="129">
        <v>1.52</v>
      </c>
      <c r="AJ29" s="129">
        <v>0.69</v>
      </c>
      <c r="AK29" s="129">
        <v>1.49</v>
      </c>
      <c r="AL29" s="129">
        <v>-1.0900000000000001</v>
      </c>
      <c r="AM29" s="129">
        <v>0.84</v>
      </c>
      <c r="AN29" s="129">
        <v>0.75</v>
      </c>
      <c r="AO29" s="129">
        <v>0.17000000000000004</v>
      </c>
      <c r="AP29" s="129">
        <v>1.45</v>
      </c>
      <c r="AQ29" s="129">
        <v>1.67</v>
      </c>
      <c r="AR29" s="129">
        <v>2.8</v>
      </c>
      <c r="AS29" s="129">
        <v>2.0200000000000005</v>
      </c>
      <c r="AT29" s="129">
        <v>2.4900000000000002</v>
      </c>
      <c r="AU29" s="129">
        <v>0.78</v>
      </c>
      <c r="AV29" s="129">
        <v>3</v>
      </c>
      <c r="AW29" s="129">
        <v>0.41</v>
      </c>
      <c r="AX29" s="129">
        <v>1.9300000000000002</v>
      </c>
      <c r="AY29" s="129">
        <v>1.4899999999999998</v>
      </c>
      <c r="AZ29" s="129">
        <v>0.34</v>
      </c>
      <c r="BA29" s="129">
        <v>1.5000000000000002</v>
      </c>
      <c r="BB29" s="129">
        <v>1.98</v>
      </c>
      <c r="BC29" s="129">
        <v>-0.75</v>
      </c>
      <c r="BD29" s="129">
        <v>0.62</v>
      </c>
      <c r="BE29" s="129">
        <v>0.38</v>
      </c>
      <c r="BF29" s="129">
        <v>-0.27</v>
      </c>
      <c r="BG29" s="129">
        <v>-0.94</v>
      </c>
      <c r="BH29" s="129">
        <v>2.36</v>
      </c>
      <c r="BI29" s="129">
        <v>-1.25</v>
      </c>
      <c r="BJ29" s="129">
        <v>2.2599999999999993</v>
      </c>
      <c r="BK29" s="129">
        <v>-1.28</v>
      </c>
      <c r="BL29" s="129">
        <v>7.0000000000000021E-2</v>
      </c>
      <c r="BM29" s="129">
        <v>0.39</v>
      </c>
      <c r="BN29" s="129">
        <v>7.0000000000000007E-2</v>
      </c>
      <c r="BO29" s="129">
        <v>0.35999999999999993</v>
      </c>
      <c r="BP29" s="129">
        <v>0.72</v>
      </c>
      <c r="BQ29" s="129">
        <v>-1.04</v>
      </c>
      <c r="BR29" s="129">
        <v>3.27</v>
      </c>
      <c r="BS29" s="129">
        <v>-0.28999999999999998</v>
      </c>
      <c r="BT29" s="129">
        <v>1.7399999999999998</v>
      </c>
      <c r="BU29" s="129">
        <v>0.37</v>
      </c>
      <c r="BV29" s="129">
        <v>0.28000000000000008</v>
      </c>
      <c r="BW29" s="129">
        <v>-0.37</v>
      </c>
      <c r="BX29" s="129">
        <v>0.47</v>
      </c>
      <c r="BY29" s="129">
        <v>1.08</v>
      </c>
      <c r="BZ29" s="129">
        <v>0.63</v>
      </c>
      <c r="CA29" s="129">
        <v>0.52999999999999992</v>
      </c>
      <c r="CB29" s="129">
        <v>-3.1100000000000003</v>
      </c>
      <c r="CC29" s="129">
        <v>0.84</v>
      </c>
      <c r="CD29" s="129">
        <v>0.56000000000000005</v>
      </c>
      <c r="CE29" s="129">
        <v>0.90999999999999981</v>
      </c>
      <c r="CF29" s="129">
        <v>1.19</v>
      </c>
      <c r="CG29" s="129">
        <v>0.08</v>
      </c>
      <c r="CH29" s="129">
        <v>4.1900000000000013</v>
      </c>
      <c r="CI29" s="129">
        <v>1.21</v>
      </c>
      <c r="CJ29" s="129">
        <v>-4.7900000000000009</v>
      </c>
      <c r="CK29" s="129">
        <v>1.76</v>
      </c>
      <c r="CL29" s="129">
        <v>5.3100000000000005</v>
      </c>
      <c r="CM29" s="129">
        <v>-0.33</v>
      </c>
      <c r="CN29" s="129">
        <v>-2.33</v>
      </c>
      <c r="CO29" s="129">
        <v>-0.24000000000000002</v>
      </c>
      <c r="CP29" s="129">
        <v>1.98</v>
      </c>
      <c r="CQ29" s="129">
        <v>4.5999999999999996</v>
      </c>
      <c r="CR29" s="129">
        <v>2.21</v>
      </c>
      <c r="CS29" s="129">
        <v>-4.92</v>
      </c>
      <c r="CT29" s="129">
        <v>2.72</v>
      </c>
      <c r="CU29" s="129">
        <v>-1.1100000000000001</v>
      </c>
      <c r="CV29" s="129">
        <v>4.8499999999999996</v>
      </c>
      <c r="CW29" s="129">
        <v>4.0999999999999996</v>
      </c>
      <c r="CX29" s="129">
        <v>-0.13</v>
      </c>
      <c r="CY29" s="129">
        <v>-0.67</v>
      </c>
      <c r="CZ29" s="129">
        <v>0.79</v>
      </c>
      <c r="DA29" s="129">
        <v>1.03</v>
      </c>
      <c r="DB29" s="129">
        <v>-2.72</v>
      </c>
      <c r="DC29" s="129">
        <v>-0.22</v>
      </c>
      <c r="DD29" s="129">
        <v>2</v>
      </c>
      <c r="DE29" s="129">
        <v>-3.8699999999999997</v>
      </c>
      <c r="DF29" s="129">
        <v>0.7599999999999999</v>
      </c>
      <c r="DG29" s="129">
        <v>1.82</v>
      </c>
      <c r="DH29" s="129">
        <v>-0.27</v>
      </c>
      <c r="DI29" s="129">
        <v>2.46</v>
      </c>
      <c r="DJ29" s="129">
        <v>-0.45</v>
      </c>
      <c r="DK29" s="129">
        <v>-0.50000000000000011</v>
      </c>
      <c r="DL29" s="129">
        <v>1.31</v>
      </c>
      <c r="DM29" s="129">
        <v>2.34</v>
      </c>
      <c r="DN29" s="129">
        <v>1.76</v>
      </c>
      <c r="DO29" s="129">
        <v>-3.67</v>
      </c>
      <c r="DP29" s="129">
        <v>-4.4600000000000009</v>
      </c>
      <c r="DQ29" s="129">
        <v>3.99</v>
      </c>
      <c r="DR29" s="129">
        <v>-3.36</v>
      </c>
      <c r="DS29" s="129">
        <v>-0.27</v>
      </c>
      <c r="DT29" s="129">
        <v>-0.05</v>
      </c>
      <c r="DU29" s="129">
        <v>0.04</v>
      </c>
      <c r="DV29" s="129">
        <v>-1.81</v>
      </c>
      <c r="DW29" s="129">
        <v>4.28</v>
      </c>
      <c r="DX29" s="129">
        <v>0.97</v>
      </c>
      <c r="DY29" s="129">
        <v>2.54</v>
      </c>
      <c r="DZ29" s="129">
        <v>7.43</v>
      </c>
      <c r="EA29" s="129">
        <v>3.25</v>
      </c>
      <c r="EB29" s="129">
        <v>-2.48</v>
      </c>
      <c r="EC29" s="129">
        <v>2.74</v>
      </c>
      <c r="ED29" s="129">
        <v>3.32</v>
      </c>
      <c r="EE29" s="129">
        <v>0.11000000000000001</v>
      </c>
      <c r="EF29" s="129">
        <v>1.49</v>
      </c>
      <c r="EG29" s="129">
        <v>0.26</v>
      </c>
      <c r="EH29" s="129">
        <v>-2.63</v>
      </c>
      <c r="EI29" s="129">
        <v>4.7699999999999987</v>
      </c>
      <c r="EJ29" s="129">
        <v>5.25</v>
      </c>
      <c r="EK29" s="129">
        <v>1.95</v>
      </c>
      <c r="EL29" s="129">
        <v>1.44</v>
      </c>
      <c r="EM29" s="129">
        <v>1.64</v>
      </c>
      <c r="EN29" s="129">
        <v>-1.34</v>
      </c>
      <c r="EO29" s="129">
        <v>-0.42</v>
      </c>
      <c r="EP29" s="129">
        <v>2.72</v>
      </c>
      <c r="EQ29" s="129">
        <v>-0.59</v>
      </c>
      <c r="ER29" s="129">
        <v>-1.8899999999999997</v>
      </c>
      <c r="ES29" s="129">
        <v>1.78</v>
      </c>
      <c r="ET29" s="129">
        <v>3.1200000000000006</v>
      </c>
      <c r="EU29" s="129">
        <v>-0.56999999999999995</v>
      </c>
      <c r="EV29">
        <f>100*SUMIF('12pxv'!$E$39:$E$492,$A29,'12pxv'!H$39:H$492)/sub_peso!EV29</f>
        <v>2.31</v>
      </c>
      <c r="EW29">
        <f>100*SUMIF('12pxv'!$E$39:$E$492,$A29,'12pxv'!I$39:I$492)/sub_peso!EW29</f>
        <v>1.47</v>
      </c>
      <c r="EX29">
        <f>100*SUMIF('12pxv'!$E$39:$E$492,$A29,'12pxv'!J$39:J$492)/sub_peso!EX29</f>
        <v>-0.08</v>
      </c>
      <c r="EY29">
        <f>100*SUMIF('12pxv'!$E$39:$E$492,$A29,'12pxv'!K$39:K$492)/sub_peso!EY29</f>
        <v>-0.27</v>
      </c>
      <c r="EZ29">
        <f>100*SUMIF('12pxv'!$E$39:$E$492,$A29,'12pxv'!L$39:L$492)/sub_peso!EZ29</f>
        <v>1.53</v>
      </c>
      <c r="FA29">
        <f>100*SUMIF('12pxv'!$E$39:$E$492,$A29,'12pxv'!M$39:M$492)/sub_peso!FA29</f>
        <v>2.17</v>
      </c>
      <c r="FB29">
        <f>100*SUMIF('12pxv'!$E$39:$E$492,$A29,'12pxv'!N$39:N$492)/sub_peso!FB29</f>
        <v>1.7800000000000002</v>
      </c>
      <c r="FC29">
        <f>100*SUMIF('12pxv'!$E$39:$E$492,$A29,'12pxv'!O$39:O$492)/sub_peso!FC29</f>
        <v>0.13</v>
      </c>
      <c r="FD29">
        <f>100*SUMIF('12pxv'!$E$39:$E$492,$A29,'12pxv'!P$39:P$492)/sub_peso!FD29</f>
        <v>2.41</v>
      </c>
      <c r="FE29">
        <f>100*SUMIF('12pxv'!$E$39:$E$492,$A29,'12pxv'!Q$39:Q$492)/sub_peso!FE29</f>
        <v>0.97</v>
      </c>
      <c r="FF29">
        <f>100*SUMIF('12pxv'!$E$39:$E$492,$A29,'12pxv'!R$39:R$492)/sub_peso!FF29</f>
        <v>4.24</v>
      </c>
      <c r="FG29">
        <f>100*SUMIF('12pxv'!$E$39:$E$492,$A29,'12pxv'!S$39:S$492)/sub_peso!FG29</f>
        <v>-1.01</v>
      </c>
      <c r="FH29">
        <f>100*SUMIF('12pxv'!$E$39:$E$492,$A29,'12pxv'!T$39:T$492)/sub_peso!FH29</f>
        <v>1.3</v>
      </c>
      <c r="FI29">
        <f>100*SUMIF('12pxv'!$E$39:$E$492,$A29,'12pxv'!U$39:U$492)/sub_peso!FI29</f>
        <v>2.41</v>
      </c>
      <c r="FJ29">
        <f>100*SUMIF('12pxv'!$E$39:$E$492,$A29,'12pxv'!V$39:V$492)/sub_peso!FJ29</f>
        <v>2</v>
      </c>
      <c r="FK29">
        <f>100*SUMIF('12pxv'!$E$39:$E$492,$A29,'12pxv'!W$39:W$492)/sub_peso!FK29</f>
        <v>2.68</v>
      </c>
      <c r="FL29">
        <f>100*SUMIF('12pxv'!$E$39:$E$492,$A29,'12pxv'!X$39:X$492)/sub_peso!FL29</f>
        <v>3.02</v>
      </c>
      <c r="FM29">
        <f>100*SUMIF('12pxv'!$E$39:$E$492,$A29,'12pxv'!Y$39:Y$492)/sub_peso!FM29</f>
        <v>0.41999999999999993</v>
      </c>
      <c r="FN29">
        <f>100*SUMIF('12pxv'!$E$39:$E$492,$A29,'12pxv'!Z$39:Z$492)/sub_peso!FN29</f>
        <v>-0.88000000000000012</v>
      </c>
      <c r="FO29">
        <f>100*SUMIF('12pxv'!$E$39:$E$492,$A29,'12pxv'!AA$39:AA$492)/sub_peso!FO29</f>
        <v>1.48</v>
      </c>
      <c r="FP29">
        <f>100*SUMIF('12pxv'!$E$39:$E$492,$A29,'12pxv'!AB$39:AB$492)/sub_peso!FP29</f>
        <v>4.21</v>
      </c>
      <c r="FQ29">
        <f>100*SUMIF('12pxv'!$E$39:$E$492,$A29,'12pxv'!AC$39:AC$492)/sub_peso!FQ29</f>
        <v>0.19</v>
      </c>
      <c r="FR29">
        <f>100*SUMIF('12pxv'!$E$39:$E$492,$A29,'12pxv'!AD$39:AD$492)/sub_peso!FR29</f>
        <v>0.77</v>
      </c>
      <c r="FS29">
        <f>100*SUMIF('12pxv'!$E$39:$E$492,$A29,'12pxv'!AE$39:AE$492)/sub_peso!FS29</f>
        <v>-2.97</v>
      </c>
      <c r="FT29">
        <f>100*SUMIF('12pxv'!$E$39:$E$492,$A29,'12pxv'!AF$39:AF$492)/sub_peso!FT29</f>
        <v>1.17</v>
      </c>
      <c r="FU29">
        <f>100*SUMIF('12pxv'!$E$39:$E$492,$A29,'12pxv'!AG$39:AG$492)/sub_peso!FU29</f>
        <v>1.1200000000000001</v>
      </c>
      <c r="FV29">
        <f>100*SUMIF('12pxv'!$E$39:$E$492,$A29,'12pxv'!AH$39:AH$492)/sub_peso!FV29</f>
        <v>0.15</v>
      </c>
      <c r="FW29">
        <f>100*SUMIF('12pxv'!$E$39:$E$492,$A29,'12pxv'!AI$39:AI$492)/sub_peso!FW29</f>
        <v>3.88</v>
      </c>
      <c r="FX29">
        <f>100*SUMIF('12pxv'!$E$39:$E$492,$A29,'12pxv'!AJ$39:AJ$492)/sub_peso!FX29</f>
        <v>-0.12</v>
      </c>
      <c r="FY29">
        <f>100*SUMIF('12pxv'!$E$39:$E$492,$A29,'12pxv'!AK$39:AK$492)/sub_peso!FY29</f>
        <v>3.1099999999999994</v>
      </c>
      <c r="FZ29">
        <f>100*SUMIF('12pxv'!$E$39:$E$492,$A29,'12pxv'!AL$39:AL$492)/sub_peso!FZ29</f>
        <v>-3.34</v>
      </c>
      <c r="GA29">
        <f>100*SUMIF('12pxv'!$E$39:$E$492,$A29,'12pxv'!AM$39:AM$492)/sub_peso!GA29</f>
        <v>-2.9599999999999995</v>
      </c>
      <c r="GB29">
        <f>100*SUMIF('12pxv'!$E$39:$E$492,$A29,'12pxv'!AN$39:AN$492)/sub_peso!GB29</f>
        <v>1.89</v>
      </c>
    </row>
    <row r="30" spans="1:184" ht="14.45" x14ac:dyDescent="0.35">
      <c r="A30" s="59">
        <v>1105001</v>
      </c>
      <c r="B30" s="56" t="s">
        <v>31</v>
      </c>
      <c r="C30" s="129">
        <v>-1.45</v>
      </c>
      <c r="D30" s="129">
        <v>-0.23999999999999996</v>
      </c>
      <c r="E30" s="129">
        <v>-0.47000000000000008</v>
      </c>
      <c r="F30" s="129">
        <v>7.0000000000000007E-2</v>
      </c>
      <c r="G30" s="129">
        <v>-0.55000000000000004</v>
      </c>
      <c r="H30" s="129">
        <v>14.7</v>
      </c>
      <c r="I30" s="129">
        <v>20.43</v>
      </c>
      <c r="J30" s="129">
        <v>-1.4799999999999998</v>
      </c>
      <c r="K30" s="129">
        <v>-8.68</v>
      </c>
      <c r="L30" s="129">
        <v>-0.84999999999999987</v>
      </c>
      <c r="M30" s="129">
        <v>0.44</v>
      </c>
      <c r="N30" s="129">
        <v>8.35</v>
      </c>
      <c r="O30" s="129">
        <v>8.1999999999999993</v>
      </c>
      <c r="P30" s="129">
        <v>-12.57</v>
      </c>
      <c r="Q30" s="129">
        <v>-1.17</v>
      </c>
      <c r="R30" s="129">
        <v>-2.91</v>
      </c>
      <c r="S30" s="129">
        <v>1.44</v>
      </c>
      <c r="T30" s="129">
        <v>5.8899999999999988</v>
      </c>
      <c r="U30" s="129">
        <v>0.51</v>
      </c>
      <c r="V30" s="129">
        <v>5.39</v>
      </c>
      <c r="W30" s="129">
        <v>4.68</v>
      </c>
      <c r="X30" s="129">
        <v>-5.61</v>
      </c>
      <c r="Y30" s="129">
        <v>-6.0299999999999994</v>
      </c>
      <c r="Z30" s="129">
        <v>-7.3999999999999995</v>
      </c>
      <c r="AA30" s="129">
        <v>3.47</v>
      </c>
      <c r="AB30" s="129">
        <v>-3.53</v>
      </c>
      <c r="AC30" s="129">
        <v>-0.38</v>
      </c>
      <c r="AD30" s="129">
        <v>-2.36</v>
      </c>
      <c r="AE30" s="129">
        <v>3.9200000000000004</v>
      </c>
      <c r="AF30" s="129">
        <v>12.11</v>
      </c>
      <c r="AG30" s="129">
        <v>5.3</v>
      </c>
      <c r="AH30" s="129">
        <v>-3.1999999999999997</v>
      </c>
      <c r="AI30" s="129">
        <v>2.97</v>
      </c>
      <c r="AJ30" s="129">
        <v>-0.34</v>
      </c>
      <c r="AK30" s="129">
        <v>0.13</v>
      </c>
      <c r="AL30" s="129">
        <v>-1.5699999999999998</v>
      </c>
      <c r="AM30" s="129">
        <v>-9.1</v>
      </c>
      <c r="AN30" s="129">
        <v>1.23</v>
      </c>
      <c r="AO30" s="129">
        <v>-1.0900000000000001</v>
      </c>
      <c r="AP30" s="129">
        <v>4.08</v>
      </c>
      <c r="AQ30" s="129">
        <v>11.12</v>
      </c>
      <c r="AR30" s="129">
        <v>7.8199999999999994</v>
      </c>
      <c r="AS30" s="129">
        <v>24.77</v>
      </c>
      <c r="AT30" s="129">
        <v>-4.57</v>
      </c>
      <c r="AU30" s="129">
        <v>-11.92</v>
      </c>
      <c r="AV30" s="129">
        <v>-7.57</v>
      </c>
      <c r="AW30" s="129">
        <v>-7.1700000000000008</v>
      </c>
      <c r="AX30" s="129">
        <v>-0.98</v>
      </c>
      <c r="AY30" s="129">
        <v>-2.99</v>
      </c>
      <c r="AZ30" s="129">
        <v>0</v>
      </c>
      <c r="BA30" s="129">
        <v>-2.98</v>
      </c>
      <c r="BB30" s="129">
        <v>-2.3199999999999998</v>
      </c>
      <c r="BC30" s="129">
        <v>5.3199999999999994</v>
      </c>
      <c r="BD30" s="129">
        <v>3.0200000000000005</v>
      </c>
      <c r="BE30" s="129">
        <v>12.27</v>
      </c>
      <c r="BF30" s="129">
        <v>0.8600000000000001</v>
      </c>
      <c r="BG30" s="129">
        <v>-1.1399999999999999</v>
      </c>
      <c r="BH30" s="129">
        <v>2.9800000000000004</v>
      </c>
      <c r="BI30" s="129">
        <v>9.3000000000000007</v>
      </c>
      <c r="BJ30" s="129">
        <v>-4.54</v>
      </c>
      <c r="BK30" s="129">
        <v>-0.24</v>
      </c>
      <c r="BL30" s="129">
        <v>-10.57</v>
      </c>
      <c r="BM30" s="129">
        <v>-1.31</v>
      </c>
      <c r="BN30" s="129">
        <v>2.91</v>
      </c>
      <c r="BO30" s="129">
        <v>5.5999999999999988</v>
      </c>
      <c r="BP30" s="129">
        <v>5.5</v>
      </c>
      <c r="BQ30" s="129">
        <v>17.93</v>
      </c>
      <c r="BR30" s="129">
        <v>-9.69</v>
      </c>
      <c r="BS30" s="129">
        <v>8.77</v>
      </c>
      <c r="BT30" s="129">
        <v>1.26</v>
      </c>
      <c r="BU30" s="129">
        <v>-6.05</v>
      </c>
      <c r="BV30" s="129">
        <v>-2.56</v>
      </c>
      <c r="BW30" s="129">
        <v>-4.47</v>
      </c>
      <c r="BX30" s="129">
        <v>-4.0599999999999996</v>
      </c>
      <c r="BY30" s="129">
        <v>-2.82</v>
      </c>
      <c r="BZ30" s="129">
        <v>6.5600000000000005</v>
      </c>
      <c r="CA30" s="129">
        <v>-3.85</v>
      </c>
      <c r="CB30" s="129">
        <v>8.3100000000000023</v>
      </c>
      <c r="CC30" s="129">
        <v>7.16</v>
      </c>
      <c r="CD30" s="129">
        <v>7.0099999999999989</v>
      </c>
      <c r="CE30" s="129">
        <v>1.7000000000000002</v>
      </c>
      <c r="CF30" s="129">
        <v>-8.52</v>
      </c>
      <c r="CG30" s="129">
        <v>-9.1300000000000026</v>
      </c>
      <c r="CH30" s="129">
        <v>-1.71</v>
      </c>
      <c r="CI30" s="129">
        <v>1.44</v>
      </c>
      <c r="CJ30" s="129">
        <v>0.7</v>
      </c>
      <c r="CK30" s="129">
        <v>-1.52</v>
      </c>
      <c r="CL30" s="129">
        <v>2.5</v>
      </c>
      <c r="CM30" s="129">
        <v>2.1800000000000002</v>
      </c>
      <c r="CN30" s="129">
        <v>11.56</v>
      </c>
      <c r="CO30" s="129">
        <v>10.24</v>
      </c>
      <c r="CP30" s="129">
        <v>0</v>
      </c>
      <c r="CQ30" s="129">
        <v>1.1400000000000001</v>
      </c>
      <c r="CR30" s="129">
        <v>-2.57</v>
      </c>
      <c r="CS30" s="129">
        <v>1.3199999999999998</v>
      </c>
      <c r="CT30" s="129">
        <v>-8.1999999999999993</v>
      </c>
      <c r="CU30" s="129">
        <v>-1.51</v>
      </c>
      <c r="CV30" s="129">
        <v>-5.41</v>
      </c>
      <c r="CW30" s="129">
        <v>1.7200000000000002</v>
      </c>
      <c r="CX30" s="129">
        <v>8.1300000000000008</v>
      </c>
      <c r="CY30" s="129">
        <v>7.9899999999999993</v>
      </c>
      <c r="CZ30" s="129">
        <v>-3.93</v>
      </c>
      <c r="DA30" s="129">
        <v>1.03</v>
      </c>
      <c r="DB30" s="129">
        <v>-0.30000000000000004</v>
      </c>
      <c r="DC30" s="129">
        <v>2.19</v>
      </c>
      <c r="DD30" s="129">
        <v>7.77</v>
      </c>
      <c r="DE30" s="129">
        <v>-2.76</v>
      </c>
      <c r="DF30" s="129">
        <v>-3.6099999999999994</v>
      </c>
      <c r="DG30" s="129">
        <v>-4.55</v>
      </c>
      <c r="DH30" s="129">
        <v>0.61</v>
      </c>
      <c r="DI30" s="129">
        <v>-1.9200000000000002</v>
      </c>
      <c r="DJ30" s="129">
        <v>2.2000000000000002</v>
      </c>
      <c r="DK30" s="129">
        <v>1.8099999999999998</v>
      </c>
      <c r="DL30" s="129">
        <v>5.41</v>
      </c>
      <c r="DM30" s="129">
        <v>8.74</v>
      </c>
      <c r="DN30" s="129">
        <v>11.31</v>
      </c>
      <c r="DO30" s="129">
        <v>-2.8999999999999995</v>
      </c>
      <c r="DP30" s="129">
        <v>-7.86</v>
      </c>
      <c r="DQ30" s="129">
        <v>-1.95</v>
      </c>
      <c r="DR30" s="129">
        <v>-4.6100000000000003</v>
      </c>
      <c r="DS30" s="129">
        <v>8.19</v>
      </c>
      <c r="DT30" s="129">
        <v>-2.39</v>
      </c>
      <c r="DU30" s="129">
        <v>-0.62</v>
      </c>
      <c r="DV30" s="129">
        <v>-0.88000000000000012</v>
      </c>
      <c r="DW30" s="129">
        <v>12.090000000000002</v>
      </c>
      <c r="DX30" s="129">
        <v>9.5399999999999991</v>
      </c>
      <c r="DY30" s="129">
        <v>13.8</v>
      </c>
      <c r="DZ30" s="129">
        <v>-0.11</v>
      </c>
      <c r="EA30" s="129">
        <v>-7.02</v>
      </c>
      <c r="EB30" s="129">
        <v>-5.9</v>
      </c>
      <c r="EC30" s="129">
        <v>-6.55</v>
      </c>
      <c r="ED30" s="129">
        <v>-3.75</v>
      </c>
      <c r="EE30" s="129">
        <v>-6.52</v>
      </c>
      <c r="EF30" s="129">
        <v>-1.8300000000000003</v>
      </c>
      <c r="EG30" s="129">
        <v>1.51</v>
      </c>
      <c r="EH30" s="129">
        <v>-3.9</v>
      </c>
      <c r="EI30" s="129">
        <v>8.83</v>
      </c>
      <c r="EJ30" s="129">
        <v>21.79</v>
      </c>
      <c r="EK30" s="129">
        <v>14.12</v>
      </c>
      <c r="EL30" s="129">
        <v>-3.14</v>
      </c>
      <c r="EM30" s="129">
        <v>-3.39</v>
      </c>
      <c r="EN30" s="129">
        <v>-4.4400000000000004</v>
      </c>
      <c r="EO30" s="129">
        <v>-6.94</v>
      </c>
      <c r="EP30" s="129">
        <v>0.59</v>
      </c>
      <c r="EQ30" s="129">
        <v>-1.02</v>
      </c>
      <c r="ER30" s="129">
        <v>-1.3100000000000003</v>
      </c>
      <c r="ES30" s="129">
        <v>-7.08</v>
      </c>
      <c r="ET30" s="129">
        <v>5.85</v>
      </c>
      <c r="EU30" s="129">
        <v>-1.4</v>
      </c>
      <c r="EV30">
        <f>100*SUMIF('12pxv'!$E$39:$E$492,$A30,'12pxv'!H$39:H$492)/sub_peso!EV30</f>
        <v>5.33</v>
      </c>
      <c r="EW30">
        <f>100*SUMIF('12pxv'!$E$39:$E$492,$A30,'12pxv'!I$39:I$492)/sub_peso!EW30</f>
        <v>6.18</v>
      </c>
      <c r="EX30">
        <f>100*SUMIF('12pxv'!$E$39:$E$492,$A30,'12pxv'!J$39:J$492)/sub_peso!EX30</f>
        <v>2.78</v>
      </c>
      <c r="EY30">
        <f>100*SUMIF('12pxv'!$E$39:$E$492,$A30,'12pxv'!K$39:K$492)/sub_peso!EY30</f>
        <v>1.99</v>
      </c>
      <c r="EZ30">
        <f>100*SUMIF('12pxv'!$E$39:$E$492,$A30,'12pxv'!L$39:L$492)/sub_peso!EZ30</f>
        <v>0.46000000000000008</v>
      </c>
      <c r="FA30">
        <f>100*SUMIF('12pxv'!$E$39:$E$492,$A30,'12pxv'!M$39:M$492)/sub_peso!FA30</f>
        <v>4.8</v>
      </c>
      <c r="FB30">
        <f>100*SUMIF('12pxv'!$E$39:$E$492,$A30,'12pxv'!N$39:N$492)/sub_peso!FB30</f>
        <v>5.72</v>
      </c>
      <c r="FC30">
        <f>100*SUMIF('12pxv'!$E$39:$E$492,$A30,'12pxv'!O$39:O$492)/sub_peso!FC30</f>
        <v>-5.36</v>
      </c>
      <c r="FD30">
        <f>100*SUMIF('12pxv'!$E$39:$E$492,$A30,'12pxv'!P$39:P$492)/sub_peso!FD30</f>
        <v>-6.99</v>
      </c>
      <c r="FE30">
        <f>100*SUMIF('12pxv'!$E$39:$E$492,$A30,'12pxv'!Q$39:Q$492)/sub_peso!FE30</f>
        <v>0.4</v>
      </c>
      <c r="FF30">
        <f>100*SUMIF('12pxv'!$E$39:$E$492,$A30,'12pxv'!R$39:R$492)/sub_peso!FF30</f>
        <v>0.38</v>
      </c>
      <c r="FG30">
        <f>100*SUMIF('12pxv'!$E$39:$E$492,$A30,'12pxv'!S$39:S$492)/sub_peso!FG30</f>
        <v>3.72</v>
      </c>
      <c r="FH30">
        <f>100*SUMIF('12pxv'!$E$39:$E$492,$A30,'12pxv'!T$39:T$492)/sub_peso!FH30</f>
        <v>13.4</v>
      </c>
      <c r="FI30">
        <f>100*SUMIF('12pxv'!$E$39:$E$492,$A30,'12pxv'!U$39:U$492)/sub_peso!FI30</f>
        <v>3.23</v>
      </c>
      <c r="FJ30">
        <f>100*SUMIF('12pxv'!$E$39:$E$492,$A30,'12pxv'!V$39:V$492)/sub_peso!FJ30</f>
        <v>-0.41</v>
      </c>
      <c r="FK30">
        <f>100*SUMIF('12pxv'!$E$39:$E$492,$A30,'12pxv'!W$39:W$492)/sub_peso!FK30</f>
        <v>5.09</v>
      </c>
      <c r="FL30">
        <f>100*SUMIF('12pxv'!$E$39:$E$492,$A30,'12pxv'!X$39:X$492)/sub_peso!FL30</f>
        <v>-3.38</v>
      </c>
      <c r="FM30">
        <f>100*SUMIF('12pxv'!$E$39:$E$492,$A30,'12pxv'!Y$39:Y$492)/sub_peso!FM30</f>
        <v>-6.14</v>
      </c>
      <c r="FN30">
        <f>100*SUMIF('12pxv'!$E$39:$E$492,$A30,'12pxv'!Z$39:Z$492)/sub_peso!FN30</f>
        <v>3.12</v>
      </c>
      <c r="FO30">
        <f>100*SUMIF('12pxv'!$E$39:$E$492,$A30,'12pxv'!AA$39:AA$492)/sub_peso!FO30</f>
        <v>1.3</v>
      </c>
      <c r="FP30">
        <f>100*SUMIF('12pxv'!$E$39:$E$492,$A30,'12pxv'!AB$39:AB$492)/sub_peso!FP30</f>
        <v>-5.87</v>
      </c>
      <c r="FQ30">
        <f>100*SUMIF('12pxv'!$E$39:$E$492,$A30,'12pxv'!AC$39:AC$492)/sub_peso!FQ30</f>
        <v>-3.01</v>
      </c>
      <c r="FR30">
        <f>100*SUMIF('12pxv'!$E$39:$E$492,$A30,'12pxv'!AD$39:AD$492)/sub_peso!FR30</f>
        <v>3.02</v>
      </c>
      <c r="FS30">
        <f>100*SUMIF('12pxv'!$E$39:$E$492,$A30,'12pxv'!AE$39:AE$492)/sub_peso!FS30</f>
        <v>2.67</v>
      </c>
      <c r="FT30">
        <f>100*SUMIF('12pxv'!$E$39:$E$492,$A30,'12pxv'!AF$39:AF$492)/sub_peso!FT30</f>
        <v>5.57</v>
      </c>
      <c r="FU30">
        <f>100*SUMIF('12pxv'!$E$39:$E$492,$A30,'12pxv'!AG$39:AG$492)/sub_peso!FU30</f>
        <v>17.45</v>
      </c>
      <c r="FV30">
        <f>100*SUMIF('12pxv'!$E$39:$E$492,$A30,'12pxv'!AH$39:AH$492)/sub_peso!FV30</f>
        <v>11.38</v>
      </c>
      <c r="FW30">
        <f>100*SUMIF('12pxv'!$E$39:$E$492,$A30,'12pxv'!AI$39:AI$492)/sub_peso!FW30</f>
        <v>-2.96</v>
      </c>
      <c r="FX30">
        <f>100*SUMIF('12pxv'!$E$39:$E$492,$A30,'12pxv'!AJ$39:AJ$492)/sub_peso!FX30</f>
        <v>-6.84</v>
      </c>
      <c r="FY30">
        <f>100*SUMIF('12pxv'!$E$39:$E$492,$A30,'12pxv'!AK$39:AK$492)/sub_peso!FY30</f>
        <v>-10.199999999999999</v>
      </c>
      <c r="FZ30">
        <f>100*SUMIF('12pxv'!$E$39:$E$492,$A30,'12pxv'!AL$39:AL$492)/sub_peso!FZ30</f>
        <v>-2.79</v>
      </c>
      <c r="GA30">
        <f>100*SUMIF('12pxv'!$E$39:$E$492,$A30,'12pxv'!AM$39:AM$492)/sub_peso!GA30</f>
        <v>-7.6099999999999994</v>
      </c>
      <c r="GB30">
        <f>100*SUMIF('12pxv'!$E$39:$E$492,$A30,'12pxv'!AN$39:AN$492)/sub_peso!GB30</f>
        <v>-2.23</v>
      </c>
    </row>
    <row r="31" spans="1:184" ht="14.45" x14ac:dyDescent="0.35">
      <c r="A31" s="59">
        <v>1105004</v>
      </c>
      <c r="B31" s="56" t="s">
        <v>32</v>
      </c>
      <c r="C31" s="129">
        <v>0.86</v>
      </c>
      <c r="D31" s="129">
        <v>1.56</v>
      </c>
      <c r="E31" s="129">
        <v>-3.5399999999999996</v>
      </c>
      <c r="F31" s="129">
        <v>2.5499999999999998</v>
      </c>
      <c r="G31" s="129">
        <v>-1.39</v>
      </c>
      <c r="H31" s="129">
        <v>3.79</v>
      </c>
      <c r="I31" s="129">
        <v>0.3</v>
      </c>
      <c r="J31" s="129">
        <v>6.4999999999999991</v>
      </c>
      <c r="K31" s="129">
        <v>7.65</v>
      </c>
      <c r="L31" s="129">
        <v>-2.4</v>
      </c>
      <c r="M31" s="129">
        <v>0.48999999999999994</v>
      </c>
      <c r="N31" s="129">
        <v>-3.47</v>
      </c>
      <c r="O31" s="129">
        <v>3.4000000000000004</v>
      </c>
      <c r="P31" s="129">
        <v>-6.7999999999999989</v>
      </c>
      <c r="Q31" s="129">
        <v>7.3</v>
      </c>
      <c r="R31" s="129">
        <v>6.76</v>
      </c>
      <c r="S31" s="129">
        <v>-3.9399999999999995</v>
      </c>
      <c r="T31" s="129">
        <v>7.39</v>
      </c>
      <c r="U31" s="129">
        <v>3.48</v>
      </c>
      <c r="V31" s="129">
        <v>-1.6</v>
      </c>
      <c r="W31" s="129">
        <v>-8.01</v>
      </c>
      <c r="X31" s="129">
        <v>2.59</v>
      </c>
      <c r="Y31" s="129">
        <v>7.9200000000000008</v>
      </c>
      <c r="Z31" s="129">
        <v>-15.179999999999998</v>
      </c>
      <c r="AA31" s="129">
        <v>10.199999999999999</v>
      </c>
      <c r="AB31" s="129">
        <v>-11.509999999999998</v>
      </c>
      <c r="AC31" s="129">
        <v>11.27</v>
      </c>
      <c r="AD31" s="129">
        <v>5.66</v>
      </c>
      <c r="AE31" s="129">
        <v>0.28000000000000003</v>
      </c>
      <c r="AF31" s="129">
        <v>0.36</v>
      </c>
      <c r="AG31" s="129">
        <v>7.33</v>
      </c>
      <c r="AH31" s="129">
        <v>3.1799999999999997</v>
      </c>
      <c r="AI31" s="129">
        <v>-0.55000000000000004</v>
      </c>
      <c r="AJ31" s="129">
        <v>-0.4</v>
      </c>
      <c r="AK31" s="129">
        <v>-3.8800000000000003</v>
      </c>
      <c r="AL31" s="129">
        <v>-2.33</v>
      </c>
      <c r="AM31" s="129">
        <v>-2.48</v>
      </c>
      <c r="AN31" s="129">
        <v>-1.54</v>
      </c>
      <c r="AO31" s="129">
        <v>3.18</v>
      </c>
      <c r="AP31" s="129">
        <v>-4.08</v>
      </c>
      <c r="AQ31" s="129">
        <v>5.1100000000000003</v>
      </c>
      <c r="AR31" s="129">
        <v>4.68</v>
      </c>
      <c r="AS31" s="129">
        <v>-1.47</v>
      </c>
      <c r="AT31" s="129">
        <v>-1.71</v>
      </c>
      <c r="AU31" s="129">
        <v>11.16</v>
      </c>
      <c r="AV31" s="129">
        <v>5.0599999999999996</v>
      </c>
      <c r="AW31" s="129">
        <v>-3.63</v>
      </c>
      <c r="AX31" s="129">
        <v>-1.29</v>
      </c>
      <c r="AY31" s="129">
        <v>-4.5999999999999996</v>
      </c>
      <c r="AZ31" s="129">
        <v>0.36</v>
      </c>
      <c r="BA31" s="129">
        <v>-1.1100000000000001</v>
      </c>
      <c r="BB31" s="129">
        <v>-0.44</v>
      </c>
      <c r="BC31" s="129">
        <v>0.68000000000000016</v>
      </c>
      <c r="BD31" s="129">
        <v>1.72</v>
      </c>
      <c r="BE31" s="129">
        <v>19.540000000000003</v>
      </c>
      <c r="BF31" s="129">
        <v>-6.65</v>
      </c>
      <c r="BG31" s="129">
        <v>-1.7099999999999997</v>
      </c>
      <c r="BH31" s="129">
        <v>-6.1599999999999993</v>
      </c>
      <c r="BI31" s="129">
        <v>3.15</v>
      </c>
      <c r="BJ31" s="129">
        <v>-2.5500000000000003</v>
      </c>
      <c r="BK31" s="129">
        <v>0.49</v>
      </c>
      <c r="BL31" s="129">
        <v>-8.5</v>
      </c>
      <c r="BM31" s="129">
        <v>0.09</v>
      </c>
      <c r="BN31" s="129">
        <v>-8.08</v>
      </c>
      <c r="BO31" s="129">
        <v>0.02</v>
      </c>
      <c r="BP31" s="129">
        <v>-6.44</v>
      </c>
      <c r="BQ31" s="129">
        <v>13.55</v>
      </c>
      <c r="BR31" s="129">
        <v>7.9099999999999993</v>
      </c>
      <c r="BS31" s="129">
        <v>-1.4999999999999998</v>
      </c>
      <c r="BT31" s="129">
        <v>-2.9999999999999995E-2</v>
      </c>
      <c r="BU31" s="129">
        <v>5.5799999999999992</v>
      </c>
      <c r="BV31" s="129">
        <v>1.4900000000000002</v>
      </c>
      <c r="BW31" s="129">
        <v>-4.9000000000000004</v>
      </c>
      <c r="BX31" s="129">
        <v>-3.1600000000000006</v>
      </c>
      <c r="BY31" s="129">
        <v>1.49</v>
      </c>
      <c r="BZ31" s="129">
        <v>3.8</v>
      </c>
      <c r="CA31" s="129">
        <v>1.38</v>
      </c>
      <c r="CB31" s="129">
        <v>0.5</v>
      </c>
      <c r="CC31" s="129">
        <v>-6.61</v>
      </c>
      <c r="CD31" s="129">
        <v>14.399999999999999</v>
      </c>
      <c r="CE31" s="129">
        <v>-1.6799999999999997</v>
      </c>
      <c r="CF31" s="129">
        <v>0.98</v>
      </c>
      <c r="CG31" s="129">
        <v>-7.12</v>
      </c>
      <c r="CH31" s="129">
        <v>2.56</v>
      </c>
      <c r="CI31" s="129">
        <v>-4.7300000000000004</v>
      </c>
      <c r="CJ31" s="129">
        <v>3.09</v>
      </c>
      <c r="CK31" s="129">
        <v>-0.88</v>
      </c>
      <c r="CL31" s="129">
        <v>-0.16</v>
      </c>
      <c r="CM31" s="129">
        <v>-0.51999999999999991</v>
      </c>
      <c r="CN31" s="129">
        <v>5.03</v>
      </c>
      <c r="CO31" s="129">
        <v>3.61</v>
      </c>
      <c r="CP31" s="129">
        <v>5.38</v>
      </c>
      <c r="CQ31" s="129">
        <v>-4.6100000000000003</v>
      </c>
      <c r="CR31" s="129">
        <v>10.93</v>
      </c>
      <c r="CS31" s="129">
        <v>-17.75</v>
      </c>
      <c r="CT31" s="129">
        <v>9.27</v>
      </c>
      <c r="CU31" s="129">
        <v>-4.5</v>
      </c>
      <c r="CV31" s="129">
        <v>-2</v>
      </c>
      <c r="CW31" s="129">
        <v>-7.31</v>
      </c>
      <c r="CX31" s="129">
        <v>13.13</v>
      </c>
      <c r="CY31" s="129">
        <v>-1.07</v>
      </c>
      <c r="CZ31" s="129">
        <v>-5.12</v>
      </c>
      <c r="DA31" s="129">
        <v>12.07</v>
      </c>
      <c r="DB31" s="129">
        <v>18.77</v>
      </c>
      <c r="DC31" s="129">
        <v>13.959999999999999</v>
      </c>
      <c r="DD31" s="129">
        <v>-20.22</v>
      </c>
      <c r="DE31" s="129">
        <v>0.72999999999999987</v>
      </c>
      <c r="DF31" s="129">
        <v>-8.0299999999999976</v>
      </c>
      <c r="DG31" s="129">
        <v>-0.37</v>
      </c>
      <c r="DH31" s="129">
        <v>-4.8099999999999996</v>
      </c>
      <c r="DI31" s="129">
        <v>-0.77</v>
      </c>
      <c r="DJ31" s="129">
        <v>9.08</v>
      </c>
      <c r="DK31" s="129">
        <v>0.71999999999999986</v>
      </c>
      <c r="DL31" s="129">
        <v>1.61</v>
      </c>
      <c r="DM31" s="129">
        <v>4.47</v>
      </c>
      <c r="DN31" s="129">
        <v>16.12</v>
      </c>
      <c r="DO31" s="129">
        <v>-6.4</v>
      </c>
      <c r="DP31" s="129">
        <v>15.320000000000002</v>
      </c>
      <c r="DQ31" s="129">
        <v>-2.41</v>
      </c>
      <c r="DR31" s="129">
        <v>-12.15</v>
      </c>
      <c r="DS31" s="129">
        <v>-4.05</v>
      </c>
      <c r="DT31" s="129">
        <v>-6.06</v>
      </c>
      <c r="DU31" s="129">
        <v>-1.05</v>
      </c>
      <c r="DV31" s="129">
        <v>1.6699999999999997</v>
      </c>
      <c r="DW31" s="129">
        <v>3.4199999999999995</v>
      </c>
      <c r="DX31" s="129">
        <v>4.9200000000000008</v>
      </c>
      <c r="DY31" s="129">
        <v>8.3699999999999992</v>
      </c>
      <c r="DZ31" s="129">
        <v>7.42</v>
      </c>
      <c r="EA31" s="129">
        <v>22.08</v>
      </c>
      <c r="EB31" s="129">
        <v>-7.74</v>
      </c>
      <c r="EC31" s="129">
        <v>-7.95</v>
      </c>
      <c r="ED31" s="129">
        <v>15.14</v>
      </c>
      <c r="EE31" s="129">
        <v>-22.19</v>
      </c>
      <c r="EF31" s="129">
        <v>2.13</v>
      </c>
      <c r="EG31" s="129">
        <v>4.84</v>
      </c>
      <c r="EH31" s="129">
        <v>11.52</v>
      </c>
      <c r="EI31" s="129">
        <v>-6.68</v>
      </c>
      <c r="EJ31" s="129">
        <v>-1.21</v>
      </c>
      <c r="EK31" s="129">
        <v>-3.9400000000000004</v>
      </c>
      <c r="EL31" s="129">
        <v>2.92</v>
      </c>
      <c r="EM31" s="129">
        <v>12.389999999999999</v>
      </c>
      <c r="EN31" s="129">
        <v>24.630000000000003</v>
      </c>
      <c r="EO31" s="129">
        <v>-7.91</v>
      </c>
      <c r="EP31" s="129">
        <v>-14.1</v>
      </c>
      <c r="EQ31" s="129">
        <v>1.1599999999999999</v>
      </c>
      <c r="ER31" s="129">
        <v>-11.32</v>
      </c>
      <c r="ES31" s="129">
        <v>-3.79</v>
      </c>
      <c r="ET31" s="129">
        <v>11.5</v>
      </c>
      <c r="EU31" s="129">
        <v>3.92</v>
      </c>
      <c r="EV31">
        <f>100*SUMIF('12pxv'!$E$39:$E$492,$A31,'12pxv'!H$39:H$492)/sub_peso!EV31</f>
        <v>3.05</v>
      </c>
      <c r="EW31">
        <f>100*SUMIF('12pxv'!$E$39:$E$492,$A31,'12pxv'!I$39:I$492)/sub_peso!EW31</f>
        <v>0.05</v>
      </c>
      <c r="EX31">
        <f>100*SUMIF('12pxv'!$E$39:$E$492,$A31,'12pxv'!J$39:J$492)/sub_peso!EX31</f>
        <v>-1.92</v>
      </c>
      <c r="EY31">
        <f>100*SUMIF('12pxv'!$E$39:$E$492,$A31,'12pxv'!K$39:K$492)/sub_peso!EY31</f>
        <v>-1.7799999999999998</v>
      </c>
      <c r="EZ31">
        <f>100*SUMIF('12pxv'!$E$39:$E$492,$A31,'12pxv'!L$39:L$492)/sub_peso!EZ31</f>
        <v>4.9400000000000004</v>
      </c>
      <c r="FA31">
        <f>100*SUMIF('12pxv'!$E$39:$E$492,$A31,'12pxv'!M$39:M$492)/sub_peso!FA31</f>
        <v>0.08</v>
      </c>
      <c r="FB31">
        <f>100*SUMIF('12pxv'!$E$39:$E$492,$A31,'12pxv'!N$39:N$492)/sub_peso!FB31</f>
        <v>-1.8199999999999998</v>
      </c>
      <c r="FC31">
        <f>100*SUMIF('12pxv'!$E$39:$E$492,$A31,'12pxv'!O$39:O$492)/sub_peso!FC31</f>
        <v>-0.98000000000000009</v>
      </c>
      <c r="FD31">
        <f>100*SUMIF('12pxv'!$E$39:$E$492,$A31,'12pxv'!P$39:P$492)/sub_peso!FD31</f>
        <v>-3.9699999999999998</v>
      </c>
      <c r="FE31">
        <f>100*SUMIF('12pxv'!$E$39:$E$492,$A31,'12pxv'!Q$39:Q$492)/sub_peso!FE31</f>
        <v>5.28</v>
      </c>
      <c r="FF31">
        <f>100*SUMIF('12pxv'!$E$39:$E$492,$A31,'12pxv'!R$39:R$492)/sub_peso!FF31</f>
        <v>-2.35</v>
      </c>
      <c r="FG31">
        <f>100*SUMIF('12pxv'!$E$39:$E$492,$A31,'12pxv'!S$39:S$492)/sub_peso!FG31</f>
        <v>9.07</v>
      </c>
      <c r="FH31">
        <f>100*SUMIF('12pxv'!$E$39:$E$492,$A31,'12pxv'!T$39:T$492)/sub_peso!FH31</f>
        <v>8.19</v>
      </c>
      <c r="FI31">
        <f>100*SUMIF('12pxv'!$E$39:$E$492,$A31,'12pxv'!U$39:U$492)/sub_peso!FI31</f>
        <v>11.93</v>
      </c>
      <c r="FJ31">
        <f>100*SUMIF('12pxv'!$E$39:$E$492,$A31,'12pxv'!V$39:V$492)/sub_peso!FJ31</f>
        <v>3.73</v>
      </c>
      <c r="FK31">
        <f>100*SUMIF('12pxv'!$E$39:$E$492,$A31,'12pxv'!W$39:W$492)/sub_peso!FK31</f>
        <v>0.36</v>
      </c>
      <c r="FL31">
        <f>100*SUMIF('12pxv'!$E$39:$E$492,$A31,'12pxv'!X$39:X$492)/sub_peso!FL31</f>
        <v>16.32</v>
      </c>
      <c r="FM31">
        <f>100*SUMIF('12pxv'!$E$39:$E$492,$A31,'12pxv'!Y$39:Y$492)/sub_peso!FM31</f>
        <v>-10.130000000000001</v>
      </c>
      <c r="FN31">
        <f>100*SUMIF('12pxv'!$E$39:$E$492,$A31,'12pxv'!Z$39:Z$492)/sub_peso!FN31</f>
        <v>-1.59</v>
      </c>
      <c r="FO31">
        <f>100*SUMIF('12pxv'!$E$39:$E$492,$A31,'12pxv'!AA$39:AA$492)/sub_peso!FO31</f>
        <v>-3.65</v>
      </c>
      <c r="FP31">
        <f>100*SUMIF('12pxv'!$E$39:$E$492,$A31,'12pxv'!AB$39:AB$492)/sub_peso!FP31</f>
        <v>-3.68</v>
      </c>
      <c r="FQ31">
        <f>100*SUMIF('12pxv'!$E$39:$E$492,$A31,'12pxv'!AC$39:AC$492)/sub_peso!FQ31</f>
        <v>2.57</v>
      </c>
      <c r="FR31">
        <f>100*SUMIF('12pxv'!$E$39:$E$492,$A31,'12pxv'!AD$39:AD$492)/sub_peso!FR31</f>
        <v>6.75</v>
      </c>
      <c r="FS31">
        <f>100*SUMIF('12pxv'!$E$39:$E$492,$A31,'12pxv'!AE$39:AE$492)/sub_peso!FS31</f>
        <v>-4.7299999999999995</v>
      </c>
      <c r="FT31">
        <f>100*SUMIF('12pxv'!$E$39:$E$492,$A31,'12pxv'!AF$39:AF$492)/sub_peso!FT31</f>
        <v>7.48</v>
      </c>
      <c r="FU31">
        <f>100*SUMIF('12pxv'!$E$39:$E$492,$A31,'12pxv'!AG$39:AG$492)/sub_peso!FU31</f>
        <v>-9.17</v>
      </c>
      <c r="FV31">
        <f>100*SUMIF('12pxv'!$E$39:$E$492,$A31,'12pxv'!AH$39:AH$492)/sub_peso!FV31</f>
        <v>5.2199999999999989</v>
      </c>
      <c r="FW31">
        <f>100*SUMIF('12pxv'!$E$39:$E$492,$A31,'12pxv'!AI$39:AI$492)/sub_peso!FW31</f>
        <v>4.45</v>
      </c>
      <c r="FX31">
        <f>100*SUMIF('12pxv'!$E$39:$E$492,$A31,'12pxv'!AJ$39:AJ$492)/sub_peso!FX31</f>
        <v>-1.07</v>
      </c>
      <c r="FY31">
        <f>100*SUMIF('12pxv'!$E$39:$E$492,$A31,'12pxv'!AK$39:AK$492)/sub_peso!FY31</f>
        <v>0.28999999999999998</v>
      </c>
      <c r="FZ31">
        <f>100*SUMIF('12pxv'!$E$39:$E$492,$A31,'12pxv'!AL$39:AL$492)/sub_peso!FZ31</f>
        <v>-0.03</v>
      </c>
      <c r="GA31">
        <f>100*SUMIF('12pxv'!$E$39:$E$492,$A31,'12pxv'!AM$39:AM$492)/sub_peso!GA31</f>
        <v>-1.37</v>
      </c>
      <c r="GB31">
        <f>100*SUMIF('12pxv'!$E$39:$E$492,$A31,'12pxv'!AN$39:AN$492)/sub_peso!GB31</f>
        <v>1.4</v>
      </c>
    </row>
    <row r="32" spans="1:184" ht="14.45" x14ac:dyDescent="0.35">
      <c r="A32" s="59">
        <v>1105005</v>
      </c>
      <c r="B32" s="56" t="s">
        <v>33</v>
      </c>
      <c r="C32" s="129">
        <v>-0.64</v>
      </c>
      <c r="D32" s="129">
        <v>-4.2</v>
      </c>
      <c r="E32" s="129">
        <v>1.82</v>
      </c>
      <c r="F32" s="129">
        <v>0.54</v>
      </c>
      <c r="G32" s="129">
        <v>-1.35</v>
      </c>
      <c r="H32" s="129">
        <v>2.36</v>
      </c>
      <c r="I32" s="129">
        <v>4.74</v>
      </c>
      <c r="J32" s="129">
        <v>2.11</v>
      </c>
      <c r="K32" s="129">
        <v>-1.73</v>
      </c>
      <c r="L32" s="129">
        <v>-1.18</v>
      </c>
      <c r="M32" s="129">
        <v>-2.79</v>
      </c>
      <c r="N32" s="129">
        <v>3.28</v>
      </c>
      <c r="O32" s="129">
        <v>2.9</v>
      </c>
      <c r="P32" s="129">
        <v>-3.3300000000000005</v>
      </c>
      <c r="Q32" s="129">
        <v>-2.17</v>
      </c>
      <c r="R32" s="129">
        <v>-1.02</v>
      </c>
      <c r="S32" s="129">
        <v>0.25999999999999995</v>
      </c>
      <c r="T32" s="129">
        <v>2.3300000000000005</v>
      </c>
      <c r="U32" s="129">
        <v>0.42999999999999994</v>
      </c>
      <c r="V32" s="129">
        <v>3.03</v>
      </c>
      <c r="W32" s="129">
        <v>2.64</v>
      </c>
      <c r="X32" s="129">
        <v>6.68</v>
      </c>
      <c r="Y32" s="129">
        <v>-3.26</v>
      </c>
      <c r="Z32" s="129">
        <v>-4.3899999999999997</v>
      </c>
      <c r="AA32" s="129">
        <v>-0.12000000000000001</v>
      </c>
      <c r="AB32" s="129">
        <v>-3.43</v>
      </c>
      <c r="AC32" s="129">
        <v>-1.3</v>
      </c>
      <c r="AD32" s="129">
        <v>-1.94</v>
      </c>
      <c r="AE32" s="129">
        <v>3.41</v>
      </c>
      <c r="AF32" s="129">
        <v>0.81</v>
      </c>
      <c r="AG32" s="129">
        <v>5.0999999999999996</v>
      </c>
      <c r="AH32" s="129">
        <v>2.09</v>
      </c>
      <c r="AI32" s="129">
        <v>5.49</v>
      </c>
      <c r="AJ32" s="129">
        <v>-2.0699999999999998</v>
      </c>
      <c r="AK32" s="129">
        <v>-1.46</v>
      </c>
      <c r="AL32" s="129">
        <v>1.48</v>
      </c>
      <c r="AM32" s="129">
        <v>-3.9499999999999997</v>
      </c>
      <c r="AN32" s="129">
        <v>-1.5699999999999998</v>
      </c>
      <c r="AO32" s="129">
        <v>-0.28999999999999998</v>
      </c>
      <c r="AP32" s="129">
        <v>4.74</v>
      </c>
      <c r="AQ32" s="129">
        <v>1.6</v>
      </c>
      <c r="AR32" s="129">
        <v>8.41</v>
      </c>
      <c r="AS32" s="129">
        <v>7.07</v>
      </c>
      <c r="AT32" s="129">
        <v>4.09</v>
      </c>
      <c r="AU32" s="129">
        <v>-0.40999999999999992</v>
      </c>
      <c r="AV32" s="129">
        <v>-8.74</v>
      </c>
      <c r="AW32" s="129">
        <v>-5.43</v>
      </c>
      <c r="AX32" s="129">
        <v>-3.1</v>
      </c>
      <c r="AY32" s="129">
        <v>-1.94</v>
      </c>
      <c r="AZ32" s="129">
        <v>-4.28</v>
      </c>
      <c r="BA32" s="129">
        <v>-0.77</v>
      </c>
      <c r="BB32" s="129">
        <v>0.03</v>
      </c>
      <c r="BC32" s="129">
        <v>-0.08</v>
      </c>
      <c r="BD32" s="129">
        <v>4.92</v>
      </c>
      <c r="BE32" s="129">
        <v>5.71</v>
      </c>
      <c r="BF32" s="129">
        <v>4.78</v>
      </c>
      <c r="BG32" s="129">
        <v>1.4799999999999998</v>
      </c>
      <c r="BH32" s="129">
        <v>-1.1200000000000001</v>
      </c>
      <c r="BI32" s="129">
        <v>8.52</v>
      </c>
      <c r="BJ32" s="129">
        <v>-1.9500000000000002</v>
      </c>
      <c r="BK32" s="129">
        <v>-1.39</v>
      </c>
      <c r="BL32" s="129">
        <v>-8.2799999999999994</v>
      </c>
      <c r="BM32" s="129">
        <v>2.2200000000000002</v>
      </c>
      <c r="BN32" s="129">
        <v>1.8199999999999998</v>
      </c>
      <c r="BO32" s="129">
        <v>1.1100000000000001</v>
      </c>
      <c r="BP32" s="129">
        <v>1.26</v>
      </c>
      <c r="BQ32" s="129">
        <v>8.33</v>
      </c>
      <c r="BR32" s="129">
        <v>-0.13</v>
      </c>
      <c r="BS32" s="129">
        <v>5.92</v>
      </c>
      <c r="BT32" s="129">
        <v>8.16</v>
      </c>
      <c r="BU32" s="129">
        <v>-11.530000000000001</v>
      </c>
      <c r="BV32" s="129">
        <v>1.67</v>
      </c>
      <c r="BW32" s="129">
        <v>-4.42</v>
      </c>
      <c r="BX32" s="129">
        <v>-3.18</v>
      </c>
      <c r="BY32" s="129">
        <v>0.28999999999999998</v>
      </c>
      <c r="BZ32" s="129">
        <v>0.18999999999999997</v>
      </c>
      <c r="CA32" s="129">
        <v>-0.53</v>
      </c>
      <c r="CB32" s="129">
        <v>3.56</v>
      </c>
      <c r="CC32" s="129">
        <v>3.75</v>
      </c>
      <c r="CD32" s="129">
        <v>5.78</v>
      </c>
      <c r="CE32" s="129">
        <v>-2.5299999999999998</v>
      </c>
      <c r="CF32" s="129">
        <v>0.69</v>
      </c>
      <c r="CG32" s="129">
        <v>-2.95</v>
      </c>
      <c r="CH32" s="129">
        <v>-6.58</v>
      </c>
      <c r="CI32" s="129">
        <v>-2.2599999999999998</v>
      </c>
      <c r="CJ32" s="129">
        <v>-1.01</v>
      </c>
      <c r="CK32" s="129">
        <v>0.36</v>
      </c>
      <c r="CL32" s="129">
        <v>0.78</v>
      </c>
      <c r="CM32" s="129">
        <v>2.41</v>
      </c>
      <c r="CN32" s="129">
        <v>6.68</v>
      </c>
      <c r="CO32" s="129">
        <v>8.32</v>
      </c>
      <c r="CP32" s="129">
        <v>1.26</v>
      </c>
      <c r="CQ32" s="129">
        <v>-3.0199999999999996</v>
      </c>
      <c r="CR32" s="129">
        <v>1.89</v>
      </c>
      <c r="CS32" s="129">
        <v>2.2000000000000002</v>
      </c>
      <c r="CT32" s="129">
        <v>-10.159999999999998</v>
      </c>
      <c r="CU32" s="129">
        <v>0.63</v>
      </c>
      <c r="CV32" s="129">
        <v>-3.2900000000000005</v>
      </c>
      <c r="CW32" s="129">
        <v>0.56999999999999995</v>
      </c>
      <c r="CX32" s="129">
        <v>3.8200000000000003</v>
      </c>
      <c r="CY32" s="129">
        <v>2.8300000000000005</v>
      </c>
      <c r="CZ32" s="129">
        <v>4.04</v>
      </c>
      <c r="DA32" s="129">
        <v>2.56</v>
      </c>
      <c r="DB32" s="129">
        <v>-0.69</v>
      </c>
      <c r="DC32" s="129">
        <v>3.3300000000000005</v>
      </c>
      <c r="DD32" s="129">
        <v>4.22</v>
      </c>
      <c r="DE32" s="129">
        <v>-4.45</v>
      </c>
      <c r="DF32" s="129">
        <v>-1.73</v>
      </c>
      <c r="DG32" s="129">
        <v>-2.34</v>
      </c>
      <c r="DH32" s="129">
        <v>-0.85</v>
      </c>
      <c r="DI32" s="129">
        <v>1.06</v>
      </c>
      <c r="DJ32" s="129">
        <v>-2.99</v>
      </c>
      <c r="DK32" s="129">
        <v>2.2599999999999998</v>
      </c>
      <c r="DL32" s="129">
        <v>4.3</v>
      </c>
      <c r="DM32" s="129">
        <v>6.92</v>
      </c>
      <c r="DN32" s="129">
        <v>5.669999999999999</v>
      </c>
      <c r="DO32" s="129">
        <v>1.67</v>
      </c>
      <c r="DP32" s="129">
        <v>-2.8299999999999996</v>
      </c>
      <c r="DQ32" s="129">
        <v>0.77</v>
      </c>
      <c r="DR32" s="129">
        <v>-4.78</v>
      </c>
      <c r="DS32" s="129">
        <v>-1.89</v>
      </c>
      <c r="DT32" s="129">
        <v>-3.74</v>
      </c>
      <c r="DU32" s="129">
        <v>0.57999999999999996</v>
      </c>
      <c r="DV32" s="129">
        <v>-2.9300000000000006</v>
      </c>
      <c r="DW32" s="129">
        <v>8.18</v>
      </c>
      <c r="DX32" s="129">
        <v>10.79</v>
      </c>
      <c r="DY32" s="129">
        <v>12.119999999999997</v>
      </c>
      <c r="DZ32" s="129">
        <v>-0.78</v>
      </c>
      <c r="EA32" s="129">
        <v>2.69</v>
      </c>
      <c r="EB32" s="129">
        <v>-1.95</v>
      </c>
      <c r="EC32" s="129">
        <v>-4.6099999999999994</v>
      </c>
      <c r="ED32" s="129">
        <v>-6.23</v>
      </c>
      <c r="EE32" s="129">
        <v>-2.16</v>
      </c>
      <c r="EF32" s="129">
        <v>-4.8899999999999997</v>
      </c>
      <c r="EG32" s="129">
        <v>1.37</v>
      </c>
      <c r="EH32" s="129">
        <v>1.94</v>
      </c>
      <c r="EI32" s="129">
        <v>0.4</v>
      </c>
      <c r="EJ32" s="129">
        <v>12.250000000000002</v>
      </c>
      <c r="EK32" s="129">
        <v>11.370000000000001</v>
      </c>
      <c r="EL32" s="129">
        <v>-0.08</v>
      </c>
      <c r="EM32" s="129">
        <v>-1.25</v>
      </c>
      <c r="EN32" s="129">
        <v>-1.8</v>
      </c>
      <c r="EO32" s="129">
        <v>-2.38</v>
      </c>
      <c r="EP32" s="129">
        <v>-0.24</v>
      </c>
      <c r="EQ32" s="129">
        <v>-1.84</v>
      </c>
      <c r="ER32" s="129">
        <v>-3.35</v>
      </c>
      <c r="ES32" s="129">
        <v>-1.52</v>
      </c>
      <c r="ET32" s="129">
        <v>3.2900000000000005</v>
      </c>
      <c r="EU32" s="129">
        <v>-0.58999999999999986</v>
      </c>
      <c r="EV32">
        <f>100*SUMIF('12pxv'!$E$39:$E$492,$A32,'12pxv'!H$39:H$492)/sub_peso!EV32</f>
        <v>5.36</v>
      </c>
      <c r="EW32">
        <f>100*SUMIF('12pxv'!$E$39:$E$492,$A32,'12pxv'!I$39:I$492)/sub_peso!EW32</f>
        <v>2.91</v>
      </c>
      <c r="EX32">
        <f>100*SUMIF('12pxv'!$E$39:$E$492,$A32,'12pxv'!J$39:J$492)/sub_peso!EX32</f>
        <v>1.03</v>
      </c>
      <c r="EY32">
        <f>100*SUMIF('12pxv'!$E$39:$E$492,$A32,'12pxv'!K$39:K$492)/sub_peso!EY32</f>
        <v>-0.18</v>
      </c>
      <c r="EZ32">
        <f>100*SUMIF('12pxv'!$E$39:$E$492,$A32,'12pxv'!L$39:L$492)/sub_peso!EZ32</f>
        <v>5.7500000000000009</v>
      </c>
      <c r="FA32">
        <f>100*SUMIF('12pxv'!$E$39:$E$492,$A32,'12pxv'!M$39:M$492)/sub_peso!FA32</f>
        <v>1.47</v>
      </c>
      <c r="FB32">
        <f>100*SUMIF('12pxv'!$E$39:$E$492,$A32,'12pxv'!N$39:N$492)/sub_peso!FB32</f>
        <v>1.21</v>
      </c>
      <c r="FC32">
        <f>100*SUMIF('12pxv'!$E$39:$E$492,$A32,'12pxv'!O$39:O$492)/sub_peso!FC32</f>
        <v>-5.54</v>
      </c>
      <c r="FD32">
        <f>100*SUMIF('12pxv'!$E$39:$E$492,$A32,'12pxv'!P$39:P$492)/sub_peso!FD32</f>
        <v>-2.6</v>
      </c>
      <c r="FE32">
        <f>100*SUMIF('12pxv'!$E$39:$E$492,$A32,'12pxv'!Q$39:Q$492)/sub_peso!FE32</f>
        <v>-0.82999999999999985</v>
      </c>
      <c r="FF32">
        <f>100*SUMIF('12pxv'!$E$39:$E$492,$A32,'12pxv'!R$39:R$492)/sub_peso!FF32</f>
        <v>-0.66</v>
      </c>
      <c r="FG32">
        <f>100*SUMIF('12pxv'!$E$39:$E$492,$A32,'12pxv'!S$39:S$492)/sub_peso!FG32</f>
        <v>1.84</v>
      </c>
      <c r="FH32">
        <f>100*SUMIF('12pxv'!$E$39:$E$492,$A32,'12pxv'!T$39:T$492)/sub_peso!FH32</f>
        <v>7.08</v>
      </c>
      <c r="FI32">
        <f>100*SUMIF('12pxv'!$E$39:$E$492,$A32,'12pxv'!U$39:U$492)/sub_peso!FI32</f>
        <v>7.4799999999999995</v>
      </c>
      <c r="FJ32">
        <f>100*SUMIF('12pxv'!$E$39:$E$492,$A32,'12pxv'!V$39:V$492)/sub_peso!FJ32</f>
        <v>0.75</v>
      </c>
      <c r="FK32">
        <f>100*SUMIF('12pxv'!$E$39:$E$492,$A32,'12pxv'!W$39:W$492)/sub_peso!FK32</f>
        <v>4.03</v>
      </c>
      <c r="FL32">
        <f>100*SUMIF('12pxv'!$E$39:$E$492,$A32,'12pxv'!X$39:X$492)/sub_peso!FL32</f>
        <v>0.85000000000000009</v>
      </c>
      <c r="FM32">
        <f>100*SUMIF('12pxv'!$E$39:$E$492,$A32,'12pxv'!Y$39:Y$492)/sub_peso!FM32</f>
        <v>-4.74</v>
      </c>
      <c r="FN32">
        <f>100*SUMIF('12pxv'!$E$39:$E$492,$A32,'12pxv'!Z$39:Z$492)/sub_peso!FN32</f>
        <v>0.21000000000000002</v>
      </c>
      <c r="FO32">
        <f>100*SUMIF('12pxv'!$E$39:$E$492,$A32,'12pxv'!AA$39:AA$492)/sub_peso!FO32</f>
        <v>-0.33999999999999997</v>
      </c>
      <c r="FP32">
        <f>100*SUMIF('12pxv'!$E$39:$E$492,$A32,'12pxv'!AB$39:AB$492)/sub_peso!FP32</f>
        <v>-5.58</v>
      </c>
      <c r="FQ32">
        <f>100*SUMIF('12pxv'!$E$39:$E$492,$A32,'12pxv'!AC$39:AC$492)/sub_peso!FQ32</f>
        <v>-2.17</v>
      </c>
      <c r="FR32">
        <f>100*SUMIF('12pxv'!$E$39:$E$492,$A32,'12pxv'!AD$39:AD$492)/sub_peso!FR32</f>
        <v>3.39</v>
      </c>
      <c r="FS32">
        <f>100*SUMIF('12pxv'!$E$39:$E$492,$A32,'12pxv'!AE$39:AE$492)/sub_peso!FS32</f>
        <v>5.9999999999999991E-2</v>
      </c>
      <c r="FT32">
        <f>100*SUMIF('12pxv'!$E$39:$E$492,$A32,'12pxv'!AF$39:AF$492)/sub_peso!FT32</f>
        <v>5.48</v>
      </c>
      <c r="FU32">
        <f>100*SUMIF('12pxv'!$E$39:$E$492,$A32,'12pxv'!AG$39:AG$492)/sub_peso!FU32</f>
        <v>5.12</v>
      </c>
      <c r="FV32">
        <f>100*SUMIF('12pxv'!$E$39:$E$492,$A32,'12pxv'!AH$39:AH$492)/sub_peso!FV32</f>
        <v>7.22</v>
      </c>
      <c r="FW32">
        <f>100*SUMIF('12pxv'!$E$39:$E$492,$A32,'12pxv'!AI$39:AI$492)/sub_peso!FW32</f>
        <v>1.21</v>
      </c>
      <c r="FX32">
        <f>100*SUMIF('12pxv'!$E$39:$E$492,$A32,'12pxv'!AJ$39:AJ$492)/sub_peso!FX32</f>
        <v>0.64</v>
      </c>
      <c r="FY32">
        <f>100*SUMIF('12pxv'!$E$39:$E$492,$A32,'12pxv'!AK$39:AK$492)/sub_peso!FY32</f>
        <v>-2.44</v>
      </c>
      <c r="FZ32">
        <f>100*SUMIF('12pxv'!$E$39:$E$492,$A32,'12pxv'!AL$39:AL$492)/sub_peso!FZ32</f>
        <v>-1.85</v>
      </c>
      <c r="GA32">
        <f>100*SUMIF('12pxv'!$E$39:$E$492,$A32,'12pxv'!AM$39:AM$492)/sub_peso!GA32</f>
        <v>-6.7100000000000009</v>
      </c>
      <c r="GB32">
        <f>100*SUMIF('12pxv'!$E$39:$E$492,$A32,'12pxv'!AN$39:AN$492)/sub_peso!GB32</f>
        <v>-1.02</v>
      </c>
    </row>
    <row r="33" spans="1:184" ht="14.45" x14ac:dyDescent="0.35">
      <c r="A33" s="59">
        <v>1105006</v>
      </c>
      <c r="B33" s="56" t="s">
        <v>34</v>
      </c>
      <c r="C33" s="129">
        <v>7.5300000000000011</v>
      </c>
      <c r="D33" s="129">
        <v>-4.33</v>
      </c>
      <c r="E33" s="129">
        <v>-9.58</v>
      </c>
      <c r="F33" s="129">
        <v>-0.79</v>
      </c>
      <c r="G33" s="129">
        <v>-8.48</v>
      </c>
      <c r="H33" s="129">
        <v>9.36</v>
      </c>
      <c r="I33" s="129">
        <v>30.21</v>
      </c>
      <c r="J33" s="129">
        <v>6.5200000000000005</v>
      </c>
      <c r="K33" s="129">
        <v>-2.29</v>
      </c>
      <c r="L33" s="129">
        <v>-4.95</v>
      </c>
      <c r="M33" s="129">
        <v>0.15</v>
      </c>
      <c r="N33" s="129">
        <v>2.2599999999999998</v>
      </c>
      <c r="O33" s="129">
        <v>32.03</v>
      </c>
      <c r="P33" s="129">
        <v>-13</v>
      </c>
      <c r="Q33" s="129">
        <v>3.21</v>
      </c>
      <c r="R33" s="129">
        <v>-9.61</v>
      </c>
      <c r="S33" s="129">
        <v>-4.71</v>
      </c>
      <c r="T33" s="129">
        <v>-2.9600000000000004</v>
      </c>
      <c r="U33" s="129">
        <v>2.89</v>
      </c>
      <c r="V33" s="129">
        <v>17.079999999999998</v>
      </c>
      <c r="W33" s="129">
        <v>-3.57</v>
      </c>
      <c r="X33" s="129">
        <v>6.18</v>
      </c>
      <c r="Y33" s="129">
        <v>-7.64</v>
      </c>
      <c r="Z33" s="129">
        <v>-16.119999999999997</v>
      </c>
      <c r="AA33" s="129">
        <v>3.9900000000000007</v>
      </c>
      <c r="AB33" s="129">
        <v>-11.5</v>
      </c>
      <c r="AC33" s="129">
        <v>0.57999999999999996</v>
      </c>
      <c r="AD33" s="129">
        <v>0.24</v>
      </c>
      <c r="AE33" s="129">
        <v>10.17</v>
      </c>
      <c r="AF33" s="129">
        <v>0.84</v>
      </c>
      <c r="AG33" s="129">
        <v>4.21</v>
      </c>
      <c r="AH33" s="129">
        <v>4.45</v>
      </c>
      <c r="AI33" s="129">
        <v>12.909999999999998</v>
      </c>
      <c r="AJ33" s="129">
        <v>0.87</v>
      </c>
      <c r="AK33" s="129">
        <v>0.14000000000000001</v>
      </c>
      <c r="AL33" s="129">
        <v>-9.01</v>
      </c>
      <c r="AM33" s="129">
        <v>-10.549999999999999</v>
      </c>
      <c r="AN33" s="129">
        <v>6.12</v>
      </c>
      <c r="AO33" s="129">
        <v>-8.1</v>
      </c>
      <c r="AP33" s="129">
        <v>14.76</v>
      </c>
      <c r="AQ33" s="129">
        <v>3.6</v>
      </c>
      <c r="AR33" s="129">
        <v>16.899999999999999</v>
      </c>
      <c r="AS33" s="129">
        <v>8.16</v>
      </c>
      <c r="AT33" s="129">
        <v>8.69</v>
      </c>
      <c r="AU33" s="129">
        <v>2.2599999999999998</v>
      </c>
      <c r="AV33" s="129">
        <v>-18.619999999999997</v>
      </c>
      <c r="AW33" s="129">
        <v>-4.78</v>
      </c>
      <c r="AX33" s="129">
        <v>-7.24</v>
      </c>
      <c r="AY33" s="129">
        <v>-3.2899999999999996</v>
      </c>
      <c r="AZ33" s="129">
        <v>-1.1399999999999999</v>
      </c>
      <c r="BA33" s="129">
        <v>-4.97</v>
      </c>
      <c r="BB33" s="129">
        <v>4.18</v>
      </c>
      <c r="BC33" s="129">
        <v>-4.67</v>
      </c>
      <c r="BD33" s="129">
        <v>7.97</v>
      </c>
      <c r="BE33" s="129">
        <v>4.1399999999999997</v>
      </c>
      <c r="BF33" s="129">
        <v>9.61</v>
      </c>
      <c r="BG33" s="129">
        <v>-0.84999999999999987</v>
      </c>
      <c r="BH33" s="129">
        <v>-1.6600000000000001</v>
      </c>
      <c r="BI33" s="129">
        <v>13.7</v>
      </c>
      <c r="BJ33" s="129">
        <v>-15.39</v>
      </c>
      <c r="BK33" s="129">
        <v>10.55</v>
      </c>
      <c r="BL33" s="129">
        <v>-15.91</v>
      </c>
      <c r="BM33" s="129">
        <v>1.44</v>
      </c>
      <c r="BN33" s="129">
        <v>-3.15</v>
      </c>
      <c r="BO33" s="129">
        <v>2.14</v>
      </c>
      <c r="BP33" s="129">
        <v>2.9199999999999995</v>
      </c>
      <c r="BQ33" s="129">
        <v>18.53</v>
      </c>
      <c r="BR33" s="129">
        <v>-0.87</v>
      </c>
      <c r="BS33" s="129">
        <v>17.54</v>
      </c>
      <c r="BT33" s="129">
        <v>-2.31</v>
      </c>
      <c r="BU33" s="129">
        <v>-16.78</v>
      </c>
      <c r="BV33" s="129">
        <v>0.85</v>
      </c>
      <c r="BW33" s="129">
        <v>-8.8800000000000008</v>
      </c>
      <c r="BX33" s="129">
        <v>-11.28</v>
      </c>
      <c r="BY33" s="129">
        <v>4.4000000000000004</v>
      </c>
      <c r="BZ33" s="129">
        <v>7.830000000000001</v>
      </c>
      <c r="CA33" s="129">
        <v>1.04</v>
      </c>
      <c r="CB33" s="129">
        <v>4.22</v>
      </c>
      <c r="CC33" s="129">
        <v>13.18</v>
      </c>
      <c r="CD33" s="129">
        <v>1.3900000000000001</v>
      </c>
      <c r="CE33" s="129">
        <v>2.14</v>
      </c>
      <c r="CF33" s="129">
        <v>3.5999999999999996</v>
      </c>
      <c r="CG33" s="129">
        <v>-10.54</v>
      </c>
      <c r="CH33" s="129">
        <v>-10.879999999999999</v>
      </c>
      <c r="CI33" s="129">
        <v>2.71</v>
      </c>
      <c r="CJ33" s="129">
        <v>1.5899999999999999</v>
      </c>
      <c r="CK33" s="129">
        <v>-1.33</v>
      </c>
      <c r="CL33" s="129">
        <v>2.29</v>
      </c>
      <c r="CM33" s="129">
        <v>0.47</v>
      </c>
      <c r="CN33" s="129">
        <v>12.75</v>
      </c>
      <c r="CO33" s="129">
        <v>5.8199999999999994</v>
      </c>
      <c r="CP33" s="129">
        <v>7.75</v>
      </c>
      <c r="CQ33" s="129">
        <v>-3.81</v>
      </c>
      <c r="CR33" s="129">
        <v>1.58</v>
      </c>
      <c r="CS33" s="129">
        <v>1.92</v>
      </c>
      <c r="CT33" s="129">
        <v>-14.4</v>
      </c>
      <c r="CU33" s="129">
        <v>2.25</v>
      </c>
      <c r="CV33" s="129">
        <v>-12.05</v>
      </c>
      <c r="CW33" s="129">
        <v>8.23</v>
      </c>
      <c r="CX33" s="129">
        <v>1.29</v>
      </c>
      <c r="CY33" s="129">
        <v>1.5800000000000003</v>
      </c>
      <c r="CZ33" s="129">
        <v>-1.1000000000000001</v>
      </c>
      <c r="DA33" s="129">
        <v>2.81</v>
      </c>
      <c r="DB33" s="129">
        <v>3.04</v>
      </c>
      <c r="DC33" s="129">
        <v>7.2300000000000013</v>
      </c>
      <c r="DD33" s="129">
        <v>8.23</v>
      </c>
      <c r="DE33" s="129">
        <v>-6.46</v>
      </c>
      <c r="DF33" s="129">
        <v>2.8</v>
      </c>
      <c r="DG33" s="129">
        <v>-6.11</v>
      </c>
      <c r="DH33" s="129">
        <v>-2.63</v>
      </c>
      <c r="DI33" s="129">
        <v>-4.62</v>
      </c>
      <c r="DJ33" s="129">
        <v>7.09</v>
      </c>
      <c r="DK33" s="129">
        <v>3.88</v>
      </c>
      <c r="DL33" s="129">
        <v>1.65</v>
      </c>
      <c r="DM33" s="129">
        <v>8.32</v>
      </c>
      <c r="DN33" s="129">
        <v>1.75</v>
      </c>
      <c r="DO33" s="129">
        <v>4.7499999999999991</v>
      </c>
      <c r="DP33" s="129">
        <v>-7.6300000000000008</v>
      </c>
      <c r="DQ33" s="129">
        <v>7.44</v>
      </c>
      <c r="DR33" s="129">
        <v>-9.89</v>
      </c>
      <c r="DS33" s="129">
        <v>-7.8</v>
      </c>
      <c r="DT33" s="129">
        <v>1.4800000000000002</v>
      </c>
      <c r="DU33" s="129">
        <v>5.59</v>
      </c>
      <c r="DV33" s="129">
        <v>-6.4499999999999993</v>
      </c>
      <c r="DW33" s="129">
        <v>14.44</v>
      </c>
      <c r="DX33" s="129">
        <v>7.34</v>
      </c>
      <c r="DY33" s="129">
        <v>5.86</v>
      </c>
      <c r="DZ33" s="129">
        <v>3.1000000000000005</v>
      </c>
      <c r="EA33" s="129">
        <v>-3.37</v>
      </c>
      <c r="EB33" s="129">
        <v>-2.37</v>
      </c>
      <c r="EC33" s="129">
        <v>-2.41</v>
      </c>
      <c r="ED33" s="129">
        <v>-10.94</v>
      </c>
      <c r="EE33" s="129">
        <v>-5.64</v>
      </c>
      <c r="EF33" s="129">
        <v>-4.55</v>
      </c>
      <c r="EG33" s="129">
        <v>-0.12000000000000001</v>
      </c>
      <c r="EH33" s="129">
        <v>1.98</v>
      </c>
      <c r="EI33" s="129">
        <v>3.24</v>
      </c>
      <c r="EJ33" s="129">
        <v>17.03</v>
      </c>
      <c r="EK33" s="129">
        <v>6.29</v>
      </c>
      <c r="EL33" s="129">
        <v>12.73</v>
      </c>
      <c r="EM33" s="129">
        <v>-7.2</v>
      </c>
      <c r="EN33" s="129">
        <v>8.4899999999999984</v>
      </c>
      <c r="EO33" s="129">
        <v>-0.82</v>
      </c>
      <c r="EP33" s="129">
        <v>-17.38</v>
      </c>
      <c r="EQ33" s="129">
        <v>3.94</v>
      </c>
      <c r="ER33" s="129">
        <v>-3.0400000000000005</v>
      </c>
      <c r="ES33" s="129">
        <v>-7.05</v>
      </c>
      <c r="ET33" s="129">
        <v>0.04</v>
      </c>
      <c r="EU33" s="129">
        <v>-1.1000000000000001</v>
      </c>
      <c r="EV33">
        <f>100*SUMIF('12pxv'!$E$39:$E$492,$A33,'12pxv'!H$39:H$492)/sub_peso!EV33</f>
        <v>12.300000000000002</v>
      </c>
      <c r="EW33">
        <f>100*SUMIF('12pxv'!$E$39:$E$492,$A33,'12pxv'!I$39:I$492)/sub_peso!EW33</f>
        <v>4.68</v>
      </c>
      <c r="EX33">
        <f>100*SUMIF('12pxv'!$E$39:$E$492,$A33,'12pxv'!J$39:J$492)/sub_peso!EX33</f>
        <v>7.9699999999999989</v>
      </c>
      <c r="EY33">
        <f>100*SUMIF('12pxv'!$E$39:$E$492,$A33,'12pxv'!K$39:K$492)/sub_peso!EY33</f>
        <v>12.37</v>
      </c>
      <c r="EZ33">
        <f>100*SUMIF('12pxv'!$E$39:$E$492,$A33,'12pxv'!L$39:L$492)/sub_peso!EZ33</f>
        <v>-6.5</v>
      </c>
      <c r="FA33">
        <f>100*SUMIF('12pxv'!$E$39:$E$492,$A33,'12pxv'!M$39:M$492)/sub_peso!FA33</f>
        <v>-4.78</v>
      </c>
      <c r="FB33">
        <f>100*SUMIF('12pxv'!$E$39:$E$492,$A33,'12pxv'!N$39:N$492)/sub_peso!FB33</f>
        <v>-2.0099999999999998</v>
      </c>
      <c r="FC33">
        <f>100*SUMIF('12pxv'!$E$39:$E$492,$A33,'12pxv'!O$39:O$492)/sub_peso!FC33</f>
        <v>-2.46</v>
      </c>
      <c r="FD33">
        <f>100*SUMIF('12pxv'!$E$39:$E$492,$A33,'12pxv'!P$39:P$492)/sub_peso!FD33</f>
        <v>-12.77</v>
      </c>
      <c r="FE33">
        <f>100*SUMIF('12pxv'!$E$39:$E$492,$A33,'12pxv'!Q$39:Q$492)/sub_peso!FE33</f>
        <v>13.560000000000002</v>
      </c>
      <c r="FF33">
        <f>100*SUMIF('12pxv'!$E$39:$E$492,$A33,'12pxv'!R$39:R$492)/sub_peso!FF33</f>
        <v>-0.02</v>
      </c>
      <c r="FG33">
        <f>100*SUMIF('12pxv'!$E$39:$E$492,$A33,'12pxv'!S$39:S$492)/sub_peso!FG33</f>
        <v>8.8599999999999977</v>
      </c>
      <c r="FH33">
        <f>100*SUMIF('12pxv'!$E$39:$E$492,$A33,'12pxv'!T$39:T$492)/sub_peso!FH33</f>
        <v>4.3899999999999997</v>
      </c>
      <c r="FI33">
        <f>100*SUMIF('12pxv'!$E$39:$E$492,$A33,'12pxv'!U$39:U$492)/sub_peso!FI33</f>
        <v>1.63</v>
      </c>
      <c r="FJ33">
        <f>100*SUMIF('12pxv'!$E$39:$E$492,$A33,'12pxv'!V$39:V$492)/sub_peso!FJ33</f>
        <v>3.91</v>
      </c>
      <c r="FK33">
        <f>100*SUMIF('12pxv'!$E$39:$E$492,$A33,'12pxv'!W$39:W$492)/sub_peso!FK33</f>
        <v>0.18</v>
      </c>
      <c r="FL33">
        <f>100*SUMIF('12pxv'!$E$39:$E$492,$A33,'12pxv'!X$39:X$492)/sub_peso!FL33</f>
        <v>2.1</v>
      </c>
      <c r="FM33">
        <f>100*SUMIF('12pxv'!$E$39:$E$492,$A33,'12pxv'!Y$39:Y$492)/sub_peso!FM33</f>
        <v>-6.83</v>
      </c>
      <c r="FN33">
        <f>100*SUMIF('12pxv'!$E$39:$E$492,$A33,'12pxv'!Z$39:Z$492)/sub_peso!FN33</f>
        <v>-3.7300000000000004</v>
      </c>
      <c r="FO33">
        <f>100*SUMIF('12pxv'!$E$39:$E$492,$A33,'12pxv'!AA$39:AA$492)/sub_peso!FO33</f>
        <v>-5.93</v>
      </c>
      <c r="FP33">
        <f>100*SUMIF('12pxv'!$E$39:$E$492,$A33,'12pxv'!AB$39:AB$492)/sub_peso!FP33</f>
        <v>-6.02</v>
      </c>
      <c r="FQ33">
        <f>100*SUMIF('12pxv'!$E$39:$E$492,$A33,'12pxv'!AC$39:AC$492)/sub_peso!FQ33</f>
        <v>4.84</v>
      </c>
      <c r="FR33">
        <f>100*SUMIF('12pxv'!$E$39:$E$492,$A33,'12pxv'!AD$39:AD$492)/sub_peso!FR33</f>
        <v>4.3600000000000003</v>
      </c>
      <c r="FS33">
        <f>100*SUMIF('12pxv'!$E$39:$E$492,$A33,'12pxv'!AE$39:AE$492)/sub_peso!FS33</f>
        <v>2.79</v>
      </c>
      <c r="FT33">
        <f>100*SUMIF('12pxv'!$E$39:$E$492,$A33,'12pxv'!AF$39:AF$492)/sub_peso!FT33</f>
        <v>10.71</v>
      </c>
      <c r="FU33">
        <f>100*SUMIF('12pxv'!$E$39:$E$492,$A33,'12pxv'!AG$39:AG$492)/sub_peso!FU33</f>
        <v>5.79</v>
      </c>
      <c r="FV33">
        <f>100*SUMIF('12pxv'!$E$39:$E$492,$A33,'12pxv'!AH$39:AH$492)/sub_peso!FV33</f>
        <v>9.31</v>
      </c>
      <c r="FW33">
        <f>100*SUMIF('12pxv'!$E$39:$E$492,$A33,'12pxv'!AI$39:AI$492)/sub_peso!FW33</f>
        <v>-0.18</v>
      </c>
      <c r="FX33">
        <f>100*SUMIF('12pxv'!$E$39:$E$492,$A33,'12pxv'!AJ$39:AJ$492)/sub_peso!FX33</f>
        <v>-2.4900000000000002</v>
      </c>
      <c r="FY33">
        <f>100*SUMIF('12pxv'!$E$39:$E$492,$A33,'12pxv'!AK$39:AK$492)/sub_peso!FY33</f>
        <v>-2.2999999999999998</v>
      </c>
      <c r="FZ33">
        <f>100*SUMIF('12pxv'!$E$39:$E$492,$A33,'12pxv'!AL$39:AL$492)/sub_peso!FZ33</f>
        <v>-6.1599999999999993</v>
      </c>
      <c r="GA33">
        <f>100*SUMIF('12pxv'!$E$39:$E$492,$A33,'12pxv'!AM$39:AM$492)/sub_peso!GA33</f>
        <v>-0.95</v>
      </c>
      <c r="GB33">
        <f>100*SUMIF('12pxv'!$E$39:$E$492,$A33,'12pxv'!AN$39:AN$492)/sub_peso!GB33</f>
        <v>-3.8500000000000005</v>
      </c>
    </row>
    <row r="34" spans="1:184" ht="14.45" x14ac:dyDescent="0.35">
      <c r="A34" s="59">
        <v>1105010</v>
      </c>
      <c r="B34" s="56" t="s">
        <v>35</v>
      </c>
      <c r="C34" s="129">
        <v>8.08</v>
      </c>
      <c r="D34" s="129">
        <v>-8.02</v>
      </c>
      <c r="E34" s="129">
        <v>-10.56</v>
      </c>
      <c r="F34" s="129">
        <v>-6.58</v>
      </c>
      <c r="G34" s="129">
        <v>-2.9999999999999996</v>
      </c>
      <c r="H34" s="129">
        <v>10.529999999999998</v>
      </c>
      <c r="I34" s="129">
        <v>12.46</v>
      </c>
      <c r="J34" s="129">
        <v>11.36</v>
      </c>
      <c r="K34" s="129">
        <v>2.19</v>
      </c>
      <c r="L34" s="129">
        <v>-6.5099999999999989</v>
      </c>
      <c r="M34" s="129">
        <v>-10.31</v>
      </c>
      <c r="N34" s="129">
        <v>0.65</v>
      </c>
      <c r="O34" s="129">
        <v>1.1399999999999999</v>
      </c>
      <c r="P34" s="129">
        <v>-2.72</v>
      </c>
      <c r="Q34" s="129">
        <v>2.4700000000000002</v>
      </c>
      <c r="R34" s="129">
        <v>4.49</v>
      </c>
      <c r="S34" s="129">
        <v>1.37</v>
      </c>
      <c r="T34" s="129">
        <v>0.97</v>
      </c>
      <c r="U34" s="129">
        <v>-3.06</v>
      </c>
      <c r="V34" s="129">
        <v>7.88</v>
      </c>
      <c r="W34" s="129">
        <v>3.75</v>
      </c>
      <c r="X34" s="129">
        <v>7.64</v>
      </c>
      <c r="Y34" s="129">
        <v>-0.67</v>
      </c>
      <c r="Z34" s="129">
        <v>-9.59</v>
      </c>
      <c r="AA34" s="129">
        <v>0.56999999999999995</v>
      </c>
      <c r="AB34" s="129">
        <v>-8.64</v>
      </c>
      <c r="AC34" s="129">
        <v>-4.78</v>
      </c>
      <c r="AD34" s="129">
        <v>-6.2</v>
      </c>
      <c r="AE34" s="129">
        <v>4.2500000000000009</v>
      </c>
      <c r="AF34" s="129">
        <v>21.23</v>
      </c>
      <c r="AG34" s="129">
        <v>10.889999999999999</v>
      </c>
      <c r="AH34" s="129">
        <v>5.31</v>
      </c>
      <c r="AI34" s="129">
        <v>-4.25</v>
      </c>
      <c r="AJ34" s="129">
        <v>-1.34</v>
      </c>
      <c r="AK34" s="129">
        <v>-6.5</v>
      </c>
      <c r="AL34" s="129">
        <v>1.21</v>
      </c>
      <c r="AM34" s="129">
        <v>-1.9700000000000002</v>
      </c>
      <c r="AN34" s="129">
        <v>4.0599999999999996</v>
      </c>
      <c r="AO34" s="129">
        <v>-1.7099999999999997</v>
      </c>
      <c r="AP34" s="129">
        <v>-2.41</v>
      </c>
      <c r="AQ34" s="129">
        <v>0.61</v>
      </c>
      <c r="AR34" s="129">
        <v>12.15</v>
      </c>
      <c r="AS34" s="129">
        <v>11.04</v>
      </c>
      <c r="AT34" s="129">
        <v>13.14</v>
      </c>
      <c r="AU34" s="129">
        <v>-0.80000000000000016</v>
      </c>
      <c r="AV34" s="129">
        <v>-8.0199999999999978</v>
      </c>
      <c r="AW34" s="129">
        <v>-12.7</v>
      </c>
      <c r="AX34" s="129">
        <v>-6.01</v>
      </c>
      <c r="AY34" s="129">
        <v>-5.44</v>
      </c>
      <c r="AZ34" s="129">
        <v>-2.8299999999999996</v>
      </c>
      <c r="BA34" s="129">
        <v>-6.44</v>
      </c>
      <c r="BB34" s="129">
        <v>3.27</v>
      </c>
      <c r="BC34" s="129">
        <v>4.76</v>
      </c>
      <c r="BD34" s="129">
        <v>10.51</v>
      </c>
      <c r="BE34" s="129">
        <v>-0.51</v>
      </c>
      <c r="BF34" s="129">
        <v>10.199999999999999</v>
      </c>
      <c r="BG34" s="129">
        <v>-2.13</v>
      </c>
      <c r="BH34" s="129">
        <v>4.17</v>
      </c>
      <c r="BI34" s="129">
        <v>9.9000000000000021</v>
      </c>
      <c r="BJ34" s="129">
        <v>11.240000000000002</v>
      </c>
      <c r="BK34" s="129">
        <v>15.43</v>
      </c>
      <c r="BL34" s="129">
        <v>-8.49</v>
      </c>
      <c r="BM34" s="129">
        <v>-15.299999999999999</v>
      </c>
      <c r="BN34" s="129">
        <v>-6.7799999999999994</v>
      </c>
      <c r="BO34" s="129">
        <v>-0.11</v>
      </c>
      <c r="BP34" s="129">
        <v>5.62</v>
      </c>
      <c r="BQ34" s="129">
        <v>28.970000000000002</v>
      </c>
      <c r="BR34" s="129">
        <v>4.17</v>
      </c>
      <c r="BS34" s="129">
        <v>-0.13</v>
      </c>
      <c r="BT34" s="129">
        <v>-4.9400000000000004</v>
      </c>
      <c r="BU34" s="129">
        <v>-9.4</v>
      </c>
      <c r="BV34" s="129">
        <v>-9.64</v>
      </c>
      <c r="BW34" s="129">
        <v>-3.75</v>
      </c>
      <c r="BX34" s="129">
        <v>-7.3899999999999988</v>
      </c>
      <c r="BY34" s="129">
        <v>-3.72</v>
      </c>
      <c r="BZ34" s="129">
        <v>6.19</v>
      </c>
      <c r="CA34" s="129">
        <v>4.9399999999999995</v>
      </c>
      <c r="CB34" s="129">
        <v>7.06</v>
      </c>
      <c r="CC34" s="129">
        <v>-5.39</v>
      </c>
      <c r="CD34" s="129">
        <v>-0.36999999999999994</v>
      </c>
      <c r="CE34" s="129">
        <v>0.87</v>
      </c>
      <c r="CF34" s="129">
        <v>2.88</v>
      </c>
      <c r="CG34" s="129">
        <v>3.53</v>
      </c>
      <c r="CH34" s="129">
        <v>-6.17</v>
      </c>
      <c r="CI34" s="129">
        <v>-3.55</v>
      </c>
      <c r="CJ34" s="129">
        <v>1.28</v>
      </c>
      <c r="CK34" s="129">
        <v>-1</v>
      </c>
      <c r="CL34" s="129">
        <v>5.48</v>
      </c>
      <c r="CM34" s="129">
        <v>1.18</v>
      </c>
      <c r="CN34" s="129">
        <v>20.65</v>
      </c>
      <c r="CO34" s="129">
        <v>14.629999999999999</v>
      </c>
      <c r="CP34" s="129">
        <v>17.93</v>
      </c>
      <c r="CQ34" s="129">
        <v>-3.9800000000000004</v>
      </c>
      <c r="CR34" s="129">
        <v>-4.01</v>
      </c>
      <c r="CS34" s="129">
        <v>2.06</v>
      </c>
      <c r="CT34" s="129">
        <v>-5.67</v>
      </c>
      <c r="CU34" s="129">
        <v>0.63</v>
      </c>
      <c r="CV34" s="129">
        <v>-12.85</v>
      </c>
      <c r="CW34" s="129">
        <v>-9.5199999999999978</v>
      </c>
      <c r="CX34" s="129">
        <v>-1.1299999999999999</v>
      </c>
      <c r="CY34" s="129">
        <v>0.9</v>
      </c>
      <c r="CZ34" s="129">
        <v>-0.19</v>
      </c>
      <c r="DA34" s="129">
        <v>4.4000000000000004</v>
      </c>
      <c r="DB34" s="129">
        <v>0.62999999999999989</v>
      </c>
      <c r="DC34" s="129">
        <v>0.78</v>
      </c>
      <c r="DD34" s="129">
        <v>6.91</v>
      </c>
      <c r="DE34" s="129">
        <v>-0.28999999999999998</v>
      </c>
      <c r="DF34" s="129">
        <v>3.0000000000000002E-2</v>
      </c>
      <c r="DG34" s="129">
        <v>-2.4500000000000002</v>
      </c>
      <c r="DH34" s="129">
        <v>-2.5499999999999998</v>
      </c>
      <c r="DI34" s="129">
        <v>-6.169999999999999</v>
      </c>
      <c r="DJ34" s="129">
        <v>2.27</v>
      </c>
      <c r="DK34" s="129">
        <v>7.03</v>
      </c>
      <c r="DL34" s="129">
        <v>6.29</v>
      </c>
      <c r="DM34" s="129">
        <v>1.4099999999999997</v>
      </c>
      <c r="DN34" s="129">
        <v>9.91</v>
      </c>
      <c r="DO34" s="129">
        <v>-1.62</v>
      </c>
      <c r="DP34" s="129">
        <v>-0.83</v>
      </c>
      <c r="DQ34" s="129">
        <v>2.1</v>
      </c>
      <c r="DR34" s="129">
        <v>-2.39</v>
      </c>
      <c r="DS34" s="129">
        <v>-7.09</v>
      </c>
      <c r="DT34" s="129">
        <v>-6.080000000000001</v>
      </c>
      <c r="DU34" s="129">
        <v>-2.8399999999999994</v>
      </c>
      <c r="DV34" s="129">
        <v>5.1800000000000006</v>
      </c>
      <c r="DW34" s="129">
        <v>8.11</v>
      </c>
      <c r="DX34" s="129">
        <v>7.8</v>
      </c>
      <c r="DY34" s="129">
        <v>14.45</v>
      </c>
      <c r="DZ34" s="129">
        <v>16.75</v>
      </c>
      <c r="EA34" s="129">
        <v>-0.69</v>
      </c>
      <c r="EB34" s="129">
        <v>-8.36</v>
      </c>
      <c r="EC34" s="129">
        <v>-13.57</v>
      </c>
      <c r="ED34" s="129">
        <v>-7.09</v>
      </c>
      <c r="EE34" s="129">
        <v>-6.24</v>
      </c>
      <c r="EF34" s="129">
        <v>-5.65</v>
      </c>
      <c r="EG34" s="129">
        <v>-4.5999999999999996</v>
      </c>
      <c r="EH34" s="129">
        <v>-0.02</v>
      </c>
      <c r="EI34" s="129">
        <v>1.7800000000000002</v>
      </c>
      <c r="EJ34" s="129">
        <v>9.24</v>
      </c>
      <c r="EK34" s="129">
        <v>13.810000000000002</v>
      </c>
      <c r="EL34" s="129">
        <v>4.9200000000000008</v>
      </c>
      <c r="EM34" s="129">
        <v>4.1500000000000004</v>
      </c>
      <c r="EN34" s="129">
        <v>-2.8699999999999997</v>
      </c>
      <c r="EO34" s="129">
        <v>0.83</v>
      </c>
      <c r="EP34" s="129">
        <v>-6.03</v>
      </c>
      <c r="EQ34" s="129">
        <v>1.53</v>
      </c>
      <c r="ER34" s="129">
        <v>3.5899999999999994</v>
      </c>
      <c r="ES34" s="129">
        <v>0.92</v>
      </c>
      <c r="ET34" s="129">
        <v>-3.28</v>
      </c>
      <c r="EU34" s="129">
        <v>-3.69</v>
      </c>
      <c r="EV34">
        <f>100*SUMIF('12pxv'!$E$39:$E$492,$A34,'12pxv'!H$39:H$492)/sub_peso!EV34</f>
        <v>2.92</v>
      </c>
      <c r="EW34">
        <f>100*SUMIF('12pxv'!$E$39:$E$492,$A34,'12pxv'!I$39:I$492)/sub_peso!EW34</f>
        <v>6.92</v>
      </c>
      <c r="EX34">
        <f>100*SUMIF('12pxv'!$E$39:$E$492,$A34,'12pxv'!J$39:J$492)/sub_peso!EX34</f>
        <v>-4.04</v>
      </c>
      <c r="EY34">
        <f>100*SUMIF('12pxv'!$E$39:$E$492,$A34,'12pxv'!K$39:K$492)/sub_peso!EY34</f>
        <v>1.73</v>
      </c>
      <c r="EZ34">
        <f>100*SUMIF('12pxv'!$E$39:$E$492,$A34,'12pxv'!L$39:L$492)/sub_peso!EZ34</f>
        <v>-1.17</v>
      </c>
      <c r="FA34">
        <f>100*SUMIF('12pxv'!$E$39:$E$492,$A34,'12pxv'!M$39:M$492)/sub_peso!FA34</f>
        <v>6.2300000000000013</v>
      </c>
      <c r="FB34">
        <f>100*SUMIF('12pxv'!$E$39:$E$492,$A34,'12pxv'!N$39:N$492)/sub_peso!FB34</f>
        <v>7.76</v>
      </c>
      <c r="FC34">
        <f>100*SUMIF('12pxv'!$E$39:$E$492,$A34,'12pxv'!O$39:O$492)/sub_peso!FC34</f>
        <v>1.7300000000000002</v>
      </c>
      <c r="FD34">
        <f>100*SUMIF('12pxv'!$E$39:$E$492,$A34,'12pxv'!P$39:P$492)/sub_peso!FD34</f>
        <v>-3.07</v>
      </c>
      <c r="FE34">
        <f>100*SUMIF('12pxv'!$E$39:$E$492,$A34,'12pxv'!Q$39:Q$492)/sub_peso!FE34</f>
        <v>-3.7700000000000005</v>
      </c>
      <c r="FF34">
        <f>100*SUMIF('12pxv'!$E$39:$E$492,$A34,'12pxv'!R$39:R$492)/sub_peso!FF34</f>
        <v>-3.7700000000000005</v>
      </c>
      <c r="FG34">
        <f>100*SUMIF('12pxv'!$E$39:$E$492,$A34,'12pxv'!S$39:S$492)/sub_peso!FG34</f>
        <v>3.36</v>
      </c>
      <c r="FH34">
        <f>100*SUMIF('12pxv'!$E$39:$E$492,$A34,'12pxv'!T$39:T$492)/sub_peso!FH34</f>
        <v>13.979999999999999</v>
      </c>
      <c r="FI34">
        <f>100*SUMIF('12pxv'!$E$39:$E$492,$A34,'12pxv'!U$39:U$492)/sub_peso!FI34</f>
        <v>19.88</v>
      </c>
      <c r="FJ34">
        <f>100*SUMIF('12pxv'!$E$39:$E$492,$A34,'12pxv'!V$39:V$492)/sub_peso!FJ34</f>
        <v>15.74</v>
      </c>
      <c r="FK34">
        <f>100*SUMIF('12pxv'!$E$39:$E$492,$A34,'12pxv'!W$39:W$492)/sub_peso!FK34</f>
        <v>-1.04</v>
      </c>
      <c r="FL34">
        <f>100*SUMIF('12pxv'!$E$39:$E$492,$A34,'12pxv'!X$39:X$492)/sub_peso!FL34</f>
        <v>-2.5100000000000002</v>
      </c>
      <c r="FM34">
        <f>100*SUMIF('12pxv'!$E$39:$E$492,$A34,'12pxv'!Y$39:Y$492)/sub_peso!FM34</f>
        <v>-10.680000000000001</v>
      </c>
      <c r="FN34">
        <f>100*SUMIF('12pxv'!$E$39:$E$492,$A34,'12pxv'!Z$39:Z$492)/sub_peso!FN34</f>
        <v>-9.66</v>
      </c>
      <c r="FO34">
        <f>100*SUMIF('12pxv'!$E$39:$E$492,$A34,'12pxv'!AA$39:AA$492)/sub_peso!FO34</f>
        <v>-4.59</v>
      </c>
      <c r="FP34">
        <f>100*SUMIF('12pxv'!$E$39:$E$492,$A34,'12pxv'!AB$39:AB$492)/sub_peso!FP34</f>
        <v>-6.0400000000000009</v>
      </c>
      <c r="FQ34">
        <f>100*SUMIF('12pxv'!$E$39:$E$492,$A34,'12pxv'!AC$39:AC$492)/sub_peso!FQ34</f>
        <v>-3.59</v>
      </c>
      <c r="FR34">
        <f>100*SUMIF('12pxv'!$E$39:$E$492,$A34,'12pxv'!AD$39:AD$492)/sub_peso!FR34</f>
        <v>0.09</v>
      </c>
      <c r="FS34">
        <f>100*SUMIF('12pxv'!$E$39:$E$492,$A34,'12pxv'!AE$39:AE$492)/sub_peso!FS34</f>
        <v>6.45</v>
      </c>
      <c r="FT34">
        <f>100*SUMIF('12pxv'!$E$39:$E$492,$A34,'12pxv'!AF$39:AF$492)/sub_peso!FT34</f>
        <v>8.65</v>
      </c>
      <c r="FU34">
        <f>100*SUMIF('12pxv'!$E$39:$E$492,$A34,'12pxv'!AG$39:AG$492)/sub_peso!FU34</f>
        <v>11.31</v>
      </c>
      <c r="FV34">
        <f>100*SUMIF('12pxv'!$E$39:$E$492,$A34,'12pxv'!AH$39:AH$492)/sub_peso!FV34</f>
        <v>12</v>
      </c>
      <c r="FW34">
        <f>100*SUMIF('12pxv'!$E$39:$E$492,$A34,'12pxv'!AI$39:AI$492)/sub_peso!FW34</f>
        <v>-0.56999999999999995</v>
      </c>
      <c r="FX34">
        <f>100*SUMIF('12pxv'!$E$39:$E$492,$A34,'12pxv'!AJ$39:AJ$492)/sub_peso!FX34</f>
        <v>0.89999999999999991</v>
      </c>
      <c r="FY34">
        <f>100*SUMIF('12pxv'!$E$39:$E$492,$A34,'12pxv'!AK$39:AK$492)/sub_peso!FY34</f>
        <v>-7.6</v>
      </c>
      <c r="FZ34">
        <f>100*SUMIF('12pxv'!$E$39:$E$492,$A34,'12pxv'!AL$39:AL$492)/sub_peso!FZ34</f>
        <v>-7.3900000000000006</v>
      </c>
      <c r="GA34">
        <f>100*SUMIF('12pxv'!$E$39:$E$492,$A34,'12pxv'!AM$39:AM$492)/sub_peso!GA34</f>
        <v>-4.76</v>
      </c>
      <c r="GB34">
        <f>100*SUMIF('12pxv'!$E$39:$E$492,$A34,'12pxv'!AN$39:AN$492)/sub_peso!GB34</f>
        <v>-3.3400000000000003</v>
      </c>
    </row>
    <row r="35" spans="1:184" ht="14.45" x14ac:dyDescent="0.35">
      <c r="A35" s="59">
        <v>1105012</v>
      </c>
      <c r="B35" s="56" t="s">
        <v>36</v>
      </c>
      <c r="C35" s="129">
        <v>-1.07</v>
      </c>
      <c r="D35" s="129">
        <v>0.21999999999999997</v>
      </c>
      <c r="E35" s="129">
        <v>-0.36</v>
      </c>
      <c r="F35" s="129">
        <v>0.91</v>
      </c>
      <c r="G35" s="129">
        <v>-1.3</v>
      </c>
      <c r="H35" s="129">
        <v>1.64</v>
      </c>
      <c r="I35" s="129">
        <v>-1.54</v>
      </c>
      <c r="J35" s="129">
        <v>4.01</v>
      </c>
      <c r="K35" s="129">
        <v>-1.5</v>
      </c>
      <c r="L35" s="129">
        <v>-0.05</v>
      </c>
      <c r="M35" s="129">
        <v>1.0199999999999998</v>
      </c>
      <c r="N35" s="129">
        <v>2.19</v>
      </c>
      <c r="O35" s="129">
        <v>-0.55000000000000004</v>
      </c>
      <c r="P35" s="129">
        <v>0.17999999999999997</v>
      </c>
      <c r="Q35" s="129">
        <v>1.0800000000000003</v>
      </c>
      <c r="R35" s="129">
        <v>1.71</v>
      </c>
      <c r="S35" s="129">
        <v>-0.94</v>
      </c>
      <c r="T35" s="129">
        <v>-4.1399999999999997</v>
      </c>
      <c r="U35" s="129">
        <v>5.16</v>
      </c>
      <c r="V35" s="129">
        <v>3.87</v>
      </c>
      <c r="W35" s="129">
        <v>3.7199999999999998</v>
      </c>
      <c r="X35" s="129">
        <v>3.22</v>
      </c>
      <c r="Y35" s="129">
        <v>-3.56</v>
      </c>
      <c r="Z35" s="129">
        <v>-4.82</v>
      </c>
      <c r="AA35" s="129">
        <v>1.08</v>
      </c>
      <c r="AB35" s="129">
        <v>-1.2500000000000002</v>
      </c>
      <c r="AC35" s="129">
        <v>-0.82</v>
      </c>
      <c r="AD35" s="129">
        <v>0.19</v>
      </c>
      <c r="AE35" s="129">
        <v>-1.9899999999999998</v>
      </c>
      <c r="AF35" s="129">
        <v>2.65</v>
      </c>
      <c r="AG35" s="129">
        <v>3.4599999999999995</v>
      </c>
      <c r="AH35" s="129">
        <v>-1.74</v>
      </c>
      <c r="AI35" s="129">
        <v>5.1599999999999993</v>
      </c>
      <c r="AJ35" s="129">
        <v>5.88</v>
      </c>
      <c r="AK35" s="129">
        <v>1.73</v>
      </c>
      <c r="AL35" s="129">
        <v>-6.33</v>
      </c>
      <c r="AM35" s="129">
        <v>-3.98</v>
      </c>
      <c r="AN35" s="129">
        <v>4.57</v>
      </c>
      <c r="AO35" s="129">
        <v>-1.45</v>
      </c>
      <c r="AP35" s="129">
        <v>0.59</v>
      </c>
      <c r="AQ35" s="129">
        <v>1.34</v>
      </c>
      <c r="AR35" s="129">
        <v>12.14</v>
      </c>
      <c r="AS35" s="129">
        <v>-1.2</v>
      </c>
      <c r="AT35" s="129">
        <v>4.8499999999999996</v>
      </c>
      <c r="AU35" s="129">
        <v>-0.92</v>
      </c>
      <c r="AV35" s="129">
        <v>-2.3700000000000006</v>
      </c>
      <c r="AW35" s="129">
        <v>-3.2799999999999994</v>
      </c>
      <c r="AX35" s="129">
        <v>-1.5000000000000002</v>
      </c>
      <c r="AY35" s="129">
        <v>-4.51</v>
      </c>
      <c r="AZ35" s="129">
        <v>-0.04</v>
      </c>
      <c r="BA35" s="129">
        <v>-0.27</v>
      </c>
      <c r="BB35" s="129">
        <v>-0.39</v>
      </c>
      <c r="BC35" s="129">
        <v>2.5499999999999994</v>
      </c>
      <c r="BD35" s="129">
        <v>3.08</v>
      </c>
      <c r="BE35" s="129">
        <v>21.62</v>
      </c>
      <c r="BF35" s="129">
        <v>-5.82</v>
      </c>
      <c r="BG35" s="129">
        <v>0.41000000000000003</v>
      </c>
      <c r="BH35" s="129">
        <v>2.0099999999999998</v>
      </c>
      <c r="BI35" s="129">
        <v>-2.4600000000000004</v>
      </c>
      <c r="BJ35" s="129">
        <v>-0.12</v>
      </c>
      <c r="BK35" s="129">
        <v>-0.11</v>
      </c>
      <c r="BL35" s="129">
        <v>-2.78</v>
      </c>
      <c r="BM35" s="129">
        <v>-2.93</v>
      </c>
      <c r="BN35" s="129">
        <v>-0.03</v>
      </c>
      <c r="BO35" s="129">
        <v>-0.84000000000000008</v>
      </c>
      <c r="BP35" s="129">
        <v>4.99</v>
      </c>
      <c r="BQ35" s="129">
        <v>6.87</v>
      </c>
      <c r="BR35" s="129">
        <v>2.91</v>
      </c>
      <c r="BS35" s="129">
        <v>4.3099999999999996</v>
      </c>
      <c r="BT35" s="129">
        <v>1.9599999999999997</v>
      </c>
      <c r="BU35" s="129">
        <v>-4.2699999999999996</v>
      </c>
      <c r="BV35" s="129">
        <v>-4.07</v>
      </c>
      <c r="BW35" s="129">
        <v>-0.89</v>
      </c>
      <c r="BX35" s="129">
        <v>-4.03</v>
      </c>
      <c r="BY35" s="129">
        <v>-4.6100000000000003</v>
      </c>
      <c r="BZ35" s="129">
        <v>7.35</v>
      </c>
      <c r="CA35" s="129">
        <v>-0.85</v>
      </c>
      <c r="CB35" s="129">
        <v>6.0600000000000005</v>
      </c>
      <c r="CC35" s="129">
        <v>-3.3200000000000003</v>
      </c>
      <c r="CD35" s="129">
        <v>-0.15</v>
      </c>
      <c r="CE35" s="129">
        <v>2.67</v>
      </c>
      <c r="CF35" s="129">
        <v>-1.5499999999999998</v>
      </c>
      <c r="CG35" s="129">
        <v>-1.18</v>
      </c>
      <c r="CH35" s="129">
        <v>0.11</v>
      </c>
      <c r="CI35" s="129">
        <v>-0.22</v>
      </c>
      <c r="CJ35" s="129">
        <v>-3.15</v>
      </c>
      <c r="CK35" s="129">
        <v>0.24</v>
      </c>
      <c r="CL35" s="129">
        <v>3.07</v>
      </c>
      <c r="CM35" s="129">
        <v>3.09</v>
      </c>
      <c r="CN35" s="129">
        <v>-3.42</v>
      </c>
      <c r="CO35" s="129">
        <v>6.48</v>
      </c>
      <c r="CP35" s="129">
        <v>3.19</v>
      </c>
      <c r="CQ35" s="129">
        <v>-2.2599999999999998</v>
      </c>
      <c r="CR35" s="129">
        <v>6.02</v>
      </c>
      <c r="CS35" s="129">
        <v>-0.55000000000000004</v>
      </c>
      <c r="CT35" s="129">
        <v>-6.94</v>
      </c>
      <c r="CU35" s="129">
        <v>1.2999999999999998</v>
      </c>
      <c r="CV35" s="129">
        <v>-0.59</v>
      </c>
      <c r="CW35" s="129">
        <v>-1.2999999999999998</v>
      </c>
      <c r="CX35" s="129">
        <v>2.21</v>
      </c>
      <c r="CY35" s="129">
        <v>1.58</v>
      </c>
      <c r="CZ35" s="129">
        <v>8.84</v>
      </c>
      <c r="DA35" s="129">
        <v>0.72</v>
      </c>
      <c r="DB35" s="129">
        <v>-1.57</v>
      </c>
      <c r="DC35" s="129">
        <v>3.16</v>
      </c>
      <c r="DD35" s="129">
        <v>1.25</v>
      </c>
      <c r="DE35" s="129">
        <v>-1.71</v>
      </c>
      <c r="DF35" s="129">
        <v>-2.85</v>
      </c>
      <c r="DG35" s="129">
        <v>0.6</v>
      </c>
      <c r="DH35" s="129">
        <v>-1.99</v>
      </c>
      <c r="DI35" s="129">
        <v>-0.25</v>
      </c>
      <c r="DJ35" s="129">
        <v>1.25</v>
      </c>
      <c r="DK35" s="129">
        <v>0.5</v>
      </c>
      <c r="DL35" s="129">
        <v>3.29</v>
      </c>
      <c r="DM35" s="129">
        <v>4.33</v>
      </c>
      <c r="DN35" s="129">
        <v>3.68</v>
      </c>
      <c r="DO35" s="129">
        <v>-0.44999999999999996</v>
      </c>
      <c r="DP35" s="129">
        <v>5.22</v>
      </c>
      <c r="DQ35" s="129">
        <v>1.1100000000000001</v>
      </c>
      <c r="DR35" s="129">
        <v>-3.21</v>
      </c>
      <c r="DS35" s="129">
        <v>-1.5899999999999999</v>
      </c>
      <c r="DT35" s="129">
        <v>-2.76</v>
      </c>
      <c r="DU35" s="129">
        <v>-0.05</v>
      </c>
      <c r="DV35" s="129">
        <v>-1.5</v>
      </c>
      <c r="DW35" s="129">
        <v>2.21</v>
      </c>
      <c r="DX35" s="129">
        <v>3.3300000000000005</v>
      </c>
      <c r="DY35" s="129">
        <v>6.05</v>
      </c>
      <c r="DZ35" s="129">
        <v>3.01</v>
      </c>
      <c r="EA35" s="129">
        <v>10.4</v>
      </c>
      <c r="EB35" s="129">
        <v>2.4500000000000002</v>
      </c>
      <c r="EC35" s="129">
        <v>-0.9</v>
      </c>
      <c r="ED35" s="129">
        <v>-10.179999999999998</v>
      </c>
      <c r="EE35" s="129">
        <v>-2.5099999999999998</v>
      </c>
      <c r="EF35" s="129">
        <v>-3.3499999999999996</v>
      </c>
      <c r="EG35" s="129">
        <v>0.75</v>
      </c>
      <c r="EH35" s="129">
        <v>6.65</v>
      </c>
      <c r="EI35" s="129">
        <v>-0.25</v>
      </c>
      <c r="EJ35" s="129">
        <v>4.7300000000000004</v>
      </c>
      <c r="EK35" s="129">
        <v>9.14</v>
      </c>
      <c r="EL35" s="129">
        <v>0.62999999999999989</v>
      </c>
      <c r="EM35" s="129">
        <v>2.31</v>
      </c>
      <c r="EN35" s="129">
        <v>-1.63</v>
      </c>
      <c r="EO35" s="129">
        <v>-3.02</v>
      </c>
      <c r="EP35" s="129">
        <v>-4.99</v>
      </c>
      <c r="EQ35" s="129">
        <v>-0.96000000000000008</v>
      </c>
      <c r="ER35" s="129">
        <v>1.99</v>
      </c>
      <c r="ES35" s="129">
        <v>-1.89</v>
      </c>
      <c r="ET35" s="129">
        <v>3.84</v>
      </c>
      <c r="EU35" s="129">
        <v>-1.9699999999999998</v>
      </c>
      <c r="EV35">
        <f>100*SUMIF('12pxv'!$E$39:$E$492,$A35,'12pxv'!H$39:H$492)/sub_peso!EV35</f>
        <v>2.76</v>
      </c>
      <c r="EW35">
        <f>100*SUMIF('12pxv'!$E$39:$E$492,$A35,'12pxv'!I$39:I$492)/sub_peso!EW35</f>
        <v>4.2699999999999996</v>
      </c>
      <c r="EX35">
        <f>100*SUMIF('12pxv'!$E$39:$E$492,$A35,'12pxv'!J$39:J$492)/sub_peso!EX35</f>
        <v>5.56</v>
      </c>
      <c r="EY35">
        <f>100*SUMIF('12pxv'!$E$39:$E$492,$A35,'12pxv'!K$39:K$492)/sub_peso!EY35</f>
        <v>0.75000000000000011</v>
      </c>
      <c r="EZ35">
        <f>100*SUMIF('12pxv'!$E$39:$E$492,$A35,'12pxv'!L$39:L$492)/sub_peso!EZ35</f>
        <v>1.8500000000000003</v>
      </c>
      <c r="FA35">
        <f>100*SUMIF('12pxv'!$E$39:$E$492,$A35,'12pxv'!M$39:M$492)/sub_peso!FA35</f>
        <v>-0.62</v>
      </c>
      <c r="FB35">
        <f>100*SUMIF('12pxv'!$E$39:$E$492,$A35,'12pxv'!N$39:N$492)/sub_peso!FB35</f>
        <v>3.55</v>
      </c>
      <c r="FC35">
        <f>100*SUMIF('12pxv'!$E$39:$E$492,$A35,'12pxv'!O$39:O$492)/sub_peso!FC35</f>
        <v>-2.94</v>
      </c>
      <c r="FD35">
        <f>100*SUMIF('12pxv'!$E$39:$E$492,$A35,'12pxv'!P$39:P$492)/sub_peso!FD35</f>
        <v>-2.5</v>
      </c>
      <c r="FE35">
        <f>100*SUMIF('12pxv'!$E$39:$E$492,$A35,'12pxv'!Q$39:Q$492)/sub_peso!FE35</f>
        <v>0.46000000000000008</v>
      </c>
      <c r="FF35">
        <f>100*SUMIF('12pxv'!$E$39:$E$492,$A35,'12pxv'!R$39:R$492)/sub_peso!FF35</f>
        <v>-1.21</v>
      </c>
      <c r="FG35">
        <f>100*SUMIF('12pxv'!$E$39:$E$492,$A35,'12pxv'!S$39:S$492)/sub_peso!FG35</f>
        <v>3.84</v>
      </c>
      <c r="FH35">
        <f>100*SUMIF('12pxv'!$E$39:$E$492,$A35,'12pxv'!T$39:T$492)/sub_peso!FH35</f>
        <v>5.62</v>
      </c>
      <c r="FI35">
        <f>100*SUMIF('12pxv'!$E$39:$E$492,$A35,'12pxv'!U$39:U$492)/sub_peso!FI35</f>
        <v>4.43</v>
      </c>
      <c r="FJ35">
        <f>100*SUMIF('12pxv'!$E$39:$E$492,$A35,'12pxv'!V$39:V$492)/sub_peso!FJ35</f>
        <v>-0.3</v>
      </c>
      <c r="FK35">
        <f>100*SUMIF('12pxv'!$E$39:$E$492,$A35,'12pxv'!W$39:W$492)/sub_peso!FK35</f>
        <v>3.16</v>
      </c>
      <c r="FL35">
        <f>100*SUMIF('12pxv'!$E$39:$E$492,$A35,'12pxv'!X$39:X$492)/sub_peso!FL35</f>
        <v>6.05</v>
      </c>
      <c r="FM35">
        <f>100*SUMIF('12pxv'!$E$39:$E$492,$A35,'12pxv'!Y$39:Y$492)/sub_peso!FM35</f>
        <v>-3.0800000000000005</v>
      </c>
      <c r="FN35">
        <f>100*SUMIF('12pxv'!$E$39:$E$492,$A35,'12pxv'!Z$39:Z$492)/sub_peso!FN35</f>
        <v>-2.81</v>
      </c>
      <c r="FO35">
        <f>100*SUMIF('12pxv'!$E$39:$E$492,$A35,'12pxv'!AA$39:AA$492)/sub_peso!FO35</f>
        <v>1.24</v>
      </c>
      <c r="FP35">
        <f>100*SUMIF('12pxv'!$E$39:$E$492,$A35,'12pxv'!AB$39:AB$492)/sub_peso!FP35</f>
        <v>-4.55</v>
      </c>
      <c r="FQ35">
        <f>100*SUMIF('12pxv'!$E$39:$E$492,$A35,'12pxv'!AC$39:AC$492)/sub_peso!FQ35</f>
        <v>-1.7499999999999998</v>
      </c>
      <c r="FR35">
        <f>100*SUMIF('12pxv'!$E$39:$E$492,$A35,'12pxv'!AD$39:AD$492)/sub_peso!FR35</f>
        <v>3.0899999999999994</v>
      </c>
      <c r="FS35">
        <f>100*SUMIF('12pxv'!$E$39:$E$492,$A35,'12pxv'!AE$39:AE$492)/sub_peso!FS35</f>
        <v>1.4400000000000002</v>
      </c>
      <c r="FT35">
        <f>100*SUMIF('12pxv'!$E$39:$E$492,$A35,'12pxv'!AF$39:AF$492)/sub_peso!FT35</f>
        <v>5.35</v>
      </c>
      <c r="FU35">
        <f>100*SUMIF('12pxv'!$E$39:$E$492,$A35,'12pxv'!AG$39:AG$492)/sub_peso!FU35</f>
        <v>5.34</v>
      </c>
      <c r="FV35">
        <f>100*SUMIF('12pxv'!$E$39:$E$492,$A35,'12pxv'!AH$39:AH$492)/sub_peso!FV35</f>
        <v>4.88</v>
      </c>
      <c r="FW35">
        <f>100*SUMIF('12pxv'!$E$39:$E$492,$A35,'12pxv'!AI$39:AI$492)/sub_peso!FW35</f>
        <v>0.69</v>
      </c>
      <c r="FX35">
        <f>100*SUMIF('12pxv'!$E$39:$E$492,$A35,'12pxv'!AJ$39:AJ$492)/sub_peso!FX35</f>
        <v>-2.0699999999999998</v>
      </c>
      <c r="FY35">
        <f>100*SUMIF('12pxv'!$E$39:$E$492,$A35,'12pxv'!AK$39:AK$492)/sub_peso!FY35</f>
        <v>0.64</v>
      </c>
      <c r="FZ35">
        <f>100*SUMIF('12pxv'!$E$39:$E$492,$A35,'12pxv'!AL$39:AL$492)/sub_peso!FZ35</f>
        <v>-2.4300000000000002</v>
      </c>
      <c r="GA35">
        <f>100*SUMIF('12pxv'!$E$39:$E$492,$A35,'12pxv'!AM$39:AM$492)/sub_peso!GA35</f>
        <v>-2.4500000000000002</v>
      </c>
      <c r="GB35">
        <f>100*SUMIF('12pxv'!$E$39:$E$492,$A35,'12pxv'!AN$39:AN$492)/sub_peso!GB35</f>
        <v>0.62</v>
      </c>
    </row>
    <row r="36" spans="1:184" x14ac:dyDescent="0.25">
      <c r="A36" s="59">
        <v>1105019</v>
      </c>
      <c r="B36" s="56" t="s">
        <v>37</v>
      </c>
      <c r="C36" s="129">
        <v>2.1800000000000002</v>
      </c>
      <c r="D36" s="129">
        <v>-10.11</v>
      </c>
      <c r="E36" s="129">
        <v>2.7</v>
      </c>
      <c r="F36" s="129">
        <v>2.16</v>
      </c>
      <c r="G36" s="129">
        <v>-1.5</v>
      </c>
      <c r="H36" s="129">
        <v>16.03</v>
      </c>
      <c r="I36" s="129">
        <v>7.5000000000000009</v>
      </c>
      <c r="J36" s="129">
        <v>1.64</v>
      </c>
      <c r="K36" s="129">
        <v>1.68</v>
      </c>
      <c r="L36" s="129">
        <v>-0.27</v>
      </c>
      <c r="M36" s="129">
        <v>-8.2799999999999994</v>
      </c>
      <c r="N36" s="129">
        <v>7.1100000000000012</v>
      </c>
      <c r="O36" s="129">
        <v>8.1199999999999992</v>
      </c>
      <c r="P36" s="129">
        <v>-9.0500000000000007</v>
      </c>
      <c r="Q36" s="129">
        <v>3.56</v>
      </c>
      <c r="R36" s="129">
        <v>-2.1800000000000002</v>
      </c>
      <c r="S36" s="129">
        <v>-6.5</v>
      </c>
      <c r="T36" s="129">
        <v>2.89</v>
      </c>
      <c r="U36" s="129">
        <v>1.9</v>
      </c>
      <c r="V36" s="129">
        <v>7.93</v>
      </c>
      <c r="W36" s="129">
        <v>6.32</v>
      </c>
      <c r="X36" s="129">
        <v>4.87</v>
      </c>
      <c r="Y36" s="129">
        <v>-12.980000000000002</v>
      </c>
      <c r="Z36" s="129">
        <v>-9.02</v>
      </c>
      <c r="AA36" s="129">
        <v>-2.65</v>
      </c>
      <c r="AB36" s="129">
        <v>-6.82</v>
      </c>
      <c r="AC36" s="129">
        <v>3.56</v>
      </c>
      <c r="AD36" s="129">
        <v>2.15</v>
      </c>
      <c r="AE36" s="129">
        <v>-0.17</v>
      </c>
      <c r="AF36" s="129">
        <v>10.57</v>
      </c>
      <c r="AG36" s="129">
        <v>5.51</v>
      </c>
      <c r="AH36" s="129">
        <v>6.14</v>
      </c>
      <c r="AI36" s="129">
        <v>5.76</v>
      </c>
      <c r="AJ36" s="129">
        <v>3.93</v>
      </c>
      <c r="AK36" s="129">
        <v>-6.86</v>
      </c>
      <c r="AL36" s="129">
        <v>-1.98</v>
      </c>
      <c r="AM36" s="129">
        <v>-8.15</v>
      </c>
      <c r="AN36" s="129">
        <v>7.83</v>
      </c>
      <c r="AO36" s="129">
        <v>-0.68</v>
      </c>
      <c r="AP36" s="129">
        <v>3.4199999999999995</v>
      </c>
      <c r="AQ36" s="129">
        <v>3.62</v>
      </c>
      <c r="AR36" s="129">
        <v>10.9</v>
      </c>
      <c r="AS36" s="129">
        <v>7.6499999999999995</v>
      </c>
      <c r="AT36" s="129">
        <v>4.97</v>
      </c>
      <c r="AU36" s="129">
        <v>1.81</v>
      </c>
      <c r="AV36" s="129">
        <v>-9.3800000000000008</v>
      </c>
      <c r="AW36" s="129">
        <v>-2.85</v>
      </c>
      <c r="AX36" s="129">
        <v>-7.06</v>
      </c>
      <c r="AY36" s="129">
        <v>-4.37</v>
      </c>
      <c r="AZ36" s="129">
        <v>0.04</v>
      </c>
      <c r="BA36" s="129">
        <v>-0.78000000000000014</v>
      </c>
      <c r="BB36" s="129">
        <v>3.8499999999999996</v>
      </c>
      <c r="BC36" s="129">
        <v>0.54</v>
      </c>
      <c r="BD36" s="129">
        <v>1.37</v>
      </c>
      <c r="BE36" s="129">
        <v>4.3900000000000006</v>
      </c>
      <c r="BF36" s="129">
        <v>9.7899999999999991</v>
      </c>
      <c r="BG36" s="129">
        <v>0.87</v>
      </c>
      <c r="BH36" s="129">
        <v>2.61</v>
      </c>
      <c r="BI36" s="129">
        <v>2.4500000000000002</v>
      </c>
      <c r="BJ36" s="129">
        <v>-8.93</v>
      </c>
      <c r="BK36" s="129">
        <v>2.44</v>
      </c>
      <c r="BL36" s="129">
        <v>-12.41</v>
      </c>
      <c r="BM36" s="129">
        <v>1.7000000000000002</v>
      </c>
      <c r="BN36" s="129">
        <v>-2.41</v>
      </c>
      <c r="BO36" s="129">
        <v>9.39</v>
      </c>
      <c r="BP36" s="129">
        <v>-3.47</v>
      </c>
      <c r="BQ36" s="129">
        <v>14.63</v>
      </c>
      <c r="BR36" s="129">
        <v>-2.3199999999999998</v>
      </c>
      <c r="BS36" s="129">
        <v>2.36</v>
      </c>
      <c r="BT36" s="129">
        <v>4.5199999999999996</v>
      </c>
      <c r="BU36" s="129">
        <v>-6.7000000000000011</v>
      </c>
      <c r="BV36" s="129">
        <v>-0.53</v>
      </c>
      <c r="BW36" s="129">
        <v>-13.05</v>
      </c>
      <c r="BX36" s="129">
        <v>-3.44</v>
      </c>
      <c r="BY36" s="129">
        <v>1.4</v>
      </c>
      <c r="BZ36" s="129">
        <v>-0.65</v>
      </c>
      <c r="CA36" s="129">
        <v>4.88</v>
      </c>
      <c r="CB36" s="129">
        <v>-2.9099999999999997</v>
      </c>
      <c r="CC36" s="129">
        <v>8.81</v>
      </c>
      <c r="CD36" s="129">
        <v>3.31</v>
      </c>
      <c r="CE36" s="129">
        <v>0.3</v>
      </c>
      <c r="CF36" s="129">
        <v>-4.66</v>
      </c>
      <c r="CG36" s="129">
        <v>-7.83</v>
      </c>
      <c r="CH36" s="129">
        <v>-4.24</v>
      </c>
      <c r="CI36" s="129">
        <v>2.2599999999999998</v>
      </c>
      <c r="CJ36" s="129">
        <v>0.7599999999999999</v>
      </c>
      <c r="CK36" s="129">
        <v>-5.27</v>
      </c>
      <c r="CL36" s="129">
        <v>7.05</v>
      </c>
      <c r="CM36" s="129">
        <v>0.42</v>
      </c>
      <c r="CN36" s="129">
        <v>12.56</v>
      </c>
      <c r="CO36" s="129">
        <v>6.0099999999999989</v>
      </c>
      <c r="CP36" s="129">
        <v>6.98</v>
      </c>
      <c r="CQ36" s="129">
        <v>-4.9400000000000004</v>
      </c>
      <c r="CR36" s="129">
        <v>-1.05</v>
      </c>
      <c r="CS36" s="129">
        <v>5.66</v>
      </c>
      <c r="CT36" s="129">
        <v>-12.45</v>
      </c>
      <c r="CU36" s="129">
        <v>1.58</v>
      </c>
      <c r="CV36" s="129">
        <v>-11.99</v>
      </c>
      <c r="CW36" s="129">
        <v>14.15</v>
      </c>
      <c r="CX36" s="129">
        <v>-2.17</v>
      </c>
      <c r="CY36" s="129">
        <v>-0.71</v>
      </c>
      <c r="CZ36" s="129">
        <v>2.46</v>
      </c>
      <c r="DA36" s="129">
        <v>0.55000000000000004</v>
      </c>
      <c r="DB36" s="129">
        <v>4.45</v>
      </c>
      <c r="DC36" s="129">
        <v>1.54</v>
      </c>
      <c r="DD36" s="129">
        <v>7.18</v>
      </c>
      <c r="DE36" s="129">
        <v>-6.7999999999999989</v>
      </c>
      <c r="DF36" s="129">
        <v>1.72</v>
      </c>
      <c r="DG36" s="129">
        <v>-4.7300000000000004</v>
      </c>
      <c r="DH36" s="129">
        <v>1.47</v>
      </c>
      <c r="DI36" s="129">
        <v>-5.28</v>
      </c>
      <c r="DJ36" s="129">
        <v>8.31</v>
      </c>
      <c r="DK36" s="129">
        <v>0.95</v>
      </c>
      <c r="DL36" s="129">
        <v>-2.2799999999999998</v>
      </c>
      <c r="DM36" s="129">
        <v>9.73</v>
      </c>
      <c r="DN36" s="129">
        <v>12.9</v>
      </c>
      <c r="DO36" s="129">
        <v>-5.86</v>
      </c>
      <c r="DP36" s="129">
        <v>-4.6899999999999995</v>
      </c>
      <c r="DQ36" s="129">
        <v>0.82</v>
      </c>
      <c r="DR36" s="129">
        <v>-11.3</v>
      </c>
      <c r="DS36" s="129">
        <v>5.95</v>
      </c>
      <c r="DT36" s="129">
        <v>0.26</v>
      </c>
      <c r="DU36" s="129">
        <v>8.35</v>
      </c>
      <c r="DV36" s="129">
        <v>-6.8100000000000005</v>
      </c>
      <c r="DW36" s="129">
        <v>13.589999999999998</v>
      </c>
      <c r="DX36" s="129">
        <v>6.8000000000000007</v>
      </c>
      <c r="DY36" s="129">
        <v>6.3800000000000008</v>
      </c>
      <c r="DZ36" s="129">
        <v>5.97</v>
      </c>
      <c r="EA36" s="129">
        <v>-4.1100000000000003</v>
      </c>
      <c r="EB36" s="129">
        <v>-3.2</v>
      </c>
      <c r="EC36" s="129">
        <v>-6.9699999999999989</v>
      </c>
      <c r="ED36" s="129">
        <v>-5.4500000000000011</v>
      </c>
      <c r="EE36" s="129">
        <v>-6.59</v>
      </c>
      <c r="EF36" s="129">
        <v>-12.409999999999998</v>
      </c>
      <c r="EG36" s="129">
        <v>1.83</v>
      </c>
      <c r="EH36" s="129">
        <v>5.45</v>
      </c>
      <c r="EI36" s="129">
        <v>-1.95</v>
      </c>
      <c r="EJ36" s="129">
        <v>12.430000000000001</v>
      </c>
      <c r="EK36" s="129">
        <v>18.21</v>
      </c>
      <c r="EL36" s="129">
        <v>7.6</v>
      </c>
      <c r="EM36" s="129">
        <v>-2.98</v>
      </c>
      <c r="EN36" s="129">
        <v>4.59</v>
      </c>
      <c r="EO36" s="129">
        <v>-4.76</v>
      </c>
      <c r="EP36" s="129">
        <v>-10.5</v>
      </c>
      <c r="EQ36" s="129">
        <v>4.72</v>
      </c>
      <c r="ER36" s="129">
        <v>-4.92</v>
      </c>
      <c r="ES36" s="129">
        <v>-6.419999999999999</v>
      </c>
      <c r="ET36" s="129">
        <v>0.57999999999999996</v>
      </c>
      <c r="EU36" s="129">
        <v>-2.88</v>
      </c>
      <c r="EV36">
        <f>100*SUMIF('12pxv'!$E$39:$E$492,$A36,'12pxv'!H$39:H$492)/sub_peso!EV36</f>
        <v>4.47</v>
      </c>
      <c r="EW36">
        <f>100*SUMIF('12pxv'!$E$39:$E$492,$A36,'12pxv'!I$39:I$492)/sub_peso!EW36</f>
        <v>2.77</v>
      </c>
      <c r="EX36">
        <f>100*SUMIF('12pxv'!$E$39:$E$492,$A36,'12pxv'!J$39:J$492)/sub_peso!EX36</f>
        <v>5.13</v>
      </c>
      <c r="EY36">
        <f>100*SUMIF('12pxv'!$E$39:$E$492,$A36,'12pxv'!K$39:K$492)/sub_peso!EY36</f>
        <v>1.9800000000000002</v>
      </c>
      <c r="EZ36">
        <f>100*SUMIF('12pxv'!$E$39:$E$492,$A36,'12pxv'!L$39:L$492)/sub_peso!EZ36</f>
        <v>0.38999999999999996</v>
      </c>
      <c r="FA36">
        <f>100*SUMIF('12pxv'!$E$39:$E$492,$A36,'12pxv'!M$39:M$492)/sub_peso!FA36</f>
        <v>-1.5099999999999998</v>
      </c>
      <c r="FB36">
        <f>100*SUMIF('12pxv'!$E$39:$E$492,$A36,'12pxv'!N$39:N$492)/sub_peso!FB36</f>
        <v>4.38</v>
      </c>
      <c r="FC36">
        <f>100*SUMIF('12pxv'!$E$39:$E$492,$A36,'12pxv'!O$39:O$492)/sub_peso!FC36</f>
        <v>-4.4800000000000004</v>
      </c>
      <c r="FD36">
        <f>100*SUMIF('12pxv'!$E$39:$E$492,$A36,'12pxv'!P$39:P$492)/sub_peso!FD36</f>
        <v>-3.52</v>
      </c>
      <c r="FE36">
        <f>100*SUMIF('12pxv'!$E$39:$E$492,$A36,'12pxv'!Q$39:Q$492)/sub_peso!FE36</f>
        <v>-2.34</v>
      </c>
      <c r="FF36">
        <f>100*SUMIF('12pxv'!$E$39:$E$492,$A36,'12pxv'!R$39:R$492)/sub_peso!FF36</f>
        <v>0.26</v>
      </c>
      <c r="FG36">
        <f>100*SUMIF('12pxv'!$E$39:$E$492,$A36,'12pxv'!S$39:S$492)/sub_peso!FG36</f>
        <v>3.02</v>
      </c>
      <c r="FH36">
        <f>100*SUMIF('12pxv'!$E$39:$E$492,$A36,'12pxv'!T$39:T$492)/sub_peso!FH36</f>
        <v>7.19</v>
      </c>
      <c r="FI36">
        <f>100*SUMIF('12pxv'!$E$39:$E$492,$A36,'12pxv'!U$39:U$492)/sub_peso!FI36</f>
        <v>3.6500000000000004</v>
      </c>
      <c r="FJ36">
        <f>100*SUMIF('12pxv'!$E$39:$E$492,$A36,'12pxv'!V$39:V$492)/sub_peso!FJ36</f>
        <v>1.71</v>
      </c>
      <c r="FK36">
        <f>100*SUMIF('12pxv'!$E$39:$E$492,$A36,'12pxv'!W$39:W$492)/sub_peso!FK36</f>
        <v>3.51</v>
      </c>
      <c r="FL36">
        <f>100*SUMIF('12pxv'!$E$39:$E$492,$A36,'12pxv'!X$39:X$492)/sub_peso!FL36</f>
        <v>-0.15</v>
      </c>
      <c r="FM36">
        <f>100*SUMIF('12pxv'!$E$39:$E$492,$A36,'12pxv'!Y$39:Y$492)/sub_peso!FM36</f>
        <v>-4.3600000000000003</v>
      </c>
      <c r="FN36">
        <f>100*SUMIF('12pxv'!$E$39:$E$492,$A36,'12pxv'!Z$39:Z$492)/sub_peso!FN36</f>
        <v>-3.3299999999999996</v>
      </c>
      <c r="FO36">
        <f>100*SUMIF('12pxv'!$E$39:$E$492,$A36,'12pxv'!AA$39:AA$492)/sub_peso!FO36</f>
        <v>1.36</v>
      </c>
      <c r="FP36">
        <f>100*SUMIF('12pxv'!$E$39:$E$492,$A36,'12pxv'!AB$39:AB$492)/sub_peso!FP36</f>
        <v>-1.7400000000000002</v>
      </c>
      <c r="FQ36">
        <f>100*SUMIF('12pxv'!$E$39:$E$492,$A36,'12pxv'!AC$39:AC$492)/sub_peso!FQ36</f>
        <v>-1.9</v>
      </c>
      <c r="FR36">
        <f>100*SUMIF('12pxv'!$E$39:$E$492,$A36,'12pxv'!AD$39:AD$492)/sub_peso!FR36</f>
        <v>2.34</v>
      </c>
      <c r="FS36">
        <f>100*SUMIF('12pxv'!$E$39:$E$492,$A36,'12pxv'!AE$39:AE$492)/sub_peso!FS36</f>
        <v>0.97</v>
      </c>
      <c r="FT36">
        <f>100*SUMIF('12pxv'!$E$39:$E$492,$A36,'12pxv'!AF$39:AF$492)/sub_peso!FT36</f>
        <v>4.41</v>
      </c>
      <c r="FU36">
        <f>100*SUMIF('12pxv'!$E$39:$E$492,$A36,'12pxv'!AG$39:AG$492)/sub_peso!FU36</f>
        <v>6.81</v>
      </c>
      <c r="FV36">
        <f>100*SUMIF('12pxv'!$E$39:$E$492,$A36,'12pxv'!AH$39:AH$492)/sub_peso!FV36</f>
        <v>3.8099999999999996</v>
      </c>
      <c r="FW36">
        <f>100*SUMIF('12pxv'!$E$39:$E$492,$A36,'12pxv'!AI$39:AI$492)/sub_peso!FW36</f>
        <v>4.16</v>
      </c>
      <c r="FX36">
        <f>100*SUMIF('12pxv'!$E$39:$E$492,$A36,'12pxv'!AJ$39:AJ$492)/sub_peso!FX36</f>
        <v>-1.04</v>
      </c>
      <c r="FY36">
        <f>100*SUMIF('12pxv'!$E$39:$E$492,$A36,'12pxv'!AK$39:AK$492)/sub_peso!FY36</f>
        <v>-5.07</v>
      </c>
      <c r="FZ36">
        <f>100*SUMIF('12pxv'!$E$39:$E$492,$A36,'12pxv'!AL$39:AL$492)/sub_peso!FZ36</f>
        <v>-4.9800000000000004</v>
      </c>
      <c r="GA36">
        <f>100*SUMIF('12pxv'!$E$39:$E$492,$A36,'12pxv'!AM$39:AM$492)/sub_peso!GA36</f>
        <v>-0.18999999999999997</v>
      </c>
      <c r="GB36">
        <f>100*SUMIF('12pxv'!$E$39:$E$492,$A36,'12pxv'!AN$39:AN$492)/sub_peso!GB36</f>
        <v>-2.78</v>
      </c>
    </row>
    <row r="37" spans="1:184" ht="14.45" x14ac:dyDescent="0.35">
      <c r="A37" s="59">
        <v>1106001</v>
      </c>
      <c r="B37" s="56" t="s">
        <v>38</v>
      </c>
      <c r="C37" s="129">
        <v>4.91</v>
      </c>
      <c r="D37" s="129">
        <v>-3.39</v>
      </c>
      <c r="E37" s="129">
        <v>-10.08</v>
      </c>
      <c r="F37" s="129">
        <v>-0.50000000000000011</v>
      </c>
      <c r="G37" s="129">
        <v>5.04</v>
      </c>
      <c r="H37" s="129">
        <v>0</v>
      </c>
      <c r="I37" s="129">
        <v>-1.6</v>
      </c>
      <c r="J37" s="129">
        <v>6.0000000000000005E-2</v>
      </c>
      <c r="K37" s="129">
        <v>-0.31</v>
      </c>
      <c r="L37" s="129">
        <v>-5.12</v>
      </c>
      <c r="M37" s="129">
        <v>0.19</v>
      </c>
      <c r="N37" s="129">
        <v>-5.65</v>
      </c>
      <c r="O37" s="129">
        <v>-2.64</v>
      </c>
      <c r="P37" s="129">
        <v>1.66</v>
      </c>
      <c r="Q37" s="129">
        <v>3.15</v>
      </c>
      <c r="R37" s="129">
        <v>-1.6099999999999999</v>
      </c>
      <c r="S37" s="129">
        <v>8.61</v>
      </c>
      <c r="T37" s="129">
        <v>-0.3</v>
      </c>
      <c r="U37" s="129">
        <v>-4.62</v>
      </c>
      <c r="V37" s="129">
        <v>6.5</v>
      </c>
      <c r="W37" s="129">
        <v>0.80000000000000016</v>
      </c>
      <c r="X37" s="129">
        <v>9.7499999999999982</v>
      </c>
      <c r="Y37" s="129">
        <v>2.99</v>
      </c>
      <c r="Z37" s="129">
        <v>5.2700000000000005</v>
      </c>
      <c r="AA37" s="129">
        <v>-0.1</v>
      </c>
      <c r="AB37" s="129">
        <v>1.66</v>
      </c>
      <c r="AC37" s="129">
        <v>6.5399999999999991</v>
      </c>
      <c r="AD37" s="129">
        <v>0.64000000000000012</v>
      </c>
      <c r="AE37" s="129">
        <v>4.82</v>
      </c>
      <c r="AF37" s="129">
        <v>1.04</v>
      </c>
      <c r="AG37" s="129">
        <v>-1.02</v>
      </c>
      <c r="AH37" s="129">
        <v>-1.8299999999999998</v>
      </c>
      <c r="AI37" s="129">
        <v>-9.94</v>
      </c>
      <c r="AJ37" s="129">
        <v>0.27999999999999997</v>
      </c>
      <c r="AK37" s="129">
        <v>3.7100000000000004</v>
      </c>
      <c r="AL37" s="129">
        <v>0.61</v>
      </c>
      <c r="AM37" s="129">
        <v>3.78</v>
      </c>
      <c r="AN37" s="129">
        <v>-1.21</v>
      </c>
      <c r="AO37" s="129">
        <v>-3.36</v>
      </c>
      <c r="AP37" s="129">
        <v>1.5299999999999998</v>
      </c>
      <c r="AQ37" s="129">
        <v>5.2499999999999991</v>
      </c>
      <c r="AR37" s="129">
        <v>-7.85</v>
      </c>
      <c r="AS37" s="129">
        <v>1.71</v>
      </c>
      <c r="AT37" s="129">
        <v>5.66</v>
      </c>
      <c r="AU37" s="129">
        <v>8.74</v>
      </c>
      <c r="AV37" s="129">
        <v>2.35</v>
      </c>
      <c r="AW37" s="129">
        <v>-1.26</v>
      </c>
      <c r="AX37" s="129">
        <v>1.55</v>
      </c>
      <c r="AY37" s="129">
        <v>2.0299999999999998</v>
      </c>
      <c r="AZ37" s="129">
        <v>0.3</v>
      </c>
      <c r="BA37" s="129">
        <v>-4.57</v>
      </c>
      <c r="BB37" s="129">
        <v>0.59</v>
      </c>
      <c r="BC37" s="129">
        <v>-0.13</v>
      </c>
      <c r="BD37" s="129">
        <v>-1.08</v>
      </c>
      <c r="BE37" s="129">
        <v>1.01</v>
      </c>
      <c r="BF37" s="129">
        <v>4.97</v>
      </c>
      <c r="BG37" s="129">
        <v>-5.83</v>
      </c>
      <c r="BH37" s="129">
        <v>0.35</v>
      </c>
      <c r="BI37" s="129">
        <v>1.1200000000000001</v>
      </c>
      <c r="BJ37" s="129">
        <v>5.16</v>
      </c>
      <c r="BK37" s="129">
        <v>2.57</v>
      </c>
      <c r="BL37" s="129">
        <v>-4.32</v>
      </c>
      <c r="BM37" s="129">
        <v>1.5199999999999998</v>
      </c>
      <c r="BN37" s="129">
        <v>-1.81</v>
      </c>
      <c r="BO37" s="129">
        <v>4.3099999999999996</v>
      </c>
      <c r="BP37" s="129">
        <v>3.23</v>
      </c>
      <c r="BQ37" s="129">
        <v>-0.82</v>
      </c>
      <c r="BR37" s="129">
        <v>-0.85</v>
      </c>
      <c r="BS37" s="129">
        <v>0.3</v>
      </c>
      <c r="BT37" s="129">
        <v>0.6</v>
      </c>
      <c r="BU37" s="129">
        <v>3.56</v>
      </c>
      <c r="BV37" s="129">
        <v>1.73</v>
      </c>
      <c r="BW37" s="129">
        <v>9.7899999999999991</v>
      </c>
      <c r="BX37" s="129">
        <v>0.71</v>
      </c>
      <c r="BY37" s="129">
        <v>0.09</v>
      </c>
      <c r="BZ37" s="129">
        <v>-4.1900000000000004</v>
      </c>
      <c r="CA37" s="129">
        <v>0.44</v>
      </c>
      <c r="CB37" s="129">
        <v>0.88000000000000012</v>
      </c>
      <c r="CC37" s="129">
        <v>-4.62</v>
      </c>
      <c r="CD37" s="129">
        <v>1.8200000000000003</v>
      </c>
      <c r="CE37" s="129">
        <v>3.89</v>
      </c>
      <c r="CF37" s="129">
        <v>1.6</v>
      </c>
      <c r="CG37" s="129">
        <v>-0.7400000000000001</v>
      </c>
      <c r="CH37" s="129">
        <v>3.8</v>
      </c>
      <c r="CI37" s="129">
        <v>-1.07</v>
      </c>
      <c r="CJ37" s="129">
        <v>-2.46</v>
      </c>
      <c r="CK37" s="129">
        <v>3.94</v>
      </c>
      <c r="CL37" s="129">
        <v>-3.31</v>
      </c>
      <c r="CM37" s="129">
        <v>1.6200000000000003</v>
      </c>
      <c r="CN37" s="129">
        <v>-3.7099999999999995</v>
      </c>
      <c r="CO37" s="129">
        <v>3.29</v>
      </c>
      <c r="CP37" s="129">
        <v>-1.26</v>
      </c>
      <c r="CQ37" s="129">
        <v>-5.97</v>
      </c>
      <c r="CR37" s="129">
        <v>-3.21</v>
      </c>
      <c r="CS37" s="129">
        <v>-2.08</v>
      </c>
      <c r="CT37" s="129">
        <v>5.33</v>
      </c>
      <c r="CU37" s="129">
        <v>0.85999999999999988</v>
      </c>
      <c r="CV37" s="129">
        <v>-6.04</v>
      </c>
      <c r="CW37" s="129">
        <v>1.68</v>
      </c>
      <c r="CX37" s="129">
        <v>2.97</v>
      </c>
      <c r="CY37" s="129">
        <v>-1.05</v>
      </c>
      <c r="CZ37" s="129">
        <v>6.04</v>
      </c>
      <c r="DA37" s="129">
        <v>2.99</v>
      </c>
      <c r="DB37" s="129">
        <v>-3.14</v>
      </c>
      <c r="DC37" s="129">
        <v>-0.35</v>
      </c>
      <c r="DD37" s="129">
        <v>2.4599999999999995</v>
      </c>
      <c r="DE37" s="129">
        <v>2.97</v>
      </c>
      <c r="DF37" s="129">
        <v>8.32</v>
      </c>
      <c r="DG37" s="129">
        <v>0.93</v>
      </c>
      <c r="DH37" s="129">
        <v>4.3</v>
      </c>
      <c r="DI37" s="129">
        <v>-1.31</v>
      </c>
      <c r="DJ37" s="129">
        <v>2.36</v>
      </c>
      <c r="DK37" s="129">
        <v>-1.8200000000000003</v>
      </c>
      <c r="DL37" s="129">
        <v>6.68</v>
      </c>
      <c r="DM37" s="129">
        <v>-0.66</v>
      </c>
      <c r="DN37" s="129">
        <v>-0.79</v>
      </c>
      <c r="DO37" s="129">
        <v>-1.55</v>
      </c>
      <c r="DP37" s="129">
        <v>1.7099999999999997</v>
      </c>
      <c r="DQ37" s="129">
        <v>11.31</v>
      </c>
      <c r="DR37" s="129">
        <v>2.71</v>
      </c>
      <c r="DS37" s="129">
        <v>-6.08</v>
      </c>
      <c r="DT37" s="129">
        <v>2.8</v>
      </c>
      <c r="DU37" s="129">
        <v>-2</v>
      </c>
      <c r="DV37" s="129">
        <v>-4.3499999999999996</v>
      </c>
      <c r="DW37" s="129">
        <v>0.26</v>
      </c>
      <c r="DX37" s="129">
        <v>0.9</v>
      </c>
      <c r="DY37" s="129">
        <v>3.7600000000000002</v>
      </c>
      <c r="DZ37" s="129">
        <v>-2.34</v>
      </c>
      <c r="EA37" s="129">
        <v>6.86</v>
      </c>
      <c r="EB37" s="129">
        <v>-4.43</v>
      </c>
      <c r="EC37" s="129">
        <v>-1.68</v>
      </c>
      <c r="ED37" s="129">
        <v>2.97</v>
      </c>
      <c r="EE37" s="129">
        <v>7.61</v>
      </c>
      <c r="EF37" s="129">
        <v>-5.58</v>
      </c>
      <c r="EG37" s="129">
        <v>2.04</v>
      </c>
      <c r="EH37" s="129">
        <v>1.54</v>
      </c>
      <c r="EI37" s="129">
        <v>-7.0999999999999988</v>
      </c>
      <c r="EJ37" s="129">
        <v>3.5300000000000002</v>
      </c>
      <c r="EK37" s="129">
        <v>0.7599999999999999</v>
      </c>
      <c r="EL37" s="129">
        <v>-1.98</v>
      </c>
      <c r="EM37" s="129">
        <v>-1.9100000000000001</v>
      </c>
      <c r="EN37" s="129">
        <v>-3.29</v>
      </c>
      <c r="EO37" s="129">
        <v>-1.05</v>
      </c>
      <c r="EP37" s="129">
        <v>-1.27</v>
      </c>
      <c r="EQ37" s="129">
        <v>4.5199999999999996</v>
      </c>
      <c r="ER37" s="129">
        <v>-3.64</v>
      </c>
      <c r="ES37" s="129">
        <v>-4.3600000000000003</v>
      </c>
      <c r="ET37" s="129">
        <v>4.41</v>
      </c>
      <c r="EU37" s="129">
        <v>4.3099999999999996</v>
      </c>
      <c r="EV37">
        <f>100*SUMIF('12pxv'!$E$39:$E$492,$A37,'12pxv'!H$39:H$492)/sub_peso!EV37</f>
        <v>0.96</v>
      </c>
      <c r="EW37">
        <f>100*SUMIF('12pxv'!$E$39:$E$492,$A37,'12pxv'!I$39:I$492)/sub_peso!EW37</f>
        <v>-2.5199999999999996</v>
      </c>
      <c r="EX37">
        <f>100*SUMIF('12pxv'!$E$39:$E$492,$A37,'12pxv'!J$39:J$492)/sub_peso!EX37</f>
        <v>-1.25</v>
      </c>
      <c r="EY37">
        <f>100*SUMIF('12pxv'!$E$39:$E$492,$A37,'12pxv'!K$39:K$492)/sub_peso!EY37</f>
        <v>-0.22</v>
      </c>
      <c r="EZ37">
        <f>100*SUMIF('12pxv'!$E$39:$E$492,$A37,'12pxv'!L$39:L$492)/sub_peso!EZ37</f>
        <v>3.6100000000000003</v>
      </c>
      <c r="FA37">
        <f>100*SUMIF('12pxv'!$E$39:$E$492,$A37,'12pxv'!M$39:M$492)/sub_peso!FA37</f>
        <v>1.8200000000000003</v>
      </c>
      <c r="FB37">
        <f>100*SUMIF('12pxv'!$E$39:$E$492,$A37,'12pxv'!N$39:N$492)/sub_peso!FB37</f>
        <v>-1.1000000000000001</v>
      </c>
      <c r="FC37">
        <f>100*SUMIF('12pxv'!$E$39:$E$492,$A37,'12pxv'!O$39:O$492)/sub_peso!FC37</f>
        <v>-2.54</v>
      </c>
      <c r="FD37">
        <f>100*SUMIF('12pxv'!$E$39:$E$492,$A37,'12pxv'!P$39:P$492)/sub_peso!FD37</f>
        <v>8.5</v>
      </c>
      <c r="FE37">
        <f>100*SUMIF('12pxv'!$E$39:$E$492,$A37,'12pxv'!Q$39:Q$492)/sub_peso!FE37</f>
        <v>-4.2</v>
      </c>
      <c r="FF37">
        <f>100*SUMIF('12pxv'!$E$39:$E$492,$A37,'12pxv'!R$39:R$492)/sub_peso!FF37</f>
        <v>5.4399999999999995</v>
      </c>
      <c r="FG37">
        <f>100*SUMIF('12pxv'!$E$39:$E$492,$A37,'12pxv'!S$39:S$492)/sub_peso!FG37</f>
        <v>3.83</v>
      </c>
      <c r="FH37">
        <f>100*SUMIF('12pxv'!$E$39:$E$492,$A37,'12pxv'!T$39:T$492)/sub_peso!FH37</f>
        <v>2.7299999999999995</v>
      </c>
      <c r="FI37">
        <f>100*SUMIF('12pxv'!$E$39:$E$492,$A37,'12pxv'!U$39:U$492)/sub_peso!FI37</f>
        <v>12.81</v>
      </c>
      <c r="FJ37">
        <f>100*SUMIF('12pxv'!$E$39:$E$492,$A37,'12pxv'!V$39:V$492)/sub_peso!FJ37</f>
        <v>1.63</v>
      </c>
      <c r="FK37">
        <f>100*SUMIF('12pxv'!$E$39:$E$492,$A37,'12pxv'!W$39:W$492)/sub_peso!FK37</f>
        <v>8.5500000000000007</v>
      </c>
      <c r="FL37">
        <f>100*SUMIF('12pxv'!$E$39:$E$492,$A37,'12pxv'!X$39:X$492)/sub_peso!FL37</f>
        <v>6.52</v>
      </c>
      <c r="FM37">
        <f>100*SUMIF('12pxv'!$E$39:$E$492,$A37,'12pxv'!Y$39:Y$492)/sub_peso!FM37</f>
        <v>2.75</v>
      </c>
      <c r="FN37">
        <f>100*SUMIF('12pxv'!$E$39:$E$492,$A37,'12pxv'!Z$39:Z$492)/sub_peso!FN37</f>
        <v>1.55</v>
      </c>
      <c r="FO37">
        <f>100*SUMIF('12pxv'!$E$39:$E$492,$A37,'12pxv'!AA$39:AA$492)/sub_peso!FO37</f>
        <v>3.41</v>
      </c>
      <c r="FP37">
        <f>100*SUMIF('12pxv'!$E$39:$E$492,$A37,'12pxv'!AB$39:AB$492)/sub_peso!FP37</f>
        <v>-1.23</v>
      </c>
      <c r="FQ37">
        <f>100*SUMIF('12pxv'!$E$39:$E$492,$A37,'12pxv'!AC$39:AC$492)/sub_peso!FQ37</f>
        <v>7.0000000000000007E-2</v>
      </c>
      <c r="FR37">
        <f>100*SUMIF('12pxv'!$E$39:$E$492,$A37,'12pxv'!AD$39:AD$492)/sub_peso!FR37</f>
        <v>2.3199999999999998</v>
      </c>
      <c r="FS37">
        <f>100*SUMIF('12pxv'!$E$39:$E$492,$A37,'12pxv'!AE$39:AE$492)/sub_peso!FS37</f>
        <v>4.58</v>
      </c>
      <c r="FT37">
        <f>100*SUMIF('12pxv'!$E$39:$E$492,$A37,'12pxv'!AF$39:AF$492)/sub_peso!FT37</f>
        <v>-4.03</v>
      </c>
      <c r="FU37">
        <f>100*SUMIF('12pxv'!$E$39:$E$492,$A37,'12pxv'!AG$39:AG$492)/sub_peso!FU37</f>
        <v>-2.36</v>
      </c>
      <c r="FV37">
        <f>100*SUMIF('12pxv'!$E$39:$E$492,$A37,'12pxv'!AH$39:AH$492)/sub_peso!FV37</f>
        <v>-7.22</v>
      </c>
      <c r="FW37">
        <f>100*SUMIF('12pxv'!$E$39:$E$492,$A37,'12pxv'!AI$39:AI$492)/sub_peso!FW37</f>
        <v>4.5599999999999996</v>
      </c>
      <c r="FX37">
        <f>100*SUMIF('12pxv'!$E$39:$E$492,$A37,'12pxv'!AJ$39:AJ$492)/sub_peso!FX37</f>
        <v>-0.28999999999999998</v>
      </c>
      <c r="FY37">
        <f>100*SUMIF('12pxv'!$E$39:$E$492,$A37,'12pxv'!AK$39:AK$492)/sub_peso!FY37</f>
        <v>-0.67</v>
      </c>
      <c r="FZ37">
        <f>100*SUMIF('12pxv'!$E$39:$E$492,$A37,'12pxv'!AL$39:AL$492)/sub_peso!FZ37</f>
        <v>3.82</v>
      </c>
      <c r="GA37">
        <f>100*SUMIF('12pxv'!$E$39:$E$492,$A37,'12pxv'!AM$39:AM$492)/sub_peso!GA37</f>
        <v>-2.06</v>
      </c>
      <c r="GB37">
        <f>100*SUMIF('12pxv'!$E$39:$E$492,$A37,'12pxv'!AN$39:AN$492)/sub_peso!GB37</f>
        <v>-4.79</v>
      </c>
    </row>
    <row r="38" spans="1:184" ht="14.45" x14ac:dyDescent="0.35">
      <c r="A38" s="59">
        <v>1106003</v>
      </c>
      <c r="B38" s="56" t="s">
        <v>39</v>
      </c>
      <c r="C38" s="129">
        <v>1.02</v>
      </c>
      <c r="D38" s="129">
        <v>-0.53</v>
      </c>
      <c r="E38" s="129">
        <v>-1.1399999999999999</v>
      </c>
      <c r="F38" s="129">
        <v>-5.82</v>
      </c>
      <c r="G38" s="129">
        <v>-1.53</v>
      </c>
      <c r="H38" s="129">
        <v>21.24</v>
      </c>
      <c r="I38" s="129">
        <v>8.84</v>
      </c>
      <c r="J38" s="129">
        <v>2.78</v>
      </c>
      <c r="K38" s="129">
        <v>-5.8600000000000012</v>
      </c>
      <c r="L38" s="129">
        <v>-8.6699999999999982</v>
      </c>
      <c r="M38" s="129">
        <v>2.6500000000000004</v>
      </c>
      <c r="N38" s="129">
        <v>-2.68</v>
      </c>
      <c r="O38" s="129">
        <v>-1.88</v>
      </c>
      <c r="P38" s="129">
        <v>-2.6</v>
      </c>
      <c r="Q38" s="129">
        <v>3.82</v>
      </c>
      <c r="R38" s="129">
        <v>2.1400000000000006</v>
      </c>
      <c r="S38" s="129">
        <v>-0.05</v>
      </c>
      <c r="T38" s="129">
        <v>11.51</v>
      </c>
      <c r="U38" s="129">
        <v>7.43</v>
      </c>
      <c r="V38" s="129">
        <v>10.270000000000001</v>
      </c>
      <c r="W38" s="129">
        <v>3.25</v>
      </c>
      <c r="X38" s="129">
        <v>-4.4800000000000013</v>
      </c>
      <c r="Y38" s="129">
        <v>-1.77</v>
      </c>
      <c r="Z38" s="129">
        <v>-3.7499999999999996</v>
      </c>
      <c r="AA38" s="129">
        <v>6.9000000000000012</v>
      </c>
      <c r="AB38" s="129">
        <v>-7.6799999999999979</v>
      </c>
      <c r="AC38" s="129">
        <v>0.88</v>
      </c>
      <c r="AD38" s="129">
        <v>-0.73</v>
      </c>
      <c r="AE38" s="129">
        <v>-0.47</v>
      </c>
      <c r="AF38" s="129">
        <v>0.97</v>
      </c>
      <c r="AG38" s="129">
        <v>11.730000000000002</v>
      </c>
      <c r="AH38" s="129">
        <v>9.9499999999999993</v>
      </c>
      <c r="AI38" s="129">
        <v>-1.1100000000000001</v>
      </c>
      <c r="AJ38" s="129">
        <v>-3.4100000000000006</v>
      </c>
      <c r="AK38" s="129">
        <v>-0.54</v>
      </c>
      <c r="AL38" s="129">
        <v>-1.71</v>
      </c>
      <c r="AM38" s="129">
        <v>-3.5599999999999996</v>
      </c>
      <c r="AN38" s="129">
        <v>0.34</v>
      </c>
      <c r="AO38" s="129">
        <v>4.46</v>
      </c>
      <c r="AP38" s="129">
        <v>1.4500000000000002</v>
      </c>
      <c r="AQ38" s="129">
        <v>0.48000000000000004</v>
      </c>
      <c r="AR38" s="129">
        <v>13.5</v>
      </c>
      <c r="AS38" s="129">
        <v>12.5</v>
      </c>
      <c r="AT38" s="129">
        <v>-0.64</v>
      </c>
      <c r="AU38" s="129">
        <v>-0.56000000000000005</v>
      </c>
      <c r="AV38" s="129">
        <v>-8.99</v>
      </c>
      <c r="AW38" s="129">
        <v>-3.03</v>
      </c>
      <c r="AX38" s="129">
        <v>-2.99</v>
      </c>
      <c r="AY38" s="129">
        <v>0.26</v>
      </c>
      <c r="AZ38" s="129">
        <v>2.37</v>
      </c>
      <c r="BA38" s="129">
        <v>-3.4300000000000006</v>
      </c>
      <c r="BB38" s="129">
        <v>-1.38</v>
      </c>
      <c r="BC38" s="129">
        <v>-1.61</v>
      </c>
      <c r="BD38" s="129">
        <v>17.059999999999999</v>
      </c>
      <c r="BE38" s="129">
        <v>8.81</v>
      </c>
      <c r="BF38" s="129">
        <v>-1.1299999999999999</v>
      </c>
      <c r="BG38" s="129">
        <v>-0.19</v>
      </c>
      <c r="BH38" s="129">
        <v>-0.39</v>
      </c>
      <c r="BI38" s="129">
        <v>-8.370000000000001</v>
      </c>
      <c r="BJ38" s="129">
        <v>-5.24</v>
      </c>
      <c r="BK38" s="129">
        <v>1.68</v>
      </c>
      <c r="BL38" s="129">
        <v>0.21</v>
      </c>
      <c r="BM38" s="129">
        <v>-2.4300000000000002</v>
      </c>
      <c r="BN38" s="129">
        <v>2.4300000000000002</v>
      </c>
      <c r="BO38" s="129">
        <v>1.1100000000000001</v>
      </c>
      <c r="BP38" s="129">
        <v>11.39</v>
      </c>
      <c r="BQ38" s="129">
        <v>9.8800000000000026</v>
      </c>
      <c r="BR38" s="129">
        <v>15.65</v>
      </c>
      <c r="BS38" s="129">
        <v>0.7</v>
      </c>
      <c r="BT38" s="129">
        <v>-6.23</v>
      </c>
      <c r="BU38" s="129">
        <v>-8.7899999999999991</v>
      </c>
      <c r="BV38" s="129">
        <v>-1.85</v>
      </c>
      <c r="BW38" s="129">
        <v>2.2199999999999998</v>
      </c>
      <c r="BX38" s="129">
        <v>1.35</v>
      </c>
      <c r="BY38" s="129">
        <v>-4.5599999999999996</v>
      </c>
      <c r="BZ38" s="129">
        <v>-0.48</v>
      </c>
      <c r="CA38" s="129">
        <v>0.81</v>
      </c>
      <c r="CB38" s="129">
        <v>7.26</v>
      </c>
      <c r="CC38" s="129">
        <v>19.12</v>
      </c>
      <c r="CD38" s="129">
        <v>-0.56999999999999984</v>
      </c>
      <c r="CE38" s="129">
        <v>-8.41</v>
      </c>
      <c r="CF38" s="129">
        <v>-8.4499999999999993</v>
      </c>
      <c r="CG38" s="129">
        <v>-11.95</v>
      </c>
      <c r="CH38" s="129">
        <v>1.92</v>
      </c>
      <c r="CI38" s="129">
        <v>6.78</v>
      </c>
      <c r="CJ38" s="129">
        <v>-1.75</v>
      </c>
      <c r="CK38" s="129">
        <v>0.22</v>
      </c>
      <c r="CL38" s="129">
        <v>-1.4199999999999997</v>
      </c>
      <c r="CM38" s="129">
        <v>-12.4</v>
      </c>
      <c r="CN38" s="129">
        <v>18.319999999999997</v>
      </c>
      <c r="CO38" s="129">
        <v>5.22</v>
      </c>
      <c r="CP38" s="129">
        <v>5.23</v>
      </c>
      <c r="CQ38" s="129">
        <v>16.600000000000001</v>
      </c>
      <c r="CR38" s="129">
        <v>-6.24</v>
      </c>
      <c r="CS38" s="129">
        <v>-9.91</v>
      </c>
      <c r="CT38" s="129">
        <v>-3.23</v>
      </c>
      <c r="CU38" s="129">
        <v>-4.96</v>
      </c>
      <c r="CV38" s="129">
        <v>0.25</v>
      </c>
      <c r="CW38" s="129">
        <v>5.59</v>
      </c>
      <c r="CX38" s="129">
        <v>0.74</v>
      </c>
      <c r="CY38" s="129">
        <v>0.33000000000000007</v>
      </c>
      <c r="CZ38" s="129">
        <v>9.43</v>
      </c>
      <c r="DA38" s="129">
        <v>9.5200000000000014</v>
      </c>
      <c r="DB38" s="129">
        <v>3.14</v>
      </c>
      <c r="DC38" s="129">
        <v>-0.61</v>
      </c>
      <c r="DD38" s="129">
        <v>-4.71</v>
      </c>
      <c r="DE38" s="129">
        <v>0.39</v>
      </c>
      <c r="DF38" s="129">
        <v>0.41</v>
      </c>
      <c r="DG38" s="129">
        <v>4.4800000000000004</v>
      </c>
      <c r="DH38" s="129">
        <v>0.01</v>
      </c>
      <c r="DI38" s="129">
        <v>-5.48</v>
      </c>
      <c r="DJ38" s="129">
        <v>-1.8600000000000003</v>
      </c>
      <c r="DK38" s="129">
        <v>-4.5199999999999987</v>
      </c>
      <c r="DL38" s="129">
        <v>24.95</v>
      </c>
      <c r="DM38" s="129">
        <v>11.17</v>
      </c>
      <c r="DN38" s="129">
        <v>2.65</v>
      </c>
      <c r="DO38" s="129">
        <v>-5.4</v>
      </c>
      <c r="DP38" s="129">
        <v>-5.54</v>
      </c>
      <c r="DQ38" s="129">
        <v>-2.46</v>
      </c>
      <c r="DR38" s="129">
        <v>-9.18</v>
      </c>
      <c r="DS38" s="129">
        <v>1.1399999999999999</v>
      </c>
      <c r="DT38" s="129">
        <v>4.03</v>
      </c>
      <c r="DU38" s="129">
        <v>-1.9700000000000002</v>
      </c>
      <c r="DV38" s="129">
        <v>3.06</v>
      </c>
      <c r="DW38" s="129">
        <v>-5.42</v>
      </c>
      <c r="DX38" s="129">
        <v>16.309999999999999</v>
      </c>
      <c r="DY38" s="129">
        <v>8.6199999999999992</v>
      </c>
      <c r="DZ38" s="129">
        <v>-4.72</v>
      </c>
      <c r="EA38" s="129">
        <v>5.2</v>
      </c>
      <c r="EB38" s="129">
        <v>2.0499999999999998</v>
      </c>
      <c r="EC38" s="129">
        <v>-2.7899999999999996</v>
      </c>
      <c r="ED38" s="129">
        <v>-4.33</v>
      </c>
      <c r="EE38" s="129">
        <v>0.62</v>
      </c>
      <c r="EF38" s="129">
        <v>-3.74</v>
      </c>
      <c r="EG38" s="129">
        <v>3.5800000000000005</v>
      </c>
      <c r="EH38" s="129">
        <v>3.7899999999999996</v>
      </c>
      <c r="EI38" s="129">
        <v>6.0700000000000012</v>
      </c>
      <c r="EJ38" s="129">
        <v>-2.8000000000000003</v>
      </c>
      <c r="EK38" s="129">
        <v>3.64</v>
      </c>
      <c r="EL38" s="129">
        <v>9.76</v>
      </c>
      <c r="EM38" s="129">
        <v>-6.53</v>
      </c>
      <c r="EN38" s="129">
        <v>-10.71</v>
      </c>
      <c r="EO38" s="129">
        <v>-1.81</v>
      </c>
      <c r="EP38" s="129">
        <v>-3.07</v>
      </c>
      <c r="EQ38" s="129">
        <v>3.49</v>
      </c>
      <c r="ER38" s="129">
        <v>-0.56999999999999995</v>
      </c>
      <c r="ES38" s="129">
        <v>0.17</v>
      </c>
      <c r="ET38" s="129">
        <v>-4.75</v>
      </c>
      <c r="EU38" s="129">
        <v>-3.7099999999999995</v>
      </c>
      <c r="EV38">
        <f>100*SUMIF('12pxv'!$E$39:$E$492,$A38,'12pxv'!H$39:H$492)/sub_peso!EV38</f>
        <v>8.1</v>
      </c>
      <c r="EW38">
        <f>100*SUMIF('12pxv'!$E$39:$E$492,$A38,'12pxv'!I$39:I$492)/sub_peso!EW38</f>
        <v>8.1300000000000008</v>
      </c>
      <c r="EX38">
        <f>100*SUMIF('12pxv'!$E$39:$E$492,$A38,'12pxv'!J$39:J$492)/sub_peso!EX38</f>
        <v>-0.76</v>
      </c>
      <c r="EY38">
        <f>100*SUMIF('12pxv'!$E$39:$E$492,$A38,'12pxv'!K$39:K$492)/sub_peso!EY38</f>
        <v>-1.66</v>
      </c>
      <c r="EZ38">
        <f>100*SUMIF('12pxv'!$E$39:$E$492,$A38,'12pxv'!L$39:L$492)/sub_peso!EZ38</f>
        <v>-1.7000000000000002</v>
      </c>
      <c r="FA38">
        <f>100*SUMIF('12pxv'!$E$39:$E$492,$A38,'12pxv'!M$39:M$492)/sub_peso!FA38</f>
        <v>2.8</v>
      </c>
      <c r="FB38">
        <f>100*SUMIF('12pxv'!$E$39:$E$492,$A38,'12pxv'!N$39:N$492)/sub_peso!FB38</f>
        <v>-0.85999999999999988</v>
      </c>
      <c r="FC38">
        <f>100*SUMIF('12pxv'!$E$39:$E$492,$A38,'12pxv'!O$39:O$492)/sub_peso!FC38</f>
        <v>3.52</v>
      </c>
      <c r="FD38">
        <f>100*SUMIF('12pxv'!$E$39:$E$492,$A38,'12pxv'!P$39:P$492)/sub_peso!FD38</f>
        <v>1.7399999999999998</v>
      </c>
      <c r="FE38">
        <f>100*SUMIF('12pxv'!$E$39:$E$492,$A38,'12pxv'!Q$39:Q$492)/sub_peso!FE38</f>
        <v>1.06</v>
      </c>
      <c r="FF38">
        <f>100*SUMIF('12pxv'!$E$39:$E$492,$A38,'12pxv'!R$39:R$492)/sub_peso!FF38</f>
        <v>-0.59</v>
      </c>
      <c r="FG38">
        <f>100*SUMIF('12pxv'!$E$39:$E$492,$A38,'12pxv'!S$39:S$492)/sub_peso!FG38</f>
        <v>0.31</v>
      </c>
      <c r="FH38">
        <f>100*SUMIF('12pxv'!$E$39:$E$492,$A38,'12pxv'!T$39:T$492)/sub_peso!FH38</f>
        <v>3.13</v>
      </c>
      <c r="FI38">
        <f>100*SUMIF('12pxv'!$E$39:$E$492,$A38,'12pxv'!U$39:U$492)/sub_peso!FI38</f>
        <v>2.5499999999999998</v>
      </c>
      <c r="FJ38">
        <f>100*SUMIF('12pxv'!$E$39:$E$492,$A38,'12pxv'!V$39:V$492)/sub_peso!FJ38</f>
        <v>4.8</v>
      </c>
      <c r="FK38">
        <f>100*SUMIF('12pxv'!$E$39:$E$492,$A38,'12pxv'!W$39:W$492)/sub_peso!FK38</f>
        <v>4.95</v>
      </c>
      <c r="FL38">
        <f>100*SUMIF('12pxv'!$E$39:$E$492,$A38,'12pxv'!X$39:X$492)/sub_peso!FL38</f>
        <v>-3.42</v>
      </c>
      <c r="FM38">
        <f>100*SUMIF('12pxv'!$E$39:$E$492,$A38,'12pxv'!Y$39:Y$492)/sub_peso!FM38</f>
        <v>-4.71</v>
      </c>
      <c r="FN38">
        <f>100*SUMIF('12pxv'!$E$39:$E$492,$A38,'12pxv'!Z$39:Z$492)/sub_peso!FN38</f>
        <v>-0.94000000000000006</v>
      </c>
      <c r="FO38">
        <f>100*SUMIF('12pxv'!$E$39:$E$492,$A38,'12pxv'!AA$39:AA$492)/sub_peso!FO38</f>
        <v>1.72</v>
      </c>
      <c r="FP38">
        <f>100*SUMIF('12pxv'!$E$39:$E$492,$A38,'12pxv'!AB$39:AB$492)/sub_peso!FP38</f>
        <v>0.91</v>
      </c>
      <c r="FQ38">
        <f>100*SUMIF('12pxv'!$E$39:$E$492,$A38,'12pxv'!AC$39:AC$492)/sub_peso!FQ38</f>
        <v>-1.1599999999999999</v>
      </c>
      <c r="FR38">
        <f>100*SUMIF('12pxv'!$E$39:$E$492,$A38,'12pxv'!AD$39:AD$492)/sub_peso!FR38</f>
        <v>-2.2000000000000002</v>
      </c>
      <c r="FS38">
        <f>100*SUMIF('12pxv'!$E$39:$E$492,$A38,'12pxv'!AE$39:AE$492)/sub_peso!FS38</f>
        <v>10.43</v>
      </c>
      <c r="FT38">
        <f>100*SUMIF('12pxv'!$E$39:$E$492,$A38,'12pxv'!AF$39:AF$492)/sub_peso!FT38</f>
        <v>6.4099999999999993</v>
      </c>
      <c r="FU38">
        <f>100*SUMIF('12pxv'!$E$39:$E$492,$A38,'12pxv'!AG$39:AG$492)/sub_peso!FU38</f>
        <v>1.27</v>
      </c>
      <c r="FV38">
        <f>100*SUMIF('12pxv'!$E$39:$E$492,$A38,'12pxv'!AH$39:AH$492)/sub_peso!FV38</f>
        <v>4.76</v>
      </c>
      <c r="FW38">
        <f>100*SUMIF('12pxv'!$E$39:$E$492,$A38,'12pxv'!AI$39:AI$492)/sub_peso!FW38</f>
        <v>-2.2799999999999998</v>
      </c>
      <c r="FX38">
        <f>100*SUMIF('12pxv'!$E$39:$E$492,$A38,'12pxv'!AJ$39:AJ$492)/sub_peso!FX38</f>
        <v>-2.6699999999999995</v>
      </c>
      <c r="FY38">
        <f>100*SUMIF('12pxv'!$E$39:$E$492,$A38,'12pxv'!AK$39:AK$492)/sub_peso!FY38</f>
        <v>-3.19</v>
      </c>
      <c r="FZ38">
        <f>100*SUMIF('12pxv'!$E$39:$E$492,$A38,'12pxv'!AL$39:AL$492)/sub_peso!FZ38</f>
        <v>1.04</v>
      </c>
      <c r="GA38">
        <f>100*SUMIF('12pxv'!$E$39:$E$492,$A38,'12pxv'!AM$39:AM$492)/sub_peso!GA38</f>
        <v>1.19</v>
      </c>
      <c r="GB38">
        <f>100*SUMIF('12pxv'!$E$39:$E$492,$A38,'12pxv'!AN$39:AN$492)/sub_peso!GB38</f>
        <v>1.67</v>
      </c>
    </row>
    <row r="39" spans="1:184" x14ac:dyDescent="0.25">
      <c r="A39" s="59">
        <v>1106005</v>
      </c>
      <c r="B39" s="56" t="s">
        <v>40</v>
      </c>
      <c r="C39" s="129">
        <v>3.8699999999999997</v>
      </c>
      <c r="D39" s="129">
        <v>0.91</v>
      </c>
      <c r="E39" s="129">
        <v>2.42</v>
      </c>
      <c r="F39" s="129">
        <v>0.03</v>
      </c>
      <c r="G39" s="129">
        <v>2.89</v>
      </c>
      <c r="H39" s="129">
        <v>3.13</v>
      </c>
      <c r="I39" s="129">
        <v>-2.2200000000000002</v>
      </c>
      <c r="J39" s="129">
        <v>-0.75000000000000011</v>
      </c>
      <c r="K39" s="129">
        <v>-0.03</v>
      </c>
      <c r="L39" s="129">
        <v>1.5600000000000003</v>
      </c>
      <c r="M39" s="129">
        <v>0.81</v>
      </c>
      <c r="N39" s="129">
        <v>-1.9499999999999997</v>
      </c>
      <c r="O39" s="129">
        <v>0.71</v>
      </c>
      <c r="P39" s="129">
        <v>3.4</v>
      </c>
      <c r="Q39" s="129">
        <v>3.42</v>
      </c>
      <c r="R39" s="129">
        <v>-0.4</v>
      </c>
      <c r="S39" s="129">
        <v>2.9199999999999995</v>
      </c>
      <c r="T39" s="129">
        <v>7.32</v>
      </c>
      <c r="U39" s="129">
        <v>0.28000000000000003</v>
      </c>
      <c r="V39" s="129">
        <v>-0.04</v>
      </c>
      <c r="W39" s="129">
        <v>1.8</v>
      </c>
      <c r="X39" s="129">
        <v>-2.73</v>
      </c>
      <c r="Y39" s="129">
        <v>-6.17</v>
      </c>
      <c r="Z39" s="129">
        <v>-1.66</v>
      </c>
      <c r="AA39" s="129">
        <v>-2.95</v>
      </c>
      <c r="AB39" s="129">
        <v>-1.54</v>
      </c>
      <c r="AC39" s="129">
        <v>-0.30999999999999994</v>
      </c>
      <c r="AD39" s="129">
        <v>-2.38</v>
      </c>
      <c r="AE39" s="129">
        <v>0.67</v>
      </c>
      <c r="AF39" s="129">
        <v>3.3700000000000006</v>
      </c>
      <c r="AG39" s="129">
        <v>-1.48</v>
      </c>
      <c r="AH39" s="129">
        <v>-1.28</v>
      </c>
      <c r="AI39" s="129">
        <v>0.46</v>
      </c>
      <c r="AJ39" s="129">
        <v>-2.0700000000000003</v>
      </c>
      <c r="AK39" s="129">
        <v>0.36</v>
      </c>
      <c r="AL39" s="129">
        <v>-1.24</v>
      </c>
      <c r="AM39" s="129">
        <v>-1.79</v>
      </c>
      <c r="AN39" s="129">
        <v>8.4</v>
      </c>
      <c r="AO39" s="129">
        <v>-1.9500000000000002</v>
      </c>
      <c r="AP39" s="129">
        <v>2.91</v>
      </c>
      <c r="AQ39" s="129">
        <v>4.830000000000001</v>
      </c>
      <c r="AR39" s="129">
        <v>6.36</v>
      </c>
      <c r="AS39" s="129">
        <v>0.39</v>
      </c>
      <c r="AT39" s="129">
        <v>8.25</v>
      </c>
      <c r="AU39" s="129">
        <v>14.059999999999999</v>
      </c>
      <c r="AV39" s="129">
        <v>-0.27</v>
      </c>
      <c r="AW39" s="129">
        <v>-6.46</v>
      </c>
      <c r="AX39" s="129">
        <v>0.89</v>
      </c>
      <c r="AY39" s="129">
        <v>-0.02</v>
      </c>
      <c r="AZ39" s="129">
        <v>2.98</v>
      </c>
      <c r="BA39" s="129">
        <v>9.4</v>
      </c>
      <c r="BB39" s="129">
        <v>-0.84999999999999987</v>
      </c>
      <c r="BC39" s="129">
        <v>-3.78</v>
      </c>
      <c r="BD39" s="129">
        <v>-0.11</v>
      </c>
      <c r="BE39" s="129">
        <v>-1.6200000000000003</v>
      </c>
      <c r="BF39" s="129">
        <v>0.32000000000000006</v>
      </c>
      <c r="BG39" s="129">
        <v>1.85</v>
      </c>
      <c r="BH39" s="129">
        <v>4.03</v>
      </c>
      <c r="BI39" s="129">
        <v>-2.68</v>
      </c>
      <c r="BJ39" s="129">
        <v>1.22</v>
      </c>
      <c r="BK39" s="129">
        <v>5.42</v>
      </c>
      <c r="BL39" s="129">
        <v>-0.31</v>
      </c>
      <c r="BM39" s="129">
        <v>-3.8700000000000006</v>
      </c>
      <c r="BN39" s="129">
        <v>-3.52</v>
      </c>
      <c r="BO39" s="129">
        <v>-2.5</v>
      </c>
      <c r="BP39" s="129">
        <v>4.7300000000000004</v>
      </c>
      <c r="BQ39" s="129">
        <v>-2.62</v>
      </c>
      <c r="BR39" s="129">
        <v>-3.5999999999999996</v>
      </c>
      <c r="BS39" s="129">
        <v>2.79</v>
      </c>
      <c r="BT39" s="129">
        <v>2.1899999999999995</v>
      </c>
      <c r="BU39" s="129">
        <v>-3.24</v>
      </c>
      <c r="BV39" s="129">
        <v>-1.77</v>
      </c>
      <c r="BW39" s="129">
        <v>-0.42000000000000004</v>
      </c>
      <c r="BX39" s="129">
        <v>0.28999999999999992</v>
      </c>
      <c r="BY39" s="129">
        <v>0.90999999999999992</v>
      </c>
      <c r="BZ39" s="129">
        <v>7.660000000000001</v>
      </c>
      <c r="CA39" s="129">
        <v>-5.0599999999999996</v>
      </c>
      <c r="CB39" s="129">
        <v>0.61</v>
      </c>
      <c r="CC39" s="129">
        <v>-2.4300000000000002</v>
      </c>
      <c r="CD39" s="129">
        <v>0.59</v>
      </c>
      <c r="CE39" s="129">
        <v>2.35</v>
      </c>
      <c r="CF39" s="129">
        <v>6.0099999999999989</v>
      </c>
      <c r="CG39" s="129">
        <v>-0.05</v>
      </c>
      <c r="CH39" s="129">
        <v>12.480000000000002</v>
      </c>
      <c r="CI39" s="129">
        <v>0.34</v>
      </c>
      <c r="CJ39" s="129">
        <v>-3.58</v>
      </c>
      <c r="CK39" s="129">
        <v>8.19</v>
      </c>
      <c r="CL39" s="129">
        <v>13.980000000000002</v>
      </c>
      <c r="CM39" s="129">
        <v>-12.79</v>
      </c>
      <c r="CN39" s="129">
        <v>-5.64</v>
      </c>
      <c r="CO39" s="129">
        <v>-3.0599999999999996</v>
      </c>
      <c r="CP39" s="129">
        <v>4.6100000000000003</v>
      </c>
      <c r="CQ39" s="129">
        <v>-3.18</v>
      </c>
      <c r="CR39" s="129">
        <v>-4.18</v>
      </c>
      <c r="CS39" s="129">
        <v>0.59</v>
      </c>
      <c r="CT39" s="129">
        <v>2.71</v>
      </c>
      <c r="CU39" s="129">
        <v>3.5999999999999996</v>
      </c>
      <c r="CV39" s="129">
        <v>10.119999999999999</v>
      </c>
      <c r="CW39" s="129">
        <v>1.98</v>
      </c>
      <c r="CX39" s="129">
        <v>-6.7</v>
      </c>
      <c r="CY39" s="129">
        <v>10.69</v>
      </c>
      <c r="CZ39" s="129">
        <v>9.6</v>
      </c>
      <c r="DA39" s="129">
        <v>-5.5999999999999988</v>
      </c>
      <c r="DB39" s="129">
        <v>4.63</v>
      </c>
      <c r="DC39" s="129">
        <v>0.20999999999999996</v>
      </c>
      <c r="DD39" s="129">
        <v>-4.57</v>
      </c>
      <c r="DE39" s="129">
        <v>0.31</v>
      </c>
      <c r="DF39" s="129">
        <v>2.2799999999999998</v>
      </c>
      <c r="DG39" s="129">
        <v>3.6300000000000003</v>
      </c>
      <c r="DH39" s="129">
        <v>-0.34</v>
      </c>
      <c r="DI39" s="129">
        <v>-1.76</v>
      </c>
      <c r="DJ39" s="129">
        <v>3.45</v>
      </c>
      <c r="DK39" s="129">
        <v>-1.19</v>
      </c>
      <c r="DL39" s="129">
        <v>-1.1100000000000001</v>
      </c>
      <c r="DM39" s="129">
        <v>-9.9999999999999992E-2</v>
      </c>
      <c r="DN39" s="129">
        <v>-3.53</v>
      </c>
      <c r="DO39" s="129">
        <v>2.16</v>
      </c>
      <c r="DP39" s="129">
        <v>0.42</v>
      </c>
      <c r="DQ39" s="129">
        <v>-2.9300000000000006</v>
      </c>
      <c r="DR39" s="129">
        <v>1.4300000000000002</v>
      </c>
      <c r="DS39" s="129">
        <v>8.08</v>
      </c>
      <c r="DT39" s="129">
        <v>3.82</v>
      </c>
      <c r="DU39" s="129">
        <v>-3.4599999999999995</v>
      </c>
      <c r="DV39" s="129">
        <v>1.7199999999999998</v>
      </c>
      <c r="DW39" s="129">
        <v>-4.08</v>
      </c>
      <c r="DX39" s="129">
        <v>-1.2599999999999998</v>
      </c>
      <c r="DY39" s="129">
        <v>0.85</v>
      </c>
      <c r="DZ39" s="129">
        <v>2.5700000000000003</v>
      </c>
      <c r="EA39" s="129">
        <v>2.1</v>
      </c>
      <c r="EB39" s="129">
        <v>-3.0800000000000005</v>
      </c>
      <c r="EC39" s="129">
        <v>0.28000000000000003</v>
      </c>
      <c r="ED39" s="129">
        <v>5.82</v>
      </c>
      <c r="EE39" s="129">
        <v>-1.9100000000000001</v>
      </c>
      <c r="EF39" s="129">
        <v>7.46</v>
      </c>
      <c r="EG39" s="129">
        <v>1.1400000000000001</v>
      </c>
      <c r="EH39" s="129">
        <v>0.61</v>
      </c>
      <c r="EI39" s="129">
        <v>-2.69</v>
      </c>
      <c r="EJ39" s="129">
        <v>4.49</v>
      </c>
      <c r="EK39" s="129">
        <v>-7.78</v>
      </c>
      <c r="EL39" s="129">
        <v>0.69</v>
      </c>
      <c r="EM39" s="129">
        <v>-0.92000000000000015</v>
      </c>
      <c r="EN39" s="129">
        <v>1.04</v>
      </c>
      <c r="EO39" s="129">
        <v>-1.5499999999999998</v>
      </c>
      <c r="EP39" s="129">
        <v>0.63</v>
      </c>
      <c r="EQ39" s="129">
        <v>6.21</v>
      </c>
      <c r="ER39" s="129">
        <v>4.4400000000000004</v>
      </c>
      <c r="ES39" s="129">
        <v>1.7600000000000002</v>
      </c>
      <c r="ET39" s="129">
        <v>-0.97999999999999987</v>
      </c>
      <c r="EU39" s="129">
        <v>-1.8900000000000001</v>
      </c>
      <c r="EV39">
        <f>100*SUMIF('12pxv'!$E$39:$E$492,$A39,'12pxv'!H$39:H$492)/sub_peso!EV39</f>
        <v>4.1399999999999997</v>
      </c>
      <c r="EW39">
        <f>100*SUMIF('12pxv'!$E$39:$E$492,$A39,'12pxv'!I$39:I$492)/sub_peso!EW39</f>
        <v>1.43</v>
      </c>
      <c r="EX39">
        <f>100*SUMIF('12pxv'!$E$39:$E$492,$A39,'12pxv'!J$39:J$492)/sub_peso!EX39</f>
        <v>-0.72</v>
      </c>
      <c r="EY39">
        <f>100*SUMIF('12pxv'!$E$39:$E$492,$A39,'12pxv'!K$39:K$492)/sub_peso!EY39</f>
        <v>7.2599999999999989</v>
      </c>
      <c r="EZ39">
        <f>100*SUMIF('12pxv'!$E$39:$E$492,$A39,'12pxv'!L$39:L$492)/sub_peso!EZ39</f>
        <v>0.91000000000000014</v>
      </c>
      <c r="FA39">
        <f>100*SUMIF('12pxv'!$E$39:$E$492,$A39,'12pxv'!M$39:M$492)/sub_peso!FA39</f>
        <v>1.27</v>
      </c>
      <c r="FB39">
        <f>100*SUMIF('12pxv'!$E$39:$E$492,$A39,'12pxv'!N$39:N$492)/sub_peso!FB39</f>
        <v>-0.14000000000000001</v>
      </c>
      <c r="FC39">
        <f>100*SUMIF('12pxv'!$E$39:$E$492,$A39,'12pxv'!O$39:O$492)/sub_peso!FC39</f>
        <v>-3.6</v>
      </c>
      <c r="FD39">
        <f>100*SUMIF('12pxv'!$E$39:$E$492,$A39,'12pxv'!P$39:P$492)/sub_peso!FD39</f>
        <v>2.19</v>
      </c>
      <c r="FE39">
        <f>100*SUMIF('12pxv'!$E$39:$E$492,$A39,'12pxv'!Q$39:Q$492)/sub_peso!FE39</f>
        <v>-4.32</v>
      </c>
      <c r="FF39">
        <f>100*SUMIF('12pxv'!$E$39:$E$492,$A39,'12pxv'!R$39:R$492)/sub_peso!FF39</f>
        <v>0.15000000000000002</v>
      </c>
      <c r="FG39">
        <f>100*SUMIF('12pxv'!$E$39:$E$492,$A39,'12pxv'!S$39:S$492)/sub_peso!FG39</f>
        <v>-1.02</v>
      </c>
      <c r="FH39">
        <f>100*SUMIF('12pxv'!$E$39:$E$492,$A39,'12pxv'!T$39:T$492)/sub_peso!FH39</f>
        <v>-0.32</v>
      </c>
      <c r="FI39">
        <f>100*SUMIF('12pxv'!$E$39:$E$492,$A39,'12pxv'!U$39:U$492)/sub_peso!FI39</f>
        <v>-3.61</v>
      </c>
      <c r="FJ39">
        <f>100*SUMIF('12pxv'!$E$39:$E$492,$A39,'12pxv'!V$39:V$492)/sub_peso!FJ39</f>
        <v>5.27</v>
      </c>
      <c r="FK39">
        <f>100*SUMIF('12pxv'!$E$39:$E$492,$A39,'12pxv'!W$39:W$492)/sub_peso!FK39</f>
        <v>4.1500000000000004</v>
      </c>
      <c r="FL39">
        <f>100*SUMIF('12pxv'!$E$39:$E$492,$A39,'12pxv'!X$39:X$492)/sub_peso!FL39</f>
        <v>2.77</v>
      </c>
      <c r="FM39">
        <f>100*SUMIF('12pxv'!$E$39:$E$492,$A39,'12pxv'!Y$39:Y$492)/sub_peso!FM39</f>
        <v>-0.45</v>
      </c>
      <c r="FN39">
        <f>100*SUMIF('12pxv'!$E$39:$E$492,$A39,'12pxv'!Z$39:Z$492)/sub_peso!FN39</f>
        <v>0.15</v>
      </c>
      <c r="FO39">
        <f>100*SUMIF('12pxv'!$E$39:$E$492,$A39,'12pxv'!AA$39:AA$492)/sub_peso!FO39</f>
        <v>-1.78</v>
      </c>
      <c r="FP39">
        <f>100*SUMIF('12pxv'!$E$39:$E$492,$A39,'12pxv'!AB$39:AB$492)/sub_peso!FP39</f>
        <v>5.9000000000000012</v>
      </c>
      <c r="FQ39">
        <f>100*SUMIF('12pxv'!$E$39:$E$492,$A39,'12pxv'!AC$39:AC$492)/sub_peso!FQ39</f>
        <v>8.1300000000000008</v>
      </c>
      <c r="FR39">
        <f>100*SUMIF('12pxv'!$E$39:$E$492,$A39,'12pxv'!AD$39:AD$492)/sub_peso!FR39</f>
        <v>-1.75</v>
      </c>
      <c r="FS39">
        <f>100*SUMIF('12pxv'!$E$39:$E$492,$A39,'12pxv'!AE$39:AE$492)/sub_peso!FS39</f>
        <v>0.92</v>
      </c>
      <c r="FT39">
        <f>100*SUMIF('12pxv'!$E$39:$E$492,$A39,'12pxv'!AF$39:AF$492)/sub_peso!FT39</f>
        <v>2.17</v>
      </c>
      <c r="FU39">
        <f>100*SUMIF('12pxv'!$E$39:$E$492,$A39,'12pxv'!AG$39:AG$492)/sub_peso!FU39</f>
        <v>-3.09</v>
      </c>
      <c r="FV39">
        <f>100*SUMIF('12pxv'!$E$39:$E$492,$A39,'12pxv'!AH$39:AH$492)/sub_peso!FV39</f>
        <v>7.0999999999999988</v>
      </c>
      <c r="FW39">
        <f>100*SUMIF('12pxv'!$E$39:$E$492,$A39,'12pxv'!AI$39:AI$492)/sub_peso!FW39</f>
        <v>10.01</v>
      </c>
      <c r="FX39">
        <f>100*SUMIF('12pxv'!$E$39:$E$492,$A39,'12pxv'!AJ$39:AJ$492)/sub_peso!FX39</f>
        <v>-0.13</v>
      </c>
      <c r="FY39">
        <f>100*SUMIF('12pxv'!$E$39:$E$492,$A39,'12pxv'!AK$39:AK$492)/sub_peso!FY39</f>
        <v>-3.63</v>
      </c>
      <c r="FZ39">
        <f>100*SUMIF('12pxv'!$E$39:$E$492,$A39,'12pxv'!AL$39:AL$492)/sub_peso!FZ39</f>
        <v>-3.15</v>
      </c>
      <c r="GA39">
        <f>100*SUMIF('12pxv'!$E$39:$E$492,$A39,'12pxv'!AM$39:AM$492)/sub_peso!GA39</f>
        <v>-3.04</v>
      </c>
      <c r="GB39">
        <f>100*SUMIF('12pxv'!$E$39:$E$492,$A39,'12pxv'!AN$39:AN$492)/sub_peso!GB39</f>
        <v>1.4599999999999997</v>
      </c>
    </row>
    <row r="40" spans="1:184" x14ac:dyDescent="0.25">
      <c r="A40" s="59">
        <v>1106006</v>
      </c>
      <c r="B40" s="56" t="s">
        <v>41</v>
      </c>
      <c r="C40" s="129">
        <v>-0.46000000000000008</v>
      </c>
      <c r="D40" s="129">
        <v>1.7399999999999998</v>
      </c>
      <c r="E40" s="129">
        <v>7.3299999999999992</v>
      </c>
      <c r="F40" s="129">
        <v>0.36999999999999994</v>
      </c>
      <c r="G40" s="129">
        <v>3.38</v>
      </c>
      <c r="H40" s="129">
        <v>0.83999999999999986</v>
      </c>
      <c r="I40" s="129">
        <v>-8.3699999999999992</v>
      </c>
      <c r="J40" s="129">
        <v>-7.16</v>
      </c>
      <c r="K40" s="129">
        <v>3.13</v>
      </c>
      <c r="L40" s="129">
        <v>-2.38</v>
      </c>
      <c r="M40" s="129">
        <v>-0.28000000000000003</v>
      </c>
      <c r="N40" s="129">
        <v>-0.13000000000000003</v>
      </c>
      <c r="O40" s="129">
        <v>0.75</v>
      </c>
      <c r="P40" s="129">
        <v>3.48</v>
      </c>
      <c r="Q40" s="129">
        <v>-1.05</v>
      </c>
      <c r="R40" s="129">
        <v>1.21</v>
      </c>
      <c r="S40" s="129">
        <v>6.37</v>
      </c>
      <c r="T40" s="129">
        <v>2.81</v>
      </c>
      <c r="U40" s="129">
        <v>-5.57</v>
      </c>
      <c r="V40" s="129">
        <v>-2.91</v>
      </c>
      <c r="W40" s="129">
        <v>-6.9500000000000011</v>
      </c>
      <c r="X40" s="129">
        <v>0.31</v>
      </c>
      <c r="Y40" s="129">
        <v>1.71</v>
      </c>
      <c r="Z40" s="129">
        <v>-1.7</v>
      </c>
      <c r="AA40" s="129">
        <v>3.92</v>
      </c>
      <c r="AB40" s="129">
        <v>0.68</v>
      </c>
      <c r="AC40" s="129">
        <v>1.58</v>
      </c>
      <c r="AD40" s="129">
        <v>7.28</v>
      </c>
      <c r="AE40" s="129">
        <v>8.99</v>
      </c>
      <c r="AF40" s="129">
        <v>-9.44</v>
      </c>
      <c r="AG40" s="129">
        <v>2.9000000000000004</v>
      </c>
      <c r="AH40" s="129">
        <v>-4.8299999999999992</v>
      </c>
      <c r="AI40" s="129">
        <v>-3.19</v>
      </c>
      <c r="AJ40" s="129">
        <v>-6.92</v>
      </c>
      <c r="AK40" s="129">
        <v>3.06</v>
      </c>
      <c r="AL40" s="129">
        <v>-0.75</v>
      </c>
      <c r="AM40" s="129">
        <v>7.84</v>
      </c>
      <c r="AN40" s="129">
        <v>8.59</v>
      </c>
      <c r="AO40" s="129">
        <v>-0.27</v>
      </c>
      <c r="AP40" s="129">
        <v>23.2</v>
      </c>
      <c r="AQ40" s="129">
        <v>4.32</v>
      </c>
      <c r="AR40" s="129">
        <v>4.63</v>
      </c>
      <c r="AS40" s="129">
        <v>-1.2999999999999998</v>
      </c>
      <c r="AT40" s="129">
        <v>-14.93</v>
      </c>
      <c r="AU40" s="129">
        <v>5.04</v>
      </c>
      <c r="AV40" s="129">
        <v>-4.92</v>
      </c>
      <c r="AW40" s="129">
        <v>11.4</v>
      </c>
      <c r="AX40" s="129">
        <v>-2.7</v>
      </c>
      <c r="AY40" s="129">
        <v>4.410000000000001</v>
      </c>
      <c r="AZ40" s="129">
        <v>-5.34</v>
      </c>
      <c r="BA40" s="129">
        <v>8.14</v>
      </c>
      <c r="BB40" s="129">
        <v>-4.32</v>
      </c>
      <c r="BC40" s="129">
        <v>8.2899999999999991</v>
      </c>
      <c r="BD40" s="129">
        <v>3.5</v>
      </c>
      <c r="BE40" s="129">
        <v>-2.82</v>
      </c>
      <c r="BF40" s="129">
        <v>5.79</v>
      </c>
      <c r="BG40" s="129">
        <v>-7.9600000000000009</v>
      </c>
      <c r="BH40" s="129">
        <v>-0.51</v>
      </c>
      <c r="BI40" s="129">
        <v>7.08</v>
      </c>
      <c r="BJ40" s="129">
        <v>4.87</v>
      </c>
      <c r="BK40" s="129">
        <v>-1.7700000000000002</v>
      </c>
      <c r="BL40" s="129">
        <v>0.56999999999999984</v>
      </c>
      <c r="BM40" s="129">
        <v>-1.4000000000000001</v>
      </c>
      <c r="BN40" s="129">
        <v>2.67</v>
      </c>
      <c r="BO40" s="129">
        <v>2.31</v>
      </c>
      <c r="BP40" s="129">
        <v>5.5500000000000007</v>
      </c>
      <c r="BQ40" s="129">
        <v>-11.46</v>
      </c>
      <c r="BR40" s="129">
        <v>-11.56</v>
      </c>
      <c r="BS40" s="129">
        <v>3.89</v>
      </c>
      <c r="BT40" s="129">
        <v>-2.2999999999999998</v>
      </c>
      <c r="BU40" s="129">
        <v>2.65</v>
      </c>
      <c r="BV40" s="129">
        <v>5.08</v>
      </c>
      <c r="BW40" s="129">
        <v>-6.14</v>
      </c>
      <c r="BX40" s="129">
        <v>-1.23</v>
      </c>
      <c r="BY40" s="129">
        <v>6.97</v>
      </c>
      <c r="BZ40" s="129">
        <v>1.1100000000000001</v>
      </c>
      <c r="CA40" s="129">
        <v>0.04</v>
      </c>
      <c r="CB40" s="129">
        <v>9.1199999999999992</v>
      </c>
      <c r="CC40" s="129">
        <v>-11.97</v>
      </c>
      <c r="CD40" s="129">
        <v>-12.61</v>
      </c>
      <c r="CE40" s="129">
        <v>3.03</v>
      </c>
      <c r="CF40" s="129">
        <v>2.11</v>
      </c>
      <c r="CG40" s="129">
        <v>-3.85</v>
      </c>
      <c r="CH40" s="129">
        <v>0.55000000000000004</v>
      </c>
      <c r="CI40" s="129">
        <v>-1.26</v>
      </c>
      <c r="CJ40" s="129">
        <v>-1.9299999999999997</v>
      </c>
      <c r="CK40" s="129">
        <v>5.85</v>
      </c>
      <c r="CL40" s="129">
        <v>3.6000000000000005</v>
      </c>
      <c r="CM40" s="129">
        <v>-1.22</v>
      </c>
      <c r="CN40" s="129">
        <v>-7.09</v>
      </c>
      <c r="CO40" s="129">
        <v>-1.4199999999999997</v>
      </c>
      <c r="CP40" s="129">
        <v>-1.31</v>
      </c>
      <c r="CQ40" s="129">
        <v>-5.81</v>
      </c>
      <c r="CR40" s="129">
        <v>2.93</v>
      </c>
      <c r="CS40" s="129">
        <v>2.66</v>
      </c>
      <c r="CT40" s="129">
        <v>8.01</v>
      </c>
      <c r="CU40" s="129">
        <v>9.1</v>
      </c>
      <c r="CV40" s="129">
        <v>1.1000000000000001</v>
      </c>
      <c r="CW40" s="129">
        <v>4.3899999999999997</v>
      </c>
      <c r="CX40" s="129">
        <v>4.37</v>
      </c>
      <c r="CY40" s="129">
        <v>13.39</v>
      </c>
      <c r="CZ40" s="129">
        <v>5.44</v>
      </c>
      <c r="DA40" s="129">
        <v>2.95</v>
      </c>
      <c r="DB40" s="129">
        <v>-13.93</v>
      </c>
      <c r="DC40" s="129">
        <v>-5.0799999999999992</v>
      </c>
      <c r="DD40" s="129">
        <v>-7.02</v>
      </c>
      <c r="DE40" s="129">
        <v>11.38</v>
      </c>
      <c r="DF40" s="129">
        <v>6.6199999999999992</v>
      </c>
      <c r="DG40" s="129">
        <v>3.01</v>
      </c>
      <c r="DH40" s="129">
        <v>-3.02</v>
      </c>
      <c r="DI40" s="129">
        <v>-1.1299999999999999</v>
      </c>
      <c r="DJ40" s="129">
        <v>5.24</v>
      </c>
      <c r="DK40" s="129">
        <v>13.53</v>
      </c>
      <c r="DL40" s="129">
        <v>-1.36</v>
      </c>
      <c r="DM40" s="129">
        <v>-5.9500000000000011</v>
      </c>
      <c r="DN40" s="129">
        <v>0.89999999999999991</v>
      </c>
      <c r="DO40" s="129">
        <v>-5.85</v>
      </c>
      <c r="DP40" s="129">
        <v>-5.15</v>
      </c>
      <c r="DQ40" s="129">
        <v>3.13</v>
      </c>
      <c r="DR40" s="129">
        <v>3.86</v>
      </c>
      <c r="DS40" s="129">
        <v>3.6</v>
      </c>
      <c r="DT40" s="129">
        <v>-6.22</v>
      </c>
      <c r="DU40" s="129">
        <v>-5.4</v>
      </c>
      <c r="DV40" s="129">
        <v>10.230000000000002</v>
      </c>
      <c r="DW40" s="129">
        <v>1.85</v>
      </c>
      <c r="DX40" s="129">
        <v>-5.85</v>
      </c>
      <c r="DY40" s="129">
        <v>-3.93</v>
      </c>
      <c r="DZ40" s="129">
        <v>-7.6500000000000012</v>
      </c>
      <c r="EA40" s="129">
        <v>0.47</v>
      </c>
      <c r="EB40" s="129">
        <v>0.47</v>
      </c>
      <c r="EC40" s="129">
        <v>6.67</v>
      </c>
      <c r="ED40" s="129">
        <v>0.54</v>
      </c>
      <c r="EE40" s="129">
        <v>6.8</v>
      </c>
      <c r="EF40" s="129">
        <v>7.4800000000000013</v>
      </c>
      <c r="EG40" s="129">
        <v>2.0099999999999998</v>
      </c>
      <c r="EH40" s="129">
        <v>10.850000000000001</v>
      </c>
      <c r="EI40" s="129">
        <v>7.49</v>
      </c>
      <c r="EJ40" s="129">
        <v>8.1300000000000008</v>
      </c>
      <c r="EK40" s="129">
        <v>-1.46</v>
      </c>
      <c r="EL40" s="129">
        <v>-20.39</v>
      </c>
      <c r="EM40" s="129">
        <v>-2.82</v>
      </c>
      <c r="EN40" s="129">
        <v>-7.0500000000000007</v>
      </c>
      <c r="EO40" s="129">
        <v>0.22000000000000003</v>
      </c>
      <c r="EP40" s="129">
        <v>8.1199999999999992</v>
      </c>
      <c r="EQ40" s="129">
        <v>2.76</v>
      </c>
      <c r="ER40" s="129">
        <v>1.1399999999999999</v>
      </c>
      <c r="ES40" s="129">
        <v>1.95</v>
      </c>
      <c r="ET40" s="129">
        <v>10.57</v>
      </c>
      <c r="EU40" s="129">
        <v>8.76</v>
      </c>
      <c r="EV40">
        <f>100*SUMIF('12pxv'!$E$39:$E$492,$A40,'12pxv'!H$39:H$492)/sub_peso!EV40</f>
        <v>0.67000000000000015</v>
      </c>
      <c r="EW40">
        <f>100*SUMIF('12pxv'!$E$39:$E$492,$A40,'12pxv'!I$39:I$492)/sub_peso!EW40</f>
        <v>-9.76</v>
      </c>
      <c r="EX40">
        <f>100*SUMIF('12pxv'!$E$39:$E$492,$A40,'12pxv'!J$39:J$492)/sub_peso!EX40</f>
        <v>-8.01</v>
      </c>
      <c r="EY40">
        <f>100*SUMIF('12pxv'!$E$39:$E$492,$A40,'12pxv'!K$39:K$492)/sub_peso!EY40</f>
        <v>-5.74</v>
      </c>
      <c r="EZ40">
        <f>100*SUMIF('12pxv'!$E$39:$E$492,$A40,'12pxv'!L$39:L$492)/sub_peso!EZ40</f>
        <v>-1.68</v>
      </c>
      <c r="FA40">
        <f>100*SUMIF('12pxv'!$E$39:$E$492,$A40,'12pxv'!M$39:M$492)/sub_peso!FA40</f>
        <v>3.83</v>
      </c>
      <c r="FB40">
        <f>100*SUMIF('12pxv'!$E$39:$E$492,$A40,'12pxv'!N$39:N$492)/sub_peso!FB40</f>
        <v>-2.56</v>
      </c>
      <c r="FC40">
        <f>100*SUMIF('12pxv'!$E$39:$E$492,$A40,'12pxv'!O$39:O$492)/sub_peso!FC40</f>
        <v>-3.63</v>
      </c>
      <c r="FD40">
        <f>100*SUMIF('12pxv'!$E$39:$E$492,$A40,'12pxv'!P$39:P$492)/sub_peso!FD40</f>
        <v>0.42</v>
      </c>
      <c r="FE40">
        <f>100*SUMIF('12pxv'!$E$39:$E$492,$A40,'12pxv'!Q$39:Q$492)/sub_peso!FE40</f>
        <v>-1.0900000000000001</v>
      </c>
      <c r="FF40">
        <f>100*SUMIF('12pxv'!$E$39:$E$492,$A40,'12pxv'!R$39:R$492)/sub_peso!FF40</f>
        <v>12.72</v>
      </c>
      <c r="FG40">
        <f>100*SUMIF('12pxv'!$E$39:$E$492,$A40,'12pxv'!S$39:S$492)/sub_peso!FG40</f>
        <v>5.3</v>
      </c>
      <c r="FH40">
        <f>100*SUMIF('12pxv'!$E$39:$E$492,$A40,'12pxv'!T$39:T$492)/sub_peso!FH40</f>
        <v>2.4900000000000002</v>
      </c>
      <c r="FI40">
        <f>100*SUMIF('12pxv'!$E$39:$E$492,$A40,'12pxv'!U$39:U$492)/sub_peso!FI40</f>
        <v>0.18</v>
      </c>
      <c r="FJ40">
        <f>100*SUMIF('12pxv'!$E$39:$E$492,$A40,'12pxv'!V$39:V$492)/sub_peso!FJ40</f>
        <v>-2.13</v>
      </c>
      <c r="FK40">
        <f>100*SUMIF('12pxv'!$E$39:$E$492,$A40,'12pxv'!W$39:W$492)/sub_peso!FK40</f>
        <v>-7.5300000000000011</v>
      </c>
      <c r="FL40">
        <f>100*SUMIF('12pxv'!$E$39:$E$492,$A40,'12pxv'!X$39:X$492)/sub_peso!FL40</f>
        <v>-1.8999999999999997</v>
      </c>
      <c r="FM40">
        <f>100*SUMIF('12pxv'!$E$39:$E$492,$A40,'12pxv'!Y$39:Y$492)/sub_peso!FM40</f>
        <v>-2.4</v>
      </c>
      <c r="FN40">
        <f>100*SUMIF('12pxv'!$E$39:$E$492,$A40,'12pxv'!Z$39:Z$492)/sub_peso!FN40</f>
        <v>-0.85999999999999988</v>
      </c>
      <c r="FO40">
        <f>100*SUMIF('12pxv'!$E$39:$E$492,$A40,'12pxv'!AA$39:AA$492)/sub_peso!FO40</f>
        <v>3.46</v>
      </c>
      <c r="FP40">
        <f>100*SUMIF('12pxv'!$E$39:$E$492,$A40,'12pxv'!AB$39:AB$492)/sub_peso!FP40</f>
        <v>-1.62</v>
      </c>
      <c r="FQ40">
        <f>100*SUMIF('12pxv'!$E$39:$E$492,$A40,'12pxv'!AC$39:AC$492)/sub_peso!FQ40</f>
        <v>5.01</v>
      </c>
      <c r="FR40">
        <f>100*SUMIF('12pxv'!$E$39:$E$492,$A40,'12pxv'!AD$39:AD$492)/sub_peso!FR40</f>
        <v>5.24</v>
      </c>
      <c r="FS40">
        <f>100*SUMIF('12pxv'!$E$39:$E$492,$A40,'12pxv'!AE$39:AE$492)/sub_peso!FS40</f>
        <v>7.8999999999999995</v>
      </c>
      <c r="FT40">
        <f>100*SUMIF('12pxv'!$E$39:$E$492,$A40,'12pxv'!AF$39:AF$492)/sub_peso!FT40</f>
        <v>-0.94999999999999984</v>
      </c>
      <c r="FU40">
        <f>100*SUMIF('12pxv'!$E$39:$E$492,$A40,'12pxv'!AG$39:AG$492)/sub_peso!FU40</f>
        <v>1.8100000000000003</v>
      </c>
      <c r="FV40">
        <f>100*SUMIF('12pxv'!$E$39:$E$492,$A40,'12pxv'!AH$39:AH$492)/sub_peso!FV40</f>
        <v>1.9599999999999997</v>
      </c>
      <c r="FW40">
        <f>100*SUMIF('12pxv'!$E$39:$E$492,$A40,'12pxv'!AI$39:AI$492)/sub_peso!FW40</f>
        <v>-2.15</v>
      </c>
      <c r="FX40">
        <f>100*SUMIF('12pxv'!$E$39:$E$492,$A40,'12pxv'!AJ$39:AJ$492)/sub_peso!FX40</f>
        <v>-2.42</v>
      </c>
      <c r="FY40">
        <f>100*SUMIF('12pxv'!$E$39:$E$492,$A40,'12pxv'!AK$39:AK$492)/sub_peso!FY40</f>
        <v>-6.0000000000000005E-2</v>
      </c>
      <c r="FZ40">
        <f>100*SUMIF('12pxv'!$E$39:$E$492,$A40,'12pxv'!AL$39:AL$492)/sub_peso!FZ40</f>
        <v>4.75</v>
      </c>
      <c r="GA40">
        <f>100*SUMIF('12pxv'!$E$39:$E$492,$A40,'12pxv'!AM$39:AM$492)/sub_peso!GA40</f>
        <v>-3.3599999999999994</v>
      </c>
      <c r="GB40">
        <f>100*SUMIF('12pxv'!$E$39:$E$492,$A40,'12pxv'!AN$39:AN$492)/sub_peso!GB40</f>
        <v>2.9300000000000006</v>
      </c>
    </row>
    <row r="41" spans="1:184" x14ac:dyDescent="0.25">
      <c r="A41" s="59">
        <v>1106008</v>
      </c>
      <c r="B41" s="56" t="s">
        <v>42</v>
      </c>
      <c r="C41" s="129">
        <v>-0.31</v>
      </c>
      <c r="D41" s="129">
        <v>-1.8600000000000003</v>
      </c>
      <c r="E41" s="129">
        <v>-4.03</v>
      </c>
      <c r="F41" s="129">
        <v>-0.11999999999999998</v>
      </c>
      <c r="G41" s="129">
        <v>2.71</v>
      </c>
      <c r="H41" s="129">
        <v>6.78</v>
      </c>
      <c r="I41" s="129">
        <v>-0.87</v>
      </c>
      <c r="J41" s="129">
        <v>0.64999999999999991</v>
      </c>
      <c r="K41" s="129">
        <v>-1.99</v>
      </c>
      <c r="L41" s="129">
        <v>-1.47</v>
      </c>
      <c r="M41" s="129">
        <v>-0.68</v>
      </c>
      <c r="N41" s="129">
        <v>-1.45</v>
      </c>
      <c r="O41" s="129">
        <v>-3.7200000000000006</v>
      </c>
      <c r="P41" s="129">
        <v>-2.4300000000000002</v>
      </c>
      <c r="Q41" s="129">
        <v>0.54</v>
      </c>
      <c r="R41" s="129">
        <v>2.29</v>
      </c>
      <c r="S41" s="129">
        <v>2.95</v>
      </c>
      <c r="T41" s="129">
        <v>11.05</v>
      </c>
      <c r="U41" s="129">
        <v>-0.47</v>
      </c>
      <c r="V41" s="129">
        <v>7.0000000000000007E-2</v>
      </c>
      <c r="W41" s="129">
        <v>2.2200000000000002</v>
      </c>
      <c r="X41" s="129">
        <v>-0.39999999999999997</v>
      </c>
      <c r="Y41" s="129">
        <v>-3.26</v>
      </c>
      <c r="Z41" s="129">
        <v>-0.26</v>
      </c>
      <c r="AA41" s="129">
        <v>-2.5099999999999998</v>
      </c>
      <c r="AB41" s="129">
        <v>-2.2500000000000004</v>
      </c>
      <c r="AC41" s="129">
        <v>-1.48</v>
      </c>
      <c r="AD41" s="129">
        <v>0.80000000000000016</v>
      </c>
      <c r="AE41" s="129">
        <v>1.86</v>
      </c>
      <c r="AF41" s="129">
        <v>6.22</v>
      </c>
      <c r="AG41" s="129">
        <v>1.2400000000000002</v>
      </c>
      <c r="AH41" s="129">
        <v>1.9700000000000002</v>
      </c>
      <c r="AI41" s="129">
        <v>-2.33</v>
      </c>
      <c r="AJ41" s="129">
        <v>1.52</v>
      </c>
      <c r="AK41" s="129">
        <v>-4.4200000000000008</v>
      </c>
      <c r="AL41" s="129">
        <v>3.1</v>
      </c>
      <c r="AM41" s="129">
        <v>1.5399999999999998</v>
      </c>
      <c r="AN41" s="129">
        <v>-3.18</v>
      </c>
      <c r="AO41" s="129">
        <v>-1.9499999999999995</v>
      </c>
      <c r="AP41" s="129">
        <v>2.1800000000000002</v>
      </c>
      <c r="AQ41" s="129">
        <v>3.45</v>
      </c>
      <c r="AR41" s="129">
        <v>10.38</v>
      </c>
      <c r="AS41" s="129">
        <v>11.319999999999999</v>
      </c>
      <c r="AT41" s="129">
        <v>4.26</v>
      </c>
      <c r="AU41" s="129">
        <v>-3.1700000000000004</v>
      </c>
      <c r="AV41" s="129">
        <v>1.56</v>
      </c>
      <c r="AW41" s="129">
        <v>0.60000000000000009</v>
      </c>
      <c r="AX41" s="129">
        <v>6.84</v>
      </c>
      <c r="AY41" s="129">
        <v>-4.59</v>
      </c>
      <c r="AZ41" s="129">
        <v>-6.46</v>
      </c>
      <c r="BA41" s="129">
        <v>-6.06</v>
      </c>
      <c r="BB41" s="129">
        <v>3</v>
      </c>
      <c r="BC41" s="129">
        <v>3.8699999999999997</v>
      </c>
      <c r="BD41" s="129">
        <v>6.11</v>
      </c>
      <c r="BE41" s="129">
        <v>10.16</v>
      </c>
      <c r="BF41" s="129">
        <v>6.7899999999999991</v>
      </c>
      <c r="BG41" s="129">
        <v>-3.52</v>
      </c>
      <c r="BH41" s="129">
        <v>-3.24</v>
      </c>
      <c r="BI41" s="129">
        <v>-10.7</v>
      </c>
      <c r="BJ41" s="129">
        <v>2.83</v>
      </c>
      <c r="BK41" s="129">
        <v>2.41</v>
      </c>
      <c r="BL41" s="129">
        <v>-0.99</v>
      </c>
      <c r="BM41" s="129">
        <v>-5.4200000000000008</v>
      </c>
      <c r="BN41" s="129">
        <v>-4.55</v>
      </c>
      <c r="BO41" s="129">
        <v>3.15</v>
      </c>
      <c r="BP41" s="129">
        <v>16.12</v>
      </c>
      <c r="BQ41" s="129">
        <v>7.32</v>
      </c>
      <c r="BR41" s="129">
        <v>0.22</v>
      </c>
      <c r="BS41" s="129">
        <v>-3.54</v>
      </c>
      <c r="BT41" s="129">
        <v>0.38000000000000006</v>
      </c>
      <c r="BU41" s="129">
        <v>-0.65</v>
      </c>
      <c r="BV41" s="129">
        <v>-3.09</v>
      </c>
      <c r="BW41" s="129">
        <v>-0.76</v>
      </c>
      <c r="BX41" s="129">
        <v>-0.39</v>
      </c>
      <c r="BY41" s="129">
        <v>-5.9</v>
      </c>
      <c r="BZ41" s="129">
        <v>1.91</v>
      </c>
      <c r="CA41" s="129">
        <v>1.8400000000000003</v>
      </c>
      <c r="CB41" s="129">
        <v>11.92</v>
      </c>
      <c r="CC41" s="129">
        <v>2.25</v>
      </c>
      <c r="CD41" s="129">
        <v>-0.44</v>
      </c>
      <c r="CE41" s="129">
        <v>-3.9999999999999996</v>
      </c>
      <c r="CF41" s="129">
        <v>4.0999999999999996</v>
      </c>
      <c r="CG41" s="129">
        <v>2.15</v>
      </c>
      <c r="CH41" s="129">
        <v>3.7500000000000004</v>
      </c>
      <c r="CI41" s="129">
        <v>-5.7799999999999994</v>
      </c>
      <c r="CJ41" s="129">
        <v>-4.88</v>
      </c>
      <c r="CK41" s="129">
        <v>1.04</v>
      </c>
      <c r="CL41" s="129">
        <v>-1.89</v>
      </c>
      <c r="CM41" s="129">
        <v>5.48</v>
      </c>
      <c r="CN41" s="129">
        <v>5</v>
      </c>
      <c r="CO41" s="129">
        <v>-5.28</v>
      </c>
      <c r="CP41" s="129">
        <v>2.16</v>
      </c>
      <c r="CQ41" s="129">
        <v>4.3600000000000003</v>
      </c>
      <c r="CR41" s="129">
        <v>-1.3700000000000003</v>
      </c>
      <c r="CS41" s="129">
        <v>-5.44</v>
      </c>
      <c r="CT41" s="129">
        <v>1.0900000000000001</v>
      </c>
      <c r="CU41" s="129">
        <v>4.74</v>
      </c>
      <c r="CV41" s="129">
        <v>5.3099999999999987</v>
      </c>
      <c r="CW41" s="129">
        <v>-0.6</v>
      </c>
      <c r="CX41" s="129">
        <v>-6.9599999999999991</v>
      </c>
      <c r="CY41" s="129">
        <v>5.7799999999999994</v>
      </c>
      <c r="CZ41" s="129">
        <v>14.520000000000001</v>
      </c>
      <c r="DA41" s="129">
        <v>3.25</v>
      </c>
      <c r="DB41" s="129">
        <v>4.9500000000000011</v>
      </c>
      <c r="DC41" s="129">
        <v>-4.32</v>
      </c>
      <c r="DD41" s="129">
        <v>-5.55</v>
      </c>
      <c r="DE41" s="129">
        <v>-2.5900000000000003</v>
      </c>
      <c r="DF41" s="129">
        <v>-4.1900000000000004</v>
      </c>
      <c r="DG41" s="129">
        <v>3.83</v>
      </c>
      <c r="DH41" s="129">
        <v>-1.99</v>
      </c>
      <c r="DI41" s="129">
        <v>-3.02</v>
      </c>
      <c r="DJ41" s="129">
        <v>3.57</v>
      </c>
      <c r="DK41" s="129">
        <v>4.4000000000000004</v>
      </c>
      <c r="DL41" s="129">
        <v>9.07</v>
      </c>
      <c r="DM41" s="129">
        <v>-0.32</v>
      </c>
      <c r="DN41" s="129">
        <v>-0.67999999999999994</v>
      </c>
      <c r="DO41" s="129">
        <v>-0.45000000000000007</v>
      </c>
      <c r="DP41" s="129">
        <v>1.73</v>
      </c>
      <c r="DQ41" s="129">
        <v>-0.19</v>
      </c>
      <c r="DR41" s="129">
        <v>-2.13</v>
      </c>
      <c r="DS41" s="129">
        <v>-2.08</v>
      </c>
      <c r="DT41" s="129">
        <v>-2.5099999999999998</v>
      </c>
      <c r="DU41" s="129">
        <v>-2.93</v>
      </c>
      <c r="DV41" s="129">
        <v>1.98</v>
      </c>
      <c r="DW41" s="129">
        <v>4.8600000000000003</v>
      </c>
      <c r="DX41" s="129">
        <v>2.6900000000000004</v>
      </c>
      <c r="DY41" s="129">
        <v>2.1</v>
      </c>
      <c r="DZ41" s="129">
        <v>3.7100000000000004</v>
      </c>
      <c r="EA41" s="129">
        <v>3.17</v>
      </c>
      <c r="EB41" s="129">
        <v>0.18000000000000002</v>
      </c>
      <c r="EC41" s="129">
        <v>-4.01</v>
      </c>
      <c r="ED41" s="129">
        <v>0.55000000000000004</v>
      </c>
      <c r="EE41" s="129">
        <v>1.2000000000000002</v>
      </c>
      <c r="EF41" s="129">
        <v>4.580000000000001</v>
      </c>
      <c r="EG41" s="129">
        <v>-3.8100000000000005</v>
      </c>
      <c r="EH41" s="129">
        <v>-3.36</v>
      </c>
      <c r="EI41" s="129">
        <v>0.32000000000000006</v>
      </c>
      <c r="EJ41" s="129">
        <v>7.35</v>
      </c>
      <c r="EK41" s="129">
        <v>7.83</v>
      </c>
      <c r="EL41" s="129">
        <v>-0.61999999999999988</v>
      </c>
      <c r="EM41" s="129">
        <v>-3.11</v>
      </c>
      <c r="EN41" s="129">
        <v>0.13</v>
      </c>
      <c r="EO41" s="129">
        <v>-5.5900000000000007</v>
      </c>
      <c r="EP41" s="129">
        <v>-3.54</v>
      </c>
      <c r="EQ41" s="129">
        <v>9.0000000000000011E-2</v>
      </c>
      <c r="ER41" s="129">
        <v>0.46</v>
      </c>
      <c r="ES41" s="129">
        <v>1.7</v>
      </c>
      <c r="ET41" s="129">
        <v>1.04</v>
      </c>
      <c r="EU41" s="129">
        <v>3.75</v>
      </c>
      <c r="EV41">
        <f>100*SUMIF('12pxv'!$E$39:$E$492,$A41,'12pxv'!H$39:H$492)/sub_peso!EV41</f>
        <v>4.71</v>
      </c>
      <c r="EW41">
        <f>100*SUMIF('12pxv'!$E$39:$E$492,$A41,'12pxv'!I$39:I$492)/sub_peso!EW41</f>
        <v>2.6300000000000003</v>
      </c>
      <c r="EX41">
        <f>100*SUMIF('12pxv'!$E$39:$E$492,$A41,'12pxv'!J$39:J$492)/sub_peso!EX41</f>
        <v>0.85000000000000009</v>
      </c>
      <c r="EY41">
        <f>100*SUMIF('12pxv'!$E$39:$E$492,$A41,'12pxv'!K$39:K$492)/sub_peso!EY41</f>
        <v>-0.55000000000000004</v>
      </c>
      <c r="EZ41">
        <f>100*SUMIF('12pxv'!$E$39:$E$492,$A41,'12pxv'!L$39:L$492)/sub_peso!EZ41</f>
        <v>2.17</v>
      </c>
      <c r="FA41">
        <f>100*SUMIF('12pxv'!$E$39:$E$492,$A41,'12pxv'!M$39:M$492)/sub_peso!FA41</f>
        <v>0.08</v>
      </c>
      <c r="FB41">
        <f>100*SUMIF('12pxv'!$E$39:$E$492,$A41,'12pxv'!N$39:N$492)/sub_peso!FB41</f>
        <v>-0.34</v>
      </c>
      <c r="FC41">
        <f>100*SUMIF('12pxv'!$E$39:$E$492,$A41,'12pxv'!O$39:O$492)/sub_peso!FC41</f>
        <v>1.17</v>
      </c>
      <c r="FD41">
        <f>100*SUMIF('12pxv'!$E$39:$E$492,$A41,'12pxv'!P$39:P$492)/sub_peso!FD41</f>
        <v>0.74</v>
      </c>
      <c r="FE41">
        <f>100*SUMIF('12pxv'!$E$39:$E$492,$A41,'12pxv'!Q$39:Q$492)/sub_peso!FE41</f>
        <v>-0.64</v>
      </c>
      <c r="FF41">
        <f>100*SUMIF('12pxv'!$E$39:$E$492,$A41,'12pxv'!R$39:R$492)/sub_peso!FF41</f>
        <v>-1.03</v>
      </c>
      <c r="FG41">
        <f>100*SUMIF('12pxv'!$E$39:$E$492,$A41,'12pxv'!S$39:S$492)/sub_peso!FG41</f>
        <v>1.5900000000000003</v>
      </c>
      <c r="FH41">
        <f>100*SUMIF('12pxv'!$E$39:$E$492,$A41,'12pxv'!T$39:T$492)/sub_peso!FH41</f>
        <v>4.88</v>
      </c>
      <c r="FI41">
        <f>100*SUMIF('12pxv'!$E$39:$E$492,$A41,'12pxv'!U$39:U$492)/sub_peso!FI41</f>
        <v>7</v>
      </c>
      <c r="FJ41">
        <f>100*SUMIF('12pxv'!$E$39:$E$492,$A41,'12pxv'!V$39:V$492)/sub_peso!FJ41</f>
        <v>5.16</v>
      </c>
      <c r="FK41">
        <f>100*SUMIF('12pxv'!$E$39:$E$492,$A41,'12pxv'!W$39:W$492)/sub_peso!FK41</f>
        <v>6.96</v>
      </c>
      <c r="FL41">
        <f>100*SUMIF('12pxv'!$E$39:$E$492,$A41,'12pxv'!X$39:X$492)/sub_peso!FL41</f>
        <v>4.47</v>
      </c>
      <c r="FM41">
        <f>100*SUMIF('12pxv'!$E$39:$E$492,$A41,'12pxv'!Y$39:Y$492)/sub_peso!FM41</f>
        <v>1.42</v>
      </c>
      <c r="FN41">
        <f>100*SUMIF('12pxv'!$E$39:$E$492,$A41,'12pxv'!Z$39:Z$492)/sub_peso!FN41</f>
        <v>-3.38</v>
      </c>
      <c r="FO41">
        <f>100*SUMIF('12pxv'!$E$39:$E$492,$A41,'12pxv'!AA$39:AA$492)/sub_peso!FO41</f>
        <v>-3.4</v>
      </c>
      <c r="FP41">
        <f>100*SUMIF('12pxv'!$E$39:$E$492,$A41,'12pxv'!AB$39:AB$492)/sub_peso!FP41</f>
        <v>-1.5</v>
      </c>
      <c r="FQ41">
        <f>100*SUMIF('12pxv'!$E$39:$E$492,$A41,'12pxv'!AC$39:AC$492)/sub_peso!FQ41</f>
        <v>-1.69</v>
      </c>
      <c r="FR41">
        <f>100*SUMIF('12pxv'!$E$39:$E$492,$A41,'12pxv'!AD$39:AD$492)/sub_peso!FR41</f>
        <v>-0.54</v>
      </c>
      <c r="FS41">
        <f>100*SUMIF('12pxv'!$E$39:$E$492,$A41,'12pxv'!AE$39:AE$492)/sub_peso!FS41</f>
        <v>4.0599999999999996</v>
      </c>
      <c r="FT41">
        <f>100*SUMIF('12pxv'!$E$39:$E$492,$A41,'12pxv'!AF$39:AF$492)/sub_peso!FT41</f>
        <v>0.6</v>
      </c>
      <c r="FU41">
        <f>100*SUMIF('12pxv'!$E$39:$E$492,$A41,'12pxv'!AG$39:AG$492)/sub_peso!FU41</f>
        <v>4.3999999999999995</v>
      </c>
      <c r="FV41">
        <f>100*SUMIF('12pxv'!$E$39:$E$492,$A41,'12pxv'!AH$39:AH$492)/sub_peso!FV41</f>
        <v>4.8100000000000005</v>
      </c>
      <c r="FW41">
        <f>100*SUMIF('12pxv'!$E$39:$E$492,$A41,'12pxv'!AI$39:AI$492)/sub_peso!FW41</f>
        <v>0.81</v>
      </c>
      <c r="FX41">
        <f>100*SUMIF('12pxv'!$E$39:$E$492,$A41,'12pxv'!AJ$39:AJ$492)/sub_peso!FX41</f>
        <v>-0.62</v>
      </c>
      <c r="FY41">
        <f>100*SUMIF('12pxv'!$E$39:$E$492,$A41,'12pxv'!AK$39:AK$492)/sub_peso!FY41</f>
        <v>-0.12</v>
      </c>
      <c r="FZ41">
        <f>100*SUMIF('12pxv'!$E$39:$E$492,$A41,'12pxv'!AL$39:AL$492)/sub_peso!FZ41</f>
        <v>-0.4</v>
      </c>
      <c r="GA41">
        <f>100*SUMIF('12pxv'!$E$39:$E$492,$A41,'12pxv'!AM$39:AM$492)/sub_peso!GA41</f>
        <v>-3.51</v>
      </c>
      <c r="GB41">
        <f>100*SUMIF('12pxv'!$E$39:$E$492,$A41,'12pxv'!AN$39:AN$492)/sub_peso!GB41</f>
        <v>-1.24</v>
      </c>
    </row>
    <row r="42" spans="1:184" x14ac:dyDescent="0.25">
      <c r="A42" s="59">
        <v>1106015</v>
      </c>
      <c r="B42" s="56" t="s">
        <v>43</v>
      </c>
      <c r="C42" s="129">
        <v>31.39</v>
      </c>
      <c r="D42" s="129">
        <v>11.28</v>
      </c>
      <c r="E42" s="129">
        <v>-2.5200000000000005</v>
      </c>
      <c r="F42" s="129">
        <v>11.82</v>
      </c>
      <c r="G42" s="129">
        <v>-23.69</v>
      </c>
      <c r="H42" s="129">
        <v>-8.66</v>
      </c>
      <c r="I42" s="129">
        <v>-8.7799999999999994</v>
      </c>
      <c r="J42" s="129">
        <v>-1.57</v>
      </c>
      <c r="K42" s="129">
        <v>0.16</v>
      </c>
      <c r="L42" s="129">
        <v>-3.9</v>
      </c>
      <c r="M42" s="129">
        <v>4.76</v>
      </c>
      <c r="N42" s="129">
        <v>18.13</v>
      </c>
      <c r="O42" s="129">
        <v>43.49</v>
      </c>
      <c r="P42" s="129">
        <v>31.54</v>
      </c>
      <c r="Q42" s="129">
        <v>14.69</v>
      </c>
      <c r="R42" s="129">
        <v>-7.61</v>
      </c>
      <c r="S42" s="129">
        <v>-39.33</v>
      </c>
      <c r="T42" s="129">
        <v>-15.749999999999998</v>
      </c>
      <c r="U42" s="129">
        <v>-6.91</v>
      </c>
      <c r="V42" s="129">
        <v>8.56</v>
      </c>
      <c r="W42" s="129">
        <v>3.49</v>
      </c>
      <c r="X42" s="129">
        <v>-6.48</v>
      </c>
      <c r="Y42" s="129">
        <v>-1.8199999999999998</v>
      </c>
      <c r="Z42" s="129">
        <v>7.6</v>
      </c>
      <c r="AA42" s="129">
        <v>8.67</v>
      </c>
      <c r="AB42" s="129">
        <v>-1.7</v>
      </c>
      <c r="AC42" s="129">
        <v>5.38</v>
      </c>
      <c r="AD42" s="129">
        <v>29.069999999999997</v>
      </c>
      <c r="AE42" s="129">
        <v>-3.37</v>
      </c>
      <c r="AF42" s="129">
        <v>-13.359999999999996</v>
      </c>
      <c r="AG42" s="129">
        <v>-3.46</v>
      </c>
      <c r="AH42" s="129">
        <v>9.85</v>
      </c>
      <c r="AI42" s="129">
        <v>-1.3300000000000003</v>
      </c>
      <c r="AJ42" s="129">
        <v>19.25</v>
      </c>
      <c r="AK42" s="129">
        <v>3.06</v>
      </c>
      <c r="AL42" s="129">
        <v>16.53</v>
      </c>
      <c r="AM42" s="129">
        <v>22.71</v>
      </c>
      <c r="AN42" s="129">
        <v>17.329999999999998</v>
      </c>
      <c r="AO42" s="129">
        <v>6.58</v>
      </c>
      <c r="AP42" s="129">
        <v>21.39</v>
      </c>
      <c r="AQ42" s="129">
        <v>-24.97</v>
      </c>
      <c r="AR42" s="129">
        <v>-22.27</v>
      </c>
      <c r="AS42" s="129">
        <v>-6.33</v>
      </c>
      <c r="AT42" s="129">
        <v>-0.34</v>
      </c>
      <c r="AU42" s="129">
        <v>-1.1299999999999999</v>
      </c>
      <c r="AV42" s="129">
        <v>-2.7400000000000007</v>
      </c>
      <c r="AW42" s="129">
        <v>-1.99</v>
      </c>
      <c r="AX42" s="129">
        <v>1.8700000000000003</v>
      </c>
      <c r="AY42" s="129">
        <v>4.75</v>
      </c>
      <c r="AZ42" s="129">
        <v>8.74</v>
      </c>
      <c r="BA42" s="129">
        <v>32.89</v>
      </c>
      <c r="BB42" s="129">
        <v>4.46</v>
      </c>
      <c r="BC42" s="129">
        <v>-8.259999999999998</v>
      </c>
      <c r="BD42" s="129">
        <v>-14.010000000000002</v>
      </c>
      <c r="BE42" s="129">
        <v>-15.289999999999997</v>
      </c>
      <c r="BF42" s="129">
        <v>-5.57</v>
      </c>
      <c r="BG42" s="129">
        <v>-0.76999999999999991</v>
      </c>
      <c r="BH42" s="129">
        <v>-2.16</v>
      </c>
      <c r="BI42" s="129">
        <v>3.05</v>
      </c>
      <c r="BJ42" s="129">
        <v>5.8</v>
      </c>
      <c r="BK42" s="129">
        <v>57.39</v>
      </c>
      <c r="BL42" s="129">
        <v>55.84</v>
      </c>
      <c r="BM42" s="129">
        <v>24.92</v>
      </c>
      <c r="BN42" s="129">
        <v>5.27</v>
      </c>
      <c r="BO42" s="129">
        <v>-12.66</v>
      </c>
      <c r="BP42" s="129">
        <v>-30.719999999999995</v>
      </c>
      <c r="BQ42" s="129">
        <v>-28.070000000000004</v>
      </c>
      <c r="BR42" s="129">
        <v>-7.99</v>
      </c>
      <c r="BS42" s="129">
        <v>-4.63</v>
      </c>
      <c r="BT42" s="129">
        <v>-1.36</v>
      </c>
      <c r="BU42" s="129">
        <v>13.17</v>
      </c>
      <c r="BV42" s="129">
        <v>17.510000000000002</v>
      </c>
      <c r="BW42" s="129">
        <v>26.62</v>
      </c>
      <c r="BX42" s="129">
        <v>7.5700000000000012</v>
      </c>
      <c r="BY42" s="129">
        <v>3.02</v>
      </c>
      <c r="BZ42" s="129">
        <v>4.1100000000000003</v>
      </c>
      <c r="CA42" s="129">
        <v>-7.8800000000000008</v>
      </c>
      <c r="CB42" s="129">
        <v>-14.600000000000001</v>
      </c>
      <c r="CC42" s="129">
        <v>-13.68</v>
      </c>
      <c r="CD42" s="129">
        <v>-4.29</v>
      </c>
      <c r="CE42" s="129">
        <v>1.2800000000000002</v>
      </c>
      <c r="CF42" s="129">
        <v>4.95</v>
      </c>
      <c r="CG42" s="129">
        <v>-1.5000000000000002</v>
      </c>
      <c r="CH42" s="129">
        <v>23.87</v>
      </c>
      <c r="CI42" s="129">
        <v>39.71</v>
      </c>
      <c r="CJ42" s="129">
        <v>9.7899999999999991</v>
      </c>
      <c r="CK42" s="129">
        <v>13.01</v>
      </c>
      <c r="CL42" s="129">
        <v>13.35</v>
      </c>
      <c r="CM42" s="129">
        <v>-28.27</v>
      </c>
      <c r="CN42" s="129">
        <v>-22.63</v>
      </c>
      <c r="CO42" s="129">
        <v>-13.07</v>
      </c>
      <c r="CP42" s="129">
        <v>-7.78</v>
      </c>
      <c r="CQ42" s="129">
        <v>-7.4</v>
      </c>
      <c r="CR42" s="129">
        <v>-5.3</v>
      </c>
      <c r="CS42" s="129">
        <v>14.77</v>
      </c>
      <c r="CT42" s="129">
        <v>15.100000000000001</v>
      </c>
      <c r="CU42" s="129">
        <v>31.65</v>
      </c>
      <c r="CV42" s="129">
        <v>14.78</v>
      </c>
      <c r="CW42" s="129">
        <v>3.17</v>
      </c>
      <c r="CX42" s="129">
        <v>-7.45</v>
      </c>
      <c r="CY42" s="129">
        <v>-11.979999999999999</v>
      </c>
      <c r="CZ42" s="129">
        <v>2.19</v>
      </c>
      <c r="DA42" s="129">
        <v>-19.980000000000004</v>
      </c>
      <c r="DB42" s="129">
        <v>-17.809999999999999</v>
      </c>
      <c r="DC42" s="129">
        <v>-8.9600000000000009</v>
      </c>
      <c r="DD42" s="129">
        <v>0.37</v>
      </c>
      <c r="DE42" s="129">
        <v>14.160000000000002</v>
      </c>
      <c r="DF42" s="129">
        <v>16.54</v>
      </c>
      <c r="DG42" s="129">
        <v>40.71</v>
      </c>
      <c r="DH42" s="129">
        <v>38.869999999999997</v>
      </c>
      <c r="DI42" s="129">
        <v>20.95</v>
      </c>
      <c r="DJ42" s="129">
        <v>-4.3099999999999996</v>
      </c>
      <c r="DK42" s="129">
        <v>-17.79</v>
      </c>
      <c r="DL42" s="129">
        <v>-19.46</v>
      </c>
      <c r="DM42" s="129">
        <v>-25.02</v>
      </c>
      <c r="DN42" s="129">
        <v>-12.76</v>
      </c>
      <c r="DO42" s="129">
        <v>-9.5500000000000007</v>
      </c>
      <c r="DP42" s="129">
        <v>0.1</v>
      </c>
      <c r="DQ42" s="129">
        <v>-3.16</v>
      </c>
      <c r="DR42" s="129">
        <v>31.85</v>
      </c>
      <c r="DS42" s="129">
        <v>40.96</v>
      </c>
      <c r="DT42" s="129">
        <v>33.979999999999997</v>
      </c>
      <c r="DU42" s="129">
        <v>3.77</v>
      </c>
      <c r="DV42" s="129">
        <v>-10.09</v>
      </c>
      <c r="DW42" s="129">
        <v>-0.27</v>
      </c>
      <c r="DX42" s="129">
        <v>-7.5600000000000014</v>
      </c>
      <c r="DY42" s="129">
        <v>-26.62</v>
      </c>
      <c r="DZ42" s="129">
        <v>-8.32</v>
      </c>
      <c r="EA42" s="129">
        <v>5.8499999999999988</v>
      </c>
      <c r="EB42" s="129">
        <v>5.9800000000000013</v>
      </c>
      <c r="EC42" s="129">
        <v>-2.93</v>
      </c>
      <c r="ED42" s="129">
        <v>3.09</v>
      </c>
      <c r="EE42" s="129">
        <v>10.45</v>
      </c>
      <c r="EF42" s="129">
        <v>10.949999999999998</v>
      </c>
      <c r="EG42" s="129">
        <v>19.840000000000003</v>
      </c>
      <c r="EH42" s="129">
        <v>7.13</v>
      </c>
      <c r="EI42" s="129">
        <v>-8.85</v>
      </c>
      <c r="EJ42" s="129">
        <v>-22.46</v>
      </c>
      <c r="EK42" s="129">
        <v>-11.63</v>
      </c>
      <c r="EL42" s="129">
        <v>-7.1999999999999993</v>
      </c>
      <c r="EM42" s="129">
        <v>-8.0299999999999994</v>
      </c>
      <c r="EN42" s="129">
        <v>-5.7</v>
      </c>
      <c r="EO42" s="129">
        <v>0.95</v>
      </c>
      <c r="EP42" s="129">
        <v>0.83</v>
      </c>
      <c r="EQ42" s="129">
        <v>28.029999999999998</v>
      </c>
      <c r="ER42" s="129">
        <v>30.3</v>
      </c>
      <c r="ES42" s="129">
        <v>6.07</v>
      </c>
      <c r="ET42" s="129">
        <v>-6.99</v>
      </c>
      <c r="EU42" s="129">
        <v>-24.21</v>
      </c>
      <c r="EV42">
        <f>100*SUMIF('12pxv'!$E$39:$E$492,$A42,'12pxv'!H$39:H$492)/sub_peso!EV42</f>
        <v>-12.81</v>
      </c>
      <c r="EW42">
        <f>100*SUMIF('12pxv'!$E$39:$E$492,$A42,'12pxv'!I$39:I$492)/sub_peso!EW42</f>
        <v>-2.64</v>
      </c>
      <c r="EX42">
        <f>100*SUMIF('12pxv'!$E$39:$E$492,$A42,'12pxv'!J$39:J$492)/sub_peso!EX42</f>
        <v>1.38</v>
      </c>
      <c r="EY42">
        <f>100*SUMIF('12pxv'!$E$39:$E$492,$A42,'12pxv'!K$39:K$492)/sub_peso!EY42</f>
        <v>-0.91</v>
      </c>
      <c r="EZ42">
        <f>100*SUMIF('12pxv'!$E$39:$E$492,$A42,'12pxv'!L$39:L$492)/sub_peso!EZ42</f>
        <v>-3.96</v>
      </c>
      <c r="FA42">
        <f>100*SUMIF('12pxv'!$E$39:$E$492,$A42,'12pxv'!M$39:M$492)/sub_peso!FA42</f>
        <v>1.1100000000000001</v>
      </c>
      <c r="FB42">
        <f>100*SUMIF('12pxv'!$E$39:$E$492,$A42,'12pxv'!N$39:N$492)/sub_peso!FB42</f>
        <v>-1.69</v>
      </c>
      <c r="FC42">
        <f>100*SUMIF('12pxv'!$E$39:$E$492,$A42,'12pxv'!O$39:O$492)/sub_peso!FC42</f>
        <v>21.19</v>
      </c>
      <c r="FD42">
        <f>100*SUMIF('12pxv'!$E$39:$E$492,$A42,'12pxv'!P$39:P$492)/sub_peso!FD42</f>
        <v>16.05</v>
      </c>
      <c r="FE42">
        <f>100*SUMIF('12pxv'!$E$39:$E$492,$A42,'12pxv'!Q$39:Q$492)/sub_peso!FE42</f>
        <v>2.29</v>
      </c>
      <c r="FF42">
        <f>100*SUMIF('12pxv'!$E$39:$E$492,$A42,'12pxv'!R$39:R$492)/sub_peso!FF42</f>
        <v>7.38</v>
      </c>
      <c r="FG42">
        <f>100*SUMIF('12pxv'!$E$39:$E$492,$A42,'12pxv'!S$39:S$492)/sub_peso!FG42</f>
        <v>3.0100000000000002</v>
      </c>
      <c r="FH42">
        <f>100*SUMIF('12pxv'!$E$39:$E$492,$A42,'12pxv'!T$39:T$492)/sub_peso!FH42</f>
        <v>1.28</v>
      </c>
      <c r="FI42">
        <f>100*SUMIF('12pxv'!$E$39:$E$492,$A42,'12pxv'!U$39:U$492)/sub_peso!FI42</f>
        <v>-12.51</v>
      </c>
      <c r="FJ42">
        <f>100*SUMIF('12pxv'!$E$39:$E$492,$A42,'12pxv'!V$39:V$492)/sub_peso!FJ42</f>
        <v>3.66</v>
      </c>
      <c r="FK42">
        <f>100*SUMIF('12pxv'!$E$39:$E$492,$A42,'12pxv'!W$39:W$492)/sub_peso!FK42</f>
        <v>-6.64</v>
      </c>
      <c r="FL42">
        <f>100*SUMIF('12pxv'!$E$39:$E$492,$A42,'12pxv'!X$39:X$492)/sub_peso!FL42</f>
        <v>-2.92</v>
      </c>
      <c r="FM42">
        <f>100*SUMIF('12pxv'!$E$39:$E$492,$A42,'12pxv'!Y$39:Y$492)/sub_peso!FM42</f>
        <v>-2.17</v>
      </c>
      <c r="FN42">
        <f>100*SUMIF('12pxv'!$E$39:$E$492,$A42,'12pxv'!Z$39:Z$492)/sub_peso!FN42</f>
        <v>12.19</v>
      </c>
      <c r="FO42">
        <f>100*SUMIF('12pxv'!$E$39:$E$492,$A42,'12pxv'!AA$39:AA$492)/sub_peso!FO42</f>
        <v>9.77</v>
      </c>
      <c r="FP42">
        <f>100*SUMIF('12pxv'!$E$39:$E$492,$A42,'12pxv'!AB$39:AB$492)/sub_peso!FP42</f>
        <v>2.75</v>
      </c>
      <c r="FQ42">
        <f>100*SUMIF('12pxv'!$E$39:$E$492,$A42,'12pxv'!AC$39:AC$492)/sub_peso!FQ42</f>
        <v>-9.0000000000000011E-2</v>
      </c>
      <c r="FR42">
        <f>100*SUMIF('12pxv'!$E$39:$E$492,$A42,'12pxv'!AD$39:AD$492)/sub_peso!FR42</f>
        <v>-2.1800000000000002</v>
      </c>
      <c r="FS42">
        <f>100*SUMIF('12pxv'!$E$39:$E$492,$A42,'12pxv'!AE$39:AE$492)/sub_peso!FS42</f>
        <v>5.97</v>
      </c>
      <c r="FT42">
        <f>100*SUMIF('12pxv'!$E$39:$E$492,$A42,'12pxv'!AF$39:AF$492)/sub_peso!FT42</f>
        <v>1.9499999999999997</v>
      </c>
      <c r="FU42">
        <f>100*SUMIF('12pxv'!$E$39:$E$492,$A42,'12pxv'!AG$39:AG$492)/sub_peso!FU42</f>
        <v>-9.94</v>
      </c>
      <c r="FV42">
        <f>100*SUMIF('12pxv'!$E$39:$E$492,$A42,'12pxv'!AH$39:AH$492)/sub_peso!FV42</f>
        <v>-9.08</v>
      </c>
      <c r="FW42">
        <f>100*SUMIF('12pxv'!$E$39:$E$492,$A42,'12pxv'!AI$39:AI$492)/sub_peso!FW42</f>
        <v>-2.12</v>
      </c>
      <c r="FX42">
        <f>100*SUMIF('12pxv'!$E$39:$E$492,$A42,'12pxv'!AJ$39:AJ$492)/sub_peso!FX42</f>
        <v>-3.14</v>
      </c>
      <c r="FY42">
        <f>100*SUMIF('12pxv'!$E$39:$E$492,$A42,'12pxv'!AK$39:AK$492)/sub_peso!FY42</f>
        <v>-3.8699999999999997</v>
      </c>
      <c r="FZ42">
        <f>100*SUMIF('12pxv'!$E$39:$E$492,$A42,'12pxv'!AL$39:AL$492)/sub_peso!FZ42</f>
        <v>19.12</v>
      </c>
      <c r="GA42">
        <f>100*SUMIF('12pxv'!$E$39:$E$492,$A42,'12pxv'!AM$39:AM$492)/sub_peso!GA42</f>
        <v>19.55</v>
      </c>
      <c r="GB42">
        <f>100*SUMIF('12pxv'!$E$39:$E$492,$A42,'12pxv'!AN$39:AN$492)/sub_peso!GB42</f>
        <v>1.86</v>
      </c>
    </row>
    <row r="43" spans="1:184" x14ac:dyDescent="0.25">
      <c r="A43" s="59">
        <v>1106017</v>
      </c>
      <c r="B43" s="56" t="s">
        <v>44</v>
      </c>
      <c r="C43" s="129">
        <v>5.3</v>
      </c>
      <c r="D43" s="129">
        <v>7.65</v>
      </c>
      <c r="E43" s="129">
        <v>9</v>
      </c>
      <c r="F43" s="129">
        <v>6.9</v>
      </c>
      <c r="G43" s="129">
        <v>0.27</v>
      </c>
      <c r="H43" s="129">
        <v>-1.1399999999999999</v>
      </c>
      <c r="I43" s="129">
        <v>-7.71</v>
      </c>
      <c r="J43" s="129">
        <v>-16.23</v>
      </c>
      <c r="K43" s="129">
        <v>-10.84</v>
      </c>
      <c r="L43" s="129">
        <v>1.48</v>
      </c>
      <c r="M43" s="129">
        <v>-1.17</v>
      </c>
      <c r="N43" s="129">
        <v>1.7800000000000002</v>
      </c>
      <c r="O43" s="129">
        <v>8.06</v>
      </c>
      <c r="P43" s="129">
        <v>2.2400000000000002</v>
      </c>
      <c r="Q43" s="129">
        <v>6.86</v>
      </c>
      <c r="R43" s="129">
        <v>6.3</v>
      </c>
      <c r="S43" s="129">
        <v>-0.27</v>
      </c>
      <c r="T43" s="129">
        <v>15.05</v>
      </c>
      <c r="U43" s="129">
        <v>0</v>
      </c>
      <c r="V43" s="129">
        <v>-6.08</v>
      </c>
      <c r="W43" s="129">
        <v>-0.76</v>
      </c>
      <c r="X43" s="129">
        <v>1.42</v>
      </c>
      <c r="Y43" s="129">
        <v>-0.83</v>
      </c>
      <c r="Z43" s="129">
        <v>1.36</v>
      </c>
      <c r="AA43" s="129">
        <v>-0.30999999999999994</v>
      </c>
      <c r="AB43" s="129">
        <v>4.6500000000000004</v>
      </c>
      <c r="AC43" s="129">
        <v>5.3899999999999988</v>
      </c>
      <c r="AD43" s="129">
        <v>1.78</v>
      </c>
      <c r="AE43" s="129">
        <v>3.87</v>
      </c>
      <c r="AF43" s="129">
        <v>5.71</v>
      </c>
      <c r="AG43" s="129">
        <v>-10.29</v>
      </c>
      <c r="AH43" s="129">
        <v>-12.230000000000002</v>
      </c>
      <c r="AI43" s="129">
        <v>-2.98</v>
      </c>
      <c r="AJ43" s="129">
        <v>-0.24</v>
      </c>
      <c r="AK43" s="129">
        <v>3.98</v>
      </c>
      <c r="AL43" s="129">
        <v>1.08</v>
      </c>
      <c r="AM43" s="129">
        <v>5.43</v>
      </c>
      <c r="AN43" s="129">
        <v>7.09</v>
      </c>
      <c r="AO43" s="129">
        <v>5.6599999999999993</v>
      </c>
      <c r="AP43" s="129">
        <v>7.16</v>
      </c>
      <c r="AQ43" s="129">
        <v>5.9900000000000011</v>
      </c>
      <c r="AR43" s="129">
        <v>9.4700000000000006</v>
      </c>
      <c r="AS43" s="129">
        <v>10.48</v>
      </c>
      <c r="AT43" s="129">
        <v>1.07</v>
      </c>
      <c r="AU43" s="129">
        <v>-8.85</v>
      </c>
      <c r="AV43" s="129">
        <v>-8.81</v>
      </c>
      <c r="AW43" s="129">
        <v>-2.83</v>
      </c>
      <c r="AX43" s="129">
        <v>-1</v>
      </c>
      <c r="AY43" s="129">
        <v>-2.44</v>
      </c>
      <c r="AZ43" s="129">
        <v>-2.02</v>
      </c>
      <c r="BA43" s="129">
        <v>4.18</v>
      </c>
      <c r="BB43" s="129">
        <v>4.43</v>
      </c>
      <c r="BC43" s="129">
        <v>1.53</v>
      </c>
      <c r="BD43" s="129">
        <v>7.7</v>
      </c>
      <c r="BE43" s="129">
        <v>-4.18</v>
      </c>
      <c r="BF43" s="129">
        <v>-11.76</v>
      </c>
      <c r="BG43" s="129">
        <v>-8.48</v>
      </c>
      <c r="BH43" s="129">
        <v>-3.08</v>
      </c>
      <c r="BI43" s="129">
        <v>-2.4</v>
      </c>
      <c r="BJ43" s="129">
        <v>2.31</v>
      </c>
      <c r="BK43" s="129">
        <v>4.17</v>
      </c>
      <c r="BL43" s="129">
        <v>4.43</v>
      </c>
      <c r="BM43" s="129">
        <v>6.49</v>
      </c>
      <c r="BN43" s="129">
        <v>4.91</v>
      </c>
      <c r="BO43" s="129">
        <v>0.22000000000000003</v>
      </c>
      <c r="BP43" s="129">
        <v>3.5200000000000005</v>
      </c>
      <c r="BQ43" s="129">
        <v>-5.59</v>
      </c>
      <c r="BR43" s="129">
        <v>-5.79</v>
      </c>
      <c r="BS43" s="129">
        <v>2.0299999999999998</v>
      </c>
      <c r="BT43" s="129">
        <v>0.94</v>
      </c>
      <c r="BU43" s="129">
        <v>1.1399999999999999</v>
      </c>
      <c r="BV43" s="129">
        <v>-1.46</v>
      </c>
      <c r="BW43" s="129">
        <v>1.58</v>
      </c>
      <c r="BX43" s="129">
        <v>3.41</v>
      </c>
      <c r="BY43" s="129">
        <v>2.2000000000000002</v>
      </c>
      <c r="BZ43" s="129">
        <v>5.9400000000000013</v>
      </c>
      <c r="CA43" s="129">
        <v>3.7</v>
      </c>
      <c r="CB43" s="129">
        <v>22.09</v>
      </c>
      <c r="CC43" s="129">
        <v>11.39</v>
      </c>
      <c r="CD43" s="129">
        <v>-21.85</v>
      </c>
      <c r="CE43" s="129">
        <v>-11.5</v>
      </c>
      <c r="CF43" s="129">
        <v>-6.01</v>
      </c>
      <c r="CG43" s="129">
        <v>-5.6</v>
      </c>
      <c r="CH43" s="129">
        <v>1.29</v>
      </c>
      <c r="CI43" s="129">
        <v>-7.0000000000000007E-2</v>
      </c>
      <c r="CJ43" s="129">
        <v>3.58</v>
      </c>
      <c r="CK43" s="129">
        <v>3.84</v>
      </c>
      <c r="CL43" s="129">
        <v>4.1399999999999997</v>
      </c>
      <c r="CM43" s="129">
        <v>4.25</v>
      </c>
      <c r="CN43" s="129">
        <v>-1.1499999999999997</v>
      </c>
      <c r="CO43" s="129">
        <v>-12.26</v>
      </c>
      <c r="CP43" s="129">
        <v>-7.5799999999999992</v>
      </c>
      <c r="CQ43" s="129">
        <v>-1.73</v>
      </c>
      <c r="CR43" s="129">
        <v>0.12</v>
      </c>
      <c r="CS43" s="129">
        <v>2.5100000000000002</v>
      </c>
      <c r="CT43" s="129">
        <v>1.19</v>
      </c>
      <c r="CU43" s="129">
        <v>2.29</v>
      </c>
      <c r="CV43" s="129">
        <v>1.23</v>
      </c>
      <c r="CW43" s="129">
        <v>10.28</v>
      </c>
      <c r="CX43" s="129">
        <v>2.64</v>
      </c>
      <c r="CY43" s="129">
        <v>1.61</v>
      </c>
      <c r="CZ43" s="129">
        <v>1.9499999999999997</v>
      </c>
      <c r="DA43" s="129">
        <v>2.19</v>
      </c>
      <c r="DB43" s="129">
        <v>-6.06</v>
      </c>
      <c r="DC43" s="129">
        <v>-3.3000000000000003</v>
      </c>
      <c r="DD43" s="129">
        <v>3.0799999999999996</v>
      </c>
      <c r="DE43" s="129">
        <v>4.88</v>
      </c>
      <c r="DF43" s="129">
        <v>-0.13</v>
      </c>
      <c r="DG43" s="129">
        <v>0.64</v>
      </c>
      <c r="DH43" s="129">
        <v>3.5600000000000005</v>
      </c>
      <c r="DI43" s="129">
        <v>5.34</v>
      </c>
      <c r="DJ43" s="129">
        <v>6.0699999999999994</v>
      </c>
      <c r="DK43" s="129">
        <v>0.2</v>
      </c>
      <c r="DL43" s="129">
        <v>-0.33</v>
      </c>
      <c r="DM43" s="129">
        <v>-2.8</v>
      </c>
      <c r="DN43" s="129">
        <v>-5.9</v>
      </c>
      <c r="DO43" s="129">
        <v>-3.08</v>
      </c>
      <c r="DP43" s="129">
        <v>-1.46</v>
      </c>
      <c r="DQ43" s="129">
        <v>-3.71</v>
      </c>
      <c r="DR43" s="129">
        <v>-1.96</v>
      </c>
      <c r="DS43" s="129">
        <v>0.17</v>
      </c>
      <c r="DT43" s="129">
        <v>1.62</v>
      </c>
      <c r="DU43" s="129">
        <v>0.41</v>
      </c>
      <c r="DV43" s="129">
        <v>4.3600000000000003</v>
      </c>
      <c r="DW43" s="129">
        <v>1.3700000000000003</v>
      </c>
      <c r="DX43" s="129">
        <v>3.83</v>
      </c>
      <c r="DY43" s="129">
        <v>-2.8099999999999996</v>
      </c>
      <c r="DZ43" s="129">
        <v>-2.8799999999999994</v>
      </c>
      <c r="EA43" s="129">
        <v>-2.79</v>
      </c>
      <c r="EB43" s="129">
        <v>-2.99</v>
      </c>
      <c r="EC43" s="129">
        <v>-0.67</v>
      </c>
      <c r="ED43" s="129">
        <v>1.76</v>
      </c>
      <c r="EE43" s="129">
        <v>1.33</v>
      </c>
      <c r="EF43" s="129">
        <v>3.6399999999999997</v>
      </c>
      <c r="EG43" s="129">
        <v>3.2099999999999995</v>
      </c>
      <c r="EH43" s="129">
        <v>3.0800000000000005</v>
      </c>
      <c r="EI43" s="129">
        <v>0.21</v>
      </c>
      <c r="EJ43" s="129">
        <v>1.9</v>
      </c>
      <c r="EK43" s="129">
        <v>-4.04</v>
      </c>
      <c r="EL43" s="129">
        <v>-0.17</v>
      </c>
      <c r="EM43" s="129">
        <v>-2.17</v>
      </c>
      <c r="EN43" s="129">
        <v>-0.26</v>
      </c>
      <c r="EO43" s="129">
        <v>-1.29</v>
      </c>
      <c r="EP43" s="129">
        <v>-0.18</v>
      </c>
      <c r="EQ43" s="129">
        <v>3.3</v>
      </c>
      <c r="ER43" s="129">
        <v>2.4400000000000004</v>
      </c>
      <c r="ES43" s="129">
        <v>3.73</v>
      </c>
      <c r="ET43" s="129">
        <v>3.44</v>
      </c>
      <c r="EU43" s="129">
        <v>3.89</v>
      </c>
      <c r="EV43">
        <f>100*SUMIF('12pxv'!$E$39:$E$492,$A43,'12pxv'!H$39:H$492)/sub_peso!EV43</f>
        <v>2.8</v>
      </c>
      <c r="EW43">
        <f>100*SUMIF('12pxv'!$E$39:$E$492,$A43,'12pxv'!I$39:I$492)/sub_peso!EW43</f>
        <v>0.89</v>
      </c>
      <c r="EX43">
        <f>100*SUMIF('12pxv'!$E$39:$E$492,$A43,'12pxv'!J$39:J$492)/sub_peso!EX43</f>
        <v>0.27</v>
      </c>
      <c r="EY43">
        <f>100*SUMIF('12pxv'!$E$39:$E$492,$A43,'12pxv'!K$39:K$492)/sub_peso!EY43</f>
        <v>-5.79</v>
      </c>
      <c r="EZ43">
        <f>100*SUMIF('12pxv'!$E$39:$E$492,$A43,'12pxv'!L$39:L$492)/sub_peso!EZ43</f>
        <v>-1.28</v>
      </c>
      <c r="FA43">
        <f>100*SUMIF('12pxv'!$E$39:$E$492,$A43,'12pxv'!M$39:M$492)/sub_peso!FA43</f>
        <v>5.63</v>
      </c>
      <c r="FB43">
        <f>100*SUMIF('12pxv'!$E$39:$E$492,$A43,'12pxv'!N$39:N$492)/sub_peso!FB43</f>
        <v>1.81</v>
      </c>
      <c r="FC43">
        <f>100*SUMIF('12pxv'!$E$39:$E$492,$A43,'12pxv'!O$39:O$492)/sub_peso!FC43</f>
        <v>1.75</v>
      </c>
      <c r="FD43">
        <f>100*SUMIF('12pxv'!$E$39:$E$492,$A43,'12pxv'!P$39:P$492)/sub_peso!FD43</f>
        <v>2.37</v>
      </c>
      <c r="FE43">
        <f>100*SUMIF('12pxv'!$E$39:$E$492,$A43,'12pxv'!Q$39:Q$492)/sub_peso!FE43</f>
        <v>2.34</v>
      </c>
      <c r="FF43">
        <f>100*SUMIF('12pxv'!$E$39:$E$492,$A43,'12pxv'!R$39:R$492)/sub_peso!FF43</f>
        <v>3.25</v>
      </c>
      <c r="FG43">
        <f>100*SUMIF('12pxv'!$E$39:$E$492,$A43,'12pxv'!S$39:S$492)/sub_peso!FG43</f>
        <v>2.52</v>
      </c>
      <c r="FH43">
        <f>100*SUMIF('12pxv'!$E$39:$E$492,$A43,'12pxv'!T$39:T$492)/sub_peso!FH43</f>
        <v>0.71</v>
      </c>
      <c r="FI43">
        <f>100*SUMIF('12pxv'!$E$39:$E$492,$A43,'12pxv'!U$39:U$492)/sub_peso!FI43</f>
        <v>-1.81</v>
      </c>
      <c r="FJ43">
        <f>100*SUMIF('12pxv'!$E$39:$E$492,$A43,'12pxv'!V$39:V$492)/sub_peso!FJ43</f>
        <v>1</v>
      </c>
      <c r="FK43">
        <f>100*SUMIF('12pxv'!$E$39:$E$492,$A43,'12pxv'!W$39:W$492)/sub_peso!FK43</f>
        <v>2.27</v>
      </c>
      <c r="FL43">
        <f>100*SUMIF('12pxv'!$E$39:$E$492,$A43,'12pxv'!X$39:X$492)/sub_peso!FL43</f>
        <v>-1.4</v>
      </c>
      <c r="FM43">
        <f>100*SUMIF('12pxv'!$E$39:$E$492,$A43,'12pxv'!Y$39:Y$492)/sub_peso!FM43</f>
        <v>0.33</v>
      </c>
      <c r="FN43">
        <f>100*SUMIF('12pxv'!$E$39:$E$492,$A43,'12pxv'!Z$39:Z$492)/sub_peso!FN43</f>
        <v>-0.28999999999999998</v>
      </c>
      <c r="FO43">
        <f>100*SUMIF('12pxv'!$E$39:$E$492,$A43,'12pxv'!AA$39:AA$492)/sub_peso!FO43</f>
        <v>1.46</v>
      </c>
      <c r="FP43">
        <f>100*SUMIF('12pxv'!$E$39:$E$492,$A43,'12pxv'!AB$39:AB$492)/sub_peso!FP43</f>
        <v>3.5999999999999996</v>
      </c>
      <c r="FQ43">
        <f>100*SUMIF('12pxv'!$E$39:$E$492,$A43,'12pxv'!AC$39:AC$492)/sub_peso!FQ43</f>
        <v>3.3899999999999997</v>
      </c>
      <c r="FR43">
        <f>100*SUMIF('12pxv'!$E$39:$E$492,$A43,'12pxv'!AD$39:AD$492)/sub_peso!FR43</f>
        <v>1.7500000000000002</v>
      </c>
      <c r="FS43">
        <f>100*SUMIF('12pxv'!$E$39:$E$492,$A43,'12pxv'!AE$39:AE$492)/sub_peso!FS43</f>
        <v>2.71</v>
      </c>
      <c r="FT43">
        <f>100*SUMIF('12pxv'!$E$39:$E$492,$A43,'12pxv'!AF$39:AF$492)/sub_peso!FT43</f>
        <v>5.53</v>
      </c>
      <c r="FU43">
        <f>100*SUMIF('12pxv'!$E$39:$E$492,$A43,'12pxv'!AG$39:AG$492)/sub_peso!FU43</f>
        <v>2.06</v>
      </c>
      <c r="FV43">
        <f>100*SUMIF('12pxv'!$E$39:$E$492,$A43,'12pxv'!AH$39:AH$492)/sub_peso!FV43</f>
        <v>-4.51</v>
      </c>
      <c r="FW43">
        <f>100*SUMIF('12pxv'!$E$39:$E$492,$A43,'12pxv'!AI$39:AI$492)/sub_peso!FW43</f>
        <v>-3.37</v>
      </c>
      <c r="FX43">
        <f>100*SUMIF('12pxv'!$E$39:$E$492,$A43,'12pxv'!AJ$39:AJ$492)/sub_peso!FX43</f>
        <v>-3.34</v>
      </c>
      <c r="FY43">
        <f>100*SUMIF('12pxv'!$E$39:$E$492,$A43,'12pxv'!AK$39:AK$492)/sub_peso!FY43</f>
        <v>-1.1100000000000001</v>
      </c>
      <c r="FZ43">
        <f>100*SUMIF('12pxv'!$E$39:$E$492,$A43,'12pxv'!AL$39:AL$492)/sub_peso!FZ43</f>
        <v>1.03</v>
      </c>
      <c r="GA43">
        <f>100*SUMIF('12pxv'!$E$39:$E$492,$A43,'12pxv'!AM$39:AM$492)/sub_peso!GA43</f>
        <v>-1.69</v>
      </c>
      <c r="GB43">
        <f>100*SUMIF('12pxv'!$E$39:$E$492,$A43,'12pxv'!AN$39:AN$492)/sub_peso!GB43</f>
        <v>2.2400000000000002</v>
      </c>
    </row>
    <row r="44" spans="1:184" x14ac:dyDescent="0.25">
      <c r="A44" s="59">
        <v>1106018</v>
      </c>
      <c r="B44" s="56" t="s">
        <v>45</v>
      </c>
      <c r="C44" s="129">
        <v>0.5</v>
      </c>
      <c r="D44" s="129">
        <v>-7.04</v>
      </c>
      <c r="E44" s="129">
        <v>-6.3699999999999992</v>
      </c>
      <c r="F44" s="129">
        <v>2.06</v>
      </c>
      <c r="G44" s="129">
        <v>7.87</v>
      </c>
      <c r="H44" s="129">
        <v>8.6300000000000008</v>
      </c>
      <c r="I44" s="129">
        <v>-4.72</v>
      </c>
      <c r="J44" s="129">
        <v>3.17</v>
      </c>
      <c r="K44" s="129">
        <v>-0.86</v>
      </c>
      <c r="L44" s="129">
        <v>-3.2800000000000002</v>
      </c>
      <c r="M44" s="129">
        <v>4.45</v>
      </c>
      <c r="N44" s="129">
        <v>0.21</v>
      </c>
      <c r="O44" s="129">
        <v>0.12000000000000001</v>
      </c>
      <c r="P44" s="129">
        <v>-3.7</v>
      </c>
      <c r="Q44" s="129">
        <v>2.52</v>
      </c>
      <c r="R44" s="129">
        <v>13.96</v>
      </c>
      <c r="S44" s="129">
        <v>13.37</v>
      </c>
      <c r="T44" s="129">
        <v>3.25</v>
      </c>
      <c r="U44" s="129">
        <v>-4.7300000000000004</v>
      </c>
      <c r="V44" s="129">
        <v>5.35</v>
      </c>
      <c r="W44" s="129">
        <v>12.13</v>
      </c>
      <c r="X44" s="129">
        <v>-14.97</v>
      </c>
      <c r="Y44" s="129">
        <v>-11.19</v>
      </c>
      <c r="Z44" s="129">
        <v>26.58</v>
      </c>
      <c r="AA44" s="129">
        <v>-4.1500000000000004</v>
      </c>
      <c r="AB44" s="129">
        <v>-21.21</v>
      </c>
      <c r="AC44" s="129">
        <v>0.94999999999999984</v>
      </c>
      <c r="AD44" s="129">
        <v>7.03</v>
      </c>
      <c r="AE44" s="129">
        <v>7.49</v>
      </c>
      <c r="AF44" s="129">
        <v>2.3999999999999995</v>
      </c>
      <c r="AG44" s="129">
        <v>1.46</v>
      </c>
      <c r="AH44" s="129">
        <v>2.81</v>
      </c>
      <c r="AI44" s="129">
        <v>-4.88</v>
      </c>
      <c r="AJ44" s="129">
        <v>13.17</v>
      </c>
      <c r="AK44" s="129">
        <v>-10.83</v>
      </c>
      <c r="AL44" s="129">
        <v>-2.0699999999999998</v>
      </c>
      <c r="AM44" s="129">
        <v>1.02</v>
      </c>
      <c r="AN44" s="129">
        <v>-4.4099999999999993</v>
      </c>
      <c r="AO44" s="129">
        <v>-0.41999999999999993</v>
      </c>
      <c r="AP44" s="129">
        <v>8.5500000000000007</v>
      </c>
      <c r="AQ44" s="129">
        <v>-2.62</v>
      </c>
      <c r="AR44" s="129">
        <v>2.4700000000000006</v>
      </c>
      <c r="AS44" s="129">
        <v>0.28999999999999998</v>
      </c>
      <c r="AT44" s="129">
        <v>0.91</v>
      </c>
      <c r="AU44" s="129">
        <v>3.02</v>
      </c>
      <c r="AV44" s="129">
        <v>12.7</v>
      </c>
      <c r="AW44" s="129">
        <v>-3.25</v>
      </c>
      <c r="AX44" s="129">
        <v>-12.68</v>
      </c>
      <c r="AY44" s="129">
        <v>19.010000000000002</v>
      </c>
      <c r="AZ44" s="129">
        <v>14.34</v>
      </c>
      <c r="BA44" s="129">
        <v>-12.479999999999999</v>
      </c>
      <c r="BB44" s="129">
        <v>-9.01</v>
      </c>
      <c r="BC44" s="129">
        <v>1.79</v>
      </c>
      <c r="BD44" s="129">
        <v>7.3699999999999992</v>
      </c>
      <c r="BE44" s="129">
        <v>-0.46</v>
      </c>
      <c r="BF44" s="129">
        <v>18.219999999999995</v>
      </c>
      <c r="BG44" s="129">
        <v>15.210000000000003</v>
      </c>
      <c r="BH44" s="129">
        <v>29.8</v>
      </c>
      <c r="BI44" s="129">
        <v>-16.940000000000001</v>
      </c>
      <c r="BJ44" s="129">
        <v>-17.11</v>
      </c>
      <c r="BK44" s="129">
        <v>16.89</v>
      </c>
      <c r="BL44" s="129">
        <v>0.8899999999999999</v>
      </c>
      <c r="BM44" s="129">
        <v>-2.81</v>
      </c>
      <c r="BN44" s="129">
        <v>10.73</v>
      </c>
      <c r="BO44" s="129">
        <v>3.31</v>
      </c>
      <c r="BP44" s="129">
        <v>-2.16</v>
      </c>
      <c r="BQ44" s="129">
        <v>-12.84</v>
      </c>
      <c r="BR44" s="129">
        <v>25.560000000000002</v>
      </c>
      <c r="BS44" s="129">
        <v>-3.1199999999999997</v>
      </c>
      <c r="BT44" s="129">
        <v>-13.560000000000002</v>
      </c>
      <c r="BU44" s="129">
        <v>0.04</v>
      </c>
      <c r="BV44" s="129">
        <v>1.71</v>
      </c>
      <c r="BW44" s="129">
        <v>-14.52</v>
      </c>
      <c r="BX44" s="129">
        <v>3.48</v>
      </c>
      <c r="BY44" s="129">
        <v>3.03</v>
      </c>
      <c r="BZ44" s="129">
        <v>6.58</v>
      </c>
      <c r="CA44" s="129">
        <v>2.25</v>
      </c>
      <c r="CB44" s="129">
        <v>2.2000000000000002</v>
      </c>
      <c r="CC44" s="129">
        <v>-11.04</v>
      </c>
      <c r="CD44" s="129">
        <v>-2.4700000000000002</v>
      </c>
      <c r="CE44" s="129">
        <v>19.670000000000002</v>
      </c>
      <c r="CF44" s="129">
        <v>-18.11</v>
      </c>
      <c r="CG44" s="129">
        <v>-13.34</v>
      </c>
      <c r="CH44" s="129">
        <v>34</v>
      </c>
      <c r="CI44" s="129">
        <v>43.66</v>
      </c>
      <c r="CJ44" s="129">
        <v>-21.73</v>
      </c>
      <c r="CK44" s="129">
        <v>-26.52</v>
      </c>
      <c r="CL44" s="129">
        <v>12.9</v>
      </c>
      <c r="CM44" s="129">
        <v>13.019999999999998</v>
      </c>
      <c r="CN44" s="129">
        <v>-11.31</v>
      </c>
      <c r="CO44" s="129">
        <v>3.03</v>
      </c>
      <c r="CP44" s="129">
        <v>8.5</v>
      </c>
      <c r="CQ44" s="129">
        <v>-5.63</v>
      </c>
      <c r="CR44" s="129">
        <v>-11.08</v>
      </c>
      <c r="CS44" s="129">
        <v>17.2</v>
      </c>
      <c r="CT44" s="129">
        <v>15.2</v>
      </c>
      <c r="CU44" s="129">
        <v>-22.059999999999995</v>
      </c>
      <c r="CV44" s="129">
        <v>9.02</v>
      </c>
      <c r="CW44" s="129">
        <v>19.16</v>
      </c>
      <c r="CX44" s="129">
        <v>-11.29</v>
      </c>
      <c r="CY44" s="129">
        <v>-2.4400000000000004</v>
      </c>
      <c r="CZ44" s="129">
        <v>4.88</v>
      </c>
      <c r="DA44" s="129">
        <v>-1.35</v>
      </c>
      <c r="DB44" s="129">
        <v>-2.73</v>
      </c>
      <c r="DC44" s="129">
        <v>33.409999999999997</v>
      </c>
      <c r="DD44" s="129">
        <v>-15.200000000000001</v>
      </c>
      <c r="DE44" s="129">
        <v>-13.150000000000002</v>
      </c>
      <c r="DF44" s="129">
        <v>1.08</v>
      </c>
      <c r="DG44" s="129">
        <v>14.76</v>
      </c>
      <c r="DH44" s="129">
        <v>-3.26</v>
      </c>
      <c r="DI44" s="129">
        <v>0.37</v>
      </c>
      <c r="DJ44" s="129">
        <v>17.599999999999998</v>
      </c>
      <c r="DK44" s="129">
        <v>-5.58</v>
      </c>
      <c r="DL44" s="129">
        <v>-1.96</v>
      </c>
      <c r="DM44" s="129">
        <v>-4.53</v>
      </c>
      <c r="DN44" s="129">
        <v>20.399999999999999</v>
      </c>
      <c r="DO44" s="129">
        <v>6.9</v>
      </c>
      <c r="DP44" s="129">
        <v>-14.960000000000004</v>
      </c>
      <c r="DQ44" s="129">
        <v>-12.159999999999998</v>
      </c>
      <c r="DR44" s="129">
        <v>11.04</v>
      </c>
      <c r="DS44" s="129">
        <v>16.13</v>
      </c>
      <c r="DT44" s="129">
        <v>12.489999999999998</v>
      </c>
      <c r="DU44" s="129">
        <v>-16.489999999999998</v>
      </c>
      <c r="DV44" s="129">
        <v>5.25</v>
      </c>
      <c r="DW44" s="129">
        <v>9.0500000000000007</v>
      </c>
      <c r="DX44" s="129">
        <v>-6.77</v>
      </c>
      <c r="DY44" s="129">
        <v>-4.66</v>
      </c>
      <c r="DZ44" s="129">
        <v>4.1500000000000012</v>
      </c>
      <c r="EA44" s="129">
        <v>-0.67</v>
      </c>
      <c r="EB44" s="129">
        <v>4.9800000000000004</v>
      </c>
      <c r="EC44" s="129">
        <v>2.1500000000000004</v>
      </c>
      <c r="ED44" s="129">
        <v>-5.76</v>
      </c>
      <c r="EE44" s="129">
        <v>-7.4899999999999993</v>
      </c>
      <c r="EF44" s="129">
        <v>-7.23</v>
      </c>
      <c r="EG44" s="129">
        <v>-6.44</v>
      </c>
      <c r="EH44" s="129">
        <v>3.3699999999999997</v>
      </c>
      <c r="EI44" s="129">
        <v>3.5</v>
      </c>
      <c r="EJ44" s="129">
        <v>-2.69</v>
      </c>
      <c r="EK44" s="129">
        <v>-0.97</v>
      </c>
      <c r="EL44" s="129">
        <v>4.34</v>
      </c>
      <c r="EM44" s="129">
        <v>-2.66</v>
      </c>
      <c r="EN44" s="129">
        <v>-4.47</v>
      </c>
      <c r="EO44" s="129">
        <v>1.4599999999999997</v>
      </c>
      <c r="EP44" s="129">
        <v>-1.27</v>
      </c>
      <c r="EQ44" s="129">
        <v>10.31</v>
      </c>
      <c r="ER44" s="129">
        <v>4.4400000000000004</v>
      </c>
      <c r="ES44" s="129">
        <v>-2.73</v>
      </c>
      <c r="ET44" s="129">
        <v>9.4499999999999975</v>
      </c>
      <c r="EU44" s="129">
        <v>5.43</v>
      </c>
      <c r="EV44">
        <f>100*SUMIF('12pxv'!$E$39:$E$492,$A44,'12pxv'!H$39:H$492)/sub_peso!EV44</f>
        <v>-1.36</v>
      </c>
      <c r="EW44">
        <f>100*SUMIF('12pxv'!$E$39:$E$492,$A44,'12pxv'!I$39:I$492)/sub_peso!EW44</f>
        <v>6.879999999999999</v>
      </c>
      <c r="EX44">
        <f>100*SUMIF('12pxv'!$E$39:$E$492,$A44,'12pxv'!J$39:J$492)/sub_peso!EX44</f>
        <v>13.51</v>
      </c>
      <c r="EY44">
        <f>100*SUMIF('12pxv'!$E$39:$E$492,$A44,'12pxv'!K$39:K$492)/sub_peso!EY44</f>
        <v>-0.21</v>
      </c>
      <c r="EZ44">
        <f>100*SUMIF('12pxv'!$E$39:$E$492,$A44,'12pxv'!L$39:L$492)/sub_peso!EZ44</f>
        <v>-13.55</v>
      </c>
      <c r="FA44">
        <f>100*SUMIF('12pxv'!$E$39:$E$492,$A44,'12pxv'!M$39:M$492)/sub_peso!FA44</f>
        <v>4.3499999999999996</v>
      </c>
      <c r="FB44">
        <f>100*SUMIF('12pxv'!$E$39:$E$492,$A44,'12pxv'!N$39:N$492)/sub_peso!FB44</f>
        <v>3.2399999999999998</v>
      </c>
      <c r="FC44">
        <f>100*SUMIF('12pxv'!$E$39:$E$492,$A44,'12pxv'!O$39:O$492)/sub_peso!FC44</f>
        <v>-2.23</v>
      </c>
      <c r="FD44">
        <f>100*SUMIF('12pxv'!$E$39:$E$492,$A44,'12pxv'!P$39:P$492)/sub_peso!FD44</f>
        <v>1.52</v>
      </c>
      <c r="FE44">
        <f>100*SUMIF('12pxv'!$E$39:$E$492,$A44,'12pxv'!Q$39:Q$492)/sub_peso!FE44</f>
        <v>1.48</v>
      </c>
      <c r="FF44">
        <f>100*SUMIF('12pxv'!$E$39:$E$492,$A44,'12pxv'!R$39:R$492)/sub_peso!FF44</f>
        <v>3.7</v>
      </c>
      <c r="FG44">
        <f>100*SUMIF('12pxv'!$E$39:$E$492,$A44,'12pxv'!S$39:S$492)/sub_peso!FG44</f>
        <v>-0.16</v>
      </c>
      <c r="FH44">
        <f>100*SUMIF('12pxv'!$E$39:$E$492,$A44,'12pxv'!T$39:T$492)/sub_peso!FH44</f>
        <v>1.81</v>
      </c>
      <c r="FI44">
        <f>100*SUMIF('12pxv'!$E$39:$E$492,$A44,'12pxv'!U$39:U$492)/sub_peso!FI44</f>
        <v>-5.7199999999999989</v>
      </c>
      <c r="FJ44">
        <f>100*SUMIF('12pxv'!$E$39:$E$492,$A44,'12pxv'!V$39:V$492)/sub_peso!FJ44</f>
        <v>4.2</v>
      </c>
      <c r="FK44">
        <f>100*SUMIF('12pxv'!$E$39:$E$492,$A44,'12pxv'!W$39:W$492)/sub_peso!FK44</f>
        <v>0.29000000000000004</v>
      </c>
      <c r="FL44">
        <f>100*SUMIF('12pxv'!$E$39:$E$492,$A44,'12pxv'!X$39:X$492)/sub_peso!FL44</f>
        <v>3.6200000000000006</v>
      </c>
      <c r="FM44">
        <f>100*SUMIF('12pxv'!$E$39:$E$492,$A44,'12pxv'!Y$39:Y$492)/sub_peso!FM44</f>
        <v>0.28999999999999998</v>
      </c>
      <c r="FN44">
        <f>100*SUMIF('12pxv'!$E$39:$E$492,$A44,'12pxv'!Z$39:Z$492)/sub_peso!FN44</f>
        <v>-11.17</v>
      </c>
      <c r="FO44">
        <f>100*SUMIF('12pxv'!$E$39:$E$492,$A44,'12pxv'!AA$39:AA$492)/sub_peso!FO44</f>
        <v>-0.4</v>
      </c>
      <c r="FP44">
        <f>100*SUMIF('12pxv'!$E$39:$E$492,$A44,'12pxv'!AB$39:AB$492)/sub_peso!FP44</f>
        <v>12.12</v>
      </c>
      <c r="FQ44">
        <f>100*SUMIF('12pxv'!$E$39:$E$492,$A44,'12pxv'!AC$39:AC$492)/sub_peso!FQ44</f>
        <v>-1.4000000000000001</v>
      </c>
      <c r="FR44">
        <f>100*SUMIF('12pxv'!$E$39:$E$492,$A44,'12pxv'!AD$39:AD$492)/sub_peso!FR44</f>
        <v>-4.66</v>
      </c>
      <c r="FS44">
        <f>100*SUMIF('12pxv'!$E$39:$E$492,$A44,'12pxv'!AE$39:AE$492)/sub_peso!FS44</f>
        <v>4.97</v>
      </c>
      <c r="FT44">
        <f>100*SUMIF('12pxv'!$E$39:$E$492,$A44,'12pxv'!AF$39:AF$492)/sub_peso!FT44</f>
        <v>0.34</v>
      </c>
      <c r="FU44">
        <f>100*SUMIF('12pxv'!$E$39:$E$492,$A44,'12pxv'!AG$39:AG$492)/sub_peso!FU44</f>
        <v>3.3699999999999997</v>
      </c>
      <c r="FV44">
        <f>100*SUMIF('12pxv'!$E$39:$E$492,$A44,'12pxv'!AH$39:AH$492)/sub_peso!FV44</f>
        <v>-1.92</v>
      </c>
      <c r="FW44">
        <f>100*SUMIF('12pxv'!$E$39:$E$492,$A44,'12pxv'!AI$39:AI$492)/sub_peso!FW44</f>
        <v>1.84</v>
      </c>
      <c r="FX44">
        <f>100*SUMIF('12pxv'!$E$39:$E$492,$A44,'12pxv'!AJ$39:AJ$492)/sub_peso!FX44</f>
        <v>-2.0299999999999998</v>
      </c>
      <c r="FY44">
        <f>100*SUMIF('12pxv'!$E$39:$E$492,$A44,'12pxv'!AK$39:AK$492)/sub_peso!FY44</f>
        <v>0.4</v>
      </c>
      <c r="FZ44">
        <f>100*SUMIF('12pxv'!$E$39:$E$492,$A44,'12pxv'!AL$39:AL$492)/sub_peso!FZ44</f>
        <v>3.7700000000000005</v>
      </c>
      <c r="GA44">
        <f>100*SUMIF('12pxv'!$E$39:$E$492,$A44,'12pxv'!AM$39:AM$492)/sub_peso!GA44</f>
        <v>-1.63</v>
      </c>
      <c r="GB44">
        <f>100*SUMIF('12pxv'!$E$39:$E$492,$A44,'12pxv'!AN$39:AN$492)/sub_peso!GB44</f>
        <v>-1.6399999999999997</v>
      </c>
    </row>
    <row r="45" spans="1:184" x14ac:dyDescent="0.25">
      <c r="A45" s="59">
        <v>1106019</v>
      </c>
      <c r="B45" s="56" t="s">
        <v>46</v>
      </c>
      <c r="C45" s="129">
        <v>-0.3</v>
      </c>
      <c r="D45" s="129">
        <v>-5.69</v>
      </c>
      <c r="E45" s="129">
        <v>0.46</v>
      </c>
      <c r="F45" s="129">
        <v>-22.29</v>
      </c>
      <c r="G45" s="129">
        <v>18.059999999999999</v>
      </c>
      <c r="H45" s="129">
        <v>7.2700000000000005</v>
      </c>
      <c r="I45" s="129">
        <v>8.35</v>
      </c>
      <c r="J45" s="129">
        <v>29.380000000000003</v>
      </c>
      <c r="K45" s="129">
        <v>6.83</v>
      </c>
      <c r="L45" s="129">
        <v>15.549999999999999</v>
      </c>
      <c r="M45" s="129">
        <v>-5.63</v>
      </c>
      <c r="N45" s="130">
        <v>0</v>
      </c>
      <c r="O45" s="129">
        <v>8.64</v>
      </c>
      <c r="P45" s="129">
        <v>-8.94</v>
      </c>
      <c r="Q45" s="129">
        <v>-3.81</v>
      </c>
      <c r="R45" s="129">
        <v>-11.57</v>
      </c>
      <c r="S45" s="129">
        <v>-12.63</v>
      </c>
      <c r="T45" s="129">
        <v>7.29</v>
      </c>
      <c r="U45" s="129">
        <v>7.04</v>
      </c>
      <c r="V45" s="129">
        <v>17.8</v>
      </c>
      <c r="W45" s="129">
        <v>32.450000000000003</v>
      </c>
      <c r="X45" s="129">
        <v>-19.689999999999998</v>
      </c>
      <c r="Y45" s="129">
        <v>-12.120000000000001</v>
      </c>
      <c r="Z45" s="130">
        <v>0</v>
      </c>
      <c r="AA45" s="129">
        <v>43.26</v>
      </c>
      <c r="AB45" s="129">
        <v>-11.76</v>
      </c>
      <c r="AC45" s="129">
        <v>-27.71</v>
      </c>
      <c r="AD45" s="129">
        <v>-17.629999999999995</v>
      </c>
      <c r="AE45" s="129">
        <v>0.52</v>
      </c>
      <c r="AF45" s="129">
        <v>-1.61</v>
      </c>
      <c r="AG45" s="129">
        <v>10.87</v>
      </c>
      <c r="AH45" s="129">
        <v>21</v>
      </c>
      <c r="AI45" s="129">
        <v>22.91</v>
      </c>
      <c r="AJ45" s="129">
        <v>28.500000000000004</v>
      </c>
      <c r="AK45" s="129">
        <v>-3.15</v>
      </c>
      <c r="AL45" s="130">
        <v>0</v>
      </c>
      <c r="AM45" s="129">
        <v>-5.5</v>
      </c>
      <c r="AN45" s="129">
        <v>-4.57</v>
      </c>
      <c r="AO45" s="129">
        <v>-2.63</v>
      </c>
      <c r="AP45" s="129">
        <v>-11.68</v>
      </c>
      <c r="AQ45" s="129">
        <v>-5.9</v>
      </c>
      <c r="AR45" s="129">
        <v>4.62</v>
      </c>
      <c r="AS45" s="129">
        <v>4.3899999999999997</v>
      </c>
      <c r="AT45" s="129">
        <v>43.750000000000007</v>
      </c>
      <c r="AU45" s="129">
        <v>-3.1399999999999997</v>
      </c>
      <c r="AV45" s="129">
        <v>-1.88</v>
      </c>
      <c r="AW45" s="129">
        <v>9.27</v>
      </c>
      <c r="AX45" s="130">
        <v>0</v>
      </c>
      <c r="AY45" s="129">
        <v>-3.42</v>
      </c>
      <c r="AZ45" s="129">
        <v>-1.95</v>
      </c>
      <c r="BA45" s="129">
        <v>-25.14</v>
      </c>
      <c r="BB45" s="129">
        <v>-21.29</v>
      </c>
      <c r="BC45" s="129">
        <v>-1.58</v>
      </c>
      <c r="BD45" s="129">
        <v>22.82</v>
      </c>
      <c r="BE45" s="129">
        <v>14.36</v>
      </c>
      <c r="BF45" s="129">
        <v>44.110000000000007</v>
      </c>
      <c r="BG45" s="129">
        <v>-4.08</v>
      </c>
      <c r="BH45" s="129">
        <v>14.569999999999999</v>
      </c>
      <c r="BI45" s="129">
        <v>2.2400000000000002</v>
      </c>
      <c r="BJ45" s="130">
        <v>0</v>
      </c>
      <c r="BK45" s="129">
        <v>-16.239999999999998</v>
      </c>
      <c r="BL45" s="129">
        <v>-16.260000000000002</v>
      </c>
      <c r="BM45" s="129">
        <v>-3.8700000000000006</v>
      </c>
      <c r="BN45" s="129">
        <v>-3.75</v>
      </c>
      <c r="BO45" s="129">
        <v>8.75</v>
      </c>
      <c r="BP45" s="129">
        <v>-1.1499999999999999</v>
      </c>
      <c r="BQ45" s="129">
        <v>1.01</v>
      </c>
      <c r="BR45" s="129">
        <v>21.38</v>
      </c>
      <c r="BS45" s="129">
        <v>8.7100000000000009</v>
      </c>
      <c r="BT45" s="129">
        <v>1.22</v>
      </c>
      <c r="BU45" s="129">
        <v>25.46</v>
      </c>
      <c r="BV45" s="130">
        <v>0</v>
      </c>
      <c r="BW45" s="129">
        <v>-2.2299999999999995</v>
      </c>
      <c r="BX45" s="129">
        <v>-17.309999999999999</v>
      </c>
      <c r="BY45" s="129">
        <v>-10.84</v>
      </c>
      <c r="BZ45" s="129">
        <v>-4.8099999999999996</v>
      </c>
      <c r="CA45" s="129">
        <v>-12.24</v>
      </c>
      <c r="CB45" s="129">
        <v>-1.17</v>
      </c>
      <c r="CC45" s="129">
        <v>6.86</v>
      </c>
      <c r="CD45" s="129">
        <v>16.41</v>
      </c>
      <c r="CE45" s="129">
        <v>18.12</v>
      </c>
      <c r="CF45" s="129">
        <v>-9.74</v>
      </c>
      <c r="CG45" s="129">
        <v>-16.600000000000001</v>
      </c>
      <c r="CH45" s="129">
        <v>19.229999999999997</v>
      </c>
      <c r="CI45" s="129">
        <v>11.44</v>
      </c>
      <c r="CJ45" s="129">
        <v>5.52</v>
      </c>
      <c r="CK45" s="129">
        <v>-10.18</v>
      </c>
      <c r="CL45" s="129">
        <v>-24.849999999999998</v>
      </c>
      <c r="CM45" s="129">
        <v>-8.69</v>
      </c>
      <c r="CN45" s="129">
        <v>10.75</v>
      </c>
      <c r="CO45" s="129">
        <v>32.569999999999993</v>
      </c>
      <c r="CP45" s="129">
        <v>19.34</v>
      </c>
      <c r="CQ45" s="129">
        <v>11.390000000000002</v>
      </c>
      <c r="CR45" s="129">
        <v>0.77</v>
      </c>
      <c r="CS45" s="129">
        <v>-0.81</v>
      </c>
      <c r="CT45" s="129">
        <v>10.579999999999998</v>
      </c>
      <c r="CU45" s="129">
        <v>-22.860000000000003</v>
      </c>
      <c r="CV45" s="129">
        <v>-15.27</v>
      </c>
      <c r="CW45" s="129">
        <v>0.77</v>
      </c>
      <c r="CX45" s="129">
        <v>-14.52</v>
      </c>
      <c r="CY45" s="129">
        <v>-9.93</v>
      </c>
      <c r="CZ45" s="129">
        <v>12.24</v>
      </c>
      <c r="DA45" s="129">
        <v>-6.9700000000000006</v>
      </c>
      <c r="DB45" s="129">
        <v>10.92</v>
      </c>
      <c r="DC45" s="129">
        <v>21.17</v>
      </c>
      <c r="DD45" s="129">
        <v>7.76</v>
      </c>
      <c r="DE45" s="129">
        <v>4.43</v>
      </c>
      <c r="DF45" s="129">
        <v>-10.92</v>
      </c>
      <c r="DG45" s="129">
        <v>10.46</v>
      </c>
      <c r="DH45" s="129">
        <v>1.9</v>
      </c>
      <c r="DI45" s="129">
        <v>-11.06</v>
      </c>
      <c r="DJ45" s="129">
        <v>-15.45</v>
      </c>
      <c r="DK45" s="129">
        <v>-5.4399999999999995</v>
      </c>
      <c r="DL45" s="129">
        <v>8.7799999999999994</v>
      </c>
      <c r="DM45" s="129">
        <v>8.52</v>
      </c>
      <c r="DN45" s="129">
        <v>27.650000000000002</v>
      </c>
      <c r="DO45" s="129">
        <v>11.22</v>
      </c>
      <c r="DP45" s="129">
        <v>-9.32</v>
      </c>
      <c r="DQ45" s="129">
        <v>-4.0199999999999996</v>
      </c>
      <c r="DR45" s="129">
        <v>-1.06</v>
      </c>
      <c r="DS45" s="129">
        <v>2.97</v>
      </c>
      <c r="DT45" s="129">
        <v>12.350000000000001</v>
      </c>
      <c r="DU45" s="129">
        <v>-8.4499999999999993</v>
      </c>
      <c r="DV45" s="129">
        <v>-12.99</v>
      </c>
      <c r="DW45" s="129">
        <v>-4.79</v>
      </c>
      <c r="DX45" s="129">
        <v>18.57</v>
      </c>
      <c r="DY45" s="129">
        <v>10.01</v>
      </c>
      <c r="DZ45" s="129">
        <v>1.7000000000000002</v>
      </c>
      <c r="EA45" s="129">
        <v>-5.3</v>
      </c>
      <c r="EB45" s="129">
        <v>-5.8500000000000005</v>
      </c>
      <c r="EC45" s="129">
        <v>-2.2200000000000002</v>
      </c>
      <c r="ED45" s="129">
        <v>3.33</v>
      </c>
      <c r="EE45" s="129">
        <v>6.839999999999999</v>
      </c>
      <c r="EF45" s="129">
        <v>-4.07</v>
      </c>
      <c r="EG45" s="129">
        <v>-13.220000000000002</v>
      </c>
      <c r="EH45" s="129">
        <v>-6.83</v>
      </c>
      <c r="EI45" s="129">
        <v>-8.06</v>
      </c>
      <c r="EJ45" s="129">
        <v>1.9999999999999998</v>
      </c>
      <c r="EK45" s="129">
        <v>6.58</v>
      </c>
      <c r="EL45" s="129">
        <v>14.44</v>
      </c>
      <c r="EM45" s="129">
        <v>19.63</v>
      </c>
      <c r="EN45" s="129">
        <v>8.58</v>
      </c>
      <c r="EO45" s="129">
        <v>-11.429999999999998</v>
      </c>
      <c r="EP45" s="129">
        <v>-9.52</v>
      </c>
      <c r="EQ45" s="129">
        <v>-0.08</v>
      </c>
      <c r="ER45" s="129">
        <v>-4.8</v>
      </c>
      <c r="ES45" s="129">
        <v>-9.59</v>
      </c>
      <c r="ET45" s="129">
        <v>-4.4900000000000011</v>
      </c>
      <c r="EU45" s="129">
        <v>-1.31</v>
      </c>
      <c r="EV45">
        <f>100*SUMIF('12pxv'!$E$39:$E$492,$A45,'12pxv'!H$39:H$492)/sub_peso!EV45</f>
        <v>9.75</v>
      </c>
      <c r="EW45">
        <f>100*SUMIF('12pxv'!$E$39:$E$492,$A45,'12pxv'!I$39:I$492)/sub_peso!EW45</f>
        <v>4.8599999999999994</v>
      </c>
      <c r="EX45">
        <f>100*SUMIF('12pxv'!$E$39:$E$492,$A45,'12pxv'!J$39:J$492)/sub_peso!EX45</f>
        <v>16.989999999999998</v>
      </c>
      <c r="EY45">
        <f>100*SUMIF('12pxv'!$E$39:$E$492,$A45,'12pxv'!K$39:K$492)/sub_peso!EY45</f>
        <v>2.4900000000000002</v>
      </c>
      <c r="EZ45">
        <f>100*SUMIF('12pxv'!$E$39:$E$492,$A45,'12pxv'!L$39:L$492)/sub_peso!EZ45</f>
        <v>-7.8900000000000006</v>
      </c>
      <c r="FA45">
        <f>100*SUMIF('12pxv'!$E$39:$E$492,$A45,'12pxv'!M$39:M$492)/sub_peso!FA45</f>
        <v>5.96</v>
      </c>
      <c r="FB45">
        <f>100*SUMIF('12pxv'!$E$39:$E$492,$A45,'12pxv'!N$39:N$492)/sub_peso!FB45</f>
        <v>2.72</v>
      </c>
      <c r="FC45">
        <f>100*SUMIF('12pxv'!$E$39:$E$492,$A45,'12pxv'!O$39:O$492)/sub_peso!FC45</f>
        <v>-11.48</v>
      </c>
      <c r="FD45">
        <f>100*SUMIF('12pxv'!$E$39:$E$492,$A45,'12pxv'!P$39:P$492)/sub_peso!FD45</f>
        <v>2.2200000000000002</v>
      </c>
      <c r="FE45">
        <f>100*SUMIF('12pxv'!$E$39:$E$492,$A45,'12pxv'!Q$39:Q$492)/sub_peso!FE45</f>
        <v>-0.56999999999999995</v>
      </c>
      <c r="FF45">
        <f>100*SUMIF('12pxv'!$E$39:$E$492,$A45,'12pxv'!R$39:R$492)/sub_peso!FF45</f>
        <v>-0.84</v>
      </c>
      <c r="FG45">
        <f>100*SUMIF('12pxv'!$E$39:$E$492,$A45,'12pxv'!S$39:S$492)/sub_peso!FG45</f>
        <v>-4.3099999999999996</v>
      </c>
      <c r="FH45">
        <f>100*SUMIF('12pxv'!$E$39:$E$492,$A45,'12pxv'!T$39:T$492)/sub_peso!FH45</f>
        <v>-11.800000000000002</v>
      </c>
      <c r="FI45">
        <f>100*SUMIF('12pxv'!$E$39:$E$492,$A45,'12pxv'!U$39:U$492)/sub_peso!FI45</f>
        <v>-3.6</v>
      </c>
      <c r="FJ45">
        <f>100*SUMIF('12pxv'!$E$39:$E$492,$A45,'12pxv'!V$39:V$492)/sub_peso!FJ45</f>
        <v>30.2</v>
      </c>
      <c r="FK45">
        <f>100*SUMIF('12pxv'!$E$39:$E$492,$A45,'12pxv'!W$39:W$492)/sub_peso!FK45</f>
        <v>13.85</v>
      </c>
      <c r="FL45">
        <f>100*SUMIF('12pxv'!$E$39:$E$492,$A45,'12pxv'!X$39:X$492)/sub_peso!FL45</f>
        <v>10.199999999999999</v>
      </c>
      <c r="FM45">
        <f>100*SUMIF('12pxv'!$E$39:$E$492,$A45,'12pxv'!Y$39:Y$492)/sub_peso!FM45</f>
        <v>6.2</v>
      </c>
      <c r="FN45">
        <f>100*SUMIF('12pxv'!$E$39:$E$492,$A45,'12pxv'!Z$39:Z$492)/sub_peso!FN45</f>
        <v>-0.97</v>
      </c>
      <c r="FO45">
        <f>100*SUMIF('12pxv'!$E$39:$E$492,$A45,'12pxv'!AA$39:AA$492)/sub_peso!FO45</f>
        <v>-2.81</v>
      </c>
      <c r="FP45">
        <f>100*SUMIF('12pxv'!$E$39:$E$492,$A45,'12pxv'!AB$39:AB$492)/sub_peso!FP45</f>
        <v>-1.62</v>
      </c>
      <c r="FQ45">
        <f>100*SUMIF('12pxv'!$E$39:$E$492,$A45,'12pxv'!AC$39:AC$492)/sub_peso!FQ45</f>
        <v>-14.290000000000001</v>
      </c>
      <c r="FR45">
        <f>100*SUMIF('12pxv'!$E$39:$E$492,$A45,'12pxv'!AD$39:AD$492)/sub_peso!FR45</f>
        <v>-7.3999999999999995</v>
      </c>
      <c r="FS45">
        <f>100*SUMIF('12pxv'!$E$39:$E$492,$A45,'12pxv'!AE$39:AE$492)/sub_peso!FS45</f>
        <v>-0.63</v>
      </c>
      <c r="FT45">
        <f>100*SUMIF('12pxv'!$E$39:$E$492,$A45,'12pxv'!AF$39:AF$492)/sub_peso!FT45</f>
        <v>1.26</v>
      </c>
      <c r="FU45">
        <f>100*SUMIF('12pxv'!$E$39:$E$492,$A45,'12pxv'!AG$39:AG$492)/sub_peso!FU45</f>
        <v>6.79</v>
      </c>
      <c r="FV45">
        <f>100*SUMIF('12pxv'!$E$39:$E$492,$A45,'12pxv'!AH$39:AH$492)/sub_peso!FV45</f>
        <v>8.5299999999999994</v>
      </c>
      <c r="FW45">
        <f>100*SUMIF('12pxv'!$E$39:$E$492,$A45,'12pxv'!AI$39:AI$492)/sub_peso!FW45</f>
        <v>5.48</v>
      </c>
      <c r="FX45">
        <f>100*SUMIF('12pxv'!$E$39:$E$492,$A45,'12pxv'!AJ$39:AJ$492)/sub_peso!FX45</f>
        <v>-0.93</v>
      </c>
      <c r="FY45">
        <f>100*SUMIF('12pxv'!$E$39:$E$492,$A45,'12pxv'!AK$39:AK$492)/sub_peso!FY45</f>
        <v>-6.8499999999999988</v>
      </c>
      <c r="FZ45">
        <f>100*SUMIF('12pxv'!$E$39:$E$492,$A45,'12pxv'!AL$39:AL$492)/sub_peso!FZ45</f>
        <v>-4.63</v>
      </c>
      <c r="GA45">
        <f>100*SUMIF('12pxv'!$E$39:$E$492,$A45,'12pxv'!AM$39:AM$492)/sub_peso!GA45</f>
        <v>6.410000000000001</v>
      </c>
      <c r="GB45">
        <f>100*SUMIF('12pxv'!$E$39:$E$492,$A45,'12pxv'!AN$39:AN$492)/sub_peso!GB45</f>
        <v>13.249999999999998</v>
      </c>
    </row>
    <row r="46" spans="1:184" x14ac:dyDescent="0.25">
      <c r="A46" s="59">
        <v>1106020</v>
      </c>
      <c r="B46" s="56" t="s">
        <v>47</v>
      </c>
      <c r="C46" s="129">
        <v>2.4300000000000002</v>
      </c>
      <c r="D46" s="129">
        <v>8.8000000000000007</v>
      </c>
      <c r="E46" s="129">
        <v>0.94</v>
      </c>
      <c r="F46" s="129">
        <v>1.02</v>
      </c>
      <c r="G46" s="129">
        <v>-12.57</v>
      </c>
      <c r="H46" s="129">
        <v>-4.51</v>
      </c>
      <c r="I46" s="129">
        <v>-8</v>
      </c>
      <c r="J46" s="129">
        <v>-3.2</v>
      </c>
      <c r="K46" s="129">
        <v>4.5999999999999996</v>
      </c>
      <c r="L46" s="129">
        <v>-2.52</v>
      </c>
      <c r="M46" s="129">
        <v>-4.28</v>
      </c>
      <c r="N46" s="129">
        <v>1.7500000000000002</v>
      </c>
      <c r="O46" s="129">
        <v>23.14</v>
      </c>
      <c r="P46" s="129">
        <v>27.129999999999995</v>
      </c>
      <c r="Q46" s="129">
        <v>9.34</v>
      </c>
      <c r="R46" s="129">
        <v>-17.14</v>
      </c>
      <c r="S46" s="129">
        <v>-19.48</v>
      </c>
      <c r="T46" s="129">
        <v>17.84</v>
      </c>
      <c r="U46" s="129">
        <v>-2.2799999999999998</v>
      </c>
      <c r="V46" s="129">
        <v>12.68</v>
      </c>
      <c r="W46" s="129">
        <v>6.1</v>
      </c>
      <c r="X46" s="129">
        <v>-3.97</v>
      </c>
      <c r="Y46" s="129">
        <v>-8.7199999999999989</v>
      </c>
      <c r="Z46" s="129">
        <v>-2.15</v>
      </c>
      <c r="AA46" s="129">
        <v>1.03</v>
      </c>
      <c r="AB46" s="129">
        <v>7.49</v>
      </c>
      <c r="AC46" s="129">
        <v>4.9800000000000004</v>
      </c>
      <c r="AD46" s="129">
        <v>-1.31</v>
      </c>
      <c r="AE46" s="129">
        <v>3.55</v>
      </c>
      <c r="AF46" s="129">
        <v>-4.8600000000000003</v>
      </c>
      <c r="AG46" s="129">
        <v>-3.9199999999999995</v>
      </c>
      <c r="AH46" s="129">
        <v>-0.61</v>
      </c>
      <c r="AI46" s="129">
        <v>-6.63</v>
      </c>
      <c r="AJ46" s="129">
        <v>-3.77</v>
      </c>
      <c r="AK46" s="129">
        <v>-1.23</v>
      </c>
      <c r="AL46" s="129">
        <v>-6.22</v>
      </c>
      <c r="AM46" s="129">
        <v>-0.9</v>
      </c>
      <c r="AN46" s="129">
        <v>9.73</v>
      </c>
      <c r="AO46" s="129">
        <v>7.65</v>
      </c>
      <c r="AP46" s="129">
        <v>-2.4900000000000002</v>
      </c>
      <c r="AQ46" s="129">
        <v>-8.41</v>
      </c>
      <c r="AR46" s="129">
        <v>4.17</v>
      </c>
      <c r="AS46" s="129">
        <v>6.64</v>
      </c>
      <c r="AT46" s="129">
        <v>-3.66</v>
      </c>
      <c r="AU46" s="129">
        <v>-1.24</v>
      </c>
      <c r="AV46" s="129">
        <v>8.75</v>
      </c>
      <c r="AW46" s="129">
        <v>-4.18</v>
      </c>
      <c r="AX46" s="129">
        <v>-0.79</v>
      </c>
      <c r="AY46" s="129">
        <v>12.499999999999998</v>
      </c>
      <c r="AZ46" s="129">
        <v>8.16</v>
      </c>
      <c r="BA46" s="129">
        <v>-1.6500000000000001</v>
      </c>
      <c r="BB46" s="129">
        <v>-1.22</v>
      </c>
      <c r="BC46" s="129">
        <v>-4.4000000000000004</v>
      </c>
      <c r="BD46" s="129">
        <v>0.02</v>
      </c>
      <c r="BE46" s="129">
        <v>5.4900000000000011</v>
      </c>
      <c r="BF46" s="129">
        <v>-1.45</v>
      </c>
      <c r="BG46" s="129">
        <v>-9.23</v>
      </c>
      <c r="BH46" s="129">
        <v>6.19</v>
      </c>
      <c r="BI46" s="129">
        <v>-1.49</v>
      </c>
      <c r="BJ46" s="129">
        <v>-0.4</v>
      </c>
      <c r="BK46" s="129">
        <v>2.71</v>
      </c>
      <c r="BL46" s="129">
        <v>18.649999999999999</v>
      </c>
      <c r="BM46" s="129">
        <v>14.800000000000002</v>
      </c>
      <c r="BN46" s="129">
        <v>-17.79</v>
      </c>
      <c r="BO46" s="129">
        <v>-7.6499999999999995</v>
      </c>
      <c r="BP46" s="129">
        <v>6.89</v>
      </c>
      <c r="BQ46" s="129">
        <v>-6.7400000000000011</v>
      </c>
      <c r="BR46" s="129">
        <v>16.22</v>
      </c>
      <c r="BS46" s="129">
        <v>-3.56</v>
      </c>
      <c r="BT46" s="129">
        <v>2.3000000000000003</v>
      </c>
      <c r="BU46" s="129">
        <v>3.87</v>
      </c>
      <c r="BV46" s="129">
        <v>-0.39</v>
      </c>
      <c r="BW46" s="129">
        <v>6.51</v>
      </c>
      <c r="BX46" s="129">
        <v>0.56000000000000005</v>
      </c>
      <c r="BY46" s="129">
        <v>-3.9900000000000007</v>
      </c>
      <c r="BZ46" s="129">
        <v>-2.89</v>
      </c>
      <c r="CA46" s="129">
        <v>1.3300000000000003</v>
      </c>
      <c r="CB46" s="129">
        <v>12.830000000000002</v>
      </c>
      <c r="CC46" s="129">
        <v>-15.349999999999998</v>
      </c>
      <c r="CD46" s="129">
        <v>4.32</v>
      </c>
      <c r="CE46" s="129">
        <v>7.63</v>
      </c>
      <c r="CF46" s="129">
        <v>-9.91</v>
      </c>
      <c r="CG46" s="129">
        <v>-8.4899999999999984</v>
      </c>
      <c r="CH46" s="129">
        <v>7.7400000000000011</v>
      </c>
      <c r="CI46" s="129">
        <v>-2.27</v>
      </c>
      <c r="CJ46" s="129">
        <v>-5.31</v>
      </c>
      <c r="CK46" s="129">
        <v>-1.83</v>
      </c>
      <c r="CL46" s="129">
        <v>-6.1900000000000013</v>
      </c>
      <c r="CM46" s="129">
        <v>6.9899999999999993</v>
      </c>
      <c r="CN46" s="129">
        <v>1.24</v>
      </c>
      <c r="CO46" s="129">
        <v>-3.66</v>
      </c>
      <c r="CP46" s="129">
        <v>7.55</v>
      </c>
      <c r="CQ46" s="129">
        <v>-1.77</v>
      </c>
      <c r="CR46" s="129">
        <v>-10.63</v>
      </c>
      <c r="CS46" s="129">
        <v>20.540000000000003</v>
      </c>
      <c r="CT46" s="129">
        <v>-11.57</v>
      </c>
      <c r="CU46" s="129">
        <v>-9.59</v>
      </c>
      <c r="CV46" s="129">
        <v>-7.7499999999999991</v>
      </c>
      <c r="CW46" s="129">
        <v>11.15</v>
      </c>
      <c r="CX46" s="129">
        <v>-1.67</v>
      </c>
      <c r="CY46" s="129">
        <v>15.09</v>
      </c>
      <c r="CZ46" s="129">
        <v>9.15</v>
      </c>
      <c r="DA46" s="129">
        <v>-9.36</v>
      </c>
      <c r="DB46" s="129">
        <v>6.2099999999999991</v>
      </c>
      <c r="DC46" s="129">
        <v>8.34</v>
      </c>
      <c r="DD46" s="129">
        <v>2.0499999999999998</v>
      </c>
      <c r="DE46" s="129">
        <v>-1.97</v>
      </c>
      <c r="DF46" s="129">
        <v>8.0500000000000007</v>
      </c>
      <c r="DG46" s="129">
        <v>-9.5399999999999991</v>
      </c>
      <c r="DH46" s="129">
        <v>6.1700000000000008</v>
      </c>
      <c r="DI46" s="129">
        <v>8.7799999999999994</v>
      </c>
      <c r="DJ46" s="129">
        <v>-6.9300000000000006</v>
      </c>
      <c r="DK46" s="129">
        <v>5.6400000000000006</v>
      </c>
      <c r="DL46" s="129">
        <v>38.299999999999997</v>
      </c>
      <c r="DM46" s="129">
        <v>-24.22</v>
      </c>
      <c r="DN46" s="129">
        <v>1.1200000000000001</v>
      </c>
      <c r="DO46" s="129">
        <v>2.5099999999999998</v>
      </c>
      <c r="DP46" s="129">
        <v>8.39</v>
      </c>
      <c r="DQ46" s="129">
        <v>-5.41</v>
      </c>
      <c r="DR46" s="129">
        <v>-11.91</v>
      </c>
      <c r="DS46" s="129">
        <v>14.45</v>
      </c>
      <c r="DT46" s="129">
        <v>-6.74</v>
      </c>
      <c r="DU46" s="129">
        <v>-12.81</v>
      </c>
      <c r="DV46" s="129">
        <v>1.3399999999999999</v>
      </c>
      <c r="DW46" s="129">
        <v>4.0299999999999994</v>
      </c>
      <c r="DX46" s="129">
        <v>2.2000000000000002</v>
      </c>
      <c r="DY46" s="129">
        <v>1.1299999999999999</v>
      </c>
      <c r="DZ46" s="129">
        <v>-1.71</v>
      </c>
      <c r="EA46" s="129">
        <v>9.5500000000000025</v>
      </c>
      <c r="EB46" s="129">
        <v>0.84</v>
      </c>
      <c r="EC46" s="129">
        <v>-19.47</v>
      </c>
      <c r="ED46" s="129">
        <v>1.78</v>
      </c>
      <c r="EE46" s="129">
        <v>-11.450000000000001</v>
      </c>
      <c r="EF46" s="129">
        <v>-0.04</v>
      </c>
      <c r="EG46" s="129">
        <v>22.21</v>
      </c>
      <c r="EH46" s="129">
        <v>8.41</v>
      </c>
      <c r="EI46" s="129">
        <v>7.7700000000000005</v>
      </c>
      <c r="EJ46" s="129">
        <v>-14.29</v>
      </c>
      <c r="EK46" s="129">
        <v>4.0599999999999996</v>
      </c>
      <c r="EL46" s="129">
        <v>2.17</v>
      </c>
      <c r="EM46" s="129">
        <v>-2.87</v>
      </c>
      <c r="EN46" s="129">
        <v>3.23</v>
      </c>
      <c r="EO46" s="129">
        <v>-0.45999999999999996</v>
      </c>
      <c r="EP46" s="129">
        <v>-5.95</v>
      </c>
      <c r="EQ46" s="129">
        <v>9.3499999999999979</v>
      </c>
      <c r="ER46" s="129">
        <v>12.59</v>
      </c>
      <c r="ES46" s="129">
        <v>1.55</v>
      </c>
      <c r="ET46" s="129">
        <v>-15.57</v>
      </c>
      <c r="EU46" s="129">
        <v>18.23</v>
      </c>
      <c r="EV46">
        <f>100*SUMIF('12pxv'!$E$39:$E$492,$A46,'12pxv'!H$39:H$492)/sub_peso!EV46</f>
        <v>-10.8</v>
      </c>
      <c r="EW46">
        <f>100*SUMIF('12pxv'!$E$39:$E$492,$A46,'12pxv'!I$39:I$492)/sub_peso!EW46</f>
        <v>25.46</v>
      </c>
      <c r="EX46">
        <f>100*SUMIF('12pxv'!$E$39:$E$492,$A46,'12pxv'!J$39:J$492)/sub_peso!EX46</f>
        <v>8.7200000000000006</v>
      </c>
      <c r="EY46">
        <f>100*SUMIF('12pxv'!$E$39:$E$492,$A46,'12pxv'!K$39:K$492)/sub_peso!EY46</f>
        <v>-14.420000000000003</v>
      </c>
      <c r="EZ46">
        <f>100*SUMIF('12pxv'!$E$39:$E$492,$A46,'12pxv'!L$39:L$492)/sub_peso!EZ46</f>
        <v>5.32</v>
      </c>
      <c r="FA46">
        <f>100*SUMIF('12pxv'!$E$39:$E$492,$A46,'12pxv'!M$39:M$492)/sub_peso!FA46</f>
        <v>2.8099999999999996</v>
      </c>
      <c r="FB46">
        <f>100*SUMIF('12pxv'!$E$39:$E$492,$A46,'12pxv'!N$39:N$492)/sub_peso!FB46</f>
        <v>-10.249999999999998</v>
      </c>
      <c r="FC46">
        <f>100*SUMIF('12pxv'!$E$39:$E$492,$A46,'12pxv'!O$39:O$492)/sub_peso!FC46</f>
        <v>-12.74</v>
      </c>
      <c r="FD46">
        <f>100*SUMIF('12pxv'!$E$39:$E$492,$A46,'12pxv'!P$39:P$492)/sub_peso!FD46</f>
        <v>25.159999999999997</v>
      </c>
      <c r="FE46">
        <f>100*SUMIF('12pxv'!$E$39:$E$492,$A46,'12pxv'!Q$39:Q$492)/sub_peso!FE46</f>
        <v>22.72</v>
      </c>
      <c r="FF46">
        <f>100*SUMIF('12pxv'!$E$39:$E$492,$A46,'12pxv'!R$39:R$492)/sub_peso!FF46</f>
        <v>-0.13</v>
      </c>
      <c r="FG46">
        <f>100*SUMIF('12pxv'!$E$39:$E$492,$A46,'12pxv'!S$39:S$492)/sub_peso!FG46</f>
        <v>8.1199999999999992</v>
      </c>
      <c r="FH46">
        <f>100*SUMIF('12pxv'!$E$39:$E$492,$A46,'12pxv'!T$39:T$492)/sub_peso!FH46</f>
        <v>3.31</v>
      </c>
      <c r="FI46">
        <f>100*SUMIF('12pxv'!$E$39:$E$492,$A46,'12pxv'!U$39:U$492)/sub_peso!FI46</f>
        <v>-4.6100000000000003</v>
      </c>
      <c r="FJ46">
        <f>100*SUMIF('12pxv'!$E$39:$E$492,$A46,'12pxv'!V$39:V$492)/sub_peso!FJ46</f>
        <v>15.020000000000001</v>
      </c>
      <c r="FK46">
        <f>100*SUMIF('12pxv'!$E$39:$E$492,$A46,'12pxv'!W$39:W$492)/sub_peso!FK46</f>
        <v>-2.92</v>
      </c>
      <c r="FL46">
        <f>100*SUMIF('12pxv'!$E$39:$E$492,$A46,'12pxv'!X$39:X$492)/sub_peso!FL46</f>
        <v>-1.5699999999999998</v>
      </c>
      <c r="FM46">
        <f>100*SUMIF('12pxv'!$E$39:$E$492,$A46,'12pxv'!Y$39:Y$492)/sub_peso!FM46</f>
        <v>2.19</v>
      </c>
      <c r="FN46">
        <f>100*SUMIF('12pxv'!$E$39:$E$492,$A46,'12pxv'!Z$39:Z$492)/sub_peso!FN46</f>
        <v>-11.49</v>
      </c>
      <c r="FO46">
        <f>100*SUMIF('12pxv'!$E$39:$E$492,$A46,'12pxv'!AA$39:AA$492)/sub_peso!FO46</f>
        <v>-1.3</v>
      </c>
      <c r="FP46">
        <f>100*SUMIF('12pxv'!$E$39:$E$492,$A46,'12pxv'!AB$39:AB$492)/sub_peso!FP46</f>
        <v>-0.49000000000000005</v>
      </c>
      <c r="FQ46">
        <f>100*SUMIF('12pxv'!$E$39:$E$492,$A46,'12pxv'!AC$39:AC$492)/sub_peso!FQ46</f>
        <v>2.88</v>
      </c>
      <c r="FR46">
        <f>100*SUMIF('12pxv'!$E$39:$E$492,$A46,'12pxv'!AD$39:AD$492)/sub_peso!FR46</f>
        <v>-3.12</v>
      </c>
      <c r="FS46">
        <f>100*SUMIF('12pxv'!$E$39:$E$492,$A46,'12pxv'!AE$39:AE$492)/sub_peso!FS46</f>
        <v>6.27</v>
      </c>
      <c r="FT46">
        <f>100*SUMIF('12pxv'!$E$39:$E$492,$A46,'12pxv'!AF$39:AF$492)/sub_peso!FT46</f>
        <v>-4.99</v>
      </c>
      <c r="FU46">
        <f>100*SUMIF('12pxv'!$E$39:$E$492,$A46,'12pxv'!AG$39:AG$492)/sub_peso!FU46</f>
        <v>2.33</v>
      </c>
      <c r="FV46">
        <f>100*SUMIF('12pxv'!$E$39:$E$492,$A46,'12pxv'!AH$39:AH$492)/sub_peso!FV46</f>
        <v>-2.56</v>
      </c>
      <c r="FW46">
        <f>100*SUMIF('12pxv'!$E$39:$E$492,$A46,'12pxv'!AI$39:AI$492)/sub_peso!FW46</f>
        <v>2.13</v>
      </c>
      <c r="FX46">
        <f>100*SUMIF('12pxv'!$E$39:$E$492,$A46,'12pxv'!AJ$39:AJ$492)/sub_peso!FX46</f>
        <v>-2.77</v>
      </c>
      <c r="FY46">
        <f>100*SUMIF('12pxv'!$E$39:$E$492,$A46,'12pxv'!AK$39:AK$492)/sub_peso!FY46</f>
        <v>-2.38</v>
      </c>
      <c r="FZ46">
        <f>100*SUMIF('12pxv'!$E$39:$E$492,$A46,'12pxv'!AL$39:AL$492)/sub_peso!FZ46</f>
        <v>-2.2200000000000002</v>
      </c>
      <c r="GA46">
        <f>100*SUMIF('12pxv'!$E$39:$E$492,$A46,'12pxv'!AM$39:AM$492)/sub_peso!GA46</f>
        <v>-4.169999999999999</v>
      </c>
      <c r="GB46">
        <f>100*SUMIF('12pxv'!$E$39:$E$492,$A46,'12pxv'!AN$39:AN$492)/sub_peso!GB46</f>
        <v>1.26</v>
      </c>
    </row>
    <row r="47" spans="1:184" x14ac:dyDescent="0.25">
      <c r="A47" s="59">
        <v>1106021</v>
      </c>
      <c r="B47" s="56" t="s">
        <v>48</v>
      </c>
      <c r="C47" s="129">
        <v>9.9999999999999985E-3</v>
      </c>
      <c r="D47" s="129">
        <v>1.46</v>
      </c>
      <c r="E47" s="129">
        <v>-2.96</v>
      </c>
      <c r="F47" s="129">
        <v>3.6500000000000004</v>
      </c>
      <c r="G47" s="129">
        <v>-0.53</v>
      </c>
      <c r="H47" s="129">
        <v>4.2300000000000004</v>
      </c>
      <c r="I47" s="129">
        <v>-2.5299999999999998</v>
      </c>
      <c r="J47" s="129">
        <v>-3.93</v>
      </c>
      <c r="K47" s="129">
        <v>10.69</v>
      </c>
      <c r="L47" s="129">
        <v>7.14</v>
      </c>
      <c r="M47" s="129">
        <v>-3.7900000000000005</v>
      </c>
      <c r="N47" s="129">
        <v>-8.74</v>
      </c>
      <c r="O47" s="129">
        <v>-7.26</v>
      </c>
      <c r="P47" s="129">
        <v>0.23</v>
      </c>
      <c r="Q47" s="129">
        <v>17.89</v>
      </c>
      <c r="R47" s="129">
        <v>-3.7399999999999998</v>
      </c>
      <c r="S47" s="129">
        <v>-0.22999999999999998</v>
      </c>
      <c r="T47" s="129">
        <v>-1.24</v>
      </c>
      <c r="U47" s="129">
        <v>2.13</v>
      </c>
      <c r="V47" s="129">
        <v>14.76</v>
      </c>
      <c r="W47" s="129">
        <v>4.93</v>
      </c>
      <c r="X47" s="129">
        <v>-11.96</v>
      </c>
      <c r="Y47" s="129">
        <v>-7.79</v>
      </c>
      <c r="Z47" s="129">
        <v>0.99</v>
      </c>
      <c r="AA47" s="129">
        <v>11.17</v>
      </c>
      <c r="AB47" s="129">
        <v>-2.15</v>
      </c>
      <c r="AC47" s="129">
        <v>-5.34</v>
      </c>
      <c r="AD47" s="129">
        <v>-3.99</v>
      </c>
      <c r="AE47" s="129">
        <v>3.8500000000000005</v>
      </c>
      <c r="AF47" s="129">
        <v>0.7</v>
      </c>
      <c r="AG47" s="129">
        <v>14.67</v>
      </c>
      <c r="AH47" s="129">
        <v>12.17</v>
      </c>
      <c r="AI47" s="129">
        <v>-5.59</v>
      </c>
      <c r="AJ47" s="129">
        <v>-0.11</v>
      </c>
      <c r="AK47" s="129">
        <v>-3.39</v>
      </c>
      <c r="AL47" s="129">
        <v>-3.2000000000000006</v>
      </c>
      <c r="AM47" s="129">
        <v>-4.1900000000000004</v>
      </c>
      <c r="AN47" s="129">
        <v>2.71</v>
      </c>
      <c r="AO47" s="129">
        <v>9.5</v>
      </c>
      <c r="AP47" s="129">
        <v>-1.3</v>
      </c>
      <c r="AQ47" s="129">
        <v>6.8699999999999992</v>
      </c>
      <c r="AR47" s="129">
        <v>8.56</v>
      </c>
      <c r="AS47" s="129">
        <v>-7.11</v>
      </c>
      <c r="AT47" s="129">
        <v>-1.0900000000000001</v>
      </c>
      <c r="AU47" s="129">
        <v>0.46999999999999992</v>
      </c>
      <c r="AV47" s="129">
        <v>-3.81</v>
      </c>
      <c r="AW47" s="129">
        <v>9.06</v>
      </c>
      <c r="AX47" s="129">
        <v>12.43</v>
      </c>
      <c r="AY47" s="129">
        <v>-8.59</v>
      </c>
      <c r="AZ47" s="129">
        <v>-5.9799999999999995</v>
      </c>
      <c r="BA47" s="129">
        <v>-0.17</v>
      </c>
      <c r="BB47" s="129">
        <v>-0.39</v>
      </c>
      <c r="BC47" s="129">
        <v>2.9</v>
      </c>
      <c r="BD47" s="129">
        <v>-1.9300000000000002</v>
      </c>
      <c r="BE47" s="129">
        <v>6.94</v>
      </c>
      <c r="BF47" s="129">
        <v>9.0500000000000007</v>
      </c>
      <c r="BG47" s="129">
        <v>14.05</v>
      </c>
      <c r="BH47" s="129">
        <v>-0.97</v>
      </c>
      <c r="BI47" s="129">
        <v>-10.199999999999999</v>
      </c>
      <c r="BJ47" s="129">
        <v>-22.23</v>
      </c>
      <c r="BK47" s="129">
        <v>11.43</v>
      </c>
      <c r="BL47" s="129">
        <v>15.39</v>
      </c>
      <c r="BM47" s="129">
        <v>-7.04</v>
      </c>
      <c r="BN47" s="129">
        <v>-9.9499999999999993</v>
      </c>
      <c r="BO47" s="129">
        <v>2.13</v>
      </c>
      <c r="BP47" s="129">
        <v>6.8299999999999992</v>
      </c>
      <c r="BQ47" s="129">
        <v>5.15</v>
      </c>
      <c r="BR47" s="129">
        <v>5.0200000000000005</v>
      </c>
      <c r="BS47" s="129">
        <v>0.6</v>
      </c>
      <c r="BT47" s="129">
        <v>-8.1199999999999992</v>
      </c>
      <c r="BU47" s="129">
        <v>7.64</v>
      </c>
      <c r="BV47" s="129">
        <v>23.32</v>
      </c>
      <c r="BW47" s="129">
        <v>-10.53</v>
      </c>
      <c r="BX47" s="129">
        <v>-11.29</v>
      </c>
      <c r="BY47" s="129">
        <v>-7.160000000000001</v>
      </c>
      <c r="BZ47" s="129">
        <v>5.74</v>
      </c>
      <c r="CA47" s="129">
        <v>9.26</v>
      </c>
      <c r="CB47" s="129">
        <v>-2.77</v>
      </c>
      <c r="CC47" s="129">
        <v>-3.4</v>
      </c>
      <c r="CD47" s="129">
        <v>1.6600000000000001</v>
      </c>
      <c r="CE47" s="129">
        <v>5.85</v>
      </c>
      <c r="CF47" s="129">
        <v>-4.33</v>
      </c>
      <c r="CG47" s="129">
        <v>-15</v>
      </c>
      <c r="CH47" s="129">
        <v>7.78</v>
      </c>
      <c r="CI47" s="129">
        <v>2.42</v>
      </c>
      <c r="CJ47" s="129">
        <v>-2.66</v>
      </c>
      <c r="CK47" s="129">
        <v>-1.6200000000000003</v>
      </c>
      <c r="CL47" s="129">
        <v>0.13999999999999999</v>
      </c>
      <c r="CM47" s="129">
        <v>-7.16</v>
      </c>
      <c r="CN47" s="129">
        <v>-3.89</v>
      </c>
      <c r="CO47" s="129">
        <v>1.9800000000000002</v>
      </c>
      <c r="CP47" s="129">
        <v>30.56</v>
      </c>
      <c r="CQ47" s="129">
        <v>-2.7200000000000006</v>
      </c>
      <c r="CR47" s="129">
        <v>-7.3199999999999994</v>
      </c>
      <c r="CS47" s="129">
        <v>1.29</v>
      </c>
      <c r="CT47" s="129">
        <v>1.36</v>
      </c>
      <c r="CU47" s="129">
        <v>-2.25</v>
      </c>
      <c r="CV47" s="129">
        <v>3.37</v>
      </c>
      <c r="CW47" s="129">
        <v>2.2599999999999998</v>
      </c>
      <c r="CX47" s="129">
        <v>-2.79</v>
      </c>
      <c r="CY47" s="129">
        <v>2.97</v>
      </c>
      <c r="CZ47" s="129">
        <v>-9.8600000000000012</v>
      </c>
      <c r="DA47" s="129">
        <v>-4.07</v>
      </c>
      <c r="DB47" s="129">
        <v>4.3499999999999996</v>
      </c>
      <c r="DC47" s="129">
        <v>3.5000000000000004</v>
      </c>
      <c r="DD47" s="129">
        <v>7.19</v>
      </c>
      <c r="DE47" s="129">
        <v>16.62</v>
      </c>
      <c r="DF47" s="129">
        <v>-1.1399999999999999</v>
      </c>
      <c r="DG47" s="129">
        <v>-0.28999999999999998</v>
      </c>
      <c r="DH47" s="129">
        <v>-3.24</v>
      </c>
      <c r="DI47" s="129">
        <v>-6.19</v>
      </c>
      <c r="DJ47" s="129">
        <v>-1.77</v>
      </c>
      <c r="DK47" s="129">
        <v>2.9600000000000004</v>
      </c>
      <c r="DL47" s="129">
        <v>-0.57999999999999996</v>
      </c>
      <c r="DM47" s="129">
        <v>2.3000000000000003</v>
      </c>
      <c r="DN47" s="129">
        <v>12.850000000000001</v>
      </c>
      <c r="DO47" s="129">
        <v>-7.7600000000000007</v>
      </c>
      <c r="DP47" s="129">
        <v>-2.61</v>
      </c>
      <c r="DQ47" s="129">
        <v>11.53</v>
      </c>
      <c r="DR47" s="129">
        <v>2.8000000000000003</v>
      </c>
      <c r="DS47" s="129">
        <v>3.97</v>
      </c>
      <c r="DT47" s="129">
        <v>-13.34</v>
      </c>
      <c r="DU47" s="129">
        <v>2.02</v>
      </c>
      <c r="DV47" s="129">
        <v>1.23</v>
      </c>
      <c r="DW47" s="129">
        <v>-2.81</v>
      </c>
      <c r="DX47" s="129">
        <v>1.1100000000000001</v>
      </c>
      <c r="DY47" s="129">
        <v>5.47</v>
      </c>
      <c r="DZ47" s="129">
        <v>8.16</v>
      </c>
      <c r="EA47" s="129">
        <v>-8.5299999999999994</v>
      </c>
      <c r="EB47" s="129">
        <v>-3.66</v>
      </c>
      <c r="EC47" s="129">
        <v>-2.2000000000000002</v>
      </c>
      <c r="ED47" s="129">
        <v>1.8500000000000003</v>
      </c>
      <c r="EE47" s="129">
        <v>1.5099999999999998</v>
      </c>
      <c r="EF47" s="129">
        <v>15.22</v>
      </c>
      <c r="EG47" s="129">
        <v>-0.46999999999999992</v>
      </c>
      <c r="EH47" s="129">
        <v>9.7100000000000009</v>
      </c>
      <c r="EI47" s="129">
        <v>-19.13</v>
      </c>
      <c r="EJ47" s="129">
        <v>0.32</v>
      </c>
      <c r="EK47" s="129">
        <v>0.32</v>
      </c>
      <c r="EL47" s="129">
        <v>0.33</v>
      </c>
      <c r="EM47" s="129">
        <v>5.63</v>
      </c>
      <c r="EN47" s="129">
        <v>10.06</v>
      </c>
      <c r="EO47" s="129">
        <v>-2.1699999999999995</v>
      </c>
      <c r="EP47" s="129">
        <v>-0.50000000000000011</v>
      </c>
      <c r="EQ47" s="129">
        <v>1.97</v>
      </c>
      <c r="ER47" s="129">
        <v>2.82</v>
      </c>
      <c r="ES47" s="129">
        <v>-3.43</v>
      </c>
      <c r="ET47" s="129">
        <v>0.89</v>
      </c>
      <c r="EU47" s="129">
        <v>-7.9800000000000013</v>
      </c>
      <c r="EV47">
        <f>100*SUMIF('12pxv'!$E$39:$E$492,$A47,'12pxv'!H$39:H$492)/sub_peso!EV47</f>
        <v>0.33999999999999997</v>
      </c>
      <c r="EW47">
        <f>100*SUMIF('12pxv'!$E$39:$E$492,$A47,'12pxv'!I$39:I$492)/sub_peso!EW47</f>
        <v>6.89</v>
      </c>
      <c r="EX47">
        <f>100*SUMIF('12pxv'!$E$39:$E$492,$A47,'12pxv'!J$39:J$492)/sub_peso!EX47</f>
        <v>11.83</v>
      </c>
      <c r="EY47">
        <f>100*SUMIF('12pxv'!$E$39:$E$492,$A47,'12pxv'!K$39:K$492)/sub_peso!EY47</f>
        <v>-6.86</v>
      </c>
      <c r="EZ47">
        <f>100*SUMIF('12pxv'!$E$39:$E$492,$A47,'12pxv'!L$39:L$492)/sub_peso!EZ47</f>
        <v>0.17</v>
      </c>
      <c r="FA47">
        <f>100*SUMIF('12pxv'!$E$39:$E$492,$A47,'12pxv'!M$39:M$492)/sub_peso!FA47</f>
        <v>-0.37999999999999995</v>
      </c>
      <c r="FB47">
        <f>100*SUMIF('12pxv'!$E$39:$E$492,$A47,'12pxv'!N$39:N$492)/sub_peso!FB47</f>
        <v>1.42</v>
      </c>
      <c r="FC47">
        <f>100*SUMIF('12pxv'!$E$39:$E$492,$A47,'12pxv'!O$39:O$492)/sub_peso!FC47</f>
        <v>-0.94</v>
      </c>
      <c r="FD47">
        <f>100*SUMIF('12pxv'!$E$39:$E$492,$A47,'12pxv'!P$39:P$492)/sub_peso!FD47</f>
        <v>4.33</v>
      </c>
      <c r="FE47">
        <f>100*SUMIF('12pxv'!$E$39:$E$492,$A47,'12pxv'!Q$39:Q$492)/sub_peso!FE47</f>
        <v>1.41</v>
      </c>
      <c r="FF47">
        <f>100*SUMIF('12pxv'!$E$39:$E$492,$A47,'12pxv'!R$39:R$492)/sub_peso!FF47</f>
        <v>-3.14</v>
      </c>
      <c r="FG47">
        <f>100*SUMIF('12pxv'!$E$39:$E$492,$A47,'12pxv'!S$39:S$492)/sub_peso!FG47</f>
        <v>0.1</v>
      </c>
      <c r="FH47">
        <f>100*SUMIF('12pxv'!$E$39:$E$492,$A47,'12pxv'!T$39:T$492)/sub_peso!FH47</f>
        <v>4.29</v>
      </c>
      <c r="FI47">
        <f>100*SUMIF('12pxv'!$E$39:$E$492,$A47,'12pxv'!U$39:U$492)/sub_peso!FI47</f>
        <v>0.66000000000000014</v>
      </c>
      <c r="FJ47">
        <f>100*SUMIF('12pxv'!$E$39:$E$492,$A47,'12pxv'!V$39:V$492)/sub_peso!FJ47</f>
        <v>1.95</v>
      </c>
      <c r="FK47">
        <f>100*SUMIF('12pxv'!$E$39:$E$492,$A47,'12pxv'!W$39:W$492)/sub_peso!FK47</f>
        <v>-3.0000000000000002E-2</v>
      </c>
      <c r="FL47">
        <f>100*SUMIF('12pxv'!$E$39:$E$492,$A47,'12pxv'!X$39:X$492)/sub_peso!FL47</f>
        <v>3.4</v>
      </c>
      <c r="FM47">
        <f>100*SUMIF('12pxv'!$E$39:$E$492,$A47,'12pxv'!Y$39:Y$492)/sub_peso!FM47</f>
        <v>-3</v>
      </c>
      <c r="FN47">
        <f>100*SUMIF('12pxv'!$E$39:$E$492,$A47,'12pxv'!Z$39:Z$492)/sub_peso!FN47</f>
        <v>0.23</v>
      </c>
      <c r="FO47">
        <f>100*SUMIF('12pxv'!$E$39:$E$492,$A47,'12pxv'!AA$39:AA$492)/sub_peso!FO47</f>
        <v>2.56</v>
      </c>
      <c r="FP47">
        <f>100*SUMIF('12pxv'!$E$39:$E$492,$A47,'12pxv'!AB$39:AB$492)/sub_peso!FP47</f>
        <v>4.5199999999999996</v>
      </c>
      <c r="FQ47">
        <f>100*SUMIF('12pxv'!$E$39:$E$492,$A47,'12pxv'!AC$39:AC$492)/sub_peso!FQ47</f>
        <v>-0.7</v>
      </c>
      <c r="FR47">
        <f>100*SUMIF('12pxv'!$E$39:$E$492,$A47,'12pxv'!AD$39:AD$492)/sub_peso!FR47</f>
        <v>0.87</v>
      </c>
      <c r="FS47">
        <f>100*SUMIF('12pxv'!$E$39:$E$492,$A47,'12pxv'!AE$39:AE$492)/sub_peso!FS47</f>
        <v>-0.36</v>
      </c>
      <c r="FT47">
        <f>100*SUMIF('12pxv'!$E$39:$E$492,$A47,'12pxv'!AF$39:AF$492)/sub_peso!FT47</f>
        <v>5.9</v>
      </c>
      <c r="FU47">
        <f>100*SUMIF('12pxv'!$E$39:$E$492,$A47,'12pxv'!AG$39:AG$492)/sub_peso!FU47</f>
        <v>9.8299999999999983</v>
      </c>
      <c r="FV47">
        <f>100*SUMIF('12pxv'!$E$39:$E$492,$A47,'12pxv'!AH$39:AH$492)/sub_peso!FV47</f>
        <v>-4.51</v>
      </c>
      <c r="FW47">
        <f>100*SUMIF('12pxv'!$E$39:$E$492,$A47,'12pxv'!AI$39:AI$492)/sub_peso!FW47</f>
        <v>-2.9</v>
      </c>
      <c r="FX47">
        <f>100*SUMIF('12pxv'!$E$39:$E$492,$A47,'12pxv'!AJ$39:AJ$492)/sub_peso!FX47</f>
        <v>1.67</v>
      </c>
      <c r="FY47">
        <f>100*SUMIF('12pxv'!$E$39:$E$492,$A47,'12pxv'!AK$39:AK$492)/sub_peso!FY47</f>
        <v>-3.7899999999999996</v>
      </c>
      <c r="FZ47">
        <f>100*SUMIF('12pxv'!$E$39:$E$492,$A47,'12pxv'!AL$39:AL$492)/sub_peso!FZ47</f>
        <v>1.4299999999999997</v>
      </c>
      <c r="GA47">
        <f>100*SUMIF('12pxv'!$E$39:$E$492,$A47,'12pxv'!AM$39:AM$492)/sub_peso!GA47</f>
        <v>0.51000000000000012</v>
      </c>
      <c r="GB47">
        <f>100*SUMIF('12pxv'!$E$39:$E$492,$A47,'12pxv'!AN$39:AN$492)/sub_peso!GB47</f>
        <v>6.86</v>
      </c>
    </row>
    <row r="48" spans="1:184" x14ac:dyDescent="0.25">
      <c r="A48" s="59">
        <v>1106023</v>
      </c>
      <c r="B48" s="56" t="s">
        <v>49</v>
      </c>
      <c r="C48" s="129">
        <v>-2.73</v>
      </c>
      <c r="D48" s="129">
        <v>-2.57</v>
      </c>
      <c r="E48" s="129">
        <v>3.25</v>
      </c>
      <c r="F48" s="129">
        <v>5.05</v>
      </c>
      <c r="G48" s="129">
        <v>9.7200000000000006</v>
      </c>
      <c r="H48" s="129">
        <v>1.51</v>
      </c>
      <c r="I48" s="129">
        <v>-15.230000000000002</v>
      </c>
      <c r="J48" s="129">
        <v>-5.6</v>
      </c>
      <c r="K48" s="129">
        <v>8.31</v>
      </c>
      <c r="L48" s="129">
        <v>3.15</v>
      </c>
      <c r="M48" s="129">
        <v>0.84</v>
      </c>
      <c r="N48" s="129">
        <v>1.1100000000000001</v>
      </c>
      <c r="O48" s="129">
        <v>-1.69</v>
      </c>
      <c r="P48" s="129">
        <v>1.8</v>
      </c>
      <c r="Q48" s="129">
        <v>4.13</v>
      </c>
      <c r="R48" s="129">
        <v>-1.37</v>
      </c>
      <c r="S48" s="129">
        <v>4.34</v>
      </c>
      <c r="T48" s="129">
        <v>1.27</v>
      </c>
      <c r="U48" s="129">
        <v>-5.84</v>
      </c>
      <c r="V48" s="129">
        <v>-7.06</v>
      </c>
      <c r="W48" s="129">
        <v>2.0299999999999998</v>
      </c>
      <c r="X48" s="129">
        <v>-1.65</v>
      </c>
      <c r="Y48" s="129">
        <v>4.5599999999999996</v>
      </c>
      <c r="Z48" s="129">
        <v>0.95</v>
      </c>
      <c r="AA48" s="129">
        <v>0.89999999999999991</v>
      </c>
      <c r="AB48" s="129">
        <v>4.6500000000000012</v>
      </c>
      <c r="AC48" s="129">
        <v>2.73</v>
      </c>
      <c r="AD48" s="129">
        <v>0.76</v>
      </c>
      <c r="AE48" s="129">
        <v>6.26</v>
      </c>
      <c r="AF48" s="129">
        <v>19.170000000000002</v>
      </c>
      <c r="AG48" s="129">
        <v>-7.79</v>
      </c>
      <c r="AH48" s="129">
        <v>-9.8800000000000008</v>
      </c>
      <c r="AI48" s="129">
        <v>0.93</v>
      </c>
      <c r="AJ48" s="129">
        <v>4.8</v>
      </c>
      <c r="AK48" s="129">
        <v>18.66</v>
      </c>
      <c r="AL48" s="129">
        <v>-6.9999999999999993E-2</v>
      </c>
      <c r="AM48" s="129">
        <v>-8.75</v>
      </c>
      <c r="AN48" s="129">
        <v>-2.39</v>
      </c>
      <c r="AO48" s="129">
        <v>7.27</v>
      </c>
      <c r="AP48" s="129">
        <v>9.58</v>
      </c>
      <c r="AQ48" s="129">
        <v>3.09</v>
      </c>
      <c r="AR48" s="129">
        <v>4.6900000000000004</v>
      </c>
      <c r="AS48" s="129">
        <v>-1.97</v>
      </c>
      <c r="AT48" s="129">
        <v>4.87</v>
      </c>
      <c r="AU48" s="129">
        <v>2.66</v>
      </c>
      <c r="AV48" s="129">
        <v>-9.49</v>
      </c>
      <c r="AW48" s="129">
        <v>-1.22</v>
      </c>
      <c r="AX48" s="129">
        <v>2.29</v>
      </c>
      <c r="AY48" s="129">
        <v>2.2200000000000002</v>
      </c>
      <c r="AZ48" s="129">
        <v>5.8</v>
      </c>
      <c r="BA48" s="129">
        <v>3.66</v>
      </c>
      <c r="BB48" s="129">
        <v>5.96</v>
      </c>
      <c r="BC48" s="129">
        <v>6.4999999999999991</v>
      </c>
      <c r="BD48" s="129">
        <v>2.2999999999999998</v>
      </c>
      <c r="BE48" s="129">
        <v>-5.8000000000000007</v>
      </c>
      <c r="BF48" s="129">
        <v>-10.59</v>
      </c>
      <c r="BG48" s="129">
        <v>-1.01</v>
      </c>
      <c r="BH48" s="129">
        <v>-1.1100000000000001</v>
      </c>
      <c r="BI48" s="129">
        <v>0.36</v>
      </c>
      <c r="BJ48" s="129">
        <v>4.58</v>
      </c>
      <c r="BK48" s="129">
        <v>1.46</v>
      </c>
      <c r="BL48" s="129">
        <v>0.33000000000000007</v>
      </c>
      <c r="BM48" s="129">
        <v>1.7100000000000002</v>
      </c>
      <c r="BN48" s="129">
        <v>2.74</v>
      </c>
      <c r="BO48" s="129">
        <v>-0.46999999999999992</v>
      </c>
      <c r="BP48" s="129">
        <v>-0.49999999999999994</v>
      </c>
      <c r="BQ48" s="129">
        <v>-8.64</v>
      </c>
      <c r="BR48" s="129">
        <v>-6.6599999999999993</v>
      </c>
      <c r="BS48" s="129">
        <v>-3.38</v>
      </c>
      <c r="BT48" s="129">
        <v>2.56</v>
      </c>
      <c r="BU48" s="129">
        <v>-1.6600000000000001</v>
      </c>
      <c r="BV48" s="129">
        <v>0.22000000000000003</v>
      </c>
      <c r="BW48" s="129">
        <v>2.4000000000000004</v>
      </c>
      <c r="BX48" s="129">
        <v>-1.01</v>
      </c>
      <c r="BY48" s="129">
        <v>-1.2799999999999998</v>
      </c>
      <c r="BZ48" s="129">
        <v>2.92</v>
      </c>
      <c r="CA48" s="129">
        <v>8.44</v>
      </c>
      <c r="CB48" s="129">
        <v>9.73</v>
      </c>
      <c r="CC48" s="129">
        <v>-7.63</v>
      </c>
      <c r="CD48" s="129">
        <v>-9.91</v>
      </c>
      <c r="CE48" s="129">
        <v>-4.589999999999999</v>
      </c>
      <c r="CF48" s="129">
        <v>2.0099999999999998</v>
      </c>
      <c r="CG48" s="129">
        <v>-4.55</v>
      </c>
      <c r="CH48" s="129">
        <v>0.87000000000000011</v>
      </c>
      <c r="CI48" s="129">
        <v>-1.5899999999999999</v>
      </c>
      <c r="CJ48" s="129">
        <v>1.63</v>
      </c>
      <c r="CK48" s="129">
        <v>5.99</v>
      </c>
      <c r="CL48" s="129">
        <v>7.33</v>
      </c>
      <c r="CM48" s="129">
        <v>2.54</v>
      </c>
      <c r="CN48" s="129">
        <v>1.63</v>
      </c>
      <c r="CO48" s="129">
        <v>-10.86</v>
      </c>
      <c r="CP48" s="129">
        <v>-9.89</v>
      </c>
      <c r="CQ48" s="129">
        <v>-1.4</v>
      </c>
      <c r="CR48" s="129">
        <v>7.81</v>
      </c>
      <c r="CS48" s="129">
        <v>-1.5799999999999998</v>
      </c>
      <c r="CT48" s="129">
        <v>-2.48</v>
      </c>
      <c r="CU48" s="129">
        <v>-1.97</v>
      </c>
      <c r="CV48" s="129">
        <v>4.3600000000000003</v>
      </c>
      <c r="CW48" s="129">
        <v>6.48</v>
      </c>
      <c r="CX48" s="129">
        <v>3.2700000000000005</v>
      </c>
      <c r="CY48" s="129">
        <v>1.2</v>
      </c>
      <c r="CZ48" s="129">
        <v>3.0899999999999994</v>
      </c>
      <c r="DA48" s="129">
        <v>-4.16</v>
      </c>
      <c r="DB48" s="129">
        <v>-11.8</v>
      </c>
      <c r="DC48" s="129">
        <v>7.0300000000000011</v>
      </c>
      <c r="DD48" s="129">
        <v>4.03</v>
      </c>
      <c r="DE48" s="129">
        <v>-2.48</v>
      </c>
      <c r="DF48" s="129">
        <v>3.03</v>
      </c>
      <c r="DG48" s="129">
        <v>3.83</v>
      </c>
      <c r="DH48" s="129">
        <v>-1.8500000000000003</v>
      </c>
      <c r="DI48" s="129">
        <v>6.879999999999999</v>
      </c>
      <c r="DJ48" s="129">
        <v>8.18</v>
      </c>
      <c r="DK48" s="129">
        <v>6.77</v>
      </c>
      <c r="DL48" s="129">
        <v>1.6</v>
      </c>
      <c r="DM48" s="129">
        <v>-7.97</v>
      </c>
      <c r="DN48" s="129">
        <v>-5.01</v>
      </c>
      <c r="DO48" s="129">
        <v>-0.12</v>
      </c>
      <c r="DP48" s="129">
        <v>-2.98</v>
      </c>
      <c r="DQ48" s="129">
        <v>-0.56000000000000005</v>
      </c>
      <c r="DR48" s="129">
        <v>-0.49</v>
      </c>
      <c r="DS48" s="129">
        <v>0.34</v>
      </c>
      <c r="DT48" s="129">
        <v>-0.72999999999999987</v>
      </c>
      <c r="DU48" s="129">
        <v>2.0699999999999998</v>
      </c>
      <c r="DV48" s="129">
        <v>-0.18000000000000002</v>
      </c>
      <c r="DW48" s="129">
        <v>3.3500000000000005</v>
      </c>
      <c r="DX48" s="129">
        <v>7.92</v>
      </c>
      <c r="DY48" s="129">
        <v>-0.28999999999999998</v>
      </c>
      <c r="DZ48" s="129">
        <v>-10.4</v>
      </c>
      <c r="EA48" s="129">
        <v>-1.58</v>
      </c>
      <c r="EB48" s="129">
        <v>-3.5499999999999994</v>
      </c>
      <c r="EC48" s="129">
        <v>-4.58</v>
      </c>
      <c r="ED48" s="129">
        <v>1.7599999999999998</v>
      </c>
      <c r="EE48" s="129">
        <v>1.42</v>
      </c>
      <c r="EF48" s="129">
        <v>0.45</v>
      </c>
      <c r="EG48" s="129">
        <v>0.67</v>
      </c>
      <c r="EH48" s="129">
        <v>4.9400000000000004</v>
      </c>
      <c r="EI48" s="129">
        <v>-0.12</v>
      </c>
      <c r="EJ48" s="129">
        <v>2.89</v>
      </c>
      <c r="EK48" s="129">
        <v>-3.75</v>
      </c>
      <c r="EL48" s="129">
        <v>1.57</v>
      </c>
      <c r="EM48" s="129">
        <v>4.38</v>
      </c>
      <c r="EN48" s="129">
        <v>-1.04</v>
      </c>
      <c r="EO48" s="129">
        <v>-1.39</v>
      </c>
      <c r="EP48" s="129">
        <v>-1.78</v>
      </c>
      <c r="EQ48" s="129">
        <v>2.4499999999999997</v>
      </c>
      <c r="ER48" s="129">
        <v>-1.49</v>
      </c>
      <c r="ES48" s="129">
        <v>1.66</v>
      </c>
      <c r="ET48" s="129">
        <v>1.1000000000000001</v>
      </c>
      <c r="EU48" s="129">
        <v>9.82</v>
      </c>
      <c r="EV48">
        <f>100*SUMIF('12pxv'!$E$39:$E$492,$A48,'12pxv'!H$39:H$492)/sub_peso!EV48</f>
        <v>0.62</v>
      </c>
      <c r="EW48">
        <f>100*SUMIF('12pxv'!$E$39:$E$492,$A48,'12pxv'!I$39:I$492)/sub_peso!EW48</f>
        <v>-5.7700000000000005</v>
      </c>
      <c r="EX48">
        <f>100*SUMIF('12pxv'!$E$39:$E$492,$A48,'12pxv'!J$39:J$492)/sub_peso!EX48</f>
        <v>-4.82</v>
      </c>
      <c r="EY48">
        <f>100*SUMIF('12pxv'!$E$39:$E$492,$A48,'12pxv'!K$39:K$492)/sub_peso!EY48</f>
        <v>2.86</v>
      </c>
      <c r="EZ48">
        <f>100*SUMIF('12pxv'!$E$39:$E$492,$A48,'12pxv'!L$39:L$492)/sub_peso!EZ48</f>
        <v>-1.69</v>
      </c>
      <c r="FA48">
        <f>100*SUMIF('12pxv'!$E$39:$E$492,$A48,'12pxv'!M$39:M$492)/sub_peso!FA48</f>
        <v>4.04</v>
      </c>
      <c r="FB48">
        <f>100*SUMIF('12pxv'!$E$39:$E$492,$A48,'12pxv'!N$39:N$492)/sub_peso!FB48</f>
        <v>5.2500000000000009</v>
      </c>
      <c r="FC48">
        <f>100*SUMIF('12pxv'!$E$39:$E$492,$A48,'12pxv'!O$39:O$492)/sub_peso!FC48</f>
        <v>5.91</v>
      </c>
      <c r="FD48">
        <f>100*SUMIF('12pxv'!$E$39:$E$492,$A48,'12pxv'!P$39:P$492)/sub_peso!FD48</f>
        <v>4.78</v>
      </c>
      <c r="FE48">
        <f>100*SUMIF('12pxv'!$E$39:$E$492,$A48,'12pxv'!Q$39:Q$492)/sub_peso!FE48</f>
        <v>-1.74</v>
      </c>
      <c r="FF48">
        <f>100*SUMIF('12pxv'!$E$39:$E$492,$A48,'12pxv'!R$39:R$492)/sub_peso!FF48</f>
        <v>1.87</v>
      </c>
      <c r="FG48">
        <f>100*SUMIF('12pxv'!$E$39:$E$492,$A48,'12pxv'!S$39:S$492)/sub_peso!FG48</f>
        <v>1.25</v>
      </c>
      <c r="FH48">
        <f>100*SUMIF('12pxv'!$E$39:$E$492,$A48,'12pxv'!T$39:T$492)/sub_peso!FH48</f>
        <v>2.2400000000000007</v>
      </c>
      <c r="FI48">
        <f>100*SUMIF('12pxv'!$E$39:$E$492,$A48,'12pxv'!U$39:U$492)/sub_peso!FI48</f>
        <v>-5.28</v>
      </c>
      <c r="FJ48">
        <f>100*SUMIF('12pxv'!$E$39:$E$492,$A48,'12pxv'!V$39:V$492)/sub_peso!FJ48</f>
        <v>0.82000000000000006</v>
      </c>
      <c r="FK48">
        <f>100*SUMIF('12pxv'!$E$39:$E$492,$A48,'12pxv'!W$39:W$492)/sub_peso!FK48</f>
        <v>0.23000000000000004</v>
      </c>
      <c r="FL48">
        <f>100*SUMIF('12pxv'!$E$39:$E$492,$A48,'12pxv'!X$39:X$492)/sub_peso!FL48</f>
        <v>0.94</v>
      </c>
      <c r="FM48">
        <f>100*SUMIF('12pxv'!$E$39:$E$492,$A48,'12pxv'!Y$39:Y$492)/sub_peso!FM48</f>
        <v>0.68</v>
      </c>
      <c r="FN48">
        <f>100*SUMIF('12pxv'!$E$39:$E$492,$A48,'12pxv'!Z$39:Z$492)/sub_peso!FN48</f>
        <v>1.02</v>
      </c>
      <c r="FO48">
        <f>100*SUMIF('12pxv'!$E$39:$E$492,$A48,'12pxv'!AA$39:AA$492)/sub_peso!FO48</f>
        <v>-0.6100000000000001</v>
      </c>
      <c r="FP48">
        <f>100*SUMIF('12pxv'!$E$39:$E$492,$A48,'12pxv'!AB$39:AB$492)/sub_peso!FP48</f>
        <v>1.2499999999999998</v>
      </c>
      <c r="FQ48">
        <f>100*SUMIF('12pxv'!$E$39:$E$492,$A48,'12pxv'!AC$39:AC$492)/sub_peso!FQ48</f>
        <v>-1.2</v>
      </c>
      <c r="FR48">
        <f>100*SUMIF('12pxv'!$E$39:$E$492,$A48,'12pxv'!AD$39:AD$492)/sub_peso!FR48</f>
        <v>-2.1500000000000004</v>
      </c>
      <c r="FS48">
        <f>100*SUMIF('12pxv'!$E$39:$E$492,$A48,'12pxv'!AE$39:AE$492)/sub_peso!FS48</f>
        <v>6.85</v>
      </c>
      <c r="FT48">
        <f>100*SUMIF('12pxv'!$E$39:$E$492,$A48,'12pxv'!AF$39:AF$492)/sub_peso!FT48</f>
        <v>3.73</v>
      </c>
      <c r="FU48">
        <f>100*SUMIF('12pxv'!$E$39:$E$492,$A48,'12pxv'!AG$39:AG$492)/sub_peso!FU48</f>
        <v>-3.43</v>
      </c>
      <c r="FV48">
        <f>100*SUMIF('12pxv'!$E$39:$E$492,$A48,'12pxv'!AH$39:AH$492)/sub_peso!FV48</f>
        <v>-5.46</v>
      </c>
      <c r="FW48">
        <f>100*SUMIF('12pxv'!$E$39:$E$492,$A48,'12pxv'!AI$39:AI$492)/sub_peso!FW48</f>
        <v>-1.85</v>
      </c>
      <c r="FX48">
        <f>100*SUMIF('12pxv'!$E$39:$E$492,$A48,'12pxv'!AJ$39:AJ$492)/sub_peso!FX48</f>
        <v>-6.85</v>
      </c>
      <c r="FY48">
        <f>100*SUMIF('12pxv'!$E$39:$E$492,$A48,'12pxv'!AK$39:AK$492)/sub_peso!FY48</f>
        <v>1.9799999999999998</v>
      </c>
      <c r="FZ48">
        <f>100*SUMIF('12pxv'!$E$39:$E$492,$A48,'12pxv'!AL$39:AL$492)/sub_peso!FZ48</f>
        <v>1.3200000000000003</v>
      </c>
      <c r="GA48">
        <f>100*SUMIF('12pxv'!$E$39:$E$492,$A48,'12pxv'!AM$39:AM$492)/sub_peso!GA48</f>
        <v>3.74</v>
      </c>
      <c r="GB48">
        <f>100*SUMIF('12pxv'!$E$39:$E$492,$A48,'12pxv'!AN$39:AN$492)/sub_peso!GB48</f>
        <v>2.5</v>
      </c>
    </row>
    <row r="49" spans="1:184" x14ac:dyDescent="0.25">
      <c r="A49" s="59">
        <v>1106027</v>
      </c>
      <c r="B49" s="56" t="s">
        <v>50</v>
      </c>
      <c r="C49" s="129">
        <v>5.37</v>
      </c>
      <c r="D49" s="129">
        <v>7.96</v>
      </c>
      <c r="E49" s="129">
        <v>11.14</v>
      </c>
      <c r="F49" s="129">
        <v>12.06</v>
      </c>
      <c r="G49" s="129">
        <v>2.25</v>
      </c>
      <c r="H49" s="129">
        <v>0</v>
      </c>
      <c r="I49" s="129">
        <v>-3.85</v>
      </c>
      <c r="J49" s="129">
        <v>2.84</v>
      </c>
      <c r="K49" s="129">
        <v>-18.86</v>
      </c>
      <c r="L49" s="129">
        <v>-12.409999999999998</v>
      </c>
      <c r="M49" s="129">
        <v>-8.92</v>
      </c>
      <c r="N49" s="129">
        <v>-3.17</v>
      </c>
      <c r="O49" s="129">
        <v>2.35</v>
      </c>
      <c r="P49" s="129">
        <v>17.569999999999997</v>
      </c>
      <c r="Q49" s="129">
        <v>8.0299999999999994</v>
      </c>
      <c r="R49" s="129">
        <v>7.95</v>
      </c>
      <c r="S49" s="129">
        <v>6.6499999999999995</v>
      </c>
      <c r="T49" s="129">
        <v>0</v>
      </c>
      <c r="U49" s="129">
        <v>0.31000000000000005</v>
      </c>
      <c r="V49" s="129">
        <v>0.68000000000000016</v>
      </c>
      <c r="W49" s="129">
        <v>-24.899999999999995</v>
      </c>
      <c r="X49" s="129">
        <v>-19.399999999999999</v>
      </c>
      <c r="Y49" s="129">
        <v>-8.59</v>
      </c>
      <c r="Z49" s="129">
        <v>-5.63</v>
      </c>
      <c r="AA49" s="129">
        <v>17.37</v>
      </c>
      <c r="AB49" s="129">
        <v>14.63</v>
      </c>
      <c r="AC49" s="129">
        <v>15.040000000000001</v>
      </c>
      <c r="AD49" s="129">
        <v>24.34</v>
      </c>
      <c r="AE49" s="129">
        <v>6.71</v>
      </c>
      <c r="AF49" s="129">
        <v>0</v>
      </c>
      <c r="AG49" s="129">
        <v>13.18</v>
      </c>
      <c r="AH49" s="129">
        <v>-0.96</v>
      </c>
      <c r="AI49" s="129">
        <v>-19.7</v>
      </c>
      <c r="AJ49" s="129">
        <v>-14.360000000000001</v>
      </c>
      <c r="AK49" s="129">
        <v>-12.329999999999998</v>
      </c>
      <c r="AL49" s="129">
        <v>-1.23</v>
      </c>
      <c r="AM49" s="129">
        <v>6.4</v>
      </c>
      <c r="AN49" s="129">
        <v>17.7</v>
      </c>
      <c r="AO49" s="129">
        <v>21.55</v>
      </c>
      <c r="AP49" s="129">
        <v>15.57</v>
      </c>
      <c r="AQ49" s="129">
        <v>4.78</v>
      </c>
      <c r="AR49" s="129">
        <v>0</v>
      </c>
      <c r="AS49" s="129">
        <v>0.89000000000000012</v>
      </c>
      <c r="AT49" s="129">
        <v>-44.26</v>
      </c>
      <c r="AU49" s="129">
        <v>-31.8</v>
      </c>
      <c r="AV49" s="129">
        <v>-24.8</v>
      </c>
      <c r="AW49" s="129">
        <v>-6.2300000000000013</v>
      </c>
      <c r="AX49" s="129">
        <v>5.08</v>
      </c>
      <c r="AY49" s="129">
        <v>9.61</v>
      </c>
      <c r="AZ49" s="129">
        <v>25.870000000000005</v>
      </c>
      <c r="BA49" s="129">
        <v>19.059999999999999</v>
      </c>
      <c r="BB49" s="129">
        <v>12.220000000000002</v>
      </c>
      <c r="BC49" s="129">
        <v>5.57</v>
      </c>
      <c r="BD49" s="129">
        <v>0</v>
      </c>
      <c r="BE49" s="129">
        <v>14.379999999999999</v>
      </c>
      <c r="BF49" s="129">
        <v>7.3</v>
      </c>
      <c r="BG49" s="129">
        <v>-36.65</v>
      </c>
      <c r="BH49" s="129">
        <v>-20.72</v>
      </c>
      <c r="BI49" s="129">
        <v>-24.23</v>
      </c>
      <c r="BJ49" s="129">
        <v>-10.050000000000001</v>
      </c>
      <c r="BK49" s="129">
        <v>5.0999999999999996</v>
      </c>
      <c r="BL49" s="129">
        <v>12.2</v>
      </c>
      <c r="BM49" s="129">
        <v>20.52</v>
      </c>
      <c r="BN49" s="129">
        <v>12.74</v>
      </c>
      <c r="BO49" s="129">
        <v>16.47</v>
      </c>
      <c r="BP49" s="129">
        <v>0</v>
      </c>
      <c r="BQ49" s="129">
        <v>24</v>
      </c>
      <c r="BR49" s="129">
        <v>-7.81</v>
      </c>
      <c r="BS49" s="129">
        <v>-22.47</v>
      </c>
      <c r="BT49" s="129">
        <v>-22.2</v>
      </c>
      <c r="BU49" s="129">
        <v>-9.3699999999999992</v>
      </c>
      <c r="BV49" s="129">
        <v>-4.8499999999999996</v>
      </c>
      <c r="BW49" s="129">
        <v>10.08</v>
      </c>
      <c r="BX49" s="129">
        <v>16.14</v>
      </c>
      <c r="BY49" s="129">
        <v>22.450000000000003</v>
      </c>
      <c r="BZ49" s="129">
        <v>26.44</v>
      </c>
      <c r="CA49" s="129">
        <v>11.33</v>
      </c>
      <c r="CB49" s="129">
        <v>0</v>
      </c>
      <c r="CC49" s="129">
        <v>39.43</v>
      </c>
      <c r="CD49" s="129">
        <v>-8.4700000000000006</v>
      </c>
      <c r="CE49" s="129">
        <v>-37.18</v>
      </c>
      <c r="CF49" s="129">
        <v>-27.97</v>
      </c>
      <c r="CG49" s="129">
        <v>-14.89</v>
      </c>
      <c r="CH49" s="129">
        <v>2.17</v>
      </c>
      <c r="CI49" s="129">
        <v>19.23</v>
      </c>
      <c r="CJ49" s="129">
        <v>17.36</v>
      </c>
      <c r="CK49" s="129">
        <v>20.900000000000002</v>
      </c>
      <c r="CL49" s="129">
        <v>4.9600000000000009</v>
      </c>
      <c r="CM49" s="129">
        <v>6.39</v>
      </c>
      <c r="CN49" s="129">
        <v>6.69</v>
      </c>
      <c r="CO49" s="129">
        <v>9.18</v>
      </c>
      <c r="CP49" s="129">
        <v>-3.63</v>
      </c>
      <c r="CQ49" s="129">
        <v>-24.17</v>
      </c>
      <c r="CR49" s="129">
        <v>-20.639999999999997</v>
      </c>
      <c r="CS49" s="129">
        <v>-11.889999999999999</v>
      </c>
      <c r="CT49" s="129">
        <v>-3.3799999999999994</v>
      </c>
      <c r="CU49" s="129">
        <v>13.31</v>
      </c>
      <c r="CV49" s="129">
        <v>16.96</v>
      </c>
      <c r="CW49" s="129">
        <v>11.46</v>
      </c>
      <c r="CX49" s="129">
        <v>6.6900000000000013</v>
      </c>
      <c r="CY49" s="129">
        <v>9.7799999999999994</v>
      </c>
      <c r="CZ49" s="129">
        <v>5.42</v>
      </c>
      <c r="DA49" s="129">
        <v>-0.94</v>
      </c>
      <c r="DB49" s="129">
        <v>-2.2000000000000006</v>
      </c>
      <c r="DC49" s="129">
        <v>-18.98</v>
      </c>
      <c r="DD49" s="129">
        <v>-15.04</v>
      </c>
      <c r="DE49" s="129">
        <v>-11.51</v>
      </c>
      <c r="DF49" s="129">
        <v>-6.9200000000000008</v>
      </c>
      <c r="DG49" s="129">
        <v>7.1799999999999988</v>
      </c>
      <c r="DH49" s="129">
        <v>4.3499999999999996</v>
      </c>
      <c r="DI49" s="129">
        <v>15.740000000000002</v>
      </c>
      <c r="DJ49" s="129">
        <v>4.33</v>
      </c>
      <c r="DK49" s="129">
        <v>-6.49</v>
      </c>
      <c r="DL49" s="129">
        <v>10.38</v>
      </c>
      <c r="DM49" s="129">
        <v>-0.65</v>
      </c>
      <c r="DN49" s="129">
        <v>5.88</v>
      </c>
      <c r="DO49" s="129">
        <v>-16.510000000000002</v>
      </c>
      <c r="DP49" s="129">
        <v>-15.919999999999998</v>
      </c>
      <c r="DQ49" s="129">
        <v>-7.61</v>
      </c>
      <c r="DR49" s="129">
        <v>2.82</v>
      </c>
      <c r="DS49" s="129">
        <v>10.210000000000001</v>
      </c>
      <c r="DT49" s="129">
        <v>15.22</v>
      </c>
      <c r="DU49" s="129">
        <v>15.29</v>
      </c>
      <c r="DV49" s="129">
        <v>3</v>
      </c>
      <c r="DW49" s="129">
        <v>7.27</v>
      </c>
      <c r="DX49" s="129">
        <v>1.8400000000000003</v>
      </c>
      <c r="DY49" s="129">
        <v>7.0099999999999989</v>
      </c>
      <c r="DZ49" s="129">
        <v>-4.1399999999999997</v>
      </c>
      <c r="EA49" s="129">
        <v>-18.89</v>
      </c>
      <c r="EB49" s="129">
        <v>-25.68</v>
      </c>
      <c r="EC49" s="129">
        <v>-14.61</v>
      </c>
      <c r="ED49" s="129">
        <v>7.29</v>
      </c>
      <c r="EE49" s="129">
        <v>16.260000000000002</v>
      </c>
      <c r="EF49" s="129">
        <v>15.99</v>
      </c>
      <c r="EG49" s="129">
        <v>13.230000000000002</v>
      </c>
      <c r="EH49" s="129">
        <v>12.11</v>
      </c>
      <c r="EI49" s="129">
        <v>6.02</v>
      </c>
      <c r="EJ49" s="129">
        <v>4.91</v>
      </c>
      <c r="EK49" s="129">
        <v>0.76</v>
      </c>
      <c r="EL49" s="129">
        <v>1.39</v>
      </c>
      <c r="EM49" s="129">
        <v>-14.83</v>
      </c>
      <c r="EN49" s="129">
        <v>-14.460000000000003</v>
      </c>
      <c r="EO49" s="129">
        <v>-10.82</v>
      </c>
      <c r="EP49" s="129">
        <v>-4.41</v>
      </c>
      <c r="EQ49" s="129">
        <v>4.45</v>
      </c>
      <c r="ER49" s="129">
        <v>11.02</v>
      </c>
      <c r="ES49" s="129">
        <v>16.489999999999998</v>
      </c>
      <c r="ET49" s="129">
        <v>3.36</v>
      </c>
      <c r="EU49" s="129">
        <v>2.73</v>
      </c>
      <c r="EV49">
        <f>100*SUMIF('12pxv'!$E$39:$E$492,$A49,'12pxv'!H$39:H$492)/sub_peso!EV49</f>
        <v>3.71</v>
      </c>
      <c r="EW49">
        <f>100*SUMIF('12pxv'!$E$39:$E$492,$A49,'12pxv'!I$39:I$492)/sub_peso!EW49</f>
        <v>3.33</v>
      </c>
      <c r="EX49">
        <f>100*SUMIF('12pxv'!$E$39:$E$492,$A49,'12pxv'!J$39:J$492)/sub_peso!EX49</f>
        <v>2.4300000000000002</v>
      </c>
      <c r="EY49">
        <f>100*SUMIF('12pxv'!$E$39:$E$492,$A49,'12pxv'!K$39:K$492)/sub_peso!EY49</f>
        <v>-0.73</v>
      </c>
      <c r="EZ49">
        <f>100*SUMIF('12pxv'!$E$39:$E$492,$A49,'12pxv'!L$39:L$492)/sub_peso!EZ49</f>
        <v>-5.45</v>
      </c>
      <c r="FA49">
        <f>100*SUMIF('12pxv'!$E$39:$E$492,$A49,'12pxv'!M$39:M$492)/sub_peso!FA49</f>
        <v>-25.170000000000005</v>
      </c>
      <c r="FB49">
        <f>100*SUMIF('12pxv'!$E$39:$E$492,$A49,'12pxv'!N$39:N$492)/sub_peso!FB49</f>
        <v>2.64</v>
      </c>
      <c r="FC49">
        <f>100*SUMIF('12pxv'!$E$39:$E$492,$A49,'12pxv'!O$39:O$492)/sub_peso!FC49</f>
        <v>26.2</v>
      </c>
      <c r="FD49">
        <f>100*SUMIF('12pxv'!$E$39:$E$492,$A49,'12pxv'!P$39:P$492)/sub_peso!FD49</f>
        <v>19.5</v>
      </c>
      <c r="FE49">
        <f>100*SUMIF('12pxv'!$E$39:$E$492,$A49,'12pxv'!Q$39:Q$492)/sub_peso!FE49</f>
        <v>9.9499999999999993</v>
      </c>
      <c r="FF49">
        <f>100*SUMIF('12pxv'!$E$39:$E$492,$A49,'12pxv'!R$39:R$492)/sub_peso!FF49</f>
        <v>-2.14</v>
      </c>
      <c r="FG49">
        <f>100*SUMIF('12pxv'!$E$39:$E$492,$A49,'12pxv'!S$39:S$492)/sub_peso!FG49</f>
        <v>7.6</v>
      </c>
      <c r="FH49">
        <f>100*SUMIF('12pxv'!$E$39:$E$492,$A49,'12pxv'!T$39:T$492)/sub_peso!FH49</f>
        <v>4.0599999999999996</v>
      </c>
      <c r="FI49">
        <f>100*SUMIF('12pxv'!$E$39:$E$492,$A49,'12pxv'!U$39:U$492)/sub_peso!FI49</f>
        <v>-1</v>
      </c>
      <c r="FJ49">
        <f>100*SUMIF('12pxv'!$E$39:$E$492,$A49,'12pxv'!V$39:V$492)/sub_peso!FJ49</f>
        <v>2.48</v>
      </c>
      <c r="FK49">
        <f>100*SUMIF('12pxv'!$E$39:$E$492,$A49,'12pxv'!W$39:W$492)/sub_peso!FK49</f>
        <v>-5.04</v>
      </c>
      <c r="FL49">
        <f>100*SUMIF('12pxv'!$E$39:$E$492,$A49,'12pxv'!X$39:X$492)/sub_peso!FL49</f>
        <v>-15.690000000000001</v>
      </c>
      <c r="FM49">
        <f>100*SUMIF('12pxv'!$E$39:$E$492,$A49,'12pxv'!Y$39:Y$492)/sub_peso!FM49</f>
        <v>-22.28</v>
      </c>
      <c r="FN49">
        <f>100*SUMIF('12pxv'!$E$39:$E$492,$A49,'12pxv'!Z$39:Z$492)/sub_peso!FN49</f>
        <v>12.94</v>
      </c>
      <c r="FO49">
        <f>100*SUMIF('12pxv'!$E$39:$E$492,$A49,'12pxv'!AA$39:AA$492)/sub_peso!FO49</f>
        <v>8.4600000000000009</v>
      </c>
      <c r="FP49">
        <f>100*SUMIF('12pxv'!$E$39:$E$492,$A49,'12pxv'!AB$39:AB$492)/sub_peso!FP49</f>
        <v>25.969999999999995</v>
      </c>
      <c r="FQ49">
        <f>100*SUMIF('12pxv'!$E$39:$E$492,$A49,'12pxv'!AC$39:AC$492)/sub_peso!FQ49</f>
        <v>30.38</v>
      </c>
      <c r="FR49">
        <f>100*SUMIF('12pxv'!$E$39:$E$492,$A49,'12pxv'!AD$39:AD$492)/sub_peso!FR49</f>
        <v>16.579999999999995</v>
      </c>
      <c r="FS49">
        <f>100*SUMIF('12pxv'!$E$39:$E$492,$A49,'12pxv'!AE$39:AE$492)/sub_peso!FS49</f>
        <v>12.31</v>
      </c>
      <c r="FT49">
        <f>100*SUMIF('12pxv'!$E$39:$E$492,$A49,'12pxv'!AF$39:AF$492)/sub_peso!FT49</f>
        <v>2.2000000000000002</v>
      </c>
      <c r="FU49">
        <f>100*SUMIF('12pxv'!$E$39:$E$492,$A49,'12pxv'!AG$39:AG$492)/sub_peso!FU49</f>
        <v>0.49</v>
      </c>
      <c r="FV49">
        <f>100*SUMIF('12pxv'!$E$39:$E$492,$A49,'12pxv'!AH$39:AH$492)/sub_peso!FV49</f>
        <v>6.56</v>
      </c>
      <c r="FW49">
        <f>100*SUMIF('12pxv'!$E$39:$E$492,$A49,'12pxv'!AI$39:AI$492)/sub_peso!FW49</f>
        <v>2.4499999999999997</v>
      </c>
      <c r="FX49">
        <f>100*SUMIF('12pxv'!$E$39:$E$492,$A49,'12pxv'!AJ$39:AJ$492)/sub_peso!FX49</f>
        <v>-11.78</v>
      </c>
      <c r="FY49">
        <f>100*SUMIF('12pxv'!$E$39:$E$492,$A49,'12pxv'!AK$39:AK$492)/sub_peso!FY49</f>
        <v>-33.590000000000003</v>
      </c>
      <c r="FZ49">
        <f>100*SUMIF('12pxv'!$E$39:$E$492,$A49,'12pxv'!AL$39:AL$492)/sub_peso!FZ49</f>
        <v>3.0399999999999996</v>
      </c>
      <c r="GA49">
        <f>100*SUMIF('12pxv'!$E$39:$E$492,$A49,'12pxv'!AM$39:AM$492)/sub_peso!GA49</f>
        <v>19.68</v>
      </c>
      <c r="GB49">
        <f>100*SUMIF('12pxv'!$E$39:$E$492,$A49,'12pxv'!AN$39:AN$492)/sub_peso!GB49</f>
        <v>16.920000000000002</v>
      </c>
    </row>
    <row r="50" spans="1:184" x14ac:dyDescent="0.25">
      <c r="A50" s="59">
        <v>1106028</v>
      </c>
      <c r="B50" s="56" t="s">
        <v>51</v>
      </c>
      <c r="C50" s="129">
        <v>-0.71999999999999986</v>
      </c>
      <c r="D50" s="129">
        <v>-0.97000000000000008</v>
      </c>
      <c r="E50" s="129">
        <v>0.80999999999999994</v>
      </c>
      <c r="F50" s="129">
        <v>11.449999999999998</v>
      </c>
      <c r="G50" s="129">
        <v>2.5299999999999998</v>
      </c>
      <c r="H50" s="129">
        <v>-9.07</v>
      </c>
      <c r="I50" s="129">
        <v>-5.24</v>
      </c>
      <c r="J50" s="129">
        <v>6.09</v>
      </c>
      <c r="K50" s="129">
        <v>8</v>
      </c>
      <c r="L50" s="129">
        <v>-8.6300000000000008</v>
      </c>
      <c r="M50" s="129">
        <v>-2.2799999999999998</v>
      </c>
      <c r="N50" s="129">
        <v>2.89</v>
      </c>
      <c r="O50" s="129">
        <v>7.47</v>
      </c>
      <c r="P50" s="129">
        <v>-0.92</v>
      </c>
      <c r="Q50" s="129">
        <v>4.83</v>
      </c>
      <c r="R50" s="129">
        <v>0.17</v>
      </c>
      <c r="S50" s="129">
        <v>5.18</v>
      </c>
      <c r="T50" s="129">
        <v>-23.24</v>
      </c>
      <c r="U50" s="129">
        <v>-5.7599999999999989</v>
      </c>
      <c r="V50" s="129">
        <v>9.52</v>
      </c>
      <c r="W50" s="129">
        <v>11.39</v>
      </c>
      <c r="X50" s="129">
        <v>-0.65</v>
      </c>
      <c r="Y50" s="129">
        <v>-7.36</v>
      </c>
      <c r="Z50" s="129">
        <v>7.1000000000000005</v>
      </c>
      <c r="AA50" s="129">
        <v>4.38</v>
      </c>
      <c r="AB50" s="129">
        <v>-2.73</v>
      </c>
      <c r="AC50" s="129">
        <v>10.33</v>
      </c>
      <c r="AD50" s="129">
        <v>1.1000000000000001</v>
      </c>
      <c r="AE50" s="129">
        <v>-9.18</v>
      </c>
      <c r="AF50" s="129">
        <v>-9.35</v>
      </c>
      <c r="AG50" s="129">
        <v>-3.56</v>
      </c>
      <c r="AH50" s="129">
        <v>12.35</v>
      </c>
      <c r="AI50" s="129">
        <v>7.31</v>
      </c>
      <c r="AJ50" s="129">
        <v>-0.74</v>
      </c>
      <c r="AK50" s="129">
        <v>-4.5599999999999996</v>
      </c>
      <c r="AL50" s="129">
        <v>-1.69</v>
      </c>
      <c r="AM50" s="129">
        <v>0.26</v>
      </c>
      <c r="AN50" s="129">
        <v>2.2400000000000002</v>
      </c>
      <c r="AO50" s="129">
        <v>14.22</v>
      </c>
      <c r="AP50" s="129">
        <v>14</v>
      </c>
      <c r="AQ50" s="129">
        <v>-1.4400000000000002</v>
      </c>
      <c r="AR50" s="129">
        <v>-2.39</v>
      </c>
      <c r="AS50" s="129">
        <v>-10.06</v>
      </c>
      <c r="AT50" s="129">
        <v>12.43</v>
      </c>
      <c r="AU50" s="129">
        <v>2.31</v>
      </c>
      <c r="AV50" s="129">
        <v>-5.91</v>
      </c>
      <c r="AW50" s="129">
        <v>-4.83</v>
      </c>
      <c r="AX50" s="129">
        <v>3.57</v>
      </c>
      <c r="AY50" s="129">
        <v>4.16</v>
      </c>
      <c r="AZ50" s="129">
        <v>3.9700000000000006</v>
      </c>
      <c r="BA50" s="129">
        <v>-0.87</v>
      </c>
      <c r="BB50" s="129">
        <v>-5.330000000000001</v>
      </c>
      <c r="BC50" s="129">
        <v>7.44</v>
      </c>
      <c r="BD50" s="129">
        <v>-7.0600000000000005</v>
      </c>
      <c r="BE50" s="129">
        <v>-10.19</v>
      </c>
      <c r="BF50" s="129">
        <v>1.86</v>
      </c>
      <c r="BG50" s="129">
        <v>5.1199999999999992</v>
      </c>
      <c r="BH50" s="129">
        <v>-0.27</v>
      </c>
      <c r="BI50" s="129">
        <v>1.1399999999999999</v>
      </c>
      <c r="BJ50" s="129">
        <v>-1.7399999999999998</v>
      </c>
      <c r="BK50" s="129">
        <v>3.9199999999999995</v>
      </c>
      <c r="BL50" s="129">
        <v>5.6000000000000005</v>
      </c>
      <c r="BM50" s="129">
        <v>3.07</v>
      </c>
      <c r="BN50" s="129">
        <v>9.35</v>
      </c>
      <c r="BO50" s="129">
        <v>-1.8199999999999998</v>
      </c>
      <c r="BP50" s="129">
        <v>-12.24</v>
      </c>
      <c r="BQ50" s="129">
        <v>-4.8499999999999996</v>
      </c>
      <c r="BR50" s="129">
        <v>5.0100000000000007</v>
      </c>
      <c r="BS50" s="129">
        <v>20.010000000000002</v>
      </c>
      <c r="BT50" s="129">
        <v>-4.6399999999999997</v>
      </c>
      <c r="BU50" s="129">
        <v>-12.600000000000001</v>
      </c>
      <c r="BV50" s="129">
        <v>13.870000000000001</v>
      </c>
      <c r="BW50" s="129">
        <v>15.63</v>
      </c>
      <c r="BX50" s="129">
        <v>-2.5099999999999998</v>
      </c>
      <c r="BY50" s="129">
        <v>3.93</v>
      </c>
      <c r="BZ50" s="129">
        <v>2.84</v>
      </c>
      <c r="CA50" s="129">
        <v>-3.9899999999999998</v>
      </c>
      <c r="CB50" s="129">
        <v>1.0899999999999999</v>
      </c>
      <c r="CC50" s="129">
        <v>-6.79</v>
      </c>
      <c r="CD50" s="129">
        <v>-2.27</v>
      </c>
      <c r="CE50" s="129">
        <v>-1.87</v>
      </c>
      <c r="CF50" s="129">
        <v>-13.54</v>
      </c>
      <c r="CG50" s="129">
        <v>-4.51</v>
      </c>
      <c r="CH50" s="129">
        <v>30.74</v>
      </c>
      <c r="CI50" s="129">
        <v>8.15</v>
      </c>
      <c r="CJ50" s="129">
        <v>-3.72</v>
      </c>
      <c r="CK50" s="129">
        <v>1.21</v>
      </c>
      <c r="CL50" s="129">
        <v>1.25</v>
      </c>
      <c r="CM50" s="129">
        <v>-11.1</v>
      </c>
      <c r="CN50" s="129">
        <v>-3.56</v>
      </c>
      <c r="CO50" s="129">
        <v>-8.42</v>
      </c>
      <c r="CP50" s="129">
        <v>8.11</v>
      </c>
      <c r="CQ50" s="129">
        <v>8.81</v>
      </c>
      <c r="CR50" s="129">
        <v>5.23</v>
      </c>
      <c r="CS50" s="129">
        <v>-10.96</v>
      </c>
      <c r="CT50" s="129">
        <v>0.28999999999999998</v>
      </c>
      <c r="CU50" s="129">
        <v>0.41</v>
      </c>
      <c r="CV50" s="129">
        <v>6.02</v>
      </c>
      <c r="CW50" s="129">
        <v>16.350000000000001</v>
      </c>
      <c r="CX50" s="129">
        <v>5.0999999999999996</v>
      </c>
      <c r="CY50" s="129">
        <v>-9.73</v>
      </c>
      <c r="CZ50" s="129">
        <v>-6.75</v>
      </c>
      <c r="DA50" s="129">
        <v>-8.51</v>
      </c>
      <c r="DB50" s="129">
        <v>3.08</v>
      </c>
      <c r="DC50" s="129">
        <v>10.47</v>
      </c>
      <c r="DD50" s="129">
        <v>-0.89999999999999991</v>
      </c>
      <c r="DE50" s="129">
        <v>-2.13</v>
      </c>
      <c r="DF50" s="129">
        <v>5.4</v>
      </c>
      <c r="DG50" s="129">
        <v>12.72</v>
      </c>
      <c r="DH50" s="129">
        <v>-5.4000000000000012</v>
      </c>
      <c r="DI50" s="129">
        <v>-1.18</v>
      </c>
      <c r="DJ50" s="129">
        <v>4.3499999999999996</v>
      </c>
      <c r="DK50" s="129">
        <v>-4.5</v>
      </c>
      <c r="DL50" s="129">
        <v>-9.0299999999999994</v>
      </c>
      <c r="DM50" s="129">
        <v>-2.12</v>
      </c>
      <c r="DN50" s="129">
        <v>17.850000000000001</v>
      </c>
      <c r="DO50" s="129">
        <v>4.88</v>
      </c>
      <c r="DP50" s="129">
        <v>-11.63</v>
      </c>
      <c r="DQ50" s="129">
        <v>-3.21</v>
      </c>
      <c r="DR50" s="129">
        <v>3.5</v>
      </c>
      <c r="DS50" s="129">
        <v>14.9</v>
      </c>
      <c r="DT50" s="129">
        <v>1.26</v>
      </c>
      <c r="DU50" s="129">
        <v>0.35</v>
      </c>
      <c r="DV50" s="129">
        <v>10.33</v>
      </c>
      <c r="DW50" s="129">
        <v>-4.99</v>
      </c>
      <c r="DX50" s="129">
        <v>-8.23</v>
      </c>
      <c r="DY50" s="129">
        <v>-3.43</v>
      </c>
      <c r="DZ50" s="129">
        <v>6.64</v>
      </c>
      <c r="EA50" s="129">
        <v>1.7</v>
      </c>
      <c r="EB50" s="129">
        <v>-4.47</v>
      </c>
      <c r="EC50" s="129">
        <v>-1.04</v>
      </c>
      <c r="ED50" s="129">
        <v>7.27</v>
      </c>
      <c r="EE50" s="129">
        <v>9.07</v>
      </c>
      <c r="EF50" s="129">
        <v>2.65</v>
      </c>
      <c r="EG50" s="129">
        <v>-0.91999999999999993</v>
      </c>
      <c r="EH50" s="129">
        <v>3.56</v>
      </c>
      <c r="EI50" s="129">
        <v>-10.73</v>
      </c>
      <c r="EJ50" s="129">
        <v>6.44</v>
      </c>
      <c r="EK50" s="129">
        <v>-5.98</v>
      </c>
      <c r="EL50" s="129">
        <v>-3.0900000000000003</v>
      </c>
      <c r="EM50" s="129">
        <v>5.660000000000001</v>
      </c>
      <c r="EN50" s="129">
        <v>-1.53</v>
      </c>
      <c r="EO50" s="129">
        <v>-1.9500000000000002</v>
      </c>
      <c r="EP50" s="129">
        <v>2.4900000000000002</v>
      </c>
      <c r="EQ50" s="129">
        <v>3.48</v>
      </c>
      <c r="ER50" s="129">
        <v>-5.32</v>
      </c>
      <c r="ES50" s="129">
        <v>3.24</v>
      </c>
      <c r="ET50" s="129">
        <v>5.73</v>
      </c>
      <c r="EU50" s="129">
        <v>0.17</v>
      </c>
      <c r="EV50">
        <f>100*SUMIF('12pxv'!$E$39:$E$492,$A50,'12pxv'!H$39:H$492)/sub_peso!EV50</f>
        <v>-6.59</v>
      </c>
      <c r="EW50">
        <f>100*SUMIF('12pxv'!$E$39:$E$492,$A50,'12pxv'!I$39:I$492)/sub_peso!EW50</f>
        <v>-0.14000000000000001</v>
      </c>
      <c r="EX50">
        <f>100*SUMIF('12pxv'!$E$39:$E$492,$A50,'12pxv'!J$39:J$492)/sub_peso!EX50</f>
        <v>2.73</v>
      </c>
      <c r="EY50">
        <f>100*SUMIF('12pxv'!$E$39:$E$492,$A50,'12pxv'!K$39:K$492)/sub_peso!EY50</f>
        <v>7.99</v>
      </c>
      <c r="EZ50">
        <f>100*SUMIF('12pxv'!$E$39:$E$492,$A50,'12pxv'!L$39:L$492)/sub_peso!EZ50</f>
        <v>-7.71</v>
      </c>
      <c r="FA50">
        <f>100*SUMIF('12pxv'!$E$39:$E$492,$A50,'12pxv'!M$39:M$492)/sub_peso!FA50</f>
        <v>1.8900000000000001</v>
      </c>
      <c r="FB50">
        <f>100*SUMIF('12pxv'!$E$39:$E$492,$A50,'12pxv'!N$39:N$492)/sub_peso!FB50</f>
        <v>2.38</v>
      </c>
      <c r="FC50">
        <f>100*SUMIF('12pxv'!$E$39:$E$492,$A50,'12pxv'!O$39:O$492)/sub_peso!FC50</f>
        <v>2.94</v>
      </c>
      <c r="FD50">
        <f>100*SUMIF('12pxv'!$E$39:$E$492,$A50,'12pxv'!P$39:P$492)/sub_peso!FD50</f>
        <v>0.97</v>
      </c>
      <c r="FE50">
        <f>100*SUMIF('12pxv'!$E$39:$E$492,$A50,'12pxv'!Q$39:Q$492)/sub_peso!FE50</f>
        <v>3.8699999999999997</v>
      </c>
      <c r="FF50">
        <f>100*SUMIF('12pxv'!$E$39:$E$492,$A50,'12pxv'!R$39:R$492)/sub_peso!FF50</f>
        <v>3.4299999999999997</v>
      </c>
      <c r="FG50">
        <f>100*SUMIF('12pxv'!$E$39:$E$492,$A50,'12pxv'!S$39:S$492)/sub_peso!FG50</f>
        <v>-4.82</v>
      </c>
      <c r="FH50">
        <f>100*SUMIF('12pxv'!$E$39:$E$492,$A50,'12pxv'!T$39:T$492)/sub_peso!FH50</f>
        <v>-0.48</v>
      </c>
      <c r="FI50">
        <f>100*SUMIF('12pxv'!$E$39:$E$492,$A50,'12pxv'!U$39:U$492)/sub_peso!FI50</f>
        <v>-4.3</v>
      </c>
      <c r="FJ50">
        <f>100*SUMIF('12pxv'!$E$39:$E$492,$A50,'12pxv'!V$39:V$492)/sub_peso!FJ50</f>
        <v>6.919999999999999</v>
      </c>
      <c r="FK50">
        <f>100*SUMIF('12pxv'!$E$39:$E$492,$A50,'12pxv'!W$39:W$492)/sub_peso!FK50</f>
        <v>5.59</v>
      </c>
      <c r="FL50">
        <f>100*SUMIF('12pxv'!$E$39:$E$492,$A50,'12pxv'!X$39:X$492)/sub_peso!FL50</f>
        <v>2.16</v>
      </c>
      <c r="FM50">
        <f>100*SUMIF('12pxv'!$E$39:$E$492,$A50,'12pxv'!Y$39:Y$492)/sub_peso!FM50</f>
        <v>-1.3399999999999999</v>
      </c>
      <c r="FN50">
        <f>100*SUMIF('12pxv'!$E$39:$E$492,$A50,'12pxv'!Z$39:Z$492)/sub_peso!FN50</f>
        <v>0.28999999999999998</v>
      </c>
      <c r="FO50">
        <f>100*SUMIF('12pxv'!$E$39:$E$492,$A50,'12pxv'!AA$39:AA$492)/sub_peso!FO50</f>
        <v>3.08</v>
      </c>
      <c r="FP50">
        <f>100*SUMIF('12pxv'!$E$39:$E$492,$A50,'12pxv'!AB$39:AB$492)/sub_peso!FP50</f>
        <v>3.19</v>
      </c>
      <c r="FQ50">
        <f>100*SUMIF('12pxv'!$E$39:$E$492,$A50,'12pxv'!AC$39:AC$492)/sub_peso!FQ50</f>
        <v>-0.45999999999999996</v>
      </c>
      <c r="FR50">
        <f>100*SUMIF('12pxv'!$E$39:$E$492,$A50,'12pxv'!AD$39:AD$492)/sub_peso!FR50</f>
        <v>2.06</v>
      </c>
      <c r="FS50">
        <f>100*SUMIF('12pxv'!$E$39:$E$492,$A50,'12pxv'!AE$39:AE$492)/sub_peso!FS50</f>
        <v>3.4399999999999995</v>
      </c>
      <c r="FT50">
        <f>100*SUMIF('12pxv'!$E$39:$E$492,$A50,'12pxv'!AF$39:AF$492)/sub_peso!FT50</f>
        <v>-2.1</v>
      </c>
      <c r="FU50">
        <f>100*SUMIF('12pxv'!$E$39:$E$492,$A50,'12pxv'!AG$39:AG$492)/sub_peso!FU50</f>
        <v>2.2599999999999998</v>
      </c>
      <c r="FV50">
        <f>100*SUMIF('12pxv'!$E$39:$E$492,$A50,'12pxv'!AH$39:AH$492)/sub_peso!FV50</f>
        <v>3.65</v>
      </c>
      <c r="FW50">
        <f>100*SUMIF('12pxv'!$E$39:$E$492,$A50,'12pxv'!AI$39:AI$492)/sub_peso!FW50</f>
        <v>2.59</v>
      </c>
      <c r="FX50">
        <f>100*SUMIF('12pxv'!$E$39:$E$492,$A50,'12pxv'!AJ$39:AJ$492)/sub_peso!FX50</f>
        <v>-0.33999999999999997</v>
      </c>
      <c r="FY50">
        <f>100*SUMIF('12pxv'!$E$39:$E$492,$A50,'12pxv'!AK$39:AK$492)/sub_peso!FY50</f>
        <v>-4.660000000000001</v>
      </c>
      <c r="FZ50">
        <f>100*SUMIF('12pxv'!$E$39:$E$492,$A50,'12pxv'!AL$39:AL$492)/sub_peso!FZ50</f>
        <v>-1.78</v>
      </c>
      <c r="GA50">
        <f>100*SUMIF('12pxv'!$E$39:$E$492,$A50,'12pxv'!AM$39:AM$492)/sub_peso!GA50</f>
        <v>-3.3600000000000003</v>
      </c>
      <c r="GB50">
        <f>100*SUMIF('12pxv'!$E$39:$E$492,$A50,'12pxv'!AN$39:AN$492)/sub_peso!GB50</f>
        <v>4.07</v>
      </c>
    </row>
    <row r="51" spans="1:184" x14ac:dyDescent="0.25">
      <c r="A51" s="59">
        <v>1106039</v>
      </c>
      <c r="B51" s="56" t="s">
        <v>52</v>
      </c>
      <c r="C51" s="129">
        <v>-2.4099999999999997</v>
      </c>
      <c r="D51" s="129">
        <v>-5.78</v>
      </c>
      <c r="E51" s="129">
        <v>-1.06</v>
      </c>
      <c r="F51" s="129">
        <v>-1.2</v>
      </c>
      <c r="G51" s="129">
        <v>-0.56000000000000005</v>
      </c>
      <c r="H51" s="129">
        <v>6.08</v>
      </c>
      <c r="I51" s="129">
        <v>-2.31</v>
      </c>
      <c r="J51" s="129">
        <v>9.4</v>
      </c>
      <c r="K51" s="129">
        <v>2.66</v>
      </c>
      <c r="L51" s="129">
        <v>-4.43</v>
      </c>
      <c r="M51" s="129">
        <v>-2.72</v>
      </c>
      <c r="N51" s="129">
        <v>-2.58</v>
      </c>
      <c r="O51" s="129">
        <v>-0.13</v>
      </c>
      <c r="P51" s="129">
        <v>0.81999999999999984</v>
      </c>
      <c r="Q51" s="129">
        <v>3.0900000000000003</v>
      </c>
      <c r="R51" s="129">
        <v>4.38</v>
      </c>
      <c r="S51" s="129">
        <v>4.47</v>
      </c>
      <c r="T51" s="129">
        <v>3.6600000000000006</v>
      </c>
      <c r="U51" s="129">
        <v>13.65</v>
      </c>
      <c r="V51" s="129">
        <v>19.16</v>
      </c>
      <c r="W51" s="129">
        <v>1.79</v>
      </c>
      <c r="X51" s="129">
        <v>-5.72</v>
      </c>
      <c r="Y51" s="129">
        <v>-4.34</v>
      </c>
      <c r="Z51" s="129">
        <v>-0.47</v>
      </c>
      <c r="AA51" s="129">
        <v>-1.1100000000000001</v>
      </c>
      <c r="AB51" s="129">
        <v>6.69</v>
      </c>
      <c r="AC51" s="129">
        <v>5.73</v>
      </c>
      <c r="AD51" s="129">
        <v>3.4499999999999997</v>
      </c>
      <c r="AE51" s="129">
        <v>1.7</v>
      </c>
      <c r="AF51" s="129">
        <v>1.36</v>
      </c>
      <c r="AG51" s="129">
        <v>-1.49</v>
      </c>
      <c r="AH51" s="129">
        <v>4.26</v>
      </c>
      <c r="AI51" s="129">
        <v>-0.01</v>
      </c>
      <c r="AJ51" s="129">
        <v>-3.6499999999999995</v>
      </c>
      <c r="AK51" s="129">
        <v>-4.6999999999999993</v>
      </c>
      <c r="AL51" s="129">
        <v>-6.5</v>
      </c>
      <c r="AM51" s="129">
        <v>3.36</v>
      </c>
      <c r="AN51" s="129">
        <v>2.74</v>
      </c>
      <c r="AO51" s="129">
        <v>5.7399999999999993</v>
      </c>
      <c r="AP51" s="129">
        <v>7.669999999999999</v>
      </c>
      <c r="AQ51" s="129">
        <v>6.59</v>
      </c>
      <c r="AR51" s="129">
        <v>13.949999999999998</v>
      </c>
      <c r="AS51" s="129">
        <v>8.93</v>
      </c>
      <c r="AT51" s="129">
        <v>9.65</v>
      </c>
      <c r="AU51" s="129">
        <v>-5.77</v>
      </c>
      <c r="AV51" s="129">
        <v>-7.91</v>
      </c>
      <c r="AW51" s="129">
        <v>-11.8</v>
      </c>
      <c r="AX51" s="129">
        <v>-4.4099999999999993</v>
      </c>
      <c r="AY51" s="129">
        <v>-1.06</v>
      </c>
      <c r="AZ51" s="129">
        <v>-0.18</v>
      </c>
      <c r="BA51" s="129">
        <v>4.82</v>
      </c>
      <c r="BB51" s="129">
        <v>0.9900000000000001</v>
      </c>
      <c r="BC51" s="129">
        <v>1.5600000000000003</v>
      </c>
      <c r="BD51" s="129">
        <v>2.4300000000000002</v>
      </c>
      <c r="BE51" s="129">
        <v>-1.9699999999999998</v>
      </c>
      <c r="BF51" s="129">
        <v>1.06</v>
      </c>
      <c r="BG51" s="129">
        <v>-2.33</v>
      </c>
      <c r="BH51" s="129">
        <v>-1.7499999999999998</v>
      </c>
      <c r="BI51" s="129">
        <v>-6.9799999999999995</v>
      </c>
      <c r="BJ51" s="129">
        <v>-4.919999999999999</v>
      </c>
      <c r="BK51" s="129">
        <v>-0.76999999999999991</v>
      </c>
      <c r="BL51" s="129">
        <v>-2.4</v>
      </c>
      <c r="BM51" s="129">
        <v>1.9599999999999997</v>
      </c>
      <c r="BN51" s="129">
        <v>-1.49</v>
      </c>
      <c r="BO51" s="129">
        <v>6.59</v>
      </c>
      <c r="BP51" s="129">
        <v>11.96</v>
      </c>
      <c r="BQ51" s="129">
        <v>6.1499999999999995</v>
      </c>
      <c r="BR51" s="129">
        <v>1.46</v>
      </c>
      <c r="BS51" s="129">
        <v>1.05</v>
      </c>
      <c r="BT51" s="129">
        <v>-6.6</v>
      </c>
      <c r="BU51" s="129">
        <v>-4.25</v>
      </c>
      <c r="BV51" s="129">
        <v>-3.38</v>
      </c>
      <c r="BW51" s="129">
        <v>1.8000000000000003</v>
      </c>
      <c r="BX51" s="129">
        <v>4.7</v>
      </c>
      <c r="BY51" s="129">
        <v>-1.5700000000000003</v>
      </c>
      <c r="BZ51" s="129">
        <v>5.64</v>
      </c>
      <c r="CA51" s="129">
        <v>5.86</v>
      </c>
      <c r="CB51" s="129">
        <v>13.38</v>
      </c>
      <c r="CC51" s="129">
        <v>16.91</v>
      </c>
      <c r="CD51" s="129">
        <v>10.46</v>
      </c>
      <c r="CE51" s="129">
        <v>-10.64</v>
      </c>
      <c r="CF51" s="129">
        <v>-12.48</v>
      </c>
      <c r="CG51" s="129">
        <v>-12.42</v>
      </c>
      <c r="CH51" s="129">
        <v>-6.0699999999999994</v>
      </c>
      <c r="CI51" s="129">
        <v>3.81</v>
      </c>
      <c r="CJ51" s="129">
        <v>3.24</v>
      </c>
      <c r="CK51" s="129">
        <v>5.68</v>
      </c>
      <c r="CL51" s="129">
        <v>2.91</v>
      </c>
      <c r="CM51" s="129">
        <v>1.07</v>
      </c>
      <c r="CN51" s="129">
        <v>8.51</v>
      </c>
      <c r="CO51" s="129">
        <v>7.79</v>
      </c>
      <c r="CP51" s="129">
        <v>6.16</v>
      </c>
      <c r="CQ51" s="129">
        <v>-3.0300000000000002</v>
      </c>
      <c r="CR51" s="129">
        <v>-5.27</v>
      </c>
      <c r="CS51" s="129">
        <v>-7.79</v>
      </c>
      <c r="CT51" s="129">
        <v>-4.91</v>
      </c>
      <c r="CU51" s="129">
        <v>1.26</v>
      </c>
      <c r="CV51" s="129">
        <v>-1.04</v>
      </c>
      <c r="CW51" s="129">
        <v>5.67</v>
      </c>
      <c r="CX51" s="129">
        <v>1.32</v>
      </c>
      <c r="CY51" s="129">
        <v>-0.31</v>
      </c>
      <c r="CZ51" s="129">
        <v>7.8299999999999992</v>
      </c>
      <c r="DA51" s="129">
        <v>5.26</v>
      </c>
      <c r="DB51" s="129">
        <v>5.71</v>
      </c>
      <c r="DC51" s="129">
        <v>0.28000000000000003</v>
      </c>
      <c r="DD51" s="129">
        <v>-8.58</v>
      </c>
      <c r="DE51" s="129">
        <v>-4.41</v>
      </c>
      <c r="DF51" s="129">
        <v>-4.9800000000000004</v>
      </c>
      <c r="DG51" s="129">
        <v>-1.52</v>
      </c>
      <c r="DH51" s="129">
        <v>0.64</v>
      </c>
      <c r="DI51" s="129">
        <v>0.39</v>
      </c>
      <c r="DJ51" s="129">
        <v>0.63</v>
      </c>
      <c r="DK51" s="129">
        <v>-1.34</v>
      </c>
      <c r="DL51" s="129">
        <v>4.04</v>
      </c>
      <c r="DM51" s="129">
        <v>1.7099999999999997</v>
      </c>
      <c r="DN51" s="129">
        <v>9.26</v>
      </c>
      <c r="DO51" s="129">
        <v>1.9599999999999997</v>
      </c>
      <c r="DP51" s="129">
        <v>-5.68</v>
      </c>
      <c r="DQ51" s="129">
        <v>-5.5</v>
      </c>
      <c r="DR51" s="129">
        <v>-4.42</v>
      </c>
      <c r="DS51" s="129">
        <v>2.0699999999999998</v>
      </c>
      <c r="DT51" s="129">
        <v>0.34</v>
      </c>
      <c r="DU51" s="129">
        <v>0.77</v>
      </c>
      <c r="DV51" s="129">
        <v>2.89</v>
      </c>
      <c r="DW51" s="129">
        <v>4.92</v>
      </c>
      <c r="DX51" s="129">
        <v>10.01</v>
      </c>
      <c r="DY51" s="129">
        <v>11.17</v>
      </c>
      <c r="DZ51" s="129">
        <v>4.76</v>
      </c>
      <c r="EA51" s="129">
        <v>-4.68</v>
      </c>
      <c r="EB51" s="129">
        <v>-5.63</v>
      </c>
      <c r="EC51" s="129">
        <v>-1.83</v>
      </c>
      <c r="ED51" s="129">
        <v>-0.72</v>
      </c>
      <c r="EE51" s="129">
        <v>-1.31</v>
      </c>
      <c r="EF51" s="129">
        <v>5.45</v>
      </c>
      <c r="EG51" s="129">
        <v>6.81</v>
      </c>
      <c r="EH51" s="129">
        <v>-0.26</v>
      </c>
      <c r="EI51" s="129">
        <v>5.3599999999999994</v>
      </c>
      <c r="EJ51" s="129">
        <v>9.7799999999999994</v>
      </c>
      <c r="EK51" s="129">
        <v>5.9900000000000011</v>
      </c>
      <c r="EL51" s="129">
        <v>6.73</v>
      </c>
      <c r="EM51" s="129">
        <v>-4.2900000000000009</v>
      </c>
      <c r="EN51" s="129">
        <v>-13.160000000000002</v>
      </c>
      <c r="EO51" s="129">
        <v>-11.38</v>
      </c>
      <c r="EP51" s="129">
        <v>-7.8</v>
      </c>
      <c r="EQ51" s="129">
        <v>-0.01</v>
      </c>
      <c r="ER51" s="129">
        <v>-1.5899999999999999</v>
      </c>
      <c r="ES51" s="129">
        <v>1.3</v>
      </c>
      <c r="ET51" s="129">
        <v>-1.46</v>
      </c>
      <c r="EU51" s="129">
        <v>-0.62</v>
      </c>
      <c r="EV51">
        <f>100*SUMIF('12pxv'!$E$39:$E$492,$A51,'12pxv'!H$39:H$492)/sub_peso!EV51</f>
        <v>2.98</v>
      </c>
      <c r="EW51">
        <f>100*SUMIF('12pxv'!$E$39:$E$492,$A51,'12pxv'!I$39:I$492)/sub_peso!EW51</f>
        <v>1.2</v>
      </c>
      <c r="EX51">
        <f>100*SUMIF('12pxv'!$E$39:$E$492,$A51,'12pxv'!J$39:J$492)/sub_peso!EX51</f>
        <v>5.4</v>
      </c>
      <c r="EY51">
        <f>100*SUMIF('12pxv'!$E$39:$E$492,$A51,'12pxv'!K$39:K$492)/sub_peso!EY51</f>
        <v>2.69</v>
      </c>
      <c r="EZ51">
        <f>100*SUMIF('12pxv'!$E$39:$E$492,$A51,'12pxv'!L$39:L$492)/sub_peso!EZ51</f>
        <v>-2.6</v>
      </c>
      <c r="FA51">
        <f>100*SUMIF('12pxv'!$E$39:$E$492,$A51,'12pxv'!M$39:M$492)/sub_peso!FA51</f>
        <v>-6.9600000000000009</v>
      </c>
      <c r="FB51">
        <f>100*SUMIF('12pxv'!$E$39:$E$492,$A51,'12pxv'!N$39:N$492)/sub_peso!FB51</f>
        <v>-1.97</v>
      </c>
      <c r="FC51">
        <f>100*SUMIF('12pxv'!$E$39:$E$492,$A51,'12pxv'!O$39:O$492)/sub_peso!FC51</f>
        <v>-3.73</v>
      </c>
      <c r="FD51">
        <f>100*SUMIF('12pxv'!$E$39:$E$492,$A51,'12pxv'!P$39:P$492)/sub_peso!FD51</f>
        <v>-0.78</v>
      </c>
      <c r="FE51">
        <f>100*SUMIF('12pxv'!$E$39:$E$492,$A51,'12pxv'!Q$39:Q$492)/sub_peso!FE51</f>
        <v>1.5099999999999998</v>
      </c>
      <c r="FF51">
        <f>100*SUMIF('12pxv'!$E$39:$E$492,$A51,'12pxv'!R$39:R$492)/sub_peso!FF51</f>
        <v>1.78</v>
      </c>
      <c r="FG51">
        <f>100*SUMIF('12pxv'!$E$39:$E$492,$A51,'12pxv'!S$39:S$492)/sub_peso!FG51</f>
        <v>2.1599999999999997</v>
      </c>
      <c r="FH51">
        <f>100*SUMIF('12pxv'!$E$39:$E$492,$A51,'12pxv'!T$39:T$492)/sub_peso!FH51</f>
        <v>7.12</v>
      </c>
      <c r="FI51">
        <f>100*SUMIF('12pxv'!$E$39:$E$492,$A51,'12pxv'!U$39:U$492)/sub_peso!FI51</f>
        <v>5.13</v>
      </c>
      <c r="FJ51">
        <f>100*SUMIF('12pxv'!$E$39:$E$492,$A51,'12pxv'!V$39:V$492)/sub_peso!FJ51</f>
        <v>6.06</v>
      </c>
      <c r="FK51">
        <f>100*SUMIF('12pxv'!$E$39:$E$492,$A51,'12pxv'!W$39:W$492)/sub_peso!FK51</f>
        <v>1.44</v>
      </c>
      <c r="FL51">
        <f>100*SUMIF('12pxv'!$E$39:$E$492,$A51,'12pxv'!X$39:X$492)/sub_peso!FL51</f>
        <v>-3.48</v>
      </c>
      <c r="FM51">
        <f>100*SUMIF('12pxv'!$E$39:$E$492,$A51,'12pxv'!Y$39:Y$492)/sub_peso!FM51</f>
        <v>-3.93</v>
      </c>
      <c r="FN51">
        <f>100*SUMIF('12pxv'!$E$39:$E$492,$A51,'12pxv'!Z$39:Z$492)/sub_peso!FN51</f>
        <v>-4.7699999999999996</v>
      </c>
      <c r="FO51">
        <f>100*SUMIF('12pxv'!$E$39:$E$492,$A51,'12pxv'!AA$39:AA$492)/sub_peso!FO51</f>
        <v>-2.1</v>
      </c>
      <c r="FP51">
        <f>100*SUMIF('12pxv'!$E$39:$E$492,$A51,'12pxv'!AB$39:AB$492)/sub_peso!FP51</f>
        <v>0.02</v>
      </c>
      <c r="FQ51">
        <f>100*SUMIF('12pxv'!$E$39:$E$492,$A51,'12pxv'!AC$39:AC$492)/sub_peso!FQ51</f>
        <v>4.82</v>
      </c>
      <c r="FR51">
        <f>100*SUMIF('12pxv'!$E$39:$E$492,$A51,'12pxv'!AD$39:AD$492)/sub_peso!FR51</f>
        <v>3.32</v>
      </c>
      <c r="FS51">
        <f>100*SUMIF('12pxv'!$E$39:$E$492,$A51,'12pxv'!AE$39:AE$492)/sub_peso!FS51</f>
        <v>7.48</v>
      </c>
      <c r="FT51">
        <f>100*SUMIF('12pxv'!$E$39:$E$492,$A51,'12pxv'!AF$39:AF$492)/sub_peso!FT51</f>
        <v>12.41</v>
      </c>
      <c r="FU51">
        <f>100*SUMIF('12pxv'!$E$39:$E$492,$A51,'12pxv'!AG$39:AG$492)/sub_peso!FU51</f>
        <v>5.6599999999999993</v>
      </c>
      <c r="FV51">
        <f>100*SUMIF('12pxv'!$E$39:$E$492,$A51,'12pxv'!AH$39:AH$492)/sub_peso!FV51</f>
        <v>4.28</v>
      </c>
      <c r="FW51">
        <f>100*SUMIF('12pxv'!$E$39:$E$492,$A51,'12pxv'!AI$39:AI$492)/sub_peso!FW51</f>
        <v>-2.5899999999999994</v>
      </c>
      <c r="FX51">
        <f>100*SUMIF('12pxv'!$E$39:$E$492,$A51,'12pxv'!AJ$39:AJ$492)/sub_peso!FX51</f>
        <v>-6.22</v>
      </c>
      <c r="FY51">
        <f>100*SUMIF('12pxv'!$E$39:$E$492,$A51,'12pxv'!AK$39:AK$492)/sub_peso!FY51</f>
        <v>-3.63</v>
      </c>
      <c r="FZ51">
        <f>100*SUMIF('12pxv'!$E$39:$E$492,$A51,'12pxv'!AL$39:AL$492)/sub_peso!FZ51</f>
        <v>-4.09</v>
      </c>
      <c r="GA51">
        <f>100*SUMIF('12pxv'!$E$39:$E$492,$A51,'12pxv'!AM$39:AM$492)/sub_peso!GA51</f>
        <v>-4.97</v>
      </c>
      <c r="GB51">
        <f>100*SUMIF('12pxv'!$E$39:$E$492,$A51,'12pxv'!AN$39:AN$492)/sub_peso!GB51</f>
        <v>3.83</v>
      </c>
    </row>
    <row r="52" spans="1:184" x14ac:dyDescent="0.25">
      <c r="A52" s="59">
        <v>1107009</v>
      </c>
      <c r="B52" s="56" t="s">
        <v>53</v>
      </c>
      <c r="C52" s="129">
        <v>1.8700000000000003</v>
      </c>
      <c r="D52" s="129">
        <v>2.4999999999999996</v>
      </c>
      <c r="E52" s="129">
        <v>6.9400000000000013</v>
      </c>
      <c r="F52" s="129">
        <v>4.4800000000000004</v>
      </c>
      <c r="G52" s="129">
        <v>1.8600000000000003</v>
      </c>
      <c r="H52" s="129">
        <v>-2.1799999999999997</v>
      </c>
      <c r="I52" s="129">
        <v>-3.6399999999999997</v>
      </c>
      <c r="J52" s="129">
        <v>0.09</v>
      </c>
      <c r="K52" s="129">
        <v>0.99</v>
      </c>
      <c r="L52" s="129">
        <v>-0.5</v>
      </c>
      <c r="M52" s="129">
        <v>0.33999999999999997</v>
      </c>
      <c r="N52" s="129">
        <v>2.5600000000000005</v>
      </c>
      <c r="O52" s="129">
        <v>4.6100000000000003</v>
      </c>
      <c r="P52" s="129">
        <v>7.3</v>
      </c>
      <c r="Q52" s="129">
        <v>2.93</v>
      </c>
      <c r="R52" s="129">
        <v>0.46999999999999992</v>
      </c>
      <c r="S52" s="129">
        <v>-0.2</v>
      </c>
      <c r="T52" s="129">
        <v>-2.5499999999999998</v>
      </c>
      <c r="U52" s="129">
        <v>-2.5299999999999998</v>
      </c>
      <c r="V52" s="129">
        <v>-1.66</v>
      </c>
      <c r="W52" s="129">
        <v>3.2000000000000006</v>
      </c>
      <c r="X52" s="129">
        <v>8.3800000000000008</v>
      </c>
      <c r="Y52" s="129">
        <v>1.7700000000000002</v>
      </c>
      <c r="Z52" s="129">
        <v>1.86</v>
      </c>
      <c r="AA52" s="129">
        <v>0.82</v>
      </c>
      <c r="AB52" s="129">
        <v>0.52</v>
      </c>
      <c r="AC52" s="129">
        <v>2.4399999999999995</v>
      </c>
      <c r="AD52" s="129">
        <v>2.4900000000000002</v>
      </c>
      <c r="AE52" s="129">
        <v>-0.23</v>
      </c>
      <c r="AF52" s="129">
        <v>-2.72</v>
      </c>
      <c r="AG52" s="129">
        <v>-6.03</v>
      </c>
      <c r="AH52" s="129">
        <v>-1.29</v>
      </c>
      <c r="AI52" s="129">
        <v>-1.08</v>
      </c>
      <c r="AJ52" s="129">
        <v>-1.01</v>
      </c>
      <c r="AK52" s="129">
        <v>2.66</v>
      </c>
      <c r="AL52" s="129">
        <v>1.1499999999999999</v>
      </c>
      <c r="AM52" s="129">
        <v>1.2</v>
      </c>
      <c r="AN52" s="129">
        <v>1.32</v>
      </c>
      <c r="AO52" s="129">
        <v>3.96</v>
      </c>
      <c r="AP52" s="129">
        <v>5.88</v>
      </c>
      <c r="AQ52" s="129">
        <v>1.87</v>
      </c>
      <c r="AR52" s="129">
        <v>0.83</v>
      </c>
      <c r="AS52" s="129">
        <v>-4.3499999999999996</v>
      </c>
      <c r="AT52" s="129">
        <v>1.37</v>
      </c>
      <c r="AU52" s="129">
        <v>1.33</v>
      </c>
      <c r="AV52" s="129">
        <v>1</v>
      </c>
      <c r="AW52" s="129">
        <v>3.0600000000000005</v>
      </c>
      <c r="AX52" s="129">
        <v>1.8800000000000001</v>
      </c>
      <c r="AY52" s="129">
        <v>2.66</v>
      </c>
      <c r="AZ52" s="129">
        <v>8.33</v>
      </c>
      <c r="BA52" s="129">
        <v>6.18</v>
      </c>
      <c r="BB52" s="129">
        <v>-1.0900000000000001</v>
      </c>
      <c r="BC52" s="129">
        <v>-3.07</v>
      </c>
      <c r="BD52" s="129">
        <v>-6.2499999999999991</v>
      </c>
      <c r="BE52" s="129">
        <v>-3.09</v>
      </c>
      <c r="BF52" s="129">
        <v>0.47</v>
      </c>
      <c r="BG52" s="129">
        <v>-0.8</v>
      </c>
      <c r="BH52" s="129">
        <v>-0.78</v>
      </c>
      <c r="BI52" s="129">
        <v>1.24</v>
      </c>
      <c r="BJ52" s="129">
        <v>1.1000000000000001</v>
      </c>
      <c r="BK52" s="129">
        <v>-0.26</v>
      </c>
      <c r="BL52" s="129">
        <v>1.3899999999999997</v>
      </c>
      <c r="BM52" s="129">
        <v>1.0200000000000002</v>
      </c>
      <c r="BN52" s="129">
        <v>0.94</v>
      </c>
      <c r="BO52" s="129">
        <v>2.44</v>
      </c>
      <c r="BP52" s="129">
        <v>-7.0000000000000007E-2</v>
      </c>
      <c r="BQ52" s="129">
        <v>-2.5499999999999998</v>
      </c>
      <c r="BR52" s="129">
        <v>-1.83</v>
      </c>
      <c r="BS52" s="129">
        <v>-0.06</v>
      </c>
      <c r="BT52" s="129">
        <v>-0.44</v>
      </c>
      <c r="BU52" s="129">
        <v>-2.3300000000000005</v>
      </c>
      <c r="BV52" s="129">
        <v>0.52</v>
      </c>
      <c r="BW52" s="129">
        <v>-3.63</v>
      </c>
      <c r="BX52" s="129">
        <v>-9.0000000000000011E-2</v>
      </c>
      <c r="BY52" s="129">
        <v>2.0099999999999998</v>
      </c>
      <c r="BZ52" s="129">
        <v>1.37</v>
      </c>
      <c r="CA52" s="129">
        <v>0.04</v>
      </c>
      <c r="CB52" s="129">
        <v>-3.21</v>
      </c>
      <c r="CC52" s="129">
        <v>-2.8400000000000003</v>
      </c>
      <c r="CD52" s="129">
        <v>-5.21</v>
      </c>
      <c r="CE52" s="129">
        <v>-1.78</v>
      </c>
      <c r="CF52" s="129">
        <v>-0.71</v>
      </c>
      <c r="CG52" s="129">
        <v>1.68</v>
      </c>
      <c r="CH52" s="129">
        <v>-2.8899999999999997</v>
      </c>
      <c r="CI52" s="129">
        <v>1.81</v>
      </c>
      <c r="CJ52" s="129">
        <v>2.14</v>
      </c>
      <c r="CK52" s="129">
        <v>8.44</v>
      </c>
      <c r="CL52" s="129">
        <v>4.9000000000000004</v>
      </c>
      <c r="CM52" s="129">
        <v>-1.67</v>
      </c>
      <c r="CN52" s="129">
        <v>-2.39</v>
      </c>
      <c r="CO52" s="129">
        <v>-2.85</v>
      </c>
      <c r="CP52" s="129">
        <v>0.73</v>
      </c>
      <c r="CQ52" s="129">
        <v>-1.6800000000000002</v>
      </c>
      <c r="CR52" s="129">
        <v>-3.0000000000000002E-2</v>
      </c>
      <c r="CS52" s="129">
        <v>-0.39</v>
      </c>
      <c r="CT52" s="129">
        <v>0.11999999999999998</v>
      </c>
      <c r="CU52" s="129">
        <v>-1.1000000000000001</v>
      </c>
      <c r="CV52" s="129">
        <v>3.1600000000000006</v>
      </c>
      <c r="CW52" s="129">
        <v>-0.42</v>
      </c>
      <c r="CX52" s="129">
        <v>1.1100000000000001</v>
      </c>
      <c r="CY52" s="129">
        <v>9.8000000000000007</v>
      </c>
      <c r="CZ52" s="129">
        <v>-1.1399999999999999</v>
      </c>
      <c r="DA52" s="129">
        <v>1.1100000000000001</v>
      </c>
      <c r="DB52" s="129">
        <v>0.21</v>
      </c>
      <c r="DC52" s="129">
        <v>2.12</v>
      </c>
      <c r="DD52" s="129">
        <v>8.7799999999999994</v>
      </c>
      <c r="DE52" s="129">
        <v>5.95</v>
      </c>
      <c r="DF52" s="129">
        <v>9.4</v>
      </c>
      <c r="DG52" s="129">
        <v>-0.7</v>
      </c>
      <c r="DH52" s="129">
        <v>-1.94</v>
      </c>
      <c r="DI52" s="129">
        <v>-0.2</v>
      </c>
      <c r="DJ52" s="129">
        <v>4.33</v>
      </c>
      <c r="DK52" s="129">
        <v>-0.39</v>
      </c>
      <c r="DL52" s="129">
        <v>-2.17</v>
      </c>
      <c r="DM52" s="129">
        <v>-2.02</v>
      </c>
      <c r="DN52" s="129">
        <v>0.10999999999999999</v>
      </c>
      <c r="DO52" s="129">
        <v>6.9999999999999993E-2</v>
      </c>
      <c r="DP52" s="129">
        <v>1.26</v>
      </c>
      <c r="DQ52" s="129">
        <v>1.43</v>
      </c>
      <c r="DR52" s="129">
        <v>-0.18000000000000002</v>
      </c>
      <c r="DS52" s="129">
        <v>-2.0099999999999998</v>
      </c>
      <c r="DT52" s="129">
        <v>-0.14000000000000001</v>
      </c>
      <c r="DU52" s="129">
        <v>8.0000000000000016E-2</v>
      </c>
      <c r="DV52" s="129">
        <v>4.0000000000000008E-2</v>
      </c>
      <c r="DW52" s="129">
        <v>-0.23</v>
      </c>
      <c r="DX52" s="129">
        <v>-2.38</v>
      </c>
      <c r="DY52" s="129">
        <v>-1.3300000000000003</v>
      </c>
      <c r="DZ52" s="129">
        <v>-0.21</v>
      </c>
      <c r="EA52" s="129">
        <v>3.2199999999999998</v>
      </c>
      <c r="EB52" s="129">
        <v>-0.92999999999999994</v>
      </c>
      <c r="EC52" s="129">
        <v>1.94</v>
      </c>
      <c r="ED52" s="129">
        <v>0.05</v>
      </c>
      <c r="EE52" s="129">
        <v>-0.32</v>
      </c>
      <c r="EF52" s="129">
        <v>1.75</v>
      </c>
      <c r="EG52" s="129">
        <v>0.39999999999999997</v>
      </c>
      <c r="EH52" s="129">
        <v>9.7799999999999994</v>
      </c>
      <c r="EI52" s="129">
        <v>3.84</v>
      </c>
      <c r="EJ52" s="129">
        <v>0.66000000000000014</v>
      </c>
      <c r="EK52" s="129">
        <v>-1.3999999999999997</v>
      </c>
      <c r="EL52" s="129">
        <v>2.3199999999999998</v>
      </c>
      <c r="EM52" s="129">
        <v>0.01</v>
      </c>
      <c r="EN52" s="129">
        <v>-0.56000000000000005</v>
      </c>
      <c r="EO52" s="129">
        <v>2.95</v>
      </c>
      <c r="EP52" s="129">
        <v>-0.46999999999999992</v>
      </c>
      <c r="EQ52" s="129">
        <v>1.35</v>
      </c>
      <c r="ER52" s="129">
        <v>-7.0000000000000007E-2</v>
      </c>
      <c r="ES52" s="129">
        <v>-1.46</v>
      </c>
      <c r="ET52" s="129">
        <v>0.31</v>
      </c>
      <c r="EU52" s="129">
        <v>2.1</v>
      </c>
      <c r="EV52">
        <f>100*SUMIF('12pxv'!$E$39:$E$492,$A52,'12pxv'!H$39:H$492)/sub_peso!EV52</f>
        <v>-0.9900000000000001</v>
      </c>
      <c r="EW52">
        <f>100*SUMIF('12pxv'!$E$39:$E$492,$A52,'12pxv'!I$39:I$492)/sub_peso!EW52</f>
        <v>-1.6799999999999997</v>
      </c>
      <c r="EX52">
        <f>100*SUMIF('12pxv'!$E$39:$E$492,$A52,'12pxv'!J$39:J$492)/sub_peso!EX52</f>
        <v>-3.55</v>
      </c>
      <c r="EY52">
        <f>100*SUMIF('12pxv'!$E$39:$E$492,$A52,'12pxv'!K$39:K$492)/sub_peso!EY52</f>
        <v>1.07</v>
      </c>
      <c r="EZ52">
        <f>100*SUMIF('12pxv'!$E$39:$E$492,$A52,'12pxv'!L$39:L$492)/sub_peso!EZ52</f>
        <v>1.1000000000000001</v>
      </c>
      <c r="FA52">
        <f>100*SUMIF('12pxv'!$E$39:$E$492,$A52,'12pxv'!M$39:M$492)/sub_peso!FA52</f>
        <v>1.3199999999999998</v>
      </c>
      <c r="FB52">
        <f>100*SUMIF('12pxv'!$E$39:$E$492,$A52,'12pxv'!N$39:N$492)/sub_peso!FB52</f>
        <v>-1.01</v>
      </c>
      <c r="FC52">
        <f>100*SUMIF('12pxv'!$E$39:$E$492,$A52,'12pxv'!O$39:O$492)/sub_peso!FC52</f>
        <v>-1.74</v>
      </c>
      <c r="FD52">
        <f>100*SUMIF('12pxv'!$E$39:$E$492,$A52,'12pxv'!P$39:P$492)/sub_peso!FD52</f>
        <v>1.6</v>
      </c>
      <c r="FE52">
        <f>100*SUMIF('12pxv'!$E$39:$E$492,$A52,'12pxv'!Q$39:Q$492)/sub_peso!FE52</f>
        <v>0</v>
      </c>
      <c r="FF52">
        <f>100*SUMIF('12pxv'!$E$39:$E$492,$A52,'12pxv'!R$39:R$492)/sub_peso!FF52</f>
        <v>0.95000000000000007</v>
      </c>
      <c r="FG52">
        <f>100*SUMIF('12pxv'!$E$39:$E$492,$A52,'12pxv'!S$39:S$492)/sub_peso!FG52</f>
        <v>0.09</v>
      </c>
      <c r="FH52">
        <f>100*SUMIF('12pxv'!$E$39:$E$492,$A52,'12pxv'!T$39:T$492)/sub_peso!FH52</f>
        <v>-1.58</v>
      </c>
      <c r="FI52">
        <f>100*SUMIF('12pxv'!$E$39:$E$492,$A52,'12pxv'!U$39:U$492)/sub_peso!FI52</f>
        <v>0.91</v>
      </c>
      <c r="FJ52">
        <f>100*SUMIF('12pxv'!$E$39:$E$492,$A52,'12pxv'!V$39:V$492)/sub_peso!FJ52</f>
        <v>-0.46</v>
      </c>
      <c r="FK52">
        <f>100*SUMIF('12pxv'!$E$39:$E$492,$A52,'12pxv'!W$39:W$492)/sub_peso!FK52</f>
        <v>2.1099999999999994</v>
      </c>
      <c r="FL52">
        <f>100*SUMIF('12pxv'!$E$39:$E$492,$A52,'12pxv'!X$39:X$492)/sub_peso!FL52</f>
        <v>-2.0299999999999994</v>
      </c>
      <c r="FM52">
        <f>100*SUMIF('12pxv'!$E$39:$E$492,$A52,'12pxv'!Y$39:Y$492)/sub_peso!FM52</f>
        <v>-0.45</v>
      </c>
      <c r="FN52">
        <f>100*SUMIF('12pxv'!$E$39:$E$492,$A52,'12pxv'!Z$39:Z$492)/sub_peso!FN52</f>
        <v>2.48</v>
      </c>
      <c r="FO52">
        <f>100*SUMIF('12pxv'!$E$39:$E$492,$A52,'12pxv'!AA$39:AA$492)/sub_peso!FO52</f>
        <v>-2.5</v>
      </c>
      <c r="FP52">
        <f>100*SUMIF('12pxv'!$E$39:$E$492,$A52,'12pxv'!AB$39:AB$492)/sub_peso!FP52</f>
        <v>1.27</v>
      </c>
      <c r="FQ52">
        <f>100*SUMIF('12pxv'!$E$39:$E$492,$A52,'12pxv'!AC$39:AC$492)/sub_peso!FQ52</f>
        <v>5.000000000000001E-2</v>
      </c>
      <c r="FR52">
        <f>100*SUMIF('12pxv'!$E$39:$E$492,$A52,'12pxv'!AD$39:AD$492)/sub_peso!FR52</f>
        <v>0.93</v>
      </c>
      <c r="FS52">
        <f>100*SUMIF('12pxv'!$E$39:$E$492,$A52,'12pxv'!AE$39:AE$492)/sub_peso!FS52</f>
        <v>-1.1400000000000001</v>
      </c>
      <c r="FT52">
        <f>100*SUMIF('12pxv'!$E$39:$E$492,$A52,'12pxv'!AF$39:AF$492)/sub_peso!FT52</f>
        <v>0.73000000000000009</v>
      </c>
      <c r="FU52">
        <f>100*SUMIF('12pxv'!$E$39:$E$492,$A52,'12pxv'!AG$39:AG$492)/sub_peso!FU52</f>
        <v>-2.7999999999999994</v>
      </c>
      <c r="FV52">
        <f>100*SUMIF('12pxv'!$E$39:$E$492,$A52,'12pxv'!AH$39:AH$492)/sub_peso!FV52</f>
        <v>2.63</v>
      </c>
      <c r="FW52">
        <f>100*SUMIF('12pxv'!$E$39:$E$492,$A52,'12pxv'!AI$39:AI$492)/sub_peso!FW52</f>
        <v>-1.3999999999999997</v>
      </c>
      <c r="FX52">
        <f>100*SUMIF('12pxv'!$E$39:$E$492,$A52,'12pxv'!AJ$39:AJ$492)/sub_peso!FX52</f>
        <v>1.3800000000000001</v>
      </c>
      <c r="FY52">
        <f>100*SUMIF('12pxv'!$E$39:$E$492,$A52,'12pxv'!AK$39:AK$492)/sub_peso!FY52</f>
        <v>1.61</v>
      </c>
      <c r="FZ52">
        <f>100*SUMIF('12pxv'!$E$39:$E$492,$A52,'12pxv'!AL$39:AL$492)/sub_peso!FZ52</f>
        <v>0.69</v>
      </c>
      <c r="GA52">
        <f>100*SUMIF('12pxv'!$E$39:$E$492,$A52,'12pxv'!AM$39:AM$492)/sub_peso!GA52</f>
        <v>1.2699999999999998</v>
      </c>
      <c r="GB52">
        <f>100*SUMIF('12pxv'!$E$39:$E$492,$A52,'12pxv'!AN$39:AN$492)/sub_peso!GB52</f>
        <v>4.8899999999999997</v>
      </c>
    </row>
    <row r="53" spans="1:184" x14ac:dyDescent="0.25">
      <c r="A53" s="59">
        <v>1107018</v>
      </c>
      <c r="B53" s="56" t="s">
        <v>54</v>
      </c>
      <c r="C53" s="129">
        <v>0.62</v>
      </c>
      <c r="D53" s="129">
        <v>0.32</v>
      </c>
      <c r="E53" s="129">
        <v>4.38</v>
      </c>
      <c r="F53" s="129">
        <v>9.26</v>
      </c>
      <c r="G53" s="129">
        <v>4.83</v>
      </c>
      <c r="H53" s="129">
        <v>-1.01</v>
      </c>
      <c r="I53" s="129">
        <v>-1.5599999999999998</v>
      </c>
      <c r="J53" s="129">
        <v>-2.46</v>
      </c>
      <c r="K53" s="129">
        <v>-4.6900000000000004</v>
      </c>
      <c r="L53" s="129">
        <v>-1.73</v>
      </c>
      <c r="M53" s="129">
        <v>0.25</v>
      </c>
      <c r="N53" s="129">
        <v>0.84</v>
      </c>
      <c r="O53" s="129">
        <v>5.36</v>
      </c>
      <c r="P53" s="129">
        <v>5.75</v>
      </c>
      <c r="Q53" s="129">
        <v>-1.69</v>
      </c>
      <c r="R53" s="129">
        <v>0.93000000000000016</v>
      </c>
      <c r="S53" s="129">
        <v>0.42</v>
      </c>
      <c r="T53" s="129">
        <v>1.83</v>
      </c>
      <c r="U53" s="129">
        <v>-1.7900000000000003</v>
      </c>
      <c r="V53" s="129">
        <v>-1.78</v>
      </c>
      <c r="W53" s="129">
        <v>2.6800000000000006</v>
      </c>
      <c r="X53" s="129">
        <v>2.2999999999999998</v>
      </c>
      <c r="Y53" s="129">
        <v>-0.02</v>
      </c>
      <c r="Z53" s="129">
        <v>0.87</v>
      </c>
      <c r="AA53" s="129">
        <v>0.10999999999999999</v>
      </c>
      <c r="AB53" s="129">
        <v>0.83</v>
      </c>
      <c r="AC53" s="129">
        <v>0.19999999999999998</v>
      </c>
      <c r="AD53" s="129">
        <v>5.17</v>
      </c>
      <c r="AE53" s="129">
        <v>3.99</v>
      </c>
      <c r="AF53" s="129">
        <v>0.45</v>
      </c>
      <c r="AG53" s="129">
        <v>-1.95</v>
      </c>
      <c r="AH53" s="129">
        <v>-2.5800000000000005</v>
      </c>
      <c r="AI53" s="129">
        <v>-2.9299999999999997</v>
      </c>
      <c r="AJ53" s="129">
        <v>-1.94</v>
      </c>
      <c r="AK53" s="129">
        <v>-0.91999999999999993</v>
      </c>
      <c r="AL53" s="129">
        <v>0.79999999999999993</v>
      </c>
      <c r="AM53" s="129">
        <v>-0.92000000000000015</v>
      </c>
      <c r="AN53" s="129">
        <v>-0.2</v>
      </c>
      <c r="AO53" s="129">
        <v>3.77</v>
      </c>
      <c r="AP53" s="129">
        <v>4.68</v>
      </c>
      <c r="AQ53" s="129">
        <v>6.629999999999999</v>
      </c>
      <c r="AR53" s="129">
        <v>0.91</v>
      </c>
      <c r="AS53" s="129">
        <v>0.19</v>
      </c>
      <c r="AT53" s="129">
        <v>0.48</v>
      </c>
      <c r="AU53" s="129">
        <v>1.6900000000000002</v>
      </c>
      <c r="AV53" s="129">
        <v>-1.1100000000000001</v>
      </c>
      <c r="AW53" s="129">
        <v>0.14000000000000001</v>
      </c>
      <c r="AX53" s="129">
        <v>0.18</v>
      </c>
      <c r="AY53" s="129">
        <v>0.45</v>
      </c>
      <c r="AZ53" s="129">
        <v>8.07</v>
      </c>
      <c r="BA53" s="129">
        <v>8.15</v>
      </c>
      <c r="BB53" s="129">
        <v>0.49</v>
      </c>
      <c r="BC53" s="129">
        <v>-0.25</v>
      </c>
      <c r="BD53" s="129">
        <v>-2.6299999999999994</v>
      </c>
      <c r="BE53" s="129">
        <v>-1.8999999999999997</v>
      </c>
      <c r="BF53" s="129">
        <v>0.5</v>
      </c>
      <c r="BG53" s="129">
        <v>0.96</v>
      </c>
      <c r="BH53" s="129">
        <v>-0.49</v>
      </c>
      <c r="BI53" s="129">
        <v>3.8100000000000005</v>
      </c>
      <c r="BJ53" s="129">
        <v>6.38</v>
      </c>
      <c r="BK53" s="129">
        <v>2.92</v>
      </c>
      <c r="BL53" s="129">
        <v>4.46</v>
      </c>
      <c r="BM53" s="129">
        <v>2.5299999999999998</v>
      </c>
      <c r="BN53" s="129">
        <v>2.5</v>
      </c>
      <c r="BO53" s="129">
        <v>5.32</v>
      </c>
      <c r="BP53" s="129">
        <v>0.89</v>
      </c>
      <c r="BQ53" s="129">
        <v>-3.02</v>
      </c>
      <c r="BR53" s="129">
        <v>-1.48</v>
      </c>
      <c r="BS53" s="129">
        <v>-1.71</v>
      </c>
      <c r="BT53" s="129">
        <v>-3.97</v>
      </c>
      <c r="BU53" s="129">
        <v>-0.86</v>
      </c>
      <c r="BV53" s="129">
        <v>-1.81</v>
      </c>
      <c r="BW53" s="129">
        <v>0.23000000000000004</v>
      </c>
      <c r="BX53" s="129">
        <v>1.61</v>
      </c>
      <c r="BY53" s="129">
        <v>1.91</v>
      </c>
      <c r="BZ53" s="129">
        <v>0.13</v>
      </c>
      <c r="CA53" s="129">
        <v>0.22</v>
      </c>
      <c r="CB53" s="129">
        <v>-2.44</v>
      </c>
      <c r="CC53" s="129">
        <v>-3.5500000000000003</v>
      </c>
      <c r="CD53" s="129">
        <v>-3.39</v>
      </c>
      <c r="CE53" s="129">
        <v>-3.76</v>
      </c>
      <c r="CF53" s="129">
        <v>-0.8600000000000001</v>
      </c>
      <c r="CG53" s="129">
        <v>-2.5100000000000002</v>
      </c>
      <c r="CH53" s="129">
        <v>-1.85</v>
      </c>
      <c r="CI53" s="129">
        <v>1.06</v>
      </c>
      <c r="CJ53" s="129">
        <v>1.07</v>
      </c>
      <c r="CK53" s="129">
        <v>1.36</v>
      </c>
      <c r="CL53" s="129">
        <v>1.24</v>
      </c>
      <c r="CM53" s="129">
        <v>1.77</v>
      </c>
      <c r="CN53" s="129">
        <v>-0.82000000000000006</v>
      </c>
      <c r="CO53" s="129">
        <v>0.53</v>
      </c>
      <c r="CP53" s="129">
        <v>-0.69</v>
      </c>
      <c r="CQ53" s="129">
        <v>-1.36</v>
      </c>
      <c r="CR53" s="129">
        <v>-0.69</v>
      </c>
      <c r="CS53" s="129">
        <v>0.38</v>
      </c>
      <c r="CT53" s="129">
        <v>1.9999999999999997E-2</v>
      </c>
      <c r="CU53" s="129">
        <v>2.42</v>
      </c>
      <c r="CV53" s="129">
        <v>0.6100000000000001</v>
      </c>
      <c r="CW53" s="129">
        <v>2.2599999999999998</v>
      </c>
      <c r="CX53" s="129">
        <v>3.0399999999999996</v>
      </c>
      <c r="CY53" s="129">
        <v>8.17</v>
      </c>
      <c r="CZ53" s="129">
        <v>0.78000000000000014</v>
      </c>
      <c r="DA53" s="129">
        <v>-0.52</v>
      </c>
      <c r="DB53" s="129">
        <v>-5.9999999999999991E-2</v>
      </c>
      <c r="DC53" s="129">
        <v>1.3</v>
      </c>
      <c r="DD53" s="129">
        <v>2.42</v>
      </c>
      <c r="DE53" s="129">
        <v>5.67</v>
      </c>
      <c r="DF53" s="129">
        <v>3.7</v>
      </c>
      <c r="DG53" s="129">
        <v>1.59</v>
      </c>
      <c r="DH53" s="129">
        <v>0.25</v>
      </c>
      <c r="DI53" s="129">
        <v>3.53</v>
      </c>
      <c r="DJ53" s="129">
        <v>1.76</v>
      </c>
      <c r="DK53" s="129">
        <v>0.66</v>
      </c>
      <c r="DL53" s="129">
        <v>-2.92</v>
      </c>
      <c r="DM53" s="129">
        <v>-2.78</v>
      </c>
      <c r="DN53" s="129">
        <v>-3.62</v>
      </c>
      <c r="DO53" s="129">
        <v>-0.79</v>
      </c>
      <c r="DP53" s="129">
        <v>-2.0099999999999998</v>
      </c>
      <c r="DQ53" s="129">
        <v>1.88</v>
      </c>
      <c r="DR53" s="129">
        <v>-0.80999999999999994</v>
      </c>
      <c r="DS53" s="129">
        <v>-1.36</v>
      </c>
      <c r="DT53" s="129">
        <v>2.9999999999999995E-2</v>
      </c>
      <c r="DU53" s="129">
        <v>0.14000000000000001</v>
      </c>
      <c r="DV53" s="129">
        <v>1.43</v>
      </c>
      <c r="DW53" s="129">
        <v>0.13</v>
      </c>
      <c r="DX53" s="129">
        <v>-0.21000000000000002</v>
      </c>
      <c r="DY53" s="129">
        <v>-1.25</v>
      </c>
      <c r="DZ53" s="129">
        <v>1.5900000000000003</v>
      </c>
      <c r="EA53" s="129">
        <v>1.1599999999999999</v>
      </c>
      <c r="EB53" s="129">
        <v>0.35999999999999993</v>
      </c>
      <c r="EC53" s="129">
        <v>-0.67000000000000015</v>
      </c>
      <c r="ED53" s="129">
        <v>-0.08</v>
      </c>
      <c r="EE53" s="129">
        <v>1.8799999999999997</v>
      </c>
      <c r="EF53" s="129">
        <v>2.16</v>
      </c>
      <c r="EG53" s="129">
        <v>3.5900000000000003</v>
      </c>
      <c r="EH53" s="129">
        <v>6.1500000000000012</v>
      </c>
      <c r="EI53" s="129">
        <v>3.37</v>
      </c>
      <c r="EJ53" s="129">
        <v>-0.1</v>
      </c>
      <c r="EK53" s="129">
        <v>-2.0399999999999996</v>
      </c>
      <c r="EL53" s="129">
        <v>-2.8</v>
      </c>
      <c r="EM53" s="129">
        <v>0.42</v>
      </c>
      <c r="EN53" s="129">
        <v>-0.38</v>
      </c>
      <c r="EO53" s="129">
        <v>-1.3</v>
      </c>
      <c r="EP53" s="129">
        <v>-0.65</v>
      </c>
      <c r="EQ53" s="129">
        <v>1.6500000000000001</v>
      </c>
      <c r="ER53" s="129">
        <v>0.11000000000000001</v>
      </c>
      <c r="ES53" s="129">
        <v>0.81</v>
      </c>
      <c r="ET53" s="129">
        <v>0.32</v>
      </c>
      <c r="EU53" s="129">
        <v>2.3600000000000003</v>
      </c>
      <c r="EV53">
        <f>100*SUMIF('12pxv'!$E$39:$E$492,$A53,'12pxv'!H$39:H$492)/sub_peso!EV53</f>
        <v>-0.8</v>
      </c>
      <c r="EW53">
        <f>100*SUMIF('12pxv'!$E$39:$E$492,$A53,'12pxv'!I$39:I$492)/sub_peso!EW53</f>
        <v>0.01</v>
      </c>
      <c r="EX53">
        <f>100*SUMIF('12pxv'!$E$39:$E$492,$A53,'12pxv'!J$39:J$492)/sub_peso!EX53</f>
        <v>-0.74</v>
      </c>
      <c r="EY53">
        <f>100*SUMIF('12pxv'!$E$39:$E$492,$A53,'12pxv'!K$39:K$492)/sub_peso!EY53</f>
        <v>-1.41</v>
      </c>
      <c r="EZ53">
        <f>100*SUMIF('12pxv'!$E$39:$E$492,$A53,'12pxv'!L$39:L$492)/sub_peso!EZ53</f>
        <v>0.52</v>
      </c>
      <c r="FA53">
        <f>100*SUMIF('12pxv'!$E$39:$E$492,$A53,'12pxv'!M$39:M$492)/sub_peso!FA53</f>
        <v>-1.1499999999999999</v>
      </c>
      <c r="FB53">
        <f>100*SUMIF('12pxv'!$E$39:$E$492,$A53,'12pxv'!N$39:N$492)/sub_peso!FB53</f>
        <v>-0.94</v>
      </c>
      <c r="FC53">
        <f>100*SUMIF('12pxv'!$E$39:$E$492,$A53,'12pxv'!O$39:O$492)/sub_peso!FC53</f>
        <v>2.92</v>
      </c>
      <c r="FD53">
        <f>100*SUMIF('12pxv'!$E$39:$E$492,$A53,'12pxv'!P$39:P$492)/sub_peso!FD53</f>
        <v>3.76</v>
      </c>
      <c r="FE53">
        <f>100*SUMIF('12pxv'!$E$39:$E$492,$A53,'12pxv'!Q$39:Q$492)/sub_peso!FE53</f>
        <v>1.05</v>
      </c>
      <c r="FF53">
        <f>100*SUMIF('12pxv'!$E$39:$E$492,$A53,'12pxv'!R$39:R$492)/sub_peso!FF53</f>
        <v>2.71</v>
      </c>
      <c r="FG53">
        <f>100*SUMIF('12pxv'!$E$39:$E$492,$A53,'12pxv'!S$39:S$492)/sub_peso!FG53</f>
        <v>2.8</v>
      </c>
      <c r="FH53">
        <f>100*SUMIF('12pxv'!$E$39:$E$492,$A53,'12pxv'!T$39:T$492)/sub_peso!FH53</f>
        <v>2.56</v>
      </c>
      <c r="FI53">
        <f>100*SUMIF('12pxv'!$E$39:$E$492,$A53,'12pxv'!U$39:U$492)/sub_peso!FI53</f>
        <v>0.65</v>
      </c>
      <c r="FJ53">
        <f>100*SUMIF('12pxv'!$E$39:$E$492,$A53,'12pxv'!V$39:V$492)/sub_peso!FJ53</f>
        <v>-1.01</v>
      </c>
      <c r="FK53">
        <f>100*SUMIF('12pxv'!$E$39:$E$492,$A53,'12pxv'!W$39:W$492)/sub_peso!FK53</f>
        <v>-1.41</v>
      </c>
      <c r="FL53">
        <f>100*SUMIF('12pxv'!$E$39:$E$492,$A53,'12pxv'!X$39:X$492)/sub_peso!FL53</f>
        <v>-3.3</v>
      </c>
      <c r="FM53">
        <f>100*SUMIF('12pxv'!$E$39:$E$492,$A53,'12pxv'!Y$39:Y$492)/sub_peso!FM53</f>
        <v>-0.45000000000000007</v>
      </c>
      <c r="FN53">
        <f>100*SUMIF('12pxv'!$E$39:$E$492,$A53,'12pxv'!Z$39:Z$492)/sub_peso!FN53</f>
        <v>-0.09</v>
      </c>
      <c r="FO53">
        <f>100*SUMIF('12pxv'!$E$39:$E$492,$A53,'12pxv'!AA$39:AA$492)/sub_peso!FO53</f>
        <v>0.21</v>
      </c>
      <c r="FP53">
        <f>100*SUMIF('12pxv'!$E$39:$E$492,$A53,'12pxv'!AB$39:AB$492)/sub_peso!FP53</f>
        <v>2.87</v>
      </c>
      <c r="FQ53">
        <f>100*SUMIF('12pxv'!$E$39:$E$492,$A53,'12pxv'!AC$39:AC$492)/sub_peso!FQ53</f>
        <v>2.31</v>
      </c>
      <c r="FR53">
        <f>100*SUMIF('12pxv'!$E$39:$E$492,$A53,'12pxv'!AD$39:AD$492)/sub_peso!FR53</f>
        <v>3.02</v>
      </c>
      <c r="FS53">
        <f>100*SUMIF('12pxv'!$E$39:$E$492,$A53,'12pxv'!AE$39:AE$492)/sub_peso!FS53</f>
        <v>1.7699999999999998</v>
      </c>
      <c r="FT53">
        <f>100*SUMIF('12pxv'!$E$39:$E$492,$A53,'12pxv'!AF$39:AF$492)/sub_peso!FT53</f>
        <v>0.24999999999999997</v>
      </c>
      <c r="FU53">
        <f>100*SUMIF('12pxv'!$E$39:$E$492,$A53,'12pxv'!AG$39:AG$492)/sub_peso!FU53</f>
        <v>-0.28999999999999998</v>
      </c>
      <c r="FV53">
        <f>100*SUMIF('12pxv'!$E$39:$E$492,$A53,'12pxv'!AH$39:AH$492)/sub_peso!FV53</f>
        <v>1.74</v>
      </c>
      <c r="FW53">
        <f>100*SUMIF('12pxv'!$E$39:$E$492,$A53,'12pxv'!AI$39:AI$492)/sub_peso!FW53</f>
        <v>0.68</v>
      </c>
      <c r="FX53">
        <f>100*SUMIF('12pxv'!$E$39:$E$492,$A53,'12pxv'!AJ$39:AJ$492)/sub_peso!FX53</f>
        <v>0.14000000000000001</v>
      </c>
      <c r="FY53">
        <f>100*SUMIF('12pxv'!$E$39:$E$492,$A53,'12pxv'!AK$39:AK$492)/sub_peso!FY53</f>
        <v>-0.41</v>
      </c>
      <c r="FZ53">
        <f>100*SUMIF('12pxv'!$E$39:$E$492,$A53,'12pxv'!AL$39:AL$492)/sub_peso!FZ53</f>
        <v>0.73</v>
      </c>
      <c r="GA53">
        <f>100*SUMIF('12pxv'!$E$39:$E$492,$A53,'12pxv'!AM$39:AM$492)/sub_peso!GA53</f>
        <v>1.1399999999999999</v>
      </c>
      <c r="GB53">
        <f>100*SUMIF('12pxv'!$E$39:$E$492,$A53,'12pxv'!AN$39:AN$492)/sub_peso!GB53</f>
        <v>4.2699999999999996</v>
      </c>
    </row>
    <row r="54" spans="1:184" x14ac:dyDescent="0.25">
      <c r="A54" s="59">
        <v>1107084</v>
      </c>
      <c r="B54" s="56" t="s">
        <v>55</v>
      </c>
      <c r="C54" s="129">
        <v>0.62000000000000011</v>
      </c>
      <c r="D54" s="129">
        <v>1.1599999999999999</v>
      </c>
      <c r="E54" s="129">
        <v>8.51</v>
      </c>
      <c r="F54" s="129">
        <v>4.84</v>
      </c>
      <c r="G54" s="129">
        <v>0.2</v>
      </c>
      <c r="H54" s="129">
        <v>0.94000000000000006</v>
      </c>
      <c r="I54" s="129">
        <v>-1.07</v>
      </c>
      <c r="J54" s="129">
        <v>-1.1599999999999999</v>
      </c>
      <c r="K54" s="129">
        <v>-3.3000000000000003</v>
      </c>
      <c r="L54" s="129">
        <v>0.31</v>
      </c>
      <c r="M54" s="129">
        <v>-0.11</v>
      </c>
      <c r="N54" s="129">
        <v>2.42</v>
      </c>
      <c r="O54" s="129">
        <v>1.62</v>
      </c>
      <c r="P54" s="129">
        <v>0.98999999999999988</v>
      </c>
      <c r="Q54" s="129">
        <v>0.81</v>
      </c>
      <c r="R54" s="129">
        <v>1.25</v>
      </c>
      <c r="S54" s="129">
        <v>0.34</v>
      </c>
      <c r="T54" s="129">
        <v>1.93</v>
      </c>
      <c r="U54" s="129">
        <v>-1.5200000000000002</v>
      </c>
      <c r="V54" s="129">
        <v>1.23</v>
      </c>
      <c r="W54" s="129">
        <v>-0.14000000000000001</v>
      </c>
      <c r="X54" s="129">
        <v>-0.27</v>
      </c>
      <c r="Y54" s="129">
        <v>0.44</v>
      </c>
      <c r="Z54" s="129">
        <v>-0.35</v>
      </c>
      <c r="AA54" s="129">
        <v>-0.2</v>
      </c>
      <c r="AB54" s="129">
        <v>1.79</v>
      </c>
      <c r="AC54" s="129">
        <v>5.61</v>
      </c>
      <c r="AD54" s="129">
        <v>3.69</v>
      </c>
      <c r="AE54" s="129">
        <v>0.98</v>
      </c>
      <c r="AF54" s="129">
        <v>1.0900000000000001</v>
      </c>
      <c r="AG54" s="129">
        <v>0.21000000000000002</v>
      </c>
      <c r="AH54" s="129">
        <v>-2.2599999999999998</v>
      </c>
      <c r="AI54" s="129">
        <v>-1.48</v>
      </c>
      <c r="AJ54" s="129">
        <v>-0.18</v>
      </c>
      <c r="AK54" s="129">
        <v>0.61</v>
      </c>
      <c r="AL54" s="129">
        <v>-0.7</v>
      </c>
      <c r="AM54" s="129">
        <v>1.98</v>
      </c>
      <c r="AN54" s="129">
        <v>1.85</v>
      </c>
      <c r="AO54" s="129">
        <v>3.1100000000000003</v>
      </c>
      <c r="AP54" s="129">
        <v>5.51</v>
      </c>
      <c r="AQ54" s="129">
        <v>3.1999999999999997</v>
      </c>
      <c r="AR54" s="129">
        <v>1.36</v>
      </c>
      <c r="AS54" s="129">
        <v>-1.41</v>
      </c>
      <c r="AT54" s="129">
        <v>0.55000000000000004</v>
      </c>
      <c r="AU54" s="129">
        <v>-1.1200000000000001</v>
      </c>
      <c r="AV54" s="129">
        <v>-1.41</v>
      </c>
      <c r="AW54" s="129">
        <v>-0.43</v>
      </c>
      <c r="AX54" s="129">
        <v>0.16</v>
      </c>
      <c r="AY54" s="129">
        <v>3.2599999999999993</v>
      </c>
      <c r="AZ54" s="129">
        <v>3.5399999999999996</v>
      </c>
      <c r="BA54" s="129">
        <v>1.46</v>
      </c>
      <c r="BB54" s="129">
        <v>0.34</v>
      </c>
      <c r="BC54" s="129">
        <v>2.19</v>
      </c>
      <c r="BD54" s="129">
        <v>1.87</v>
      </c>
      <c r="BE54" s="129">
        <v>-0.56999999999999995</v>
      </c>
      <c r="BF54" s="129">
        <v>-1.8999999999999997</v>
      </c>
      <c r="BG54" s="129">
        <v>-3.1600000000000006</v>
      </c>
      <c r="BH54" s="129">
        <v>-0.79</v>
      </c>
      <c r="BI54" s="129">
        <v>0.34</v>
      </c>
      <c r="BJ54" s="129">
        <v>0.62</v>
      </c>
      <c r="BK54" s="129">
        <v>-0.56000000000000005</v>
      </c>
      <c r="BL54" s="129">
        <v>1.1599999999999999</v>
      </c>
      <c r="BM54" s="129">
        <v>0.77000000000000013</v>
      </c>
      <c r="BN54" s="129">
        <v>2.16</v>
      </c>
      <c r="BO54" s="129">
        <v>5.79</v>
      </c>
      <c r="BP54" s="129">
        <v>1.49</v>
      </c>
      <c r="BQ54" s="129">
        <v>-2.13</v>
      </c>
      <c r="BR54" s="129">
        <v>-0.82</v>
      </c>
      <c r="BS54" s="129">
        <v>-2.11</v>
      </c>
      <c r="BT54" s="129">
        <v>-1.8300000000000003</v>
      </c>
      <c r="BU54" s="129">
        <v>0.04</v>
      </c>
      <c r="BV54" s="129">
        <v>-2.9</v>
      </c>
      <c r="BW54" s="129">
        <v>-0.6</v>
      </c>
      <c r="BX54" s="129">
        <v>2.2200000000000002</v>
      </c>
      <c r="BY54" s="129">
        <v>4.51</v>
      </c>
      <c r="BZ54" s="129">
        <v>2.8</v>
      </c>
      <c r="CA54" s="129">
        <v>0.34</v>
      </c>
      <c r="CB54" s="129">
        <v>-0.44999999999999996</v>
      </c>
      <c r="CC54" s="129">
        <v>-3.9200000000000004</v>
      </c>
      <c r="CD54" s="129">
        <v>-2.52</v>
      </c>
      <c r="CE54" s="129">
        <v>0.15</v>
      </c>
      <c r="CF54" s="129">
        <v>1.8199999999999998</v>
      </c>
      <c r="CG54" s="129">
        <v>-1.69</v>
      </c>
      <c r="CH54" s="129">
        <v>-0.52000000000000013</v>
      </c>
      <c r="CI54" s="129">
        <v>1.7100000000000002</v>
      </c>
      <c r="CJ54" s="129">
        <v>2.8800000000000003</v>
      </c>
      <c r="CK54" s="129">
        <v>4.5</v>
      </c>
      <c r="CL54" s="129">
        <v>1.0999999999999999</v>
      </c>
      <c r="CM54" s="129">
        <v>0.41</v>
      </c>
      <c r="CN54" s="129">
        <v>2.59</v>
      </c>
      <c r="CO54" s="129">
        <v>-2.65</v>
      </c>
      <c r="CP54" s="129">
        <v>-0.8</v>
      </c>
      <c r="CQ54" s="129">
        <v>-0.68000000000000016</v>
      </c>
      <c r="CR54" s="129">
        <v>0.19</v>
      </c>
      <c r="CS54" s="129">
        <v>-3.9999999999999994E-2</v>
      </c>
      <c r="CT54" s="129">
        <v>4.09</v>
      </c>
      <c r="CU54" s="129">
        <v>3.06</v>
      </c>
      <c r="CV54" s="129">
        <v>0.85000000000000009</v>
      </c>
      <c r="CW54" s="129">
        <v>1.62</v>
      </c>
      <c r="CX54" s="129">
        <v>5.76</v>
      </c>
      <c r="CY54" s="129">
        <v>9.14</v>
      </c>
      <c r="CZ54" s="129">
        <v>0.82999999999999985</v>
      </c>
      <c r="DA54" s="129">
        <v>-0.79999999999999993</v>
      </c>
      <c r="DB54" s="129">
        <v>-2.96</v>
      </c>
      <c r="DC54" s="129">
        <v>-0.4</v>
      </c>
      <c r="DD54" s="129">
        <v>2</v>
      </c>
      <c r="DE54" s="129">
        <v>4.28</v>
      </c>
      <c r="DF54" s="129">
        <v>1.48</v>
      </c>
      <c r="DG54" s="129">
        <v>2.27</v>
      </c>
      <c r="DH54" s="129">
        <v>1.5</v>
      </c>
      <c r="DI54" s="129">
        <v>3.25</v>
      </c>
      <c r="DJ54" s="129">
        <v>4.22</v>
      </c>
      <c r="DK54" s="129">
        <v>3.22</v>
      </c>
      <c r="DL54" s="129">
        <v>4.17</v>
      </c>
      <c r="DM54" s="129">
        <v>-2.16</v>
      </c>
      <c r="DN54" s="129">
        <v>-4.3600000000000003</v>
      </c>
      <c r="DO54" s="129">
        <v>-2.46</v>
      </c>
      <c r="DP54" s="129">
        <v>0.18</v>
      </c>
      <c r="DQ54" s="129">
        <v>-0.31</v>
      </c>
      <c r="DR54" s="129">
        <v>-1.97</v>
      </c>
      <c r="DS54" s="129">
        <v>-0.37</v>
      </c>
      <c r="DT54" s="129">
        <v>1.88</v>
      </c>
      <c r="DU54" s="129">
        <v>2.3199999999999998</v>
      </c>
      <c r="DV54" s="129">
        <v>-0.23000000000000004</v>
      </c>
      <c r="DW54" s="129">
        <v>1.6899999999999997</v>
      </c>
      <c r="DX54" s="129">
        <v>4.0199999999999996</v>
      </c>
      <c r="DY54" s="129">
        <v>-2.8299999999999996</v>
      </c>
      <c r="DZ54" s="129">
        <v>-0.86999999999999988</v>
      </c>
      <c r="EA54" s="129">
        <v>1.9900000000000002</v>
      </c>
      <c r="EB54" s="129">
        <v>0.54</v>
      </c>
      <c r="EC54" s="129">
        <v>-1.5700000000000003</v>
      </c>
      <c r="ED54" s="129">
        <v>0.28000000000000003</v>
      </c>
      <c r="EE54" s="129">
        <v>2.48</v>
      </c>
      <c r="EF54" s="129">
        <v>5.1100000000000003</v>
      </c>
      <c r="EG54" s="129">
        <v>4.17</v>
      </c>
      <c r="EH54" s="129">
        <v>10.82</v>
      </c>
      <c r="EI54" s="129">
        <v>4.4400000000000004</v>
      </c>
      <c r="EJ54" s="129">
        <v>-0.21999999999999997</v>
      </c>
      <c r="EK54" s="129">
        <v>-4.01</v>
      </c>
      <c r="EL54" s="129">
        <v>-2.44</v>
      </c>
      <c r="EM54" s="129">
        <v>-1.31</v>
      </c>
      <c r="EN54" s="129">
        <v>0</v>
      </c>
      <c r="EO54" s="129">
        <v>-0.9900000000000001</v>
      </c>
      <c r="EP54" s="129">
        <v>-1.43</v>
      </c>
      <c r="EQ54" s="129">
        <v>2.95</v>
      </c>
      <c r="ER54" s="129">
        <v>2.65</v>
      </c>
      <c r="ES54" s="129">
        <v>1.4100000000000001</v>
      </c>
      <c r="ET54" s="129">
        <v>2.5</v>
      </c>
      <c r="EU54" s="129">
        <v>5.169999999999999</v>
      </c>
      <c r="EV54">
        <f>100*SUMIF('12pxv'!$E$39:$E$492,$A54,'12pxv'!H$39:H$492)/sub_peso!EV54</f>
        <v>1.5</v>
      </c>
      <c r="EW54">
        <f>100*SUMIF('12pxv'!$E$39:$E$492,$A54,'12pxv'!I$39:I$492)/sub_peso!EW54</f>
        <v>-2.23</v>
      </c>
      <c r="EX54">
        <f>100*SUMIF('12pxv'!$E$39:$E$492,$A54,'12pxv'!J$39:J$492)/sub_peso!EX54</f>
        <v>-3.3499999999999996</v>
      </c>
      <c r="EY54">
        <f>100*SUMIF('12pxv'!$E$39:$E$492,$A54,'12pxv'!K$39:K$492)/sub_peso!EY54</f>
        <v>-2.77</v>
      </c>
      <c r="EZ54">
        <f>100*SUMIF('12pxv'!$E$39:$E$492,$A54,'12pxv'!L$39:L$492)/sub_peso!EZ54</f>
        <v>-0.65</v>
      </c>
      <c r="FA54">
        <f>100*SUMIF('12pxv'!$E$39:$E$492,$A54,'12pxv'!M$39:M$492)/sub_peso!FA54</f>
        <v>-0.14000000000000001</v>
      </c>
      <c r="FB54">
        <f>100*SUMIF('12pxv'!$E$39:$E$492,$A54,'12pxv'!N$39:N$492)/sub_peso!FB54</f>
        <v>-2.09</v>
      </c>
      <c r="FC54">
        <f>100*SUMIF('12pxv'!$E$39:$E$492,$A54,'12pxv'!O$39:O$492)/sub_peso!FC54</f>
        <v>1.62</v>
      </c>
      <c r="FD54">
        <f>100*SUMIF('12pxv'!$E$39:$E$492,$A54,'12pxv'!P$39:P$492)/sub_peso!FD54</f>
        <v>3.04</v>
      </c>
      <c r="FE54">
        <f>100*SUMIF('12pxv'!$E$39:$E$492,$A54,'12pxv'!Q$39:Q$492)/sub_peso!FE54</f>
        <v>1.68</v>
      </c>
      <c r="FF54">
        <f>100*SUMIF('12pxv'!$E$39:$E$492,$A54,'12pxv'!R$39:R$492)/sub_peso!FF54</f>
        <v>-0.28000000000000003</v>
      </c>
      <c r="FG54">
        <f>100*SUMIF('12pxv'!$E$39:$E$492,$A54,'12pxv'!S$39:S$492)/sub_peso!FG54</f>
        <v>2</v>
      </c>
      <c r="FH54">
        <f>100*SUMIF('12pxv'!$E$39:$E$492,$A54,'12pxv'!T$39:T$492)/sub_peso!FH54</f>
        <v>3.4700000000000006</v>
      </c>
      <c r="FI54">
        <f>100*SUMIF('12pxv'!$E$39:$E$492,$A54,'12pxv'!U$39:U$492)/sub_peso!FI54</f>
        <v>0.22</v>
      </c>
      <c r="FJ54">
        <f>100*SUMIF('12pxv'!$E$39:$E$492,$A54,'12pxv'!V$39:V$492)/sub_peso!FJ54</f>
        <v>-3.6300000000000003</v>
      </c>
      <c r="FK54">
        <f>100*SUMIF('12pxv'!$E$39:$E$492,$A54,'12pxv'!W$39:W$492)/sub_peso!FK54</f>
        <v>-2.8000000000000003</v>
      </c>
      <c r="FL54">
        <f>100*SUMIF('12pxv'!$E$39:$E$492,$A54,'12pxv'!X$39:X$492)/sub_peso!FL54</f>
        <v>-0.11999999999999998</v>
      </c>
      <c r="FM54">
        <f>100*SUMIF('12pxv'!$E$39:$E$492,$A54,'12pxv'!Y$39:Y$492)/sub_peso!FM54</f>
        <v>-0.03</v>
      </c>
      <c r="FN54">
        <f>100*SUMIF('12pxv'!$E$39:$E$492,$A54,'12pxv'!Z$39:Z$492)/sub_peso!FN54</f>
        <v>-0.57999999999999996</v>
      </c>
      <c r="FO54">
        <f>100*SUMIF('12pxv'!$E$39:$E$492,$A54,'12pxv'!AA$39:AA$492)/sub_peso!FO54</f>
        <v>0.65</v>
      </c>
      <c r="FP54">
        <f>100*SUMIF('12pxv'!$E$39:$E$492,$A54,'12pxv'!AB$39:AB$492)/sub_peso!FP54</f>
        <v>-0.06</v>
      </c>
      <c r="FQ54">
        <f>100*SUMIF('12pxv'!$E$39:$E$492,$A54,'12pxv'!AC$39:AC$492)/sub_peso!FQ54</f>
        <v>3.7099999999999995</v>
      </c>
      <c r="FR54">
        <f>100*SUMIF('12pxv'!$E$39:$E$492,$A54,'12pxv'!AD$39:AD$492)/sub_peso!FR54</f>
        <v>0.41</v>
      </c>
      <c r="FS54">
        <f>100*SUMIF('12pxv'!$E$39:$E$492,$A54,'12pxv'!AE$39:AE$492)/sub_peso!FS54</f>
        <v>4.74</v>
      </c>
      <c r="FT54">
        <f>100*SUMIF('12pxv'!$E$39:$E$492,$A54,'12pxv'!AF$39:AF$492)/sub_peso!FT54</f>
        <v>6.47</v>
      </c>
      <c r="FU54">
        <f>100*SUMIF('12pxv'!$E$39:$E$492,$A54,'12pxv'!AG$39:AG$492)/sub_peso!FU54</f>
        <v>-0.65</v>
      </c>
      <c r="FV54">
        <f>100*SUMIF('12pxv'!$E$39:$E$492,$A54,'12pxv'!AH$39:AH$492)/sub_peso!FV54</f>
        <v>0.2</v>
      </c>
      <c r="FW54">
        <f>100*SUMIF('12pxv'!$E$39:$E$492,$A54,'12pxv'!AI$39:AI$492)/sub_peso!FW54</f>
        <v>1.24</v>
      </c>
      <c r="FX54">
        <f>100*SUMIF('12pxv'!$E$39:$E$492,$A54,'12pxv'!AJ$39:AJ$492)/sub_peso!FX54</f>
        <v>0.28999999999999998</v>
      </c>
      <c r="FY54">
        <f>100*SUMIF('12pxv'!$E$39:$E$492,$A54,'12pxv'!AK$39:AK$492)/sub_peso!FY54</f>
        <v>-0.38</v>
      </c>
      <c r="FZ54">
        <f>100*SUMIF('12pxv'!$E$39:$E$492,$A54,'12pxv'!AL$39:AL$492)/sub_peso!FZ54</f>
        <v>-0.13</v>
      </c>
      <c r="GA54">
        <f>100*SUMIF('12pxv'!$E$39:$E$492,$A54,'12pxv'!AM$39:AM$492)/sub_peso!GA54</f>
        <v>0.13</v>
      </c>
      <c r="GB54">
        <f>100*SUMIF('12pxv'!$E$39:$E$492,$A54,'12pxv'!AN$39:AN$492)/sub_peso!GB54</f>
        <v>2.2000000000000002</v>
      </c>
    </row>
    <row r="55" spans="1:184" x14ac:dyDescent="0.25">
      <c r="A55" s="59">
        <v>1107085</v>
      </c>
      <c r="B55" s="56" t="s">
        <v>56</v>
      </c>
      <c r="C55" s="129">
        <v>-0.21999999999999997</v>
      </c>
      <c r="D55" s="129">
        <v>1.19</v>
      </c>
      <c r="E55" s="129">
        <v>10.039999999999999</v>
      </c>
      <c r="F55" s="129">
        <v>10.06</v>
      </c>
      <c r="G55" s="129">
        <v>1.1399999999999997</v>
      </c>
      <c r="H55" s="129">
        <v>-0.52999999999999992</v>
      </c>
      <c r="I55" s="129">
        <v>1.24</v>
      </c>
      <c r="J55" s="129">
        <v>-1.4</v>
      </c>
      <c r="K55" s="129">
        <v>-1.91</v>
      </c>
      <c r="L55" s="129">
        <v>1.1399999999999999</v>
      </c>
      <c r="M55" s="129">
        <v>-2.72</v>
      </c>
      <c r="N55" s="129">
        <v>5.47</v>
      </c>
      <c r="O55" s="129">
        <v>0.53</v>
      </c>
      <c r="P55" s="129">
        <v>1.34</v>
      </c>
      <c r="Q55" s="129">
        <v>-5.46</v>
      </c>
      <c r="R55" s="129">
        <v>1.73</v>
      </c>
      <c r="S55" s="129">
        <v>1.66</v>
      </c>
      <c r="T55" s="129">
        <v>-4.410000000000001</v>
      </c>
      <c r="U55" s="129">
        <v>0.2</v>
      </c>
      <c r="V55" s="129">
        <v>-1.0099999999999998</v>
      </c>
      <c r="W55" s="129">
        <v>0.99</v>
      </c>
      <c r="X55" s="129">
        <v>-0.14000000000000001</v>
      </c>
      <c r="Y55" s="129">
        <v>-1.3</v>
      </c>
      <c r="Z55" s="129">
        <v>2.39</v>
      </c>
      <c r="AA55" s="129">
        <v>1.26</v>
      </c>
      <c r="AB55" s="129">
        <v>-0.42</v>
      </c>
      <c r="AC55" s="129">
        <v>5.89</v>
      </c>
      <c r="AD55" s="129">
        <v>3.58</v>
      </c>
      <c r="AE55" s="129">
        <v>-0.28000000000000003</v>
      </c>
      <c r="AF55" s="129">
        <v>-0.94</v>
      </c>
      <c r="AG55" s="129">
        <v>0</v>
      </c>
      <c r="AH55" s="129">
        <v>-2.76</v>
      </c>
      <c r="AI55" s="129">
        <v>1.22</v>
      </c>
      <c r="AJ55" s="129">
        <v>-1</v>
      </c>
      <c r="AK55" s="129">
        <v>-1.07</v>
      </c>
      <c r="AL55" s="129">
        <v>2.61</v>
      </c>
      <c r="AM55" s="129">
        <v>0.74</v>
      </c>
      <c r="AN55" s="129">
        <v>2.3899999999999997</v>
      </c>
      <c r="AO55" s="129">
        <v>4.33</v>
      </c>
      <c r="AP55" s="129">
        <v>8.8000000000000007</v>
      </c>
      <c r="AQ55" s="129">
        <v>3.7100000000000009</v>
      </c>
      <c r="AR55" s="129">
        <v>-0.89000000000000012</v>
      </c>
      <c r="AS55" s="129">
        <v>-0.61</v>
      </c>
      <c r="AT55" s="129">
        <v>-0.85</v>
      </c>
      <c r="AU55" s="129">
        <v>2.6</v>
      </c>
      <c r="AV55" s="129">
        <v>0.6</v>
      </c>
      <c r="AW55" s="129">
        <v>-1.44</v>
      </c>
      <c r="AX55" s="129">
        <v>0.88</v>
      </c>
      <c r="AY55" s="129">
        <v>2.86</v>
      </c>
      <c r="AZ55" s="129">
        <v>2.02</v>
      </c>
      <c r="BA55" s="129">
        <v>2.59</v>
      </c>
      <c r="BB55" s="129">
        <v>0.31</v>
      </c>
      <c r="BC55" s="129">
        <v>3.07</v>
      </c>
      <c r="BD55" s="129">
        <v>0.89999999999999991</v>
      </c>
      <c r="BE55" s="129">
        <v>-0.55000000000000004</v>
      </c>
      <c r="BF55" s="129">
        <v>-3.7000000000000006</v>
      </c>
      <c r="BG55" s="129">
        <v>-0.49999999999999994</v>
      </c>
      <c r="BH55" s="129">
        <v>-2.21</v>
      </c>
      <c r="BI55" s="129">
        <v>0.26</v>
      </c>
      <c r="BJ55" s="129">
        <v>-1.2</v>
      </c>
      <c r="BK55" s="129">
        <v>0.54</v>
      </c>
      <c r="BL55" s="129">
        <v>0.85</v>
      </c>
      <c r="BM55" s="129">
        <v>-0.99</v>
      </c>
      <c r="BN55" s="129">
        <v>1.41</v>
      </c>
      <c r="BO55" s="129">
        <v>3.94</v>
      </c>
      <c r="BP55" s="129">
        <v>0.43</v>
      </c>
      <c r="BQ55" s="129">
        <v>-1.36</v>
      </c>
      <c r="BR55" s="129">
        <v>-0.36</v>
      </c>
      <c r="BS55" s="129">
        <v>-0.86</v>
      </c>
      <c r="BT55" s="129">
        <v>-3.26</v>
      </c>
      <c r="BU55" s="129">
        <v>0.73000000000000009</v>
      </c>
      <c r="BV55" s="129">
        <v>-0.65</v>
      </c>
      <c r="BW55" s="129">
        <v>-1.03</v>
      </c>
      <c r="BX55" s="129">
        <v>-0.46</v>
      </c>
      <c r="BY55" s="129">
        <v>2.56</v>
      </c>
      <c r="BZ55" s="129">
        <v>1.18</v>
      </c>
      <c r="CA55" s="129">
        <v>0.6</v>
      </c>
      <c r="CB55" s="129">
        <v>-2.0699999999999998</v>
      </c>
      <c r="CC55" s="129">
        <v>-0.71</v>
      </c>
      <c r="CD55" s="129">
        <v>-4.3</v>
      </c>
      <c r="CE55" s="129">
        <v>-2.82</v>
      </c>
      <c r="CF55" s="129">
        <v>0.09</v>
      </c>
      <c r="CG55" s="129">
        <v>4.0000000000000008E-2</v>
      </c>
      <c r="CH55" s="129">
        <v>1.3100000000000003</v>
      </c>
      <c r="CI55" s="129">
        <v>0.99</v>
      </c>
      <c r="CJ55" s="129">
        <v>0.11</v>
      </c>
      <c r="CK55" s="129">
        <v>2.2599999999999998</v>
      </c>
      <c r="CL55" s="129">
        <v>2.15</v>
      </c>
      <c r="CM55" s="129">
        <v>1.19</v>
      </c>
      <c r="CN55" s="129">
        <v>4.5999999999999996</v>
      </c>
      <c r="CO55" s="129">
        <v>-1.1399999999999999</v>
      </c>
      <c r="CP55" s="129">
        <v>1.92</v>
      </c>
      <c r="CQ55" s="129">
        <v>0.71000000000000008</v>
      </c>
      <c r="CR55" s="129">
        <v>1.17</v>
      </c>
      <c r="CS55" s="129">
        <v>-1.22</v>
      </c>
      <c r="CT55" s="129">
        <v>3.32</v>
      </c>
      <c r="CU55" s="129">
        <v>2.74</v>
      </c>
      <c r="CV55" s="129">
        <v>1.6999999999999997</v>
      </c>
      <c r="CW55" s="129">
        <v>4.78</v>
      </c>
      <c r="CX55" s="129">
        <v>2.7700000000000005</v>
      </c>
      <c r="CY55" s="129">
        <v>10.100000000000001</v>
      </c>
      <c r="CZ55" s="129">
        <v>2.2799999999999998</v>
      </c>
      <c r="DA55" s="129">
        <v>-4.83</v>
      </c>
      <c r="DB55" s="129">
        <v>-4.26</v>
      </c>
      <c r="DC55" s="129">
        <v>-0.32</v>
      </c>
      <c r="DD55" s="129">
        <v>2.5</v>
      </c>
      <c r="DE55" s="129">
        <v>6.13</v>
      </c>
      <c r="DF55" s="129">
        <v>-1.1299999999999999</v>
      </c>
      <c r="DG55" s="129">
        <v>0.37</v>
      </c>
      <c r="DH55" s="129">
        <v>-3.6199999999999997</v>
      </c>
      <c r="DI55" s="129">
        <v>1.37</v>
      </c>
      <c r="DJ55" s="129">
        <v>2.95</v>
      </c>
      <c r="DK55" s="129">
        <v>0.19</v>
      </c>
      <c r="DL55" s="129">
        <v>0.74999999999999989</v>
      </c>
      <c r="DM55" s="129">
        <v>-5.39</v>
      </c>
      <c r="DN55" s="129">
        <v>0.3</v>
      </c>
      <c r="DO55" s="129">
        <v>-2.13</v>
      </c>
      <c r="DP55" s="129">
        <v>-0.08</v>
      </c>
      <c r="DQ55" s="129">
        <v>1.39</v>
      </c>
      <c r="DR55" s="129">
        <v>0.24000000000000002</v>
      </c>
      <c r="DS55" s="129">
        <v>-2.19</v>
      </c>
      <c r="DT55" s="129">
        <v>1.34</v>
      </c>
      <c r="DU55" s="129">
        <v>2.38</v>
      </c>
      <c r="DV55" s="129">
        <v>1.4</v>
      </c>
      <c r="DW55" s="129">
        <v>-0.63</v>
      </c>
      <c r="DX55" s="129">
        <v>4.29</v>
      </c>
      <c r="DY55" s="129">
        <v>0.84</v>
      </c>
      <c r="DZ55" s="129">
        <v>0.22999999999999995</v>
      </c>
      <c r="EA55" s="129">
        <v>2.31</v>
      </c>
      <c r="EB55" s="129">
        <v>0.43</v>
      </c>
      <c r="EC55" s="129">
        <v>1.22</v>
      </c>
      <c r="ED55" s="129">
        <v>-0.73</v>
      </c>
      <c r="EE55" s="129">
        <v>-0.15</v>
      </c>
      <c r="EF55" s="129">
        <v>4.9000000000000004</v>
      </c>
      <c r="EG55" s="129">
        <v>3.29</v>
      </c>
      <c r="EH55" s="129">
        <v>23.01</v>
      </c>
      <c r="EI55" s="129">
        <v>17.13</v>
      </c>
      <c r="EJ55" s="129">
        <v>-6.3199999999999994</v>
      </c>
      <c r="EK55" s="129">
        <v>-11.55</v>
      </c>
      <c r="EL55" s="129">
        <v>-6.4900000000000011</v>
      </c>
      <c r="EM55" s="129">
        <v>0</v>
      </c>
      <c r="EN55" s="129">
        <v>-4.9400000000000004</v>
      </c>
      <c r="EO55" s="129">
        <v>-1.42</v>
      </c>
      <c r="EP55" s="129">
        <v>0.98</v>
      </c>
      <c r="EQ55" s="129">
        <v>1.53</v>
      </c>
      <c r="ER55" s="129">
        <v>2.56</v>
      </c>
      <c r="ES55" s="129">
        <v>6.86</v>
      </c>
      <c r="ET55" s="129">
        <v>7.61</v>
      </c>
      <c r="EU55" s="129">
        <v>9.43</v>
      </c>
      <c r="EV55">
        <f>100*SUMIF('12pxv'!$E$39:$E$492,$A55,'12pxv'!H$39:H$492)/sub_peso!EV55</f>
        <v>-2.94</v>
      </c>
      <c r="EW55">
        <f>100*SUMIF('12pxv'!$E$39:$E$492,$A55,'12pxv'!I$39:I$492)/sub_peso!EW55</f>
        <v>-8.14</v>
      </c>
      <c r="EX55">
        <f>100*SUMIF('12pxv'!$E$39:$E$492,$A55,'12pxv'!J$39:J$492)/sub_peso!EX55</f>
        <v>-3.48</v>
      </c>
      <c r="EY55">
        <f>100*SUMIF('12pxv'!$E$39:$E$492,$A55,'12pxv'!K$39:K$492)/sub_peso!EY55</f>
        <v>0.66</v>
      </c>
      <c r="EZ55">
        <f>100*SUMIF('12pxv'!$E$39:$E$492,$A55,'12pxv'!L$39:L$492)/sub_peso!EZ55</f>
        <v>-1.51</v>
      </c>
      <c r="FA55">
        <f>100*SUMIF('12pxv'!$E$39:$E$492,$A55,'12pxv'!M$39:M$492)/sub_peso!FA55</f>
        <v>0.54</v>
      </c>
      <c r="FB55">
        <f>100*SUMIF('12pxv'!$E$39:$E$492,$A55,'12pxv'!N$39:N$492)/sub_peso!FB55</f>
        <v>-0.28000000000000003</v>
      </c>
      <c r="FC55">
        <f>100*SUMIF('12pxv'!$E$39:$E$492,$A55,'12pxv'!O$39:O$492)/sub_peso!FC55</f>
        <v>0.59000000000000008</v>
      </c>
      <c r="FD55">
        <f>100*SUMIF('12pxv'!$E$39:$E$492,$A55,'12pxv'!P$39:P$492)/sub_peso!FD55</f>
        <v>2.71</v>
      </c>
      <c r="FE55">
        <f>100*SUMIF('12pxv'!$E$39:$E$492,$A55,'12pxv'!Q$39:Q$492)/sub_peso!FE55</f>
        <v>3.39</v>
      </c>
      <c r="FF55">
        <f>100*SUMIF('12pxv'!$E$39:$E$492,$A55,'12pxv'!R$39:R$492)/sub_peso!FF55</f>
        <v>1.86</v>
      </c>
      <c r="FG55">
        <f>100*SUMIF('12pxv'!$E$39:$E$492,$A55,'12pxv'!S$39:S$492)/sub_peso!FG55</f>
        <v>1.4699999999999998</v>
      </c>
      <c r="FH55">
        <f>100*SUMIF('12pxv'!$E$39:$E$492,$A55,'12pxv'!T$39:T$492)/sub_peso!FH55</f>
        <v>0.35</v>
      </c>
      <c r="FI55">
        <f>100*SUMIF('12pxv'!$E$39:$E$492,$A55,'12pxv'!U$39:U$492)/sub_peso!FI55</f>
        <v>-3.55</v>
      </c>
      <c r="FJ55">
        <f>100*SUMIF('12pxv'!$E$39:$E$492,$A55,'12pxv'!V$39:V$492)/sub_peso!FJ55</f>
        <v>-1.66</v>
      </c>
      <c r="FK55">
        <f>100*SUMIF('12pxv'!$E$39:$E$492,$A55,'12pxv'!W$39:W$492)/sub_peso!FK55</f>
        <v>-2.8</v>
      </c>
      <c r="FL55">
        <f>100*SUMIF('12pxv'!$E$39:$E$492,$A55,'12pxv'!X$39:X$492)/sub_peso!FL55</f>
        <v>-1.01</v>
      </c>
      <c r="FM55">
        <f>100*SUMIF('12pxv'!$E$39:$E$492,$A55,'12pxv'!Y$39:Y$492)/sub_peso!FM55</f>
        <v>1.97</v>
      </c>
      <c r="FN55">
        <f>100*SUMIF('12pxv'!$E$39:$E$492,$A55,'12pxv'!Z$39:Z$492)/sub_peso!FN55</f>
        <v>-2</v>
      </c>
      <c r="FO55">
        <f>100*SUMIF('12pxv'!$E$39:$E$492,$A55,'12pxv'!AA$39:AA$492)/sub_peso!FO55</f>
        <v>-0.51</v>
      </c>
      <c r="FP55">
        <f>100*SUMIF('12pxv'!$E$39:$E$492,$A55,'12pxv'!AB$39:AB$492)/sub_peso!FP55</f>
        <v>1.1000000000000001</v>
      </c>
      <c r="FQ55">
        <f>100*SUMIF('12pxv'!$E$39:$E$492,$A55,'12pxv'!AC$39:AC$492)/sub_peso!FQ55</f>
        <v>0</v>
      </c>
      <c r="FR55">
        <f>100*SUMIF('12pxv'!$E$39:$E$492,$A55,'12pxv'!AD$39:AD$492)/sub_peso!FR55</f>
        <v>1.1799999999999997</v>
      </c>
      <c r="FS55">
        <f>100*SUMIF('12pxv'!$E$39:$E$492,$A55,'12pxv'!AE$39:AE$492)/sub_peso!FS55</f>
        <v>5.15</v>
      </c>
      <c r="FT55">
        <f>100*SUMIF('12pxv'!$E$39:$E$492,$A55,'12pxv'!AF$39:AF$492)/sub_peso!FT55</f>
        <v>3.3400000000000003</v>
      </c>
      <c r="FU55">
        <f>100*SUMIF('12pxv'!$E$39:$E$492,$A55,'12pxv'!AG$39:AG$492)/sub_peso!FU55</f>
        <v>-0.2</v>
      </c>
      <c r="FV55">
        <f>100*SUMIF('12pxv'!$E$39:$E$492,$A55,'12pxv'!AH$39:AH$492)/sub_peso!FV55</f>
        <v>0.7</v>
      </c>
      <c r="FW55">
        <f>100*SUMIF('12pxv'!$E$39:$E$492,$A55,'12pxv'!AI$39:AI$492)/sub_peso!FW55</f>
        <v>0.52</v>
      </c>
      <c r="FX55">
        <f>100*SUMIF('12pxv'!$E$39:$E$492,$A55,'12pxv'!AJ$39:AJ$492)/sub_peso!FX55</f>
        <v>-0.44</v>
      </c>
      <c r="FY55">
        <f>100*SUMIF('12pxv'!$E$39:$E$492,$A55,'12pxv'!AK$39:AK$492)/sub_peso!FY55</f>
        <v>2.2000000000000002</v>
      </c>
      <c r="FZ55">
        <f>100*SUMIF('12pxv'!$E$39:$E$492,$A55,'12pxv'!AL$39:AL$492)/sub_peso!FZ55</f>
        <v>-1.6</v>
      </c>
      <c r="GA55">
        <f>100*SUMIF('12pxv'!$E$39:$E$492,$A55,'12pxv'!AM$39:AM$492)/sub_peso!GA55</f>
        <v>2.1800000000000002</v>
      </c>
      <c r="GB55">
        <f>100*SUMIF('12pxv'!$E$39:$E$492,$A55,'12pxv'!AN$39:AN$492)/sub_peso!GB55</f>
        <v>1.3799999999999997</v>
      </c>
    </row>
    <row r="56" spans="1:184" x14ac:dyDescent="0.25">
      <c r="A56" s="59">
        <v>1107087</v>
      </c>
      <c r="B56" s="56" t="s">
        <v>57</v>
      </c>
      <c r="C56" s="129">
        <v>1.4300000000000002</v>
      </c>
      <c r="D56" s="129">
        <v>1.49</v>
      </c>
      <c r="E56" s="129">
        <v>9.34</v>
      </c>
      <c r="F56" s="129">
        <v>4.71</v>
      </c>
      <c r="G56" s="129">
        <v>-0.21</v>
      </c>
      <c r="H56" s="129">
        <v>-1.68</v>
      </c>
      <c r="I56" s="129">
        <v>-0.32</v>
      </c>
      <c r="J56" s="129">
        <v>-1.5900000000000003</v>
      </c>
      <c r="K56" s="129">
        <v>-0.92</v>
      </c>
      <c r="L56" s="129">
        <v>-0.68000000000000016</v>
      </c>
      <c r="M56" s="129">
        <v>0.51</v>
      </c>
      <c r="N56" s="129">
        <v>0.59</v>
      </c>
      <c r="O56" s="129">
        <v>3.57</v>
      </c>
      <c r="P56" s="129">
        <v>0.56000000000000005</v>
      </c>
      <c r="Q56" s="129">
        <v>1.29</v>
      </c>
      <c r="R56" s="129">
        <v>0.16</v>
      </c>
      <c r="S56" s="129">
        <v>-0.1</v>
      </c>
      <c r="T56" s="129">
        <v>1.6</v>
      </c>
      <c r="U56" s="129">
        <v>-1.4100000000000001</v>
      </c>
      <c r="V56" s="129">
        <v>1.05</v>
      </c>
      <c r="W56" s="129">
        <v>0.66</v>
      </c>
      <c r="X56" s="129">
        <v>-0.84</v>
      </c>
      <c r="Y56" s="129">
        <v>-0.63</v>
      </c>
      <c r="Z56" s="129">
        <v>-0.19</v>
      </c>
      <c r="AA56" s="129">
        <v>0.8</v>
      </c>
      <c r="AB56" s="129">
        <v>2.34</v>
      </c>
      <c r="AC56" s="129">
        <v>6.8899999999999988</v>
      </c>
      <c r="AD56" s="129">
        <v>2.0700000000000003</v>
      </c>
      <c r="AE56" s="129">
        <v>0.49</v>
      </c>
      <c r="AF56" s="129">
        <v>-0.4</v>
      </c>
      <c r="AG56" s="129">
        <v>-0.18</v>
      </c>
      <c r="AH56" s="129">
        <v>0.3</v>
      </c>
      <c r="AI56" s="129">
        <v>-1.63</v>
      </c>
      <c r="AJ56" s="129">
        <v>-0.45000000000000007</v>
      </c>
      <c r="AK56" s="129">
        <v>-1.1100000000000003</v>
      </c>
      <c r="AL56" s="129">
        <v>-0.51</v>
      </c>
      <c r="AM56" s="129">
        <v>3.5300000000000002</v>
      </c>
      <c r="AN56" s="129">
        <v>1.65</v>
      </c>
      <c r="AO56" s="129">
        <v>3.9199999999999995</v>
      </c>
      <c r="AP56" s="129">
        <v>7.51</v>
      </c>
      <c r="AQ56" s="129">
        <v>2.5099999999999998</v>
      </c>
      <c r="AR56" s="129">
        <v>-0.35</v>
      </c>
      <c r="AS56" s="129">
        <v>0.45</v>
      </c>
      <c r="AT56" s="129">
        <v>0.02</v>
      </c>
      <c r="AU56" s="129">
        <v>-0.33</v>
      </c>
      <c r="AV56" s="129">
        <v>-1.21</v>
      </c>
      <c r="AW56" s="129">
        <v>-0.23</v>
      </c>
      <c r="AX56" s="129">
        <v>-0.11</v>
      </c>
      <c r="AY56" s="129">
        <v>1.58</v>
      </c>
      <c r="AZ56" s="129">
        <v>4</v>
      </c>
      <c r="BA56" s="129">
        <v>2.1600000000000006</v>
      </c>
      <c r="BB56" s="129">
        <v>0.96</v>
      </c>
      <c r="BC56" s="129">
        <v>1.6</v>
      </c>
      <c r="BD56" s="129">
        <v>0.9800000000000002</v>
      </c>
      <c r="BE56" s="129">
        <v>-0.65</v>
      </c>
      <c r="BF56" s="129">
        <v>-1.72</v>
      </c>
      <c r="BG56" s="129">
        <v>-2.06</v>
      </c>
      <c r="BH56" s="129">
        <v>-0.1</v>
      </c>
      <c r="BI56" s="129">
        <v>0.81</v>
      </c>
      <c r="BJ56" s="129">
        <v>-0.23</v>
      </c>
      <c r="BK56" s="129">
        <v>-0.36000000000000004</v>
      </c>
      <c r="BL56" s="129">
        <v>1.26</v>
      </c>
      <c r="BM56" s="129">
        <v>1.9</v>
      </c>
      <c r="BN56" s="129">
        <v>1.9299999999999997</v>
      </c>
      <c r="BO56" s="129">
        <v>1.96</v>
      </c>
      <c r="BP56" s="129">
        <v>0.95</v>
      </c>
      <c r="BQ56" s="129">
        <v>-1.54</v>
      </c>
      <c r="BR56" s="129">
        <v>0.62</v>
      </c>
      <c r="BS56" s="129">
        <v>-1.88</v>
      </c>
      <c r="BT56" s="129">
        <v>-0.98</v>
      </c>
      <c r="BU56" s="129">
        <v>-1.28</v>
      </c>
      <c r="BV56" s="129">
        <v>-1.56</v>
      </c>
      <c r="BW56" s="129">
        <v>-0.52999999999999992</v>
      </c>
      <c r="BX56" s="129">
        <v>1.38</v>
      </c>
      <c r="BY56" s="129">
        <v>4.7699999999999987</v>
      </c>
      <c r="BZ56" s="129">
        <v>1.68</v>
      </c>
      <c r="CA56" s="129">
        <v>-0.03</v>
      </c>
      <c r="CB56" s="129">
        <v>-3.09</v>
      </c>
      <c r="CC56" s="129">
        <v>-1.42</v>
      </c>
      <c r="CD56" s="129">
        <v>-0.42</v>
      </c>
      <c r="CE56" s="129">
        <v>-1.84</v>
      </c>
      <c r="CF56" s="129">
        <v>1.65</v>
      </c>
      <c r="CG56" s="129">
        <v>-1.85</v>
      </c>
      <c r="CH56" s="129">
        <v>0.42</v>
      </c>
      <c r="CI56" s="129">
        <v>1.23</v>
      </c>
      <c r="CJ56" s="129">
        <v>4.05</v>
      </c>
      <c r="CK56" s="129">
        <v>5.1400000000000006</v>
      </c>
      <c r="CL56" s="129">
        <v>1.5499999999999998</v>
      </c>
      <c r="CM56" s="129">
        <v>-1.04</v>
      </c>
      <c r="CN56" s="129">
        <v>-1.0900000000000001</v>
      </c>
      <c r="CO56" s="129">
        <v>-1.88</v>
      </c>
      <c r="CP56" s="129">
        <v>-0.51</v>
      </c>
      <c r="CQ56" s="129">
        <v>-0.91999999999999993</v>
      </c>
      <c r="CR56" s="129">
        <v>0.57999999999999996</v>
      </c>
      <c r="CS56" s="129">
        <v>-7.0000000000000007E-2</v>
      </c>
      <c r="CT56" s="129">
        <v>4.57</v>
      </c>
      <c r="CU56" s="129">
        <v>2.95</v>
      </c>
      <c r="CV56" s="129">
        <v>2.5099999999999998</v>
      </c>
      <c r="CW56" s="129">
        <v>1.29</v>
      </c>
      <c r="CX56" s="129">
        <v>5.4</v>
      </c>
      <c r="CY56" s="129">
        <v>6.99</v>
      </c>
      <c r="CZ56" s="129">
        <v>-0.67</v>
      </c>
      <c r="DA56" s="129">
        <v>-0.66999999999999993</v>
      </c>
      <c r="DB56" s="129">
        <v>-2.0599999999999996</v>
      </c>
      <c r="DC56" s="129">
        <v>0.32999999999999996</v>
      </c>
      <c r="DD56" s="129">
        <v>3.4900000000000007</v>
      </c>
      <c r="DE56" s="129">
        <v>7.22</v>
      </c>
      <c r="DF56" s="129">
        <v>2.84</v>
      </c>
      <c r="DG56" s="129">
        <v>-1.28</v>
      </c>
      <c r="DH56" s="129">
        <v>1.51</v>
      </c>
      <c r="DI56" s="129">
        <v>3.5</v>
      </c>
      <c r="DJ56" s="129">
        <v>3.83</v>
      </c>
      <c r="DK56" s="129">
        <v>-0.16</v>
      </c>
      <c r="DL56" s="129">
        <v>0.37</v>
      </c>
      <c r="DM56" s="129">
        <v>-1.6700000000000002</v>
      </c>
      <c r="DN56" s="129">
        <v>-2.36</v>
      </c>
      <c r="DO56" s="129">
        <v>-7.0000000000000021E-2</v>
      </c>
      <c r="DP56" s="129">
        <v>-0.2</v>
      </c>
      <c r="DQ56" s="129">
        <v>0.32</v>
      </c>
      <c r="DR56" s="129">
        <v>-1.1300000000000001</v>
      </c>
      <c r="DS56" s="129">
        <v>-0.34</v>
      </c>
      <c r="DT56" s="129">
        <v>0.32</v>
      </c>
      <c r="DU56" s="129">
        <v>1.66</v>
      </c>
      <c r="DV56" s="129">
        <v>-0.31</v>
      </c>
      <c r="DW56" s="129">
        <v>0.2</v>
      </c>
      <c r="DX56" s="129">
        <v>0.62</v>
      </c>
      <c r="DY56" s="129">
        <v>0.33</v>
      </c>
      <c r="DZ56" s="129">
        <v>1.84</v>
      </c>
      <c r="EA56" s="129">
        <v>0.68000000000000016</v>
      </c>
      <c r="EB56" s="129">
        <v>1.1699999999999997</v>
      </c>
      <c r="EC56" s="129">
        <v>-0.33</v>
      </c>
      <c r="ED56" s="129">
        <v>1.06</v>
      </c>
      <c r="EE56" s="129">
        <v>1.63</v>
      </c>
      <c r="EF56" s="129">
        <v>6.2100000000000009</v>
      </c>
      <c r="EG56" s="129">
        <v>4.07</v>
      </c>
      <c r="EH56" s="129">
        <v>9.67</v>
      </c>
      <c r="EI56" s="129">
        <v>1.8</v>
      </c>
      <c r="EJ56" s="129">
        <v>-0.77000000000000013</v>
      </c>
      <c r="EK56" s="129">
        <v>-2.82</v>
      </c>
      <c r="EL56" s="129">
        <v>-0.56999999999999995</v>
      </c>
      <c r="EM56" s="129">
        <v>-0.91</v>
      </c>
      <c r="EN56" s="129">
        <v>-0.35</v>
      </c>
      <c r="EO56" s="129">
        <v>-2.13</v>
      </c>
      <c r="EP56" s="129">
        <v>-0.87999999999999989</v>
      </c>
      <c r="EQ56" s="129">
        <v>2.65</v>
      </c>
      <c r="ER56" s="129">
        <v>0.47</v>
      </c>
      <c r="ES56" s="129">
        <v>1.77</v>
      </c>
      <c r="ET56" s="129">
        <v>2.4900000000000002</v>
      </c>
      <c r="EU56" s="129">
        <v>5.69</v>
      </c>
      <c r="EV56">
        <f>100*SUMIF('12pxv'!$E$39:$E$492,$A56,'12pxv'!H$39:H$492)/sub_peso!EV56</f>
        <v>-1.26</v>
      </c>
      <c r="EW56">
        <f>100*SUMIF('12pxv'!$E$39:$E$492,$A56,'12pxv'!I$39:I$492)/sub_peso!EW56</f>
        <v>-2.5499999999999998</v>
      </c>
      <c r="EX56">
        <f>100*SUMIF('12pxv'!$E$39:$E$492,$A56,'12pxv'!J$39:J$492)/sub_peso!EX56</f>
        <v>-1.6100000000000003</v>
      </c>
      <c r="EY56">
        <f>100*SUMIF('12pxv'!$E$39:$E$492,$A56,'12pxv'!K$39:K$492)/sub_peso!EY56</f>
        <v>-1.1399999999999999</v>
      </c>
      <c r="EZ56">
        <f>100*SUMIF('12pxv'!$E$39:$E$492,$A56,'12pxv'!L$39:L$492)/sub_peso!EZ56</f>
        <v>-0.6</v>
      </c>
      <c r="FA56">
        <f>100*SUMIF('12pxv'!$E$39:$E$492,$A56,'12pxv'!M$39:M$492)/sub_peso!FA56</f>
        <v>-0.25</v>
      </c>
      <c r="FB56">
        <f>100*SUMIF('12pxv'!$E$39:$E$492,$A56,'12pxv'!N$39:N$492)/sub_peso!FB56</f>
        <v>-0.94999999999999984</v>
      </c>
      <c r="FC56">
        <f>100*SUMIF('12pxv'!$E$39:$E$492,$A56,'12pxv'!O$39:O$492)/sub_peso!FC56</f>
        <v>0.38</v>
      </c>
      <c r="FD56">
        <f>100*SUMIF('12pxv'!$E$39:$E$492,$A56,'12pxv'!P$39:P$492)/sub_peso!FD56</f>
        <v>3.13</v>
      </c>
      <c r="FE56">
        <f>100*SUMIF('12pxv'!$E$39:$E$492,$A56,'12pxv'!Q$39:Q$492)/sub_peso!FE56</f>
        <v>1.9599999999999997</v>
      </c>
      <c r="FF56">
        <f>100*SUMIF('12pxv'!$E$39:$E$492,$A56,'12pxv'!R$39:R$492)/sub_peso!FF56</f>
        <v>-0.04</v>
      </c>
      <c r="FG56">
        <f>100*SUMIF('12pxv'!$E$39:$E$492,$A56,'12pxv'!S$39:S$492)/sub_peso!FG56</f>
        <v>0.28999999999999998</v>
      </c>
      <c r="FH56">
        <f>100*SUMIF('12pxv'!$E$39:$E$492,$A56,'12pxv'!T$39:T$492)/sub_peso!FH56</f>
        <v>1.29</v>
      </c>
      <c r="FI56">
        <f>100*SUMIF('12pxv'!$E$39:$E$492,$A56,'12pxv'!U$39:U$492)/sub_peso!FI56</f>
        <v>-0.24000000000000002</v>
      </c>
      <c r="FJ56">
        <f>100*SUMIF('12pxv'!$E$39:$E$492,$A56,'12pxv'!V$39:V$492)/sub_peso!FJ56</f>
        <v>-2.17</v>
      </c>
      <c r="FK56">
        <f>100*SUMIF('12pxv'!$E$39:$E$492,$A56,'12pxv'!W$39:W$492)/sub_peso!FK56</f>
        <v>-2.56</v>
      </c>
      <c r="FL56">
        <f>100*SUMIF('12pxv'!$E$39:$E$492,$A56,'12pxv'!X$39:X$492)/sub_peso!FL56</f>
        <v>-0.31</v>
      </c>
      <c r="FM56">
        <f>100*SUMIF('12pxv'!$E$39:$E$492,$A56,'12pxv'!Y$39:Y$492)/sub_peso!FM56</f>
        <v>-0.04</v>
      </c>
      <c r="FN56">
        <f>100*SUMIF('12pxv'!$E$39:$E$492,$A56,'12pxv'!Z$39:Z$492)/sub_peso!FN56</f>
        <v>1.08</v>
      </c>
      <c r="FO56">
        <f>100*SUMIF('12pxv'!$E$39:$E$492,$A56,'12pxv'!AA$39:AA$492)/sub_peso!FO56</f>
        <v>0.13</v>
      </c>
      <c r="FP56">
        <f>100*SUMIF('12pxv'!$E$39:$E$492,$A56,'12pxv'!AB$39:AB$492)/sub_peso!FP56</f>
        <v>1.27</v>
      </c>
      <c r="FQ56">
        <f>100*SUMIF('12pxv'!$E$39:$E$492,$A56,'12pxv'!AC$39:AC$492)/sub_peso!FQ56</f>
        <v>4.8</v>
      </c>
      <c r="FR56">
        <f>100*SUMIF('12pxv'!$E$39:$E$492,$A56,'12pxv'!AD$39:AD$492)/sub_peso!FR56</f>
        <v>1.21</v>
      </c>
      <c r="FS56">
        <f>100*SUMIF('12pxv'!$E$39:$E$492,$A56,'12pxv'!AE$39:AE$492)/sub_peso!FS56</f>
        <v>1.7</v>
      </c>
      <c r="FT56">
        <f>100*SUMIF('12pxv'!$E$39:$E$492,$A56,'12pxv'!AF$39:AF$492)/sub_peso!FT56</f>
        <v>1.64</v>
      </c>
      <c r="FU56">
        <f>100*SUMIF('12pxv'!$E$39:$E$492,$A56,'12pxv'!AG$39:AG$492)/sub_peso!FU56</f>
        <v>0.59</v>
      </c>
      <c r="FV56">
        <f>100*SUMIF('12pxv'!$E$39:$E$492,$A56,'12pxv'!AH$39:AH$492)/sub_peso!FV56</f>
        <v>1.8000000000000003</v>
      </c>
      <c r="FW56">
        <f>100*SUMIF('12pxv'!$E$39:$E$492,$A56,'12pxv'!AI$39:AI$492)/sub_peso!FW56</f>
        <v>1.57</v>
      </c>
      <c r="FX56">
        <f>100*SUMIF('12pxv'!$E$39:$E$492,$A56,'12pxv'!AJ$39:AJ$492)/sub_peso!FX56</f>
        <v>0.18</v>
      </c>
      <c r="FY56">
        <f>100*SUMIF('12pxv'!$E$39:$E$492,$A56,'12pxv'!AK$39:AK$492)/sub_peso!FY56</f>
        <v>-0.28999999999999998</v>
      </c>
      <c r="FZ56">
        <f>100*SUMIF('12pxv'!$E$39:$E$492,$A56,'12pxv'!AL$39:AL$492)/sub_peso!FZ56</f>
        <v>-0.02</v>
      </c>
      <c r="GA56">
        <f>100*SUMIF('12pxv'!$E$39:$E$492,$A56,'12pxv'!AM$39:AM$492)/sub_peso!GA56</f>
        <v>0.86</v>
      </c>
      <c r="GB56">
        <f>100*SUMIF('12pxv'!$E$39:$E$492,$A56,'12pxv'!AN$39:AN$492)/sub_peso!GB56</f>
        <v>3.66</v>
      </c>
    </row>
    <row r="57" spans="1:184" x14ac:dyDescent="0.25">
      <c r="A57" s="59">
        <v>1107088</v>
      </c>
      <c r="B57" s="56" t="s">
        <v>58</v>
      </c>
      <c r="C57" s="129">
        <v>2.25</v>
      </c>
      <c r="D57" s="129">
        <v>1.33</v>
      </c>
      <c r="E57" s="129">
        <v>8.9</v>
      </c>
      <c r="F57" s="129">
        <v>4.28</v>
      </c>
      <c r="G57" s="129">
        <v>0.20999999999999996</v>
      </c>
      <c r="H57" s="129">
        <v>0.28000000000000003</v>
      </c>
      <c r="I57" s="129">
        <v>-0.71</v>
      </c>
      <c r="J57" s="129">
        <v>-2.72</v>
      </c>
      <c r="K57" s="129">
        <v>-0.37000000000000005</v>
      </c>
      <c r="L57" s="129">
        <v>-0.12000000000000001</v>
      </c>
      <c r="M57" s="129">
        <v>-0.11999999999999998</v>
      </c>
      <c r="N57" s="129">
        <v>1.1599999999999999</v>
      </c>
      <c r="O57" s="129">
        <v>0.85</v>
      </c>
      <c r="P57" s="129">
        <v>1.4</v>
      </c>
      <c r="Q57" s="129">
        <v>1.0900000000000001</v>
      </c>
      <c r="R57" s="129">
        <v>0.6</v>
      </c>
      <c r="S57" s="129">
        <v>0.25</v>
      </c>
      <c r="T57" s="129">
        <v>1.7</v>
      </c>
      <c r="U57" s="129">
        <v>-0.53</v>
      </c>
      <c r="V57" s="129">
        <v>0.83</v>
      </c>
      <c r="W57" s="129">
        <v>0.34</v>
      </c>
      <c r="X57" s="129">
        <v>-0.59</v>
      </c>
      <c r="Y57" s="129">
        <v>-0.59</v>
      </c>
      <c r="Z57" s="129">
        <v>-0.22999999999999998</v>
      </c>
      <c r="AA57" s="129">
        <v>3.0000000000000002E-2</v>
      </c>
      <c r="AB57" s="129">
        <v>1.8</v>
      </c>
      <c r="AC57" s="129">
        <v>6.92</v>
      </c>
      <c r="AD57" s="129">
        <v>3.5000000000000004</v>
      </c>
      <c r="AE57" s="129">
        <v>0.28000000000000003</v>
      </c>
      <c r="AF57" s="129">
        <v>0.17</v>
      </c>
      <c r="AG57" s="129">
        <v>-0.19000000000000003</v>
      </c>
      <c r="AH57" s="129">
        <v>-0.84</v>
      </c>
      <c r="AI57" s="129">
        <v>-1.5799999999999998</v>
      </c>
      <c r="AJ57" s="129">
        <v>-1.23</v>
      </c>
      <c r="AK57" s="129">
        <v>-0.5</v>
      </c>
      <c r="AL57" s="129">
        <v>-0.83</v>
      </c>
      <c r="AM57" s="129">
        <v>2.67</v>
      </c>
      <c r="AN57" s="129">
        <v>1.75</v>
      </c>
      <c r="AO57" s="129">
        <v>4.3899999999999997</v>
      </c>
      <c r="AP57" s="129">
        <v>5.68</v>
      </c>
      <c r="AQ57" s="129">
        <v>2.82</v>
      </c>
      <c r="AR57" s="129">
        <v>-0.31</v>
      </c>
      <c r="AS57" s="129">
        <v>0.11</v>
      </c>
      <c r="AT57" s="129">
        <v>-1.18</v>
      </c>
      <c r="AU57" s="129">
        <v>-0.1</v>
      </c>
      <c r="AV57" s="129">
        <v>-0.28999999999999998</v>
      </c>
      <c r="AW57" s="129">
        <v>-0.75</v>
      </c>
      <c r="AX57" s="129">
        <v>0.48000000000000004</v>
      </c>
      <c r="AY57" s="129">
        <v>2.68</v>
      </c>
      <c r="AZ57" s="129">
        <v>3.73</v>
      </c>
      <c r="BA57" s="129">
        <v>1.28</v>
      </c>
      <c r="BB57" s="129">
        <v>0.88</v>
      </c>
      <c r="BC57" s="129">
        <v>0.74</v>
      </c>
      <c r="BD57" s="129">
        <v>2.4300000000000002</v>
      </c>
      <c r="BE57" s="129">
        <v>-0.28999999999999998</v>
      </c>
      <c r="BF57" s="129">
        <v>-1.9</v>
      </c>
      <c r="BG57" s="129">
        <v>-3.41</v>
      </c>
      <c r="BH57" s="129">
        <v>0.31</v>
      </c>
      <c r="BI57" s="129">
        <v>-0.42</v>
      </c>
      <c r="BJ57" s="129">
        <v>0.7</v>
      </c>
      <c r="BK57" s="129">
        <v>-0.68</v>
      </c>
      <c r="BL57" s="129">
        <v>1.61</v>
      </c>
      <c r="BM57" s="129">
        <v>0.45</v>
      </c>
      <c r="BN57" s="129">
        <v>1.68</v>
      </c>
      <c r="BO57" s="129">
        <v>5.73</v>
      </c>
      <c r="BP57" s="129">
        <v>1.47</v>
      </c>
      <c r="BQ57" s="129">
        <v>-1.36</v>
      </c>
      <c r="BR57" s="129">
        <v>-1.6500000000000001</v>
      </c>
      <c r="BS57" s="129">
        <v>-0.25</v>
      </c>
      <c r="BT57" s="129">
        <v>-1.9700000000000002</v>
      </c>
      <c r="BU57" s="129">
        <v>0.25</v>
      </c>
      <c r="BV57" s="129">
        <v>-2.4500000000000002</v>
      </c>
      <c r="BW57" s="129">
        <v>-1.82</v>
      </c>
      <c r="BX57" s="129">
        <v>2</v>
      </c>
      <c r="BY57" s="129">
        <v>5.45</v>
      </c>
      <c r="BZ57" s="129">
        <v>1.57</v>
      </c>
      <c r="CA57" s="129">
        <v>2.11</v>
      </c>
      <c r="CB57" s="129">
        <v>-1.51</v>
      </c>
      <c r="CC57" s="129">
        <v>-3.6</v>
      </c>
      <c r="CD57" s="129">
        <v>-1.25</v>
      </c>
      <c r="CE57" s="129">
        <v>-0.25000000000000006</v>
      </c>
      <c r="CF57" s="129">
        <v>1.85</v>
      </c>
      <c r="CG57" s="129">
        <v>-1.5799999999999998</v>
      </c>
      <c r="CH57" s="129">
        <v>-0.08</v>
      </c>
      <c r="CI57" s="129">
        <v>1.8</v>
      </c>
      <c r="CJ57" s="129">
        <v>2.5900000000000003</v>
      </c>
      <c r="CK57" s="129">
        <v>3.9300000000000006</v>
      </c>
      <c r="CL57" s="129">
        <v>1.62</v>
      </c>
      <c r="CM57" s="129">
        <v>0.4</v>
      </c>
      <c r="CN57" s="129">
        <v>1.49</v>
      </c>
      <c r="CO57" s="129">
        <v>-2.2799999999999994</v>
      </c>
      <c r="CP57" s="129">
        <v>-0.89</v>
      </c>
      <c r="CQ57" s="129">
        <v>-0.66</v>
      </c>
      <c r="CR57" s="129">
        <v>0.36</v>
      </c>
      <c r="CS57" s="129">
        <v>0.1</v>
      </c>
      <c r="CT57" s="129">
        <v>3.7000000000000006</v>
      </c>
      <c r="CU57" s="129">
        <v>2.81</v>
      </c>
      <c r="CV57" s="129">
        <v>0.67</v>
      </c>
      <c r="CW57" s="129">
        <v>2.2199999999999998</v>
      </c>
      <c r="CX57" s="129">
        <v>6.21</v>
      </c>
      <c r="CY57" s="129">
        <v>9.5299999999999994</v>
      </c>
      <c r="CZ57" s="129">
        <v>1.04</v>
      </c>
      <c r="DA57" s="129">
        <v>-1.67</v>
      </c>
      <c r="DB57" s="129">
        <v>-2.7000000000000006</v>
      </c>
      <c r="DC57" s="129">
        <v>-0.28000000000000003</v>
      </c>
      <c r="DD57" s="129">
        <v>2.5999999999999996</v>
      </c>
      <c r="DE57" s="129">
        <v>3.1599999999999997</v>
      </c>
      <c r="DF57" s="129">
        <v>2.2400000000000002</v>
      </c>
      <c r="DG57" s="129">
        <v>0.52</v>
      </c>
      <c r="DH57" s="129">
        <v>1.8599999999999999</v>
      </c>
      <c r="DI57" s="129">
        <v>3.43</v>
      </c>
      <c r="DJ57" s="129">
        <v>4.53</v>
      </c>
      <c r="DK57" s="129">
        <v>2.89</v>
      </c>
      <c r="DL57" s="129">
        <v>4.08</v>
      </c>
      <c r="DM57" s="129">
        <v>-1.7</v>
      </c>
      <c r="DN57" s="129">
        <v>-4.4800000000000004</v>
      </c>
      <c r="DO57" s="129">
        <v>-3.13</v>
      </c>
      <c r="DP57" s="129">
        <v>1.08</v>
      </c>
      <c r="DQ57" s="129">
        <v>-0.49999999999999994</v>
      </c>
      <c r="DR57" s="129">
        <v>-1.77</v>
      </c>
      <c r="DS57" s="129">
        <v>-0.13</v>
      </c>
      <c r="DT57" s="129">
        <v>1.48</v>
      </c>
      <c r="DU57" s="129">
        <v>2.6</v>
      </c>
      <c r="DV57" s="129">
        <v>-0.44</v>
      </c>
      <c r="DW57" s="129">
        <v>0.86</v>
      </c>
      <c r="DX57" s="129">
        <v>4.09</v>
      </c>
      <c r="DY57" s="129">
        <v>-1.7300000000000002</v>
      </c>
      <c r="DZ57" s="129">
        <v>-1.17</v>
      </c>
      <c r="EA57" s="129">
        <v>2.2799999999999998</v>
      </c>
      <c r="EB57" s="129">
        <v>-0.71</v>
      </c>
      <c r="EC57" s="129">
        <v>-0.65</v>
      </c>
      <c r="ED57" s="129">
        <v>0.41</v>
      </c>
      <c r="EE57" s="129">
        <v>1.64</v>
      </c>
      <c r="EF57" s="129">
        <v>5.69</v>
      </c>
      <c r="EG57" s="129">
        <v>4.0599999999999996</v>
      </c>
      <c r="EH57" s="129">
        <v>12.16</v>
      </c>
      <c r="EI57" s="129">
        <v>3.88</v>
      </c>
      <c r="EJ57" s="129">
        <v>0.63</v>
      </c>
      <c r="EK57" s="129">
        <v>-3.31</v>
      </c>
      <c r="EL57" s="129">
        <v>-4.28</v>
      </c>
      <c r="EM57" s="129">
        <v>-0.44999999999999996</v>
      </c>
      <c r="EN57" s="129">
        <v>-0.28999999999999998</v>
      </c>
      <c r="EO57" s="129">
        <v>-1.72</v>
      </c>
      <c r="EP57" s="129">
        <v>-1.29</v>
      </c>
      <c r="EQ57" s="129">
        <v>3.44</v>
      </c>
      <c r="ER57" s="129">
        <v>1.89</v>
      </c>
      <c r="ES57" s="129">
        <v>1.29</v>
      </c>
      <c r="ET57" s="129">
        <v>2.7</v>
      </c>
      <c r="EU57" s="129">
        <v>6.7199999999999989</v>
      </c>
      <c r="EV57">
        <f>100*SUMIF('12pxv'!$E$39:$E$492,$A57,'12pxv'!H$39:H$492)/sub_peso!EV57</f>
        <v>0.19</v>
      </c>
      <c r="EW57">
        <f>100*SUMIF('12pxv'!$E$39:$E$492,$A57,'12pxv'!I$39:I$492)/sub_peso!EW57</f>
        <v>-2.2000000000000002</v>
      </c>
      <c r="EX57">
        <f>100*SUMIF('12pxv'!$E$39:$E$492,$A57,'12pxv'!J$39:J$492)/sub_peso!EX57</f>
        <v>-2.5</v>
      </c>
      <c r="EY57">
        <f>100*SUMIF('12pxv'!$E$39:$E$492,$A57,'12pxv'!K$39:K$492)/sub_peso!EY57</f>
        <v>-2.9</v>
      </c>
      <c r="EZ57">
        <f>100*SUMIF('12pxv'!$E$39:$E$492,$A57,'12pxv'!L$39:L$492)/sub_peso!EZ57</f>
        <v>-0.81000000000000016</v>
      </c>
      <c r="FA57">
        <f>100*SUMIF('12pxv'!$E$39:$E$492,$A57,'12pxv'!M$39:M$492)/sub_peso!FA57</f>
        <v>-0.05</v>
      </c>
      <c r="FB57">
        <f>100*SUMIF('12pxv'!$E$39:$E$492,$A57,'12pxv'!N$39:N$492)/sub_peso!FB57</f>
        <v>-2.0299999999999998</v>
      </c>
      <c r="FC57">
        <f>100*SUMIF('12pxv'!$E$39:$E$492,$A57,'12pxv'!O$39:O$492)/sub_peso!FC57</f>
        <v>0.22</v>
      </c>
      <c r="FD57">
        <f>100*SUMIF('12pxv'!$E$39:$E$492,$A57,'12pxv'!P$39:P$492)/sub_peso!FD57</f>
        <v>3.37</v>
      </c>
      <c r="FE57">
        <f>100*SUMIF('12pxv'!$E$39:$E$492,$A57,'12pxv'!Q$39:Q$492)/sub_peso!FE57</f>
        <v>2.8499999999999996</v>
      </c>
      <c r="FF57">
        <f>100*SUMIF('12pxv'!$E$39:$E$492,$A57,'12pxv'!R$39:R$492)/sub_peso!FF57</f>
        <v>0.2</v>
      </c>
      <c r="FG57">
        <f>100*SUMIF('12pxv'!$E$39:$E$492,$A57,'12pxv'!S$39:S$492)/sub_peso!FG57</f>
        <v>1.43</v>
      </c>
      <c r="FH57">
        <f>100*SUMIF('12pxv'!$E$39:$E$492,$A57,'12pxv'!T$39:T$492)/sub_peso!FH57</f>
        <v>2.62</v>
      </c>
      <c r="FI57">
        <f>100*SUMIF('12pxv'!$E$39:$E$492,$A57,'12pxv'!U$39:U$492)/sub_peso!FI57</f>
        <v>-0.39</v>
      </c>
      <c r="FJ57">
        <f>100*SUMIF('12pxv'!$E$39:$E$492,$A57,'12pxv'!V$39:V$492)/sub_peso!FJ57</f>
        <v>-2.84</v>
      </c>
      <c r="FK57">
        <f>100*SUMIF('12pxv'!$E$39:$E$492,$A57,'12pxv'!W$39:W$492)/sub_peso!FK57</f>
        <v>-3.55</v>
      </c>
      <c r="FL57">
        <f>100*SUMIF('12pxv'!$E$39:$E$492,$A57,'12pxv'!X$39:X$492)/sub_peso!FL57</f>
        <v>-1.1499999999999999</v>
      </c>
      <c r="FM57">
        <f>100*SUMIF('12pxv'!$E$39:$E$492,$A57,'12pxv'!Y$39:Y$492)/sub_peso!FM57</f>
        <v>0.36</v>
      </c>
      <c r="FN57">
        <f>100*SUMIF('12pxv'!$E$39:$E$492,$A57,'12pxv'!Z$39:Z$492)/sub_peso!FN57</f>
        <v>0.55000000000000004</v>
      </c>
      <c r="FO57">
        <f>100*SUMIF('12pxv'!$E$39:$E$492,$A57,'12pxv'!AA$39:AA$492)/sub_peso!FO57</f>
        <v>0.21000000000000002</v>
      </c>
      <c r="FP57">
        <f>100*SUMIF('12pxv'!$E$39:$E$492,$A57,'12pxv'!AB$39:AB$492)/sub_peso!FP57</f>
        <v>0.24</v>
      </c>
      <c r="FQ57">
        <f>100*SUMIF('12pxv'!$E$39:$E$492,$A57,'12pxv'!AC$39:AC$492)/sub_peso!FQ57</f>
        <v>2.89</v>
      </c>
      <c r="FR57">
        <f>100*SUMIF('12pxv'!$E$39:$E$492,$A57,'12pxv'!AD$39:AD$492)/sub_peso!FR57</f>
        <v>0.7</v>
      </c>
      <c r="FS57">
        <f>100*SUMIF('12pxv'!$E$39:$E$492,$A57,'12pxv'!AE$39:AE$492)/sub_peso!FS57</f>
        <v>3.85</v>
      </c>
      <c r="FT57">
        <f>100*SUMIF('12pxv'!$E$39:$E$492,$A57,'12pxv'!AF$39:AF$492)/sub_peso!FT57</f>
        <v>6.0000000000000009</v>
      </c>
      <c r="FU57">
        <f>100*SUMIF('12pxv'!$E$39:$E$492,$A57,'12pxv'!AG$39:AG$492)/sub_peso!FU57</f>
        <v>0.64</v>
      </c>
      <c r="FV57">
        <f>100*SUMIF('12pxv'!$E$39:$E$492,$A57,'12pxv'!AH$39:AH$492)/sub_peso!FV57</f>
        <v>1.03</v>
      </c>
      <c r="FW57">
        <f>100*SUMIF('12pxv'!$E$39:$E$492,$A57,'12pxv'!AI$39:AI$492)/sub_peso!FW57</f>
        <v>5.000000000000001E-2</v>
      </c>
      <c r="FX57">
        <f>100*SUMIF('12pxv'!$E$39:$E$492,$A57,'12pxv'!AJ$39:AJ$492)/sub_peso!FX57</f>
        <v>-0.98</v>
      </c>
      <c r="FY57">
        <f>100*SUMIF('12pxv'!$E$39:$E$492,$A57,'12pxv'!AK$39:AK$492)/sub_peso!FY57</f>
        <v>-0.27000000000000007</v>
      </c>
      <c r="FZ57">
        <f>100*SUMIF('12pxv'!$E$39:$E$492,$A57,'12pxv'!AL$39:AL$492)/sub_peso!FZ57</f>
        <v>0.18</v>
      </c>
      <c r="GA57">
        <f>100*SUMIF('12pxv'!$E$39:$E$492,$A57,'12pxv'!AM$39:AM$492)/sub_peso!GA57</f>
        <v>-0.49999999999999994</v>
      </c>
      <c r="GB57">
        <f>100*SUMIF('12pxv'!$E$39:$E$492,$A57,'12pxv'!AN$39:AN$492)/sub_peso!GB57</f>
        <v>3.0900000000000003</v>
      </c>
    </row>
    <row r="58" spans="1:184" x14ac:dyDescent="0.25">
      <c r="A58" s="59">
        <v>1107089</v>
      </c>
      <c r="B58" s="56" t="s">
        <v>59</v>
      </c>
      <c r="C58" s="129">
        <v>1.95</v>
      </c>
      <c r="D58" s="129">
        <v>0.97</v>
      </c>
      <c r="E58" s="129">
        <v>10.18</v>
      </c>
      <c r="F58" s="129">
        <v>4.0300000000000011</v>
      </c>
      <c r="G58" s="129">
        <v>-0.12</v>
      </c>
      <c r="H58" s="129">
        <v>-0.36</v>
      </c>
      <c r="I58" s="129">
        <v>-0.31</v>
      </c>
      <c r="J58" s="129">
        <v>-2.04</v>
      </c>
      <c r="K58" s="129">
        <v>-0.92000000000000015</v>
      </c>
      <c r="L58" s="129">
        <v>-1.2</v>
      </c>
      <c r="M58" s="129">
        <v>-0.85</v>
      </c>
      <c r="N58" s="129">
        <v>2.5499999999999994</v>
      </c>
      <c r="O58" s="129">
        <v>3.32</v>
      </c>
      <c r="P58" s="129">
        <v>0.22999999999999998</v>
      </c>
      <c r="Q58" s="129">
        <v>0.4</v>
      </c>
      <c r="R58" s="129">
        <v>0.77</v>
      </c>
      <c r="S58" s="129">
        <v>-0.52</v>
      </c>
      <c r="T58" s="129">
        <v>1.42</v>
      </c>
      <c r="U58" s="129">
        <v>-1.0900000000000001</v>
      </c>
      <c r="V58" s="129">
        <v>0.98</v>
      </c>
      <c r="W58" s="129">
        <v>0.34</v>
      </c>
      <c r="X58" s="129">
        <v>0.81</v>
      </c>
      <c r="Y58" s="129">
        <v>-0.74</v>
      </c>
      <c r="Z58" s="129">
        <v>-0.48000000000000009</v>
      </c>
      <c r="AA58" s="129">
        <v>-0.61</v>
      </c>
      <c r="AB58" s="129">
        <v>2.38</v>
      </c>
      <c r="AC58" s="129">
        <v>7.2</v>
      </c>
      <c r="AD58" s="129">
        <v>2.86</v>
      </c>
      <c r="AE58" s="129">
        <v>1.01</v>
      </c>
      <c r="AF58" s="129">
        <v>-1.18</v>
      </c>
      <c r="AG58" s="129">
        <v>-0.17</v>
      </c>
      <c r="AH58" s="129">
        <v>-0.42</v>
      </c>
      <c r="AI58" s="129">
        <v>-1.02</v>
      </c>
      <c r="AJ58" s="129">
        <v>-0.26</v>
      </c>
      <c r="AK58" s="129">
        <v>-1.81</v>
      </c>
      <c r="AL58" s="129">
        <v>-0.69</v>
      </c>
      <c r="AM58" s="129">
        <v>3.16</v>
      </c>
      <c r="AN58" s="129">
        <v>2.4</v>
      </c>
      <c r="AO58" s="129">
        <v>3.77</v>
      </c>
      <c r="AP58" s="129">
        <v>7.69</v>
      </c>
      <c r="AQ58" s="129">
        <v>3.31</v>
      </c>
      <c r="AR58" s="129">
        <v>-1.07</v>
      </c>
      <c r="AS58" s="129">
        <v>-0.4</v>
      </c>
      <c r="AT58" s="129">
        <v>-0.33</v>
      </c>
      <c r="AU58" s="129">
        <v>0.02</v>
      </c>
      <c r="AV58" s="129">
        <v>-1.35</v>
      </c>
      <c r="AW58" s="129">
        <v>-1.65</v>
      </c>
      <c r="AX58" s="129">
        <v>0.91</v>
      </c>
      <c r="AY58" s="129">
        <v>2.08</v>
      </c>
      <c r="AZ58" s="129">
        <v>3.8</v>
      </c>
      <c r="BA58" s="129">
        <v>2.58</v>
      </c>
      <c r="BB58" s="129">
        <v>0.55000000000000004</v>
      </c>
      <c r="BC58" s="129">
        <v>1.52</v>
      </c>
      <c r="BD58" s="129">
        <v>0.65</v>
      </c>
      <c r="BE58" s="129">
        <v>-0.75</v>
      </c>
      <c r="BF58" s="129">
        <v>-1.9800000000000002</v>
      </c>
      <c r="BG58" s="129">
        <v>-2.63</v>
      </c>
      <c r="BH58" s="129">
        <v>0.15</v>
      </c>
      <c r="BI58" s="129">
        <v>0.94</v>
      </c>
      <c r="BJ58" s="129">
        <v>-0.23</v>
      </c>
      <c r="BK58" s="129">
        <v>0.73</v>
      </c>
      <c r="BL58" s="129">
        <v>0.3</v>
      </c>
      <c r="BM58" s="129">
        <v>2.16</v>
      </c>
      <c r="BN58" s="129">
        <v>1.5800000000000003</v>
      </c>
      <c r="BO58" s="129">
        <v>2.59</v>
      </c>
      <c r="BP58" s="129">
        <v>0.27</v>
      </c>
      <c r="BQ58" s="129">
        <v>-2.21</v>
      </c>
      <c r="BR58" s="129">
        <v>0.79</v>
      </c>
      <c r="BS58" s="129">
        <v>-1.4</v>
      </c>
      <c r="BT58" s="129">
        <v>-0.69</v>
      </c>
      <c r="BU58" s="129">
        <v>-1.0099999999999998</v>
      </c>
      <c r="BV58" s="129">
        <v>-1.7</v>
      </c>
      <c r="BW58" s="129">
        <v>0.25</v>
      </c>
      <c r="BX58" s="129">
        <v>1.27</v>
      </c>
      <c r="BY58" s="129">
        <v>5</v>
      </c>
      <c r="BZ58" s="129">
        <v>2.2000000000000002</v>
      </c>
      <c r="CA58" s="129">
        <v>0.16</v>
      </c>
      <c r="CB58" s="129">
        <v>-3.8100000000000005</v>
      </c>
      <c r="CC58" s="129">
        <v>-3.12</v>
      </c>
      <c r="CD58" s="129">
        <v>-1.05</v>
      </c>
      <c r="CE58" s="129">
        <v>-0.41</v>
      </c>
      <c r="CF58" s="129">
        <v>2.3100000000000005</v>
      </c>
      <c r="CG58" s="129">
        <v>-2.2200000000000002</v>
      </c>
      <c r="CH58" s="129">
        <v>0.79</v>
      </c>
      <c r="CI58" s="129">
        <v>2.02</v>
      </c>
      <c r="CJ58" s="129">
        <v>1.41</v>
      </c>
      <c r="CK58" s="129">
        <v>6.99</v>
      </c>
      <c r="CL58" s="129">
        <v>2.2400000000000002</v>
      </c>
      <c r="CM58" s="129">
        <v>-1.04</v>
      </c>
      <c r="CN58" s="129">
        <v>-2.0299999999999998</v>
      </c>
      <c r="CO58" s="129">
        <v>-0.99</v>
      </c>
      <c r="CP58" s="129">
        <v>0.63</v>
      </c>
      <c r="CQ58" s="129">
        <v>-1.23</v>
      </c>
      <c r="CR58" s="129">
        <v>0.13</v>
      </c>
      <c r="CS58" s="129">
        <v>0.21</v>
      </c>
      <c r="CT58" s="129">
        <v>2.96</v>
      </c>
      <c r="CU58" s="129">
        <v>3.03</v>
      </c>
      <c r="CV58" s="129">
        <v>1.28</v>
      </c>
      <c r="CW58" s="129">
        <v>3.0800000000000005</v>
      </c>
      <c r="CX58" s="129">
        <v>4.79</v>
      </c>
      <c r="CY58" s="129">
        <v>6.22</v>
      </c>
      <c r="CZ58" s="129">
        <v>-0.73</v>
      </c>
      <c r="DA58" s="129">
        <v>-1.4100000000000001</v>
      </c>
      <c r="DB58" s="129">
        <v>-0.61</v>
      </c>
      <c r="DC58" s="129">
        <v>1.1100000000000001</v>
      </c>
      <c r="DD58" s="129">
        <v>3.87</v>
      </c>
      <c r="DE58" s="129">
        <v>7.18</v>
      </c>
      <c r="DF58" s="129">
        <v>2.71</v>
      </c>
      <c r="DG58" s="129">
        <v>-0.46</v>
      </c>
      <c r="DH58" s="129">
        <v>0.63</v>
      </c>
      <c r="DI58" s="129">
        <v>4.6500000000000004</v>
      </c>
      <c r="DJ58" s="129">
        <v>3.8</v>
      </c>
      <c r="DK58" s="129">
        <v>-0.93</v>
      </c>
      <c r="DL58" s="129">
        <v>-0.33</v>
      </c>
      <c r="DM58" s="129">
        <v>-1.56</v>
      </c>
      <c r="DN58" s="129">
        <v>-1.8800000000000001</v>
      </c>
      <c r="DO58" s="129">
        <v>-0.01</v>
      </c>
      <c r="DP58" s="129">
        <v>0.41</v>
      </c>
      <c r="DQ58" s="129">
        <v>0.13</v>
      </c>
      <c r="DR58" s="129">
        <v>-1.58</v>
      </c>
      <c r="DS58" s="129">
        <v>-0.87</v>
      </c>
      <c r="DT58" s="129">
        <v>0.7</v>
      </c>
      <c r="DU58" s="129">
        <v>1.06</v>
      </c>
      <c r="DV58" s="129">
        <v>-0.78000000000000014</v>
      </c>
      <c r="DW58" s="129">
        <v>0.65</v>
      </c>
      <c r="DX58" s="129">
        <v>0.94000000000000006</v>
      </c>
      <c r="DY58" s="129">
        <v>-0.8899999999999999</v>
      </c>
      <c r="DZ58" s="129">
        <v>1.33</v>
      </c>
      <c r="EA58" s="129">
        <v>3.67</v>
      </c>
      <c r="EB58" s="129">
        <v>0.46</v>
      </c>
      <c r="EC58" s="129">
        <v>-0.76</v>
      </c>
      <c r="ED58" s="129">
        <v>-0.37</v>
      </c>
      <c r="EE58" s="129">
        <v>1.81</v>
      </c>
      <c r="EF58" s="129">
        <v>5.17</v>
      </c>
      <c r="EG58" s="129">
        <v>4.71</v>
      </c>
      <c r="EH58" s="129">
        <v>12.04</v>
      </c>
      <c r="EI58" s="129">
        <v>1.6000000000000003</v>
      </c>
      <c r="EJ58" s="129">
        <v>-1.26</v>
      </c>
      <c r="EK58" s="129">
        <v>-2.48</v>
      </c>
      <c r="EL58" s="129">
        <v>-0.23</v>
      </c>
      <c r="EM58" s="129">
        <v>-1.23</v>
      </c>
      <c r="EN58" s="129">
        <v>0.77</v>
      </c>
      <c r="EO58" s="129">
        <v>-1.8800000000000001</v>
      </c>
      <c r="EP58" s="129">
        <v>-0.53</v>
      </c>
      <c r="EQ58" s="129">
        <v>1.44</v>
      </c>
      <c r="ER58" s="129">
        <v>0.6</v>
      </c>
      <c r="ES58" s="129">
        <v>1.04</v>
      </c>
      <c r="ET58" s="129">
        <v>4.0199999999999996</v>
      </c>
      <c r="EU58" s="129">
        <v>3.29</v>
      </c>
      <c r="EV58">
        <f>100*SUMIF('12pxv'!$E$39:$E$492,$A58,'12pxv'!H$39:H$492)/sub_peso!EV58</f>
        <v>-1.17</v>
      </c>
      <c r="EW58">
        <f>100*SUMIF('12pxv'!$E$39:$E$492,$A58,'12pxv'!I$39:I$492)/sub_peso!EW58</f>
        <v>-2.91</v>
      </c>
      <c r="EX58">
        <f>100*SUMIF('12pxv'!$E$39:$E$492,$A58,'12pxv'!J$39:J$492)/sub_peso!EX58</f>
        <v>-1.5599999999999998</v>
      </c>
      <c r="EY58">
        <f>100*SUMIF('12pxv'!$E$39:$E$492,$A58,'12pxv'!K$39:K$492)/sub_peso!EY58</f>
        <v>-0.77</v>
      </c>
      <c r="EZ58">
        <f>100*SUMIF('12pxv'!$E$39:$E$492,$A58,'12pxv'!L$39:L$492)/sub_peso!EZ58</f>
        <v>0.17</v>
      </c>
      <c r="FA58">
        <f>100*SUMIF('12pxv'!$E$39:$E$492,$A58,'12pxv'!M$39:M$492)/sub_peso!FA58</f>
        <v>0.34</v>
      </c>
      <c r="FB58">
        <f>100*SUMIF('12pxv'!$E$39:$E$492,$A58,'12pxv'!N$39:N$492)/sub_peso!FB58</f>
        <v>-0.94000000000000006</v>
      </c>
      <c r="FC58">
        <f>100*SUMIF('12pxv'!$E$39:$E$492,$A58,'12pxv'!O$39:O$492)/sub_peso!FC58</f>
        <v>0.04</v>
      </c>
      <c r="FD58">
        <f>100*SUMIF('12pxv'!$E$39:$E$492,$A58,'12pxv'!P$39:P$492)/sub_peso!FD58</f>
        <v>2.69</v>
      </c>
      <c r="FE58">
        <f>100*SUMIF('12pxv'!$E$39:$E$492,$A58,'12pxv'!Q$39:Q$492)/sub_peso!FE58</f>
        <v>2.5</v>
      </c>
      <c r="FF58">
        <f>100*SUMIF('12pxv'!$E$39:$E$492,$A58,'12pxv'!R$39:R$492)/sub_peso!FF58</f>
        <v>1.0099999999999998</v>
      </c>
      <c r="FG58">
        <f>100*SUMIF('12pxv'!$E$39:$E$492,$A58,'12pxv'!S$39:S$492)/sub_peso!FG58</f>
        <v>-0.89</v>
      </c>
      <c r="FH58">
        <f>100*SUMIF('12pxv'!$E$39:$E$492,$A58,'12pxv'!T$39:T$492)/sub_peso!FH58</f>
        <v>-0.16000000000000003</v>
      </c>
      <c r="FI58">
        <f>100*SUMIF('12pxv'!$E$39:$E$492,$A58,'12pxv'!U$39:U$492)/sub_peso!FI58</f>
        <v>-0.5</v>
      </c>
      <c r="FJ58">
        <f>100*SUMIF('12pxv'!$E$39:$E$492,$A58,'12pxv'!V$39:V$492)/sub_peso!FJ58</f>
        <v>-0.82</v>
      </c>
      <c r="FK58">
        <f>100*SUMIF('12pxv'!$E$39:$E$492,$A58,'12pxv'!W$39:W$492)/sub_peso!FK58</f>
        <v>-0.5</v>
      </c>
      <c r="FL58">
        <f>100*SUMIF('12pxv'!$E$39:$E$492,$A58,'12pxv'!X$39:X$492)/sub_peso!FL58</f>
        <v>-0.94999999999999984</v>
      </c>
      <c r="FM58">
        <f>100*SUMIF('12pxv'!$E$39:$E$492,$A58,'12pxv'!Y$39:Y$492)/sub_peso!FM58</f>
        <v>-0.54</v>
      </c>
      <c r="FN58">
        <f>100*SUMIF('12pxv'!$E$39:$E$492,$A58,'12pxv'!Z$39:Z$492)/sub_peso!FN58</f>
        <v>0.93000000000000016</v>
      </c>
      <c r="FO58">
        <f>100*SUMIF('12pxv'!$E$39:$E$492,$A58,'12pxv'!AA$39:AA$492)/sub_peso!FO58</f>
        <v>0.24</v>
      </c>
      <c r="FP58">
        <f>100*SUMIF('12pxv'!$E$39:$E$492,$A58,'12pxv'!AB$39:AB$492)/sub_peso!FP58</f>
        <v>1.17</v>
      </c>
      <c r="FQ58">
        <f>100*SUMIF('12pxv'!$E$39:$E$492,$A58,'12pxv'!AC$39:AC$492)/sub_peso!FQ58</f>
        <v>3.93</v>
      </c>
      <c r="FR58">
        <f>100*SUMIF('12pxv'!$E$39:$E$492,$A58,'12pxv'!AD$39:AD$492)/sub_peso!FR58</f>
        <v>1.08</v>
      </c>
      <c r="FS58">
        <f>100*SUMIF('12pxv'!$E$39:$E$492,$A58,'12pxv'!AE$39:AE$492)/sub_peso!FS58</f>
        <v>1.77</v>
      </c>
      <c r="FT58">
        <f>100*SUMIF('12pxv'!$E$39:$E$492,$A58,'12pxv'!AF$39:AF$492)/sub_peso!FT58</f>
        <v>2.1800000000000002</v>
      </c>
      <c r="FU58">
        <f>100*SUMIF('12pxv'!$E$39:$E$492,$A58,'12pxv'!AG$39:AG$492)/sub_peso!FU58</f>
        <v>-0.02</v>
      </c>
      <c r="FV58">
        <f>100*SUMIF('12pxv'!$E$39:$E$492,$A58,'12pxv'!AH$39:AH$492)/sub_peso!FV58</f>
        <v>1.88</v>
      </c>
      <c r="FW58">
        <f>100*SUMIF('12pxv'!$E$39:$E$492,$A58,'12pxv'!AI$39:AI$492)/sub_peso!FW58</f>
        <v>1.17</v>
      </c>
      <c r="FX58">
        <f>100*SUMIF('12pxv'!$E$39:$E$492,$A58,'12pxv'!AJ$39:AJ$492)/sub_peso!FX58</f>
        <v>1.28</v>
      </c>
      <c r="FY58">
        <f>100*SUMIF('12pxv'!$E$39:$E$492,$A58,'12pxv'!AK$39:AK$492)/sub_peso!FY58</f>
        <v>0</v>
      </c>
      <c r="FZ58">
        <f>100*SUMIF('12pxv'!$E$39:$E$492,$A58,'12pxv'!AL$39:AL$492)/sub_peso!FZ58</f>
        <v>0.18</v>
      </c>
      <c r="GA58">
        <f>100*SUMIF('12pxv'!$E$39:$E$492,$A58,'12pxv'!AM$39:AM$492)/sub_peso!GA58</f>
        <v>0.3</v>
      </c>
      <c r="GB58">
        <f>100*SUMIF('12pxv'!$E$39:$E$492,$A58,'12pxv'!AN$39:AN$492)/sub_peso!GB58</f>
        <v>3.03</v>
      </c>
    </row>
    <row r="59" spans="1:184" x14ac:dyDescent="0.25">
      <c r="A59" s="59">
        <v>1107090</v>
      </c>
      <c r="B59" s="56" t="s">
        <v>60</v>
      </c>
      <c r="C59" s="129">
        <v>1.25</v>
      </c>
      <c r="D59" s="129">
        <v>0.17999999999999997</v>
      </c>
      <c r="E59" s="129">
        <v>10.23</v>
      </c>
      <c r="F59" s="129">
        <v>3.68</v>
      </c>
      <c r="G59" s="129">
        <v>-1.36</v>
      </c>
      <c r="H59" s="129">
        <v>1.24</v>
      </c>
      <c r="I59" s="129">
        <v>-1</v>
      </c>
      <c r="J59" s="129">
        <v>0.94</v>
      </c>
      <c r="K59" s="129">
        <v>-0.99</v>
      </c>
      <c r="L59" s="129">
        <v>-0.59</v>
      </c>
      <c r="M59" s="129">
        <v>-0.28000000000000008</v>
      </c>
      <c r="N59" s="129">
        <v>1.92</v>
      </c>
      <c r="O59" s="129">
        <v>5.12</v>
      </c>
      <c r="P59" s="129">
        <v>2.44</v>
      </c>
      <c r="Q59" s="129">
        <v>0.3</v>
      </c>
      <c r="R59" s="129">
        <v>-1.24</v>
      </c>
      <c r="S59" s="129">
        <v>1.1399999999999999</v>
      </c>
      <c r="T59" s="129">
        <v>1.58</v>
      </c>
      <c r="U59" s="129">
        <v>-0.65</v>
      </c>
      <c r="V59" s="129">
        <v>0.28999999999999992</v>
      </c>
      <c r="W59" s="129">
        <v>-0.72</v>
      </c>
      <c r="X59" s="129">
        <v>0.73</v>
      </c>
      <c r="Y59" s="129">
        <v>-1.92</v>
      </c>
      <c r="Z59" s="129">
        <v>0.05</v>
      </c>
      <c r="AA59" s="129">
        <v>-0.17</v>
      </c>
      <c r="AB59" s="129">
        <v>1.3300000000000003</v>
      </c>
      <c r="AC59" s="129">
        <v>5.3499999999999988</v>
      </c>
      <c r="AD59" s="129">
        <v>2.72</v>
      </c>
      <c r="AE59" s="129">
        <v>-0.02</v>
      </c>
      <c r="AF59" s="129">
        <v>0.49</v>
      </c>
      <c r="AG59" s="129">
        <v>-0.11</v>
      </c>
      <c r="AH59" s="129">
        <v>0.71</v>
      </c>
      <c r="AI59" s="129">
        <v>-0.98000000000000009</v>
      </c>
      <c r="AJ59" s="129">
        <v>-1.97</v>
      </c>
      <c r="AK59" s="129">
        <v>-0.49</v>
      </c>
      <c r="AL59" s="129">
        <v>-0.16</v>
      </c>
      <c r="AM59" s="129">
        <v>2.95</v>
      </c>
      <c r="AN59" s="129">
        <v>1.4</v>
      </c>
      <c r="AO59" s="129">
        <v>0.57999999999999985</v>
      </c>
      <c r="AP59" s="129">
        <v>11.520000000000001</v>
      </c>
      <c r="AQ59" s="129">
        <v>1.88</v>
      </c>
      <c r="AR59" s="129">
        <v>3.3200000000000003</v>
      </c>
      <c r="AS59" s="129">
        <v>-0.56999999999999995</v>
      </c>
      <c r="AT59" s="129">
        <v>0.67</v>
      </c>
      <c r="AU59" s="129">
        <v>-0.66999999999999993</v>
      </c>
      <c r="AV59" s="129">
        <v>-1.51</v>
      </c>
      <c r="AW59" s="129">
        <v>-0.85999999999999988</v>
      </c>
      <c r="AX59" s="129">
        <v>0.7400000000000001</v>
      </c>
      <c r="AY59" s="129">
        <v>1.45</v>
      </c>
      <c r="AZ59" s="129">
        <v>2.27</v>
      </c>
      <c r="BA59" s="129">
        <v>2.76</v>
      </c>
      <c r="BB59" s="129">
        <v>1.86</v>
      </c>
      <c r="BC59" s="129">
        <v>0.13</v>
      </c>
      <c r="BD59" s="129">
        <v>1.94</v>
      </c>
      <c r="BE59" s="129">
        <v>0.41</v>
      </c>
      <c r="BF59" s="129">
        <v>-0.61</v>
      </c>
      <c r="BG59" s="129">
        <v>0.10000000000000002</v>
      </c>
      <c r="BH59" s="129">
        <v>-2.1999999999999997</v>
      </c>
      <c r="BI59" s="129">
        <v>0.88</v>
      </c>
      <c r="BJ59" s="129">
        <v>-1.37</v>
      </c>
      <c r="BK59" s="129">
        <v>-0.14000000000000001</v>
      </c>
      <c r="BL59" s="129">
        <v>0.16</v>
      </c>
      <c r="BM59" s="129">
        <v>0.48</v>
      </c>
      <c r="BN59" s="129">
        <v>3.6099999999999994</v>
      </c>
      <c r="BO59" s="129">
        <v>1.23</v>
      </c>
      <c r="BP59" s="129">
        <v>2.54</v>
      </c>
      <c r="BQ59" s="129">
        <v>-1.74</v>
      </c>
      <c r="BR59" s="129">
        <v>-1.17</v>
      </c>
      <c r="BS59" s="129">
        <v>-1.04</v>
      </c>
      <c r="BT59" s="129">
        <v>0.48</v>
      </c>
      <c r="BU59" s="129">
        <v>-2.1500000000000004</v>
      </c>
      <c r="BV59" s="129">
        <v>0.26999999999999996</v>
      </c>
      <c r="BW59" s="129">
        <v>-1.3</v>
      </c>
      <c r="BX59" s="129">
        <v>-0.88</v>
      </c>
      <c r="BY59" s="129">
        <v>2.59</v>
      </c>
      <c r="BZ59" s="129">
        <v>3.15</v>
      </c>
      <c r="CA59" s="129">
        <v>0.8</v>
      </c>
      <c r="CB59" s="129">
        <v>-0.71</v>
      </c>
      <c r="CC59" s="129">
        <v>-2.2200000000000002</v>
      </c>
      <c r="CD59" s="129">
        <v>-0.78</v>
      </c>
      <c r="CE59" s="129">
        <v>-0.02</v>
      </c>
      <c r="CF59" s="129">
        <v>0.63</v>
      </c>
      <c r="CG59" s="129">
        <v>0.71</v>
      </c>
      <c r="CH59" s="129">
        <v>-4.82</v>
      </c>
      <c r="CI59" s="129">
        <v>2.16</v>
      </c>
      <c r="CJ59" s="129">
        <v>0.42999999999999994</v>
      </c>
      <c r="CK59" s="129">
        <v>4.17</v>
      </c>
      <c r="CL59" s="129">
        <v>1.5099999999999998</v>
      </c>
      <c r="CM59" s="129">
        <v>-1.01</v>
      </c>
      <c r="CN59" s="129">
        <v>0.22</v>
      </c>
      <c r="CO59" s="129">
        <v>-1</v>
      </c>
      <c r="CP59" s="129">
        <v>-0.56999999999999995</v>
      </c>
      <c r="CQ59" s="129">
        <v>2.91</v>
      </c>
      <c r="CR59" s="129">
        <v>-1.36</v>
      </c>
      <c r="CS59" s="129">
        <v>-1.36</v>
      </c>
      <c r="CT59" s="129">
        <v>3.4399999999999995</v>
      </c>
      <c r="CU59" s="129">
        <v>3.63</v>
      </c>
      <c r="CV59" s="129">
        <v>2.78</v>
      </c>
      <c r="CW59" s="129">
        <v>3.85</v>
      </c>
      <c r="CX59" s="129">
        <v>9.17</v>
      </c>
      <c r="CY59" s="129">
        <v>9.26</v>
      </c>
      <c r="CZ59" s="129">
        <v>1.54</v>
      </c>
      <c r="DA59" s="129">
        <v>0.39</v>
      </c>
      <c r="DB59" s="129">
        <v>-0.36</v>
      </c>
      <c r="DC59" s="129">
        <v>1.65</v>
      </c>
      <c r="DD59" s="129">
        <v>-1.2700000000000002</v>
      </c>
      <c r="DE59" s="129">
        <v>3.86</v>
      </c>
      <c r="DF59" s="129">
        <v>12.730000000000002</v>
      </c>
      <c r="DG59" s="129">
        <v>-2.16</v>
      </c>
      <c r="DH59" s="129">
        <v>2.0000000000000004</v>
      </c>
      <c r="DI59" s="129">
        <v>-0.38</v>
      </c>
      <c r="DJ59" s="129">
        <v>-7.0000000000000007E-2</v>
      </c>
      <c r="DK59" s="129">
        <v>1.39</v>
      </c>
      <c r="DL59" s="129">
        <v>1.64</v>
      </c>
      <c r="DM59" s="129">
        <v>-0.44</v>
      </c>
      <c r="DN59" s="129">
        <v>-1.81</v>
      </c>
      <c r="DO59" s="129">
        <v>0.68</v>
      </c>
      <c r="DP59" s="129">
        <v>-0.08</v>
      </c>
      <c r="DQ59" s="129">
        <v>-2.0699999999999998</v>
      </c>
      <c r="DR59" s="129">
        <v>1.72</v>
      </c>
      <c r="DS59" s="129">
        <v>-1.59</v>
      </c>
      <c r="DT59" s="129">
        <v>-2.65</v>
      </c>
      <c r="DU59" s="129">
        <v>5.0599999999999996</v>
      </c>
      <c r="DV59" s="129">
        <v>-2.52</v>
      </c>
      <c r="DW59" s="129">
        <v>1.21</v>
      </c>
      <c r="DX59" s="129">
        <v>3.7100000000000004</v>
      </c>
      <c r="DY59" s="129">
        <v>1.91</v>
      </c>
      <c r="DZ59" s="129">
        <v>-2.14</v>
      </c>
      <c r="EA59" s="129">
        <v>-1.88</v>
      </c>
      <c r="EB59" s="129">
        <v>-1.1299999999999999</v>
      </c>
      <c r="EC59" s="129">
        <v>-0.15</v>
      </c>
      <c r="ED59" s="129">
        <v>0.35000000000000003</v>
      </c>
      <c r="EE59" s="129">
        <v>-0.62</v>
      </c>
      <c r="EF59" s="129">
        <v>1.39</v>
      </c>
      <c r="EG59" s="129">
        <v>6.48</v>
      </c>
      <c r="EH59" s="129">
        <v>13.79</v>
      </c>
      <c r="EI59" s="129">
        <v>-1.45</v>
      </c>
      <c r="EJ59" s="129">
        <v>1.2800000000000002</v>
      </c>
      <c r="EK59" s="129">
        <v>-0.78</v>
      </c>
      <c r="EL59" s="129">
        <v>-2.7</v>
      </c>
      <c r="EM59" s="129">
        <v>0.37</v>
      </c>
      <c r="EN59" s="129">
        <v>1.59</v>
      </c>
      <c r="EO59" s="129">
        <v>-4.4400000000000004</v>
      </c>
      <c r="EP59" s="129">
        <v>-0.32</v>
      </c>
      <c r="EQ59" s="129">
        <v>1.9000000000000001</v>
      </c>
      <c r="ER59" s="129">
        <v>0.23999999999999996</v>
      </c>
      <c r="ES59" s="129">
        <v>1.61</v>
      </c>
      <c r="ET59" s="129">
        <v>5.62</v>
      </c>
      <c r="EU59" s="129">
        <v>4.29</v>
      </c>
      <c r="EV59">
        <f>100*SUMIF('12pxv'!$E$39:$E$492,$A59,'12pxv'!H$39:H$492)/sub_peso!EV59</f>
        <v>-1.7</v>
      </c>
      <c r="EW59">
        <f>100*SUMIF('12pxv'!$E$39:$E$492,$A59,'12pxv'!I$39:I$492)/sub_peso!EW59</f>
        <v>-1.2</v>
      </c>
      <c r="EX59">
        <f>100*SUMIF('12pxv'!$E$39:$E$492,$A59,'12pxv'!J$39:J$492)/sub_peso!EX59</f>
        <v>-0.52</v>
      </c>
      <c r="EY59">
        <f>100*SUMIF('12pxv'!$E$39:$E$492,$A59,'12pxv'!K$39:K$492)/sub_peso!EY59</f>
        <v>-1.87</v>
      </c>
      <c r="EZ59">
        <f>100*SUMIF('12pxv'!$E$39:$E$492,$A59,'12pxv'!L$39:L$492)/sub_peso!EZ59</f>
        <v>-1.08</v>
      </c>
      <c r="FA59">
        <f>100*SUMIF('12pxv'!$E$39:$E$492,$A59,'12pxv'!M$39:M$492)/sub_peso!FA59</f>
        <v>1.19</v>
      </c>
      <c r="FB59">
        <f>100*SUMIF('12pxv'!$E$39:$E$492,$A59,'12pxv'!N$39:N$492)/sub_peso!FB59</f>
        <v>-1.77</v>
      </c>
      <c r="FC59">
        <f>100*SUMIF('12pxv'!$E$39:$E$492,$A59,'12pxv'!O$39:O$492)/sub_peso!FC59</f>
        <v>-1.07</v>
      </c>
      <c r="FD59">
        <f>100*SUMIF('12pxv'!$E$39:$E$492,$A59,'12pxv'!P$39:P$492)/sub_peso!FD59</f>
        <v>2.0699999999999998</v>
      </c>
      <c r="FE59">
        <f>100*SUMIF('12pxv'!$E$39:$E$492,$A59,'12pxv'!Q$39:Q$492)/sub_peso!FE59</f>
        <v>1.5699999999999998</v>
      </c>
      <c r="FF59">
        <f>100*SUMIF('12pxv'!$E$39:$E$492,$A59,'12pxv'!R$39:R$492)/sub_peso!FF59</f>
        <v>1.5899999999999999</v>
      </c>
      <c r="FG59">
        <f>100*SUMIF('12pxv'!$E$39:$E$492,$A59,'12pxv'!S$39:S$492)/sub_peso!FG59</f>
        <v>0.39999999999999997</v>
      </c>
      <c r="FH59">
        <f>100*SUMIF('12pxv'!$E$39:$E$492,$A59,'12pxv'!T$39:T$492)/sub_peso!FH59</f>
        <v>0.69</v>
      </c>
      <c r="FI59">
        <f>100*SUMIF('12pxv'!$E$39:$E$492,$A59,'12pxv'!U$39:U$492)/sub_peso!FI59</f>
        <v>0.01</v>
      </c>
      <c r="FJ59">
        <f>100*SUMIF('12pxv'!$E$39:$E$492,$A59,'12pxv'!V$39:V$492)/sub_peso!FJ59</f>
        <v>-1.4900000000000002</v>
      </c>
      <c r="FK59">
        <f>100*SUMIF('12pxv'!$E$39:$E$492,$A59,'12pxv'!W$39:W$492)/sub_peso!FK59</f>
        <v>-2.5299999999999998</v>
      </c>
      <c r="FL59">
        <f>100*SUMIF('12pxv'!$E$39:$E$492,$A59,'12pxv'!X$39:X$492)/sub_peso!FL59</f>
        <v>-0.61</v>
      </c>
      <c r="FM59">
        <f>100*SUMIF('12pxv'!$E$39:$E$492,$A59,'12pxv'!Y$39:Y$492)/sub_peso!FM59</f>
        <v>-0.37</v>
      </c>
      <c r="FN59">
        <f>100*SUMIF('12pxv'!$E$39:$E$492,$A59,'12pxv'!Z$39:Z$492)/sub_peso!FN59</f>
        <v>0.56999999999999995</v>
      </c>
      <c r="FO59">
        <f>100*SUMIF('12pxv'!$E$39:$E$492,$A59,'12pxv'!AA$39:AA$492)/sub_peso!FO59</f>
        <v>0.27</v>
      </c>
      <c r="FP59">
        <f>100*SUMIF('12pxv'!$E$39:$E$492,$A59,'12pxv'!AB$39:AB$492)/sub_peso!FP59</f>
        <v>-0.51</v>
      </c>
      <c r="FQ59">
        <f>100*SUMIF('12pxv'!$E$39:$E$492,$A59,'12pxv'!AC$39:AC$492)/sub_peso!FQ59</f>
        <v>3.36</v>
      </c>
      <c r="FR59">
        <f>100*SUMIF('12pxv'!$E$39:$E$492,$A59,'12pxv'!AD$39:AD$492)/sub_peso!FR59</f>
        <v>0.39</v>
      </c>
      <c r="FS59">
        <f>100*SUMIF('12pxv'!$E$39:$E$492,$A59,'12pxv'!AE$39:AE$492)/sub_peso!FS59</f>
        <v>1.5</v>
      </c>
      <c r="FT59">
        <f>100*SUMIF('12pxv'!$E$39:$E$492,$A59,'12pxv'!AF$39:AF$492)/sub_peso!FT59</f>
        <v>2.83</v>
      </c>
      <c r="FU59">
        <f>100*SUMIF('12pxv'!$E$39:$E$492,$A59,'12pxv'!AG$39:AG$492)/sub_peso!FU59</f>
        <v>0.43999999999999995</v>
      </c>
      <c r="FV59">
        <f>100*SUMIF('12pxv'!$E$39:$E$492,$A59,'12pxv'!AH$39:AH$492)/sub_peso!FV59</f>
        <v>1.47</v>
      </c>
      <c r="FW59">
        <f>100*SUMIF('12pxv'!$E$39:$E$492,$A59,'12pxv'!AI$39:AI$492)/sub_peso!FW59</f>
        <v>0.78</v>
      </c>
      <c r="FX59">
        <f>100*SUMIF('12pxv'!$E$39:$E$492,$A59,'12pxv'!AJ$39:AJ$492)/sub_peso!FX59</f>
        <v>-0.26</v>
      </c>
      <c r="FY59">
        <f>100*SUMIF('12pxv'!$E$39:$E$492,$A59,'12pxv'!AK$39:AK$492)/sub_peso!FY59</f>
        <v>0.87</v>
      </c>
      <c r="FZ59">
        <f>100*SUMIF('12pxv'!$E$39:$E$492,$A59,'12pxv'!AL$39:AL$492)/sub_peso!FZ59</f>
        <v>1.29</v>
      </c>
      <c r="GA59">
        <f>100*SUMIF('12pxv'!$E$39:$E$492,$A59,'12pxv'!AM$39:AM$492)/sub_peso!GA59</f>
        <v>0.81000000000000016</v>
      </c>
      <c r="GB59">
        <f>100*SUMIF('12pxv'!$E$39:$E$492,$A59,'12pxv'!AN$39:AN$492)/sub_peso!GB59</f>
        <v>3.22</v>
      </c>
    </row>
    <row r="60" spans="1:184" x14ac:dyDescent="0.25">
      <c r="A60" s="59">
        <v>1107091</v>
      </c>
      <c r="B60" s="56" t="s">
        <v>61</v>
      </c>
      <c r="C60" s="129">
        <v>1.36</v>
      </c>
      <c r="D60" s="129">
        <v>0.46000000000000008</v>
      </c>
      <c r="E60" s="129">
        <v>11.559999999999999</v>
      </c>
      <c r="F60" s="129">
        <v>5.03</v>
      </c>
      <c r="G60" s="129">
        <v>-1.44</v>
      </c>
      <c r="H60" s="129">
        <v>-1.7500000000000002</v>
      </c>
      <c r="I60" s="129">
        <v>-1.1000000000000001</v>
      </c>
      <c r="J60" s="129">
        <v>0.14000000000000001</v>
      </c>
      <c r="K60" s="129">
        <v>-2.4700000000000002</v>
      </c>
      <c r="L60" s="129">
        <v>-0.8</v>
      </c>
      <c r="M60" s="129">
        <v>-0.76</v>
      </c>
      <c r="N60" s="129">
        <v>1.5999999999999999</v>
      </c>
      <c r="O60" s="129">
        <v>4.9600000000000009</v>
      </c>
      <c r="P60" s="129">
        <v>0.59000000000000008</v>
      </c>
      <c r="Q60" s="129">
        <v>0.13</v>
      </c>
      <c r="R60" s="129">
        <v>0.29000000000000004</v>
      </c>
      <c r="S60" s="129">
        <v>-1.85</v>
      </c>
      <c r="T60" s="129">
        <v>3.87</v>
      </c>
      <c r="U60" s="129">
        <v>-2.2599999999999993</v>
      </c>
      <c r="V60" s="129">
        <v>2.2000000000000002</v>
      </c>
      <c r="W60" s="129">
        <v>-0.73</v>
      </c>
      <c r="X60" s="129">
        <v>0.54</v>
      </c>
      <c r="Y60" s="129">
        <v>-1.8499999999999999</v>
      </c>
      <c r="Z60" s="129">
        <v>-0.56000000000000005</v>
      </c>
      <c r="AA60" s="129">
        <v>0.53</v>
      </c>
      <c r="AB60" s="129">
        <v>2.09</v>
      </c>
      <c r="AC60" s="129">
        <v>7.19</v>
      </c>
      <c r="AD60" s="129">
        <v>3.3199999999999994</v>
      </c>
      <c r="AE60" s="129">
        <v>1.0899999999999999</v>
      </c>
      <c r="AF60" s="129">
        <v>-0.13</v>
      </c>
      <c r="AG60" s="129">
        <v>-0.49</v>
      </c>
      <c r="AH60" s="129">
        <v>-1.61</v>
      </c>
      <c r="AI60" s="129">
        <v>-1.4300000000000002</v>
      </c>
      <c r="AJ60" s="129">
        <v>-0.32</v>
      </c>
      <c r="AK60" s="129">
        <v>-0.62999999999999989</v>
      </c>
      <c r="AL60" s="129">
        <v>0.15</v>
      </c>
      <c r="AM60" s="129">
        <v>2.98</v>
      </c>
      <c r="AN60" s="129">
        <v>1.2699999999999998</v>
      </c>
      <c r="AO60" s="129">
        <v>4.12</v>
      </c>
      <c r="AP60" s="129">
        <v>9.9600000000000009</v>
      </c>
      <c r="AQ60" s="129">
        <v>2.46</v>
      </c>
      <c r="AR60" s="129">
        <v>-2.1499999999999995</v>
      </c>
      <c r="AS60" s="129">
        <v>-0.06</v>
      </c>
      <c r="AT60" s="129">
        <v>-0.84</v>
      </c>
      <c r="AU60" s="129">
        <v>0.44</v>
      </c>
      <c r="AV60" s="129">
        <v>-1.72</v>
      </c>
      <c r="AW60" s="129">
        <v>-2.14</v>
      </c>
      <c r="AX60" s="129">
        <v>1.75</v>
      </c>
      <c r="AY60" s="129">
        <v>2.4900000000000002</v>
      </c>
      <c r="AZ60" s="129">
        <v>4.6900000000000004</v>
      </c>
      <c r="BA60" s="129">
        <v>1.9300000000000002</v>
      </c>
      <c r="BB60" s="129">
        <v>1.69</v>
      </c>
      <c r="BC60" s="129">
        <v>1.34</v>
      </c>
      <c r="BD60" s="129">
        <v>1.42</v>
      </c>
      <c r="BE60" s="129">
        <v>-1.1200000000000001</v>
      </c>
      <c r="BF60" s="129">
        <v>-1.73</v>
      </c>
      <c r="BG60" s="129">
        <v>-3.1700000000000004</v>
      </c>
      <c r="BH60" s="129">
        <v>-0.53</v>
      </c>
      <c r="BI60" s="129">
        <v>0.27</v>
      </c>
      <c r="BJ60" s="129">
        <v>0.8</v>
      </c>
      <c r="BK60" s="129">
        <v>-0.13</v>
      </c>
      <c r="BL60" s="129">
        <v>1.35</v>
      </c>
      <c r="BM60" s="129">
        <v>0.9</v>
      </c>
      <c r="BN60" s="129">
        <v>2.27</v>
      </c>
      <c r="BO60" s="129">
        <v>2.99</v>
      </c>
      <c r="BP60" s="129">
        <v>-9.9999999999999992E-2</v>
      </c>
      <c r="BQ60" s="129">
        <v>-2.4499999999999997</v>
      </c>
      <c r="BR60" s="129">
        <v>0.11000000000000001</v>
      </c>
      <c r="BS60" s="129">
        <v>-0.31000000000000005</v>
      </c>
      <c r="BT60" s="129">
        <v>-1.79</v>
      </c>
      <c r="BU60" s="129">
        <v>0.41000000000000003</v>
      </c>
      <c r="BV60" s="129">
        <v>-1.82</v>
      </c>
      <c r="BW60" s="129">
        <v>-0.74999999999999989</v>
      </c>
      <c r="BX60" s="129">
        <v>0.06</v>
      </c>
      <c r="BY60" s="129">
        <v>5.38</v>
      </c>
      <c r="BZ60" s="129">
        <v>4.5600000000000005</v>
      </c>
      <c r="CA60" s="129">
        <v>-0.52</v>
      </c>
      <c r="CB60" s="129">
        <v>-3.03</v>
      </c>
      <c r="CC60" s="129">
        <v>-2.31</v>
      </c>
      <c r="CD60" s="129">
        <v>-1.81</v>
      </c>
      <c r="CE60" s="129">
        <v>-1.2499999999999998</v>
      </c>
      <c r="CF60" s="129">
        <v>1.5699999999999998</v>
      </c>
      <c r="CG60" s="129">
        <v>-1.91</v>
      </c>
      <c r="CH60" s="129">
        <v>-0.80999999999999994</v>
      </c>
      <c r="CI60" s="129">
        <v>1.62</v>
      </c>
      <c r="CJ60" s="129">
        <v>1.4999999999999998</v>
      </c>
      <c r="CK60" s="129">
        <v>8.56</v>
      </c>
      <c r="CL60" s="129">
        <v>3.31</v>
      </c>
      <c r="CM60" s="129">
        <v>-1.64</v>
      </c>
      <c r="CN60" s="129">
        <v>-1.64</v>
      </c>
      <c r="CO60" s="129">
        <v>-2.4</v>
      </c>
      <c r="CP60" s="129">
        <v>-0.39</v>
      </c>
      <c r="CQ60" s="129">
        <v>-1.07</v>
      </c>
      <c r="CR60" s="129">
        <v>0.68</v>
      </c>
      <c r="CS60" s="129">
        <v>-0.53</v>
      </c>
      <c r="CT60" s="129">
        <v>5.22</v>
      </c>
      <c r="CU60" s="129">
        <v>3.7799999999999994</v>
      </c>
      <c r="CV60" s="129">
        <v>2.67</v>
      </c>
      <c r="CW60" s="129">
        <v>1.88</v>
      </c>
      <c r="CX60" s="129">
        <v>7.35</v>
      </c>
      <c r="CY60" s="129">
        <v>7.6</v>
      </c>
      <c r="CZ60" s="129">
        <v>-0.22</v>
      </c>
      <c r="DA60" s="129">
        <v>-4.2699999999999996</v>
      </c>
      <c r="DB60" s="129">
        <v>-0.92</v>
      </c>
      <c r="DC60" s="129">
        <v>2.84</v>
      </c>
      <c r="DD60" s="129">
        <v>2.8200000000000003</v>
      </c>
      <c r="DE60" s="129">
        <v>8.4600000000000009</v>
      </c>
      <c r="DF60" s="129">
        <v>4.8</v>
      </c>
      <c r="DG60" s="129">
        <v>-1.54</v>
      </c>
      <c r="DH60" s="129">
        <v>0.7</v>
      </c>
      <c r="DI60" s="129">
        <v>3.7100000000000004</v>
      </c>
      <c r="DJ60" s="129">
        <v>3.32</v>
      </c>
      <c r="DK60" s="129">
        <v>-0.86</v>
      </c>
      <c r="DL60" s="129">
        <v>-2.1</v>
      </c>
      <c r="DM60" s="129">
        <v>-1.68</v>
      </c>
      <c r="DN60" s="129">
        <v>-2.23</v>
      </c>
      <c r="DO60" s="129">
        <v>5.000000000000001E-2</v>
      </c>
      <c r="DP60" s="129">
        <v>0.03</v>
      </c>
      <c r="DQ60" s="129">
        <v>-0.32</v>
      </c>
      <c r="DR60" s="129">
        <v>0.21000000000000002</v>
      </c>
      <c r="DS60" s="129">
        <v>-1.25</v>
      </c>
      <c r="DT60" s="129">
        <v>-0.89</v>
      </c>
      <c r="DU60" s="129">
        <v>1.34</v>
      </c>
      <c r="DV60" s="129">
        <v>0.57999999999999996</v>
      </c>
      <c r="DW60" s="129">
        <v>-0.01</v>
      </c>
      <c r="DX60" s="129">
        <v>1.6</v>
      </c>
      <c r="DY60" s="129">
        <v>-1.24</v>
      </c>
      <c r="DZ60" s="129">
        <v>0.21</v>
      </c>
      <c r="EA60" s="129">
        <v>2.6899999999999995</v>
      </c>
      <c r="EB60" s="129">
        <v>2.5300000000000002</v>
      </c>
      <c r="EC60" s="129">
        <v>-1.2200000000000002</v>
      </c>
      <c r="ED60" s="129">
        <v>0.75000000000000011</v>
      </c>
      <c r="EE60" s="129">
        <v>0.25</v>
      </c>
      <c r="EF60" s="129">
        <v>7.44</v>
      </c>
      <c r="EG60" s="129">
        <v>3.43</v>
      </c>
      <c r="EH60" s="129">
        <v>12.59</v>
      </c>
      <c r="EI60" s="129">
        <v>-0.4</v>
      </c>
      <c r="EJ60" s="129">
        <v>-1.53</v>
      </c>
      <c r="EK60" s="129">
        <v>-0.2</v>
      </c>
      <c r="EL60" s="129">
        <v>-2.7</v>
      </c>
      <c r="EM60" s="129">
        <v>-0.63</v>
      </c>
      <c r="EN60" s="129">
        <v>0.22</v>
      </c>
      <c r="EO60" s="129">
        <v>-2.4300000000000002</v>
      </c>
      <c r="EP60" s="129">
        <v>0.85</v>
      </c>
      <c r="EQ60" s="129">
        <v>1.7399999999999998</v>
      </c>
      <c r="ER60" s="129">
        <v>0.95999999999999985</v>
      </c>
      <c r="ES60" s="129">
        <v>-0.44</v>
      </c>
      <c r="ET60" s="129">
        <v>5.39</v>
      </c>
      <c r="EU60" s="129">
        <v>4.55</v>
      </c>
      <c r="EV60">
        <f>100*SUMIF('12pxv'!$E$39:$E$492,$A60,'12pxv'!H$39:H$492)/sub_peso!EV60</f>
        <v>-1.1299999999999999</v>
      </c>
      <c r="EW60">
        <f>100*SUMIF('12pxv'!$E$39:$E$492,$A60,'12pxv'!I$39:I$492)/sub_peso!EW60</f>
        <v>-2.64</v>
      </c>
      <c r="EX60">
        <f>100*SUMIF('12pxv'!$E$39:$E$492,$A60,'12pxv'!J$39:J$492)/sub_peso!EX60</f>
        <v>-3.4600000000000004</v>
      </c>
      <c r="EY60">
        <f>100*SUMIF('12pxv'!$E$39:$E$492,$A60,'12pxv'!K$39:K$492)/sub_peso!EY60</f>
        <v>-0.4900000000000001</v>
      </c>
      <c r="EZ60">
        <f>100*SUMIF('12pxv'!$E$39:$E$492,$A60,'12pxv'!L$39:L$492)/sub_peso!EZ60</f>
        <v>0.46</v>
      </c>
      <c r="FA60">
        <f>100*SUMIF('12pxv'!$E$39:$E$492,$A60,'12pxv'!M$39:M$492)/sub_peso!FA60</f>
        <v>0.85</v>
      </c>
      <c r="FB60">
        <f>100*SUMIF('12pxv'!$E$39:$E$492,$A60,'12pxv'!N$39:N$492)/sub_peso!FB60</f>
        <v>-1.8</v>
      </c>
      <c r="FC60">
        <f>100*SUMIF('12pxv'!$E$39:$E$492,$A60,'12pxv'!O$39:O$492)/sub_peso!FC60</f>
        <v>0.72999999999999987</v>
      </c>
      <c r="FD60">
        <f>100*SUMIF('12pxv'!$E$39:$E$492,$A60,'12pxv'!P$39:P$492)/sub_peso!FD60</f>
        <v>1.6599999999999997</v>
      </c>
      <c r="FE60">
        <f>100*SUMIF('12pxv'!$E$39:$E$492,$A60,'12pxv'!Q$39:Q$492)/sub_peso!FE60</f>
        <v>2.4700000000000002</v>
      </c>
      <c r="FF60">
        <f>100*SUMIF('12pxv'!$E$39:$E$492,$A60,'12pxv'!R$39:R$492)/sub_peso!FF60</f>
        <v>2.27</v>
      </c>
      <c r="FG60">
        <f>100*SUMIF('12pxv'!$E$39:$E$492,$A60,'12pxv'!S$39:S$492)/sub_peso!FG60</f>
        <v>-1.28</v>
      </c>
      <c r="FH60">
        <f>100*SUMIF('12pxv'!$E$39:$E$492,$A60,'12pxv'!T$39:T$492)/sub_peso!FH60</f>
        <v>0.42000000000000004</v>
      </c>
      <c r="FI60">
        <f>100*SUMIF('12pxv'!$E$39:$E$492,$A60,'12pxv'!U$39:U$492)/sub_peso!FI60</f>
        <v>-0.55000000000000004</v>
      </c>
      <c r="FJ60">
        <f>100*SUMIF('12pxv'!$E$39:$E$492,$A60,'12pxv'!V$39:V$492)/sub_peso!FJ60</f>
        <v>-1.2</v>
      </c>
      <c r="FK60">
        <f>100*SUMIF('12pxv'!$E$39:$E$492,$A60,'12pxv'!W$39:W$492)/sub_peso!FK60</f>
        <v>-1.59</v>
      </c>
      <c r="FL60">
        <f>100*SUMIF('12pxv'!$E$39:$E$492,$A60,'12pxv'!X$39:X$492)/sub_peso!FL60</f>
        <v>-0.47</v>
      </c>
      <c r="FM60">
        <f>100*SUMIF('12pxv'!$E$39:$E$492,$A60,'12pxv'!Y$39:Y$492)/sub_peso!FM60</f>
        <v>-1.45</v>
      </c>
      <c r="FN60">
        <f>100*SUMIF('12pxv'!$E$39:$E$492,$A60,'12pxv'!Z$39:Z$492)/sub_peso!FN60</f>
        <v>0.74</v>
      </c>
      <c r="FO60">
        <f>100*SUMIF('12pxv'!$E$39:$E$492,$A60,'12pxv'!AA$39:AA$492)/sub_peso!FO60</f>
        <v>-0.18</v>
      </c>
      <c r="FP60">
        <f>100*SUMIF('12pxv'!$E$39:$E$492,$A60,'12pxv'!AB$39:AB$492)/sub_peso!FP60</f>
        <v>1.48</v>
      </c>
      <c r="FQ60">
        <f>100*SUMIF('12pxv'!$E$39:$E$492,$A60,'12pxv'!AC$39:AC$492)/sub_peso!FQ60</f>
        <v>4.47</v>
      </c>
      <c r="FR60">
        <f>100*SUMIF('12pxv'!$E$39:$E$492,$A60,'12pxv'!AD$39:AD$492)/sub_peso!FR60</f>
        <v>1.58</v>
      </c>
      <c r="FS60">
        <f>100*SUMIF('12pxv'!$E$39:$E$492,$A60,'12pxv'!AE$39:AE$492)/sub_peso!FS60</f>
        <v>2.52</v>
      </c>
      <c r="FT60">
        <f>100*SUMIF('12pxv'!$E$39:$E$492,$A60,'12pxv'!AF$39:AF$492)/sub_peso!FT60</f>
        <v>2.73</v>
      </c>
      <c r="FU60">
        <f>100*SUMIF('12pxv'!$E$39:$E$492,$A60,'12pxv'!AG$39:AG$492)/sub_peso!FU60</f>
        <v>0.46</v>
      </c>
      <c r="FV60">
        <f>100*SUMIF('12pxv'!$E$39:$E$492,$A60,'12pxv'!AH$39:AH$492)/sub_peso!FV60</f>
        <v>2.52</v>
      </c>
      <c r="FW60">
        <f>100*SUMIF('12pxv'!$E$39:$E$492,$A60,'12pxv'!AI$39:AI$492)/sub_peso!FW60</f>
        <v>0.95</v>
      </c>
      <c r="FX60">
        <f>100*SUMIF('12pxv'!$E$39:$E$492,$A60,'12pxv'!AJ$39:AJ$492)/sub_peso!FX60</f>
        <v>0.81</v>
      </c>
      <c r="FY60">
        <f>100*SUMIF('12pxv'!$E$39:$E$492,$A60,'12pxv'!AK$39:AK$492)/sub_peso!FY60</f>
        <v>-0.74</v>
      </c>
      <c r="FZ60">
        <f>100*SUMIF('12pxv'!$E$39:$E$492,$A60,'12pxv'!AL$39:AL$492)/sub_peso!FZ60</f>
        <v>1.1499999999999999</v>
      </c>
      <c r="GA60">
        <f>100*SUMIF('12pxv'!$E$39:$E$492,$A60,'12pxv'!AM$39:AM$492)/sub_peso!GA60</f>
        <v>7.0000000000000007E-2</v>
      </c>
      <c r="GB60">
        <f>100*SUMIF('12pxv'!$E$39:$E$492,$A60,'12pxv'!AN$39:AN$492)/sub_peso!GB60</f>
        <v>1.67</v>
      </c>
    </row>
    <row r="61" spans="1:184" x14ac:dyDescent="0.25">
      <c r="A61" s="59">
        <v>1107093</v>
      </c>
      <c r="B61" s="56" t="s">
        <v>62</v>
      </c>
      <c r="C61" s="129">
        <v>2.1800000000000002</v>
      </c>
      <c r="D61" s="129">
        <v>1.21</v>
      </c>
      <c r="E61" s="129">
        <v>11.45</v>
      </c>
      <c r="F61" s="129">
        <v>6.34</v>
      </c>
      <c r="G61" s="129">
        <v>1.63</v>
      </c>
      <c r="H61" s="129">
        <v>-1.43</v>
      </c>
      <c r="I61" s="129">
        <v>-2</v>
      </c>
      <c r="J61" s="129">
        <v>-2.96</v>
      </c>
      <c r="K61" s="129">
        <v>-0.39000000000000007</v>
      </c>
      <c r="L61" s="129">
        <v>-0.05</v>
      </c>
      <c r="M61" s="129">
        <v>-0.65000000000000013</v>
      </c>
      <c r="N61" s="129">
        <v>2.35</v>
      </c>
      <c r="O61" s="129">
        <v>4.29</v>
      </c>
      <c r="P61" s="129">
        <v>-0.46</v>
      </c>
      <c r="Q61" s="129">
        <v>0.72</v>
      </c>
      <c r="R61" s="129">
        <v>1.52</v>
      </c>
      <c r="S61" s="129">
        <v>-0.2</v>
      </c>
      <c r="T61" s="129">
        <v>-0.14000000000000001</v>
      </c>
      <c r="U61" s="129">
        <v>-1.04</v>
      </c>
      <c r="V61" s="129">
        <v>-0.30999999999999994</v>
      </c>
      <c r="W61" s="129">
        <v>1.98</v>
      </c>
      <c r="X61" s="129">
        <v>-0.52</v>
      </c>
      <c r="Y61" s="129">
        <v>0.19</v>
      </c>
      <c r="Z61" s="129">
        <v>0.78000000000000014</v>
      </c>
      <c r="AA61" s="129">
        <v>2.99</v>
      </c>
      <c r="AB61" s="129">
        <v>0.88</v>
      </c>
      <c r="AC61" s="129">
        <v>7.06</v>
      </c>
      <c r="AD61" s="129">
        <v>1.54</v>
      </c>
      <c r="AE61" s="129">
        <v>-0.03</v>
      </c>
      <c r="AF61" s="129">
        <v>-1.04</v>
      </c>
      <c r="AG61" s="129">
        <v>-0.56999999999999984</v>
      </c>
      <c r="AH61" s="129">
        <v>-0.55000000000000016</v>
      </c>
      <c r="AI61" s="129">
        <v>-1.67</v>
      </c>
      <c r="AJ61" s="129">
        <v>-1.1000000000000001</v>
      </c>
      <c r="AK61" s="129">
        <v>-0.8</v>
      </c>
      <c r="AL61" s="129">
        <v>-0.14000000000000001</v>
      </c>
      <c r="AM61" s="129">
        <v>4.0199999999999996</v>
      </c>
      <c r="AN61" s="129">
        <v>4.78</v>
      </c>
      <c r="AO61" s="129">
        <v>2.6200000000000006</v>
      </c>
      <c r="AP61" s="129">
        <v>9.1899999999999977</v>
      </c>
      <c r="AQ61" s="129">
        <v>1.99</v>
      </c>
      <c r="AR61" s="129">
        <v>-0.21</v>
      </c>
      <c r="AS61" s="129">
        <v>-0.66</v>
      </c>
      <c r="AT61" s="129">
        <v>0.24</v>
      </c>
      <c r="AU61" s="129">
        <v>-2.0099999999999998</v>
      </c>
      <c r="AV61" s="129">
        <v>-0.84</v>
      </c>
      <c r="AW61" s="129">
        <v>-1.21</v>
      </c>
      <c r="AX61" s="129">
        <v>0.84</v>
      </c>
      <c r="AY61" s="129">
        <v>5.0999999999999996</v>
      </c>
      <c r="AZ61" s="129">
        <v>4.93</v>
      </c>
      <c r="BA61" s="129">
        <v>0.03</v>
      </c>
      <c r="BB61" s="129">
        <v>0.86</v>
      </c>
      <c r="BC61" s="129">
        <v>1.29</v>
      </c>
      <c r="BD61" s="129">
        <v>-0.26</v>
      </c>
      <c r="BE61" s="129">
        <v>0.45</v>
      </c>
      <c r="BF61" s="129">
        <v>-1.39</v>
      </c>
      <c r="BG61" s="129">
        <v>-1.71</v>
      </c>
      <c r="BH61" s="129">
        <v>0.03</v>
      </c>
      <c r="BI61" s="129">
        <v>0.41999999999999993</v>
      </c>
      <c r="BJ61" s="129">
        <v>-1.05</v>
      </c>
      <c r="BK61" s="129">
        <v>1.28</v>
      </c>
      <c r="BL61" s="129">
        <v>-0.5</v>
      </c>
      <c r="BM61" s="129">
        <v>1.1100000000000001</v>
      </c>
      <c r="BN61" s="129">
        <v>2.0299999999999998</v>
      </c>
      <c r="BO61" s="129">
        <v>3.59</v>
      </c>
      <c r="BP61" s="129">
        <v>-0.91999999999999993</v>
      </c>
      <c r="BQ61" s="129">
        <v>-2.52</v>
      </c>
      <c r="BR61" s="129">
        <v>0.11</v>
      </c>
      <c r="BS61" s="129">
        <v>-0.56000000000000005</v>
      </c>
      <c r="BT61" s="129">
        <v>0.76999999999999991</v>
      </c>
      <c r="BU61" s="129">
        <v>0.44</v>
      </c>
      <c r="BV61" s="129">
        <v>-0.8</v>
      </c>
      <c r="BW61" s="129">
        <v>0.34</v>
      </c>
      <c r="BX61" s="129">
        <v>0.05</v>
      </c>
      <c r="BY61" s="129">
        <v>3.21</v>
      </c>
      <c r="BZ61" s="129">
        <v>0.95</v>
      </c>
      <c r="CA61" s="129">
        <v>-2.14</v>
      </c>
      <c r="CB61" s="129">
        <v>-2.96</v>
      </c>
      <c r="CC61" s="129">
        <v>-2.2200000000000002</v>
      </c>
      <c r="CD61" s="129">
        <v>-3.46</v>
      </c>
      <c r="CE61" s="129">
        <v>-0.44</v>
      </c>
      <c r="CF61" s="129">
        <v>0.62000000000000011</v>
      </c>
      <c r="CG61" s="129">
        <v>-0.77000000000000013</v>
      </c>
      <c r="CH61" s="129">
        <v>2.8</v>
      </c>
      <c r="CI61" s="129">
        <v>1.7</v>
      </c>
      <c r="CJ61" s="129">
        <v>2.96</v>
      </c>
      <c r="CK61" s="129">
        <v>5.88</v>
      </c>
      <c r="CL61" s="129">
        <v>0.94999999999999984</v>
      </c>
      <c r="CM61" s="129">
        <v>-2.39</v>
      </c>
      <c r="CN61" s="129">
        <v>-1.8199999999999998</v>
      </c>
      <c r="CO61" s="129">
        <v>-0.28999999999999998</v>
      </c>
      <c r="CP61" s="129">
        <v>0.88</v>
      </c>
      <c r="CQ61" s="129">
        <v>-1.7299999999999998</v>
      </c>
      <c r="CR61" s="129">
        <v>-1.5600000000000003</v>
      </c>
      <c r="CS61" s="129">
        <v>1.48</v>
      </c>
      <c r="CT61" s="129">
        <v>3.9799999999999995</v>
      </c>
      <c r="CU61" s="129">
        <v>3.93</v>
      </c>
      <c r="CV61" s="129">
        <v>-0.81000000000000016</v>
      </c>
      <c r="CW61" s="129">
        <v>2.68</v>
      </c>
      <c r="CX61" s="129">
        <v>5.49</v>
      </c>
      <c r="CY61" s="129">
        <v>3.94</v>
      </c>
      <c r="CZ61" s="129">
        <v>-0.56999999999999995</v>
      </c>
      <c r="DA61" s="129">
        <v>0.59</v>
      </c>
      <c r="DB61" s="129">
        <v>-0.15999999999999998</v>
      </c>
      <c r="DC61" s="129">
        <v>2.58</v>
      </c>
      <c r="DD61" s="129">
        <v>8.35</v>
      </c>
      <c r="DE61" s="129">
        <v>12.04</v>
      </c>
      <c r="DF61" s="129">
        <v>7.8099999999999987</v>
      </c>
      <c r="DG61" s="129">
        <v>0.33</v>
      </c>
      <c r="DH61" s="129">
        <v>-1.35</v>
      </c>
      <c r="DI61" s="129">
        <v>5.0999999999999996</v>
      </c>
      <c r="DJ61" s="129">
        <v>0.39</v>
      </c>
      <c r="DK61" s="129">
        <v>-1.7099999999999997</v>
      </c>
      <c r="DL61" s="129">
        <v>-1.4599999999999997</v>
      </c>
      <c r="DM61" s="129">
        <v>-2.4500000000000006</v>
      </c>
      <c r="DN61" s="129">
        <v>-1.46</v>
      </c>
      <c r="DO61" s="129">
        <v>0.91</v>
      </c>
      <c r="DP61" s="129">
        <v>1.0900000000000001</v>
      </c>
      <c r="DQ61" s="129">
        <v>-1.24</v>
      </c>
      <c r="DR61" s="129">
        <v>0.79</v>
      </c>
      <c r="DS61" s="129">
        <v>-0.46</v>
      </c>
      <c r="DT61" s="129">
        <v>-0.66</v>
      </c>
      <c r="DU61" s="129">
        <v>-0.47</v>
      </c>
      <c r="DV61" s="129">
        <v>-1.6000000000000003</v>
      </c>
      <c r="DW61" s="129">
        <v>-0.68</v>
      </c>
      <c r="DX61" s="129">
        <v>0.74</v>
      </c>
      <c r="DY61" s="129">
        <v>0.65000000000000013</v>
      </c>
      <c r="DZ61" s="129">
        <v>-1.1599999999999999</v>
      </c>
      <c r="EA61" s="129">
        <v>1.8</v>
      </c>
      <c r="EB61" s="129">
        <v>1.32</v>
      </c>
      <c r="EC61" s="129">
        <v>0.54</v>
      </c>
      <c r="ED61" s="129">
        <v>0.77</v>
      </c>
      <c r="EE61" s="129">
        <v>2.9199999999999995</v>
      </c>
      <c r="EF61" s="129">
        <v>3.08</v>
      </c>
      <c r="EG61" s="129">
        <v>4.08</v>
      </c>
      <c r="EH61" s="129">
        <v>7.54</v>
      </c>
      <c r="EI61" s="129">
        <v>-0.26000000000000006</v>
      </c>
      <c r="EJ61" s="129">
        <v>3.0000000000000002E-2</v>
      </c>
      <c r="EK61" s="129">
        <v>-1.56</v>
      </c>
      <c r="EL61" s="129">
        <v>0.86</v>
      </c>
      <c r="EM61" s="129">
        <v>-0.47</v>
      </c>
      <c r="EN61" s="129">
        <v>1.8399999999999999</v>
      </c>
      <c r="EO61" s="129">
        <v>-0.11</v>
      </c>
      <c r="EP61" s="129">
        <v>-1.2899999999999998</v>
      </c>
      <c r="EQ61" s="129">
        <v>1.33</v>
      </c>
      <c r="ER61" s="129">
        <v>0</v>
      </c>
      <c r="ES61" s="129">
        <v>1.17</v>
      </c>
      <c r="ET61" s="129">
        <v>2.77</v>
      </c>
      <c r="EU61" s="129">
        <v>0.54</v>
      </c>
      <c r="EV61">
        <f>100*SUMIF('12pxv'!$E$39:$E$492,$A61,'12pxv'!H$39:H$492)/sub_peso!EV61</f>
        <v>-1.78</v>
      </c>
      <c r="EW61">
        <f>100*SUMIF('12pxv'!$E$39:$E$492,$A61,'12pxv'!I$39:I$492)/sub_peso!EW61</f>
        <v>0.41</v>
      </c>
      <c r="EX61">
        <f>100*SUMIF('12pxv'!$E$39:$E$492,$A61,'12pxv'!J$39:J$492)/sub_peso!EX61</f>
        <v>-2.39</v>
      </c>
      <c r="EY61">
        <f>100*SUMIF('12pxv'!$E$39:$E$492,$A61,'12pxv'!K$39:K$492)/sub_peso!EY61</f>
        <v>1.36</v>
      </c>
      <c r="EZ61">
        <f>100*SUMIF('12pxv'!$E$39:$E$492,$A61,'12pxv'!L$39:L$492)/sub_peso!EZ61</f>
        <v>0.17</v>
      </c>
      <c r="FA61">
        <f>100*SUMIF('12pxv'!$E$39:$E$492,$A61,'12pxv'!M$39:M$492)/sub_peso!FA61</f>
        <v>-0.2</v>
      </c>
      <c r="FB61">
        <f>100*SUMIF('12pxv'!$E$39:$E$492,$A61,'12pxv'!N$39:N$492)/sub_peso!FB61</f>
        <v>0.28000000000000003</v>
      </c>
      <c r="FC61">
        <f>100*SUMIF('12pxv'!$E$39:$E$492,$A61,'12pxv'!O$39:O$492)/sub_peso!FC61</f>
        <v>-0.28000000000000003</v>
      </c>
      <c r="FD61">
        <f>100*SUMIF('12pxv'!$E$39:$E$492,$A61,'12pxv'!P$39:P$492)/sub_peso!FD61</f>
        <v>0.81</v>
      </c>
      <c r="FE61">
        <f>100*SUMIF('12pxv'!$E$39:$E$492,$A61,'12pxv'!Q$39:Q$492)/sub_peso!FE61</f>
        <v>2.6</v>
      </c>
      <c r="FF61">
        <f>100*SUMIF('12pxv'!$E$39:$E$492,$A61,'12pxv'!R$39:R$492)/sub_peso!FF61</f>
        <v>1.23</v>
      </c>
      <c r="FG61">
        <f>100*SUMIF('12pxv'!$E$39:$E$492,$A61,'12pxv'!S$39:S$492)/sub_peso!FG61</f>
        <v>-0.97</v>
      </c>
      <c r="FH61">
        <f>100*SUMIF('12pxv'!$E$39:$E$492,$A61,'12pxv'!T$39:T$492)/sub_peso!FH61</f>
        <v>-1.02</v>
      </c>
      <c r="FI61">
        <f>100*SUMIF('12pxv'!$E$39:$E$492,$A61,'12pxv'!U$39:U$492)/sub_peso!FI61</f>
        <v>0.28000000000000003</v>
      </c>
      <c r="FJ61">
        <f>100*SUMIF('12pxv'!$E$39:$E$492,$A61,'12pxv'!V$39:V$492)/sub_peso!FJ61</f>
        <v>-1.37</v>
      </c>
      <c r="FK61">
        <f>100*SUMIF('12pxv'!$E$39:$E$492,$A61,'12pxv'!W$39:W$492)/sub_peso!FK61</f>
        <v>-1.26</v>
      </c>
      <c r="FL61">
        <f>100*SUMIF('12pxv'!$E$39:$E$492,$A61,'12pxv'!X$39:X$492)/sub_peso!FL61</f>
        <v>0.34</v>
      </c>
      <c r="FM61">
        <f>100*SUMIF('12pxv'!$E$39:$E$492,$A61,'12pxv'!Y$39:Y$492)/sub_peso!FM61</f>
        <v>1.45</v>
      </c>
      <c r="FN61">
        <f>100*SUMIF('12pxv'!$E$39:$E$492,$A61,'12pxv'!Z$39:Z$492)/sub_peso!FN61</f>
        <v>-0.37</v>
      </c>
      <c r="FO61">
        <f>100*SUMIF('12pxv'!$E$39:$E$492,$A61,'12pxv'!AA$39:AA$492)/sub_peso!FO61</f>
        <v>0.93000000000000016</v>
      </c>
      <c r="FP61">
        <f>100*SUMIF('12pxv'!$E$39:$E$492,$A61,'12pxv'!AB$39:AB$492)/sub_peso!FP61</f>
        <v>1.1399999999999999</v>
      </c>
      <c r="FQ61">
        <f>100*SUMIF('12pxv'!$E$39:$E$492,$A61,'12pxv'!AC$39:AC$492)/sub_peso!FQ61</f>
        <v>3.02</v>
      </c>
      <c r="FR61">
        <f>100*SUMIF('12pxv'!$E$39:$E$492,$A61,'12pxv'!AD$39:AD$492)/sub_peso!FR61</f>
        <v>1.51</v>
      </c>
      <c r="FS61">
        <f>100*SUMIF('12pxv'!$E$39:$E$492,$A61,'12pxv'!AE$39:AE$492)/sub_peso!FS61</f>
        <v>0.84</v>
      </c>
      <c r="FT61">
        <f>100*SUMIF('12pxv'!$E$39:$E$492,$A61,'12pxv'!AF$39:AF$492)/sub_peso!FT61</f>
        <v>0.7</v>
      </c>
      <c r="FU61">
        <f>100*SUMIF('12pxv'!$E$39:$E$492,$A61,'12pxv'!AG$39:AG$492)/sub_peso!FU61</f>
        <v>-0.52</v>
      </c>
      <c r="FV61">
        <f>100*SUMIF('12pxv'!$E$39:$E$492,$A61,'12pxv'!AH$39:AH$492)/sub_peso!FV61</f>
        <v>4.01</v>
      </c>
      <c r="FW61">
        <f>100*SUMIF('12pxv'!$E$39:$E$492,$A61,'12pxv'!AI$39:AI$492)/sub_peso!FW61</f>
        <v>1.7</v>
      </c>
      <c r="FX61">
        <f>100*SUMIF('12pxv'!$E$39:$E$492,$A61,'12pxv'!AJ$39:AJ$492)/sub_peso!FX61</f>
        <v>0.78</v>
      </c>
      <c r="FY61">
        <f>100*SUMIF('12pxv'!$E$39:$E$492,$A61,'12pxv'!AK$39:AK$492)/sub_peso!FY61</f>
        <v>1.73</v>
      </c>
      <c r="FZ61">
        <f>100*SUMIF('12pxv'!$E$39:$E$492,$A61,'12pxv'!AL$39:AL$492)/sub_peso!FZ61</f>
        <v>0.13</v>
      </c>
      <c r="GA61">
        <f>100*SUMIF('12pxv'!$E$39:$E$492,$A61,'12pxv'!AM$39:AM$492)/sub_peso!GA61</f>
        <v>1.32</v>
      </c>
      <c r="GB61">
        <f>100*SUMIF('12pxv'!$E$39:$E$492,$A61,'12pxv'!AN$39:AN$492)/sub_peso!GB61</f>
        <v>3.0199999999999996</v>
      </c>
    </row>
    <row r="62" spans="1:184" x14ac:dyDescent="0.25">
      <c r="A62" s="59">
        <v>1107094</v>
      </c>
      <c r="B62" s="56" t="s">
        <v>63</v>
      </c>
      <c r="C62" s="129">
        <v>1.45</v>
      </c>
      <c r="D62" s="129">
        <v>0.63</v>
      </c>
      <c r="E62" s="129">
        <v>7.58</v>
      </c>
      <c r="F62" s="129">
        <v>3.6400000000000006</v>
      </c>
      <c r="G62" s="129">
        <v>1.8299999999999998</v>
      </c>
      <c r="H62" s="129">
        <v>-1.17</v>
      </c>
      <c r="I62" s="129">
        <v>3.37</v>
      </c>
      <c r="J62" s="129">
        <v>-2.12</v>
      </c>
      <c r="K62" s="129">
        <v>-1.86</v>
      </c>
      <c r="L62" s="129">
        <v>-1</v>
      </c>
      <c r="M62" s="129">
        <v>-2.48</v>
      </c>
      <c r="N62" s="129">
        <v>7.7999999999999989</v>
      </c>
      <c r="O62" s="129">
        <v>3.65</v>
      </c>
      <c r="P62" s="129">
        <v>1.44</v>
      </c>
      <c r="Q62" s="129">
        <v>-1.35</v>
      </c>
      <c r="R62" s="129">
        <v>1.22</v>
      </c>
      <c r="S62" s="129">
        <v>1.65</v>
      </c>
      <c r="T62" s="129">
        <v>-1.26</v>
      </c>
      <c r="U62" s="129">
        <v>0.72</v>
      </c>
      <c r="V62" s="129">
        <v>1.4299999999999997</v>
      </c>
      <c r="W62" s="129">
        <v>0.89000000000000012</v>
      </c>
      <c r="X62" s="129">
        <v>-0.24</v>
      </c>
      <c r="Y62" s="129">
        <v>-0.56999999999999995</v>
      </c>
      <c r="Z62" s="129">
        <v>-0.82999999999999985</v>
      </c>
      <c r="AA62" s="129">
        <v>1.22</v>
      </c>
      <c r="AB62" s="129">
        <v>-1.1000000000000001</v>
      </c>
      <c r="AC62" s="129">
        <v>2.2799999999999998</v>
      </c>
      <c r="AD62" s="129">
        <v>1.72</v>
      </c>
      <c r="AE62" s="129">
        <v>3.3500000000000005</v>
      </c>
      <c r="AF62" s="129">
        <v>1.02</v>
      </c>
      <c r="AG62" s="129">
        <v>0.19999999999999998</v>
      </c>
      <c r="AH62" s="129">
        <v>-2.94</v>
      </c>
      <c r="AI62" s="129">
        <v>-0.6</v>
      </c>
      <c r="AJ62" s="129">
        <v>-0.17999999999999997</v>
      </c>
      <c r="AK62" s="129">
        <v>-0.76</v>
      </c>
      <c r="AL62" s="129">
        <v>-1.41</v>
      </c>
      <c r="AM62" s="129">
        <v>3.5900000000000003</v>
      </c>
      <c r="AN62" s="129">
        <v>3.9699999999999998</v>
      </c>
      <c r="AO62" s="129">
        <v>2.8200000000000003</v>
      </c>
      <c r="AP62" s="129">
        <v>3.37</v>
      </c>
      <c r="AQ62" s="129">
        <v>1.6099999999999999</v>
      </c>
      <c r="AR62" s="129">
        <v>1.76</v>
      </c>
      <c r="AS62" s="129">
        <v>-0.24</v>
      </c>
      <c r="AT62" s="129">
        <v>-0.49</v>
      </c>
      <c r="AU62" s="129">
        <v>0.56000000000000005</v>
      </c>
      <c r="AV62" s="129">
        <v>0.57999999999999996</v>
      </c>
      <c r="AW62" s="129">
        <v>-0.92999999999999994</v>
      </c>
      <c r="AX62" s="129">
        <v>2.0299999999999998</v>
      </c>
      <c r="AY62" s="129">
        <v>3.68</v>
      </c>
      <c r="AZ62" s="129">
        <v>1.8800000000000001</v>
      </c>
      <c r="BA62" s="129">
        <v>-0.27</v>
      </c>
      <c r="BB62" s="129">
        <v>-1.6399999999999997</v>
      </c>
      <c r="BC62" s="129">
        <v>1.1100000000000001</v>
      </c>
      <c r="BD62" s="129">
        <v>-0.06</v>
      </c>
      <c r="BE62" s="129">
        <v>0.16</v>
      </c>
      <c r="BF62" s="129">
        <v>-0.37</v>
      </c>
      <c r="BG62" s="129">
        <v>-0.13</v>
      </c>
      <c r="BH62" s="129">
        <v>0.73</v>
      </c>
      <c r="BI62" s="129">
        <v>0.14000000000000001</v>
      </c>
      <c r="BJ62" s="129">
        <v>-0.16</v>
      </c>
      <c r="BK62" s="129">
        <v>-1.1299999999999999</v>
      </c>
      <c r="BL62" s="129">
        <v>1.39</v>
      </c>
      <c r="BM62" s="129">
        <v>-1.36</v>
      </c>
      <c r="BN62" s="129">
        <v>1.6600000000000001</v>
      </c>
      <c r="BO62" s="129">
        <v>1.55</v>
      </c>
      <c r="BP62" s="129">
        <v>0.97000000000000008</v>
      </c>
      <c r="BQ62" s="129">
        <v>0</v>
      </c>
      <c r="BR62" s="129">
        <v>-2.17</v>
      </c>
      <c r="BS62" s="129">
        <v>1.5499999999999998</v>
      </c>
      <c r="BT62" s="129">
        <v>1.1399999999999999</v>
      </c>
      <c r="BU62" s="129">
        <v>-1.73</v>
      </c>
      <c r="BV62" s="129">
        <v>-0.56999999999999995</v>
      </c>
      <c r="BW62" s="129">
        <v>-0.15</v>
      </c>
      <c r="BX62" s="129">
        <v>-4.1399999999999997</v>
      </c>
      <c r="BY62" s="129">
        <v>4.59</v>
      </c>
      <c r="BZ62" s="129">
        <v>0.44</v>
      </c>
      <c r="CA62" s="129">
        <v>1.62</v>
      </c>
      <c r="CB62" s="129">
        <v>-3.0900000000000003</v>
      </c>
      <c r="CC62" s="129">
        <v>0.75</v>
      </c>
      <c r="CD62" s="129">
        <v>0.96</v>
      </c>
      <c r="CE62" s="129">
        <v>-4.3</v>
      </c>
      <c r="CF62" s="129">
        <v>1.7900000000000003</v>
      </c>
      <c r="CG62" s="129">
        <v>-0.18</v>
      </c>
      <c r="CH62" s="129">
        <v>3.97</v>
      </c>
      <c r="CI62" s="129">
        <v>-7.0000000000000007E-2</v>
      </c>
      <c r="CJ62" s="129">
        <v>0.73</v>
      </c>
      <c r="CK62" s="129">
        <v>3.17</v>
      </c>
      <c r="CL62" s="129">
        <v>3.2599999999999993</v>
      </c>
      <c r="CM62" s="129">
        <v>-2.2200000000000002</v>
      </c>
      <c r="CN62" s="129">
        <v>-3.8</v>
      </c>
      <c r="CO62" s="129">
        <v>0.81</v>
      </c>
      <c r="CP62" s="129">
        <v>3.45</v>
      </c>
      <c r="CQ62" s="129">
        <v>-0.68</v>
      </c>
      <c r="CR62" s="129">
        <v>-0.52</v>
      </c>
      <c r="CS62" s="129">
        <v>0.68</v>
      </c>
      <c r="CT62" s="129">
        <v>4.33</v>
      </c>
      <c r="CU62" s="129">
        <v>2.89</v>
      </c>
      <c r="CV62" s="129">
        <v>1.05</v>
      </c>
      <c r="CW62" s="129">
        <v>0.57999999999999996</v>
      </c>
      <c r="CX62" s="129">
        <v>4.4000000000000004</v>
      </c>
      <c r="CY62" s="129">
        <v>8.3800000000000008</v>
      </c>
      <c r="CZ62" s="129">
        <v>0.85</v>
      </c>
      <c r="DA62" s="129">
        <v>1.34</v>
      </c>
      <c r="DB62" s="129">
        <v>0.35</v>
      </c>
      <c r="DC62" s="129">
        <v>2.38</v>
      </c>
      <c r="DD62" s="129">
        <v>3.0599999999999996</v>
      </c>
      <c r="DE62" s="129">
        <v>8.76</v>
      </c>
      <c r="DF62" s="129">
        <v>8.879999999999999</v>
      </c>
      <c r="DG62" s="129">
        <v>1.06</v>
      </c>
      <c r="DH62" s="129">
        <v>-0.13</v>
      </c>
      <c r="DI62" s="129">
        <v>1.31</v>
      </c>
      <c r="DJ62" s="129">
        <v>2.0699999999999998</v>
      </c>
      <c r="DK62" s="129">
        <v>-0.95</v>
      </c>
      <c r="DL62" s="129">
        <v>-4.72</v>
      </c>
      <c r="DM62" s="129">
        <v>0.23</v>
      </c>
      <c r="DN62" s="129">
        <v>-2.2599999999999993</v>
      </c>
      <c r="DO62" s="129">
        <v>2.5100000000000002</v>
      </c>
      <c r="DP62" s="129">
        <v>-0.06</v>
      </c>
      <c r="DQ62" s="129">
        <v>1.56</v>
      </c>
      <c r="DR62" s="129">
        <v>-0.43</v>
      </c>
      <c r="DS62" s="129">
        <v>-0.18</v>
      </c>
      <c r="DT62" s="129">
        <v>-2.64</v>
      </c>
      <c r="DU62" s="129">
        <v>1.32</v>
      </c>
      <c r="DV62" s="129">
        <v>-0.17</v>
      </c>
      <c r="DW62" s="129">
        <v>-2.14</v>
      </c>
      <c r="DX62" s="129">
        <v>1.39</v>
      </c>
      <c r="DY62" s="129">
        <v>0.59</v>
      </c>
      <c r="DZ62" s="129">
        <v>-1.06</v>
      </c>
      <c r="EA62" s="129">
        <v>1.41</v>
      </c>
      <c r="EB62" s="129">
        <v>-0.08</v>
      </c>
      <c r="EC62" s="129">
        <v>1.83</v>
      </c>
      <c r="ED62" s="129">
        <v>0.33999999999999997</v>
      </c>
      <c r="EE62" s="129">
        <v>0.51</v>
      </c>
      <c r="EF62" s="129">
        <v>4.32</v>
      </c>
      <c r="EG62" s="129">
        <v>0.82000000000000006</v>
      </c>
      <c r="EH62" s="129">
        <v>8.84</v>
      </c>
      <c r="EI62" s="129">
        <v>-1.02</v>
      </c>
      <c r="EJ62" s="129">
        <v>-0.47000000000000003</v>
      </c>
      <c r="EK62" s="129">
        <v>-1.4</v>
      </c>
      <c r="EL62" s="129">
        <v>0.83</v>
      </c>
      <c r="EM62" s="129">
        <v>0.18999999999999997</v>
      </c>
      <c r="EN62" s="129">
        <v>2.82</v>
      </c>
      <c r="EO62" s="129">
        <v>-1.2499999999999998</v>
      </c>
      <c r="EP62" s="129">
        <v>-1.2699999999999998</v>
      </c>
      <c r="EQ62" s="129">
        <v>1.6200000000000003</v>
      </c>
      <c r="ER62" s="129">
        <v>0.1</v>
      </c>
      <c r="ES62" s="129">
        <v>0.23</v>
      </c>
      <c r="ET62" s="129">
        <v>2.2400000000000002</v>
      </c>
      <c r="EU62" s="129">
        <v>0.68</v>
      </c>
      <c r="EV62">
        <f>100*SUMIF('12pxv'!$E$39:$E$492,$A62,'12pxv'!H$39:H$492)/sub_peso!EV62</f>
        <v>-1.47</v>
      </c>
      <c r="EW62">
        <f>100*SUMIF('12pxv'!$E$39:$E$492,$A62,'12pxv'!I$39:I$492)/sub_peso!EW62</f>
        <v>-1.45</v>
      </c>
      <c r="EX62">
        <f>100*SUMIF('12pxv'!$E$39:$E$492,$A62,'12pxv'!J$39:J$492)/sub_peso!EX62</f>
        <v>1.46</v>
      </c>
      <c r="EY62">
        <f>100*SUMIF('12pxv'!$E$39:$E$492,$A62,'12pxv'!K$39:K$492)/sub_peso!EY62</f>
        <v>-2.0099999999999998</v>
      </c>
      <c r="EZ62">
        <f>100*SUMIF('12pxv'!$E$39:$E$492,$A62,'12pxv'!L$39:L$492)/sub_peso!EZ62</f>
        <v>2.68</v>
      </c>
      <c r="FA62">
        <f>100*SUMIF('12pxv'!$E$39:$E$492,$A62,'12pxv'!M$39:M$492)/sub_peso!FA62</f>
        <v>2.41</v>
      </c>
      <c r="FB62">
        <f>100*SUMIF('12pxv'!$E$39:$E$492,$A62,'12pxv'!N$39:N$492)/sub_peso!FB62</f>
        <v>0.63</v>
      </c>
      <c r="FC62">
        <f>100*SUMIF('12pxv'!$E$39:$E$492,$A62,'12pxv'!O$39:O$492)/sub_peso!FC62</f>
        <v>-1.7000000000000002</v>
      </c>
      <c r="FD62">
        <f>100*SUMIF('12pxv'!$E$39:$E$492,$A62,'12pxv'!P$39:P$492)/sub_peso!FD62</f>
        <v>0.57999999999999996</v>
      </c>
      <c r="FE62">
        <f>100*SUMIF('12pxv'!$E$39:$E$492,$A62,'12pxv'!Q$39:Q$492)/sub_peso!FE62</f>
        <v>1.1499999999999999</v>
      </c>
      <c r="FF62">
        <f>100*SUMIF('12pxv'!$E$39:$E$492,$A62,'12pxv'!R$39:R$492)/sub_peso!FF62</f>
        <v>0.34</v>
      </c>
      <c r="FG62">
        <f>100*SUMIF('12pxv'!$E$39:$E$492,$A62,'12pxv'!S$39:S$492)/sub_peso!FG62</f>
        <v>-0.65</v>
      </c>
      <c r="FH62">
        <f>100*SUMIF('12pxv'!$E$39:$E$492,$A62,'12pxv'!T$39:T$492)/sub_peso!FH62</f>
        <v>-1</v>
      </c>
      <c r="FI62">
        <f>100*SUMIF('12pxv'!$E$39:$E$492,$A62,'12pxv'!U$39:U$492)/sub_peso!FI62</f>
        <v>0.64999999999999991</v>
      </c>
      <c r="FJ62">
        <f>100*SUMIF('12pxv'!$E$39:$E$492,$A62,'12pxv'!V$39:V$492)/sub_peso!FJ62</f>
        <v>0.1</v>
      </c>
      <c r="FK62">
        <f>100*SUMIF('12pxv'!$E$39:$E$492,$A62,'12pxv'!W$39:W$492)/sub_peso!FK62</f>
        <v>-1.43</v>
      </c>
      <c r="FL62">
        <f>100*SUMIF('12pxv'!$E$39:$E$492,$A62,'12pxv'!X$39:X$492)/sub_peso!FL62</f>
        <v>0.7</v>
      </c>
      <c r="FM62">
        <f>100*SUMIF('12pxv'!$E$39:$E$492,$A62,'12pxv'!Y$39:Y$492)/sub_peso!FM62</f>
        <v>-0.45</v>
      </c>
      <c r="FN62">
        <f>100*SUMIF('12pxv'!$E$39:$E$492,$A62,'12pxv'!Z$39:Z$492)/sub_peso!FN62</f>
        <v>-0.08</v>
      </c>
      <c r="FO62">
        <f>100*SUMIF('12pxv'!$E$39:$E$492,$A62,'12pxv'!AA$39:AA$492)/sub_peso!FO62</f>
        <v>0.31000000000000005</v>
      </c>
      <c r="FP62">
        <f>100*SUMIF('12pxv'!$E$39:$E$492,$A62,'12pxv'!AB$39:AB$492)/sub_peso!FP62</f>
        <v>1.21</v>
      </c>
      <c r="FQ62">
        <f>100*SUMIF('12pxv'!$E$39:$E$492,$A62,'12pxv'!AC$39:AC$492)/sub_peso!FQ62</f>
        <v>1.21</v>
      </c>
      <c r="FR62">
        <f>100*SUMIF('12pxv'!$E$39:$E$492,$A62,'12pxv'!AD$39:AD$492)/sub_peso!FR62</f>
        <v>0.26999999999999996</v>
      </c>
      <c r="FS62">
        <f>100*SUMIF('12pxv'!$E$39:$E$492,$A62,'12pxv'!AE$39:AE$492)/sub_peso!FS62</f>
        <v>0.71</v>
      </c>
      <c r="FT62">
        <f>100*SUMIF('12pxv'!$E$39:$E$492,$A62,'12pxv'!AF$39:AF$492)/sub_peso!FT62</f>
        <v>1.58</v>
      </c>
      <c r="FU62">
        <f>100*SUMIF('12pxv'!$E$39:$E$492,$A62,'12pxv'!AG$39:AG$492)/sub_peso!FU62</f>
        <v>0.72</v>
      </c>
      <c r="FV62">
        <f>100*SUMIF('12pxv'!$E$39:$E$492,$A62,'12pxv'!AH$39:AH$492)/sub_peso!FV62</f>
        <v>4.72</v>
      </c>
      <c r="FW62">
        <f>100*SUMIF('12pxv'!$E$39:$E$492,$A62,'12pxv'!AI$39:AI$492)/sub_peso!FW62</f>
        <v>4.04</v>
      </c>
      <c r="FX62">
        <f>100*SUMIF('12pxv'!$E$39:$E$492,$A62,'12pxv'!AJ$39:AJ$492)/sub_peso!FX62</f>
        <v>0.82</v>
      </c>
      <c r="FY62">
        <f>100*SUMIF('12pxv'!$E$39:$E$492,$A62,'12pxv'!AK$39:AK$492)/sub_peso!FY62</f>
        <v>2.15</v>
      </c>
      <c r="FZ62">
        <f>100*SUMIF('12pxv'!$E$39:$E$492,$A62,'12pxv'!AL$39:AL$492)/sub_peso!FZ62</f>
        <v>1.73</v>
      </c>
      <c r="GA62">
        <f>100*SUMIF('12pxv'!$E$39:$E$492,$A62,'12pxv'!AM$39:AM$492)/sub_peso!GA62</f>
        <v>0.71</v>
      </c>
      <c r="GB62">
        <f>100*SUMIF('12pxv'!$E$39:$E$492,$A62,'12pxv'!AN$39:AN$492)/sub_peso!GB62</f>
        <v>2.81</v>
      </c>
    </row>
    <row r="63" spans="1:184" x14ac:dyDescent="0.25">
      <c r="A63" s="59">
        <v>1107095</v>
      </c>
      <c r="B63" s="56" t="s">
        <v>64</v>
      </c>
      <c r="C63" s="129">
        <v>1.57</v>
      </c>
      <c r="D63" s="129">
        <v>0.88</v>
      </c>
      <c r="E63" s="129">
        <v>10.44</v>
      </c>
      <c r="F63" s="129">
        <v>4.9800000000000004</v>
      </c>
      <c r="G63" s="129">
        <v>1.63</v>
      </c>
      <c r="H63" s="129">
        <v>-2.23</v>
      </c>
      <c r="I63" s="129">
        <v>-0.31</v>
      </c>
      <c r="J63" s="129">
        <v>-0.56999999999999995</v>
      </c>
      <c r="K63" s="129">
        <v>-0.11999999999999998</v>
      </c>
      <c r="L63" s="129">
        <v>-3.76</v>
      </c>
      <c r="M63" s="129">
        <v>1.39</v>
      </c>
      <c r="N63" s="129">
        <v>1.6800000000000002</v>
      </c>
      <c r="O63" s="129">
        <v>4.84</v>
      </c>
      <c r="P63" s="129">
        <v>-0.32</v>
      </c>
      <c r="Q63" s="129">
        <v>0.73</v>
      </c>
      <c r="R63" s="129">
        <v>-0.71</v>
      </c>
      <c r="S63" s="129">
        <v>1.7</v>
      </c>
      <c r="T63" s="129">
        <v>-0.27</v>
      </c>
      <c r="U63" s="129">
        <v>-0.23999999999999996</v>
      </c>
      <c r="V63" s="129">
        <v>-0.04</v>
      </c>
      <c r="W63" s="129">
        <v>0</v>
      </c>
      <c r="X63" s="129">
        <v>1.0900000000000001</v>
      </c>
      <c r="Y63" s="129">
        <v>-2.4300000000000002</v>
      </c>
      <c r="Z63" s="129">
        <v>2.2300000000000004</v>
      </c>
      <c r="AA63" s="129">
        <v>2.46</v>
      </c>
      <c r="AB63" s="129">
        <v>0.34</v>
      </c>
      <c r="AC63" s="129">
        <v>4.4499999999999993</v>
      </c>
      <c r="AD63" s="129">
        <v>2.72</v>
      </c>
      <c r="AE63" s="129">
        <v>0.37</v>
      </c>
      <c r="AF63" s="129">
        <v>-0.88</v>
      </c>
      <c r="AG63" s="129">
        <v>-0.28000000000000003</v>
      </c>
      <c r="AH63" s="129">
        <v>-0.98</v>
      </c>
      <c r="AI63" s="129">
        <v>-1.23</v>
      </c>
      <c r="AJ63" s="129">
        <v>-1.31</v>
      </c>
      <c r="AK63" s="129">
        <v>-0.82</v>
      </c>
      <c r="AL63" s="129">
        <v>0.41</v>
      </c>
      <c r="AM63" s="129">
        <v>7.6800000000000006</v>
      </c>
      <c r="AN63" s="129">
        <v>3.38</v>
      </c>
      <c r="AO63" s="129">
        <v>2.75</v>
      </c>
      <c r="AP63" s="129">
        <v>5.63</v>
      </c>
      <c r="AQ63" s="129">
        <v>3.7400000000000007</v>
      </c>
      <c r="AR63" s="129">
        <v>0.23999999999999996</v>
      </c>
      <c r="AS63" s="129">
        <v>-1.26</v>
      </c>
      <c r="AT63" s="129">
        <v>0.85</v>
      </c>
      <c r="AU63" s="129">
        <v>-0.87</v>
      </c>
      <c r="AV63" s="129">
        <v>0.12</v>
      </c>
      <c r="AW63" s="129">
        <v>-1.85</v>
      </c>
      <c r="AX63" s="129">
        <v>0.84</v>
      </c>
      <c r="AY63" s="129">
        <v>2.19</v>
      </c>
      <c r="AZ63" s="129">
        <v>5.22</v>
      </c>
      <c r="BA63" s="129">
        <v>1.1399999999999999</v>
      </c>
      <c r="BB63" s="129">
        <v>0.97000000000000008</v>
      </c>
      <c r="BC63" s="129">
        <v>0.81</v>
      </c>
      <c r="BD63" s="129">
        <v>-0.34</v>
      </c>
      <c r="BE63" s="129">
        <v>-0.44</v>
      </c>
      <c r="BF63" s="129">
        <v>-1.05</v>
      </c>
      <c r="BG63" s="129">
        <v>-0.57999999999999996</v>
      </c>
      <c r="BH63" s="129">
        <v>-0.17</v>
      </c>
      <c r="BI63" s="129">
        <v>-0.24</v>
      </c>
      <c r="BJ63" s="129">
        <v>-0.41</v>
      </c>
      <c r="BK63" s="129">
        <v>0.3</v>
      </c>
      <c r="BL63" s="129">
        <v>0.02</v>
      </c>
      <c r="BM63" s="129">
        <v>1.73</v>
      </c>
      <c r="BN63" s="129">
        <v>1.35</v>
      </c>
      <c r="BO63" s="129">
        <v>1.92</v>
      </c>
      <c r="BP63" s="129">
        <v>-0.73</v>
      </c>
      <c r="BQ63" s="129">
        <v>0.67</v>
      </c>
      <c r="BR63" s="129">
        <v>0.01</v>
      </c>
      <c r="BS63" s="129">
        <v>-1.45</v>
      </c>
      <c r="BT63" s="129">
        <v>0.46999999999999992</v>
      </c>
      <c r="BU63" s="129">
        <v>1.48</v>
      </c>
      <c r="BV63" s="129">
        <v>-2.61</v>
      </c>
      <c r="BW63" s="129">
        <v>-0.94999999999999984</v>
      </c>
      <c r="BX63" s="129">
        <v>0.82</v>
      </c>
      <c r="BY63" s="129">
        <v>3.07</v>
      </c>
      <c r="BZ63" s="129">
        <v>2.5299999999999998</v>
      </c>
      <c r="CA63" s="129">
        <v>-1.34</v>
      </c>
      <c r="CB63" s="129">
        <v>-4.99</v>
      </c>
      <c r="CC63" s="129">
        <v>-3.08</v>
      </c>
      <c r="CD63" s="129">
        <v>-7.0000000000000021E-2</v>
      </c>
      <c r="CE63" s="129">
        <v>-1.29</v>
      </c>
      <c r="CF63" s="129">
        <v>0.52</v>
      </c>
      <c r="CG63" s="129">
        <v>-1.7</v>
      </c>
      <c r="CH63" s="129">
        <v>0.74</v>
      </c>
      <c r="CI63" s="129">
        <v>0.91</v>
      </c>
      <c r="CJ63" s="129">
        <v>3.46</v>
      </c>
      <c r="CK63" s="129">
        <v>6.27</v>
      </c>
      <c r="CL63" s="129">
        <v>0.73</v>
      </c>
      <c r="CM63" s="129">
        <v>-3.47</v>
      </c>
      <c r="CN63" s="129">
        <v>-1.8</v>
      </c>
      <c r="CO63" s="129">
        <v>-1.28</v>
      </c>
      <c r="CP63" s="129">
        <v>2.0100000000000002</v>
      </c>
      <c r="CQ63" s="129">
        <v>-1.59</v>
      </c>
      <c r="CR63" s="129">
        <v>-0.73</v>
      </c>
      <c r="CS63" s="129">
        <v>0.72</v>
      </c>
      <c r="CT63" s="129">
        <v>5.44</v>
      </c>
      <c r="CU63" s="129">
        <v>2.8</v>
      </c>
      <c r="CV63" s="129">
        <v>-0.01</v>
      </c>
      <c r="CW63" s="129">
        <v>1.23</v>
      </c>
      <c r="CX63" s="129">
        <v>7.03</v>
      </c>
      <c r="CY63" s="129">
        <v>7.18</v>
      </c>
      <c r="CZ63" s="129">
        <v>-0.93999999999999984</v>
      </c>
      <c r="DA63" s="129">
        <v>-0.19</v>
      </c>
      <c r="DB63" s="129">
        <v>1.61</v>
      </c>
      <c r="DC63" s="129">
        <v>3.85</v>
      </c>
      <c r="DD63" s="129">
        <v>5.73</v>
      </c>
      <c r="DE63" s="129">
        <v>10.88</v>
      </c>
      <c r="DF63" s="129">
        <v>6.8800000000000008</v>
      </c>
      <c r="DG63" s="129">
        <v>0.5</v>
      </c>
      <c r="DH63" s="129">
        <v>-0.34</v>
      </c>
      <c r="DI63" s="129">
        <v>4.1100000000000003</v>
      </c>
      <c r="DJ63" s="129">
        <v>-0.89</v>
      </c>
      <c r="DK63" s="129">
        <v>-1.5500000000000003</v>
      </c>
      <c r="DL63" s="129">
        <v>-4.43</v>
      </c>
      <c r="DM63" s="129">
        <v>-2.98</v>
      </c>
      <c r="DN63" s="129">
        <v>-0.83</v>
      </c>
      <c r="DO63" s="129">
        <v>1.23</v>
      </c>
      <c r="DP63" s="129">
        <v>2.0099999999999998</v>
      </c>
      <c r="DQ63" s="129">
        <v>-0.37</v>
      </c>
      <c r="DR63" s="129">
        <v>0.68000000000000016</v>
      </c>
      <c r="DS63" s="129">
        <v>-2.2400000000000002</v>
      </c>
      <c r="DT63" s="129">
        <v>-0.41</v>
      </c>
      <c r="DU63" s="129">
        <v>-0.15</v>
      </c>
      <c r="DV63" s="129">
        <v>-0.09</v>
      </c>
      <c r="DW63" s="129">
        <v>-2.5299999999999998</v>
      </c>
      <c r="DX63" s="129">
        <v>-0.54</v>
      </c>
      <c r="DY63" s="129">
        <v>-1.29</v>
      </c>
      <c r="DZ63" s="129">
        <v>1.9299999999999997</v>
      </c>
      <c r="EA63" s="129">
        <v>2.84</v>
      </c>
      <c r="EB63" s="129">
        <v>2.2400000000000002</v>
      </c>
      <c r="EC63" s="129">
        <v>-0.67</v>
      </c>
      <c r="ED63" s="129">
        <v>0.1</v>
      </c>
      <c r="EE63" s="129">
        <v>4.41</v>
      </c>
      <c r="EF63" s="129">
        <v>5.78</v>
      </c>
      <c r="EG63" s="129">
        <v>1.3</v>
      </c>
      <c r="EH63" s="129">
        <v>11.72</v>
      </c>
      <c r="EI63" s="129">
        <v>-1.81</v>
      </c>
      <c r="EJ63" s="129">
        <v>-0.78</v>
      </c>
      <c r="EK63" s="129">
        <v>-2.5099999999999998</v>
      </c>
      <c r="EL63" s="129">
        <v>1.1200000000000001</v>
      </c>
      <c r="EM63" s="129">
        <v>0.22</v>
      </c>
      <c r="EN63" s="129">
        <v>1.2</v>
      </c>
      <c r="EO63" s="129">
        <v>0.15</v>
      </c>
      <c r="EP63" s="129">
        <v>-1.73</v>
      </c>
      <c r="EQ63" s="129">
        <v>0.42000000000000004</v>
      </c>
      <c r="ER63" s="129">
        <v>0.22</v>
      </c>
      <c r="ES63" s="129">
        <v>7.0000000000000007E-2</v>
      </c>
      <c r="ET63" s="129">
        <v>3.11</v>
      </c>
      <c r="EU63" s="129">
        <v>2.04</v>
      </c>
      <c r="EV63">
        <f>100*SUMIF('12pxv'!$E$39:$E$492,$A63,'12pxv'!H$39:H$492)/sub_peso!EV63</f>
        <v>-2.4300000000000002</v>
      </c>
      <c r="EW63">
        <f>100*SUMIF('12pxv'!$E$39:$E$492,$A63,'12pxv'!I$39:I$492)/sub_peso!EW63</f>
        <v>-2.11</v>
      </c>
      <c r="EX63">
        <f>100*SUMIF('12pxv'!$E$39:$E$492,$A63,'12pxv'!J$39:J$492)/sub_peso!EX63</f>
        <v>-0.19</v>
      </c>
      <c r="EY63">
        <f>100*SUMIF('12pxv'!$E$39:$E$492,$A63,'12pxv'!K$39:K$492)/sub_peso!EY63</f>
        <v>-0.18999999999999997</v>
      </c>
      <c r="EZ63">
        <f>100*SUMIF('12pxv'!$E$39:$E$492,$A63,'12pxv'!L$39:L$492)/sub_peso!EZ63</f>
        <v>0.75</v>
      </c>
      <c r="FA63">
        <f>100*SUMIF('12pxv'!$E$39:$E$492,$A63,'12pxv'!M$39:M$492)/sub_peso!FA63</f>
        <v>1.21</v>
      </c>
      <c r="FB63">
        <f>100*SUMIF('12pxv'!$E$39:$E$492,$A63,'12pxv'!N$39:N$492)/sub_peso!FB63</f>
        <v>-0.28999999999999998</v>
      </c>
      <c r="FC63">
        <f>100*SUMIF('12pxv'!$E$39:$E$492,$A63,'12pxv'!O$39:O$492)/sub_peso!FC63</f>
        <v>0.94999999999999984</v>
      </c>
      <c r="FD63">
        <f>100*SUMIF('12pxv'!$E$39:$E$492,$A63,'12pxv'!P$39:P$492)/sub_peso!FD63</f>
        <v>1.5499999999999998</v>
      </c>
      <c r="FE63">
        <f>100*SUMIF('12pxv'!$E$39:$E$492,$A63,'12pxv'!Q$39:Q$492)/sub_peso!FE63</f>
        <v>2.3199999999999998</v>
      </c>
      <c r="FF63">
        <f>100*SUMIF('12pxv'!$E$39:$E$492,$A63,'12pxv'!R$39:R$492)/sub_peso!FF63</f>
        <v>-0.72999999999999987</v>
      </c>
      <c r="FG63">
        <f>100*SUMIF('12pxv'!$E$39:$E$492,$A63,'12pxv'!S$39:S$492)/sub_peso!FG63</f>
        <v>-0.67</v>
      </c>
      <c r="FH63">
        <f>100*SUMIF('12pxv'!$E$39:$E$492,$A63,'12pxv'!T$39:T$492)/sub_peso!FH63</f>
        <v>-1.28</v>
      </c>
      <c r="FI63">
        <f>100*SUMIF('12pxv'!$E$39:$E$492,$A63,'12pxv'!U$39:U$492)/sub_peso!FI63</f>
        <v>-0.72</v>
      </c>
      <c r="FJ63">
        <f>100*SUMIF('12pxv'!$E$39:$E$492,$A63,'12pxv'!V$39:V$492)/sub_peso!FJ63</f>
        <v>0.71</v>
      </c>
      <c r="FK63">
        <f>100*SUMIF('12pxv'!$E$39:$E$492,$A63,'12pxv'!W$39:W$492)/sub_peso!FK63</f>
        <v>-0.48000000000000004</v>
      </c>
      <c r="FL63">
        <f>100*SUMIF('12pxv'!$E$39:$E$492,$A63,'12pxv'!X$39:X$492)/sub_peso!FL63</f>
        <v>0.12000000000000001</v>
      </c>
      <c r="FM63">
        <f>100*SUMIF('12pxv'!$E$39:$E$492,$A63,'12pxv'!Y$39:Y$492)/sub_peso!FM63</f>
        <v>0.45</v>
      </c>
      <c r="FN63">
        <f>100*SUMIF('12pxv'!$E$39:$E$492,$A63,'12pxv'!Z$39:Z$492)/sub_peso!FN63</f>
        <v>-0.39</v>
      </c>
      <c r="FO63">
        <f>100*SUMIF('12pxv'!$E$39:$E$492,$A63,'12pxv'!AA$39:AA$492)/sub_peso!FO63</f>
        <v>-0.15</v>
      </c>
      <c r="FP63">
        <f>100*SUMIF('12pxv'!$E$39:$E$492,$A63,'12pxv'!AB$39:AB$492)/sub_peso!FP63</f>
        <v>0.6</v>
      </c>
      <c r="FQ63">
        <f>100*SUMIF('12pxv'!$E$39:$E$492,$A63,'12pxv'!AC$39:AC$492)/sub_peso!FQ63</f>
        <v>4.6100000000000003</v>
      </c>
      <c r="FR63">
        <f>100*SUMIF('12pxv'!$E$39:$E$492,$A63,'12pxv'!AD$39:AD$492)/sub_peso!FR63</f>
        <v>-0.40000000000000008</v>
      </c>
      <c r="FS63">
        <f>100*SUMIF('12pxv'!$E$39:$E$492,$A63,'12pxv'!AE$39:AE$492)/sub_peso!FS63</f>
        <v>0.9</v>
      </c>
      <c r="FT63">
        <f>100*SUMIF('12pxv'!$E$39:$E$492,$A63,'12pxv'!AF$39:AF$492)/sub_peso!FT63</f>
        <v>1.47</v>
      </c>
      <c r="FU63">
        <f>100*SUMIF('12pxv'!$E$39:$E$492,$A63,'12pxv'!AG$39:AG$492)/sub_peso!FU63</f>
        <v>0.18</v>
      </c>
      <c r="FV63">
        <f>100*SUMIF('12pxv'!$E$39:$E$492,$A63,'12pxv'!AH$39:AH$492)/sub_peso!FV63</f>
        <v>5.61</v>
      </c>
      <c r="FW63">
        <f>100*SUMIF('12pxv'!$E$39:$E$492,$A63,'12pxv'!AI$39:AI$492)/sub_peso!FW63</f>
        <v>4.0199999999999996</v>
      </c>
      <c r="FX63">
        <f>100*SUMIF('12pxv'!$E$39:$E$492,$A63,'12pxv'!AJ$39:AJ$492)/sub_peso!FX63</f>
        <v>1.5999999999999999</v>
      </c>
      <c r="FY63">
        <f>100*SUMIF('12pxv'!$E$39:$E$492,$A63,'12pxv'!AK$39:AK$492)/sub_peso!FY63</f>
        <v>1.4099999999999997</v>
      </c>
      <c r="FZ63">
        <f>100*SUMIF('12pxv'!$E$39:$E$492,$A63,'12pxv'!AL$39:AL$492)/sub_peso!FZ63</f>
        <v>0.42000000000000004</v>
      </c>
      <c r="GA63">
        <f>100*SUMIF('12pxv'!$E$39:$E$492,$A63,'12pxv'!AM$39:AM$492)/sub_peso!GA63</f>
        <v>-0.28000000000000003</v>
      </c>
      <c r="GB63">
        <f>100*SUMIF('12pxv'!$E$39:$E$492,$A63,'12pxv'!AN$39:AN$492)/sub_peso!GB63</f>
        <v>2.69</v>
      </c>
    </row>
    <row r="64" spans="1:184" x14ac:dyDescent="0.25">
      <c r="A64" s="59">
        <v>1107096</v>
      </c>
      <c r="B64" s="56" t="s">
        <v>65</v>
      </c>
      <c r="C64" s="129">
        <v>1.08</v>
      </c>
      <c r="D64" s="129">
        <v>1.8700000000000006</v>
      </c>
      <c r="E64" s="129">
        <v>11</v>
      </c>
      <c r="F64" s="129">
        <v>4.46</v>
      </c>
      <c r="G64" s="129">
        <v>0.24</v>
      </c>
      <c r="H64" s="129">
        <v>-1.7299999999999998</v>
      </c>
      <c r="I64" s="129">
        <v>-0.20999999999999996</v>
      </c>
      <c r="J64" s="129">
        <v>-0.61999999999999988</v>
      </c>
      <c r="K64" s="129">
        <v>-1.7099999999999997</v>
      </c>
      <c r="L64" s="129">
        <v>-2.74</v>
      </c>
      <c r="M64" s="129">
        <v>-0.28999999999999998</v>
      </c>
      <c r="N64" s="129">
        <v>1.6299999999999997</v>
      </c>
      <c r="O64" s="129">
        <v>4.3</v>
      </c>
      <c r="P64" s="129">
        <v>2.79</v>
      </c>
      <c r="Q64" s="129">
        <v>-0.32</v>
      </c>
      <c r="R64" s="129">
        <v>0.76</v>
      </c>
      <c r="S64" s="129">
        <v>-0.21999999999999997</v>
      </c>
      <c r="T64" s="129">
        <v>-0.87</v>
      </c>
      <c r="U64" s="129">
        <v>-7.0000000000000007E-2</v>
      </c>
      <c r="V64" s="129">
        <v>0</v>
      </c>
      <c r="W64" s="129">
        <v>1.25</v>
      </c>
      <c r="X64" s="129">
        <v>-0.22</v>
      </c>
      <c r="Y64" s="129">
        <v>-0.57999999999999996</v>
      </c>
      <c r="Z64" s="129">
        <v>0.37</v>
      </c>
      <c r="AA64" s="129">
        <v>1.67</v>
      </c>
      <c r="AB64" s="129">
        <v>0.52</v>
      </c>
      <c r="AC64" s="129">
        <v>2.91</v>
      </c>
      <c r="AD64" s="129">
        <v>2.4300000000000002</v>
      </c>
      <c r="AE64" s="129">
        <v>0.82</v>
      </c>
      <c r="AF64" s="129">
        <v>-2.54</v>
      </c>
      <c r="AG64" s="129">
        <v>1.86</v>
      </c>
      <c r="AH64" s="129">
        <v>-1.21</v>
      </c>
      <c r="AI64" s="129">
        <v>-0.63</v>
      </c>
      <c r="AJ64" s="129">
        <v>-1.65</v>
      </c>
      <c r="AK64" s="129">
        <v>-0.36</v>
      </c>
      <c r="AL64" s="129">
        <v>-1.3899999999999997</v>
      </c>
      <c r="AM64" s="129">
        <v>4.99</v>
      </c>
      <c r="AN64" s="129">
        <v>4.21</v>
      </c>
      <c r="AO64" s="129">
        <v>3</v>
      </c>
      <c r="AP64" s="129">
        <v>7.08</v>
      </c>
      <c r="AQ64" s="129">
        <v>4</v>
      </c>
      <c r="AR64" s="129">
        <v>1.71</v>
      </c>
      <c r="AS64" s="129">
        <v>-0.57999999999999996</v>
      </c>
      <c r="AT64" s="129">
        <v>1.68</v>
      </c>
      <c r="AU64" s="129">
        <v>1.1100000000000001</v>
      </c>
      <c r="AV64" s="129">
        <v>-0.85999999999999976</v>
      </c>
      <c r="AW64" s="129">
        <v>-1.4499999999999997</v>
      </c>
      <c r="AX64" s="129">
        <v>-0.14000000000000001</v>
      </c>
      <c r="AY64" s="129">
        <v>2.0299999999999998</v>
      </c>
      <c r="AZ64" s="129">
        <v>6.05</v>
      </c>
      <c r="BA64" s="129">
        <v>-0.93</v>
      </c>
      <c r="BB64" s="129">
        <v>0.76</v>
      </c>
      <c r="BC64" s="129">
        <v>0.39</v>
      </c>
      <c r="BD64" s="129">
        <v>-0.28999999999999998</v>
      </c>
      <c r="BE64" s="129">
        <v>-0.21</v>
      </c>
      <c r="BF64" s="129">
        <v>0.05</v>
      </c>
      <c r="BG64" s="129">
        <v>-2.2499999999999996</v>
      </c>
      <c r="BH64" s="129">
        <v>-0.89</v>
      </c>
      <c r="BI64" s="129">
        <v>2.34</v>
      </c>
      <c r="BJ64" s="129">
        <v>-3.84</v>
      </c>
      <c r="BK64" s="129">
        <v>1.6899999999999997</v>
      </c>
      <c r="BL64" s="129">
        <v>2.2000000000000002</v>
      </c>
      <c r="BM64" s="129">
        <v>-0.13</v>
      </c>
      <c r="BN64" s="129">
        <v>1.8299999999999998</v>
      </c>
      <c r="BO64" s="129">
        <v>1.61</v>
      </c>
      <c r="BP64" s="129">
        <v>-0.22</v>
      </c>
      <c r="BQ64" s="129">
        <v>-1.23</v>
      </c>
      <c r="BR64" s="129">
        <v>0.01</v>
      </c>
      <c r="BS64" s="129">
        <v>0.3</v>
      </c>
      <c r="BT64" s="129">
        <v>-1.18</v>
      </c>
      <c r="BU64" s="129">
        <v>0.96000000000000008</v>
      </c>
      <c r="BV64" s="129">
        <v>-0.75000000000000011</v>
      </c>
      <c r="BW64" s="129">
        <v>-3.1</v>
      </c>
      <c r="BX64" s="129">
        <v>1.3900000000000001</v>
      </c>
      <c r="BY64" s="129">
        <v>4.6399999999999997</v>
      </c>
      <c r="BZ64" s="129">
        <v>0.72</v>
      </c>
      <c r="CA64" s="129">
        <v>-2.5099999999999998</v>
      </c>
      <c r="CB64" s="129">
        <v>-2.78</v>
      </c>
      <c r="CC64" s="129">
        <v>-1.28</v>
      </c>
      <c r="CD64" s="129">
        <v>-1.31</v>
      </c>
      <c r="CE64" s="129">
        <v>-1.0200000000000002</v>
      </c>
      <c r="CF64" s="129">
        <v>0.41</v>
      </c>
      <c r="CG64" s="129">
        <v>-2.52</v>
      </c>
      <c r="CH64" s="129">
        <v>-0.74</v>
      </c>
      <c r="CI64" s="129">
        <v>1.47</v>
      </c>
      <c r="CJ64" s="129">
        <v>3.2899999999999996</v>
      </c>
      <c r="CK64" s="129">
        <v>4.13</v>
      </c>
      <c r="CL64" s="129">
        <v>1.7600000000000002</v>
      </c>
      <c r="CM64" s="129">
        <v>-2.95</v>
      </c>
      <c r="CN64" s="129">
        <v>-3.18</v>
      </c>
      <c r="CO64" s="129">
        <v>-0.39999999999999997</v>
      </c>
      <c r="CP64" s="129">
        <v>-0.19</v>
      </c>
      <c r="CQ64" s="129">
        <v>-0.23</v>
      </c>
      <c r="CR64" s="129">
        <v>0.57999999999999996</v>
      </c>
      <c r="CS64" s="129">
        <v>0.61</v>
      </c>
      <c r="CT64" s="129">
        <v>4.1399999999999997</v>
      </c>
      <c r="CU64" s="129">
        <v>8.14</v>
      </c>
      <c r="CV64" s="129">
        <v>-2.02</v>
      </c>
      <c r="CW64" s="129">
        <v>0.21</v>
      </c>
      <c r="CX64" s="129">
        <v>1.72</v>
      </c>
      <c r="CY64" s="129">
        <v>13.469999999999999</v>
      </c>
      <c r="CZ64" s="129">
        <v>2.13</v>
      </c>
      <c r="DA64" s="129">
        <v>0.28000000000000008</v>
      </c>
      <c r="DB64" s="129">
        <v>1.56</v>
      </c>
      <c r="DC64" s="129">
        <v>6.54</v>
      </c>
      <c r="DD64" s="129">
        <v>1.92</v>
      </c>
      <c r="DE64" s="129">
        <v>4.2900000000000009</v>
      </c>
      <c r="DF64" s="129">
        <v>8.98</v>
      </c>
      <c r="DG64" s="129">
        <v>-1.5</v>
      </c>
      <c r="DH64" s="129">
        <v>-1.37</v>
      </c>
      <c r="DI64" s="129">
        <v>2.19</v>
      </c>
      <c r="DJ64" s="129">
        <v>5.85</v>
      </c>
      <c r="DK64" s="129">
        <v>-0.12</v>
      </c>
      <c r="DL64" s="129">
        <v>-6.09</v>
      </c>
      <c r="DM64" s="129">
        <v>-1.05</v>
      </c>
      <c r="DN64" s="129">
        <v>-1.58</v>
      </c>
      <c r="DO64" s="129">
        <v>-0.56000000000000005</v>
      </c>
      <c r="DP64" s="129">
        <v>3.65</v>
      </c>
      <c r="DQ64" s="129">
        <v>1.78</v>
      </c>
      <c r="DR64" s="129">
        <v>-1.75</v>
      </c>
      <c r="DS64" s="129">
        <v>-0.9</v>
      </c>
      <c r="DT64" s="129">
        <v>-0.52</v>
      </c>
      <c r="DU64" s="129">
        <v>-1.0500000000000003</v>
      </c>
      <c r="DV64" s="129">
        <v>-0.28999999999999992</v>
      </c>
      <c r="DW64" s="129">
        <v>-0.31</v>
      </c>
      <c r="DX64" s="129">
        <v>1.9899999999999995</v>
      </c>
      <c r="DY64" s="129">
        <v>-2.14</v>
      </c>
      <c r="DZ64" s="129">
        <v>1.3200000000000003</v>
      </c>
      <c r="EA64" s="129">
        <v>0.53000000000000014</v>
      </c>
      <c r="EB64" s="129">
        <v>0.31</v>
      </c>
      <c r="EC64" s="129">
        <v>0.4</v>
      </c>
      <c r="ED64" s="129">
        <v>0.04</v>
      </c>
      <c r="EE64" s="129">
        <v>-0.91</v>
      </c>
      <c r="EF64" s="129">
        <v>7.8999999999999995</v>
      </c>
      <c r="EG64" s="129">
        <v>5.9999999999999991E-2</v>
      </c>
      <c r="EH64" s="129">
        <v>14.980000000000002</v>
      </c>
      <c r="EI64" s="129">
        <v>-2.2599999999999998</v>
      </c>
      <c r="EJ64" s="129">
        <v>0.74</v>
      </c>
      <c r="EK64" s="129">
        <v>-1.52</v>
      </c>
      <c r="EL64" s="129">
        <v>-0.72</v>
      </c>
      <c r="EM64" s="129">
        <v>1.6</v>
      </c>
      <c r="EN64" s="129">
        <v>1.99</v>
      </c>
      <c r="EO64" s="129">
        <v>-2.64</v>
      </c>
      <c r="EP64" s="129">
        <v>-0.49000000000000005</v>
      </c>
      <c r="EQ64" s="129">
        <v>2.63</v>
      </c>
      <c r="ER64" s="129">
        <v>-1.55</v>
      </c>
      <c r="ES64" s="129">
        <v>0.19</v>
      </c>
      <c r="ET64" s="129">
        <v>1.79</v>
      </c>
      <c r="EU64" s="129">
        <v>3.65</v>
      </c>
      <c r="EV64">
        <f>100*SUMIF('12pxv'!$E$39:$E$492,$A64,'12pxv'!H$39:H$492)/sub_peso!EV64</f>
        <v>-3.8499999999999996</v>
      </c>
      <c r="EW64">
        <f>100*SUMIF('12pxv'!$E$39:$E$492,$A64,'12pxv'!I$39:I$492)/sub_peso!EW64</f>
        <v>2.0499999999999998</v>
      </c>
      <c r="EX64">
        <f>100*SUMIF('12pxv'!$E$39:$E$492,$A64,'12pxv'!J$39:J$492)/sub_peso!EX64</f>
        <v>0.3</v>
      </c>
      <c r="EY64">
        <f>100*SUMIF('12pxv'!$E$39:$E$492,$A64,'12pxv'!K$39:K$492)/sub_peso!EY64</f>
        <v>-4.42</v>
      </c>
      <c r="EZ64">
        <f>100*SUMIF('12pxv'!$E$39:$E$492,$A64,'12pxv'!L$39:L$492)/sub_peso!EZ64</f>
        <v>2.91</v>
      </c>
      <c r="FA64">
        <f>100*SUMIF('12pxv'!$E$39:$E$492,$A64,'12pxv'!M$39:M$492)/sub_peso!FA64</f>
        <v>-2</v>
      </c>
      <c r="FB64">
        <f>100*SUMIF('12pxv'!$E$39:$E$492,$A64,'12pxv'!N$39:N$492)/sub_peso!FB64</f>
        <v>1.89</v>
      </c>
      <c r="FC64">
        <f>100*SUMIF('12pxv'!$E$39:$E$492,$A64,'12pxv'!O$39:O$492)/sub_peso!FC64</f>
        <v>-0.17</v>
      </c>
      <c r="FD64">
        <f>100*SUMIF('12pxv'!$E$39:$E$492,$A64,'12pxv'!P$39:P$492)/sub_peso!FD64</f>
        <v>2.2599999999999998</v>
      </c>
      <c r="FE64">
        <f>100*SUMIF('12pxv'!$E$39:$E$492,$A64,'12pxv'!Q$39:Q$492)/sub_peso!FE64</f>
        <v>1.02</v>
      </c>
      <c r="FF64">
        <f>100*SUMIF('12pxv'!$E$39:$E$492,$A64,'12pxv'!R$39:R$492)/sub_peso!FF64</f>
        <v>0.51</v>
      </c>
      <c r="FG64">
        <f>100*SUMIF('12pxv'!$E$39:$E$492,$A64,'12pxv'!S$39:S$492)/sub_peso!FG64</f>
        <v>-0.51</v>
      </c>
      <c r="FH64">
        <f>100*SUMIF('12pxv'!$E$39:$E$492,$A64,'12pxv'!T$39:T$492)/sub_peso!FH64</f>
        <v>0.4</v>
      </c>
      <c r="FI64">
        <f>100*SUMIF('12pxv'!$E$39:$E$492,$A64,'12pxv'!U$39:U$492)/sub_peso!FI64</f>
        <v>0.76</v>
      </c>
      <c r="FJ64">
        <f>100*SUMIF('12pxv'!$E$39:$E$492,$A64,'12pxv'!V$39:V$492)/sub_peso!FJ64</f>
        <v>0.9</v>
      </c>
      <c r="FK64">
        <f>100*SUMIF('12pxv'!$E$39:$E$492,$A64,'12pxv'!W$39:W$492)/sub_peso!FK64</f>
        <v>-2.2799999999999998</v>
      </c>
      <c r="FL64">
        <f>100*SUMIF('12pxv'!$E$39:$E$492,$A64,'12pxv'!X$39:X$492)/sub_peso!FL64</f>
        <v>1.08</v>
      </c>
      <c r="FM64">
        <f>100*SUMIF('12pxv'!$E$39:$E$492,$A64,'12pxv'!Y$39:Y$492)/sub_peso!FM64</f>
        <v>0.34</v>
      </c>
      <c r="FN64">
        <f>100*SUMIF('12pxv'!$E$39:$E$492,$A64,'12pxv'!Z$39:Z$492)/sub_peso!FN64</f>
        <v>-0.3</v>
      </c>
      <c r="FO64">
        <f>100*SUMIF('12pxv'!$E$39:$E$492,$A64,'12pxv'!AA$39:AA$492)/sub_peso!FO64</f>
        <v>-0.62</v>
      </c>
      <c r="FP64">
        <f>100*SUMIF('12pxv'!$E$39:$E$492,$A64,'12pxv'!AB$39:AB$492)/sub_peso!FP64</f>
        <v>-1.1599999999999999</v>
      </c>
      <c r="FQ64">
        <f>100*SUMIF('12pxv'!$E$39:$E$492,$A64,'12pxv'!AC$39:AC$492)/sub_peso!FQ64</f>
        <v>2.56</v>
      </c>
      <c r="FR64">
        <f>100*SUMIF('12pxv'!$E$39:$E$492,$A64,'12pxv'!AD$39:AD$492)/sub_peso!FR64</f>
        <v>1.78</v>
      </c>
      <c r="FS64">
        <f>100*SUMIF('12pxv'!$E$39:$E$492,$A64,'12pxv'!AE$39:AE$492)/sub_peso!FS64</f>
        <v>0.55000000000000004</v>
      </c>
      <c r="FT64">
        <f>100*SUMIF('12pxv'!$E$39:$E$492,$A64,'12pxv'!AF$39:AF$492)/sub_peso!FT64</f>
        <v>1.0000000000000002</v>
      </c>
      <c r="FU64">
        <f>100*SUMIF('12pxv'!$E$39:$E$492,$A64,'12pxv'!AG$39:AG$492)/sub_peso!FU64</f>
        <v>-0.78999999999999992</v>
      </c>
      <c r="FV64">
        <f>100*SUMIF('12pxv'!$E$39:$E$492,$A64,'12pxv'!AH$39:AH$492)/sub_peso!FV64</f>
        <v>0.43</v>
      </c>
      <c r="FW64">
        <f>100*SUMIF('12pxv'!$E$39:$E$492,$A64,'12pxv'!AI$39:AI$492)/sub_peso!FW64</f>
        <v>5.57</v>
      </c>
      <c r="FX64">
        <f>100*SUMIF('12pxv'!$E$39:$E$492,$A64,'12pxv'!AJ$39:AJ$492)/sub_peso!FX64</f>
        <v>0.84</v>
      </c>
      <c r="FY64">
        <f>100*SUMIF('12pxv'!$E$39:$E$492,$A64,'12pxv'!AK$39:AK$492)/sub_peso!FY64</f>
        <v>0.92000000000000015</v>
      </c>
      <c r="FZ64">
        <f>100*SUMIF('12pxv'!$E$39:$E$492,$A64,'12pxv'!AL$39:AL$492)/sub_peso!FZ64</f>
        <v>0.13</v>
      </c>
      <c r="GA64">
        <f>100*SUMIF('12pxv'!$E$39:$E$492,$A64,'12pxv'!AM$39:AM$492)/sub_peso!GA64</f>
        <v>2.1</v>
      </c>
      <c r="GB64">
        <f>100*SUMIF('12pxv'!$E$39:$E$492,$A64,'12pxv'!AN$39:AN$492)/sub_peso!GB64</f>
        <v>4.0599999999999996</v>
      </c>
    </row>
    <row r="65" spans="1:184" x14ac:dyDescent="0.25">
      <c r="A65" s="59">
        <v>1107099</v>
      </c>
      <c r="B65" s="56" t="s">
        <v>66</v>
      </c>
      <c r="C65" s="129">
        <v>1.1000000000000001</v>
      </c>
      <c r="D65" s="129">
        <v>2.12</v>
      </c>
      <c r="E65" s="129">
        <v>8.5999999999999979</v>
      </c>
      <c r="F65" s="129">
        <v>3.55</v>
      </c>
      <c r="G65" s="129">
        <v>2.44</v>
      </c>
      <c r="H65" s="129">
        <v>1.1499999999999999</v>
      </c>
      <c r="I65" s="129">
        <v>0.16</v>
      </c>
      <c r="J65" s="129">
        <v>-1.5699999999999998</v>
      </c>
      <c r="K65" s="129">
        <v>-0.63</v>
      </c>
      <c r="L65" s="129">
        <v>-0.42</v>
      </c>
      <c r="M65" s="129">
        <v>-1.03</v>
      </c>
      <c r="N65" s="129">
        <v>3.6599999999999997</v>
      </c>
      <c r="O65" s="129">
        <v>1.97</v>
      </c>
      <c r="P65" s="129">
        <v>1.1499999999999999</v>
      </c>
      <c r="Q65" s="129">
        <v>0.2</v>
      </c>
      <c r="R65" s="129">
        <v>1.6499999999999997</v>
      </c>
      <c r="S65" s="129">
        <v>2.86</v>
      </c>
      <c r="T65" s="129">
        <v>4.6100000000000003</v>
      </c>
      <c r="U65" s="129">
        <v>-2.61</v>
      </c>
      <c r="V65" s="129">
        <v>-0.61</v>
      </c>
      <c r="W65" s="129">
        <v>-1.58</v>
      </c>
      <c r="X65" s="129">
        <v>1.76</v>
      </c>
      <c r="Y65" s="129">
        <v>-1.1399999999999999</v>
      </c>
      <c r="Z65" s="129">
        <v>-0.26</v>
      </c>
      <c r="AA65" s="129">
        <v>-1.33</v>
      </c>
      <c r="AB65" s="129">
        <v>2.1</v>
      </c>
      <c r="AC65" s="129">
        <v>2.37</v>
      </c>
      <c r="AD65" s="129">
        <v>1.48</v>
      </c>
      <c r="AE65" s="129">
        <v>1.21</v>
      </c>
      <c r="AF65" s="129">
        <v>1.5100000000000002</v>
      </c>
      <c r="AG65" s="129">
        <v>-1.7199999999999998</v>
      </c>
      <c r="AH65" s="129">
        <v>-2.08</v>
      </c>
      <c r="AI65" s="129">
        <v>0.81</v>
      </c>
      <c r="AJ65" s="129">
        <v>-1.48</v>
      </c>
      <c r="AK65" s="129">
        <v>-1.5199999999999998</v>
      </c>
      <c r="AL65" s="129">
        <v>0.12</v>
      </c>
      <c r="AM65" s="129">
        <v>4.83</v>
      </c>
      <c r="AN65" s="129">
        <v>3.06</v>
      </c>
      <c r="AO65" s="129">
        <v>0.8899999999999999</v>
      </c>
      <c r="AP65" s="129">
        <v>5.1100000000000003</v>
      </c>
      <c r="AQ65" s="129">
        <v>3.74</v>
      </c>
      <c r="AR65" s="129">
        <v>3.23</v>
      </c>
      <c r="AS65" s="129">
        <v>-1.58</v>
      </c>
      <c r="AT65" s="129">
        <v>-1.21</v>
      </c>
      <c r="AU65" s="129">
        <v>-1.28</v>
      </c>
      <c r="AV65" s="129">
        <v>0.33</v>
      </c>
      <c r="AW65" s="129">
        <v>-1.19</v>
      </c>
      <c r="AX65" s="129">
        <v>2.35</v>
      </c>
      <c r="AY65" s="129">
        <v>1.75</v>
      </c>
      <c r="AZ65" s="129">
        <v>3.39</v>
      </c>
      <c r="BA65" s="129">
        <v>2.85</v>
      </c>
      <c r="BB65" s="129">
        <v>0.80999999999999994</v>
      </c>
      <c r="BC65" s="129">
        <v>1.0900000000000001</v>
      </c>
      <c r="BD65" s="129">
        <v>2.5</v>
      </c>
      <c r="BE65" s="129">
        <v>-0.15</v>
      </c>
      <c r="BF65" s="129">
        <v>-1.5499999999999998</v>
      </c>
      <c r="BG65" s="129">
        <v>-1.8700000000000003</v>
      </c>
      <c r="BH65" s="129">
        <v>-1.1599999999999999</v>
      </c>
      <c r="BI65" s="129">
        <v>0.84</v>
      </c>
      <c r="BJ65" s="129">
        <v>-1.22</v>
      </c>
      <c r="BK65" s="129">
        <v>0.17</v>
      </c>
      <c r="BL65" s="129">
        <v>-0.5</v>
      </c>
      <c r="BM65" s="129">
        <v>-0.84</v>
      </c>
      <c r="BN65" s="129">
        <v>2.63</v>
      </c>
      <c r="BO65" s="129">
        <v>3.5699999999999994</v>
      </c>
      <c r="BP65" s="129">
        <v>2.41</v>
      </c>
      <c r="BQ65" s="129">
        <v>-2.2400000000000002</v>
      </c>
      <c r="BR65" s="129">
        <v>-0.76</v>
      </c>
      <c r="BS65" s="129">
        <v>0.42</v>
      </c>
      <c r="BT65" s="129">
        <v>-0.14000000000000001</v>
      </c>
      <c r="BU65" s="129">
        <v>-1.55</v>
      </c>
      <c r="BV65" s="129">
        <v>-0.84999999999999987</v>
      </c>
      <c r="BW65" s="129">
        <v>-1.64</v>
      </c>
      <c r="BX65" s="129">
        <v>-0.28999999999999998</v>
      </c>
      <c r="BY65" s="129">
        <v>4.6500000000000004</v>
      </c>
      <c r="BZ65" s="129">
        <v>0.86</v>
      </c>
      <c r="CA65" s="129">
        <v>3.09</v>
      </c>
      <c r="CB65" s="129">
        <v>-2.56</v>
      </c>
      <c r="CC65" s="129">
        <v>-4.24</v>
      </c>
      <c r="CD65" s="129">
        <v>0.32999999999999996</v>
      </c>
      <c r="CE65" s="129">
        <v>-2.56</v>
      </c>
      <c r="CF65" s="129">
        <v>0.92000000000000015</v>
      </c>
      <c r="CG65" s="129">
        <v>-2.0699999999999994</v>
      </c>
      <c r="CH65" s="129">
        <v>-4.0000000000000008E-2</v>
      </c>
      <c r="CI65" s="129">
        <v>2.2500000000000004</v>
      </c>
      <c r="CJ65" s="129">
        <v>1.1100000000000001</v>
      </c>
      <c r="CK65" s="129">
        <v>3.44</v>
      </c>
      <c r="CL65" s="129">
        <v>2.2600000000000002</v>
      </c>
      <c r="CM65" s="129">
        <v>1.51</v>
      </c>
      <c r="CN65" s="129">
        <v>-0.48000000000000004</v>
      </c>
      <c r="CO65" s="129">
        <v>-0.05</v>
      </c>
      <c r="CP65" s="129">
        <v>0.43</v>
      </c>
      <c r="CQ65" s="129">
        <v>-0.39</v>
      </c>
      <c r="CR65" s="129">
        <v>-0.42</v>
      </c>
      <c r="CS65" s="129">
        <v>-0.67</v>
      </c>
      <c r="CT65" s="129">
        <v>3.15</v>
      </c>
      <c r="CU65" s="129">
        <v>3.23</v>
      </c>
      <c r="CV65" s="129">
        <v>-1.05</v>
      </c>
      <c r="CW65" s="129">
        <v>1.29</v>
      </c>
      <c r="CX65" s="129">
        <v>7.62</v>
      </c>
      <c r="CY65" s="129">
        <v>8.9</v>
      </c>
      <c r="CZ65" s="129">
        <v>0.57999999999999996</v>
      </c>
      <c r="DA65" s="129">
        <v>-1.8400000000000003</v>
      </c>
      <c r="DB65" s="129">
        <v>0.11000000000000001</v>
      </c>
      <c r="DC65" s="129">
        <v>2.95</v>
      </c>
      <c r="DD65" s="129">
        <v>2.91</v>
      </c>
      <c r="DE65" s="129">
        <v>9.7100000000000009</v>
      </c>
      <c r="DF65" s="129">
        <v>6.4599999999999991</v>
      </c>
      <c r="DG65" s="129">
        <v>1.1000000000000001</v>
      </c>
      <c r="DH65" s="129">
        <v>-0.03</v>
      </c>
      <c r="DI65" s="129">
        <v>4.3899999999999997</v>
      </c>
      <c r="DJ65" s="129">
        <v>1.1499999999999999</v>
      </c>
      <c r="DK65" s="129">
        <v>-1.1299999999999999</v>
      </c>
      <c r="DL65" s="129">
        <v>1.01</v>
      </c>
      <c r="DM65" s="129">
        <v>-2.7999999999999994</v>
      </c>
      <c r="DN65" s="129">
        <v>-2.62</v>
      </c>
      <c r="DO65" s="129">
        <v>0.47999999999999993</v>
      </c>
      <c r="DP65" s="129">
        <v>0.6</v>
      </c>
      <c r="DQ65" s="129">
        <v>-1.03</v>
      </c>
      <c r="DR65" s="129">
        <v>-0.08</v>
      </c>
      <c r="DS65" s="129">
        <v>-0.59</v>
      </c>
      <c r="DT65" s="129">
        <v>-0.92000000000000015</v>
      </c>
      <c r="DU65" s="129">
        <v>0.49000000000000005</v>
      </c>
      <c r="DV65" s="129">
        <v>-0.21000000000000002</v>
      </c>
      <c r="DW65" s="129">
        <v>-0.84</v>
      </c>
      <c r="DX65" s="129">
        <v>0.51</v>
      </c>
      <c r="DY65" s="129">
        <v>-1.21</v>
      </c>
      <c r="DZ65" s="129">
        <v>2.0699999999999998</v>
      </c>
      <c r="EA65" s="129">
        <v>0.6</v>
      </c>
      <c r="EB65" s="129">
        <v>0.80000000000000016</v>
      </c>
      <c r="EC65" s="129">
        <v>-0.79</v>
      </c>
      <c r="ED65" s="129">
        <v>0.53</v>
      </c>
      <c r="EE65" s="129">
        <v>2.29</v>
      </c>
      <c r="EF65" s="129">
        <v>5.35</v>
      </c>
      <c r="EG65" s="129">
        <v>3.9200000000000004</v>
      </c>
      <c r="EH65" s="129">
        <v>9.68</v>
      </c>
      <c r="EI65" s="129">
        <v>2.68</v>
      </c>
      <c r="EJ65" s="129">
        <v>0.96</v>
      </c>
      <c r="EK65" s="129">
        <v>-2.4</v>
      </c>
      <c r="EL65" s="129">
        <v>0.34</v>
      </c>
      <c r="EM65" s="129">
        <v>1.3699999999999999</v>
      </c>
      <c r="EN65" s="129">
        <v>0.22</v>
      </c>
      <c r="EO65" s="129">
        <v>-1.3299999999999998</v>
      </c>
      <c r="EP65" s="129">
        <v>-1.38</v>
      </c>
      <c r="EQ65" s="129">
        <v>-0.2</v>
      </c>
      <c r="ER65" s="129">
        <v>0.68999999999999984</v>
      </c>
      <c r="ES65" s="129">
        <v>-0.09</v>
      </c>
      <c r="ET65" s="129">
        <v>2.08</v>
      </c>
      <c r="EU65" s="129">
        <v>3.0399999999999996</v>
      </c>
      <c r="EV65">
        <f>100*SUMIF('12pxv'!$E$39:$E$492,$A65,'12pxv'!H$39:H$492)/sub_peso!EV65</f>
        <v>-0.28999999999999998</v>
      </c>
      <c r="EW65">
        <f>100*SUMIF('12pxv'!$E$39:$E$492,$A65,'12pxv'!I$39:I$492)/sub_peso!EW65</f>
        <v>-1.89</v>
      </c>
      <c r="EX65">
        <f>100*SUMIF('12pxv'!$E$39:$E$492,$A65,'12pxv'!J$39:J$492)/sub_peso!EX65</f>
        <v>-0.84</v>
      </c>
      <c r="EY65">
        <f>100*SUMIF('12pxv'!$E$39:$E$492,$A65,'12pxv'!K$39:K$492)/sub_peso!EY65</f>
        <v>-0.57999999999999996</v>
      </c>
      <c r="EZ65">
        <f>100*SUMIF('12pxv'!$E$39:$E$492,$A65,'12pxv'!L$39:L$492)/sub_peso!EZ65</f>
        <v>0.23</v>
      </c>
      <c r="FA65">
        <f>100*SUMIF('12pxv'!$E$39:$E$492,$A65,'12pxv'!M$39:M$492)/sub_peso!FA65</f>
        <v>0.15999999999999998</v>
      </c>
      <c r="FB65">
        <f>100*SUMIF('12pxv'!$E$39:$E$492,$A65,'12pxv'!N$39:N$492)/sub_peso!FB65</f>
        <v>-1.81</v>
      </c>
      <c r="FC65">
        <f>100*SUMIF('12pxv'!$E$39:$E$492,$A65,'12pxv'!O$39:O$492)/sub_peso!FC65</f>
        <v>1.2200000000000002</v>
      </c>
      <c r="FD65">
        <f>100*SUMIF('12pxv'!$E$39:$E$492,$A65,'12pxv'!P$39:P$492)/sub_peso!FD65</f>
        <v>0.53</v>
      </c>
      <c r="FE65">
        <f>100*SUMIF('12pxv'!$E$39:$E$492,$A65,'12pxv'!Q$39:Q$492)/sub_peso!FE65</f>
        <v>1.7899999999999998</v>
      </c>
      <c r="FF65">
        <f>100*SUMIF('12pxv'!$E$39:$E$492,$A65,'12pxv'!R$39:R$492)/sub_peso!FF65</f>
        <v>-0.14000000000000001</v>
      </c>
      <c r="FG65">
        <f>100*SUMIF('12pxv'!$E$39:$E$492,$A65,'12pxv'!S$39:S$492)/sub_peso!FG65</f>
        <v>0.15</v>
      </c>
      <c r="FH65">
        <f>100*SUMIF('12pxv'!$E$39:$E$492,$A65,'12pxv'!T$39:T$492)/sub_peso!FH65</f>
        <v>0.87999999999999989</v>
      </c>
      <c r="FI65">
        <f>100*SUMIF('12pxv'!$E$39:$E$492,$A65,'12pxv'!U$39:U$492)/sub_peso!FI65</f>
        <v>0.09</v>
      </c>
      <c r="FJ65">
        <f>100*SUMIF('12pxv'!$E$39:$E$492,$A65,'12pxv'!V$39:V$492)/sub_peso!FJ65</f>
        <v>-1.4899999999999998</v>
      </c>
      <c r="FK65">
        <f>100*SUMIF('12pxv'!$E$39:$E$492,$A65,'12pxv'!W$39:W$492)/sub_peso!FK65</f>
        <v>-0.38</v>
      </c>
      <c r="FL65">
        <f>100*SUMIF('12pxv'!$E$39:$E$492,$A65,'12pxv'!X$39:X$492)/sub_peso!FL65</f>
        <v>-0.82</v>
      </c>
      <c r="FM65">
        <f>100*SUMIF('12pxv'!$E$39:$E$492,$A65,'12pxv'!Y$39:Y$492)/sub_peso!FM65</f>
        <v>0.46</v>
      </c>
      <c r="FN65">
        <f>100*SUMIF('12pxv'!$E$39:$E$492,$A65,'12pxv'!Z$39:Z$492)/sub_peso!FN65</f>
        <v>-0.36999999999999994</v>
      </c>
      <c r="FO65">
        <f>100*SUMIF('12pxv'!$E$39:$E$492,$A65,'12pxv'!AA$39:AA$492)/sub_peso!FO65</f>
        <v>-0.09</v>
      </c>
      <c r="FP65">
        <f>100*SUMIF('12pxv'!$E$39:$E$492,$A65,'12pxv'!AB$39:AB$492)/sub_peso!FP65</f>
        <v>0.91</v>
      </c>
      <c r="FQ65">
        <f>100*SUMIF('12pxv'!$E$39:$E$492,$A65,'12pxv'!AC$39:AC$492)/sub_peso!FQ65</f>
        <v>2.0699999999999998</v>
      </c>
      <c r="FR65">
        <f>100*SUMIF('12pxv'!$E$39:$E$492,$A65,'12pxv'!AD$39:AD$492)/sub_peso!FR65</f>
        <v>0.82</v>
      </c>
      <c r="FS65">
        <f>100*SUMIF('12pxv'!$E$39:$E$492,$A65,'12pxv'!AE$39:AE$492)/sub_peso!FS65</f>
        <v>1.6700000000000002</v>
      </c>
      <c r="FT65">
        <f>100*SUMIF('12pxv'!$E$39:$E$492,$A65,'12pxv'!AF$39:AF$492)/sub_peso!FT65</f>
        <v>2.7</v>
      </c>
      <c r="FU65">
        <f>100*SUMIF('12pxv'!$E$39:$E$492,$A65,'12pxv'!AG$39:AG$492)/sub_peso!FU65</f>
        <v>-0.4</v>
      </c>
      <c r="FV65">
        <f>100*SUMIF('12pxv'!$E$39:$E$492,$A65,'12pxv'!AH$39:AH$492)/sub_peso!FV65</f>
        <v>3.1800000000000006</v>
      </c>
      <c r="FW65">
        <f>100*SUMIF('12pxv'!$E$39:$E$492,$A65,'12pxv'!AI$39:AI$492)/sub_peso!FW65</f>
        <v>3.7800000000000002</v>
      </c>
      <c r="FX65">
        <f>100*SUMIF('12pxv'!$E$39:$E$492,$A65,'12pxv'!AJ$39:AJ$492)/sub_peso!FX65</f>
        <v>0.51</v>
      </c>
      <c r="FY65">
        <f>100*SUMIF('12pxv'!$E$39:$E$492,$A65,'12pxv'!AK$39:AK$492)/sub_peso!FY65</f>
        <v>1.1599999999999999</v>
      </c>
      <c r="FZ65">
        <f>100*SUMIF('12pxv'!$E$39:$E$492,$A65,'12pxv'!AL$39:AL$492)/sub_peso!FZ65</f>
        <v>-0.87</v>
      </c>
      <c r="GA65">
        <f>100*SUMIF('12pxv'!$E$39:$E$492,$A65,'12pxv'!AM$39:AM$492)/sub_peso!GA65</f>
        <v>0.88000000000000012</v>
      </c>
      <c r="GB65">
        <f>100*SUMIF('12pxv'!$E$39:$E$492,$A65,'12pxv'!AN$39:AN$492)/sub_peso!GB65</f>
        <v>3.96</v>
      </c>
    </row>
    <row r="66" spans="1:184" x14ac:dyDescent="0.25">
      <c r="A66" s="59">
        <v>1108002</v>
      </c>
      <c r="B66" s="56" t="s">
        <v>67</v>
      </c>
      <c r="C66" s="129">
        <v>7.08</v>
      </c>
      <c r="D66" s="129">
        <v>0.78</v>
      </c>
      <c r="E66" s="129">
        <v>13.02</v>
      </c>
      <c r="F66" s="129">
        <v>-5.61</v>
      </c>
      <c r="G66" s="129">
        <v>3.51</v>
      </c>
      <c r="H66" s="129">
        <v>16.25</v>
      </c>
      <c r="I66" s="129">
        <v>-2.08</v>
      </c>
      <c r="J66" s="129">
        <v>0.28000000000000003</v>
      </c>
      <c r="K66" s="129">
        <v>-4.3099999999999996</v>
      </c>
      <c r="L66" s="129">
        <v>-0.88</v>
      </c>
      <c r="M66" s="129">
        <v>2.6300000000000003</v>
      </c>
      <c r="N66" s="129">
        <v>-25.18</v>
      </c>
      <c r="O66" s="129">
        <v>-3.01</v>
      </c>
      <c r="P66" s="129">
        <v>8.5500000000000007</v>
      </c>
      <c r="Q66" s="129">
        <v>10.199999999999999</v>
      </c>
      <c r="R66" s="129">
        <v>-4.54</v>
      </c>
      <c r="S66" s="129">
        <v>7.5100000000000007</v>
      </c>
      <c r="T66" s="129">
        <v>4.24</v>
      </c>
      <c r="U66" s="129">
        <v>11.8</v>
      </c>
      <c r="V66" s="129">
        <v>8.2799999999999994</v>
      </c>
      <c r="W66" s="129">
        <v>1.9899999999999998</v>
      </c>
      <c r="X66" s="129">
        <v>-7.6599999999999993</v>
      </c>
      <c r="Y66" s="129">
        <v>-0.82000000000000006</v>
      </c>
      <c r="Z66" s="129">
        <v>-12.350000000000001</v>
      </c>
      <c r="AA66" s="129">
        <v>2.08</v>
      </c>
      <c r="AB66" s="129">
        <v>7.24</v>
      </c>
      <c r="AC66" s="129">
        <v>7.7500000000000009</v>
      </c>
      <c r="AD66" s="129">
        <v>-3.4200000000000004</v>
      </c>
      <c r="AE66" s="129">
        <v>-0.99</v>
      </c>
      <c r="AF66" s="129">
        <v>6.46</v>
      </c>
      <c r="AG66" s="129">
        <v>8.92</v>
      </c>
      <c r="AH66" s="129">
        <v>1.4599999999999997</v>
      </c>
      <c r="AI66" s="129">
        <v>-4.43</v>
      </c>
      <c r="AJ66" s="129">
        <v>0.43</v>
      </c>
      <c r="AK66" s="129">
        <v>2.1</v>
      </c>
      <c r="AL66" s="129">
        <v>-8.3000000000000007</v>
      </c>
      <c r="AM66" s="129">
        <v>-16.899999999999999</v>
      </c>
      <c r="AN66" s="129">
        <v>9.48</v>
      </c>
      <c r="AO66" s="129">
        <v>4.59</v>
      </c>
      <c r="AP66" s="129">
        <v>11.02</v>
      </c>
      <c r="AQ66" s="129">
        <v>0.56999999999999995</v>
      </c>
      <c r="AR66" s="129">
        <v>7.07</v>
      </c>
      <c r="AS66" s="129">
        <v>4.54</v>
      </c>
      <c r="AT66" s="129">
        <v>5.4</v>
      </c>
      <c r="AU66" s="129">
        <v>-1.68</v>
      </c>
      <c r="AV66" s="129">
        <v>-1.39</v>
      </c>
      <c r="AW66" s="129">
        <v>-17.420000000000002</v>
      </c>
      <c r="AX66" s="129">
        <v>-8.4</v>
      </c>
      <c r="AY66" s="129">
        <v>-2.94</v>
      </c>
      <c r="AZ66" s="129">
        <v>15.83</v>
      </c>
      <c r="BA66" s="129">
        <v>5.31</v>
      </c>
      <c r="BB66" s="129">
        <v>2.39</v>
      </c>
      <c r="BC66" s="129">
        <v>-0.66</v>
      </c>
      <c r="BD66" s="129">
        <v>1.6099999999999999</v>
      </c>
      <c r="BE66" s="129">
        <v>4.58</v>
      </c>
      <c r="BF66" s="129">
        <v>6.56</v>
      </c>
      <c r="BG66" s="129">
        <v>1.1299999999999999</v>
      </c>
      <c r="BH66" s="129">
        <v>-8.5500000000000007</v>
      </c>
      <c r="BI66" s="129">
        <v>-6.44</v>
      </c>
      <c r="BJ66" s="129">
        <v>-1.8799999999999997</v>
      </c>
      <c r="BK66" s="129">
        <v>2.38</v>
      </c>
      <c r="BL66" s="129">
        <v>3.7699999999999996</v>
      </c>
      <c r="BM66" s="129">
        <v>3.35</v>
      </c>
      <c r="BN66" s="129">
        <v>9.2100000000000009</v>
      </c>
      <c r="BO66" s="129">
        <v>-1.53</v>
      </c>
      <c r="BP66" s="129">
        <v>11.819999999999999</v>
      </c>
      <c r="BQ66" s="129">
        <v>-8.93</v>
      </c>
      <c r="BR66" s="129">
        <v>3.0899999999999994</v>
      </c>
      <c r="BS66" s="129">
        <v>-2.2000000000000002</v>
      </c>
      <c r="BT66" s="129">
        <v>7.35</v>
      </c>
      <c r="BU66" s="129">
        <v>-4.92</v>
      </c>
      <c r="BV66" s="129">
        <v>-2.7900000000000005</v>
      </c>
      <c r="BW66" s="129">
        <v>-6.63</v>
      </c>
      <c r="BX66" s="129">
        <v>11.03</v>
      </c>
      <c r="BY66" s="129">
        <v>0.99</v>
      </c>
      <c r="BZ66" s="129">
        <v>3.4499999999999997</v>
      </c>
      <c r="CA66" s="129">
        <v>-5.6999999999999993</v>
      </c>
      <c r="CB66" s="129">
        <v>10.53</v>
      </c>
      <c r="CC66" s="129">
        <v>5.43</v>
      </c>
      <c r="CD66" s="129">
        <v>3.55</v>
      </c>
      <c r="CE66" s="129">
        <v>2.12</v>
      </c>
      <c r="CF66" s="129">
        <v>-1.1599999999999999</v>
      </c>
      <c r="CG66" s="129">
        <v>-4.45</v>
      </c>
      <c r="CH66" s="129">
        <v>-1.05</v>
      </c>
      <c r="CI66" s="129">
        <v>-13.59</v>
      </c>
      <c r="CJ66" s="129">
        <v>-3.3499999999999996</v>
      </c>
      <c r="CK66" s="129">
        <v>0.57999999999999996</v>
      </c>
      <c r="CL66" s="129">
        <v>7.3999999999999995</v>
      </c>
      <c r="CM66" s="129">
        <v>2.06</v>
      </c>
      <c r="CN66" s="129">
        <v>3.77</v>
      </c>
      <c r="CO66" s="129">
        <v>-4.43</v>
      </c>
      <c r="CP66" s="129">
        <v>2.58</v>
      </c>
      <c r="CQ66" s="129">
        <v>-5.6400000000000006</v>
      </c>
      <c r="CR66" s="129">
        <v>-2.8599999999999994</v>
      </c>
      <c r="CS66" s="129">
        <v>-2.54</v>
      </c>
      <c r="CT66" s="129">
        <v>7.7000000000000011</v>
      </c>
      <c r="CU66" s="129">
        <v>-1.2999999999999998</v>
      </c>
      <c r="CV66" s="129">
        <v>-6.38</v>
      </c>
      <c r="CW66" s="129">
        <v>-1.7400000000000002</v>
      </c>
      <c r="CX66" s="129">
        <v>-3.27</v>
      </c>
      <c r="CY66" s="129">
        <v>2.64</v>
      </c>
      <c r="CZ66" s="129">
        <v>4.25</v>
      </c>
      <c r="DA66" s="129">
        <v>0.89</v>
      </c>
      <c r="DB66" s="129">
        <v>1.4200000000000002</v>
      </c>
      <c r="DC66" s="129">
        <v>-2.75</v>
      </c>
      <c r="DD66" s="129">
        <v>2.64</v>
      </c>
      <c r="DE66" s="129">
        <v>10.39</v>
      </c>
      <c r="DF66" s="129">
        <v>2.6099999999999994</v>
      </c>
      <c r="DG66" s="129">
        <v>-3.72</v>
      </c>
      <c r="DH66" s="129">
        <v>-4.42</v>
      </c>
      <c r="DI66" s="129">
        <v>1.6099999999999999</v>
      </c>
      <c r="DJ66" s="129">
        <v>2.5799999999999996</v>
      </c>
      <c r="DK66" s="129">
        <v>2.04</v>
      </c>
      <c r="DL66" s="129">
        <v>7.9700000000000006</v>
      </c>
      <c r="DM66" s="129">
        <v>-0.05</v>
      </c>
      <c r="DN66" s="129">
        <v>14.06</v>
      </c>
      <c r="DO66" s="129">
        <v>-7.09</v>
      </c>
      <c r="DP66" s="129">
        <v>6.37</v>
      </c>
      <c r="DQ66" s="129">
        <v>12.01</v>
      </c>
      <c r="DR66" s="129">
        <v>-12.13</v>
      </c>
      <c r="DS66" s="129">
        <v>2.72</v>
      </c>
      <c r="DT66" s="129">
        <v>3.1400000000000006</v>
      </c>
      <c r="DU66" s="129">
        <v>2.98</v>
      </c>
      <c r="DV66" s="129">
        <v>0.62</v>
      </c>
      <c r="DW66" s="129">
        <v>-5.0199999999999996</v>
      </c>
      <c r="DX66" s="129">
        <v>-1.93</v>
      </c>
      <c r="DY66" s="129">
        <v>5.3699999999999992</v>
      </c>
      <c r="DZ66" s="129">
        <v>1.78</v>
      </c>
      <c r="EA66" s="129">
        <v>-9.39</v>
      </c>
      <c r="EB66" s="129">
        <v>1.5699999999999998</v>
      </c>
      <c r="EC66" s="129">
        <v>-4.43</v>
      </c>
      <c r="ED66" s="129">
        <v>-0.36</v>
      </c>
      <c r="EE66" s="129">
        <v>4.13</v>
      </c>
      <c r="EF66" s="129">
        <v>-3.04</v>
      </c>
      <c r="EG66" s="129">
        <v>-1.7399999999999998</v>
      </c>
      <c r="EH66" s="129">
        <v>-2.2599999999999998</v>
      </c>
      <c r="EI66" s="129">
        <v>4.910000000000001</v>
      </c>
      <c r="EJ66" s="129">
        <v>-1.1399999999999999</v>
      </c>
      <c r="EK66" s="129">
        <v>4.71</v>
      </c>
      <c r="EL66" s="129">
        <v>-3.93</v>
      </c>
      <c r="EM66" s="129">
        <v>-1.07</v>
      </c>
      <c r="EN66" s="129">
        <v>-0.68</v>
      </c>
      <c r="EO66" s="129">
        <v>5.6</v>
      </c>
      <c r="EP66" s="129">
        <v>-5.48</v>
      </c>
      <c r="EQ66" s="129">
        <v>1.8799999999999997</v>
      </c>
      <c r="ER66" s="129">
        <v>0.33</v>
      </c>
      <c r="ES66" s="129">
        <v>-1.8899999999999997</v>
      </c>
      <c r="ET66" s="129">
        <v>0.78</v>
      </c>
      <c r="EU66" s="129">
        <v>-3.01</v>
      </c>
      <c r="EV66">
        <f>100*SUMIF('12pxv'!$E$39:$E$492,$A66,'12pxv'!H$39:H$492)/sub_peso!EV66</f>
        <v>1.6500000000000001</v>
      </c>
      <c r="EW66">
        <f>100*SUMIF('12pxv'!$E$39:$E$492,$A66,'12pxv'!I$39:I$492)/sub_peso!EW66</f>
        <v>7.49</v>
      </c>
      <c r="EX66">
        <f>100*SUMIF('12pxv'!$E$39:$E$492,$A66,'12pxv'!J$39:J$492)/sub_peso!EX66</f>
        <v>6.7300000000000013</v>
      </c>
      <c r="EY66">
        <f>100*SUMIF('12pxv'!$E$39:$E$492,$A66,'12pxv'!K$39:K$492)/sub_peso!EY66</f>
        <v>4.5999999999999996</v>
      </c>
      <c r="EZ66">
        <f>100*SUMIF('12pxv'!$E$39:$E$492,$A66,'12pxv'!L$39:L$492)/sub_peso!EZ66</f>
        <v>12.6</v>
      </c>
      <c r="FA66">
        <f>100*SUMIF('12pxv'!$E$39:$E$492,$A66,'12pxv'!M$39:M$492)/sub_peso!FA66</f>
        <v>-5.81</v>
      </c>
      <c r="FB66">
        <f>100*SUMIF('12pxv'!$E$39:$E$492,$A66,'12pxv'!N$39:N$492)/sub_peso!FB66</f>
        <v>-24.540000000000003</v>
      </c>
      <c r="FC66">
        <f>100*SUMIF('12pxv'!$E$39:$E$492,$A66,'12pxv'!O$39:O$492)/sub_peso!FC66</f>
        <v>-2.61</v>
      </c>
      <c r="FD66">
        <f>100*SUMIF('12pxv'!$E$39:$E$492,$A66,'12pxv'!P$39:P$492)/sub_peso!FD66</f>
        <v>11.6</v>
      </c>
      <c r="FE66">
        <f>100*SUMIF('12pxv'!$E$39:$E$492,$A66,'12pxv'!Q$39:Q$492)/sub_peso!FE66</f>
        <v>8.2200000000000006</v>
      </c>
      <c r="FF66">
        <f>100*SUMIF('12pxv'!$E$39:$E$492,$A66,'12pxv'!R$39:R$492)/sub_peso!FF66</f>
        <v>-10.96</v>
      </c>
      <c r="FG66">
        <f>100*SUMIF('12pxv'!$E$39:$E$492,$A66,'12pxv'!S$39:S$492)/sub_peso!FG66</f>
        <v>0.54</v>
      </c>
      <c r="FH66">
        <f>100*SUMIF('12pxv'!$E$39:$E$492,$A66,'12pxv'!T$39:T$492)/sub_peso!FH66</f>
        <v>17.55</v>
      </c>
      <c r="FI66">
        <f>100*SUMIF('12pxv'!$E$39:$E$492,$A66,'12pxv'!U$39:U$492)/sub_peso!FI66</f>
        <v>4.0199999999999996</v>
      </c>
      <c r="FJ66">
        <f>100*SUMIF('12pxv'!$E$39:$E$492,$A66,'12pxv'!V$39:V$492)/sub_peso!FJ66</f>
        <v>4.47</v>
      </c>
      <c r="FK66">
        <f>100*SUMIF('12pxv'!$E$39:$E$492,$A66,'12pxv'!W$39:W$492)/sub_peso!FK66</f>
        <v>-2.8600000000000003</v>
      </c>
      <c r="FL66">
        <f>100*SUMIF('12pxv'!$E$39:$E$492,$A66,'12pxv'!X$39:X$492)/sub_peso!FL66</f>
        <v>-1.81</v>
      </c>
      <c r="FM66">
        <f>100*SUMIF('12pxv'!$E$39:$E$492,$A66,'12pxv'!Y$39:Y$492)/sub_peso!FM66</f>
        <v>3.6400000000000006</v>
      </c>
      <c r="FN66">
        <f>100*SUMIF('12pxv'!$E$39:$E$492,$A66,'12pxv'!Z$39:Z$492)/sub_peso!FN66</f>
        <v>-12.66</v>
      </c>
      <c r="FO66">
        <f>100*SUMIF('12pxv'!$E$39:$E$492,$A66,'12pxv'!AA$39:AA$492)/sub_peso!FO66</f>
        <v>-0.36</v>
      </c>
      <c r="FP66">
        <f>100*SUMIF('12pxv'!$E$39:$E$492,$A66,'12pxv'!AB$39:AB$492)/sub_peso!FP66</f>
        <v>11.96</v>
      </c>
      <c r="FQ66">
        <f>100*SUMIF('12pxv'!$E$39:$E$492,$A66,'12pxv'!AC$39:AC$492)/sub_peso!FQ66</f>
        <v>2.97</v>
      </c>
      <c r="FR66">
        <f>100*SUMIF('12pxv'!$E$39:$E$492,$A66,'12pxv'!AD$39:AD$492)/sub_peso!FR66</f>
        <v>7.6199999999999992</v>
      </c>
      <c r="FS66">
        <f>100*SUMIF('12pxv'!$E$39:$E$492,$A66,'12pxv'!AE$39:AE$492)/sub_peso!FS66</f>
        <v>-8.4600000000000009</v>
      </c>
      <c r="FT66">
        <f>100*SUMIF('12pxv'!$E$39:$E$492,$A66,'12pxv'!AF$39:AF$492)/sub_peso!FT66</f>
        <v>15.59</v>
      </c>
      <c r="FU66">
        <f>100*SUMIF('12pxv'!$E$39:$E$492,$A66,'12pxv'!AG$39:AG$492)/sub_peso!FU66</f>
        <v>-2.79</v>
      </c>
      <c r="FV66">
        <f>100*SUMIF('12pxv'!$E$39:$E$492,$A66,'12pxv'!AH$39:AH$492)/sub_peso!FV66</f>
        <v>5.0600000000000005</v>
      </c>
      <c r="FW66">
        <f>100*SUMIF('12pxv'!$E$39:$E$492,$A66,'12pxv'!AI$39:AI$492)/sub_peso!FW66</f>
        <v>6.41</v>
      </c>
      <c r="FX66">
        <f>100*SUMIF('12pxv'!$E$39:$E$492,$A66,'12pxv'!AJ$39:AJ$492)/sub_peso!FX66</f>
        <v>-15.100000000000001</v>
      </c>
      <c r="FY66">
        <f>100*SUMIF('12pxv'!$E$39:$E$492,$A66,'12pxv'!AK$39:AK$492)/sub_peso!FY66</f>
        <v>6.3</v>
      </c>
      <c r="FZ66">
        <f>100*SUMIF('12pxv'!$E$39:$E$492,$A66,'12pxv'!AL$39:AL$492)/sub_peso!FZ66</f>
        <v>-1.97</v>
      </c>
      <c r="GA66">
        <f>100*SUMIF('12pxv'!$E$39:$E$492,$A66,'12pxv'!AM$39:AM$492)/sub_peso!GA66</f>
        <v>-2.96</v>
      </c>
      <c r="GB66">
        <f>100*SUMIF('12pxv'!$E$39:$E$492,$A66,'12pxv'!AN$39:AN$492)/sub_peso!GB66</f>
        <v>-2.93</v>
      </c>
    </row>
    <row r="67" spans="1:184" x14ac:dyDescent="0.25">
      <c r="A67" s="59">
        <v>1108004</v>
      </c>
      <c r="B67" s="56" t="s">
        <v>68</v>
      </c>
      <c r="C67" s="129">
        <v>-2.4</v>
      </c>
      <c r="D67" s="129">
        <v>-1.33</v>
      </c>
      <c r="E67" s="129">
        <v>-1.8600000000000003</v>
      </c>
      <c r="F67" s="129">
        <v>-0.64</v>
      </c>
      <c r="G67" s="129">
        <v>3.3899999999999997</v>
      </c>
      <c r="H67" s="129">
        <v>11.64</v>
      </c>
      <c r="I67" s="129">
        <v>-0.46000000000000008</v>
      </c>
      <c r="J67" s="129">
        <v>0.51</v>
      </c>
      <c r="K67" s="129">
        <v>1.52</v>
      </c>
      <c r="L67" s="129">
        <v>-5.35</v>
      </c>
      <c r="M67" s="129">
        <v>-6.92</v>
      </c>
      <c r="N67" s="129">
        <v>-0.19</v>
      </c>
      <c r="O67" s="129">
        <v>2.7800000000000002</v>
      </c>
      <c r="P67" s="129">
        <v>-1.45</v>
      </c>
      <c r="Q67" s="129">
        <v>-3.74</v>
      </c>
      <c r="R67" s="129">
        <v>-3.2</v>
      </c>
      <c r="S67" s="129">
        <v>3.02</v>
      </c>
      <c r="T67" s="129">
        <v>9.5299999999999994</v>
      </c>
      <c r="U67" s="129">
        <v>6.64</v>
      </c>
      <c r="V67" s="129">
        <v>1.1000000000000001</v>
      </c>
      <c r="W67" s="129">
        <v>9.1</v>
      </c>
      <c r="X67" s="129">
        <v>-7.45</v>
      </c>
      <c r="Y67" s="129">
        <v>-3.3500000000000005</v>
      </c>
      <c r="Z67" s="129">
        <v>-0.46</v>
      </c>
      <c r="AA67" s="129">
        <v>1.39</v>
      </c>
      <c r="AB67" s="129">
        <v>-1.3899999999999997</v>
      </c>
      <c r="AC67" s="129">
        <v>-0.56000000000000005</v>
      </c>
      <c r="AD67" s="129">
        <v>0.51</v>
      </c>
      <c r="AE67" s="129">
        <v>-2.2000000000000002</v>
      </c>
      <c r="AF67" s="129">
        <v>7.21</v>
      </c>
      <c r="AG67" s="129">
        <v>4.62</v>
      </c>
      <c r="AH67" s="129">
        <v>6.44</v>
      </c>
      <c r="AI67" s="129">
        <v>-7.68</v>
      </c>
      <c r="AJ67" s="129">
        <v>0.03</v>
      </c>
      <c r="AK67" s="129">
        <v>-2.68</v>
      </c>
      <c r="AL67" s="129">
        <v>-0.02</v>
      </c>
      <c r="AM67" s="129">
        <v>-0.44000000000000006</v>
      </c>
      <c r="AN67" s="129">
        <v>1.9900000000000002</v>
      </c>
      <c r="AO67" s="129">
        <v>-3.86</v>
      </c>
      <c r="AP67" s="129">
        <v>1.6900000000000002</v>
      </c>
      <c r="AQ67" s="129">
        <v>3.83</v>
      </c>
      <c r="AR67" s="129">
        <v>11.33</v>
      </c>
      <c r="AS67" s="129">
        <v>5.75</v>
      </c>
      <c r="AT67" s="129">
        <v>9.18</v>
      </c>
      <c r="AU67" s="129">
        <v>4.0199999999999996</v>
      </c>
      <c r="AV67" s="129">
        <v>-10.130000000000001</v>
      </c>
      <c r="AW67" s="129">
        <v>-8.16</v>
      </c>
      <c r="AX67" s="129">
        <v>-7.5</v>
      </c>
      <c r="AY67" s="129">
        <v>-0.31</v>
      </c>
      <c r="AZ67" s="129">
        <v>1.45</v>
      </c>
      <c r="BA67" s="129">
        <v>0.4</v>
      </c>
      <c r="BB67" s="129">
        <v>3.54</v>
      </c>
      <c r="BC67" s="129">
        <v>1.37</v>
      </c>
      <c r="BD67" s="129">
        <v>20.329999999999998</v>
      </c>
      <c r="BE67" s="129">
        <v>1.05</v>
      </c>
      <c r="BF67" s="129">
        <v>4.8</v>
      </c>
      <c r="BG67" s="129">
        <v>-2.96</v>
      </c>
      <c r="BH67" s="129">
        <v>-7.43</v>
      </c>
      <c r="BI67" s="129">
        <v>-4.88</v>
      </c>
      <c r="BJ67" s="129">
        <v>4.6100000000000003</v>
      </c>
      <c r="BK67" s="129">
        <v>2.2400000000000002</v>
      </c>
      <c r="BL67" s="129">
        <v>-4.37</v>
      </c>
      <c r="BM67" s="129">
        <v>-2.3199999999999998</v>
      </c>
      <c r="BN67" s="129">
        <v>5.07</v>
      </c>
      <c r="BO67" s="129">
        <v>2.09</v>
      </c>
      <c r="BP67" s="129">
        <v>10.97</v>
      </c>
      <c r="BQ67" s="129">
        <v>3.4299999999999997</v>
      </c>
      <c r="BR67" s="129">
        <v>2.04</v>
      </c>
      <c r="BS67" s="129">
        <v>-2.12</v>
      </c>
      <c r="BT67" s="129">
        <v>-1.86</v>
      </c>
      <c r="BU67" s="129">
        <v>-1.3</v>
      </c>
      <c r="BV67" s="129">
        <v>-2.54</v>
      </c>
      <c r="BW67" s="129">
        <v>-1.1200000000000001</v>
      </c>
      <c r="BX67" s="129">
        <v>1.37</v>
      </c>
      <c r="BY67" s="129">
        <v>1.94</v>
      </c>
      <c r="BZ67" s="129">
        <v>2.29</v>
      </c>
      <c r="CA67" s="129">
        <v>3.59</v>
      </c>
      <c r="CB67" s="129">
        <v>5.9200000000000008</v>
      </c>
      <c r="CC67" s="129">
        <v>-2</v>
      </c>
      <c r="CD67" s="129">
        <v>1.98</v>
      </c>
      <c r="CE67" s="129">
        <v>-0.02</v>
      </c>
      <c r="CF67" s="129">
        <v>-3.4900000000000007</v>
      </c>
      <c r="CG67" s="129">
        <v>-3.16</v>
      </c>
      <c r="CH67" s="129">
        <v>-6.6499999999999995</v>
      </c>
      <c r="CI67" s="129">
        <v>0.47</v>
      </c>
      <c r="CJ67" s="129">
        <v>1.93</v>
      </c>
      <c r="CK67" s="129">
        <v>-0.42</v>
      </c>
      <c r="CL67" s="129">
        <v>-0.57999999999999996</v>
      </c>
      <c r="CM67" s="129">
        <v>6.6300000000000008</v>
      </c>
      <c r="CN67" s="129">
        <v>3.09</v>
      </c>
      <c r="CO67" s="129">
        <v>-4.17</v>
      </c>
      <c r="CP67" s="129">
        <v>5.19</v>
      </c>
      <c r="CQ67" s="129">
        <v>-3.46</v>
      </c>
      <c r="CR67" s="129">
        <v>-3.24</v>
      </c>
      <c r="CS67" s="129">
        <v>9.34</v>
      </c>
      <c r="CT67" s="129">
        <v>-9.3800000000000008</v>
      </c>
      <c r="CU67" s="129">
        <v>3.02</v>
      </c>
      <c r="CV67" s="129">
        <v>-4.83</v>
      </c>
      <c r="CW67" s="129">
        <v>1.55</v>
      </c>
      <c r="CX67" s="129">
        <v>2.9</v>
      </c>
      <c r="CY67" s="129">
        <v>2.6</v>
      </c>
      <c r="CZ67" s="129">
        <v>7.96</v>
      </c>
      <c r="DA67" s="129">
        <v>1.1599999999999999</v>
      </c>
      <c r="DB67" s="129">
        <v>1.8699999999999999</v>
      </c>
      <c r="DC67" s="129">
        <v>-8.0500000000000007</v>
      </c>
      <c r="DD67" s="129">
        <v>5.5299999999999994</v>
      </c>
      <c r="DE67" s="129">
        <v>-0.49</v>
      </c>
      <c r="DF67" s="129">
        <v>-1.4499999999999997</v>
      </c>
      <c r="DG67" s="129">
        <v>0.3</v>
      </c>
      <c r="DH67" s="129">
        <v>1.01</v>
      </c>
      <c r="DI67" s="129">
        <v>3.4299999999999997</v>
      </c>
      <c r="DJ67" s="129">
        <v>1.22</v>
      </c>
      <c r="DK67" s="129">
        <v>2.09</v>
      </c>
      <c r="DL67" s="129">
        <v>5.57</v>
      </c>
      <c r="DM67" s="129">
        <v>1.72</v>
      </c>
      <c r="DN67" s="129">
        <v>5.45</v>
      </c>
      <c r="DO67" s="129">
        <v>3.4200000000000004</v>
      </c>
      <c r="DP67" s="129">
        <v>-2.2700000000000005</v>
      </c>
      <c r="DQ67" s="129">
        <v>1.51</v>
      </c>
      <c r="DR67" s="129">
        <v>-0.67000000000000015</v>
      </c>
      <c r="DS67" s="129">
        <v>0.66</v>
      </c>
      <c r="DT67" s="129">
        <v>-2.58</v>
      </c>
      <c r="DU67" s="129">
        <v>0.39999999999999997</v>
      </c>
      <c r="DV67" s="129">
        <v>2.57</v>
      </c>
      <c r="DW67" s="129">
        <v>0.05</v>
      </c>
      <c r="DX67" s="129">
        <v>3.07</v>
      </c>
      <c r="DY67" s="129">
        <v>-1.2900000000000003</v>
      </c>
      <c r="DZ67" s="129">
        <v>2.23</v>
      </c>
      <c r="EA67" s="129">
        <v>0.24</v>
      </c>
      <c r="EB67" s="129">
        <v>-6.9899999999999993</v>
      </c>
      <c r="EC67" s="129">
        <v>2.4300000000000002</v>
      </c>
      <c r="ED67" s="129">
        <v>-9.9999999999999992E-2</v>
      </c>
      <c r="EE67" s="129">
        <v>-0.03</v>
      </c>
      <c r="EF67" s="129">
        <v>2.4900000000000002</v>
      </c>
      <c r="EG67" s="129">
        <v>-3.94</v>
      </c>
      <c r="EH67" s="129">
        <v>-4.1100000000000003</v>
      </c>
      <c r="EI67" s="129">
        <v>4.0199999999999996</v>
      </c>
      <c r="EJ67" s="129">
        <v>6.43</v>
      </c>
      <c r="EK67" s="129">
        <v>-1.0900000000000001</v>
      </c>
      <c r="EL67" s="129">
        <v>6.49</v>
      </c>
      <c r="EM67" s="129">
        <v>3.35</v>
      </c>
      <c r="EN67" s="129">
        <v>-3.29</v>
      </c>
      <c r="EO67" s="129">
        <v>-0.95</v>
      </c>
      <c r="EP67" s="129">
        <v>3.3899999999999997</v>
      </c>
      <c r="EQ67" s="129">
        <v>5.39</v>
      </c>
      <c r="ER67" s="129">
        <v>-4.4700000000000006</v>
      </c>
      <c r="ES67" s="129">
        <v>1.91</v>
      </c>
      <c r="ET67" s="129">
        <v>-1.4099999999999997</v>
      </c>
      <c r="EU67" s="129">
        <v>-0.55000000000000004</v>
      </c>
      <c r="EV67">
        <f>100*SUMIF('12pxv'!$E$39:$E$492,$A67,'12pxv'!H$39:H$492)/sub_peso!EV67</f>
        <v>4.2400000000000011</v>
      </c>
      <c r="EW67">
        <f>100*SUMIF('12pxv'!$E$39:$E$492,$A67,'12pxv'!I$39:I$492)/sub_peso!EW67</f>
        <v>-1.21</v>
      </c>
      <c r="EX67">
        <f>100*SUMIF('12pxv'!$E$39:$E$492,$A67,'12pxv'!J$39:J$492)/sub_peso!EX67</f>
        <v>0.82</v>
      </c>
      <c r="EY67">
        <f>100*SUMIF('12pxv'!$E$39:$E$492,$A67,'12pxv'!K$39:K$492)/sub_peso!EY67</f>
        <v>2.36</v>
      </c>
      <c r="EZ67">
        <f>100*SUMIF('12pxv'!$E$39:$E$492,$A67,'12pxv'!L$39:L$492)/sub_peso!EZ67</f>
        <v>0.25999999999999995</v>
      </c>
      <c r="FA67">
        <f>100*SUMIF('12pxv'!$E$39:$E$492,$A67,'12pxv'!M$39:M$492)/sub_peso!FA67</f>
        <v>-5.67</v>
      </c>
      <c r="FB67">
        <f>100*SUMIF('12pxv'!$E$39:$E$492,$A67,'12pxv'!N$39:N$492)/sub_peso!FB67</f>
        <v>5.2700000000000005</v>
      </c>
      <c r="FC67">
        <f>100*SUMIF('12pxv'!$E$39:$E$492,$A67,'12pxv'!O$39:O$492)/sub_peso!FC67</f>
        <v>1.9300000000000002</v>
      </c>
      <c r="FD67">
        <f>100*SUMIF('12pxv'!$E$39:$E$492,$A67,'12pxv'!P$39:P$492)/sub_peso!FD67</f>
        <v>-1.1399999999999999</v>
      </c>
      <c r="FE67">
        <f>100*SUMIF('12pxv'!$E$39:$E$492,$A67,'12pxv'!Q$39:Q$492)/sub_peso!FE67</f>
        <v>-0.27</v>
      </c>
      <c r="FF67">
        <f>100*SUMIF('12pxv'!$E$39:$E$492,$A67,'12pxv'!R$39:R$492)/sub_peso!FF67</f>
        <v>0.11</v>
      </c>
      <c r="FG67">
        <f>100*SUMIF('12pxv'!$E$39:$E$492,$A67,'12pxv'!S$39:S$492)/sub_peso!FG67</f>
        <v>2.16</v>
      </c>
      <c r="FH67">
        <f>100*SUMIF('12pxv'!$E$39:$E$492,$A67,'12pxv'!T$39:T$492)/sub_peso!FH67</f>
        <v>1.7</v>
      </c>
      <c r="FI67">
        <f>100*SUMIF('12pxv'!$E$39:$E$492,$A67,'12pxv'!U$39:U$492)/sub_peso!FI67</f>
        <v>1.57</v>
      </c>
      <c r="FJ67">
        <f>100*SUMIF('12pxv'!$E$39:$E$492,$A67,'12pxv'!V$39:V$492)/sub_peso!FJ67</f>
        <v>4.96</v>
      </c>
      <c r="FK67">
        <f>100*SUMIF('12pxv'!$E$39:$E$492,$A67,'12pxv'!W$39:W$492)/sub_peso!FK67</f>
        <v>-1.25</v>
      </c>
      <c r="FL67">
        <f>100*SUMIF('12pxv'!$E$39:$E$492,$A67,'12pxv'!X$39:X$492)/sub_peso!FL67</f>
        <v>-1.63</v>
      </c>
      <c r="FM67">
        <f>100*SUMIF('12pxv'!$E$39:$E$492,$A67,'12pxv'!Y$39:Y$492)/sub_peso!FM67</f>
        <v>3.9</v>
      </c>
      <c r="FN67">
        <f>100*SUMIF('12pxv'!$E$39:$E$492,$A67,'12pxv'!Z$39:Z$492)/sub_peso!FN67</f>
        <v>-1.0199999999999998</v>
      </c>
      <c r="FO67">
        <f>100*SUMIF('12pxv'!$E$39:$E$492,$A67,'12pxv'!AA$39:AA$492)/sub_peso!FO67</f>
        <v>3.14</v>
      </c>
      <c r="FP67">
        <f>100*SUMIF('12pxv'!$E$39:$E$492,$A67,'12pxv'!AB$39:AB$492)/sub_peso!FP67</f>
        <v>-0.88000000000000012</v>
      </c>
      <c r="FQ67">
        <f>100*SUMIF('12pxv'!$E$39:$E$492,$A67,'12pxv'!AC$39:AC$492)/sub_peso!FQ67</f>
        <v>0.15</v>
      </c>
      <c r="FR67">
        <f>100*SUMIF('12pxv'!$E$39:$E$492,$A67,'12pxv'!AD$39:AD$492)/sub_peso!FR67</f>
        <v>0.32</v>
      </c>
      <c r="FS67">
        <f>100*SUMIF('12pxv'!$E$39:$E$492,$A67,'12pxv'!AE$39:AE$492)/sub_peso!FS67</f>
        <v>-0.95</v>
      </c>
      <c r="FT67">
        <f>100*SUMIF('12pxv'!$E$39:$E$492,$A67,'12pxv'!AF$39:AF$492)/sub_peso!FT67</f>
        <v>3.7600000000000002</v>
      </c>
      <c r="FU67">
        <f>100*SUMIF('12pxv'!$E$39:$E$492,$A67,'12pxv'!AG$39:AG$492)/sub_peso!FU67</f>
        <v>6.42</v>
      </c>
      <c r="FV67">
        <f>100*SUMIF('12pxv'!$E$39:$E$492,$A67,'12pxv'!AH$39:AH$492)/sub_peso!FV67</f>
        <v>1.56</v>
      </c>
      <c r="FW67">
        <f>100*SUMIF('12pxv'!$E$39:$E$492,$A67,'12pxv'!AI$39:AI$492)/sub_peso!FW67</f>
        <v>-0.90000000000000013</v>
      </c>
      <c r="FX67">
        <f>100*SUMIF('12pxv'!$E$39:$E$492,$A67,'12pxv'!AJ$39:AJ$492)/sub_peso!FX67</f>
        <v>-1.46</v>
      </c>
      <c r="FY67">
        <f>100*SUMIF('12pxv'!$E$39:$E$492,$A67,'12pxv'!AK$39:AK$492)/sub_peso!FY67</f>
        <v>5.18</v>
      </c>
      <c r="FZ67">
        <f>100*SUMIF('12pxv'!$E$39:$E$492,$A67,'12pxv'!AL$39:AL$492)/sub_peso!FZ67</f>
        <v>2.46</v>
      </c>
      <c r="GA67">
        <f>100*SUMIF('12pxv'!$E$39:$E$492,$A67,'12pxv'!AM$39:AM$492)/sub_peso!GA67</f>
        <v>-2.73</v>
      </c>
      <c r="GB67">
        <f>100*SUMIF('12pxv'!$E$39:$E$492,$A67,'12pxv'!AN$39:AN$492)/sub_peso!GB67</f>
        <v>-2.37</v>
      </c>
    </row>
    <row r="68" spans="1:184" x14ac:dyDescent="0.25">
      <c r="A68" s="59">
        <v>1108012</v>
      </c>
      <c r="B68" s="56" t="s">
        <v>69</v>
      </c>
      <c r="C68" s="129">
        <v>2.1800000000000002</v>
      </c>
      <c r="D68" s="129">
        <v>1.73</v>
      </c>
      <c r="E68" s="129">
        <v>6.830000000000001</v>
      </c>
      <c r="F68" s="129">
        <v>-3.3999999999999995</v>
      </c>
      <c r="G68" s="129">
        <v>2.4</v>
      </c>
      <c r="H68" s="129">
        <v>9.49</v>
      </c>
      <c r="I68" s="129">
        <v>-1.9199999999999997</v>
      </c>
      <c r="J68" s="129">
        <v>-5.6</v>
      </c>
      <c r="K68" s="129">
        <v>-0.34</v>
      </c>
      <c r="L68" s="129">
        <v>-0.61</v>
      </c>
      <c r="M68" s="129">
        <v>-6.3500000000000005</v>
      </c>
      <c r="N68" s="129">
        <v>-5.26</v>
      </c>
      <c r="O68" s="129">
        <v>4.05</v>
      </c>
      <c r="P68" s="129">
        <v>4.72</v>
      </c>
      <c r="Q68" s="129">
        <v>0.74</v>
      </c>
      <c r="R68" s="129">
        <v>3.61</v>
      </c>
      <c r="S68" s="129">
        <v>2.14</v>
      </c>
      <c r="T68" s="129">
        <v>9.14</v>
      </c>
      <c r="U68" s="129">
        <v>3.2299999999999995</v>
      </c>
      <c r="V68" s="129">
        <v>-3.23</v>
      </c>
      <c r="W68" s="129">
        <v>-2.81</v>
      </c>
      <c r="X68" s="129">
        <v>-4.75</v>
      </c>
      <c r="Y68" s="129">
        <v>-2.0299999999999998</v>
      </c>
      <c r="Z68" s="129">
        <v>-4.34</v>
      </c>
      <c r="AA68" s="129">
        <v>2.17</v>
      </c>
      <c r="AB68" s="129">
        <v>-4.8</v>
      </c>
      <c r="AC68" s="129">
        <v>-6.97</v>
      </c>
      <c r="AD68" s="129">
        <v>1.08</v>
      </c>
      <c r="AE68" s="129">
        <v>6.51</v>
      </c>
      <c r="AF68" s="129">
        <v>12.74</v>
      </c>
      <c r="AG68" s="129">
        <v>5.88</v>
      </c>
      <c r="AH68" s="129">
        <v>1.28</v>
      </c>
      <c r="AI68" s="129">
        <v>-5.08</v>
      </c>
      <c r="AJ68" s="129">
        <v>-0.78</v>
      </c>
      <c r="AK68" s="129">
        <v>2.25</v>
      </c>
      <c r="AL68" s="129">
        <v>0.15</v>
      </c>
      <c r="AM68" s="129">
        <v>-4.96</v>
      </c>
      <c r="AN68" s="129">
        <v>4.8499999999999996</v>
      </c>
      <c r="AO68" s="129">
        <v>3.2499999999999996</v>
      </c>
      <c r="AP68" s="129">
        <v>4.42</v>
      </c>
      <c r="AQ68" s="129">
        <v>3.65</v>
      </c>
      <c r="AR68" s="129">
        <v>12.47</v>
      </c>
      <c r="AS68" s="129">
        <v>2.58</v>
      </c>
      <c r="AT68" s="129">
        <v>3.94</v>
      </c>
      <c r="AU68" s="129">
        <v>-4.5199999999999996</v>
      </c>
      <c r="AV68" s="129">
        <v>-2.63</v>
      </c>
      <c r="AW68" s="129">
        <v>-10.17</v>
      </c>
      <c r="AX68" s="129">
        <v>-4.41</v>
      </c>
      <c r="AY68" s="129">
        <v>1.1200000000000001</v>
      </c>
      <c r="AZ68" s="129">
        <v>-0.50000000000000011</v>
      </c>
      <c r="BA68" s="129">
        <v>2.5199999999999996</v>
      </c>
      <c r="BB68" s="129">
        <v>9.09</v>
      </c>
      <c r="BC68" s="129">
        <v>4.0999999999999988</v>
      </c>
      <c r="BD68" s="129">
        <v>12.699999999999998</v>
      </c>
      <c r="BE68" s="129">
        <v>2.0499999999999998</v>
      </c>
      <c r="BF68" s="129">
        <v>-11.37</v>
      </c>
      <c r="BG68" s="129">
        <v>-10.43</v>
      </c>
      <c r="BH68" s="129">
        <v>-0.11</v>
      </c>
      <c r="BI68" s="129">
        <v>-8.83</v>
      </c>
      <c r="BJ68" s="129">
        <v>3.24</v>
      </c>
      <c r="BK68" s="129">
        <v>5.53</v>
      </c>
      <c r="BL68" s="129">
        <v>-11.64</v>
      </c>
      <c r="BM68" s="129">
        <v>-3.54</v>
      </c>
      <c r="BN68" s="129">
        <v>18.600000000000001</v>
      </c>
      <c r="BO68" s="129">
        <v>4.660000000000001</v>
      </c>
      <c r="BP68" s="129">
        <v>4.8099999999999996</v>
      </c>
      <c r="BQ68" s="129">
        <v>7.9599999999999991</v>
      </c>
      <c r="BR68" s="129">
        <v>-7.83</v>
      </c>
      <c r="BS68" s="129">
        <v>-9.8699999999999992</v>
      </c>
      <c r="BT68" s="129">
        <v>0.76999999999999991</v>
      </c>
      <c r="BU68" s="129">
        <v>-2.2999999999999998</v>
      </c>
      <c r="BV68" s="129">
        <v>0.85</v>
      </c>
      <c r="BW68" s="129">
        <v>3.6500000000000004</v>
      </c>
      <c r="BX68" s="129">
        <v>-7.0000000000000007E-2</v>
      </c>
      <c r="BY68" s="129">
        <v>-8.1600000000000019</v>
      </c>
      <c r="BZ68" s="129">
        <v>15.300000000000002</v>
      </c>
      <c r="CA68" s="129">
        <v>3.76</v>
      </c>
      <c r="CB68" s="129">
        <v>7.12</v>
      </c>
      <c r="CC68" s="129">
        <v>-2.76</v>
      </c>
      <c r="CD68" s="129">
        <v>-2.82</v>
      </c>
      <c r="CE68" s="129">
        <v>-7.1999999999999993</v>
      </c>
      <c r="CF68" s="129">
        <v>-2.34</v>
      </c>
      <c r="CG68" s="129">
        <v>-3.36</v>
      </c>
      <c r="CH68" s="129">
        <v>-1.9499999999999997</v>
      </c>
      <c r="CI68" s="129">
        <v>5.66</v>
      </c>
      <c r="CJ68" s="129">
        <v>-6.05</v>
      </c>
      <c r="CK68" s="129">
        <v>11.809999999999999</v>
      </c>
      <c r="CL68" s="129">
        <v>8.2799999999999994</v>
      </c>
      <c r="CM68" s="129">
        <v>-0.85</v>
      </c>
      <c r="CN68" s="129">
        <v>5.34</v>
      </c>
      <c r="CO68" s="129">
        <v>-5.4900000000000011</v>
      </c>
      <c r="CP68" s="129">
        <v>-4.1399999999999997</v>
      </c>
      <c r="CQ68" s="129">
        <v>2.5400000000000005</v>
      </c>
      <c r="CR68" s="129">
        <v>-0.19000000000000003</v>
      </c>
      <c r="CS68" s="129">
        <v>2.57</v>
      </c>
      <c r="CT68" s="129">
        <v>0.81000000000000016</v>
      </c>
      <c r="CU68" s="129">
        <v>-8.3800000000000008</v>
      </c>
      <c r="CV68" s="129">
        <v>-0.31</v>
      </c>
      <c r="CW68" s="129">
        <v>-5.96</v>
      </c>
      <c r="CX68" s="129">
        <v>-7.339999999999999</v>
      </c>
      <c r="CY68" s="129">
        <v>15.880000000000003</v>
      </c>
      <c r="CZ68" s="129">
        <v>10.42</v>
      </c>
      <c r="DA68" s="129">
        <v>2.29</v>
      </c>
      <c r="DB68" s="129">
        <v>1.6800000000000002</v>
      </c>
      <c r="DC68" s="129">
        <v>-4.49</v>
      </c>
      <c r="DD68" s="129">
        <v>5.6</v>
      </c>
      <c r="DE68" s="129">
        <v>-6.29</v>
      </c>
      <c r="DF68" s="129">
        <v>2.59</v>
      </c>
      <c r="DG68" s="129">
        <v>-3.9100000000000006</v>
      </c>
      <c r="DH68" s="129">
        <v>-3.2900000000000005</v>
      </c>
      <c r="DI68" s="129">
        <v>-2.2000000000000002</v>
      </c>
      <c r="DJ68" s="129">
        <v>-3.1399999999999997</v>
      </c>
      <c r="DK68" s="129">
        <v>17.170000000000002</v>
      </c>
      <c r="DL68" s="129">
        <v>-0.13</v>
      </c>
      <c r="DM68" s="129">
        <v>3.37</v>
      </c>
      <c r="DN68" s="129">
        <v>-10.85</v>
      </c>
      <c r="DO68" s="129">
        <v>-1.22</v>
      </c>
      <c r="DP68" s="129">
        <v>-5.47</v>
      </c>
      <c r="DQ68" s="129">
        <v>-3.39</v>
      </c>
      <c r="DR68" s="129">
        <v>6.85</v>
      </c>
      <c r="DS68" s="129">
        <v>-8.61</v>
      </c>
      <c r="DT68" s="129">
        <v>-1.77</v>
      </c>
      <c r="DU68" s="129">
        <v>-6.52</v>
      </c>
      <c r="DV68" s="129">
        <v>18.399999999999999</v>
      </c>
      <c r="DW68" s="129">
        <v>5.5</v>
      </c>
      <c r="DX68" s="129">
        <v>5.09</v>
      </c>
      <c r="DY68" s="129">
        <v>-1.84</v>
      </c>
      <c r="DZ68" s="129">
        <v>-10.199999999999999</v>
      </c>
      <c r="EA68" s="129">
        <v>9.0500000000000007</v>
      </c>
      <c r="EB68" s="129">
        <v>-4.95</v>
      </c>
      <c r="EC68" s="129">
        <v>-0.56000000000000005</v>
      </c>
      <c r="ED68" s="129">
        <v>6.7900000000000009</v>
      </c>
      <c r="EE68" s="129">
        <v>-5.6099999999999994</v>
      </c>
      <c r="EF68" s="129">
        <v>-7.86</v>
      </c>
      <c r="EG68" s="129">
        <v>-0.2</v>
      </c>
      <c r="EH68" s="129">
        <v>5.8</v>
      </c>
      <c r="EI68" s="129">
        <v>11.83</v>
      </c>
      <c r="EJ68" s="129">
        <v>8.3800000000000008</v>
      </c>
      <c r="EK68" s="129">
        <v>1.8300000000000003</v>
      </c>
      <c r="EL68" s="129">
        <v>6.25</v>
      </c>
      <c r="EM68" s="129">
        <v>-2.62</v>
      </c>
      <c r="EN68" s="129">
        <v>-6.97</v>
      </c>
      <c r="EO68" s="129">
        <v>-3.2699999999999996</v>
      </c>
      <c r="EP68" s="129">
        <v>8.26</v>
      </c>
      <c r="EQ68" s="129">
        <v>-9.92</v>
      </c>
      <c r="ER68" s="129">
        <v>-2.5</v>
      </c>
      <c r="ES68" s="129">
        <v>-0.25</v>
      </c>
      <c r="ET68" s="129">
        <v>13.44</v>
      </c>
      <c r="EU68" s="129">
        <v>8.18</v>
      </c>
      <c r="EV68">
        <f>100*SUMIF('12pxv'!$E$39:$E$492,$A68,'12pxv'!H$39:H$492)/sub_peso!EV68</f>
        <v>2.13</v>
      </c>
      <c r="EW68">
        <f>100*SUMIF('12pxv'!$E$39:$E$492,$A68,'12pxv'!I$39:I$492)/sub_peso!EW68</f>
        <v>-2.12</v>
      </c>
      <c r="EX68">
        <f>100*SUMIF('12pxv'!$E$39:$E$492,$A68,'12pxv'!J$39:J$492)/sub_peso!EX68</f>
        <v>-4.1900000000000004</v>
      </c>
      <c r="EY68">
        <f>100*SUMIF('12pxv'!$E$39:$E$492,$A68,'12pxv'!K$39:K$492)/sub_peso!EY68</f>
        <v>5.0999999999999988</v>
      </c>
      <c r="EZ68">
        <f>100*SUMIF('12pxv'!$E$39:$E$492,$A68,'12pxv'!L$39:L$492)/sub_peso!EZ68</f>
        <v>1.77</v>
      </c>
      <c r="FA68">
        <f>100*SUMIF('12pxv'!$E$39:$E$492,$A68,'12pxv'!M$39:M$492)/sub_peso!FA68</f>
        <v>-0.11</v>
      </c>
      <c r="FB68">
        <f>100*SUMIF('12pxv'!$E$39:$E$492,$A68,'12pxv'!N$39:N$492)/sub_peso!FB68</f>
        <v>2.4500000000000002</v>
      </c>
      <c r="FC68">
        <f>100*SUMIF('12pxv'!$E$39:$E$492,$A68,'12pxv'!O$39:O$492)/sub_peso!FC68</f>
        <v>-3.6</v>
      </c>
      <c r="FD68">
        <f>100*SUMIF('12pxv'!$E$39:$E$492,$A68,'12pxv'!P$39:P$492)/sub_peso!FD68</f>
        <v>3.51</v>
      </c>
      <c r="FE68">
        <f>100*SUMIF('12pxv'!$E$39:$E$492,$A68,'12pxv'!Q$39:Q$492)/sub_peso!FE68</f>
        <v>3.29</v>
      </c>
      <c r="FF68">
        <f>100*SUMIF('12pxv'!$E$39:$E$492,$A68,'12pxv'!R$39:R$492)/sub_peso!FF68</f>
        <v>0.3</v>
      </c>
      <c r="FG68">
        <f>100*SUMIF('12pxv'!$E$39:$E$492,$A68,'12pxv'!S$39:S$492)/sub_peso!FG68</f>
        <v>3.81</v>
      </c>
      <c r="FH68">
        <f>100*SUMIF('12pxv'!$E$39:$E$492,$A68,'12pxv'!T$39:T$492)/sub_peso!FH68</f>
        <v>-2.58</v>
      </c>
      <c r="FI68">
        <f>100*SUMIF('12pxv'!$E$39:$E$492,$A68,'12pxv'!U$39:U$492)/sub_peso!FI68</f>
        <v>4.62</v>
      </c>
      <c r="FJ68">
        <f>100*SUMIF('12pxv'!$E$39:$E$492,$A68,'12pxv'!V$39:V$492)/sub_peso!FJ68</f>
        <v>-4.66</v>
      </c>
      <c r="FK68">
        <f>100*SUMIF('12pxv'!$E$39:$E$492,$A68,'12pxv'!W$39:W$492)/sub_peso!FK68</f>
        <v>0.92</v>
      </c>
      <c r="FL68">
        <f>100*SUMIF('12pxv'!$E$39:$E$492,$A68,'12pxv'!X$39:X$492)/sub_peso!FL68</f>
        <v>-3.86</v>
      </c>
      <c r="FM68">
        <f>100*SUMIF('12pxv'!$E$39:$E$492,$A68,'12pxv'!Y$39:Y$492)/sub_peso!FM68</f>
        <v>0.35</v>
      </c>
      <c r="FN68">
        <f>100*SUMIF('12pxv'!$E$39:$E$492,$A68,'12pxv'!Z$39:Z$492)/sub_peso!FN68</f>
        <v>-0.99</v>
      </c>
      <c r="FO68">
        <f>100*SUMIF('12pxv'!$E$39:$E$492,$A68,'12pxv'!AA$39:AA$492)/sub_peso!FO68</f>
        <v>-5.1099999999999994</v>
      </c>
      <c r="FP68">
        <f>100*SUMIF('12pxv'!$E$39:$E$492,$A68,'12pxv'!AB$39:AB$492)/sub_peso!FP68</f>
        <v>2.58</v>
      </c>
      <c r="FQ68">
        <f>100*SUMIF('12pxv'!$E$39:$E$492,$A68,'12pxv'!AC$39:AC$492)/sub_peso!FQ68</f>
        <v>-0.48999999999999994</v>
      </c>
      <c r="FR68">
        <f>100*SUMIF('12pxv'!$E$39:$E$492,$A68,'12pxv'!AD$39:AD$492)/sub_peso!FR68</f>
        <v>4.46</v>
      </c>
      <c r="FS68">
        <f>100*SUMIF('12pxv'!$E$39:$E$492,$A68,'12pxv'!AE$39:AE$492)/sub_peso!FS68</f>
        <v>6.13</v>
      </c>
      <c r="FT68">
        <f>100*SUMIF('12pxv'!$E$39:$E$492,$A68,'12pxv'!AF$39:AF$492)/sub_peso!FT68</f>
        <v>4.2699999999999987</v>
      </c>
      <c r="FU68">
        <f>100*SUMIF('12pxv'!$E$39:$E$492,$A68,'12pxv'!AG$39:AG$492)/sub_peso!FU68</f>
        <v>1.18</v>
      </c>
      <c r="FV68">
        <f>100*SUMIF('12pxv'!$E$39:$E$492,$A68,'12pxv'!AH$39:AH$492)/sub_peso!FV68</f>
        <v>-2.71</v>
      </c>
      <c r="FW68">
        <f>100*SUMIF('12pxv'!$E$39:$E$492,$A68,'12pxv'!AI$39:AI$492)/sub_peso!FW68</f>
        <v>6.8</v>
      </c>
      <c r="FX68">
        <f>100*SUMIF('12pxv'!$E$39:$E$492,$A68,'12pxv'!AJ$39:AJ$492)/sub_peso!FX68</f>
        <v>-3.45</v>
      </c>
      <c r="FY68">
        <f>100*SUMIF('12pxv'!$E$39:$E$492,$A68,'12pxv'!AK$39:AK$492)/sub_peso!FY68</f>
        <v>1.24</v>
      </c>
      <c r="FZ68">
        <f>100*SUMIF('12pxv'!$E$39:$E$492,$A68,'12pxv'!AL$39:AL$492)/sub_peso!FZ68</f>
        <v>1.78</v>
      </c>
      <c r="GA68">
        <f>100*SUMIF('12pxv'!$E$39:$E$492,$A68,'12pxv'!AM$39:AM$492)/sub_peso!GA68</f>
        <v>-1.24</v>
      </c>
      <c r="GB68">
        <f>100*SUMIF('12pxv'!$E$39:$E$492,$A68,'12pxv'!AN$39:AN$492)/sub_peso!GB68</f>
        <v>-1.91</v>
      </c>
    </row>
    <row r="69" spans="1:184" x14ac:dyDescent="0.25">
      <c r="A69" s="59">
        <v>1108013</v>
      </c>
      <c r="B69" s="56" t="s">
        <v>70</v>
      </c>
      <c r="C69" s="129">
        <v>-0.01</v>
      </c>
      <c r="D69" s="129">
        <v>-5.39</v>
      </c>
      <c r="E69" s="129">
        <v>3.73</v>
      </c>
      <c r="F69" s="129">
        <v>3.26</v>
      </c>
      <c r="G69" s="129">
        <v>2.6</v>
      </c>
      <c r="H69" s="129">
        <v>-1.43</v>
      </c>
      <c r="I69" s="129">
        <v>2.23</v>
      </c>
      <c r="J69" s="129">
        <v>3.16</v>
      </c>
      <c r="K69" s="129">
        <v>-0.56999999999999995</v>
      </c>
      <c r="L69" s="129">
        <v>-1.98</v>
      </c>
      <c r="M69" s="129">
        <v>-2.69</v>
      </c>
      <c r="N69" s="129">
        <v>1.51</v>
      </c>
      <c r="O69" s="129">
        <v>0.45</v>
      </c>
      <c r="P69" s="129">
        <v>1.88</v>
      </c>
      <c r="Q69" s="129">
        <v>0.98</v>
      </c>
      <c r="R69" s="129">
        <v>0.21999999999999997</v>
      </c>
      <c r="S69" s="129">
        <v>0.68</v>
      </c>
      <c r="T69" s="129">
        <v>5.43</v>
      </c>
      <c r="U69" s="129">
        <v>-0.13</v>
      </c>
      <c r="V69" s="129">
        <v>-1.26</v>
      </c>
      <c r="W69" s="129">
        <v>13.809999999999999</v>
      </c>
      <c r="X69" s="129">
        <v>-4.41</v>
      </c>
      <c r="Y69" s="129">
        <v>-1.43</v>
      </c>
      <c r="Z69" s="129">
        <v>-0.36</v>
      </c>
      <c r="AA69" s="129">
        <v>0.78</v>
      </c>
      <c r="AB69" s="129">
        <v>0.71</v>
      </c>
      <c r="AC69" s="129">
        <v>-3.45</v>
      </c>
      <c r="AD69" s="129">
        <v>0.68</v>
      </c>
      <c r="AE69" s="129">
        <v>4.68</v>
      </c>
      <c r="AF69" s="129">
        <v>2.7</v>
      </c>
      <c r="AG69" s="129">
        <v>0.72</v>
      </c>
      <c r="AH69" s="129">
        <v>6.74</v>
      </c>
      <c r="AI69" s="129">
        <v>0.76</v>
      </c>
      <c r="AJ69" s="129">
        <v>-2.97</v>
      </c>
      <c r="AK69" s="129">
        <v>-4.25</v>
      </c>
      <c r="AL69" s="129">
        <v>2.14</v>
      </c>
      <c r="AM69" s="129">
        <v>0.37</v>
      </c>
      <c r="AN69" s="129">
        <v>4.6500000000000004</v>
      </c>
      <c r="AO69" s="129">
        <v>-2.38</v>
      </c>
      <c r="AP69" s="129">
        <v>9.39</v>
      </c>
      <c r="AQ69" s="129">
        <v>2.19</v>
      </c>
      <c r="AR69" s="129">
        <v>8.25</v>
      </c>
      <c r="AS69" s="129">
        <v>-0.11</v>
      </c>
      <c r="AT69" s="129">
        <v>12.87</v>
      </c>
      <c r="AU69" s="129">
        <v>-3.06</v>
      </c>
      <c r="AV69" s="129">
        <v>-2.42</v>
      </c>
      <c r="AW69" s="129">
        <v>-3.5599999999999996</v>
      </c>
      <c r="AX69" s="129">
        <v>-6.6</v>
      </c>
      <c r="AY69" s="129">
        <v>-4.55</v>
      </c>
      <c r="AZ69" s="129">
        <v>4.46</v>
      </c>
      <c r="BA69" s="129">
        <v>1.01</v>
      </c>
      <c r="BB69" s="129">
        <v>-1.19</v>
      </c>
      <c r="BC69" s="129">
        <v>4.53</v>
      </c>
      <c r="BD69" s="129">
        <v>-1.57</v>
      </c>
      <c r="BE69" s="129">
        <v>1.83</v>
      </c>
      <c r="BF69" s="129">
        <v>1.8899999999999997</v>
      </c>
      <c r="BG69" s="129">
        <v>0.33</v>
      </c>
      <c r="BH69" s="129">
        <v>-4.05</v>
      </c>
      <c r="BI69" s="129">
        <v>-3.35</v>
      </c>
      <c r="BJ69" s="129">
        <v>-1.01</v>
      </c>
      <c r="BK69" s="129">
        <v>-1.8900000000000001</v>
      </c>
      <c r="BL69" s="129">
        <v>-2.89</v>
      </c>
      <c r="BM69" s="129">
        <v>4.93</v>
      </c>
      <c r="BN69" s="129">
        <v>-1.97</v>
      </c>
      <c r="BO69" s="129">
        <v>7.5</v>
      </c>
      <c r="BP69" s="129">
        <v>2.3299999999999996</v>
      </c>
      <c r="BQ69" s="129">
        <v>-5.69</v>
      </c>
      <c r="BR69" s="129">
        <v>0.95</v>
      </c>
      <c r="BS69" s="129">
        <v>0.57000000000000006</v>
      </c>
      <c r="BT69" s="129">
        <v>-4.26</v>
      </c>
      <c r="BU69" s="129">
        <v>0.10000000000000002</v>
      </c>
      <c r="BV69" s="129">
        <v>-0.33</v>
      </c>
      <c r="BW69" s="129">
        <v>1.3899999999999997</v>
      </c>
      <c r="BX69" s="129">
        <v>2.36</v>
      </c>
      <c r="BY69" s="129">
        <v>-1</v>
      </c>
      <c r="BZ69" s="129">
        <v>3.03</v>
      </c>
      <c r="CA69" s="129">
        <v>1.36</v>
      </c>
      <c r="CB69" s="129">
        <v>-2.0099999999999998</v>
      </c>
      <c r="CC69" s="129">
        <v>-1.64</v>
      </c>
      <c r="CD69" s="129">
        <v>4.05</v>
      </c>
      <c r="CE69" s="129">
        <v>1.47</v>
      </c>
      <c r="CF69" s="129">
        <v>0.64</v>
      </c>
      <c r="CG69" s="129">
        <v>-2.5299999999999998</v>
      </c>
      <c r="CH69" s="129">
        <v>-7.1400000000000006</v>
      </c>
      <c r="CI69" s="129">
        <v>7.1899999999999995</v>
      </c>
      <c r="CJ69" s="129">
        <v>5.92</v>
      </c>
      <c r="CK69" s="129">
        <v>1.57</v>
      </c>
      <c r="CL69" s="129">
        <v>0.35</v>
      </c>
      <c r="CM69" s="129">
        <v>1.3</v>
      </c>
      <c r="CN69" s="129">
        <v>2.48</v>
      </c>
      <c r="CO69" s="129">
        <v>-2.15</v>
      </c>
      <c r="CP69" s="129">
        <v>-3.6400000000000006</v>
      </c>
      <c r="CQ69" s="129">
        <v>-2.77</v>
      </c>
      <c r="CR69" s="129">
        <v>-2.9800000000000004</v>
      </c>
      <c r="CS69" s="129">
        <v>-0.47999999999999993</v>
      </c>
      <c r="CT69" s="129">
        <v>-0.98000000000000009</v>
      </c>
      <c r="CU69" s="129">
        <v>3.6800000000000006</v>
      </c>
      <c r="CV69" s="129">
        <v>-6.0000000000000012E-2</v>
      </c>
      <c r="CW69" s="129">
        <v>1.27</v>
      </c>
      <c r="CX69" s="129">
        <v>0.48000000000000004</v>
      </c>
      <c r="CY69" s="129">
        <v>0.38</v>
      </c>
      <c r="CZ69" s="129">
        <v>-1.5799999999999998</v>
      </c>
      <c r="DA69" s="129">
        <v>-0.75</v>
      </c>
      <c r="DB69" s="129">
        <v>6.01</v>
      </c>
      <c r="DC69" s="129">
        <v>1.58</v>
      </c>
      <c r="DD69" s="129">
        <v>-6.21</v>
      </c>
      <c r="DE69" s="129">
        <v>-3.9199999999999995</v>
      </c>
      <c r="DF69" s="129">
        <v>-3.95</v>
      </c>
      <c r="DG69" s="129">
        <v>4.5599999999999996</v>
      </c>
      <c r="DH69" s="129">
        <v>2.86</v>
      </c>
      <c r="DI69" s="129">
        <v>0.3</v>
      </c>
      <c r="DJ69" s="129">
        <v>1.72</v>
      </c>
      <c r="DK69" s="129">
        <v>2.67</v>
      </c>
      <c r="DL69" s="129">
        <v>-3.15</v>
      </c>
      <c r="DM69" s="129">
        <v>3.5900000000000003</v>
      </c>
      <c r="DN69" s="129">
        <v>1.0600000000000003</v>
      </c>
      <c r="DO69" s="129">
        <v>-1.56</v>
      </c>
      <c r="DP69" s="129">
        <v>0.60000000000000009</v>
      </c>
      <c r="DQ69" s="129">
        <v>-2.48</v>
      </c>
      <c r="DR69" s="129">
        <v>-2.04</v>
      </c>
      <c r="DS69" s="129">
        <v>0.7</v>
      </c>
      <c r="DT69" s="129">
        <v>2.7000000000000006</v>
      </c>
      <c r="DU69" s="129">
        <v>5.45</v>
      </c>
      <c r="DV69" s="129">
        <v>-0.28000000000000003</v>
      </c>
      <c r="DW69" s="129">
        <v>1.0900000000000001</v>
      </c>
      <c r="DX69" s="129">
        <v>1.89</v>
      </c>
      <c r="DY69" s="129">
        <v>3.56</v>
      </c>
      <c r="DZ69" s="129">
        <v>4.43</v>
      </c>
      <c r="EA69" s="129">
        <v>-1.59</v>
      </c>
      <c r="EB69" s="129">
        <v>-2.9</v>
      </c>
      <c r="EC69" s="129">
        <v>1.02</v>
      </c>
      <c r="ED69" s="129">
        <v>-0.33</v>
      </c>
      <c r="EE69" s="129">
        <v>-3.18</v>
      </c>
      <c r="EF69" s="129">
        <v>3.73</v>
      </c>
      <c r="EG69" s="129">
        <v>2.8400000000000003</v>
      </c>
      <c r="EH69" s="129">
        <v>4.29</v>
      </c>
      <c r="EI69" s="129">
        <v>-0.04</v>
      </c>
      <c r="EJ69" s="129">
        <v>4.66</v>
      </c>
      <c r="EK69" s="129">
        <v>-1.28</v>
      </c>
      <c r="EL69" s="129">
        <v>3.19</v>
      </c>
      <c r="EM69" s="129">
        <v>3.16</v>
      </c>
      <c r="EN69" s="129">
        <v>-1.99</v>
      </c>
      <c r="EO69" s="129">
        <v>-2.61</v>
      </c>
      <c r="EP69" s="129">
        <v>1.07</v>
      </c>
      <c r="EQ69" s="129">
        <v>-2.12</v>
      </c>
      <c r="ER69" s="129">
        <v>2.25</v>
      </c>
      <c r="ES69" s="129">
        <v>2.74</v>
      </c>
      <c r="ET69" s="129">
        <v>4.8099999999999996</v>
      </c>
      <c r="EU69" s="129">
        <v>1.43</v>
      </c>
      <c r="EV69">
        <f>100*SUMIF('12pxv'!$E$39:$E$492,$A69,'12pxv'!H$39:H$492)/sub_peso!EV69</f>
        <v>0.91</v>
      </c>
      <c r="EW69">
        <f>100*SUMIF('12pxv'!$E$39:$E$492,$A69,'12pxv'!I$39:I$492)/sub_peso!EW69</f>
        <v>0.7599999999999999</v>
      </c>
      <c r="EX69">
        <f>100*SUMIF('12pxv'!$E$39:$E$492,$A69,'12pxv'!J$39:J$492)/sub_peso!EX69</f>
        <v>1.58</v>
      </c>
      <c r="EY69">
        <f>100*SUMIF('12pxv'!$E$39:$E$492,$A69,'12pxv'!K$39:K$492)/sub_peso!EY69</f>
        <v>-0.3</v>
      </c>
      <c r="EZ69">
        <f>100*SUMIF('12pxv'!$E$39:$E$492,$A69,'12pxv'!L$39:L$492)/sub_peso!EZ69</f>
        <v>-0.27</v>
      </c>
      <c r="FA69">
        <f>100*SUMIF('12pxv'!$E$39:$E$492,$A69,'12pxv'!M$39:M$492)/sub_peso!FA69</f>
        <v>-4.2</v>
      </c>
      <c r="FB69">
        <f>100*SUMIF('12pxv'!$E$39:$E$492,$A69,'12pxv'!N$39:N$492)/sub_peso!FB69</f>
        <v>2.6</v>
      </c>
      <c r="FC69">
        <f>100*SUMIF('12pxv'!$E$39:$E$492,$A69,'12pxv'!O$39:O$492)/sub_peso!FC69</f>
        <v>4.17</v>
      </c>
      <c r="FD69">
        <f>100*SUMIF('12pxv'!$E$39:$E$492,$A69,'12pxv'!P$39:P$492)/sub_peso!FD69</f>
        <v>-1.53</v>
      </c>
      <c r="FE69">
        <f>100*SUMIF('12pxv'!$E$39:$E$492,$A69,'12pxv'!Q$39:Q$492)/sub_peso!FE69</f>
        <v>4.37</v>
      </c>
      <c r="FF69">
        <f>100*SUMIF('12pxv'!$E$39:$E$492,$A69,'12pxv'!R$39:R$492)/sub_peso!FF69</f>
        <v>4</v>
      </c>
      <c r="FG69">
        <f>100*SUMIF('12pxv'!$E$39:$E$492,$A69,'12pxv'!S$39:S$492)/sub_peso!FG69</f>
        <v>1.57</v>
      </c>
      <c r="FH69">
        <f>100*SUMIF('12pxv'!$E$39:$E$492,$A69,'12pxv'!T$39:T$492)/sub_peso!FH69</f>
        <v>1.2499999999999998</v>
      </c>
      <c r="FI69">
        <f>100*SUMIF('12pxv'!$E$39:$E$492,$A69,'12pxv'!U$39:U$492)/sub_peso!FI69</f>
        <v>-2.2799999999999998</v>
      </c>
      <c r="FJ69">
        <f>100*SUMIF('12pxv'!$E$39:$E$492,$A69,'12pxv'!V$39:V$492)/sub_peso!FJ69</f>
        <v>3.5799999999999996</v>
      </c>
      <c r="FK69">
        <f>100*SUMIF('12pxv'!$E$39:$E$492,$A69,'12pxv'!W$39:W$492)/sub_peso!FK69</f>
        <v>0.87</v>
      </c>
      <c r="FL69">
        <f>100*SUMIF('12pxv'!$E$39:$E$492,$A69,'12pxv'!X$39:X$492)/sub_peso!FL69</f>
        <v>-0.25</v>
      </c>
      <c r="FM69">
        <f>100*SUMIF('12pxv'!$E$39:$E$492,$A69,'12pxv'!Y$39:Y$492)/sub_peso!FM69</f>
        <v>-2.4300000000000006</v>
      </c>
      <c r="FN69">
        <f>100*SUMIF('12pxv'!$E$39:$E$492,$A69,'12pxv'!Z$39:Z$492)/sub_peso!FN69</f>
        <v>-0.43</v>
      </c>
      <c r="FO69">
        <f>100*SUMIF('12pxv'!$E$39:$E$492,$A69,'12pxv'!AA$39:AA$492)/sub_peso!FO69</f>
        <v>-0.45999999999999996</v>
      </c>
      <c r="FP69">
        <f>100*SUMIF('12pxv'!$E$39:$E$492,$A69,'12pxv'!AB$39:AB$492)/sub_peso!FP69</f>
        <v>3.79</v>
      </c>
      <c r="FQ69">
        <f>100*SUMIF('12pxv'!$E$39:$E$492,$A69,'12pxv'!AC$39:AC$492)/sub_peso!FQ69</f>
        <v>3.15</v>
      </c>
      <c r="FR69">
        <f>100*SUMIF('12pxv'!$E$39:$E$492,$A69,'12pxv'!AD$39:AD$492)/sub_peso!FR69</f>
        <v>1.7</v>
      </c>
      <c r="FS69">
        <f>100*SUMIF('12pxv'!$E$39:$E$492,$A69,'12pxv'!AE$39:AE$492)/sub_peso!FS69</f>
        <v>5.08</v>
      </c>
      <c r="FT69">
        <f>100*SUMIF('12pxv'!$E$39:$E$492,$A69,'12pxv'!AF$39:AF$492)/sub_peso!FT69</f>
        <v>3.3899999999999997</v>
      </c>
      <c r="FU69">
        <f>100*SUMIF('12pxv'!$E$39:$E$492,$A69,'12pxv'!AG$39:AG$492)/sub_peso!FU69</f>
        <v>-1.33</v>
      </c>
      <c r="FV69">
        <f>100*SUMIF('12pxv'!$E$39:$E$492,$A69,'12pxv'!AH$39:AH$492)/sub_peso!FV69</f>
        <v>6.94</v>
      </c>
      <c r="FW69">
        <f>100*SUMIF('12pxv'!$E$39:$E$492,$A69,'12pxv'!AI$39:AI$492)/sub_peso!FW69</f>
        <v>6.8</v>
      </c>
      <c r="FX69">
        <f>100*SUMIF('12pxv'!$E$39:$E$492,$A69,'12pxv'!AJ$39:AJ$492)/sub_peso!FX69</f>
        <v>-2.64</v>
      </c>
      <c r="FY69">
        <f>100*SUMIF('12pxv'!$E$39:$E$492,$A69,'12pxv'!AK$39:AK$492)/sub_peso!FY69</f>
        <v>-2.37</v>
      </c>
      <c r="FZ69">
        <f>100*SUMIF('12pxv'!$E$39:$E$492,$A69,'12pxv'!AL$39:AL$492)/sub_peso!FZ69</f>
        <v>-2.8</v>
      </c>
      <c r="GA69">
        <f>100*SUMIF('12pxv'!$E$39:$E$492,$A69,'12pxv'!AM$39:AM$492)/sub_peso!GA69</f>
        <v>-1.2</v>
      </c>
      <c r="GB69">
        <f>100*SUMIF('12pxv'!$E$39:$E$492,$A69,'12pxv'!AN$39:AN$492)/sub_peso!GB69</f>
        <v>-1.25</v>
      </c>
    </row>
    <row r="70" spans="1:184" x14ac:dyDescent="0.25">
      <c r="A70" s="59">
        <v>1108015</v>
      </c>
      <c r="B70" s="56" t="s">
        <v>71</v>
      </c>
      <c r="C70" s="129">
        <v>4.9999999999999996E-2</v>
      </c>
      <c r="D70" s="129">
        <v>3.7100000000000004</v>
      </c>
      <c r="E70" s="129">
        <v>2.5799999999999996</v>
      </c>
      <c r="F70" s="129">
        <v>-5.86</v>
      </c>
      <c r="G70" s="129">
        <v>9.52</v>
      </c>
      <c r="H70" s="129">
        <v>4.4000000000000004</v>
      </c>
      <c r="I70" s="129">
        <v>0.5</v>
      </c>
      <c r="J70" s="129">
        <v>6.33</v>
      </c>
      <c r="K70" s="129">
        <v>4.1100000000000003</v>
      </c>
      <c r="L70" s="129">
        <v>-4.4799999999999995</v>
      </c>
      <c r="M70" s="129">
        <v>-6.2800000000000011</v>
      </c>
      <c r="N70" s="129">
        <v>1.2999999999999998</v>
      </c>
      <c r="O70" s="129">
        <v>11.16</v>
      </c>
      <c r="P70" s="129">
        <v>-0.48</v>
      </c>
      <c r="Q70" s="129">
        <v>-0.25000000000000006</v>
      </c>
      <c r="R70" s="129">
        <v>2.0899999999999994</v>
      </c>
      <c r="S70" s="129">
        <v>-0.79000000000000015</v>
      </c>
      <c r="T70" s="129">
        <v>6.09</v>
      </c>
      <c r="U70" s="129">
        <v>4.9800000000000004</v>
      </c>
      <c r="V70" s="129">
        <v>-2.44</v>
      </c>
      <c r="W70" s="129">
        <v>-1.19</v>
      </c>
      <c r="X70" s="129">
        <v>5.74</v>
      </c>
      <c r="Y70" s="129">
        <v>0.78</v>
      </c>
      <c r="Z70" s="129">
        <v>1.34</v>
      </c>
      <c r="AA70" s="129">
        <v>-0.17000000000000004</v>
      </c>
      <c r="AB70" s="129">
        <v>-1.57</v>
      </c>
      <c r="AC70" s="129">
        <v>6.85</v>
      </c>
      <c r="AD70" s="129">
        <v>2.52</v>
      </c>
      <c r="AE70" s="129">
        <v>-3.13</v>
      </c>
      <c r="AF70" s="129">
        <v>-0.15</v>
      </c>
      <c r="AG70" s="129">
        <v>6.07</v>
      </c>
      <c r="AH70" s="129">
        <v>-2.5499999999999998</v>
      </c>
      <c r="AI70" s="129">
        <v>5.2199999999999989</v>
      </c>
      <c r="AJ70" s="129">
        <v>-6.3400000000000007</v>
      </c>
      <c r="AK70" s="129">
        <v>4.68</v>
      </c>
      <c r="AL70" s="129">
        <v>-3.18</v>
      </c>
      <c r="AM70" s="129">
        <v>5.65</v>
      </c>
      <c r="AN70" s="129">
        <v>-1.67</v>
      </c>
      <c r="AO70" s="129">
        <v>4.4400000000000004</v>
      </c>
      <c r="AP70" s="129">
        <v>9.66</v>
      </c>
      <c r="AQ70" s="129">
        <v>0.03</v>
      </c>
      <c r="AR70" s="129">
        <v>1.6999999999999997</v>
      </c>
      <c r="AS70" s="129">
        <v>-2.42</v>
      </c>
      <c r="AT70" s="129">
        <v>9.2799999999999994</v>
      </c>
      <c r="AU70" s="129">
        <v>2.76</v>
      </c>
      <c r="AV70" s="129">
        <v>-6.84</v>
      </c>
      <c r="AW70" s="129">
        <v>2.46</v>
      </c>
      <c r="AX70" s="129">
        <v>-2.5099999999999998</v>
      </c>
      <c r="AY70" s="129">
        <v>13.470000000000002</v>
      </c>
      <c r="AZ70" s="129">
        <v>-4.82</v>
      </c>
      <c r="BA70" s="129">
        <v>0.42999999999999994</v>
      </c>
      <c r="BB70" s="129">
        <v>-1.9</v>
      </c>
      <c r="BC70" s="129">
        <v>-1.62</v>
      </c>
      <c r="BD70" s="129">
        <v>1.7899999999999998</v>
      </c>
      <c r="BE70" s="129">
        <v>4.24</v>
      </c>
      <c r="BF70" s="129">
        <v>-0.53</v>
      </c>
      <c r="BG70" s="129">
        <v>-3.86</v>
      </c>
      <c r="BH70" s="129">
        <v>-4.5599999999999996</v>
      </c>
      <c r="BI70" s="129">
        <v>4.5199999999999996</v>
      </c>
      <c r="BJ70" s="129">
        <v>-2.33</v>
      </c>
      <c r="BK70" s="129">
        <v>10.73</v>
      </c>
      <c r="BL70" s="129">
        <v>-1.35</v>
      </c>
      <c r="BM70" s="129">
        <v>0.08</v>
      </c>
      <c r="BN70" s="129">
        <v>5.59</v>
      </c>
      <c r="BO70" s="129">
        <v>-4.3899999999999997</v>
      </c>
      <c r="BP70" s="129">
        <v>-0.16</v>
      </c>
      <c r="BQ70" s="129">
        <v>13.3</v>
      </c>
      <c r="BR70" s="129">
        <v>-0.87</v>
      </c>
      <c r="BS70" s="129">
        <v>-8.5299999999999994</v>
      </c>
      <c r="BT70" s="129">
        <v>-1.0300000000000002</v>
      </c>
      <c r="BU70" s="129">
        <v>0.90999999999999992</v>
      </c>
      <c r="BV70" s="129">
        <v>-0.36</v>
      </c>
      <c r="BW70" s="129">
        <v>-2.0499999999999998</v>
      </c>
      <c r="BX70" s="129">
        <v>4.59</v>
      </c>
      <c r="BY70" s="129">
        <v>-2.2799999999999998</v>
      </c>
      <c r="BZ70" s="129">
        <v>4.78</v>
      </c>
      <c r="CA70" s="129">
        <v>-3.97</v>
      </c>
      <c r="CB70" s="129">
        <v>0.59</v>
      </c>
      <c r="CC70" s="129">
        <v>3.57</v>
      </c>
      <c r="CD70" s="129">
        <v>1.5400000000000003</v>
      </c>
      <c r="CE70" s="129">
        <v>0.41999999999999993</v>
      </c>
      <c r="CF70" s="129">
        <v>-2.72</v>
      </c>
      <c r="CG70" s="129">
        <v>-5.01</v>
      </c>
      <c r="CH70" s="129">
        <v>6.4299999999999988</v>
      </c>
      <c r="CI70" s="129">
        <v>-2.5</v>
      </c>
      <c r="CJ70" s="129">
        <v>4.51</v>
      </c>
      <c r="CK70" s="129">
        <v>3.31</v>
      </c>
      <c r="CL70" s="129">
        <v>-2.27</v>
      </c>
      <c r="CM70" s="129">
        <v>4.3600000000000003</v>
      </c>
      <c r="CN70" s="129">
        <v>0.90999999999999992</v>
      </c>
      <c r="CO70" s="129">
        <v>1.1399999999999999</v>
      </c>
      <c r="CP70" s="129">
        <v>0.01</v>
      </c>
      <c r="CQ70" s="129">
        <v>-0.88000000000000012</v>
      </c>
      <c r="CR70" s="129">
        <v>-5.68</v>
      </c>
      <c r="CS70" s="129">
        <v>1.1599999999999999</v>
      </c>
      <c r="CT70" s="129">
        <v>-1.81</v>
      </c>
      <c r="CU70" s="129">
        <v>5.6</v>
      </c>
      <c r="CV70" s="129">
        <v>0.52</v>
      </c>
      <c r="CW70" s="129">
        <v>-3.27</v>
      </c>
      <c r="CX70" s="129">
        <v>2.95</v>
      </c>
      <c r="CY70" s="129">
        <v>2.46</v>
      </c>
      <c r="CZ70" s="129">
        <v>4.0199999999999996</v>
      </c>
      <c r="DA70" s="129">
        <v>-7.3200000000000012</v>
      </c>
      <c r="DB70" s="129">
        <v>1.17</v>
      </c>
      <c r="DC70" s="129">
        <v>-2.4700000000000002</v>
      </c>
      <c r="DD70" s="129">
        <v>0.9</v>
      </c>
      <c r="DE70" s="129">
        <v>0.08</v>
      </c>
      <c r="DF70" s="129">
        <v>-1.65</v>
      </c>
      <c r="DG70" s="129">
        <v>1.9300000000000002</v>
      </c>
      <c r="DH70" s="129">
        <v>-2.86</v>
      </c>
      <c r="DI70" s="129">
        <v>0.83999999999999986</v>
      </c>
      <c r="DJ70" s="129">
        <v>1.84</v>
      </c>
      <c r="DK70" s="129">
        <v>-0.94</v>
      </c>
      <c r="DL70" s="129">
        <v>2.54</v>
      </c>
      <c r="DM70" s="129">
        <v>-0.36</v>
      </c>
      <c r="DN70" s="129">
        <v>0.8899999999999999</v>
      </c>
      <c r="DO70" s="129">
        <v>-0.87000000000000011</v>
      </c>
      <c r="DP70" s="129">
        <v>-1.7499999999999998</v>
      </c>
      <c r="DQ70" s="129">
        <v>-1.7199999999999998</v>
      </c>
      <c r="DR70" s="129">
        <v>0.72</v>
      </c>
      <c r="DS70" s="129">
        <v>0.21999999999999997</v>
      </c>
      <c r="DT70" s="129">
        <v>-3.5199999999999996</v>
      </c>
      <c r="DU70" s="129">
        <v>3.6</v>
      </c>
      <c r="DV70" s="129">
        <v>-1.19</v>
      </c>
      <c r="DW70" s="129">
        <v>1.7199999999999998</v>
      </c>
      <c r="DX70" s="129">
        <v>10.889999999999999</v>
      </c>
      <c r="DY70" s="129">
        <v>-1.02</v>
      </c>
      <c r="DZ70" s="129">
        <v>0.6</v>
      </c>
      <c r="EA70" s="129">
        <v>1.92</v>
      </c>
      <c r="EB70" s="129">
        <v>-8.86</v>
      </c>
      <c r="EC70" s="129">
        <v>0.23000000000000004</v>
      </c>
      <c r="ED70" s="129">
        <v>-0.33</v>
      </c>
      <c r="EE70" s="129">
        <v>2.6</v>
      </c>
      <c r="EF70" s="129">
        <v>0.1</v>
      </c>
      <c r="EG70" s="129">
        <v>1.05</v>
      </c>
      <c r="EH70" s="129">
        <v>4.2599999999999989</v>
      </c>
      <c r="EI70" s="129">
        <v>2.0199999999999996</v>
      </c>
      <c r="EJ70" s="129">
        <v>4.8099999999999996</v>
      </c>
      <c r="EK70" s="129">
        <v>-1.08</v>
      </c>
      <c r="EL70" s="129">
        <v>3.75</v>
      </c>
      <c r="EM70" s="129">
        <v>-1.22</v>
      </c>
      <c r="EN70" s="129">
        <v>-4.38</v>
      </c>
      <c r="EO70" s="129">
        <v>-0.70000000000000007</v>
      </c>
      <c r="EP70" s="129">
        <v>-0.28000000000000003</v>
      </c>
      <c r="EQ70" s="129">
        <v>1.61</v>
      </c>
      <c r="ER70" s="129">
        <v>-1.0900000000000001</v>
      </c>
      <c r="ES70" s="129">
        <v>-1.33</v>
      </c>
      <c r="ET70" s="129">
        <v>1.1499999999999999</v>
      </c>
      <c r="EU70" s="129">
        <v>0.2</v>
      </c>
      <c r="EV70">
        <f>100*SUMIF('12pxv'!$E$39:$E$492,$A70,'12pxv'!H$39:H$492)/sub_peso!EV70</f>
        <v>7.18</v>
      </c>
      <c r="EW70">
        <f>100*SUMIF('12pxv'!$E$39:$E$492,$A70,'12pxv'!I$39:I$492)/sub_peso!EW70</f>
        <v>-2.02</v>
      </c>
      <c r="EX70">
        <f>100*SUMIF('12pxv'!$E$39:$E$492,$A70,'12pxv'!J$39:J$492)/sub_peso!EX70</f>
        <v>5.89</v>
      </c>
      <c r="EY70">
        <f>100*SUMIF('12pxv'!$E$39:$E$492,$A70,'12pxv'!K$39:K$492)/sub_peso!EY70</f>
        <v>-0.21</v>
      </c>
      <c r="EZ70">
        <f>100*SUMIF('12pxv'!$E$39:$E$492,$A70,'12pxv'!L$39:L$492)/sub_peso!EZ70</f>
        <v>-4.12</v>
      </c>
      <c r="FA70">
        <f>100*SUMIF('12pxv'!$E$39:$E$492,$A70,'12pxv'!M$39:M$492)/sub_peso!FA70</f>
        <v>-1.41</v>
      </c>
      <c r="FB70">
        <f>100*SUMIF('12pxv'!$E$39:$E$492,$A70,'12pxv'!N$39:N$492)/sub_peso!FB70</f>
        <v>1.68</v>
      </c>
      <c r="FC70">
        <f>100*SUMIF('12pxv'!$E$39:$E$492,$A70,'12pxv'!O$39:O$492)/sub_peso!FC70</f>
        <v>0.55000000000000004</v>
      </c>
      <c r="FD70">
        <f>100*SUMIF('12pxv'!$E$39:$E$492,$A70,'12pxv'!P$39:P$492)/sub_peso!FD70</f>
        <v>-0.18</v>
      </c>
      <c r="FE70">
        <f>100*SUMIF('12pxv'!$E$39:$E$492,$A70,'12pxv'!Q$39:Q$492)/sub_peso!FE70</f>
        <v>1.1399999999999999</v>
      </c>
      <c r="FF70">
        <f>100*SUMIF('12pxv'!$E$39:$E$492,$A70,'12pxv'!R$39:R$492)/sub_peso!FF70</f>
        <v>7.82</v>
      </c>
      <c r="FG70">
        <f>100*SUMIF('12pxv'!$E$39:$E$492,$A70,'12pxv'!S$39:S$492)/sub_peso!FG70</f>
        <v>-0.2</v>
      </c>
      <c r="FH70">
        <f>100*SUMIF('12pxv'!$E$39:$E$492,$A70,'12pxv'!T$39:T$492)/sub_peso!FH70</f>
        <v>2.75</v>
      </c>
      <c r="FI70">
        <f>100*SUMIF('12pxv'!$E$39:$E$492,$A70,'12pxv'!U$39:U$492)/sub_peso!FI70</f>
        <v>2.15</v>
      </c>
      <c r="FJ70">
        <f>100*SUMIF('12pxv'!$E$39:$E$492,$A70,'12pxv'!V$39:V$492)/sub_peso!FJ70</f>
        <v>2.2400000000000002</v>
      </c>
      <c r="FK70">
        <f>100*SUMIF('12pxv'!$E$39:$E$492,$A70,'12pxv'!W$39:W$492)/sub_peso!FK70</f>
        <v>1.4</v>
      </c>
      <c r="FL70">
        <f>100*SUMIF('12pxv'!$E$39:$E$492,$A70,'12pxv'!X$39:X$492)/sub_peso!FL70</f>
        <v>-6.94</v>
      </c>
      <c r="FM70">
        <f>100*SUMIF('12pxv'!$E$39:$E$492,$A70,'12pxv'!Y$39:Y$492)/sub_peso!FM70</f>
        <v>3.6200000000000006</v>
      </c>
      <c r="FN70">
        <f>100*SUMIF('12pxv'!$E$39:$E$492,$A70,'12pxv'!Z$39:Z$492)/sub_peso!FN70</f>
        <v>-2.5600000000000005</v>
      </c>
      <c r="FO70">
        <f>100*SUMIF('12pxv'!$E$39:$E$492,$A70,'12pxv'!AA$39:AA$492)/sub_peso!FO70</f>
        <v>0.2</v>
      </c>
      <c r="FP70">
        <f>100*SUMIF('12pxv'!$E$39:$E$492,$A70,'12pxv'!AB$39:AB$492)/sub_peso!FP70</f>
        <v>2.09</v>
      </c>
      <c r="FQ70">
        <f>100*SUMIF('12pxv'!$E$39:$E$492,$A70,'12pxv'!AC$39:AC$492)/sub_peso!FQ70</f>
        <v>-0.06</v>
      </c>
      <c r="FR70">
        <f>100*SUMIF('12pxv'!$E$39:$E$492,$A70,'12pxv'!AD$39:AD$492)/sub_peso!FR70</f>
        <v>0.84</v>
      </c>
      <c r="FS70">
        <f>100*SUMIF('12pxv'!$E$39:$E$492,$A70,'12pxv'!AE$39:AE$492)/sub_peso!FS70</f>
        <v>2.02</v>
      </c>
      <c r="FT70">
        <f>100*SUMIF('12pxv'!$E$39:$E$492,$A70,'12pxv'!AF$39:AF$492)/sub_peso!FT70</f>
        <v>6.59</v>
      </c>
      <c r="FU70">
        <f>100*SUMIF('12pxv'!$E$39:$E$492,$A70,'12pxv'!AG$39:AG$492)/sub_peso!FU70</f>
        <v>0.62999999999999989</v>
      </c>
      <c r="FV70">
        <f>100*SUMIF('12pxv'!$E$39:$E$492,$A70,'12pxv'!AH$39:AH$492)/sub_peso!FV70</f>
        <v>1.9900000000000002</v>
      </c>
      <c r="FW70">
        <f>100*SUMIF('12pxv'!$E$39:$E$492,$A70,'12pxv'!AI$39:AI$492)/sub_peso!FW70</f>
        <v>8.4700000000000006</v>
      </c>
      <c r="FX70">
        <f>100*SUMIF('12pxv'!$E$39:$E$492,$A70,'12pxv'!AJ$39:AJ$492)/sub_peso!FX70</f>
        <v>-6.48</v>
      </c>
      <c r="FY70">
        <f>100*SUMIF('12pxv'!$E$39:$E$492,$A70,'12pxv'!AK$39:AK$492)/sub_peso!FY70</f>
        <v>-1.3</v>
      </c>
      <c r="FZ70">
        <f>100*SUMIF('12pxv'!$E$39:$E$492,$A70,'12pxv'!AL$39:AL$492)/sub_peso!FZ70</f>
        <v>1.7000000000000002</v>
      </c>
      <c r="GA70">
        <f>100*SUMIF('12pxv'!$E$39:$E$492,$A70,'12pxv'!AM$39:AM$492)/sub_peso!GA70</f>
        <v>-0.08</v>
      </c>
      <c r="GB70">
        <f>100*SUMIF('12pxv'!$E$39:$E$492,$A70,'12pxv'!AN$39:AN$492)/sub_peso!GB70</f>
        <v>-1.9500000000000002</v>
      </c>
    </row>
    <row r="71" spans="1:184" x14ac:dyDescent="0.25">
      <c r="A71" s="59">
        <v>1108019</v>
      </c>
      <c r="B71" s="56" t="s">
        <v>72</v>
      </c>
      <c r="C71" s="129">
        <v>5.7</v>
      </c>
      <c r="D71" s="129">
        <v>-0.74</v>
      </c>
      <c r="E71" s="129">
        <v>3.25</v>
      </c>
      <c r="F71" s="129">
        <v>-3.73</v>
      </c>
      <c r="G71" s="129">
        <v>-1.02</v>
      </c>
      <c r="H71" s="129">
        <v>5.3</v>
      </c>
      <c r="I71" s="129">
        <v>-8.0399999999999991</v>
      </c>
      <c r="J71" s="129">
        <v>2.81</v>
      </c>
      <c r="K71" s="129">
        <v>5.31</v>
      </c>
      <c r="L71" s="129">
        <v>6.71</v>
      </c>
      <c r="M71" s="129">
        <v>-1.8</v>
      </c>
      <c r="N71" s="129">
        <v>3.04</v>
      </c>
      <c r="O71" s="129">
        <v>3.2</v>
      </c>
      <c r="P71" s="129">
        <v>0.18</v>
      </c>
      <c r="Q71" s="129">
        <v>0.51</v>
      </c>
      <c r="R71" s="129">
        <v>1.34</v>
      </c>
      <c r="S71" s="129">
        <v>-0.01</v>
      </c>
      <c r="T71" s="129">
        <v>3.2199999999999998</v>
      </c>
      <c r="U71" s="129">
        <v>-3.6</v>
      </c>
      <c r="V71" s="129">
        <v>-1.7800000000000002</v>
      </c>
      <c r="W71" s="129">
        <v>4.1500000000000004</v>
      </c>
      <c r="X71" s="129">
        <v>-4.3499999999999996</v>
      </c>
      <c r="Y71" s="129">
        <v>2.66</v>
      </c>
      <c r="Z71" s="129">
        <v>2.78</v>
      </c>
      <c r="AA71" s="129">
        <v>1.07</v>
      </c>
      <c r="AB71" s="129">
        <v>1.94</v>
      </c>
      <c r="AC71" s="129">
        <v>4.2</v>
      </c>
      <c r="AD71" s="129">
        <v>-1.9200000000000002</v>
      </c>
      <c r="AE71" s="129">
        <v>0.35</v>
      </c>
      <c r="AF71" s="129">
        <v>-2.5999999999999996</v>
      </c>
      <c r="AG71" s="129">
        <v>-3.6400000000000006</v>
      </c>
      <c r="AH71" s="129">
        <v>3.61</v>
      </c>
      <c r="AI71" s="129">
        <v>3.9899999999999998</v>
      </c>
      <c r="AJ71" s="129">
        <v>-6.8000000000000007</v>
      </c>
      <c r="AK71" s="129">
        <v>5.71</v>
      </c>
      <c r="AL71" s="129">
        <v>2.12</v>
      </c>
      <c r="AM71" s="129">
        <v>1.39</v>
      </c>
      <c r="AN71" s="129">
        <v>-4.7300000000000004</v>
      </c>
      <c r="AO71" s="129">
        <v>2.68</v>
      </c>
      <c r="AP71" s="129">
        <v>12.219999999999999</v>
      </c>
      <c r="AQ71" s="129">
        <v>-2.2200000000000002</v>
      </c>
      <c r="AR71" s="129">
        <v>1.3399999999999999</v>
      </c>
      <c r="AS71" s="129">
        <v>-4.2</v>
      </c>
      <c r="AT71" s="129">
        <v>2.0499999999999998</v>
      </c>
      <c r="AU71" s="129">
        <v>9.44</v>
      </c>
      <c r="AV71" s="129">
        <v>1.1599999999999999</v>
      </c>
      <c r="AW71" s="129">
        <v>2.6899999999999995</v>
      </c>
      <c r="AX71" s="129">
        <v>2.62</v>
      </c>
      <c r="AY71" s="129">
        <v>-3.33</v>
      </c>
      <c r="AZ71" s="129">
        <v>-1.36</v>
      </c>
      <c r="BA71" s="129">
        <v>1.67</v>
      </c>
      <c r="BB71" s="129">
        <v>0.68</v>
      </c>
      <c r="BC71" s="129">
        <v>-10.499999999999998</v>
      </c>
      <c r="BD71" s="129">
        <v>7.9</v>
      </c>
      <c r="BE71" s="129">
        <v>-0.12</v>
      </c>
      <c r="BF71" s="129">
        <v>3.71</v>
      </c>
      <c r="BG71" s="129">
        <v>4.0999999999999996</v>
      </c>
      <c r="BH71" s="129">
        <v>-2.63</v>
      </c>
      <c r="BI71" s="129">
        <v>-2.9799999999999995</v>
      </c>
      <c r="BJ71" s="129">
        <v>6.839999999999999</v>
      </c>
      <c r="BK71" s="129">
        <v>-4.45</v>
      </c>
      <c r="BL71" s="129">
        <v>-0.24</v>
      </c>
      <c r="BM71" s="129">
        <v>-2.5</v>
      </c>
      <c r="BN71" s="129">
        <v>0.33000000000000007</v>
      </c>
      <c r="BO71" s="129">
        <v>-1.43</v>
      </c>
      <c r="BP71" s="129">
        <v>-0.27</v>
      </c>
      <c r="BQ71" s="129">
        <v>1.28</v>
      </c>
      <c r="BR71" s="129">
        <v>1.08</v>
      </c>
      <c r="BS71" s="129">
        <v>-0.3</v>
      </c>
      <c r="BT71" s="129">
        <v>-2.36</v>
      </c>
      <c r="BU71" s="129">
        <v>1.33</v>
      </c>
      <c r="BV71" s="129">
        <v>7.24</v>
      </c>
      <c r="BW71" s="129">
        <v>-0.88</v>
      </c>
      <c r="BX71" s="129">
        <v>3.58</v>
      </c>
      <c r="BY71" s="129">
        <v>1.9399999999999997</v>
      </c>
      <c r="BZ71" s="129">
        <v>-4.07</v>
      </c>
      <c r="CA71" s="129">
        <v>3.8200000000000003</v>
      </c>
      <c r="CB71" s="129">
        <v>-0.84</v>
      </c>
      <c r="CC71" s="129">
        <v>1.1000000000000001</v>
      </c>
      <c r="CD71" s="129">
        <v>-0.83999999999999986</v>
      </c>
      <c r="CE71" s="129">
        <v>-0.72</v>
      </c>
      <c r="CF71" s="129">
        <v>2.54</v>
      </c>
      <c r="CG71" s="129">
        <v>4.1900000000000004</v>
      </c>
      <c r="CH71" s="129">
        <v>4.09</v>
      </c>
      <c r="CI71" s="129">
        <v>1.92</v>
      </c>
      <c r="CJ71" s="129">
        <v>0.15</v>
      </c>
      <c r="CK71" s="129">
        <v>0</v>
      </c>
      <c r="CL71" s="129">
        <v>-1.6299999999999997</v>
      </c>
      <c r="CM71" s="129">
        <v>-0.72</v>
      </c>
      <c r="CN71" s="129">
        <v>-0.22</v>
      </c>
      <c r="CO71" s="129">
        <v>4.33</v>
      </c>
      <c r="CP71" s="129">
        <v>-1.9000000000000001</v>
      </c>
      <c r="CQ71" s="129">
        <v>6.5500000000000007</v>
      </c>
      <c r="CR71" s="129">
        <v>-7.31</v>
      </c>
      <c r="CS71" s="129">
        <v>2.64</v>
      </c>
      <c r="CT71" s="129">
        <v>0.55000000000000004</v>
      </c>
      <c r="CU71" s="129">
        <v>-3.22</v>
      </c>
      <c r="CV71" s="129">
        <v>1.81</v>
      </c>
      <c r="CW71" s="129">
        <v>-1.72</v>
      </c>
      <c r="CX71" s="129">
        <v>2.2999999999999998</v>
      </c>
      <c r="CY71" s="129">
        <v>-3.61</v>
      </c>
      <c r="CZ71" s="129">
        <v>5.74</v>
      </c>
      <c r="DA71" s="129">
        <v>-2.6</v>
      </c>
      <c r="DB71" s="129">
        <v>4.21</v>
      </c>
      <c r="DC71" s="129">
        <v>-5.69</v>
      </c>
      <c r="DD71" s="129">
        <v>2.5499999999999998</v>
      </c>
      <c r="DE71" s="129">
        <v>1.05</v>
      </c>
      <c r="DF71" s="129">
        <v>-1</v>
      </c>
      <c r="DG71" s="129">
        <v>-1.48</v>
      </c>
      <c r="DH71" s="129">
        <v>1.48</v>
      </c>
      <c r="DI71" s="129">
        <v>0.28000000000000003</v>
      </c>
      <c r="DJ71" s="129">
        <v>3.26</v>
      </c>
      <c r="DK71" s="129">
        <v>4.71</v>
      </c>
      <c r="DL71" s="129">
        <v>-5.19</v>
      </c>
      <c r="DM71" s="129">
        <v>-1.86</v>
      </c>
      <c r="DN71" s="129">
        <v>3.56</v>
      </c>
      <c r="DO71" s="129">
        <v>2.6099999999999994</v>
      </c>
      <c r="DP71" s="129">
        <v>-2.0099999999999998</v>
      </c>
      <c r="DQ71" s="129">
        <v>4.1399999999999997</v>
      </c>
      <c r="DR71" s="129">
        <v>4.33</v>
      </c>
      <c r="DS71" s="129">
        <v>-3.04</v>
      </c>
      <c r="DT71" s="129">
        <v>-0.62000000000000011</v>
      </c>
      <c r="DU71" s="129">
        <v>4.3899999999999997</v>
      </c>
      <c r="DV71" s="129">
        <v>0.85999999999999988</v>
      </c>
      <c r="DW71" s="129">
        <v>-5.05</v>
      </c>
      <c r="DX71" s="129">
        <v>1.2</v>
      </c>
      <c r="DY71" s="129">
        <v>-1.76</v>
      </c>
      <c r="DZ71" s="129">
        <v>4.8499999999999996</v>
      </c>
      <c r="EA71" s="129">
        <v>5.68</v>
      </c>
      <c r="EB71" s="129">
        <v>-1.9</v>
      </c>
      <c r="EC71" s="129">
        <v>1.03</v>
      </c>
      <c r="ED71" s="129">
        <v>-1.7700000000000002</v>
      </c>
      <c r="EE71" s="129">
        <v>-1.25</v>
      </c>
      <c r="EF71" s="129">
        <v>3.08</v>
      </c>
      <c r="EG71" s="129">
        <v>4.45</v>
      </c>
      <c r="EH71" s="129">
        <v>-5.7</v>
      </c>
      <c r="EI71" s="129">
        <v>2.71</v>
      </c>
      <c r="EJ71" s="129">
        <v>-2.04</v>
      </c>
      <c r="EK71" s="129">
        <v>3.29</v>
      </c>
      <c r="EL71" s="129">
        <v>6.2999999999999989</v>
      </c>
      <c r="EM71" s="129">
        <v>4.91</v>
      </c>
      <c r="EN71" s="129">
        <v>1.0900000000000001</v>
      </c>
      <c r="EO71" s="129">
        <v>-2.1</v>
      </c>
      <c r="EP71" s="129">
        <v>2.6500000000000004</v>
      </c>
      <c r="EQ71" s="129">
        <v>-1.5299999999999998</v>
      </c>
      <c r="ER71" s="129">
        <v>0.11</v>
      </c>
      <c r="ES71" s="129">
        <v>1.5599999999999998</v>
      </c>
      <c r="ET71" s="129">
        <v>0.75000000000000011</v>
      </c>
      <c r="EU71" s="129">
        <v>-2.33</v>
      </c>
      <c r="EV71">
        <f>100*SUMIF('12pxv'!$E$39:$E$492,$A71,'12pxv'!H$39:H$492)/sub_peso!EV71</f>
        <v>0.33</v>
      </c>
      <c r="EW71">
        <f>100*SUMIF('12pxv'!$E$39:$E$492,$A71,'12pxv'!I$39:I$492)/sub_peso!EW71</f>
        <v>-0.86</v>
      </c>
      <c r="EX71">
        <f>100*SUMIF('12pxv'!$E$39:$E$492,$A71,'12pxv'!J$39:J$492)/sub_peso!EX71</f>
        <v>5.13</v>
      </c>
      <c r="EY71">
        <f>100*SUMIF('12pxv'!$E$39:$E$492,$A71,'12pxv'!K$39:K$492)/sub_peso!EY71</f>
        <v>0.56999999999999984</v>
      </c>
      <c r="EZ71">
        <f>100*SUMIF('12pxv'!$E$39:$E$492,$A71,'12pxv'!L$39:L$492)/sub_peso!EZ71</f>
        <v>-1.65</v>
      </c>
      <c r="FA71">
        <f>100*SUMIF('12pxv'!$E$39:$E$492,$A71,'12pxv'!M$39:M$492)/sub_peso!FA71</f>
        <v>-4.33</v>
      </c>
      <c r="FB71">
        <f>100*SUMIF('12pxv'!$E$39:$E$492,$A71,'12pxv'!N$39:N$492)/sub_peso!FB71</f>
        <v>7.25</v>
      </c>
      <c r="FC71">
        <f>100*SUMIF('12pxv'!$E$39:$E$492,$A71,'12pxv'!O$39:O$492)/sub_peso!FC71</f>
        <v>-0.14000000000000001</v>
      </c>
      <c r="FD71">
        <f>100*SUMIF('12pxv'!$E$39:$E$492,$A71,'12pxv'!P$39:P$492)/sub_peso!FD71</f>
        <v>3.9899999999999998</v>
      </c>
      <c r="FE71">
        <f>100*SUMIF('12pxv'!$E$39:$E$492,$A71,'12pxv'!Q$39:Q$492)/sub_peso!FE71</f>
        <v>-1.93</v>
      </c>
      <c r="FF71">
        <f>100*SUMIF('12pxv'!$E$39:$E$492,$A71,'12pxv'!R$39:R$492)/sub_peso!FF71</f>
        <v>19.39</v>
      </c>
      <c r="FG71">
        <f>100*SUMIF('12pxv'!$E$39:$E$492,$A71,'12pxv'!S$39:S$492)/sub_peso!FG71</f>
        <v>2.1699999999999995</v>
      </c>
      <c r="FH71">
        <f>100*SUMIF('12pxv'!$E$39:$E$492,$A71,'12pxv'!T$39:T$492)/sub_peso!FH71</f>
        <v>-2.27</v>
      </c>
      <c r="FI71">
        <f>100*SUMIF('12pxv'!$E$39:$E$492,$A71,'12pxv'!U$39:U$492)/sub_peso!FI71</f>
        <v>1.95</v>
      </c>
      <c r="FJ71">
        <f>100*SUMIF('12pxv'!$E$39:$E$492,$A71,'12pxv'!V$39:V$492)/sub_peso!FJ71</f>
        <v>-0.51</v>
      </c>
      <c r="FK71">
        <f>100*SUMIF('12pxv'!$E$39:$E$492,$A71,'12pxv'!W$39:W$492)/sub_peso!FK71</f>
        <v>-0.73000000000000009</v>
      </c>
      <c r="FL71">
        <f>100*SUMIF('12pxv'!$E$39:$E$492,$A71,'12pxv'!X$39:X$492)/sub_peso!FL71</f>
        <v>0.21999999999999997</v>
      </c>
      <c r="FM71">
        <f>100*SUMIF('12pxv'!$E$39:$E$492,$A71,'12pxv'!Y$39:Y$492)/sub_peso!FM71</f>
        <v>-5.92</v>
      </c>
      <c r="FN71">
        <f>100*SUMIF('12pxv'!$E$39:$E$492,$A71,'12pxv'!Z$39:Z$492)/sub_peso!FN71</f>
        <v>7.34</v>
      </c>
      <c r="FO71">
        <f>100*SUMIF('12pxv'!$E$39:$E$492,$A71,'12pxv'!AA$39:AA$492)/sub_peso!FO71</f>
        <v>-0.61</v>
      </c>
      <c r="FP71">
        <f>100*SUMIF('12pxv'!$E$39:$E$492,$A71,'12pxv'!AB$39:AB$492)/sub_peso!FP71</f>
        <v>1.17</v>
      </c>
      <c r="FQ71">
        <f>100*SUMIF('12pxv'!$E$39:$E$492,$A71,'12pxv'!AC$39:AC$492)/sub_peso!FQ71</f>
        <v>-0.19</v>
      </c>
      <c r="FR71">
        <f>100*SUMIF('12pxv'!$E$39:$E$492,$A71,'12pxv'!AD$39:AD$492)/sub_peso!FR71</f>
        <v>-0.8</v>
      </c>
      <c r="FS71">
        <f>100*SUMIF('12pxv'!$E$39:$E$492,$A71,'12pxv'!AE$39:AE$492)/sub_peso!FS71</f>
        <v>-1.73</v>
      </c>
      <c r="FT71">
        <f>100*SUMIF('12pxv'!$E$39:$E$492,$A71,'12pxv'!AF$39:AF$492)/sub_peso!FT71</f>
        <v>0.25999999999999995</v>
      </c>
      <c r="FU71">
        <f>100*SUMIF('12pxv'!$E$39:$E$492,$A71,'12pxv'!AG$39:AG$492)/sub_peso!FU71</f>
        <v>6.6</v>
      </c>
      <c r="FV71">
        <f>100*SUMIF('12pxv'!$E$39:$E$492,$A71,'12pxv'!AH$39:AH$492)/sub_peso!FV71</f>
        <v>-0.51</v>
      </c>
      <c r="FW71">
        <f>100*SUMIF('12pxv'!$E$39:$E$492,$A71,'12pxv'!AI$39:AI$492)/sub_peso!FW71</f>
        <v>6.78</v>
      </c>
      <c r="FX71">
        <f>100*SUMIF('12pxv'!$E$39:$E$492,$A71,'12pxv'!AJ$39:AJ$492)/sub_peso!FX71</f>
        <v>-1.4399999999999997</v>
      </c>
      <c r="FY71">
        <f>100*SUMIF('12pxv'!$E$39:$E$492,$A71,'12pxv'!AK$39:AK$492)/sub_peso!FY71</f>
        <v>4.6100000000000003</v>
      </c>
      <c r="FZ71">
        <f>100*SUMIF('12pxv'!$E$39:$E$492,$A71,'12pxv'!AL$39:AL$492)/sub_peso!FZ71</f>
        <v>-1.48</v>
      </c>
      <c r="GA71">
        <f>100*SUMIF('12pxv'!$E$39:$E$492,$A71,'12pxv'!AM$39:AM$492)/sub_peso!GA71</f>
        <v>0.28000000000000003</v>
      </c>
      <c r="GB71">
        <f>100*SUMIF('12pxv'!$E$39:$E$492,$A71,'12pxv'!AN$39:AN$492)/sub_peso!GB71</f>
        <v>4.1399999999999997</v>
      </c>
    </row>
    <row r="72" spans="1:184" x14ac:dyDescent="0.25">
      <c r="A72" s="59">
        <v>1108032</v>
      </c>
      <c r="B72" s="56" t="s">
        <v>73</v>
      </c>
      <c r="C72" s="129">
        <v>0.91</v>
      </c>
      <c r="D72" s="129">
        <v>3.28</v>
      </c>
      <c r="E72" s="129">
        <v>3.5400000000000005</v>
      </c>
      <c r="F72" s="129">
        <v>-0.97000000000000008</v>
      </c>
      <c r="G72" s="129">
        <v>-1.2600000000000002</v>
      </c>
      <c r="H72" s="129">
        <v>1.1299999999999999</v>
      </c>
      <c r="I72" s="129">
        <v>-1.51</v>
      </c>
      <c r="J72" s="129">
        <v>3.1</v>
      </c>
      <c r="K72" s="129">
        <v>-0.52</v>
      </c>
      <c r="L72" s="129">
        <v>-1.57</v>
      </c>
      <c r="M72" s="129">
        <v>-0.48000000000000004</v>
      </c>
      <c r="N72" s="129">
        <v>2.7</v>
      </c>
      <c r="O72" s="129">
        <v>8.6</v>
      </c>
      <c r="P72" s="129">
        <v>0.97000000000000008</v>
      </c>
      <c r="Q72" s="129">
        <v>-0.63</v>
      </c>
      <c r="R72" s="129">
        <v>5.81</v>
      </c>
      <c r="S72" s="129">
        <v>-1.1299999999999999</v>
      </c>
      <c r="T72" s="129">
        <v>1.1200000000000001</v>
      </c>
      <c r="U72" s="129">
        <v>-4.05</v>
      </c>
      <c r="V72" s="129">
        <v>-3.5900000000000003</v>
      </c>
      <c r="W72" s="129">
        <v>0.67</v>
      </c>
      <c r="X72" s="129">
        <v>-1.1100000000000001</v>
      </c>
      <c r="Y72" s="129">
        <v>-1.85</v>
      </c>
      <c r="Z72" s="129">
        <v>2.9299999999999997</v>
      </c>
      <c r="AA72" s="129">
        <v>6.98</v>
      </c>
      <c r="AB72" s="129">
        <v>0.15</v>
      </c>
      <c r="AC72" s="129">
        <v>2.8</v>
      </c>
      <c r="AD72" s="129">
        <v>-1.3899999999999997</v>
      </c>
      <c r="AE72" s="129">
        <v>1.5699999999999998</v>
      </c>
      <c r="AF72" s="129">
        <v>-2.52</v>
      </c>
      <c r="AG72" s="129">
        <v>-5.8</v>
      </c>
      <c r="AH72" s="129">
        <v>9.4100000000000019</v>
      </c>
      <c r="AI72" s="129">
        <v>0.23</v>
      </c>
      <c r="AJ72" s="129">
        <v>-8.7200000000000006</v>
      </c>
      <c r="AK72" s="129">
        <v>9.08</v>
      </c>
      <c r="AL72" s="129">
        <v>5.52</v>
      </c>
      <c r="AM72" s="129">
        <v>1.48</v>
      </c>
      <c r="AN72" s="129">
        <v>2.31</v>
      </c>
      <c r="AO72" s="129">
        <v>-3.41</v>
      </c>
      <c r="AP72" s="129">
        <v>5.04</v>
      </c>
      <c r="AQ72" s="129">
        <v>2.3199999999999998</v>
      </c>
      <c r="AR72" s="129">
        <v>0.57999999999999996</v>
      </c>
      <c r="AS72" s="129">
        <v>0.3</v>
      </c>
      <c r="AT72" s="129">
        <v>1.0900000000000001</v>
      </c>
      <c r="AU72" s="129">
        <v>7.8100000000000005</v>
      </c>
      <c r="AV72" s="129">
        <v>-5.78</v>
      </c>
      <c r="AW72" s="129">
        <v>-3.19</v>
      </c>
      <c r="AX72" s="129">
        <v>2.95</v>
      </c>
      <c r="AY72" s="129">
        <v>9.65</v>
      </c>
      <c r="AZ72" s="129">
        <v>-6.95</v>
      </c>
      <c r="BA72" s="129">
        <v>1.4900000000000002</v>
      </c>
      <c r="BB72" s="129">
        <v>-2.06</v>
      </c>
      <c r="BC72" s="129">
        <v>3.84</v>
      </c>
      <c r="BD72" s="129">
        <v>-4.1500000000000004</v>
      </c>
      <c r="BE72" s="129">
        <v>2.0299999999999998</v>
      </c>
      <c r="BF72" s="129">
        <v>-3.54</v>
      </c>
      <c r="BG72" s="129">
        <v>7.71</v>
      </c>
      <c r="BH72" s="129">
        <v>-5.9799999999999995</v>
      </c>
      <c r="BI72" s="129">
        <v>2.2200000000000002</v>
      </c>
      <c r="BJ72" s="129">
        <v>1.7</v>
      </c>
      <c r="BK72" s="129">
        <v>11.99</v>
      </c>
      <c r="BL72" s="129">
        <v>-2.56</v>
      </c>
      <c r="BM72" s="129">
        <v>-2.86</v>
      </c>
      <c r="BN72" s="129">
        <v>2.74</v>
      </c>
      <c r="BO72" s="129">
        <v>-3.9899999999999998</v>
      </c>
      <c r="BP72" s="129">
        <v>-1.87</v>
      </c>
      <c r="BQ72" s="129">
        <v>-0.08</v>
      </c>
      <c r="BR72" s="129">
        <v>1.0900000000000001</v>
      </c>
      <c r="BS72" s="129">
        <v>5.05</v>
      </c>
      <c r="BT72" s="129">
        <v>-9.9700000000000006</v>
      </c>
      <c r="BU72" s="129">
        <v>8.43</v>
      </c>
      <c r="BV72" s="129">
        <v>0.61</v>
      </c>
      <c r="BW72" s="129">
        <v>7.18</v>
      </c>
      <c r="BX72" s="129">
        <v>3.6200000000000006</v>
      </c>
      <c r="BY72" s="129">
        <v>-0.45</v>
      </c>
      <c r="BZ72" s="129">
        <v>-2.74</v>
      </c>
      <c r="CA72" s="129">
        <v>-4.67</v>
      </c>
      <c r="CB72" s="129">
        <v>2.11</v>
      </c>
      <c r="CC72" s="129">
        <v>-0.03</v>
      </c>
      <c r="CD72" s="129">
        <v>1.2500000000000002</v>
      </c>
      <c r="CE72" s="129">
        <v>-0.18</v>
      </c>
      <c r="CF72" s="129">
        <v>-0.3</v>
      </c>
      <c r="CG72" s="129">
        <v>-3.4299999999999997</v>
      </c>
      <c r="CH72" s="129">
        <v>3.9800000000000004</v>
      </c>
      <c r="CI72" s="129">
        <v>7.8100000000000005</v>
      </c>
      <c r="CJ72" s="129">
        <v>-7.0000000000000007E-2</v>
      </c>
      <c r="CK72" s="129">
        <v>-2.19</v>
      </c>
      <c r="CL72" s="129">
        <v>-2.4700000000000002</v>
      </c>
      <c r="CM72" s="129">
        <v>-1.89</v>
      </c>
      <c r="CN72" s="129">
        <v>1.55</v>
      </c>
      <c r="CO72" s="129">
        <v>3.1100000000000003</v>
      </c>
      <c r="CP72" s="129">
        <v>4.62</v>
      </c>
      <c r="CQ72" s="129">
        <v>-1.86</v>
      </c>
      <c r="CR72" s="129">
        <v>-5.52</v>
      </c>
      <c r="CS72" s="129">
        <v>-1.45</v>
      </c>
      <c r="CT72" s="129">
        <v>9.5200000000000014</v>
      </c>
      <c r="CU72" s="129">
        <v>0.39</v>
      </c>
      <c r="CV72" s="129">
        <v>-0.37</v>
      </c>
      <c r="CW72" s="129">
        <v>2.25</v>
      </c>
      <c r="CX72" s="129">
        <v>-0.79</v>
      </c>
      <c r="CY72" s="129">
        <v>-4.1100000000000003</v>
      </c>
      <c r="CZ72" s="129">
        <v>1.8800000000000001</v>
      </c>
      <c r="DA72" s="129">
        <v>-0.94000000000000006</v>
      </c>
      <c r="DB72" s="129">
        <v>-1.03</v>
      </c>
      <c r="DC72" s="129">
        <v>-1.23</v>
      </c>
      <c r="DD72" s="129">
        <v>0.47000000000000003</v>
      </c>
      <c r="DE72" s="129">
        <v>2.2299999999999995</v>
      </c>
      <c r="DF72" s="129">
        <v>-0.41</v>
      </c>
      <c r="DG72" s="129">
        <v>12.33</v>
      </c>
      <c r="DH72" s="129">
        <v>0.18</v>
      </c>
      <c r="DI72" s="129">
        <v>-0.38</v>
      </c>
      <c r="DJ72" s="129">
        <v>4.71</v>
      </c>
      <c r="DK72" s="129">
        <v>1.9199999999999997</v>
      </c>
      <c r="DL72" s="129">
        <v>-2.2599999999999998</v>
      </c>
      <c r="DM72" s="129">
        <v>-5.42</v>
      </c>
      <c r="DN72" s="129">
        <v>3.61</v>
      </c>
      <c r="DO72" s="129">
        <v>6.83</v>
      </c>
      <c r="DP72" s="129">
        <v>-7.2499999999999991</v>
      </c>
      <c r="DQ72" s="129">
        <v>-3.17</v>
      </c>
      <c r="DR72" s="129">
        <v>2.02</v>
      </c>
      <c r="DS72" s="129">
        <v>2.96</v>
      </c>
      <c r="DT72" s="129">
        <v>2.0699999999999998</v>
      </c>
      <c r="DU72" s="129">
        <v>5.13</v>
      </c>
      <c r="DV72" s="129">
        <v>-7.169999999999999</v>
      </c>
      <c r="DW72" s="129">
        <v>-0.6</v>
      </c>
      <c r="DX72" s="129">
        <v>6.41</v>
      </c>
      <c r="DY72" s="129">
        <v>-2.97</v>
      </c>
      <c r="DZ72" s="129">
        <v>-1.02</v>
      </c>
      <c r="EA72" s="129">
        <v>2.5</v>
      </c>
      <c r="EB72" s="129">
        <v>-1.05</v>
      </c>
      <c r="EC72" s="129">
        <v>-0.51</v>
      </c>
      <c r="ED72" s="129">
        <v>2.31</v>
      </c>
      <c r="EE72" s="129">
        <v>-3.5999999999999996</v>
      </c>
      <c r="EF72" s="129">
        <v>9.65</v>
      </c>
      <c r="EG72" s="129">
        <v>-1.55</v>
      </c>
      <c r="EH72" s="129">
        <v>2.1</v>
      </c>
      <c r="EI72" s="129">
        <v>-0.77</v>
      </c>
      <c r="EJ72" s="129">
        <v>-0.42</v>
      </c>
      <c r="EK72" s="129">
        <v>-1.47</v>
      </c>
      <c r="EL72" s="129">
        <v>-1.43</v>
      </c>
      <c r="EM72" s="129">
        <v>7.29</v>
      </c>
      <c r="EN72" s="129">
        <v>4.87</v>
      </c>
      <c r="EO72" s="129">
        <v>-6.56</v>
      </c>
      <c r="EP72" s="129">
        <v>4.0399999999999991</v>
      </c>
      <c r="EQ72" s="129">
        <v>2.38</v>
      </c>
      <c r="ER72" s="129">
        <v>10.62</v>
      </c>
      <c r="ES72" s="129">
        <v>-5.32</v>
      </c>
      <c r="ET72" s="129">
        <v>0.57999999999999996</v>
      </c>
      <c r="EU72" s="129">
        <v>-7.5499999999999989</v>
      </c>
      <c r="EV72">
        <f>100*SUMIF('12pxv'!$E$39:$E$492,$A72,'12pxv'!H$39:H$492)/sub_peso!EV72</f>
        <v>8.4300000000000015</v>
      </c>
      <c r="EW72">
        <f>100*SUMIF('12pxv'!$E$39:$E$492,$A72,'12pxv'!I$39:I$492)/sub_peso!EW72</f>
        <v>1.44</v>
      </c>
      <c r="EX72">
        <f>100*SUMIF('12pxv'!$E$39:$E$492,$A72,'12pxv'!J$39:J$492)/sub_peso!EX72</f>
        <v>7.87</v>
      </c>
      <c r="EY72">
        <f>100*SUMIF('12pxv'!$E$39:$E$492,$A72,'12pxv'!K$39:K$492)/sub_peso!EY72</f>
        <v>12.01</v>
      </c>
      <c r="EZ72">
        <f>100*SUMIF('12pxv'!$E$39:$E$492,$A72,'12pxv'!L$39:L$492)/sub_peso!EZ72</f>
        <v>0.47999999999999993</v>
      </c>
      <c r="FA72">
        <f>100*SUMIF('12pxv'!$E$39:$E$492,$A72,'12pxv'!M$39:M$492)/sub_peso!FA72</f>
        <v>-4.6399999999999997</v>
      </c>
      <c r="FB72">
        <f>100*SUMIF('12pxv'!$E$39:$E$492,$A72,'12pxv'!N$39:N$492)/sub_peso!FB72</f>
        <v>0.49</v>
      </c>
      <c r="FC72">
        <f>100*SUMIF('12pxv'!$E$39:$E$492,$A72,'12pxv'!O$39:O$492)/sub_peso!FC72</f>
        <v>0.12</v>
      </c>
      <c r="FD72">
        <f>100*SUMIF('12pxv'!$E$39:$E$492,$A72,'12pxv'!P$39:P$492)/sub_peso!FD72</f>
        <v>3.7800000000000002</v>
      </c>
      <c r="FE72">
        <f>100*SUMIF('12pxv'!$E$39:$E$492,$A72,'12pxv'!Q$39:Q$492)/sub_peso!FE72</f>
        <v>4.95</v>
      </c>
      <c r="FF72">
        <f>100*SUMIF('12pxv'!$E$39:$E$492,$A72,'12pxv'!R$39:R$492)/sub_peso!FF72</f>
        <v>-0.33</v>
      </c>
      <c r="FG72">
        <f>100*SUMIF('12pxv'!$E$39:$E$492,$A72,'12pxv'!S$39:S$492)/sub_peso!FG72</f>
        <v>-3.4099999999999997</v>
      </c>
      <c r="FH72">
        <f>100*SUMIF('12pxv'!$E$39:$E$492,$A72,'12pxv'!T$39:T$492)/sub_peso!FH72</f>
        <v>-2.3199999999999998</v>
      </c>
      <c r="FI72">
        <f>100*SUMIF('12pxv'!$E$39:$E$492,$A72,'12pxv'!U$39:U$492)/sub_peso!FI72</f>
        <v>-5.03</v>
      </c>
      <c r="FJ72">
        <f>100*SUMIF('12pxv'!$E$39:$E$492,$A72,'12pxv'!V$39:V$492)/sub_peso!FJ72</f>
        <v>1.79</v>
      </c>
      <c r="FK72">
        <f>100*SUMIF('12pxv'!$E$39:$E$492,$A72,'12pxv'!W$39:W$492)/sub_peso!FK72</f>
        <v>-5.26</v>
      </c>
      <c r="FL72">
        <f>100*SUMIF('12pxv'!$E$39:$E$492,$A72,'12pxv'!X$39:X$492)/sub_peso!FL72</f>
        <v>-8.26</v>
      </c>
      <c r="FM72">
        <f>100*SUMIF('12pxv'!$E$39:$E$492,$A72,'12pxv'!Y$39:Y$492)/sub_peso!FM72</f>
        <v>-4.0199999999999996</v>
      </c>
      <c r="FN72">
        <f>100*SUMIF('12pxv'!$E$39:$E$492,$A72,'12pxv'!Z$39:Z$492)/sub_peso!FN72</f>
        <v>1.6099999999999999</v>
      </c>
      <c r="FO72">
        <f>100*SUMIF('12pxv'!$E$39:$E$492,$A72,'12pxv'!AA$39:AA$492)/sub_peso!FO72</f>
        <v>3.55</v>
      </c>
      <c r="FP72">
        <f>100*SUMIF('12pxv'!$E$39:$E$492,$A72,'12pxv'!AB$39:AB$492)/sub_peso!FP72</f>
        <v>0.43999999999999995</v>
      </c>
      <c r="FQ72">
        <f>100*SUMIF('12pxv'!$E$39:$E$492,$A72,'12pxv'!AC$39:AC$492)/sub_peso!FQ72</f>
        <v>9.56</v>
      </c>
      <c r="FR72">
        <f>100*SUMIF('12pxv'!$E$39:$E$492,$A72,'12pxv'!AD$39:AD$492)/sub_peso!FR72</f>
        <v>-1.2800000000000002</v>
      </c>
      <c r="FS72">
        <f>100*SUMIF('12pxv'!$E$39:$E$492,$A72,'12pxv'!AE$39:AE$492)/sub_peso!FS72</f>
        <v>-1.36</v>
      </c>
      <c r="FT72">
        <f>100*SUMIF('12pxv'!$E$39:$E$492,$A72,'12pxv'!AF$39:AF$492)/sub_peso!FT72</f>
        <v>11.56</v>
      </c>
      <c r="FU72">
        <f>100*SUMIF('12pxv'!$E$39:$E$492,$A72,'12pxv'!AG$39:AG$492)/sub_peso!FU72</f>
        <v>-3.49</v>
      </c>
      <c r="FV72">
        <f>100*SUMIF('12pxv'!$E$39:$E$492,$A72,'12pxv'!AH$39:AH$492)/sub_peso!FV72</f>
        <v>6.91</v>
      </c>
      <c r="FW72">
        <f>100*SUMIF('12pxv'!$E$39:$E$492,$A72,'12pxv'!AI$39:AI$492)/sub_peso!FW72</f>
        <v>1.56</v>
      </c>
      <c r="FX72">
        <f>100*SUMIF('12pxv'!$E$39:$E$492,$A72,'12pxv'!AJ$39:AJ$492)/sub_peso!FX72</f>
        <v>0.47</v>
      </c>
      <c r="FY72">
        <f>100*SUMIF('12pxv'!$E$39:$E$492,$A72,'12pxv'!AK$39:AK$492)/sub_peso!FY72</f>
        <v>-6.04</v>
      </c>
      <c r="FZ72">
        <f>100*SUMIF('12pxv'!$E$39:$E$492,$A72,'12pxv'!AL$39:AL$492)/sub_peso!FZ72</f>
        <v>-0.85</v>
      </c>
      <c r="GA72">
        <f>100*SUMIF('12pxv'!$E$39:$E$492,$A72,'12pxv'!AM$39:AM$492)/sub_peso!GA72</f>
        <v>-0.15</v>
      </c>
      <c r="GB72">
        <f>100*SUMIF('12pxv'!$E$39:$E$492,$A72,'12pxv'!AN$39:AN$492)/sub_peso!GB72</f>
        <v>-0.46</v>
      </c>
    </row>
    <row r="73" spans="1:184" x14ac:dyDescent="0.25">
      <c r="A73" s="59">
        <v>1108038</v>
      </c>
      <c r="B73" s="56" t="s">
        <v>74</v>
      </c>
      <c r="C73" s="129">
        <v>0.6</v>
      </c>
      <c r="D73" s="129">
        <v>0.71</v>
      </c>
      <c r="E73" s="129">
        <v>3.2599999999999993</v>
      </c>
      <c r="F73" s="129">
        <v>-3.0900000000000003</v>
      </c>
      <c r="G73" s="129">
        <v>2.85</v>
      </c>
      <c r="H73" s="129">
        <v>6.08</v>
      </c>
      <c r="I73" s="129">
        <v>-3.8</v>
      </c>
      <c r="J73" s="129">
        <v>5.5</v>
      </c>
      <c r="K73" s="129">
        <v>0.61</v>
      </c>
      <c r="L73" s="129">
        <v>-4.9400000000000004</v>
      </c>
      <c r="M73" s="129">
        <v>-1.17</v>
      </c>
      <c r="N73" s="129">
        <v>-1.51</v>
      </c>
      <c r="O73" s="129">
        <v>-4.41</v>
      </c>
      <c r="P73" s="129">
        <v>-0.83</v>
      </c>
      <c r="Q73" s="129">
        <v>7.61</v>
      </c>
      <c r="R73" s="129">
        <v>0.74999999999999989</v>
      </c>
      <c r="S73" s="129">
        <v>3.4099999999999997</v>
      </c>
      <c r="T73" s="129">
        <v>1.9</v>
      </c>
      <c r="U73" s="129">
        <v>4.67</v>
      </c>
      <c r="V73" s="129">
        <v>-1.39</v>
      </c>
      <c r="W73" s="129">
        <v>8.48</v>
      </c>
      <c r="X73" s="129">
        <v>-3.47</v>
      </c>
      <c r="Y73" s="129">
        <v>-5.9999999999999991E-2</v>
      </c>
      <c r="Z73" s="129">
        <v>0.72</v>
      </c>
      <c r="AA73" s="129">
        <v>-2.9</v>
      </c>
      <c r="AB73" s="129">
        <v>0.09</v>
      </c>
      <c r="AC73" s="129">
        <v>1.19</v>
      </c>
      <c r="AD73" s="129">
        <v>0.52</v>
      </c>
      <c r="AE73" s="129">
        <v>-2.09</v>
      </c>
      <c r="AF73" s="129">
        <v>9.41</v>
      </c>
      <c r="AG73" s="129">
        <v>-5.58</v>
      </c>
      <c r="AH73" s="129">
        <v>7.03</v>
      </c>
      <c r="AI73" s="129">
        <v>-1.1499999999999999</v>
      </c>
      <c r="AJ73" s="129">
        <v>-3.63</v>
      </c>
      <c r="AK73" s="129">
        <v>-0.43</v>
      </c>
      <c r="AL73" s="129">
        <v>-4.6399999999999997</v>
      </c>
      <c r="AM73" s="129">
        <v>5.68</v>
      </c>
      <c r="AN73" s="129">
        <v>2.23</v>
      </c>
      <c r="AO73" s="129">
        <v>-4.3499999999999996</v>
      </c>
      <c r="AP73" s="129">
        <v>5.24</v>
      </c>
      <c r="AQ73" s="129">
        <v>3.86</v>
      </c>
      <c r="AR73" s="129">
        <v>8.1199999999999992</v>
      </c>
      <c r="AS73" s="129">
        <v>1.41</v>
      </c>
      <c r="AT73" s="129">
        <v>2.06</v>
      </c>
      <c r="AU73" s="129">
        <v>5.44</v>
      </c>
      <c r="AV73" s="129">
        <v>-6.38</v>
      </c>
      <c r="AW73" s="129">
        <v>0.51</v>
      </c>
      <c r="AX73" s="129">
        <v>-7.3000000000000007</v>
      </c>
      <c r="AY73" s="129">
        <v>-0.24</v>
      </c>
      <c r="AZ73" s="129">
        <v>2.31</v>
      </c>
      <c r="BA73" s="129">
        <v>-1.1499999999999999</v>
      </c>
      <c r="BB73" s="129">
        <v>1.21</v>
      </c>
      <c r="BC73" s="129">
        <v>4.95</v>
      </c>
      <c r="BD73" s="129">
        <v>8.84</v>
      </c>
      <c r="BE73" s="129">
        <v>-1.7999999999999998</v>
      </c>
      <c r="BF73" s="129">
        <v>-2.2999999999999998</v>
      </c>
      <c r="BG73" s="129">
        <v>0.99</v>
      </c>
      <c r="BH73" s="129">
        <v>0.93999999999999984</v>
      </c>
      <c r="BI73" s="129">
        <v>0.27</v>
      </c>
      <c r="BJ73" s="129">
        <v>-2.19</v>
      </c>
      <c r="BK73" s="129">
        <v>3.7500000000000004</v>
      </c>
      <c r="BL73" s="129">
        <v>-2.31</v>
      </c>
      <c r="BM73" s="129">
        <v>7.0000000000000007E-2</v>
      </c>
      <c r="BN73" s="129">
        <v>4.7300000000000004</v>
      </c>
      <c r="BO73" s="129">
        <v>1.7600000000000002</v>
      </c>
      <c r="BP73" s="129">
        <v>4.28</v>
      </c>
      <c r="BQ73" s="129">
        <v>5.96</v>
      </c>
      <c r="BR73" s="129">
        <v>-4.17</v>
      </c>
      <c r="BS73" s="129">
        <v>5.8100000000000005</v>
      </c>
      <c r="BT73" s="129">
        <v>-8.68</v>
      </c>
      <c r="BU73" s="129">
        <v>0.11999999999999998</v>
      </c>
      <c r="BV73" s="129">
        <v>-0.10000000000000002</v>
      </c>
      <c r="BW73" s="129">
        <v>-1.34</v>
      </c>
      <c r="BX73" s="129">
        <v>3.7400000000000007</v>
      </c>
      <c r="BY73" s="129">
        <v>2.68</v>
      </c>
      <c r="BZ73" s="129">
        <v>-3.7199999999999998</v>
      </c>
      <c r="CA73" s="129">
        <v>1.53</v>
      </c>
      <c r="CB73" s="129">
        <v>4.1500000000000004</v>
      </c>
      <c r="CC73" s="129">
        <v>-2.72</v>
      </c>
      <c r="CD73" s="129">
        <v>3.97</v>
      </c>
      <c r="CE73" s="129">
        <v>1.79</v>
      </c>
      <c r="CF73" s="129">
        <v>4.5</v>
      </c>
      <c r="CG73" s="129">
        <v>-3.3700000000000006</v>
      </c>
      <c r="CH73" s="129">
        <v>-6.370000000000001</v>
      </c>
      <c r="CI73" s="129">
        <v>2.17</v>
      </c>
      <c r="CJ73" s="129">
        <v>3.0199999999999996</v>
      </c>
      <c r="CK73" s="129">
        <v>-0.3</v>
      </c>
      <c r="CL73" s="129">
        <v>4.42</v>
      </c>
      <c r="CM73" s="129">
        <v>1.3</v>
      </c>
      <c r="CN73" s="129">
        <v>3.13</v>
      </c>
      <c r="CO73" s="129">
        <v>-1.06</v>
      </c>
      <c r="CP73" s="129">
        <v>4.57</v>
      </c>
      <c r="CQ73" s="129">
        <v>-0.92000000000000015</v>
      </c>
      <c r="CR73" s="129">
        <v>-4.4800000000000004</v>
      </c>
      <c r="CS73" s="129">
        <v>2.83</v>
      </c>
      <c r="CT73" s="129">
        <v>-3.3800000000000003</v>
      </c>
      <c r="CU73" s="129">
        <v>0.41</v>
      </c>
      <c r="CV73" s="129">
        <v>-3.2</v>
      </c>
      <c r="CW73" s="129">
        <v>2.9699999999999998</v>
      </c>
      <c r="CX73" s="129">
        <v>-0.40999999999999992</v>
      </c>
      <c r="CY73" s="129">
        <v>6.46</v>
      </c>
      <c r="CZ73" s="129">
        <v>-0.4900000000000001</v>
      </c>
      <c r="DA73" s="129">
        <v>-0.12999999999999998</v>
      </c>
      <c r="DB73" s="129">
        <v>2.6999999999999997</v>
      </c>
      <c r="DC73" s="129">
        <v>-1.1799999999999997</v>
      </c>
      <c r="DD73" s="129">
        <v>1.5200000000000002</v>
      </c>
      <c r="DE73" s="129">
        <v>0.26</v>
      </c>
      <c r="DF73" s="129">
        <v>-5.75</v>
      </c>
      <c r="DG73" s="129">
        <v>-1.66</v>
      </c>
      <c r="DH73" s="129">
        <v>0.91</v>
      </c>
      <c r="DI73" s="129">
        <v>4.6500000000000004</v>
      </c>
      <c r="DJ73" s="129">
        <v>3.7200000000000006</v>
      </c>
      <c r="DK73" s="129">
        <v>0.86</v>
      </c>
      <c r="DL73" s="129">
        <v>3.07</v>
      </c>
      <c r="DM73" s="129">
        <v>0.59</v>
      </c>
      <c r="DN73" s="129">
        <v>3.76</v>
      </c>
      <c r="DO73" s="129">
        <v>3.53</v>
      </c>
      <c r="DP73" s="129">
        <v>-1.32</v>
      </c>
      <c r="DQ73" s="129">
        <v>1.4</v>
      </c>
      <c r="DR73" s="129">
        <v>-3.17</v>
      </c>
      <c r="DS73" s="129">
        <v>-5.41</v>
      </c>
      <c r="DT73" s="129">
        <v>-0.57999999999999985</v>
      </c>
      <c r="DU73" s="129">
        <v>7.12</v>
      </c>
      <c r="DV73" s="129">
        <v>-2.9600000000000004</v>
      </c>
      <c r="DW73" s="129">
        <v>3.44</v>
      </c>
      <c r="DX73" s="129">
        <v>4.6900000000000004</v>
      </c>
      <c r="DY73" s="129">
        <v>3.83</v>
      </c>
      <c r="DZ73" s="129">
        <v>2.76</v>
      </c>
      <c r="EA73" s="129">
        <v>1.7999999999999998</v>
      </c>
      <c r="EB73" s="129">
        <v>-8.31</v>
      </c>
      <c r="EC73" s="129">
        <v>2.2799999999999998</v>
      </c>
      <c r="ED73" s="129">
        <v>-4.91</v>
      </c>
      <c r="EE73" s="129">
        <v>3.14</v>
      </c>
      <c r="EF73" s="129">
        <v>-0.25</v>
      </c>
      <c r="EG73" s="129">
        <v>6.38</v>
      </c>
      <c r="EH73" s="129">
        <v>0.92999999999999994</v>
      </c>
      <c r="EI73" s="129">
        <v>2.09</v>
      </c>
      <c r="EJ73" s="129">
        <v>3.42</v>
      </c>
      <c r="EK73" s="129">
        <v>1.54</v>
      </c>
      <c r="EL73" s="129">
        <v>2.82</v>
      </c>
      <c r="EM73" s="129">
        <v>2.56</v>
      </c>
      <c r="EN73" s="129">
        <v>-1.19</v>
      </c>
      <c r="EO73" s="129">
        <v>-7.6</v>
      </c>
      <c r="EP73" s="129">
        <v>-1.9799999999999995</v>
      </c>
      <c r="EQ73" s="129">
        <v>1.1100000000000001</v>
      </c>
      <c r="ER73" s="129">
        <v>0.73</v>
      </c>
      <c r="ES73" s="129">
        <v>8.2100000000000026</v>
      </c>
      <c r="ET73" s="129">
        <v>2.36</v>
      </c>
      <c r="EU73" s="129">
        <v>0.73</v>
      </c>
      <c r="EV73">
        <f>100*SUMIF('12pxv'!$E$39:$E$492,$A73,'12pxv'!H$39:H$492)/sub_peso!EV73</f>
        <v>9.01</v>
      </c>
      <c r="EW73">
        <f>100*SUMIF('12pxv'!$E$39:$E$492,$A73,'12pxv'!I$39:I$492)/sub_peso!EW73</f>
        <v>-1.02</v>
      </c>
      <c r="EX73">
        <f>100*SUMIF('12pxv'!$E$39:$E$492,$A73,'12pxv'!J$39:J$492)/sub_peso!EX73</f>
        <v>9.0399999999999991</v>
      </c>
      <c r="EY73">
        <f>100*SUMIF('12pxv'!$E$39:$E$492,$A73,'12pxv'!K$39:K$492)/sub_peso!EY73</f>
        <v>8.18</v>
      </c>
      <c r="EZ73">
        <f>100*SUMIF('12pxv'!$E$39:$E$492,$A73,'12pxv'!L$39:L$492)/sub_peso!EZ73</f>
        <v>-4.41</v>
      </c>
      <c r="FA73">
        <f>100*SUMIF('12pxv'!$E$39:$E$492,$A73,'12pxv'!M$39:M$492)/sub_peso!FA73</f>
        <v>-4.12</v>
      </c>
      <c r="FB73">
        <f>100*SUMIF('12pxv'!$E$39:$E$492,$A73,'12pxv'!N$39:N$492)/sub_peso!FB73</f>
        <v>-2.09</v>
      </c>
      <c r="FC73">
        <f>100*SUMIF('12pxv'!$E$39:$E$492,$A73,'12pxv'!O$39:O$492)/sub_peso!FC73</f>
        <v>-0.38999999999999996</v>
      </c>
      <c r="FD73">
        <f>100*SUMIF('12pxv'!$E$39:$E$492,$A73,'12pxv'!P$39:P$492)/sub_peso!FD73</f>
        <v>-1.55</v>
      </c>
      <c r="FE73">
        <f>100*SUMIF('12pxv'!$E$39:$E$492,$A73,'12pxv'!Q$39:Q$492)/sub_peso!FE73</f>
        <v>3.58</v>
      </c>
      <c r="FF73">
        <f>100*SUMIF('12pxv'!$E$39:$E$492,$A73,'12pxv'!R$39:R$492)/sub_peso!FF73</f>
        <v>1.7200000000000002</v>
      </c>
      <c r="FG73">
        <f>100*SUMIF('12pxv'!$E$39:$E$492,$A73,'12pxv'!S$39:S$492)/sub_peso!FG73</f>
        <v>2.2999999999999998</v>
      </c>
      <c r="FH73">
        <f>100*SUMIF('12pxv'!$E$39:$E$492,$A73,'12pxv'!T$39:T$492)/sub_peso!FH73</f>
        <v>4.92</v>
      </c>
      <c r="FI73">
        <f>100*SUMIF('12pxv'!$E$39:$E$492,$A73,'12pxv'!U$39:U$492)/sub_peso!FI73</f>
        <v>-1.4100000000000001</v>
      </c>
      <c r="FJ73">
        <f>100*SUMIF('12pxv'!$E$39:$E$492,$A73,'12pxv'!V$39:V$492)/sub_peso!FJ73</f>
        <v>0.81</v>
      </c>
      <c r="FK73">
        <f>100*SUMIF('12pxv'!$E$39:$E$492,$A73,'12pxv'!W$39:W$492)/sub_peso!FK73</f>
        <v>4.3099999999999996</v>
      </c>
      <c r="FL73">
        <f>100*SUMIF('12pxv'!$E$39:$E$492,$A73,'12pxv'!X$39:X$492)/sub_peso!FL73</f>
        <v>-7.37</v>
      </c>
      <c r="FM73">
        <f>100*SUMIF('12pxv'!$E$39:$E$492,$A73,'12pxv'!Y$39:Y$492)/sub_peso!FM73</f>
        <v>-7.13</v>
      </c>
      <c r="FN73">
        <f>100*SUMIF('12pxv'!$E$39:$E$492,$A73,'12pxv'!Z$39:Z$492)/sub_peso!FN73</f>
        <v>-1.52</v>
      </c>
      <c r="FO73">
        <f>100*SUMIF('12pxv'!$E$39:$E$492,$A73,'12pxv'!AA$39:AA$492)/sub_peso!FO73</f>
        <v>0.05</v>
      </c>
      <c r="FP73">
        <f>100*SUMIF('12pxv'!$E$39:$E$492,$A73,'12pxv'!AB$39:AB$492)/sub_peso!FP73</f>
        <v>2.1</v>
      </c>
      <c r="FQ73">
        <f>100*SUMIF('12pxv'!$E$39:$E$492,$A73,'12pxv'!AC$39:AC$492)/sub_peso!FQ73</f>
        <v>0.84000000000000008</v>
      </c>
      <c r="FR73">
        <f>100*SUMIF('12pxv'!$E$39:$E$492,$A73,'12pxv'!AD$39:AD$492)/sub_peso!FR73</f>
        <v>3.52</v>
      </c>
      <c r="FS73">
        <f>100*SUMIF('12pxv'!$E$39:$E$492,$A73,'12pxv'!AE$39:AE$492)/sub_peso!FS73</f>
        <v>3.27</v>
      </c>
      <c r="FT73">
        <f>100*SUMIF('12pxv'!$E$39:$E$492,$A73,'12pxv'!AF$39:AF$492)/sub_peso!FT73</f>
        <v>8.85</v>
      </c>
      <c r="FU73">
        <f>100*SUMIF('12pxv'!$E$39:$E$492,$A73,'12pxv'!AG$39:AG$492)/sub_peso!FU73</f>
        <v>-3.3599999999999994</v>
      </c>
      <c r="FV73">
        <f>100*SUMIF('12pxv'!$E$39:$E$492,$A73,'12pxv'!AH$39:AH$492)/sub_peso!FV73</f>
        <v>6.6199999999999992</v>
      </c>
      <c r="FW73">
        <f>100*SUMIF('12pxv'!$E$39:$E$492,$A73,'12pxv'!AI$39:AI$492)/sub_peso!FW73</f>
        <v>3.29</v>
      </c>
      <c r="FX73">
        <f>100*SUMIF('12pxv'!$E$39:$E$492,$A73,'12pxv'!AJ$39:AJ$492)/sub_peso!FX73</f>
        <v>0.12000000000000001</v>
      </c>
      <c r="FY73">
        <f>100*SUMIF('12pxv'!$E$39:$E$492,$A73,'12pxv'!AK$39:AK$492)/sub_peso!FY73</f>
        <v>-5.22</v>
      </c>
      <c r="FZ73">
        <f>100*SUMIF('12pxv'!$E$39:$E$492,$A73,'12pxv'!AL$39:AL$492)/sub_peso!FZ73</f>
        <v>-5.48</v>
      </c>
      <c r="GA73">
        <f>100*SUMIF('12pxv'!$E$39:$E$492,$A73,'12pxv'!AM$39:AM$492)/sub_peso!GA73</f>
        <v>-1.1399999999999999</v>
      </c>
      <c r="GB73">
        <f>100*SUMIF('12pxv'!$E$39:$E$492,$A73,'12pxv'!AN$39:AN$492)/sub_peso!GB73</f>
        <v>-2.64</v>
      </c>
    </row>
    <row r="74" spans="1:184" x14ac:dyDescent="0.25">
      <c r="A74" s="59">
        <v>1108045</v>
      </c>
      <c r="B74" s="56" t="s">
        <v>75</v>
      </c>
      <c r="C74" s="129">
        <v>-4.3</v>
      </c>
      <c r="D74" s="129">
        <v>2.38</v>
      </c>
      <c r="E74" s="129">
        <v>-1.5699999999999998</v>
      </c>
      <c r="F74" s="129">
        <v>2.86</v>
      </c>
      <c r="G74" s="129">
        <v>2.86</v>
      </c>
      <c r="H74" s="129">
        <v>4.99</v>
      </c>
      <c r="I74" s="129">
        <v>-4.7699999999999996</v>
      </c>
      <c r="J74" s="129">
        <v>2.98</v>
      </c>
      <c r="K74" s="129">
        <v>-1.3099999999999998</v>
      </c>
      <c r="L74" s="129">
        <v>4.07</v>
      </c>
      <c r="M74" s="129">
        <v>-1.1200000000000001</v>
      </c>
      <c r="N74" s="129">
        <v>-8.57</v>
      </c>
      <c r="O74" s="129">
        <v>10.77</v>
      </c>
      <c r="P74" s="129">
        <v>-4.99</v>
      </c>
      <c r="Q74" s="129">
        <v>-0.54</v>
      </c>
      <c r="R74" s="129">
        <v>1.33</v>
      </c>
      <c r="S74" s="129">
        <v>1.6599999999999997</v>
      </c>
      <c r="T74" s="129">
        <v>4.4000000000000004</v>
      </c>
      <c r="U74" s="129">
        <v>-2.66</v>
      </c>
      <c r="V74" s="129">
        <v>1.79</v>
      </c>
      <c r="W74" s="129">
        <v>6.1000000000000005</v>
      </c>
      <c r="X74" s="129">
        <v>-2.76</v>
      </c>
      <c r="Y74" s="129">
        <v>1.49</v>
      </c>
      <c r="Z74" s="129">
        <v>-4.4000000000000004</v>
      </c>
      <c r="AA74" s="129">
        <v>-5.0199999999999996</v>
      </c>
      <c r="AB74" s="129">
        <v>3.87</v>
      </c>
      <c r="AC74" s="129">
        <v>-4.5999999999999996</v>
      </c>
      <c r="AD74" s="129">
        <v>4.25</v>
      </c>
      <c r="AE74" s="129">
        <v>2.1</v>
      </c>
      <c r="AF74" s="129">
        <v>4.96</v>
      </c>
      <c r="AG74" s="129">
        <v>-3.14</v>
      </c>
      <c r="AH74" s="129">
        <v>2.4900000000000002</v>
      </c>
      <c r="AI74" s="129">
        <v>3.5999999999999996</v>
      </c>
      <c r="AJ74" s="129">
        <v>-5.37</v>
      </c>
      <c r="AK74" s="129">
        <v>2.23</v>
      </c>
      <c r="AL74" s="129">
        <v>6.94</v>
      </c>
      <c r="AM74" s="129">
        <v>2.41</v>
      </c>
      <c r="AN74" s="129">
        <v>-5.05</v>
      </c>
      <c r="AO74" s="129">
        <v>-2.4300000000000002</v>
      </c>
      <c r="AP74" s="129">
        <v>1.92</v>
      </c>
      <c r="AQ74" s="129">
        <v>-0.69</v>
      </c>
      <c r="AR74" s="129">
        <v>3.4299999999999997</v>
      </c>
      <c r="AS74" s="129">
        <v>-1.24</v>
      </c>
      <c r="AT74" s="129">
        <v>12.25</v>
      </c>
      <c r="AU74" s="129">
        <v>4.83</v>
      </c>
      <c r="AV74" s="129">
        <v>-0.15</v>
      </c>
      <c r="AW74" s="129">
        <v>4.71</v>
      </c>
      <c r="AX74" s="129">
        <v>-2.2999999999999998</v>
      </c>
      <c r="AY74" s="129">
        <v>-3.2100000000000004</v>
      </c>
      <c r="AZ74" s="129">
        <v>2.7800000000000002</v>
      </c>
      <c r="BA74" s="129">
        <v>-5.71</v>
      </c>
      <c r="BB74" s="129">
        <v>-0.05</v>
      </c>
      <c r="BC74" s="129">
        <v>4.99</v>
      </c>
      <c r="BD74" s="129">
        <v>2.4700000000000002</v>
      </c>
      <c r="BE74" s="129">
        <v>1.6599999999999997</v>
      </c>
      <c r="BF74" s="129">
        <v>1.2</v>
      </c>
      <c r="BG74" s="129">
        <v>3.02</v>
      </c>
      <c r="BH74" s="129">
        <v>-6.62</v>
      </c>
      <c r="BI74" s="129">
        <v>6.19</v>
      </c>
      <c r="BJ74" s="129">
        <v>16.34</v>
      </c>
      <c r="BK74" s="129">
        <v>-9.98</v>
      </c>
      <c r="BL74" s="129">
        <v>8.11</v>
      </c>
      <c r="BM74" s="129">
        <v>-6.5100000000000007</v>
      </c>
      <c r="BN74" s="129">
        <v>12.31</v>
      </c>
      <c r="BO74" s="129">
        <v>-7.7899999999999991</v>
      </c>
      <c r="BP74" s="129">
        <v>13.610000000000001</v>
      </c>
      <c r="BQ74" s="129">
        <v>-1.29</v>
      </c>
      <c r="BR74" s="129">
        <v>2.11</v>
      </c>
      <c r="BS74" s="129">
        <v>1.44</v>
      </c>
      <c r="BT74" s="129">
        <v>-7.21</v>
      </c>
      <c r="BU74" s="129">
        <v>11.390000000000002</v>
      </c>
      <c r="BV74" s="129">
        <v>-1.34</v>
      </c>
      <c r="BW74" s="129">
        <v>-2.4899999999999998</v>
      </c>
      <c r="BX74" s="129">
        <v>0.98</v>
      </c>
      <c r="BY74" s="129">
        <v>1.38</v>
      </c>
      <c r="BZ74" s="129">
        <v>-4.2300000000000004</v>
      </c>
      <c r="CA74" s="129">
        <v>-0.22000000000000003</v>
      </c>
      <c r="CB74" s="129">
        <v>-4.22</v>
      </c>
      <c r="CC74" s="129">
        <v>1.4800000000000002</v>
      </c>
      <c r="CD74" s="129">
        <v>-2.1</v>
      </c>
      <c r="CE74" s="129">
        <v>12.44</v>
      </c>
      <c r="CF74" s="129">
        <v>2.74</v>
      </c>
      <c r="CG74" s="129">
        <v>1.99</v>
      </c>
      <c r="CH74" s="129">
        <v>-3.35</v>
      </c>
      <c r="CI74" s="129">
        <v>6.78</v>
      </c>
      <c r="CJ74" s="129">
        <v>-0.55000000000000004</v>
      </c>
      <c r="CK74" s="129">
        <v>3.94</v>
      </c>
      <c r="CL74" s="129">
        <v>-3.54</v>
      </c>
      <c r="CM74" s="129">
        <v>-2.5299999999999998</v>
      </c>
      <c r="CN74" s="129">
        <v>7.7900000000000009</v>
      </c>
      <c r="CO74" s="129">
        <v>2.95</v>
      </c>
      <c r="CP74" s="129">
        <v>-2.3200000000000003</v>
      </c>
      <c r="CQ74" s="129">
        <v>-5.72</v>
      </c>
      <c r="CR74" s="129">
        <v>11.13</v>
      </c>
      <c r="CS74" s="129">
        <v>1.88</v>
      </c>
      <c r="CT74" s="129">
        <v>4.29</v>
      </c>
      <c r="CU74" s="129">
        <v>-7.0000000000000007E-2</v>
      </c>
      <c r="CV74" s="129">
        <v>-6.43</v>
      </c>
      <c r="CW74" s="129">
        <v>0.06</v>
      </c>
      <c r="CX74" s="129">
        <v>-0.33</v>
      </c>
      <c r="CY74" s="129">
        <v>2.5699999999999994</v>
      </c>
      <c r="CZ74" s="129">
        <v>6.3899999999999988</v>
      </c>
      <c r="DA74" s="129">
        <v>0.18</v>
      </c>
      <c r="DB74" s="129">
        <v>-2.8</v>
      </c>
      <c r="DC74" s="129">
        <v>-5.99</v>
      </c>
      <c r="DD74" s="129">
        <v>5.23</v>
      </c>
      <c r="DE74" s="129">
        <v>-1.44</v>
      </c>
      <c r="DF74" s="129">
        <v>7.2</v>
      </c>
      <c r="DG74" s="129">
        <v>1.2800000000000002</v>
      </c>
      <c r="DH74" s="129">
        <v>-0.82</v>
      </c>
      <c r="DI74" s="129">
        <v>0.05</v>
      </c>
      <c r="DJ74" s="129">
        <v>3.11</v>
      </c>
      <c r="DK74" s="129">
        <v>5.1499999999999995</v>
      </c>
      <c r="DL74" s="129">
        <v>-7.04</v>
      </c>
      <c r="DM74" s="129">
        <v>6.41</v>
      </c>
      <c r="DN74" s="129">
        <v>-0.45</v>
      </c>
      <c r="DO74" s="129">
        <v>4.9000000000000004</v>
      </c>
      <c r="DP74" s="129">
        <v>-0.80000000000000016</v>
      </c>
      <c r="DQ74" s="129">
        <v>0.36</v>
      </c>
      <c r="DR74" s="129">
        <v>-4.43</v>
      </c>
      <c r="DS74" s="129">
        <v>6.6</v>
      </c>
      <c r="DT74" s="129">
        <v>-3.79</v>
      </c>
      <c r="DU74" s="129">
        <v>5.8</v>
      </c>
      <c r="DV74" s="129">
        <v>-0.71</v>
      </c>
      <c r="DW74" s="129">
        <v>6.7</v>
      </c>
      <c r="DX74" s="129">
        <v>2.46</v>
      </c>
      <c r="DY74" s="129">
        <v>-1.22</v>
      </c>
      <c r="DZ74" s="129">
        <v>-6.46</v>
      </c>
      <c r="EA74" s="129">
        <v>11.37</v>
      </c>
      <c r="EB74" s="129">
        <v>-4.7699999999999996</v>
      </c>
      <c r="EC74" s="129">
        <v>14.409999999999998</v>
      </c>
      <c r="ED74" s="129">
        <v>0.57999999999999996</v>
      </c>
      <c r="EE74" s="129">
        <v>-0.35</v>
      </c>
      <c r="EF74" s="129">
        <v>1.33</v>
      </c>
      <c r="EG74" s="129">
        <v>0.43999999999999995</v>
      </c>
      <c r="EH74" s="129">
        <v>0.84</v>
      </c>
      <c r="EI74" s="129">
        <v>0.14000000000000001</v>
      </c>
      <c r="EJ74" s="129">
        <v>6.419999999999999</v>
      </c>
      <c r="EK74" s="129">
        <v>-14.16</v>
      </c>
      <c r="EL74" s="129">
        <v>4.9400000000000004</v>
      </c>
      <c r="EM74" s="129">
        <v>-4.21</v>
      </c>
      <c r="EN74" s="129">
        <v>9.2899999999999991</v>
      </c>
      <c r="EO74" s="129">
        <v>7.64</v>
      </c>
      <c r="EP74" s="129">
        <v>-1.24</v>
      </c>
      <c r="EQ74" s="129">
        <v>-3.64</v>
      </c>
      <c r="ER74" s="129">
        <v>5.7</v>
      </c>
      <c r="ES74" s="129">
        <v>-2.9</v>
      </c>
      <c r="ET74" s="129">
        <v>3.26</v>
      </c>
      <c r="EU74" s="129">
        <v>-1.9</v>
      </c>
      <c r="EV74">
        <f>100*SUMIF('12pxv'!$E$39:$E$492,$A74,'12pxv'!H$39:H$492)/sub_peso!EV74</f>
        <v>7.4500000000000011</v>
      </c>
      <c r="EW74">
        <f>100*SUMIF('12pxv'!$E$39:$E$492,$A74,'12pxv'!I$39:I$492)/sub_peso!EW74</f>
        <v>1.51</v>
      </c>
      <c r="EX74">
        <f>100*SUMIF('12pxv'!$E$39:$E$492,$A74,'12pxv'!J$39:J$492)/sub_peso!EX74</f>
        <v>-5.95</v>
      </c>
      <c r="EY74">
        <f>100*SUMIF('12pxv'!$E$39:$E$492,$A74,'12pxv'!K$39:K$492)/sub_peso!EY74</f>
        <v>4.5400000000000009</v>
      </c>
      <c r="EZ74">
        <f>100*SUMIF('12pxv'!$E$39:$E$492,$A74,'12pxv'!L$39:L$492)/sub_peso!EZ74</f>
        <v>-3.34</v>
      </c>
      <c r="FA74">
        <f>100*SUMIF('12pxv'!$E$39:$E$492,$A74,'12pxv'!M$39:M$492)/sub_peso!FA74</f>
        <v>10.83</v>
      </c>
      <c r="FB74">
        <f>100*SUMIF('12pxv'!$E$39:$E$492,$A74,'12pxv'!N$39:N$492)/sub_peso!FB74</f>
        <v>3.05</v>
      </c>
      <c r="FC74">
        <f>100*SUMIF('12pxv'!$E$39:$E$492,$A74,'12pxv'!O$39:O$492)/sub_peso!FC74</f>
        <v>-1.65</v>
      </c>
      <c r="FD74">
        <f>100*SUMIF('12pxv'!$E$39:$E$492,$A74,'12pxv'!P$39:P$492)/sub_peso!FD74</f>
        <v>2.88</v>
      </c>
      <c r="FE74">
        <f>100*SUMIF('12pxv'!$E$39:$E$492,$A74,'12pxv'!Q$39:Q$492)/sub_peso!FE74</f>
        <v>2.98</v>
      </c>
      <c r="FF74">
        <f>100*SUMIF('12pxv'!$E$39:$E$492,$A74,'12pxv'!R$39:R$492)/sub_peso!FF74</f>
        <v>4.0999999999999996</v>
      </c>
      <c r="FG74">
        <f>100*SUMIF('12pxv'!$E$39:$E$492,$A74,'12pxv'!S$39:S$492)/sub_peso!FG74</f>
        <v>-1.77</v>
      </c>
      <c r="FH74">
        <f>100*SUMIF('12pxv'!$E$39:$E$492,$A74,'12pxv'!T$39:T$492)/sub_peso!FH74</f>
        <v>8.2100000000000009</v>
      </c>
      <c r="FI74">
        <f>100*SUMIF('12pxv'!$E$39:$E$492,$A74,'12pxv'!U$39:U$492)/sub_peso!FI74</f>
        <v>-2.39</v>
      </c>
      <c r="FJ74">
        <f>100*SUMIF('12pxv'!$E$39:$E$492,$A74,'12pxv'!V$39:V$492)/sub_peso!FJ74</f>
        <v>-5.08</v>
      </c>
      <c r="FK74">
        <f>100*SUMIF('12pxv'!$E$39:$E$492,$A74,'12pxv'!W$39:W$492)/sub_peso!FK74</f>
        <v>-2.37</v>
      </c>
      <c r="FL74">
        <f>100*SUMIF('12pxv'!$E$39:$E$492,$A74,'12pxv'!X$39:X$492)/sub_peso!FL74</f>
        <v>4.8099999999999996</v>
      </c>
      <c r="FM74">
        <f>100*SUMIF('12pxv'!$E$39:$E$492,$A74,'12pxv'!Y$39:Y$492)/sub_peso!FM74</f>
        <v>16.809999999999995</v>
      </c>
      <c r="FN74">
        <f>100*SUMIF('12pxv'!$E$39:$E$492,$A74,'12pxv'!Z$39:Z$492)/sub_peso!FN74</f>
        <v>-8.02</v>
      </c>
      <c r="FO74">
        <f>100*SUMIF('12pxv'!$E$39:$E$492,$A74,'12pxv'!AA$39:AA$492)/sub_peso!FO74</f>
        <v>0.68</v>
      </c>
      <c r="FP74">
        <f>100*SUMIF('12pxv'!$E$39:$E$492,$A74,'12pxv'!AB$39:AB$492)/sub_peso!FP74</f>
        <v>-12.620000000000001</v>
      </c>
      <c r="FQ74">
        <f>100*SUMIF('12pxv'!$E$39:$E$492,$A74,'12pxv'!AC$39:AC$492)/sub_peso!FQ74</f>
        <v>-0.20000000000000004</v>
      </c>
      <c r="FR74">
        <f>100*SUMIF('12pxv'!$E$39:$E$492,$A74,'12pxv'!AD$39:AD$492)/sub_peso!FR74</f>
        <v>3.41</v>
      </c>
      <c r="FS74">
        <f>100*SUMIF('12pxv'!$E$39:$E$492,$A74,'12pxv'!AE$39:AE$492)/sub_peso!FS74</f>
        <v>3.93</v>
      </c>
      <c r="FT74">
        <f>100*SUMIF('12pxv'!$E$39:$E$492,$A74,'12pxv'!AF$39:AF$492)/sub_peso!FT74</f>
        <v>0.55000000000000004</v>
      </c>
      <c r="FU74">
        <f>100*SUMIF('12pxv'!$E$39:$E$492,$A74,'12pxv'!AG$39:AG$492)/sub_peso!FU74</f>
        <v>0.79</v>
      </c>
      <c r="FV74">
        <f>100*SUMIF('12pxv'!$E$39:$E$492,$A74,'12pxv'!AH$39:AH$492)/sub_peso!FV74</f>
        <v>-0.8899999999999999</v>
      </c>
      <c r="FW74">
        <f>100*SUMIF('12pxv'!$E$39:$E$492,$A74,'12pxv'!AI$39:AI$492)/sub_peso!FW74</f>
        <v>-0.45000000000000007</v>
      </c>
      <c r="FX74">
        <f>100*SUMIF('12pxv'!$E$39:$E$492,$A74,'12pxv'!AJ$39:AJ$492)/sub_peso!FX74</f>
        <v>7.69</v>
      </c>
      <c r="FY74">
        <f>100*SUMIF('12pxv'!$E$39:$E$492,$A74,'12pxv'!AK$39:AK$492)/sub_peso!FY74</f>
        <v>-6.5800000000000018</v>
      </c>
      <c r="FZ74">
        <f>100*SUMIF('12pxv'!$E$39:$E$492,$A74,'12pxv'!AL$39:AL$492)/sub_peso!FZ74</f>
        <v>8.0199999999999978</v>
      </c>
      <c r="GA74">
        <f>100*SUMIF('12pxv'!$E$39:$E$492,$A74,'12pxv'!AM$39:AM$492)/sub_peso!GA74</f>
        <v>-0.52</v>
      </c>
      <c r="GB74">
        <f>100*SUMIF('12pxv'!$E$39:$E$492,$A74,'12pxv'!AN$39:AN$492)/sub_peso!GB74</f>
        <v>-2.68</v>
      </c>
    </row>
    <row r="75" spans="1:184" x14ac:dyDescent="0.25">
      <c r="A75" s="59">
        <v>1108088</v>
      </c>
      <c r="B75" s="56" t="s">
        <v>76</v>
      </c>
      <c r="C75" s="129">
        <v>-11.070000000000002</v>
      </c>
      <c r="D75" s="129">
        <v>-0.93</v>
      </c>
      <c r="E75" s="129">
        <v>7.95</v>
      </c>
      <c r="F75" s="129">
        <v>13.06</v>
      </c>
      <c r="G75" s="129">
        <v>-1.26</v>
      </c>
      <c r="H75" s="129">
        <v>7.79</v>
      </c>
      <c r="I75" s="129">
        <v>-3.08</v>
      </c>
      <c r="J75" s="129">
        <v>5.58</v>
      </c>
      <c r="K75" s="129">
        <v>0.11</v>
      </c>
      <c r="L75" s="129">
        <v>-2.3799999999999994</v>
      </c>
      <c r="M75" s="129">
        <v>-4.5999999999999996</v>
      </c>
      <c r="N75" s="129">
        <v>1.82</v>
      </c>
      <c r="O75" s="129">
        <v>3.01</v>
      </c>
      <c r="P75" s="129">
        <v>-4.9400000000000013</v>
      </c>
      <c r="Q75" s="129">
        <v>-4.2300000000000004</v>
      </c>
      <c r="R75" s="129">
        <v>6.7799999999999994</v>
      </c>
      <c r="S75" s="129">
        <v>0.04</v>
      </c>
      <c r="T75" s="129">
        <v>9.2200000000000006</v>
      </c>
      <c r="U75" s="129">
        <v>0.66</v>
      </c>
      <c r="V75" s="129">
        <v>2.1800000000000002</v>
      </c>
      <c r="W75" s="129">
        <v>9.7699999999999978</v>
      </c>
      <c r="X75" s="129">
        <v>-7.21</v>
      </c>
      <c r="Y75" s="129">
        <v>-6.27</v>
      </c>
      <c r="Z75" s="129">
        <v>3.04</v>
      </c>
      <c r="AA75" s="129">
        <v>-1.23</v>
      </c>
      <c r="AB75" s="129">
        <v>-5.28</v>
      </c>
      <c r="AC75" s="129">
        <v>2.2599999999999998</v>
      </c>
      <c r="AD75" s="129">
        <v>6.71</v>
      </c>
      <c r="AE75" s="129">
        <v>4.3499999999999996</v>
      </c>
      <c r="AF75" s="129">
        <v>6.81</v>
      </c>
      <c r="AG75" s="129">
        <v>1.52</v>
      </c>
      <c r="AH75" s="129">
        <v>8.61</v>
      </c>
      <c r="AI75" s="129">
        <v>2.44</v>
      </c>
      <c r="AJ75" s="129">
        <v>-15.16</v>
      </c>
      <c r="AK75" s="129">
        <v>-3.67</v>
      </c>
      <c r="AL75" s="129">
        <v>-0.43</v>
      </c>
      <c r="AM75" s="129">
        <v>-3.3399999999999994</v>
      </c>
      <c r="AN75" s="129">
        <v>2.12</v>
      </c>
      <c r="AO75" s="129">
        <v>-1.2399999999999998</v>
      </c>
      <c r="AP75" s="129">
        <v>19.489999999999998</v>
      </c>
      <c r="AQ75" s="129">
        <v>6.1100000000000012</v>
      </c>
      <c r="AR75" s="129">
        <v>5.6</v>
      </c>
      <c r="AS75" s="129">
        <v>-2.68</v>
      </c>
      <c r="AT75" s="129">
        <v>-2.4</v>
      </c>
      <c r="AU75" s="129">
        <v>7.98</v>
      </c>
      <c r="AV75" s="129">
        <v>-6.3699999999999992</v>
      </c>
      <c r="AW75" s="129">
        <v>-14.11</v>
      </c>
      <c r="AX75" s="129">
        <v>-3.34</v>
      </c>
      <c r="AY75" s="129">
        <v>2.6100000000000003</v>
      </c>
      <c r="AZ75" s="129">
        <v>-3.9599999999999995</v>
      </c>
      <c r="BA75" s="129">
        <v>5.330000000000001</v>
      </c>
      <c r="BB75" s="129">
        <v>18.57</v>
      </c>
      <c r="BC75" s="129">
        <v>3.61</v>
      </c>
      <c r="BD75" s="129">
        <v>2.3999999999999995</v>
      </c>
      <c r="BE75" s="129">
        <v>3.71</v>
      </c>
      <c r="BF75" s="129">
        <v>2.86</v>
      </c>
      <c r="BG75" s="129">
        <v>-1.23</v>
      </c>
      <c r="BH75" s="129">
        <v>-1.18</v>
      </c>
      <c r="BI75" s="129">
        <v>-8.3800000000000008</v>
      </c>
      <c r="BJ75" s="129">
        <v>1.53</v>
      </c>
      <c r="BK75" s="129">
        <v>3.4400000000000004</v>
      </c>
      <c r="BL75" s="129">
        <v>-3.36</v>
      </c>
      <c r="BM75" s="129">
        <v>2.5199999999999996</v>
      </c>
      <c r="BN75" s="129">
        <v>0.17</v>
      </c>
      <c r="BO75" s="129">
        <v>8.3699999999999992</v>
      </c>
      <c r="BP75" s="129">
        <v>9.27</v>
      </c>
      <c r="BQ75" s="129">
        <v>2.42</v>
      </c>
      <c r="BR75" s="129">
        <v>5.47</v>
      </c>
      <c r="BS75" s="129">
        <v>-4.71</v>
      </c>
      <c r="BT75" s="129">
        <v>-6.94</v>
      </c>
      <c r="BU75" s="129">
        <v>-2.72</v>
      </c>
      <c r="BV75" s="129">
        <v>2.33</v>
      </c>
      <c r="BW75" s="129">
        <v>-0.39</v>
      </c>
      <c r="BX75" s="129">
        <v>-6.15</v>
      </c>
      <c r="BY75" s="129">
        <v>9.0100000000000016</v>
      </c>
      <c r="BZ75" s="129">
        <v>6.82</v>
      </c>
      <c r="CA75" s="129">
        <v>1.38</v>
      </c>
      <c r="CB75" s="129">
        <v>5.53</v>
      </c>
      <c r="CC75" s="129">
        <v>-1.51</v>
      </c>
      <c r="CD75" s="129">
        <v>4.67</v>
      </c>
      <c r="CE75" s="129">
        <v>-0.81</v>
      </c>
      <c r="CF75" s="129">
        <v>-10.54</v>
      </c>
      <c r="CG75" s="129">
        <v>-7.5500000000000007</v>
      </c>
      <c r="CH75" s="129">
        <v>-3.26</v>
      </c>
      <c r="CI75" s="129">
        <v>-3.7800000000000002</v>
      </c>
      <c r="CJ75" s="129">
        <v>-6.01</v>
      </c>
      <c r="CK75" s="129">
        <v>4.3</v>
      </c>
      <c r="CL75" s="129">
        <v>16.48</v>
      </c>
      <c r="CM75" s="129">
        <v>6.04</v>
      </c>
      <c r="CN75" s="129">
        <v>14.75</v>
      </c>
      <c r="CO75" s="129">
        <v>-0.9</v>
      </c>
      <c r="CP75" s="129">
        <v>-1.5600000000000003</v>
      </c>
      <c r="CQ75" s="129">
        <v>-2.0099999999999998</v>
      </c>
      <c r="CR75" s="129">
        <v>-6.15</v>
      </c>
      <c r="CS75" s="129">
        <v>-5.45</v>
      </c>
      <c r="CT75" s="129">
        <v>1.49</v>
      </c>
      <c r="CU75" s="129">
        <v>6.65</v>
      </c>
      <c r="CV75" s="129">
        <v>-9.98</v>
      </c>
      <c r="CW75" s="129">
        <v>8.52</v>
      </c>
      <c r="CX75" s="129">
        <v>2.42</v>
      </c>
      <c r="CY75" s="129">
        <v>7.17</v>
      </c>
      <c r="CZ75" s="129">
        <v>3.23</v>
      </c>
      <c r="DA75" s="129">
        <v>6.2500000000000009</v>
      </c>
      <c r="DB75" s="129">
        <v>-1.5800000000000003</v>
      </c>
      <c r="DC75" s="129">
        <v>-0.51</v>
      </c>
      <c r="DD75" s="129">
        <v>-11.88</v>
      </c>
      <c r="DE75" s="129">
        <v>-0.12</v>
      </c>
      <c r="DF75" s="129">
        <v>-0.76</v>
      </c>
      <c r="DG75" s="129">
        <v>6.96</v>
      </c>
      <c r="DH75" s="129">
        <v>-2.67</v>
      </c>
      <c r="DI75" s="129">
        <v>3.1</v>
      </c>
      <c r="DJ75" s="129">
        <v>4.8699999999999992</v>
      </c>
      <c r="DK75" s="129">
        <v>7.47</v>
      </c>
      <c r="DL75" s="129">
        <v>8.86</v>
      </c>
      <c r="DM75" s="129">
        <v>-4.84</v>
      </c>
      <c r="DN75" s="129">
        <v>8.2799999999999994</v>
      </c>
      <c r="DO75" s="129">
        <v>6.34</v>
      </c>
      <c r="DP75" s="129">
        <v>-4.3200000000000012</v>
      </c>
      <c r="DQ75" s="129">
        <v>-5.37</v>
      </c>
      <c r="DR75" s="129">
        <v>-3.08</v>
      </c>
      <c r="DS75" s="129">
        <v>2.89</v>
      </c>
      <c r="DT75" s="129">
        <v>-8.1199999999999992</v>
      </c>
      <c r="DU75" s="129">
        <v>0.72</v>
      </c>
      <c r="DV75" s="129">
        <v>4.04</v>
      </c>
      <c r="DW75" s="129">
        <v>8.68</v>
      </c>
      <c r="DX75" s="129">
        <v>10.06</v>
      </c>
      <c r="DY75" s="129">
        <v>2.5000000000000004</v>
      </c>
      <c r="DZ75" s="129">
        <v>3.8</v>
      </c>
      <c r="EA75" s="129">
        <v>-1.25</v>
      </c>
      <c r="EB75" s="129">
        <v>-8.9499999999999993</v>
      </c>
      <c r="EC75" s="129">
        <v>-7.45</v>
      </c>
      <c r="ED75" s="129">
        <v>6.66</v>
      </c>
      <c r="EE75" s="129">
        <v>3.33</v>
      </c>
      <c r="EF75" s="129">
        <v>-5.59</v>
      </c>
      <c r="EG75" s="129">
        <v>3.17</v>
      </c>
      <c r="EH75" s="129">
        <v>3.06</v>
      </c>
      <c r="EI75" s="129">
        <v>13.530000000000001</v>
      </c>
      <c r="EJ75" s="129">
        <v>13.990000000000002</v>
      </c>
      <c r="EK75" s="129">
        <v>-7.22</v>
      </c>
      <c r="EL75" s="129">
        <v>1.93</v>
      </c>
      <c r="EM75" s="129">
        <v>3.27</v>
      </c>
      <c r="EN75" s="129">
        <v>-1.49</v>
      </c>
      <c r="EO75" s="129">
        <v>-9.02</v>
      </c>
      <c r="EP75" s="129">
        <v>-2.96</v>
      </c>
      <c r="EQ75" s="129">
        <v>10.26</v>
      </c>
      <c r="ER75" s="129">
        <v>-6.95</v>
      </c>
      <c r="ES75" s="129">
        <v>-4.3699999999999992</v>
      </c>
      <c r="ET75" s="129">
        <v>7.3599999999999994</v>
      </c>
      <c r="EU75" s="129">
        <v>10.63</v>
      </c>
      <c r="EV75">
        <f>100*SUMIF('12pxv'!$E$39:$E$492,$A75,'12pxv'!H$39:H$492)/sub_peso!EV75</f>
        <v>13.38</v>
      </c>
      <c r="EW75">
        <f>100*SUMIF('12pxv'!$E$39:$E$492,$A75,'12pxv'!I$39:I$492)/sub_peso!EW75</f>
        <v>0.15</v>
      </c>
      <c r="EX75">
        <f>100*SUMIF('12pxv'!$E$39:$E$492,$A75,'12pxv'!J$39:J$492)/sub_peso!EX75</f>
        <v>12.73</v>
      </c>
      <c r="EY75">
        <f>100*SUMIF('12pxv'!$E$39:$E$492,$A75,'12pxv'!K$39:K$492)/sub_peso!EY75</f>
        <v>-1.78</v>
      </c>
      <c r="EZ75">
        <f>100*SUMIF('12pxv'!$E$39:$E$492,$A75,'12pxv'!L$39:L$492)/sub_peso!EZ75</f>
        <v>-1.6500000000000001</v>
      </c>
      <c r="FA75">
        <f>100*SUMIF('12pxv'!$E$39:$E$492,$A75,'12pxv'!M$39:M$492)/sub_peso!FA75</f>
        <v>-13.13</v>
      </c>
      <c r="FB75">
        <f>100*SUMIF('12pxv'!$E$39:$E$492,$A75,'12pxv'!N$39:N$492)/sub_peso!FB75</f>
        <v>-1.56</v>
      </c>
      <c r="FC75">
        <f>100*SUMIF('12pxv'!$E$39:$E$492,$A75,'12pxv'!O$39:O$492)/sub_peso!FC75</f>
        <v>4.13</v>
      </c>
      <c r="FD75">
        <f>100*SUMIF('12pxv'!$E$39:$E$492,$A75,'12pxv'!P$39:P$492)/sub_peso!FD75</f>
        <v>-2.02</v>
      </c>
      <c r="FE75">
        <f>100*SUMIF('12pxv'!$E$39:$E$492,$A75,'12pxv'!Q$39:Q$492)/sub_peso!FE75</f>
        <v>-3.0800000000000005</v>
      </c>
      <c r="FF75">
        <f>100*SUMIF('12pxv'!$E$39:$E$492,$A75,'12pxv'!R$39:R$492)/sub_peso!FF75</f>
        <v>0.65</v>
      </c>
      <c r="FG75">
        <f>100*SUMIF('12pxv'!$E$39:$E$492,$A75,'12pxv'!S$39:S$492)/sub_peso!FG75</f>
        <v>2.69</v>
      </c>
      <c r="FH75">
        <f>100*SUMIF('12pxv'!$E$39:$E$492,$A75,'12pxv'!T$39:T$492)/sub_peso!FH75</f>
        <v>17.45</v>
      </c>
      <c r="FI75">
        <f>100*SUMIF('12pxv'!$E$39:$E$492,$A75,'12pxv'!U$39:U$492)/sub_peso!FI75</f>
        <v>-8.06</v>
      </c>
      <c r="FJ75">
        <f>100*SUMIF('12pxv'!$E$39:$E$492,$A75,'12pxv'!V$39:V$492)/sub_peso!FJ75</f>
        <v>0.06</v>
      </c>
      <c r="FK75">
        <f>100*SUMIF('12pxv'!$E$39:$E$492,$A75,'12pxv'!W$39:W$492)/sub_peso!FK75</f>
        <v>3.4</v>
      </c>
      <c r="FL75">
        <f>100*SUMIF('12pxv'!$E$39:$E$492,$A75,'12pxv'!X$39:X$492)/sub_peso!FL75</f>
        <v>-17.93</v>
      </c>
      <c r="FM75">
        <f>100*SUMIF('12pxv'!$E$39:$E$492,$A75,'12pxv'!Y$39:Y$492)/sub_peso!FM75</f>
        <v>-5.22</v>
      </c>
      <c r="FN75">
        <f>100*SUMIF('12pxv'!$E$39:$E$492,$A75,'12pxv'!Z$39:Z$492)/sub_peso!FN75</f>
        <v>6.58</v>
      </c>
      <c r="FO75">
        <f>100*SUMIF('12pxv'!$E$39:$E$492,$A75,'12pxv'!AA$39:AA$492)/sub_peso!FO75</f>
        <v>1.07</v>
      </c>
      <c r="FP75">
        <f>100*SUMIF('12pxv'!$E$39:$E$492,$A75,'12pxv'!AB$39:AB$492)/sub_peso!FP75</f>
        <v>-4.87</v>
      </c>
      <c r="FQ75">
        <f>100*SUMIF('12pxv'!$E$39:$E$492,$A75,'12pxv'!AC$39:AC$492)/sub_peso!FQ75</f>
        <v>-3.55</v>
      </c>
      <c r="FR75">
        <f>100*SUMIF('12pxv'!$E$39:$E$492,$A75,'12pxv'!AD$39:AD$492)/sub_peso!FR75</f>
        <v>4.9400000000000004</v>
      </c>
      <c r="FS75">
        <f>100*SUMIF('12pxv'!$E$39:$E$492,$A75,'12pxv'!AE$39:AE$492)/sub_peso!FS75</f>
        <v>10.659999999999998</v>
      </c>
      <c r="FT75">
        <f>100*SUMIF('12pxv'!$E$39:$E$492,$A75,'12pxv'!AF$39:AF$492)/sub_peso!FT75</f>
        <v>15.96</v>
      </c>
      <c r="FU75">
        <f>100*SUMIF('12pxv'!$E$39:$E$492,$A75,'12pxv'!AG$39:AG$492)/sub_peso!FU75</f>
        <v>-12.67</v>
      </c>
      <c r="FV75">
        <f>100*SUMIF('12pxv'!$E$39:$E$492,$A75,'12pxv'!AH$39:AH$492)/sub_peso!FV75</f>
        <v>3.4</v>
      </c>
      <c r="FW75">
        <f>100*SUMIF('12pxv'!$E$39:$E$492,$A75,'12pxv'!AI$39:AI$492)/sub_peso!FW75</f>
        <v>3.41</v>
      </c>
      <c r="FX75">
        <f>100*SUMIF('12pxv'!$E$39:$E$492,$A75,'12pxv'!AJ$39:AJ$492)/sub_peso!FX75</f>
        <v>3.6000000000000005</v>
      </c>
      <c r="FY75">
        <f>100*SUMIF('12pxv'!$E$39:$E$492,$A75,'12pxv'!AK$39:AK$492)/sub_peso!FY75</f>
        <v>-12.86</v>
      </c>
      <c r="FZ75">
        <f>100*SUMIF('12pxv'!$E$39:$E$492,$A75,'12pxv'!AL$39:AL$492)/sub_peso!FZ75</f>
        <v>-11.570000000000002</v>
      </c>
      <c r="GA75">
        <f>100*SUMIF('12pxv'!$E$39:$E$492,$A75,'12pxv'!AM$39:AM$492)/sub_peso!GA75</f>
        <v>1.8700000000000003</v>
      </c>
      <c r="GB75">
        <f>100*SUMIF('12pxv'!$E$39:$E$492,$A75,'12pxv'!AN$39:AN$492)/sub_peso!GB75</f>
        <v>-2.06</v>
      </c>
    </row>
    <row r="76" spans="1:184" x14ac:dyDescent="0.25">
      <c r="A76" s="59">
        <v>1109002</v>
      </c>
      <c r="B76" s="56" t="s">
        <v>77</v>
      </c>
      <c r="C76" s="129">
        <v>-0.59</v>
      </c>
      <c r="D76" s="129">
        <v>-2.27</v>
      </c>
      <c r="E76" s="129">
        <v>-0.57999999999999996</v>
      </c>
      <c r="F76" s="129">
        <v>3.1</v>
      </c>
      <c r="G76" s="129">
        <v>1.57</v>
      </c>
      <c r="H76" s="129">
        <v>2.77</v>
      </c>
      <c r="I76" s="129">
        <v>3.03</v>
      </c>
      <c r="J76" s="129">
        <v>-0.21</v>
      </c>
      <c r="K76" s="129">
        <v>0.8600000000000001</v>
      </c>
      <c r="L76" s="129">
        <v>1.29</v>
      </c>
      <c r="M76" s="129">
        <v>-2.7499999999999996</v>
      </c>
      <c r="N76" s="129">
        <v>0.16</v>
      </c>
      <c r="O76" s="129">
        <v>0.18000000000000002</v>
      </c>
      <c r="P76" s="129">
        <v>-0.13999999999999999</v>
      </c>
      <c r="Q76" s="129">
        <v>-0.42</v>
      </c>
      <c r="R76" s="129">
        <v>1.9400000000000002</v>
      </c>
      <c r="S76" s="129">
        <v>0.44</v>
      </c>
      <c r="T76" s="129">
        <v>1.48</v>
      </c>
      <c r="U76" s="129">
        <v>0.11</v>
      </c>
      <c r="V76" s="129">
        <v>1.84</v>
      </c>
      <c r="W76" s="129">
        <v>0.35</v>
      </c>
      <c r="X76" s="129">
        <v>-0.47</v>
      </c>
      <c r="Y76" s="129">
        <v>-1.49</v>
      </c>
      <c r="Z76" s="129">
        <v>0.15</v>
      </c>
      <c r="AA76" s="129">
        <v>0.87000000000000011</v>
      </c>
      <c r="AB76" s="129">
        <v>0.4</v>
      </c>
      <c r="AC76" s="129">
        <v>0.06</v>
      </c>
      <c r="AD76" s="129">
        <v>4.08</v>
      </c>
      <c r="AE76" s="129">
        <v>2.5400000000000005</v>
      </c>
      <c r="AF76" s="129">
        <v>2.37</v>
      </c>
      <c r="AG76" s="129">
        <v>3.01</v>
      </c>
      <c r="AH76" s="129">
        <v>1.47</v>
      </c>
      <c r="AI76" s="129">
        <v>-0.52</v>
      </c>
      <c r="AJ76" s="129">
        <v>-2.12</v>
      </c>
      <c r="AK76" s="129">
        <v>-1.7</v>
      </c>
      <c r="AL76" s="129">
        <v>-1.65</v>
      </c>
      <c r="AM76" s="129">
        <v>-1.9499999999999997</v>
      </c>
      <c r="AN76" s="129">
        <v>1.08</v>
      </c>
      <c r="AO76" s="129">
        <v>0.56999999999999995</v>
      </c>
      <c r="AP76" s="129">
        <v>2.58</v>
      </c>
      <c r="AQ76" s="129">
        <v>5.87</v>
      </c>
      <c r="AR76" s="129">
        <v>13.160000000000002</v>
      </c>
      <c r="AS76" s="129">
        <v>6.89</v>
      </c>
      <c r="AT76" s="129">
        <v>4.3099999999999996</v>
      </c>
      <c r="AU76" s="129">
        <v>5.89</v>
      </c>
      <c r="AV76" s="129">
        <v>3.59</v>
      </c>
      <c r="AW76" s="129">
        <v>2.34</v>
      </c>
      <c r="AX76" s="129">
        <v>-0.84</v>
      </c>
      <c r="AY76" s="129">
        <v>-1.4400000000000002</v>
      </c>
      <c r="AZ76" s="129">
        <v>0.04</v>
      </c>
      <c r="BA76" s="129">
        <v>0.5</v>
      </c>
      <c r="BB76" s="129">
        <v>-1.6199999999999999</v>
      </c>
      <c r="BC76" s="129">
        <v>3.23</v>
      </c>
      <c r="BD76" s="129">
        <v>0.92000000000000015</v>
      </c>
      <c r="BE76" s="129">
        <v>-0.09</v>
      </c>
      <c r="BF76" s="129">
        <v>1.99</v>
      </c>
      <c r="BG76" s="129">
        <v>-2.39</v>
      </c>
      <c r="BH76" s="129">
        <v>-0.68</v>
      </c>
      <c r="BI76" s="129">
        <v>-0.65</v>
      </c>
      <c r="BJ76" s="129">
        <v>1.07</v>
      </c>
      <c r="BK76" s="129">
        <v>-0.85</v>
      </c>
      <c r="BL76" s="129">
        <v>-0.41000000000000003</v>
      </c>
      <c r="BM76" s="129">
        <v>3.81</v>
      </c>
      <c r="BN76" s="129">
        <v>1.31</v>
      </c>
      <c r="BO76" s="129">
        <v>-1.31</v>
      </c>
      <c r="BP76" s="129">
        <v>1.6599999999999997</v>
      </c>
      <c r="BQ76" s="129">
        <v>1.97</v>
      </c>
      <c r="BR76" s="129">
        <v>-2.15</v>
      </c>
      <c r="BS76" s="129">
        <v>3.5599999999999996</v>
      </c>
      <c r="BT76" s="129">
        <v>-1.04</v>
      </c>
      <c r="BU76" s="129">
        <v>-0.46</v>
      </c>
      <c r="BV76" s="129">
        <v>-0.03</v>
      </c>
      <c r="BW76" s="129">
        <v>-2.75</v>
      </c>
      <c r="BX76" s="129">
        <v>2.37</v>
      </c>
      <c r="BY76" s="129">
        <v>-1.31</v>
      </c>
      <c r="BZ76" s="129">
        <v>0.73</v>
      </c>
      <c r="CA76" s="129">
        <v>0.37</v>
      </c>
      <c r="CB76" s="129">
        <v>-0.41</v>
      </c>
      <c r="CC76" s="129">
        <v>-1.26</v>
      </c>
      <c r="CD76" s="129">
        <v>-2.58</v>
      </c>
      <c r="CE76" s="129">
        <v>-1.75</v>
      </c>
      <c r="CF76" s="129">
        <v>-1.6999999999999997</v>
      </c>
      <c r="CG76" s="129">
        <v>-2.96</v>
      </c>
      <c r="CH76" s="129">
        <v>-2.4500000000000002</v>
      </c>
      <c r="CI76" s="129">
        <v>-0.09</v>
      </c>
      <c r="CJ76" s="129">
        <v>0.35</v>
      </c>
      <c r="CK76" s="129">
        <v>-1.7900000000000003</v>
      </c>
      <c r="CL76" s="129">
        <v>1.78</v>
      </c>
      <c r="CM76" s="129">
        <v>1.77</v>
      </c>
      <c r="CN76" s="129">
        <v>-0.67</v>
      </c>
      <c r="CO76" s="129">
        <v>1.79</v>
      </c>
      <c r="CP76" s="129">
        <v>0.13</v>
      </c>
      <c r="CQ76" s="129">
        <v>-1.19</v>
      </c>
      <c r="CR76" s="129">
        <v>1.64</v>
      </c>
      <c r="CS76" s="129">
        <v>-0.46</v>
      </c>
      <c r="CT76" s="129">
        <v>0.81</v>
      </c>
      <c r="CU76" s="129">
        <v>0.92</v>
      </c>
      <c r="CV76" s="129">
        <v>-0.26</v>
      </c>
      <c r="CW76" s="129">
        <v>0.51</v>
      </c>
      <c r="CX76" s="129">
        <v>0.3</v>
      </c>
      <c r="CY76" s="129">
        <v>-0.21</v>
      </c>
      <c r="CZ76" s="129">
        <v>0.24999999999999997</v>
      </c>
      <c r="DA76" s="129">
        <v>0.04</v>
      </c>
      <c r="DB76" s="129">
        <v>1.36</v>
      </c>
      <c r="DC76" s="129">
        <v>0.62</v>
      </c>
      <c r="DD76" s="129">
        <v>2.2000000000000002</v>
      </c>
      <c r="DE76" s="129">
        <v>2.0299999999999998</v>
      </c>
      <c r="DF76" s="129">
        <v>0.64</v>
      </c>
      <c r="DG76" s="129">
        <v>1.05</v>
      </c>
      <c r="DH76" s="129">
        <v>1.57</v>
      </c>
      <c r="DI76" s="129">
        <v>-0.98</v>
      </c>
      <c r="DJ76" s="129">
        <v>-0.47000000000000003</v>
      </c>
      <c r="DK76" s="129">
        <v>0.28000000000000003</v>
      </c>
      <c r="DL76" s="129">
        <v>-0.81999999999999984</v>
      </c>
      <c r="DM76" s="129">
        <v>2.5499999999999998</v>
      </c>
      <c r="DN76" s="129">
        <v>0.50000000000000011</v>
      </c>
      <c r="DO76" s="129">
        <v>-1.2</v>
      </c>
      <c r="DP76" s="129">
        <v>0.93</v>
      </c>
      <c r="DQ76" s="129">
        <v>-0.23999999999999994</v>
      </c>
      <c r="DR76" s="129">
        <v>-0.72</v>
      </c>
      <c r="DS76" s="129">
        <v>0.35000000000000003</v>
      </c>
      <c r="DT76" s="129">
        <v>-0.73</v>
      </c>
      <c r="DU76" s="129">
        <v>-1.0900000000000001</v>
      </c>
      <c r="DV76" s="129">
        <v>0.1</v>
      </c>
      <c r="DW76" s="129">
        <v>0.32</v>
      </c>
      <c r="DX76" s="129">
        <v>0.68</v>
      </c>
      <c r="DY76" s="129">
        <v>0.68</v>
      </c>
      <c r="DZ76" s="129">
        <v>0.89999999999999991</v>
      </c>
      <c r="EA76" s="129">
        <v>-0.89</v>
      </c>
      <c r="EB76" s="129">
        <v>0.89</v>
      </c>
      <c r="EC76" s="129">
        <v>1.18</v>
      </c>
      <c r="ED76" s="129">
        <v>-0.13</v>
      </c>
      <c r="EE76" s="129">
        <v>-0.42999999999999994</v>
      </c>
      <c r="EF76" s="129">
        <v>-0.05</v>
      </c>
      <c r="EG76" s="129">
        <v>0.05</v>
      </c>
      <c r="EH76" s="129">
        <v>1.49</v>
      </c>
      <c r="EI76" s="129">
        <v>2.64</v>
      </c>
      <c r="EJ76" s="129">
        <v>0.86</v>
      </c>
      <c r="EK76" s="129">
        <v>1.36</v>
      </c>
      <c r="EL76" s="129">
        <v>0.54</v>
      </c>
      <c r="EM76" s="129">
        <v>0.97</v>
      </c>
      <c r="EN76" s="129">
        <v>0.94000000000000006</v>
      </c>
      <c r="EO76" s="129">
        <v>0.55000000000000004</v>
      </c>
      <c r="EP76" s="129">
        <v>0.17</v>
      </c>
      <c r="EQ76" s="129">
        <v>0.67</v>
      </c>
      <c r="ER76" s="129">
        <v>-0.9</v>
      </c>
      <c r="ES76" s="129">
        <v>0.77</v>
      </c>
      <c r="ET76" s="129">
        <v>1.0900000000000001</v>
      </c>
      <c r="EU76" s="129">
        <v>2.48</v>
      </c>
      <c r="EV76">
        <f>100*SUMIF('12pxv'!$E$39:$E$492,$A76,'12pxv'!H$39:H$492)/sub_peso!EV76</f>
        <v>0.45000000000000007</v>
      </c>
      <c r="EW76">
        <f>100*SUMIF('12pxv'!$E$39:$E$492,$A76,'12pxv'!I$39:I$492)/sub_peso!EW76</f>
        <v>-0.82</v>
      </c>
      <c r="EX76">
        <f>100*SUMIF('12pxv'!$E$39:$E$492,$A76,'12pxv'!J$39:J$492)/sub_peso!EX76</f>
        <v>0.18</v>
      </c>
      <c r="EY76">
        <f>100*SUMIF('12pxv'!$E$39:$E$492,$A76,'12pxv'!K$39:K$492)/sub_peso!EY76</f>
        <v>-0.54</v>
      </c>
      <c r="EZ76">
        <f>100*SUMIF('12pxv'!$E$39:$E$492,$A76,'12pxv'!L$39:L$492)/sub_peso!EZ76</f>
        <v>-0.55000000000000004</v>
      </c>
      <c r="FA76">
        <f>100*SUMIF('12pxv'!$E$39:$E$492,$A76,'12pxv'!M$39:M$492)/sub_peso!FA76</f>
        <v>0.47000000000000003</v>
      </c>
      <c r="FB76">
        <f>100*SUMIF('12pxv'!$E$39:$E$492,$A76,'12pxv'!N$39:N$492)/sub_peso!FB76</f>
        <v>0.13</v>
      </c>
      <c r="FC76">
        <f>100*SUMIF('12pxv'!$E$39:$E$492,$A76,'12pxv'!O$39:O$492)/sub_peso!FC76</f>
        <v>1.29</v>
      </c>
      <c r="FD76">
        <f>100*SUMIF('12pxv'!$E$39:$E$492,$A76,'12pxv'!P$39:P$492)/sub_peso!FD76</f>
        <v>3.01</v>
      </c>
      <c r="FE76">
        <f>100*SUMIF('12pxv'!$E$39:$E$492,$A76,'12pxv'!Q$39:Q$492)/sub_peso!FE76</f>
        <v>2.33</v>
      </c>
      <c r="FF76">
        <f>100*SUMIF('12pxv'!$E$39:$E$492,$A76,'12pxv'!R$39:R$492)/sub_peso!FF76</f>
        <v>4.12</v>
      </c>
      <c r="FG76">
        <f>100*SUMIF('12pxv'!$E$39:$E$492,$A76,'12pxv'!S$39:S$492)/sub_peso!FG76</f>
        <v>3.2399999999999998</v>
      </c>
      <c r="FH76">
        <f>100*SUMIF('12pxv'!$E$39:$E$492,$A76,'12pxv'!T$39:T$492)/sub_peso!FH76</f>
        <v>2.86</v>
      </c>
      <c r="FI76">
        <f>100*SUMIF('12pxv'!$E$39:$E$492,$A76,'12pxv'!U$39:U$492)/sub_peso!FI76</f>
        <v>2.21</v>
      </c>
      <c r="FJ76">
        <f>100*SUMIF('12pxv'!$E$39:$E$492,$A76,'12pxv'!V$39:V$492)/sub_peso!FJ76</f>
        <v>2.37</v>
      </c>
      <c r="FK76">
        <f>100*SUMIF('12pxv'!$E$39:$E$492,$A76,'12pxv'!W$39:W$492)/sub_peso!FK76</f>
        <v>7.0000000000000007E-2</v>
      </c>
      <c r="FL76">
        <f>100*SUMIF('12pxv'!$E$39:$E$492,$A76,'12pxv'!X$39:X$492)/sub_peso!FL76</f>
        <v>-0.43</v>
      </c>
      <c r="FM76">
        <f>100*SUMIF('12pxv'!$E$39:$E$492,$A76,'12pxv'!Y$39:Y$492)/sub_peso!FM76</f>
        <v>-2.0699999999999998</v>
      </c>
      <c r="FN76">
        <f>100*SUMIF('12pxv'!$E$39:$E$492,$A76,'12pxv'!Z$39:Z$492)/sub_peso!FN76</f>
        <v>-1.8799999999999997</v>
      </c>
      <c r="FO76">
        <f>100*SUMIF('12pxv'!$E$39:$E$492,$A76,'12pxv'!AA$39:AA$492)/sub_peso!FO76</f>
        <v>0.12</v>
      </c>
      <c r="FP76">
        <f>100*SUMIF('12pxv'!$E$39:$E$492,$A76,'12pxv'!AB$39:AB$492)/sub_peso!FP76</f>
        <v>-0.34</v>
      </c>
      <c r="FQ76">
        <f>100*SUMIF('12pxv'!$E$39:$E$492,$A76,'12pxv'!AC$39:AC$492)/sub_peso!FQ76</f>
        <v>2.46</v>
      </c>
      <c r="FR76">
        <f>100*SUMIF('12pxv'!$E$39:$E$492,$A76,'12pxv'!AD$39:AD$492)/sub_peso!FR76</f>
        <v>2.0299999999999998</v>
      </c>
      <c r="FS76">
        <f>100*SUMIF('12pxv'!$E$39:$E$492,$A76,'12pxv'!AE$39:AE$492)/sub_peso!FS76</f>
        <v>0.97000000000000008</v>
      </c>
      <c r="FT76">
        <f>100*SUMIF('12pxv'!$E$39:$E$492,$A76,'12pxv'!AF$39:AF$492)/sub_peso!FT76</f>
        <v>1.4499999999999997</v>
      </c>
      <c r="FU76">
        <f>100*SUMIF('12pxv'!$E$39:$E$492,$A76,'12pxv'!AG$39:AG$492)/sub_peso!FU76</f>
        <v>-1.08</v>
      </c>
      <c r="FV76">
        <f>100*SUMIF('12pxv'!$E$39:$E$492,$A76,'12pxv'!AH$39:AH$492)/sub_peso!FV76</f>
        <v>0.13</v>
      </c>
      <c r="FW76">
        <f>100*SUMIF('12pxv'!$E$39:$E$492,$A76,'12pxv'!AI$39:AI$492)/sub_peso!FW76</f>
        <v>0.56999999999999995</v>
      </c>
      <c r="FX76">
        <f>100*SUMIF('12pxv'!$E$39:$E$492,$A76,'12pxv'!AJ$39:AJ$492)/sub_peso!FX76</f>
        <v>0.27</v>
      </c>
      <c r="FY76">
        <f>100*SUMIF('12pxv'!$E$39:$E$492,$A76,'12pxv'!AK$39:AK$492)/sub_peso!FY76</f>
        <v>1.41</v>
      </c>
      <c r="FZ76">
        <f>100*SUMIF('12pxv'!$E$39:$E$492,$A76,'12pxv'!AL$39:AL$492)/sub_peso!FZ76</f>
        <v>0.43</v>
      </c>
      <c r="GA76">
        <f>100*SUMIF('12pxv'!$E$39:$E$492,$A76,'12pxv'!AM$39:AM$492)/sub_peso!GA76</f>
        <v>0.12</v>
      </c>
      <c r="GB76">
        <f>100*SUMIF('12pxv'!$E$39:$E$492,$A76,'12pxv'!AN$39:AN$492)/sub_peso!GB76</f>
        <v>-0.22000000000000003</v>
      </c>
    </row>
    <row r="77" spans="1:184" x14ac:dyDescent="0.25">
      <c r="A77" s="59">
        <v>1109007</v>
      </c>
      <c r="B77" s="56" t="s">
        <v>78</v>
      </c>
      <c r="C77" s="129">
        <v>-2.48</v>
      </c>
      <c r="D77" s="129">
        <v>2.73</v>
      </c>
      <c r="E77" s="129">
        <v>-1.91</v>
      </c>
      <c r="F77" s="129">
        <v>0.81</v>
      </c>
      <c r="G77" s="129">
        <v>3.17</v>
      </c>
      <c r="H77" s="129">
        <v>1.8700000000000003</v>
      </c>
      <c r="I77" s="129">
        <v>-0.45</v>
      </c>
      <c r="J77" s="129">
        <v>-0.36</v>
      </c>
      <c r="K77" s="129">
        <v>-0.44</v>
      </c>
      <c r="L77" s="129">
        <v>1.66</v>
      </c>
      <c r="M77" s="129">
        <v>-0.69</v>
      </c>
      <c r="N77" s="129">
        <v>2.13</v>
      </c>
      <c r="O77" s="129">
        <v>0.28000000000000003</v>
      </c>
      <c r="P77" s="129">
        <v>4.1999999999999993</v>
      </c>
      <c r="Q77" s="129">
        <v>0.92999999999999994</v>
      </c>
      <c r="R77" s="129">
        <v>-0.73</v>
      </c>
      <c r="S77" s="129">
        <v>-0.2</v>
      </c>
      <c r="T77" s="129">
        <v>-1.1299999999999999</v>
      </c>
      <c r="U77" s="129">
        <v>0.15</v>
      </c>
      <c r="V77" s="129">
        <v>-1.1400000000000001</v>
      </c>
      <c r="W77" s="129">
        <v>-1.23</v>
      </c>
      <c r="X77" s="129">
        <v>-0.01</v>
      </c>
      <c r="Y77" s="129">
        <v>1.32</v>
      </c>
      <c r="Z77" s="129">
        <v>-2.33</v>
      </c>
      <c r="AA77" s="129">
        <v>-0.8</v>
      </c>
      <c r="AB77" s="129">
        <v>1.1399999999999997</v>
      </c>
      <c r="AC77" s="129">
        <v>-0.39</v>
      </c>
      <c r="AD77" s="129">
        <v>0.4</v>
      </c>
      <c r="AE77" s="129">
        <v>1.4999999999999998</v>
      </c>
      <c r="AF77" s="129">
        <v>2.7499999999999996</v>
      </c>
      <c r="AG77" s="129">
        <v>1.05</v>
      </c>
      <c r="AH77" s="129">
        <v>1.93</v>
      </c>
      <c r="AI77" s="129">
        <v>-1.9799999999999998</v>
      </c>
      <c r="AJ77" s="129">
        <v>0.09</v>
      </c>
      <c r="AK77" s="129">
        <v>-0.76</v>
      </c>
      <c r="AL77" s="129">
        <v>-0.76</v>
      </c>
      <c r="AM77" s="129">
        <v>-1.8800000000000001</v>
      </c>
      <c r="AN77" s="129">
        <v>3.6699999999999995</v>
      </c>
      <c r="AO77" s="129">
        <v>2.57</v>
      </c>
      <c r="AP77" s="129">
        <v>6.14</v>
      </c>
      <c r="AQ77" s="129">
        <v>5.6500000000000012</v>
      </c>
      <c r="AR77" s="129">
        <v>6.37</v>
      </c>
      <c r="AS77" s="129">
        <v>3.4499999999999997</v>
      </c>
      <c r="AT77" s="129">
        <v>1.1299999999999999</v>
      </c>
      <c r="AU77" s="129">
        <v>5.22</v>
      </c>
      <c r="AV77" s="129">
        <v>5.03</v>
      </c>
      <c r="AW77" s="129">
        <v>1.33</v>
      </c>
      <c r="AX77" s="129">
        <v>-0.83</v>
      </c>
      <c r="AY77" s="129">
        <v>3.0000000000000002E-2</v>
      </c>
      <c r="AZ77" s="129">
        <v>1.68</v>
      </c>
      <c r="BA77" s="129">
        <v>0.47</v>
      </c>
      <c r="BB77" s="129">
        <v>-0.95000000000000007</v>
      </c>
      <c r="BC77" s="129">
        <v>1.55</v>
      </c>
      <c r="BD77" s="129">
        <v>-0.96</v>
      </c>
      <c r="BE77" s="129">
        <v>1.76</v>
      </c>
      <c r="BF77" s="129">
        <v>-1.3</v>
      </c>
      <c r="BG77" s="129">
        <v>-1.01</v>
      </c>
      <c r="BH77" s="129">
        <v>-0.86</v>
      </c>
      <c r="BI77" s="129">
        <v>2.02</v>
      </c>
      <c r="BJ77" s="129">
        <v>1.64</v>
      </c>
      <c r="BK77" s="129">
        <v>-3.05</v>
      </c>
      <c r="BL77" s="129">
        <v>1.8999999999999997</v>
      </c>
      <c r="BM77" s="129">
        <v>-0.10000000000000002</v>
      </c>
      <c r="BN77" s="129">
        <v>0.34</v>
      </c>
      <c r="BO77" s="129">
        <v>1.17</v>
      </c>
      <c r="BP77" s="129">
        <v>2.1</v>
      </c>
      <c r="BQ77" s="129">
        <v>-0.19</v>
      </c>
      <c r="BR77" s="129">
        <v>0.65</v>
      </c>
      <c r="BS77" s="129">
        <v>0.26</v>
      </c>
      <c r="BT77" s="129">
        <v>0.5</v>
      </c>
      <c r="BU77" s="129">
        <v>0.33</v>
      </c>
      <c r="BV77" s="129">
        <v>-0.65</v>
      </c>
      <c r="BW77" s="129">
        <v>1.08</v>
      </c>
      <c r="BX77" s="129">
        <v>-1</v>
      </c>
      <c r="BY77" s="129">
        <v>0.27</v>
      </c>
      <c r="BZ77" s="129">
        <v>-0.44</v>
      </c>
      <c r="CA77" s="129">
        <v>-0.03</v>
      </c>
      <c r="CB77" s="129">
        <v>-0.95</v>
      </c>
      <c r="CC77" s="129">
        <v>0.20999999999999996</v>
      </c>
      <c r="CD77" s="129">
        <v>-0.90000000000000013</v>
      </c>
      <c r="CE77" s="129">
        <v>-1.07</v>
      </c>
      <c r="CF77" s="129">
        <v>-1.6</v>
      </c>
      <c r="CG77" s="129">
        <v>1.86</v>
      </c>
      <c r="CH77" s="129">
        <v>-1.54</v>
      </c>
      <c r="CI77" s="129">
        <v>-0.67999999999999994</v>
      </c>
      <c r="CJ77" s="129">
        <v>-0.67</v>
      </c>
      <c r="CK77" s="129">
        <v>0.16</v>
      </c>
      <c r="CL77" s="129">
        <v>0.30999999999999994</v>
      </c>
      <c r="CM77" s="129">
        <v>2.33</v>
      </c>
      <c r="CN77" s="129">
        <v>1.92</v>
      </c>
      <c r="CO77" s="129">
        <v>0.46</v>
      </c>
      <c r="CP77" s="129">
        <v>2.6099999999999994</v>
      </c>
      <c r="CQ77" s="129">
        <v>-0.14000000000000001</v>
      </c>
      <c r="CR77" s="129">
        <v>-0.78000000000000014</v>
      </c>
      <c r="CS77" s="129">
        <v>-0.42</v>
      </c>
      <c r="CT77" s="129">
        <v>1.05</v>
      </c>
      <c r="CU77" s="129">
        <v>-0.11000000000000001</v>
      </c>
      <c r="CV77" s="129">
        <v>1.26</v>
      </c>
      <c r="CW77" s="129">
        <v>-1.3900000000000001</v>
      </c>
      <c r="CX77" s="129">
        <v>2.15</v>
      </c>
      <c r="CY77" s="129">
        <v>-0.29000000000000004</v>
      </c>
      <c r="CZ77" s="129">
        <v>1.98</v>
      </c>
      <c r="DA77" s="129">
        <v>-0.32000000000000006</v>
      </c>
      <c r="DB77" s="129">
        <v>0.88</v>
      </c>
      <c r="DC77" s="129">
        <v>-0.84</v>
      </c>
      <c r="DD77" s="129">
        <v>1.3400000000000003</v>
      </c>
      <c r="DE77" s="129">
        <v>1.9</v>
      </c>
      <c r="DF77" s="129">
        <v>2.46</v>
      </c>
      <c r="DG77" s="129">
        <v>1.54</v>
      </c>
      <c r="DH77" s="129">
        <v>1.5</v>
      </c>
      <c r="DI77" s="129">
        <v>2.13</v>
      </c>
      <c r="DJ77" s="129">
        <v>-0.92</v>
      </c>
      <c r="DK77" s="129">
        <v>0.68</v>
      </c>
      <c r="DL77" s="129">
        <v>1.6799999999999997</v>
      </c>
      <c r="DM77" s="129">
        <v>-0.23999999999999996</v>
      </c>
      <c r="DN77" s="129">
        <v>0.69</v>
      </c>
      <c r="DO77" s="129">
        <v>1.55</v>
      </c>
      <c r="DP77" s="129">
        <v>-1.1399999999999997</v>
      </c>
      <c r="DQ77" s="129">
        <v>-1.66</v>
      </c>
      <c r="DR77" s="129">
        <v>1.68</v>
      </c>
      <c r="DS77" s="129">
        <v>0.11</v>
      </c>
      <c r="DT77" s="129">
        <v>-0.97000000000000008</v>
      </c>
      <c r="DU77" s="129">
        <v>-0.8</v>
      </c>
      <c r="DV77" s="129">
        <v>-0.77</v>
      </c>
      <c r="DW77" s="129">
        <v>2.13</v>
      </c>
      <c r="DX77" s="129">
        <v>0.66</v>
      </c>
      <c r="DY77" s="129">
        <v>-1.24</v>
      </c>
      <c r="DZ77" s="129">
        <v>0.14000000000000001</v>
      </c>
      <c r="EA77" s="129">
        <v>1.0900000000000001</v>
      </c>
      <c r="EB77" s="129">
        <v>0.09</v>
      </c>
      <c r="EC77" s="129">
        <v>0.85000000000000009</v>
      </c>
      <c r="ED77" s="129">
        <v>1.08</v>
      </c>
      <c r="EE77" s="129">
        <v>-0.24</v>
      </c>
      <c r="EF77" s="129">
        <v>0.69</v>
      </c>
      <c r="EG77" s="129">
        <v>1.2599999999999998</v>
      </c>
      <c r="EH77" s="129">
        <v>2.98</v>
      </c>
      <c r="EI77" s="129">
        <v>1.95</v>
      </c>
      <c r="EJ77" s="129">
        <v>0.87</v>
      </c>
      <c r="EK77" s="129">
        <v>-1.1199999999999999</v>
      </c>
      <c r="EL77" s="129">
        <v>0.86</v>
      </c>
      <c r="EM77" s="129">
        <v>1.43</v>
      </c>
      <c r="EN77" s="129">
        <v>0.46</v>
      </c>
      <c r="EO77" s="129">
        <v>0.43</v>
      </c>
      <c r="EP77" s="129">
        <v>-0.38</v>
      </c>
      <c r="EQ77" s="129">
        <v>-0.96999999999999986</v>
      </c>
      <c r="ER77" s="129">
        <v>0.41000000000000003</v>
      </c>
      <c r="ES77" s="129">
        <v>1.9400000000000002</v>
      </c>
      <c r="ET77" s="129">
        <v>2.06</v>
      </c>
      <c r="EU77" s="129">
        <v>2.31</v>
      </c>
      <c r="EV77">
        <f>100*SUMIF('12pxv'!$E$39:$E$492,$A77,'12pxv'!H$39:H$492)/sub_peso!EV77</f>
        <v>1.44</v>
      </c>
      <c r="EW77">
        <f>100*SUMIF('12pxv'!$E$39:$E$492,$A77,'12pxv'!I$39:I$492)/sub_peso!EW77</f>
        <v>-1.1999999999999997</v>
      </c>
      <c r="EX77">
        <f>100*SUMIF('12pxv'!$E$39:$E$492,$A77,'12pxv'!J$39:J$492)/sub_peso!EX77</f>
        <v>1.76</v>
      </c>
      <c r="EY77">
        <f>100*SUMIF('12pxv'!$E$39:$E$492,$A77,'12pxv'!K$39:K$492)/sub_peso!EY77</f>
        <v>0.87</v>
      </c>
      <c r="EZ77">
        <f>100*SUMIF('12pxv'!$E$39:$E$492,$A77,'12pxv'!L$39:L$492)/sub_peso!EZ77</f>
        <v>0.87</v>
      </c>
      <c r="FA77">
        <f>100*SUMIF('12pxv'!$E$39:$E$492,$A77,'12pxv'!M$39:M$492)/sub_peso!FA77</f>
        <v>-0.65</v>
      </c>
      <c r="FB77">
        <f>100*SUMIF('12pxv'!$E$39:$E$492,$A77,'12pxv'!N$39:N$492)/sub_peso!FB77</f>
        <v>-0.25</v>
      </c>
      <c r="FC77">
        <f>100*SUMIF('12pxv'!$E$39:$E$492,$A77,'12pxv'!O$39:O$492)/sub_peso!FC77</f>
        <v>-0.51</v>
      </c>
      <c r="FD77">
        <f>100*SUMIF('12pxv'!$E$39:$E$492,$A77,'12pxv'!P$39:P$492)/sub_peso!FD77</f>
        <v>4.21</v>
      </c>
      <c r="FE77">
        <f>100*SUMIF('12pxv'!$E$39:$E$492,$A77,'12pxv'!Q$39:Q$492)/sub_peso!FE77</f>
        <v>5.4099999999999993</v>
      </c>
      <c r="FF77">
        <f>100*SUMIF('12pxv'!$E$39:$E$492,$A77,'12pxv'!R$39:R$492)/sub_peso!FF77</f>
        <v>3.66</v>
      </c>
      <c r="FG77">
        <f>100*SUMIF('12pxv'!$E$39:$E$492,$A77,'12pxv'!S$39:S$492)/sub_peso!FG77</f>
        <v>2.5099999999999998</v>
      </c>
      <c r="FH77">
        <f>100*SUMIF('12pxv'!$E$39:$E$492,$A77,'12pxv'!T$39:T$492)/sub_peso!FH77</f>
        <v>0.73</v>
      </c>
      <c r="FI77">
        <f>100*SUMIF('12pxv'!$E$39:$E$492,$A77,'12pxv'!U$39:U$492)/sub_peso!FI77</f>
        <v>0.20000000000000004</v>
      </c>
      <c r="FJ77">
        <f>100*SUMIF('12pxv'!$E$39:$E$492,$A77,'12pxv'!V$39:V$492)/sub_peso!FJ77</f>
        <v>2.33</v>
      </c>
      <c r="FK77">
        <f>100*SUMIF('12pxv'!$E$39:$E$492,$A77,'12pxv'!W$39:W$492)/sub_peso!FK77</f>
        <v>0.12999999999999998</v>
      </c>
      <c r="FL77">
        <f>100*SUMIF('12pxv'!$E$39:$E$492,$A77,'12pxv'!X$39:X$492)/sub_peso!FL77</f>
        <v>0.64</v>
      </c>
      <c r="FM77">
        <f>100*SUMIF('12pxv'!$E$39:$E$492,$A77,'12pxv'!Y$39:Y$492)/sub_peso!FM77</f>
        <v>0.09</v>
      </c>
      <c r="FN77">
        <f>100*SUMIF('12pxv'!$E$39:$E$492,$A77,'12pxv'!Z$39:Z$492)/sub_peso!FN77</f>
        <v>-0.43</v>
      </c>
      <c r="FO77">
        <f>100*SUMIF('12pxv'!$E$39:$E$492,$A77,'12pxv'!AA$39:AA$492)/sub_peso!FO77</f>
        <v>-0.56999999999999995</v>
      </c>
      <c r="FP77">
        <f>100*SUMIF('12pxv'!$E$39:$E$492,$A77,'12pxv'!AB$39:AB$492)/sub_peso!FP77</f>
        <v>0.72</v>
      </c>
      <c r="FQ77">
        <f>100*SUMIF('12pxv'!$E$39:$E$492,$A77,'12pxv'!AC$39:AC$492)/sub_peso!FQ77</f>
        <v>3.6299999999999994</v>
      </c>
      <c r="FR77">
        <f>100*SUMIF('12pxv'!$E$39:$E$492,$A77,'12pxv'!AD$39:AD$492)/sub_peso!FR77</f>
        <v>2.4300000000000002</v>
      </c>
      <c r="FS77">
        <f>100*SUMIF('12pxv'!$E$39:$E$492,$A77,'12pxv'!AE$39:AE$492)/sub_peso!FS77</f>
        <v>1.47</v>
      </c>
      <c r="FT77">
        <f>100*SUMIF('12pxv'!$E$39:$E$492,$A77,'12pxv'!AF$39:AF$492)/sub_peso!FT77</f>
        <v>1.18</v>
      </c>
      <c r="FU77">
        <f>100*SUMIF('12pxv'!$E$39:$E$492,$A77,'12pxv'!AG$39:AG$492)/sub_peso!FU77</f>
        <v>1</v>
      </c>
      <c r="FV77">
        <f>100*SUMIF('12pxv'!$E$39:$E$492,$A77,'12pxv'!AH$39:AH$492)/sub_peso!FV77</f>
        <v>2.0099999999999998</v>
      </c>
      <c r="FW77">
        <f>100*SUMIF('12pxv'!$E$39:$E$492,$A77,'12pxv'!AI$39:AI$492)/sub_peso!FW77</f>
        <v>0.24</v>
      </c>
      <c r="FX77">
        <f>100*SUMIF('12pxv'!$E$39:$E$492,$A77,'12pxv'!AJ$39:AJ$492)/sub_peso!FX77</f>
        <v>0.3</v>
      </c>
      <c r="FY77">
        <f>100*SUMIF('12pxv'!$E$39:$E$492,$A77,'12pxv'!AK$39:AK$492)/sub_peso!FY77</f>
        <v>0.43000000000000005</v>
      </c>
      <c r="FZ77">
        <f>100*SUMIF('12pxv'!$E$39:$E$492,$A77,'12pxv'!AL$39:AL$492)/sub_peso!FZ77</f>
        <v>0.2</v>
      </c>
      <c r="GA77">
        <f>100*SUMIF('12pxv'!$E$39:$E$492,$A77,'12pxv'!AM$39:AM$492)/sub_peso!GA77</f>
        <v>1.01</v>
      </c>
      <c r="GB77">
        <f>100*SUMIF('12pxv'!$E$39:$E$492,$A77,'12pxv'!AN$39:AN$492)/sub_peso!GB77</f>
        <v>-7.0000000000000007E-2</v>
      </c>
    </row>
    <row r="78" spans="1:184" x14ac:dyDescent="0.25">
      <c r="A78" s="59">
        <v>1109008</v>
      </c>
      <c r="B78" s="56" t="s">
        <v>79</v>
      </c>
      <c r="C78" s="129">
        <v>-0.39</v>
      </c>
      <c r="D78" s="129">
        <v>-0.95000000000000018</v>
      </c>
      <c r="E78" s="129">
        <v>0.42</v>
      </c>
      <c r="F78" s="129">
        <v>1.21</v>
      </c>
      <c r="G78" s="129">
        <v>2.72</v>
      </c>
      <c r="H78" s="129">
        <v>0.88</v>
      </c>
      <c r="I78" s="129">
        <v>1.41</v>
      </c>
      <c r="J78" s="129">
        <v>-1.2</v>
      </c>
      <c r="K78" s="129">
        <v>0.36</v>
      </c>
      <c r="L78" s="129">
        <v>-1.86</v>
      </c>
      <c r="M78" s="129">
        <v>-0.26</v>
      </c>
      <c r="N78" s="129">
        <v>0.48000000000000004</v>
      </c>
      <c r="O78" s="129">
        <v>0.99999999999999989</v>
      </c>
      <c r="P78" s="129">
        <v>1.9999999999999998</v>
      </c>
      <c r="Q78" s="129">
        <v>2.31</v>
      </c>
      <c r="R78" s="129">
        <v>-1.98</v>
      </c>
      <c r="S78" s="129">
        <v>0.43</v>
      </c>
      <c r="T78" s="129">
        <v>-0.8</v>
      </c>
      <c r="U78" s="129">
        <v>0.83</v>
      </c>
      <c r="V78" s="129">
        <v>-0.45</v>
      </c>
      <c r="W78" s="129">
        <v>0.14000000000000001</v>
      </c>
      <c r="X78" s="129">
        <v>1.03</v>
      </c>
      <c r="Y78" s="129">
        <v>-0.06</v>
      </c>
      <c r="Z78" s="129">
        <v>-1.1499999999999999</v>
      </c>
      <c r="AA78" s="129">
        <v>2.89</v>
      </c>
      <c r="AB78" s="129">
        <v>0.12</v>
      </c>
      <c r="AC78" s="129">
        <v>-0.41</v>
      </c>
      <c r="AD78" s="129">
        <v>2.0299999999999998</v>
      </c>
      <c r="AE78" s="129">
        <v>1.35</v>
      </c>
      <c r="AF78" s="129">
        <v>1.9</v>
      </c>
      <c r="AG78" s="129">
        <v>-1.28</v>
      </c>
      <c r="AH78" s="129">
        <v>-0.19</v>
      </c>
      <c r="AI78" s="129">
        <v>1.62</v>
      </c>
      <c r="AJ78" s="129">
        <v>-2.63</v>
      </c>
      <c r="AK78" s="129">
        <v>-2.9999999999999995E-2</v>
      </c>
      <c r="AL78" s="129">
        <v>-0.10999999999999999</v>
      </c>
      <c r="AM78" s="129">
        <v>0.71</v>
      </c>
      <c r="AN78" s="129">
        <v>0.76</v>
      </c>
      <c r="AO78" s="129">
        <v>0.66</v>
      </c>
      <c r="AP78" s="129">
        <v>1.3</v>
      </c>
      <c r="AQ78" s="129">
        <v>4.12</v>
      </c>
      <c r="AR78" s="129">
        <v>2.91</v>
      </c>
      <c r="AS78" s="129">
        <v>2.95</v>
      </c>
      <c r="AT78" s="129">
        <v>7.2099999999999991</v>
      </c>
      <c r="AU78" s="129">
        <v>2.95</v>
      </c>
      <c r="AV78" s="129">
        <v>2.81</v>
      </c>
      <c r="AW78" s="129">
        <v>1.02</v>
      </c>
      <c r="AX78" s="129">
        <v>-1.17</v>
      </c>
      <c r="AY78" s="129">
        <v>2.2200000000000002</v>
      </c>
      <c r="AZ78" s="129">
        <v>0.02</v>
      </c>
      <c r="BA78" s="129">
        <v>1.51</v>
      </c>
      <c r="BB78" s="129">
        <v>1.8199999999999998</v>
      </c>
      <c r="BC78" s="129">
        <v>0.79000000000000015</v>
      </c>
      <c r="BD78" s="129">
        <v>0.69</v>
      </c>
      <c r="BE78" s="129">
        <v>0.72</v>
      </c>
      <c r="BF78" s="129">
        <v>3.4300000000000006</v>
      </c>
      <c r="BG78" s="129">
        <v>-2.48</v>
      </c>
      <c r="BH78" s="129">
        <v>-1.5700000000000003</v>
      </c>
      <c r="BI78" s="129">
        <v>0.78</v>
      </c>
      <c r="BJ78" s="129">
        <v>0.89</v>
      </c>
      <c r="BK78" s="129">
        <v>-2.14</v>
      </c>
      <c r="BL78" s="129">
        <v>3.18</v>
      </c>
      <c r="BM78" s="129">
        <v>1.37</v>
      </c>
      <c r="BN78" s="129">
        <v>1.73</v>
      </c>
      <c r="BO78" s="129">
        <v>0.04</v>
      </c>
      <c r="BP78" s="129">
        <v>2.95</v>
      </c>
      <c r="BQ78" s="129">
        <v>1.1599999999999999</v>
      </c>
      <c r="BR78" s="129">
        <v>0.94999999999999984</v>
      </c>
      <c r="BS78" s="129">
        <v>1.7</v>
      </c>
      <c r="BT78" s="129">
        <v>-1.58</v>
      </c>
      <c r="BU78" s="129">
        <v>0</v>
      </c>
      <c r="BV78" s="129">
        <v>1.9299999999999997</v>
      </c>
      <c r="BW78" s="129">
        <v>-0.02</v>
      </c>
      <c r="BX78" s="129">
        <v>0.04</v>
      </c>
      <c r="BY78" s="129">
        <v>-1.6</v>
      </c>
      <c r="BZ78" s="129">
        <v>1.18</v>
      </c>
      <c r="CA78" s="129">
        <v>0.18</v>
      </c>
      <c r="CB78" s="129">
        <v>-0.24</v>
      </c>
      <c r="CC78" s="129">
        <v>0.21</v>
      </c>
      <c r="CD78" s="129">
        <v>1.87</v>
      </c>
      <c r="CE78" s="129">
        <v>-2.2999999999999998</v>
      </c>
      <c r="CF78" s="129">
        <v>1.31</v>
      </c>
      <c r="CG78" s="129">
        <v>-2.14</v>
      </c>
      <c r="CH78" s="129">
        <v>2.84</v>
      </c>
      <c r="CI78" s="129">
        <v>0.44</v>
      </c>
      <c r="CJ78" s="129">
        <v>-1.2</v>
      </c>
      <c r="CK78" s="129">
        <v>0.24</v>
      </c>
      <c r="CL78" s="129">
        <v>1.03</v>
      </c>
      <c r="CM78" s="129">
        <v>-1.1399999999999999</v>
      </c>
      <c r="CN78" s="129">
        <v>1.78</v>
      </c>
      <c r="CO78" s="129">
        <v>0.36</v>
      </c>
      <c r="CP78" s="129">
        <v>0.65</v>
      </c>
      <c r="CQ78" s="129">
        <v>0.1</v>
      </c>
      <c r="CR78" s="129">
        <v>0.18999999999999997</v>
      </c>
      <c r="CS78" s="129">
        <v>0.39</v>
      </c>
      <c r="CT78" s="129">
        <v>0.82999999999999985</v>
      </c>
      <c r="CU78" s="129">
        <v>-0.10000000000000002</v>
      </c>
      <c r="CV78" s="129">
        <v>0.56999999999999995</v>
      </c>
      <c r="CW78" s="129">
        <v>0.23000000000000004</v>
      </c>
      <c r="CX78" s="129">
        <v>-0.02</v>
      </c>
      <c r="CY78" s="129">
        <v>1.42</v>
      </c>
      <c r="CZ78" s="129">
        <v>1.1499999999999999</v>
      </c>
      <c r="DA78" s="129">
        <v>-2.38</v>
      </c>
      <c r="DB78" s="129">
        <v>3.2299999999999995</v>
      </c>
      <c r="DC78" s="129">
        <v>0.34</v>
      </c>
      <c r="DD78" s="129">
        <v>1.4</v>
      </c>
      <c r="DE78" s="129">
        <v>2.39</v>
      </c>
      <c r="DF78" s="129">
        <v>1.24</v>
      </c>
      <c r="DG78" s="129">
        <v>1.85</v>
      </c>
      <c r="DH78" s="129">
        <v>0.78</v>
      </c>
      <c r="DI78" s="129">
        <v>0.15</v>
      </c>
      <c r="DJ78" s="129">
        <v>1.8700000000000003</v>
      </c>
      <c r="DK78" s="129">
        <v>0.51</v>
      </c>
      <c r="DL78" s="129">
        <v>2.0299999999999998</v>
      </c>
      <c r="DM78" s="129">
        <v>-0.73</v>
      </c>
      <c r="DN78" s="129">
        <v>-0.62999999999999989</v>
      </c>
      <c r="DO78" s="129">
        <v>0.52</v>
      </c>
      <c r="DP78" s="129">
        <v>-9.9999999999999985E-3</v>
      </c>
      <c r="DQ78" s="129">
        <v>7.0000000000000007E-2</v>
      </c>
      <c r="DR78" s="129">
        <v>0.17</v>
      </c>
      <c r="DS78" s="129">
        <v>0.64</v>
      </c>
      <c r="DT78" s="129">
        <v>0.59</v>
      </c>
      <c r="DU78" s="129">
        <v>-1.03</v>
      </c>
      <c r="DV78" s="129">
        <v>-1.07</v>
      </c>
      <c r="DW78" s="129">
        <v>0.1</v>
      </c>
      <c r="DX78" s="129">
        <v>0.39999999999999997</v>
      </c>
      <c r="DY78" s="129">
        <v>-1.49</v>
      </c>
      <c r="DZ78" s="129">
        <v>1.4500000000000002</v>
      </c>
      <c r="EA78" s="129">
        <v>-0.56999999999999995</v>
      </c>
      <c r="EB78" s="129">
        <v>1.23</v>
      </c>
      <c r="EC78" s="129">
        <v>0.05</v>
      </c>
      <c r="ED78" s="129">
        <v>-0.12</v>
      </c>
      <c r="EE78" s="129">
        <v>-0.02</v>
      </c>
      <c r="EF78" s="129">
        <v>0.48</v>
      </c>
      <c r="EG78" s="129">
        <v>1.67</v>
      </c>
      <c r="EH78" s="129">
        <v>1.23</v>
      </c>
      <c r="EI78" s="129">
        <v>2.15</v>
      </c>
      <c r="EJ78" s="129">
        <v>1.94</v>
      </c>
      <c r="EK78" s="129">
        <v>0.02</v>
      </c>
      <c r="EL78" s="129">
        <v>0.08</v>
      </c>
      <c r="EM78" s="129">
        <v>1.8299999999999998</v>
      </c>
      <c r="EN78" s="129">
        <v>0.04</v>
      </c>
      <c r="EO78" s="129">
        <v>-0.34</v>
      </c>
      <c r="EP78" s="129">
        <v>-0.59</v>
      </c>
      <c r="EQ78" s="129">
        <v>1.48</v>
      </c>
      <c r="ER78" s="129">
        <v>0.05</v>
      </c>
      <c r="ES78" s="129">
        <v>1.1499999999999999</v>
      </c>
      <c r="ET78" s="129">
        <v>0.94</v>
      </c>
      <c r="EU78" s="129">
        <v>-0.23000000000000004</v>
      </c>
      <c r="EV78">
        <f>100*SUMIF('12pxv'!$E$39:$E$492,$A78,'12pxv'!H$39:H$492)/sub_peso!EV78</f>
        <v>-0.36</v>
      </c>
      <c r="EW78">
        <f>100*SUMIF('12pxv'!$E$39:$E$492,$A78,'12pxv'!I$39:I$492)/sub_peso!EW78</f>
        <v>1</v>
      </c>
      <c r="EX78">
        <f>100*SUMIF('12pxv'!$E$39:$E$492,$A78,'12pxv'!J$39:J$492)/sub_peso!EX78</f>
        <v>0.5</v>
      </c>
      <c r="EY78">
        <f>100*SUMIF('12pxv'!$E$39:$E$492,$A78,'12pxv'!K$39:K$492)/sub_peso!EY78</f>
        <v>0.24</v>
      </c>
      <c r="EZ78">
        <f>100*SUMIF('12pxv'!$E$39:$E$492,$A78,'12pxv'!L$39:L$492)/sub_peso!EZ78</f>
        <v>1.21</v>
      </c>
      <c r="FA78">
        <f>100*SUMIF('12pxv'!$E$39:$E$492,$A78,'12pxv'!M$39:M$492)/sub_peso!FA78</f>
        <v>1.1299999999999999</v>
      </c>
      <c r="FB78">
        <f>100*SUMIF('12pxv'!$E$39:$E$492,$A78,'12pxv'!N$39:N$492)/sub_peso!FB78</f>
        <v>0.12</v>
      </c>
      <c r="FC78">
        <f>100*SUMIF('12pxv'!$E$39:$E$492,$A78,'12pxv'!O$39:O$492)/sub_peso!FC78</f>
        <v>1.0900000000000001</v>
      </c>
      <c r="FD78">
        <f>100*SUMIF('12pxv'!$E$39:$E$492,$A78,'12pxv'!P$39:P$492)/sub_peso!FD78</f>
        <v>2.2999999999999998</v>
      </c>
      <c r="FE78">
        <f>100*SUMIF('12pxv'!$E$39:$E$492,$A78,'12pxv'!Q$39:Q$492)/sub_peso!FE78</f>
        <v>3.4700000000000006</v>
      </c>
      <c r="FF78">
        <f>100*SUMIF('12pxv'!$E$39:$E$492,$A78,'12pxv'!R$39:R$492)/sub_peso!FF78</f>
        <v>3.13</v>
      </c>
      <c r="FG78">
        <f>100*SUMIF('12pxv'!$E$39:$E$492,$A78,'12pxv'!S$39:S$492)/sub_peso!FG78</f>
        <v>1.07</v>
      </c>
      <c r="FH78">
        <f>100*SUMIF('12pxv'!$E$39:$E$492,$A78,'12pxv'!T$39:T$492)/sub_peso!FH78</f>
        <v>0.36</v>
      </c>
      <c r="FI78">
        <f>100*SUMIF('12pxv'!$E$39:$E$492,$A78,'12pxv'!U$39:U$492)/sub_peso!FI78</f>
        <v>0.84000000000000008</v>
      </c>
      <c r="FJ78">
        <f>100*SUMIF('12pxv'!$E$39:$E$492,$A78,'12pxv'!V$39:V$492)/sub_peso!FJ78</f>
        <v>0.06</v>
      </c>
      <c r="FK78">
        <f>100*SUMIF('12pxv'!$E$39:$E$492,$A78,'12pxv'!W$39:W$492)/sub_peso!FK78</f>
        <v>0.56000000000000005</v>
      </c>
      <c r="FL78">
        <f>100*SUMIF('12pxv'!$E$39:$E$492,$A78,'12pxv'!X$39:X$492)/sub_peso!FL78</f>
        <v>-0.5</v>
      </c>
      <c r="FM78">
        <f>100*SUMIF('12pxv'!$E$39:$E$492,$A78,'12pxv'!Y$39:Y$492)/sub_peso!FM78</f>
        <v>-1.23</v>
      </c>
      <c r="FN78">
        <f>100*SUMIF('12pxv'!$E$39:$E$492,$A78,'12pxv'!Z$39:Z$492)/sub_peso!FN78</f>
        <v>-0.02</v>
      </c>
      <c r="FO78">
        <f>100*SUMIF('12pxv'!$E$39:$E$492,$A78,'12pxv'!AA$39:AA$492)/sub_peso!FO78</f>
        <v>-0.20000000000000004</v>
      </c>
      <c r="FP78">
        <f>100*SUMIF('12pxv'!$E$39:$E$492,$A78,'12pxv'!AB$39:AB$492)/sub_peso!FP78</f>
        <v>0.41</v>
      </c>
      <c r="FQ78">
        <f>100*SUMIF('12pxv'!$E$39:$E$492,$A78,'12pxv'!AC$39:AC$492)/sub_peso!FQ78</f>
        <v>1.8599999999999999</v>
      </c>
      <c r="FR78">
        <f>100*SUMIF('12pxv'!$E$39:$E$492,$A78,'12pxv'!AD$39:AD$492)/sub_peso!FR78</f>
        <v>1.8200000000000003</v>
      </c>
      <c r="FS78">
        <f>100*SUMIF('12pxv'!$E$39:$E$492,$A78,'12pxv'!AE$39:AE$492)/sub_peso!FS78</f>
        <v>0.01</v>
      </c>
      <c r="FT78">
        <f>100*SUMIF('12pxv'!$E$39:$E$492,$A78,'12pxv'!AF$39:AF$492)/sub_peso!FT78</f>
        <v>0.17</v>
      </c>
      <c r="FU78">
        <f>100*SUMIF('12pxv'!$E$39:$E$492,$A78,'12pxv'!AG$39:AG$492)/sub_peso!FU78</f>
        <v>-0.56999999999999995</v>
      </c>
      <c r="FV78">
        <f>100*SUMIF('12pxv'!$E$39:$E$492,$A78,'12pxv'!AH$39:AH$492)/sub_peso!FV78</f>
        <v>7.0000000000000007E-2</v>
      </c>
      <c r="FW78">
        <f>100*SUMIF('12pxv'!$E$39:$E$492,$A78,'12pxv'!AI$39:AI$492)/sub_peso!FW78</f>
        <v>0.81</v>
      </c>
      <c r="FX78">
        <f>100*SUMIF('12pxv'!$E$39:$E$492,$A78,'12pxv'!AJ$39:AJ$492)/sub_peso!FX78</f>
        <v>1.1200000000000001</v>
      </c>
      <c r="FY78">
        <f>100*SUMIF('12pxv'!$E$39:$E$492,$A78,'12pxv'!AK$39:AK$492)/sub_peso!FY78</f>
        <v>1.28</v>
      </c>
      <c r="FZ78">
        <f>100*SUMIF('12pxv'!$E$39:$E$492,$A78,'12pxv'!AL$39:AL$492)/sub_peso!FZ78</f>
        <v>0.77</v>
      </c>
      <c r="GA78">
        <f>100*SUMIF('12pxv'!$E$39:$E$492,$A78,'12pxv'!AM$39:AM$492)/sub_peso!GA78</f>
        <v>-0.02</v>
      </c>
      <c r="GB78">
        <f>100*SUMIF('12pxv'!$E$39:$E$492,$A78,'12pxv'!AN$39:AN$492)/sub_peso!GB78</f>
        <v>0.31999999999999995</v>
      </c>
    </row>
    <row r="79" spans="1:184" x14ac:dyDescent="0.25">
      <c r="A79" s="59">
        <v>1109010</v>
      </c>
      <c r="B79" s="56" t="s">
        <v>80</v>
      </c>
      <c r="C79" s="129">
        <v>0.42999999999999994</v>
      </c>
      <c r="D79" s="129">
        <v>0.1</v>
      </c>
      <c r="E79" s="129">
        <v>1.4</v>
      </c>
      <c r="F79" s="129">
        <v>4.5999999999999996</v>
      </c>
      <c r="G79" s="129">
        <v>2.81</v>
      </c>
      <c r="H79" s="129">
        <v>2.8</v>
      </c>
      <c r="I79" s="129">
        <v>-0.75000000000000011</v>
      </c>
      <c r="J79" s="129">
        <v>0.43999999999999995</v>
      </c>
      <c r="K79" s="129">
        <v>-0.18</v>
      </c>
      <c r="L79" s="129">
        <v>1.69</v>
      </c>
      <c r="M79" s="129">
        <v>-0.56999999999999995</v>
      </c>
      <c r="N79" s="129">
        <v>1.1900000000000002</v>
      </c>
      <c r="O79" s="129">
        <v>1.73</v>
      </c>
      <c r="P79" s="129">
        <v>0.43</v>
      </c>
      <c r="Q79" s="129">
        <v>0.79</v>
      </c>
      <c r="R79" s="129">
        <v>0.49</v>
      </c>
      <c r="S79" s="129">
        <v>0.13</v>
      </c>
      <c r="T79" s="129">
        <v>-2.06</v>
      </c>
      <c r="U79" s="129">
        <v>2.21</v>
      </c>
      <c r="V79" s="129">
        <v>-1.23</v>
      </c>
      <c r="W79" s="129">
        <v>0.89</v>
      </c>
      <c r="X79" s="129">
        <v>0.35</v>
      </c>
      <c r="Y79" s="129">
        <v>1.8700000000000003</v>
      </c>
      <c r="Z79" s="129">
        <v>-1.76</v>
      </c>
      <c r="AA79" s="129">
        <v>0.92</v>
      </c>
      <c r="AB79" s="129">
        <v>-1.02</v>
      </c>
      <c r="AC79" s="129">
        <v>0.79</v>
      </c>
      <c r="AD79" s="129">
        <v>1.75</v>
      </c>
      <c r="AE79" s="129">
        <v>1.59</v>
      </c>
      <c r="AF79" s="129">
        <v>1.35</v>
      </c>
      <c r="AG79" s="129">
        <v>1.21</v>
      </c>
      <c r="AH79" s="129">
        <v>0.4</v>
      </c>
      <c r="AI79" s="129">
        <v>-1.32</v>
      </c>
      <c r="AJ79" s="129">
        <v>0.34</v>
      </c>
      <c r="AK79" s="129">
        <v>-0.14000000000000001</v>
      </c>
      <c r="AL79" s="129">
        <v>0.37</v>
      </c>
      <c r="AM79" s="129">
        <v>0.52</v>
      </c>
      <c r="AN79" s="129">
        <v>2.19</v>
      </c>
      <c r="AO79" s="129">
        <v>0.4900000000000001</v>
      </c>
      <c r="AP79" s="129">
        <v>3.16</v>
      </c>
      <c r="AQ79" s="129">
        <v>4</v>
      </c>
      <c r="AR79" s="129">
        <v>5.69</v>
      </c>
      <c r="AS79" s="129">
        <v>3.19</v>
      </c>
      <c r="AT79" s="129">
        <v>5.59</v>
      </c>
      <c r="AU79" s="129">
        <v>4.54</v>
      </c>
      <c r="AV79" s="129">
        <v>4.9800000000000004</v>
      </c>
      <c r="AW79" s="129">
        <v>1.3</v>
      </c>
      <c r="AX79" s="129">
        <v>1.03</v>
      </c>
      <c r="AY79" s="129">
        <v>-1.1499999999999999</v>
      </c>
      <c r="AZ79" s="129">
        <v>0.47</v>
      </c>
      <c r="BA79" s="129">
        <v>0.16</v>
      </c>
      <c r="BB79" s="129">
        <v>1.27</v>
      </c>
      <c r="BC79" s="129">
        <v>-0.4</v>
      </c>
      <c r="BD79" s="129">
        <v>-0.40000000000000008</v>
      </c>
      <c r="BE79" s="129">
        <v>0.47</v>
      </c>
      <c r="BF79" s="129">
        <v>1.32</v>
      </c>
      <c r="BG79" s="129">
        <v>-3.5</v>
      </c>
      <c r="BH79" s="129">
        <v>-1.47</v>
      </c>
      <c r="BI79" s="129">
        <v>1.95</v>
      </c>
      <c r="BJ79" s="129">
        <v>-0.21</v>
      </c>
      <c r="BK79" s="129">
        <v>-2.4300000000000002</v>
      </c>
      <c r="BL79" s="129">
        <v>0.37</v>
      </c>
      <c r="BM79" s="129">
        <v>0.64</v>
      </c>
      <c r="BN79" s="129">
        <v>0.67</v>
      </c>
      <c r="BO79" s="129">
        <v>0.47999999999999993</v>
      </c>
      <c r="BP79" s="129">
        <v>2.86</v>
      </c>
      <c r="BQ79" s="129">
        <v>0.38999999999999996</v>
      </c>
      <c r="BR79" s="129">
        <v>-0.85</v>
      </c>
      <c r="BS79" s="129">
        <v>1.24</v>
      </c>
      <c r="BT79" s="129">
        <v>0.49</v>
      </c>
      <c r="BU79" s="129">
        <v>0.78</v>
      </c>
      <c r="BV79" s="129">
        <v>-0.45999999999999996</v>
      </c>
      <c r="BW79" s="129">
        <v>-1.77</v>
      </c>
      <c r="BX79" s="129">
        <v>1.21</v>
      </c>
      <c r="BY79" s="129">
        <v>0.64</v>
      </c>
      <c r="BZ79" s="129">
        <v>0.91000000000000014</v>
      </c>
      <c r="CA79" s="129">
        <v>1.01</v>
      </c>
      <c r="CB79" s="129">
        <v>0.86</v>
      </c>
      <c r="CC79" s="129">
        <v>-2.36</v>
      </c>
      <c r="CD79" s="129">
        <v>-0.44</v>
      </c>
      <c r="CE79" s="129">
        <v>-1.8000000000000003</v>
      </c>
      <c r="CF79" s="129">
        <v>-3.41</v>
      </c>
      <c r="CG79" s="129">
        <v>-1.2</v>
      </c>
      <c r="CH79" s="129">
        <v>1.1499999999999999</v>
      </c>
      <c r="CI79" s="129">
        <v>1.08</v>
      </c>
      <c r="CJ79" s="129">
        <v>1.1200000000000001</v>
      </c>
      <c r="CK79" s="129">
        <v>-1.63</v>
      </c>
      <c r="CL79" s="129">
        <v>-0.73</v>
      </c>
      <c r="CM79" s="129">
        <v>2.4</v>
      </c>
      <c r="CN79" s="129">
        <v>-0.17</v>
      </c>
      <c r="CO79" s="129">
        <v>-0.05</v>
      </c>
      <c r="CP79" s="129">
        <v>-1.1499999999999999</v>
      </c>
      <c r="CQ79" s="129">
        <v>2.75</v>
      </c>
      <c r="CR79" s="129">
        <v>0.53</v>
      </c>
      <c r="CS79" s="129">
        <v>-0.42</v>
      </c>
      <c r="CT79" s="129">
        <v>0.37</v>
      </c>
      <c r="CU79" s="129">
        <v>0.98</v>
      </c>
      <c r="CV79" s="129">
        <v>-0.77</v>
      </c>
      <c r="CW79" s="129">
        <v>-1.08</v>
      </c>
      <c r="CX79" s="129">
        <v>0.99</v>
      </c>
      <c r="CY79" s="129">
        <v>-0.59</v>
      </c>
      <c r="CZ79" s="129">
        <v>1.02</v>
      </c>
      <c r="DA79" s="129">
        <v>0.97999999999999987</v>
      </c>
      <c r="DB79" s="129">
        <v>-5.1100000000000003</v>
      </c>
      <c r="DC79" s="129">
        <v>0.89000000000000012</v>
      </c>
      <c r="DD79" s="129">
        <v>3.31</v>
      </c>
      <c r="DE79" s="129">
        <v>-0.64</v>
      </c>
      <c r="DF79" s="129">
        <v>0.71</v>
      </c>
      <c r="DG79" s="129">
        <v>0.68</v>
      </c>
      <c r="DH79" s="129">
        <v>0.53999999999999992</v>
      </c>
      <c r="DI79" s="129">
        <v>1.0500000000000003</v>
      </c>
      <c r="DJ79" s="129">
        <v>0.03</v>
      </c>
      <c r="DK79" s="129">
        <v>-0.44</v>
      </c>
      <c r="DL79" s="129">
        <v>-0.53</v>
      </c>
      <c r="DM79" s="129">
        <v>0.16</v>
      </c>
      <c r="DN79" s="129">
        <v>-0.81</v>
      </c>
      <c r="DO79" s="129">
        <v>-1.2800000000000002</v>
      </c>
      <c r="DP79" s="129">
        <v>0.77</v>
      </c>
      <c r="DQ79" s="129">
        <v>-9.0000000000000011E-2</v>
      </c>
      <c r="DR79" s="129">
        <v>0.55999999999999994</v>
      </c>
      <c r="DS79" s="129">
        <v>0.42</v>
      </c>
      <c r="DT79" s="129">
        <v>0.4</v>
      </c>
      <c r="DU79" s="129">
        <v>-0.84</v>
      </c>
      <c r="DV79" s="129">
        <v>-1.2</v>
      </c>
      <c r="DW79" s="129">
        <v>-0.39000000000000007</v>
      </c>
      <c r="DX79" s="129">
        <v>0.9</v>
      </c>
      <c r="DY79" s="129">
        <v>-0.3</v>
      </c>
      <c r="DZ79" s="129">
        <v>0.11</v>
      </c>
      <c r="EA79" s="129">
        <v>5.9999999999999984E-2</v>
      </c>
      <c r="EB79" s="129">
        <v>-0.75</v>
      </c>
      <c r="EC79" s="129">
        <v>0.53</v>
      </c>
      <c r="ED79" s="129">
        <v>0.67</v>
      </c>
      <c r="EE79" s="129">
        <v>0.3</v>
      </c>
      <c r="EF79" s="129">
        <v>0.11</v>
      </c>
      <c r="EG79" s="129">
        <v>0.91</v>
      </c>
      <c r="EH79" s="129">
        <v>1.0299999999999998</v>
      </c>
      <c r="EI79" s="129">
        <v>2.6199999999999997</v>
      </c>
      <c r="EJ79" s="129">
        <v>1.23</v>
      </c>
      <c r="EK79" s="129">
        <v>0.27999999999999997</v>
      </c>
      <c r="EL79" s="129">
        <v>1.31</v>
      </c>
      <c r="EM79" s="129">
        <v>-0.11</v>
      </c>
      <c r="EN79" s="129">
        <v>-0.36999999999999994</v>
      </c>
      <c r="EO79" s="129">
        <v>2.54</v>
      </c>
      <c r="EP79" s="129">
        <v>-0.36</v>
      </c>
      <c r="EQ79" s="129">
        <v>0.28999999999999998</v>
      </c>
      <c r="ER79" s="129">
        <v>-0.13</v>
      </c>
      <c r="ES79" s="129">
        <v>1.4</v>
      </c>
      <c r="ET79" s="129">
        <v>0.6399999999999999</v>
      </c>
      <c r="EU79" s="129">
        <v>0.73</v>
      </c>
      <c r="EV79">
        <f>100*SUMIF('12pxv'!$E$39:$E$492,$A79,'12pxv'!H$39:H$492)/sub_peso!EV79</f>
        <v>0</v>
      </c>
      <c r="EW79">
        <f>100*SUMIF('12pxv'!$E$39:$E$492,$A79,'12pxv'!I$39:I$492)/sub_peso!EW79</f>
        <v>1.48</v>
      </c>
      <c r="EX79">
        <f>100*SUMIF('12pxv'!$E$39:$E$492,$A79,'12pxv'!J$39:J$492)/sub_peso!EX79</f>
        <v>0.45</v>
      </c>
      <c r="EY79">
        <f>100*SUMIF('12pxv'!$E$39:$E$492,$A79,'12pxv'!K$39:K$492)/sub_peso!EY79</f>
        <v>-0.13</v>
      </c>
      <c r="EZ79">
        <f>100*SUMIF('12pxv'!$E$39:$E$492,$A79,'12pxv'!L$39:L$492)/sub_peso!EZ79</f>
        <v>1.6100000000000003</v>
      </c>
      <c r="FA79">
        <f>100*SUMIF('12pxv'!$E$39:$E$492,$A79,'12pxv'!M$39:M$492)/sub_peso!FA79</f>
        <v>-1.4399999999999997</v>
      </c>
      <c r="FB79">
        <f>100*SUMIF('12pxv'!$E$39:$E$492,$A79,'12pxv'!N$39:N$492)/sub_peso!FB79</f>
        <v>-0.06</v>
      </c>
      <c r="FC79">
        <f>100*SUMIF('12pxv'!$E$39:$E$492,$A79,'12pxv'!O$39:O$492)/sub_peso!FC79</f>
        <v>2.48</v>
      </c>
      <c r="FD79">
        <f>100*SUMIF('12pxv'!$E$39:$E$492,$A79,'12pxv'!P$39:P$492)/sub_peso!FD79</f>
        <v>3.0300000000000002</v>
      </c>
      <c r="FE79">
        <f>100*SUMIF('12pxv'!$E$39:$E$492,$A79,'12pxv'!Q$39:Q$492)/sub_peso!FE79</f>
        <v>2.91</v>
      </c>
      <c r="FF79">
        <f>100*SUMIF('12pxv'!$E$39:$E$492,$A79,'12pxv'!R$39:R$492)/sub_peso!FF79</f>
        <v>0.87999999999999989</v>
      </c>
      <c r="FG79">
        <f>100*SUMIF('12pxv'!$E$39:$E$492,$A79,'12pxv'!S$39:S$492)/sub_peso!FG79</f>
        <v>2.04</v>
      </c>
      <c r="FH79">
        <f>100*SUMIF('12pxv'!$E$39:$E$492,$A79,'12pxv'!T$39:T$492)/sub_peso!FH79</f>
        <v>1.1000000000000001</v>
      </c>
      <c r="FI79">
        <f>100*SUMIF('12pxv'!$E$39:$E$492,$A79,'12pxv'!U$39:U$492)/sub_peso!FI79</f>
        <v>0.68</v>
      </c>
      <c r="FJ79">
        <f>100*SUMIF('12pxv'!$E$39:$E$492,$A79,'12pxv'!V$39:V$492)/sub_peso!FJ79</f>
        <v>0.2</v>
      </c>
      <c r="FK79">
        <f>100*SUMIF('12pxv'!$E$39:$E$492,$A79,'12pxv'!W$39:W$492)/sub_peso!FK79</f>
        <v>0.75</v>
      </c>
      <c r="FL79">
        <f>100*SUMIF('12pxv'!$E$39:$E$492,$A79,'12pxv'!X$39:X$492)/sub_peso!FL79</f>
        <v>0.31</v>
      </c>
      <c r="FM79">
        <f>100*SUMIF('12pxv'!$E$39:$E$492,$A79,'12pxv'!Y$39:Y$492)/sub_peso!FM79</f>
        <v>-0.19000000000000003</v>
      </c>
      <c r="FN79">
        <f>100*SUMIF('12pxv'!$E$39:$E$492,$A79,'12pxv'!Z$39:Z$492)/sub_peso!FN79</f>
        <v>-0.52</v>
      </c>
      <c r="FO79">
        <f>100*SUMIF('12pxv'!$E$39:$E$492,$A79,'12pxv'!AA$39:AA$492)/sub_peso!FO79</f>
        <v>-1.0300000000000002</v>
      </c>
      <c r="FP79">
        <f>100*SUMIF('12pxv'!$E$39:$E$492,$A79,'12pxv'!AB$39:AB$492)/sub_peso!FP79</f>
        <v>0.78000000000000014</v>
      </c>
      <c r="FQ79">
        <f>100*SUMIF('12pxv'!$E$39:$E$492,$A79,'12pxv'!AC$39:AC$492)/sub_peso!FQ79</f>
        <v>0.67</v>
      </c>
      <c r="FR79">
        <f>100*SUMIF('12pxv'!$E$39:$E$492,$A79,'12pxv'!AD$39:AD$492)/sub_peso!FR79</f>
        <v>1.1200000000000003</v>
      </c>
      <c r="FS79">
        <f>100*SUMIF('12pxv'!$E$39:$E$492,$A79,'12pxv'!AE$39:AE$492)/sub_peso!FS79</f>
        <v>2.0299999999999998</v>
      </c>
      <c r="FT79">
        <f>100*SUMIF('12pxv'!$E$39:$E$492,$A79,'12pxv'!AF$39:AF$492)/sub_peso!FT79</f>
        <v>1.29</v>
      </c>
      <c r="FU79">
        <f>100*SUMIF('12pxv'!$E$39:$E$492,$A79,'12pxv'!AG$39:AG$492)/sub_peso!FU79</f>
        <v>0.06</v>
      </c>
      <c r="FV79">
        <f>100*SUMIF('12pxv'!$E$39:$E$492,$A79,'12pxv'!AH$39:AH$492)/sub_peso!FV79</f>
        <v>0.50000000000000011</v>
      </c>
      <c r="FW79">
        <f>100*SUMIF('12pxv'!$E$39:$E$492,$A79,'12pxv'!AI$39:AI$492)/sub_peso!FW79</f>
        <v>0.03</v>
      </c>
      <c r="FX79">
        <f>100*SUMIF('12pxv'!$E$39:$E$492,$A79,'12pxv'!AJ$39:AJ$492)/sub_peso!FX79</f>
        <v>-0.17</v>
      </c>
      <c r="FY79">
        <f>100*SUMIF('12pxv'!$E$39:$E$492,$A79,'12pxv'!AK$39:AK$492)/sub_peso!FY79</f>
        <v>1.21</v>
      </c>
      <c r="FZ79">
        <f>100*SUMIF('12pxv'!$E$39:$E$492,$A79,'12pxv'!AL$39:AL$492)/sub_peso!FZ79</f>
        <v>0.87999999999999989</v>
      </c>
      <c r="GA79">
        <f>100*SUMIF('12pxv'!$E$39:$E$492,$A79,'12pxv'!AM$39:AM$492)/sub_peso!GA79</f>
        <v>0.13</v>
      </c>
      <c r="GB79">
        <f>100*SUMIF('12pxv'!$E$39:$E$492,$A79,'12pxv'!AN$39:AN$492)/sub_peso!GB79</f>
        <v>1.1299999999999999</v>
      </c>
    </row>
    <row r="80" spans="1:184" x14ac:dyDescent="0.25">
      <c r="A80" s="59">
        <v>1109056</v>
      </c>
      <c r="B80" s="56" t="s">
        <v>81</v>
      </c>
      <c r="C80" s="129">
        <v>4.96</v>
      </c>
      <c r="D80" s="129">
        <v>1.03</v>
      </c>
      <c r="E80" s="129">
        <v>12.510000000000002</v>
      </c>
      <c r="F80" s="129">
        <v>4.75</v>
      </c>
      <c r="G80" s="129">
        <v>1.27</v>
      </c>
      <c r="H80" s="129">
        <v>-1.5300000000000002</v>
      </c>
      <c r="I80" s="129">
        <v>-1.44</v>
      </c>
      <c r="J80" s="129">
        <v>-3.4799999999999995</v>
      </c>
      <c r="K80" s="129">
        <v>-0.69</v>
      </c>
      <c r="L80" s="129">
        <v>0.32</v>
      </c>
      <c r="M80" s="129">
        <v>-2.41</v>
      </c>
      <c r="N80" s="129">
        <v>2.48</v>
      </c>
      <c r="O80" s="129">
        <v>2.06</v>
      </c>
      <c r="P80" s="129">
        <v>3.23</v>
      </c>
      <c r="Q80" s="129">
        <v>-0.44000000000000006</v>
      </c>
      <c r="R80" s="129">
        <v>2.8199999999999994</v>
      </c>
      <c r="S80" s="129">
        <v>-1.6399999999999997</v>
      </c>
      <c r="T80" s="129">
        <v>3.31</v>
      </c>
      <c r="U80" s="129">
        <v>-0.40999999999999992</v>
      </c>
      <c r="V80" s="129">
        <v>-0.67</v>
      </c>
      <c r="W80" s="129">
        <v>1.21</v>
      </c>
      <c r="X80" s="129">
        <v>-0.09</v>
      </c>
      <c r="Y80" s="129">
        <v>-0.82</v>
      </c>
      <c r="Z80" s="129">
        <v>1.22</v>
      </c>
      <c r="AA80" s="129">
        <v>2.7199999999999998</v>
      </c>
      <c r="AB80" s="129">
        <v>-0.24000000000000002</v>
      </c>
      <c r="AC80" s="129">
        <v>4.16</v>
      </c>
      <c r="AD80" s="129">
        <v>4.53</v>
      </c>
      <c r="AE80" s="129">
        <v>2.0099999999999998</v>
      </c>
      <c r="AF80" s="129">
        <v>1.9700000000000002</v>
      </c>
      <c r="AG80" s="129">
        <v>-3.78</v>
      </c>
      <c r="AH80" s="129">
        <v>-1.9</v>
      </c>
      <c r="AI80" s="129">
        <v>0.65</v>
      </c>
      <c r="AJ80" s="129">
        <v>-3.9200000000000004</v>
      </c>
      <c r="AK80" s="129">
        <v>-0.46000000000000008</v>
      </c>
      <c r="AL80" s="129">
        <v>-2.0499999999999998</v>
      </c>
      <c r="AM80" s="129">
        <v>3.78</v>
      </c>
      <c r="AN80" s="129">
        <v>7.4999999999999991</v>
      </c>
      <c r="AO80" s="129">
        <v>1.36</v>
      </c>
      <c r="AP80" s="129">
        <v>3.93</v>
      </c>
      <c r="AQ80" s="129">
        <v>2.5700000000000003</v>
      </c>
      <c r="AR80" s="129">
        <v>-0.44</v>
      </c>
      <c r="AS80" s="129">
        <v>-2.14</v>
      </c>
      <c r="AT80" s="129">
        <v>-0.56999999999999995</v>
      </c>
      <c r="AU80" s="129">
        <v>3.33</v>
      </c>
      <c r="AV80" s="129">
        <v>1.4499999999999997</v>
      </c>
      <c r="AW80" s="129">
        <v>-1.2</v>
      </c>
      <c r="AX80" s="129">
        <v>-0.27</v>
      </c>
      <c r="AY80" s="129">
        <v>-0.15</v>
      </c>
      <c r="AZ80" s="129">
        <v>3.1</v>
      </c>
      <c r="BA80" s="129">
        <v>2.0699999999999998</v>
      </c>
      <c r="BB80" s="129">
        <v>1.37</v>
      </c>
      <c r="BC80" s="129">
        <v>1.08</v>
      </c>
      <c r="BD80" s="129">
        <v>1.83</v>
      </c>
      <c r="BE80" s="129">
        <v>1.7800000000000002</v>
      </c>
      <c r="BF80" s="129">
        <v>-1.88</v>
      </c>
      <c r="BG80" s="129">
        <v>1.49</v>
      </c>
      <c r="BH80" s="129">
        <v>-4.7300000000000004</v>
      </c>
      <c r="BI80" s="129">
        <v>-2.38</v>
      </c>
      <c r="BJ80" s="129">
        <v>0.94</v>
      </c>
      <c r="BK80" s="129">
        <v>-0.75000000000000011</v>
      </c>
      <c r="BL80" s="129">
        <v>2.71</v>
      </c>
      <c r="BM80" s="129">
        <v>-0.4</v>
      </c>
      <c r="BN80" s="129">
        <v>0.47</v>
      </c>
      <c r="BO80" s="129">
        <v>5.34</v>
      </c>
      <c r="BP80" s="129">
        <v>0.56999999999999995</v>
      </c>
      <c r="BQ80" s="129">
        <v>-1.2400000000000002</v>
      </c>
      <c r="BR80" s="129">
        <v>-0.54</v>
      </c>
      <c r="BS80" s="129">
        <v>1.6400000000000001</v>
      </c>
      <c r="BT80" s="129">
        <v>-0.45999999999999996</v>
      </c>
      <c r="BU80" s="129">
        <v>-1.31</v>
      </c>
      <c r="BV80" s="129">
        <v>1.8600000000000003</v>
      </c>
      <c r="BW80" s="129">
        <v>-0.34</v>
      </c>
      <c r="BX80" s="129">
        <v>0.87</v>
      </c>
      <c r="BY80" s="129">
        <v>1.35</v>
      </c>
      <c r="BZ80" s="129">
        <v>4.5999999999999996</v>
      </c>
      <c r="CA80" s="129">
        <v>-0.45</v>
      </c>
      <c r="CB80" s="129">
        <v>-4.4800000000000004</v>
      </c>
      <c r="CC80" s="129">
        <v>-7.3999999999999995</v>
      </c>
      <c r="CD80" s="129">
        <v>-1.07</v>
      </c>
      <c r="CE80" s="129">
        <v>-3.98</v>
      </c>
      <c r="CF80" s="129">
        <v>2.2400000000000002</v>
      </c>
      <c r="CG80" s="129">
        <v>-0.19</v>
      </c>
      <c r="CH80" s="129">
        <v>-4.1500000000000004</v>
      </c>
      <c r="CI80" s="129">
        <v>2.2799999999999994</v>
      </c>
      <c r="CJ80" s="129">
        <v>4.8099999999999996</v>
      </c>
      <c r="CK80" s="129">
        <v>1.4800000000000002</v>
      </c>
      <c r="CL80" s="129">
        <v>3.24</v>
      </c>
      <c r="CM80" s="129">
        <v>-2.0900000000000003</v>
      </c>
      <c r="CN80" s="129">
        <v>0.83</v>
      </c>
      <c r="CO80" s="129">
        <v>-0.13</v>
      </c>
      <c r="CP80" s="129">
        <v>1.2700000000000002</v>
      </c>
      <c r="CQ80" s="129">
        <v>-1.3099999999999998</v>
      </c>
      <c r="CR80" s="129">
        <v>0.28000000000000003</v>
      </c>
      <c r="CS80" s="129">
        <v>-1.1899999999999997</v>
      </c>
      <c r="CT80" s="129">
        <v>3.37</v>
      </c>
      <c r="CU80" s="129">
        <v>1.1599999999999999</v>
      </c>
      <c r="CV80" s="129">
        <v>3.1499999999999995</v>
      </c>
      <c r="CW80" s="129">
        <v>-0.81</v>
      </c>
      <c r="CX80" s="129">
        <v>3.6200000000000006</v>
      </c>
      <c r="CY80" s="129">
        <v>8.9899999999999984</v>
      </c>
      <c r="CZ80" s="129">
        <v>0.13</v>
      </c>
      <c r="DA80" s="129">
        <v>1.28</v>
      </c>
      <c r="DB80" s="129">
        <v>-0.04</v>
      </c>
      <c r="DC80" s="129">
        <v>5.1100000000000003</v>
      </c>
      <c r="DD80" s="129">
        <v>5.7</v>
      </c>
      <c r="DE80" s="129">
        <v>8.09</v>
      </c>
      <c r="DF80" s="129">
        <v>4.12</v>
      </c>
      <c r="DG80" s="129">
        <v>-0.4</v>
      </c>
      <c r="DH80" s="129">
        <v>0.22999999999999998</v>
      </c>
      <c r="DI80" s="129">
        <v>3.32</v>
      </c>
      <c r="DJ80" s="129">
        <v>3.21</v>
      </c>
      <c r="DK80" s="129">
        <v>0.74</v>
      </c>
      <c r="DL80" s="129">
        <v>-0.66</v>
      </c>
      <c r="DM80" s="129">
        <v>-0.19</v>
      </c>
      <c r="DN80" s="129">
        <v>-2.1</v>
      </c>
      <c r="DO80" s="129">
        <v>-1.73</v>
      </c>
      <c r="DP80" s="129">
        <v>1.9399999999999997</v>
      </c>
      <c r="DQ80" s="129">
        <v>1.23</v>
      </c>
      <c r="DR80" s="129">
        <v>-0.32</v>
      </c>
      <c r="DS80" s="129">
        <v>-1.8500000000000003</v>
      </c>
      <c r="DT80" s="129">
        <v>-0.7</v>
      </c>
      <c r="DU80" s="129">
        <v>0.45999999999999996</v>
      </c>
      <c r="DV80" s="129">
        <v>-0.7</v>
      </c>
      <c r="DW80" s="129">
        <v>-1.1000000000000001</v>
      </c>
      <c r="DX80" s="129">
        <v>-2.85</v>
      </c>
      <c r="DY80" s="129">
        <v>-1.07</v>
      </c>
      <c r="DZ80" s="129">
        <v>1.59</v>
      </c>
      <c r="EA80" s="129">
        <v>2.04</v>
      </c>
      <c r="EB80" s="129">
        <v>1.71</v>
      </c>
      <c r="EC80" s="129">
        <v>1.24</v>
      </c>
      <c r="ED80" s="129">
        <v>-0.31</v>
      </c>
      <c r="EE80" s="129">
        <v>1.01</v>
      </c>
      <c r="EF80" s="129">
        <v>3.76</v>
      </c>
      <c r="EG80" s="129">
        <v>3.2600000000000002</v>
      </c>
      <c r="EH80" s="129">
        <v>7.05</v>
      </c>
      <c r="EI80" s="129">
        <v>5.8200000000000012</v>
      </c>
      <c r="EJ80" s="129">
        <v>2.4900000000000002</v>
      </c>
      <c r="EK80" s="129">
        <v>-2.59</v>
      </c>
      <c r="EL80" s="129">
        <v>-1.5500000000000003</v>
      </c>
      <c r="EM80" s="129">
        <v>1.29</v>
      </c>
      <c r="EN80" s="129">
        <v>0.96</v>
      </c>
      <c r="EO80" s="129">
        <v>-0.59</v>
      </c>
      <c r="EP80" s="129">
        <v>-0.71</v>
      </c>
      <c r="EQ80" s="129">
        <v>-0.17</v>
      </c>
      <c r="ER80" s="129">
        <v>-0.43</v>
      </c>
      <c r="ES80" s="129">
        <v>-1.97</v>
      </c>
      <c r="ET80" s="129">
        <v>-0.01</v>
      </c>
      <c r="EU80" s="129">
        <v>1.84</v>
      </c>
      <c r="EV80">
        <f>100*SUMIF('12pxv'!$E$39:$E$492,$A80,'12pxv'!H$39:H$492)/sub_peso!EV80</f>
        <v>0.04</v>
      </c>
      <c r="EW80">
        <f>100*SUMIF('12pxv'!$E$39:$E$492,$A80,'12pxv'!I$39:I$492)/sub_peso!EW80</f>
        <v>-1.55</v>
      </c>
      <c r="EX80">
        <f>100*SUMIF('12pxv'!$E$39:$E$492,$A80,'12pxv'!J$39:J$492)/sub_peso!EX80</f>
        <v>1</v>
      </c>
      <c r="EY80">
        <f>100*SUMIF('12pxv'!$E$39:$E$492,$A80,'12pxv'!K$39:K$492)/sub_peso!EY80</f>
        <v>0.98</v>
      </c>
      <c r="EZ80">
        <f>100*SUMIF('12pxv'!$E$39:$E$492,$A80,'12pxv'!L$39:L$492)/sub_peso!EZ80</f>
        <v>-0.28000000000000003</v>
      </c>
      <c r="FA80">
        <f>100*SUMIF('12pxv'!$E$39:$E$492,$A80,'12pxv'!M$39:M$492)/sub_peso!FA80</f>
        <v>-0.37</v>
      </c>
      <c r="FB80">
        <f>100*SUMIF('12pxv'!$E$39:$E$492,$A80,'12pxv'!N$39:N$492)/sub_peso!FB80</f>
        <v>-0.36</v>
      </c>
      <c r="FC80">
        <f>100*SUMIF('12pxv'!$E$39:$E$492,$A80,'12pxv'!O$39:O$492)/sub_peso!FC80</f>
        <v>-0.46999999999999992</v>
      </c>
      <c r="FD80">
        <f>100*SUMIF('12pxv'!$E$39:$E$492,$A80,'12pxv'!P$39:P$492)/sub_peso!FD80</f>
        <v>0.65</v>
      </c>
      <c r="FE80">
        <f>100*SUMIF('12pxv'!$E$39:$E$492,$A80,'12pxv'!Q$39:Q$492)/sub_peso!FE80</f>
        <v>3.7100000000000004</v>
      </c>
      <c r="FF80">
        <f>100*SUMIF('12pxv'!$E$39:$E$492,$A80,'12pxv'!R$39:R$492)/sub_peso!FF80</f>
        <v>-0.66</v>
      </c>
      <c r="FG80">
        <f>100*SUMIF('12pxv'!$E$39:$E$492,$A80,'12pxv'!S$39:S$492)/sub_peso!FG80</f>
        <v>0.19</v>
      </c>
      <c r="FH80">
        <f>100*SUMIF('12pxv'!$E$39:$E$492,$A80,'12pxv'!T$39:T$492)/sub_peso!FH80</f>
        <v>0.42000000000000004</v>
      </c>
      <c r="FI80">
        <f>100*SUMIF('12pxv'!$E$39:$E$492,$A80,'12pxv'!U$39:U$492)/sub_peso!FI80</f>
        <v>0.15</v>
      </c>
      <c r="FJ80">
        <f>100*SUMIF('12pxv'!$E$39:$E$492,$A80,'12pxv'!V$39:V$492)/sub_peso!FJ80</f>
        <v>-0.33</v>
      </c>
      <c r="FK80">
        <f>100*SUMIF('12pxv'!$E$39:$E$492,$A80,'12pxv'!W$39:W$492)/sub_peso!FK80</f>
        <v>-1.06</v>
      </c>
      <c r="FL80">
        <f>100*SUMIF('12pxv'!$E$39:$E$492,$A80,'12pxv'!X$39:X$492)/sub_peso!FL80</f>
        <v>-0.26</v>
      </c>
      <c r="FM80">
        <f>100*SUMIF('12pxv'!$E$39:$E$492,$A80,'12pxv'!Y$39:Y$492)/sub_peso!FM80</f>
        <v>-0.54</v>
      </c>
      <c r="FN80">
        <f>100*SUMIF('12pxv'!$E$39:$E$492,$A80,'12pxv'!Z$39:Z$492)/sub_peso!FN80</f>
        <v>-0.83000000000000007</v>
      </c>
      <c r="FO80">
        <f>100*SUMIF('12pxv'!$E$39:$E$492,$A80,'12pxv'!AA$39:AA$492)/sub_peso!FO80</f>
        <v>0.77</v>
      </c>
      <c r="FP80">
        <f>100*SUMIF('12pxv'!$E$39:$E$492,$A80,'12pxv'!AB$39:AB$492)/sub_peso!FP80</f>
        <v>0.04</v>
      </c>
      <c r="FQ80">
        <f>100*SUMIF('12pxv'!$E$39:$E$492,$A80,'12pxv'!AC$39:AC$492)/sub_peso!FQ80</f>
        <v>2.7899999999999996</v>
      </c>
      <c r="FR80">
        <f>100*SUMIF('12pxv'!$E$39:$E$492,$A80,'12pxv'!AD$39:AD$492)/sub_peso!FR80</f>
        <v>-0.68</v>
      </c>
      <c r="FS80">
        <f>100*SUMIF('12pxv'!$E$39:$E$492,$A80,'12pxv'!AE$39:AE$492)/sub_peso!FS80</f>
        <v>0.76</v>
      </c>
      <c r="FT80">
        <f>100*SUMIF('12pxv'!$E$39:$E$492,$A80,'12pxv'!AF$39:AF$492)/sub_peso!FT80</f>
        <v>2.4500000000000002</v>
      </c>
      <c r="FU80">
        <f>100*SUMIF('12pxv'!$E$39:$E$492,$A80,'12pxv'!AG$39:AG$492)/sub_peso!FU80</f>
        <v>2.82</v>
      </c>
      <c r="FV80">
        <f>100*SUMIF('12pxv'!$E$39:$E$492,$A80,'12pxv'!AH$39:AH$492)/sub_peso!FV80</f>
        <v>3.5699999999999994</v>
      </c>
      <c r="FW80">
        <f>100*SUMIF('12pxv'!$E$39:$E$492,$A80,'12pxv'!AI$39:AI$492)/sub_peso!FW80</f>
        <v>8.01</v>
      </c>
      <c r="FX80">
        <f>100*SUMIF('12pxv'!$E$39:$E$492,$A80,'12pxv'!AJ$39:AJ$492)/sub_peso!FX80</f>
        <v>3.6399999999999997</v>
      </c>
      <c r="FY80">
        <f>100*SUMIF('12pxv'!$E$39:$E$492,$A80,'12pxv'!AK$39:AK$492)/sub_peso!FY80</f>
        <v>1.1399999999999999</v>
      </c>
      <c r="FZ80">
        <f>100*SUMIF('12pxv'!$E$39:$E$492,$A80,'12pxv'!AL$39:AL$492)/sub_peso!FZ80</f>
        <v>1.3700000000000003</v>
      </c>
      <c r="GA80">
        <f>100*SUMIF('12pxv'!$E$39:$E$492,$A80,'12pxv'!AM$39:AM$492)/sub_peso!GA80</f>
        <v>0.32</v>
      </c>
      <c r="GB80">
        <f>100*SUMIF('12pxv'!$E$39:$E$492,$A80,'12pxv'!AN$39:AN$492)/sub_peso!GB80</f>
        <v>0.91</v>
      </c>
    </row>
    <row r="81" spans="1:184" x14ac:dyDescent="0.25">
      <c r="A81" s="59">
        <v>1109088</v>
      </c>
      <c r="B81" s="56" t="s">
        <v>82</v>
      </c>
      <c r="C81" s="129">
        <v>-0.78</v>
      </c>
      <c r="D81" s="129">
        <v>-0.88</v>
      </c>
      <c r="E81" s="129">
        <v>1.25</v>
      </c>
      <c r="F81" s="129">
        <v>2.02</v>
      </c>
      <c r="G81" s="129">
        <v>2.52</v>
      </c>
      <c r="H81" s="129">
        <v>2.0499999999999998</v>
      </c>
      <c r="I81" s="129">
        <v>0.65</v>
      </c>
      <c r="J81" s="129">
        <v>2.2199999999999998</v>
      </c>
      <c r="K81" s="129">
        <v>0.97</v>
      </c>
      <c r="L81" s="129">
        <v>0.74999999999999989</v>
      </c>
      <c r="M81" s="129">
        <v>-0.95999999999999985</v>
      </c>
      <c r="N81" s="129">
        <v>3.7800000000000002</v>
      </c>
      <c r="O81" s="129">
        <v>-2.25</v>
      </c>
      <c r="P81" s="129">
        <v>4.26</v>
      </c>
      <c r="Q81" s="129">
        <v>1.3700000000000003</v>
      </c>
      <c r="R81" s="129">
        <v>0.4</v>
      </c>
      <c r="S81" s="129">
        <v>-1.05</v>
      </c>
      <c r="T81" s="129">
        <v>-1.03</v>
      </c>
      <c r="U81" s="129">
        <v>-0.83</v>
      </c>
      <c r="V81" s="129">
        <v>-0.84</v>
      </c>
      <c r="W81" s="129">
        <v>0.71</v>
      </c>
      <c r="X81" s="129">
        <v>0.36999999999999994</v>
      </c>
      <c r="Y81" s="129">
        <v>-0.51</v>
      </c>
      <c r="Z81" s="129">
        <v>-2.3799999999999994</v>
      </c>
      <c r="AA81" s="129">
        <v>0.32</v>
      </c>
      <c r="AB81" s="129">
        <v>2.09</v>
      </c>
      <c r="AC81" s="129">
        <v>0.48999999999999988</v>
      </c>
      <c r="AD81" s="129">
        <v>-1.06</v>
      </c>
      <c r="AE81" s="129">
        <v>3.17</v>
      </c>
      <c r="AF81" s="129">
        <v>1.62</v>
      </c>
      <c r="AG81" s="129">
        <v>1.04</v>
      </c>
      <c r="AH81" s="129">
        <v>2.27</v>
      </c>
      <c r="AI81" s="129">
        <v>-0.32</v>
      </c>
      <c r="AJ81" s="129">
        <v>-2.1</v>
      </c>
      <c r="AK81" s="129">
        <v>1.1599999999999999</v>
      </c>
      <c r="AL81" s="129">
        <v>-1.82</v>
      </c>
      <c r="AM81" s="129">
        <v>0.13</v>
      </c>
      <c r="AN81" s="129">
        <v>1.56</v>
      </c>
      <c r="AO81" s="129">
        <v>3.86</v>
      </c>
      <c r="AP81" s="129">
        <v>1.78</v>
      </c>
      <c r="AQ81" s="129">
        <v>4.3</v>
      </c>
      <c r="AR81" s="129">
        <v>2.39</v>
      </c>
      <c r="AS81" s="129">
        <v>2.71</v>
      </c>
      <c r="AT81" s="129">
        <v>0.34</v>
      </c>
      <c r="AU81" s="129">
        <v>4.3499999999999988</v>
      </c>
      <c r="AV81" s="129">
        <v>-0.15</v>
      </c>
      <c r="AW81" s="129">
        <v>-1.1799999999999997</v>
      </c>
      <c r="AX81" s="129">
        <v>2.64</v>
      </c>
      <c r="AY81" s="129">
        <v>0</v>
      </c>
      <c r="AZ81" s="129">
        <v>0.34</v>
      </c>
      <c r="BA81" s="129">
        <v>-1.94</v>
      </c>
      <c r="BB81" s="129">
        <v>0.5</v>
      </c>
      <c r="BC81" s="129">
        <v>0.72</v>
      </c>
      <c r="BD81" s="129">
        <v>2.0499999999999998</v>
      </c>
      <c r="BE81" s="129">
        <v>0.95999999999999985</v>
      </c>
      <c r="BF81" s="129">
        <v>0.78</v>
      </c>
      <c r="BG81" s="129">
        <v>-2.1000000000000005</v>
      </c>
      <c r="BH81" s="129">
        <v>-3.7499999999999996</v>
      </c>
      <c r="BI81" s="129">
        <v>1.07</v>
      </c>
      <c r="BJ81" s="129">
        <v>4.2300000000000004</v>
      </c>
      <c r="BK81" s="129">
        <v>0.3</v>
      </c>
      <c r="BL81" s="129">
        <v>0.96000000000000008</v>
      </c>
      <c r="BM81" s="129">
        <v>2.14</v>
      </c>
      <c r="BN81" s="129">
        <v>0.34999999999999992</v>
      </c>
      <c r="BO81" s="129">
        <v>-0.27</v>
      </c>
      <c r="BP81" s="129">
        <v>2.46</v>
      </c>
      <c r="BQ81" s="129">
        <v>0.71</v>
      </c>
      <c r="BR81" s="129">
        <v>1.04</v>
      </c>
      <c r="BS81" s="129">
        <v>0.57999999999999996</v>
      </c>
      <c r="BT81" s="129">
        <v>-0.12000000000000001</v>
      </c>
      <c r="BU81" s="129">
        <v>0.44</v>
      </c>
      <c r="BV81" s="129">
        <v>0.62</v>
      </c>
      <c r="BW81" s="129">
        <v>-1.33</v>
      </c>
      <c r="BX81" s="129">
        <v>0.94000000000000006</v>
      </c>
      <c r="BY81" s="129">
        <v>-1.31</v>
      </c>
      <c r="BZ81" s="129">
        <v>0.36</v>
      </c>
      <c r="CA81" s="129">
        <v>2.1800000000000002</v>
      </c>
      <c r="CB81" s="129">
        <v>-0.89</v>
      </c>
      <c r="CC81" s="129">
        <v>-1.9</v>
      </c>
      <c r="CD81" s="129">
        <v>-0.88</v>
      </c>
      <c r="CE81" s="129">
        <v>0.92</v>
      </c>
      <c r="CF81" s="129">
        <v>-0.09</v>
      </c>
      <c r="CG81" s="129">
        <v>0.73000000000000009</v>
      </c>
      <c r="CH81" s="129">
        <v>-5.9999999999999991E-2</v>
      </c>
      <c r="CI81" s="129">
        <v>-1.1499999999999999</v>
      </c>
      <c r="CJ81" s="129">
        <v>2.89</v>
      </c>
      <c r="CK81" s="129">
        <v>-0.90999999999999992</v>
      </c>
      <c r="CL81" s="129">
        <v>0.57999999999999996</v>
      </c>
      <c r="CM81" s="129">
        <v>1.22</v>
      </c>
      <c r="CN81" s="129">
        <v>1.25</v>
      </c>
      <c r="CO81" s="129">
        <v>0</v>
      </c>
      <c r="CP81" s="129">
        <v>0</v>
      </c>
      <c r="CQ81" s="129">
        <v>0</v>
      </c>
      <c r="CR81" s="129">
        <v>1.21</v>
      </c>
      <c r="CS81" s="129">
        <v>-0.96000000000000008</v>
      </c>
      <c r="CT81" s="129">
        <v>2.9999999999999995E-2</v>
      </c>
      <c r="CU81" s="129">
        <v>1.1000000000000001</v>
      </c>
      <c r="CV81" s="129">
        <v>-0.82</v>
      </c>
      <c r="CW81" s="129">
        <v>0.20000000000000004</v>
      </c>
      <c r="CX81" s="129">
        <v>1.68</v>
      </c>
      <c r="CY81" s="129">
        <v>2.57</v>
      </c>
      <c r="CZ81" s="129">
        <v>1.2</v>
      </c>
      <c r="DA81" s="129">
        <v>-0.70999999999999985</v>
      </c>
      <c r="DB81" s="129">
        <v>1.0900000000000001</v>
      </c>
      <c r="DC81" s="129">
        <v>2.8000000000000003</v>
      </c>
      <c r="DD81" s="129">
        <v>2.0699999999999998</v>
      </c>
      <c r="DE81" s="129">
        <v>3.7900000000000005</v>
      </c>
      <c r="DF81" s="129">
        <v>1.1399999999999999</v>
      </c>
      <c r="DG81" s="129">
        <v>0.89</v>
      </c>
      <c r="DH81" s="129">
        <v>0.53</v>
      </c>
      <c r="DI81" s="129">
        <v>0.31999999999999995</v>
      </c>
      <c r="DJ81" s="129">
        <v>-0.51</v>
      </c>
      <c r="DK81" s="129">
        <v>1.1100000000000001</v>
      </c>
      <c r="DL81" s="129">
        <v>0.75</v>
      </c>
      <c r="DM81" s="129">
        <v>1.9900000000000002</v>
      </c>
      <c r="DN81" s="129">
        <v>0.43</v>
      </c>
      <c r="DO81" s="129">
        <v>-1.28</v>
      </c>
      <c r="DP81" s="129">
        <v>2.04</v>
      </c>
      <c r="DQ81" s="129">
        <v>-0.04</v>
      </c>
      <c r="DR81" s="129">
        <v>-2.1</v>
      </c>
      <c r="DS81" s="129">
        <v>-3.1</v>
      </c>
      <c r="DT81" s="129">
        <v>2.7</v>
      </c>
      <c r="DU81" s="129">
        <v>-1.1499999999999999</v>
      </c>
      <c r="DV81" s="129">
        <v>0.04</v>
      </c>
      <c r="DW81" s="129">
        <v>-1.21</v>
      </c>
      <c r="DX81" s="129">
        <v>-5.000000000000001E-2</v>
      </c>
      <c r="DY81" s="129">
        <v>0.38000000000000006</v>
      </c>
      <c r="DZ81" s="129">
        <v>2.75</v>
      </c>
      <c r="EA81" s="129">
        <v>0.16</v>
      </c>
      <c r="EB81" s="129">
        <v>-0.33999999999999997</v>
      </c>
      <c r="EC81" s="129">
        <v>0.25</v>
      </c>
      <c r="ED81" s="129">
        <v>0.17</v>
      </c>
      <c r="EE81" s="129">
        <v>-1.21</v>
      </c>
      <c r="EF81" s="129">
        <v>-1.49</v>
      </c>
      <c r="EG81" s="129">
        <v>0.62</v>
      </c>
      <c r="EH81" s="129">
        <v>3.53</v>
      </c>
      <c r="EI81" s="129">
        <v>2.6500000000000004</v>
      </c>
      <c r="EJ81" s="129">
        <v>0.65999999999999992</v>
      </c>
      <c r="EK81" s="129">
        <v>-1.1399999999999999</v>
      </c>
      <c r="EL81" s="129">
        <v>-0.34</v>
      </c>
      <c r="EM81" s="129">
        <v>0.08</v>
      </c>
      <c r="EN81" s="129">
        <v>0.28999999999999998</v>
      </c>
      <c r="EO81" s="129">
        <v>0.75</v>
      </c>
      <c r="EP81" s="129">
        <v>7.0000000000000007E-2</v>
      </c>
      <c r="EQ81" s="129">
        <v>2.1800000000000002</v>
      </c>
      <c r="ER81" s="129">
        <v>-1.19</v>
      </c>
      <c r="ES81" s="129">
        <v>0.85999999999999988</v>
      </c>
      <c r="ET81" s="129">
        <v>1.5499999999999998</v>
      </c>
      <c r="EU81" s="129">
        <v>-0.10999999999999999</v>
      </c>
      <c r="EV81">
        <f>100*SUMIF('12pxv'!$E$39:$E$492,$A81,'12pxv'!H$39:H$492)/sub_peso!EV81</f>
        <v>0.28000000000000003</v>
      </c>
      <c r="EW81">
        <f>100*SUMIF('12pxv'!$E$39:$E$492,$A81,'12pxv'!I$39:I$492)/sub_peso!EW81</f>
        <v>2.81</v>
      </c>
      <c r="EX81">
        <f>100*SUMIF('12pxv'!$E$39:$E$492,$A81,'12pxv'!J$39:J$492)/sub_peso!EX81</f>
        <v>-1.29</v>
      </c>
      <c r="EY81">
        <f>100*SUMIF('12pxv'!$E$39:$E$492,$A81,'12pxv'!K$39:K$492)/sub_peso!EY81</f>
        <v>0.04</v>
      </c>
      <c r="EZ81">
        <f>100*SUMIF('12pxv'!$E$39:$E$492,$A81,'12pxv'!L$39:L$492)/sub_peso!EZ81</f>
        <v>2.04</v>
      </c>
      <c r="FA81">
        <f>100*SUMIF('12pxv'!$E$39:$E$492,$A81,'12pxv'!M$39:M$492)/sub_peso!FA81</f>
        <v>-2.4</v>
      </c>
      <c r="FB81">
        <f>100*SUMIF('12pxv'!$E$39:$E$492,$A81,'12pxv'!N$39:N$492)/sub_peso!FB81</f>
        <v>-0.45999999999999996</v>
      </c>
      <c r="FC81">
        <f>100*SUMIF('12pxv'!$E$39:$E$492,$A81,'12pxv'!O$39:O$492)/sub_peso!FC81</f>
        <v>2.4300000000000002</v>
      </c>
      <c r="FD81">
        <f>100*SUMIF('12pxv'!$E$39:$E$492,$A81,'12pxv'!P$39:P$492)/sub_peso!FD81</f>
        <v>0.95</v>
      </c>
      <c r="FE81">
        <f>100*SUMIF('12pxv'!$E$39:$E$492,$A81,'12pxv'!Q$39:Q$492)/sub_peso!FE81</f>
        <v>2.87</v>
      </c>
      <c r="FF81">
        <f>100*SUMIF('12pxv'!$E$39:$E$492,$A81,'12pxv'!R$39:R$492)/sub_peso!FF81</f>
        <v>1.7099999999999997</v>
      </c>
      <c r="FG81">
        <f>100*SUMIF('12pxv'!$E$39:$E$492,$A81,'12pxv'!S$39:S$492)/sub_peso!FG81</f>
        <v>-1.06</v>
      </c>
      <c r="FH81">
        <f>100*SUMIF('12pxv'!$E$39:$E$492,$A81,'12pxv'!T$39:T$492)/sub_peso!FH81</f>
        <v>1.18</v>
      </c>
      <c r="FI81">
        <f>100*SUMIF('12pxv'!$E$39:$E$492,$A81,'12pxv'!U$39:U$492)/sub_peso!FI81</f>
        <v>2.66</v>
      </c>
      <c r="FJ81">
        <f>100*SUMIF('12pxv'!$E$39:$E$492,$A81,'12pxv'!V$39:V$492)/sub_peso!FJ81</f>
        <v>1.48</v>
      </c>
      <c r="FK81">
        <f>100*SUMIF('12pxv'!$E$39:$E$492,$A81,'12pxv'!W$39:W$492)/sub_peso!FK81</f>
        <v>-0.14000000000000001</v>
      </c>
      <c r="FL81">
        <f>100*SUMIF('12pxv'!$E$39:$E$492,$A81,'12pxv'!X$39:X$492)/sub_peso!FL81</f>
        <v>1.4100000000000001</v>
      </c>
      <c r="FM81">
        <f>100*SUMIF('12pxv'!$E$39:$E$492,$A81,'12pxv'!Y$39:Y$492)/sub_peso!FM81</f>
        <v>-1.1499999999999999</v>
      </c>
      <c r="FN81">
        <f>100*SUMIF('12pxv'!$E$39:$E$492,$A81,'12pxv'!Z$39:Z$492)/sub_peso!FN81</f>
        <v>-3.81</v>
      </c>
      <c r="FO81">
        <f>100*SUMIF('12pxv'!$E$39:$E$492,$A81,'12pxv'!AA$39:AA$492)/sub_peso!FO81</f>
        <v>-1.9799999999999998</v>
      </c>
      <c r="FP81">
        <f>100*SUMIF('12pxv'!$E$39:$E$492,$A81,'12pxv'!AB$39:AB$492)/sub_peso!FP81</f>
        <v>-0.74</v>
      </c>
      <c r="FQ81">
        <f>100*SUMIF('12pxv'!$E$39:$E$492,$A81,'12pxv'!AC$39:AC$492)/sub_peso!FQ81</f>
        <v>3.94</v>
      </c>
      <c r="FR81">
        <f>100*SUMIF('12pxv'!$E$39:$E$492,$A81,'12pxv'!AD$39:AD$492)/sub_peso!FR81</f>
        <v>2.66</v>
      </c>
      <c r="FS81">
        <f>100*SUMIF('12pxv'!$E$39:$E$492,$A81,'12pxv'!AE$39:AE$492)/sub_peso!FS81</f>
        <v>2.23</v>
      </c>
      <c r="FT81">
        <f>100*SUMIF('12pxv'!$E$39:$E$492,$A81,'12pxv'!AF$39:AF$492)/sub_peso!FT81</f>
        <v>-2.54</v>
      </c>
      <c r="FU81">
        <f>100*SUMIF('12pxv'!$E$39:$E$492,$A81,'12pxv'!AG$39:AG$492)/sub_peso!FU81</f>
        <v>1.96</v>
      </c>
      <c r="FV81">
        <f>100*SUMIF('12pxv'!$E$39:$E$492,$A81,'12pxv'!AH$39:AH$492)/sub_peso!FV81</f>
        <v>0.6</v>
      </c>
      <c r="FW81">
        <f>100*SUMIF('12pxv'!$E$39:$E$492,$A81,'12pxv'!AI$39:AI$492)/sub_peso!FW81</f>
        <v>3.56</v>
      </c>
      <c r="FX81">
        <f>100*SUMIF('12pxv'!$E$39:$E$492,$A81,'12pxv'!AJ$39:AJ$492)/sub_peso!FX81</f>
        <v>1.9</v>
      </c>
      <c r="FY81">
        <f>100*SUMIF('12pxv'!$E$39:$E$492,$A81,'12pxv'!AK$39:AK$492)/sub_peso!FY81</f>
        <v>2.98</v>
      </c>
      <c r="FZ81">
        <f>100*SUMIF('12pxv'!$E$39:$E$492,$A81,'12pxv'!AL$39:AL$492)/sub_peso!FZ81</f>
        <v>1.1600000000000001</v>
      </c>
      <c r="GA81">
        <f>100*SUMIF('12pxv'!$E$39:$E$492,$A81,'12pxv'!AM$39:AM$492)/sub_peso!GA81</f>
        <v>-1.02</v>
      </c>
      <c r="GB81">
        <f>100*SUMIF('12pxv'!$E$39:$E$492,$A81,'12pxv'!AN$39:AN$492)/sub_peso!GB81</f>
        <v>-0.98</v>
      </c>
    </row>
    <row r="82" spans="1:184" x14ac:dyDescent="0.25">
      <c r="A82" s="59">
        <v>1110009</v>
      </c>
      <c r="B82" s="56" t="s">
        <v>83</v>
      </c>
      <c r="C82" s="129">
        <v>2.54</v>
      </c>
      <c r="D82" s="129">
        <v>2.13</v>
      </c>
      <c r="E82" s="129">
        <v>5.39</v>
      </c>
      <c r="F82" s="129">
        <v>8.3000000000000007</v>
      </c>
      <c r="G82" s="129">
        <v>8.34</v>
      </c>
      <c r="H82" s="129">
        <v>1.01</v>
      </c>
      <c r="I82" s="129">
        <v>-5.33</v>
      </c>
      <c r="J82" s="129">
        <v>-8.0500000000000007</v>
      </c>
      <c r="K82" s="129">
        <v>-5.96</v>
      </c>
      <c r="L82" s="129">
        <v>-5.56</v>
      </c>
      <c r="M82" s="129">
        <v>0.5</v>
      </c>
      <c r="N82" s="129">
        <v>8.52</v>
      </c>
      <c r="O82" s="129">
        <v>15.359999999999998</v>
      </c>
      <c r="P82" s="129">
        <v>2.89</v>
      </c>
      <c r="Q82" s="129">
        <v>0.55000000000000004</v>
      </c>
      <c r="R82" s="129">
        <v>2.71</v>
      </c>
      <c r="S82" s="129">
        <v>2.48</v>
      </c>
      <c r="T82" s="129">
        <v>-2.48</v>
      </c>
      <c r="U82" s="129">
        <v>-6.95</v>
      </c>
      <c r="V82" s="129">
        <v>1.26</v>
      </c>
      <c r="W82" s="129">
        <v>6.41</v>
      </c>
      <c r="X82" s="129">
        <v>1.87</v>
      </c>
      <c r="Y82" s="129">
        <v>-1.75</v>
      </c>
      <c r="Z82" s="129">
        <v>-1.67</v>
      </c>
      <c r="AA82" s="129">
        <v>-1.06</v>
      </c>
      <c r="AB82" s="129">
        <v>-0.17</v>
      </c>
      <c r="AC82" s="129">
        <v>0.54</v>
      </c>
      <c r="AD82" s="129">
        <v>3.47</v>
      </c>
      <c r="AE82" s="129">
        <v>4.82</v>
      </c>
      <c r="AF82" s="129">
        <v>3.4699999999999998</v>
      </c>
      <c r="AG82" s="129">
        <v>-0.83</v>
      </c>
      <c r="AH82" s="129">
        <v>-0.77</v>
      </c>
      <c r="AI82" s="129">
        <v>-3.76</v>
      </c>
      <c r="AJ82" s="129">
        <v>-3.5500000000000003</v>
      </c>
      <c r="AK82" s="129">
        <v>-2.06</v>
      </c>
      <c r="AL82" s="129">
        <v>-1.9599999999999997</v>
      </c>
      <c r="AM82" s="129">
        <v>3.3</v>
      </c>
      <c r="AN82" s="129">
        <v>5.26</v>
      </c>
      <c r="AO82" s="129">
        <v>5.52</v>
      </c>
      <c r="AP82" s="129">
        <v>9.91</v>
      </c>
      <c r="AQ82" s="129">
        <v>8.35</v>
      </c>
      <c r="AR82" s="129">
        <v>2.61</v>
      </c>
      <c r="AS82" s="129">
        <v>-0.49</v>
      </c>
      <c r="AT82" s="129">
        <v>2.02</v>
      </c>
      <c r="AU82" s="129">
        <v>0.56999999999999995</v>
      </c>
      <c r="AV82" s="129">
        <v>-1.28</v>
      </c>
      <c r="AW82" s="129">
        <v>-2.31</v>
      </c>
      <c r="AX82" s="129">
        <v>-1.82</v>
      </c>
      <c r="AY82" s="129">
        <v>-1.34</v>
      </c>
      <c r="AZ82" s="129">
        <v>3.7899999999999996</v>
      </c>
      <c r="BA82" s="129">
        <v>11.37</v>
      </c>
      <c r="BB82" s="129">
        <v>1.95</v>
      </c>
      <c r="BC82" s="129">
        <v>-2</v>
      </c>
      <c r="BD82" s="129">
        <v>-0.32999999999999996</v>
      </c>
      <c r="BE82" s="129">
        <v>-0.94999999999999984</v>
      </c>
      <c r="BF82" s="129">
        <v>-0.4</v>
      </c>
      <c r="BG82" s="129">
        <v>-1.17</v>
      </c>
      <c r="BH82" s="129">
        <v>-2.29</v>
      </c>
      <c r="BI82" s="129">
        <v>-0.39000000000000007</v>
      </c>
      <c r="BJ82" s="129">
        <v>0.57999999999999996</v>
      </c>
      <c r="BK82" s="129">
        <v>-0.12</v>
      </c>
      <c r="BL82" s="129">
        <v>0.49</v>
      </c>
      <c r="BM82" s="129">
        <v>1.0900000000000001</v>
      </c>
      <c r="BN82" s="129">
        <v>2.89</v>
      </c>
      <c r="BO82" s="129">
        <v>3.5500000000000003</v>
      </c>
      <c r="BP82" s="129">
        <v>0.76000000000000012</v>
      </c>
      <c r="BQ82" s="129">
        <v>-1.88</v>
      </c>
      <c r="BR82" s="129">
        <v>-1.61</v>
      </c>
      <c r="BS82" s="129">
        <v>-1.9999999999999998</v>
      </c>
      <c r="BT82" s="129">
        <v>0.27</v>
      </c>
      <c r="BU82" s="129">
        <v>-0.74</v>
      </c>
      <c r="BV82" s="129">
        <v>-0.10000000000000002</v>
      </c>
      <c r="BW82" s="129">
        <v>0.97</v>
      </c>
      <c r="BX82" s="129">
        <v>2.8499999999999996</v>
      </c>
      <c r="BY82" s="129">
        <v>3.8999999999999995</v>
      </c>
      <c r="BZ82" s="129">
        <v>1.22</v>
      </c>
      <c r="CA82" s="129">
        <v>-1.34</v>
      </c>
      <c r="CB82" s="129">
        <v>-3.5999999999999996</v>
      </c>
      <c r="CC82" s="129">
        <v>-5.51</v>
      </c>
      <c r="CD82" s="129">
        <v>-12.15</v>
      </c>
      <c r="CE82" s="129">
        <v>-5.9299999999999988</v>
      </c>
      <c r="CF82" s="129">
        <v>8.42</v>
      </c>
      <c r="CG82" s="129">
        <v>4.5999999999999996</v>
      </c>
      <c r="CH82" s="129">
        <v>-3.06</v>
      </c>
      <c r="CI82" s="129">
        <v>-0.74</v>
      </c>
      <c r="CJ82" s="129">
        <v>5.27</v>
      </c>
      <c r="CK82" s="129">
        <v>11.22</v>
      </c>
      <c r="CL82" s="129">
        <v>5.77</v>
      </c>
      <c r="CM82" s="129">
        <v>-0.86</v>
      </c>
      <c r="CN82" s="129">
        <v>0.17</v>
      </c>
      <c r="CO82" s="129">
        <v>3.09</v>
      </c>
      <c r="CP82" s="129">
        <v>1.79</v>
      </c>
      <c r="CQ82" s="129">
        <v>-1.48</v>
      </c>
      <c r="CR82" s="129">
        <v>-0.61</v>
      </c>
      <c r="CS82" s="129">
        <v>-0.48</v>
      </c>
      <c r="CT82" s="129">
        <v>1.64</v>
      </c>
      <c r="CU82" s="129">
        <v>1.8299999999999998</v>
      </c>
      <c r="CV82" s="129">
        <v>1.36</v>
      </c>
      <c r="CW82" s="129">
        <v>1.3499999999999999</v>
      </c>
      <c r="CX82" s="129">
        <v>1.59</v>
      </c>
      <c r="CY82" s="129">
        <v>5.01</v>
      </c>
      <c r="CZ82" s="129">
        <v>1.43</v>
      </c>
      <c r="DA82" s="129">
        <v>-0.83999999999999986</v>
      </c>
      <c r="DB82" s="129">
        <v>-1.39</v>
      </c>
      <c r="DC82" s="129">
        <v>-3.02</v>
      </c>
      <c r="DD82" s="129">
        <v>1.63</v>
      </c>
      <c r="DE82" s="129">
        <v>1.41</v>
      </c>
      <c r="DF82" s="129">
        <v>3.13</v>
      </c>
      <c r="DG82" s="129">
        <v>3.61</v>
      </c>
      <c r="DH82" s="129">
        <v>1.42</v>
      </c>
      <c r="DI82" s="129">
        <v>1.87</v>
      </c>
      <c r="DJ82" s="129">
        <v>-7.0000000000000007E-2</v>
      </c>
      <c r="DK82" s="129">
        <v>-1.21</v>
      </c>
      <c r="DL82" s="129">
        <v>-1.41</v>
      </c>
      <c r="DM82" s="129">
        <v>-1.7399999999999998</v>
      </c>
      <c r="DN82" s="129">
        <v>-1.5099999999999998</v>
      </c>
      <c r="DO82" s="129">
        <v>-0.42</v>
      </c>
      <c r="DP82" s="129">
        <v>0.15</v>
      </c>
      <c r="DQ82" s="129">
        <v>2.09</v>
      </c>
      <c r="DR82" s="129">
        <v>-0.70999999999999985</v>
      </c>
      <c r="DS82" s="129">
        <v>0.14000000000000001</v>
      </c>
      <c r="DT82" s="129">
        <v>-1.38</v>
      </c>
      <c r="DU82" s="129">
        <v>-0.20999999999999996</v>
      </c>
      <c r="DV82" s="129">
        <v>-1.1000000000000001</v>
      </c>
      <c r="DW82" s="129">
        <v>0.88</v>
      </c>
      <c r="DX82" s="129">
        <v>-0.17</v>
      </c>
      <c r="DY82" s="129">
        <v>-1.59</v>
      </c>
      <c r="DZ82" s="129">
        <v>0.8600000000000001</v>
      </c>
      <c r="EA82" s="129">
        <v>-0.25</v>
      </c>
      <c r="EB82" s="129">
        <v>-8.9999999999999983E-2</v>
      </c>
      <c r="EC82" s="129">
        <v>-0.56999999999999995</v>
      </c>
      <c r="ED82" s="129">
        <v>-1.27</v>
      </c>
      <c r="EE82" s="129">
        <v>0.82</v>
      </c>
      <c r="EF82" s="129">
        <v>3.1100000000000003</v>
      </c>
      <c r="EG82" s="129">
        <v>5.08</v>
      </c>
      <c r="EH82" s="129">
        <v>3.3499999999999996</v>
      </c>
      <c r="EI82" s="129">
        <v>4.8099999999999996</v>
      </c>
      <c r="EJ82" s="129">
        <v>0.93000000000000016</v>
      </c>
      <c r="EK82" s="129">
        <v>-1.4000000000000001</v>
      </c>
      <c r="EL82" s="129">
        <v>-1.26</v>
      </c>
      <c r="EM82" s="129">
        <v>0.03</v>
      </c>
      <c r="EN82" s="129">
        <v>-2.02</v>
      </c>
      <c r="EO82" s="129">
        <v>-2.02</v>
      </c>
      <c r="EP82" s="129">
        <v>-1.6</v>
      </c>
      <c r="EQ82" s="129">
        <v>2.74</v>
      </c>
      <c r="ER82" s="129">
        <v>2.94</v>
      </c>
      <c r="ES82" s="129">
        <v>-0.05</v>
      </c>
      <c r="ET82" s="129">
        <v>3.13</v>
      </c>
      <c r="EU82" s="129">
        <v>0.74</v>
      </c>
      <c r="EV82">
        <f>100*SUMIF('12pxv'!$E$39:$E$492,$A82,'12pxv'!H$39:H$492)/sub_peso!EV82</f>
        <v>0.15</v>
      </c>
      <c r="EW82">
        <f>100*SUMIF('12pxv'!$E$39:$E$492,$A82,'12pxv'!I$39:I$492)/sub_peso!EW82</f>
        <v>0.29000000000000004</v>
      </c>
      <c r="EX82">
        <f>100*SUMIF('12pxv'!$E$39:$E$492,$A82,'12pxv'!J$39:J$492)/sub_peso!EX82</f>
        <v>-0.23000000000000004</v>
      </c>
      <c r="EY82">
        <f>100*SUMIF('12pxv'!$E$39:$E$492,$A82,'12pxv'!K$39:K$492)/sub_peso!EY82</f>
        <v>-0.45999999999999996</v>
      </c>
      <c r="EZ82">
        <f>100*SUMIF('12pxv'!$E$39:$E$492,$A82,'12pxv'!L$39:L$492)/sub_peso!EZ82</f>
        <v>0.57999999999999996</v>
      </c>
      <c r="FA82">
        <f>100*SUMIF('12pxv'!$E$39:$E$492,$A82,'12pxv'!M$39:M$492)/sub_peso!FA82</f>
        <v>-0.87000000000000011</v>
      </c>
      <c r="FB82">
        <f>100*SUMIF('12pxv'!$E$39:$E$492,$A82,'12pxv'!N$39:N$492)/sub_peso!FB82</f>
        <v>0.13</v>
      </c>
      <c r="FC82">
        <f>100*SUMIF('12pxv'!$E$39:$E$492,$A82,'12pxv'!O$39:O$492)/sub_peso!FC82</f>
        <v>1.35</v>
      </c>
      <c r="FD82">
        <f>100*SUMIF('12pxv'!$E$39:$E$492,$A82,'12pxv'!P$39:P$492)/sub_peso!FD82</f>
        <v>4.66</v>
      </c>
      <c r="FE82">
        <f>100*SUMIF('12pxv'!$E$39:$E$492,$A82,'12pxv'!Q$39:Q$492)/sub_peso!FE82</f>
        <v>2.33</v>
      </c>
      <c r="FF82">
        <f>100*SUMIF('12pxv'!$E$39:$E$492,$A82,'12pxv'!R$39:R$492)/sub_peso!FF82</f>
        <v>3.1500000000000004</v>
      </c>
      <c r="FG82">
        <f>100*SUMIF('12pxv'!$E$39:$E$492,$A82,'12pxv'!S$39:S$492)/sub_peso!FG82</f>
        <v>4.8600000000000003</v>
      </c>
      <c r="FH82">
        <f>100*SUMIF('12pxv'!$E$39:$E$492,$A82,'12pxv'!T$39:T$492)/sub_peso!FH82</f>
        <v>4.75</v>
      </c>
      <c r="FI82">
        <f>100*SUMIF('12pxv'!$E$39:$E$492,$A82,'12pxv'!U$39:U$492)/sub_peso!FI82</f>
        <v>2.0499999999999998</v>
      </c>
      <c r="FJ82">
        <f>100*SUMIF('12pxv'!$E$39:$E$492,$A82,'12pxv'!V$39:V$492)/sub_peso!FJ82</f>
        <v>0.17</v>
      </c>
      <c r="FK82">
        <f>100*SUMIF('12pxv'!$E$39:$E$492,$A82,'12pxv'!W$39:W$492)/sub_peso!FK82</f>
        <v>-1.92</v>
      </c>
      <c r="FL82">
        <f>100*SUMIF('12pxv'!$E$39:$E$492,$A82,'12pxv'!X$39:X$492)/sub_peso!FL82</f>
        <v>-3.1399999999999997</v>
      </c>
      <c r="FM82">
        <f>100*SUMIF('12pxv'!$E$39:$E$492,$A82,'12pxv'!Y$39:Y$492)/sub_peso!FM82</f>
        <v>-2.38</v>
      </c>
      <c r="FN82">
        <f>100*SUMIF('12pxv'!$E$39:$E$492,$A82,'12pxv'!Z$39:Z$492)/sub_peso!FN82</f>
        <v>-0.81</v>
      </c>
      <c r="FO82">
        <f>100*SUMIF('12pxv'!$E$39:$E$492,$A82,'12pxv'!AA$39:AA$492)/sub_peso!FO82</f>
        <v>-0.44999999999999996</v>
      </c>
      <c r="FP82">
        <f>100*SUMIF('12pxv'!$E$39:$E$492,$A82,'12pxv'!AB$39:AB$492)/sub_peso!FP82</f>
        <v>3.04</v>
      </c>
      <c r="FQ82">
        <f>100*SUMIF('12pxv'!$E$39:$E$492,$A82,'12pxv'!AC$39:AC$492)/sub_peso!FQ82</f>
        <v>3.4400000000000004</v>
      </c>
      <c r="FR82">
        <f>100*SUMIF('12pxv'!$E$39:$E$492,$A82,'12pxv'!AD$39:AD$492)/sub_peso!FR82</f>
        <v>-0.71</v>
      </c>
      <c r="FS82">
        <f>100*SUMIF('12pxv'!$E$39:$E$492,$A82,'12pxv'!AE$39:AE$492)/sub_peso!FS82</f>
        <v>1.55</v>
      </c>
      <c r="FT82">
        <f>100*SUMIF('12pxv'!$E$39:$E$492,$A82,'12pxv'!AF$39:AF$492)/sub_peso!FT82</f>
        <v>0.16</v>
      </c>
      <c r="FU82">
        <f>100*SUMIF('12pxv'!$E$39:$E$492,$A82,'12pxv'!AG$39:AG$492)/sub_peso!FU82</f>
        <v>-1.9800000000000002</v>
      </c>
      <c r="FV82">
        <f>100*SUMIF('12pxv'!$E$39:$E$492,$A82,'12pxv'!AH$39:AH$492)/sub_peso!FV82</f>
        <v>-0.45000000000000007</v>
      </c>
      <c r="FW82">
        <f>100*SUMIF('12pxv'!$E$39:$E$492,$A82,'12pxv'!AI$39:AI$492)/sub_peso!FW82</f>
        <v>0.74</v>
      </c>
      <c r="FX82">
        <f>100*SUMIF('12pxv'!$E$39:$E$492,$A82,'12pxv'!AJ$39:AJ$492)/sub_peso!FX82</f>
        <v>0.8</v>
      </c>
      <c r="FY82">
        <f>100*SUMIF('12pxv'!$E$39:$E$492,$A82,'12pxv'!AK$39:AK$492)/sub_peso!FY82</f>
        <v>7.0000000000000007E-2</v>
      </c>
      <c r="FZ82">
        <f>100*SUMIF('12pxv'!$E$39:$E$492,$A82,'12pxv'!AL$39:AL$492)/sub_peso!FZ82</f>
        <v>-0.56000000000000005</v>
      </c>
      <c r="GA82">
        <f>100*SUMIF('12pxv'!$E$39:$E$492,$A82,'12pxv'!AM$39:AM$492)/sub_peso!GA82</f>
        <v>-0.6</v>
      </c>
      <c r="GB82">
        <f>100*SUMIF('12pxv'!$E$39:$E$492,$A82,'12pxv'!AN$39:AN$492)/sub_peso!GB82</f>
        <v>1.18</v>
      </c>
    </row>
    <row r="83" spans="1:184" x14ac:dyDescent="0.25">
      <c r="A83" s="59">
        <v>1110010</v>
      </c>
      <c r="B83" s="56" t="s">
        <v>84</v>
      </c>
      <c r="C83" s="129">
        <v>-0.75575680810639678</v>
      </c>
      <c r="D83" s="129">
        <v>-0.43518304431599236</v>
      </c>
      <c r="E83" s="129">
        <v>3.6503104786545921</v>
      </c>
      <c r="F83" s="129">
        <v>6.7238320707070711</v>
      </c>
      <c r="G83" s="129">
        <v>5.4867820895522392</v>
      </c>
      <c r="H83" s="129">
        <v>0.54011383039271477</v>
      </c>
      <c r="I83" s="129">
        <v>-2.9899771949828957</v>
      </c>
      <c r="J83" s="129">
        <v>-1.8347501469723693</v>
      </c>
      <c r="K83" s="129">
        <v>-4.9374369747899154</v>
      </c>
      <c r="L83" s="129">
        <v>-2.1641381495564005</v>
      </c>
      <c r="M83" s="129">
        <v>-2.7604342190537912</v>
      </c>
      <c r="N83" s="129">
        <v>4.6663927855711407</v>
      </c>
      <c r="O83" s="129">
        <v>10.949287103046014</v>
      </c>
      <c r="P83" s="129">
        <v>1.9404970414201186</v>
      </c>
      <c r="Q83" s="129">
        <v>2.1362012798138452</v>
      </c>
      <c r="R83" s="129">
        <v>5.3191215059897328</v>
      </c>
      <c r="S83" s="129">
        <v>5.0616195652173914</v>
      </c>
      <c r="T83" s="129">
        <v>1.8406500260010399</v>
      </c>
      <c r="U83" s="129">
        <v>-2.1372307692307695</v>
      </c>
      <c r="V83" s="129">
        <v>1.6255391899000526</v>
      </c>
      <c r="W83" s="129">
        <v>2.4596309771309772</v>
      </c>
      <c r="X83" s="129">
        <v>2.5146965833758284</v>
      </c>
      <c r="Y83" s="129">
        <v>-4.7817182817182814E-2</v>
      </c>
      <c r="Z83" s="129">
        <v>-0.88136820925553327</v>
      </c>
      <c r="AA83" s="129">
        <v>-1.5615689300411526</v>
      </c>
      <c r="AB83" s="129">
        <v>1.6235334386519222</v>
      </c>
      <c r="AC83" s="129">
        <v>1.3242077922077924</v>
      </c>
      <c r="AD83" s="129">
        <v>2.5765237603305788</v>
      </c>
      <c r="AE83" s="129">
        <v>1.3678386605783865</v>
      </c>
      <c r="AF83" s="129">
        <v>0.82641813602015091</v>
      </c>
      <c r="AG83" s="129">
        <v>-0.80945701357466071</v>
      </c>
      <c r="AH83" s="129">
        <v>-0.27416666666666678</v>
      </c>
      <c r="AI83" s="129">
        <v>0.34496671786994354</v>
      </c>
      <c r="AJ83" s="129">
        <v>-2.7950411522633738</v>
      </c>
      <c r="AK83" s="129">
        <v>-2.0905092838196286</v>
      </c>
      <c r="AL83" s="129">
        <v>0.49041349292709469</v>
      </c>
      <c r="AM83" s="129">
        <v>-2.0617589041095892</v>
      </c>
      <c r="AN83" s="129">
        <v>1.2494594594594597</v>
      </c>
      <c r="AO83" s="129">
        <v>2.2372100840336135</v>
      </c>
      <c r="AP83" s="129">
        <v>6.6885801442041046</v>
      </c>
      <c r="AQ83" s="129">
        <v>5.0416051364365968</v>
      </c>
      <c r="AR83" s="129">
        <v>1.2527249089963597</v>
      </c>
      <c r="AS83" s="129">
        <v>0.90389589905362777</v>
      </c>
      <c r="AT83" s="129">
        <v>0.67424338624338631</v>
      </c>
      <c r="AU83" s="129">
        <v>1.9063138297872344</v>
      </c>
      <c r="AV83" s="129">
        <v>1.1845392311743022</v>
      </c>
      <c r="AW83" s="129">
        <v>0.56084816753926703</v>
      </c>
      <c r="AX83" s="129">
        <v>0.51095733610822047</v>
      </c>
      <c r="AY83" s="129">
        <v>-0.38059159314997404</v>
      </c>
      <c r="AZ83" s="129">
        <v>0.22834900731452465</v>
      </c>
      <c r="BA83" s="129">
        <v>2.2130320546505517</v>
      </c>
      <c r="BB83" s="129">
        <v>2.4874343122102007</v>
      </c>
      <c r="BC83" s="129">
        <v>1.258384654215043</v>
      </c>
      <c r="BD83" s="129">
        <v>0.15573573573573571</v>
      </c>
      <c r="BE83" s="129">
        <v>-1.750236537493709</v>
      </c>
      <c r="BF83" s="129">
        <v>1.0882295419454451</v>
      </c>
      <c r="BG83" s="129">
        <v>-1.5340429887410445</v>
      </c>
      <c r="BH83" s="129">
        <v>-1.1919645648775403</v>
      </c>
      <c r="BI83" s="129">
        <v>-0.79498675145733966</v>
      </c>
      <c r="BJ83" s="129">
        <v>1.3653150242326331</v>
      </c>
      <c r="BK83" s="129">
        <v>-1.6463519313304722</v>
      </c>
      <c r="BL83" s="129">
        <v>0.7741295991213617</v>
      </c>
      <c r="BM83" s="129">
        <v>2.2824371584699459</v>
      </c>
      <c r="BN83" s="129">
        <v>-0.4897478540772533</v>
      </c>
      <c r="BO83" s="129">
        <v>-0.34550244432373711</v>
      </c>
      <c r="BP83" s="129">
        <v>1.6601153846153849</v>
      </c>
      <c r="BQ83" s="129">
        <v>-1.377536704730832</v>
      </c>
      <c r="BR83" s="129">
        <v>-1.4925609756097562</v>
      </c>
      <c r="BS83" s="129">
        <v>-1.538198300283286</v>
      </c>
      <c r="BT83" s="129">
        <v>1.1731398723157282</v>
      </c>
      <c r="BU83" s="129">
        <v>-1.1430219146482144E-2</v>
      </c>
      <c r="BV83" s="129">
        <v>-0.55297577854671276</v>
      </c>
      <c r="BW83" s="129">
        <v>-0.99898895990703096</v>
      </c>
      <c r="BX83" s="129">
        <v>3.0457226792009404</v>
      </c>
      <c r="BY83" s="129">
        <v>3.857223812249571</v>
      </c>
      <c r="BZ83" s="129">
        <v>0.81890555555555566</v>
      </c>
      <c r="CA83" s="129">
        <v>0.33029900332225903</v>
      </c>
      <c r="CB83" s="129">
        <v>-0.68586054233536242</v>
      </c>
      <c r="CC83" s="129">
        <v>-5.1926135726303988</v>
      </c>
      <c r="CD83" s="129">
        <v>-8.6663636363636378</v>
      </c>
      <c r="CE83" s="129">
        <v>-3.5069627694317447</v>
      </c>
      <c r="CF83" s="129">
        <v>1.0817762711864407</v>
      </c>
      <c r="CG83" s="129">
        <v>1.9438817998656814</v>
      </c>
      <c r="CH83" s="129">
        <v>-1.36</v>
      </c>
      <c r="CI83" s="129">
        <v>0.77999999999999992</v>
      </c>
      <c r="CJ83" s="129">
        <v>1.9</v>
      </c>
      <c r="CK83" s="129">
        <v>2.34</v>
      </c>
      <c r="CL83" s="129">
        <v>2.8</v>
      </c>
      <c r="CM83" s="129">
        <v>3.44</v>
      </c>
      <c r="CN83" s="129">
        <v>0.42</v>
      </c>
      <c r="CO83" s="129">
        <v>0.33</v>
      </c>
      <c r="CP83" s="129">
        <v>2.73</v>
      </c>
      <c r="CQ83" s="129">
        <v>0.36</v>
      </c>
      <c r="CR83" s="129">
        <v>0.35</v>
      </c>
      <c r="CS83" s="129">
        <v>1.02</v>
      </c>
      <c r="CT83" s="129">
        <v>0.08</v>
      </c>
      <c r="CU83" s="129">
        <v>0.40999999999999992</v>
      </c>
      <c r="CV83" s="129">
        <v>-1.18</v>
      </c>
      <c r="CW83" s="129">
        <v>2.58</v>
      </c>
      <c r="CX83" s="129">
        <v>-0.11</v>
      </c>
      <c r="CY83" s="129">
        <v>1.1399999999999999</v>
      </c>
      <c r="CZ83" s="129">
        <v>2.64</v>
      </c>
      <c r="DA83" s="129">
        <v>1.49</v>
      </c>
      <c r="DB83" s="129">
        <v>-1.21</v>
      </c>
      <c r="DC83" s="129">
        <v>-0.92</v>
      </c>
      <c r="DD83" s="129">
        <v>-0.41</v>
      </c>
      <c r="DE83" s="129">
        <v>1.9</v>
      </c>
      <c r="DF83" s="129">
        <v>1.17</v>
      </c>
      <c r="DG83" s="129">
        <v>0.77</v>
      </c>
      <c r="DH83" s="129">
        <v>1.02</v>
      </c>
      <c r="DI83" s="129">
        <v>7.0000000000000007E-2</v>
      </c>
      <c r="DJ83" s="129">
        <v>1.6100000000000003</v>
      </c>
      <c r="DK83" s="129">
        <v>0.24000000000000002</v>
      </c>
      <c r="DL83" s="129">
        <v>0.76</v>
      </c>
      <c r="DM83" s="129">
        <v>-0.67</v>
      </c>
      <c r="DN83" s="129">
        <v>0.11999999999999998</v>
      </c>
      <c r="DO83" s="129">
        <v>2.9999999999999995E-2</v>
      </c>
      <c r="DP83" s="129">
        <v>-0.94999999999999984</v>
      </c>
      <c r="DQ83" s="129">
        <v>0.44</v>
      </c>
      <c r="DR83" s="129">
        <v>1.18</v>
      </c>
      <c r="DS83" s="129">
        <v>-0.35000000000000003</v>
      </c>
      <c r="DT83" s="129">
        <v>0.52</v>
      </c>
      <c r="DU83" s="129">
        <v>-7.0000000000000007E-2</v>
      </c>
      <c r="DV83" s="129">
        <v>0.73</v>
      </c>
      <c r="DW83" s="129">
        <v>0.93</v>
      </c>
      <c r="DX83" s="129">
        <v>-0.81000000000000016</v>
      </c>
      <c r="DY83" s="129">
        <v>-2.6</v>
      </c>
      <c r="DZ83" s="129">
        <v>-1.0900000000000001</v>
      </c>
      <c r="EA83" s="129">
        <v>1.03</v>
      </c>
      <c r="EB83" s="129">
        <v>1.22</v>
      </c>
      <c r="EC83" s="129">
        <v>-1.04</v>
      </c>
      <c r="ED83" s="129">
        <v>0.47999999999999993</v>
      </c>
      <c r="EE83" s="129">
        <v>0.73000000000000009</v>
      </c>
      <c r="EF83" s="129">
        <v>0.22</v>
      </c>
      <c r="EG83" s="129">
        <v>0.98</v>
      </c>
      <c r="EH83" s="129">
        <v>1.36</v>
      </c>
      <c r="EI83" s="129">
        <v>3.44</v>
      </c>
      <c r="EJ83" s="129">
        <v>4.5199999999999996</v>
      </c>
      <c r="EK83" s="129">
        <v>2.19</v>
      </c>
      <c r="EL83" s="129">
        <v>2.15</v>
      </c>
      <c r="EM83" s="129">
        <v>0.99</v>
      </c>
      <c r="EN83" s="129">
        <v>-0.69</v>
      </c>
      <c r="EO83" s="129">
        <v>-1.9399999999999997</v>
      </c>
      <c r="EP83" s="129">
        <v>-0.05</v>
      </c>
      <c r="EQ83" s="129">
        <v>-0.04</v>
      </c>
      <c r="ER83" s="129">
        <v>-0.78000000000000014</v>
      </c>
      <c r="ES83" s="129">
        <v>1.03</v>
      </c>
      <c r="ET83" s="129">
        <v>1.08</v>
      </c>
      <c r="EU83" s="129">
        <v>1.6499999999999997</v>
      </c>
      <c r="EV83">
        <f>100*SUMIF('12pxv'!$E$39:$E$492,$A83,'12pxv'!H$39:H$492)/sub_peso!EV83</f>
        <v>-0.13</v>
      </c>
      <c r="EW83">
        <f>100*SUMIF('12pxv'!$E$39:$E$492,$A83,'12pxv'!I$39:I$492)/sub_peso!EW83</f>
        <v>1.76</v>
      </c>
      <c r="EX83">
        <f>100*SUMIF('12pxv'!$E$39:$E$492,$A83,'12pxv'!J$39:J$492)/sub_peso!EX83</f>
        <v>-0.35</v>
      </c>
      <c r="EY83">
        <f>100*SUMIF('12pxv'!$E$39:$E$492,$A83,'12pxv'!K$39:K$492)/sub_peso!EY83</f>
        <v>1.1099999999999999</v>
      </c>
      <c r="EZ83">
        <f>100*SUMIF('12pxv'!$E$39:$E$492,$A83,'12pxv'!L$39:L$492)/sub_peso!EZ83</f>
        <v>-0.84</v>
      </c>
      <c r="FA83">
        <f>100*SUMIF('12pxv'!$E$39:$E$492,$A83,'12pxv'!M$39:M$492)/sub_peso!FA83</f>
        <v>0.56000000000000005</v>
      </c>
      <c r="FB83">
        <f>100*SUMIF('12pxv'!$E$39:$E$492,$A83,'12pxv'!N$39:N$492)/sub_peso!FB83</f>
        <v>-0.12</v>
      </c>
      <c r="FC83">
        <f>100*SUMIF('12pxv'!$E$39:$E$492,$A83,'12pxv'!O$39:O$492)/sub_peso!FC83</f>
        <v>-7.0000000000000007E-2</v>
      </c>
      <c r="FD83">
        <f>100*SUMIF('12pxv'!$E$39:$E$492,$A83,'12pxv'!P$39:P$492)/sub_peso!FD83</f>
        <v>0.04</v>
      </c>
      <c r="FE83">
        <f>100*SUMIF('12pxv'!$E$39:$E$492,$A83,'12pxv'!Q$39:Q$492)/sub_peso!FE83</f>
        <v>0.41</v>
      </c>
      <c r="FF83">
        <f>100*SUMIF('12pxv'!$E$39:$E$492,$A83,'12pxv'!R$39:R$492)/sub_peso!FF83</f>
        <v>0.86</v>
      </c>
      <c r="FG83">
        <f>100*SUMIF('12pxv'!$E$39:$E$492,$A83,'12pxv'!S$39:S$492)/sub_peso!FG83</f>
        <v>2.06</v>
      </c>
      <c r="FH83">
        <f>100*SUMIF('12pxv'!$E$39:$E$492,$A83,'12pxv'!T$39:T$492)/sub_peso!FH83</f>
        <v>5</v>
      </c>
      <c r="FI83">
        <f>100*SUMIF('12pxv'!$E$39:$E$492,$A83,'12pxv'!U$39:U$492)/sub_peso!FI83</f>
        <v>5.2599999999999989</v>
      </c>
      <c r="FJ83">
        <f>100*SUMIF('12pxv'!$E$39:$E$492,$A83,'12pxv'!V$39:V$492)/sub_peso!FJ83</f>
        <v>0.86</v>
      </c>
      <c r="FK83">
        <f>100*SUMIF('12pxv'!$E$39:$E$492,$A83,'12pxv'!W$39:W$492)/sub_peso!FK83</f>
        <v>-1.58</v>
      </c>
      <c r="FL83">
        <f>100*SUMIF('12pxv'!$E$39:$E$492,$A83,'12pxv'!X$39:X$492)/sub_peso!FL83</f>
        <v>-2.33</v>
      </c>
      <c r="FM83">
        <f>100*SUMIF('12pxv'!$E$39:$E$492,$A83,'12pxv'!Y$39:Y$492)/sub_peso!FM83</f>
        <v>-1</v>
      </c>
      <c r="FN83">
        <f>100*SUMIF('12pxv'!$E$39:$E$492,$A83,'12pxv'!Z$39:Z$492)/sub_peso!FN83</f>
        <v>-2</v>
      </c>
      <c r="FO83">
        <f>100*SUMIF('12pxv'!$E$39:$E$492,$A83,'12pxv'!AA$39:AA$492)/sub_peso!FO83</f>
        <v>-0.02</v>
      </c>
      <c r="FP83">
        <f>100*SUMIF('12pxv'!$E$39:$E$492,$A83,'12pxv'!AB$39:AB$492)/sub_peso!FP83</f>
        <v>0.29000000000000004</v>
      </c>
      <c r="FQ83">
        <f>100*SUMIF('12pxv'!$E$39:$E$492,$A83,'12pxv'!AC$39:AC$492)/sub_peso!FQ83</f>
        <v>2.4799999999999995</v>
      </c>
      <c r="FR83">
        <f>100*SUMIF('12pxv'!$E$39:$E$492,$A83,'12pxv'!AD$39:AD$492)/sub_peso!FR83</f>
        <v>0.84</v>
      </c>
      <c r="FS83">
        <f>100*SUMIF('12pxv'!$E$39:$E$492,$A83,'12pxv'!AE$39:AE$492)/sub_peso!FS83</f>
        <v>1.37</v>
      </c>
      <c r="FT83">
        <f>100*SUMIF('12pxv'!$E$39:$E$492,$A83,'12pxv'!AF$39:AF$492)/sub_peso!FT83</f>
        <v>-0.08</v>
      </c>
      <c r="FU83">
        <f>100*SUMIF('12pxv'!$E$39:$E$492,$A83,'12pxv'!AG$39:AG$492)/sub_peso!FU83</f>
        <v>-1.67</v>
      </c>
      <c r="FV83">
        <f>100*SUMIF('12pxv'!$E$39:$E$492,$A83,'12pxv'!AH$39:AH$492)/sub_peso!FV83</f>
        <v>-0.45</v>
      </c>
      <c r="FW83">
        <f>100*SUMIF('12pxv'!$E$39:$E$492,$A83,'12pxv'!AI$39:AI$492)/sub_peso!FW83</f>
        <v>2.61</v>
      </c>
      <c r="FX83">
        <f>100*SUMIF('12pxv'!$E$39:$E$492,$A83,'12pxv'!AJ$39:AJ$492)/sub_peso!FX83</f>
        <v>1.03</v>
      </c>
      <c r="FY83">
        <f>100*SUMIF('12pxv'!$E$39:$E$492,$A83,'12pxv'!AK$39:AK$492)/sub_peso!FY83</f>
        <v>-0.12999999999999998</v>
      </c>
      <c r="FZ83">
        <f>100*SUMIF('12pxv'!$E$39:$E$492,$A83,'12pxv'!AL$39:AL$492)/sub_peso!FZ83</f>
        <v>1.26</v>
      </c>
      <c r="GA83">
        <f>100*SUMIF('12pxv'!$E$39:$E$492,$A83,'12pxv'!AM$39:AM$492)/sub_peso!GA83</f>
        <v>-1.19</v>
      </c>
      <c r="GB83">
        <f>100*SUMIF('12pxv'!$E$39:$E$492,$A83,'12pxv'!AN$39:AN$492)/sub_peso!GB83</f>
        <v>1.6799999999999997</v>
      </c>
    </row>
    <row r="84" spans="1:184" x14ac:dyDescent="0.25">
      <c r="A84" s="59">
        <v>1110044</v>
      </c>
      <c r="B84" s="56" t="s">
        <v>85</v>
      </c>
      <c r="C84" s="129">
        <v>-0.56999999999999995</v>
      </c>
      <c r="D84" s="129">
        <v>-1.42</v>
      </c>
      <c r="E84" s="129">
        <v>-2.4700000000000002</v>
      </c>
      <c r="F84" s="129">
        <v>4.1900000000000004</v>
      </c>
      <c r="G84" s="129">
        <v>5.81</v>
      </c>
      <c r="H84" s="129">
        <v>3.54</v>
      </c>
      <c r="I84" s="129">
        <v>1.4400000000000002</v>
      </c>
      <c r="J84" s="129">
        <v>4.8899999999999997</v>
      </c>
      <c r="K84" s="129">
        <v>-1.58</v>
      </c>
      <c r="L84" s="129">
        <v>-2.0499999999999998</v>
      </c>
      <c r="M84" s="129">
        <v>-1.36</v>
      </c>
      <c r="N84" s="129">
        <v>1.59</v>
      </c>
      <c r="O84" s="129">
        <v>4.05</v>
      </c>
      <c r="P84" s="129">
        <v>0.28999999999999998</v>
      </c>
      <c r="Q84" s="129">
        <v>0.42</v>
      </c>
      <c r="R84" s="129">
        <v>-0.22999999999999998</v>
      </c>
      <c r="S84" s="129">
        <v>1.69</v>
      </c>
      <c r="T84" s="129">
        <v>0.79</v>
      </c>
      <c r="U84" s="129">
        <v>0.05</v>
      </c>
      <c r="V84" s="129">
        <v>1.61</v>
      </c>
      <c r="W84" s="129">
        <v>6.72</v>
      </c>
      <c r="X84" s="129">
        <v>-0.43</v>
      </c>
      <c r="Y84" s="129">
        <v>1.56</v>
      </c>
      <c r="Z84" s="129">
        <v>9.9999999999999992E-2</v>
      </c>
      <c r="AA84" s="129">
        <v>1.94</v>
      </c>
      <c r="AB84" s="129">
        <v>-2.59</v>
      </c>
      <c r="AC84" s="129">
        <v>-0.8899999999999999</v>
      </c>
      <c r="AD84" s="129">
        <v>-3.43</v>
      </c>
      <c r="AE84" s="129">
        <v>-0.85</v>
      </c>
      <c r="AF84" s="129">
        <v>1.56</v>
      </c>
      <c r="AG84" s="129">
        <v>1.45</v>
      </c>
      <c r="AH84" s="129">
        <v>5.87</v>
      </c>
      <c r="AI84" s="129">
        <v>-2.25</v>
      </c>
      <c r="AJ84" s="129">
        <v>-2.78</v>
      </c>
      <c r="AK84" s="129">
        <v>3.32</v>
      </c>
      <c r="AL84" s="129">
        <v>3.3899999999999997</v>
      </c>
      <c r="AM84" s="129">
        <v>-0.57999999999999996</v>
      </c>
      <c r="AN84" s="129">
        <v>-0.59</v>
      </c>
      <c r="AO84" s="129">
        <v>3.4200000000000004</v>
      </c>
      <c r="AP84" s="129">
        <v>12.06</v>
      </c>
      <c r="AQ84" s="129">
        <v>14.29</v>
      </c>
      <c r="AR84" s="129">
        <v>5.4</v>
      </c>
      <c r="AS84" s="129">
        <v>3.5000000000000004</v>
      </c>
      <c r="AT84" s="129">
        <v>3.4699999999999998</v>
      </c>
      <c r="AU84" s="129">
        <v>5.19</v>
      </c>
      <c r="AV84" s="129">
        <v>0.77</v>
      </c>
      <c r="AW84" s="129">
        <v>-1.8</v>
      </c>
      <c r="AX84" s="129">
        <v>0.19999999999999998</v>
      </c>
      <c r="AY84" s="129">
        <v>-1.2699999999999998</v>
      </c>
      <c r="AZ84" s="129">
        <v>-1.9300000000000002</v>
      </c>
      <c r="BA84" s="129">
        <v>-2.73</v>
      </c>
      <c r="BB84" s="129">
        <v>-2.0299999999999998</v>
      </c>
      <c r="BC84" s="129">
        <v>-2.4500000000000002</v>
      </c>
      <c r="BD84" s="129">
        <v>-1.73</v>
      </c>
      <c r="BE84" s="129">
        <v>0.98000000000000009</v>
      </c>
      <c r="BF84" s="129">
        <v>6.8599999999999994</v>
      </c>
      <c r="BG84" s="129">
        <v>-0.49</v>
      </c>
      <c r="BH84" s="129">
        <v>-2.54</v>
      </c>
      <c r="BI84" s="129">
        <v>9.9999999999999992E-2</v>
      </c>
      <c r="BJ84" s="129">
        <v>0.2</v>
      </c>
      <c r="BK84" s="129">
        <v>-1.5</v>
      </c>
      <c r="BL84" s="129">
        <v>-1.31</v>
      </c>
      <c r="BM84" s="129">
        <v>-7.45</v>
      </c>
      <c r="BN84" s="129">
        <v>-3.08</v>
      </c>
      <c r="BO84" s="129">
        <v>0.35</v>
      </c>
      <c r="BP84" s="129">
        <v>2.2599999999999998</v>
      </c>
      <c r="BQ84" s="129">
        <v>3.6900000000000004</v>
      </c>
      <c r="BR84" s="129">
        <v>9.8000000000000007</v>
      </c>
      <c r="BS84" s="129">
        <v>-1.41</v>
      </c>
      <c r="BT84" s="129">
        <v>-1.54</v>
      </c>
      <c r="BU84" s="129">
        <v>0.24</v>
      </c>
      <c r="BV84" s="129">
        <v>-1.06</v>
      </c>
      <c r="BW84" s="129">
        <v>-1.88</v>
      </c>
      <c r="BX84" s="129">
        <v>-3.63</v>
      </c>
      <c r="BY84" s="129">
        <v>-3.56</v>
      </c>
      <c r="BZ84" s="129">
        <v>2.75</v>
      </c>
      <c r="CA84" s="129">
        <v>1.2500000000000002</v>
      </c>
      <c r="CB84" s="129">
        <v>1.04</v>
      </c>
      <c r="CC84" s="129">
        <v>-3.31</v>
      </c>
      <c r="CD84" s="129">
        <v>-2.08</v>
      </c>
      <c r="CE84" s="129">
        <v>0.11</v>
      </c>
      <c r="CF84" s="129">
        <v>0.55000000000000004</v>
      </c>
      <c r="CG84" s="129">
        <v>0.85</v>
      </c>
      <c r="CH84" s="129">
        <v>-1.19</v>
      </c>
      <c r="CI84" s="129">
        <v>-1.1599999999999999</v>
      </c>
      <c r="CJ84" s="129">
        <v>-0.76</v>
      </c>
      <c r="CK84" s="129">
        <v>7.0000000000000007E-2</v>
      </c>
      <c r="CL84" s="129">
        <v>0.76</v>
      </c>
      <c r="CM84" s="129">
        <v>1.45</v>
      </c>
      <c r="CN84" s="129">
        <v>3.43</v>
      </c>
      <c r="CO84" s="129">
        <v>2.82</v>
      </c>
      <c r="CP84" s="129">
        <v>10.099999999999998</v>
      </c>
      <c r="CQ84" s="129">
        <v>1.31</v>
      </c>
      <c r="CR84" s="129">
        <v>-1.1100000000000003</v>
      </c>
      <c r="CS84" s="129">
        <v>4.93</v>
      </c>
      <c r="CT84" s="129">
        <v>2.8</v>
      </c>
      <c r="CU84" s="129">
        <v>-0.72</v>
      </c>
      <c r="CV84" s="129">
        <v>-0.46</v>
      </c>
      <c r="CW84" s="129">
        <v>0.33000000000000007</v>
      </c>
      <c r="CX84" s="129">
        <v>-1.34</v>
      </c>
      <c r="CY84" s="129">
        <v>1.85</v>
      </c>
      <c r="CZ84" s="129">
        <v>5.5599999999999987</v>
      </c>
      <c r="DA84" s="129">
        <v>1.6</v>
      </c>
      <c r="DB84" s="129">
        <v>7.71</v>
      </c>
      <c r="DC84" s="129">
        <v>-4.0300000000000011</v>
      </c>
      <c r="DD84" s="129">
        <v>1.42</v>
      </c>
      <c r="DE84" s="129">
        <v>1.1200000000000001</v>
      </c>
      <c r="DF84" s="129">
        <v>0.47000000000000003</v>
      </c>
      <c r="DG84" s="129">
        <v>1.0399999999999998</v>
      </c>
      <c r="DH84" s="129">
        <v>0.42</v>
      </c>
      <c r="DI84" s="129">
        <v>-4.12</v>
      </c>
      <c r="DJ84" s="129">
        <v>-1.73</v>
      </c>
      <c r="DK84" s="129">
        <v>-0.84</v>
      </c>
      <c r="DL84" s="129">
        <v>0.14000000000000004</v>
      </c>
      <c r="DM84" s="129">
        <v>-0.43</v>
      </c>
      <c r="DN84" s="129">
        <v>7.75</v>
      </c>
      <c r="DO84" s="129">
        <v>4.3600000000000003</v>
      </c>
      <c r="DP84" s="129">
        <v>-3.88</v>
      </c>
      <c r="DQ84" s="129">
        <v>1.7</v>
      </c>
      <c r="DR84" s="129">
        <v>-0.46000000000000013</v>
      </c>
      <c r="DS84" s="129">
        <v>1.37</v>
      </c>
      <c r="DT84" s="129">
        <v>-2.87</v>
      </c>
      <c r="DU84" s="129">
        <v>-3.6</v>
      </c>
      <c r="DV84" s="129">
        <v>-1.65</v>
      </c>
      <c r="DW84" s="129">
        <v>1.92</v>
      </c>
      <c r="DX84" s="129">
        <v>-1.62</v>
      </c>
      <c r="DY84" s="129">
        <v>1.46</v>
      </c>
      <c r="DZ84" s="129">
        <v>1.1000000000000001</v>
      </c>
      <c r="EA84" s="129">
        <v>1.28</v>
      </c>
      <c r="EB84" s="129">
        <v>0.81999999999999984</v>
      </c>
      <c r="EC84" s="129">
        <v>0.91</v>
      </c>
      <c r="ED84" s="129">
        <v>1.2599999999999998</v>
      </c>
      <c r="EE84" s="129">
        <v>-0.97</v>
      </c>
      <c r="EF84" s="129">
        <v>-0.22</v>
      </c>
      <c r="EG84" s="129">
        <v>0.70999999999999985</v>
      </c>
      <c r="EH84" s="129">
        <v>0.68</v>
      </c>
      <c r="EI84" s="129">
        <v>-0.01</v>
      </c>
      <c r="EJ84" s="129">
        <v>0.06</v>
      </c>
      <c r="EK84" s="129">
        <v>0.66</v>
      </c>
      <c r="EL84" s="129">
        <v>5.08</v>
      </c>
      <c r="EM84" s="129">
        <v>4.4099999999999993</v>
      </c>
      <c r="EN84" s="129">
        <v>-1.1499999999999997</v>
      </c>
      <c r="EO84" s="129">
        <v>0.26</v>
      </c>
      <c r="EP84" s="129">
        <v>0.18</v>
      </c>
      <c r="EQ84" s="129">
        <v>0.6</v>
      </c>
      <c r="ER84" s="129">
        <v>0.27</v>
      </c>
      <c r="ES84" s="129">
        <v>-0.77</v>
      </c>
      <c r="ET84" s="129">
        <v>-0.98</v>
      </c>
      <c r="EU84" s="129">
        <v>0.38</v>
      </c>
      <c r="EV84">
        <f>100*SUMIF('12pxv'!$E$39:$E$492,$A84,'12pxv'!H$39:H$492)/sub_peso!EV84</f>
        <v>-0.12</v>
      </c>
      <c r="EW84">
        <f>100*SUMIF('12pxv'!$E$39:$E$492,$A84,'12pxv'!I$39:I$492)/sub_peso!EW84</f>
        <v>-0.14000000000000001</v>
      </c>
      <c r="EX84">
        <f>100*SUMIF('12pxv'!$E$39:$E$492,$A84,'12pxv'!J$39:J$492)/sub_peso!EX84</f>
        <v>2.91</v>
      </c>
      <c r="EY84">
        <f>100*SUMIF('12pxv'!$E$39:$E$492,$A84,'12pxv'!K$39:K$492)/sub_peso!EY84</f>
        <v>2.27</v>
      </c>
      <c r="EZ84">
        <f>100*SUMIF('12pxv'!$E$39:$E$492,$A84,'12pxv'!L$39:L$492)/sub_peso!EZ84</f>
        <v>-0.11000000000000001</v>
      </c>
      <c r="FA84">
        <f>100*SUMIF('12pxv'!$E$39:$E$492,$A84,'12pxv'!M$39:M$492)/sub_peso!FA84</f>
        <v>0.8</v>
      </c>
      <c r="FB84">
        <f>100*SUMIF('12pxv'!$E$39:$E$492,$A84,'12pxv'!N$39:N$492)/sub_peso!FB84</f>
        <v>2.6300000000000003</v>
      </c>
      <c r="FC84">
        <f>100*SUMIF('12pxv'!$E$39:$E$492,$A84,'12pxv'!O$39:O$492)/sub_peso!FC84</f>
        <v>3.92</v>
      </c>
      <c r="FD84">
        <f>100*SUMIF('12pxv'!$E$39:$E$492,$A84,'12pxv'!P$39:P$492)/sub_peso!FD84</f>
        <v>2.93</v>
      </c>
      <c r="FE84">
        <f>100*SUMIF('12pxv'!$E$39:$E$492,$A84,'12pxv'!Q$39:Q$492)/sub_peso!FE84</f>
        <v>1.4299999999999997</v>
      </c>
      <c r="FF84">
        <f>100*SUMIF('12pxv'!$E$39:$E$492,$A84,'12pxv'!R$39:R$492)/sub_peso!FF84</f>
        <v>0.43</v>
      </c>
      <c r="FG84">
        <f>100*SUMIF('12pxv'!$E$39:$E$492,$A84,'12pxv'!S$39:S$492)/sub_peso!FG84</f>
        <v>0.5</v>
      </c>
      <c r="FH84">
        <f>100*SUMIF('12pxv'!$E$39:$E$492,$A84,'12pxv'!T$39:T$492)/sub_peso!FH84</f>
        <v>1.5200000000000002</v>
      </c>
      <c r="FI84">
        <f>100*SUMIF('12pxv'!$E$39:$E$492,$A84,'12pxv'!U$39:U$492)/sub_peso!FI84</f>
        <v>4.5099999999999989</v>
      </c>
      <c r="FJ84">
        <f>100*SUMIF('12pxv'!$E$39:$E$492,$A84,'12pxv'!V$39:V$492)/sub_peso!FJ84</f>
        <v>5.68</v>
      </c>
      <c r="FK84">
        <f>100*SUMIF('12pxv'!$E$39:$E$492,$A84,'12pxv'!W$39:W$492)/sub_peso!FK84</f>
        <v>1.8399999999999999</v>
      </c>
      <c r="FL84">
        <f>100*SUMIF('12pxv'!$E$39:$E$492,$A84,'12pxv'!X$39:X$492)/sub_peso!FL84</f>
        <v>-1.05</v>
      </c>
      <c r="FM84">
        <f>100*SUMIF('12pxv'!$E$39:$E$492,$A84,'12pxv'!Y$39:Y$492)/sub_peso!FM84</f>
        <v>1.1299999999999999</v>
      </c>
      <c r="FN84">
        <f>100*SUMIF('12pxv'!$E$39:$E$492,$A84,'12pxv'!Z$39:Z$492)/sub_peso!FN84</f>
        <v>-0.46000000000000008</v>
      </c>
      <c r="FO84">
        <f>100*SUMIF('12pxv'!$E$39:$E$492,$A84,'12pxv'!AA$39:AA$492)/sub_peso!FO84</f>
        <v>-0.13</v>
      </c>
      <c r="FP84">
        <f>100*SUMIF('12pxv'!$E$39:$E$492,$A84,'12pxv'!AB$39:AB$492)/sub_peso!FP84</f>
        <v>-0.56999999999999995</v>
      </c>
      <c r="FQ84">
        <f>100*SUMIF('12pxv'!$E$39:$E$492,$A84,'12pxv'!AC$39:AC$492)/sub_peso!FQ84</f>
        <v>-0.93</v>
      </c>
      <c r="FR84">
        <f>100*SUMIF('12pxv'!$E$39:$E$492,$A84,'12pxv'!AD$39:AD$492)/sub_peso!FR84</f>
        <v>-1.57</v>
      </c>
      <c r="FS84">
        <f>100*SUMIF('12pxv'!$E$39:$E$492,$A84,'12pxv'!AE$39:AE$492)/sub_peso!FS84</f>
        <v>-0.66</v>
      </c>
      <c r="FT84">
        <f>100*SUMIF('12pxv'!$E$39:$E$492,$A84,'12pxv'!AF$39:AF$492)/sub_peso!FT84</f>
        <v>1.6</v>
      </c>
      <c r="FU84">
        <f>100*SUMIF('12pxv'!$E$39:$E$492,$A84,'12pxv'!AG$39:AG$492)/sub_peso!FU84</f>
        <v>-0.54999999999999993</v>
      </c>
      <c r="FV84">
        <f>100*SUMIF('12pxv'!$E$39:$E$492,$A84,'12pxv'!AH$39:AH$492)/sub_peso!FV84</f>
        <v>8.2100000000000026</v>
      </c>
      <c r="FW84">
        <f>100*SUMIF('12pxv'!$E$39:$E$492,$A84,'12pxv'!AI$39:AI$492)/sub_peso!FW84</f>
        <v>4.42</v>
      </c>
      <c r="FX84">
        <f>100*SUMIF('12pxv'!$E$39:$E$492,$A84,'12pxv'!AJ$39:AJ$492)/sub_peso!FX84</f>
        <v>-0.77</v>
      </c>
      <c r="FY84">
        <f>100*SUMIF('12pxv'!$E$39:$E$492,$A84,'12pxv'!AK$39:AK$492)/sub_peso!FY84</f>
        <v>-1.04</v>
      </c>
      <c r="FZ84">
        <f>100*SUMIF('12pxv'!$E$39:$E$492,$A84,'12pxv'!AL$39:AL$492)/sub_peso!FZ84</f>
        <v>-1.49</v>
      </c>
      <c r="GA84">
        <f>100*SUMIF('12pxv'!$E$39:$E$492,$A84,'12pxv'!AM$39:AM$492)/sub_peso!GA84</f>
        <v>-1.36</v>
      </c>
      <c r="GB84">
        <f>100*SUMIF('12pxv'!$E$39:$E$492,$A84,'12pxv'!AN$39:AN$492)/sub_peso!GB84</f>
        <v>-1.62</v>
      </c>
    </row>
    <row r="85" spans="1:184" x14ac:dyDescent="0.25">
      <c r="A85" s="59">
        <v>1111004</v>
      </c>
      <c r="B85" s="56" t="s">
        <v>86</v>
      </c>
      <c r="C85" s="129">
        <v>0.24000000000000002</v>
      </c>
      <c r="D85" s="129">
        <v>-0.5</v>
      </c>
      <c r="E85" s="129">
        <v>-0.31</v>
      </c>
      <c r="F85" s="129">
        <v>0.04</v>
      </c>
      <c r="G85" s="129">
        <v>0.24</v>
      </c>
      <c r="H85" s="129">
        <v>0.5</v>
      </c>
      <c r="I85" s="129">
        <v>0.22</v>
      </c>
      <c r="J85" s="129">
        <v>0.73000000000000009</v>
      </c>
      <c r="K85" s="129">
        <v>2.2000000000000002</v>
      </c>
      <c r="L85" s="129">
        <v>2.2400000000000002</v>
      </c>
      <c r="M85" s="129">
        <v>7.62</v>
      </c>
      <c r="N85" s="129">
        <v>13.34</v>
      </c>
      <c r="O85" s="129">
        <v>2.7700000000000005</v>
      </c>
      <c r="P85" s="129">
        <v>-2.99</v>
      </c>
      <c r="Q85" s="129">
        <v>-4.8600000000000003</v>
      </c>
      <c r="R85" s="129">
        <v>-6.49</v>
      </c>
      <c r="S85" s="129">
        <v>-2.68</v>
      </c>
      <c r="T85" s="129">
        <v>-1.8599999999999999</v>
      </c>
      <c r="U85" s="129">
        <v>1.06</v>
      </c>
      <c r="V85" s="129">
        <v>3.0999999999999996</v>
      </c>
      <c r="W85" s="129">
        <v>5.169999999999999</v>
      </c>
      <c r="X85" s="129">
        <v>2.4300000000000002</v>
      </c>
      <c r="Y85" s="129">
        <v>1.92</v>
      </c>
      <c r="Z85" s="129">
        <v>-0.11999999999999998</v>
      </c>
      <c r="AA85" s="129">
        <v>-2.33</v>
      </c>
      <c r="AB85" s="129">
        <v>-4.16</v>
      </c>
      <c r="AC85" s="129">
        <v>-2.59</v>
      </c>
      <c r="AD85" s="129">
        <v>-0.28999999999999998</v>
      </c>
      <c r="AE85" s="129">
        <v>-1.3999999999999997</v>
      </c>
      <c r="AF85" s="129">
        <v>-0.22000000000000003</v>
      </c>
      <c r="AG85" s="129">
        <v>1.9899999999999998</v>
      </c>
      <c r="AH85" s="129">
        <v>4.79</v>
      </c>
      <c r="AI85" s="129">
        <v>1.02</v>
      </c>
      <c r="AJ85" s="129">
        <v>0.71</v>
      </c>
      <c r="AK85" s="129">
        <v>0.62999999999999989</v>
      </c>
      <c r="AL85" s="129">
        <v>2.64</v>
      </c>
      <c r="AM85" s="129">
        <v>1.8200000000000003</v>
      </c>
      <c r="AN85" s="129">
        <v>0.59000000000000008</v>
      </c>
      <c r="AO85" s="129">
        <v>0.60000000000000009</v>
      </c>
      <c r="AP85" s="129">
        <v>2.09</v>
      </c>
      <c r="AQ85" s="129">
        <v>4.0999999999999996</v>
      </c>
      <c r="AR85" s="129">
        <v>0.87</v>
      </c>
      <c r="AS85" s="129">
        <v>0.04</v>
      </c>
      <c r="AT85" s="129">
        <v>0.82</v>
      </c>
      <c r="AU85" s="129">
        <v>2.29</v>
      </c>
      <c r="AV85" s="129">
        <v>3.8</v>
      </c>
      <c r="AW85" s="129">
        <v>1.93</v>
      </c>
      <c r="AX85" s="129">
        <v>5.9999999999999991E-2</v>
      </c>
      <c r="AY85" s="129">
        <v>-0.3</v>
      </c>
      <c r="AZ85" s="129">
        <v>-0.74</v>
      </c>
      <c r="BA85" s="129">
        <v>-0.86</v>
      </c>
      <c r="BB85" s="129">
        <v>-0.79</v>
      </c>
      <c r="BC85" s="129">
        <v>-1.7899999999999998</v>
      </c>
      <c r="BD85" s="129">
        <v>-0.69</v>
      </c>
      <c r="BE85" s="129">
        <v>-1.61</v>
      </c>
      <c r="BF85" s="129">
        <v>1.42</v>
      </c>
      <c r="BG85" s="129">
        <v>3.65</v>
      </c>
      <c r="BH85" s="129">
        <v>3.68</v>
      </c>
      <c r="BI85" s="129">
        <v>5.3299999999999992</v>
      </c>
      <c r="BJ85" s="129">
        <v>4.24</v>
      </c>
      <c r="BK85" s="129">
        <v>0.38</v>
      </c>
      <c r="BL85" s="129">
        <v>-1.5199999999999998</v>
      </c>
      <c r="BM85" s="129">
        <v>-2.65</v>
      </c>
      <c r="BN85" s="129">
        <v>-2.2800000000000002</v>
      </c>
      <c r="BO85" s="129">
        <v>-0.4</v>
      </c>
      <c r="BP85" s="129">
        <v>0.41</v>
      </c>
      <c r="BQ85" s="129">
        <v>-0.55000000000000004</v>
      </c>
      <c r="BR85" s="129">
        <v>0.8</v>
      </c>
      <c r="BS85" s="129">
        <v>4.5</v>
      </c>
      <c r="BT85" s="129">
        <v>1.61</v>
      </c>
      <c r="BU85" s="129">
        <v>-0.11</v>
      </c>
      <c r="BV85" s="129">
        <v>-2.5</v>
      </c>
      <c r="BW85" s="129">
        <v>-3.02</v>
      </c>
      <c r="BX85" s="129">
        <v>-3</v>
      </c>
      <c r="BY85" s="129">
        <v>-1.84</v>
      </c>
      <c r="BZ85" s="129">
        <v>-2</v>
      </c>
      <c r="CA85" s="129">
        <v>-1.76</v>
      </c>
      <c r="CB85" s="129">
        <v>-1.9299999999999997</v>
      </c>
      <c r="CC85" s="129">
        <v>2.0499999999999998</v>
      </c>
      <c r="CD85" s="129">
        <v>2.82</v>
      </c>
      <c r="CE85" s="129">
        <v>3.21</v>
      </c>
      <c r="CF85" s="129">
        <v>1.4</v>
      </c>
      <c r="CG85" s="129">
        <v>-0.35</v>
      </c>
      <c r="CH85" s="129">
        <v>0.34</v>
      </c>
      <c r="CI85" s="129">
        <v>-0.91</v>
      </c>
      <c r="CJ85" s="129">
        <v>-0.89</v>
      </c>
      <c r="CK85" s="129">
        <v>-1.45</v>
      </c>
      <c r="CL85" s="129">
        <v>-0.34</v>
      </c>
      <c r="CM85" s="129">
        <v>-0.45000000000000007</v>
      </c>
      <c r="CN85" s="129">
        <v>-0.59</v>
      </c>
      <c r="CO85" s="129">
        <v>0.25</v>
      </c>
      <c r="CP85" s="129">
        <v>1.0199999999999998</v>
      </c>
      <c r="CQ85" s="129">
        <v>4.1500000000000004</v>
      </c>
      <c r="CR85" s="129">
        <v>6.02</v>
      </c>
      <c r="CS85" s="129">
        <v>12.4</v>
      </c>
      <c r="CT85" s="129">
        <v>15.770000000000001</v>
      </c>
      <c r="CU85" s="129">
        <v>6.44</v>
      </c>
      <c r="CV85" s="129">
        <v>-4.8600000000000003</v>
      </c>
      <c r="CW85" s="129">
        <v>-12.84</v>
      </c>
      <c r="CX85" s="129">
        <v>-6.839999999999999</v>
      </c>
      <c r="CY85" s="129">
        <v>-1.7300000000000002</v>
      </c>
      <c r="CZ85" s="129">
        <v>-1.28</v>
      </c>
      <c r="DA85" s="129">
        <v>-0.15</v>
      </c>
      <c r="DB85" s="129">
        <v>2.57</v>
      </c>
      <c r="DC85" s="129">
        <v>3.56</v>
      </c>
      <c r="DD85" s="129">
        <v>2.77</v>
      </c>
      <c r="DE85" s="129">
        <v>1.31</v>
      </c>
      <c r="DF85" s="129">
        <v>0.3</v>
      </c>
      <c r="DG85" s="129">
        <v>-2.85</v>
      </c>
      <c r="DH85" s="129">
        <v>-4.49</v>
      </c>
      <c r="DI85" s="129">
        <v>-0.37</v>
      </c>
      <c r="DJ85" s="129">
        <v>2.59</v>
      </c>
      <c r="DK85" s="129">
        <v>1.1599999999999999</v>
      </c>
      <c r="DL85" s="129">
        <v>0.62</v>
      </c>
      <c r="DM85" s="129">
        <v>0.40000000000000008</v>
      </c>
      <c r="DN85" s="129">
        <v>0.54</v>
      </c>
      <c r="DO85" s="129">
        <v>3.12</v>
      </c>
      <c r="DP85" s="129">
        <v>9.77</v>
      </c>
      <c r="DQ85" s="129">
        <v>12.1</v>
      </c>
      <c r="DR85" s="129">
        <v>4.0199999999999996</v>
      </c>
      <c r="DS85" s="129">
        <v>-6.61</v>
      </c>
      <c r="DT85" s="129">
        <v>-8.76</v>
      </c>
      <c r="DU85" s="129">
        <v>-6.73</v>
      </c>
      <c r="DV85" s="129">
        <v>-5.78</v>
      </c>
      <c r="DW85" s="129">
        <v>-3.8200000000000003</v>
      </c>
      <c r="DX85" s="129">
        <v>1.88</v>
      </c>
      <c r="DY85" s="129">
        <v>2.84</v>
      </c>
      <c r="DZ85" s="129">
        <v>8.0299999999999976</v>
      </c>
      <c r="EA85" s="129">
        <v>7.43</v>
      </c>
      <c r="EB85" s="129">
        <v>1.67</v>
      </c>
      <c r="EC85" s="129">
        <v>-3.78</v>
      </c>
      <c r="ED85" s="129">
        <v>-3.4</v>
      </c>
      <c r="EE85" s="129">
        <v>-0.9900000000000001</v>
      </c>
      <c r="EF85" s="129">
        <v>-7.0000000000000007E-2</v>
      </c>
      <c r="EG85" s="129">
        <v>1.34</v>
      </c>
      <c r="EH85" s="129">
        <v>1.5899999999999999</v>
      </c>
      <c r="EI85" s="129">
        <v>1.61</v>
      </c>
      <c r="EJ85" s="129">
        <v>0.75</v>
      </c>
      <c r="EK85" s="129">
        <v>-0.41</v>
      </c>
      <c r="EL85" s="129">
        <v>0.73</v>
      </c>
      <c r="EM85" s="129">
        <v>2.66</v>
      </c>
      <c r="EN85" s="129">
        <v>3.1500000000000004</v>
      </c>
      <c r="EO85" s="129">
        <v>0.18999999999999997</v>
      </c>
      <c r="EP85" s="129">
        <v>-0.31</v>
      </c>
      <c r="EQ85" s="129">
        <v>1.83</v>
      </c>
      <c r="ER85" s="129">
        <v>2.4700000000000002</v>
      </c>
      <c r="ES85" s="129">
        <v>5.000000000000001E-2</v>
      </c>
      <c r="ET85" s="129">
        <v>-2.02</v>
      </c>
      <c r="EU85" s="129">
        <v>-1.41</v>
      </c>
      <c r="EV85">
        <f>100*SUMIF('12pxv'!$E$39:$E$492,$A85,'12pxv'!H$39:H$492)/sub_peso!EV85</f>
        <v>-1.1299999999999999</v>
      </c>
      <c r="EW85">
        <f>100*SUMIF('12pxv'!$E$39:$E$492,$A85,'12pxv'!I$39:I$492)/sub_peso!EW85</f>
        <v>-0.55000000000000004</v>
      </c>
      <c r="EX85">
        <f>100*SUMIF('12pxv'!$E$39:$E$492,$A85,'12pxv'!J$39:J$492)/sub_peso!EX85</f>
        <v>0.28999999999999998</v>
      </c>
      <c r="EY85">
        <f>100*SUMIF('12pxv'!$E$39:$E$492,$A85,'12pxv'!K$39:K$492)/sub_peso!EY85</f>
        <v>0.81</v>
      </c>
      <c r="EZ85">
        <f>100*SUMIF('12pxv'!$E$39:$E$492,$A85,'12pxv'!L$39:L$492)/sub_peso!EZ85</f>
        <v>-0.09</v>
      </c>
      <c r="FA85">
        <f>100*SUMIF('12pxv'!$E$39:$E$492,$A85,'12pxv'!M$39:M$492)/sub_peso!FA85</f>
        <v>0.33</v>
      </c>
      <c r="FB85">
        <f>100*SUMIF('12pxv'!$E$39:$E$492,$A85,'12pxv'!N$39:N$492)/sub_peso!FB85</f>
        <v>-0.56999999999999995</v>
      </c>
      <c r="FC85">
        <f>100*SUMIF('12pxv'!$E$39:$E$492,$A85,'12pxv'!O$39:O$492)/sub_peso!FC85</f>
        <v>0.13</v>
      </c>
      <c r="FD85">
        <f>100*SUMIF('12pxv'!$E$39:$E$492,$A85,'12pxv'!P$39:P$492)/sub_peso!FD85</f>
        <v>0.74</v>
      </c>
      <c r="FE85">
        <f>100*SUMIF('12pxv'!$E$39:$E$492,$A85,'12pxv'!Q$39:Q$492)/sub_peso!FE85</f>
        <v>1.05</v>
      </c>
      <c r="FF85">
        <f>100*SUMIF('12pxv'!$E$39:$E$492,$A85,'12pxv'!R$39:R$492)/sub_peso!FF85</f>
        <v>2.0499999999999998</v>
      </c>
      <c r="FG85">
        <f>100*SUMIF('12pxv'!$E$39:$E$492,$A85,'12pxv'!S$39:S$492)/sub_peso!FG85</f>
        <v>1.57</v>
      </c>
      <c r="FH85">
        <f>100*SUMIF('12pxv'!$E$39:$E$492,$A85,'12pxv'!T$39:T$492)/sub_peso!FH85</f>
        <v>0.72</v>
      </c>
      <c r="FI85">
        <f>100*SUMIF('12pxv'!$E$39:$E$492,$A85,'12pxv'!U$39:U$492)/sub_peso!FI85</f>
        <v>-0.01</v>
      </c>
      <c r="FJ85">
        <f>100*SUMIF('12pxv'!$E$39:$E$492,$A85,'12pxv'!V$39:V$492)/sub_peso!FJ85</f>
        <v>1.76</v>
      </c>
      <c r="FK85">
        <f>100*SUMIF('12pxv'!$E$39:$E$492,$A85,'12pxv'!W$39:W$492)/sub_peso!FK85</f>
        <v>2.91</v>
      </c>
      <c r="FL85">
        <f>100*SUMIF('12pxv'!$E$39:$E$492,$A85,'12pxv'!X$39:X$492)/sub_peso!FL85</f>
        <v>3.9</v>
      </c>
      <c r="FM85">
        <f>100*SUMIF('12pxv'!$E$39:$E$492,$A85,'12pxv'!Y$39:Y$492)/sub_peso!FM85</f>
        <v>4.5999999999999996</v>
      </c>
      <c r="FN85">
        <f>100*SUMIF('12pxv'!$E$39:$E$492,$A85,'12pxv'!Z$39:Z$492)/sub_peso!FN85</f>
        <v>5.0599999999999996</v>
      </c>
      <c r="FO85">
        <f>100*SUMIF('12pxv'!$E$39:$E$492,$A85,'12pxv'!AA$39:AA$492)/sub_peso!FO85</f>
        <v>3.75</v>
      </c>
      <c r="FP85">
        <f>100*SUMIF('12pxv'!$E$39:$E$492,$A85,'12pxv'!AB$39:AB$492)/sub_peso!FP85</f>
        <v>1.1599999999999999</v>
      </c>
      <c r="FQ85">
        <f>100*SUMIF('12pxv'!$E$39:$E$492,$A85,'12pxv'!AC$39:AC$492)/sub_peso!FQ85</f>
        <v>-0.23000000000000004</v>
      </c>
      <c r="FR85">
        <f>100*SUMIF('12pxv'!$E$39:$E$492,$A85,'12pxv'!AD$39:AD$492)/sub_peso!FR85</f>
        <v>-2.44</v>
      </c>
      <c r="FS85">
        <f>100*SUMIF('12pxv'!$E$39:$E$492,$A85,'12pxv'!AE$39:AE$492)/sub_peso!FS85</f>
        <v>-4.7699999999999996</v>
      </c>
      <c r="FT85">
        <f>100*SUMIF('12pxv'!$E$39:$E$492,$A85,'12pxv'!AF$39:AF$492)/sub_peso!FT85</f>
        <v>-5.61</v>
      </c>
      <c r="FU85">
        <f>100*SUMIF('12pxv'!$E$39:$E$492,$A85,'12pxv'!AG$39:AG$492)/sub_peso!FU85</f>
        <v>-3.65</v>
      </c>
      <c r="FV85">
        <f>100*SUMIF('12pxv'!$E$39:$E$492,$A85,'12pxv'!AH$39:AH$492)/sub_peso!FV85</f>
        <v>5.17</v>
      </c>
      <c r="FW85">
        <f>100*SUMIF('12pxv'!$E$39:$E$492,$A85,'12pxv'!AI$39:AI$492)/sub_peso!FW85</f>
        <v>3.3700000000000006</v>
      </c>
      <c r="FX85">
        <f>100*SUMIF('12pxv'!$E$39:$E$492,$A85,'12pxv'!AJ$39:AJ$492)/sub_peso!FX85</f>
        <v>1.7</v>
      </c>
      <c r="FY85">
        <f>100*SUMIF('12pxv'!$E$39:$E$492,$A85,'12pxv'!AK$39:AK$492)/sub_peso!FY85</f>
        <v>-0.44</v>
      </c>
      <c r="FZ85">
        <f>100*SUMIF('12pxv'!$E$39:$E$492,$A85,'12pxv'!AL$39:AL$492)/sub_peso!FZ85</f>
        <v>2.16</v>
      </c>
      <c r="GA85">
        <f>100*SUMIF('12pxv'!$E$39:$E$492,$A85,'12pxv'!AM$39:AM$492)/sub_peso!GA85</f>
        <v>0.94</v>
      </c>
      <c r="GB85">
        <f>100*SUMIF('12pxv'!$E$39:$E$492,$A85,'12pxv'!AN$39:AN$492)/sub_peso!GB85</f>
        <v>1.7499999999999998</v>
      </c>
    </row>
    <row r="86" spans="1:184" x14ac:dyDescent="0.25">
      <c r="A86" s="59">
        <v>1111008</v>
      </c>
      <c r="B86" s="56" t="s">
        <v>87</v>
      </c>
      <c r="C86" s="129">
        <v>0.12000000000000001</v>
      </c>
      <c r="D86" s="129">
        <v>-0.27000000000000007</v>
      </c>
      <c r="E86" s="129">
        <v>2.9999999999999995E-2</v>
      </c>
      <c r="F86" s="129">
        <v>0.02</v>
      </c>
      <c r="G86" s="129">
        <v>1.4</v>
      </c>
      <c r="H86" s="129">
        <v>2.57</v>
      </c>
      <c r="I86" s="129">
        <v>-0.21</v>
      </c>
      <c r="J86" s="129">
        <v>-1.26</v>
      </c>
      <c r="K86" s="129">
        <v>0.65</v>
      </c>
      <c r="L86" s="129">
        <v>0.57999999999999996</v>
      </c>
      <c r="M86" s="129">
        <v>-3.01</v>
      </c>
      <c r="N86" s="129">
        <v>1.31</v>
      </c>
      <c r="O86" s="129">
        <v>1.39</v>
      </c>
      <c r="P86" s="129">
        <v>3.54</v>
      </c>
      <c r="Q86" s="129">
        <v>1.0299999999999998</v>
      </c>
      <c r="R86" s="129">
        <v>-0.27</v>
      </c>
      <c r="S86" s="129">
        <v>-2.14</v>
      </c>
      <c r="T86" s="129">
        <v>0.56999999999999995</v>
      </c>
      <c r="U86" s="129">
        <v>0.18000000000000002</v>
      </c>
      <c r="V86" s="129">
        <v>0.82</v>
      </c>
      <c r="W86" s="129">
        <v>-1.55</v>
      </c>
      <c r="X86" s="129">
        <v>-0.15</v>
      </c>
      <c r="Y86" s="129">
        <v>0.72</v>
      </c>
      <c r="Z86" s="129">
        <v>1.32</v>
      </c>
      <c r="AA86" s="129">
        <v>-0.46</v>
      </c>
      <c r="AB86" s="129">
        <v>2.69</v>
      </c>
      <c r="AC86" s="129">
        <v>7.0000000000000007E-2</v>
      </c>
      <c r="AD86" s="129">
        <v>7.0000000000000007E-2</v>
      </c>
      <c r="AE86" s="129">
        <v>-1.8</v>
      </c>
      <c r="AF86" s="129">
        <v>2.54</v>
      </c>
      <c r="AG86" s="129">
        <v>-0.43</v>
      </c>
      <c r="AH86" s="129">
        <v>0.04</v>
      </c>
      <c r="AI86" s="129">
        <v>-0.95999999999999974</v>
      </c>
      <c r="AJ86" s="129">
        <v>1.75</v>
      </c>
      <c r="AK86" s="129">
        <v>-2.1500000000000004</v>
      </c>
      <c r="AL86" s="129">
        <v>0.88</v>
      </c>
      <c r="AM86" s="129">
        <v>0.09</v>
      </c>
      <c r="AN86" s="129">
        <v>2.11</v>
      </c>
      <c r="AO86" s="129">
        <v>2.75</v>
      </c>
      <c r="AP86" s="129">
        <v>2.1</v>
      </c>
      <c r="AQ86" s="129">
        <v>4.5499999999999989</v>
      </c>
      <c r="AR86" s="129">
        <v>5.59</v>
      </c>
      <c r="AS86" s="129">
        <v>3.86</v>
      </c>
      <c r="AT86" s="129">
        <v>1.1100000000000001</v>
      </c>
      <c r="AU86" s="129">
        <v>1.87</v>
      </c>
      <c r="AV86" s="129">
        <v>2.21</v>
      </c>
      <c r="AW86" s="129">
        <v>0.28000000000000003</v>
      </c>
      <c r="AX86" s="129">
        <v>2.29</v>
      </c>
      <c r="AY86" s="129">
        <v>0.6</v>
      </c>
      <c r="AZ86" s="129">
        <v>0.19</v>
      </c>
      <c r="BA86" s="129">
        <v>0.09</v>
      </c>
      <c r="BB86" s="129">
        <v>-1.1200000000000001</v>
      </c>
      <c r="BC86" s="129">
        <v>0.23</v>
      </c>
      <c r="BD86" s="129">
        <v>1.04</v>
      </c>
      <c r="BE86" s="129">
        <v>-0.52</v>
      </c>
      <c r="BF86" s="129">
        <v>-1.07</v>
      </c>
      <c r="BG86" s="129">
        <v>2.4400000000000004</v>
      </c>
      <c r="BH86" s="129">
        <v>-0.01</v>
      </c>
      <c r="BI86" s="129">
        <v>0.61</v>
      </c>
      <c r="BJ86" s="129">
        <v>1.1200000000000001</v>
      </c>
      <c r="BK86" s="129">
        <v>-0.84</v>
      </c>
      <c r="BL86" s="129">
        <v>-1.57</v>
      </c>
      <c r="BM86" s="129">
        <v>0.08</v>
      </c>
      <c r="BN86" s="129">
        <v>-0.56000000000000005</v>
      </c>
      <c r="BO86" s="129">
        <v>-0.36</v>
      </c>
      <c r="BP86" s="129">
        <v>-0.34</v>
      </c>
      <c r="BQ86" s="129">
        <v>-0.56000000000000016</v>
      </c>
      <c r="BR86" s="129">
        <v>0.1</v>
      </c>
      <c r="BS86" s="129">
        <v>0.47999999999999993</v>
      </c>
      <c r="BT86" s="129">
        <v>1.78</v>
      </c>
      <c r="BU86" s="129">
        <v>0.93</v>
      </c>
      <c r="BV86" s="129">
        <v>-0.66</v>
      </c>
      <c r="BW86" s="129">
        <v>-0.11000000000000001</v>
      </c>
      <c r="BX86" s="129">
        <v>-0.82</v>
      </c>
      <c r="BY86" s="129">
        <v>0.73</v>
      </c>
      <c r="BZ86" s="129">
        <v>0.51</v>
      </c>
      <c r="CA86" s="129">
        <v>-1.3</v>
      </c>
      <c r="CB86" s="129">
        <v>-0.37</v>
      </c>
      <c r="CC86" s="129">
        <v>-0.88000000000000012</v>
      </c>
      <c r="CD86" s="129">
        <v>-1.57</v>
      </c>
      <c r="CE86" s="129">
        <v>-0.53</v>
      </c>
      <c r="CF86" s="129">
        <v>0.05</v>
      </c>
      <c r="CG86" s="129">
        <v>-1.2200000000000002</v>
      </c>
      <c r="CH86" s="129">
        <v>0.2</v>
      </c>
      <c r="CI86" s="129">
        <v>-0.08</v>
      </c>
      <c r="CJ86" s="129">
        <v>-0.96999999999999986</v>
      </c>
      <c r="CK86" s="129">
        <v>-0.6</v>
      </c>
      <c r="CL86" s="129">
        <v>-0.06</v>
      </c>
      <c r="CM86" s="129">
        <v>0.46999999999999992</v>
      </c>
      <c r="CN86" s="129">
        <v>0.42</v>
      </c>
      <c r="CO86" s="129">
        <v>0.54</v>
      </c>
      <c r="CP86" s="129">
        <v>1.43</v>
      </c>
      <c r="CQ86" s="129">
        <v>1.1299999999999999</v>
      </c>
      <c r="CR86" s="129">
        <v>0.39</v>
      </c>
      <c r="CS86" s="129">
        <v>2.74</v>
      </c>
      <c r="CT86" s="129">
        <v>6.55</v>
      </c>
      <c r="CU86" s="129">
        <v>7.4</v>
      </c>
      <c r="CV86" s="129">
        <v>6.37</v>
      </c>
      <c r="CW86" s="129">
        <v>4.4000000000000012</v>
      </c>
      <c r="CX86" s="129">
        <v>-7.0000000000000007E-2</v>
      </c>
      <c r="CY86" s="129">
        <v>-0.53</v>
      </c>
      <c r="CZ86" s="129">
        <v>-0.55999999999999994</v>
      </c>
      <c r="DA86" s="129">
        <v>0.05</v>
      </c>
      <c r="DB86" s="129">
        <v>-1.82</v>
      </c>
      <c r="DC86" s="129">
        <v>-0.89000000000000012</v>
      </c>
      <c r="DD86" s="129">
        <v>-0.56999999999999995</v>
      </c>
      <c r="DE86" s="129">
        <v>0.04</v>
      </c>
      <c r="DF86" s="129">
        <v>-1.99</v>
      </c>
      <c r="DG86" s="129">
        <v>-1.02</v>
      </c>
      <c r="DH86" s="129">
        <v>-0.69</v>
      </c>
      <c r="DI86" s="129">
        <v>-2</v>
      </c>
      <c r="DJ86" s="129">
        <v>-0.53</v>
      </c>
      <c r="DK86" s="129">
        <v>-0.67999999999999994</v>
      </c>
      <c r="DL86" s="129">
        <v>-0.16</v>
      </c>
      <c r="DM86" s="129">
        <v>0.25</v>
      </c>
      <c r="DN86" s="129">
        <v>-1.19</v>
      </c>
      <c r="DO86" s="129">
        <v>-7.0000000000000007E-2</v>
      </c>
      <c r="DP86" s="129">
        <v>1.1200000000000001</v>
      </c>
      <c r="DQ86" s="129">
        <v>-0.6</v>
      </c>
      <c r="DR86" s="129">
        <v>1.3700000000000003</v>
      </c>
      <c r="DS86" s="129">
        <v>1.05</v>
      </c>
      <c r="DT86" s="129">
        <v>0.15</v>
      </c>
      <c r="DU86" s="129">
        <v>1</v>
      </c>
      <c r="DV86" s="129">
        <v>1.44</v>
      </c>
      <c r="DW86" s="129">
        <v>0.4</v>
      </c>
      <c r="DX86" s="129">
        <v>1.41</v>
      </c>
      <c r="DY86" s="129">
        <v>2.99</v>
      </c>
      <c r="DZ86" s="129">
        <v>-0.75000000000000011</v>
      </c>
      <c r="EA86" s="129">
        <v>0.41</v>
      </c>
      <c r="EB86" s="129">
        <v>1.41</v>
      </c>
      <c r="EC86" s="129">
        <v>-0.09</v>
      </c>
      <c r="ED86" s="129">
        <v>0.21</v>
      </c>
      <c r="EE86" s="129">
        <v>1.01</v>
      </c>
      <c r="EF86" s="129">
        <v>-0.96</v>
      </c>
      <c r="EG86" s="129">
        <v>-0.05</v>
      </c>
      <c r="EH86" s="129">
        <v>0.42999999999999994</v>
      </c>
      <c r="EI86" s="129">
        <v>0.85</v>
      </c>
      <c r="EJ86" s="129">
        <v>-0.28999999999999992</v>
      </c>
      <c r="EK86" s="129">
        <v>1.97</v>
      </c>
      <c r="EL86" s="129">
        <v>0.1</v>
      </c>
      <c r="EM86" s="129">
        <v>1.04</v>
      </c>
      <c r="EN86" s="129">
        <v>1.4300000000000002</v>
      </c>
      <c r="EO86" s="129">
        <v>-0.37</v>
      </c>
      <c r="EP86" s="129">
        <v>0.21</v>
      </c>
      <c r="EQ86" s="129">
        <v>0.83</v>
      </c>
      <c r="ER86" s="129">
        <v>0.57999999999999996</v>
      </c>
      <c r="ES86" s="129">
        <v>1.63</v>
      </c>
      <c r="ET86" s="129">
        <v>1.74</v>
      </c>
      <c r="EU86" s="129">
        <v>-1.32</v>
      </c>
      <c r="EV86">
        <f>100*SUMIF('12pxv'!$E$39:$E$492,$A86,'12pxv'!H$39:H$492)/sub_peso!EV86</f>
        <v>0.91</v>
      </c>
      <c r="EW86">
        <f>100*SUMIF('12pxv'!$E$39:$E$492,$A86,'12pxv'!I$39:I$492)/sub_peso!EW86</f>
        <v>1.23</v>
      </c>
      <c r="EX86">
        <f>100*SUMIF('12pxv'!$E$39:$E$492,$A86,'12pxv'!J$39:J$492)/sub_peso!EX86</f>
        <v>0.22999999999999998</v>
      </c>
      <c r="EY86">
        <f>100*SUMIF('12pxv'!$E$39:$E$492,$A86,'12pxv'!K$39:K$492)/sub_peso!EY86</f>
        <v>0.47</v>
      </c>
      <c r="EZ86">
        <f>100*SUMIF('12pxv'!$E$39:$E$492,$A86,'12pxv'!L$39:L$492)/sub_peso!EZ86</f>
        <v>0.04</v>
      </c>
      <c r="FA86">
        <f>100*SUMIF('12pxv'!$E$39:$E$492,$A86,'12pxv'!M$39:M$492)/sub_peso!FA86</f>
        <v>-0.06</v>
      </c>
      <c r="FB86">
        <f>100*SUMIF('12pxv'!$E$39:$E$492,$A86,'12pxv'!N$39:N$492)/sub_peso!FB86</f>
        <v>-0.77</v>
      </c>
      <c r="FC86">
        <f>100*SUMIF('12pxv'!$E$39:$E$492,$A86,'12pxv'!O$39:O$492)/sub_peso!FC86</f>
        <v>1.79</v>
      </c>
      <c r="FD86">
        <f>100*SUMIF('12pxv'!$E$39:$E$492,$A86,'12pxv'!P$39:P$492)/sub_peso!FD86</f>
        <v>-0.95</v>
      </c>
      <c r="FE86">
        <f>100*SUMIF('12pxv'!$E$39:$E$492,$A86,'12pxv'!Q$39:Q$492)/sub_peso!FE86</f>
        <v>0.27</v>
      </c>
      <c r="FF86">
        <f>100*SUMIF('12pxv'!$E$39:$E$492,$A86,'12pxv'!R$39:R$492)/sub_peso!FF86</f>
        <v>2.57</v>
      </c>
      <c r="FG86">
        <f>100*SUMIF('12pxv'!$E$39:$E$492,$A86,'12pxv'!S$39:S$492)/sub_peso!FG86</f>
        <v>2.5</v>
      </c>
      <c r="FH86">
        <f>100*SUMIF('12pxv'!$E$39:$E$492,$A86,'12pxv'!T$39:T$492)/sub_peso!FH86</f>
        <v>2.14</v>
      </c>
      <c r="FI86">
        <f>100*SUMIF('12pxv'!$E$39:$E$492,$A86,'12pxv'!U$39:U$492)/sub_peso!FI86</f>
        <v>1.22</v>
      </c>
      <c r="FJ86">
        <f>100*SUMIF('12pxv'!$E$39:$E$492,$A86,'12pxv'!V$39:V$492)/sub_peso!FJ86</f>
        <v>-0.31</v>
      </c>
      <c r="FK86">
        <f>100*SUMIF('12pxv'!$E$39:$E$492,$A86,'12pxv'!W$39:W$492)/sub_peso!FK86</f>
        <v>0.94</v>
      </c>
      <c r="FL86">
        <f>100*SUMIF('12pxv'!$E$39:$E$492,$A86,'12pxv'!X$39:X$492)/sub_peso!FL86</f>
        <v>1.31</v>
      </c>
      <c r="FM86">
        <f>100*SUMIF('12pxv'!$E$39:$E$492,$A86,'12pxv'!Y$39:Y$492)/sub_peso!FM86</f>
        <v>1.44</v>
      </c>
      <c r="FN86">
        <f>100*SUMIF('12pxv'!$E$39:$E$492,$A86,'12pxv'!Z$39:Z$492)/sub_peso!FN86</f>
        <v>1.0000000000000002</v>
      </c>
      <c r="FO86">
        <f>100*SUMIF('12pxv'!$E$39:$E$492,$A86,'12pxv'!AA$39:AA$492)/sub_peso!FO86</f>
        <v>0.75000000000000011</v>
      </c>
      <c r="FP86">
        <f>100*SUMIF('12pxv'!$E$39:$E$492,$A86,'12pxv'!AB$39:AB$492)/sub_peso!FP86</f>
        <v>1.1100000000000001</v>
      </c>
      <c r="FQ86">
        <f>100*SUMIF('12pxv'!$E$39:$E$492,$A86,'12pxv'!AC$39:AC$492)/sub_peso!FQ86</f>
        <v>-0.17</v>
      </c>
      <c r="FR86">
        <f>100*SUMIF('12pxv'!$E$39:$E$492,$A86,'12pxv'!AD$39:AD$492)/sub_peso!FR86</f>
        <v>0.39</v>
      </c>
      <c r="FS86">
        <f>100*SUMIF('12pxv'!$E$39:$E$492,$A86,'12pxv'!AE$39:AE$492)/sub_peso!FS86</f>
        <v>-0.85000000000000009</v>
      </c>
      <c r="FT86">
        <f>100*SUMIF('12pxv'!$E$39:$E$492,$A86,'12pxv'!AF$39:AF$492)/sub_peso!FT86</f>
        <v>0.97000000000000008</v>
      </c>
      <c r="FU86">
        <f>100*SUMIF('12pxv'!$E$39:$E$492,$A86,'12pxv'!AG$39:AG$492)/sub_peso!FU86</f>
        <v>-0.18</v>
      </c>
      <c r="FV86">
        <f>100*SUMIF('12pxv'!$E$39:$E$492,$A86,'12pxv'!AH$39:AH$492)/sub_peso!FV86</f>
        <v>0.8899999999999999</v>
      </c>
      <c r="FW86">
        <f>100*SUMIF('12pxv'!$E$39:$E$492,$A86,'12pxv'!AI$39:AI$492)/sub_peso!FW86</f>
        <v>-0.3</v>
      </c>
      <c r="FX86">
        <f>100*SUMIF('12pxv'!$E$39:$E$492,$A86,'12pxv'!AJ$39:AJ$492)/sub_peso!FX86</f>
        <v>0.3</v>
      </c>
      <c r="FY86">
        <f>100*SUMIF('12pxv'!$E$39:$E$492,$A86,'12pxv'!AK$39:AK$492)/sub_peso!FY86</f>
        <v>1.1399999999999999</v>
      </c>
      <c r="FZ86">
        <f>100*SUMIF('12pxv'!$E$39:$E$492,$A86,'12pxv'!AL$39:AL$492)/sub_peso!FZ86</f>
        <v>0.68</v>
      </c>
      <c r="GA86">
        <f>100*SUMIF('12pxv'!$E$39:$E$492,$A86,'12pxv'!AM$39:AM$492)/sub_peso!GA86</f>
        <v>-0.28999999999999998</v>
      </c>
      <c r="GB86">
        <f>100*SUMIF('12pxv'!$E$39:$E$492,$A86,'12pxv'!AN$39:AN$492)/sub_peso!GB86</f>
        <v>-0.18</v>
      </c>
    </row>
    <row r="87" spans="1:184" x14ac:dyDescent="0.25">
      <c r="A87" s="59">
        <v>1111009</v>
      </c>
      <c r="B87" s="56" t="s">
        <v>88</v>
      </c>
      <c r="C87" s="129">
        <v>-0.36</v>
      </c>
      <c r="D87" s="129">
        <v>-0.32999999999999996</v>
      </c>
      <c r="E87" s="129">
        <v>0.83999999999999986</v>
      </c>
      <c r="F87" s="129">
        <v>1.24</v>
      </c>
      <c r="G87" s="129">
        <v>2.11</v>
      </c>
      <c r="H87" s="129">
        <v>1.53</v>
      </c>
      <c r="I87" s="129">
        <v>-0.27</v>
      </c>
      <c r="J87" s="129">
        <v>0.65</v>
      </c>
      <c r="K87" s="129">
        <v>-0.21</v>
      </c>
      <c r="L87" s="129">
        <v>-0.01</v>
      </c>
      <c r="M87" s="129">
        <v>1.39</v>
      </c>
      <c r="N87" s="129">
        <v>2.3000000000000003</v>
      </c>
      <c r="O87" s="129">
        <v>1.05</v>
      </c>
      <c r="P87" s="129">
        <v>0.92</v>
      </c>
      <c r="Q87" s="129">
        <v>-7.0000000000000007E-2</v>
      </c>
      <c r="R87" s="129">
        <v>-0.4</v>
      </c>
      <c r="S87" s="129">
        <v>-1.3500000000000003</v>
      </c>
      <c r="T87" s="129">
        <v>0.32</v>
      </c>
      <c r="U87" s="129">
        <v>-0.92999999999999994</v>
      </c>
      <c r="V87" s="129">
        <v>0.54</v>
      </c>
      <c r="W87" s="129">
        <v>0.34999999999999992</v>
      </c>
      <c r="X87" s="129">
        <v>0.64</v>
      </c>
      <c r="Y87" s="129">
        <v>0.86</v>
      </c>
      <c r="Z87" s="129">
        <v>1.55</v>
      </c>
      <c r="AA87" s="129">
        <v>0.31</v>
      </c>
      <c r="AB87" s="129">
        <v>1.64</v>
      </c>
      <c r="AC87" s="129">
        <v>0.28999999999999998</v>
      </c>
      <c r="AD87" s="129">
        <v>-0.59</v>
      </c>
      <c r="AE87" s="129">
        <v>1.29</v>
      </c>
      <c r="AF87" s="129">
        <v>-4.9999999999999996E-2</v>
      </c>
      <c r="AG87" s="129">
        <v>1.5500000000000003</v>
      </c>
      <c r="AH87" s="129">
        <v>-0.48</v>
      </c>
      <c r="AI87" s="129">
        <v>-0.35</v>
      </c>
      <c r="AJ87" s="129">
        <v>-2.3199999999999998</v>
      </c>
      <c r="AK87" s="129">
        <v>0.65</v>
      </c>
      <c r="AL87" s="129">
        <v>-1.29</v>
      </c>
      <c r="AM87" s="129">
        <v>0.62</v>
      </c>
      <c r="AN87" s="129">
        <v>1.86</v>
      </c>
      <c r="AO87" s="129">
        <v>0.71</v>
      </c>
      <c r="AP87" s="129">
        <v>3.49</v>
      </c>
      <c r="AQ87" s="129">
        <v>7.3</v>
      </c>
      <c r="AR87" s="129">
        <v>3.0100000000000002</v>
      </c>
      <c r="AS87" s="129">
        <v>2.94</v>
      </c>
      <c r="AT87" s="129">
        <v>2.7000000000000006</v>
      </c>
      <c r="AU87" s="129">
        <v>1.3</v>
      </c>
      <c r="AV87" s="129">
        <v>1.8099999999999998</v>
      </c>
      <c r="AW87" s="129">
        <v>1.74</v>
      </c>
      <c r="AX87" s="129">
        <v>-1.17</v>
      </c>
      <c r="AY87" s="129">
        <v>0.28999999999999998</v>
      </c>
      <c r="AZ87" s="129">
        <v>-0.98000000000000009</v>
      </c>
      <c r="BA87" s="129">
        <v>0.52</v>
      </c>
      <c r="BB87" s="129">
        <v>-0.51</v>
      </c>
      <c r="BC87" s="129">
        <v>-0.79000000000000015</v>
      </c>
      <c r="BD87" s="129">
        <v>-0.22</v>
      </c>
      <c r="BE87" s="129">
        <v>-0.3</v>
      </c>
      <c r="BF87" s="129">
        <v>0.16000000000000003</v>
      </c>
      <c r="BG87" s="129">
        <v>-0.28999999999999998</v>
      </c>
      <c r="BH87" s="129">
        <v>0.80000000000000016</v>
      </c>
      <c r="BI87" s="129">
        <v>2.2599999999999998</v>
      </c>
      <c r="BJ87" s="129">
        <v>1.81</v>
      </c>
      <c r="BK87" s="129">
        <v>1.53</v>
      </c>
      <c r="BL87" s="129">
        <v>0.96</v>
      </c>
      <c r="BM87" s="129">
        <v>-1.08</v>
      </c>
      <c r="BN87" s="129">
        <v>-0.15999999999999998</v>
      </c>
      <c r="BO87" s="129">
        <v>0.23999999999999996</v>
      </c>
      <c r="BP87" s="129">
        <v>0.76</v>
      </c>
      <c r="BQ87" s="129">
        <v>3.6900000000000004</v>
      </c>
      <c r="BR87" s="129">
        <v>3.51</v>
      </c>
      <c r="BS87" s="129">
        <v>1.41</v>
      </c>
      <c r="BT87" s="129">
        <v>1.2000000000000002</v>
      </c>
      <c r="BU87" s="129">
        <v>0.45</v>
      </c>
      <c r="BV87" s="129">
        <v>0.6</v>
      </c>
      <c r="BW87" s="129">
        <v>0.2</v>
      </c>
      <c r="BX87" s="129">
        <v>0.28000000000000003</v>
      </c>
      <c r="BY87" s="129">
        <v>-3.9999999999999994E-2</v>
      </c>
      <c r="BZ87" s="129">
        <v>-0.68</v>
      </c>
      <c r="CA87" s="129">
        <v>-0.21</v>
      </c>
      <c r="CB87" s="129">
        <v>-0.73</v>
      </c>
      <c r="CC87" s="129">
        <v>-1.4599999999999997</v>
      </c>
      <c r="CD87" s="129">
        <v>-1.28</v>
      </c>
      <c r="CE87" s="129">
        <v>-1.7699999999999998</v>
      </c>
      <c r="CF87" s="129">
        <v>-0.96</v>
      </c>
      <c r="CG87" s="129">
        <v>-0.66</v>
      </c>
      <c r="CH87" s="129">
        <v>-0.62000000000000011</v>
      </c>
      <c r="CI87" s="129">
        <v>-0.9</v>
      </c>
      <c r="CJ87" s="129">
        <v>0</v>
      </c>
      <c r="CK87" s="129">
        <v>-0.66</v>
      </c>
      <c r="CL87" s="129">
        <v>0.06</v>
      </c>
      <c r="CM87" s="129">
        <v>-0.73</v>
      </c>
      <c r="CN87" s="129">
        <v>1.38</v>
      </c>
      <c r="CO87" s="129">
        <v>1.31</v>
      </c>
      <c r="CP87" s="129">
        <v>2.2200000000000002</v>
      </c>
      <c r="CQ87" s="129">
        <v>1.96</v>
      </c>
      <c r="CR87" s="129">
        <v>2.62</v>
      </c>
      <c r="CS87" s="129">
        <v>3.45</v>
      </c>
      <c r="CT87" s="129">
        <v>9.35</v>
      </c>
      <c r="CU87" s="129">
        <v>9.32</v>
      </c>
      <c r="CV87" s="129">
        <v>8.1199999999999992</v>
      </c>
      <c r="CW87" s="129">
        <v>1.08</v>
      </c>
      <c r="CX87" s="129">
        <v>-0.89000000000000012</v>
      </c>
      <c r="CY87" s="129">
        <v>-0.56999999999999995</v>
      </c>
      <c r="CZ87" s="129">
        <v>-1.1399999999999999</v>
      </c>
      <c r="DA87" s="129">
        <v>0</v>
      </c>
      <c r="DB87" s="129">
        <v>-0.81000000000000016</v>
      </c>
      <c r="DC87" s="129">
        <v>0.93</v>
      </c>
      <c r="DD87" s="129">
        <v>0.12000000000000001</v>
      </c>
      <c r="DE87" s="129">
        <v>-0.31999999999999995</v>
      </c>
      <c r="DF87" s="129">
        <v>-2.2000000000000002</v>
      </c>
      <c r="DG87" s="129">
        <v>-0.73</v>
      </c>
      <c r="DH87" s="129">
        <v>-2.1800000000000002</v>
      </c>
      <c r="DI87" s="129">
        <v>-2.29</v>
      </c>
      <c r="DJ87" s="129">
        <v>-1.28</v>
      </c>
      <c r="DK87" s="129">
        <v>-0.49</v>
      </c>
      <c r="DL87" s="129">
        <v>-1.85</v>
      </c>
      <c r="DM87" s="129">
        <v>-7.0000000000000007E-2</v>
      </c>
      <c r="DN87" s="129">
        <v>0.56999999999999995</v>
      </c>
      <c r="DO87" s="129">
        <v>1.01</v>
      </c>
      <c r="DP87" s="129">
        <v>1.1000000000000001</v>
      </c>
      <c r="DQ87" s="129">
        <v>1.4799999999999998</v>
      </c>
      <c r="DR87" s="129">
        <v>0.33</v>
      </c>
      <c r="DS87" s="129">
        <v>1</v>
      </c>
      <c r="DT87" s="129">
        <v>0.04</v>
      </c>
      <c r="DU87" s="129">
        <v>-0.71</v>
      </c>
      <c r="DV87" s="129">
        <v>0.19000000000000003</v>
      </c>
      <c r="DW87" s="129">
        <v>-0.35</v>
      </c>
      <c r="DX87" s="129">
        <v>-0.09</v>
      </c>
      <c r="DY87" s="129">
        <v>0.23</v>
      </c>
      <c r="DZ87" s="129">
        <v>0.91</v>
      </c>
      <c r="EA87" s="129">
        <v>1.04</v>
      </c>
      <c r="EB87" s="129">
        <v>2.12</v>
      </c>
      <c r="EC87" s="129">
        <v>2.12</v>
      </c>
      <c r="ED87" s="129">
        <v>0.35</v>
      </c>
      <c r="EE87" s="129">
        <v>-0.22</v>
      </c>
      <c r="EF87" s="129">
        <v>-0.97</v>
      </c>
      <c r="EG87" s="129">
        <v>0.44</v>
      </c>
      <c r="EH87" s="129">
        <v>0.01</v>
      </c>
      <c r="EI87" s="129">
        <v>0.17</v>
      </c>
      <c r="EJ87" s="129">
        <v>0.28000000000000003</v>
      </c>
      <c r="EK87" s="129">
        <v>0.54</v>
      </c>
      <c r="EL87" s="129">
        <v>0.78</v>
      </c>
      <c r="EM87" s="129">
        <v>2.39</v>
      </c>
      <c r="EN87" s="129">
        <v>1.6</v>
      </c>
      <c r="EO87" s="129">
        <v>0.62</v>
      </c>
      <c r="EP87" s="129">
        <v>0.35</v>
      </c>
      <c r="EQ87" s="129">
        <v>-0.18000000000000002</v>
      </c>
      <c r="ER87" s="129">
        <v>-0.23</v>
      </c>
      <c r="ES87" s="129">
        <v>1.02</v>
      </c>
      <c r="ET87" s="129">
        <v>1.56</v>
      </c>
      <c r="EU87" s="129">
        <v>0.43</v>
      </c>
      <c r="EV87">
        <f>100*SUMIF('12pxv'!$E$39:$E$492,$A87,'12pxv'!H$39:H$492)/sub_peso!EV87</f>
        <v>-0.12</v>
      </c>
      <c r="EW87">
        <f>100*SUMIF('12pxv'!$E$39:$E$492,$A87,'12pxv'!I$39:I$492)/sub_peso!EW87</f>
        <v>0.74</v>
      </c>
      <c r="EX87">
        <f>100*SUMIF('12pxv'!$E$39:$E$492,$A87,'12pxv'!J$39:J$492)/sub_peso!EX87</f>
        <v>0.85000000000000009</v>
      </c>
      <c r="EY87">
        <f>100*SUMIF('12pxv'!$E$39:$E$492,$A87,'12pxv'!K$39:K$492)/sub_peso!EY87</f>
        <v>1.22</v>
      </c>
      <c r="EZ87">
        <f>100*SUMIF('12pxv'!$E$39:$E$492,$A87,'12pxv'!L$39:L$492)/sub_peso!EZ87</f>
        <v>2.0300000000000002</v>
      </c>
      <c r="FA87">
        <f>100*SUMIF('12pxv'!$E$39:$E$492,$A87,'12pxv'!M$39:M$492)/sub_peso!FA87</f>
        <v>0.54999999999999993</v>
      </c>
      <c r="FB87">
        <f>100*SUMIF('12pxv'!$E$39:$E$492,$A87,'12pxv'!N$39:N$492)/sub_peso!FB87</f>
        <v>0.75</v>
      </c>
      <c r="FC87">
        <f>100*SUMIF('12pxv'!$E$39:$E$492,$A87,'12pxv'!O$39:O$492)/sub_peso!FC87</f>
        <v>1.08</v>
      </c>
      <c r="FD87">
        <f>100*SUMIF('12pxv'!$E$39:$E$492,$A87,'12pxv'!P$39:P$492)/sub_peso!FD87</f>
        <v>0.96</v>
      </c>
      <c r="FE87">
        <f>100*SUMIF('12pxv'!$E$39:$E$492,$A87,'12pxv'!Q$39:Q$492)/sub_peso!FE87</f>
        <v>0.75</v>
      </c>
      <c r="FF87">
        <f>100*SUMIF('12pxv'!$E$39:$E$492,$A87,'12pxv'!R$39:R$492)/sub_peso!FF87</f>
        <v>0.72</v>
      </c>
      <c r="FG87">
        <f>100*SUMIF('12pxv'!$E$39:$E$492,$A87,'12pxv'!S$39:S$492)/sub_peso!FG87</f>
        <v>1.23</v>
      </c>
      <c r="FH87">
        <f>100*SUMIF('12pxv'!$E$39:$E$492,$A87,'12pxv'!T$39:T$492)/sub_peso!FH87</f>
        <v>0.83</v>
      </c>
      <c r="FI87">
        <f>100*SUMIF('12pxv'!$E$39:$E$492,$A87,'12pxv'!U$39:U$492)/sub_peso!FI87</f>
        <v>0.3</v>
      </c>
      <c r="FJ87">
        <f>100*SUMIF('12pxv'!$E$39:$E$492,$A87,'12pxv'!V$39:V$492)/sub_peso!FJ87</f>
        <v>1.63</v>
      </c>
      <c r="FK87">
        <f>100*SUMIF('12pxv'!$E$39:$E$492,$A87,'12pxv'!W$39:W$492)/sub_peso!FK87</f>
        <v>2.88</v>
      </c>
      <c r="FL87">
        <f>100*SUMIF('12pxv'!$E$39:$E$492,$A87,'12pxv'!X$39:X$492)/sub_peso!FL87</f>
        <v>3.17</v>
      </c>
      <c r="FM87">
        <f>100*SUMIF('12pxv'!$E$39:$E$492,$A87,'12pxv'!Y$39:Y$492)/sub_peso!FM87</f>
        <v>3.04</v>
      </c>
      <c r="FN87">
        <f>100*SUMIF('12pxv'!$E$39:$E$492,$A87,'12pxv'!Z$39:Z$492)/sub_peso!FN87</f>
        <v>1.1399999999999999</v>
      </c>
      <c r="FO87">
        <f>100*SUMIF('12pxv'!$E$39:$E$492,$A87,'12pxv'!AA$39:AA$492)/sub_peso!FO87</f>
        <v>1.19</v>
      </c>
      <c r="FP87">
        <f>100*SUMIF('12pxv'!$E$39:$E$492,$A87,'12pxv'!AB$39:AB$492)/sub_peso!FP87</f>
        <v>1.79</v>
      </c>
      <c r="FQ87">
        <f>100*SUMIF('12pxv'!$E$39:$E$492,$A87,'12pxv'!AC$39:AC$492)/sub_peso!FQ87</f>
        <v>1.2</v>
      </c>
      <c r="FR87">
        <f>100*SUMIF('12pxv'!$E$39:$E$492,$A87,'12pxv'!AD$39:AD$492)/sub_peso!FR87</f>
        <v>1.58</v>
      </c>
      <c r="FS87">
        <f>100*SUMIF('12pxv'!$E$39:$E$492,$A87,'12pxv'!AE$39:AE$492)/sub_peso!FS87</f>
        <v>0.17</v>
      </c>
      <c r="FT87">
        <f>100*SUMIF('12pxv'!$E$39:$E$492,$A87,'12pxv'!AF$39:AF$492)/sub_peso!FT87</f>
        <v>0.13</v>
      </c>
      <c r="FU87">
        <f>100*SUMIF('12pxv'!$E$39:$E$492,$A87,'12pxv'!AG$39:AG$492)/sub_peso!FU87</f>
        <v>-0.15</v>
      </c>
      <c r="FV87">
        <f>100*SUMIF('12pxv'!$E$39:$E$492,$A87,'12pxv'!AH$39:AH$492)/sub_peso!FV87</f>
        <v>0.55000000000000004</v>
      </c>
      <c r="FW87">
        <f>100*SUMIF('12pxv'!$E$39:$E$492,$A87,'12pxv'!AI$39:AI$492)/sub_peso!FW87</f>
        <v>0.19</v>
      </c>
      <c r="FX87">
        <f>100*SUMIF('12pxv'!$E$39:$E$492,$A87,'12pxv'!AJ$39:AJ$492)/sub_peso!FX87</f>
        <v>1.82</v>
      </c>
      <c r="FY87">
        <f>100*SUMIF('12pxv'!$E$39:$E$492,$A87,'12pxv'!AK$39:AK$492)/sub_peso!FY87</f>
        <v>2.34</v>
      </c>
      <c r="FZ87">
        <f>100*SUMIF('12pxv'!$E$39:$E$492,$A87,'12pxv'!AL$39:AL$492)/sub_peso!FZ87</f>
        <v>0.86999999999999988</v>
      </c>
      <c r="GA87">
        <f>100*SUMIF('12pxv'!$E$39:$E$492,$A87,'12pxv'!AM$39:AM$492)/sub_peso!GA87</f>
        <v>1.2</v>
      </c>
      <c r="GB87">
        <f>100*SUMIF('12pxv'!$E$39:$E$492,$A87,'12pxv'!AN$39:AN$492)/sub_peso!GB87</f>
        <v>0.41000000000000003</v>
      </c>
    </row>
    <row r="88" spans="1:184" x14ac:dyDescent="0.25">
      <c r="A88" s="59">
        <v>1111011</v>
      </c>
      <c r="B88" s="56" t="s">
        <v>89</v>
      </c>
      <c r="C88" s="129">
        <v>-0.94018470230334628</v>
      </c>
      <c r="D88" s="129">
        <v>-0.72089565409221257</v>
      </c>
      <c r="E88" s="129">
        <v>-0.1416670381100959</v>
      </c>
      <c r="F88" s="129">
        <v>1.3418785278843983</v>
      </c>
      <c r="G88" s="129">
        <v>1.432553956834532</v>
      </c>
      <c r="H88" s="129">
        <v>2.5459411239964286E-2</v>
      </c>
      <c r="I88" s="129">
        <v>-0.73391606822262123</v>
      </c>
      <c r="J88" s="129">
        <v>-0.51469216840199195</v>
      </c>
      <c r="K88" s="129">
        <v>0.17053339411898794</v>
      </c>
      <c r="L88" s="129">
        <v>1.012264625228519</v>
      </c>
      <c r="M88" s="129">
        <v>2.4222131704005436</v>
      </c>
      <c r="N88" s="129">
        <v>3.2336824623560676</v>
      </c>
      <c r="O88" s="129">
        <v>4.8566005665722383</v>
      </c>
      <c r="P88" s="129">
        <v>-1.9364344348558641E-3</v>
      </c>
      <c r="Q88" s="129">
        <v>-1.5656847436167967</v>
      </c>
      <c r="R88" s="129">
        <v>-1.6546919939901266</v>
      </c>
      <c r="S88" s="129">
        <v>-2.782247043363995</v>
      </c>
      <c r="T88" s="129">
        <v>-2.3545887151597551</v>
      </c>
      <c r="U88" s="129">
        <v>-1.4963386194029851</v>
      </c>
      <c r="V88" s="129">
        <v>2.1698786869647955</v>
      </c>
      <c r="W88" s="129">
        <v>3.2324579439252341</v>
      </c>
      <c r="X88" s="129">
        <v>1.8016101115918925</v>
      </c>
      <c r="Y88" s="129">
        <v>1.4586006289308173</v>
      </c>
      <c r="Z88" s="129">
        <v>0.8848931909212282</v>
      </c>
      <c r="AA88" s="129">
        <v>-0.99669794459338701</v>
      </c>
      <c r="AB88" s="129">
        <v>-2.5835628266303114</v>
      </c>
      <c r="AC88" s="129">
        <v>-0.71471468662301196</v>
      </c>
      <c r="AD88" s="129">
        <v>1.1285510688836105</v>
      </c>
      <c r="AE88" s="129">
        <v>0.72094393186657202</v>
      </c>
      <c r="AF88" s="129">
        <v>-8.1245862884160761E-2</v>
      </c>
      <c r="AG88" s="129">
        <v>-0.42050916012372125</v>
      </c>
      <c r="AH88" s="129">
        <v>2.6625485495085113</v>
      </c>
      <c r="AI88" s="129">
        <v>-0.35680526192154094</v>
      </c>
      <c r="AJ88" s="129">
        <v>1.3664669519733714</v>
      </c>
      <c r="AK88" s="129">
        <v>3.193028665413534</v>
      </c>
      <c r="AL88" s="129">
        <v>2.1918504117108872</v>
      </c>
      <c r="AM88" s="129">
        <v>2.2179737378311071</v>
      </c>
      <c r="AN88" s="129">
        <v>0.67243369734789393</v>
      </c>
      <c r="AO88" s="129">
        <v>1.816423634336678</v>
      </c>
      <c r="AP88" s="129">
        <v>1.4057111160417128</v>
      </c>
      <c r="AQ88" s="129">
        <v>4.2626555455365187</v>
      </c>
      <c r="AR88" s="129">
        <v>1.6516714506513581</v>
      </c>
      <c r="AS88" s="129">
        <v>-2.7123500666370433E-2</v>
      </c>
      <c r="AT88" s="129">
        <v>0.68373393461104848</v>
      </c>
      <c r="AU88" s="129">
        <v>0.83908843537414946</v>
      </c>
      <c r="AV88" s="129">
        <v>2.8865053396955229</v>
      </c>
      <c r="AW88" s="129">
        <v>3.4234378474538576</v>
      </c>
      <c r="AX88" s="129">
        <v>0.47697874167919263</v>
      </c>
      <c r="AY88" s="129">
        <v>0.88814775160599557</v>
      </c>
      <c r="AZ88" s="129">
        <v>1.1913053662691655</v>
      </c>
      <c r="BA88" s="129">
        <v>0.9062977099236641</v>
      </c>
      <c r="BB88" s="129">
        <v>0.15751580278128949</v>
      </c>
      <c r="BC88" s="129">
        <v>-0.53794595735697681</v>
      </c>
      <c r="BD88" s="129">
        <v>-1.6762905290102388</v>
      </c>
      <c r="BE88" s="129">
        <v>-2.1307150666958234</v>
      </c>
      <c r="BF88" s="129">
        <v>-0.54747640449438206</v>
      </c>
      <c r="BG88" s="129">
        <v>0.72255903723887382</v>
      </c>
      <c r="BH88" s="129">
        <v>1.6481394296061571</v>
      </c>
      <c r="BI88" s="129">
        <v>2.0319914969791903</v>
      </c>
      <c r="BJ88" s="129">
        <v>2.1687701479355268</v>
      </c>
      <c r="BK88" s="129">
        <v>1.5125485066492261</v>
      </c>
      <c r="BL88" s="129">
        <v>0.15215783783783779</v>
      </c>
      <c r="BM88" s="129">
        <v>1.7311958405545931</v>
      </c>
      <c r="BN88" s="129">
        <v>1.2073524379811809</v>
      </c>
      <c r="BO88" s="129">
        <v>0.70063431247339292</v>
      </c>
      <c r="BP88" s="129">
        <v>0.17430703624733479</v>
      </c>
      <c r="BQ88" s="129">
        <v>-0.22597902846137391</v>
      </c>
      <c r="BR88" s="129">
        <v>0.19213977566867993</v>
      </c>
      <c r="BS88" s="129">
        <v>1.2412088388214906</v>
      </c>
      <c r="BT88" s="129">
        <v>0.94354567048153748</v>
      </c>
      <c r="BU88" s="129">
        <v>-4.541621854162177E-2</v>
      </c>
      <c r="BV88" s="129">
        <v>-0.37817125645438898</v>
      </c>
      <c r="BW88" s="129">
        <v>0.37421827631009102</v>
      </c>
      <c r="BX88" s="129">
        <v>-1.421397710088572</v>
      </c>
      <c r="BY88" s="129">
        <v>-0.33901913349461188</v>
      </c>
      <c r="BZ88" s="129">
        <v>0.37645175633614941</v>
      </c>
      <c r="CA88" s="129">
        <v>-1.3615074593631709</v>
      </c>
      <c r="CB88" s="129">
        <v>-1.1207002039428964</v>
      </c>
      <c r="CC88" s="129">
        <v>-0.28581470384881313</v>
      </c>
      <c r="CD88" s="129">
        <v>-0.13349733116732421</v>
      </c>
      <c r="CE88" s="129">
        <v>0.13349673202614376</v>
      </c>
      <c r="CF88" s="129">
        <v>-1.1191098130841122</v>
      </c>
      <c r="CG88" s="129">
        <v>-0.31449148533585619</v>
      </c>
      <c r="CH88" s="129">
        <v>0.94</v>
      </c>
      <c r="CI88" s="129">
        <v>0.66</v>
      </c>
      <c r="CJ88" s="129">
        <v>0.29999999999999993</v>
      </c>
      <c r="CK88" s="129">
        <v>-7.0000000000000007E-2</v>
      </c>
      <c r="CL88" s="129">
        <v>0.21</v>
      </c>
      <c r="CM88" s="129">
        <v>0.20000000000000004</v>
      </c>
      <c r="CN88" s="129">
        <v>0</v>
      </c>
      <c r="CO88" s="129">
        <v>0.31000000000000005</v>
      </c>
      <c r="CP88" s="129">
        <v>-0.21</v>
      </c>
      <c r="CQ88" s="129">
        <v>0.28999999999999998</v>
      </c>
      <c r="CR88" s="129">
        <v>1.23</v>
      </c>
      <c r="CS88" s="129">
        <v>2.77</v>
      </c>
      <c r="CT88" s="129">
        <v>5.88</v>
      </c>
      <c r="CU88" s="129">
        <v>3.9400000000000004</v>
      </c>
      <c r="CV88" s="129">
        <v>2.02</v>
      </c>
      <c r="CW88" s="129">
        <v>1.49</v>
      </c>
      <c r="CX88" s="129">
        <v>-0.51</v>
      </c>
      <c r="CY88" s="129">
        <v>-0.36</v>
      </c>
      <c r="CZ88" s="129">
        <v>-0.42</v>
      </c>
      <c r="DA88" s="129">
        <v>-0.18</v>
      </c>
      <c r="DB88" s="129">
        <v>-0.19</v>
      </c>
      <c r="DC88" s="129">
        <v>-0.35</v>
      </c>
      <c r="DD88" s="129">
        <v>0.6</v>
      </c>
      <c r="DE88" s="129">
        <v>0.5</v>
      </c>
      <c r="DF88" s="129">
        <v>0.13</v>
      </c>
      <c r="DG88" s="129">
        <v>-0.46</v>
      </c>
      <c r="DH88" s="129">
        <v>0.02</v>
      </c>
      <c r="DI88" s="129">
        <v>-0.25000000000000006</v>
      </c>
      <c r="DJ88" s="129">
        <v>0.34</v>
      </c>
      <c r="DK88" s="129">
        <v>0.24999999999999997</v>
      </c>
      <c r="DL88" s="129">
        <v>0.70000000000000007</v>
      </c>
      <c r="DM88" s="129">
        <v>-0.27</v>
      </c>
      <c r="DN88" s="129">
        <v>-0.34000000000000008</v>
      </c>
      <c r="DO88" s="129">
        <v>0.79</v>
      </c>
      <c r="DP88" s="129">
        <v>1.39</v>
      </c>
      <c r="DQ88" s="129">
        <v>1.72</v>
      </c>
      <c r="DR88" s="129">
        <v>0.86</v>
      </c>
      <c r="DS88" s="129">
        <v>0.66</v>
      </c>
      <c r="DT88" s="129">
        <v>0.18</v>
      </c>
      <c r="DU88" s="129">
        <v>-0.81</v>
      </c>
      <c r="DV88" s="129">
        <v>-0.25</v>
      </c>
      <c r="DW88" s="129">
        <v>-0.41</v>
      </c>
      <c r="DX88" s="129">
        <v>-0.52</v>
      </c>
      <c r="DY88" s="129">
        <v>-0.22</v>
      </c>
      <c r="DZ88" s="129">
        <v>0.42</v>
      </c>
      <c r="EA88" s="129">
        <v>0.92999999999999994</v>
      </c>
      <c r="EB88" s="129">
        <v>2.13</v>
      </c>
      <c r="EC88" s="129">
        <v>0.6</v>
      </c>
      <c r="ED88" s="129">
        <v>0.17</v>
      </c>
      <c r="EE88" s="129">
        <v>-1.06</v>
      </c>
      <c r="EF88" s="129">
        <v>0.88</v>
      </c>
      <c r="EG88" s="129">
        <v>0.44</v>
      </c>
      <c r="EH88" s="129">
        <v>0.21</v>
      </c>
      <c r="EI88" s="129">
        <v>0.38</v>
      </c>
      <c r="EJ88" s="129">
        <v>1.17</v>
      </c>
      <c r="EK88" s="129">
        <v>-0.79</v>
      </c>
      <c r="EL88" s="129">
        <v>0.12</v>
      </c>
      <c r="EM88" s="129">
        <v>0.56000000000000005</v>
      </c>
      <c r="EN88" s="129">
        <v>1.9</v>
      </c>
      <c r="EO88" s="129">
        <v>1.05</v>
      </c>
      <c r="EP88" s="129">
        <v>0.7</v>
      </c>
      <c r="EQ88" s="129">
        <v>0.48</v>
      </c>
      <c r="ER88" s="129">
        <v>0.28000000000000003</v>
      </c>
      <c r="ES88" s="129">
        <v>0.75</v>
      </c>
      <c r="ET88" s="129">
        <v>0.62</v>
      </c>
      <c r="EU88" s="129">
        <v>1.77</v>
      </c>
      <c r="EV88">
        <f>100*SUMIF('12pxv'!$E$39:$E$492,$A88,'12pxv'!H$39:H$492)/sub_peso!EV88</f>
        <v>1.71</v>
      </c>
      <c r="EW88">
        <f>100*SUMIF('12pxv'!$E$39:$E$492,$A88,'12pxv'!I$39:I$492)/sub_peso!EW88</f>
        <v>-0.40999999999999992</v>
      </c>
      <c r="EX88">
        <f>100*SUMIF('12pxv'!$E$39:$E$492,$A88,'12pxv'!J$39:J$492)/sub_peso!EX88</f>
        <v>-0.40999999999999992</v>
      </c>
      <c r="EY88">
        <f>100*SUMIF('12pxv'!$E$39:$E$492,$A88,'12pxv'!K$39:K$492)/sub_peso!EY88</f>
        <v>1.28</v>
      </c>
      <c r="EZ88">
        <f>100*SUMIF('12pxv'!$E$39:$E$492,$A88,'12pxv'!L$39:L$492)/sub_peso!EZ88</f>
        <v>1.32</v>
      </c>
      <c r="FA88">
        <f>100*SUMIF('12pxv'!$E$39:$E$492,$A88,'12pxv'!M$39:M$492)/sub_peso!FA88</f>
        <v>0.43000000000000005</v>
      </c>
      <c r="FB88">
        <f>100*SUMIF('12pxv'!$E$39:$E$492,$A88,'12pxv'!N$39:N$492)/sub_peso!FB88</f>
        <v>0.79</v>
      </c>
      <c r="FC88">
        <f>100*SUMIF('12pxv'!$E$39:$E$492,$A88,'12pxv'!O$39:O$492)/sub_peso!FC88</f>
        <v>0.02</v>
      </c>
      <c r="FD88">
        <f>100*SUMIF('12pxv'!$E$39:$E$492,$A88,'12pxv'!P$39:P$492)/sub_peso!FD88</f>
        <v>-0.12</v>
      </c>
      <c r="FE88">
        <f>100*SUMIF('12pxv'!$E$39:$E$492,$A88,'12pxv'!Q$39:Q$492)/sub_peso!FE88</f>
        <v>0.18</v>
      </c>
      <c r="FF88">
        <f>100*SUMIF('12pxv'!$E$39:$E$492,$A88,'12pxv'!R$39:R$492)/sub_peso!FF88</f>
        <v>0.84</v>
      </c>
      <c r="FG88">
        <f>100*SUMIF('12pxv'!$E$39:$E$492,$A88,'12pxv'!S$39:S$492)/sub_peso!FG88</f>
        <v>0.52</v>
      </c>
      <c r="FH88">
        <f>100*SUMIF('12pxv'!$E$39:$E$492,$A88,'12pxv'!T$39:T$492)/sub_peso!FH88</f>
        <v>1.65</v>
      </c>
      <c r="FI88">
        <f>100*SUMIF('12pxv'!$E$39:$E$492,$A88,'12pxv'!U$39:U$492)/sub_peso!FI88</f>
        <v>0.40999999999999992</v>
      </c>
      <c r="FJ88">
        <f>100*SUMIF('12pxv'!$E$39:$E$492,$A88,'12pxv'!V$39:V$492)/sub_peso!FJ88</f>
        <v>0.92000000000000015</v>
      </c>
      <c r="FK88">
        <f>100*SUMIF('12pxv'!$E$39:$E$492,$A88,'12pxv'!W$39:W$492)/sub_peso!FK88</f>
        <v>1.7799999999999998</v>
      </c>
      <c r="FL88">
        <f>100*SUMIF('12pxv'!$E$39:$E$492,$A88,'12pxv'!X$39:X$492)/sub_peso!FL88</f>
        <v>2.36</v>
      </c>
      <c r="FM88">
        <f>100*SUMIF('12pxv'!$E$39:$E$492,$A88,'12pxv'!Y$39:Y$492)/sub_peso!FM88</f>
        <v>0.84</v>
      </c>
      <c r="FN88">
        <f>100*SUMIF('12pxv'!$E$39:$E$492,$A88,'12pxv'!Z$39:Z$492)/sub_peso!FN88</f>
        <v>1.3</v>
      </c>
      <c r="FO88">
        <f>100*SUMIF('12pxv'!$E$39:$E$492,$A88,'12pxv'!AA$39:AA$492)/sub_peso!FO88</f>
        <v>-0.14000000000000001</v>
      </c>
      <c r="FP88">
        <f>100*SUMIF('12pxv'!$E$39:$E$492,$A88,'12pxv'!AB$39:AB$492)/sub_peso!FP88</f>
        <v>1.1100000000000001</v>
      </c>
      <c r="FQ88">
        <f>100*SUMIF('12pxv'!$E$39:$E$492,$A88,'12pxv'!AC$39:AC$492)/sub_peso!FQ88</f>
        <v>1.47</v>
      </c>
      <c r="FR88">
        <f>100*SUMIF('12pxv'!$E$39:$E$492,$A88,'12pxv'!AD$39:AD$492)/sub_peso!FR88</f>
        <v>0.95999999999999985</v>
      </c>
      <c r="FS88">
        <f>100*SUMIF('12pxv'!$E$39:$E$492,$A88,'12pxv'!AE$39:AE$492)/sub_peso!FS88</f>
        <v>1.05</v>
      </c>
      <c r="FT88">
        <f>100*SUMIF('12pxv'!$E$39:$E$492,$A88,'12pxv'!AF$39:AF$492)/sub_peso!FT88</f>
        <v>5.000000000000001E-2</v>
      </c>
      <c r="FU88">
        <f>100*SUMIF('12pxv'!$E$39:$E$492,$A88,'12pxv'!AG$39:AG$492)/sub_peso!FU88</f>
        <v>0.55000000000000004</v>
      </c>
      <c r="FV88">
        <f>100*SUMIF('12pxv'!$E$39:$E$492,$A88,'12pxv'!AH$39:AH$492)/sub_peso!FV88</f>
        <v>0.76</v>
      </c>
      <c r="FW88">
        <f>100*SUMIF('12pxv'!$E$39:$E$492,$A88,'12pxv'!AI$39:AI$492)/sub_peso!FW88</f>
        <v>0.84</v>
      </c>
      <c r="FX88">
        <f>100*SUMIF('12pxv'!$E$39:$E$492,$A88,'12pxv'!AJ$39:AJ$492)/sub_peso!FX88</f>
        <v>1.1100000000000001</v>
      </c>
      <c r="FY88">
        <f>100*SUMIF('12pxv'!$E$39:$E$492,$A88,'12pxv'!AK$39:AK$492)/sub_peso!FY88</f>
        <v>0.25</v>
      </c>
      <c r="FZ88">
        <f>100*SUMIF('12pxv'!$E$39:$E$492,$A88,'12pxv'!AL$39:AL$492)/sub_peso!FZ88</f>
        <v>1.82</v>
      </c>
      <c r="GA88">
        <f>100*SUMIF('12pxv'!$E$39:$E$492,$A88,'12pxv'!AM$39:AM$492)/sub_peso!GA88</f>
        <v>0.13</v>
      </c>
      <c r="GB88">
        <f>100*SUMIF('12pxv'!$E$39:$E$492,$A88,'12pxv'!AN$39:AN$492)/sub_peso!GB88</f>
        <v>0.8600000000000001</v>
      </c>
    </row>
    <row r="89" spans="1:184" x14ac:dyDescent="0.25">
      <c r="A89" s="59">
        <v>1111012</v>
      </c>
      <c r="B89" s="56" t="s">
        <v>90</v>
      </c>
      <c r="C89" s="129">
        <v>0.03</v>
      </c>
      <c r="D89" s="129">
        <v>-0.02</v>
      </c>
      <c r="E89" s="129">
        <v>0.09</v>
      </c>
      <c r="F89" s="129">
        <v>-0.28999999999999998</v>
      </c>
      <c r="G89" s="129">
        <v>1.37</v>
      </c>
      <c r="H89" s="129">
        <v>1.5300000000000002</v>
      </c>
      <c r="I89" s="129">
        <v>1.1599999999999999</v>
      </c>
      <c r="J89" s="129">
        <v>1.65</v>
      </c>
      <c r="K89" s="129">
        <v>-0.34</v>
      </c>
      <c r="L89" s="129">
        <v>-0.72</v>
      </c>
      <c r="M89" s="129">
        <v>0.25</v>
      </c>
      <c r="N89" s="129">
        <v>1.93</v>
      </c>
      <c r="O89" s="129">
        <v>2.6600000000000006</v>
      </c>
      <c r="P89" s="129">
        <v>1.05</v>
      </c>
      <c r="Q89" s="129">
        <v>1.39</v>
      </c>
      <c r="R89" s="129">
        <v>-0.4</v>
      </c>
      <c r="S89" s="129">
        <v>1.1200000000000001</v>
      </c>
      <c r="T89" s="129">
        <v>0.11</v>
      </c>
      <c r="U89" s="129">
        <v>-0.53</v>
      </c>
      <c r="V89" s="129">
        <v>0.27</v>
      </c>
      <c r="W89" s="129">
        <v>1.1299999999999999</v>
      </c>
      <c r="X89" s="129">
        <v>0.49000000000000005</v>
      </c>
      <c r="Y89" s="129">
        <v>-0.35999999999999993</v>
      </c>
      <c r="Z89" s="129">
        <v>-0.28000000000000003</v>
      </c>
      <c r="AA89" s="129">
        <v>0.47</v>
      </c>
      <c r="AB89" s="129">
        <v>0.09</v>
      </c>
      <c r="AC89" s="129">
        <v>-2.69</v>
      </c>
      <c r="AD89" s="129">
        <v>-0.19000000000000003</v>
      </c>
      <c r="AE89" s="129">
        <v>-1.1499999999999999</v>
      </c>
      <c r="AF89" s="129">
        <v>2.5</v>
      </c>
      <c r="AG89" s="129">
        <v>-0.78</v>
      </c>
      <c r="AH89" s="129">
        <v>-0.33999999999999997</v>
      </c>
      <c r="AI89" s="129">
        <v>0.37</v>
      </c>
      <c r="AJ89" s="129">
        <v>-1.6499999999999997</v>
      </c>
      <c r="AK89" s="129">
        <v>0.14000000000000001</v>
      </c>
      <c r="AL89" s="129">
        <v>0.25</v>
      </c>
      <c r="AM89" s="129">
        <v>-0.1</v>
      </c>
      <c r="AN89" s="129">
        <v>0.61</v>
      </c>
      <c r="AO89" s="129">
        <v>1.22</v>
      </c>
      <c r="AP89" s="129">
        <v>2.36</v>
      </c>
      <c r="AQ89" s="129">
        <v>3.3</v>
      </c>
      <c r="AR89" s="129">
        <v>1.6000000000000003</v>
      </c>
      <c r="AS89" s="129">
        <v>2.57</v>
      </c>
      <c r="AT89" s="129">
        <v>0.55000000000000004</v>
      </c>
      <c r="AU89" s="129">
        <v>1.27</v>
      </c>
      <c r="AV89" s="129">
        <v>3.0000000000000002E-2</v>
      </c>
      <c r="AW89" s="129">
        <v>3.4400000000000004</v>
      </c>
      <c r="AX89" s="129">
        <v>-2.1</v>
      </c>
      <c r="AY89" s="129">
        <v>-0.57999999999999996</v>
      </c>
      <c r="AZ89" s="129">
        <v>1.1299999999999999</v>
      </c>
      <c r="BA89" s="129">
        <v>-0.40000000000000008</v>
      </c>
      <c r="BB89" s="129">
        <v>0.74</v>
      </c>
      <c r="BC89" s="129">
        <v>-0.84</v>
      </c>
      <c r="BD89" s="129">
        <v>1.1499999999999999</v>
      </c>
      <c r="BE89" s="129">
        <v>0.93000000000000016</v>
      </c>
      <c r="BF89" s="129">
        <v>1.67</v>
      </c>
      <c r="BG89" s="129">
        <v>2.17</v>
      </c>
      <c r="BH89" s="129">
        <v>-2.46</v>
      </c>
      <c r="BI89" s="129">
        <v>1.36</v>
      </c>
      <c r="BJ89" s="129">
        <v>-0.89</v>
      </c>
      <c r="BK89" s="129">
        <v>0.2</v>
      </c>
      <c r="BL89" s="129">
        <v>1.75</v>
      </c>
      <c r="BM89" s="129">
        <v>1.1200000000000001</v>
      </c>
      <c r="BN89" s="129">
        <v>0.31</v>
      </c>
      <c r="BO89" s="129">
        <v>-2.39</v>
      </c>
      <c r="BP89" s="129">
        <v>-0.78999999999999992</v>
      </c>
      <c r="BQ89" s="129">
        <v>2.15</v>
      </c>
      <c r="BR89" s="129">
        <v>0.98</v>
      </c>
      <c r="BS89" s="129">
        <v>-1.07</v>
      </c>
      <c r="BT89" s="129">
        <v>-0.16</v>
      </c>
      <c r="BU89" s="129">
        <v>-1.61</v>
      </c>
      <c r="BV89" s="129">
        <v>0.24</v>
      </c>
      <c r="BW89" s="129">
        <v>-0.64</v>
      </c>
      <c r="BX89" s="129">
        <v>0.23999999999999996</v>
      </c>
      <c r="BY89" s="129">
        <v>-0.23999999999999996</v>
      </c>
      <c r="BZ89" s="129">
        <v>-0.36999999999999994</v>
      </c>
      <c r="CA89" s="129">
        <v>-1.55</v>
      </c>
      <c r="CB89" s="129">
        <v>-0.56000000000000005</v>
      </c>
      <c r="CC89" s="129">
        <v>-0.5</v>
      </c>
      <c r="CD89" s="129">
        <v>-0.17</v>
      </c>
      <c r="CE89" s="129">
        <v>-1.1000000000000001</v>
      </c>
      <c r="CF89" s="129">
        <v>-1.39</v>
      </c>
      <c r="CG89" s="129">
        <v>-1.8400000000000003</v>
      </c>
      <c r="CH89" s="129">
        <v>-1.9500000000000002</v>
      </c>
      <c r="CI89" s="129">
        <v>1.78</v>
      </c>
      <c r="CJ89" s="129">
        <v>-0.83</v>
      </c>
      <c r="CK89" s="129">
        <v>-2.02</v>
      </c>
      <c r="CL89" s="129">
        <v>-0.04</v>
      </c>
      <c r="CM89" s="129">
        <v>0.57999999999999996</v>
      </c>
      <c r="CN89" s="129">
        <v>0.84</v>
      </c>
      <c r="CO89" s="129">
        <v>0.6</v>
      </c>
      <c r="CP89" s="129">
        <v>-0.49</v>
      </c>
      <c r="CQ89" s="129">
        <v>0.33</v>
      </c>
      <c r="CR89" s="129">
        <v>0.6</v>
      </c>
      <c r="CS89" s="129">
        <v>1.6100000000000003</v>
      </c>
      <c r="CT89" s="129">
        <v>1.9500000000000002</v>
      </c>
      <c r="CU89" s="129">
        <v>1.96</v>
      </c>
      <c r="CV89" s="129">
        <v>4.8299999999999992</v>
      </c>
      <c r="CW89" s="129">
        <v>2.5499999999999994</v>
      </c>
      <c r="CX89" s="129">
        <v>0.77</v>
      </c>
      <c r="CY89" s="129">
        <v>-1.7599999999999998</v>
      </c>
      <c r="CZ89" s="129">
        <v>2.78</v>
      </c>
      <c r="DA89" s="129">
        <v>2.15</v>
      </c>
      <c r="DB89" s="129">
        <v>0.4</v>
      </c>
      <c r="DC89" s="129">
        <v>-1.8700000000000003</v>
      </c>
      <c r="DD89" s="129">
        <v>2.5299999999999994</v>
      </c>
      <c r="DE89" s="129">
        <v>-1.1800000000000002</v>
      </c>
      <c r="DF89" s="129">
        <v>-0.02</v>
      </c>
      <c r="DG89" s="129">
        <v>-2.4300000000000002</v>
      </c>
      <c r="DH89" s="129">
        <v>-0.21</v>
      </c>
      <c r="DI89" s="129">
        <v>-2.23</v>
      </c>
      <c r="DJ89" s="129">
        <v>0.28999999999999998</v>
      </c>
      <c r="DK89" s="129">
        <v>0.97999999999999987</v>
      </c>
      <c r="DL89" s="129">
        <v>1.06</v>
      </c>
      <c r="DM89" s="129">
        <v>2.06</v>
      </c>
      <c r="DN89" s="129">
        <v>2.13</v>
      </c>
      <c r="DO89" s="129">
        <v>2.96</v>
      </c>
      <c r="DP89" s="129">
        <v>0.8</v>
      </c>
      <c r="DQ89" s="129">
        <v>3.57</v>
      </c>
      <c r="DR89" s="129">
        <v>3.94</v>
      </c>
      <c r="DS89" s="129">
        <v>-0.36000000000000004</v>
      </c>
      <c r="DT89" s="129">
        <v>-1.08</v>
      </c>
      <c r="DU89" s="129">
        <v>-0.93</v>
      </c>
      <c r="DV89" s="129">
        <v>-2.16</v>
      </c>
      <c r="DW89" s="129">
        <v>0.96</v>
      </c>
      <c r="DX89" s="129">
        <v>2.66</v>
      </c>
      <c r="DY89" s="129">
        <v>1.27</v>
      </c>
      <c r="DZ89" s="129">
        <v>2.36</v>
      </c>
      <c r="EA89" s="129">
        <v>-0.24</v>
      </c>
      <c r="EB89" s="129">
        <v>-0.69</v>
      </c>
      <c r="EC89" s="129">
        <v>1.44</v>
      </c>
      <c r="ED89" s="129">
        <v>0.69</v>
      </c>
      <c r="EE89" s="129">
        <v>-0.8899999999999999</v>
      </c>
      <c r="EF89" s="129">
        <v>2.1</v>
      </c>
      <c r="EG89" s="129">
        <v>-0.64</v>
      </c>
      <c r="EH89" s="129">
        <v>-3.61</v>
      </c>
      <c r="EI89" s="129">
        <v>2.39</v>
      </c>
      <c r="EJ89" s="129">
        <v>-1.85</v>
      </c>
      <c r="EK89" s="129">
        <v>2.83</v>
      </c>
      <c r="EL89" s="129">
        <v>4.79</v>
      </c>
      <c r="EM89" s="129">
        <v>-0.37</v>
      </c>
      <c r="EN89" s="129">
        <v>-2.2999999999999998</v>
      </c>
      <c r="EO89" s="129">
        <v>1.7999999999999998</v>
      </c>
      <c r="EP89" s="129">
        <v>1.88</v>
      </c>
      <c r="EQ89" s="129">
        <v>-0.77999999999999992</v>
      </c>
      <c r="ER89" s="129">
        <v>-1.85</v>
      </c>
      <c r="ES89" s="129">
        <v>1.8600000000000003</v>
      </c>
      <c r="ET89" s="129">
        <v>7.9999999999999988E-2</v>
      </c>
      <c r="EU89" s="129">
        <v>-2.91</v>
      </c>
      <c r="EV89">
        <f>100*SUMIF('12pxv'!$E$39:$E$492,$A89,'12pxv'!H$39:H$492)/sub_peso!EV89</f>
        <v>-0.67</v>
      </c>
      <c r="EW89">
        <f>100*SUMIF('12pxv'!$E$39:$E$492,$A89,'12pxv'!I$39:I$492)/sub_peso!EW89</f>
        <v>3.5200000000000005</v>
      </c>
      <c r="EX89">
        <f>100*SUMIF('12pxv'!$E$39:$E$492,$A89,'12pxv'!J$39:J$492)/sub_peso!EX89</f>
        <v>0.20999999999999996</v>
      </c>
      <c r="EY89">
        <f>100*SUMIF('12pxv'!$E$39:$E$492,$A89,'12pxv'!K$39:K$492)/sub_peso!EY89</f>
        <v>1.2</v>
      </c>
      <c r="EZ89">
        <f>100*SUMIF('12pxv'!$E$39:$E$492,$A89,'12pxv'!L$39:L$492)/sub_peso!EZ89</f>
        <v>-0.64</v>
      </c>
      <c r="FA89">
        <f>100*SUMIF('12pxv'!$E$39:$E$492,$A89,'12pxv'!M$39:M$492)/sub_peso!FA89</f>
        <v>1.97</v>
      </c>
      <c r="FB89">
        <f>100*SUMIF('12pxv'!$E$39:$E$492,$A89,'12pxv'!N$39:N$492)/sub_peso!FB89</f>
        <v>1.22</v>
      </c>
      <c r="FC89">
        <f>100*SUMIF('12pxv'!$E$39:$E$492,$A89,'12pxv'!O$39:O$492)/sub_peso!FC89</f>
        <v>1.4500000000000002</v>
      </c>
      <c r="FD89">
        <f>100*SUMIF('12pxv'!$E$39:$E$492,$A89,'12pxv'!P$39:P$492)/sub_peso!FD89</f>
        <v>1.17</v>
      </c>
      <c r="FE89">
        <f>100*SUMIF('12pxv'!$E$39:$E$492,$A89,'12pxv'!Q$39:Q$492)/sub_peso!FE89</f>
        <v>-0.95</v>
      </c>
      <c r="FF89">
        <f>100*SUMIF('12pxv'!$E$39:$E$492,$A89,'12pxv'!R$39:R$492)/sub_peso!FF89</f>
        <v>2.0499999999999998</v>
      </c>
      <c r="FG89">
        <f>100*SUMIF('12pxv'!$E$39:$E$492,$A89,'12pxv'!S$39:S$492)/sub_peso!FG89</f>
        <v>2.4</v>
      </c>
      <c r="FH89">
        <f>100*SUMIF('12pxv'!$E$39:$E$492,$A89,'12pxv'!T$39:T$492)/sub_peso!FH89</f>
        <v>-1.32</v>
      </c>
      <c r="FI89">
        <f>100*SUMIF('12pxv'!$E$39:$E$492,$A89,'12pxv'!U$39:U$492)/sub_peso!FI89</f>
        <v>-2.09</v>
      </c>
      <c r="FJ89">
        <f>100*SUMIF('12pxv'!$E$39:$E$492,$A89,'12pxv'!V$39:V$492)/sub_peso!FJ89</f>
        <v>1.54</v>
      </c>
      <c r="FK89">
        <f>100*SUMIF('12pxv'!$E$39:$E$492,$A89,'12pxv'!W$39:W$492)/sub_peso!FK89</f>
        <v>1.87</v>
      </c>
      <c r="FL89">
        <f>100*SUMIF('12pxv'!$E$39:$E$492,$A89,'12pxv'!X$39:X$492)/sub_peso!FL89</f>
        <v>0.95000000000000007</v>
      </c>
      <c r="FM89">
        <f>100*SUMIF('12pxv'!$E$39:$E$492,$A89,'12pxv'!Y$39:Y$492)/sub_peso!FM89</f>
        <v>1.27</v>
      </c>
      <c r="FN89">
        <f>100*SUMIF('12pxv'!$E$39:$E$492,$A89,'12pxv'!Z$39:Z$492)/sub_peso!FN89</f>
        <v>0.6399999999999999</v>
      </c>
      <c r="FO89">
        <f>100*SUMIF('12pxv'!$E$39:$E$492,$A89,'12pxv'!AA$39:AA$492)/sub_peso!FO89</f>
        <v>2.31</v>
      </c>
      <c r="FP89">
        <f>100*SUMIF('12pxv'!$E$39:$E$492,$A89,'12pxv'!AB$39:AB$492)/sub_peso!FP89</f>
        <v>0.38000000000000006</v>
      </c>
      <c r="FQ89">
        <f>100*SUMIF('12pxv'!$E$39:$E$492,$A89,'12pxv'!AC$39:AC$492)/sub_peso!FQ89</f>
        <v>0.85000000000000009</v>
      </c>
      <c r="FR89">
        <f>100*SUMIF('12pxv'!$E$39:$E$492,$A89,'12pxv'!AD$39:AD$492)/sub_peso!FR89</f>
        <v>0.52</v>
      </c>
      <c r="FS89">
        <f>100*SUMIF('12pxv'!$E$39:$E$492,$A89,'12pxv'!AE$39:AE$492)/sub_peso!FS89</f>
        <v>-0.63</v>
      </c>
      <c r="FT89">
        <f>100*SUMIF('12pxv'!$E$39:$E$492,$A89,'12pxv'!AF$39:AF$492)/sub_peso!FT89</f>
        <v>-0.15</v>
      </c>
      <c r="FU89">
        <f>100*SUMIF('12pxv'!$E$39:$E$492,$A89,'12pxv'!AG$39:AG$492)/sub_peso!FU89</f>
        <v>-0.33999999999999997</v>
      </c>
      <c r="FV89">
        <f>100*SUMIF('12pxv'!$E$39:$E$492,$A89,'12pxv'!AH$39:AH$492)/sub_peso!FV89</f>
        <v>-1.9999999999999997E-2</v>
      </c>
      <c r="FW89">
        <f>100*SUMIF('12pxv'!$E$39:$E$492,$A89,'12pxv'!AI$39:AI$492)/sub_peso!FW89</f>
        <v>0.7400000000000001</v>
      </c>
      <c r="FX89">
        <f>100*SUMIF('12pxv'!$E$39:$E$492,$A89,'12pxv'!AJ$39:AJ$492)/sub_peso!FX89</f>
        <v>-0.55000000000000004</v>
      </c>
      <c r="FY89">
        <f>100*SUMIF('12pxv'!$E$39:$E$492,$A89,'12pxv'!AK$39:AK$492)/sub_peso!FY89</f>
        <v>1.8499999999999999</v>
      </c>
      <c r="FZ89">
        <f>100*SUMIF('12pxv'!$E$39:$E$492,$A89,'12pxv'!AL$39:AL$492)/sub_peso!FZ89</f>
        <v>-0.37000000000000005</v>
      </c>
      <c r="GA89">
        <f>100*SUMIF('12pxv'!$E$39:$E$492,$A89,'12pxv'!AM$39:AM$492)/sub_peso!GA89</f>
        <v>-0.53</v>
      </c>
      <c r="GB89">
        <f>100*SUMIF('12pxv'!$E$39:$E$492,$A89,'12pxv'!AN$39:AN$492)/sub_peso!GB89</f>
        <v>1.8199999999999998</v>
      </c>
    </row>
    <row r="90" spans="1:184" x14ac:dyDescent="0.25">
      <c r="A90" s="59">
        <v>1111019</v>
      </c>
      <c r="B90" s="56" t="s">
        <v>91</v>
      </c>
      <c r="C90" s="129">
        <v>0.69</v>
      </c>
      <c r="D90" s="129">
        <v>0.97</v>
      </c>
      <c r="E90" s="129">
        <v>-0.67999999999999994</v>
      </c>
      <c r="F90" s="129">
        <v>0.92000000000000015</v>
      </c>
      <c r="G90" s="129">
        <v>3.0799999999999996</v>
      </c>
      <c r="H90" s="129">
        <v>1.08</v>
      </c>
      <c r="I90" s="129">
        <v>-0.17999999999999997</v>
      </c>
      <c r="J90" s="129">
        <v>2.02</v>
      </c>
      <c r="K90" s="129">
        <v>-0.71</v>
      </c>
      <c r="L90" s="129">
        <v>-1.76</v>
      </c>
      <c r="M90" s="129">
        <v>0.83000000000000007</v>
      </c>
      <c r="N90" s="129">
        <v>-0.74</v>
      </c>
      <c r="O90" s="129">
        <v>1.42</v>
      </c>
      <c r="P90" s="129">
        <v>-0.96</v>
      </c>
      <c r="Q90" s="129">
        <v>1.76</v>
      </c>
      <c r="R90" s="129">
        <v>0.18</v>
      </c>
      <c r="S90" s="129">
        <v>-1.02</v>
      </c>
      <c r="T90" s="129">
        <v>0.40999999999999992</v>
      </c>
      <c r="U90" s="129">
        <v>-1.39</v>
      </c>
      <c r="V90" s="129">
        <v>0.42</v>
      </c>
      <c r="W90" s="129">
        <v>1.7699999999999998</v>
      </c>
      <c r="X90" s="129">
        <v>0.48</v>
      </c>
      <c r="Y90" s="129">
        <v>1.1299999999999999</v>
      </c>
      <c r="Z90" s="129">
        <v>-0.96000000000000008</v>
      </c>
      <c r="AA90" s="129">
        <v>-0.33000000000000007</v>
      </c>
      <c r="AB90" s="129">
        <v>-2.2999999999999998</v>
      </c>
      <c r="AC90" s="129">
        <v>0.32000000000000006</v>
      </c>
      <c r="AD90" s="129">
        <v>-0.27</v>
      </c>
      <c r="AE90" s="129">
        <v>0.46</v>
      </c>
      <c r="AF90" s="129">
        <v>0.35</v>
      </c>
      <c r="AG90" s="129">
        <v>0.18</v>
      </c>
      <c r="AH90" s="129">
        <v>0.56000000000000005</v>
      </c>
      <c r="AI90" s="129">
        <v>1</v>
      </c>
      <c r="AJ90" s="129">
        <v>-1.83</v>
      </c>
      <c r="AK90" s="129">
        <v>-0.63</v>
      </c>
      <c r="AL90" s="129">
        <v>2.4900000000000002</v>
      </c>
      <c r="AM90" s="129">
        <v>-1.1200000000000001</v>
      </c>
      <c r="AN90" s="129">
        <v>1.33</v>
      </c>
      <c r="AO90" s="129">
        <v>2.57</v>
      </c>
      <c r="AP90" s="129">
        <v>4.5</v>
      </c>
      <c r="AQ90" s="129">
        <v>3.3600000000000003</v>
      </c>
      <c r="AR90" s="129">
        <v>4.2300000000000004</v>
      </c>
      <c r="AS90" s="129">
        <v>1.9599999999999997</v>
      </c>
      <c r="AT90" s="129">
        <v>1.02</v>
      </c>
      <c r="AU90" s="129">
        <v>1.37</v>
      </c>
      <c r="AV90" s="129">
        <v>3.8900000000000006</v>
      </c>
      <c r="AW90" s="129">
        <v>2.58</v>
      </c>
      <c r="AX90" s="129">
        <v>1.76</v>
      </c>
      <c r="AY90" s="129">
        <v>-1.62</v>
      </c>
      <c r="AZ90" s="129">
        <v>0.01</v>
      </c>
      <c r="BA90" s="129">
        <v>0.69000000000000006</v>
      </c>
      <c r="BB90" s="129">
        <v>0.48000000000000004</v>
      </c>
      <c r="BC90" s="129">
        <v>0.3</v>
      </c>
      <c r="BD90" s="129">
        <v>2.3599999999999994</v>
      </c>
      <c r="BE90" s="129">
        <v>0.62</v>
      </c>
      <c r="BF90" s="129">
        <v>-2.2000000000000002</v>
      </c>
      <c r="BG90" s="129">
        <v>1.92</v>
      </c>
      <c r="BH90" s="129">
        <v>-1.36</v>
      </c>
      <c r="BI90" s="129">
        <v>2.67</v>
      </c>
      <c r="BJ90" s="129">
        <v>-1.9799999999999998</v>
      </c>
      <c r="BK90" s="129">
        <v>-1.05</v>
      </c>
      <c r="BL90" s="129">
        <v>-0.21</v>
      </c>
      <c r="BM90" s="129">
        <v>1.1499999999999999</v>
      </c>
      <c r="BN90" s="129">
        <v>0.48999999999999994</v>
      </c>
      <c r="BO90" s="129">
        <v>1.3699999999999999</v>
      </c>
      <c r="BP90" s="129">
        <v>2.1800000000000002</v>
      </c>
      <c r="BQ90" s="129">
        <v>-0.31999999999999995</v>
      </c>
      <c r="BR90" s="129">
        <v>-0.15</v>
      </c>
      <c r="BS90" s="129">
        <v>0.53</v>
      </c>
      <c r="BT90" s="129">
        <v>0.34</v>
      </c>
      <c r="BU90" s="129">
        <v>0.11999999999999998</v>
      </c>
      <c r="BV90" s="129">
        <v>-1.18</v>
      </c>
      <c r="BW90" s="129">
        <v>0.17</v>
      </c>
      <c r="BX90" s="129">
        <v>0.26</v>
      </c>
      <c r="BY90" s="129">
        <v>0.76</v>
      </c>
      <c r="BZ90" s="129">
        <v>-2.25</v>
      </c>
      <c r="CA90" s="129">
        <v>-2.0499999999999998</v>
      </c>
      <c r="CB90" s="129">
        <v>-0.86999999999999988</v>
      </c>
      <c r="CC90" s="129">
        <v>-0.52</v>
      </c>
      <c r="CD90" s="129">
        <v>-0.25</v>
      </c>
      <c r="CE90" s="129">
        <v>0.92</v>
      </c>
      <c r="CF90" s="129">
        <v>-0.63</v>
      </c>
      <c r="CG90" s="129">
        <v>-2.0299999999999998</v>
      </c>
      <c r="CH90" s="129">
        <v>1.0900000000000001</v>
      </c>
      <c r="CI90" s="129">
        <v>-1.9999999999999997E-2</v>
      </c>
      <c r="CJ90" s="129">
        <v>0.45</v>
      </c>
      <c r="CK90" s="129">
        <v>-0.94</v>
      </c>
      <c r="CL90" s="129">
        <v>0.15</v>
      </c>
      <c r="CM90" s="129">
        <v>0.28000000000000003</v>
      </c>
      <c r="CN90" s="129">
        <v>0.64</v>
      </c>
      <c r="CO90" s="129">
        <v>-0.08</v>
      </c>
      <c r="CP90" s="129">
        <v>0.09</v>
      </c>
      <c r="CQ90" s="129">
        <v>0.73</v>
      </c>
      <c r="CR90" s="129">
        <v>0.95</v>
      </c>
      <c r="CS90" s="129">
        <v>5.000000000000001E-2</v>
      </c>
      <c r="CT90" s="129">
        <v>4.3600000000000003</v>
      </c>
      <c r="CU90" s="129">
        <v>1.8799999999999997</v>
      </c>
      <c r="CV90" s="129">
        <v>0.91</v>
      </c>
      <c r="CW90" s="129">
        <v>0.18999999999999997</v>
      </c>
      <c r="CX90" s="129">
        <v>-0.8</v>
      </c>
      <c r="CY90" s="129">
        <v>0.58999999999999986</v>
      </c>
      <c r="CZ90" s="129">
        <v>-1.3799999999999997</v>
      </c>
      <c r="DA90" s="129">
        <v>0.14000000000000001</v>
      </c>
      <c r="DB90" s="129">
        <v>-1.02</v>
      </c>
      <c r="DC90" s="129">
        <v>0.21</v>
      </c>
      <c r="DD90" s="129">
        <v>-0.33</v>
      </c>
      <c r="DE90" s="129">
        <v>0.19</v>
      </c>
      <c r="DF90" s="129">
        <v>-1.78</v>
      </c>
      <c r="DG90" s="129">
        <v>-0.02</v>
      </c>
      <c r="DH90" s="129">
        <v>0.85</v>
      </c>
      <c r="DI90" s="129">
        <v>0.6</v>
      </c>
      <c r="DJ90" s="129">
        <v>-0.26</v>
      </c>
      <c r="DK90" s="129">
        <v>0.75</v>
      </c>
      <c r="DL90" s="129">
        <v>-1.5</v>
      </c>
      <c r="DM90" s="129">
        <v>0.16000000000000003</v>
      </c>
      <c r="DN90" s="129">
        <v>-2.0000000000000004E-2</v>
      </c>
      <c r="DO90" s="129">
        <v>0.8</v>
      </c>
      <c r="DP90" s="129">
        <v>0.91</v>
      </c>
      <c r="DQ90" s="129">
        <v>0.20999999999999996</v>
      </c>
      <c r="DR90" s="129">
        <v>-1.1499999999999999</v>
      </c>
      <c r="DS90" s="129">
        <v>-2.2200000000000006</v>
      </c>
      <c r="DT90" s="129">
        <v>-0.28999999999999998</v>
      </c>
      <c r="DU90" s="129">
        <v>0.03</v>
      </c>
      <c r="DV90" s="129">
        <v>0.72999999999999987</v>
      </c>
      <c r="DW90" s="129">
        <v>-0.18</v>
      </c>
      <c r="DX90" s="129">
        <v>0.57000000000000006</v>
      </c>
      <c r="DY90" s="129">
        <v>-0.6399999999999999</v>
      </c>
      <c r="DZ90" s="129">
        <v>0.04</v>
      </c>
      <c r="EA90" s="129">
        <v>0.5</v>
      </c>
      <c r="EB90" s="129">
        <v>2.76</v>
      </c>
      <c r="EC90" s="129">
        <v>1.41</v>
      </c>
      <c r="ED90" s="129">
        <v>-1.1100000000000001</v>
      </c>
      <c r="EE90" s="129">
        <v>-0.59000000000000008</v>
      </c>
      <c r="EF90" s="129">
        <v>0.26999999999999996</v>
      </c>
      <c r="EG90" s="129">
        <v>-1.0000000000000002E-2</v>
      </c>
      <c r="EH90" s="129">
        <v>-0.4</v>
      </c>
      <c r="EI90" s="129">
        <v>-0.82</v>
      </c>
      <c r="EJ90" s="129">
        <v>1.01</v>
      </c>
      <c r="EK90" s="129">
        <v>0.84</v>
      </c>
      <c r="EL90" s="129">
        <v>-1.5300000000000002</v>
      </c>
      <c r="EM90" s="129">
        <v>0.69999999999999984</v>
      </c>
      <c r="EN90" s="129">
        <v>2.0699999999999998</v>
      </c>
      <c r="EO90" s="129">
        <v>1.01</v>
      </c>
      <c r="EP90" s="129">
        <v>-0.53</v>
      </c>
      <c r="EQ90" s="129">
        <v>-0.93</v>
      </c>
      <c r="ER90" s="129">
        <v>-0.59</v>
      </c>
      <c r="ES90" s="129">
        <v>1.7999999999999998</v>
      </c>
      <c r="ET90" s="129">
        <v>-0.21</v>
      </c>
      <c r="EU90" s="129">
        <v>1.75</v>
      </c>
      <c r="EV90">
        <f>100*SUMIF('12pxv'!$E$39:$E$492,$A90,'12pxv'!H$39:H$492)/sub_peso!EV90</f>
        <v>0.79</v>
      </c>
      <c r="EW90">
        <f>100*SUMIF('12pxv'!$E$39:$E$492,$A90,'12pxv'!I$39:I$492)/sub_peso!EW90</f>
        <v>-0.4</v>
      </c>
      <c r="EX90">
        <f>100*SUMIF('12pxv'!$E$39:$E$492,$A90,'12pxv'!J$39:J$492)/sub_peso!EX90</f>
        <v>1.21</v>
      </c>
      <c r="EY90">
        <f>100*SUMIF('12pxv'!$E$39:$E$492,$A90,'12pxv'!K$39:K$492)/sub_peso!EY90</f>
        <v>0.16</v>
      </c>
      <c r="EZ90">
        <f>100*SUMIF('12pxv'!$E$39:$E$492,$A90,'12pxv'!L$39:L$492)/sub_peso!EZ90</f>
        <v>0.3</v>
      </c>
      <c r="FA90">
        <f>100*SUMIF('12pxv'!$E$39:$E$492,$A90,'12pxv'!M$39:M$492)/sub_peso!FA90</f>
        <v>-1.8800000000000001</v>
      </c>
      <c r="FB90">
        <f>100*SUMIF('12pxv'!$E$39:$E$492,$A90,'12pxv'!N$39:N$492)/sub_peso!FB90</f>
        <v>-0.68</v>
      </c>
      <c r="FC90">
        <f>100*SUMIF('12pxv'!$E$39:$E$492,$A90,'12pxv'!O$39:O$492)/sub_peso!FC90</f>
        <v>1.36</v>
      </c>
      <c r="FD90">
        <f>100*SUMIF('12pxv'!$E$39:$E$492,$A90,'12pxv'!P$39:P$492)/sub_peso!FD90</f>
        <v>0.85</v>
      </c>
      <c r="FE90">
        <f>100*SUMIF('12pxv'!$E$39:$E$492,$A90,'12pxv'!Q$39:Q$492)/sub_peso!FE90</f>
        <v>0.37</v>
      </c>
      <c r="FF90">
        <f>100*SUMIF('12pxv'!$E$39:$E$492,$A90,'12pxv'!R$39:R$492)/sub_peso!FF90</f>
        <v>0.67999999999999994</v>
      </c>
      <c r="FG90">
        <f>100*SUMIF('12pxv'!$E$39:$E$492,$A90,'12pxv'!S$39:S$492)/sub_peso!FG90</f>
        <v>0.77</v>
      </c>
      <c r="FH90">
        <f>100*SUMIF('12pxv'!$E$39:$E$492,$A90,'12pxv'!T$39:T$492)/sub_peso!FH90</f>
        <v>2.09</v>
      </c>
      <c r="FI90">
        <f>100*SUMIF('12pxv'!$E$39:$E$492,$A90,'12pxv'!U$39:U$492)/sub_peso!FI90</f>
        <v>0.27</v>
      </c>
      <c r="FJ90">
        <f>100*SUMIF('12pxv'!$E$39:$E$492,$A90,'12pxv'!V$39:V$492)/sub_peso!FJ90</f>
        <v>0.22</v>
      </c>
      <c r="FK90">
        <f>100*SUMIF('12pxv'!$E$39:$E$492,$A90,'12pxv'!W$39:W$492)/sub_peso!FK90</f>
        <v>0.62</v>
      </c>
      <c r="FL90">
        <f>100*SUMIF('12pxv'!$E$39:$E$492,$A90,'12pxv'!X$39:X$492)/sub_peso!FL90</f>
        <v>2.4500000000000002</v>
      </c>
      <c r="FM90">
        <f>100*SUMIF('12pxv'!$E$39:$E$492,$A90,'12pxv'!Y$39:Y$492)/sub_peso!FM90</f>
        <v>1.94</v>
      </c>
      <c r="FN90">
        <f>100*SUMIF('12pxv'!$E$39:$E$492,$A90,'12pxv'!Z$39:Z$492)/sub_peso!FN90</f>
        <v>-1.21</v>
      </c>
      <c r="FO90">
        <f>100*SUMIF('12pxv'!$E$39:$E$492,$A90,'12pxv'!AA$39:AA$492)/sub_peso!FO90</f>
        <v>0.8</v>
      </c>
      <c r="FP90">
        <f>100*SUMIF('12pxv'!$E$39:$E$492,$A90,'12pxv'!AB$39:AB$492)/sub_peso!FP90</f>
        <v>0.91</v>
      </c>
      <c r="FQ90">
        <f>100*SUMIF('12pxv'!$E$39:$E$492,$A90,'12pxv'!AC$39:AC$492)/sub_peso!FQ90</f>
        <v>0.9900000000000001</v>
      </c>
      <c r="FR90">
        <f>100*SUMIF('12pxv'!$E$39:$E$492,$A90,'12pxv'!AD$39:AD$492)/sub_peso!FR90</f>
        <v>0.51000000000000012</v>
      </c>
      <c r="FS90">
        <f>100*SUMIF('12pxv'!$E$39:$E$492,$A90,'12pxv'!AE$39:AE$492)/sub_peso!FS90</f>
        <v>0.38</v>
      </c>
      <c r="FT90">
        <f>100*SUMIF('12pxv'!$E$39:$E$492,$A90,'12pxv'!AF$39:AF$492)/sub_peso!FT90</f>
        <v>1.06</v>
      </c>
      <c r="FU90">
        <f>100*SUMIF('12pxv'!$E$39:$E$492,$A90,'12pxv'!AG$39:AG$492)/sub_peso!FU90</f>
        <v>1.1200000000000003</v>
      </c>
      <c r="FV90">
        <f>100*SUMIF('12pxv'!$E$39:$E$492,$A90,'12pxv'!AH$39:AH$492)/sub_peso!FV90</f>
        <v>3.12</v>
      </c>
      <c r="FW90">
        <f>100*SUMIF('12pxv'!$E$39:$E$492,$A90,'12pxv'!AI$39:AI$492)/sub_peso!FW90</f>
        <v>0.89</v>
      </c>
      <c r="FX90">
        <f>100*SUMIF('12pxv'!$E$39:$E$492,$A90,'12pxv'!AJ$39:AJ$492)/sub_peso!FX90</f>
        <v>1.06</v>
      </c>
      <c r="FY90">
        <f>100*SUMIF('12pxv'!$E$39:$E$492,$A90,'12pxv'!AK$39:AK$492)/sub_peso!FY90</f>
        <v>-0.42</v>
      </c>
      <c r="FZ90">
        <f>100*SUMIF('12pxv'!$E$39:$E$492,$A90,'12pxv'!AL$39:AL$492)/sub_peso!FZ90</f>
        <v>0.52</v>
      </c>
      <c r="GA90">
        <f>100*SUMIF('12pxv'!$E$39:$E$492,$A90,'12pxv'!AM$39:AM$492)/sub_peso!GA90</f>
        <v>-0.05</v>
      </c>
      <c r="GB90">
        <f>100*SUMIF('12pxv'!$E$39:$E$492,$A90,'12pxv'!AN$39:AN$492)/sub_peso!GB90</f>
        <v>0.37</v>
      </c>
    </row>
    <row r="91" spans="1:184" x14ac:dyDescent="0.25">
      <c r="A91" s="59">
        <v>1111031</v>
      </c>
      <c r="B91" s="56" t="s">
        <v>92</v>
      </c>
      <c r="C91" s="129">
        <v>1.2</v>
      </c>
      <c r="D91" s="129">
        <v>-0.71999999999999986</v>
      </c>
      <c r="E91" s="129">
        <v>-0.54</v>
      </c>
      <c r="F91" s="129">
        <v>1.47</v>
      </c>
      <c r="G91" s="129">
        <v>3.16</v>
      </c>
      <c r="H91" s="129">
        <v>1.76</v>
      </c>
      <c r="I91" s="129">
        <v>0.47</v>
      </c>
      <c r="J91" s="129">
        <v>1.36</v>
      </c>
      <c r="K91" s="129">
        <v>0.72</v>
      </c>
      <c r="L91" s="129">
        <v>0.26</v>
      </c>
      <c r="M91" s="129">
        <v>-0.6</v>
      </c>
      <c r="N91" s="129">
        <v>0.47999999999999993</v>
      </c>
      <c r="O91" s="129">
        <v>-0.1</v>
      </c>
      <c r="P91" s="129">
        <v>-2.16</v>
      </c>
      <c r="Q91" s="129">
        <v>-1.8499999999999999</v>
      </c>
      <c r="R91" s="129">
        <v>-0.54</v>
      </c>
      <c r="S91" s="129">
        <v>-3.37</v>
      </c>
      <c r="T91" s="129">
        <v>-1.18</v>
      </c>
      <c r="U91" s="129">
        <v>-1.26</v>
      </c>
      <c r="V91" s="129">
        <v>2.57</v>
      </c>
      <c r="W91" s="129">
        <v>-1.58</v>
      </c>
      <c r="X91" s="129">
        <v>-0.44</v>
      </c>
      <c r="Y91" s="129">
        <v>1.86</v>
      </c>
      <c r="Z91" s="129">
        <v>-5.23</v>
      </c>
      <c r="AA91" s="129">
        <v>2.1</v>
      </c>
      <c r="AB91" s="129">
        <v>1.67</v>
      </c>
      <c r="AC91" s="129">
        <v>-2.57</v>
      </c>
      <c r="AD91" s="129">
        <v>3.04</v>
      </c>
      <c r="AE91" s="129">
        <v>2.4900000000000002</v>
      </c>
      <c r="AF91" s="129">
        <v>1.62</v>
      </c>
      <c r="AG91" s="129">
        <v>3.65</v>
      </c>
      <c r="AH91" s="129">
        <v>0.54</v>
      </c>
      <c r="AI91" s="129">
        <v>-1.22</v>
      </c>
      <c r="AJ91" s="129">
        <v>-1.07</v>
      </c>
      <c r="AK91" s="129">
        <v>-1.52</v>
      </c>
      <c r="AL91" s="129">
        <v>2.35</v>
      </c>
      <c r="AM91" s="129">
        <v>1.29</v>
      </c>
      <c r="AN91" s="129">
        <v>4</v>
      </c>
      <c r="AO91" s="129">
        <v>4.99</v>
      </c>
      <c r="AP91" s="129">
        <v>9.7899999999999991</v>
      </c>
      <c r="AQ91" s="129">
        <v>20.46</v>
      </c>
      <c r="AR91" s="129">
        <v>2.2200000000000002</v>
      </c>
      <c r="AS91" s="129">
        <v>2.42</v>
      </c>
      <c r="AT91" s="129">
        <v>6.3</v>
      </c>
      <c r="AU91" s="129">
        <v>-5.05</v>
      </c>
      <c r="AV91" s="129">
        <v>-4.6900000000000013</v>
      </c>
      <c r="AW91" s="129">
        <v>0.69000000000000006</v>
      </c>
      <c r="AX91" s="129">
        <v>-2.2900000000000005</v>
      </c>
      <c r="AY91" s="129">
        <v>-0.16999999999999998</v>
      </c>
      <c r="AZ91" s="129">
        <v>-1.98</v>
      </c>
      <c r="BA91" s="129">
        <v>-0.7</v>
      </c>
      <c r="BB91" s="129">
        <v>4.62</v>
      </c>
      <c r="BC91" s="129">
        <v>1.62</v>
      </c>
      <c r="BD91" s="129">
        <v>-1.71</v>
      </c>
      <c r="BE91" s="129">
        <v>0.59999999999999987</v>
      </c>
      <c r="BF91" s="129">
        <v>0.76</v>
      </c>
      <c r="BG91" s="129">
        <v>0.62999999999999989</v>
      </c>
      <c r="BH91" s="129">
        <v>0.8899999999999999</v>
      </c>
      <c r="BI91" s="129">
        <v>-1.76</v>
      </c>
      <c r="BJ91" s="129">
        <v>0.28999999999999992</v>
      </c>
      <c r="BK91" s="129">
        <v>-2.14</v>
      </c>
      <c r="BL91" s="129">
        <v>-0.22000000000000003</v>
      </c>
      <c r="BM91" s="129">
        <v>0.71</v>
      </c>
      <c r="BN91" s="129">
        <v>1.8099999999999998</v>
      </c>
      <c r="BO91" s="129">
        <v>1.37</v>
      </c>
      <c r="BP91" s="129">
        <v>-0.56999999999999995</v>
      </c>
      <c r="BQ91" s="129">
        <v>0.21</v>
      </c>
      <c r="BR91" s="129">
        <v>3.0099999999999993</v>
      </c>
      <c r="BS91" s="129">
        <v>-0.19999999999999998</v>
      </c>
      <c r="BT91" s="129">
        <v>2.2899999999999996</v>
      </c>
      <c r="BU91" s="129">
        <v>0.56999999999999995</v>
      </c>
      <c r="BV91" s="129">
        <v>0.40999999999999992</v>
      </c>
      <c r="BW91" s="129">
        <v>-1.1499999999999999</v>
      </c>
      <c r="BX91" s="129">
        <v>-2.4</v>
      </c>
      <c r="BY91" s="129">
        <v>0.13</v>
      </c>
      <c r="BZ91" s="129">
        <v>-1.89</v>
      </c>
      <c r="CA91" s="129">
        <v>-1.4</v>
      </c>
      <c r="CB91" s="129">
        <v>0.73</v>
      </c>
      <c r="CC91" s="129">
        <v>1.27</v>
      </c>
      <c r="CD91" s="129">
        <v>-2.14</v>
      </c>
      <c r="CE91" s="129">
        <v>1.69</v>
      </c>
      <c r="CF91" s="129">
        <v>-1.44</v>
      </c>
      <c r="CG91" s="129">
        <v>-1.38</v>
      </c>
      <c r="CH91" s="129">
        <v>-1.64</v>
      </c>
      <c r="CI91" s="129">
        <v>1.1299999999999999</v>
      </c>
      <c r="CJ91" s="129">
        <v>0.2</v>
      </c>
      <c r="CK91" s="129">
        <v>-0.72999999999999987</v>
      </c>
      <c r="CL91" s="129">
        <v>0.48999999999999994</v>
      </c>
      <c r="CM91" s="129">
        <v>-0.75</v>
      </c>
      <c r="CN91" s="129">
        <v>0.92000000000000015</v>
      </c>
      <c r="CO91" s="129">
        <v>1</v>
      </c>
      <c r="CP91" s="129">
        <v>1.2099999999999997</v>
      </c>
      <c r="CQ91" s="129">
        <v>-0.47</v>
      </c>
      <c r="CR91" s="129">
        <v>1.39</v>
      </c>
      <c r="CS91" s="129">
        <v>-0.87000000000000011</v>
      </c>
      <c r="CT91" s="129">
        <v>1.3499999999999999</v>
      </c>
      <c r="CU91" s="129">
        <v>1.79</v>
      </c>
      <c r="CV91" s="129">
        <v>-0.21</v>
      </c>
      <c r="CW91" s="129">
        <v>-0.99</v>
      </c>
      <c r="CX91" s="129">
        <v>1.76</v>
      </c>
      <c r="CY91" s="129">
        <v>-0.23</v>
      </c>
      <c r="CZ91" s="129">
        <v>0.28999999999999998</v>
      </c>
      <c r="DA91" s="129">
        <v>4.49</v>
      </c>
      <c r="DB91" s="129">
        <v>3.42</v>
      </c>
      <c r="DC91" s="129">
        <v>5.49</v>
      </c>
      <c r="DD91" s="129">
        <v>-4.9400000000000004</v>
      </c>
      <c r="DE91" s="129">
        <v>-1.7700000000000002</v>
      </c>
      <c r="DF91" s="129">
        <v>-2.4900000000000002</v>
      </c>
      <c r="DG91" s="129">
        <v>0.68</v>
      </c>
      <c r="DH91" s="129">
        <v>-0.26</v>
      </c>
      <c r="DI91" s="129">
        <v>0.66000000000000014</v>
      </c>
      <c r="DJ91" s="129">
        <v>-0.61</v>
      </c>
      <c r="DK91" s="129">
        <v>2.14</v>
      </c>
      <c r="DL91" s="129">
        <v>1.82</v>
      </c>
      <c r="DM91" s="129">
        <v>-1.34</v>
      </c>
      <c r="DN91" s="129">
        <v>1.95</v>
      </c>
      <c r="DO91" s="129">
        <v>-0.38</v>
      </c>
      <c r="DP91" s="129">
        <v>-0.09</v>
      </c>
      <c r="DQ91" s="129">
        <v>-1.48</v>
      </c>
      <c r="DR91" s="129">
        <v>1.3599999999999999</v>
      </c>
      <c r="DS91" s="129">
        <v>7.0000000000000007E-2</v>
      </c>
      <c r="DT91" s="129">
        <v>2.44</v>
      </c>
      <c r="DU91" s="129">
        <v>-1.5200000000000002</v>
      </c>
      <c r="DV91" s="129">
        <v>0.56999999999999995</v>
      </c>
      <c r="DW91" s="129">
        <v>1.1200000000000001</v>
      </c>
      <c r="DX91" s="129">
        <v>0.3</v>
      </c>
      <c r="DY91" s="129">
        <v>-0.06</v>
      </c>
      <c r="DZ91" s="129">
        <v>0.17</v>
      </c>
      <c r="EA91" s="129">
        <v>-0.48000000000000004</v>
      </c>
      <c r="EB91" s="129">
        <v>-0.17000000000000004</v>
      </c>
      <c r="EC91" s="129">
        <v>0.37</v>
      </c>
      <c r="ED91" s="129">
        <v>-0.75</v>
      </c>
      <c r="EE91" s="129">
        <v>-0.21</v>
      </c>
      <c r="EF91" s="129">
        <v>-1.4</v>
      </c>
      <c r="EG91" s="129">
        <v>0.44</v>
      </c>
      <c r="EH91" s="129">
        <v>0.18</v>
      </c>
      <c r="EI91" s="129">
        <v>1.3500000000000003</v>
      </c>
      <c r="EJ91" s="129">
        <v>0.87000000000000011</v>
      </c>
      <c r="EK91" s="129">
        <v>-1.01</v>
      </c>
      <c r="EL91" s="129">
        <v>0.93</v>
      </c>
      <c r="EM91" s="129">
        <v>0.36</v>
      </c>
      <c r="EN91" s="129">
        <v>2.94</v>
      </c>
      <c r="EO91" s="129">
        <v>-0.7400000000000001</v>
      </c>
      <c r="EP91" s="129">
        <v>0.80999999999999994</v>
      </c>
      <c r="EQ91" s="129">
        <v>1.23</v>
      </c>
      <c r="ER91" s="129">
        <v>1.47</v>
      </c>
      <c r="ES91" s="129">
        <v>1.45</v>
      </c>
      <c r="ET91" s="129">
        <v>1.37</v>
      </c>
      <c r="EU91" s="129">
        <v>0.36</v>
      </c>
      <c r="EV91">
        <f>100*SUMIF('12pxv'!$E$39:$E$492,$A91,'12pxv'!H$39:H$492)/sub_peso!EV91</f>
        <v>2.14</v>
      </c>
      <c r="EW91">
        <f>100*SUMIF('12pxv'!$E$39:$E$492,$A91,'12pxv'!I$39:I$492)/sub_peso!EW91</f>
        <v>1.51</v>
      </c>
      <c r="EX91">
        <f>100*SUMIF('12pxv'!$E$39:$E$492,$A91,'12pxv'!J$39:J$492)/sub_peso!EX91</f>
        <v>0.64999999999999991</v>
      </c>
      <c r="EY91">
        <f>100*SUMIF('12pxv'!$E$39:$E$492,$A91,'12pxv'!K$39:K$492)/sub_peso!EY91</f>
        <v>0.61</v>
      </c>
      <c r="EZ91">
        <f>100*SUMIF('12pxv'!$E$39:$E$492,$A91,'12pxv'!L$39:L$492)/sub_peso!EZ91</f>
        <v>1.73</v>
      </c>
      <c r="FA91">
        <f>100*SUMIF('12pxv'!$E$39:$E$492,$A91,'12pxv'!M$39:M$492)/sub_peso!FA91</f>
        <v>1.5400000000000003</v>
      </c>
      <c r="FB91">
        <f>100*SUMIF('12pxv'!$E$39:$E$492,$A91,'12pxv'!N$39:N$492)/sub_peso!FB91</f>
        <v>-0.63000000000000012</v>
      </c>
      <c r="FC91">
        <f>100*SUMIF('12pxv'!$E$39:$E$492,$A91,'12pxv'!O$39:O$492)/sub_peso!FC91</f>
        <v>-1.26</v>
      </c>
      <c r="FD91">
        <f>100*SUMIF('12pxv'!$E$39:$E$492,$A91,'12pxv'!P$39:P$492)/sub_peso!FD91</f>
        <v>-0.38000000000000006</v>
      </c>
      <c r="FE91">
        <f>100*SUMIF('12pxv'!$E$39:$E$492,$A91,'12pxv'!Q$39:Q$492)/sub_peso!FE91</f>
        <v>-2.65</v>
      </c>
      <c r="FF91">
        <f>100*SUMIF('12pxv'!$E$39:$E$492,$A91,'12pxv'!R$39:R$492)/sub_peso!FF91</f>
        <v>0.48999999999999994</v>
      </c>
      <c r="FG91">
        <f>100*SUMIF('12pxv'!$E$39:$E$492,$A91,'12pxv'!S$39:S$492)/sub_peso!FG91</f>
        <v>-0.28000000000000003</v>
      </c>
      <c r="FH91">
        <f>100*SUMIF('12pxv'!$E$39:$E$492,$A91,'12pxv'!T$39:T$492)/sub_peso!FH91</f>
        <v>2.8900000000000006</v>
      </c>
      <c r="FI91">
        <f>100*SUMIF('12pxv'!$E$39:$E$492,$A91,'12pxv'!U$39:U$492)/sub_peso!FI91</f>
        <v>1.7399999999999998</v>
      </c>
      <c r="FJ91">
        <f>100*SUMIF('12pxv'!$E$39:$E$492,$A91,'12pxv'!V$39:V$492)/sub_peso!FJ91</f>
        <v>1.4</v>
      </c>
      <c r="FK91">
        <f>100*SUMIF('12pxv'!$E$39:$E$492,$A91,'12pxv'!W$39:W$492)/sub_peso!FK91</f>
        <v>1.33</v>
      </c>
      <c r="FL91">
        <f>100*SUMIF('12pxv'!$E$39:$E$492,$A91,'12pxv'!X$39:X$492)/sub_peso!FL91</f>
        <v>0.46999999999999992</v>
      </c>
      <c r="FM91">
        <f>100*SUMIF('12pxv'!$E$39:$E$492,$A91,'12pxv'!Y$39:Y$492)/sub_peso!FM91</f>
        <v>1.21</v>
      </c>
      <c r="FN91">
        <f>100*SUMIF('12pxv'!$E$39:$E$492,$A91,'12pxv'!Z$39:Z$492)/sub_peso!FN91</f>
        <v>0.22</v>
      </c>
      <c r="FO91">
        <f>100*SUMIF('12pxv'!$E$39:$E$492,$A91,'12pxv'!AA$39:AA$492)/sub_peso!FO91</f>
        <v>-0.64</v>
      </c>
      <c r="FP91">
        <f>100*SUMIF('12pxv'!$E$39:$E$492,$A91,'12pxv'!AB$39:AB$492)/sub_peso!FP91</f>
        <v>-0.69999999999999984</v>
      </c>
      <c r="FQ91">
        <f>100*SUMIF('12pxv'!$E$39:$E$492,$A91,'12pxv'!AC$39:AC$492)/sub_peso!FQ91</f>
        <v>1.37</v>
      </c>
      <c r="FR91">
        <f>100*SUMIF('12pxv'!$E$39:$E$492,$A91,'12pxv'!AD$39:AD$492)/sub_peso!FR91</f>
        <v>-0.14000000000000001</v>
      </c>
      <c r="FS91">
        <f>100*SUMIF('12pxv'!$E$39:$E$492,$A91,'12pxv'!AE$39:AE$492)/sub_peso!FS91</f>
        <v>-1.3899999999999997</v>
      </c>
      <c r="FT91">
        <f>100*SUMIF('12pxv'!$E$39:$E$492,$A91,'12pxv'!AF$39:AF$492)/sub_peso!FT91</f>
        <v>0.52</v>
      </c>
      <c r="FU91">
        <f>100*SUMIF('12pxv'!$E$39:$E$492,$A91,'12pxv'!AG$39:AG$492)/sub_peso!FU91</f>
        <v>0.41</v>
      </c>
      <c r="FV91">
        <f>100*SUMIF('12pxv'!$E$39:$E$492,$A91,'12pxv'!AH$39:AH$492)/sub_peso!FV91</f>
        <v>0.28999999999999998</v>
      </c>
      <c r="FW91">
        <f>100*SUMIF('12pxv'!$E$39:$E$492,$A91,'12pxv'!AI$39:AI$492)/sub_peso!FW91</f>
        <v>-0.51</v>
      </c>
      <c r="FX91">
        <f>100*SUMIF('12pxv'!$E$39:$E$492,$A91,'12pxv'!AJ$39:AJ$492)/sub_peso!FX91</f>
        <v>0.13</v>
      </c>
      <c r="FY91">
        <f>100*SUMIF('12pxv'!$E$39:$E$492,$A91,'12pxv'!AK$39:AK$492)/sub_peso!FY91</f>
        <v>-0.84</v>
      </c>
      <c r="FZ91">
        <f>100*SUMIF('12pxv'!$E$39:$E$492,$A91,'12pxv'!AL$39:AL$492)/sub_peso!FZ91</f>
        <v>0.01</v>
      </c>
      <c r="GA91">
        <f>100*SUMIF('12pxv'!$E$39:$E$492,$A91,'12pxv'!AM$39:AM$492)/sub_peso!GA91</f>
        <v>-1.4299999999999997</v>
      </c>
      <c r="GB91">
        <f>100*SUMIF('12pxv'!$E$39:$E$492,$A91,'12pxv'!AN$39:AN$492)/sub_peso!GB91</f>
        <v>0.43</v>
      </c>
    </row>
    <row r="92" spans="1:184" x14ac:dyDescent="0.25">
      <c r="A92" s="59">
        <v>1112003</v>
      </c>
      <c r="B92" s="56" t="s">
        <v>93</v>
      </c>
      <c r="C92" s="129">
        <v>-0.57999999999999996</v>
      </c>
      <c r="D92" s="129">
        <v>-0.61</v>
      </c>
      <c r="E92" s="129">
        <v>0.82000000000000006</v>
      </c>
      <c r="F92" s="129">
        <v>1.91</v>
      </c>
      <c r="G92" s="129">
        <v>2.09</v>
      </c>
      <c r="H92" s="129">
        <v>0.64</v>
      </c>
      <c r="I92" s="129">
        <v>-0.21</v>
      </c>
      <c r="J92" s="129">
        <v>1.0099999999999998</v>
      </c>
      <c r="K92" s="129">
        <v>-0.5</v>
      </c>
      <c r="L92" s="129">
        <v>-0.46</v>
      </c>
      <c r="M92" s="129">
        <v>0.14000000000000001</v>
      </c>
      <c r="N92" s="129">
        <v>-0.3</v>
      </c>
      <c r="O92" s="129">
        <v>-0.2</v>
      </c>
      <c r="P92" s="129">
        <v>0.24</v>
      </c>
      <c r="Q92" s="129">
        <v>1.1499999999999999</v>
      </c>
      <c r="R92" s="129">
        <v>3.0000000000000002E-2</v>
      </c>
      <c r="S92" s="129">
        <v>-0.47</v>
      </c>
      <c r="T92" s="129">
        <v>-0.53</v>
      </c>
      <c r="U92" s="129">
        <v>-0.56000000000000005</v>
      </c>
      <c r="V92" s="129">
        <v>6.0000000000000005E-2</v>
      </c>
      <c r="W92" s="129">
        <v>0.71</v>
      </c>
      <c r="X92" s="129">
        <v>0.4</v>
      </c>
      <c r="Y92" s="129">
        <v>2.08</v>
      </c>
      <c r="Z92" s="129">
        <v>1.41</v>
      </c>
      <c r="AA92" s="129">
        <v>1.7300000000000004</v>
      </c>
      <c r="AB92" s="129">
        <v>1</v>
      </c>
      <c r="AC92" s="129">
        <v>2.0899999999999994</v>
      </c>
      <c r="AD92" s="129">
        <v>3.6</v>
      </c>
      <c r="AE92" s="129">
        <v>2.04</v>
      </c>
      <c r="AF92" s="129">
        <v>0.27</v>
      </c>
      <c r="AG92" s="129">
        <v>-9.9999999999999992E-2</v>
      </c>
      <c r="AH92" s="129">
        <v>-0.56999999999999995</v>
      </c>
      <c r="AI92" s="129">
        <v>-0.39</v>
      </c>
      <c r="AJ92" s="129">
        <v>0.23</v>
      </c>
      <c r="AK92" s="129">
        <v>-0.05</v>
      </c>
      <c r="AL92" s="129">
        <v>1.0300000000000002</v>
      </c>
      <c r="AM92" s="129">
        <v>1.61</v>
      </c>
      <c r="AN92" s="129">
        <v>4.28</v>
      </c>
      <c r="AO92" s="129">
        <v>2.62</v>
      </c>
      <c r="AP92" s="129">
        <v>5.13</v>
      </c>
      <c r="AQ92" s="129">
        <v>5.26</v>
      </c>
      <c r="AR92" s="129">
        <v>3.16</v>
      </c>
      <c r="AS92" s="129">
        <v>3.7399999999999998</v>
      </c>
      <c r="AT92" s="129">
        <v>2.67</v>
      </c>
      <c r="AU92" s="129">
        <v>1.1100000000000001</v>
      </c>
      <c r="AV92" s="129">
        <v>1.19</v>
      </c>
      <c r="AW92" s="129">
        <v>0.66</v>
      </c>
      <c r="AX92" s="129">
        <v>0.02</v>
      </c>
      <c r="AY92" s="129">
        <v>-0.57999999999999996</v>
      </c>
      <c r="AZ92" s="129">
        <v>0.74</v>
      </c>
      <c r="BA92" s="129">
        <v>-0.54</v>
      </c>
      <c r="BB92" s="129">
        <v>-0.33</v>
      </c>
      <c r="BC92" s="129">
        <v>0.56999999999999995</v>
      </c>
      <c r="BD92" s="129">
        <v>0.14000000000000001</v>
      </c>
      <c r="BE92" s="129">
        <v>0.67</v>
      </c>
      <c r="BF92" s="129">
        <v>1.95</v>
      </c>
      <c r="BG92" s="129">
        <v>0.5</v>
      </c>
      <c r="BH92" s="129">
        <v>-0.46</v>
      </c>
      <c r="BI92" s="129">
        <v>0.57999999999999996</v>
      </c>
      <c r="BJ92" s="129">
        <v>0.17</v>
      </c>
      <c r="BK92" s="129">
        <v>-7.0000000000000007E-2</v>
      </c>
      <c r="BL92" s="129">
        <v>-0.06</v>
      </c>
      <c r="BM92" s="129">
        <v>-1.29</v>
      </c>
      <c r="BN92" s="129">
        <v>-0.85999999999999988</v>
      </c>
      <c r="BO92" s="129">
        <v>0.09</v>
      </c>
      <c r="BP92" s="129">
        <v>7.0000000000000007E-2</v>
      </c>
      <c r="BQ92" s="129">
        <v>1.74</v>
      </c>
      <c r="BR92" s="129">
        <v>0.38</v>
      </c>
      <c r="BS92" s="129">
        <v>0.8</v>
      </c>
      <c r="BT92" s="129">
        <v>1.24</v>
      </c>
      <c r="BU92" s="129">
        <v>-1.5799999999999998</v>
      </c>
      <c r="BV92" s="129">
        <v>-0.3</v>
      </c>
      <c r="BW92" s="129">
        <v>-1.1299999999999999</v>
      </c>
      <c r="BX92" s="129">
        <v>-1.05</v>
      </c>
      <c r="BY92" s="129">
        <v>-0.4</v>
      </c>
      <c r="BZ92" s="129">
        <v>-0.95000000000000007</v>
      </c>
      <c r="CA92" s="129">
        <v>0.19</v>
      </c>
      <c r="CB92" s="129">
        <v>-0.05</v>
      </c>
      <c r="CC92" s="129">
        <v>-0.02</v>
      </c>
      <c r="CD92" s="129">
        <v>-0.22</v>
      </c>
      <c r="CE92" s="129">
        <v>-0.19</v>
      </c>
      <c r="CF92" s="129">
        <v>0.05</v>
      </c>
      <c r="CG92" s="129">
        <v>-0.61999999999999988</v>
      </c>
      <c r="CH92" s="129">
        <v>0.67</v>
      </c>
      <c r="CI92" s="129">
        <v>-0.28000000000000003</v>
      </c>
      <c r="CJ92" s="129">
        <v>-0.18</v>
      </c>
      <c r="CK92" s="129">
        <v>-0.19</v>
      </c>
      <c r="CL92" s="129">
        <v>0.18</v>
      </c>
      <c r="CM92" s="129">
        <v>0.15</v>
      </c>
      <c r="CN92" s="129">
        <v>0.28999999999999992</v>
      </c>
      <c r="CO92" s="129">
        <v>0.52999999999999992</v>
      </c>
      <c r="CP92" s="129">
        <v>0.56999999999999995</v>
      </c>
      <c r="CQ92" s="129">
        <v>0.4</v>
      </c>
      <c r="CR92" s="129">
        <v>-0.56000000000000005</v>
      </c>
      <c r="CS92" s="129">
        <v>1.46</v>
      </c>
      <c r="CT92" s="129">
        <v>-0.23</v>
      </c>
      <c r="CU92" s="129">
        <v>1.66</v>
      </c>
      <c r="CV92" s="129">
        <v>0.61</v>
      </c>
      <c r="CW92" s="129">
        <v>-0.53</v>
      </c>
      <c r="CX92" s="129">
        <v>0.65</v>
      </c>
      <c r="CY92" s="129">
        <v>0.26</v>
      </c>
      <c r="CZ92" s="129">
        <v>0.75</v>
      </c>
      <c r="DA92" s="129">
        <v>1.1599999999999999</v>
      </c>
      <c r="DB92" s="129">
        <v>1.93</v>
      </c>
      <c r="DC92" s="129">
        <v>0.62</v>
      </c>
      <c r="DD92" s="129">
        <v>0.49</v>
      </c>
      <c r="DE92" s="129">
        <v>0.97</v>
      </c>
      <c r="DF92" s="129">
        <v>0.90999999999999981</v>
      </c>
      <c r="DG92" s="129">
        <v>0.18</v>
      </c>
      <c r="DH92" s="129">
        <v>0.79</v>
      </c>
      <c r="DI92" s="129">
        <v>-1.27</v>
      </c>
      <c r="DJ92" s="129">
        <v>0.48000000000000004</v>
      </c>
      <c r="DK92" s="129">
        <v>0.56000000000000005</v>
      </c>
      <c r="DL92" s="129">
        <v>0.16</v>
      </c>
      <c r="DM92" s="129">
        <v>-0.12</v>
      </c>
      <c r="DN92" s="129">
        <v>0.55000000000000004</v>
      </c>
      <c r="DO92" s="129">
        <v>0.05</v>
      </c>
      <c r="DP92" s="129">
        <v>0.39</v>
      </c>
      <c r="DQ92" s="129">
        <v>-0.13</v>
      </c>
      <c r="DR92" s="129">
        <v>-0.04</v>
      </c>
      <c r="DS92" s="129">
        <v>0.03</v>
      </c>
      <c r="DT92" s="129">
        <v>0.28999999999999998</v>
      </c>
      <c r="DU92" s="129">
        <v>-0.97</v>
      </c>
      <c r="DV92" s="129">
        <v>0.69</v>
      </c>
      <c r="DW92" s="129">
        <v>0.16</v>
      </c>
      <c r="DX92" s="129">
        <v>0.16</v>
      </c>
      <c r="DY92" s="129">
        <v>0.35</v>
      </c>
      <c r="DZ92" s="129">
        <v>-0.36</v>
      </c>
      <c r="EA92" s="129">
        <v>0.47</v>
      </c>
      <c r="EB92" s="129">
        <v>0.84</v>
      </c>
      <c r="EC92" s="129">
        <v>-0.39</v>
      </c>
      <c r="ED92" s="129">
        <v>0.09</v>
      </c>
      <c r="EE92" s="129">
        <v>-5.9999999999999991E-2</v>
      </c>
      <c r="EF92" s="129">
        <v>1.31</v>
      </c>
      <c r="EG92" s="129">
        <v>0.32</v>
      </c>
      <c r="EH92" s="129">
        <v>0.69</v>
      </c>
      <c r="EI92" s="129">
        <v>0.68</v>
      </c>
      <c r="EJ92" s="129">
        <v>0.98</v>
      </c>
      <c r="EK92" s="129">
        <v>1.06</v>
      </c>
      <c r="EL92" s="129">
        <v>0.89</v>
      </c>
      <c r="EM92" s="129">
        <v>-0.14000000000000004</v>
      </c>
      <c r="EN92" s="129">
        <v>0.77999999999999992</v>
      </c>
      <c r="EO92" s="129">
        <v>0.84</v>
      </c>
      <c r="EP92" s="129">
        <v>-0.36</v>
      </c>
      <c r="EQ92" s="129">
        <v>0.14000000000000001</v>
      </c>
      <c r="ER92" s="129">
        <v>0.33</v>
      </c>
      <c r="ES92" s="129">
        <v>-0.67</v>
      </c>
      <c r="ET92" s="129">
        <v>0.8</v>
      </c>
      <c r="EU92" s="129">
        <v>0.9</v>
      </c>
      <c r="EV92">
        <f>100*SUMIF('12pxv'!$E$39:$E$492,$A92,'12pxv'!H$39:H$492)/sub_peso!EV92</f>
        <v>-0.51</v>
      </c>
      <c r="EW92">
        <f>100*SUMIF('12pxv'!$E$39:$E$492,$A92,'12pxv'!I$39:I$492)/sub_peso!EW92</f>
        <v>0.05</v>
      </c>
      <c r="EX92">
        <f>100*SUMIF('12pxv'!$E$39:$E$492,$A92,'12pxv'!J$39:J$492)/sub_peso!EX92</f>
        <v>-0.32</v>
      </c>
      <c r="EY92">
        <f>100*SUMIF('12pxv'!$E$39:$E$492,$A92,'12pxv'!K$39:K$492)/sub_peso!EY92</f>
        <v>0.71</v>
      </c>
      <c r="EZ92">
        <f>100*SUMIF('12pxv'!$E$39:$E$492,$A92,'12pxv'!L$39:L$492)/sub_peso!EZ92</f>
        <v>0.18</v>
      </c>
      <c r="FA92">
        <f>100*SUMIF('12pxv'!$E$39:$E$492,$A92,'12pxv'!M$39:M$492)/sub_peso!FA92</f>
        <v>0.65</v>
      </c>
      <c r="FB92">
        <f>100*SUMIF('12pxv'!$E$39:$E$492,$A92,'12pxv'!N$39:N$492)/sub_peso!FB92</f>
        <v>0.42</v>
      </c>
      <c r="FC92">
        <f>100*SUMIF('12pxv'!$E$39:$E$492,$A92,'12pxv'!O$39:O$492)/sub_peso!FC92</f>
        <v>0.49</v>
      </c>
      <c r="FD92">
        <f>100*SUMIF('12pxv'!$E$39:$E$492,$A92,'12pxv'!P$39:P$492)/sub_peso!FD92</f>
        <v>0.47</v>
      </c>
      <c r="FE92">
        <f>100*SUMIF('12pxv'!$E$39:$E$492,$A92,'12pxv'!Q$39:Q$492)/sub_peso!FE92</f>
        <v>0.72</v>
      </c>
      <c r="FF92">
        <f>100*SUMIF('12pxv'!$E$39:$E$492,$A92,'12pxv'!R$39:R$492)/sub_peso!FF92</f>
        <v>-0.05</v>
      </c>
      <c r="FG92">
        <f>100*SUMIF('12pxv'!$E$39:$E$492,$A92,'12pxv'!S$39:S$492)/sub_peso!FG92</f>
        <v>0.48</v>
      </c>
      <c r="FH92">
        <f>100*SUMIF('12pxv'!$E$39:$E$492,$A92,'12pxv'!T$39:T$492)/sub_peso!FH92</f>
        <v>1.51</v>
      </c>
      <c r="FI92">
        <f>100*SUMIF('12pxv'!$E$39:$E$492,$A92,'12pxv'!U$39:U$492)/sub_peso!FI92</f>
        <v>1.08</v>
      </c>
      <c r="FJ92">
        <f>100*SUMIF('12pxv'!$E$39:$E$492,$A92,'12pxv'!V$39:V$492)/sub_peso!FJ92</f>
        <v>1.7999999999999998</v>
      </c>
      <c r="FK92">
        <f>100*SUMIF('12pxv'!$E$39:$E$492,$A92,'12pxv'!W$39:W$492)/sub_peso!FK92</f>
        <v>1.46</v>
      </c>
      <c r="FL92">
        <f>100*SUMIF('12pxv'!$E$39:$E$492,$A92,'12pxv'!X$39:X$492)/sub_peso!FL92</f>
        <v>-0.21000000000000002</v>
      </c>
      <c r="FM92">
        <f>100*SUMIF('12pxv'!$E$39:$E$492,$A92,'12pxv'!Y$39:Y$492)/sub_peso!FM92</f>
        <v>0.84</v>
      </c>
      <c r="FN92">
        <f>100*SUMIF('12pxv'!$E$39:$E$492,$A92,'12pxv'!Z$39:Z$492)/sub_peso!FN92</f>
        <v>0.03</v>
      </c>
      <c r="FO92">
        <f>100*SUMIF('12pxv'!$E$39:$E$492,$A92,'12pxv'!AA$39:AA$492)/sub_peso!FO92</f>
        <v>0.26</v>
      </c>
      <c r="FP92">
        <f>100*SUMIF('12pxv'!$E$39:$E$492,$A92,'12pxv'!AB$39:AB$492)/sub_peso!FP92</f>
        <v>0.43000000000000005</v>
      </c>
      <c r="FQ92">
        <f>100*SUMIF('12pxv'!$E$39:$E$492,$A92,'12pxv'!AC$39:AC$492)/sub_peso!FQ92</f>
        <v>0.62</v>
      </c>
      <c r="FR92">
        <f>100*SUMIF('12pxv'!$E$39:$E$492,$A92,'12pxv'!AD$39:AD$492)/sub_peso!FR92</f>
        <v>0.7</v>
      </c>
      <c r="FS92">
        <f>100*SUMIF('12pxv'!$E$39:$E$492,$A92,'12pxv'!AE$39:AE$492)/sub_peso!FS92</f>
        <v>0.85999999999999988</v>
      </c>
      <c r="FT92">
        <f>100*SUMIF('12pxv'!$E$39:$E$492,$A92,'12pxv'!AF$39:AF$492)/sub_peso!FT92</f>
        <v>1.1499999999999999</v>
      </c>
      <c r="FU92">
        <f>100*SUMIF('12pxv'!$E$39:$E$492,$A92,'12pxv'!AG$39:AG$492)/sub_peso!FU92</f>
        <v>-0.06</v>
      </c>
      <c r="FV92">
        <f>100*SUMIF('12pxv'!$E$39:$E$492,$A92,'12pxv'!AH$39:AH$492)/sub_peso!FV92</f>
        <v>0.31</v>
      </c>
      <c r="FW92">
        <f>100*SUMIF('12pxv'!$E$39:$E$492,$A92,'12pxv'!AI$39:AI$492)/sub_peso!FW92</f>
        <v>0.95</v>
      </c>
      <c r="FX92">
        <f>100*SUMIF('12pxv'!$E$39:$E$492,$A92,'12pxv'!AJ$39:AJ$492)/sub_peso!FX92</f>
        <v>0.4</v>
      </c>
      <c r="FY92">
        <f>100*SUMIF('12pxv'!$E$39:$E$492,$A92,'12pxv'!AK$39:AK$492)/sub_peso!FY92</f>
        <v>1.07</v>
      </c>
      <c r="FZ92">
        <f>100*SUMIF('12pxv'!$E$39:$E$492,$A92,'12pxv'!AL$39:AL$492)/sub_peso!FZ92</f>
        <v>0.66</v>
      </c>
      <c r="GA92">
        <f>100*SUMIF('12pxv'!$E$39:$E$492,$A92,'12pxv'!AM$39:AM$492)/sub_peso!GA92</f>
        <v>-0.81</v>
      </c>
      <c r="GB92">
        <f>100*SUMIF('12pxv'!$E$39:$E$492,$A92,'12pxv'!AN$39:AN$492)/sub_peso!GB92</f>
        <v>1.3</v>
      </c>
    </row>
    <row r="93" spans="1:184" x14ac:dyDescent="0.25">
      <c r="A93" s="59">
        <v>1112015</v>
      </c>
      <c r="B93" s="56" t="s">
        <v>94</v>
      </c>
      <c r="C93" s="129">
        <v>-0.35</v>
      </c>
      <c r="D93" s="129">
        <v>-0.62</v>
      </c>
      <c r="E93" s="129">
        <v>1.1100000000000001</v>
      </c>
      <c r="F93" s="129">
        <v>-0.12</v>
      </c>
      <c r="G93" s="129">
        <v>1.37</v>
      </c>
      <c r="H93" s="129">
        <v>-0.56999999999999995</v>
      </c>
      <c r="I93" s="129">
        <v>-0.5</v>
      </c>
      <c r="J93" s="129">
        <v>-0.21</v>
      </c>
      <c r="K93" s="129">
        <v>0.32000000000000006</v>
      </c>
      <c r="L93" s="129">
        <v>-0.42999999999999994</v>
      </c>
      <c r="M93" s="129">
        <v>1.27</v>
      </c>
      <c r="N93" s="129">
        <v>0.75000000000000011</v>
      </c>
      <c r="O93" s="129">
        <v>0.34999999999999992</v>
      </c>
      <c r="P93" s="129">
        <v>-0.21</v>
      </c>
      <c r="Q93" s="129">
        <v>-2.0000000000000004E-2</v>
      </c>
      <c r="R93" s="129">
        <v>1.03</v>
      </c>
      <c r="S93" s="129">
        <v>-1.53</v>
      </c>
      <c r="T93" s="129">
        <v>-0.40999999999999992</v>
      </c>
      <c r="U93" s="129">
        <v>0.39</v>
      </c>
      <c r="V93" s="129">
        <v>1.1000000000000001</v>
      </c>
      <c r="W93" s="129">
        <v>3.37</v>
      </c>
      <c r="X93" s="129">
        <v>3.7399999999999998</v>
      </c>
      <c r="Y93" s="129">
        <v>2.37</v>
      </c>
      <c r="Z93" s="129">
        <v>4.67</v>
      </c>
      <c r="AA93" s="129">
        <v>3.37</v>
      </c>
      <c r="AB93" s="129">
        <v>0.37999999999999995</v>
      </c>
      <c r="AC93" s="129">
        <v>-0.05</v>
      </c>
      <c r="AD93" s="129">
        <v>1.76</v>
      </c>
      <c r="AE93" s="129">
        <v>-0.39</v>
      </c>
      <c r="AF93" s="129">
        <v>-0.48</v>
      </c>
      <c r="AG93" s="129">
        <v>-0.09</v>
      </c>
      <c r="AH93" s="129">
        <v>-0.31</v>
      </c>
      <c r="AI93" s="129">
        <v>0.93</v>
      </c>
      <c r="AJ93" s="129">
        <v>-0.93999999999999984</v>
      </c>
      <c r="AK93" s="129">
        <v>0.66999999999999993</v>
      </c>
      <c r="AL93" s="129">
        <v>5.64</v>
      </c>
      <c r="AM93" s="129">
        <v>9.6999999999999975</v>
      </c>
      <c r="AN93" s="129">
        <v>2.68</v>
      </c>
      <c r="AO93" s="129">
        <v>6.370000000000001</v>
      </c>
      <c r="AP93" s="129">
        <v>7.23</v>
      </c>
      <c r="AQ93" s="129">
        <v>1.32</v>
      </c>
      <c r="AR93" s="129">
        <v>-0.22999999999999998</v>
      </c>
      <c r="AS93" s="129">
        <v>0.68</v>
      </c>
      <c r="AT93" s="129">
        <v>-0.17</v>
      </c>
      <c r="AU93" s="129">
        <v>0.11000000000000001</v>
      </c>
      <c r="AV93" s="129">
        <v>-0.39</v>
      </c>
      <c r="AW93" s="129">
        <v>-0.09</v>
      </c>
      <c r="AX93" s="129">
        <v>-2.59</v>
      </c>
      <c r="AY93" s="129">
        <v>-1.1299999999999999</v>
      </c>
      <c r="AZ93" s="129">
        <v>-0.03</v>
      </c>
      <c r="BA93" s="129">
        <v>-0.89</v>
      </c>
      <c r="BB93" s="129">
        <v>-0.35</v>
      </c>
      <c r="BC93" s="129">
        <v>1.61</v>
      </c>
      <c r="BD93" s="129">
        <v>0.62</v>
      </c>
      <c r="BE93" s="129">
        <v>-0.72</v>
      </c>
      <c r="BF93" s="129">
        <v>0.74</v>
      </c>
      <c r="BG93" s="129">
        <v>-1.68</v>
      </c>
      <c r="BH93" s="129">
        <v>1.4</v>
      </c>
      <c r="BI93" s="129">
        <v>1.1399999999999999</v>
      </c>
      <c r="BJ93" s="129">
        <v>1.6599999999999997</v>
      </c>
      <c r="BK93" s="129">
        <v>0.74</v>
      </c>
      <c r="BL93" s="129">
        <v>0.08</v>
      </c>
      <c r="BM93" s="129">
        <v>-1.0900000000000001</v>
      </c>
      <c r="BN93" s="129">
        <v>-0.73</v>
      </c>
      <c r="BO93" s="129">
        <v>0.01</v>
      </c>
      <c r="BP93" s="129">
        <v>0.67000000000000015</v>
      </c>
      <c r="BQ93" s="129">
        <v>0.84</v>
      </c>
      <c r="BR93" s="129">
        <v>-1.55</v>
      </c>
      <c r="BS93" s="129">
        <v>2.11</v>
      </c>
      <c r="BT93" s="129">
        <v>3.79</v>
      </c>
      <c r="BU93" s="129">
        <v>0.17</v>
      </c>
      <c r="BV93" s="129">
        <v>-0.97</v>
      </c>
      <c r="BW93" s="129">
        <v>0.41</v>
      </c>
      <c r="BX93" s="129">
        <v>-1</v>
      </c>
      <c r="BY93" s="129">
        <v>-0.05</v>
      </c>
      <c r="BZ93" s="129">
        <v>-0.28999999999999998</v>
      </c>
      <c r="CA93" s="129">
        <v>0.64</v>
      </c>
      <c r="CB93" s="129">
        <v>-1.1999999999999997</v>
      </c>
      <c r="CC93" s="129">
        <v>0.54</v>
      </c>
      <c r="CD93" s="129">
        <v>-0.48999999999999994</v>
      </c>
      <c r="CE93" s="129">
        <v>-0.51</v>
      </c>
      <c r="CF93" s="129">
        <v>-0.64000000000000012</v>
      </c>
      <c r="CG93" s="129">
        <v>1.29</v>
      </c>
      <c r="CH93" s="129">
        <v>-0.64</v>
      </c>
      <c r="CI93" s="129">
        <v>-0.32</v>
      </c>
      <c r="CJ93" s="129">
        <v>-0.28999999999999998</v>
      </c>
      <c r="CK93" s="129">
        <v>0.56999999999999995</v>
      </c>
      <c r="CL93" s="129">
        <v>6.0000000000000005E-2</v>
      </c>
      <c r="CM93" s="129">
        <v>0.11</v>
      </c>
      <c r="CN93" s="129">
        <v>-0.59</v>
      </c>
      <c r="CO93" s="129">
        <v>0.43</v>
      </c>
      <c r="CP93" s="129">
        <v>-0.39000000000000007</v>
      </c>
      <c r="CQ93" s="129">
        <v>0.47000000000000003</v>
      </c>
      <c r="CR93" s="129">
        <v>0.71</v>
      </c>
      <c r="CS93" s="129">
        <v>0.24000000000000002</v>
      </c>
      <c r="CT93" s="129">
        <v>2.2799999999999998</v>
      </c>
      <c r="CU93" s="129">
        <v>1.23</v>
      </c>
      <c r="CV93" s="129">
        <v>0.57999999999999996</v>
      </c>
      <c r="CW93" s="129">
        <v>1.45</v>
      </c>
      <c r="CX93" s="129">
        <v>0.45000000000000007</v>
      </c>
      <c r="CY93" s="129">
        <v>0.82000000000000006</v>
      </c>
      <c r="CZ93" s="129">
        <v>1.2</v>
      </c>
      <c r="DA93" s="129">
        <v>0.67</v>
      </c>
      <c r="DB93" s="129">
        <v>4.24</v>
      </c>
      <c r="DC93" s="129">
        <v>7.33</v>
      </c>
      <c r="DD93" s="129">
        <v>4.74</v>
      </c>
      <c r="DE93" s="129">
        <v>1.3200000000000003</v>
      </c>
      <c r="DF93" s="129">
        <v>-0.11</v>
      </c>
      <c r="DG93" s="129">
        <v>-0.11</v>
      </c>
      <c r="DH93" s="129">
        <v>-1.18</v>
      </c>
      <c r="DI93" s="129">
        <v>0.13</v>
      </c>
      <c r="DJ93" s="129">
        <v>0.34</v>
      </c>
      <c r="DK93" s="129">
        <v>-0.4</v>
      </c>
      <c r="DL93" s="129">
        <v>-2.9999999999999995E-2</v>
      </c>
      <c r="DM93" s="129">
        <v>-0.51</v>
      </c>
      <c r="DN93" s="129">
        <v>0.22</v>
      </c>
      <c r="DO93" s="129">
        <v>-0.5</v>
      </c>
      <c r="DP93" s="129">
        <v>-0.09</v>
      </c>
      <c r="DQ93" s="129">
        <v>0.28000000000000003</v>
      </c>
      <c r="DR93" s="129">
        <v>-0.44000000000000006</v>
      </c>
      <c r="DS93" s="129">
        <v>-0.10999999999999999</v>
      </c>
      <c r="DT93" s="129">
        <v>0.6</v>
      </c>
      <c r="DU93" s="129">
        <v>-0.34</v>
      </c>
      <c r="DV93" s="129">
        <v>0.14000000000000001</v>
      </c>
      <c r="DW93" s="129">
        <v>-0.33</v>
      </c>
      <c r="DX93" s="129">
        <v>0.65</v>
      </c>
      <c r="DY93" s="129">
        <v>0.65</v>
      </c>
      <c r="DZ93" s="129">
        <v>5.000000000000001E-2</v>
      </c>
      <c r="EA93" s="129">
        <v>0.43</v>
      </c>
      <c r="EB93" s="129">
        <v>-0.59</v>
      </c>
      <c r="EC93" s="129">
        <v>0.17</v>
      </c>
      <c r="ED93" s="129">
        <v>-0.38</v>
      </c>
      <c r="EE93" s="129">
        <v>1.08</v>
      </c>
      <c r="EF93" s="129">
        <v>2.93</v>
      </c>
      <c r="EG93" s="129">
        <v>1.6</v>
      </c>
      <c r="EH93" s="129">
        <v>1.25</v>
      </c>
      <c r="EI93" s="129">
        <v>0.42999999999999994</v>
      </c>
      <c r="EJ93" s="129">
        <v>0.16999999999999998</v>
      </c>
      <c r="EK93" s="129">
        <v>0.17</v>
      </c>
      <c r="EL93" s="129">
        <v>0.3</v>
      </c>
      <c r="EM93" s="129">
        <v>0.54</v>
      </c>
      <c r="EN93" s="129">
        <v>-0.11000000000000001</v>
      </c>
      <c r="EO93" s="129">
        <v>0.97999999999999987</v>
      </c>
      <c r="EP93" s="129">
        <v>-0.55000000000000004</v>
      </c>
      <c r="EQ93" s="129">
        <v>0.63</v>
      </c>
      <c r="ER93" s="129">
        <v>0.56999999999999995</v>
      </c>
      <c r="ES93" s="129">
        <v>0.34</v>
      </c>
      <c r="ET93" s="129">
        <v>0.33</v>
      </c>
      <c r="EU93" s="129">
        <v>0.91</v>
      </c>
      <c r="EV93">
        <f>100*SUMIF('12pxv'!$E$39:$E$492,$A93,'12pxv'!H$39:H$492)/sub_peso!EV93</f>
        <v>-0.3</v>
      </c>
      <c r="EW93">
        <f>100*SUMIF('12pxv'!$E$39:$E$492,$A93,'12pxv'!I$39:I$492)/sub_peso!EW93</f>
        <v>0.41</v>
      </c>
      <c r="EX93">
        <f>100*SUMIF('12pxv'!$E$39:$E$492,$A93,'12pxv'!J$39:J$492)/sub_peso!EX93</f>
        <v>0.46000000000000013</v>
      </c>
      <c r="EY93">
        <f>100*SUMIF('12pxv'!$E$39:$E$492,$A93,'12pxv'!K$39:K$492)/sub_peso!EY93</f>
        <v>0.31</v>
      </c>
      <c r="EZ93">
        <f>100*SUMIF('12pxv'!$E$39:$E$492,$A93,'12pxv'!L$39:L$492)/sub_peso!EZ93</f>
        <v>0.43</v>
      </c>
      <c r="FA93">
        <f>100*SUMIF('12pxv'!$E$39:$E$492,$A93,'12pxv'!M$39:M$492)/sub_peso!FA93</f>
        <v>0.94</v>
      </c>
      <c r="FB93">
        <f>100*SUMIF('12pxv'!$E$39:$E$492,$A93,'12pxv'!N$39:N$492)/sub_peso!FB93</f>
        <v>1.78</v>
      </c>
      <c r="FC93">
        <f>100*SUMIF('12pxv'!$E$39:$E$492,$A93,'12pxv'!O$39:O$492)/sub_peso!FC93</f>
        <v>0.87999999999999989</v>
      </c>
      <c r="FD93">
        <f>100*SUMIF('12pxv'!$E$39:$E$492,$A93,'12pxv'!P$39:P$492)/sub_peso!FD93</f>
        <v>3.17</v>
      </c>
      <c r="FE93">
        <f>100*SUMIF('12pxv'!$E$39:$E$492,$A93,'12pxv'!Q$39:Q$492)/sub_peso!FE93</f>
        <v>1.7299999999999998</v>
      </c>
      <c r="FF93">
        <f>100*SUMIF('12pxv'!$E$39:$E$492,$A93,'12pxv'!R$39:R$492)/sub_peso!FF93</f>
        <v>0.51</v>
      </c>
      <c r="FG93">
        <f>100*SUMIF('12pxv'!$E$39:$E$492,$A93,'12pxv'!S$39:S$492)/sub_peso!FG93</f>
        <v>0.79</v>
      </c>
      <c r="FH93">
        <f>100*SUMIF('12pxv'!$E$39:$E$492,$A93,'12pxv'!T$39:T$492)/sub_peso!FH93</f>
        <v>1.3</v>
      </c>
      <c r="FI93">
        <f>100*SUMIF('12pxv'!$E$39:$E$492,$A93,'12pxv'!U$39:U$492)/sub_peso!FI93</f>
        <v>1.82</v>
      </c>
      <c r="FJ93">
        <f>100*SUMIF('12pxv'!$E$39:$E$492,$A93,'12pxv'!V$39:V$492)/sub_peso!FJ93</f>
        <v>0.69</v>
      </c>
      <c r="FK93">
        <f>100*SUMIF('12pxv'!$E$39:$E$492,$A93,'12pxv'!W$39:W$492)/sub_peso!FK93</f>
        <v>0.79999999999999993</v>
      </c>
      <c r="FL93">
        <f>100*SUMIF('12pxv'!$E$39:$E$492,$A93,'12pxv'!X$39:X$492)/sub_peso!FL93</f>
        <v>0.71</v>
      </c>
      <c r="FM93">
        <f>100*SUMIF('12pxv'!$E$39:$E$492,$A93,'12pxv'!Y$39:Y$492)/sub_peso!FM93</f>
        <v>-0.05</v>
      </c>
      <c r="FN93">
        <f>100*SUMIF('12pxv'!$E$39:$E$492,$A93,'12pxv'!Z$39:Z$492)/sub_peso!FN93</f>
        <v>0.68</v>
      </c>
      <c r="FO93">
        <f>100*SUMIF('12pxv'!$E$39:$E$492,$A93,'12pxv'!AA$39:AA$492)/sub_peso!FO93</f>
        <v>1.5600000000000003</v>
      </c>
      <c r="FP93">
        <f>100*SUMIF('12pxv'!$E$39:$E$492,$A93,'12pxv'!AB$39:AB$492)/sub_peso!FP93</f>
        <v>3.3699999999999997</v>
      </c>
      <c r="FQ93">
        <f>100*SUMIF('12pxv'!$E$39:$E$492,$A93,'12pxv'!AC$39:AC$492)/sub_peso!FQ93</f>
        <v>1.48</v>
      </c>
      <c r="FR93">
        <f>100*SUMIF('12pxv'!$E$39:$E$492,$A93,'12pxv'!AD$39:AD$492)/sub_peso!FR93</f>
        <v>1.05</v>
      </c>
      <c r="FS93">
        <f>100*SUMIF('12pxv'!$E$39:$E$492,$A93,'12pxv'!AE$39:AE$492)/sub_peso!FS93</f>
        <v>0.78</v>
      </c>
      <c r="FT93">
        <f>100*SUMIF('12pxv'!$E$39:$E$492,$A93,'12pxv'!AF$39:AF$492)/sub_peso!FT93</f>
        <v>1.01</v>
      </c>
      <c r="FU93">
        <f>100*SUMIF('12pxv'!$E$39:$E$492,$A93,'12pxv'!AG$39:AG$492)/sub_peso!FU93</f>
        <v>0.99</v>
      </c>
      <c r="FV93">
        <f>100*SUMIF('12pxv'!$E$39:$E$492,$A93,'12pxv'!AH$39:AH$492)/sub_peso!FV93</f>
        <v>0.68</v>
      </c>
      <c r="FW93">
        <f>100*SUMIF('12pxv'!$E$39:$E$492,$A93,'12pxv'!AI$39:AI$492)/sub_peso!FW93</f>
        <v>0.19</v>
      </c>
      <c r="FX93">
        <f>100*SUMIF('12pxv'!$E$39:$E$492,$A93,'12pxv'!AJ$39:AJ$492)/sub_peso!FX93</f>
        <v>0.93</v>
      </c>
      <c r="FY93">
        <f>100*SUMIF('12pxv'!$E$39:$E$492,$A93,'12pxv'!AK$39:AK$492)/sub_peso!FY93</f>
        <v>0.88</v>
      </c>
      <c r="FZ93">
        <f>100*SUMIF('12pxv'!$E$39:$E$492,$A93,'12pxv'!AL$39:AL$492)/sub_peso!FZ93</f>
        <v>0.17</v>
      </c>
      <c r="GA93">
        <f>100*SUMIF('12pxv'!$E$39:$E$492,$A93,'12pxv'!AM$39:AM$492)/sub_peso!GA93</f>
        <v>0.46000000000000008</v>
      </c>
      <c r="GB93">
        <f>100*SUMIF('12pxv'!$E$39:$E$492,$A93,'12pxv'!AN$39:AN$492)/sub_peso!GB93</f>
        <v>0.38</v>
      </c>
    </row>
    <row r="94" spans="1:184" x14ac:dyDescent="0.25">
      <c r="A94" s="59">
        <v>1112017</v>
      </c>
      <c r="B94" s="56" t="s">
        <v>95</v>
      </c>
      <c r="C94" s="129">
        <v>-2.6560837887067392</v>
      </c>
      <c r="D94" s="129">
        <v>1.7287488240827846</v>
      </c>
      <c r="E94" s="129">
        <v>3.1166326530612243</v>
      </c>
      <c r="F94" s="129">
        <v>0.20845313921747044</v>
      </c>
      <c r="G94" s="129">
        <v>-1.9845654162854531</v>
      </c>
      <c r="H94" s="129">
        <v>1.1409774436090228</v>
      </c>
      <c r="I94" s="129">
        <v>-1.2013457943925234</v>
      </c>
      <c r="J94" s="129">
        <v>-0.51364928909952601</v>
      </c>
      <c r="K94" s="129">
        <v>0.29601145038167942</v>
      </c>
      <c r="L94" s="129">
        <v>0.43410697230181466</v>
      </c>
      <c r="M94" s="129">
        <v>0.52651140684410647</v>
      </c>
      <c r="N94" s="129">
        <v>0.39611954459203036</v>
      </c>
      <c r="O94" s="129">
        <v>1.9862667946257202</v>
      </c>
      <c r="P94" s="129">
        <v>0.14212583412774071</v>
      </c>
      <c r="Q94" s="129">
        <v>-1.7709437559580554</v>
      </c>
      <c r="R94" s="129">
        <v>-0.70857142857142863</v>
      </c>
      <c r="S94" s="129">
        <v>1.5407163886162905</v>
      </c>
      <c r="T94" s="129">
        <v>0.28052427184466017</v>
      </c>
      <c r="U94" s="129">
        <v>1.15143135345667</v>
      </c>
      <c r="V94" s="129">
        <v>-1.245531914893617</v>
      </c>
      <c r="W94" s="129">
        <v>3.0940412979351026</v>
      </c>
      <c r="X94" s="129">
        <v>4.073915547024952</v>
      </c>
      <c r="Y94" s="129">
        <v>-1.2588126159554731</v>
      </c>
      <c r="Z94" s="129">
        <v>1.8345514636449483</v>
      </c>
      <c r="AA94" s="129">
        <v>2.5130046948356806</v>
      </c>
      <c r="AB94" s="129">
        <v>1.5442382271468142</v>
      </c>
      <c r="AC94" s="129">
        <v>-0.93405479452054785</v>
      </c>
      <c r="AD94" s="129">
        <v>1.5210780669144981</v>
      </c>
      <c r="AE94" s="129">
        <v>-0.16650691244239632</v>
      </c>
      <c r="AF94" s="129">
        <v>-0.90258604651162799</v>
      </c>
      <c r="AG94" s="129">
        <v>1.8706792452830185</v>
      </c>
      <c r="AH94" s="129">
        <v>1.2999628252788107</v>
      </c>
      <c r="AI94" s="129">
        <v>2.2619926199261984E-2</v>
      </c>
      <c r="AJ94" s="129">
        <v>-0.16775813953488375</v>
      </c>
      <c r="AK94" s="129">
        <v>1.4012336448598128</v>
      </c>
      <c r="AL94" s="129">
        <v>0.96933333333333338</v>
      </c>
      <c r="AM94" s="129">
        <v>8.3722098421541329</v>
      </c>
      <c r="AN94" s="129">
        <v>-0.60875862068965536</v>
      </c>
      <c r="AO94" s="129">
        <v>3.0778253275109173</v>
      </c>
      <c r="AP94" s="129">
        <v>4.6924721030042926</v>
      </c>
      <c r="AQ94" s="129">
        <v>3.4969256756756759</v>
      </c>
      <c r="AR94" s="129">
        <v>1.4026666666666667</v>
      </c>
      <c r="AS94" s="129">
        <v>3.0670707070707071</v>
      </c>
      <c r="AT94" s="129">
        <v>-0.55567164179104478</v>
      </c>
      <c r="AU94" s="129">
        <v>0.54055696202531645</v>
      </c>
      <c r="AV94" s="129">
        <v>-0.1121930567315834</v>
      </c>
      <c r="AW94" s="129">
        <v>0.73924786324786329</v>
      </c>
      <c r="AX94" s="129">
        <v>-0.30908396946564881</v>
      </c>
      <c r="AY94" s="129">
        <v>-0.1339471440750212</v>
      </c>
      <c r="AZ94" s="129">
        <v>9.85530821917808E-2</v>
      </c>
      <c r="BA94" s="129">
        <v>0.77987920621225193</v>
      </c>
      <c r="BB94" s="129">
        <v>0.44450643776824034</v>
      </c>
      <c r="BC94" s="129">
        <v>-0.3448713550600343</v>
      </c>
      <c r="BD94" s="129">
        <v>-0.15868739205526769</v>
      </c>
      <c r="BE94" s="129">
        <v>-0.3228048780487805</v>
      </c>
      <c r="BF94" s="129">
        <v>0.35147627416520216</v>
      </c>
      <c r="BG94" s="129">
        <v>0.27769366197183087</v>
      </c>
      <c r="BH94" s="129">
        <v>0.82444933920704844</v>
      </c>
      <c r="BI94" s="129">
        <v>0.67361720807726078</v>
      </c>
      <c r="BJ94" s="129">
        <v>0.85552631578947358</v>
      </c>
      <c r="BK94" s="129">
        <v>0.63435356200527715</v>
      </c>
      <c r="BL94" s="129">
        <v>-0.27452631578947362</v>
      </c>
      <c r="BM94" s="129">
        <v>-0.83469964664310947</v>
      </c>
      <c r="BN94" s="129">
        <v>0.24441860465116277</v>
      </c>
      <c r="BO94" s="129">
        <v>1.8428725314183128</v>
      </c>
      <c r="BP94" s="129">
        <v>-2.3265066666666665</v>
      </c>
      <c r="BQ94" s="129">
        <v>1.010594693504117</v>
      </c>
      <c r="BR94" s="129">
        <v>-7.5100182149362468E-2</v>
      </c>
      <c r="BS94" s="129">
        <v>0.12684065934065933</v>
      </c>
      <c r="BT94" s="129">
        <v>3.6328782287822885</v>
      </c>
      <c r="BU94" s="129">
        <v>-7.7896150402864822E-2</v>
      </c>
      <c r="BV94" s="129">
        <v>-1.0464394618834081</v>
      </c>
      <c r="BW94" s="129">
        <v>0.83201634877384201</v>
      </c>
      <c r="BX94" s="129">
        <v>-2.0956357078449055</v>
      </c>
      <c r="BY94" s="129">
        <v>-0.76825161887141558</v>
      </c>
      <c r="BZ94" s="129">
        <v>-0.16614661654135343</v>
      </c>
      <c r="CA94" s="129">
        <v>4.7585227272727265E-2</v>
      </c>
      <c r="CB94" s="129">
        <v>-0.8143548387096774</v>
      </c>
      <c r="CC94" s="129">
        <v>-0.14000000000000001</v>
      </c>
      <c r="CD94" s="129">
        <v>0.47251694094869306</v>
      </c>
      <c r="CE94" s="129">
        <v>0.66045454545454541</v>
      </c>
      <c r="CF94" s="129">
        <v>-0.22038535645472063</v>
      </c>
      <c r="CG94" s="129">
        <v>-1.0484898354307843</v>
      </c>
      <c r="CH94" s="129">
        <v>-0.25</v>
      </c>
      <c r="CI94" s="129">
        <v>-0.55000000000000004</v>
      </c>
      <c r="CJ94" s="129">
        <v>-1.0900000000000001</v>
      </c>
      <c r="CK94" s="129">
        <v>0.43</v>
      </c>
      <c r="CL94" s="129">
        <v>0.25</v>
      </c>
      <c r="CM94" s="129">
        <v>0.4</v>
      </c>
      <c r="CN94" s="129">
        <v>0.3</v>
      </c>
      <c r="CO94" s="129">
        <v>0.84</v>
      </c>
      <c r="CP94" s="129">
        <v>0.61999999999999988</v>
      </c>
      <c r="CQ94" s="129">
        <v>0.95</v>
      </c>
      <c r="CR94" s="129">
        <v>0.52</v>
      </c>
      <c r="CS94" s="129">
        <v>2.7799999999999994</v>
      </c>
      <c r="CT94" s="129">
        <v>0</v>
      </c>
      <c r="CU94" s="129">
        <v>1.43</v>
      </c>
      <c r="CV94" s="129">
        <v>1.9100000000000001</v>
      </c>
      <c r="CW94" s="129">
        <v>-0.87</v>
      </c>
      <c r="CX94" s="129">
        <v>-0.83000000000000007</v>
      </c>
      <c r="CY94" s="129">
        <v>0.08</v>
      </c>
      <c r="CZ94" s="129">
        <v>0.31000000000000005</v>
      </c>
      <c r="DA94" s="129">
        <v>0.26</v>
      </c>
      <c r="DB94" s="129">
        <v>2.52</v>
      </c>
      <c r="DC94" s="129">
        <v>3.02</v>
      </c>
      <c r="DD94" s="129">
        <v>4.1900000000000004</v>
      </c>
      <c r="DE94" s="129">
        <v>2.44</v>
      </c>
      <c r="DF94" s="129">
        <v>-0.59</v>
      </c>
      <c r="DG94" s="129">
        <v>-1.19</v>
      </c>
      <c r="DH94" s="129">
        <v>0.96</v>
      </c>
      <c r="DI94" s="129">
        <v>0.53</v>
      </c>
      <c r="DJ94" s="129">
        <v>-0.06</v>
      </c>
      <c r="DK94" s="129">
        <v>-0.91</v>
      </c>
      <c r="DL94" s="129">
        <v>0.43</v>
      </c>
      <c r="DM94" s="129">
        <v>-1.04</v>
      </c>
      <c r="DN94" s="129">
        <v>1.55</v>
      </c>
      <c r="DO94" s="129">
        <v>0.47000000000000003</v>
      </c>
      <c r="DP94" s="129">
        <v>0.46</v>
      </c>
      <c r="DQ94" s="129">
        <v>-7.0000000000000007E-2</v>
      </c>
      <c r="DR94" s="129">
        <v>-0.17</v>
      </c>
      <c r="DS94" s="129">
        <v>1.1100000000000001</v>
      </c>
      <c r="DT94" s="129">
        <v>-1</v>
      </c>
      <c r="DU94" s="129">
        <v>1.3</v>
      </c>
      <c r="DV94" s="129">
        <v>0.13</v>
      </c>
      <c r="DW94" s="129">
        <v>0.04</v>
      </c>
      <c r="DX94" s="129">
        <v>0.8</v>
      </c>
      <c r="DY94" s="129">
        <v>-0.7</v>
      </c>
      <c r="DZ94" s="129">
        <v>-0.55000000000000004</v>
      </c>
      <c r="EA94" s="129">
        <v>1.9400000000000002</v>
      </c>
      <c r="EB94" s="129">
        <v>-4.9999999999999996E-2</v>
      </c>
      <c r="EC94" s="129">
        <v>-0.36</v>
      </c>
      <c r="ED94" s="129">
        <v>0.28000000000000003</v>
      </c>
      <c r="EE94" s="129">
        <v>0.21</v>
      </c>
      <c r="EF94" s="129">
        <v>1.9799999999999998</v>
      </c>
      <c r="EG94" s="129">
        <v>0.83999999999999986</v>
      </c>
      <c r="EH94" s="129">
        <v>2.02</v>
      </c>
      <c r="EI94" s="129">
        <v>-0.78999999999999992</v>
      </c>
      <c r="EJ94" s="129">
        <v>1.76</v>
      </c>
      <c r="EK94" s="129">
        <v>-0.78</v>
      </c>
      <c r="EL94" s="129">
        <v>1.8</v>
      </c>
      <c r="EM94" s="129">
        <v>-0.59</v>
      </c>
      <c r="EN94" s="129">
        <v>2.37</v>
      </c>
      <c r="EO94" s="129">
        <v>-0.27</v>
      </c>
      <c r="EP94" s="129">
        <v>0.61999999999999988</v>
      </c>
      <c r="EQ94" s="129">
        <v>1.1400000000000001</v>
      </c>
      <c r="ER94" s="129">
        <v>-1.44</v>
      </c>
      <c r="ES94" s="129">
        <v>0.24</v>
      </c>
      <c r="ET94" s="129">
        <v>1.1800000000000002</v>
      </c>
      <c r="EU94" s="129">
        <v>1.9</v>
      </c>
      <c r="EV94">
        <f>100*SUMIF('12pxv'!$E$39:$E$492,$A94,'12pxv'!H$39:H$492)/sub_peso!EV94</f>
        <v>-0.41</v>
      </c>
      <c r="EW94">
        <f>100*SUMIF('12pxv'!$E$39:$E$492,$A94,'12pxv'!I$39:I$492)/sub_peso!EW94</f>
        <v>0.95</v>
      </c>
      <c r="EX94">
        <f>100*SUMIF('12pxv'!$E$39:$E$492,$A94,'12pxv'!J$39:J$492)/sub_peso!EX94</f>
        <v>0.38</v>
      </c>
      <c r="EY94">
        <f>100*SUMIF('12pxv'!$E$39:$E$492,$A94,'12pxv'!K$39:K$492)/sub_peso!EY94</f>
        <v>0.62</v>
      </c>
      <c r="EZ94">
        <f>100*SUMIF('12pxv'!$E$39:$E$492,$A94,'12pxv'!L$39:L$492)/sub_peso!EZ94</f>
        <v>-0.13</v>
      </c>
      <c r="FA94">
        <f>100*SUMIF('12pxv'!$E$39:$E$492,$A94,'12pxv'!M$39:M$492)/sub_peso!FA94</f>
        <v>0.85</v>
      </c>
      <c r="FB94">
        <f>100*SUMIF('12pxv'!$E$39:$E$492,$A94,'12pxv'!N$39:N$492)/sub_peso!FB94</f>
        <v>-0.28999999999999998</v>
      </c>
      <c r="FC94">
        <f>100*SUMIF('12pxv'!$E$39:$E$492,$A94,'12pxv'!O$39:O$492)/sub_peso!FC94</f>
        <v>1.83</v>
      </c>
      <c r="FD94">
        <f>100*SUMIF('12pxv'!$E$39:$E$492,$A94,'12pxv'!P$39:P$492)/sub_peso!FD94</f>
        <v>1.06</v>
      </c>
      <c r="FE94">
        <f>100*SUMIF('12pxv'!$E$39:$E$492,$A94,'12pxv'!Q$39:Q$492)/sub_peso!FE94</f>
        <v>0.59</v>
      </c>
      <c r="FF94">
        <f>100*SUMIF('12pxv'!$E$39:$E$492,$A94,'12pxv'!R$39:R$492)/sub_peso!FF94</f>
        <v>0.53</v>
      </c>
      <c r="FG94">
        <f>100*SUMIF('12pxv'!$E$39:$E$492,$A94,'12pxv'!S$39:S$492)/sub_peso!FG94</f>
        <v>1.78</v>
      </c>
      <c r="FH94">
        <f>100*SUMIF('12pxv'!$E$39:$E$492,$A94,'12pxv'!T$39:T$492)/sub_peso!FH94</f>
        <v>0.32</v>
      </c>
      <c r="FI94">
        <f>100*SUMIF('12pxv'!$E$39:$E$492,$A94,'12pxv'!U$39:U$492)/sub_peso!FI94</f>
        <v>1.29</v>
      </c>
      <c r="FJ94">
        <f>100*SUMIF('12pxv'!$E$39:$E$492,$A94,'12pxv'!V$39:V$492)/sub_peso!FJ94</f>
        <v>2.63</v>
      </c>
      <c r="FK94">
        <f>100*SUMIF('12pxv'!$E$39:$E$492,$A94,'12pxv'!W$39:W$492)/sub_peso!FK94</f>
        <v>0.53</v>
      </c>
      <c r="FL94">
        <f>100*SUMIF('12pxv'!$E$39:$E$492,$A94,'12pxv'!X$39:X$492)/sub_peso!FL94</f>
        <v>-0.14000000000000001</v>
      </c>
      <c r="FM94">
        <f>100*SUMIF('12pxv'!$E$39:$E$492,$A94,'12pxv'!Y$39:Y$492)/sub_peso!FM94</f>
        <v>0.62</v>
      </c>
      <c r="FN94">
        <f>100*SUMIF('12pxv'!$E$39:$E$492,$A94,'12pxv'!Z$39:Z$492)/sub_peso!FN94</f>
        <v>0.68999999999999984</v>
      </c>
      <c r="FO94">
        <f>100*SUMIF('12pxv'!$E$39:$E$492,$A94,'12pxv'!AA$39:AA$492)/sub_peso!FO94</f>
        <v>1.43</v>
      </c>
      <c r="FP94">
        <f>100*SUMIF('12pxv'!$E$39:$E$492,$A94,'12pxv'!AB$39:AB$492)/sub_peso!FP94</f>
        <v>2.15</v>
      </c>
      <c r="FQ94">
        <f>100*SUMIF('12pxv'!$E$39:$E$492,$A94,'12pxv'!AC$39:AC$492)/sub_peso!FQ94</f>
        <v>0.94</v>
      </c>
      <c r="FR94">
        <f>100*SUMIF('12pxv'!$E$39:$E$492,$A94,'12pxv'!AD$39:AD$492)/sub_peso!FR94</f>
        <v>1.63</v>
      </c>
      <c r="FS94">
        <f>100*SUMIF('12pxv'!$E$39:$E$492,$A94,'12pxv'!AE$39:AE$492)/sub_peso!FS94</f>
        <v>0.53</v>
      </c>
      <c r="FT94">
        <f>100*SUMIF('12pxv'!$E$39:$E$492,$A94,'12pxv'!AF$39:AF$492)/sub_peso!FT94</f>
        <v>0.91</v>
      </c>
      <c r="FU94">
        <f>100*SUMIF('12pxv'!$E$39:$E$492,$A94,'12pxv'!AG$39:AG$492)/sub_peso!FU94</f>
        <v>-0.23000000000000007</v>
      </c>
      <c r="FV94">
        <f>100*SUMIF('12pxv'!$E$39:$E$492,$A94,'12pxv'!AH$39:AH$492)/sub_peso!FV94</f>
        <v>-0.54</v>
      </c>
      <c r="FW94">
        <f>100*SUMIF('12pxv'!$E$39:$E$492,$A94,'12pxv'!AI$39:AI$492)/sub_peso!FW94</f>
        <v>1.56</v>
      </c>
      <c r="FX94">
        <f>100*SUMIF('12pxv'!$E$39:$E$492,$A94,'12pxv'!AJ$39:AJ$492)/sub_peso!FX94</f>
        <v>-0.14000000000000001</v>
      </c>
      <c r="FY94">
        <f>100*SUMIF('12pxv'!$E$39:$E$492,$A94,'12pxv'!AK$39:AK$492)/sub_peso!FY94</f>
        <v>1.62</v>
      </c>
      <c r="FZ94">
        <f>100*SUMIF('12pxv'!$E$39:$E$492,$A94,'12pxv'!AL$39:AL$492)/sub_peso!FZ94</f>
        <v>-1.27</v>
      </c>
      <c r="GA94">
        <f>100*SUMIF('12pxv'!$E$39:$E$492,$A94,'12pxv'!AM$39:AM$492)/sub_peso!GA94</f>
        <v>2.3299999999999996</v>
      </c>
      <c r="GB94">
        <f>100*SUMIF('12pxv'!$E$39:$E$492,$A94,'12pxv'!AN$39:AN$492)/sub_peso!GB94</f>
        <v>-0.15</v>
      </c>
    </row>
    <row r="95" spans="1:184" x14ac:dyDescent="0.25">
      <c r="A95" s="59">
        <v>1112018</v>
      </c>
      <c r="B95" s="56" t="s">
        <v>96</v>
      </c>
      <c r="C95" s="129">
        <v>-1.6199999999999999</v>
      </c>
      <c r="D95" s="129">
        <v>1.1000000000000001</v>
      </c>
      <c r="E95" s="129">
        <v>0.72</v>
      </c>
      <c r="F95" s="129">
        <v>-2.1800000000000006</v>
      </c>
      <c r="G95" s="129">
        <v>0.53</v>
      </c>
      <c r="H95" s="129">
        <v>3.12</v>
      </c>
      <c r="I95" s="129">
        <v>-0.77</v>
      </c>
      <c r="J95" s="129">
        <v>0.17</v>
      </c>
      <c r="K95" s="129">
        <v>3.5099999999999993</v>
      </c>
      <c r="L95" s="129">
        <v>-1.27</v>
      </c>
      <c r="M95" s="129">
        <v>-2.95</v>
      </c>
      <c r="N95" s="129">
        <v>1.49</v>
      </c>
      <c r="O95" s="129">
        <v>-0.01</v>
      </c>
      <c r="P95" s="129">
        <v>-1.63</v>
      </c>
      <c r="Q95" s="129">
        <v>-0.84</v>
      </c>
      <c r="R95" s="129">
        <v>0.5</v>
      </c>
      <c r="S95" s="129">
        <v>1.0399999999999998</v>
      </c>
      <c r="T95" s="129">
        <v>5.42</v>
      </c>
      <c r="U95" s="129">
        <v>2.2599999999999998</v>
      </c>
      <c r="V95" s="129">
        <v>-0.69</v>
      </c>
      <c r="W95" s="129">
        <v>1.37</v>
      </c>
      <c r="X95" s="129">
        <v>-0.4</v>
      </c>
      <c r="Y95" s="129">
        <v>-0.11</v>
      </c>
      <c r="Z95" s="129">
        <v>1.5000000000000002</v>
      </c>
      <c r="AA95" s="129">
        <v>2.0499999999999994</v>
      </c>
      <c r="AB95" s="129">
        <v>-1.1200000000000003</v>
      </c>
      <c r="AC95" s="129">
        <v>0.84</v>
      </c>
      <c r="AD95" s="129">
        <v>1.9</v>
      </c>
      <c r="AE95" s="129">
        <v>1.0499999999999998</v>
      </c>
      <c r="AF95" s="129">
        <v>2.41</v>
      </c>
      <c r="AG95" s="129">
        <v>0.19</v>
      </c>
      <c r="AH95" s="129">
        <v>0.06</v>
      </c>
      <c r="AI95" s="129">
        <v>0.78999999999999992</v>
      </c>
      <c r="AJ95" s="129">
        <v>1.8</v>
      </c>
      <c r="AK95" s="129">
        <v>0.61</v>
      </c>
      <c r="AL95" s="129">
        <v>-0.97999999999999987</v>
      </c>
      <c r="AM95" s="129">
        <v>-0.15</v>
      </c>
      <c r="AN95" s="129">
        <v>3.76</v>
      </c>
      <c r="AO95" s="129">
        <v>3</v>
      </c>
      <c r="AP95" s="129">
        <v>6.41</v>
      </c>
      <c r="AQ95" s="129">
        <v>5.37</v>
      </c>
      <c r="AR95" s="129">
        <v>1.72</v>
      </c>
      <c r="AS95" s="129">
        <v>0.99</v>
      </c>
      <c r="AT95" s="129">
        <v>1.31</v>
      </c>
      <c r="AU95" s="129">
        <v>0</v>
      </c>
      <c r="AV95" s="129">
        <v>-0.17000000000000004</v>
      </c>
      <c r="AW95" s="129">
        <v>-0.90000000000000024</v>
      </c>
      <c r="AX95" s="129">
        <v>-1.6</v>
      </c>
      <c r="AY95" s="129">
        <v>-1.08</v>
      </c>
      <c r="AZ95" s="129">
        <v>-0.16</v>
      </c>
      <c r="BA95" s="129">
        <v>-0.5</v>
      </c>
      <c r="BB95" s="129">
        <v>-0.54</v>
      </c>
      <c r="BC95" s="129">
        <v>-2.0199999999999996</v>
      </c>
      <c r="BD95" s="129">
        <v>0.66</v>
      </c>
      <c r="BE95" s="129">
        <v>0.9</v>
      </c>
      <c r="BF95" s="129">
        <v>-0.41999999999999993</v>
      </c>
      <c r="BG95" s="129">
        <v>-0.48</v>
      </c>
      <c r="BH95" s="129">
        <v>0.83</v>
      </c>
      <c r="BI95" s="129">
        <v>0.57999999999999996</v>
      </c>
      <c r="BJ95" s="129">
        <v>-1.35</v>
      </c>
      <c r="BK95" s="129">
        <v>-0.19</v>
      </c>
      <c r="BL95" s="129">
        <v>-0.57999999999999996</v>
      </c>
      <c r="BM95" s="129">
        <v>0.74</v>
      </c>
      <c r="BN95" s="129">
        <v>1.65</v>
      </c>
      <c r="BO95" s="129">
        <v>0</v>
      </c>
      <c r="BP95" s="129">
        <v>1.18</v>
      </c>
      <c r="BQ95" s="129">
        <v>-0.4</v>
      </c>
      <c r="BR95" s="129">
        <v>0.46</v>
      </c>
      <c r="BS95" s="129">
        <v>-1.1000000000000001</v>
      </c>
      <c r="BT95" s="129">
        <v>1.37</v>
      </c>
      <c r="BU95" s="129">
        <v>0.05</v>
      </c>
      <c r="BV95" s="129">
        <v>0.23</v>
      </c>
      <c r="BW95" s="129">
        <v>-0.84</v>
      </c>
      <c r="BX95" s="129">
        <v>-1.03</v>
      </c>
      <c r="BY95" s="129">
        <v>-1.04</v>
      </c>
      <c r="BZ95" s="129">
        <v>-0.12</v>
      </c>
      <c r="CA95" s="129">
        <v>0.2</v>
      </c>
      <c r="CB95" s="129">
        <v>0.65999999999999992</v>
      </c>
      <c r="CC95" s="129">
        <v>-1</v>
      </c>
      <c r="CD95" s="129">
        <v>-0.74</v>
      </c>
      <c r="CE95" s="129">
        <v>-2.16</v>
      </c>
      <c r="CF95" s="129">
        <v>0.76</v>
      </c>
      <c r="CG95" s="129">
        <v>-1.1399999999999999</v>
      </c>
      <c r="CH95" s="129">
        <v>-1.3</v>
      </c>
      <c r="CI95" s="129">
        <v>0.98000000000000009</v>
      </c>
      <c r="CJ95" s="129">
        <v>-0.74999999999999989</v>
      </c>
      <c r="CK95" s="129">
        <v>0.61</v>
      </c>
      <c r="CL95" s="129">
        <v>1.18</v>
      </c>
      <c r="CM95" s="129">
        <v>1.1599999999999999</v>
      </c>
      <c r="CN95" s="129">
        <v>1.9899999999999998</v>
      </c>
      <c r="CO95" s="129">
        <v>0.08</v>
      </c>
      <c r="CP95" s="129">
        <v>0.77</v>
      </c>
      <c r="CQ95" s="129">
        <v>1.08</v>
      </c>
      <c r="CR95" s="129">
        <v>0.93</v>
      </c>
      <c r="CS95" s="129">
        <v>2.29</v>
      </c>
      <c r="CT95" s="129">
        <v>-0.76</v>
      </c>
      <c r="CU95" s="129">
        <v>-1.3</v>
      </c>
      <c r="CV95" s="129">
        <v>-0.22</v>
      </c>
      <c r="CW95" s="129">
        <v>-0.62</v>
      </c>
      <c r="CX95" s="129">
        <v>-0.57999999999999996</v>
      </c>
      <c r="CY95" s="129">
        <v>1.5</v>
      </c>
      <c r="CZ95" s="129">
        <v>1.22</v>
      </c>
      <c r="DA95" s="129">
        <v>1.69</v>
      </c>
      <c r="DB95" s="129">
        <v>-1.01</v>
      </c>
      <c r="DC95" s="129">
        <v>1.1200000000000001</v>
      </c>
      <c r="DD95" s="129">
        <v>3.3</v>
      </c>
      <c r="DE95" s="129">
        <v>3.8700000000000006</v>
      </c>
      <c r="DF95" s="129">
        <v>0.92</v>
      </c>
      <c r="DG95" s="129">
        <v>-0.37</v>
      </c>
      <c r="DH95" s="129">
        <v>-0.55000000000000004</v>
      </c>
      <c r="DI95" s="129">
        <v>7.0000000000000007E-2</v>
      </c>
      <c r="DJ95" s="129">
        <v>-0.95</v>
      </c>
      <c r="DK95" s="129">
        <v>-0.41</v>
      </c>
      <c r="DL95" s="129">
        <v>-0.42</v>
      </c>
      <c r="DM95" s="129">
        <v>0.84</v>
      </c>
      <c r="DN95" s="129">
        <v>0.48</v>
      </c>
      <c r="DO95" s="129">
        <v>0.45</v>
      </c>
      <c r="DP95" s="129">
        <v>-0.6</v>
      </c>
      <c r="DQ95" s="129">
        <v>0.59</v>
      </c>
      <c r="DR95" s="129">
        <v>-1.04</v>
      </c>
      <c r="DS95" s="129">
        <v>-1.1200000000000001</v>
      </c>
      <c r="DT95" s="129">
        <v>0.49</v>
      </c>
      <c r="DU95" s="129">
        <v>0.03</v>
      </c>
      <c r="DV95" s="129">
        <v>-0.04</v>
      </c>
      <c r="DW95" s="129">
        <v>-0.46000000000000008</v>
      </c>
      <c r="DX95" s="129">
        <v>1.25</v>
      </c>
      <c r="DY95" s="129">
        <v>-0.17</v>
      </c>
      <c r="DZ95" s="129">
        <v>-0.41</v>
      </c>
      <c r="EA95" s="129">
        <v>0.31</v>
      </c>
      <c r="EB95" s="129">
        <v>-0.14000000000000001</v>
      </c>
      <c r="EC95" s="129">
        <v>-7.0000000000000007E-2</v>
      </c>
      <c r="ED95" s="129">
        <v>-0.81000000000000016</v>
      </c>
      <c r="EE95" s="129">
        <v>2.31</v>
      </c>
      <c r="EF95" s="129">
        <v>2.4300000000000002</v>
      </c>
      <c r="EG95" s="129">
        <v>1.4</v>
      </c>
      <c r="EH95" s="129">
        <v>0.55000000000000004</v>
      </c>
      <c r="EI95" s="129">
        <v>-0.49</v>
      </c>
      <c r="EJ95" s="129">
        <v>0.21</v>
      </c>
      <c r="EK95" s="129">
        <v>0.19</v>
      </c>
      <c r="EL95" s="129">
        <v>1.32</v>
      </c>
      <c r="EM95" s="129">
        <v>0.52</v>
      </c>
      <c r="EN95" s="129">
        <v>1.6899999999999997</v>
      </c>
      <c r="EO95" s="129">
        <v>0.66</v>
      </c>
      <c r="EP95" s="129">
        <v>0.06</v>
      </c>
      <c r="EQ95" s="129">
        <v>-0.12</v>
      </c>
      <c r="ER95" s="129">
        <v>0.38</v>
      </c>
      <c r="ES95" s="129">
        <v>1.1200000000000001</v>
      </c>
      <c r="ET95" s="129">
        <v>0.52</v>
      </c>
      <c r="EU95" s="129">
        <v>1.6500000000000001</v>
      </c>
      <c r="EV95">
        <f>100*SUMIF('12pxv'!$E$39:$E$492,$A95,'12pxv'!H$39:H$492)/sub_peso!EV95</f>
        <v>1.18</v>
      </c>
      <c r="EW95">
        <f>100*SUMIF('12pxv'!$E$39:$E$492,$A95,'12pxv'!I$39:I$492)/sub_peso!EW95</f>
        <v>-0.14000000000000004</v>
      </c>
      <c r="EX95">
        <f>100*SUMIF('12pxv'!$E$39:$E$492,$A95,'12pxv'!J$39:J$492)/sub_peso!EX95</f>
        <v>-0.39</v>
      </c>
      <c r="EY95">
        <f>100*SUMIF('12pxv'!$E$39:$E$492,$A95,'12pxv'!K$39:K$492)/sub_peso!EY95</f>
        <v>1.27</v>
      </c>
      <c r="EZ95">
        <f>100*SUMIF('12pxv'!$E$39:$E$492,$A95,'12pxv'!L$39:L$492)/sub_peso!EZ95</f>
        <v>1.7</v>
      </c>
      <c r="FA95">
        <f>100*SUMIF('12pxv'!$E$39:$E$492,$A95,'12pxv'!M$39:M$492)/sub_peso!FA95</f>
        <v>3.1</v>
      </c>
      <c r="FB95">
        <f>100*SUMIF('12pxv'!$E$39:$E$492,$A95,'12pxv'!N$39:N$492)/sub_peso!FB95</f>
        <v>1.32</v>
      </c>
      <c r="FC95">
        <f>100*SUMIF('12pxv'!$E$39:$E$492,$A95,'12pxv'!O$39:O$492)/sub_peso!FC95</f>
        <v>-0.61</v>
      </c>
      <c r="FD95">
        <f>100*SUMIF('12pxv'!$E$39:$E$492,$A95,'12pxv'!P$39:P$492)/sub_peso!FD95</f>
        <v>0.64</v>
      </c>
      <c r="FE95">
        <f>100*SUMIF('12pxv'!$E$39:$E$492,$A95,'12pxv'!Q$39:Q$492)/sub_peso!FE95</f>
        <v>-1.1599999999999999</v>
      </c>
      <c r="FF95">
        <f>100*SUMIF('12pxv'!$E$39:$E$492,$A95,'12pxv'!R$39:R$492)/sub_peso!FF95</f>
        <v>1.28</v>
      </c>
      <c r="FG95">
        <f>100*SUMIF('12pxv'!$E$39:$E$492,$A95,'12pxv'!S$39:S$492)/sub_peso!FG95</f>
        <v>1.34</v>
      </c>
      <c r="FH95">
        <f>100*SUMIF('12pxv'!$E$39:$E$492,$A95,'12pxv'!T$39:T$492)/sub_peso!FH95</f>
        <v>2.35</v>
      </c>
      <c r="FI95">
        <f>100*SUMIF('12pxv'!$E$39:$E$492,$A95,'12pxv'!U$39:U$492)/sub_peso!FI95</f>
        <v>2.06</v>
      </c>
      <c r="FJ95">
        <f>100*SUMIF('12pxv'!$E$39:$E$492,$A95,'12pxv'!V$39:V$492)/sub_peso!FJ95</f>
        <v>4.54</v>
      </c>
      <c r="FK95">
        <f>100*SUMIF('12pxv'!$E$39:$E$492,$A95,'12pxv'!W$39:W$492)/sub_peso!FK95</f>
        <v>1.04</v>
      </c>
      <c r="FL95">
        <f>100*SUMIF('12pxv'!$E$39:$E$492,$A95,'12pxv'!X$39:X$492)/sub_peso!FL95</f>
        <v>0.77</v>
      </c>
      <c r="FM95">
        <f>100*SUMIF('12pxv'!$E$39:$E$492,$A95,'12pxv'!Y$39:Y$492)/sub_peso!FM95</f>
        <v>-0.05</v>
      </c>
      <c r="FN95">
        <f>100*SUMIF('12pxv'!$E$39:$E$492,$A95,'12pxv'!Z$39:Z$492)/sub_peso!FN95</f>
        <v>-0.2</v>
      </c>
      <c r="FO95">
        <f>100*SUMIF('12pxv'!$E$39:$E$492,$A95,'12pxv'!AA$39:AA$492)/sub_peso!FO95</f>
        <v>-0.36</v>
      </c>
      <c r="FP95">
        <f>100*SUMIF('12pxv'!$E$39:$E$492,$A95,'12pxv'!AB$39:AB$492)/sub_peso!FP95</f>
        <v>0.28999999999999998</v>
      </c>
      <c r="FQ95">
        <f>100*SUMIF('12pxv'!$E$39:$E$492,$A95,'12pxv'!AC$39:AC$492)/sub_peso!FQ95</f>
        <v>1.0900000000000001</v>
      </c>
      <c r="FR95">
        <f>100*SUMIF('12pxv'!$E$39:$E$492,$A95,'12pxv'!AD$39:AD$492)/sub_peso!FR95</f>
        <v>-0.37</v>
      </c>
      <c r="FS95">
        <f>100*SUMIF('12pxv'!$E$39:$E$492,$A95,'12pxv'!AE$39:AE$492)/sub_peso!FS95</f>
        <v>1.81</v>
      </c>
      <c r="FT95">
        <f>100*SUMIF('12pxv'!$E$39:$E$492,$A95,'12pxv'!AF$39:AF$492)/sub_peso!FT95</f>
        <v>1.56</v>
      </c>
      <c r="FU95">
        <f>100*SUMIF('12pxv'!$E$39:$E$492,$A95,'12pxv'!AG$39:AG$492)/sub_peso!FU95</f>
        <v>0.35000000000000003</v>
      </c>
      <c r="FV95">
        <f>100*SUMIF('12pxv'!$E$39:$E$492,$A95,'12pxv'!AH$39:AH$492)/sub_peso!FV95</f>
        <v>1.0900000000000001</v>
      </c>
      <c r="FW95">
        <f>100*SUMIF('12pxv'!$E$39:$E$492,$A95,'12pxv'!AI$39:AI$492)/sub_peso!FW95</f>
        <v>0.96</v>
      </c>
      <c r="FX95">
        <f>100*SUMIF('12pxv'!$E$39:$E$492,$A95,'12pxv'!AJ$39:AJ$492)/sub_peso!FX95</f>
        <v>0.89999999999999991</v>
      </c>
      <c r="FY95">
        <f>100*SUMIF('12pxv'!$E$39:$E$492,$A95,'12pxv'!AK$39:AK$492)/sub_peso!FY95</f>
        <v>0.67</v>
      </c>
      <c r="FZ95">
        <f>100*SUMIF('12pxv'!$E$39:$E$492,$A95,'12pxv'!AL$39:AL$492)/sub_peso!FZ95</f>
        <v>0.01</v>
      </c>
      <c r="GA95">
        <f>100*SUMIF('12pxv'!$E$39:$E$492,$A95,'12pxv'!AM$39:AM$492)/sub_peso!GA95</f>
        <v>-0.23</v>
      </c>
      <c r="GB95">
        <f>100*SUMIF('12pxv'!$E$39:$E$492,$A95,'12pxv'!AN$39:AN$492)/sub_peso!GB95</f>
        <v>-0.56000000000000005</v>
      </c>
    </row>
    <row r="96" spans="1:184" x14ac:dyDescent="0.25">
      <c r="A96" s="59">
        <v>1112019</v>
      </c>
      <c r="B96" s="56" t="s">
        <v>97</v>
      </c>
      <c r="C96" s="129">
        <v>0.81</v>
      </c>
      <c r="D96" s="129">
        <v>0.01</v>
      </c>
      <c r="E96" s="129">
        <v>1.81</v>
      </c>
      <c r="F96" s="129">
        <v>0.28000000000000003</v>
      </c>
      <c r="G96" s="129">
        <v>1.1499999999999999</v>
      </c>
      <c r="H96" s="129">
        <v>1.46</v>
      </c>
      <c r="I96" s="129">
        <v>0.22999999999999998</v>
      </c>
      <c r="J96" s="129">
        <v>1.81</v>
      </c>
      <c r="K96" s="129">
        <v>0.44</v>
      </c>
      <c r="L96" s="129">
        <v>-1.0700000000000003</v>
      </c>
      <c r="M96" s="129">
        <v>-1.0099999999999998</v>
      </c>
      <c r="N96" s="129">
        <v>0.31</v>
      </c>
      <c r="O96" s="129">
        <v>-0.32999999999999996</v>
      </c>
      <c r="P96" s="129">
        <v>-0.45</v>
      </c>
      <c r="Q96" s="129">
        <v>0.05</v>
      </c>
      <c r="R96" s="129">
        <v>-1.21</v>
      </c>
      <c r="S96" s="129">
        <v>-0.86</v>
      </c>
      <c r="T96" s="129">
        <v>1.8</v>
      </c>
      <c r="U96" s="129">
        <v>0.94</v>
      </c>
      <c r="V96" s="129">
        <v>-0.49000000000000005</v>
      </c>
      <c r="W96" s="129">
        <v>-1.83</v>
      </c>
      <c r="X96" s="129">
        <v>0.11</v>
      </c>
      <c r="Y96" s="129">
        <v>0.74</v>
      </c>
      <c r="Z96" s="129">
        <v>1.9</v>
      </c>
      <c r="AA96" s="129">
        <v>-0.53</v>
      </c>
      <c r="AB96" s="129">
        <v>-0.89</v>
      </c>
      <c r="AC96" s="129">
        <v>0.88</v>
      </c>
      <c r="AD96" s="129">
        <v>1.5</v>
      </c>
      <c r="AE96" s="129">
        <v>0.71</v>
      </c>
      <c r="AF96" s="129">
        <v>2.4200000000000004</v>
      </c>
      <c r="AG96" s="129">
        <v>3.02</v>
      </c>
      <c r="AH96" s="129">
        <v>-0.86</v>
      </c>
      <c r="AI96" s="129">
        <v>-0.66</v>
      </c>
      <c r="AJ96" s="129">
        <v>-0.18</v>
      </c>
      <c r="AK96" s="129">
        <v>-1.52</v>
      </c>
      <c r="AL96" s="129">
        <v>1.44</v>
      </c>
      <c r="AM96" s="129">
        <v>-0.2</v>
      </c>
      <c r="AN96" s="129">
        <v>0.14000000000000001</v>
      </c>
      <c r="AO96" s="129">
        <v>0.81</v>
      </c>
      <c r="AP96" s="129">
        <v>5.4</v>
      </c>
      <c r="AQ96" s="129">
        <v>4</v>
      </c>
      <c r="AR96" s="129">
        <v>3.2900000000000005</v>
      </c>
      <c r="AS96" s="129">
        <v>1.2499999999999998</v>
      </c>
      <c r="AT96" s="129">
        <v>0.71999999999999986</v>
      </c>
      <c r="AU96" s="129">
        <v>-0.43</v>
      </c>
      <c r="AV96" s="129">
        <v>0.69999999999999984</v>
      </c>
      <c r="AW96" s="129">
        <v>-1.03</v>
      </c>
      <c r="AX96" s="129">
        <v>0.69</v>
      </c>
      <c r="AY96" s="129">
        <v>-1.01</v>
      </c>
      <c r="AZ96" s="129">
        <v>-0.64</v>
      </c>
      <c r="BA96" s="129">
        <v>-0.51</v>
      </c>
      <c r="BB96" s="129">
        <v>0.76</v>
      </c>
      <c r="BC96" s="129">
        <v>0.15</v>
      </c>
      <c r="BD96" s="129">
        <v>2.11</v>
      </c>
      <c r="BE96" s="129">
        <v>1.48</v>
      </c>
      <c r="BF96" s="129">
        <v>-2.2599999999999993</v>
      </c>
      <c r="BG96" s="129">
        <v>0.98</v>
      </c>
      <c r="BH96" s="129">
        <v>-0.6</v>
      </c>
      <c r="BI96" s="129">
        <v>1.44</v>
      </c>
      <c r="BJ96" s="129">
        <v>-0.24</v>
      </c>
      <c r="BK96" s="129">
        <v>1.68</v>
      </c>
      <c r="BL96" s="129">
        <v>-0.15</v>
      </c>
      <c r="BM96" s="129">
        <v>-0.15</v>
      </c>
      <c r="BN96" s="129">
        <v>1.1599999999999999</v>
      </c>
      <c r="BO96" s="129">
        <v>0.5</v>
      </c>
      <c r="BP96" s="129">
        <v>1.82</v>
      </c>
      <c r="BQ96" s="129">
        <v>0.33999999999999997</v>
      </c>
      <c r="BR96" s="129">
        <v>0.82</v>
      </c>
      <c r="BS96" s="129">
        <v>0.95</v>
      </c>
      <c r="BT96" s="129">
        <v>2.0299999999999998</v>
      </c>
      <c r="BU96" s="129">
        <v>0.96</v>
      </c>
      <c r="BV96" s="129">
        <v>-1.5000000000000002</v>
      </c>
      <c r="BW96" s="129">
        <v>-1.7799999999999998</v>
      </c>
      <c r="BX96" s="129">
        <v>-1.5999999999999999</v>
      </c>
      <c r="BY96" s="129">
        <v>-0.97</v>
      </c>
      <c r="BZ96" s="129">
        <v>0.73</v>
      </c>
      <c r="CA96" s="129">
        <v>-0.26</v>
      </c>
      <c r="CB96" s="129">
        <v>1.08</v>
      </c>
      <c r="CC96" s="129">
        <v>-0.41</v>
      </c>
      <c r="CD96" s="129">
        <v>-0.72999999999999987</v>
      </c>
      <c r="CE96" s="129">
        <v>-9.9999999999999992E-2</v>
      </c>
      <c r="CF96" s="129">
        <v>0.83</v>
      </c>
      <c r="CG96" s="129">
        <v>0.21</v>
      </c>
      <c r="CH96" s="129">
        <v>-0.41</v>
      </c>
      <c r="CI96" s="129">
        <v>-1.05</v>
      </c>
      <c r="CJ96" s="129">
        <v>0.02</v>
      </c>
      <c r="CK96" s="129">
        <v>-0.83999999999999986</v>
      </c>
      <c r="CL96" s="129">
        <v>1.72</v>
      </c>
      <c r="CM96" s="129">
        <v>2.7299999999999995</v>
      </c>
      <c r="CN96" s="129">
        <v>0.16</v>
      </c>
      <c r="CO96" s="129">
        <v>0.90999999999999992</v>
      </c>
      <c r="CP96" s="129">
        <v>0.26</v>
      </c>
      <c r="CQ96" s="129">
        <v>-1.68</v>
      </c>
      <c r="CR96" s="129">
        <v>-0.64999999999999991</v>
      </c>
      <c r="CS96" s="129">
        <v>1.8</v>
      </c>
      <c r="CT96" s="129">
        <v>3.7</v>
      </c>
      <c r="CU96" s="129">
        <v>2.1800000000000002</v>
      </c>
      <c r="CV96" s="129">
        <v>1.58</v>
      </c>
      <c r="CW96" s="129">
        <v>-0.84</v>
      </c>
      <c r="CX96" s="129">
        <v>0.74</v>
      </c>
      <c r="CY96" s="129">
        <v>1.93</v>
      </c>
      <c r="CZ96" s="129">
        <v>0.27</v>
      </c>
      <c r="DA96" s="129">
        <v>0.89</v>
      </c>
      <c r="DB96" s="129">
        <v>-0.26999999999999996</v>
      </c>
      <c r="DC96" s="129">
        <v>2.8</v>
      </c>
      <c r="DD96" s="129">
        <v>1.88</v>
      </c>
      <c r="DE96" s="129">
        <v>2.56</v>
      </c>
      <c r="DF96" s="129">
        <v>-0.36</v>
      </c>
      <c r="DG96" s="129">
        <v>-1.66</v>
      </c>
      <c r="DH96" s="129">
        <v>0.54</v>
      </c>
      <c r="DI96" s="129">
        <v>0.23999999999999994</v>
      </c>
      <c r="DJ96" s="129">
        <v>0.66000000000000014</v>
      </c>
      <c r="DK96" s="129">
        <v>0.32000000000000006</v>
      </c>
      <c r="DL96" s="129">
        <v>-0.73</v>
      </c>
      <c r="DM96" s="129">
        <v>-1.17</v>
      </c>
      <c r="DN96" s="129">
        <v>-2.42</v>
      </c>
      <c r="DO96" s="129">
        <v>-1.1399999999999999</v>
      </c>
      <c r="DP96" s="129">
        <v>-1.43</v>
      </c>
      <c r="DQ96" s="129">
        <v>0.25</v>
      </c>
      <c r="DR96" s="129">
        <v>-2.1599999999999997</v>
      </c>
      <c r="DS96" s="129">
        <v>0.37</v>
      </c>
      <c r="DT96" s="129">
        <v>0.5</v>
      </c>
      <c r="DU96" s="129">
        <v>-0.33000000000000007</v>
      </c>
      <c r="DV96" s="129">
        <v>1.1699999999999997</v>
      </c>
      <c r="DW96" s="129">
        <v>-0.94</v>
      </c>
      <c r="DX96" s="129">
        <v>2.2200000000000006</v>
      </c>
      <c r="DY96" s="129">
        <v>-0.56999999999999995</v>
      </c>
      <c r="DZ96" s="129">
        <v>-0.27999999999999997</v>
      </c>
      <c r="EA96" s="129">
        <v>-0.8</v>
      </c>
      <c r="EB96" s="129">
        <v>0.2</v>
      </c>
      <c r="EC96" s="129">
        <v>1.38</v>
      </c>
      <c r="ED96" s="129">
        <v>1.1900000000000002</v>
      </c>
      <c r="EE96" s="129">
        <v>0.02</v>
      </c>
      <c r="EF96" s="129">
        <v>1.44</v>
      </c>
      <c r="EG96" s="129">
        <v>1.06</v>
      </c>
      <c r="EH96" s="129">
        <v>-0.08</v>
      </c>
      <c r="EI96" s="129">
        <v>0.83</v>
      </c>
      <c r="EJ96" s="129">
        <v>0.12</v>
      </c>
      <c r="EK96" s="129">
        <v>0.09</v>
      </c>
      <c r="EL96" s="129">
        <v>0.43</v>
      </c>
      <c r="EM96" s="129">
        <v>-0.25</v>
      </c>
      <c r="EN96" s="129">
        <v>0.38</v>
      </c>
      <c r="EO96" s="129">
        <v>-1.19</v>
      </c>
      <c r="EP96" s="129">
        <v>0.5</v>
      </c>
      <c r="EQ96" s="129">
        <v>1.77</v>
      </c>
      <c r="ER96" s="129">
        <v>1.65</v>
      </c>
      <c r="ES96" s="129">
        <v>0.11</v>
      </c>
      <c r="ET96" s="129">
        <v>0.22</v>
      </c>
      <c r="EU96" s="129">
        <v>0.18999999999999997</v>
      </c>
      <c r="EV96">
        <f>100*SUMIF('12pxv'!$E$39:$E$492,$A96,'12pxv'!H$39:H$492)/sub_peso!EV96</f>
        <v>0.75</v>
      </c>
      <c r="EW96">
        <f>100*SUMIF('12pxv'!$E$39:$E$492,$A96,'12pxv'!I$39:I$492)/sub_peso!EW96</f>
        <v>-0.65</v>
      </c>
      <c r="EX96">
        <f>100*SUMIF('12pxv'!$E$39:$E$492,$A96,'12pxv'!J$39:J$492)/sub_peso!EX96</f>
        <v>-0.22</v>
      </c>
      <c r="EY96">
        <f>100*SUMIF('12pxv'!$E$39:$E$492,$A96,'12pxv'!K$39:K$492)/sub_peso!EY96</f>
        <v>-0.4</v>
      </c>
      <c r="EZ96">
        <f>100*SUMIF('12pxv'!$E$39:$E$492,$A96,'12pxv'!L$39:L$492)/sub_peso!EZ96</f>
        <v>1</v>
      </c>
      <c r="FA96">
        <f>100*SUMIF('12pxv'!$E$39:$E$492,$A96,'12pxv'!M$39:M$492)/sub_peso!FA96</f>
        <v>2.2999999999999994</v>
      </c>
      <c r="FB96">
        <f>100*SUMIF('12pxv'!$E$39:$E$492,$A96,'12pxv'!N$39:N$492)/sub_peso!FB96</f>
        <v>-0.62</v>
      </c>
      <c r="FC96">
        <f>100*SUMIF('12pxv'!$E$39:$E$492,$A96,'12pxv'!O$39:O$492)/sub_peso!FC96</f>
        <v>1.67</v>
      </c>
      <c r="FD96">
        <f>100*SUMIF('12pxv'!$E$39:$E$492,$A96,'12pxv'!P$39:P$492)/sub_peso!FD96</f>
        <v>2.91</v>
      </c>
      <c r="FE96">
        <f>100*SUMIF('12pxv'!$E$39:$E$492,$A96,'12pxv'!Q$39:Q$492)/sub_peso!FE96</f>
        <v>-1.35</v>
      </c>
      <c r="FF96">
        <f>100*SUMIF('12pxv'!$E$39:$E$492,$A96,'12pxv'!R$39:R$492)/sub_peso!FF96</f>
        <v>-0.76999999999999991</v>
      </c>
      <c r="FG96">
        <f>100*SUMIF('12pxv'!$E$39:$E$492,$A96,'12pxv'!S$39:S$492)/sub_peso!FG96</f>
        <v>0.93</v>
      </c>
      <c r="FH96">
        <f>100*SUMIF('12pxv'!$E$39:$E$492,$A96,'12pxv'!T$39:T$492)/sub_peso!FH96</f>
        <v>1.36</v>
      </c>
      <c r="FI96">
        <f>100*SUMIF('12pxv'!$E$39:$E$492,$A96,'12pxv'!U$39:U$492)/sub_peso!FI96</f>
        <v>1.41</v>
      </c>
      <c r="FJ96">
        <f>100*SUMIF('12pxv'!$E$39:$E$492,$A96,'12pxv'!V$39:V$492)/sub_peso!FJ96</f>
        <v>1.97</v>
      </c>
      <c r="FK96">
        <f>100*SUMIF('12pxv'!$E$39:$E$492,$A96,'12pxv'!W$39:W$492)/sub_peso!FK96</f>
        <v>1.46</v>
      </c>
      <c r="FL96">
        <f>100*SUMIF('12pxv'!$E$39:$E$492,$A96,'12pxv'!X$39:X$492)/sub_peso!FL96</f>
        <v>1.06</v>
      </c>
      <c r="FM96">
        <f>100*SUMIF('12pxv'!$E$39:$E$492,$A96,'12pxv'!Y$39:Y$492)/sub_peso!FM96</f>
        <v>0.73</v>
      </c>
      <c r="FN96">
        <f>100*SUMIF('12pxv'!$E$39:$E$492,$A96,'12pxv'!Z$39:Z$492)/sub_peso!FN96</f>
        <v>-0.06</v>
      </c>
      <c r="FO96">
        <f>100*SUMIF('12pxv'!$E$39:$E$492,$A96,'12pxv'!AA$39:AA$492)/sub_peso!FO96</f>
        <v>1.02</v>
      </c>
      <c r="FP96">
        <f>100*SUMIF('12pxv'!$E$39:$E$492,$A96,'12pxv'!AB$39:AB$492)/sub_peso!FP96</f>
        <v>1.8500000000000003</v>
      </c>
      <c r="FQ96">
        <f>100*SUMIF('12pxv'!$E$39:$E$492,$A96,'12pxv'!AC$39:AC$492)/sub_peso!FQ96</f>
        <v>0.28999999999999998</v>
      </c>
      <c r="FR96">
        <f>100*SUMIF('12pxv'!$E$39:$E$492,$A96,'12pxv'!AD$39:AD$492)/sub_peso!FR96</f>
        <v>0.90000000000000013</v>
      </c>
      <c r="FS96">
        <f>100*SUMIF('12pxv'!$E$39:$E$492,$A96,'12pxv'!AE$39:AE$492)/sub_peso!FS96</f>
        <v>1.0999999999999999</v>
      </c>
      <c r="FT96">
        <f>100*SUMIF('12pxv'!$E$39:$E$492,$A96,'12pxv'!AF$39:AF$492)/sub_peso!FT96</f>
        <v>-0.08</v>
      </c>
      <c r="FU96">
        <f>100*SUMIF('12pxv'!$E$39:$E$492,$A96,'12pxv'!AG$39:AG$492)/sub_peso!FU96</f>
        <v>1.2</v>
      </c>
      <c r="FV96">
        <f>100*SUMIF('12pxv'!$E$39:$E$492,$A96,'12pxv'!AH$39:AH$492)/sub_peso!FV96</f>
        <v>-0.04</v>
      </c>
      <c r="FW96">
        <f>100*SUMIF('12pxv'!$E$39:$E$492,$A96,'12pxv'!AI$39:AI$492)/sub_peso!FW96</f>
        <v>0.89</v>
      </c>
      <c r="FX96">
        <f>100*SUMIF('12pxv'!$E$39:$E$492,$A96,'12pxv'!AJ$39:AJ$492)/sub_peso!FX96</f>
        <v>-0.39</v>
      </c>
      <c r="FY96">
        <f>100*SUMIF('12pxv'!$E$39:$E$492,$A96,'12pxv'!AK$39:AK$492)/sub_peso!FY96</f>
        <v>-1.1100000000000001</v>
      </c>
      <c r="FZ96">
        <f>100*SUMIF('12pxv'!$E$39:$E$492,$A96,'12pxv'!AL$39:AL$492)/sub_peso!FZ96</f>
        <v>-0.86</v>
      </c>
      <c r="GA96">
        <f>100*SUMIF('12pxv'!$E$39:$E$492,$A96,'12pxv'!AM$39:AM$492)/sub_peso!GA96</f>
        <v>1.17</v>
      </c>
      <c r="GB96">
        <f>100*SUMIF('12pxv'!$E$39:$E$492,$A96,'12pxv'!AN$39:AN$492)/sub_peso!GB96</f>
        <v>0.53</v>
      </c>
    </row>
    <row r="97" spans="1:184" x14ac:dyDescent="0.25">
      <c r="A97" s="59">
        <v>1112025</v>
      </c>
      <c r="B97" s="56" t="s">
        <v>98</v>
      </c>
      <c r="C97" s="129">
        <v>-0.31</v>
      </c>
      <c r="D97" s="129">
        <v>-0.13</v>
      </c>
      <c r="E97" s="129">
        <v>0.1</v>
      </c>
      <c r="F97" s="129">
        <v>-0.28999999999999998</v>
      </c>
      <c r="G97" s="129">
        <v>0.19</v>
      </c>
      <c r="H97" s="129">
        <v>-0.23</v>
      </c>
      <c r="I97" s="129">
        <v>-2.5</v>
      </c>
      <c r="J97" s="129">
        <v>-2.98</v>
      </c>
      <c r="K97" s="129">
        <v>-0.24</v>
      </c>
      <c r="L97" s="129">
        <v>0.70999999999999985</v>
      </c>
      <c r="M97" s="129">
        <v>-1.33</v>
      </c>
      <c r="N97" s="129">
        <v>3.85</v>
      </c>
      <c r="O97" s="129">
        <v>1.4299999999999997</v>
      </c>
      <c r="P97" s="129">
        <v>1.56</v>
      </c>
      <c r="Q97" s="129">
        <v>-1.06</v>
      </c>
      <c r="R97" s="129">
        <v>-1.5699999999999998</v>
      </c>
      <c r="S97" s="129">
        <v>1.02</v>
      </c>
      <c r="T97" s="129">
        <v>1.17</v>
      </c>
      <c r="U97" s="129">
        <v>0.54</v>
      </c>
      <c r="V97" s="129">
        <v>2.1800000000000002</v>
      </c>
      <c r="W97" s="129">
        <v>-1.03</v>
      </c>
      <c r="X97" s="129">
        <v>1.2</v>
      </c>
      <c r="Y97" s="129">
        <v>1.1399999999999999</v>
      </c>
      <c r="Z97" s="129">
        <v>0.22000000000000003</v>
      </c>
      <c r="AA97" s="129">
        <v>-0.38000000000000006</v>
      </c>
      <c r="AB97" s="129">
        <v>2.0299999999999998</v>
      </c>
      <c r="AC97" s="129">
        <v>0.95</v>
      </c>
      <c r="AD97" s="129">
        <v>1.61</v>
      </c>
      <c r="AE97" s="129">
        <v>-2.4</v>
      </c>
      <c r="AF97" s="129">
        <v>0.28999999999999998</v>
      </c>
      <c r="AG97" s="129">
        <v>1.94</v>
      </c>
      <c r="AH97" s="129">
        <v>0.34</v>
      </c>
      <c r="AI97" s="129">
        <v>-2.06</v>
      </c>
      <c r="AJ97" s="129">
        <v>0.87</v>
      </c>
      <c r="AK97" s="129">
        <v>-1.66</v>
      </c>
      <c r="AL97" s="129">
        <v>2.98</v>
      </c>
      <c r="AM97" s="129">
        <v>0.75000000000000011</v>
      </c>
      <c r="AN97" s="129">
        <v>2.31</v>
      </c>
      <c r="AO97" s="129">
        <v>0.91</v>
      </c>
      <c r="AP97" s="129">
        <v>3</v>
      </c>
      <c r="AQ97" s="129">
        <v>1.2799999999999998</v>
      </c>
      <c r="AR97" s="129">
        <v>2.35</v>
      </c>
      <c r="AS97" s="129">
        <v>1.7299999999999998</v>
      </c>
      <c r="AT97" s="129">
        <v>1.9500000000000002</v>
      </c>
      <c r="AU97" s="129">
        <v>2.12</v>
      </c>
      <c r="AV97" s="129">
        <v>0.66</v>
      </c>
      <c r="AW97" s="129">
        <v>0.08</v>
      </c>
      <c r="AX97" s="129">
        <v>1.73</v>
      </c>
      <c r="AY97" s="129">
        <v>1.8199999999999998</v>
      </c>
      <c r="AZ97" s="129">
        <v>2</v>
      </c>
      <c r="BA97" s="129">
        <v>0.08</v>
      </c>
      <c r="BB97" s="129">
        <v>1.28</v>
      </c>
      <c r="BC97" s="129">
        <v>1.42</v>
      </c>
      <c r="BD97" s="129">
        <v>0.12</v>
      </c>
      <c r="BE97" s="129">
        <v>-0.61</v>
      </c>
      <c r="BF97" s="129">
        <v>1.1200000000000001</v>
      </c>
      <c r="BG97" s="129">
        <v>1.74</v>
      </c>
      <c r="BH97" s="129">
        <v>-0.99</v>
      </c>
      <c r="BI97" s="129">
        <v>1</v>
      </c>
      <c r="BJ97" s="129">
        <v>0.03</v>
      </c>
      <c r="BK97" s="129">
        <v>-0.45</v>
      </c>
      <c r="BL97" s="129">
        <v>-1.78</v>
      </c>
      <c r="BM97" s="129">
        <v>3.05</v>
      </c>
      <c r="BN97" s="129">
        <v>0.76</v>
      </c>
      <c r="BO97" s="129">
        <v>1.08</v>
      </c>
      <c r="BP97" s="129">
        <v>-2.1800000000000002</v>
      </c>
      <c r="BQ97" s="129">
        <v>2.38</v>
      </c>
      <c r="BR97" s="129">
        <v>0.62999999999999989</v>
      </c>
      <c r="BS97" s="129">
        <v>-0.26</v>
      </c>
      <c r="BT97" s="129">
        <v>6.14</v>
      </c>
      <c r="BU97" s="129">
        <v>2.5199999999999996</v>
      </c>
      <c r="BV97" s="129">
        <v>-3.56</v>
      </c>
      <c r="BW97" s="129">
        <v>0.66</v>
      </c>
      <c r="BX97" s="129">
        <v>1.7100000000000002</v>
      </c>
      <c r="BY97" s="129">
        <v>0.8</v>
      </c>
      <c r="BZ97" s="129">
        <v>1.39</v>
      </c>
      <c r="CA97" s="129">
        <v>-0.57999999999999996</v>
      </c>
      <c r="CB97" s="129">
        <v>1.45</v>
      </c>
      <c r="CC97" s="129">
        <v>0.56000000000000005</v>
      </c>
      <c r="CD97" s="129">
        <v>-1.44</v>
      </c>
      <c r="CE97" s="129">
        <v>2.75</v>
      </c>
      <c r="CF97" s="129">
        <v>-1.64</v>
      </c>
      <c r="CG97" s="129">
        <v>2.2200000000000002</v>
      </c>
      <c r="CH97" s="129">
        <v>1.32</v>
      </c>
      <c r="CI97" s="129">
        <v>-0.84</v>
      </c>
      <c r="CJ97" s="129">
        <v>-1.24</v>
      </c>
      <c r="CK97" s="129">
        <v>0.42</v>
      </c>
      <c r="CL97" s="129">
        <v>-0.47999999999999993</v>
      </c>
      <c r="CM97" s="129">
        <v>3.5100000000000002</v>
      </c>
      <c r="CN97" s="129">
        <v>0.17</v>
      </c>
      <c r="CO97" s="129">
        <v>0.16</v>
      </c>
      <c r="CP97" s="129">
        <v>2</v>
      </c>
      <c r="CQ97" s="129">
        <v>0.15</v>
      </c>
      <c r="CR97" s="129">
        <v>1.74</v>
      </c>
      <c r="CS97" s="129">
        <v>-0.17</v>
      </c>
      <c r="CT97" s="129">
        <v>1.43</v>
      </c>
      <c r="CU97" s="129">
        <v>2.25</v>
      </c>
      <c r="CV97" s="129">
        <v>0.8</v>
      </c>
      <c r="CW97" s="129">
        <v>0.23999999999999996</v>
      </c>
      <c r="CX97" s="129">
        <v>0.23999999999999996</v>
      </c>
      <c r="CY97" s="129">
        <v>0.44</v>
      </c>
      <c r="CZ97" s="129">
        <v>1.33</v>
      </c>
      <c r="DA97" s="129">
        <v>0.68</v>
      </c>
      <c r="DB97" s="129">
        <v>3.14</v>
      </c>
      <c r="DC97" s="129">
        <v>-0.95</v>
      </c>
      <c r="DD97" s="129">
        <v>0.66</v>
      </c>
      <c r="DE97" s="129">
        <v>3.69</v>
      </c>
      <c r="DF97" s="129">
        <v>-0.85</v>
      </c>
      <c r="DG97" s="129">
        <v>1.36</v>
      </c>
      <c r="DH97" s="129">
        <v>0.63</v>
      </c>
      <c r="DI97" s="129">
        <v>0.18</v>
      </c>
      <c r="DJ97" s="129">
        <v>-1.5100000000000002</v>
      </c>
      <c r="DK97" s="129">
        <v>1.7799999999999998</v>
      </c>
      <c r="DL97" s="129">
        <v>1.38</v>
      </c>
      <c r="DM97" s="129">
        <v>1.26</v>
      </c>
      <c r="DN97" s="129">
        <v>-1.19</v>
      </c>
      <c r="DO97" s="129">
        <v>-0.28999999999999998</v>
      </c>
      <c r="DP97" s="129">
        <v>-1.43</v>
      </c>
      <c r="DQ97" s="129">
        <v>0.3</v>
      </c>
      <c r="DR97" s="129">
        <v>1.9299999999999997</v>
      </c>
      <c r="DS97" s="129">
        <v>0.91999999999999993</v>
      </c>
      <c r="DT97" s="129">
        <v>0.53</v>
      </c>
      <c r="DU97" s="129">
        <v>2.4</v>
      </c>
      <c r="DV97" s="129">
        <v>-0.1</v>
      </c>
      <c r="DW97" s="129">
        <v>2.2400000000000002</v>
      </c>
      <c r="DX97" s="129">
        <v>-0.63</v>
      </c>
      <c r="DY97" s="129">
        <v>1.19</v>
      </c>
      <c r="DZ97" s="129">
        <v>-0.33</v>
      </c>
      <c r="EA97" s="129">
        <v>0.21</v>
      </c>
      <c r="EB97" s="129">
        <v>0.74999999999999989</v>
      </c>
      <c r="EC97" s="129">
        <v>-0.32</v>
      </c>
      <c r="ED97" s="129">
        <v>-0.23</v>
      </c>
      <c r="EE97" s="129">
        <v>0.7</v>
      </c>
      <c r="EF97" s="129">
        <v>-0.66</v>
      </c>
      <c r="EG97" s="129">
        <v>1.8600000000000003</v>
      </c>
      <c r="EH97" s="129">
        <v>2.19</v>
      </c>
      <c r="EI97" s="129">
        <v>0.83</v>
      </c>
      <c r="EJ97" s="129">
        <v>2.2000000000000002</v>
      </c>
      <c r="EK97" s="129">
        <v>-2.5899999999999994</v>
      </c>
      <c r="EL97" s="129">
        <v>1.4399999999999997</v>
      </c>
      <c r="EM97" s="129">
        <v>0.59</v>
      </c>
      <c r="EN97" s="129">
        <v>-1.1200000000000001</v>
      </c>
      <c r="EO97" s="129">
        <v>3.53</v>
      </c>
      <c r="EP97" s="129">
        <v>-2.4900000000000002</v>
      </c>
      <c r="EQ97" s="129">
        <v>1.26</v>
      </c>
      <c r="ER97" s="129">
        <v>-0.39000000000000007</v>
      </c>
      <c r="ES97" s="129">
        <v>0.66</v>
      </c>
      <c r="ET97" s="129">
        <v>0.51</v>
      </c>
      <c r="EU97" s="129">
        <v>1.79</v>
      </c>
      <c r="EV97">
        <f>100*SUMIF('12pxv'!$E$39:$E$492,$A97,'12pxv'!H$39:H$492)/sub_peso!EV97</f>
        <v>1.17</v>
      </c>
      <c r="EW97">
        <f>100*SUMIF('12pxv'!$E$39:$E$492,$A97,'12pxv'!I$39:I$492)/sub_peso!EW97</f>
        <v>1.85</v>
      </c>
      <c r="EX97">
        <f>100*SUMIF('12pxv'!$E$39:$E$492,$A97,'12pxv'!J$39:J$492)/sub_peso!EX97</f>
        <v>1.1299999999999999</v>
      </c>
      <c r="EY97">
        <f>100*SUMIF('12pxv'!$E$39:$E$492,$A97,'12pxv'!K$39:K$492)/sub_peso!EY97</f>
        <v>0.3</v>
      </c>
      <c r="EZ97">
        <f>100*SUMIF('12pxv'!$E$39:$E$492,$A97,'12pxv'!L$39:L$492)/sub_peso!EZ97</f>
        <v>0.64</v>
      </c>
      <c r="FA97">
        <f>100*SUMIF('12pxv'!$E$39:$E$492,$A97,'12pxv'!M$39:M$492)/sub_peso!FA97</f>
        <v>1.92</v>
      </c>
      <c r="FB97">
        <f>100*SUMIF('12pxv'!$E$39:$E$492,$A97,'12pxv'!N$39:N$492)/sub_peso!FB97</f>
        <v>-0.6</v>
      </c>
      <c r="FC97">
        <f>100*SUMIF('12pxv'!$E$39:$E$492,$A97,'12pxv'!O$39:O$492)/sub_peso!FC97</f>
        <v>0.33000000000000007</v>
      </c>
      <c r="FD97">
        <f>100*SUMIF('12pxv'!$E$39:$E$492,$A97,'12pxv'!P$39:P$492)/sub_peso!FD97</f>
        <v>-0.89999999999999991</v>
      </c>
      <c r="FE97">
        <f>100*SUMIF('12pxv'!$E$39:$E$492,$A97,'12pxv'!Q$39:Q$492)/sub_peso!FE97</f>
        <v>1.6200000000000003</v>
      </c>
      <c r="FF97">
        <f>100*SUMIF('12pxv'!$E$39:$E$492,$A97,'12pxv'!R$39:R$492)/sub_peso!FF97</f>
        <v>1.2</v>
      </c>
      <c r="FG97">
        <f>100*SUMIF('12pxv'!$E$39:$E$492,$A97,'12pxv'!S$39:S$492)/sub_peso!FG97</f>
        <v>1.83</v>
      </c>
      <c r="FH97">
        <f>100*SUMIF('12pxv'!$E$39:$E$492,$A97,'12pxv'!T$39:T$492)/sub_peso!FH97</f>
        <v>1.1200000000000001</v>
      </c>
      <c r="FI97">
        <f>100*SUMIF('12pxv'!$E$39:$E$492,$A97,'12pxv'!U$39:U$492)/sub_peso!FI97</f>
        <v>5.000000000000001E-2</v>
      </c>
      <c r="FJ97">
        <f>100*SUMIF('12pxv'!$E$39:$E$492,$A97,'12pxv'!V$39:V$492)/sub_peso!FJ97</f>
        <v>1.84</v>
      </c>
      <c r="FK97">
        <f>100*SUMIF('12pxv'!$E$39:$E$492,$A97,'12pxv'!W$39:W$492)/sub_peso!FK97</f>
        <v>1.2300000000000002</v>
      </c>
      <c r="FL97">
        <f>100*SUMIF('12pxv'!$E$39:$E$492,$A97,'12pxv'!X$39:X$492)/sub_peso!FL97</f>
        <v>1.93</v>
      </c>
      <c r="FM97">
        <f>100*SUMIF('12pxv'!$E$39:$E$492,$A97,'12pxv'!Y$39:Y$492)/sub_peso!FM97</f>
        <v>1.35</v>
      </c>
      <c r="FN97">
        <f>100*SUMIF('12pxv'!$E$39:$E$492,$A97,'12pxv'!Z$39:Z$492)/sub_peso!FN97</f>
        <v>0.99</v>
      </c>
      <c r="FO97">
        <f>100*SUMIF('12pxv'!$E$39:$E$492,$A97,'12pxv'!AA$39:AA$492)/sub_peso!FO97</f>
        <v>1.63</v>
      </c>
      <c r="FP97">
        <f>100*SUMIF('12pxv'!$E$39:$E$492,$A97,'12pxv'!AB$39:AB$492)/sub_peso!FP97</f>
        <v>1.96</v>
      </c>
      <c r="FQ97">
        <f>100*SUMIF('12pxv'!$E$39:$E$492,$A97,'12pxv'!AC$39:AC$492)/sub_peso!FQ97</f>
        <v>0.68</v>
      </c>
      <c r="FR97">
        <f>100*SUMIF('12pxv'!$E$39:$E$492,$A97,'12pxv'!AD$39:AD$492)/sub_peso!FR97</f>
        <v>-0.64999999999999991</v>
      </c>
      <c r="FS97">
        <f>100*SUMIF('12pxv'!$E$39:$E$492,$A97,'12pxv'!AE$39:AE$492)/sub_peso!FS97</f>
        <v>1.7700000000000002</v>
      </c>
      <c r="FT97">
        <f>100*SUMIF('12pxv'!$E$39:$E$492,$A97,'12pxv'!AF$39:AF$492)/sub_peso!FT97</f>
        <v>-0.13</v>
      </c>
      <c r="FU97">
        <f>100*SUMIF('12pxv'!$E$39:$E$492,$A97,'12pxv'!AG$39:AG$492)/sub_peso!FU97</f>
        <v>0.35</v>
      </c>
      <c r="FV97">
        <f>100*SUMIF('12pxv'!$E$39:$E$492,$A97,'12pxv'!AH$39:AH$492)/sub_peso!FV97</f>
        <v>2.46</v>
      </c>
      <c r="FW97">
        <f>100*SUMIF('12pxv'!$E$39:$E$492,$A97,'12pxv'!AI$39:AI$492)/sub_peso!FW97</f>
        <v>0.89999999999999991</v>
      </c>
      <c r="FX97">
        <f>100*SUMIF('12pxv'!$E$39:$E$492,$A97,'12pxv'!AJ$39:AJ$492)/sub_peso!FX97</f>
        <v>0.22</v>
      </c>
      <c r="FY97">
        <f>100*SUMIF('12pxv'!$E$39:$E$492,$A97,'12pxv'!AK$39:AK$492)/sub_peso!FY97</f>
        <v>0.53</v>
      </c>
      <c r="FZ97">
        <f>100*SUMIF('12pxv'!$E$39:$E$492,$A97,'12pxv'!AL$39:AL$492)/sub_peso!FZ97</f>
        <v>1.86</v>
      </c>
      <c r="GA97">
        <f>100*SUMIF('12pxv'!$E$39:$E$492,$A97,'12pxv'!AM$39:AM$492)/sub_peso!GA97</f>
        <v>-0.09</v>
      </c>
      <c r="GB97">
        <f>100*SUMIF('12pxv'!$E$39:$E$492,$A97,'12pxv'!AN$39:AN$492)/sub_peso!GB97</f>
        <v>-1.04</v>
      </c>
    </row>
    <row r="98" spans="1:184" x14ac:dyDescent="0.25">
      <c r="A98" s="59">
        <v>1113013</v>
      </c>
      <c r="B98" s="56" t="s">
        <v>99</v>
      </c>
      <c r="C98" s="129">
        <v>-1.21</v>
      </c>
      <c r="D98" s="129">
        <v>1.69</v>
      </c>
      <c r="E98" s="129">
        <v>1.34</v>
      </c>
      <c r="F98" s="129">
        <v>0.81</v>
      </c>
      <c r="G98" s="129">
        <v>-0.35</v>
      </c>
      <c r="H98" s="129">
        <v>-0.25</v>
      </c>
      <c r="I98" s="129">
        <v>-1.54</v>
      </c>
      <c r="J98" s="129">
        <v>-2.98</v>
      </c>
      <c r="K98" s="129">
        <v>-3.28</v>
      </c>
      <c r="L98" s="129">
        <v>-0.55000000000000004</v>
      </c>
      <c r="M98" s="129">
        <v>-1.39</v>
      </c>
      <c r="N98" s="129">
        <v>-1.79</v>
      </c>
      <c r="O98" s="129">
        <v>-0.02</v>
      </c>
      <c r="P98" s="129">
        <v>-1.63</v>
      </c>
      <c r="Q98" s="129">
        <v>-0.97</v>
      </c>
      <c r="R98" s="129">
        <v>-0.76</v>
      </c>
      <c r="S98" s="129">
        <v>-0.51</v>
      </c>
      <c r="T98" s="129">
        <v>5.93</v>
      </c>
      <c r="U98" s="129">
        <v>1.2300000000000002</v>
      </c>
      <c r="V98" s="129">
        <v>-0.51</v>
      </c>
      <c r="W98" s="129">
        <v>1.86</v>
      </c>
      <c r="X98" s="129">
        <v>0.22</v>
      </c>
      <c r="Y98" s="129">
        <v>0.7</v>
      </c>
      <c r="Z98" s="129">
        <v>7.5600000000000005</v>
      </c>
      <c r="AA98" s="129">
        <v>21.05</v>
      </c>
      <c r="AB98" s="129">
        <v>3.9499999999999997</v>
      </c>
      <c r="AC98" s="129">
        <v>-0.35</v>
      </c>
      <c r="AD98" s="129">
        <v>-0.52</v>
      </c>
      <c r="AE98" s="129">
        <v>-0.51</v>
      </c>
      <c r="AF98" s="129">
        <v>0.17</v>
      </c>
      <c r="AG98" s="129">
        <v>-0.84</v>
      </c>
      <c r="AH98" s="129">
        <v>-1.9900000000000002</v>
      </c>
      <c r="AI98" s="129">
        <v>-1.45</v>
      </c>
      <c r="AJ98" s="129">
        <v>-1.28</v>
      </c>
      <c r="AK98" s="129">
        <v>8</v>
      </c>
      <c r="AL98" s="129">
        <v>9.1300000000000008</v>
      </c>
      <c r="AM98" s="129">
        <v>7.4800000000000013</v>
      </c>
      <c r="AN98" s="129">
        <v>14.23</v>
      </c>
      <c r="AO98" s="129">
        <v>10.46</v>
      </c>
      <c r="AP98" s="129">
        <v>8.4499999999999993</v>
      </c>
      <c r="AQ98" s="129">
        <v>5.42</v>
      </c>
      <c r="AR98" s="129">
        <v>2.69</v>
      </c>
      <c r="AS98" s="129">
        <v>-0.75</v>
      </c>
      <c r="AT98" s="129">
        <v>-0.85000000000000009</v>
      </c>
      <c r="AU98" s="129">
        <v>-1.8599999999999999</v>
      </c>
      <c r="AV98" s="129">
        <v>-4.4499999999999993</v>
      </c>
      <c r="AW98" s="129">
        <v>-2.91</v>
      </c>
      <c r="AX98" s="129">
        <v>-1.89</v>
      </c>
      <c r="AY98" s="129">
        <v>-1.52</v>
      </c>
      <c r="AZ98" s="129">
        <v>-2.0399999999999996</v>
      </c>
      <c r="BA98" s="129">
        <v>1.03</v>
      </c>
      <c r="BB98" s="129">
        <v>5.71</v>
      </c>
      <c r="BC98" s="129">
        <v>3.35</v>
      </c>
      <c r="BD98" s="129">
        <v>1.23</v>
      </c>
      <c r="BE98" s="129">
        <v>1.23</v>
      </c>
      <c r="BF98" s="129">
        <v>7.6</v>
      </c>
      <c r="BG98" s="129">
        <v>0.05</v>
      </c>
      <c r="BH98" s="129">
        <v>-0.93</v>
      </c>
      <c r="BI98" s="129">
        <v>-3.1</v>
      </c>
      <c r="BJ98" s="129">
        <v>-4.28</v>
      </c>
      <c r="BK98" s="129">
        <v>-2.29</v>
      </c>
      <c r="BL98" s="129">
        <v>-0.95</v>
      </c>
      <c r="BM98" s="129">
        <v>-2.91</v>
      </c>
      <c r="BN98" s="129">
        <v>-3.91</v>
      </c>
      <c r="BO98" s="129">
        <v>-3.06</v>
      </c>
      <c r="BP98" s="129">
        <v>-1.32</v>
      </c>
      <c r="BQ98" s="129">
        <v>-1.36</v>
      </c>
      <c r="BR98" s="129">
        <v>-1.01</v>
      </c>
      <c r="BS98" s="129">
        <v>1.66</v>
      </c>
      <c r="BT98" s="129">
        <v>-1.44</v>
      </c>
      <c r="BU98" s="129">
        <v>-5.21</v>
      </c>
      <c r="BV98" s="129">
        <v>-2.21</v>
      </c>
      <c r="BW98" s="129">
        <v>-2.8699999999999997</v>
      </c>
      <c r="BX98" s="129">
        <v>-0.70000000000000007</v>
      </c>
      <c r="BY98" s="129">
        <v>-2.2999999999999998</v>
      </c>
      <c r="BZ98" s="129">
        <v>-0.72</v>
      </c>
      <c r="CA98" s="129">
        <v>-1.0900000000000001</v>
      </c>
      <c r="CB98" s="129">
        <v>1.17</v>
      </c>
      <c r="CC98" s="129">
        <v>0.54</v>
      </c>
      <c r="CD98" s="129">
        <v>-0.4</v>
      </c>
      <c r="CE98" s="129">
        <v>-1.1599999999999999</v>
      </c>
      <c r="CF98" s="129">
        <v>-0.65</v>
      </c>
      <c r="CG98" s="129">
        <v>0.85</v>
      </c>
      <c r="CH98" s="129">
        <v>1.2600000000000002</v>
      </c>
      <c r="CI98" s="129">
        <v>-0.7</v>
      </c>
      <c r="CJ98" s="129">
        <v>-0.32</v>
      </c>
      <c r="CK98" s="129">
        <v>-0.86</v>
      </c>
      <c r="CL98" s="129">
        <v>5.22</v>
      </c>
      <c r="CM98" s="129">
        <v>10.1</v>
      </c>
      <c r="CN98" s="129">
        <v>3.4400000000000004</v>
      </c>
      <c r="CO98" s="129">
        <v>-1.9700000000000002</v>
      </c>
      <c r="CP98" s="129">
        <v>-1.58</v>
      </c>
      <c r="CQ98" s="129">
        <v>-2.5299999999999998</v>
      </c>
      <c r="CR98" s="129">
        <v>-0.04</v>
      </c>
      <c r="CS98" s="129">
        <v>1.31</v>
      </c>
      <c r="CT98" s="129">
        <v>1.62</v>
      </c>
      <c r="CU98" s="129">
        <v>2.09</v>
      </c>
      <c r="CV98" s="129">
        <v>4.72</v>
      </c>
      <c r="CW98" s="129">
        <v>1.53</v>
      </c>
      <c r="CX98" s="129">
        <v>1.77</v>
      </c>
      <c r="CY98" s="129">
        <v>7.56</v>
      </c>
      <c r="CZ98" s="129">
        <v>7.1300000000000008</v>
      </c>
      <c r="DA98" s="129">
        <v>6.6599999999999993</v>
      </c>
      <c r="DB98" s="129">
        <v>9.81</v>
      </c>
      <c r="DC98" s="129">
        <v>3.1800000000000006</v>
      </c>
      <c r="DD98" s="129">
        <v>0.45000000000000007</v>
      </c>
      <c r="DE98" s="129">
        <v>-2.76</v>
      </c>
      <c r="DF98" s="129">
        <v>-0.76</v>
      </c>
      <c r="DG98" s="129">
        <v>-3.95</v>
      </c>
      <c r="DH98" s="129">
        <v>-4.78</v>
      </c>
      <c r="DI98" s="129">
        <v>-3.38</v>
      </c>
      <c r="DJ98" s="129">
        <v>-1.68</v>
      </c>
      <c r="DK98" s="129">
        <v>-4.38</v>
      </c>
      <c r="DL98" s="129">
        <v>-2.67</v>
      </c>
      <c r="DM98" s="129">
        <v>0.95</v>
      </c>
      <c r="DN98" s="129">
        <v>-0.64</v>
      </c>
      <c r="DO98" s="129">
        <v>-2.27</v>
      </c>
      <c r="DP98" s="129">
        <v>0.06</v>
      </c>
      <c r="DQ98" s="129">
        <v>0.87</v>
      </c>
      <c r="DR98" s="129">
        <v>-1.48</v>
      </c>
      <c r="DS98" s="129">
        <v>-3.82</v>
      </c>
      <c r="DT98" s="129">
        <v>0.18</v>
      </c>
      <c r="DU98" s="129">
        <v>2.2999999999999998</v>
      </c>
      <c r="DV98" s="129">
        <v>4.43</v>
      </c>
      <c r="DW98" s="129">
        <v>0.83</v>
      </c>
      <c r="DX98" s="129">
        <v>-1.22</v>
      </c>
      <c r="DY98" s="129">
        <v>-2.59</v>
      </c>
      <c r="DZ98" s="129">
        <v>-1.57</v>
      </c>
      <c r="EA98" s="129">
        <v>-2.38</v>
      </c>
      <c r="EB98" s="129">
        <v>-2.57</v>
      </c>
      <c r="EC98" s="129">
        <v>-0.31</v>
      </c>
      <c r="ED98" s="129">
        <v>-0.88</v>
      </c>
      <c r="EE98" s="129">
        <v>2.67</v>
      </c>
      <c r="EF98" s="129">
        <v>5.47</v>
      </c>
      <c r="EG98" s="129">
        <v>2.95</v>
      </c>
      <c r="EH98" s="129">
        <v>3.16</v>
      </c>
      <c r="EI98" s="129">
        <v>3.9699999999999998</v>
      </c>
      <c r="EJ98" s="129">
        <v>1.9199999999999997</v>
      </c>
      <c r="EK98" s="129">
        <v>2.29</v>
      </c>
      <c r="EL98" s="129">
        <v>2.08</v>
      </c>
      <c r="EM98" s="129">
        <v>0.38</v>
      </c>
      <c r="EN98" s="129">
        <v>0.85</v>
      </c>
      <c r="EO98" s="129">
        <v>-1.0900000000000001</v>
      </c>
      <c r="EP98" s="129">
        <v>-1.26</v>
      </c>
      <c r="EQ98" s="129">
        <v>-1.51</v>
      </c>
      <c r="ER98" s="129">
        <v>1.23</v>
      </c>
      <c r="ES98" s="129">
        <v>2.12</v>
      </c>
      <c r="ET98" s="129">
        <v>-5.9999999999999991E-2</v>
      </c>
      <c r="EU98" s="129">
        <v>-0.33</v>
      </c>
      <c r="EV98">
        <f>100*SUMIF('12pxv'!$E$39:$E$492,$A98,'12pxv'!H$39:H$492)/sub_peso!EV98</f>
        <v>0.17</v>
      </c>
      <c r="EW98">
        <f>100*SUMIF('12pxv'!$E$39:$E$492,$A98,'12pxv'!I$39:I$492)/sub_peso!EW98</f>
        <v>0.54</v>
      </c>
      <c r="EX98">
        <f>100*SUMIF('12pxv'!$E$39:$E$492,$A98,'12pxv'!J$39:J$492)/sub_peso!EX98</f>
        <v>1.9</v>
      </c>
      <c r="EY98">
        <f>100*SUMIF('12pxv'!$E$39:$E$492,$A98,'12pxv'!K$39:K$492)/sub_peso!EY98</f>
        <v>3.16</v>
      </c>
      <c r="EZ98">
        <f>100*SUMIF('12pxv'!$E$39:$E$492,$A98,'12pxv'!L$39:L$492)/sub_peso!EZ98</f>
        <v>3.64</v>
      </c>
      <c r="FA98">
        <f>100*SUMIF('12pxv'!$E$39:$E$492,$A98,'12pxv'!M$39:M$492)/sub_peso!FA98</f>
        <v>2.31</v>
      </c>
      <c r="FB98">
        <f>100*SUMIF('12pxv'!$E$39:$E$492,$A98,'12pxv'!N$39:N$492)/sub_peso!FB98</f>
        <v>1.02</v>
      </c>
      <c r="FC98">
        <f>100*SUMIF('12pxv'!$E$39:$E$492,$A98,'12pxv'!O$39:O$492)/sub_peso!FC98</f>
        <v>1.25</v>
      </c>
      <c r="FD98">
        <f>100*SUMIF('12pxv'!$E$39:$E$492,$A98,'12pxv'!P$39:P$492)/sub_peso!FD98</f>
        <v>2.6700000000000004</v>
      </c>
      <c r="FE98">
        <f>100*SUMIF('12pxv'!$E$39:$E$492,$A98,'12pxv'!Q$39:Q$492)/sub_peso!FE98</f>
        <v>3.09</v>
      </c>
      <c r="FF98">
        <f>100*SUMIF('12pxv'!$E$39:$E$492,$A98,'12pxv'!R$39:R$492)/sub_peso!FF98</f>
        <v>2.09</v>
      </c>
      <c r="FG98">
        <f>100*SUMIF('12pxv'!$E$39:$E$492,$A98,'12pxv'!S$39:S$492)/sub_peso!FG98</f>
        <v>-0.39</v>
      </c>
      <c r="FH98">
        <f>100*SUMIF('12pxv'!$E$39:$E$492,$A98,'12pxv'!T$39:T$492)/sub_peso!FH98</f>
        <v>-0.31</v>
      </c>
      <c r="FI98">
        <f>100*SUMIF('12pxv'!$E$39:$E$492,$A98,'12pxv'!U$39:U$492)/sub_peso!FI98</f>
        <v>-0.84</v>
      </c>
      <c r="FJ98">
        <f>100*SUMIF('12pxv'!$E$39:$E$492,$A98,'12pxv'!V$39:V$492)/sub_peso!FJ98</f>
        <v>-1.53</v>
      </c>
      <c r="FK98">
        <f>100*SUMIF('12pxv'!$E$39:$E$492,$A98,'12pxv'!W$39:W$492)/sub_peso!FK98</f>
        <v>-2.87</v>
      </c>
      <c r="FL98">
        <f>100*SUMIF('12pxv'!$E$39:$E$492,$A98,'12pxv'!X$39:X$492)/sub_peso!FL98</f>
        <v>-3.56</v>
      </c>
      <c r="FM98">
        <f>100*SUMIF('12pxv'!$E$39:$E$492,$A98,'12pxv'!Y$39:Y$492)/sub_peso!FM98</f>
        <v>-3.3999999999999995</v>
      </c>
      <c r="FN98">
        <f>100*SUMIF('12pxv'!$E$39:$E$492,$A98,'12pxv'!Z$39:Z$492)/sub_peso!FN98</f>
        <v>-1.9299999999999997</v>
      </c>
      <c r="FO98">
        <f>100*SUMIF('12pxv'!$E$39:$E$492,$A98,'12pxv'!AA$39:AA$492)/sub_peso!FO98</f>
        <v>-1.98</v>
      </c>
      <c r="FP98">
        <f>100*SUMIF('12pxv'!$E$39:$E$492,$A98,'12pxv'!AB$39:AB$492)/sub_peso!FP98</f>
        <v>-0.48</v>
      </c>
      <c r="FQ98">
        <f>100*SUMIF('12pxv'!$E$39:$E$492,$A98,'12pxv'!AC$39:AC$492)/sub_peso!FQ98</f>
        <v>-1.0900000000000001</v>
      </c>
      <c r="FR98">
        <f>100*SUMIF('12pxv'!$E$39:$E$492,$A98,'12pxv'!AD$39:AD$492)/sub_peso!FR98</f>
        <v>-0.77999999999999992</v>
      </c>
      <c r="FS98">
        <f>100*SUMIF('12pxv'!$E$39:$E$492,$A98,'12pxv'!AE$39:AE$492)/sub_peso!FS98</f>
        <v>0.27</v>
      </c>
      <c r="FT98">
        <f>100*SUMIF('12pxv'!$E$39:$E$492,$A98,'12pxv'!AF$39:AF$492)/sub_peso!FT98</f>
        <v>0.25</v>
      </c>
      <c r="FU98">
        <f>100*SUMIF('12pxv'!$E$39:$E$492,$A98,'12pxv'!AG$39:AG$492)/sub_peso!FU98</f>
        <v>-0.32</v>
      </c>
      <c r="FV98">
        <f>100*SUMIF('12pxv'!$E$39:$E$492,$A98,'12pxv'!AH$39:AH$492)/sub_peso!FV98</f>
        <v>3.23</v>
      </c>
      <c r="FW98">
        <f>100*SUMIF('12pxv'!$E$39:$E$492,$A98,'12pxv'!AI$39:AI$492)/sub_peso!FW98</f>
        <v>3.8500000000000005</v>
      </c>
      <c r="FX98">
        <f>100*SUMIF('12pxv'!$E$39:$E$492,$A98,'12pxv'!AJ$39:AJ$492)/sub_peso!FX98</f>
        <v>1.22</v>
      </c>
      <c r="FY98">
        <f>100*SUMIF('12pxv'!$E$39:$E$492,$A98,'12pxv'!AK$39:AK$492)/sub_peso!FY98</f>
        <v>-7.0000000000000007E-2</v>
      </c>
      <c r="FZ98">
        <f>100*SUMIF('12pxv'!$E$39:$E$492,$A98,'12pxv'!AL$39:AL$492)/sub_peso!FZ98</f>
        <v>-1.64</v>
      </c>
      <c r="GA98">
        <f>100*SUMIF('12pxv'!$E$39:$E$492,$A98,'12pxv'!AM$39:AM$492)/sub_peso!GA98</f>
        <v>-4.9400000000000004</v>
      </c>
      <c r="GB98">
        <f>100*SUMIF('12pxv'!$E$39:$E$492,$A98,'12pxv'!AN$39:AN$492)/sub_peso!GB98</f>
        <v>-2.62</v>
      </c>
    </row>
    <row r="99" spans="1:184" x14ac:dyDescent="0.25">
      <c r="A99" s="59">
        <v>1113014</v>
      </c>
      <c r="B99" s="56" t="s">
        <v>100</v>
      </c>
      <c r="C99" s="129">
        <v>-0.25</v>
      </c>
      <c r="D99" s="129">
        <v>0.96</v>
      </c>
      <c r="E99" s="129">
        <v>1.53</v>
      </c>
      <c r="F99" s="129">
        <v>2.1499999999999995</v>
      </c>
      <c r="G99" s="129">
        <v>-0.91</v>
      </c>
      <c r="H99" s="129">
        <v>-0.17</v>
      </c>
      <c r="I99" s="129">
        <v>-1.1200000000000001</v>
      </c>
      <c r="J99" s="129">
        <v>-0.78000000000000014</v>
      </c>
      <c r="K99" s="129">
        <v>-0.3</v>
      </c>
      <c r="L99" s="129">
        <v>0.55000000000000004</v>
      </c>
      <c r="M99" s="129">
        <v>-0.33</v>
      </c>
      <c r="N99" s="129">
        <v>0.45</v>
      </c>
      <c r="O99" s="129">
        <v>2.04</v>
      </c>
      <c r="P99" s="129">
        <v>1.02</v>
      </c>
      <c r="Q99" s="129">
        <v>-2.5599999999999996</v>
      </c>
      <c r="R99" s="129">
        <v>0.95</v>
      </c>
      <c r="S99" s="129">
        <v>-1.81</v>
      </c>
      <c r="T99" s="129">
        <v>-3.23</v>
      </c>
      <c r="U99" s="129">
        <v>0.31</v>
      </c>
      <c r="V99" s="129">
        <v>-0.13</v>
      </c>
      <c r="W99" s="129">
        <v>-1.8399999999999999</v>
      </c>
      <c r="X99" s="129">
        <v>0.09</v>
      </c>
      <c r="Y99" s="129">
        <v>2.99</v>
      </c>
      <c r="Z99" s="129">
        <v>3</v>
      </c>
      <c r="AA99" s="129">
        <v>-0.27</v>
      </c>
      <c r="AB99" s="129">
        <v>4.5999999999999996</v>
      </c>
      <c r="AC99" s="129">
        <v>5.07</v>
      </c>
      <c r="AD99" s="129">
        <v>1.78</v>
      </c>
      <c r="AE99" s="129">
        <v>1.0000000000000002E-2</v>
      </c>
      <c r="AF99" s="129">
        <v>2.91</v>
      </c>
      <c r="AG99" s="129">
        <v>0.24</v>
      </c>
      <c r="AH99" s="129">
        <v>0.5</v>
      </c>
      <c r="AI99" s="129">
        <v>0.40999999999999992</v>
      </c>
      <c r="AJ99" s="129">
        <v>-0.39999999999999997</v>
      </c>
      <c r="AK99" s="129">
        <v>0.15000000000000002</v>
      </c>
      <c r="AL99" s="129">
        <v>2.93</v>
      </c>
      <c r="AM99" s="129">
        <v>1.7400000000000002</v>
      </c>
      <c r="AN99" s="129">
        <v>3.08</v>
      </c>
      <c r="AO99" s="129">
        <v>3.55</v>
      </c>
      <c r="AP99" s="129">
        <v>10.62</v>
      </c>
      <c r="AQ99" s="129">
        <v>8.27</v>
      </c>
      <c r="AR99" s="129">
        <v>1.39</v>
      </c>
      <c r="AS99" s="129">
        <v>3.32</v>
      </c>
      <c r="AT99" s="129">
        <v>1.31</v>
      </c>
      <c r="AU99" s="129">
        <v>4.76</v>
      </c>
      <c r="AV99" s="129">
        <v>0.56000000000000005</v>
      </c>
      <c r="AW99" s="129">
        <v>-0.61</v>
      </c>
      <c r="AX99" s="129">
        <v>2.2900000000000005</v>
      </c>
      <c r="AY99" s="129">
        <v>-1.58</v>
      </c>
      <c r="AZ99" s="129">
        <v>0.1</v>
      </c>
      <c r="BA99" s="129">
        <v>1.25</v>
      </c>
      <c r="BB99" s="129">
        <v>-0.55000000000000004</v>
      </c>
      <c r="BC99" s="129">
        <v>-1.1599999999999999</v>
      </c>
      <c r="BD99" s="129">
        <v>2.5300000000000002</v>
      </c>
      <c r="BE99" s="129">
        <v>1.38</v>
      </c>
      <c r="BF99" s="129">
        <v>5.34</v>
      </c>
      <c r="BG99" s="129">
        <v>1.46</v>
      </c>
      <c r="BH99" s="129">
        <v>2.1</v>
      </c>
      <c r="BI99" s="129">
        <v>0.38000000000000006</v>
      </c>
      <c r="BJ99" s="129">
        <v>2.99</v>
      </c>
      <c r="BK99" s="129">
        <v>-0.25</v>
      </c>
      <c r="BL99" s="129">
        <v>0.55000000000000004</v>
      </c>
      <c r="BM99" s="129">
        <v>2.54</v>
      </c>
      <c r="BN99" s="129">
        <v>-0.42000000000000004</v>
      </c>
      <c r="BO99" s="129">
        <v>-0.3</v>
      </c>
      <c r="BP99" s="129">
        <v>0.78999999999999992</v>
      </c>
      <c r="BQ99" s="129">
        <v>-0.11</v>
      </c>
      <c r="BR99" s="129">
        <v>-2.4700000000000002</v>
      </c>
      <c r="BS99" s="129">
        <v>4.72</v>
      </c>
      <c r="BT99" s="129">
        <v>3.8500000000000005</v>
      </c>
      <c r="BU99" s="129">
        <v>-2.4500000000000002</v>
      </c>
      <c r="BV99" s="129">
        <v>-6.71</v>
      </c>
      <c r="BW99" s="129">
        <v>3.8999999999999995</v>
      </c>
      <c r="BX99" s="129">
        <v>-4.9999999999999996E-2</v>
      </c>
      <c r="BY99" s="129">
        <v>0.82999999999999985</v>
      </c>
      <c r="BZ99" s="129">
        <v>2.14</v>
      </c>
      <c r="CA99" s="129">
        <v>1.67</v>
      </c>
      <c r="CB99" s="129">
        <v>-1.6</v>
      </c>
      <c r="CC99" s="129">
        <v>-0.08</v>
      </c>
      <c r="CD99" s="129">
        <v>2.65</v>
      </c>
      <c r="CE99" s="129">
        <v>-1.48</v>
      </c>
      <c r="CF99" s="129">
        <v>1.99</v>
      </c>
      <c r="CG99" s="129">
        <v>-3</v>
      </c>
      <c r="CH99" s="129">
        <v>3.41</v>
      </c>
      <c r="CI99" s="129">
        <v>-1.7900000000000003</v>
      </c>
      <c r="CJ99" s="129">
        <v>-2.3999999999999995</v>
      </c>
      <c r="CK99" s="129">
        <v>1.37</v>
      </c>
      <c r="CL99" s="129">
        <v>0.74</v>
      </c>
      <c r="CM99" s="129">
        <v>-3.24</v>
      </c>
      <c r="CN99" s="129">
        <v>4.8200000000000012</v>
      </c>
      <c r="CO99" s="129">
        <v>-0.19999999999999998</v>
      </c>
      <c r="CP99" s="129">
        <v>-3.08</v>
      </c>
      <c r="CQ99" s="129">
        <v>-3.52</v>
      </c>
      <c r="CR99" s="129">
        <v>1.6399999999999997</v>
      </c>
      <c r="CS99" s="129">
        <v>2.23</v>
      </c>
      <c r="CT99" s="129">
        <v>1.08</v>
      </c>
      <c r="CU99" s="129">
        <v>-4.12</v>
      </c>
      <c r="CV99" s="129">
        <v>0.79</v>
      </c>
      <c r="CW99" s="129">
        <v>0.39999999999999997</v>
      </c>
      <c r="CX99" s="129">
        <v>-3.78</v>
      </c>
      <c r="CY99" s="129">
        <v>0.47999999999999993</v>
      </c>
      <c r="CZ99" s="129">
        <v>0.76</v>
      </c>
      <c r="DA99" s="129">
        <v>-3.17</v>
      </c>
      <c r="DB99" s="129">
        <v>-2.11</v>
      </c>
      <c r="DC99" s="129">
        <v>-0.28999999999999998</v>
      </c>
      <c r="DD99" s="129">
        <v>-0.37000000000000005</v>
      </c>
      <c r="DE99" s="129">
        <v>0.31</v>
      </c>
      <c r="DF99" s="129">
        <v>-1.61</v>
      </c>
      <c r="DG99" s="129">
        <v>1.91</v>
      </c>
      <c r="DH99" s="129">
        <v>-2.58</v>
      </c>
      <c r="DI99" s="129">
        <v>-0.5</v>
      </c>
      <c r="DJ99" s="129">
        <v>3.2700000000000005</v>
      </c>
      <c r="DK99" s="129">
        <v>1.44</v>
      </c>
      <c r="DL99" s="129">
        <v>-0.03</v>
      </c>
      <c r="DM99" s="129">
        <v>-0.74</v>
      </c>
      <c r="DN99" s="129">
        <v>0.68000000000000016</v>
      </c>
      <c r="DO99" s="129">
        <v>-0.04</v>
      </c>
      <c r="DP99" s="129">
        <v>1.7699999999999998</v>
      </c>
      <c r="DQ99" s="129">
        <v>1.6399999999999997</v>
      </c>
      <c r="DR99" s="129">
        <v>-2.54</v>
      </c>
      <c r="DS99" s="129">
        <v>-3.61</v>
      </c>
      <c r="DT99" s="129">
        <v>0.63</v>
      </c>
      <c r="DU99" s="129">
        <v>-2.9899999999999998</v>
      </c>
      <c r="DV99" s="129">
        <v>-1.1100000000000001</v>
      </c>
      <c r="DW99" s="129">
        <v>-0.77999999999999992</v>
      </c>
      <c r="DX99" s="129">
        <v>0.62</v>
      </c>
      <c r="DY99" s="129">
        <v>-0.46999999999999992</v>
      </c>
      <c r="DZ99" s="129">
        <v>-0.63</v>
      </c>
      <c r="EA99" s="129">
        <v>-1.1100000000000001</v>
      </c>
      <c r="EB99" s="129">
        <v>2.39</v>
      </c>
      <c r="EC99" s="129">
        <v>-0.92</v>
      </c>
      <c r="ED99" s="129">
        <v>-0.86</v>
      </c>
      <c r="EE99" s="129">
        <v>-1</v>
      </c>
      <c r="EF99" s="129">
        <v>-1.0900000000000001</v>
      </c>
      <c r="EG99" s="129">
        <v>-1.04</v>
      </c>
      <c r="EH99" s="129">
        <v>-0.89</v>
      </c>
      <c r="EI99" s="129">
        <v>-0.88000000000000012</v>
      </c>
      <c r="EJ99" s="129">
        <v>-1.06</v>
      </c>
      <c r="EK99" s="129">
        <v>-1.25</v>
      </c>
      <c r="EL99" s="129">
        <v>-0.39</v>
      </c>
      <c r="EM99" s="129">
        <v>-2.2400000000000002</v>
      </c>
      <c r="EN99" s="129">
        <v>0.92000000000000015</v>
      </c>
      <c r="EO99" s="129">
        <v>-0.33</v>
      </c>
      <c r="EP99" s="129">
        <v>0.88</v>
      </c>
      <c r="EQ99" s="129">
        <v>-0.62</v>
      </c>
      <c r="ER99" s="129">
        <v>-0.49</v>
      </c>
      <c r="ES99" s="129">
        <v>-5.000000000000001E-2</v>
      </c>
      <c r="ET99" s="129">
        <v>-0.45999999999999996</v>
      </c>
      <c r="EU99" s="129">
        <v>-0.95</v>
      </c>
      <c r="EV99">
        <f>100*SUMIF('12pxv'!$E$39:$E$492,$A99,'12pxv'!H$39:H$492)/sub_peso!EV99</f>
        <v>-0.57999999999999996</v>
      </c>
      <c r="EW99">
        <f>100*SUMIF('12pxv'!$E$39:$E$492,$A99,'12pxv'!I$39:I$492)/sub_peso!EW99</f>
        <v>-0.96</v>
      </c>
      <c r="EX99">
        <f>100*SUMIF('12pxv'!$E$39:$E$492,$A99,'12pxv'!J$39:J$492)/sub_peso!EX99</f>
        <v>0.61</v>
      </c>
      <c r="EY99">
        <f>100*SUMIF('12pxv'!$E$39:$E$492,$A99,'12pxv'!K$39:K$492)/sub_peso!EY99</f>
        <v>-0.96</v>
      </c>
      <c r="EZ99">
        <f>100*SUMIF('12pxv'!$E$39:$E$492,$A99,'12pxv'!L$39:L$492)/sub_peso!EZ99</f>
        <v>1.58</v>
      </c>
      <c r="FA99">
        <f>100*SUMIF('12pxv'!$E$39:$E$492,$A99,'12pxv'!M$39:M$492)/sub_peso!FA99</f>
        <v>-1.61</v>
      </c>
      <c r="FB99">
        <f>100*SUMIF('12pxv'!$E$39:$E$492,$A99,'12pxv'!N$39:N$492)/sub_peso!FB99</f>
        <v>0.24</v>
      </c>
      <c r="FC99">
        <f>100*SUMIF('12pxv'!$E$39:$E$492,$A99,'12pxv'!O$39:O$492)/sub_peso!FC99</f>
        <v>0.15</v>
      </c>
      <c r="FD99">
        <f>100*SUMIF('12pxv'!$E$39:$E$492,$A99,'12pxv'!P$39:P$492)/sub_peso!FD99</f>
        <v>1.9</v>
      </c>
      <c r="FE99">
        <f>100*SUMIF('12pxv'!$E$39:$E$492,$A99,'12pxv'!Q$39:Q$492)/sub_peso!FE99</f>
        <v>0.40999999999999992</v>
      </c>
      <c r="FF99">
        <f>100*SUMIF('12pxv'!$E$39:$E$492,$A99,'12pxv'!R$39:R$492)/sub_peso!FF99</f>
        <v>0</v>
      </c>
      <c r="FG99">
        <f>100*SUMIF('12pxv'!$E$39:$E$492,$A99,'12pxv'!S$39:S$492)/sub_peso!FG99</f>
        <v>1.2200000000000002</v>
      </c>
      <c r="FH99">
        <f>100*SUMIF('12pxv'!$E$39:$E$492,$A99,'12pxv'!T$39:T$492)/sub_peso!FH99</f>
        <v>1.1599999999999997</v>
      </c>
      <c r="FI99">
        <f>100*SUMIF('12pxv'!$E$39:$E$492,$A99,'12pxv'!U$39:U$492)/sub_peso!FI99</f>
        <v>3.02</v>
      </c>
      <c r="FJ99">
        <f>100*SUMIF('12pxv'!$E$39:$E$492,$A99,'12pxv'!V$39:V$492)/sub_peso!FJ99</f>
        <v>3.2</v>
      </c>
      <c r="FK99">
        <f>100*SUMIF('12pxv'!$E$39:$E$492,$A99,'12pxv'!W$39:W$492)/sub_peso!FK99</f>
        <v>-0.32</v>
      </c>
      <c r="FL99">
        <f>100*SUMIF('12pxv'!$E$39:$E$492,$A99,'12pxv'!X$39:X$492)/sub_peso!FL99</f>
        <v>-0.48000000000000004</v>
      </c>
      <c r="FM99">
        <f>100*SUMIF('12pxv'!$E$39:$E$492,$A99,'12pxv'!Y$39:Y$492)/sub_peso!FM99</f>
        <v>0.85</v>
      </c>
      <c r="FN99">
        <f>100*SUMIF('12pxv'!$E$39:$E$492,$A99,'12pxv'!Z$39:Z$492)/sub_peso!FN99</f>
        <v>-0.57999999999999985</v>
      </c>
      <c r="FO99">
        <f>100*SUMIF('12pxv'!$E$39:$E$492,$A99,'12pxv'!AA$39:AA$492)/sub_peso!FO99</f>
        <v>-1.38</v>
      </c>
      <c r="FP99">
        <f>100*SUMIF('12pxv'!$E$39:$E$492,$A99,'12pxv'!AB$39:AB$492)/sub_peso!FP99</f>
        <v>1.02</v>
      </c>
      <c r="FQ99">
        <f>100*SUMIF('12pxv'!$E$39:$E$492,$A99,'12pxv'!AC$39:AC$492)/sub_peso!FQ99</f>
        <v>-0.01</v>
      </c>
      <c r="FR99">
        <f>100*SUMIF('12pxv'!$E$39:$E$492,$A99,'12pxv'!AD$39:AD$492)/sub_peso!FR99</f>
        <v>4.3200000000000012</v>
      </c>
      <c r="FS99">
        <f>100*SUMIF('12pxv'!$E$39:$E$492,$A99,'12pxv'!AE$39:AE$492)/sub_peso!FS99</f>
        <v>2.95</v>
      </c>
      <c r="FT99">
        <f>100*SUMIF('12pxv'!$E$39:$E$492,$A99,'12pxv'!AF$39:AF$492)/sub_peso!FT99</f>
        <v>0.8</v>
      </c>
      <c r="FU99">
        <f>100*SUMIF('12pxv'!$E$39:$E$492,$A99,'12pxv'!AG$39:AG$492)/sub_peso!FU99</f>
        <v>-0.16999999999999998</v>
      </c>
      <c r="FV99">
        <f>100*SUMIF('12pxv'!$E$39:$E$492,$A99,'12pxv'!AH$39:AH$492)/sub_peso!FV99</f>
        <v>-0.71</v>
      </c>
      <c r="FW99">
        <f>100*SUMIF('12pxv'!$E$39:$E$492,$A99,'12pxv'!AI$39:AI$492)/sub_peso!FW99</f>
        <v>-1.23</v>
      </c>
      <c r="FX99">
        <f>100*SUMIF('12pxv'!$E$39:$E$492,$A99,'12pxv'!AJ$39:AJ$492)/sub_peso!FX99</f>
        <v>2.8</v>
      </c>
      <c r="FY99">
        <f>100*SUMIF('12pxv'!$E$39:$E$492,$A99,'12pxv'!AK$39:AK$492)/sub_peso!FY99</f>
        <v>0.24999999999999997</v>
      </c>
      <c r="FZ99">
        <f>100*SUMIF('12pxv'!$E$39:$E$492,$A99,'12pxv'!AL$39:AL$492)/sub_peso!FZ99</f>
        <v>0.81</v>
      </c>
      <c r="GA99">
        <f>100*SUMIF('12pxv'!$E$39:$E$492,$A99,'12pxv'!AM$39:AM$492)/sub_peso!GA99</f>
        <v>-0.63</v>
      </c>
      <c r="GB99">
        <f>100*SUMIF('12pxv'!$E$39:$E$492,$A99,'12pxv'!AN$39:AN$492)/sub_peso!GB99</f>
        <v>-1.48</v>
      </c>
    </row>
    <row r="100" spans="1:184" x14ac:dyDescent="0.25">
      <c r="A100" s="59">
        <v>1113040</v>
      </c>
      <c r="B100" s="56" t="s">
        <v>101</v>
      </c>
      <c r="C100" s="129">
        <v>4.0000000000000008E-2</v>
      </c>
      <c r="D100" s="129">
        <v>-0.84</v>
      </c>
      <c r="E100" s="129">
        <v>-0.24</v>
      </c>
      <c r="F100" s="129">
        <v>-0.45</v>
      </c>
      <c r="G100" s="129">
        <v>0</v>
      </c>
      <c r="H100" s="129">
        <v>0.01</v>
      </c>
      <c r="I100" s="129">
        <v>0.28999999999999998</v>
      </c>
      <c r="J100" s="129">
        <v>0.64</v>
      </c>
      <c r="K100" s="129">
        <v>-0.15</v>
      </c>
      <c r="L100" s="129">
        <v>-0.91999999999999993</v>
      </c>
      <c r="M100" s="129">
        <v>-0.25</v>
      </c>
      <c r="N100" s="129">
        <v>-0.53</v>
      </c>
      <c r="O100" s="129">
        <v>7.0000000000000007E-2</v>
      </c>
      <c r="P100" s="129">
        <v>-0.27</v>
      </c>
      <c r="Q100" s="129">
        <v>-0.45000000000000007</v>
      </c>
      <c r="R100" s="129">
        <v>9.9999999999999985E-3</v>
      </c>
      <c r="S100" s="129">
        <v>-0.61</v>
      </c>
      <c r="T100" s="129">
        <v>0.56000000000000005</v>
      </c>
      <c r="U100" s="129">
        <v>0.7</v>
      </c>
      <c r="V100" s="129">
        <v>0.40000000000000008</v>
      </c>
      <c r="W100" s="129">
        <v>0.22</v>
      </c>
      <c r="X100" s="129">
        <v>1.29</v>
      </c>
      <c r="Y100" s="129">
        <v>-0.68</v>
      </c>
      <c r="Z100" s="129">
        <v>0.39</v>
      </c>
      <c r="AA100" s="129">
        <v>1.8699999999999999</v>
      </c>
      <c r="AB100" s="129">
        <v>4.95</v>
      </c>
      <c r="AC100" s="129">
        <v>4.0999999999999996</v>
      </c>
      <c r="AD100" s="129">
        <v>3.9400000000000004</v>
      </c>
      <c r="AE100" s="129">
        <v>1.3000000000000003</v>
      </c>
      <c r="AF100" s="129">
        <v>1.1000000000000001</v>
      </c>
      <c r="AG100" s="129">
        <v>0.45</v>
      </c>
      <c r="AH100" s="129">
        <v>-0.28000000000000003</v>
      </c>
      <c r="AI100" s="129">
        <v>-9.9999999999999992E-2</v>
      </c>
      <c r="AJ100" s="129">
        <v>-1.1100000000000003</v>
      </c>
      <c r="AK100" s="129">
        <v>7.0000000000000007E-2</v>
      </c>
      <c r="AL100" s="129">
        <v>-2.27</v>
      </c>
      <c r="AM100" s="129">
        <v>1.88</v>
      </c>
      <c r="AN100" s="129">
        <v>4.74</v>
      </c>
      <c r="AO100" s="129">
        <v>9.3500000000000014</v>
      </c>
      <c r="AP100" s="129">
        <v>6.74</v>
      </c>
      <c r="AQ100" s="129">
        <v>5.2699999999999987</v>
      </c>
      <c r="AR100" s="129">
        <v>1.53</v>
      </c>
      <c r="AS100" s="129">
        <v>2.87</v>
      </c>
      <c r="AT100" s="129">
        <v>0.89999999999999991</v>
      </c>
      <c r="AU100" s="129">
        <v>1.42</v>
      </c>
      <c r="AV100" s="129">
        <v>-0.32</v>
      </c>
      <c r="AW100" s="129">
        <v>-0.75</v>
      </c>
      <c r="AX100" s="129">
        <v>-0.12</v>
      </c>
      <c r="AY100" s="129">
        <v>-0.84</v>
      </c>
      <c r="AZ100" s="129">
        <v>-0.26000000000000006</v>
      </c>
      <c r="BA100" s="129">
        <v>0.96</v>
      </c>
      <c r="BB100" s="129">
        <v>-0.12</v>
      </c>
      <c r="BC100" s="129">
        <v>-1.07</v>
      </c>
      <c r="BD100" s="129">
        <v>1.1000000000000001</v>
      </c>
      <c r="BE100" s="129">
        <v>1.33</v>
      </c>
      <c r="BF100" s="129">
        <v>0.86</v>
      </c>
      <c r="BG100" s="129">
        <v>1.26</v>
      </c>
      <c r="BH100" s="129">
        <v>-0.05</v>
      </c>
      <c r="BI100" s="129">
        <v>0.72999999999999987</v>
      </c>
      <c r="BJ100" s="129">
        <v>-0.91</v>
      </c>
      <c r="BK100" s="129">
        <v>-0.55000000000000004</v>
      </c>
      <c r="BL100" s="129">
        <v>-0.14000000000000001</v>
      </c>
      <c r="BM100" s="129">
        <v>-1.63</v>
      </c>
      <c r="BN100" s="129">
        <v>-0.25</v>
      </c>
      <c r="BO100" s="129">
        <v>-0.81</v>
      </c>
      <c r="BP100" s="129">
        <v>0.9</v>
      </c>
      <c r="BQ100" s="129">
        <v>-0.87</v>
      </c>
      <c r="BR100" s="129">
        <v>-0.03</v>
      </c>
      <c r="BS100" s="129">
        <v>-0.89</v>
      </c>
      <c r="BT100" s="129">
        <v>0.09</v>
      </c>
      <c r="BU100" s="129">
        <v>7.9999999999999988E-2</v>
      </c>
      <c r="BV100" s="129">
        <v>-0.51</v>
      </c>
      <c r="BW100" s="129">
        <v>-0.44</v>
      </c>
      <c r="BX100" s="129">
        <v>-1.7099999999999997</v>
      </c>
      <c r="BY100" s="129">
        <v>0.38</v>
      </c>
      <c r="BZ100" s="129">
        <v>-1.42</v>
      </c>
      <c r="CA100" s="129">
        <v>-0.73</v>
      </c>
      <c r="CB100" s="129">
        <v>-1.63</v>
      </c>
      <c r="CC100" s="129">
        <v>-1.8199999999999998</v>
      </c>
      <c r="CD100" s="129">
        <v>-7.0000000000000007E-2</v>
      </c>
      <c r="CE100" s="129">
        <v>-0.63000000000000012</v>
      </c>
      <c r="CF100" s="129">
        <v>-1.1499999999999999</v>
      </c>
      <c r="CG100" s="129">
        <v>-0.85000000000000009</v>
      </c>
      <c r="CH100" s="129">
        <v>-0.99</v>
      </c>
      <c r="CI100" s="129">
        <v>-0.32</v>
      </c>
      <c r="CJ100" s="129">
        <v>-1.7</v>
      </c>
      <c r="CK100" s="129">
        <v>-0.47000000000000003</v>
      </c>
      <c r="CL100" s="129">
        <v>0.27</v>
      </c>
      <c r="CM100" s="129">
        <v>-0.27</v>
      </c>
      <c r="CN100" s="129">
        <v>0.35</v>
      </c>
      <c r="CO100" s="129">
        <v>1.3699999999999999</v>
      </c>
      <c r="CP100" s="129">
        <v>-1.25</v>
      </c>
      <c r="CQ100" s="129">
        <v>-0.80999999999999994</v>
      </c>
      <c r="CR100" s="129">
        <v>0.22000000000000003</v>
      </c>
      <c r="CS100" s="129">
        <v>2.5</v>
      </c>
      <c r="CT100" s="129">
        <v>1.31</v>
      </c>
      <c r="CU100" s="129">
        <v>0.66</v>
      </c>
      <c r="CV100" s="129">
        <v>0.72999999999999987</v>
      </c>
      <c r="CW100" s="129">
        <v>-0.02</v>
      </c>
      <c r="CX100" s="129">
        <v>-0.12</v>
      </c>
      <c r="CY100" s="129">
        <v>-0.27</v>
      </c>
      <c r="CZ100" s="129">
        <v>0.55000000000000004</v>
      </c>
      <c r="DA100" s="129">
        <v>0.77999999999999992</v>
      </c>
      <c r="DB100" s="129">
        <v>0.05</v>
      </c>
      <c r="DC100" s="129">
        <v>1.02</v>
      </c>
      <c r="DD100" s="129">
        <v>1.75</v>
      </c>
      <c r="DE100" s="129">
        <v>1.6600000000000001</v>
      </c>
      <c r="DF100" s="129">
        <v>0.27</v>
      </c>
      <c r="DG100" s="129">
        <v>2.17</v>
      </c>
      <c r="DH100" s="129">
        <v>0.82999999999999985</v>
      </c>
      <c r="DI100" s="129">
        <v>0.06</v>
      </c>
      <c r="DJ100" s="129">
        <v>0.92</v>
      </c>
      <c r="DK100" s="129">
        <v>0.66000000000000014</v>
      </c>
      <c r="DL100" s="129">
        <v>-0.15999999999999998</v>
      </c>
      <c r="DM100" s="129">
        <v>-0.26</v>
      </c>
      <c r="DN100" s="129">
        <v>-0.98999999999999988</v>
      </c>
      <c r="DO100" s="129">
        <v>-0.86999999999999988</v>
      </c>
      <c r="DP100" s="129">
        <v>-0.44999999999999996</v>
      </c>
      <c r="DQ100" s="129">
        <v>-0.4</v>
      </c>
      <c r="DR100" s="129">
        <v>-0.80000000000000016</v>
      </c>
      <c r="DS100" s="129">
        <v>-0.17</v>
      </c>
      <c r="DT100" s="129">
        <v>-0.09</v>
      </c>
      <c r="DU100" s="129">
        <v>-0.1</v>
      </c>
      <c r="DV100" s="129">
        <v>0.37</v>
      </c>
      <c r="DW100" s="129">
        <v>0.2</v>
      </c>
      <c r="DX100" s="129">
        <v>-0.11</v>
      </c>
      <c r="DY100" s="129">
        <v>-0.19999999999999998</v>
      </c>
      <c r="DZ100" s="129">
        <v>-0.44</v>
      </c>
      <c r="EA100" s="129">
        <v>0.86</v>
      </c>
      <c r="EB100" s="129">
        <v>-0.67</v>
      </c>
      <c r="EC100" s="129">
        <v>-0.36</v>
      </c>
      <c r="ED100" s="129">
        <v>0.55000000000000004</v>
      </c>
      <c r="EE100" s="129">
        <v>-0.33</v>
      </c>
      <c r="EF100" s="129">
        <v>1.45</v>
      </c>
      <c r="EG100" s="129">
        <v>0.48</v>
      </c>
      <c r="EH100" s="129">
        <v>0.44</v>
      </c>
      <c r="EI100" s="129">
        <v>9.0000000000000011E-2</v>
      </c>
      <c r="EJ100" s="129">
        <v>1.78</v>
      </c>
      <c r="EK100" s="129">
        <v>0.61</v>
      </c>
      <c r="EL100" s="129">
        <v>0.94</v>
      </c>
      <c r="EM100" s="129">
        <v>0.71000000000000008</v>
      </c>
      <c r="EN100" s="129">
        <v>0.34999999999999992</v>
      </c>
      <c r="EO100" s="129">
        <v>0.80000000000000016</v>
      </c>
      <c r="EP100" s="129">
        <v>0.31</v>
      </c>
      <c r="EQ100" s="129">
        <v>0.66</v>
      </c>
      <c r="ER100" s="129">
        <v>0.76</v>
      </c>
      <c r="ES100" s="129">
        <v>2.02</v>
      </c>
      <c r="ET100" s="129">
        <v>1.3599999999999999</v>
      </c>
      <c r="EU100" s="129">
        <v>1.79</v>
      </c>
      <c r="EV100">
        <f>100*SUMIF('12pxv'!$E$39:$E$492,$A100,'12pxv'!H$39:H$492)/sub_peso!EV100</f>
        <v>0.85</v>
      </c>
      <c r="EW100">
        <f>100*SUMIF('12pxv'!$E$39:$E$492,$A100,'12pxv'!I$39:I$492)/sub_peso!EW100</f>
        <v>-0.14000000000000001</v>
      </c>
      <c r="EX100">
        <f>100*SUMIF('12pxv'!$E$39:$E$492,$A100,'12pxv'!J$39:J$492)/sub_peso!EX100</f>
        <v>0.96</v>
      </c>
      <c r="EY100">
        <f>100*SUMIF('12pxv'!$E$39:$E$492,$A100,'12pxv'!K$39:K$492)/sub_peso!EY100</f>
        <v>0.64999999999999991</v>
      </c>
      <c r="EZ100">
        <f>100*SUMIF('12pxv'!$E$39:$E$492,$A100,'12pxv'!L$39:L$492)/sub_peso!EZ100</f>
        <v>1.42</v>
      </c>
      <c r="FA100">
        <f>100*SUMIF('12pxv'!$E$39:$E$492,$A100,'12pxv'!M$39:M$492)/sub_peso!FA100</f>
        <v>1.1599999999999999</v>
      </c>
      <c r="FB100">
        <f>100*SUMIF('12pxv'!$E$39:$E$492,$A100,'12pxv'!N$39:N$492)/sub_peso!FB100</f>
        <v>0.20999999999999996</v>
      </c>
      <c r="FC100">
        <f>100*SUMIF('12pxv'!$E$39:$E$492,$A100,'12pxv'!O$39:O$492)/sub_peso!FC100</f>
        <v>1.24</v>
      </c>
      <c r="FD100">
        <f>100*SUMIF('12pxv'!$E$39:$E$492,$A100,'12pxv'!P$39:P$492)/sub_peso!FD100</f>
        <v>1.9099999999999997</v>
      </c>
      <c r="FE100">
        <f>100*SUMIF('12pxv'!$E$39:$E$492,$A100,'12pxv'!Q$39:Q$492)/sub_peso!FE100</f>
        <v>2.46</v>
      </c>
      <c r="FF100">
        <f>100*SUMIF('12pxv'!$E$39:$E$492,$A100,'12pxv'!R$39:R$492)/sub_peso!FF100</f>
        <v>1.3600000000000003</v>
      </c>
      <c r="FG100">
        <f>100*SUMIF('12pxv'!$E$39:$E$492,$A100,'12pxv'!S$39:S$492)/sub_peso!FG100</f>
        <v>0.24</v>
      </c>
      <c r="FH100">
        <f>100*SUMIF('12pxv'!$E$39:$E$492,$A100,'12pxv'!T$39:T$492)/sub_peso!FH100</f>
        <v>1.1599999999999999</v>
      </c>
      <c r="FI100">
        <f>100*SUMIF('12pxv'!$E$39:$E$492,$A100,'12pxv'!U$39:U$492)/sub_peso!FI100</f>
        <v>1.19</v>
      </c>
      <c r="FJ100">
        <f>100*SUMIF('12pxv'!$E$39:$E$492,$A100,'12pxv'!V$39:V$492)/sub_peso!FJ100</f>
        <v>0.73</v>
      </c>
      <c r="FK100">
        <f>100*SUMIF('12pxv'!$E$39:$E$492,$A100,'12pxv'!W$39:W$492)/sub_peso!FK100</f>
        <v>-0.63</v>
      </c>
      <c r="FL100">
        <f>100*SUMIF('12pxv'!$E$39:$E$492,$A100,'12pxv'!X$39:X$492)/sub_peso!FL100</f>
        <v>-1.37</v>
      </c>
      <c r="FM100">
        <f>100*SUMIF('12pxv'!$E$39:$E$492,$A100,'12pxv'!Y$39:Y$492)/sub_peso!FM100</f>
        <v>0.48000000000000004</v>
      </c>
      <c r="FN100">
        <f>100*SUMIF('12pxv'!$E$39:$E$492,$A100,'12pxv'!Z$39:Z$492)/sub_peso!FN100</f>
        <v>-1.5900000000000003</v>
      </c>
      <c r="FO100">
        <f>100*SUMIF('12pxv'!$E$39:$E$492,$A100,'12pxv'!AA$39:AA$492)/sub_peso!FO100</f>
        <v>0.31</v>
      </c>
      <c r="FP100">
        <f>100*SUMIF('12pxv'!$E$39:$E$492,$A100,'12pxv'!AB$39:AB$492)/sub_peso!FP100</f>
        <v>0.16</v>
      </c>
      <c r="FQ100">
        <f>100*SUMIF('12pxv'!$E$39:$E$492,$A100,'12pxv'!AC$39:AC$492)/sub_peso!FQ100</f>
        <v>0.38999999999999996</v>
      </c>
      <c r="FR100">
        <f>100*SUMIF('12pxv'!$E$39:$E$492,$A100,'12pxv'!AD$39:AD$492)/sub_peso!FR100</f>
        <v>1.28</v>
      </c>
      <c r="FS100">
        <f>100*SUMIF('12pxv'!$E$39:$E$492,$A100,'12pxv'!AE$39:AE$492)/sub_peso!FS100</f>
        <v>0.04</v>
      </c>
      <c r="FT100">
        <f>100*SUMIF('12pxv'!$E$39:$E$492,$A100,'12pxv'!AF$39:AF$492)/sub_peso!FT100</f>
        <v>1.17</v>
      </c>
      <c r="FU100">
        <f>100*SUMIF('12pxv'!$E$39:$E$492,$A100,'12pxv'!AG$39:AG$492)/sub_peso!FU100</f>
        <v>0.36</v>
      </c>
      <c r="FV100">
        <f>100*SUMIF('12pxv'!$E$39:$E$492,$A100,'12pxv'!AH$39:AH$492)/sub_peso!FV100</f>
        <v>0.11999999999999998</v>
      </c>
      <c r="FW100">
        <f>100*SUMIF('12pxv'!$E$39:$E$492,$A100,'12pxv'!AI$39:AI$492)/sub_peso!FW100</f>
        <v>1.02</v>
      </c>
      <c r="FX100">
        <f>100*SUMIF('12pxv'!$E$39:$E$492,$A100,'12pxv'!AJ$39:AJ$492)/sub_peso!FX100</f>
        <v>0.64</v>
      </c>
      <c r="FY100">
        <f>100*SUMIF('12pxv'!$E$39:$E$492,$A100,'12pxv'!AK$39:AK$492)/sub_peso!FY100</f>
        <v>0.62</v>
      </c>
      <c r="FZ100">
        <f>100*SUMIF('12pxv'!$E$39:$E$492,$A100,'12pxv'!AL$39:AL$492)/sub_peso!FZ100</f>
        <v>0.28999999999999998</v>
      </c>
      <c r="GA100">
        <f>100*SUMIF('12pxv'!$E$39:$E$492,$A100,'12pxv'!AM$39:AM$492)/sub_peso!GA100</f>
        <v>0.7599999999999999</v>
      </c>
      <c r="GB100">
        <f>100*SUMIF('12pxv'!$E$39:$E$492,$A100,'12pxv'!AN$39:AN$492)/sub_peso!GB100</f>
        <v>-0.57999999999999996</v>
      </c>
    </row>
    <row r="101" spans="1:184" x14ac:dyDescent="0.25">
      <c r="A101" s="59">
        <v>1114001</v>
      </c>
      <c r="B101" s="56" t="s">
        <v>102</v>
      </c>
      <c r="C101" s="129">
        <v>-0.73</v>
      </c>
      <c r="D101" s="129">
        <v>-0.49</v>
      </c>
      <c r="E101" s="129">
        <v>0.06</v>
      </c>
      <c r="F101" s="129">
        <v>0.32</v>
      </c>
      <c r="G101" s="129">
        <v>2.29</v>
      </c>
      <c r="H101" s="129">
        <v>0.02</v>
      </c>
      <c r="I101" s="129">
        <v>-0.38</v>
      </c>
      <c r="J101" s="129">
        <v>-2.52</v>
      </c>
      <c r="K101" s="129">
        <v>0.11</v>
      </c>
      <c r="L101" s="129">
        <v>0.91</v>
      </c>
      <c r="M101" s="129">
        <v>-0.8</v>
      </c>
      <c r="N101" s="129">
        <v>0.51</v>
      </c>
      <c r="O101" s="129">
        <v>0.55000000000000004</v>
      </c>
      <c r="P101" s="129">
        <v>-0.34</v>
      </c>
      <c r="Q101" s="129">
        <v>0.2</v>
      </c>
      <c r="R101" s="129">
        <v>0</v>
      </c>
      <c r="S101" s="129">
        <v>-0.95</v>
      </c>
      <c r="T101" s="129">
        <v>0.85999999999999988</v>
      </c>
      <c r="U101" s="129">
        <v>-7.0000000000000007E-2</v>
      </c>
      <c r="V101" s="129">
        <v>1.38</v>
      </c>
      <c r="W101" s="129">
        <v>0.99</v>
      </c>
      <c r="X101" s="129">
        <v>2.29</v>
      </c>
      <c r="Y101" s="129">
        <v>1.6500000000000001</v>
      </c>
      <c r="Z101" s="129">
        <v>1.33</v>
      </c>
      <c r="AA101" s="129">
        <v>1.1299999999999999</v>
      </c>
      <c r="AB101" s="129">
        <v>2.04</v>
      </c>
      <c r="AC101" s="129">
        <v>0.47</v>
      </c>
      <c r="AD101" s="129">
        <v>0.98</v>
      </c>
      <c r="AE101" s="129">
        <v>-0.52</v>
      </c>
      <c r="AF101" s="129">
        <v>-0.72</v>
      </c>
      <c r="AG101" s="129">
        <v>1.03</v>
      </c>
      <c r="AH101" s="129">
        <v>0.42</v>
      </c>
      <c r="AI101" s="129">
        <v>1.07</v>
      </c>
      <c r="AJ101" s="129">
        <v>0.24</v>
      </c>
      <c r="AK101" s="129">
        <v>0.19</v>
      </c>
      <c r="AL101" s="129">
        <v>1.0900000000000001</v>
      </c>
      <c r="AM101" s="129">
        <v>-7.0000000000000007E-2</v>
      </c>
      <c r="AN101" s="129">
        <v>3.82</v>
      </c>
      <c r="AO101" s="129">
        <v>0.10999999999999999</v>
      </c>
      <c r="AP101" s="129">
        <v>1.8</v>
      </c>
      <c r="AQ101" s="129">
        <v>2.17</v>
      </c>
      <c r="AR101" s="129">
        <v>0.85</v>
      </c>
      <c r="AS101" s="129">
        <v>1.46</v>
      </c>
      <c r="AT101" s="129">
        <v>0.75</v>
      </c>
      <c r="AU101" s="129">
        <v>1.9799999999999998</v>
      </c>
      <c r="AV101" s="129">
        <v>2.81</v>
      </c>
      <c r="AW101" s="129">
        <v>1.25</v>
      </c>
      <c r="AX101" s="129">
        <v>-0.2</v>
      </c>
      <c r="AY101" s="129">
        <v>0.46</v>
      </c>
      <c r="AZ101" s="129">
        <v>0.56000000000000005</v>
      </c>
      <c r="BA101" s="129">
        <v>-1.4899999999999998</v>
      </c>
      <c r="BB101" s="129">
        <v>-0.42999999999999994</v>
      </c>
      <c r="BC101" s="129">
        <v>0.48</v>
      </c>
      <c r="BD101" s="129">
        <v>0.82000000000000006</v>
      </c>
      <c r="BE101" s="129">
        <v>-4.0000000000000008E-2</v>
      </c>
      <c r="BF101" s="129">
        <v>0.71</v>
      </c>
      <c r="BG101" s="129">
        <v>-1.22</v>
      </c>
      <c r="BH101" s="129">
        <v>-0.96</v>
      </c>
      <c r="BI101" s="129">
        <v>1.0699999999999998</v>
      </c>
      <c r="BJ101" s="129">
        <v>-0.05</v>
      </c>
      <c r="BK101" s="129">
        <v>-0.23000000000000004</v>
      </c>
      <c r="BL101" s="129">
        <v>0.24999999999999997</v>
      </c>
      <c r="BM101" s="129">
        <v>1.39</v>
      </c>
      <c r="BN101" s="129">
        <v>-0.34</v>
      </c>
      <c r="BO101" s="129">
        <v>-0.55000000000000004</v>
      </c>
      <c r="BP101" s="129">
        <v>0.36</v>
      </c>
      <c r="BQ101" s="129">
        <v>1.41</v>
      </c>
      <c r="BR101" s="129">
        <v>0.01</v>
      </c>
      <c r="BS101" s="129">
        <v>-0.34</v>
      </c>
      <c r="BT101" s="129">
        <v>1.48</v>
      </c>
      <c r="BU101" s="129">
        <v>0.12</v>
      </c>
      <c r="BV101" s="129">
        <v>1.32</v>
      </c>
      <c r="BW101" s="129">
        <v>0.09</v>
      </c>
      <c r="BX101" s="129">
        <v>0.51</v>
      </c>
      <c r="BY101" s="129">
        <v>-0.56999999999999995</v>
      </c>
      <c r="BZ101" s="129">
        <v>0.88000000000000012</v>
      </c>
      <c r="CA101" s="129">
        <v>-1.36</v>
      </c>
      <c r="CB101" s="129">
        <v>1.1100000000000001</v>
      </c>
      <c r="CC101" s="129">
        <v>-0.13</v>
      </c>
      <c r="CD101" s="129">
        <v>-1.1599999999999999</v>
      </c>
      <c r="CE101" s="129">
        <v>-0.01</v>
      </c>
      <c r="CF101" s="129">
        <v>-0.85</v>
      </c>
      <c r="CG101" s="129">
        <v>-0.53</v>
      </c>
      <c r="CH101" s="129">
        <v>-0.73</v>
      </c>
      <c r="CI101" s="129">
        <v>0.09</v>
      </c>
      <c r="CJ101" s="129">
        <v>-0.6</v>
      </c>
      <c r="CK101" s="129">
        <v>0.24000000000000002</v>
      </c>
      <c r="CL101" s="129">
        <v>-0.03</v>
      </c>
      <c r="CM101" s="129">
        <v>-0.47999999999999993</v>
      </c>
      <c r="CN101" s="129">
        <v>-0.01</v>
      </c>
      <c r="CO101" s="129">
        <v>-0.06</v>
      </c>
      <c r="CP101" s="129">
        <v>1.1599999999999999</v>
      </c>
      <c r="CQ101" s="129">
        <v>0.56000000000000005</v>
      </c>
      <c r="CR101" s="129">
        <v>-0.36999999999999994</v>
      </c>
      <c r="CS101" s="129">
        <v>0.25</v>
      </c>
      <c r="CT101" s="129">
        <v>-0.68</v>
      </c>
      <c r="CU101" s="129">
        <v>-0.61</v>
      </c>
      <c r="CV101" s="129">
        <v>-0.5</v>
      </c>
      <c r="CW101" s="129">
        <v>0.9</v>
      </c>
      <c r="CX101" s="129">
        <v>-0.77</v>
      </c>
      <c r="CY101" s="129">
        <v>-1.79</v>
      </c>
      <c r="CZ101" s="129">
        <v>0.89</v>
      </c>
      <c r="DA101" s="129">
        <v>0.52</v>
      </c>
      <c r="DB101" s="129">
        <v>0.42</v>
      </c>
      <c r="DC101" s="129">
        <v>4.0000000000000008E-2</v>
      </c>
      <c r="DD101" s="129">
        <v>1.0900000000000001</v>
      </c>
      <c r="DE101" s="129">
        <v>-0.1</v>
      </c>
      <c r="DF101" s="129">
        <v>1.23</v>
      </c>
      <c r="DG101" s="129">
        <v>-0.18</v>
      </c>
      <c r="DH101" s="129">
        <v>-0.45000000000000007</v>
      </c>
      <c r="DI101" s="129">
        <v>-0.61</v>
      </c>
      <c r="DJ101" s="129">
        <v>0.46000000000000008</v>
      </c>
      <c r="DK101" s="129">
        <v>-0.12000000000000001</v>
      </c>
      <c r="DL101" s="129">
        <v>0.57999999999999996</v>
      </c>
      <c r="DM101" s="129">
        <v>0.83</v>
      </c>
      <c r="DN101" s="129">
        <v>1.43</v>
      </c>
      <c r="DO101" s="129">
        <v>0.27</v>
      </c>
      <c r="DP101" s="129">
        <v>1.6299999999999997</v>
      </c>
      <c r="DQ101" s="129">
        <v>0.23999999999999996</v>
      </c>
      <c r="DR101" s="129">
        <v>-0.03</v>
      </c>
      <c r="DS101" s="129">
        <v>0.47</v>
      </c>
      <c r="DT101" s="129">
        <v>0.06</v>
      </c>
      <c r="DU101" s="129">
        <v>0.21</v>
      </c>
      <c r="DV101" s="129">
        <v>1.6099999999999999</v>
      </c>
      <c r="DW101" s="129">
        <v>0.6399999999999999</v>
      </c>
      <c r="DX101" s="129">
        <v>0.01</v>
      </c>
      <c r="DY101" s="129">
        <v>-0.32000000000000006</v>
      </c>
      <c r="DZ101" s="129">
        <v>0.75</v>
      </c>
      <c r="EA101" s="129">
        <v>-0.16000000000000003</v>
      </c>
      <c r="EB101" s="129">
        <v>0.32</v>
      </c>
      <c r="EC101" s="129">
        <v>0.36</v>
      </c>
      <c r="ED101" s="129">
        <v>-0.27</v>
      </c>
      <c r="EE101" s="129">
        <v>0.75</v>
      </c>
      <c r="EF101" s="129">
        <v>1.4</v>
      </c>
      <c r="EG101" s="129">
        <v>-0.19</v>
      </c>
      <c r="EH101" s="129">
        <v>0.83999999999999986</v>
      </c>
      <c r="EI101" s="129">
        <v>-0.18</v>
      </c>
      <c r="EJ101" s="129">
        <v>0.26</v>
      </c>
      <c r="EK101" s="129">
        <v>0.06</v>
      </c>
      <c r="EL101" s="129">
        <v>0.78</v>
      </c>
      <c r="EM101" s="129">
        <v>0.52</v>
      </c>
      <c r="EN101" s="129">
        <v>0.62</v>
      </c>
      <c r="EO101" s="129">
        <v>-0.23</v>
      </c>
      <c r="EP101" s="129">
        <v>0.53</v>
      </c>
      <c r="EQ101" s="129">
        <v>-0.34999999999999992</v>
      </c>
      <c r="ER101" s="129">
        <v>0.25</v>
      </c>
      <c r="ES101" s="129">
        <v>0.44</v>
      </c>
      <c r="ET101" s="129">
        <v>0.19</v>
      </c>
      <c r="EU101" s="129">
        <v>0.28999999999999998</v>
      </c>
      <c r="EV101">
        <f>100*SUMIF('12pxv'!$E$39:$E$492,$A101,'12pxv'!H$39:H$492)/sub_peso!EV101</f>
        <v>7.0000000000000007E-2</v>
      </c>
      <c r="EW101">
        <f>100*SUMIF('12pxv'!$E$39:$E$492,$A101,'12pxv'!I$39:I$492)/sub_peso!EW101</f>
        <v>-0.43999999999999995</v>
      </c>
      <c r="EX101">
        <f>100*SUMIF('12pxv'!$E$39:$E$492,$A101,'12pxv'!J$39:J$492)/sub_peso!EX101</f>
        <v>0.52</v>
      </c>
      <c r="EY101">
        <f>100*SUMIF('12pxv'!$E$39:$E$492,$A101,'12pxv'!K$39:K$492)/sub_peso!EY101</f>
        <v>1.39</v>
      </c>
      <c r="EZ101">
        <f>100*SUMIF('12pxv'!$E$39:$E$492,$A101,'12pxv'!L$39:L$492)/sub_peso!EZ101</f>
        <v>0.28000000000000003</v>
      </c>
      <c r="FA101">
        <f>100*SUMIF('12pxv'!$E$39:$E$492,$A101,'12pxv'!M$39:M$492)/sub_peso!FA101</f>
        <v>-7.0000000000000007E-2</v>
      </c>
      <c r="FB101">
        <f>100*SUMIF('12pxv'!$E$39:$E$492,$A101,'12pxv'!N$39:N$492)/sub_peso!FB101</f>
        <v>-0.06</v>
      </c>
      <c r="FC101">
        <f>100*SUMIF('12pxv'!$E$39:$E$492,$A101,'12pxv'!O$39:O$492)/sub_peso!FC101</f>
        <v>0.98</v>
      </c>
      <c r="FD101">
        <f>100*SUMIF('12pxv'!$E$39:$E$492,$A101,'12pxv'!P$39:P$492)/sub_peso!FD101</f>
        <v>0.38</v>
      </c>
      <c r="FE101">
        <f>100*SUMIF('12pxv'!$E$39:$E$492,$A101,'12pxv'!Q$39:Q$492)/sub_peso!FE101</f>
        <v>1.2199999999999998</v>
      </c>
      <c r="FF101">
        <f>100*SUMIF('12pxv'!$E$39:$E$492,$A101,'12pxv'!R$39:R$492)/sub_peso!FF101</f>
        <v>0.55000000000000004</v>
      </c>
      <c r="FG101">
        <f>100*SUMIF('12pxv'!$E$39:$E$492,$A101,'12pxv'!S$39:S$492)/sub_peso!FG101</f>
        <v>0.69</v>
      </c>
      <c r="FH101">
        <f>100*SUMIF('12pxv'!$E$39:$E$492,$A101,'12pxv'!T$39:T$492)/sub_peso!FH101</f>
        <v>0.59</v>
      </c>
      <c r="FI101">
        <f>100*SUMIF('12pxv'!$E$39:$E$492,$A101,'12pxv'!U$39:U$492)/sub_peso!FI101</f>
        <v>9.0000000000000011E-2</v>
      </c>
      <c r="FJ101">
        <f>100*SUMIF('12pxv'!$E$39:$E$492,$A101,'12pxv'!V$39:V$492)/sub_peso!FJ101</f>
        <v>0.47999999999999993</v>
      </c>
      <c r="FK101">
        <f>100*SUMIF('12pxv'!$E$39:$E$492,$A101,'12pxv'!W$39:W$492)/sub_peso!FK101</f>
        <v>0.79999999999999993</v>
      </c>
      <c r="FL101">
        <f>100*SUMIF('12pxv'!$E$39:$E$492,$A101,'12pxv'!X$39:X$492)/sub_peso!FL101</f>
        <v>0.02</v>
      </c>
      <c r="FM101">
        <f>100*SUMIF('12pxv'!$E$39:$E$492,$A101,'12pxv'!Y$39:Y$492)/sub_peso!FM101</f>
        <v>0.27</v>
      </c>
      <c r="FN101">
        <f>100*SUMIF('12pxv'!$E$39:$E$492,$A101,'12pxv'!Z$39:Z$492)/sub_peso!FN101</f>
        <v>-0.46</v>
      </c>
      <c r="FO101">
        <f>100*SUMIF('12pxv'!$E$39:$E$492,$A101,'12pxv'!AA$39:AA$492)/sub_peso!FO101</f>
        <v>-0.32999999999999996</v>
      </c>
      <c r="FP101">
        <f>100*SUMIF('12pxv'!$E$39:$E$492,$A101,'12pxv'!AB$39:AB$492)/sub_peso!FP101</f>
        <v>-0.38</v>
      </c>
      <c r="FQ101">
        <f>100*SUMIF('12pxv'!$E$39:$E$492,$A101,'12pxv'!AC$39:AC$492)/sub_peso!FQ101</f>
        <v>0.7</v>
      </c>
      <c r="FR101">
        <f>100*SUMIF('12pxv'!$E$39:$E$492,$A101,'12pxv'!AD$39:AD$492)/sub_peso!FR101</f>
        <v>0.62000000000000011</v>
      </c>
      <c r="FS101">
        <f>100*SUMIF('12pxv'!$E$39:$E$492,$A101,'12pxv'!AE$39:AE$492)/sub_peso!FS101</f>
        <v>0.38000000000000006</v>
      </c>
      <c r="FT101">
        <f>100*SUMIF('12pxv'!$E$39:$E$492,$A101,'12pxv'!AF$39:AF$492)/sub_peso!FT101</f>
        <v>0.35</v>
      </c>
      <c r="FU101">
        <f>100*SUMIF('12pxv'!$E$39:$E$492,$A101,'12pxv'!AG$39:AG$492)/sub_peso!FU101</f>
        <v>-0.32</v>
      </c>
      <c r="FV101">
        <f>100*SUMIF('12pxv'!$E$39:$E$492,$A101,'12pxv'!AH$39:AH$492)/sub_peso!FV101</f>
        <v>1.39</v>
      </c>
      <c r="FW101">
        <f>100*SUMIF('12pxv'!$E$39:$E$492,$A101,'12pxv'!AI$39:AI$492)/sub_peso!FW101</f>
        <v>1.54</v>
      </c>
      <c r="FX101">
        <f>100*SUMIF('12pxv'!$E$39:$E$492,$A101,'12pxv'!AJ$39:AJ$492)/sub_peso!FX101</f>
        <v>0.47</v>
      </c>
      <c r="FY101">
        <f>100*SUMIF('12pxv'!$E$39:$E$492,$A101,'12pxv'!AK$39:AK$492)/sub_peso!FY101</f>
        <v>0.19</v>
      </c>
      <c r="FZ101">
        <f>100*SUMIF('12pxv'!$E$39:$E$492,$A101,'12pxv'!AL$39:AL$492)/sub_peso!FZ101</f>
        <v>1.17</v>
      </c>
      <c r="GA101">
        <f>100*SUMIF('12pxv'!$E$39:$E$492,$A101,'12pxv'!AM$39:AM$492)/sub_peso!GA101</f>
        <v>-0.01</v>
      </c>
      <c r="GB101">
        <f>100*SUMIF('12pxv'!$E$39:$E$492,$A101,'12pxv'!AN$39:AN$492)/sub_peso!GB101</f>
        <v>0.2</v>
      </c>
    </row>
    <row r="102" spans="1:184" x14ac:dyDescent="0.25">
      <c r="A102" s="59">
        <v>1114004</v>
      </c>
      <c r="B102" s="56" t="s">
        <v>103</v>
      </c>
      <c r="C102" s="129">
        <v>-3.46</v>
      </c>
      <c r="D102" s="129">
        <v>-0.33000000000000007</v>
      </c>
      <c r="E102" s="129">
        <v>2.04</v>
      </c>
      <c r="F102" s="129">
        <v>0.15</v>
      </c>
      <c r="G102" s="129">
        <v>2.2000000000000002</v>
      </c>
      <c r="H102" s="129">
        <v>5.4600000000000009</v>
      </c>
      <c r="I102" s="129">
        <v>2.42</v>
      </c>
      <c r="J102" s="129">
        <v>-3.07</v>
      </c>
      <c r="K102" s="129">
        <v>-1.51</v>
      </c>
      <c r="L102" s="129">
        <v>-1.5799999999999998</v>
      </c>
      <c r="M102" s="129">
        <v>-1.36</v>
      </c>
      <c r="N102" s="129">
        <v>0.61</v>
      </c>
      <c r="O102" s="129">
        <v>-0.46</v>
      </c>
      <c r="P102" s="129">
        <v>3.63</v>
      </c>
      <c r="Q102" s="129">
        <v>0.33</v>
      </c>
      <c r="R102" s="129">
        <v>-4.8899999999999997</v>
      </c>
      <c r="S102" s="129">
        <v>1.0899999999999999</v>
      </c>
      <c r="T102" s="129">
        <v>0.37</v>
      </c>
      <c r="U102" s="129">
        <v>40.47</v>
      </c>
      <c r="V102" s="129">
        <v>12.450000000000001</v>
      </c>
      <c r="W102" s="129">
        <v>2.31</v>
      </c>
      <c r="X102" s="129">
        <v>-8.17</v>
      </c>
      <c r="Y102" s="129">
        <v>-8.61</v>
      </c>
      <c r="Z102" s="129">
        <v>6.1</v>
      </c>
      <c r="AA102" s="129">
        <v>-12.25</v>
      </c>
      <c r="AB102" s="129">
        <v>-13.91</v>
      </c>
      <c r="AC102" s="129">
        <v>-2.2200000000000002</v>
      </c>
      <c r="AD102" s="129">
        <v>-6.49</v>
      </c>
      <c r="AE102" s="129">
        <v>0.27</v>
      </c>
      <c r="AF102" s="129">
        <v>7.17</v>
      </c>
      <c r="AG102" s="129">
        <v>15.930000000000001</v>
      </c>
      <c r="AH102" s="129">
        <v>31.899999999999995</v>
      </c>
      <c r="AI102" s="129">
        <v>-3.8899999999999997</v>
      </c>
      <c r="AJ102" s="129">
        <v>-4.12</v>
      </c>
      <c r="AK102" s="129">
        <v>-6.31</v>
      </c>
      <c r="AL102" s="129">
        <v>-4.76</v>
      </c>
      <c r="AM102" s="129">
        <v>-21.94</v>
      </c>
      <c r="AN102" s="129">
        <v>-5.52</v>
      </c>
      <c r="AO102" s="129">
        <v>-6.83</v>
      </c>
      <c r="AP102" s="129">
        <v>0.52</v>
      </c>
      <c r="AQ102" s="129">
        <v>3.8400000000000003</v>
      </c>
      <c r="AR102" s="129">
        <v>16.23</v>
      </c>
      <c r="AS102" s="129">
        <v>12.36</v>
      </c>
      <c r="AT102" s="129">
        <v>4.5700000000000012</v>
      </c>
      <c r="AU102" s="129">
        <v>0.55000000000000004</v>
      </c>
      <c r="AV102" s="129">
        <v>14.370000000000001</v>
      </c>
      <c r="AW102" s="129">
        <v>2.35</v>
      </c>
      <c r="AX102" s="129">
        <v>-6.21</v>
      </c>
      <c r="AY102" s="129">
        <v>-11.87</v>
      </c>
      <c r="AZ102" s="129">
        <v>-11.01</v>
      </c>
      <c r="BA102" s="129">
        <v>-5.0999999999999996</v>
      </c>
      <c r="BB102" s="129">
        <v>-0.65000000000000013</v>
      </c>
      <c r="BC102" s="129">
        <v>4.08</v>
      </c>
      <c r="BD102" s="129">
        <v>13.08</v>
      </c>
      <c r="BE102" s="129">
        <v>11.16</v>
      </c>
      <c r="BF102" s="129">
        <v>12.58</v>
      </c>
      <c r="BG102" s="129">
        <v>4.25</v>
      </c>
      <c r="BH102" s="129">
        <v>-6.27</v>
      </c>
      <c r="BI102" s="129">
        <v>5.08</v>
      </c>
      <c r="BJ102" s="129">
        <v>-6.88</v>
      </c>
      <c r="BK102" s="129">
        <v>-10.68</v>
      </c>
      <c r="BL102" s="129">
        <v>-4.5299999999999994</v>
      </c>
      <c r="BM102" s="129">
        <v>-6.4999999999999991</v>
      </c>
      <c r="BN102" s="129">
        <v>0.89</v>
      </c>
      <c r="BO102" s="129">
        <v>0</v>
      </c>
      <c r="BP102" s="129">
        <v>6.9</v>
      </c>
      <c r="BQ102" s="129">
        <v>16.579999999999998</v>
      </c>
      <c r="BR102" s="129">
        <v>13.14</v>
      </c>
      <c r="BS102" s="129">
        <v>-3.45</v>
      </c>
      <c r="BT102" s="129">
        <v>4.37</v>
      </c>
      <c r="BU102" s="129">
        <v>1.31</v>
      </c>
      <c r="BV102" s="129">
        <v>-6.35</v>
      </c>
      <c r="BW102" s="129">
        <v>-0.36</v>
      </c>
      <c r="BX102" s="129">
        <v>-11.21</v>
      </c>
      <c r="BY102" s="129">
        <v>0</v>
      </c>
      <c r="BZ102" s="129">
        <v>2.15</v>
      </c>
      <c r="CA102" s="129">
        <v>5.03</v>
      </c>
      <c r="CB102" s="129">
        <v>10.31</v>
      </c>
      <c r="CC102" s="129">
        <v>3.22</v>
      </c>
      <c r="CD102" s="129">
        <v>-1.1499999999999997</v>
      </c>
      <c r="CE102" s="129">
        <v>3.35</v>
      </c>
      <c r="CF102" s="129">
        <v>7.77</v>
      </c>
      <c r="CG102" s="129">
        <v>6.8999999999999995</v>
      </c>
      <c r="CH102" s="129">
        <v>7</v>
      </c>
      <c r="CI102" s="129">
        <v>-13.000000000000002</v>
      </c>
      <c r="CJ102" s="129">
        <v>-12.68</v>
      </c>
      <c r="CK102" s="129">
        <v>-2.2999999999999998</v>
      </c>
      <c r="CL102" s="129">
        <v>-0.68</v>
      </c>
      <c r="CM102" s="129">
        <v>2.68</v>
      </c>
      <c r="CN102" s="129">
        <v>2.31</v>
      </c>
      <c r="CO102" s="129">
        <v>5.7299999999999995</v>
      </c>
      <c r="CP102" s="129">
        <v>16.39</v>
      </c>
      <c r="CQ102" s="129">
        <v>13.26</v>
      </c>
      <c r="CR102" s="129">
        <v>0.91999999999999993</v>
      </c>
      <c r="CS102" s="129">
        <v>-2.41</v>
      </c>
      <c r="CT102" s="129">
        <v>-6.87</v>
      </c>
      <c r="CU102" s="129">
        <v>-13.46</v>
      </c>
      <c r="CV102" s="129">
        <v>-10.210000000000001</v>
      </c>
      <c r="CW102" s="129">
        <v>0.36000000000000004</v>
      </c>
      <c r="CX102" s="129">
        <v>-1.46</v>
      </c>
      <c r="CY102" s="129">
        <v>1.45</v>
      </c>
      <c r="CZ102" s="129">
        <v>4.4800000000000004</v>
      </c>
      <c r="DA102" s="129">
        <v>19.14</v>
      </c>
      <c r="DB102" s="129">
        <v>23.7</v>
      </c>
      <c r="DC102" s="129">
        <v>22.809999999999995</v>
      </c>
      <c r="DD102" s="129">
        <v>-10.16</v>
      </c>
      <c r="DE102" s="129">
        <v>-6.22</v>
      </c>
      <c r="DF102" s="129">
        <v>-7.7600000000000007</v>
      </c>
      <c r="DG102" s="129">
        <v>-7.23</v>
      </c>
      <c r="DH102" s="129">
        <v>-7.75</v>
      </c>
      <c r="DI102" s="129">
        <v>-5.78</v>
      </c>
      <c r="DJ102" s="129">
        <v>0.97999999999999987</v>
      </c>
      <c r="DK102" s="129">
        <v>0.85000000000000009</v>
      </c>
      <c r="DL102" s="129">
        <v>12.490000000000002</v>
      </c>
      <c r="DM102" s="129">
        <v>9.7500000000000018</v>
      </c>
      <c r="DN102" s="129">
        <v>6.53</v>
      </c>
      <c r="DO102" s="129">
        <v>7.7600000000000007</v>
      </c>
      <c r="DP102" s="129">
        <v>-0.47999999999999993</v>
      </c>
      <c r="DQ102" s="129">
        <v>5.73</v>
      </c>
      <c r="DR102" s="129">
        <v>-7.64</v>
      </c>
      <c r="DS102" s="129">
        <v>-7.71</v>
      </c>
      <c r="DT102" s="129">
        <v>-4.3499999999999996</v>
      </c>
      <c r="DU102" s="129">
        <v>0</v>
      </c>
      <c r="DV102" s="129">
        <v>0</v>
      </c>
      <c r="DW102" s="129">
        <v>0.80000000000000016</v>
      </c>
      <c r="DX102" s="129">
        <v>4.67</v>
      </c>
      <c r="DY102" s="129">
        <v>14.2</v>
      </c>
      <c r="DZ102" s="129">
        <v>10.88</v>
      </c>
      <c r="EA102" s="129">
        <v>7.2900000000000009</v>
      </c>
      <c r="EB102" s="129">
        <v>-3.2400000000000007</v>
      </c>
      <c r="EC102" s="129">
        <v>6.410000000000001</v>
      </c>
      <c r="ED102" s="129">
        <v>-9.76</v>
      </c>
      <c r="EE102" s="129">
        <v>-14.800000000000002</v>
      </c>
      <c r="EF102" s="129">
        <v>-4.5099999999999989</v>
      </c>
      <c r="EG102" s="129">
        <v>-5.44</v>
      </c>
      <c r="EH102" s="129">
        <v>-2.77</v>
      </c>
      <c r="EI102" s="129">
        <v>0</v>
      </c>
      <c r="EJ102" s="129">
        <v>5.91</v>
      </c>
      <c r="EK102" s="129">
        <v>16.37</v>
      </c>
      <c r="EL102" s="129">
        <v>17.559999999999999</v>
      </c>
      <c r="EM102" s="129">
        <v>-1.99</v>
      </c>
      <c r="EN102" s="129">
        <v>3.19</v>
      </c>
      <c r="EO102" s="129">
        <v>-3.9600000000000004</v>
      </c>
      <c r="EP102" s="129">
        <v>-2.0699999999999998</v>
      </c>
      <c r="EQ102" s="129">
        <v>-9.59</v>
      </c>
      <c r="ER102" s="129">
        <v>-6.34</v>
      </c>
      <c r="ES102" s="129">
        <v>2.12</v>
      </c>
      <c r="ET102" s="129">
        <v>6.53</v>
      </c>
      <c r="EU102" s="129">
        <v>-2.46</v>
      </c>
      <c r="EV102">
        <f>100*SUMIF('12pxv'!$E$39:$E$492,$A102,'12pxv'!H$39:H$492)/sub_peso!EV102</f>
        <v>2.38</v>
      </c>
      <c r="EW102">
        <f>100*SUMIF('12pxv'!$E$39:$E$492,$A102,'12pxv'!I$39:I$492)/sub_peso!EW102</f>
        <v>9.33</v>
      </c>
      <c r="EX102">
        <f>100*SUMIF('12pxv'!$E$39:$E$492,$A102,'12pxv'!J$39:J$492)/sub_peso!EX102</f>
        <v>5.76</v>
      </c>
      <c r="EY102">
        <f>100*SUMIF('12pxv'!$E$39:$E$492,$A102,'12pxv'!K$39:K$492)/sub_peso!EY102</f>
        <v>3.3499999999999996</v>
      </c>
      <c r="EZ102">
        <f>100*SUMIF('12pxv'!$E$39:$E$492,$A102,'12pxv'!L$39:L$492)/sub_peso!EZ102</f>
        <v>0.49</v>
      </c>
      <c r="FA102">
        <f>100*SUMIF('12pxv'!$E$39:$E$492,$A102,'12pxv'!M$39:M$492)/sub_peso!FA102</f>
        <v>0.56000000000000005</v>
      </c>
      <c r="FB102">
        <f>100*SUMIF('12pxv'!$E$39:$E$492,$A102,'12pxv'!N$39:N$492)/sub_peso!FB102</f>
        <v>-6.92</v>
      </c>
      <c r="FC102">
        <f>100*SUMIF('12pxv'!$E$39:$E$492,$A102,'12pxv'!O$39:O$492)/sub_peso!FC102</f>
        <v>-6.79</v>
      </c>
      <c r="FD102">
        <f>100*SUMIF('12pxv'!$E$39:$E$492,$A102,'12pxv'!P$39:P$492)/sub_peso!FD102</f>
        <v>-5.4</v>
      </c>
      <c r="FE102">
        <f>100*SUMIF('12pxv'!$E$39:$E$492,$A102,'12pxv'!Q$39:Q$492)/sub_peso!FE102</f>
        <v>-1.1000000000000001</v>
      </c>
      <c r="FF102">
        <f>100*SUMIF('12pxv'!$E$39:$E$492,$A102,'12pxv'!R$39:R$492)/sub_peso!FF102</f>
        <v>0.9900000000000001</v>
      </c>
      <c r="FG102">
        <f>100*SUMIF('12pxv'!$E$39:$E$492,$A102,'12pxv'!S$39:S$492)/sub_peso!FG102</f>
        <v>5.49</v>
      </c>
      <c r="FH102">
        <f>100*SUMIF('12pxv'!$E$39:$E$492,$A102,'12pxv'!T$39:T$492)/sub_peso!FH102</f>
        <v>12.680000000000001</v>
      </c>
      <c r="FI102">
        <f>100*SUMIF('12pxv'!$E$39:$E$492,$A102,'12pxv'!U$39:U$492)/sub_peso!FI102</f>
        <v>16.77</v>
      </c>
      <c r="FJ102">
        <f>100*SUMIF('12pxv'!$E$39:$E$492,$A102,'12pxv'!V$39:V$492)/sub_peso!FJ102</f>
        <v>18.309999999999999</v>
      </c>
      <c r="FK102">
        <f>100*SUMIF('12pxv'!$E$39:$E$492,$A102,'12pxv'!W$39:W$492)/sub_peso!FK102</f>
        <v>3.7900000000000005</v>
      </c>
      <c r="FL102">
        <f>100*SUMIF('12pxv'!$E$39:$E$492,$A102,'12pxv'!X$39:X$492)/sub_peso!FL102</f>
        <v>-8.5299999999999994</v>
      </c>
      <c r="FM102">
        <f>100*SUMIF('12pxv'!$E$39:$E$492,$A102,'12pxv'!Y$39:Y$492)/sub_peso!FM102</f>
        <v>-6.37</v>
      </c>
      <c r="FN102">
        <f>100*SUMIF('12pxv'!$E$39:$E$492,$A102,'12pxv'!Z$39:Z$492)/sub_peso!FN102</f>
        <v>-1.55</v>
      </c>
      <c r="FO102">
        <f>100*SUMIF('12pxv'!$E$39:$E$492,$A102,'12pxv'!AA$39:AA$492)/sub_peso!FO102</f>
        <v>-6.8900000000000006</v>
      </c>
      <c r="FP102">
        <f>100*SUMIF('12pxv'!$E$39:$E$492,$A102,'12pxv'!AB$39:AB$492)/sub_peso!FP102</f>
        <v>-13.7</v>
      </c>
      <c r="FQ102">
        <f>100*SUMIF('12pxv'!$E$39:$E$492,$A102,'12pxv'!AC$39:AC$492)/sub_peso!FQ102</f>
        <v>-4.1100000000000003</v>
      </c>
      <c r="FR102">
        <f>100*SUMIF('12pxv'!$E$39:$E$492,$A102,'12pxv'!AD$39:AD$492)/sub_peso!FR102</f>
        <v>-0.56999999999999995</v>
      </c>
      <c r="FS102">
        <f>100*SUMIF('12pxv'!$E$39:$E$492,$A102,'12pxv'!AE$39:AE$492)/sub_peso!FS102</f>
        <v>3.51</v>
      </c>
      <c r="FT102">
        <f>100*SUMIF('12pxv'!$E$39:$E$492,$A102,'12pxv'!AF$39:AF$492)/sub_peso!FT102</f>
        <v>18.8</v>
      </c>
      <c r="FU102">
        <f>100*SUMIF('12pxv'!$E$39:$E$492,$A102,'12pxv'!AG$39:AG$492)/sub_peso!FU102</f>
        <v>11.6</v>
      </c>
      <c r="FV102">
        <f>100*SUMIF('12pxv'!$E$39:$E$492,$A102,'12pxv'!AH$39:AH$492)/sub_peso!FV102</f>
        <v>-3.12</v>
      </c>
      <c r="FW102">
        <f>100*SUMIF('12pxv'!$E$39:$E$492,$A102,'12pxv'!AI$39:AI$492)/sub_peso!FW102</f>
        <v>1.0800000000000003</v>
      </c>
      <c r="FX102">
        <f>100*SUMIF('12pxv'!$E$39:$E$492,$A102,'12pxv'!AJ$39:AJ$492)/sub_peso!FX102</f>
        <v>-0.86</v>
      </c>
      <c r="FY102">
        <f>100*SUMIF('12pxv'!$E$39:$E$492,$A102,'12pxv'!AK$39:AK$492)/sub_peso!FY102</f>
        <v>3.6799999999999997</v>
      </c>
      <c r="FZ102">
        <f>100*SUMIF('12pxv'!$E$39:$E$492,$A102,'12pxv'!AL$39:AL$492)/sub_peso!FZ102</f>
        <v>1.71</v>
      </c>
      <c r="GA102">
        <f>100*SUMIF('12pxv'!$E$39:$E$492,$A102,'12pxv'!AM$39:AM$492)/sub_peso!GA102</f>
        <v>-9.5499999999999989</v>
      </c>
      <c r="GB102">
        <f>100*SUMIF('12pxv'!$E$39:$E$492,$A102,'12pxv'!AN$39:AN$492)/sub_peso!GB102</f>
        <v>-5.81</v>
      </c>
    </row>
    <row r="103" spans="1:184" x14ac:dyDescent="0.25">
      <c r="A103" s="59">
        <v>1114022</v>
      </c>
      <c r="B103" s="56" t="s">
        <v>104</v>
      </c>
      <c r="C103" s="129">
        <v>-1.0900000000000001</v>
      </c>
      <c r="D103" s="129">
        <v>-1.6</v>
      </c>
      <c r="E103" s="129">
        <v>-0.03</v>
      </c>
      <c r="F103" s="129">
        <v>0.88</v>
      </c>
      <c r="G103" s="129">
        <v>8.6199999999999992</v>
      </c>
      <c r="H103" s="129">
        <v>8.83</v>
      </c>
      <c r="I103" s="129">
        <v>0.19</v>
      </c>
      <c r="J103" s="129">
        <v>-2.17</v>
      </c>
      <c r="K103" s="129">
        <v>-2.7</v>
      </c>
      <c r="L103" s="129">
        <v>-1.92</v>
      </c>
      <c r="M103" s="129">
        <v>-0.99</v>
      </c>
      <c r="N103" s="129">
        <v>-0.7</v>
      </c>
      <c r="O103" s="129">
        <v>0.56000000000000005</v>
      </c>
      <c r="P103" s="129">
        <v>-0.9</v>
      </c>
      <c r="Q103" s="129">
        <v>-2.12</v>
      </c>
      <c r="R103" s="129">
        <v>-1.4</v>
      </c>
      <c r="S103" s="129">
        <v>-1.8700000000000003</v>
      </c>
      <c r="T103" s="129">
        <v>-2.0699999999999998</v>
      </c>
      <c r="U103" s="129">
        <v>-3.13</v>
      </c>
      <c r="V103" s="129">
        <v>-2.59</v>
      </c>
      <c r="W103" s="129">
        <v>-0.86</v>
      </c>
      <c r="X103" s="129">
        <v>-1.4399999999999997</v>
      </c>
      <c r="Y103" s="129">
        <v>-2</v>
      </c>
      <c r="Z103" s="129">
        <v>0.18999999999999997</v>
      </c>
      <c r="AA103" s="129">
        <v>-0.8</v>
      </c>
      <c r="AB103" s="129">
        <v>-1.36</v>
      </c>
      <c r="AC103" s="129">
        <v>-0.95</v>
      </c>
      <c r="AD103" s="129">
        <v>-1.4</v>
      </c>
      <c r="AE103" s="129">
        <v>-0.72</v>
      </c>
      <c r="AF103" s="129">
        <v>-2.39</v>
      </c>
      <c r="AG103" s="129">
        <v>0.39999999999999997</v>
      </c>
      <c r="AH103" s="129">
        <v>0.26</v>
      </c>
      <c r="AI103" s="129">
        <v>1.1599999999999999</v>
      </c>
      <c r="AJ103" s="129">
        <v>-1.35</v>
      </c>
      <c r="AK103" s="129">
        <v>-0.97999999999999987</v>
      </c>
      <c r="AL103" s="129">
        <v>0.59</v>
      </c>
      <c r="AM103" s="129">
        <v>-0.21</v>
      </c>
      <c r="AN103" s="129">
        <v>-0.02</v>
      </c>
      <c r="AO103" s="129">
        <v>5.27</v>
      </c>
      <c r="AP103" s="129">
        <v>5.4399999999999995</v>
      </c>
      <c r="AQ103" s="129">
        <v>7.1</v>
      </c>
      <c r="AR103" s="129">
        <v>6.16</v>
      </c>
      <c r="AS103" s="129">
        <v>6.63</v>
      </c>
      <c r="AT103" s="129">
        <v>2.8899999999999997</v>
      </c>
      <c r="AU103" s="129">
        <v>1.49</v>
      </c>
      <c r="AV103" s="129">
        <v>0.42999999999999994</v>
      </c>
      <c r="AW103" s="129">
        <v>7.0000000000000007E-2</v>
      </c>
      <c r="AX103" s="129">
        <v>-0.31</v>
      </c>
      <c r="AY103" s="129">
        <v>-0.27</v>
      </c>
      <c r="AZ103" s="129">
        <v>1.61</v>
      </c>
      <c r="BA103" s="129">
        <v>2.59</v>
      </c>
      <c r="BB103" s="129">
        <v>0.64999999999999991</v>
      </c>
      <c r="BC103" s="129">
        <v>1.21</v>
      </c>
      <c r="BD103" s="129">
        <v>0.48</v>
      </c>
      <c r="BE103" s="129">
        <v>1.2199999999999998</v>
      </c>
      <c r="BF103" s="129">
        <v>3.55</v>
      </c>
      <c r="BG103" s="129">
        <v>1.4999999999999998</v>
      </c>
      <c r="BH103" s="129">
        <v>0.11999999999999998</v>
      </c>
      <c r="BI103" s="129">
        <v>0.77000000000000013</v>
      </c>
      <c r="BJ103" s="129">
        <v>0.82000000000000006</v>
      </c>
      <c r="BK103" s="129">
        <v>1.83</v>
      </c>
      <c r="BL103" s="129">
        <v>0.01</v>
      </c>
      <c r="BM103" s="129">
        <v>-0.24999999999999997</v>
      </c>
      <c r="BN103" s="129">
        <v>-0.53</v>
      </c>
      <c r="BO103" s="129">
        <v>0.31</v>
      </c>
      <c r="BP103" s="129">
        <v>0.62000000000000011</v>
      </c>
      <c r="BQ103" s="129">
        <v>1.37</v>
      </c>
      <c r="BR103" s="129">
        <v>2.57</v>
      </c>
      <c r="BS103" s="129">
        <v>-0.45</v>
      </c>
      <c r="BT103" s="129">
        <v>1.37</v>
      </c>
      <c r="BU103" s="129">
        <v>0.08</v>
      </c>
      <c r="BV103" s="129">
        <v>-0.49</v>
      </c>
      <c r="BW103" s="129">
        <v>0.28999999999999998</v>
      </c>
      <c r="BX103" s="129">
        <v>1.75</v>
      </c>
      <c r="BY103" s="129">
        <v>1.44</v>
      </c>
      <c r="BZ103" s="129">
        <v>0.26</v>
      </c>
      <c r="CA103" s="129">
        <v>-0.62000000000000011</v>
      </c>
      <c r="CB103" s="129">
        <v>-0.02</v>
      </c>
      <c r="CC103" s="129">
        <v>1.21</v>
      </c>
      <c r="CD103" s="129">
        <v>0.13</v>
      </c>
      <c r="CE103" s="129">
        <v>-0.7</v>
      </c>
      <c r="CF103" s="129">
        <v>-1.42</v>
      </c>
      <c r="CG103" s="129">
        <v>-0.95</v>
      </c>
      <c r="CH103" s="129">
        <v>-0.94</v>
      </c>
      <c r="CI103" s="129">
        <v>-0.59</v>
      </c>
      <c r="CJ103" s="129">
        <v>0.53</v>
      </c>
      <c r="CK103" s="129">
        <v>0.45000000000000007</v>
      </c>
      <c r="CL103" s="129">
        <v>1.25</v>
      </c>
      <c r="CM103" s="129">
        <v>1.6999999999999997</v>
      </c>
      <c r="CN103" s="129">
        <v>4.9800000000000004</v>
      </c>
      <c r="CO103" s="129">
        <v>5.01</v>
      </c>
      <c r="CP103" s="129">
        <v>4.07</v>
      </c>
      <c r="CQ103" s="129">
        <v>0.5</v>
      </c>
      <c r="CR103" s="129">
        <v>0.18000000000000002</v>
      </c>
      <c r="CS103" s="129">
        <v>-0.05</v>
      </c>
      <c r="CT103" s="129">
        <v>-1.71</v>
      </c>
      <c r="CU103" s="129">
        <v>0.12000000000000001</v>
      </c>
      <c r="CV103" s="129">
        <v>-0.65</v>
      </c>
      <c r="CW103" s="129">
        <v>-0.95</v>
      </c>
      <c r="CX103" s="129">
        <v>-0.74999999999999989</v>
      </c>
      <c r="CY103" s="129">
        <v>0.69</v>
      </c>
      <c r="CZ103" s="129">
        <v>0.16</v>
      </c>
      <c r="DA103" s="129">
        <v>0.41</v>
      </c>
      <c r="DB103" s="129">
        <v>-0.13</v>
      </c>
      <c r="DC103" s="129">
        <v>1.18</v>
      </c>
      <c r="DD103" s="129">
        <v>0.32000000000000006</v>
      </c>
      <c r="DE103" s="129">
        <v>0.82</v>
      </c>
      <c r="DF103" s="129">
        <v>-1.03</v>
      </c>
      <c r="DG103" s="129">
        <v>0.38000000000000006</v>
      </c>
      <c r="DH103" s="129">
        <v>0.43</v>
      </c>
      <c r="DI103" s="129">
        <v>0.02</v>
      </c>
      <c r="DJ103" s="129">
        <v>0.39</v>
      </c>
      <c r="DK103" s="129">
        <v>0.56000000000000005</v>
      </c>
      <c r="DL103" s="129">
        <v>0.70000000000000007</v>
      </c>
      <c r="DM103" s="129">
        <v>0.3</v>
      </c>
      <c r="DN103" s="129">
        <v>0.62</v>
      </c>
      <c r="DO103" s="129">
        <v>-0.96999999999999986</v>
      </c>
      <c r="DP103" s="129">
        <v>-0.4</v>
      </c>
      <c r="DQ103" s="129">
        <v>0.39</v>
      </c>
      <c r="DR103" s="129">
        <v>-0.83999999999999986</v>
      </c>
      <c r="DS103" s="129">
        <v>0.40000000000000008</v>
      </c>
      <c r="DT103" s="129">
        <v>0.1</v>
      </c>
      <c r="DU103" s="129">
        <v>-0.61</v>
      </c>
      <c r="DV103" s="129">
        <v>-0.23</v>
      </c>
      <c r="DW103" s="129">
        <v>0.28999999999999998</v>
      </c>
      <c r="DX103" s="129">
        <v>0.56999999999999995</v>
      </c>
      <c r="DY103" s="129">
        <v>0.12</v>
      </c>
      <c r="DZ103" s="129">
        <v>-1.08</v>
      </c>
      <c r="EA103" s="129">
        <v>-0.12</v>
      </c>
      <c r="EB103" s="129">
        <v>-0.54</v>
      </c>
      <c r="EC103" s="129">
        <v>-0.83</v>
      </c>
      <c r="ED103" s="129">
        <v>0.15</v>
      </c>
      <c r="EE103" s="129">
        <v>0.59</v>
      </c>
      <c r="EF103" s="129">
        <v>0.34999999999999992</v>
      </c>
      <c r="EG103" s="129">
        <v>1.41</v>
      </c>
      <c r="EH103" s="129">
        <v>0.86</v>
      </c>
      <c r="EI103" s="129">
        <v>1.04</v>
      </c>
      <c r="EJ103" s="129">
        <v>0.63</v>
      </c>
      <c r="EK103" s="129">
        <v>0.51</v>
      </c>
      <c r="EL103" s="129">
        <v>2.44</v>
      </c>
      <c r="EM103" s="129">
        <v>2.7699999999999996</v>
      </c>
      <c r="EN103" s="129">
        <v>1.97</v>
      </c>
      <c r="EO103" s="129">
        <v>1.5399999999999998</v>
      </c>
      <c r="EP103" s="129">
        <v>1.3199999999999998</v>
      </c>
      <c r="EQ103" s="129">
        <v>1.42</v>
      </c>
      <c r="ER103" s="129">
        <v>2.2599999999999998</v>
      </c>
      <c r="ES103" s="129">
        <v>3.02</v>
      </c>
      <c r="ET103" s="129">
        <v>2.64</v>
      </c>
      <c r="EU103" s="129">
        <v>2.13</v>
      </c>
      <c r="EV103">
        <f>100*SUMIF('12pxv'!$E$39:$E$492,$A103,'12pxv'!H$39:H$492)/sub_peso!EV103</f>
        <v>2.06</v>
      </c>
      <c r="EW103">
        <f>100*SUMIF('12pxv'!$E$39:$E$492,$A103,'12pxv'!I$39:I$492)/sub_peso!EW103</f>
        <v>0.95</v>
      </c>
      <c r="EX103">
        <f>100*SUMIF('12pxv'!$E$39:$E$492,$A103,'12pxv'!J$39:J$492)/sub_peso!EX103</f>
        <v>2.1799999999999997</v>
      </c>
      <c r="EY103">
        <f>100*SUMIF('12pxv'!$E$39:$E$492,$A103,'12pxv'!K$39:K$492)/sub_peso!EY103</f>
        <v>-0.13</v>
      </c>
      <c r="EZ103">
        <f>100*SUMIF('12pxv'!$E$39:$E$492,$A103,'12pxv'!L$39:L$492)/sub_peso!EZ103</f>
        <v>0.8</v>
      </c>
      <c r="FA103">
        <f>100*SUMIF('12pxv'!$E$39:$E$492,$A103,'12pxv'!M$39:M$492)/sub_peso!FA103</f>
        <v>-0.46</v>
      </c>
      <c r="FB103">
        <f>100*SUMIF('12pxv'!$E$39:$E$492,$A103,'12pxv'!N$39:N$492)/sub_peso!FB103</f>
        <v>-0.12000000000000001</v>
      </c>
      <c r="FC103">
        <f>100*SUMIF('12pxv'!$E$39:$E$492,$A103,'12pxv'!O$39:O$492)/sub_peso!FC103</f>
        <v>-0.17</v>
      </c>
      <c r="FD103">
        <f>100*SUMIF('12pxv'!$E$39:$E$492,$A103,'12pxv'!P$39:P$492)/sub_peso!FD103</f>
        <v>1.53</v>
      </c>
      <c r="FE103">
        <f>100*SUMIF('12pxv'!$E$39:$E$492,$A103,'12pxv'!Q$39:Q$492)/sub_peso!FE103</f>
        <v>2.69</v>
      </c>
      <c r="FF103">
        <f>100*SUMIF('12pxv'!$E$39:$E$492,$A103,'12pxv'!R$39:R$492)/sub_peso!FF103</f>
        <v>1.6399999999999997</v>
      </c>
      <c r="FG103">
        <f>100*SUMIF('12pxv'!$E$39:$E$492,$A103,'12pxv'!S$39:S$492)/sub_peso!FG103</f>
        <v>0.7</v>
      </c>
      <c r="FH103">
        <f>100*SUMIF('12pxv'!$E$39:$E$492,$A103,'12pxv'!T$39:T$492)/sub_peso!FH103</f>
        <v>0.35</v>
      </c>
      <c r="FI103">
        <f>100*SUMIF('12pxv'!$E$39:$E$492,$A103,'12pxv'!U$39:U$492)/sub_peso!FI103</f>
        <v>0.52</v>
      </c>
      <c r="FJ103">
        <f>100*SUMIF('12pxv'!$E$39:$E$492,$A103,'12pxv'!V$39:V$492)/sub_peso!FJ103</f>
        <v>-0.38</v>
      </c>
      <c r="FK103">
        <f>100*SUMIF('12pxv'!$E$39:$E$492,$A103,'12pxv'!W$39:W$492)/sub_peso!FK103</f>
        <v>-1.37</v>
      </c>
      <c r="FL103">
        <f>100*SUMIF('12pxv'!$E$39:$E$492,$A103,'12pxv'!X$39:X$492)/sub_peso!FL103</f>
        <v>-1.7299999999999998</v>
      </c>
      <c r="FM103">
        <f>100*SUMIF('12pxv'!$E$39:$E$492,$A103,'12pxv'!Y$39:Y$492)/sub_peso!FM103</f>
        <v>-0.82</v>
      </c>
      <c r="FN103">
        <f>100*SUMIF('12pxv'!$E$39:$E$492,$A103,'12pxv'!Z$39:Z$492)/sub_peso!FN103</f>
        <v>-1.28</v>
      </c>
      <c r="FO103">
        <f>100*SUMIF('12pxv'!$E$39:$E$492,$A103,'12pxv'!AA$39:AA$492)/sub_peso!FO103</f>
        <v>-0.27</v>
      </c>
      <c r="FP103">
        <f>100*SUMIF('12pxv'!$E$39:$E$492,$A103,'12pxv'!AB$39:AB$492)/sub_peso!FP103</f>
        <v>0.15</v>
      </c>
      <c r="FQ103">
        <f>100*SUMIF('12pxv'!$E$39:$E$492,$A103,'12pxv'!AC$39:AC$492)/sub_peso!FQ103</f>
        <v>0.1</v>
      </c>
      <c r="FR103">
        <f>100*SUMIF('12pxv'!$E$39:$E$492,$A103,'12pxv'!AD$39:AD$492)/sub_peso!FR103</f>
        <v>9.0000000000000011E-2</v>
      </c>
      <c r="FS103">
        <f>100*SUMIF('12pxv'!$E$39:$E$492,$A103,'12pxv'!AE$39:AE$492)/sub_peso!FS103</f>
        <v>-0.91999999999999993</v>
      </c>
      <c r="FT103">
        <f>100*SUMIF('12pxv'!$E$39:$E$492,$A103,'12pxv'!AF$39:AF$492)/sub_peso!FT103</f>
        <v>0.41</v>
      </c>
      <c r="FU103">
        <f>100*SUMIF('12pxv'!$E$39:$E$492,$A103,'12pxv'!AG$39:AG$492)/sub_peso!FU103</f>
        <v>-0.67</v>
      </c>
      <c r="FV103">
        <f>100*SUMIF('12pxv'!$E$39:$E$492,$A103,'12pxv'!AH$39:AH$492)/sub_peso!FV103</f>
        <v>-9.0000000000000011E-2</v>
      </c>
      <c r="FW103">
        <f>100*SUMIF('12pxv'!$E$39:$E$492,$A103,'12pxv'!AI$39:AI$492)/sub_peso!FW103</f>
        <v>1.47</v>
      </c>
      <c r="FX103">
        <f>100*SUMIF('12pxv'!$E$39:$E$492,$A103,'12pxv'!AJ$39:AJ$492)/sub_peso!FX103</f>
        <v>1.83</v>
      </c>
      <c r="FY103">
        <f>100*SUMIF('12pxv'!$E$39:$E$492,$A103,'12pxv'!AK$39:AK$492)/sub_peso!FY103</f>
        <v>1.63</v>
      </c>
      <c r="FZ103">
        <f>100*SUMIF('12pxv'!$E$39:$E$492,$A103,'12pxv'!AL$39:AL$492)/sub_peso!FZ103</f>
        <v>1.34</v>
      </c>
      <c r="GA103">
        <f>100*SUMIF('12pxv'!$E$39:$E$492,$A103,'12pxv'!AM$39:AM$492)/sub_peso!GA103</f>
        <v>-0.42</v>
      </c>
      <c r="GB103">
        <f>100*SUMIF('12pxv'!$E$39:$E$492,$A103,'12pxv'!AN$39:AN$492)/sub_peso!GB103</f>
        <v>0.25</v>
      </c>
    </row>
    <row r="104" spans="1:184" x14ac:dyDescent="0.25">
      <c r="A104" s="59">
        <v>1114023</v>
      </c>
      <c r="B104" s="56" t="s">
        <v>105</v>
      </c>
      <c r="C104" s="129">
        <v>-0.1</v>
      </c>
      <c r="D104" s="129">
        <v>0.09</v>
      </c>
      <c r="E104" s="129">
        <v>0.69</v>
      </c>
      <c r="F104" s="129">
        <v>-0.11999999999999998</v>
      </c>
      <c r="G104" s="129">
        <v>0.72</v>
      </c>
      <c r="H104" s="129">
        <v>2.89</v>
      </c>
      <c r="I104" s="129">
        <v>3.0600000000000005</v>
      </c>
      <c r="J104" s="129">
        <v>0.93</v>
      </c>
      <c r="K104" s="129">
        <v>0.11000000000000001</v>
      </c>
      <c r="L104" s="129">
        <v>0.05</v>
      </c>
      <c r="M104" s="129">
        <v>-1.08</v>
      </c>
      <c r="N104" s="129">
        <v>-0.44</v>
      </c>
      <c r="O104" s="129">
        <v>-1.31</v>
      </c>
      <c r="P104" s="129">
        <v>-1.21</v>
      </c>
      <c r="Q104" s="129">
        <v>-1.02</v>
      </c>
      <c r="R104" s="129">
        <v>0.17</v>
      </c>
      <c r="S104" s="129">
        <v>0.40999999999999992</v>
      </c>
      <c r="T104" s="129">
        <v>-0.17</v>
      </c>
      <c r="U104" s="129">
        <v>-0.01</v>
      </c>
      <c r="V104" s="129">
        <v>-0.28000000000000003</v>
      </c>
      <c r="W104" s="129">
        <v>-0.42999999999999994</v>
      </c>
      <c r="X104" s="129">
        <v>-1.63</v>
      </c>
      <c r="Y104" s="129">
        <v>-1.0900000000000001</v>
      </c>
      <c r="Z104" s="129">
        <v>-1.02</v>
      </c>
      <c r="AA104" s="129">
        <v>0.48999999999999994</v>
      </c>
      <c r="AB104" s="129">
        <v>-0.88</v>
      </c>
      <c r="AC104" s="129">
        <v>-0.33</v>
      </c>
      <c r="AD104" s="129">
        <v>-0.32</v>
      </c>
      <c r="AE104" s="129">
        <v>-0.33</v>
      </c>
      <c r="AF104" s="129">
        <v>-2.08</v>
      </c>
      <c r="AG104" s="129">
        <v>-0.65</v>
      </c>
      <c r="AH104" s="129">
        <v>-0.69</v>
      </c>
      <c r="AI104" s="129">
        <v>-1.53</v>
      </c>
      <c r="AJ104" s="129">
        <v>-1.45</v>
      </c>
      <c r="AK104" s="129">
        <v>-4.0999999999999996</v>
      </c>
      <c r="AL104" s="129">
        <v>-2.97</v>
      </c>
      <c r="AM104" s="129">
        <v>-0.70000000000000007</v>
      </c>
      <c r="AN104" s="129">
        <v>0.57999999999999996</v>
      </c>
      <c r="AO104" s="129">
        <v>0.85</v>
      </c>
      <c r="AP104" s="129">
        <v>1.17</v>
      </c>
      <c r="AQ104" s="129">
        <v>3.1500000000000004</v>
      </c>
      <c r="AR104" s="129">
        <v>3.4299999999999997</v>
      </c>
      <c r="AS104" s="129">
        <v>3.48</v>
      </c>
      <c r="AT104" s="129">
        <v>7.13</v>
      </c>
      <c r="AU104" s="129">
        <v>5.8</v>
      </c>
      <c r="AV104" s="129">
        <v>5.85</v>
      </c>
      <c r="AW104" s="129">
        <v>0.63</v>
      </c>
      <c r="AX104" s="129">
        <v>1.23</v>
      </c>
      <c r="AY104" s="129">
        <v>0.37</v>
      </c>
      <c r="AZ104" s="129">
        <v>1.46</v>
      </c>
      <c r="BA104" s="129">
        <v>1.29</v>
      </c>
      <c r="BB104" s="129">
        <v>0.8</v>
      </c>
      <c r="BC104" s="129">
        <v>-1.0900000000000001</v>
      </c>
      <c r="BD104" s="129">
        <v>1.06</v>
      </c>
      <c r="BE104" s="129">
        <v>0.92</v>
      </c>
      <c r="BF104" s="129">
        <v>2.89</v>
      </c>
      <c r="BG104" s="129">
        <v>1.6</v>
      </c>
      <c r="BH104" s="129">
        <v>2.23</v>
      </c>
      <c r="BI104" s="129">
        <v>0.7</v>
      </c>
      <c r="BJ104" s="129">
        <v>-1.1100000000000001</v>
      </c>
      <c r="BK104" s="129">
        <v>-0.52</v>
      </c>
      <c r="BL104" s="129">
        <v>0.31</v>
      </c>
      <c r="BM104" s="129">
        <v>-0.18</v>
      </c>
      <c r="BN104" s="129">
        <v>0.02</v>
      </c>
      <c r="BO104" s="129">
        <v>0.35</v>
      </c>
      <c r="BP104" s="129">
        <v>0.24</v>
      </c>
      <c r="BQ104" s="129">
        <v>-0.09</v>
      </c>
      <c r="BR104" s="129">
        <v>-0.05</v>
      </c>
      <c r="BS104" s="129">
        <v>-0.44</v>
      </c>
      <c r="BT104" s="129">
        <v>3.28</v>
      </c>
      <c r="BU104" s="129">
        <v>2.4300000000000002</v>
      </c>
      <c r="BV104" s="129">
        <v>1.01</v>
      </c>
      <c r="BW104" s="129">
        <v>-0.96</v>
      </c>
      <c r="BX104" s="129">
        <v>0.27</v>
      </c>
      <c r="BY104" s="129">
        <v>-2.34</v>
      </c>
      <c r="BZ104" s="129">
        <v>2.11</v>
      </c>
      <c r="CA104" s="129">
        <v>1.1100000000000001</v>
      </c>
      <c r="CB104" s="129">
        <v>-0.24</v>
      </c>
      <c r="CC104" s="129">
        <v>0.27</v>
      </c>
      <c r="CD104" s="129">
        <v>0.66</v>
      </c>
      <c r="CE104" s="129">
        <v>0.88</v>
      </c>
      <c r="CF104" s="129">
        <v>-1.0900000000000001</v>
      </c>
      <c r="CG104" s="129">
        <v>-1.61</v>
      </c>
      <c r="CH104" s="129">
        <v>0.13</v>
      </c>
      <c r="CI104" s="129">
        <v>-0.24</v>
      </c>
      <c r="CJ104" s="129">
        <v>0.58000000000000007</v>
      </c>
      <c r="CK104" s="129">
        <v>1.5699999999999998</v>
      </c>
      <c r="CL104" s="129">
        <v>-1.2800000000000002</v>
      </c>
      <c r="CM104" s="129">
        <v>1.7399999999999998</v>
      </c>
      <c r="CN104" s="129">
        <v>-0.25</v>
      </c>
      <c r="CO104" s="129">
        <v>3.83</v>
      </c>
      <c r="CP104" s="129">
        <v>2.2400000000000007</v>
      </c>
      <c r="CQ104" s="129">
        <v>1.65</v>
      </c>
      <c r="CR104" s="129">
        <v>0.72</v>
      </c>
      <c r="CS104" s="129">
        <v>0.28999999999999998</v>
      </c>
      <c r="CT104" s="129">
        <v>0.8</v>
      </c>
      <c r="CU104" s="129">
        <v>0.37</v>
      </c>
      <c r="CV104" s="129">
        <v>3.16</v>
      </c>
      <c r="CW104" s="129">
        <v>0.56000000000000005</v>
      </c>
      <c r="CX104" s="129">
        <v>-0.56999999999999984</v>
      </c>
      <c r="CY104" s="129">
        <v>0.88</v>
      </c>
      <c r="CZ104" s="129">
        <v>-0.73</v>
      </c>
      <c r="DA104" s="129">
        <v>-1.41</v>
      </c>
      <c r="DB104" s="129">
        <v>-0.6100000000000001</v>
      </c>
      <c r="DC104" s="129">
        <v>-1.29</v>
      </c>
      <c r="DD104" s="129">
        <v>-0.71</v>
      </c>
      <c r="DE104" s="129">
        <v>0.39</v>
      </c>
      <c r="DF104" s="129">
        <v>-1.36</v>
      </c>
      <c r="DG104" s="129">
        <v>1.74</v>
      </c>
      <c r="DH104" s="129">
        <v>-2.2900000000000005</v>
      </c>
      <c r="DI104" s="129">
        <v>-0.16</v>
      </c>
      <c r="DJ104" s="129">
        <v>2.5100000000000002</v>
      </c>
      <c r="DK104" s="129">
        <v>0.42000000000000004</v>
      </c>
      <c r="DL104" s="129">
        <v>-0.61999999999999988</v>
      </c>
      <c r="DM104" s="129">
        <v>-0.36</v>
      </c>
      <c r="DN104" s="129">
        <v>1.1399999999999999</v>
      </c>
      <c r="DO104" s="129">
        <v>-0.7</v>
      </c>
      <c r="DP104" s="129">
        <v>-1.23</v>
      </c>
      <c r="DQ104" s="129">
        <v>-0.48</v>
      </c>
      <c r="DR104" s="129">
        <v>-2.5</v>
      </c>
      <c r="DS104" s="129">
        <v>1.54</v>
      </c>
      <c r="DT104" s="129">
        <v>-0.11</v>
      </c>
      <c r="DU104" s="129">
        <v>0.76</v>
      </c>
      <c r="DV104" s="129">
        <v>2.13</v>
      </c>
      <c r="DW104" s="129">
        <v>0.38</v>
      </c>
      <c r="DX104" s="129">
        <v>-2.0099999999999998</v>
      </c>
      <c r="DY104" s="129">
        <v>0.53</v>
      </c>
      <c r="DZ104" s="129">
        <v>7.0000000000000007E-2</v>
      </c>
      <c r="EA104" s="129">
        <v>-1.55</v>
      </c>
      <c r="EB104" s="129">
        <v>-0.64</v>
      </c>
      <c r="EC104" s="129">
        <v>0.42</v>
      </c>
      <c r="ED104" s="129">
        <v>1.19</v>
      </c>
      <c r="EE104" s="129">
        <v>-1.3900000000000001</v>
      </c>
      <c r="EF104" s="129">
        <v>-0.14000000000000001</v>
      </c>
      <c r="EG104" s="129">
        <v>0.34</v>
      </c>
      <c r="EH104" s="129">
        <v>1.07</v>
      </c>
      <c r="EI104" s="129">
        <v>-0.71</v>
      </c>
      <c r="EJ104" s="129">
        <v>-0.67</v>
      </c>
      <c r="EK104" s="129">
        <v>7.0000000000000007E-2</v>
      </c>
      <c r="EL104" s="129">
        <v>1.4599999999999997</v>
      </c>
      <c r="EM104" s="129">
        <v>-0.18</v>
      </c>
      <c r="EN104" s="129">
        <v>0.86</v>
      </c>
      <c r="EO104" s="129">
        <v>1.98</v>
      </c>
      <c r="EP104" s="129">
        <v>0.97</v>
      </c>
      <c r="EQ104" s="129">
        <v>0.95</v>
      </c>
      <c r="ER104" s="129">
        <v>1.03</v>
      </c>
      <c r="ES104" s="129">
        <v>0.01</v>
      </c>
      <c r="ET104" s="129">
        <v>-0.34</v>
      </c>
      <c r="EU104" s="129">
        <v>0.38</v>
      </c>
      <c r="EV104">
        <f>100*SUMIF('12pxv'!$E$39:$E$492,$A104,'12pxv'!H$39:H$492)/sub_peso!EV104</f>
        <v>0.76</v>
      </c>
      <c r="EW104">
        <f>100*SUMIF('12pxv'!$E$39:$E$492,$A104,'12pxv'!I$39:I$492)/sub_peso!EW104</f>
        <v>3.05</v>
      </c>
      <c r="EX104">
        <f>100*SUMIF('12pxv'!$E$39:$E$492,$A104,'12pxv'!J$39:J$492)/sub_peso!EX104</f>
        <v>0.41999999999999993</v>
      </c>
      <c r="EY104">
        <f>100*SUMIF('12pxv'!$E$39:$E$492,$A104,'12pxv'!K$39:K$492)/sub_peso!EY104</f>
        <v>2.57</v>
      </c>
      <c r="EZ104">
        <f>100*SUMIF('12pxv'!$E$39:$E$492,$A104,'12pxv'!L$39:L$492)/sub_peso!EZ104</f>
        <v>-1.1299999999999999</v>
      </c>
      <c r="FA104">
        <f>100*SUMIF('12pxv'!$E$39:$E$492,$A104,'12pxv'!M$39:M$492)/sub_peso!FA104</f>
        <v>0.36</v>
      </c>
      <c r="FB104">
        <f>100*SUMIF('12pxv'!$E$39:$E$492,$A104,'12pxv'!N$39:N$492)/sub_peso!FB104</f>
        <v>-0.28999999999999998</v>
      </c>
      <c r="FC104">
        <f>100*SUMIF('12pxv'!$E$39:$E$492,$A104,'12pxv'!O$39:O$492)/sub_peso!FC104</f>
        <v>1.8000000000000003</v>
      </c>
      <c r="FD104">
        <f>100*SUMIF('12pxv'!$E$39:$E$492,$A104,'12pxv'!P$39:P$492)/sub_peso!FD104</f>
        <v>2.41</v>
      </c>
      <c r="FE104">
        <f>100*SUMIF('12pxv'!$E$39:$E$492,$A104,'12pxv'!Q$39:Q$492)/sub_peso!FE104</f>
        <v>-0.04</v>
      </c>
      <c r="FF104">
        <f>100*SUMIF('12pxv'!$E$39:$E$492,$A104,'12pxv'!R$39:R$492)/sub_peso!FF104</f>
        <v>-1.68</v>
      </c>
      <c r="FG104">
        <f>100*SUMIF('12pxv'!$E$39:$E$492,$A104,'12pxv'!S$39:S$492)/sub_peso!FG104</f>
        <v>1.3</v>
      </c>
      <c r="FH104">
        <f>100*SUMIF('12pxv'!$E$39:$E$492,$A104,'12pxv'!T$39:T$492)/sub_peso!FH104</f>
        <v>2.2000000000000002</v>
      </c>
      <c r="FI104">
        <f>100*SUMIF('12pxv'!$E$39:$E$492,$A104,'12pxv'!U$39:U$492)/sub_peso!FI104</f>
        <v>0.64999999999999991</v>
      </c>
      <c r="FJ104">
        <f>100*SUMIF('12pxv'!$E$39:$E$492,$A104,'12pxv'!V$39:V$492)/sub_peso!FJ104</f>
        <v>1.51</v>
      </c>
      <c r="FK104">
        <f>100*SUMIF('12pxv'!$E$39:$E$492,$A104,'12pxv'!W$39:W$492)/sub_peso!FK104</f>
        <v>-0.76</v>
      </c>
      <c r="FL104">
        <f>100*SUMIF('12pxv'!$E$39:$E$492,$A104,'12pxv'!X$39:X$492)/sub_peso!FL104</f>
        <v>1.0900000000000001</v>
      </c>
      <c r="FM104">
        <f>100*SUMIF('12pxv'!$E$39:$E$492,$A104,'12pxv'!Y$39:Y$492)/sub_peso!FM104</f>
        <v>-0.32</v>
      </c>
      <c r="FN104">
        <f>100*SUMIF('12pxv'!$E$39:$E$492,$A104,'12pxv'!Z$39:Z$492)/sub_peso!FN104</f>
        <v>2.08</v>
      </c>
      <c r="FO104">
        <f>100*SUMIF('12pxv'!$E$39:$E$492,$A104,'12pxv'!AA$39:AA$492)/sub_peso!FO104</f>
        <v>-1.81</v>
      </c>
      <c r="FP104">
        <f>100*SUMIF('12pxv'!$E$39:$E$492,$A104,'12pxv'!AB$39:AB$492)/sub_peso!FP104</f>
        <v>1.03</v>
      </c>
      <c r="FQ104">
        <f>100*SUMIF('12pxv'!$E$39:$E$492,$A104,'12pxv'!AC$39:AC$492)/sub_peso!FQ104</f>
        <v>-0.77</v>
      </c>
      <c r="FR104">
        <f>100*SUMIF('12pxv'!$E$39:$E$492,$A104,'12pxv'!AD$39:AD$492)/sub_peso!FR104</f>
        <v>0.31</v>
      </c>
      <c r="FS104">
        <f>100*SUMIF('12pxv'!$E$39:$E$492,$A104,'12pxv'!AE$39:AE$492)/sub_peso!FS104</f>
        <v>-1.41</v>
      </c>
      <c r="FT104">
        <f>100*SUMIF('12pxv'!$E$39:$E$492,$A104,'12pxv'!AF$39:AF$492)/sub_peso!FT104</f>
        <v>-0.26000000000000006</v>
      </c>
      <c r="FU104">
        <f>100*SUMIF('12pxv'!$E$39:$E$492,$A104,'12pxv'!AG$39:AG$492)/sub_peso!FU104</f>
        <v>-1.01</v>
      </c>
      <c r="FV104">
        <f>100*SUMIF('12pxv'!$E$39:$E$492,$A104,'12pxv'!AH$39:AH$492)/sub_peso!FV104</f>
        <v>-0.64</v>
      </c>
      <c r="FW104">
        <f>100*SUMIF('12pxv'!$E$39:$E$492,$A104,'12pxv'!AI$39:AI$492)/sub_peso!FW104</f>
        <v>1.98</v>
      </c>
      <c r="FX104">
        <f>100*SUMIF('12pxv'!$E$39:$E$492,$A104,'12pxv'!AJ$39:AJ$492)/sub_peso!FX104</f>
        <v>1.54</v>
      </c>
      <c r="FY104">
        <f>100*SUMIF('12pxv'!$E$39:$E$492,$A104,'12pxv'!AK$39:AK$492)/sub_peso!FY104</f>
        <v>3.03</v>
      </c>
      <c r="FZ104">
        <f>100*SUMIF('12pxv'!$E$39:$E$492,$A104,'12pxv'!AL$39:AL$492)/sub_peso!FZ104</f>
        <v>-1.49</v>
      </c>
      <c r="GA104">
        <f>100*SUMIF('12pxv'!$E$39:$E$492,$A104,'12pxv'!AM$39:AM$492)/sub_peso!GA104</f>
        <v>0.1</v>
      </c>
      <c r="GB104">
        <f>100*SUMIF('12pxv'!$E$39:$E$492,$A104,'12pxv'!AN$39:AN$492)/sub_peso!GB104</f>
        <v>0.99</v>
      </c>
    </row>
    <row r="105" spans="1:184" x14ac:dyDescent="0.25">
      <c r="A105" s="59">
        <v>1114029</v>
      </c>
      <c r="B105" s="56" t="s">
        <v>106</v>
      </c>
      <c r="C105" s="129">
        <v>0.34</v>
      </c>
      <c r="D105" s="129">
        <v>-4.38</v>
      </c>
      <c r="E105" s="129">
        <v>1.7</v>
      </c>
      <c r="F105" s="129">
        <v>2.4300000000000002</v>
      </c>
      <c r="G105" s="129">
        <v>-1.99</v>
      </c>
      <c r="H105" s="129">
        <v>0.37</v>
      </c>
      <c r="I105" s="129">
        <v>0.9</v>
      </c>
      <c r="J105" s="129">
        <v>1.3999999999999997</v>
      </c>
      <c r="K105" s="129">
        <v>1.1000000000000001</v>
      </c>
      <c r="L105" s="129">
        <v>1.48</v>
      </c>
      <c r="M105" s="129">
        <v>0.33</v>
      </c>
      <c r="N105" s="129">
        <v>1.1000000000000003</v>
      </c>
      <c r="O105" s="129">
        <v>2.5099999999999998</v>
      </c>
      <c r="P105" s="129">
        <v>0.21</v>
      </c>
      <c r="Q105" s="129">
        <v>-3.14</v>
      </c>
      <c r="R105" s="129">
        <v>3.03</v>
      </c>
      <c r="S105" s="129">
        <v>1.52</v>
      </c>
      <c r="T105" s="129">
        <v>-1.71</v>
      </c>
      <c r="U105" s="129">
        <v>0.94</v>
      </c>
      <c r="V105" s="129">
        <v>4.95</v>
      </c>
      <c r="W105" s="129">
        <v>2.0299999999999998</v>
      </c>
      <c r="X105" s="129">
        <v>-1.8599999999999999</v>
      </c>
      <c r="Y105" s="129">
        <v>0.21</v>
      </c>
      <c r="Z105" s="129">
        <v>0.83000000000000007</v>
      </c>
      <c r="AA105" s="129">
        <v>-0.66</v>
      </c>
      <c r="AB105" s="129">
        <v>0.74</v>
      </c>
      <c r="AC105" s="129">
        <v>2.23</v>
      </c>
      <c r="AD105" s="129">
        <v>-1.0299999999999998</v>
      </c>
      <c r="AE105" s="129">
        <v>-3.0000000000000002E-2</v>
      </c>
      <c r="AF105" s="129">
        <v>1.25</v>
      </c>
      <c r="AG105" s="129">
        <v>0.86</v>
      </c>
      <c r="AH105" s="129">
        <v>-2.0099999999999998</v>
      </c>
      <c r="AI105" s="129">
        <v>2.86</v>
      </c>
      <c r="AJ105" s="129">
        <v>-0.14999999999999997</v>
      </c>
      <c r="AK105" s="129">
        <v>-2.42</v>
      </c>
      <c r="AL105" s="129">
        <v>-0.37</v>
      </c>
      <c r="AM105" s="129">
        <v>-2.76</v>
      </c>
      <c r="AN105" s="129">
        <v>0.37</v>
      </c>
      <c r="AO105" s="129">
        <v>6.95</v>
      </c>
      <c r="AP105" s="129">
        <v>0.96</v>
      </c>
      <c r="AQ105" s="129">
        <v>0.89</v>
      </c>
      <c r="AR105" s="129">
        <v>0.9</v>
      </c>
      <c r="AS105" s="129">
        <v>2.15</v>
      </c>
      <c r="AT105" s="129">
        <v>1.2899999999999998</v>
      </c>
      <c r="AU105" s="129">
        <v>5.23</v>
      </c>
      <c r="AV105" s="129">
        <v>-0.37</v>
      </c>
      <c r="AW105" s="129">
        <v>1.64</v>
      </c>
      <c r="AX105" s="129">
        <v>-0.84</v>
      </c>
      <c r="AY105" s="129">
        <v>-0.01</v>
      </c>
      <c r="AZ105" s="129">
        <v>-0.45</v>
      </c>
      <c r="BA105" s="129">
        <v>-1.67</v>
      </c>
      <c r="BB105" s="129">
        <v>-0.42</v>
      </c>
      <c r="BC105" s="129">
        <v>4.9400000000000013</v>
      </c>
      <c r="BD105" s="129">
        <v>2.8499999999999996</v>
      </c>
      <c r="BE105" s="129">
        <v>2.15</v>
      </c>
      <c r="BF105" s="129">
        <v>-3.45</v>
      </c>
      <c r="BG105" s="129">
        <v>-0.3</v>
      </c>
      <c r="BH105" s="129">
        <v>2.31</v>
      </c>
      <c r="BI105" s="129">
        <v>0.45</v>
      </c>
      <c r="BJ105" s="129">
        <v>1.93</v>
      </c>
      <c r="BK105" s="129">
        <v>1.67</v>
      </c>
      <c r="BL105" s="129">
        <v>3.74</v>
      </c>
      <c r="BM105" s="129">
        <v>1.68</v>
      </c>
      <c r="BN105" s="129">
        <v>3.13</v>
      </c>
      <c r="BO105" s="129">
        <v>2.65</v>
      </c>
      <c r="BP105" s="129">
        <v>0.56000000000000005</v>
      </c>
      <c r="BQ105" s="129">
        <v>0.49</v>
      </c>
      <c r="BR105" s="129">
        <v>1.31</v>
      </c>
      <c r="BS105" s="129">
        <v>5.39</v>
      </c>
      <c r="BT105" s="129">
        <v>1.93</v>
      </c>
      <c r="BU105" s="129">
        <v>-0.21999999999999997</v>
      </c>
      <c r="BV105" s="129">
        <v>-0.11</v>
      </c>
      <c r="BW105" s="129">
        <v>0.04</v>
      </c>
      <c r="BX105" s="129">
        <v>0.37</v>
      </c>
      <c r="BY105" s="129">
        <v>-0.32</v>
      </c>
      <c r="BZ105" s="129">
        <v>1.5</v>
      </c>
      <c r="CA105" s="129">
        <v>4.63</v>
      </c>
      <c r="CB105" s="129">
        <v>4.05</v>
      </c>
      <c r="CC105" s="129">
        <v>-0.56000000000000005</v>
      </c>
      <c r="CD105" s="129">
        <v>0.08</v>
      </c>
      <c r="CE105" s="129">
        <v>0.38</v>
      </c>
      <c r="CF105" s="129">
        <v>0.77</v>
      </c>
      <c r="CG105" s="129">
        <v>0.77</v>
      </c>
      <c r="CH105" s="129">
        <v>-0.56000000000000005</v>
      </c>
      <c r="CI105" s="129">
        <v>-0.9</v>
      </c>
      <c r="CJ105" s="129">
        <v>-0.67</v>
      </c>
      <c r="CK105" s="129">
        <v>0.57999999999999996</v>
      </c>
      <c r="CL105" s="129">
        <v>0.71999999999999986</v>
      </c>
      <c r="CM105" s="129">
        <v>0.43000000000000005</v>
      </c>
      <c r="CN105" s="129">
        <v>1.55</v>
      </c>
      <c r="CO105" s="129">
        <v>-0.18</v>
      </c>
      <c r="CP105" s="129">
        <v>1</v>
      </c>
      <c r="CQ105" s="129">
        <v>0.17</v>
      </c>
      <c r="CR105" s="129">
        <v>0.53</v>
      </c>
      <c r="CS105" s="129">
        <v>0.20000000000000004</v>
      </c>
      <c r="CT105" s="129">
        <v>1</v>
      </c>
      <c r="CU105" s="129">
        <v>0.83</v>
      </c>
      <c r="CV105" s="129">
        <v>1.06</v>
      </c>
      <c r="CW105" s="129">
        <v>-0.55000000000000004</v>
      </c>
      <c r="CX105" s="129">
        <v>-0.9900000000000001</v>
      </c>
      <c r="CY105" s="129">
        <v>0.91</v>
      </c>
      <c r="CZ105" s="129">
        <v>6.21</v>
      </c>
      <c r="DA105" s="129">
        <v>-1.92</v>
      </c>
      <c r="DB105" s="129">
        <v>0.96</v>
      </c>
      <c r="DC105" s="129">
        <v>0.68</v>
      </c>
      <c r="DD105" s="129">
        <v>-0.43</v>
      </c>
      <c r="DE105" s="129">
        <v>1.18</v>
      </c>
      <c r="DF105" s="129">
        <v>-0.18</v>
      </c>
      <c r="DG105" s="129">
        <v>-0.88</v>
      </c>
      <c r="DH105" s="129">
        <v>2.97</v>
      </c>
      <c r="DI105" s="129">
        <v>-1.69</v>
      </c>
      <c r="DJ105" s="129">
        <v>2.11</v>
      </c>
      <c r="DK105" s="129">
        <v>3.65</v>
      </c>
      <c r="DL105" s="129">
        <v>-2.88</v>
      </c>
      <c r="DM105" s="129">
        <v>2.13</v>
      </c>
      <c r="DN105" s="129">
        <v>0.65</v>
      </c>
      <c r="DO105" s="129">
        <v>0.95</v>
      </c>
      <c r="DP105" s="129">
        <v>-0.3</v>
      </c>
      <c r="DQ105" s="129">
        <v>1.87</v>
      </c>
      <c r="DR105" s="129">
        <v>-0.1</v>
      </c>
      <c r="DS105" s="129">
        <v>-2.7</v>
      </c>
      <c r="DT105" s="129">
        <v>1.63</v>
      </c>
      <c r="DU105" s="129">
        <v>-0.38</v>
      </c>
      <c r="DV105" s="129">
        <v>4.7699999999999996</v>
      </c>
      <c r="DW105" s="129">
        <v>3.51</v>
      </c>
      <c r="DX105" s="129">
        <v>0.21</v>
      </c>
      <c r="DY105" s="129">
        <v>0.69</v>
      </c>
      <c r="DZ105" s="129">
        <v>0.84000000000000008</v>
      </c>
      <c r="EA105" s="129">
        <v>-1.5</v>
      </c>
      <c r="EB105" s="129">
        <v>1.57</v>
      </c>
      <c r="EC105" s="129">
        <v>-0.40999999999999992</v>
      </c>
      <c r="ED105" s="129">
        <v>-0.33000000000000007</v>
      </c>
      <c r="EE105" s="129">
        <v>0.26</v>
      </c>
      <c r="EF105" s="129">
        <v>1.05</v>
      </c>
      <c r="EG105" s="129">
        <v>0.15</v>
      </c>
      <c r="EH105" s="129">
        <v>2.52</v>
      </c>
      <c r="EI105" s="129">
        <v>3.82</v>
      </c>
      <c r="EJ105" s="129">
        <v>4.74</v>
      </c>
      <c r="EK105" s="129">
        <v>-4.3499999999999996</v>
      </c>
      <c r="EL105" s="129">
        <v>-0.87</v>
      </c>
      <c r="EM105" s="129">
        <v>0.53</v>
      </c>
      <c r="EN105" s="129">
        <v>3.0600000000000005</v>
      </c>
      <c r="EO105" s="129">
        <v>0.83</v>
      </c>
      <c r="EP105" s="129">
        <v>2.2400000000000002</v>
      </c>
      <c r="EQ105" s="129">
        <v>-0.62</v>
      </c>
      <c r="ER105" s="129">
        <v>1.6800000000000002</v>
      </c>
      <c r="ES105" s="129">
        <v>-0.87000000000000011</v>
      </c>
      <c r="ET105" s="129">
        <v>1.01</v>
      </c>
      <c r="EU105" s="129">
        <v>1.19</v>
      </c>
      <c r="EV105">
        <f>100*SUMIF('12pxv'!$E$39:$E$492,$A105,'12pxv'!H$39:H$492)/sub_peso!EV105</f>
        <v>2.2000000000000002</v>
      </c>
      <c r="EW105">
        <f>100*SUMIF('12pxv'!$E$39:$E$492,$A105,'12pxv'!I$39:I$492)/sub_peso!EW105</f>
        <v>1.57</v>
      </c>
      <c r="EX105">
        <f>100*SUMIF('12pxv'!$E$39:$E$492,$A105,'12pxv'!J$39:J$492)/sub_peso!EX105</f>
        <v>-0.94</v>
      </c>
      <c r="EY105">
        <f>100*SUMIF('12pxv'!$E$39:$E$492,$A105,'12pxv'!K$39:K$492)/sub_peso!EY105</f>
        <v>5.9999999999999991E-2</v>
      </c>
      <c r="EZ105">
        <f>100*SUMIF('12pxv'!$E$39:$E$492,$A105,'12pxv'!L$39:L$492)/sub_peso!EZ105</f>
        <v>3.7500000000000004</v>
      </c>
      <c r="FA105">
        <f>100*SUMIF('12pxv'!$E$39:$E$492,$A105,'12pxv'!M$39:M$492)/sub_peso!FA105</f>
        <v>0.66</v>
      </c>
      <c r="FB105">
        <f>100*SUMIF('12pxv'!$E$39:$E$492,$A105,'12pxv'!N$39:N$492)/sub_peso!FB105</f>
        <v>1.08</v>
      </c>
      <c r="FC105">
        <f>100*SUMIF('12pxv'!$E$39:$E$492,$A105,'12pxv'!O$39:O$492)/sub_peso!FC105</f>
        <v>0.45</v>
      </c>
      <c r="FD105">
        <f>100*SUMIF('12pxv'!$E$39:$E$492,$A105,'12pxv'!P$39:P$492)/sub_peso!FD105</f>
        <v>1.8299999999999998</v>
      </c>
      <c r="FE105">
        <f>100*SUMIF('12pxv'!$E$39:$E$492,$A105,'12pxv'!Q$39:Q$492)/sub_peso!FE105</f>
        <v>0.46</v>
      </c>
      <c r="FF105">
        <f>100*SUMIF('12pxv'!$E$39:$E$492,$A105,'12pxv'!R$39:R$492)/sub_peso!FF105</f>
        <v>0.32</v>
      </c>
      <c r="FG105">
        <f>100*SUMIF('12pxv'!$E$39:$E$492,$A105,'12pxv'!S$39:S$492)/sub_peso!FG105</f>
        <v>9.85</v>
      </c>
      <c r="FH105">
        <f>100*SUMIF('12pxv'!$E$39:$E$492,$A105,'12pxv'!T$39:T$492)/sub_peso!FH105</f>
        <v>-0.45</v>
      </c>
      <c r="FI105">
        <f>100*SUMIF('12pxv'!$E$39:$E$492,$A105,'12pxv'!U$39:U$492)/sub_peso!FI105</f>
        <v>0.15</v>
      </c>
      <c r="FJ105">
        <f>100*SUMIF('12pxv'!$E$39:$E$492,$A105,'12pxv'!V$39:V$492)/sub_peso!FJ105</f>
        <v>2.58</v>
      </c>
      <c r="FK105">
        <f>100*SUMIF('12pxv'!$E$39:$E$492,$A105,'12pxv'!W$39:W$492)/sub_peso!FK105</f>
        <v>4.32</v>
      </c>
      <c r="FL105">
        <f>100*SUMIF('12pxv'!$E$39:$E$492,$A105,'12pxv'!X$39:X$492)/sub_peso!FL105</f>
        <v>3.12</v>
      </c>
      <c r="FM105">
        <f>100*SUMIF('12pxv'!$E$39:$E$492,$A105,'12pxv'!Y$39:Y$492)/sub_peso!FM105</f>
        <v>5.67</v>
      </c>
      <c r="FN105">
        <f>100*SUMIF('12pxv'!$E$39:$E$492,$A105,'12pxv'!Z$39:Z$492)/sub_peso!FN105</f>
        <v>2.88</v>
      </c>
      <c r="FO105">
        <f>100*SUMIF('12pxv'!$E$39:$E$492,$A105,'12pxv'!AA$39:AA$492)/sub_peso!FO105</f>
        <v>2.8599999999999994</v>
      </c>
      <c r="FP105">
        <f>100*SUMIF('12pxv'!$E$39:$E$492,$A105,'12pxv'!AB$39:AB$492)/sub_peso!FP105</f>
        <v>8.84</v>
      </c>
      <c r="FQ105">
        <f>100*SUMIF('12pxv'!$E$39:$E$492,$A105,'12pxv'!AC$39:AC$492)/sub_peso!FQ105</f>
        <v>10.69</v>
      </c>
      <c r="FR105">
        <f>100*SUMIF('12pxv'!$E$39:$E$492,$A105,'12pxv'!AD$39:AD$492)/sub_peso!FR105</f>
        <v>3.9</v>
      </c>
      <c r="FS105">
        <f>100*SUMIF('12pxv'!$E$39:$E$492,$A105,'12pxv'!AE$39:AE$492)/sub_peso!FS105</f>
        <v>-0.43</v>
      </c>
      <c r="FT105">
        <f>100*SUMIF('12pxv'!$E$39:$E$492,$A105,'12pxv'!AF$39:AF$492)/sub_peso!FT105</f>
        <v>4.37</v>
      </c>
      <c r="FU105">
        <f>100*SUMIF('12pxv'!$E$39:$E$492,$A105,'12pxv'!AG$39:AG$492)/sub_peso!FU105</f>
        <v>-0.61</v>
      </c>
      <c r="FV105">
        <f>100*SUMIF('12pxv'!$E$39:$E$492,$A105,'12pxv'!AH$39:AH$492)/sub_peso!FV105</f>
        <v>2.52</v>
      </c>
      <c r="FW105">
        <f>100*SUMIF('12pxv'!$E$39:$E$492,$A105,'12pxv'!AI$39:AI$492)/sub_peso!FW105</f>
        <v>0.51000000000000012</v>
      </c>
      <c r="FX105">
        <f>100*SUMIF('12pxv'!$E$39:$E$492,$A105,'12pxv'!AJ$39:AJ$492)/sub_peso!FX105</f>
        <v>-0.88999999999999979</v>
      </c>
      <c r="FY105">
        <f>100*SUMIF('12pxv'!$E$39:$E$492,$A105,'12pxv'!AK$39:AK$492)/sub_peso!FY105</f>
        <v>1.28</v>
      </c>
      <c r="FZ105">
        <f>100*SUMIF('12pxv'!$E$39:$E$492,$A105,'12pxv'!AL$39:AL$492)/sub_peso!FZ105</f>
        <v>-1.77</v>
      </c>
      <c r="GA105">
        <f>100*SUMIF('12pxv'!$E$39:$E$492,$A105,'12pxv'!AM$39:AM$492)/sub_peso!GA105</f>
        <v>0.53</v>
      </c>
      <c r="GB105">
        <f>100*SUMIF('12pxv'!$E$39:$E$492,$A105,'12pxv'!AN$39:AN$492)/sub_peso!GB105</f>
        <v>1.57</v>
      </c>
    </row>
    <row r="106" spans="1:184" x14ac:dyDescent="0.25">
      <c r="A106" s="59">
        <v>1114083</v>
      </c>
      <c r="B106" s="56" t="s">
        <v>107</v>
      </c>
      <c r="C106" s="129">
        <v>0.29896249205340114</v>
      </c>
      <c r="D106" s="129">
        <v>-0.5315906194239105</v>
      </c>
      <c r="E106" s="129">
        <v>0.290532270506557</v>
      </c>
      <c r="F106" s="129">
        <v>-0.20970153127433169</v>
      </c>
      <c r="G106" s="129">
        <v>1.3066714791967449</v>
      </c>
      <c r="H106" s="129">
        <v>0.13019413680781761</v>
      </c>
      <c r="I106" s="129">
        <v>0.10191698310855049</v>
      </c>
      <c r="J106" s="129">
        <v>-0.13918271119842829</v>
      </c>
      <c r="K106" s="129">
        <v>9.4574845577605482E-2</v>
      </c>
      <c r="L106" s="129">
        <v>-7.943037974683545E-2</v>
      </c>
      <c r="M106" s="129">
        <v>0.43809951168008454</v>
      </c>
      <c r="N106" s="129">
        <v>1.5089778714436248</v>
      </c>
      <c r="O106" s="129">
        <v>-0.50624488718828342</v>
      </c>
      <c r="P106" s="129">
        <v>0.15251914550584439</v>
      </c>
      <c r="Q106" s="129">
        <v>1.7307190860215051</v>
      </c>
      <c r="R106" s="129">
        <v>1.6033597988619823</v>
      </c>
      <c r="S106" s="129">
        <v>-0.6231556948798328</v>
      </c>
      <c r="T106" s="129">
        <v>0.95140195560253682</v>
      </c>
      <c r="U106" s="129">
        <v>-0.16543552631578948</v>
      </c>
      <c r="V106" s="129">
        <v>0.37693631669535271</v>
      </c>
      <c r="W106" s="129">
        <v>3.717235901509134E-3</v>
      </c>
      <c r="X106" s="129">
        <v>-0.90138408304498263</v>
      </c>
      <c r="Y106" s="129">
        <v>1.626633850303439</v>
      </c>
      <c r="Z106" s="129">
        <v>1.0359055118110234</v>
      </c>
      <c r="AA106" s="129">
        <v>0.51399758939333062</v>
      </c>
      <c r="AB106" s="129">
        <v>0.33242420177086129</v>
      </c>
      <c r="AC106" s="129">
        <v>-1.4820375335120645E-2</v>
      </c>
      <c r="AD106" s="129">
        <v>1.7412489862124898</v>
      </c>
      <c r="AE106" s="129">
        <v>-5.7634077838705361E-2</v>
      </c>
      <c r="AF106" s="129">
        <v>0.44837866953945599</v>
      </c>
      <c r="AG106" s="129">
        <v>-0.36305413412335036</v>
      </c>
      <c r="AH106" s="129">
        <v>0.57483450895279431</v>
      </c>
      <c r="AI106" s="129">
        <v>-0.11741655359565806</v>
      </c>
      <c r="AJ106" s="129">
        <v>0.44803999452129845</v>
      </c>
      <c r="AK106" s="129">
        <v>0.20084870848708489</v>
      </c>
      <c r="AL106" s="129">
        <v>1.0422001642935377</v>
      </c>
      <c r="AM106" s="129">
        <v>0.67066648381788263</v>
      </c>
      <c r="AN106" s="129">
        <v>1.5549588815789472</v>
      </c>
      <c r="AO106" s="129">
        <v>0.73577895595432286</v>
      </c>
      <c r="AP106" s="129">
        <v>3.1025837320574161</v>
      </c>
      <c r="AQ106" s="129">
        <v>3.2364599836110348</v>
      </c>
      <c r="AR106" s="129">
        <v>1.1998177399756984</v>
      </c>
      <c r="AS106" s="129">
        <v>1.7472749590834695</v>
      </c>
      <c r="AT106" s="129">
        <v>2.2505827886710237</v>
      </c>
      <c r="AU106" s="129">
        <v>0.82447169811320742</v>
      </c>
      <c r="AV106" s="129">
        <v>0.56131121003642259</v>
      </c>
      <c r="AW106" s="129">
        <v>0.42087402212031289</v>
      </c>
      <c r="AX106" s="129">
        <v>1.086524071342363</v>
      </c>
      <c r="AY106" s="129">
        <v>-0.37788221217761231</v>
      </c>
      <c r="AZ106" s="129">
        <v>0.24683223992502337</v>
      </c>
      <c r="BA106" s="129">
        <v>0.92449872157179369</v>
      </c>
      <c r="BB106" s="129">
        <v>0.29375284204895008</v>
      </c>
      <c r="BC106" s="129">
        <v>4.2311087334492438E-2</v>
      </c>
      <c r="BD106" s="129">
        <v>0.54623941958887545</v>
      </c>
      <c r="BE106" s="129">
        <v>0.21138107416879792</v>
      </c>
      <c r="BF106" s="129">
        <v>0.62558513513513514</v>
      </c>
      <c r="BG106" s="129">
        <v>0.41897989475104569</v>
      </c>
      <c r="BH106" s="129">
        <v>0.31134763253743419</v>
      </c>
      <c r="BI106" s="129">
        <v>0.82996349871569552</v>
      </c>
      <c r="BJ106" s="129">
        <v>0.90528911105106735</v>
      </c>
      <c r="BK106" s="129">
        <v>-7.1714864864864877E-2</v>
      </c>
      <c r="BL106" s="129">
        <v>0.66654505853525725</v>
      </c>
      <c r="BM106" s="129">
        <v>1.3735897435897433</v>
      </c>
      <c r="BN106" s="129">
        <v>0.43049213392496971</v>
      </c>
      <c r="BO106" s="129">
        <v>-6.6791155453687481E-2</v>
      </c>
      <c r="BP106" s="129">
        <v>0.57939047619047623</v>
      </c>
      <c r="BQ106" s="129">
        <v>0.59786666666666677</v>
      </c>
      <c r="BR106" s="129">
        <v>2.2523231773667027</v>
      </c>
      <c r="BS106" s="129">
        <v>0.41363685056239957</v>
      </c>
      <c r="BT106" s="129">
        <v>0.73288712498318309</v>
      </c>
      <c r="BU106" s="129">
        <v>0.10529040912139503</v>
      </c>
      <c r="BV106" s="129">
        <v>0.73877143622722397</v>
      </c>
      <c r="BW106" s="129">
        <v>-0.17242335377232737</v>
      </c>
      <c r="BX106" s="129">
        <v>0.85088660069537303</v>
      </c>
      <c r="BY106" s="129">
        <v>1.4557112441783102</v>
      </c>
      <c r="BZ106" s="129">
        <v>0.75685740716268013</v>
      </c>
      <c r="CA106" s="129">
        <v>-0.68820303230059321</v>
      </c>
      <c r="CB106" s="129">
        <v>0.44548554682296521</v>
      </c>
      <c r="CC106" s="129">
        <v>0.84996133333333335</v>
      </c>
      <c r="CD106" s="129">
        <v>1.693380225613802</v>
      </c>
      <c r="CE106" s="129">
        <v>-3.0076005765954664E-2</v>
      </c>
      <c r="CF106" s="129">
        <v>0.14611607142857141</v>
      </c>
      <c r="CG106" s="129">
        <v>-0.72751869833355198</v>
      </c>
      <c r="CH106" s="129">
        <v>0.18</v>
      </c>
      <c r="CI106" s="129">
        <v>0.39</v>
      </c>
      <c r="CJ106" s="129">
        <v>0.6</v>
      </c>
      <c r="CK106" s="129">
        <v>0.15</v>
      </c>
      <c r="CL106" s="129">
        <v>0.19000000000000003</v>
      </c>
      <c r="CM106" s="129">
        <v>0.26</v>
      </c>
      <c r="CN106" s="129">
        <v>0.52</v>
      </c>
      <c r="CO106" s="129">
        <v>-0.22</v>
      </c>
      <c r="CP106" s="129">
        <v>0.4</v>
      </c>
      <c r="CQ106" s="129">
        <v>0.28999999999999998</v>
      </c>
      <c r="CR106" s="129">
        <v>0.96000000000000008</v>
      </c>
      <c r="CS106" s="129">
        <v>2.0000000000000004E-2</v>
      </c>
      <c r="CT106" s="129">
        <v>0.43000000000000005</v>
      </c>
      <c r="CU106" s="129">
        <v>0.96</v>
      </c>
      <c r="CV106" s="129">
        <v>0.55000000000000004</v>
      </c>
      <c r="CW106" s="129">
        <v>0.88</v>
      </c>
      <c r="CX106" s="129">
        <v>-0.02</v>
      </c>
      <c r="CY106" s="129">
        <v>-0.28000000000000003</v>
      </c>
      <c r="CZ106" s="129">
        <v>0.76</v>
      </c>
      <c r="DA106" s="129">
        <v>-0.51</v>
      </c>
      <c r="DB106" s="129">
        <v>-0.19</v>
      </c>
      <c r="DC106" s="129">
        <v>-0.2</v>
      </c>
      <c r="DD106" s="129">
        <v>-0.28000000000000003</v>
      </c>
      <c r="DE106" s="129">
        <v>0.21</v>
      </c>
      <c r="DF106" s="129">
        <v>0.35</v>
      </c>
      <c r="DG106" s="129">
        <v>-0.11999999999999998</v>
      </c>
      <c r="DH106" s="129">
        <v>0.66</v>
      </c>
      <c r="DI106" s="129">
        <v>0.78000000000000014</v>
      </c>
      <c r="DJ106" s="129">
        <v>-0.37</v>
      </c>
      <c r="DK106" s="129">
        <v>1.4</v>
      </c>
      <c r="DL106" s="129">
        <v>1.91</v>
      </c>
      <c r="DM106" s="129">
        <v>1.2800000000000002</v>
      </c>
      <c r="DN106" s="129">
        <v>0.43000000000000005</v>
      </c>
      <c r="DO106" s="129">
        <v>0.15</v>
      </c>
      <c r="DP106" s="129">
        <v>0.22</v>
      </c>
      <c r="DQ106" s="129">
        <v>-0.18999999999999997</v>
      </c>
      <c r="DR106" s="129">
        <v>-0.09</v>
      </c>
      <c r="DS106" s="129">
        <v>0.51</v>
      </c>
      <c r="DT106" s="129">
        <v>0.62</v>
      </c>
      <c r="DU106" s="129">
        <v>0.53</v>
      </c>
      <c r="DV106" s="129">
        <v>0.39000000000000007</v>
      </c>
      <c r="DW106" s="129">
        <v>0.67</v>
      </c>
      <c r="DX106" s="129">
        <v>1.06</v>
      </c>
      <c r="DY106" s="129">
        <v>1.4700000000000002</v>
      </c>
      <c r="DZ106" s="129">
        <v>0.78</v>
      </c>
      <c r="EA106" s="129">
        <v>0.28000000000000003</v>
      </c>
      <c r="EB106" s="129">
        <v>0.59</v>
      </c>
      <c r="EC106" s="129">
        <v>-0.04</v>
      </c>
      <c r="ED106" s="129">
        <v>0.43</v>
      </c>
      <c r="EE106" s="129">
        <v>-0.25</v>
      </c>
      <c r="EF106" s="129">
        <v>0.66</v>
      </c>
      <c r="EG106" s="129">
        <v>0.04</v>
      </c>
      <c r="EH106" s="129">
        <v>1.64</v>
      </c>
      <c r="EI106" s="129">
        <v>1.1299999999999999</v>
      </c>
      <c r="EJ106" s="129">
        <v>0.30999999999999994</v>
      </c>
      <c r="EK106" s="129">
        <v>0.90000000000000013</v>
      </c>
      <c r="EL106" s="129">
        <v>-0.05</v>
      </c>
      <c r="EM106" s="129">
        <v>1.27</v>
      </c>
      <c r="EN106" s="129">
        <v>0.9900000000000001</v>
      </c>
      <c r="EO106" s="129">
        <v>0.2</v>
      </c>
      <c r="EP106" s="129">
        <v>0.13</v>
      </c>
      <c r="EQ106" s="129">
        <v>-0.26</v>
      </c>
      <c r="ER106" s="129">
        <v>0.46</v>
      </c>
      <c r="ES106" s="129">
        <v>1.17</v>
      </c>
      <c r="ET106" s="129">
        <v>1.84</v>
      </c>
      <c r="EU106" s="129">
        <v>0.4</v>
      </c>
      <c r="EV106">
        <f>100*SUMIF('12pxv'!$E$39:$E$492,$A106,'12pxv'!H$39:H$492)/sub_peso!EV106</f>
        <v>0.14000000000000001</v>
      </c>
      <c r="EW106">
        <f>100*SUMIF('12pxv'!$E$39:$E$492,$A106,'12pxv'!I$39:I$492)/sub_peso!EW106</f>
        <v>1.26</v>
      </c>
      <c r="EX106">
        <f>100*SUMIF('12pxv'!$E$39:$E$492,$A106,'12pxv'!J$39:J$492)/sub_peso!EX106</f>
        <v>0.63</v>
      </c>
      <c r="EY106">
        <f>100*SUMIF('12pxv'!$E$39:$E$492,$A106,'12pxv'!K$39:K$492)/sub_peso!EY106</f>
        <v>-0.16000000000000003</v>
      </c>
      <c r="EZ106">
        <f>100*SUMIF('12pxv'!$E$39:$E$492,$A106,'12pxv'!L$39:L$492)/sub_peso!EZ106</f>
        <v>0.27</v>
      </c>
      <c r="FA106">
        <f>100*SUMIF('12pxv'!$E$39:$E$492,$A106,'12pxv'!M$39:M$492)/sub_peso!FA106</f>
        <v>1.02</v>
      </c>
      <c r="FB106">
        <f>100*SUMIF('12pxv'!$E$39:$E$492,$A106,'12pxv'!N$39:N$492)/sub_peso!FB106</f>
        <v>1.19</v>
      </c>
      <c r="FC106">
        <f>100*SUMIF('12pxv'!$E$39:$E$492,$A106,'12pxv'!O$39:O$492)/sub_peso!FC106</f>
        <v>0.84</v>
      </c>
      <c r="FD106">
        <f>100*SUMIF('12pxv'!$E$39:$E$492,$A106,'12pxv'!P$39:P$492)/sub_peso!FD106</f>
        <v>1.57</v>
      </c>
      <c r="FE106">
        <f>100*SUMIF('12pxv'!$E$39:$E$492,$A106,'12pxv'!Q$39:Q$492)/sub_peso!FE106</f>
        <v>1.71</v>
      </c>
      <c r="FF106">
        <f>100*SUMIF('12pxv'!$E$39:$E$492,$A106,'12pxv'!R$39:R$492)/sub_peso!FF106</f>
        <v>1.31</v>
      </c>
      <c r="FG106">
        <f>100*SUMIF('12pxv'!$E$39:$E$492,$A106,'12pxv'!S$39:S$492)/sub_peso!FG106</f>
        <v>-0.35</v>
      </c>
      <c r="FH106">
        <f>100*SUMIF('12pxv'!$E$39:$E$492,$A106,'12pxv'!T$39:T$492)/sub_peso!FH106</f>
        <v>1.5400000000000003</v>
      </c>
      <c r="FI106">
        <f>100*SUMIF('12pxv'!$E$39:$E$492,$A106,'12pxv'!U$39:U$492)/sub_peso!FI106</f>
        <v>-0.15</v>
      </c>
      <c r="FJ106">
        <f>100*SUMIF('12pxv'!$E$39:$E$492,$A106,'12pxv'!V$39:V$492)/sub_peso!FJ106</f>
        <v>0.56999999999999995</v>
      </c>
      <c r="FK106">
        <f>100*SUMIF('12pxv'!$E$39:$E$492,$A106,'12pxv'!W$39:W$492)/sub_peso!FK106</f>
        <v>1.46</v>
      </c>
      <c r="FL106">
        <f>100*SUMIF('12pxv'!$E$39:$E$492,$A106,'12pxv'!X$39:X$492)/sub_peso!FL106</f>
        <v>0.69999999999999984</v>
      </c>
      <c r="FM106">
        <f>100*SUMIF('12pxv'!$E$39:$E$492,$A106,'12pxv'!Y$39:Y$492)/sub_peso!FM106</f>
        <v>-0.48</v>
      </c>
      <c r="FN106">
        <f>100*SUMIF('12pxv'!$E$39:$E$492,$A106,'12pxv'!Z$39:Z$492)/sub_peso!FN106</f>
        <v>0.32999999999999996</v>
      </c>
      <c r="FO106">
        <f>100*SUMIF('12pxv'!$E$39:$E$492,$A106,'12pxv'!AA$39:AA$492)/sub_peso!FO106</f>
        <v>0.23</v>
      </c>
      <c r="FP106">
        <f>100*SUMIF('12pxv'!$E$39:$E$492,$A106,'12pxv'!AB$39:AB$492)/sub_peso!FP106</f>
        <v>0.42</v>
      </c>
      <c r="FQ106">
        <f>100*SUMIF('12pxv'!$E$39:$E$492,$A106,'12pxv'!AC$39:AC$492)/sub_peso!FQ106</f>
        <v>1.3299999999999998</v>
      </c>
      <c r="FR106">
        <f>100*SUMIF('12pxv'!$E$39:$E$492,$A106,'12pxv'!AD$39:AD$492)/sub_peso!FR106</f>
        <v>0.13</v>
      </c>
      <c r="FS106">
        <f>100*SUMIF('12pxv'!$E$39:$E$492,$A106,'12pxv'!AE$39:AE$492)/sub_peso!FS106</f>
        <v>1.1100000000000003</v>
      </c>
      <c r="FT106">
        <f>100*SUMIF('12pxv'!$E$39:$E$492,$A106,'12pxv'!AF$39:AF$492)/sub_peso!FT106</f>
        <v>1.18</v>
      </c>
      <c r="FU106">
        <f>100*SUMIF('12pxv'!$E$39:$E$492,$A106,'12pxv'!AG$39:AG$492)/sub_peso!FU106</f>
        <v>0.65</v>
      </c>
      <c r="FV106">
        <f>100*SUMIF('12pxv'!$E$39:$E$492,$A106,'12pxv'!AH$39:AH$492)/sub_peso!FV106</f>
        <v>0.33</v>
      </c>
      <c r="FW106">
        <f>100*SUMIF('12pxv'!$E$39:$E$492,$A106,'12pxv'!AI$39:AI$492)/sub_peso!FW106</f>
        <v>0.88</v>
      </c>
      <c r="FX106">
        <f>100*SUMIF('12pxv'!$E$39:$E$492,$A106,'12pxv'!AJ$39:AJ$492)/sub_peso!FX106</f>
        <v>0.13</v>
      </c>
      <c r="FY106">
        <f>100*SUMIF('12pxv'!$E$39:$E$492,$A106,'12pxv'!AK$39:AK$492)/sub_peso!FY106</f>
        <v>0.49</v>
      </c>
      <c r="FZ106">
        <f>100*SUMIF('12pxv'!$E$39:$E$492,$A106,'12pxv'!AL$39:AL$492)/sub_peso!FZ106</f>
        <v>0.5</v>
      </c>
      <c r="GA106">
        <f>100*SUMIF('12pxv'!$E$39:$E$492,$A106,'12pxv'!AM$39:AM$492)/sub_peso!GA106</f>
        <v>0.68999999999999984</v>
      </c>
      <c r="GB106">
        <f>100*SUMIF('12pxv'!$E$39:$E$492,$A106,'12pxv'!AN$39:AN$492)/sub_peso!GB106</f>
        <v>1.24</v>
      </c>
    </row>
    <row r="107" spans="1:184" x14ac:dyDescent="0.25">
      <c r="A107" s="59">
        <v>1114084</v>
      </c>
      <c r="B107" s="56" t="s">
        <v>108</v>
      </c>
      <c r="C107" s="129">
        <v>1.31</v>
      </c>
      <c r="D107" s="129">
        <v>0.27000000000000007</v>
      </c>
      <c r="E107" s="129">
        <v>-0.8</v>
      </c>
      <c r="F107" s="129">
        <v>-0.87999999999999989</v>
      </c>
      <c r="G107" s="129">
        <v>1.1499999999999997</v>
      </c>
      <c r="H107" s="129">
        <v>0.54999999999999993</v>
      </c>
      <c r="I107" s="129">
        <v>-1.25</v>
      </c>
      <c r="J107" s="129">
        <v>0.21</v>
      </c>
      <c r="K107" s="129">
        <v>-0.39999999999999997</v>
      </c>
      <c r="L107" s="129">
        <v>-0.7</v>
      </c>
      <c r="M107" s="129">
        <v>-0.25</v>
      </c>
      <c r="N107" s="129">
        <v>0.88</v>
      </c>
      <c r="O107" s="129">
        <v>-0.77</v>
      </c>
      <c r="P107" s="129">
        <v>0.74</v>
      </c>
      <c r="Q107" s="129">
        <v>1.36</v>
      </c>
      <c r="R107" s="129">
        <v>-0.51</v>
      </c>
      <c r="S107" s="129">
        <v>0.12</v>
      </c>
      <c r="T107" s="129">
        <v>1.72</v>
      </c>
      <c r="U107" s="129">
        <v>0.68000000000000016</v>
      </c>
      <c r="V107" s="129">
        <v>0.71</v>
      </c>
      <c r="W107" s="129">
        <v>0.74</v>
      </c>
      <c r="X107" s="129">
        <v>-0.57999999999999996</v>
      </c>
      <c r="Y107" s="129">
        <v>1.19</v>
      </c>
      <c r="Z107" s="129">
        <v>2.2000000000000002</v>
      </c>
      <c r="AA107" s="129">
        <v>1</v>
      </c>
      <c r="AB107" s="129">
        <v>1.06</v>
      </c>
      <c r="AC107" s="129">
        <v>1.5</v>
      </c>
      <c r="AD107" s="129">
        <v>2.6300000000000003</v>
      </c>
      <c r="AE107" s="129">
        <v>0.75</v>
      </c>
      <c r="AF107" s="129">
        <v>0.61</v>
      </c>
      <c r="AG107" s="129">
        <v>-0.13</v>
      </c>
      <c r="AH107" s="129">
        <v>1.01</v>
      </c>
      <c r="AI107" s="129">
        <v>-0.63000000000000012</v>
      </c>
      <c r="AJ107" s="129">
        <v>-0.24</v>
      </c>
      <c r="AK107" s="129">
        <v>1.26</v>
      </c>
      <c r="AL107" s="129">
        <v>-1.08</v>
      </c>
      <c r="AM107" s="129">
        <v>0.44</v>
      </c>
      <c r="AN107" s="129">
        <v>1.06</v>
      </c>
      <c r="AO107" s="129">
        <v>1.01</v>
      </c>
      <c r="AP107" s="129">
        <v>6.1</v>
      </c>
      <c r="AQ107" s="129">
        <v>2.37</v>
      </c>
      <c r="AR107" s="129">
        <v>0.89</v>
      </c>
      <c r="AS107" s="129">
        <v>-0.1</v>
      </c>
      <c r="AT107" s="129">
        <v>-1.01</v>
      </c>
      <c r="AU107" s="129">
        <v>0.38</v>
      </c>
      <c r="AV107" s="129">
        <v>0.28999999999999998</v>
      </c>
      <c r="AW107" s="129">
        <v>1.33</v>
      </c>
      <c r="AX107" s="129">
        <v>5.4599999999999991</v>
      </c>
      <c r="AY107" s="129">
        <v>2.2399999999999998</v>
      </c>
      <c r="AZ107" s="129">
        <v>0.89</v>
      </c>
      <c r="BA107" s="129">
        <v>0.38</v>
      </c>
      <c r="BB107" s="129">
        <v>0.36</v>
      </c>
      <c r="BC107" s="129">
        <v>-2.84</v>
      </c>
      <c r="BD107" s="129">
        <v>0.70000000000000007</v>
      </c>
      <c r="BE107" s="129">
        <v>-0.55000000000000016</v>
      </c>
      <c r="BF107" s="129">
        <v>0.38000000000000006</v>
      </c>
      <c r="BG107" s="129">
        <v>-0.89</v>
      </c>
      <c r="BH107" s="129">
        <v>-0.35999999999999993</v>
      </c>
      <c r="BI107" s="129">
        <v>-0.49</v>
      </c>
      <c r="BJ107" s="129">
        <v>-0.05</v>
      </c>
      <c r="BK107" s="129">
        <v>1.01</v>
      </c>
      <c r="BL107" s="129">
        <v>0.08</v>
      </c>
      <c r="BM107" s="129">
        <v>-0.04</v>
      </c>
      <c r="BN107" s="129">
        <v>0.15000000000000002</v>
      </c>
      <c r="BO107" s="129">
        <v>0.26</v>
      </c>
      <c r="BP107" s="129">
        <v>2.35</v>
      </c>
      <c r="BQ107" s="129">
        <v>0.75</v>
      </c>
      <c r="BR107" s="129">
        <v>0.78</v>
      </c>
      <c r="BS107" s="129">
        <v>0.09</v>
      </c>
      <c r="BT107" s="129">
        <v>0.54</v>
      </c>
      <c r="BU107" s="129">
        <v>-0.82</v>
      </c>
      <c r="BV107" s="129">
        <v>0.73999999999999988</v>
      </c>
      <c r="BW107" s="129">
        <v>-0.11</v>
      </c>
      <c r="BX107" s="129">
        <v>0</v>
      </c>
      <c r="BY107" s="129">
        <v>-0.5</v>
      </c>
      <c r="BZ107" s="129">
        <v>0.15</v>
      </c>
      <c r="CA107" s="129">
        <v>0.18000000000000002</v>
      </c>
      <c r="CB107" s="129">
        <v>1.9</v>
      </c>
      <c r="CC107" s="129">
        <v>2.13</v>
      </c>
      <c r="CD107" s="129">
        <v>1.19</v>
      </c>
      <c r="CE107" s="129">
        <v>0.79</v>
      </c>
      <c r="CF107" s="129">
        <v>-0.41</v>
      </c>
      <c r="CG107" s="129">
        <v>-4.0000000000000008E-2</v>
      </c>
      <c r="CH107" s="129">
        <v>-0.25</v>
      </c>
      <c r="CI107" s="129">
        <v>-0.19</v>
      </c>
      <c r="CJ107" s="129">
        <v>5.9999999999999991E-2</v>
      </c>
      <c r="CK107" s="129">
        <v>-1.1599999999999999</v>
      </c>
      <c r="CL107" s="129">
        <v>0.40000000000000008</v>
      </c>
      <c r="CM107" s="129">
        <v>-0.47000000000000003</v>
      </c>
      <c r="CN107" s="129">
        <v>2.08</v>
      </c>
      <c r="CO107" s="129">
        <v>1.88</v>
      </c>
      <c r="CP107" s="129">
        <v>1.33</v>
      </c>
      <c r="CQ107" s="129">
        <v>0.38000000000000006</v>
      </c>
      <c r="CR107" s="129">
        <v>0.48</v>
      </c>
      <c r="CS107" s="129">
        <v>0.09</v>
      </c>
      <c r="CT107" s="129">
        <v>-0.17</v>
      </c>
      <c r="CU107" s="129">
        <v>0.43</v>
      </c>
      <c r="CV107" s="129">
        <v>-0.56000000000000005</v>
      </c>
      <c r="CW107" s="129">
        <v>0.14000000000000001</v>
      </c>
      <c r="CX107" s="129">
        <v>-0.61</v>
      </c>
      <c r="CY107" s="129">
        <v>0.06</v>
      </c>
      <c r="CZ107" s="129">
        <v>0.63</v>
      </c>
      <c r="DA107" s="129">
        <v>0.76</v>
      </c>
      <c r="DB107" s="129">
        <v>1.74</v>
      </c>
      <c r="DC107" s="129">
        <v>0.77000000000000013</v>
      </c>
      <c r="DD107" s="129">
        <v>-0.14000000000000001</v>
      </c>
      <c r="DE107" s="129">
        <v>0.55000000000000004</v>
      </c>
      <c r="DF107" s="129">
        <v>-0.22</v>
      </c>
      <c r="DG107" s="129">
        <v>0.5</v>
      </c>
      <c r="DH107" s="129">
        <v>-0.64</v>
      </c>
      <c r="DI107" s="129">
        <v>0.14000000000000001</v>
      </c>
      <c r="DJ107" s="129">
        <v>-0.85000000000000009</v>
      </c>
      <c r="DK107" s="129">
        <v>1.1100000000000001</v>
      </c>
      <c r="DL107" s="129">
        <v>2.31</v>
      </c>
      <c r="DM107" s="129">
        <v>0.99</v>
      </c>
      <c r="DN107" s="129">
        <v>-0.14000000000000001</v>
      </c>
      <c r="DO107" s="129">
        <v>-0.77</v>
      </c>
      <c r="DP107" s="129">
        <v>0.5</v>
      </c>
      <c r="DQ107" s="129">
        <v>-0.28999999999999998</v>
      </c>
      <c r="DR107" s="129">
        <v>0.69</v>
      </c>
      <c r="DS107" s="129">
        <v>-0.83</v>
      </c>
      <c r="DT107" s="129">
        <v>-0.95</v>
      </c>
      <c r="DU107" s="129">
        <v>-0.56000000000000005</v>
      </c>
      <c r="DV107" s="129">
        <v>2.29</v>
      </c>
      <c r="DW107" s="129">
        <v>2.99</v>
      </c>
      <c r="DX107" s="129">
        <v>1.05</v>
      </c>
      <c r="DY107" s="129">
        <v>0.18</v>
      </c>
      <c r="DZ107" s="129">
        <v>-0.39</v>
      </c>
      <c r="EA107" s="129">
        <v>-0.73</v>
      </c>
      <c r="EB107" s="129">
        <v>0.69000000000000006</v>
      </c>
      <c r="EC107" s="129">
        <v>-1.44</v>
      </c>
      <c r="ED107" s="129">
        <v>-0.67</v>
      </c>
      <c r="EE107" s="129">
        <v>0.1</v>
      </c>
      <c r="EF107" s="129">
        <v>-0.92</v>
      </c>
      <c r="EG107" s="129">
        <v>2.2999999999999998</v>
      </c>
      <c r="EH107" s="129">
        <v>2.59</v>
      </c>
      <c r="EI107" s="129">
        <v>3.69</v>
      </c>
      <c r="EJ107" s="129">
        <v>3.63</v>
      </c>
      <c r="EK107" s="129">
        <v>0.01</v>
      </c>
      <c r="EL107" s="129">
        <v>-1.1299999999999999</v>
      </c>
      <c r="EM107" s="129">
        <v>1.94</v>
      </c>
      <c r="EN107" s="129">
        <v>2.11</v>
      </c>
      <c r="EO107" s="129">
        <v>1.1399999999999999</v>
      </c>
      <c r="EP107" s="129">
        <v>7.0000000000000007E-2</v>
      </c>
      <c r="EQ107" s="129">
        <v>-0.12000000000000001</v>
      </c>
      <c r="ER107" s="129">
        <v>0.31</v>
      </c>
      <c r="ES107" s="129">
        <v>0.85999999999999988</v>
      </c>
      <c r="ET107" s="129">
        <v>3.51</v>
      </c>
      <c r="EU107" s="129">
        <v>0.78</v>
      </c>
      <c r="EV107">
        <f>100*SUMIF('12pxv'!$E$39:$E$492,$A107,'12pxv'!H$39:H$492)/sub_peso!EV107</f>
        <v>0.38</v>
      </c>
      <c r="EW107">
        <f>100*SUMIF('12pxv'!$E$39:$E$492,$A107,'12pxv'!I$39:I$492)/sub_peso!EW107</f>
        <v>-0.21000000000000002</v>
      </c>
      <c r="EX107">
        <f>100*SUMIF('12pxv'!$E$39:$E$492,$A107,'12pxv'!J$39:J$492)/sub_peso!EX107</f>
        <v>9.9999999999999985E-3</v>
      </c>
      <c r="EY107">
        <f>100*SUMIF('12pxv'!$E$39:$E$492,$A107,'12pxv'!K$39:K$492)/sub_peso!EY107</f>
        <v>1.2</v>
      </c>
      <c r="EZ107">
        <f>100*SUMIF('12pxv'!$E$39:$E$492,$A107,'12pxv'!L$39:L$492)/sub_peso!EZ107</f>
        <v>2.89</v>
      </c>
      <c r="FA107">
        <f>100*SUMIF('12pxv'!$E$39:$E$492,$A107,'12pxv'!M$39:M$492)/sub_peso!FA107</f>
        <v>1.1200000000000001</v>
      </c>
      <c r="FB107">
        <f>100*SUMIF('12pxv'!$E$39:$E$492,$A107,'12pxv'!N$39:N$492)/sub_peso!FB107</f>
        <v>0.78</v>
      </c>
      <c r="FC107">
        <f>100*SUMIF('12pxv'!$E$39:$E$492,$A107,'12pxv'!O$39:O$492)/sub_peso!FC107</f>
        <v>0.69000000000000006</v>
      </c>
      <c r="FD107">
        <f>100*SUMIF('12pxv'!$E$39:$E$492,$A107,'12pxv'!P$39:P$492)/sub_peso!FD107</f>
        <v>2.68</v>
      </c>
      <c r="FE107">
        <f>100*SUMIF('12pxv'!$E$39:$E$492,$A107,'12pxv'!Q$39:Q$492)/sub_peso!FE107</f>
        <v>2.91</v>
      </c>
      <c r="FF107">
        <f>100*SUMIF('12pxv'!$E$39:$E$492,$A107,'12pxv'!R$39:R$492)/sub_peso!FF107</f>
        <v>0.47</v>
      </c>
      <c r="FG107">
        <f>100*SUMIF('12pxv'!$E$39:$E$492,$A107,'12pxv'!S$39:S$492)/sub_peso!FG107</f>
        <v>-7.0000000000000007E-2</v>
      </c>
      <c r="FH107">
        <f>100*SUMIF('12pxv'!$E$39:$E$492,$A107,'12pxv'!T$39:T$492)/sub_peso!FH107</f>
        <v>1.06</v>
      </c>
      <c r="FI107">
        <f>100*SUMIF('12pxv'!$E$39:$E$492,$A107,'12pxv'!U$39:U$492)/sub_peso!FI107</f>
        <v>-1.45</v>
      </c>
      <c r="FJ107">
        <f>100*SUMIF('12pxv'!$E$39:$E$492,$A107,'12pxv'!V$39:V$492)/sub_peso!FJ107</f>
        <v>0.72</v>
      </c>
      <c r="FK107">
        <f>100*SUMIF('12pxv'!$E$39:$E$492,$A107,'12pxv'!W$39:W$492)/sub_peso!FK107</f>
        <v>0.21</v>
      </c>
      <c r="FL107">
        <f>100*SUMIF('12pxv'!$E$39:$E$492,$A107,'12pxv'!X$39:X$492)/sub_peso!FL107</f>
        <v>-0.25999999999999995</v>
      </c>
      <c r="FM107">
        <f>100*SUMIF('12pxv'!$E$39:$E$492,$A107,'12pxv'!Y$39:Y$492)/sub_peso!FM107</f>
        <v>-0.52</v>
      </c>
      <c r="FN107">
        <f>100*SUMIF('12pxv'!$E$39:$E$492,$A107,'12pxv'!Z$39:Z$492)/sub_peso!FN107</f>
        <v>2.86</v>
      </c>
      <c r="FO107">
        <f>100*SUMIF('12pxv'!$E$39:$E$492,$A107,'12pxv'!AA$39:AA$492)/sub_peso!FO107</f>
        <v>2.6300000000000003</v>
      </c>
      <c r="FP107">
        <f>100*SUMIF('12pxv'!$E$39:$E$492,$A107,'12pxv'!AB$39:AB$492)/sub_peso!FP107</f>
        <v>1.17</v>
      </c>
      <c r="FQ107">
        <f>100*SUMIF('12pxv'!$E$39:$E$492,$A107,'12pxv'!AC$39:AC$492)/sub_peso!FQ107</f>
        <v>1.17</v>
      </c>
      <c r="FR107">
        <f>100*SUMIF('12pxv'!$E$39:$E$492,$A107,'12pxv'!AD$39:AD$492)/sub_peso!FR107</f>
        <v>1.0900000000000001</v>
      </c>
      <c r="FS107">
        <f>100*SUMIF('12pxv'!$E$39:$E$492,$A107,'12pxv'!AE$39:AE$492)/sub_peso!FS107</f>
        <v>0.34</v>
      </c>
      <c r="FT107">
        <f>100*SUMIF('12pxv'!$E$39:$E$492,$A107,'12pxv'!AF$39:AF$492)/sub_peso!FT107</f>
        <v>0.80000000000000016</v>
      </c>
      <c r="FU107">
        <f>100*SUMIF('12pxv'!$E$39:$E$492,$A107,'12pxv'!AG$39:AG$492)/sub_peso!FU107</f>
        <v>0.76999999999999991</v>
      </c>
      <c r="FV107">
        <f>100*SUMIF('12pxv'!$E$39:$E$492,$A107,'12pxv'!AH$39:AH$492)/sub_peso!FV107</f>
        <v>0.12</v>
      </c>
      <c r="FW107">
        <f>100*SUMIF('12pxv'!$E$39:$E$492,$A107,'12pxv'!AI$39:AI$492)/sub_peso!FW107</f>
        <v>-1.0900000000000001</v>
      </c>
      <c r="FX107">
        <f>100*SUMIF('12pxv'!$E$39:$E$492,$A107,'12pxv'!AJ$39:AJ$492)/sub_peso!FX107</f>
        <v>0.56999999999999995</v>
      </c>
      <c r="FY107">
        <f>100*SUMIF('12pxv'!$E$39:$E$492,$A107,'12pxv'!AK$39:AK$492)/sub_peso!FY107</f>
        <v>0</v>
      </c>
      <c r="FZ107">
        <f>100*SUMIF('12pxv'!$E$39:$E$492,$A107,'12pxv'!AL$39:AL$492)/sub_peso!FZ107</f>
        <v>0.51</v>
      </c>
      <c r="GA107">
        <f>100*SUMIF('12pxv'!$E$39:$E$492,$A107,'12pxv'!AM$39:AM$492)/sub_peso!GA107</f>
        <v>0.37000000000000005</v>
      </c>
      <c r="GB107">
        <f>100*SUMIF('12pxv'!$E$39:$E$492,$A107,'12pxv'!AN$39:AN$492)/sub_peso!GB107</f>
        <v>3.48</v>
      </c>
    </row>
    <row r="108" spans="1:184" x14ac:dyDescent="0.25">
      <c r="A108" s="59">
        <v>1114085</v>
      </c>
      <c r="B108" s="56" t="s">
        <v>109</v>
      </c>
      <c r="C108" s="129">
        <v>0.52481707317073178</v>
      </c>
      <c r="D108" s="129">
        <v>4.7606707317073185E-2</v>
      </c>
      <c r="E108" s="129">
        <v>0.50934965570007662</v>
      </c>
      <c r="F108" s="129">
        <v>-0.75330508474576274</v>
      </c>
      <c r="G108" s="129">
        <v>2.7849294670846398</v>
      </c>
      <c r="H108" s="129">
        <v>-3.1947852760736181E-2</v>
      </c>
      <c r="I108" s="129">
        <v>0.8739784117193522</v>
      </c>
      <c r="J108" s="129">
        <v>2.6826396327467483</v>
      </c>
      <c r="K108" s="129">
        <v>0.58072388059701485</v>
      </c>
      <c r="L108" s="129">
        <v>1.5803946388682053</v>
      </c>
      <c r="M108" s="129">
        <v>0.38780058651026389</v>
      </c>
      <c r="N108" s="129">
        <v>1.5705787545787546</v>
      </c>
      <c r="O108" s="129">
        <v>1.0635509904622158</v>
      </c>
      <c r="P108" s="129">
        <v>2.3645073529411764</v>
      </c>
      <c r="Q108" s="129">
        <v>1.3082649388048957</v>
      </c>
      <c r="R108" s="129">
        <v>-0.69940925266903919</v>
      </c>
      <c r="S108" s="129">
        <v>-1.735262024407753</v>
      </c>
      <c r="T108" s="129">
        <v>-0.13793103448275865</v>
      </c>
      <c r="U108" s="129">
        <v>1.3536283185840707</v>
      </c>
      <c r="V108" s="129">
        <v>0.96363038714390059</v>
      </c>
      <c r="W108" s="129">
        <v>-9.0130624092887995E-3</v>
      </c>
      <c r="X108" s="129">
        <v>1.6821006564551422</v>
      </c>
      <c r="Y108" s="129">
        <v>-1.1579481641468681</v>
      </c>
      <c r="Z108" s="129">
        <v>1.3497872340425534</v>
      </c>
      <c r="AA108" s="129">
        <v>0.95263235294117643</v>
      </c>
      <c r="AB108" s="129">
        <v>1.6156410256410256</v>
      </c>
      <c r="AC108" s="129">
        <v>1.1866160520607376</v>
      </c>
      <c r="AD108" s="129">
        <v>1.5856371490280778</v>
      </c>
      <c r="AE108" s="129">
        <v>-1.5178316690442224</v>
      </c>
      <c r="AF108" s="129">
        <v>1.3808302986161689</v>
      </c>
      <c r="AG108" s="129">
        <v>1.1260230547550432</v>
      </c>
      <c r="AH108" s="129">
        <v>0.23112937812723366</v>
      </c>
      <c r="AI108" s="129">
        <v>0.50554199569274938</v>
      </c>
      <c r="AJ108" s="129">
        <v>-7.1339092872570217E-2</v>
      </c>
      <c r="AK108" s="129">
        <v>0.73167630057803468</v>
      </c>
      <c r="AL108" s="129">
        <v>0.92900719424460421</v>
      </c>
      <c r="AM108" s="129">
        <v>1.6713636363636364</v>
      </c>
      <c r="AN108" s="129">
        <v>1.5039142857142855</v>
      </c>
      <c r="AO108" s="129">
        <v>1.0570942593905035</v>
      </c>
      <c r="AP108" s="129">
        <v>1.2121022727272726</v>
      </c>
      <c r="AQ108" s="129">
        <v>0.21419075144508665</v>
      </c>
      <c r="AR108" s="129">
        <v>1.6955261221486388</v>
      </c>
      <c r="AS108" s="129">
        <v>0.25427937915742793</v>
      </c>
      <c r="AT108" s="129">
        <v>1.3863970037453184</v>
      </c>
      <c r="AU108" s="129">
        <v>1.9702242152466369</v>
      </c>
      <c r="AV108" s="129">
        <v>1.9045232815964521</v>
      </c>
      <c r="AW108" s="129">
        <v>0.4694606413994169</v>
      </c>
      <c r="AX108" s="129">
        <v>1.7540695148443157</v>
      </c>
      <c r="AY108" s="129">
        <v>0.93174037089871597</v>
      </c>
      <c r="AZ108" s="129">
        <v>1.5767257264351522</v>
      </c>
      <c r="BA108" s="129">
        <v>-0.25814215341308938</v>
      </c>
      <c r="BB108" s="129">
        <v>0.88456537102473487</v>
      </c>
      <c r="BC108" s="129">
        <v>-1.8331460674157303</v>
      </c>
      <c r="BD108" s="129">
        <v>-0.13959770114942527</v>
      </c>
      <c r="BE108" s="129">
        <v>2.2884057971014466E-2</v>
      </c>
      <c r="BF108" s="129">
        <v>0.95174927113702612</v>
      </c>
      <c r="BG108" s="129">
        <v>0.41107402031930323</v>
      </c>
      <c r="BH108" s="129">
        <v>2.1587672226250905</v>
      </c>
      <c r="BI108" s="129">
        <v>1.5733404710920766</v>
      </c>
      <c r="BJ108" s="129">
        <v>-0.49466005665722385</v>
      </c>
      <c r="BK108" s="129">
        <v>1.6027030913012223</v>
      </c>
      <c r="BL108" s="129">
        <v>1.2643732193732193</v>
      </c>
      <c r="BM108" s="129">
        <v>-0.64234132581100145</v>
      </c>
      <c r="BN108" s="129">
        <v>0.2808915834522111</v>
      </c>
      <c r="BO108" s="129">
        <v>-2.3670200573065903</v>
      </c>
      <c r="BP108" s="129">
        <v>1.040739644970414</v>
      </c>
      <c r="BQ108" s="129">
        <v>0.69225165562913904</v>
      </c>
      <c r="BR108" s="129">
        <v>1.2508235294117644</v>
      </c>
      <c r="BS108" s="129">
        <v>1.1399853694220923</v>
      </c>
      <c r="BT108" s="129">
        <v>1.4231509846827135</v>
      </c>
      <c r="BU108" s="129">
        <v>-0.46101083032490975</v>
      </c>
      <c r="BV108" s="129">
        <v>-0.51686502177068216</v>
      </c>
      <c r="BW108" s="129">
        <v>0.9097222222222221</v>
      </c>
      <c r="BX108" s="129">
        <v>-0.21708695652173898</v>
      </c>
      <c r="BY108" s="129">
        <v>1.3119474835886213</v>
      </c>
      <c r="BZ108" s="129">
        <v>-7.0718432510885346E-2</v>
      </c>
      <c r="CA108" s="129">
        <v>-2.4856090444930707</v>
      </c>
      <c r="CB108" s="129">
        <v>3.0740540540540544</v>
      </c>
      <c r="CC108" s="129">
        <v>1.6364667154352597</v>
      </c>
      <c r="CD108" s="129">
        <v>0.33232490974729245</v>
      </c>
      <c r="CE108" s="129">
        <v>-1.7774566473988436</v>
      </c>
      <c r="CF108" s="129">
        <v>2.1349815770081064</v>
      </c>
      <c r="CG108" s="129">
        <v>-3.6630303030303031</v>
      </c>
      <c r="CH108" s="129">
        <v>5.9999999999999991E-2</v>
      </c>
      <c r="CI108" s="129">
        <v>0.38999999999999996</v>
      </c>
      <c r="CJ108" s="129">
        <v>1.47</v>
      </c>
      <c r="CK108" s="129">
        <v>-1.84</v>
      </c>
      <c r="CL108" s="129">
        <v>0.06</v>
      </c>
      <c r="CM108" s="129">
        <v>-0.73</v>
      </c>
      <c r="CN108" s="129">
        <v>0.99</v>
      </c>
      <c r="CO108" s="129">
        <v>0.56999999999999995</v>
      </c>
      <c r="CP108" s="129">
        <v>0.89999999999999991</v>
      </c>
      <c r="CQ108" s="129">
        <v>-0.03</v>
      </c>
      <c r="CR108" s="129">
        <v>-7.0000000000000007E-2</v>
      </c>
      <c r="CS108" s="129">
        <v>0.95</v>
      </c>
      <c r="CT108" s="129">
        <v>-0.97</v>
      </c>
      <c r="CU108" s="129">
        <v>1.0700000000000003</v>
      </c>
      <c r="CV108" s="129">
        <v>0.13</v>
      </c>
      <c r="CW108" s="129">
        <v>1.59</v>
      </c>
      <c r="CX108" s="129">
        <v>-0.08</v>
      </c>
      <c r="CY108" s="129">
        <v>-1.03</v>
      </c>
      <c r="CZ108" s="129">
        <v>0.88</v>
      </c>
      <c r="DA108" s="129">
        <v>0.37</v>
      </c>
      <c r="DB108" s="129">
        <v>0.18</v>
      </c>
      <c r="DC108" s="129">
        <v>0.53</v>
      </c>
      <c r="DD108" s="129">
        <v>1.02</v>
      </c>
      <c r="DE108" s="129">
        <v>0.72</v>
      </c>
      <c r="DF108" s="129">
        <v>-0.13</v>
      </c>
      <c r="DG108" s="129">
        <v>1.52</v>
      </c>
      <c r="DH108" s="129">
        <v>0.71</v>
      </c>
      <c r="DI108" s="129">
        <v>0.78</v>
      </c>
      <c r="DJ108" s="129">
        <v>0.17</v>
      </c>
      <c r="DK108" s="129">
        <v>-0.41000000000000003</v>
      </c>
      <c r="DL108" s="129">
        <v>1.6099999999999999</v>
      </c>
      <c r="DM108" s="129">
        <v>1.4</v>
      </c>
      <c r="DN108" s="129">
        <v>2.4800000000000004</v>
      </c>
      <c r="DO108" s="129">
        <v>1.17</v>
      </c>
      <c r="DP108" s="129">
        <v>2.27</v>
      </c>
      <c r="DQ108" s="129">
        <v>0.75</v>
      </c>
      <c r="DR108" s="129">
        <v>0.63</v>
      </c>
      <c r="DS108" s="129">
        <v>0.55000000000000004</v>
      </c>
      <c r="DT108" s="129">
        <v>1.6699999999999997</v>
      </c>
      <c r="DU108" s="129">
        <v>0.15000000000000002</v>
      </c>
      <c r="DV108" s="129">
        <v>0.33</v>
      </c>
      <c r="DW108" s="129">
        <v>-0.58000000000000007</v>
      </c>
      <c r="DX108" s="129">
        <v>0.86</v>
      </c>
      <c r="DY108" s="129">
        <v>0.56000000000000005</v>
      </c>
      <c r="DZ108" s="129">
        <v>1.67</v>
      </c>
      <c r="EA108" s="129">
        <v>0.71</v>
      </c>
      <c r="EB108" s="129">
        <v>-0.3</v>
      </c>
      <c r="EC108" s="129">
        <v>-0.55000000000000004</v>
      </c>
      <c r="ED108" s="129">
        <v>-0.90000000000000013</v>
      </c>
      <c r="EE108" s="129">
        <v>1.59</v>
      </c>
      <c r="EF108" s="129">
        <v>2.74</v>
      </c>
      <c r="EG108" s="129">
        <v>0.91999999999999993</v>
      </c>
      <c r="EH108" s="129">
        <v>0.36</v>
      </c>
      <c r="EI108" s="129">
        <v>-0.87</v>
      </c>
      <c r="EJ108" s="129">
        <v>1.24</v>
      </c>
      <c r="EK108" s="129">
        <v>0.44</v>
      </c>
      <c r="EL108" s="129">
        <v>0.08</v>
      </c>
      <c r="EM108" s="129">
        <v>-0.18</v>
      </c>
      <c r="EN108" s="129">
        <v>0.49</v>
      </c>
      <c r="EO108" s="129">
        <v>-0.08</v>
      </c>
      <c r="EP108" s="129">
        <v>-0.65</v>
      </c>
      <c r="EQ108" s="129">
        <v>0.77</v>
      </c>
      <c r="ER108" s="129">
        <v>0.43</v>
      </c>
      <c r="ES108" s="129">
        <v>1.1000000000000001</v>
      </c>
      <c r="ET108" s="129">
        <v>0.25</v>
      </c>
      <c r="EU108" s="129">
        <v>0.65</v>
      </c>
      <c r="EV108">
        <f>100*SUMIF('12pxv'!$E$39:$E$492,$A108,'12pxv'!H$39:H$492)/sub_peso!EV108</f>
        <v>2.0999999999999996</v>
      </c>
      <c r="EW108">
        <f>100*SUMIF('12pxv'!$E$39:$E$492,$A108,'12pxv'!I$39:I$492)/sub_peso!EW108</f>
        <v>0.11</v>
      </c>
      <c r="EX108">
        <f>100*SUMIF('12pxv'!$E$39:$E$492,$A108,'12pxv'!J$39:J$492)/sub_peso!EX108</f>
        <v>0.35</v>
      </c>
      <c r="EY108">
        <f>100*SUMIF('12pxv'!$E$39:$E$492,$A108,'12pxv'!K$39:K$492)/sub_peso!EY108</f>
        <v>-0.7599999999999999</v>
      </c>
      <c r="EZ108">
        <f>100*SUMIF('12pxv'!$E$39:$E$492,$A108,'12pxv'!L$39:L$492)/sub_peso!EZ108</f>
        <v>0.03</v>
      </c>
      <c r="FA108">
        <f>100*SUMIF('12pxv'!$E$39:$E$492,$A108,'12pxv'!M$39:M$492)/sub_peso!FA108</f>
        <v>-6.9999999999999993E-2</v>
      </c>
      <c r="FB108">
        <f>100*SUMIF('12pxv'!$E$39:$E$492,$A108,'12pxv'!N$39:N$492)/sub_peso!FB108</f>
        <v>-0.37</v>
      </c>
      <c r="FC108">
        <f>100*SUMIF('12pxv'!$E$39:$E$492,$A108,'12pxv'!O$39:O$492)/sub_peso!FC108</f>
        <v>3.08</v>
      </c>
      <c r="FD108">
        <f>100*SUMIF('12pxv'!$E$39:$E$492,$A108,'12pxv'!P$39:P$492)/sub_peso!FD108</f>
        <v>1.31</v>
      </c>
      <c r="FE108">
        <f>100*SUMIF('12pxv'!$E$39:$E$492,$A108,'12pxv'!Q$39:Q$492)/sub_peso!FE108</f>
        <v>0.59</v>
      </c>
      <c r="FF108">
        <f>100*SUMIF('12pxv'!$E$39:$E$492,$A108,'12pxv'!R$39:R$492)/sub_peso!FF108</f>
        <v>-1.17</v>
      </c>
      <c r="FG108">
        <f>100*SUMIF('12pxv'!$E$39:$E$492,$A108,'12pxv'!S$39:S$492)/sub_peso!FG108</f>
        <v>-0.55000000000000004</v>
      </c>
      <c r="FH108">
        <f>100*SUMIF('12pxv'!$E$39:$E$492,$A108,'12pxv'!T$39:T$492)/sub_peso!FH108</f>
        <v>0.72</v>
      </c>
      <c r="FI108">
        <f>100*SUMIF('12pxv'!$E$39:$E$492,$A108,'12pxv'!U$39:U$492)/sub_peso!FI108</f>
        <v>0.15</v>
      </c>
      <c r="FJ108">
        <f>100*SUMIF('12pxv'!$E$39:$E$492,$A108,'12pxv'!V$39:V$492)/sub_peso!FJ108</f>
        <v>0.35</v>
      </c>
      <c r="FK108">
        <f>100*SUMIF('12pxv'!$E$39:$E$492,$A108,'12pxv'!W$39:W$492)/sub_peso!FK108</f>
        <v>1.54</v>
      </c>
      <c r="FL108">
        <f>100*SUMIF('12pxv'!$E$39:$E$492,$A108,'12pxv'!X$39:X$492)/sub_peso!FL108</f>
        <v>-1.06</v>
      </c>
      <c r="FM108">
        <f>100*SUMIF('12pxv'!$E$39:$E$492,$A108,'12pxv'!Y$39:Y$492)/sub_peso!FM108</f>
        <v>-1.3299999999999998</v>
      </c>
      <c r="FN108">
        <f>100*SUMIF('12pxv'!$E$39:$E$492,$A108,'12pxv'!Z$39:Z$492)/sub_peso!FN108</f>
        <v>0.16</v>
      </c>
      <c r="FO108">
        <f>100*SUMIF('12pxv'!$E$39:$E$492,$A108,'12pxv'!AA$39:AA$492)/sub_peso!FO108</f>
        <v>0.26</v>
      </c>
      <c r="FP108">
        <f>100*SUMIF('12pxv'!$E$39:$E$492,$A108,'12pxv'!AB$39:AB$492)/sub_peso!FP108</f>
        <v>0.65</v>
      </c>
      <c r="FQ108">
        <f>100*SUMIF('12pxv'!$E$39:$E$492,$A108,'12pxv'!AC$39:AC$492)/sub_peso!FQ108</f>
        <v>0.71</v>
      </c>
      <c r="FR108">
        <f>100*SUMIF('12pxv'!$E$39:$E$492,$A108,'12pxv'!AD$39:AD$492)/sub_peso!FR108</f>
        <v>0.85</v>
      </c>
      <c r="FS108">
        <f>100*SUMIF('12pxv'!$E$39:$E$492,$A108,'12pxv'!AE$39:AE$492)/sub_peso!FS108</f>
        <v>-0.34</v>
      </c>
      <c r="FT108">
        <f>100*SUMIF('12pxv'!$E$39:$E$492,$A108,'12pxv'!AF$39:AF$492)/sub_peso!FT108</f>
        <v>0.05</v>
      </c>
      <c r="FU108">
        <f>100*SUMIF('12pxv'!$E$39:$E$492,$A108,'12pxv'!AG$39:AG$492)/sub_peso!FU108</f>
        <v>0.22</v>
      </c>
      <c r="FV108">
        <f>100*SUMIF('12pxv'!$E$39:$E$492,$A108,'12pxv'!AH$39:AH$492)/sub_peso!FV108</f>
        <v>0.81</v>
      </c>
      <c r="FW108">
        <f>100*SUMIF('12pxv'!$E$39:$E$492,$A108,'12pxv'!AI$39:AI$492)/sub_peso!FW108</f>
        <v>1.34</v>
      </c>
      <c r="FX108">
        <f>100*SUMIF('12pxv'!$E$39:$E$492,$A108,'12pxv'!AJ$39:AJ$492)/sub_peso!FX108</f>
        <v>0.93</v>
      </c>
      <c r="FY108">
        <f>100*SUMIF('12pxv'!$E$39:$E$492,$A108,'12pxv'!AK$39:AK$492)/sub_peso!FY108</f>
        <v>0.81</v>
      </c>
      <c r="FZ108">
        <f>100*SUMIF('12pxv'!$E$39:$E$492,$A108,'12pxv'!AL$39:AL$492)/sub_peso!FZ108</f>
        <v>-0.08</v>
      </c>
      <c r="GA108">
        <f>100*SUMIF('12pxv'!$E$39:$E$492,$A108,'12pxv'!AM$39:AM$492)/sub_peso!GA108</f>
        <v>1.1299999999999999</v>
      </c>
      <c r="GB108">
        <f>100*SUMIF('12pxv'!$E$39:$E$492,$A108,'12pxv'!AN$39:AN$492)/sub_peso!GB108</f>
        <v>0.63</v>
      </c>
    </row>
    <row r="109" spans="1:184" x14ac:dyDescent="0.25">
      <c r="A109" s="59">
        <v>1115006</v>
      </c>
      <c r="B109" s="56" t="s">
        <v>110</v>
      </c>
      <c r="C109" s="129">
        <v>-1.72</v>
      </c>
      <c r="D109" s="129">
        <v>0.78</v>
      </c>
      <c r="E109" s="129">
        <v>1.22</v>
      </c>
      <c r="F109" s="129">
        <v>-0.92</v>
      </c>
      <c r="G109" s="129">
        <v>-0.26</v>
      </c>
      <c r="H109" s="129">
        <v>1.2700000000000002</v>
      </c>
      <c r="I109" s="129">
        <v>-0.32000000000000006</v>
      </c>
      <c r="J109" s="129">
        <v>-0.3</v>
      </c>
      <c r="K109" s="129">
        <v>2.68</v>
      </c>
      <c r="L109" s="129">
        <v>2.5600000000000005</v>
      </c>
      <c r="M109" s="129">
        <v>0.21</v>
      </c>
      <c r="N109" s="129">
        <v>1.46</v>
      </c>
      <c r="O109" s="129">
        <v>-1.55</v>
      </c>
      <c r="P109" s="129">
        <v>0.56000000000000005</v>
      </c>
      <c r="Q109" s="129">
        <v>1.45</v>
      </c>
      <c r="R109" s="129">
        <v>1.7600000000000002</v>
      </c>
      <c r="S109" s="129">
        <v>-0.22</v>
      </c>
      <c r="T109" s="129">
        <v>1.49</v>
      </c>
      <c r="U109" s="129">
        <v>-0.73</v>
      </c>
      <c r="V109" s="129">
        <v>1.36</v>
      </c>
      <c r="W109" s="129">
        <v>1.1499999999999999</v>
      </c>
      <c r="X109" s="129">
        <v>0.4</v>
      </c>
      <c r="Y109" s="129">
        <v>-0.19</v>
      </c>
      <c r="Z109" s="129">
        <v>1.1499999999999999</v>
      </c>
      <c r="AA109" s="129">
        <v>0.33999999999999997</v>
      </c>
      <c r="AB109" s="129">
        <v>2.92</v>
      </c>
      <c r="AC109" s="129">
        <v>0.28000000000000008</v>
      </c>
      <c r="AD109" s="129">
        <v>0.46000000000000008</v>
      </c>
      <c r="AE109" s="129">
        <v>-0.4</v>
      </c>
      <c r="AF109" s="129">
        <v>3.41</v>
      </c>
      <c r="AG109" s="129">
        <v>-0.52000000000000013</v>
      </c>
      <c r="AH109" s="129">
        <v>0.52999999999999992</v>
      </c>
      <c r="AI109" s="129">
        <v>0.93000000000000016</v>
      </c>
      <c r="AJ109" s="129">
        <v>0.44</v>
      </c>
      <c r="AK109" s="129">
        <v>1</v>
      </c>
      <c r="AL109" s="129">
        <v>0.95000000000000007</v>
      </c>
      <c r="AM109" s="129">
        <v>0.26</v>
      </c>
      <c r="AN109" s="129">
        <v>1.2299999999999998</v>
      </c>
      <c r="AO109" s="129">
        <v>2.81</v>
      </c>
      <c r="AP109" s="129">
        <v>6.02</v>
      </c>
      <c r="AQ109" s="129">
        <v>3.08</v>
      </c>
      <c r="AR109" s="129">
        <v>2.74</v>
      </c>
      <c r="AS109" s="129">
        <v>0.7</v>
      </c>
      <c r="AT109" s="129">
        <v>4.8499999999999996</v>
      </c>
      <c r="AU109" s="129">
        <v>2.54</v>
      </c>
      <c r="AV109" s="129">
        <v>2.5199999999999996</v>
      </c>
      <c r="AW109" s="129">
        <v>4.59</v>
      </c>
      <c r="AX109" s="129">
        <v>1.45</v>
      </c>
      <c r="AY109" s="129">
        <v>1.35</v>
      </c>
      <c r="AZ109" s="129">
        <v>-1.0900000000000001</v>
      </c>
      <c r="BA109" s="129">
        <v>1.03</v>
      </c>
      <c r="BB109" s="129">
        <v>-0.16999999999999998</v>
      </c>
      <c r="BC109" s="129">
        <v>0.16000000000000003</v>
      </c>
      <c r="BD109" s="129">
        <v>0.38</v>
      </c>
      <c r="BE109" s="129">
        <v>-0.85000000000000009</v>
      </c>
      <c r="BF109" s="129">
        <v>1.93</v>
      </c>
      <c r="BG109" s="129">
        <v>-0.12000000000000001</v>
      </c>
      <c r="BH109" s="129">
        <v>1.1100000000000001</v>
      </c>
      <c r="BI109" s="129">
        <v>0.35</v>
      </c>
      <c r="BJ109" s="129">
        <v>2.0999999999999996</v>
      </c>
      <c r="BK109" s="129">
        <v>2.72</v>
      </c>
      <c r="BL109" s="129">
        <v>-1.58</v>
      </c>
      <c r="BM109" s="129">
        <v>-1.1400000000000001</v>
      </c>
      <c r="BN109" s="129">
        <v>0.76</v>
      </c>
      <c r="BO109" s="129">
        <v>0.17</v>
      </c>
      <c r="BP109" s="129">
        <v>-0.8899999999999999</v>
      </c>
      <c r="BQ109" s="129">
        <v>2.7</v>
      </c>
      <c r="BR109" s="129">
        <v>-0.53</v>
      </c>
      <c r="BS109" s="129">
        <v>0.82</v>
      </c>
      <c r="BT109" s="129">
        <v>-1.6</v>
      </c>
      <c r="BU109" s="129">
        <v>7.0000000000000007E-2</v>
      </c>
      <c r="BV109" s="129">
        <v>-0.26</v>
      </c>
      <c r="BW109" s="129">
        <v>-1.87</v>
      </c>
      <c r="BX109" s="129">
        <v>1.28</v>
      </c>
      <c r="BY109" s="129">
        <v>1.73</v>
      </c>
      <c r="BZ109" s="129">
        <v>1.91</v>
      </c>
      <c r="CA109" s="129">
        <v>-2.27</v>
      </c>
      <c r="CB109" s="129">
        <v>-0.36</v>
      </c>
      <c r="CC109" s="129">
        <v>-1.73</v>
      </c>
      <c r="CD109" s="129">
        <v>1.01</v>
      </c>
      <c r="CE109" s="129">
        <v>-3.1</v>
      </c>
      <c r="CF109" s="129">
        <v>-0.98</v>
      </c>
      <c r="CG109" s="129">
        <v>0.5</v>
      </c>
      <c r="CH109" s="129">
        <v>-1.8500000000000003</v>
      </c>
      <c r="CI109" s="129">
        <v>2.8700000000000006</v>
      </c>
      <c r="CJ109" s="129">
        <v>-1.21</v>
      </c>
      <c r="CK109" s="129">
        <v>0.05</v>
      </c>
      <c r="CL109" s="129">
        <v>0.04</v>
      </c>
      <c r="CM109" s="129">
        <v>0.3</v>
      </c>
      <c r="CN109" s="129">
        <v>0.19</v>
      </c>
      <c r="CO109" s="129">
        <v>1.49</v>
      </c>
      <c r="CP109" s="129">
        <v>-4.72</v>
      </c>
      <c r="CQ109" s="129">
        <v>0.84</v>
      </c>
      <c r="CR109" s="129">
        <v>3.22</v>
      </c>
      <c r="CS109" s="129">
        <v>-3.41</v>
      </c>
      <c r="CT109" s="129">
        <v>0.54</v>
      </c>
      <c r="CU109" s="129">
        <v>0.64</v>
      </c>
      <c r="CV109" s="129">
        <v>1.47</v>
      </c>
      <c r="CW109" s="129">
        <v>-0.14000000000000001</v>
      </c>
      <c r="CX109" s="129">
        <v>-2.4700000000000006</v>
      </c>
      <c r="CY109" s="129">
        <v>3.38</v>
      </c>
      <c r="CZ109" s="129">
        <v>-0.56999999999999995</v>
      </c>
      <c r="DA109" s="129">
        <v>-0.67</v>
      </c>
      <c r="DB109" s="129">
        <v>-1.51</v>
      </c>
      <c r="DC109" s="129">
        <v>1.63</v>
      </c>
      <c r="DD109" s="129">
        <v>1.63</v>
      </c>
      <c r="DE109" s="129">
        <v>3.74</v>
      </c>
      <c r="DF109" s="129">
        <v>2.13</v>
      </c>
      <c r="DG109" s="129">
        <v>-0.98</v>
      </c>
      <c r="DH109" s="129">
        <v>-1.5700000000000003</v>
      </c>
      <c r="DI109" s="129">
        <v>-3.41</v>
      </c>
      <c r="DJ109" s="129">
        <v>1.98</v>
      </c>
      <c r="DK109" s="129">
        <v>0.87</v>
      </c>
      <c r="DL109" s="129">
        <v>0.34000000000000008</v>
      </c>
      <c r="DM109" s="129">
        <v>0.43</v>
      </c>
      <c r="DN109" s="129">
        <v>-1.78</v>
      </c>
      <c r="DO109" s="129">
        <v>-0.31</v>
      </c>
      <c r="DP109" s="129">
        <v>-0.51</v>
      </c>
      <c r="DQ109" s="129">
        <v>1.41</v>
      </c>
      <c r="DR109" s="129">
        <v>-1.6</v>
      </c>
      <c r="DS109" s="129">
        <v>0.33</v>
      </c>
      <c r="DT109" s="129">
        <v>-0.66</v>
      </c>
      <c r="DU109" s="129">
        <v>1.7</v>
      </c>
      <c r="DV109" s="129">
        <v>-1.31</v>
      </c>
      <c r="DW109" s="129">
        <v>1.25</v>
      </c>
      <c r="DX109" s="129">
        <v>-2.0499999999999998</v>
      </c>
      <c r="DY109" s="129">
        <v>-0.9</v>
      </c>
      <c r="DZ109" s="129">
        <v>1.0900000000000001</v>
      </c>
      <c r="EA109" s="129">
        <v>-1.1500000000000001</v>
      </c>
      <c r="EB109" s="129">
        <v>1.02</v>
      </c>
      <c r="EC109" s="129">
        <v>2.64</v>
      </c>
      <c r="ED109" s="129">
        <v>-1.6</v>
      </c>
      <c r="EE109" s="129">
        <v>-1.69</v>
      </c>
      <c r="EF109" s="129">
        <v>1.48</v>
      </c>
      <c r="EG109" s="129">
        <v>-1.67</v>
      </c>
      <c r="EH109" s="129">
        <v>1.55</v>
      </c>
      <c r="EI109" s="129">
        <v>-2.9999999999999995E-2</v>
      </c>
      <c r="EJ109" s="129">
        <v>-1.56</v>
      </c>
      <c r="EK109" s="129">
        <v>-0.17999999999999997</v>
      </c>
      <c r="EL109" s="129">
        <v>-0.49</v>
      </c>
      <c r="EM109" s="129">
        <v>-2.86</v>
      </c>
      <c r="EN109" s="129">
        <v>-0.39</v>
      </c>
      <c r="EO109" s="129">
        <v>2.71</v>
      </c>
      <c r="EP109" s="129">
        <v>-1.3199999999999998</v>
      </c>
      <c r="EQ109" s="129">
        <v>-1.55</v>
      </c>
      <c r="ER109" s="129">
        <v>-2.11</v>
      </c>
      <c r="ES109" s="129">
        <v>-1.95</v>
      </c>
      <c r="ET109" s="129">
        <v>1.8</v>
      </c>
      <c r="EU109" s="129">
        <v>2.2000000000000002</v>
      </c>
      <c r="EV109">
        <f>100*SUMIF('12pxv'!$E$39:$E$492,$A109,'12pxv'!H$39:H$492)/sub_peso!EV109</f>
        <v>2.27</v>
      </c>
      <c r="EW109">
        <f>100*SUMIF('12pxv'!$E$39:$E$492,$A109,'12pxv'!I$39:I$492)/sub_peso!EW109</f>
        <v>-0.73</v>
      </c>
      <c r="EX109">
        <f>100*SUMIF('12pxv'!$E$39:$E$492,$A109,'12pxv'!J$39:J$492)/sub_peso!EX109</f>
        <v>2</v>
      </c>
      <c r="EY109">
        <f>100*SUMIF('12pxv'!$E$39:$E$492,$A109,'12pxv'!K$39:K$492)/sub_peso!EY109</f>
        <v>0.61</v>
      </c>
      <c r="EZ109">
        <f>100*SUMIF('12pxv'!$E$39:$E$492,$A109,'12pxv'!L$39:L$492)/sub_peso!EZ109</f>
        <v>1.4</v>
      </c>
      <c r="FA109">
        <f>100*SUMIF('12pxv'!$E$39:$E$492,$A109,'12pxv'!M$39:M$492)/sub_peso!FA109</f>
        <v>1.22</v>
      </c>
      <c r="FB109">
        <f>100*SUMIF('12pxv'!$E$39:$E$492,$A109,'12pxv'!N$39:N$492)/sub_peso!FB109</f>
        <v>2.4900000000000002</v>
      </c>
      <c r="FC109">
        <f>100*SUMIF('12pxv'!$E$39:$E$492,$A109,'12pxv'!O$39:O$492)/sub_peso!FC109</f>
        <v>-0.63</v>
      </c>
      <c r="FD109">
        <f>100*SUMIF('12pxv'!$E$39:$E$492,$A109,'12pxv'!P$39:P$492)/sub_peso!FD109</f>
        <v>3.2499999999999996</v>
      </c>
      <c r="FE109">
        <f>100*SUMIF('12pxv'!$E$39:$E$492,$A109,'12pxv'!Q$39:Q$492)/sub_peso!FE109</f>
        <v>2.4</v>
      </c>
      <c r="FF109">
        <f>100*SUMIF('12pxv'!$E$39:$E$492,$A109,'12pxv'!R$39:R$492)/sub_peso!FF109</f>
        <v>2.2999999999999998</v>
      </c>
      <c r="FG109">
        <f>100*SUMIF('12pxv'!$E$39:$E$492,$A109,'12pxv'!S$39:S$492)/sub_peso!FG109</f>
        <v>2.7</v>
      </c>
      <c r="FH109">
        <f>100*SUMIF('12pxv'!$E$39:$E$492,$A109,'12pxv'!T$39:T$492)/sub_peso!FH109</f>
        <v>4.79</v>
      </c>
      <c r="FI109">
        <f>100*SUMIF('12pxv'!$E$39:$E$492,$A109,'12pxv'!U$39:U$492)/sub_peso!FI109</f>
        <v>1.33</v>
      </c>
      <c r="FJ109">
        <f>100*SUMIF('12pxv'!$E$39:$E$492,$A109,'12pxv'!V$39:V$492)/sub_peso!FJ109</f>
        <v>4.07</v>
      </c>
      <c r="FK109">
        <f>100*SUMIF('12pxv'!$E$39:$E$492,$A109,'12pxv'!W$39:W$492)/sub_peso!FK109</f>
        <v>2.74</v>
      </c>
      <c r="FL109">
        <f>100*SUMIF('12pxv'!$E$39:$E$492,$A109,'12pxv'!X$39:X$492)/sub_peso!FL109</f>
        <v>-0.57999999999999985</v>
      </c>
      <c r="FM109">
        <f>100*SUMIF('12pxv'!$E$39:$E$492,$A109,'12pxv'!Y$39:Y$492)/sub_peso!FM109</f>
        <v>0.82000000000000006</v>
      </c>
      <c r="FN109">
        <f>100*SUMIF('12pxv'!$E$39:$E$492,$A109,'12pxv'!Z$39:Z$492)/sub_peso!FN109</f>
        <v>1.4100000000000001</v>
      </c>
      <c r="FO109">
        <f>100*SUMIF('12pxv'!$E$39:$E$492,$A109,'12pxv'!AA$39:AA$492)/sub_peso!FO109</f>
        <v>0.85999999999999988</v>
      </c>
      <c r="FP109">
        <f>100*SUMIF('12pxv'!$E$39:$E$492,$A109,'12pxv'!AB$39:AB$492)/sub_peso!FP109</f>
        <v>1.4</v>
      </c>
      <c r="FQ109">
        <f>100*SUMIF('12pxv'!$E$39:$E$492,$A109,'12pxv'!AC$39:AC$492)/sub_peso!FQ109</f>
        <v>-1.48</v>
      </c>
      <c r="FR109">
        <f>100*SUMIF('12pxv'!$E$39:$E$492,$A109,'12pxv'!AD$39:AD$492)/sub_peso!FR109</f>
        <v>1.71</v>
      </c>
      <c r="FS109">
        <f>100*SUMIF('12pxv'!$E$39:$E$492,$A109,'12pxv'!AE$39:AE$492)/sub_peso!FS109</f>
        <v>1.25</v>
      </c>
      <c r="FT109">
        <f>100*SUMIF('12pxv'!$E$39:$E$492,$A109,'12pxv'!AF$39:AF$492)/sub_peso!FT109</f>
        <v>-0.81</v>
      </c>
      <c r="FU109">
        <f>100*SUMIF('12pxv'!$E$39:$E$492,$A109,'12pxv'!AG$39:AG$492)/sub_peso!FU109</f>
        <v>1.0900000000000001</v>
      </c>
      <c r="FV109">
        <f>100*SUMIF('12pxv'!$E$39:$E$492,$A109,'12pxv'!AH$39:AH$492)/sub_peso!FV109</f>
        <v>-1.5000000000000002</v>
      </c>
      <c r="FW109">
        <f>100*SUMIF('12pxv'!$E$39:$E$492,$A109,'12pxv'!AI$39:AI$492)/sub_peso!FW109</f>
        <v>2.4000000000000004</v>
      </c>
      <c r="FX109">
        <f>100*SUMIF('12pxv'!$E$39:$E$492,$A109,'12pxv'!AJ$39:AJ$492)/sub_peso!FX109</f>
        <v>1.54</v>
      </c>
      <c r="FY109">
        <f>100*SUMIF('12pxv'!$E$39:$E$492,$A109,'12pxv'!AK$39:AK$492)/sub_peso!FY109</f>
        <v>0.76</v>
      </c>
      <c r="FZ109">
        <f>100*SUMIF('12pxv'!$E$39:$E$492,$A109,'12pxv'!AL$39:AL$492)/sub_peso!FZ109</f>
        <v>0.14000000000000001</v>
      </c>
      <c r="GA109">
        <f>100*SUMIF('12pxv'!$E$39:$E$492,$A109,'12pxv'!AM$39:AM$492)/sub_peso!GA109</f>
        <v>0.4</v>
      </c>
      <c r="GB109">
        <f>100*SUMIF('12pxv'!$E$39:$E$492,$A109,'12pxv'!AN$39:AN$492)/sub_peso!GB109</f>
        <v>-1.26</v>
      </c>
    </row>
    <row r="110" spans="1:184" x14ac:dyDescent="0.25">
      <c r="A110" s="59">
        <v>1115016</v>
      </c>
      <c r="B110" s="56" t="s">
        <v>111</v>
      </c>
      <c r="C110" s="129">
        <v>-2.66</v>
      </c>
      <c r="D110" s="129">
        <v>-0.97</v>
      </c>
      <c r="E110" s="129">
        <v>0.43000000000000005</v>
      </c>
      <c r="F110" s="129">
        <v>1.1399999999999999</v>
      </c>
      <c r="G110" s="129">
        <v>1.17</v>
      </c>
      <c r="H110" s="129">
        <v>0.61</v>
      </c>
      <c r="I110" s="129">
        <v>2.19</v>
      </c>
      <c r="J110" s="129">
        <v>-1.21</v>
      </c>
      <c r="K110" s="129">
        <v>2.0299999999999998</v>
      </c>
      <c r="L110" s="129">
        <v>-2.8900000000000006</v>
      </c>
      <c r="M110" s="129">
        <v>1.8799999999999997</v>
      </c>
      <c r="N110" s="129">
        <v>3.6299999999999994</v>
      </c>
      <c r="O110" s="129">
        <v>0.47</v>
      </c>
      <c r="P110" s="129">
        <v>2.56</v>
      </c>
      <c r="Q110" s="129">
        <v>0.33</v>
      </c>
      <c r="R110" s="129">
        <v>1.29</v>
      </c>
      <c r="S110" s="129">
        <v>-3.49</v>
      </c>
      <c r="T110" s="129">
        <v>1.04</v>
      </c>
      <c r="U110" s="129">
        <v>-3.8000000000000003</v>
      </c>
      <c r="V110" s="129">
        <v>0.80999999999999994</v>
      </c>
      <c r="W110" s="129">
        <v>-0.18999999999999997</v>
      </c>
      <c r="X110" s="129">
        <v>1.4699999999999998</v>
      </c>
      <c r="Y110" s="129">
        <v>1</v>
      </c>
      <c r="Z110" s="129">
        <v>1.02</v>
      </c>
      <c r="AA110" s="129">
        <v>0.82</v>
      </c>
      <c r="AB110" s="129">
        <v>-0.82</v>
      </c>
      <c r="AC110" s="129">
        <v>2.87</v>
      </c>
      <c r="AD110" s="129">
        <v>0.99</v>
      </c>
      <c r="AE110" s="129">
        <v>-2.84</v>
      </c>
      <c r="AF110" s="129">
        <v>2.34</v>
      </c>
      <c r="AG110" s="129">
        <v>-0.82</v>
      </c>
      <c r="AH110" s="129">
        <v>-0.41</v>
      </c>
      <c r="AI110" s="129">
        <v>0.85</v>
      </c>
      <c r="AJ110" s="129">
        <v>0.42</v>
      </c>
      <c r="AK110" s="129">
        <v>-0.9</v>
      </c>
      <c r="AL110" s="129">
        <v>-1.5399999999999998</v>
      </c>
      <c r="AM110" s="129">
        <v>2.2400000000000002</v>
      </c>
      <c r="AN110" s="129">
        <v>-0.53</v>
      </c>
      <c r="AO110" s="129">
        <v>-1.4700000000000002</v>
      </c>
      <c r="AP110" s="129">
        <v>4.9999999999999996E-2</v>
      </c>
      <c r="AQ110" s="129">
        <v>1.24</v>
      </c>
      <c r="AR110" s="129">
        <v>0.89</v>
      </c>
      <c r="AS110" s="129">
        <v>-0.96</v>
      </c>
      <c r="AT110" s="129">
        <v>3.13</v>
      </c>
      <c r="AU110" s="129">
        <v>2.27</v>
      </c>
      <c r="AV110" s="129">
        <v>0.28000000000000003</v>
      </c>
      <c r="AW110" s="129">
        <v>0.6</v>
      </c>
      <c r="AX110" s="129">
        <v>-2.09</v>
      </c>
      <c r="AY110" s="129">
        <v>3.25</v>
      </c>
      <c r="AZ110" s="129">
        <v>7.0000000000000007E-2</v>
      </c>
      <c r="BA110" s="129">
        <v>-1.29</v>
      </c>
      <c r="BB110" s="129">
        <v>2.87</v>
      </c>
      <c r="BC110" s="129">
        <v>0.64</v>
      </c>
      <c r="BD110" s="129">
        <v>0.28000000000000003</v>
      </c>
      <c r="BE110" s="129">
        <v>-0.99</v>
      </c>
      <c r="BF110" s="129">
        <v>4.5999999999999996</v>
      </c>
      <c r="BG110" s="129">
        <v>0.16</v>
      </c>
      <c r="BH110" s="129">
        <v>-0.98</v>
      </c>
      <c r="BI110" s="129">
        <v>2.54</v>
      </c>
      <c r="BJ110" s="129">
        <v>-0.01</v>
      </c>
      <c r="BK110" s="129">
        <v>2.84</v>
      </c>
      <c r="BL110" s="129">
        <v>0.15</v>
      </c>
      <c r="BM110" s="129">
        <v>2.9599999999999995</v>
      </c>
      <c r="BN110" s="129">
        <v>3.25</v>
      </c>
      <c r="BO110" s="129">
        <v>2.2799999999999998</v>
      </c>
      <c r="BP110" s="129">
        <v>1.9299999999999997</v>
      </c>
      <c r="BQ110" s="129">
        <v>0.14000000000000001</v>
      </c>
      <c r="BR110" s="129">
        <v>-2.82</v>
      </c>
      <c r="BS110" s="129">
        <v>1.5000000000000002</v>
      </c>
      <c r="BT110" s="129">
        <v>0.21</v>
      </c>
      <c r="BU110" s="129">
        <v>1.8299999999999998</v>
      </c>
      <c r="BV110" s="129">
        <v>-1.83</v>
      </c>
      <c r="BW110" s="129">
        <v>1.1299999999999999</v>
      </c>
      <c r="BX110" s="129">
        <v>-2.06</v>
      </c>
      <c r="BY110" s="129">
        <v>-7.9399999999999995</v>
      </c>
      <c r="BZ110" s="129">
        <v>-2.5099999999999998</v>
      </c>
      <c r="CA110" s="129">
        <v>0.11</v>
      </c>
      <c r="CB110" s="129">
        <v>0.76</v>
      </c>
      <c r="CC110" s="129">
        <v>0.14000000000000001</v>
      </c>
      <c r="CD110" s="129">
        <v>0.42</v>
      </c>
      <c r="CE110" s="129">
        <v>1.27</v>
      </c>
      <c r="CF110" s="129">
        <v>-1.27</v>
      </c>
      <c r="CG110" s="129">
        <v>4.1399999999999997</v>
      </c>
      <c r="CH110" s="129">
        <v>-0.10000000000000002</v>
      </c>
      <c r="CI110" s="129">
        <v>0.77</v>
      </c>
      <c r="CJ110" s="129">
        <v>0.77</v>
      </c>
      <c r="CK110" s="129">
        <v>-1.17</v>
      </c>
      <c r="CL110" s="129">
        <v>1.45</v>
      </c>
      <c r="CM110" s="129">
        <v>0.27</v>
      </c>
      <c r="CN110" s="129">
        <v>0.38</v>
      </c>
      <c r="CO110" s="129">
        <v>-0.77</v>
      </c>
      <c r="CP110" s="129">
        <v>1.43</v>
      </c>
      <c r="CQ110" s="129">
        <v>-1.66</v>
      </c>
      <c r="CR110" s="129">
        <v>3.05</v>
      </c>
      <c r="CS110" s="129">
        <v>-3.06</v>
      </c>
      <c r="CT110" s="129">
        <v>0.41999999999999993</v>
      </c>
      <c r="CU110" s="129">
        <v>-0.27</v>
      </c>
      <c r="CV110" s="129">
        <v>2.0099999999999998</v>
      </c>
      <c r="CW110" s="129">
        <v>0.03</v>
      </c>
      <c r="CX110" s="129">
        <v>0.66</v>
      </c>
      <c r="CY110" s="129">
        <v>-0.87</v>
      </c>
      <c r="CZ110" s="129">
        <v>-0.03</v>
      </c>
      <c r="DA110" s="129">
        <v>-0.76</v>
      </c>
      <c r="DB110" s="129">
        <v>2.66</v>
      </c>
      <c r="DC110" s="129">
        <v>-0.8</v>
      </c>
      <c r="DD110" s="129">
        <v>2.75</v>
      </c>
      <c r="DE110" s="129">
        <v>-1.76</v>
      </c>
      <c r="DF110" s="129">
        <v>0.06</v>
      </c>
      <c r="DG110" s="129">
        <v>0.94</v>
      </c>
      <c r="DH110" s="129">
        <v>-0.39</v>
      </c>
      <c r="DI110" s="129">
        <v>-0.8899999999999999</v>
      </c>
      <c r="DJ110" s="129">
        <v>-0.35</v>
      </c>
      <c r="DK110" s="129">
        <v>-0.05</v>
      </c>
      <c r="DL110" s="129">
        <v>4.1399999999999997</v>
      </c>
      <c r="DM110" s="129">
        <v>0.74</v>
      </c>
      <c r="DN110" s="129">
        <v>1.49</v>
      </c>
      <c r="DO110" s="129">
        <v>0.1</v>
      </c>
      <c r="DP110" s="129">
        <v>1.66</v>
      </c>
      <c r="DQ110" s="129">
        <v>1.86</v>
      </c>
      <c r="DR110" s="129">
        <v>1.07</v>
      </c>
      <c r="DS110" s="129">
        <v>-4.04</v>
      </c>
      <c r="DT110" s="129">
        <v>-8.0000000000000016E-2</v>
      </c>
      <c r="DU110" s="129">
        <v>-0.11</v>
      </c>
      <c r="DV110" s="129">
        <v>0.55000000000000004</v>
      </c>
      <c r="DW110" s="129">
        <v>0.99</v>
      </c>
      <c r="DX110" s="129">
        <v>1.03</v>
      </c>
      <c r="DY110" s="129">
        <v>-8.0000000000000016E-2</v>
      </c>
      <c r="DZ110" s="129">
        <v>-0.88</v>
      </c>
      <c r="EA110" s="129">
        <v>2.2200000000000002</v>
      </c>
      <c r="EB110" s="129">
        <v>0.44</v>
      </c>
      <c r="EC110" s="129">
        <v>-0.72999999999999987</v>
      </c>
      <c r="ED110" s="129">
        <v>1</v>
      </c>
      <c r="EE110" s="129">
        <v>-1.04</v>
      </c>
      <c r="EF110" s="129">
        <v>0.6</v>
      </c>
      <c r="EG110" s="129">
        <v>1.1299999999999999</v>
      </c>
      <c r="EH110" s="129">
        <v>2.89</v>
      </c>
      <c r="EI110" s="129">
        <v>-1.04</v>
      </c>
      <c r="EJ110" s="129">
        <v>1.02</v>
      </c>
      <c r="EK110" s="129">
        <v>0.85999999999999988</v>
      </c>
      <c r="EL110" s="129">
        <v>-0.13</v>
      </c>
      <c r="EM110" s="129">
        <v>-1.06</v>
      </c>
      <c r="EN110" s="129">
        <v>0.45000000000000007</v>
      </c>
      <c r="EO110" s="129">
        <v>0.85999999999999988</v>
      </c>
      <c r="EP110" s="129">
        <v>-1.32</v>
      </c>
      <c r="EQ110" s="129">
        <v>1.82</v>
      </c>
      <c r="ER110" s="129">
        <v>-0.43</v>
      </c>
      <c r="ES110" s="129">
        <v>0.47999999999999993</v>
      </c>
      <c r="ET110" s="129">
        <v>1.56</v>
      </c>
      <c r="EU110" s="129">
        <v>0.54</v>
      </c>
      <c r="EV110">
        <f>100*SUMIF('12pxv'!$E$39:$E$492,$A110,'12pxv'!H$39:H$492)/sub_peso!EV110</f>
        <v>-0.14000000000000001</v>
      </c>
      <c r="EW110">
        <f>100*SUMIF('12pxv'!$E$39:$E$492,$A110,'12pxv'!I$39:I$492)/sub_peso!EW110</f>
        <v>2.69</v>
      </c>
      <c r="EX110">
        <f>100*SUMIF('12pxv'!$E$39:$E$492,$A110,'12pxv'!J$39:J$492)/sub_peso!EX110</f>
        <v>-2.89</v>
      </c>
      <c r="EY110">
        <f>100*SUMIF('12pxv'!$E$39:$E$492,$A110,'12pxv'!K$39:K$492)/sub_peso!EY110</f>
        <v>2.2099999999999995</v>
      </c>
      <c r="EZ110">
        <f>100*SUMIF('12pxv'!$E$39:$E$492,$A110,'12pxv'!L$39:L$492)/sub_peso!EZ110</f>
        <v>-2.86</v>
      </c>
      <c r="FA110">
        <f>100*SUMIF('12pxv'!$E$39:$E$492,$A110,'12pxv'!M$39:M$492)/sub_peso!FA110</f>
        <v>1.88</v>
      </c>
      <c r="FB110">
        <f>100*SUMIF('12pxv'!$E$39:$E$492,$A110,'12pxv'!N$39:N$492)/sub_peso!FB110</f>
        <v>4.6100000000000003</v>
      </c>
      <c r="FC110">
        <f>100*SUMIF('12pxv'!$E$39:$E$492,$A110,'12pxv'!O$39:O$492)/sub_peso!FC110</f>
        <v>-0.84</v>
      </c>
      <c r="FD110">
        <f>100*SUMIF('12pxv'!$E$39:$E$492,$A110,'12pxv'!P$39:P$492)/sub_peso!FD110</f>
        <v>2.48</v>
      </c>
      <c r="FE110">
        <f>100*SUMIF('12pxv'!$E$39:$E$492,$A110,'12pxv'!Q$39:Q$492)/sub_peso!FE110</f>
        <v>-0.39</v>
      </c>
      <c r="FF110">
        <f>100*SUMIF('12pxv'!$E$39:$E$492,$A110,'12pxv'!R$39:R$492)/sub_peso!FF110</f>
        <v>-2.14</v>
      </c>
      <c r="FG110">
        <f>100*SUMIF('12pxv'!$E$39:$E$492,$A110,'12pxv'!S$39:S$492)/sub_peso!FG110</f>
        <v>-0.12</v>
      </c>
      <c r="FH110">
        <f>100*SUMIF('12pxv'!$E$39:$E$492,$A110,'12pxv'!T$39:T$492)/sub_peso!FH110</f>
        <v>0.04</v>
      </c>
      <c r="FI110">
        <f>100*SUMIF('12pxv'!$E$39:$E$492,$A110,'12pxv'!U$39:U$492)/sub_peso!FI110</f>
        <v>2.6</v>
      </c>
      <c r="FJ110">
        <f>100*SUMIF('12pxv'!$E$39:$E$492,$A110,'12pxv'!V$39:V$492)/sub_peso!FJ110</f>
        <v>0.03</v>
      </c>
      <c r="FK110">
        <f>100*SUMIF('12pxv'!$E$39:$E$492,$A110,'12pxv'!W$39:W$492)/sub_peso!FK110</f>
        <v>1.06</v>
      </c>
      <c r="FL110">
        <f>100*SUMIF('12pxv'!$E$39:$E$492,$A110,'12pxv'!X$39:X$492)/sub_peso!FL110</f>
        <v>0.39</v>
      </c>
      <c r="FM110">
        <f>100*SUMIF('12pxv'!$E$39:$E$492,$A110,'12pxv'!Y$39:Y$492)/sub_peso!FM110</f>
        <v>1.59</v>
      </c>
      <c r="FN110">
        <f>100*SUMIF('12pxv'!$E$39:$E$492,$A110,'12pxv'!Z$39:Z$492)/sub_peso!FN110</f>
        <v>0.72</v>
      </c>
      <c r="FO110">
        <f>100*SUMIF('12pxv'!$E$39:$E$492,$A110,'12pxv'!AA$39:AA$492)/sub_peso!FO110</f>
        <v>-0.59</v>
      </c>
      <c r="FP110">
        <f>100*SUMIF('12pxv'!$E$39:$E$492,$A110,'12pxv'!AB$39:AB$492)/sub_peso!FP110</f>
        <v>1.7799999999999998</v>
      </c>
      <c r="FQ110">
        <f>100*SUMIF('12pxv'!$E$39:$E$492,$A110,'12pxv'!AC$39:AC$492)/sub_peso!FQ110</f>
        <v>0.1</v>
      </c>
      <c r="FR110">
        <f>100*SUMIF('12pxv'!$E$39:$E$492,$A110,'12pxv'!AD$39:AD$492)/sub_peso!FR110</f>
        <v>0.59</v>
      </c>
      <c r="FS110">
        <f>100*SUMIF('12pxv'!$E$39:$E$492,$A110,'12pxv'!AE$39:AE$492)/sub_peso!FS110</f>
        <v>-1.87</v>
      </c>
      <c r="FT110">
        <f>100*SUMIF('12pxv'!$E$39:$E$492,$A110,'12pxv'!AF$39:AF$492)/sub_peso!FT110</f>
        <v>0.65</v>
      </c>
      <c r="FU110">
        <f>100*SUMIF('12pxv'!$E$39:$E$492,$A110,'12pxv'!AG$39:AG$492)/sub_peso!FU110</f>
        <v>-0.11</v>
      </c>
      <c r="FV110">
        <f>100*SUMIF('12pxv'!$E$39:$E$492,$A110,'12pxv'!AH$39:AH$492)/sub_peso!FV110</f>
        <v>0.28999999999999998</v>
      </c>
      <c r="FW110">
        <f>100*SUMIF('12pxv'!$E$39:$E$492,$A110,'12pxv'!AI$39:AI$492)/sub_peso!FW110</f>
        <v>0.56000000000000005</v>
      </c>
      <c r="FX110">
        <f>100*SUMIF('12pxv'!$E$39:$E$492,$A110,'12pxv'!AJ$39:AJ$492)/sub_peso!FX110</f>
        <v>0.55000000000000004</v>
      </c>
      <c r="FY110">
        <f>100*SUMIF('12pxv'!$E$39:$E$492,$A110,'12pxv'!AK$39:AK$492)/sub_peso!FY110</f>
        <v>0.12</v>
      </c>
      <c r="FZ110">
        <f>100*SUMIF('12pxv'!$E$39:$E$492,$A110,'12pxv'!AL$39:AL$492)/sub_peso!FZ110</f>
        <v>0.19</v>
      </c>
      <c r="GA110">
        <f>100*SUMIF('12pxv'!$E$39:$E$492,$A110,'12pxv'!AM$39:AM$492)/sub_peso!GA110</f>
        <v>0.23</v>
      </c>
      <c r="GB110">
        <f>100*SUMIF('12pxv'!$E$39:$E$492,$A110,'12pxv'!AN$39:AN$492)/sub_peso!GB110</f>
        <v>2.79</v>
      </c>
    </row>
    <row r="111" spans="1:184" x14ac:dyDescent="0.25">
      <c r="A111" s="59">
        <v>1115039</v>
      </c>
      <c r="B111" s="56" t="s">
        <v>112</v>
      </c>
      <c r="C111" s="129">
        <v>-1.01</v>
      </c>
      <c r="D111" s="129">
        <v>1.8800000000000001</v>
      </c>
      <c r="E111" s="129">
        <v>0.73</v>
      </c>
      <c r="F111" s="129">
        <v>-0.2</v>
      </c>
      <c r="G111" s="129">
        <v>2.0299999999999998</v>
      </c>
      <c r="H111" s="129">
        <v>1.47</v>
      </c>
      <c r="I111" s="129">
        <v>0.38</v>
      </c>
      <c r="J111" s="129">
        <v>0.43</v>
      </c>
      <c r="K111" s="129">
        <v>-0.39</v>
      </c>
      <c r="L111" s="129">
        <v>0.7</v>
      </c>
      <c r="M111" s="129">
        <v>0.75</v>
      </c>
      <c r="N111" s="129">
        <v>-0.21</v>
      </c>
      <c r="O111" s="129">
        <v>-0.48999999999999994</v>
      </c>
      <c r="P111" s="129">
        <v>0.53</v>
      </c>
      <c r="Q111" s="129">
        <v>1.31</v>
      </c>
      <c r="R111" s="129">
        <v>0.65</v>
      </c>
      <c r="S111" s="129">
        <v>1.42</v>
      </c>
      <c r="T111" s="129">
        <v>0.47999999999999993</v>
      </c>
      <c r="U111" s="129">
        <v>2.93</v>
      </c>
      <c r="V111" s="129">
        <v>1.7799999999999998</v>
      </c>
      <c r="W111" s="129">
        <v>-0.34</v>
      </c>
      <c r="X111" s="129">
        <v>1.0900000000000001</v>
      </c>
      <c r="Y111" s="129">
        <v>-0.86</v>
      </c>
      <c r="Z111" s="129">
        <v>0.96999999999999986</v>
      </c>
      <c r="AA111" s="129">
        <v>0.89</v>
      </c>
      <c r="AB111" s="129">
        <v>2</v>
      </c>
      <c r="AC111" s="129">
        <v>0.92</v>
      </c>
      <c r="AD111" s="129">
        <v>0.95</v>
      </c>
      <c r="AE111" s="129">
        <v>2.0499999999999998</v>
      </c>
      <c r="AF111" s="129">
        <v>2.84</v>
      </c>
      <c r="AG111" s="129">
        <v>1.88</v>
      </c>
      <c r="AH111" s="129">
        <v>-0.35</v>
      </c>
      <c r="AI111" s="129">
        <v>2.15</v>
      </c>
      <c r="AJ111" s="129">
        <v>-1.36</v>
      </c>
      <c r="AK111" s="129">
        <v>0.13</v>
      </c>
      <c r="AL111" s="129">
        <v>0.57999999999999996</v>
      </c>
      <c r="AM111" s="129">
        <v>0.77999999999999992</v>
      </c>
      <c r="AN111" s="129">
        <v>1.4</v>
      </c>
      <c r="AO111" s="129">
        <v>2.4300000000000002</v>
      </c>
      <c r="AP111" s="129">
        <v>4.87</v>
      </c>
      <c r="AQ111" s="129">
        <v>1.1399999999999999</v>
      </c>
      <c r="AR111" s="129">
        <v>2.9900000000000007</v>
      </c>
      <c r="AS111" s="129">
        <v>5.09</v>
      </c>
      <c r="AT111" s="129">
        <v>6.01</v>
      </c>
      <c r="AU111" s="129">
        <v>3.17</v>
      </c>
      <c r="AV111" s="129">
        <v>5.48</v>
      </c>
      <c r="AW111" s="129">
        <v>-0.55000000000000004</v>
      </c>
      <c r="AX111" s="129">
        <v>0.26</v>
      </c>
      <c r="AY111" s="129">
        <v>0.56000000000000005</v>
      </c>
      <c r="AZ111" s="129">
        <v>0.31000000000000005</v>
      </c>
      <c r="BA111" s="129">
        <v>-1.71</v>
      </c>
      <c r="BB111" s="129">
        <v>-0.21</v>
      </c>
      <c r="BC111" s="129">
        <v>-0.13</v>
      </c>
      <c r="BD111" s="129">
        <v>0.33</v>
      </c>
      <c r="BE111" s="129">
        <v>0.35</v>
      </c>
      <c r="BF111" s="129">
        <v>-0.54</v>
      </c>
      <c r="BG111" s="129">
        <v>-1.0900000000000001</v>
      </c>
      <c r="BH111" s="129">
        <v>0.49</v>
      </c>
      <c r="BI111" s="129">
        <v>0.49</v>
      </c>
      <c r="BJ111" s="129">
        <v>-8.9999999999999983E-2</v>
      </c>
      <c r="BK111" s="129">
        <v>0.85</v>
      </c>
      <c r="BL111" s="129">
        <v>0.09</v>
      </c>
      <c r="BM111" s="129">
        <v>1.07</v>
      </c>
      <c r="BN111" s="129">
        <v>0.01</v>
      </c>
      <c r="BO111" s="129">
        <v>-0.73</v>
      </c>
      <c r="BP111" s="129">
        <v>0.95</v>
      </c>
      <c r="BQ111" s="129">
        <v>-0.93</v>
      </c>
      <c r="BR111" s="129">
        <v>-2.4</v>
      </c>
      <c r="BS111" s="129">
        <v>1.8</v>
      </c>
      <c r="BT111" s="129">
        <v>2.1</v>
      </c>
      <c r="BU111" s="129">
        <v>0.37000000000000005</v>
      </c>
      <c r="BV111" s="129">
        <v>-0.28000000000000003</v>
      </c>
      <c r="BW111" s="129">
        <v>0.59</v>
      </c>
      <c r="BX111" s="129">
        <v>0.71</v>
      </c>
      <c r="BY111" s="129">
        <v>0.02</v>
      </c>
      <c r="BZ111" s="129">
        <v>1.01</v>
      </c>
      <c r="CA111" s="129">
        <v>0.04</v>
      </c>
      <c r="CB111" s="129">
        <v>0.97</v>
      </c>
      <c r="CC111" s="129">
        <v>-0.73</v>
      </c>
      <c r="CD111" s="129">
        <v>0.78000000000000014</v>
      </c>
      <c r="CE111" s="129">
        <v>-1.04</v>
      </c>
      <c r="CF111" s="129">
        <v>2.44</v>
      </c>
      <c r="CG111" s="129">
        <v>0.03</v>
      </c>
      <c r="CH111" s="129">
        <v>0.61</v>
      </c>
      <c r="CI111" s="129">
        <v>-0.15</v>
      </c>
      <c r="CJ111" s="129">
        <v>-0.42999999999999994</v>
      </c>
      <c r="CK111" s="129">
        <v>-0.41</v>
      </c>
      <c r="CL111" s="129">
        <v>-0.18</v>
      </c>
      <c r="CM111" s="129">
        <v>0.52</v>
      </c>
      <c r="CN111" s="129">
        <v>0.82</v>
      </c>
      <c r="CO111" s="129">
        <v>0.93</v>
      </c>
      <c r="CP111" s="129">
        <v>-2.19</v>
      </c>
      <c r="CQ111" s="129">
        <v>0.43</v>
      </c>
      <c r="CR111" s="129">
        <v>2.1</v>
      </c>
      <c r="CS111" s="129">
        <v>1.8399999999999999</v>
      </c>
      <c r="CT111" s="129">
        <v>-0.35</v>
      </c>
      <c r="CU111" s="129">
        <v>-0.96999999999999986</v>
      </c>
      <c r="CV111" s="129">
        <v>0.72</v>
      </c>
      <c r="CW111" s="129">
        <v>0.33</v>
      </c>
      <c r="CX111" s="129">
        <v>0.17</v>
      </c>
      <c r="CY111" s="129">
        <v>0.24</v>
      </c>
      <c r="CZ111" s="129">
        <v>1.32</v>
      </c>
      <c r="DA111" s="129">
        <v>0.71</v>
      </c>
      <c r="DB111" s="129">
        <v>-1.66</v>
      </c>
      <c r="DC111" s="129">
        <v>2.31</v>
      </c>
      <c r="DD111" s="129">
        <v>0.96</v>
      </c>
      <c r="DE111" s="129">
        <v>1.42</v>
      </c>
      <c r="DF111" s="129">
        <v>0.56999999999999995</v>
      </c>
      <c r="DG111" s="129">
        <v>1.0900000000000001</v>
      </c>
      <c r="DH111" s="129">
        <v>1.8</v>
      </c>
      <c r="DI111" s="129">
        <v>1.33</v>
      </c>
      <c r="DJ111" s="129">
        <v>0.65</v>
      </c>
      <c r="DK111" s="129">
        <v>1.4300000000000002</v>
      </c>
      <c r="DL111" s="129">
        <v>2.8600000000000003</v>
      </c>
      <c r="DM111" s="129">
        <v>2.25</v>
      </c>
      <c r="DN111" s="129">
        <v>0.97</v>
      </c>
      <c r="DO111" s="129">
        <v>0.27</v>
      </c>
      <c r="DP111" s="129">
        <v>1.78</v>
      </c>
      <c r="DQ111" s="129">
        <v>0.33</v>
      </c>
      <c r="DR111" s="129">
        <v>0.52</v>
      </c>
      <c r="DS111" s="129">
        <v>0.16999999999999998</v>
      </c>
      <c r="DT111" s="129">
        <v>0.56000000000000005</v>
      </c>
      <c r="DU111" s="129">
        <v>1.4699999999999998</v>
      </c>
      <c r="DV111" s="129">
        <v>1.03</v>
      </c>
      <c r="DW111" s="129">
        <v>0.28999999999999998</v>
      </c>
      <c r="DX111" s="129">
        <v>-0.41</v>
      </c>
      <c r="DY111" s="129">
        <v>0.28999999999999998</v>
      </c>
      <c r="DZ111" s="129">
        <v>-1.05</v>
      </c>
      <c r="EA111" s="129">
        <v>0.42</v>
      </c>
      <c r="EB111" s="129">
        <v>1.21</v>
      </c>
      <c r="EC111" s="129">
        <v>0</v>
      </c>
      <c r="ED111" s="129">
        <v>-0.98</v>
      </c>
      <c r="EE111" s="129">
        <v>5.000000000000001E-2</v>
      </c>
      <c r="EF111" s="129">
        <v>-0.74</v>
      </c>
      <c r="EG111" s="129">
        <v>0.03</v>
      </c>
      <c r="EH111" s="129">
        <v>0.21</v>
      </c>
      <c r="EI111" s="129">
        <v>7.0000000000000007E-2</v>
      </c>
      <c r="EJ111" s="129">
        <v>1.3800000000000001</v>
      </c>
      <c r="EK111" s="129">
        <v>-0.63</v>
      </c>
      <c r="EL111" s="129">
        <v>-0.77999999999999992</v>
      </c>
      <c r="EM111" s="129">
        <v>-1.78</v>
      </c>
      <c r="EN111" s="129">
        <v>1.35</v>
      </c>
      <c r="EO111" s="129">
        <v>-6.0000000000000005E-2</v>
      </c>
      <c r="EP111" s="129">
        <v>0.33</v>
      </c>
      <c r="EQ111" s="129">
        <v>0.79</v>
      </c>
      <c r="ER111" s="129">
        <v>-0.72999999999999987</v>
      </c>
      <c r="ES111" s="129">
        <v>0.05</v>
      </c>
      <c r="ET111" s="129">
        <v>0.59</v>
      </c>
      <c r="EU111" s="129">
        <v>2.4700000000000002</v>
      </c>
      <c r="EV111">
        <f>100*SUMIF('12pxv'!$E$39:$E$492,$A111,'12pxv'!H$39:H$492)/sub_peso!EV111</f>
        <v>4.2</v>
      </c>
      <c r="EW111">
        <f>100*SUMIF('12pxv'!$E$39:$E$492,$A111,'12pxv'!I$39:I$492)/sub_peso!EW111</f>
        <v>1.64</v>
      </c>
      <c r="EX111">
        <f>100*SUMIF('12pxv'!$E$39:$E$492,$A111,'12pxv'!J$39:J$492)/sub_peso!EX111</f>
        <v>2.66</v>
      </c>
      <c r="EY111">
        <f>100*SUMIF('12pxv'!$E$39:$E$492,$A111,'12pxv'!K$39:K$492)/sub_peso!EY111</f>
        <v>2.38</v>
      </c>
      <c r="EZ111">
        <f>100*SUMIF('12pxv'!$E$39:$E$492,$A111,'12pxv'!L$39:L$492)/sub_peso!EZ111</f>
        <v>1.72</v>
      </c>
      <c r="FA111">
        <f>100*SUMIF('12pxv'!$E$39:$E$492,$A111,'12pxv'!M$39:M$492)/sub_peso!FA111</f>
        <v>1.82</v>
      </c>
      <c r="FB111">
        <f>100*SUMIF('12pxv'!$E$39:$E$492,$A111,'12pxv'!N$39:N$492)/sub_peso!FB111</f>
        <v>1.31</v>
      </c>
      <c r="FC111">
        <f>100*SUMIF('12pxv'!$E$39:$E$492,$A111,'12pxv'!O$39:O$492)/sub_peso!FC111</f>
        <v>1.49</v>
      </c>
      <c r="FD111">
        <f>100*SUMIF('12pxv'!$E$39:$E$492,$A111,'12pxv'!P$39:P$492)/sub_peso!FD111</f>
        <v>-0.28999999999999998</v>
      </c>
      <c r="FE111">
        <f>100*SUMIF('12pxv'!$E$39:$E$492,$A111,'12pxv'!Q$39:Q$492)/sub_peso!FE111</f>
        <v>1.1200000000000001</v>
      </c>
      <c r="FF111">
        <f>100*SUMIF('12pxv'!$E$39:$E$492,$A111,'12pxv'!R$39:R$492)/sub_peso!FF111</f>
        <v>0.64999999999999991</v>
      </c>
      <c r="FG111">
        <f>100*SUMIF('12pxv'!$E$39:$E$492,$A111,'12pxv'!S$39:S$492)/sub_peso!FG111</f>
        <v>0.71</v>
      </c>
      <c r="FH111">
        <f>100*SUMIF('12pxv'!$E$39:$E$492,$A111,'12pxv'!T$39:T$492)/sub_peso!FH111</f>
        <v>1.2700000000000002</v>
      </c>
      <c r="FI111">
        <f>100*SUMIF('12pxv'!$E$39:$E$492,$A111,'12pxv'!U$39:U$492)/sub_peso!FI111</f>
        <v>2.31</v>
      </c>
      <c r="FJ111">
        <f>100*SUMIF('12pxv'!$E$39:$E$492,$A111,'12pxv'!V$39:V$492)/sub_peso!FJ111</f>
        <v>0.87</v>
      </c>
      <c r="FK111">
        <f>100*SUMIF('12pxv'!$E$39:$E$492,$A111,'12pxv'!W$39:W$492)/sub_peso!FK111</f>
        <v>2.3399999999999994</v>
      </c>
      <c r="FL111">
        <f>100*SUMIF('12pxv'!$E$39:$E$492,$A111,'12pxv'!X$39:X$492)/sub_peso!FL111</f>
        <v>0.99</v>
      </c>
      <c r="FM111">
        <f>100*SUMIF('12pxv'!$E$39:$E$492,$A111,'12pxv'!Y$39:Y$492)/sub_peso!FM111</f>
        <v>0.37</v>
      </c>
      <c r="FN111">
        <f>100*SUMIF('12pxv'!$E$39:$E$492,$A111,'12pxv'!Z$39:Z$492)/sub_peso!FN111</f>
        <v>-0.18</v>
      </c>
      <c r="FO111">
        <f>100*SUMIF('12pxv'!$E$39:$E$492,$A111,'12pxv'!AA$39:AA$492)/sub_peso!FO111</f>
        <v>-0.51</v>
      </c>
      <c r="FP111">
        <f>100*SUMIF('12pxv'!$E$39:$E$492,$A111,'12pxv'!AB$39:AB$492)/sub_peso!FP111</f>
        <v>-0.19</v>
      </c>
      <c r="FQ111">
        <f>100*SUMIF('12pxv'!$E$39:$E$492,$A111,'12pxv'!AC$39:AC$492)/sub_peso!FQ111</f>
        <v>0.43</v>
      </c>
      <c r="FR111">
        <f>100*SUMIF('12pxv'!$E$39:$E$492,$A111,'12pxv'!AD$39:AD$492)/sub_peso!FR111</f>
        <v>0.27999999999999997</v>
      </c>
      <c r="FS111">
        <f>100*SUMIF('12pxv'!$E$39:$E$492,$A111,'12pxv'!AE$39:AE$492)/sub_peso!FS111</f>
        <v>-0.11</v>
      </c>
      <c r="FT111">
        <f>100*SUMIF('12pxv'!$E$39:$E$492,$A111,'12pxv'!AF$39:AF$492)/sub_peso!FT111</f>
        <v>0.39</v>
      </c>
      <c r="FU111">
        <f>100*SUMIF('12pxv'!$E$39:$E$492,$A111,'12pxv'!AG$39:AG$492)/sub_peso!FU111</f>
        <v>0.18000000000000002</v>
      </c>
      <c r="FV111">
        <f>100*SUMIF('12pxv'!$E$39:$E$492,$A111,'12pxv'!AH$39:AH$492)/sub_peso!FV111</f>
        <v>-0.52</v>
      </c>
      <c r="FW111">
        <f>100*SUMIF('12pxv'!$E$39:$E$492,$A111,'12pxv'!AI$39:AI$492)/sub_peso!FW111</f>
        <v>-0.49</v>
      </c>
      <c r="FX111">
        <f>100*SUMIF('12pxv'!$E$39:$E$492,$A111,'12pxv'!AJ$39:AJ$492)/sub_peso!FX111</f>
        <v>0.4</v>
      </c>
      <c r="FY111">
        <f>100*SUMIF('12pxv'!$E$39:$E$492,$A111,'12pxv'!AK$39:AK$492)/sub_peso!FY111</f>
        <v>-0.73999999999999988</v>
      </c>
      <c r="FZ111">
        <f>100*SUMIF('12pxv'!$E$39:$E$492,$A111,'12pxv'!AL$39:AL$492)/sub_peso!FZ111</f>
        <v>1.5</v>
      </c>
      <c r="GA111">
        <f>100*SUMIF('12pxv'!$E$39:$E$492,$A111,'12pxv'!AM$39:AM$492)/sub_peso!GA111</f>
        <v>0.19</v>
      </c>
      <c r="GB111">
        <f>100*SUMIF('12pxv'!$E$39:$E$492,$A111,'12pxv'!AN$39:AN$492)/sub_peso!GB111</f>
        <v>0.19</v>
      </c>
    </row>
    <row r="112" spans="1:184" x14ac:dyDescent="0.25">
      <c r="A112" s="59">
        <v>1115050</v>
      </c>
      <c r="B112" s="56" t="s">
        <v>113</v>
      </c>
      <c r="C112" s="129">
        <v>-0.39</v>
      </c>
      <c r="D112" s="129">
        <v>1.1100000000000001</v>
      </c>
      <c r="E112" s="129">
        <v>-0.34</v>
      </c>
      <c r="F112" s="129">
        <v>0.43</v>
      </c>
      <c r="G112" s="129">
        <v>3.1200000000000006</v>
      </c>
      <c r="H112" s="129">
        <v>3.8500000000000005</v>
      </c>
      <c r="I112" s="129">
        <v>4.4999999999999991</v>
      </c>
      <c r="J112" s="129">
        <v>7.11</v>
      </c>
      <c r="K112" s="129">
        <v>-1.58</v>
      </c>
      <c r="L112" s="129">
        <v>-2.31</v>
      </c>
      <c r="M112" s="129">
        <v>1.96</v>
      </c>
      <c r="N112" s="129">
        <v>-0.51000000000000012</v>
      </c>
      <c r="O112" s="129">
        <v>2.4700000000000002</v>
      </c>
      <c r="P112" s="129">
        <v>-0.92</v>
      </c>
      <c r="Q112" s="129">
        <v>-1.1300000000000001</v>
      </c>
      <c r="R112" s="129">
        <v>-1.83</v>
      </c>
      <c r="S112" s="129">
        <v>1.86</v>
      </c>
      <c r="T112" s="129">
        <v>0.99999999999999989</v>
      </c>
      <c r="U112" s="129">
        <v>-1.8</v>
      </c>
      <c r="V112" s="129">
        <v>0.2</v>
      </c>
      <c r="W112" s="129">
        <v>0.37</v>
      </c>
      <c r="X112" s="129">
        <v>1.5</v>
      </c>
      <c r="Y112" s="129">
        <v>0.41</v>
      </c>
      <c r="Z112" s="129">
        <v>0.91</v>
      </c>
      <c r="AA112" s="129">
        <v>-1.17</v>
      </c>
      <c r="AB112" s="129">
        <v>0.05</v>
      </c>
      <c r="AC112" s="129">
        <v>0.71</v>
      </c>
      <c r="AD112" s="129">
        <v>0</v>
      </c>
      <c r="AE112" s="129">
        <v>-0.04</v>
      </c>
      <c r="AF112" s="129">
        <v>0.85999999999999988</v>
      </c>
      <c r="AG112" s="129">
        <v>0.53</v>
      </c>
      <c r="AH112" s="129">
        <v>0.19</v>
      </c>
      <c r="AI112" s="129">
        <v>-0.92</v>
      </c>
      <c r="AJ112" s="129">
        <v>2.4000000000000004</v>
      </c>
      <c r="AK112" s="129">
        <v>-0.35</v>
      </c>
      <c r="AL112" s="129">
        <v>0.4</v>
      </c>
      <c r="AM112" s="129">
        <v>1.3</v>
      </c>
      <c r="AN112" s="129">
        <v>-0.11</v>
      </c>
      <c r="AO112" s="129">
        <v>0.27000000000000007</v>
      </c>
      <c r="AP112" s="129">
        <v>2.94</v>
      </c>
      <c r="AQ112" s="129">
        <v>5.4399999999999995</v>
      </c>
      <c r="AR112" s="129">
        <v>3.7</v>
      </c>
      <c r="AS112" s="129">
        <v>2.74</v>
      </c>
      <c r="AT112" s="129">
        <v>2.0699999999999998</v>
      </c>
      <c r="AU112" s="129">
        <v>2.0799999999999996</v>
      </c>
      <c r="AV112" s="129">
        <v>3.39</v>
      </c>
      <c r="AW112" s="129">
        <v>0.97999999999999987</v>
      </c>
      <c r="AX112" s="129">
        <v>0.2</v>
      </c>
      <c r="AY112" s="129">
        <v>1.9200000000000002</v>
      </c>
      <c r="AZ112" s="129">
        <v>1.0000000000000002</v>
      </c>
      <c r="BA112" s="129">
        <v>-1.23</v>
      </c>
      <c r="BB112" s="129">
        <v>-2.5999999999999996</v>
      </c>
      <c r="BC112" s="129">
        <v>-1.43</v>
      </c>
      <c r="BD112" s="129">
        <v>-0.48</v>
      </c>
      <c r="BE112" s="129">
        <v>1.1399999999999999</v>
      </c>
      <c r="BF112" s="129">
        <v>-1.94</v>
      </c>
      <c r="BG112" s="129">
        <v>2.44</v>
      </c>
      <c r="BH112" s="129">
        <v>0.56000000000000005</v>
      </c>
      <c r="BI112" s="129">
        <v>-0.69</v>
      </c>
      <c r="BJ112" s="129">
        <v>1.04</v>
      </c>
      <c r="BK112" s="129">
        <v>0.32999999999999996</v>
      </c>
      <c r="BL112" s="129">
        <v>-0.92</v>
      </c>
      <c r="BM112" s="129">
        <v>-0.46</v>
      </c>
      <c r="BN112" s="129">
        <v>-1.8299999999999998</v>
      </c>
      <c r="BO112" s="129">
        <v>1.43</v>
      </c>
      <c r="BP112" s="129">
        <v>3.71</v>
      </c>
      <c r="BQ112" s="129">
        <v>8.1199999999999992</v>
      </c>
      <c r="BR112" s="129">
        <v>1.42</v>
      </c>
      <c r="BS112" s="129">
        <v>2.17</v>
      </c>
      <c r="BT112" s="129">
        <v>-0.34000000000000008</v>
      </c>
      <c r="BU112" s="129">
        <v>-0.08</v>
      </c>
      <c r="BV112" s="129">
        <v>2.42</v>
      </c>
      <c r="BW112" s="129">
        <v>-1.54</v>
      </c>
      <c r="BX112" s="129">
        <v>-0.57999999999999996</v>
      </c>
      <c r="BY112" s="129">
        <v>1.48</v>
      </c>
      <c r="BZ112" s="129">
        <v>-0.66000000000000014</v>
      </c>
      <c r="CA112" s="129">
        <v>0.49000000000000005</v>
      </c>
      <c r="CB112" s="129">
        <v>-0.49000000000000005</v>
      </c>
      <c r="CC112" s="129">
        <v>0.83999999999999986</v>
      </c>
      <c r="CD112" s="129">
        <v>2.3199999999999998</v>
      </c>
      <c r="CE112" s="129">
        <v>-2.1800000000000002</v>
      </c>
      <c r="CF112" s="129">
        <v>-1.44</v>
      </c>
      <c r="CG112" s="129">
        <v>1.85</v>
      </c>
      <c r="CH112" s="129">
        <v>-2.8</v>
      </c>
      <c r="CI112" s="129">
        <v>-1.1100000000000001</v>
      </c>
      <c r="CJ112" s="129">
        <v>0.44999999999999996</v>
      </c>
      <c r="CK112" s="129">
        <v>-2.63</v>
      </c>
      <c r="CL112" s="129">
        <v>-1.1499999999999999</v>
      </c>
      <c r="CM112" s="129">
        <v>-0.92</v>
      </c>
      <c r="CN112" s="129">
        <v>-1.33</v>
      </c>
      <c r="CO112" s="129">
        <v>0.66</v>
      </c>
      <c r="CP112" s="129">
        <v>0.08</v>
      </c>
      <c r="CQ112" s="129">
        <v>1.41</v>
      </c>
      <c r="CR112" s="129">
        <v>-1.01</v>
      </c>
      <c r="CS112" s="129">
        <v>0.66</v>
      </c>
      <c r="CT112" s="129">
        <v>0.76</v>
      </c>
      <c r="CU112" s="129">
        <v>-2.27</v>
      </c>
      <c r="CV112" s="129">
        <v>-0.42</v>
      </c>
      <c r="CW112" s="129">
        <v>0.11999999999999998</v>
      </c>
      <c r="CX112" s="129">
        <v>0.16</v>
      </c>
      <c r="CY112" s="129">
        <v>-0.89999999999999991</v>
      </c>
      <c r="CZ112" s="129">
        <v>1.43</v>
      </c>
      <c r="DA112" s="129">
        <v>1.6899999999999997</v>
      </c>
      <c r="DB112" s="129">
        <v>-0.19999999999999998</v>
      </c>
      <c r="DC112" s="129">
        <v>0.63</v>
      </c>
      <c r="DD112" s="129">
        <v>0.26</v>
      </c>
      <c r="DE112" s="129">
        <v>1.63</v>
      </c>
      <c r="DF112" s="129">
        <v>0.01</v>
      </c>
      <c r="DG112" s="129">
        <v>1.8899999999999997</v>
      </c>
      <c r="DH112" s="129">
        <v>4.13</v>
      </c>
      <c r="DI112" s="129">
        <v>9.07</v>
      </c>
      <c r="DJ112" s="129">
        <v>2.35</v>
      </c>
      <c r="DK112" s="129">
        <v>5</v>
      </c>
      <c r="DL112" s="129">
        <v>0.86</v>
      </c>
      <c r="DM112" s="129">
        <v>1.57</v>
      </c>
      <c r="DN112" s="129">
        <v>-1.08</v>
      </c>
      <c r="DO112" s="129">
        <v>2.61</v>
      </c>
      <c r="DP112" s="129">
        <v>-2.19</v>
      </c>
      <c r="DQ112" s="129">
        <v>-0.41</v>
      </c>
      <c r="DR112" s="129">
        <v>-0.05</v>
      </c>
      <c r="DS112" s="129">
        <v>-0.14000000000000001</v>
      </c>
      <c r="DT112" s="129">
        <v>0.27</v>
      </c>
      <c r="DU112" s="129">
        <v>-0.5</v>
      </c>
      <c r="DV112" s="129">
        <v>-0.43</v>
      </c>
      <c r="DW112" s="129">
        <v>0.56000000000000005</v>
      </c>
      <c r="DX112" s="129">
        <v>-0.14000000000000001</v>
      </c>
      <c r="DY112" s="129">
        <v>0.19000000000000003</v>
      </c>
      <c r="DZ112" s="129">
        <v>-0.12</v>
      </c>
      <c r="EA112" s="129">
        <v>-7.0000000000000007E-2</v>
      </c>
      <c r="EB112" s="129">
        <v>0.10999999999999999</v>
      </c>
      <c r="EC112" s="129">
        <v>-0.33</v>
      </c>
      <c r="ED112" s="129">
        <v>-0.10999999999999999</v>
      </c>
      <c r="EE112" s="129">
        <v>-0.25</v>
      </c>
      <c r="EF112" s="129">
        <v>-1.45</v>
      </c>
      <c r="EG112" s="129">
        <v>-0.17</v>
      </c>
      <c r="EH112" s="129">
        <v>-1.24</v>
      </c>
      <c r="EI112" s="129">
        <v>0.95999999999999985</v>
      </c>
      <c r="EJ112" s="129">
        <v>-1.1200000000000001</v>
      </c>
      <c r="EK112" s="129">
        <v>-0.09</v>
      </c>
      <c r="EL112" s="129">
        <v>-0.66</v>
      </c>
      <c r="EM112" s="129">
        <v>0.93</v>
      </c>
      <c r="EN112" s="129">
        <v>-0.42</v>
      </c>
      <c r="EO112" s="129">
        <v>-5.9999999999999991E-2</v>
      </c>
      <c r="EP112" s="129">
        <v>0.3</v>
      </c>
      <c r="EQ112" s="129">
        <v>1.21</v>
      </c>
      <c r="ER112" s="129">
        <v>-0.66</v>
      </c>
      <c r="ES112" s="129">
        <v>-1.1000000000000001</v>
      </c>
      <c r="ET112" s="129">
        <v>0.62</v>
      </c>
      <c r="EU112" s="129">
        <v>-0.57999999999999996</v>
      </c>
      <c r="EV112">
        <f>100*SUMIF('12pxv'!$E$39:$E$492,$A112,'12pxv'!H$39:H$492)/sub_peso!EV112</f>
        <v>-2.97</v>
      </c>
      <c r="EW112">
        <f>100*SUMIF('12pxv'!$E$39:$E$492,$A112,'12pxv'!I$39:I$492)/sub_peso!EW112</f>
        <v>1.61</v>
      </c>
      <c r="EX112">
        <f>100*SUMIF('12pxv'!$E$39:$E$492,$A112,'12pxv'!J$39:J$492)/sub_peso!EX112</f>
        <v>-1.61</v>
      </c>
      <c r="EY112">
        <f>100*SUMIF('12pxv'!$E$39:$E$492,$A112,'12pxv'!K$39:K$492)/sub_peso!EY112</f>
        <v>-1.7800000000000002</v>
      </c>
      <c r="EZ112">
        <f>100*SUMIF('12pxv'!$E$39:$E$492,$A112,'12pxv'!L$39:L$492)/sub_peso!EZ112</f>
        <v>3.37</v>
      </c>
      <c r="FA112">
        <f>100*SUMIF('12pxv'!$E$39:$E$492,$A112,'12pxv'!M$39:M$492)/sub_peso!FA112</f>
        <v>1.64</v>
      </c>
      <c r="FB112">
        <f>100*SUMIF('12pxv'!$E$39:$E$492,$A112,'12pxv'!N$39:N$492)/sub_peso!FB112</f>
        <v>-1.06</v>
      </c>
      <c r="FC112">
        <f>100*SUMIF('12pxv'!$E$39:$E$492,$A112,'12pxv'!O$39:O$492)/sub_peso!FC112</f>
        <v>1.0900000000000001</v>
      </c>
      <c r="FD112">
        <f>100*SUMIF('12pxv'!$E$39:$E$492,$A112,'12pxv'!P$39:P$492)/sub_peso!FD112</f>
        <v>-0.41</v>
      </c>
      <c r="FE112">
        <f>100*SUMIF('12pxv'!$E$39:$E$492,$A112,'12pxv'!Q$39:Q$492)/sub_peso!FE112</f>
        <v>2.89</v>
      </c>
      <c r="FF112">
        <f>100*SUMIF('12pxv'!$E$39:$E$492,$A112,'12pxv'!R$39:R$492)/sub_peso!FF112</f>
        <v>0.51</v>
      </c>
      <c r="FG112">
        <f>100*SUMIF('12pxv'!$E$39:$E$492,$A112,'12pxv'!S$39:S$492)/sub_peso!FG112</f>
        <v>0.7</v>
      </c>
      <c r="FH112">
        <f>100*SUMIF('12pxv'!$E$39:$E$492,$A112,'12pxv'!T$39:T$492)/sub_peso!FH112</f>
        <v>2.2200000000000002</v>
      </c>
      <c r="FI112">
        <f>100*SUMIF('12pxv'!$E$39:$E$492,$A112,'12pxv'!U$39:U$492)/sub_peso!FI112</f>
        <v>1.05</v>
      </c>
      <c r="FJ112">
        <f>100*SUMIF('12pxv'!$E$39:$E$492,$A112,'12pxv'!V$39:V$492)/sub_peso!FJ112</f>
        <v>1.05</v>
      </c>
      <c r="FK112">
        <f>100*SUMIF('12pxv'!$E$39:$E$492,$A112,'12pxv'!W$39:W$492)/sub_peso!FK112</f>
        <v>1.6</v>
      </c>
      <c r="FL112">
        <f>100*SUMIF('12pxv'!$E$39:$E$492,$A112,'12pxv'!X$39:X$492)/sub_peso!FL112</f>
        <v>0.09</v>
      </c>
      <c r="FM112">
        <f>100*SUMIF('12pxv'!$E$39:$E$492,$A112,'12pxv'!Y$39:Y$492)/sub_peso!FM112</f>
        <v>0.67</v>
      </c>
      <c r="FN112">
        <f>100*SUMIF('12pxv'!$E$39:$E$492,$A112,'12pxv'!Z$39:Z$492)/sub_peso!FN112</f>
        <v>2.39</v>
      </c>
      <c r="FO112">
        <f>100*SUMIF('12pxv'!$E$39:$E$492,$A112,'12pxv'!AA$39:AA$492)/sub_peso!FO112</f>
        <v>0.82</v>
      </c>
      <c r="FP112">
        <f>100*SUMIF('12pxv'!$E$39:$E$492,$A112,'12pxv'!AB$39:AB$492)/sub_peso!FP112</f>
        <v>-1.39</v>
      </c>
      <c r="FQ112">
        <f>100*SUMIF('12pxv'!$E$39:$E$492,$A112,'12pxv'!AC$39:AC$492)/sub_peso!FQ112</f>
        <v>1.9200000000000002</v>
      </c>
      <c r="FR112">
        <f>100*SUMIF('12pxv'!$E$39:$E$492,$A112,'12pxv'!AD$39:AD$492)/sub_peso!FR112</f>
        <v>0.92</v>
      </c>
      <c r="FS112">
        <f>100*SUMIF('12pxv'!$E$39:$E$492,$A112,'12pxv'!AE$39:AE$492)/sub_peso!FS112</f>
        <v>0.26</v>
      </c>
      <c r="FT112">
        <f>100*SUMIF('12pxv'!$E$39:$E$492,$A112,'12pxv'!AF$39:AF$492)/sub_peso!FT112</f>
        <v>-2.6</v>
      </c>
      <c r="FU112">
        <f>100*SUMIF('12pxv'!$E$39:$E$492,$A112,'12pxv'!AG$39:AG$492)/sub_peso!FU112</f>
        <v>0.22</v>
      </c>
      <c r="FV112">
        <f>100*SUMIF('12pxv'!$E$39:$E$492,$A112,'12pxv'!AH$39:AH$492)/sub_peso!FV112</f>
        <v>0.82</v>
      </c>
      <c r="FW112">
        <f>100*SUMIF('12pxv'!$E$39:$E$492,$A112,'12pxv'!AI$39:AI$492)/sub_peso!FW112</f>
        <v>-0.89000000000000012</v>
      </c>
      <c r="FX112">
        <f>100*SUMIF('12pxv'!$E$39:$E$492,$A112,'12pxv'!AJ$39:AJ$492)/sub_peso!FX112</f>
        <v>3.5099999999999993</v>
      </c>
      <c r="FY112">
        <f>100*SUMIF('12pxv'!$E$39:$E$492,$A112,'12pxv'!AK$39:AK$492)/sub_peso!FY112</f>
        <v>-1.54</v>
      </c>
      <c r="FZ112">
        <f>100*SUMIF('12pxv'!$E$39:$E$492,$A112,'12pxv'!AL$39:AL$492)/sub_peso!FZ112</f>
        <v>1.32</v>
      </c>
      <c r="GA112">
        <f>100*SUMIF('12pxv'!$E$39:$E$492,$A112,'12pxv'!AM$39:AM$492)/sub_peso!GA112</f>
        <v>0.11</v>
      </c>
      <c r="GB112">
        <f>100*SUMIF('12pxv'!$E$39:$E$492,$A112,'12pxv'!AN$39:AN$492)/sub_peso!GB112</f>
        <v>2.68</v>
      </c>
    </row>
    <row r="113" spans="1:184" x14ac:dyDescent="0.25">
      <c r="A113" s="59">
        <v>1115051</v>
      </c>
      <c r="B113" s="56" t="s">
        <v>114</v>
      </c>
      <c r="C113" s="129">
        <v>-2.9300000000000006</v>
      </c>
      <c r="D113" s="129">
        <v>0.25</v>
      </c>
      <c r="E113" s="129">
        <v>0.12</v>
      </c>
      <c r="F113" s="129">
        <v>-1.37</v>
      </c>
      <c r="G113" s="129">
        <v>1.1000000000000001</v>
      </c>
      <c r="H113" s="129">
        <v>1.59</v>
      </c>
      <c r="I113" s="129">
        <v>1.32</v>
      </c>
      <c r="J113" s="129">
        <v>10.77</v>
      </c>
      <c r="K113" s="129">
        <v>1.1399999999999999</v>
      </c>
      <c r="L113" s="129">
        <v>1.48</v>
      </c>
      <c r="M113" s="129">
        <v>-0.27</v>
      </c>
      <c r="N113" s="129">
        <v>-0.35</v>
      </c>
      <c r="O113" s="129">
        <v>-0.95</v>
      </c>
      <c r="P113" s="129">
        <v>-0.48999999999999994</v>
      </c>
      <c r="Q113" s="129">
        <v>3.75</v>
      </c>
      <c r="R113" s="129">
        <v>-0.9</v>
      </c>
      <c r="S113" s="129">
        <v>1.07</v>
      </c>
      <c r="T113" s="129">
        <v>1.07</v>
      </c>
      <c r="U113" s="129">
        <v>1.17</v>
      </c>
      <c r="V113" s="129">
        <v>-0.73</v>
      </c>
      <c r="W113" s="129">
        <v>-0.76000000000000012</v>
      </c>
      <c r="X113" s="129">
        <v>-0.7</v>
      </c>
      <c r="Y113" s="129">
        <v>2.09</v>
      </c>
      <c r="Z113" s="129">
        <v>0.20000000000000004</v>
      </c>
      <c r="AA113" s="129">
        <v>0.12</v>
      </c>
      <c r="AB113" s="129">
        <v>-0.86999999999999988</v>
      </c>
      <c r="AC113" s="129">
        <v>0.3</v>
      </c>
      <c r="AD113" s="129">
        <v>0.65</v>
      </c>
      <c r="AE113" s="129">
        <v>0.92</v>
      </c>
      <c r="AF113" s="129">
        <v>-0.85000000000000009</v>
      </c>
      <c r="AG113" s="129">
        <v>0.52</v>
      </c>
      <c r="AH113" s="129">
        <v>2.23</v>
      </c>
      <c r="AI113" s="129">
        <v>0.2</v>
      </c>
      <c r="AJ113" s="129">
        <v>0.54</v>
      </c>
      <c r="AK113" s="129">
        <v>0.02</v>
      </c>
      <c r="AL113" s="129">
        <v>-0.69</v>
      </c>
      <c r="AM113" s="129">
        <v>2.35</v>
      </c>
      <c r="AN113" s="129">
        <v>1.45</v>
      </c>
      <c r="AO113" s="129">
        <v>6.33</v>
      </c>
      <c r="AP113" s="129">
        <v>6.43</v>
      </c>
      <c r="AQ113" s="129">
        <v>6.29</v>
      </c>
      <c r="AR113" s="129">
        <v>5.5099999999999989</v>
      </c>
      <c r="AS113" s="129">
        <v>0.63</v>
      </c>
      <c r="AT113" s="129">
        <v>10.880000000000003</v>
      </c>
      <c r="AU113" s="129">
        <v>3.0199999999999996</v>
      </c>
      <c r="AV113" s="129">
        <v>0.7</v>
      </c>
      <c r="AW113" s="129">
        <v>-1.07</v>
      </c>
      <c r="AX113" s="129">
        <v>-3.35</v>
      </c>
      <c r="AY113" s="129">
        <v>-0.41</v>
      </c>
      <c r="AZ113" s="129">
        <v>1.4100000000000001</v>
      </c>
      <c r="BA113" s="129">
        <v>-0.9</v>
      </c>
      <c r="BB113" s="129">
        <v>0.64</v>
      </c>
      <c r="BC113" s="129">
        <v>-1.8199999999999998</v>
      </c>
      <c r="BD113" s="129">
        <v>-0.19000000000000003</v>
      </c>
      <c r="BE113" s="129">
        <v>-0.49</v>
      </c>
      <c r="BF113" s="129">
        <v>1.66</v>
      </c>
      <c r="BG113" s="129">
        <v>2.12</v>
      </c>
      <c r="BH113" s="129">
        <v>-2.1800000000000002</v>
      </c>
      <c r="BI113" s="129">
        <v>1.4</v>
      </c>
      <c r="BJ113" s="129">
        <v>0.37000000000000005</v>
      </c>
      <c r="BK113" s="129">
        <v>-2</v>
      </c>
      <c r="BL113" s="129">
        <v>1.2899999999999998</v>
      </c>
      <c r="BM113" s="129">
        <v>0.13</v>
      </c>
      <c r="BN113" s="129">
        <v>-1.1000000000000001</v>
      </c>
      <c r="BO113" s="129">
        <v>1.23</v>
      </c>
      <c r="BP113" s="129">
        <v>3.3599999999999994</v>
      </c>
      <c r="BQ113" s="129">
        <v>12.350000000000001</v>
      </c>
      <c r="BR113" s="129">
        <v>5.97</v>
      </c>
      <c r="BS113" s="129">
        <v>0.76</v>
      </c>
      <c r="BT113" s="129">
        <v>1.4899999999999998</v>
      </c>
      <c r="BU113" s="129">
        <v>1.28</v>
      </c>
      <c r="BV113" s="129">
        <v>-0.18</v>
      </c>
      <c r="BW113" s="129">
        <v>-0.1</v>
      </c>
      <c r="BX113" s="129">
        <v>-0.25</v>
      </c>
      <c r="BY113" s="129">
        <v>-1.9</v>
      </c>
      <c r="BZ113" s="129">
        <v>0.64</v>
      </c>
      <c r="CA113" s="129">
        <v>0.21</v>
      </c>
      <c r="CB113" s="129">
        <v>-0.81</v>
      </c>
      <c r="CC113" s="129">
        <v>0.24</v>
      </c>
      <c r="CD113" s="129">
        <v>-1.67</v>
      </c>
      <c r="CE113" s="129">
        <v>1.34</v>
      </c>
      <c r="CF113" s="129">
        <v>0.82</v>
      </c>
      <c r="CG113" s="129">
        <v>1.36</v>
      </c>
      <c r="CH113" s="129">
        <v>-0.91</v>
      </c>
      <c r="CI113" s="129">
        <v>1.3199999999999998</v>
      </c>
      <c r="CJ113" s="129">
        <v>-0.76</v>
      </c>
      <c r="CK113" s="129">
        <v>-0.65999999999999992</v>
      </c>
      <c r="CL113" s="129">
        <v>-0.89</v>
      </c>
      <c r="CM113" s="129">
        <v>-0.73</v>
      </c>
      <c r="CN113" s="129">
        <v>4.9999999999999996E-2</v>
      </c>
      <c r="CO113" s="129">
        <v>0.54</v>
      </c>
      <c r="CP113" s="129">
        <v>1.3999999999999997</v>
      </c>
      <c r="CQ113" s="129">
        <v>-4.9999999999999996E-2</v>
      </c>
      <c r="CR113" s="129">
        <v>-0.24</v>
      </c>
      <c r="CS113" s="129">
        <v>-0.22</v>
      </c>
      <c r="CT113" s="129">
        <v>0.21</v>
      </c>
      <c r="CU113" s="129">
        <v>-0.55000000000000004</v>
      </c>
      <c r="CV113" s="129">
        <v>0.62999999999999989</v>
      </c>
      <c r="CW113" s="129">
        <v>-4.9999999999999996E-2</v>
      </c>
      <c r="CX113" s="129">
        <v>-0.27</v>
      </c>
      <c r="CY113" s="129">
        <v>0.61999999999999988</v>
      </c>
      <c r="CZ113" s="129">
        <v>0.92</v>
      </c>
      <c r="DA113" s="129">
        <v>1.44</v>
      </c>
      <c r="DB113" s="129">
        <v>-2.4900000000000002</v>
      </c>
      <c r="DC113" s="129">
        <v>0.5</v>
      </c>
      <c r="DD113" s="129">
        <v>0.27</v>
      </c>
      <c r="DE113" s="129">
        <v>0.03</v>
      </c>
      <c r="DF113" s="129">
        <v>-0.76000000000000012</v>
      </c>
      <c r="DG113" s="129">
        <v>-0.38999999999999996</v>
      </c>
      <c r="DH113" s="129">
        <v>2.2400000000000002</v>
      </c>
      <c r="DI113" s="129">
        <v>1.45</v>
      </c>
      <c r="DJ113" s="129">
        <v>3.39</v>
      </c>
      <c r="DK113" s="129">
        <v>3.2400000000000007</v>
      </c>
      <c r="DL113" s="129">
        <v>0.81</v>
      </c>
      <c r="DM113" s="129">
        <v>1.54</v>
      </c>
      <c r="DN113" s="129">
        <v>0.15</v>
      </c>
      <c r="DO113" s="129">
        <v>0.91</v>
      </c>
      <c r="DP113" s="129">
        <v>0</v>
      </c>
      <c r="DQ113" s="129">
        <v>-0.82</v>
      </c>
      <c r="DR113" s="129">
        <v>-0.92</v>
      </c>
      <c r="DS113" s="129">
        <v>-0.15</v>
      </c>
      <c r="DT113" s="129">
        <v>-0.68000000000000016</v>
      </c>
      <c r="DU113" s="129">
        <v>-0.03</v>
      </c>
      <c r="DV113" s="129">
        <v>0.22000000000000003</v>
      </c>
      <c r="DW113" s="129">
        <v>-0.91</v>
      </c>
      <c r="DX113" s="129">
        <v>0.02</v>
      </c>
      <c r="DY113" s="129">
        <v>-0.84000000000000008</v>
      </c>
      <c r="DZ113" s="129">
        <v>-0.76000000000000012</v>
      </c>
      <c r="EA113" s="129">
        <v>0.95</v>
      </c>
      <c r="EB113" s="129">
        <v>-0.23999999999999996</v>
      </c>
      <c r="EC113" s="129">
        <v>-0.19000000000000003</v>
      </c>
      <c r="ED113" s="129">
        <v>-1.83</v>
      </c>
      <c r="EE113" s="129">
        <v>-0.90999999999999992</v>
      </c>
      <c r="EF113" s="129">
        <v>-1.92</v>
      </c>
      <c r="EG113" s="129">
        <v>0.6</v>
      </c>
      <c r="EH113" s="129">
        <v>0.12000000000000001</v>
      </c>
      <c r="EI113" s="129">
        <v>1.7399999999999998</v>
      </c>
      <c r="EJ113" s="129">
        <v>-1.8500000000000003</v>
      </c>
      <c r="EK113" s="129">
        <v>0.42999999999999994</v>
      </c>
      <c r="EL113" s="129">
        <v>0.11000000000000001</v>
      </c>
      <c r="EM113" s="129">
        <v>-0.74</v>
      </c>
      <c r="EN113" s="129">
        <v>0.22000000000000003</v>
      </c>
      <c r="EO113" s="129">
        <v>0.8600000000000001</v>
      </c>
      <c r="EP113" s="129">
        <v>-0.17</v>
      </c>
      <c r="EQ113" s="129">
        <v>-1.03</v>
      </c>
      <c r="ER113" s="129">
        <v>1.28</v>
      </c>
      <c r="ES113" s="129">
        <v>0.67</v>
      </c>
      <c r="ET113" s="129">
        <v>0.59</v>
      </c>
      <c r="EU113" s="129">
        <v>0.47</v>
      </c>
      <c r="EV113">
        <f>100*SUMIF('12pxv'!$E$39:$E$492,$A113,'12pxv'!H$39:H$492)/sub_peso!EV113</f>
        <v>0.84</v>
      </c>
      <c r="EW113">
        <f>100*SUMIF('12pxv'!$E$39:$E$492,$A113,'12pxv'!I$39:I$492)/sub_peso!EW113</f>
        <v>-2.4000000000000004</v>
      </c>
      <c r="EX113">
        <f>100*SUMIF('12pxv'!$E$39:$E$492,$A113,'12pxv'!J$39:J$492)/sub_peso!EX113</f>
        <v>4.4499999999999993</v>
      </c>
      <c r="EY113">
        <f>100*SUMIF('12pxv'!$E$39:$E$492,$A113,'12pxv'!K$39:K$492)/sub_peso!EY113</f>
        <v>1.22</v>
      </c>
      <c r="EZ113">
        <f>100*SUMIF('12pxv'!$E$39:$E$492,$A113,'12pxv'!L$39:L$492)/sub_peso!EZ113</f>
        <v>1.22</v>
      </c>
      <c r="FA113">
        <f>100*SUMIF('12pxv'!$E$39:$E$492,$A113,'12pxv'!M$39:M$492)/sub_peso!FA113</f>
        <v>2.4900000000000002</v>
      </c>
      <c r="FB113">
        <f>100*SUMIF('12pxv'!$E$39:$E$492,$A113,'12pxv'!N$39:N$492)/sub_peso!FB113</f>
        <v>3.65</v>
      </c>
      <c r="FC113">
        <f>100*SUMIF('12pxv'!$E$39:$E$492,$A113,'12pxv'!O$39:O$492)/sub_peso!FC113</f>
        <v>2.74</v>
      </c>
      <c r="FD113">
        <f>100*SUMIF('12pxv'!$E$39:$E$492,$A113,'12pxv'!P$39:P$492)/sub_peso!FD113</f>
        <v>-1.62</v>
      </c>
      <c r="FE113">
        <f>100*SUMIF('12pxv'!$E$39:$E$492,$A113,'12pxv'!Q$39:Q$492)/sub_peso!FE113</f>
        <v>1.1099999999999999</v>
      </c>
      <c r="FF113">
        <f>100*SUMIF('12pxv'!$E$39:$E$492,$A113,'12pxv'!R$39:R$492)/sub_peso!FF113</f>
        <v>0.25000000000000006</v>
      </c>
      <c r="FG113">
        <f>100*SUMIF('12pxv'!$E$39:$E$492,$A113,'12pxv'!S$39:S$492)/sub_peso!FG113</f>
        <v>6.9999999999999993E-2</v>
      </c>
      <c r="FH113">
        <f>100*SUMIF('12pxv'!$E$39:$E$492,$A113,'12pxv'!T$39:T$492)/sub_peso!FH113</f>
        <v>1.07</v>
      </c>
      <c r="FI113">
        <f>100*SUMIF('12pxv'!$E$39:$E$492,$A113,'12pxv'!U$39:U$492)/sub_peso!FI113</f>
        <v>-3.89</v>
      </c>
      <c r="FJ113">
        <f>100*SUMIF('12pxv'!$E$39:$E$492,$A113,'12pxv'!V$39:V$492)/sub_peso!FJ113</f>
        <v>4.26</v>
      </c>
      <c r="FK113">
        <f>100*SUMIF('12pxv'!$E$39:$E$492,$A113,'12pxv'!W$39:W$492)/sub_peso!FK113</f>
        <v>-2.85</v>
      </c>
      <c r="FL113">
        <f>100*SUMIF('12pxv'!$E$39:$E$492,$A113,'12pxv'!X$39:X$492)/sub_peso!FL113</f>
        <v>-3.2500000000000004</v>
      </c>
      <c r="FM113">
        <f>100*SUMIF('12pxv'!$E$39:$E$492,$A113,'12pxv'!Y$39:Y$492)/sub_peso!FM113</f>
        <v>0.37</v>
      </c>
      <c r="FN113">
        <f>100*SUMIF('12pxv'!$E$39:$E$492,$A113,'12pxv'!Z$39:Z$492)/sub_peso!FN113</f>
        <v>0.34000000000000008</v>
      </c>
      <c r="FO113">
        <f>100*SUMIF('12pxv'!$E$39:$E$492,$A113,'12pxv'!AA$39:AA$492)/sub_peso!FO113</f>
        <v>0.44</v>
      </c>
      <c r="FP113">
        <f>100*SUMIF('12pxv'!$E$39:$E$492,$A113,'12pxv'!AB$39:AB$492)/sub_peso!FP113</f>
        <v>2.04</v>
      </c>
      <c r="FQ113">
        <f>100*SUMIF('12pxv'!$E$39:$E$492,$A113,'12pxv'!AC$39:AC$492)/sub_peso!FQ113</f>
        <v>2.1800000000000006</v>
      </c>
      <c r="FR113">
        <f>100*SUMIF('12pxv'!$E$39:$E$492,$A113,'12pxv'!AD$39:AD$492)/sub_peso!FR113</f>
        <v>-0.94</v>
      </c>
      <c r="FS113">
        <f>100*SUMIF('12pxv'!$E$39:$E$492,$A113,'12pxv'!AE$39:AE$492)/sub_peso!FS113</f>
        <v>0.83</v>
      </c>
      <c r="FT113">
        <f>100*SUMIF('12pxv'!$E$39:$E$492,$A113,'12pxv'!AF$39:AF$492)/sub_peso!FT113</f>
        <v>0.23</v>
      </c>
      <c r="FU113">
        <f>100*SUMIF('12pxv'!$E$39:$E$492,$A113,'12pxv'!AG$39:AG$492)/sub_peso!FU113</f>
        <v>0.82000000000000006</v>
      </c>
      <c r="FV113">
        <f>100*SUMIF('12pxv'!$E$39:$E$492,$A113,'12pxv'!AH$39:AH$492)/sub_peso!FV113</f>
        <v>0.83</v>
      </c>
      <c r="FW113">
        <f>100*SUMIF('12pxv'!$E$39:$E$492,$A113,'12pxv'!AI$39:AI$492)/sub_peso!FW113</f>
        <v>0.98</v>
      </c>
      <c r="FX113">
        <f>100*SUMIF('12pxv'!$E$39:$E$492,$A113,'12pxv'!AJ$39:AJ$492)/sub_peso!FX113</f>
        <v>0.46000000000000008</v>
      </c>
      <c r="FY113">
        <f>100*SUMIF('12pxv'!$E$39:$E$492,$A113,'12pxv'!AK$39:AK$492)/sub_peso!FY113</f>
        <v>-0.37</v>
      </c>
      <c r="FZ113">
        <f>100*SUMIF('12pxv'!$E$39:$E$492,$A113,'12pxv'!AL$39:AL$492)/sub_peso!FZ113</f>
        <v>0.31000000000000005</v>
      </c>
      <c r="GA113">
        <f>100*SUMIF('12pxv'!$E$39:$E$492,$A113,'12pxv'!AM$39:AM$492)/sub_peso!GA113</f>
        <v>2.2799999999999994</v>
      </c>
      <c r="GB113">
        <f>100*SUMIF('12pxv'!$E$39:$E$492,$A113,'12pxv'!AN$39:AN$492)/sub_peso!GB113</f>
        <v>-0.48</v>
      </c>
    </row>
    <row r="114" spans="1:184" x14ac:dyDescent="0.25">
      <c r="A114" s="59">
        <v>1115056</v>
      </c>
      <c r="B114" s="56" t="s">
        <v>115</v>
      </c>
      <c r="C114" s="129">
        <v>-0.75</v>
      </c>
      <c r="D114" s="129">
        <v>0</v>
      </c>
      <c r="E114" s="129">
        <v>0.33</v>
      </c>
      <c r="F114" s="129">
        <v>1.31</v>
      </c>
      <c r="G114" s="129">
        <v>-0.03</v>
      </c>
      <c r="H114" s="129">
        <v>0.55000000000000004</v>
      </c>
      <c r="I114" s="129">
        <v>0.52</v>
      </c>
      <c r="J114" s="129">
        <v>-1.91</v>
      </c>
      <c r="K114" s="129">
        <v>0.12</v>
      </c>
      <c r="L114" s="129">
        <v>-0.32</v>
      </c>
      <c r="M114" s="129">
        <v>-0.68</v>
      </c>
      <c r="N114" s="129">
        <v>0.67</v>
      </c>
      <c r="O114" s="129">
        <v>0.81</v>
      </c>
      <c r="P114" s="129">
        <v>1.08</v>
      </c>
      <c r="Q114" s="129">
        <v>0.68</v>
      </c>
      <c r="R114" s="129">
        <v>0.09</v>
      </c>
      <c r="S114" s="129">
        <v>0.20000000000000004</v>
      </c>
      <c r="T114" s="129">
        <v>0.52</v>
      </c>
      <c r="U114" s="129">
        <v>0.11</v>
      </c>
      <c r="V114" s="129">
        <v>-0.8</v>
      </c>
      <c r="W114" s="129">
        <v>-0.11</v>
      </c>
      <c r="X114" s="129">
        <v>0.60000000000000009</v>
      </c>
      <c r="Y114" s="129">
        <v>0.32</v>
      </c>
      <c r="Z114" s="129">
        <v>0.01</v>
      </c>
      <c r="AA114" s="129">
        <v>1.28</v>
      </c>
      <c r="AB114" s="129">
        <v>0.76</v>
      </c>
      <c r="AC114" s="129">
        <v>0.62999999999999989</v>
      </c>
      <c r="AD114" s="129">
        <v>0.39</v>
      </c>
      <c r="AE114" s="129">
        <v>0.19</v>
      </c>
      <c r="AF114" s="129">
        <v>0.15</v>
      </c>
      <c r="AG114" s="129">
        <v>0.4</v>
      </c>
      <c r="AH114" s="129">
        <v>1.33</v>
      </c>
      <c r="AI114" s="129">
        <v>0.15</v>
      </c>
      <c r="AJ114" s="129">
        <v>-1.38</v>
      </c>
      <c r="AK114" s="129">
        <v>1.23</v>
      </c>
      <c r="AL114" s="129">
        <v>-0.24</v>
      </c>
      <c r="AM114" s="129">
        <v>1.6399999999999997</v>
      </c>
      <c r="AN114" s="129">
        <v>0.37</v>
      </c>
      <c r="AO114" s="129">
        <v>2.1800000000000002</v>
      </c>
      <c r="AP114" s="129">
        <v>3.7599999999999993</v>
      </c>
      <c r="AQ114" s="129">
        <v>0.82000000000000006</v>
      </c>
      <c r="AR114" s="129">
        <v>2.79</v>
      </c>
      <c r="AS114" s="129">
        <v>1.46</v>
      </c>
      <c r="AT114" s="129">
        <v>2.8500000000000005</v>
      </c>
      <c r="AU114" s="129">
        <v>2.75</v>
      </c>
      <c r="AV114" s="129">
        <v>2.8100000000000005</v>
      </c>
      <c r="AW114" s="129">
        <v>5.0700000000000012</v>
      </c>
      <c r="AX114" s="129">
        <v>0.05</v>
      </c>
      <c r="AY114" s="129">
        <v>-2.4500000000000002</v>
      </c>
      <c r="AZ114" s="129">
        <v>1.6</v>
      </c>
      <c r="BA114" s="129">
        <v>-0.77</v>
      </c>
      <c r="BB114" s="129">
        <v>1.9799999999999998</v>
      </c>
      <c r="BC114" s="129">
        <v>-0.30000000000000004</v>
      </c>
      <c r="BD114" s="129">
        <v>-0.2</v>
      </c>
      <c r="BE114" s="129">
        <v>1.28</v>
      </c>
      <c r="BF114" s="129">
        <v>1.32</v>
      </c>
      <c r="BG114" s="129">
        <v>1.03</v>
      </c>
      <c r="BH114" s="129">
        <v>-0.24</v>
      </c>
      <c r="BI114" s="129">
        <v>-0.1</v>
      </c>
      <c r="BJ114" s="129">
        <v>-1.02</v>
      </c>
      <c r="BK114" s="129">
        <v>2.61</v>
      </c>
      <c r="BL114" s="129">
        <v>3.89</v>
      </c>
      <c r="BM114" s="129">
        <v>-0.23</v>
      </c>
      <c r="BN114" s="129">
        <v>0.94</v>
      </c>
      <c r="BO114" s="129">
        <v>0.15000000000000002</v>
      </c>
      <c r="BP114" s="129">
        <v>0.97999999999999987</v>
      </c>
      <c r="BQ114" s="129">
        <v>1.59</v>
      </c>
      <c r="BR114" s="129">
        <v>2.15</v>
      </c>
      <c r="BS114" s="129">
        <v>1.9000000000000004</v>
      </c>
      <c r="BT114" s="129">
        <v>1.89</v>
      </c>
      <c r="BU114" s="129">
        <v>-1.27</v>
      </c>
      <c r="BV114" s="129">
        <v>-0.70999999999999985</v>
      </c>
      <c r="BW114" s="129">
        <v>1.25</v>
      </c>
      <c r="BX114" s="129">
        <v>-1.31</v>
      </c>
      <c r="BY114" s="129">
        <v>-7.0000000000000007E-2</v>
      </c>
      <c r="BZ114" s="129">
        <v>-0.78</v>
      </c>
      <c r="CA114" s="129">
        <v>1.21</v>
      </c>
      <c r="CB114" s="129">
        <v>0.41000000000000003</v>
      </c>
      <c r="CC114" s="129">
        <v>7.0000000000000007E-2</v>
      </c>
      <c r="CD114" s="129">
        <v>-0.17</v>
      </c>
      <c r="CE114" s="129">
        <v>-1.34</v>
      </c>
      <c r="CF114" s="129">
        <v>-1.8000000000000003</v>
      </c>
      <c r="CG114" s="129">
        <v>-1.36</v>
      </c>
      <c r="CH114" s="129">
        <v>0.21999999999999997</v>
      </c>
      <c r="CI114" s="129">
        <v>0.71</v>
      </c>
      <c r="CJ114" s="129">
        <v>0.51</v>
      </c>
      <c r="CK114" s="129">
        <v>0.98000000000000009</v>
      </c>
      <c r="CL114" s="129">
        <v>-2.19</v>
      </c>
      <c r="CM114" s="129">
        <v>1.03</v>
      </c>
      <c r="CN114" s="129">
        <v>0.09</v>
      </c>
      <c r="CO114" s="129">
        <v>0.4</v>
      </c>
      <c r="CP114" s="129">
        <v>0.19</v>
      </c>
      <c r="CQ114" s="129">
        <v>0.71000000000000008</v>
      </c>
      <c r="CR114" s="129">
        <v>-0.20999999999999996</v>
      </c>
      <c r="CS114" s="129">
        <v>-3.89</v>
      </c>
      <c r="CT114" s="129">
        <v>0.71</v>
      </c>
      <c r="CU114" s="129">
        <v>-0.33</v>
      </c>
      <c r="CV114" s="129">
        <v>1.87</v>
      </c>
      <c r="CW114" s="129">
        <v>0.15</v>
      </c>
      <c r="CX114" s="129">
        <v>0.61</v>
      </c>
      <c r="CY114" s="129">
        <v>0.25</v>
      </c>
      <c r="CZ114" s="129">
        <v>0.92</v>
      </c>
      <c r="DA114" s="129">
        <v>1.4799999999999998</v>
      </c>
      <c r="DB114" s="129">
        <v>-1.33</v>
      </c>
      <c r="DC114" s="129">
        <v>-0.67</v>
      </c>
      <c r="DD114" s="129">
        <v>-1.7500000000000002</v>
      </c>
      <c r="DE114" s="129">
        <v>2.56</v>
      </c>
      <c r="DF114" s="129">
        <v>-0.59</v>
      </c>
      <c r="DG114" s="129">
        <v>2.39</v>
      </c>
      <c r="DH114" s="129">
        <v>1.5200000000000002</v>
      </c>
      <c r="DI114" s="129">
        <v>-0.76999999999999991</v>
      </c>
      <c r="DJ114" s="129">
        <v>1.07</v>
      </c>
      <c r="DK114" s="129">
        <v>-0.10999999999999999</v>
      </c>
      <c r="DL114" s="129">
        <v>-0.95</v>
      </c>
      <c r="DM114" s="129">
        <v>1.33</v>
      </c>
      <c r="DN114" s="129">
        <v>1.67</v>
      </c>
      <c r="DO114" s="129">
        <v>-1.7699999999999998</v>
      </c>
      <c r="DP114" s="129">
        <v>-2.4300000000000002</v>
      </c>
      <c r="DQ114" s="129">
        <v>0.63</v>
      </c>
      <c r="DR114" s="129">
        <v>-1.45</v>
      </c>
      <c r="DS114" s="129">
        <v>1.38</v>
      </c>
      <c r="DT114" s="129">
        <v>1.76</v>
      </c>
      <c r="DU114" s="129">
        <v>-1.04</v>
      </c>
      <c r="DV114" s="129">
        <v>-0.74</v>
      </c>
      <c r="DW114" s="129">
        <v>2.2200000000000002</v>
      </c>
      <c r="DX114" s="129">
        <v>2.08</v>
      </c>
      <c r="DY114" s="129">
        <v>1.47</v>
      </c>
      <c r="DZ114" s="129">
        <v>0.51</v>
      </c>
      <c r="EA114" s="129">
        <v>-1.27</v>
      </c>
      <c r="EB114" s="129">
        <v>-0.45999999999999996</v>
      </c>
      <c r="EC114" s="129">
        <v>-1.22</v>
      </c>
      <c r="ED114" s="129">
        <v>0.57999999999999996</v>
      </c>
      <c r="EE114" s="129">
        <v>0.61</v>
      </c>
      <c r="EF114" s="129">
        <v>1.07</v>
      </c>
      <c r="EG114" s="129">
        <v>0.8899999999999999</v>
      </c>
      <c r="EH114" s="129">
        <v>-0.53</v>
      </c>
      <c r="EI114" s="129">
        <v>0.64</v>
      </c>
      <c r="EJ114" s="129">
        <v>0.23</v>
      </c>
      <c r="EK114" s="129">
        <v>1.04</v>
      </c>
      <c r="EL114" s="129">
        <v>-0.4</v>
      </c>
      <c r="EM114" s="129">
        <v>-0.15</v>
      </c>
      <c r="EN114" s="129">
        <v>-0.92</v>
      </c>
      <c r="EO114" s="129">
        <v>-0.19</v>
      </c>
      <c r="EP114" s="129">
        <v>-1.32</v>
      </c>
      <c r="EQ114" s="129">
        <v>0.75</v>
      </c>
      <c r="ER114" s="129">
        <v>2.78</v>
      </c>
      <c r="ES114" s="129">
        <v>-0.62</v>
      </c>
      <c r="ET114" s="129">
        <v>2.11</v>
      </c>
      <c r="EU114" s="129">
        <v>0.83</v>
      </c>
      <c r="EV114">
        <f>100*SUMIF('12pxv'!$E$39:$E$492,$A114,'12pxv'!H$39:H$492)/sub_peso!EV114</f>
        <v>0.69</v>
      </c>
      <c r="EW114">
        <f>100*SUMIF('12pxv'!$E$39:$E$492,$A114,'12pxv'!I$39:I$492)/sub_peso!EW114</f>
        <v>1</v>
      </c>
      <c r="EX114">
        <f>100*SUMIF('12pxv'!$E$39:$E$492,$A114,'12pxv'!J$39:J$492)/sub_peso!EX114</f>
        <v>0.89999999999999991</v>
      </c>
      <c r="EY114">
        <f>100*SUMIF('12pxv'!$E$39:$E$492,$A114,'12pxv'!K$39:K$492)/sub_peso!EY114</f>
        <v>0.41</v>
      </c>
      <c r="EZ114">
        <f>100*SUMIF('12pxv'!$E$39:$E$492,$A114,'12pxv'!L$39:L$492)/sub_peso!EZ114</f>
        <v>-0.14000000000000001</v>
      </c>
      <c r="FA114">
        <f>100*SUMIF('12pxv'!$E$39:$E$492,$A114,'12pxv'!M$39:M$492)/sub_peso!FA114</f>
        <v>-1.9400000000000002</v>
      </c>
      <c r="FB114">
        <f>100*SUMIF('12pxv'!$E$39:$E$492,$A114,'12pxv'!N$39:N$492)/sub_peso!FB114</f>
        <v>1.0900000000000001</v>
      </c>
      <c r="FC114">
        <f>100*SUMIF('12pxv'!$E$39:$E$492,$A114,'12pxv'!O$39:O$492)/sub_peso!FC114</f>
        <v>1.26</v>
      </c>
      <c r="FD114">
        <f>100*SUMIF('12pxv'!$E$39:$E$492,$A114,'12pxv'!P$39:P$492)/sub_peso!FD114</f>
        <v>1.03</v>
      </c>
      <c r="FE114">
        <f>100*SUMIF('12pxv'!$E$39:$E$492,$A114,'12pxv'!Q$39:Q$492)/sub_peso!FE114</f>
        <v>1.22</v>
      </c>
      <c r="FF114">
        <f>100*SUMIF('12pxv'!$E$39:$E$492,$A114,'12pxv'!R$39:R$492)/sub_peso!FF114</f>
        <v>-0.52</v>
      </c>
      <c r="FG114">
        <f>100*SUMIF('12pxv'!$E$39:$E$492,$A114,'12pxv'!S$39:S$492)/sub_peso!FG114</f>
        <v>0.14000000000000001</v>
      </c>
      <c r="FH114">
        <f>100*SUMIF('12pxv'!$E$39:$E$492,$A114,'12pxv'!T$39:T$492)/sub_peso!FH114</f>
        <v>2.5799999999999996</v>
      </c>
      <c r="FI114">
        <f>100*SUMIF('12pxv'!$E$39:$E$492,$A114,'12pxv'!U$39:U$492)/sub_peso!FI114</f>
        <v>-0.49</v>
      </c>
      <c r="FJ114">
        <f>100*SUMIF('12pxv'!$E$39:$E$492,$A114,'12pxv'!V$39:V$492)/sub_peso!FJ114</f>
        <v>-0.27</v>
      </c>
      <c r="FK114">
        <f>100*SUMIF('12pxv'!$E$39:$E$492,$A114,'12pxv'!W$39:W$492)/sub_peso!FK114</f>
        <v>0.98000000000000009</v>
      </c>
      <c r="FL114">
        <f>100*SUMIF('12pxv'!$E$39:$E$492,$A114,'12pxv'!X$39:X$492)/sub_peso!FL114</f>
        <v>2.08</v>
      </c>
      <c r="FM114">
        <f>100*SUMIF('12pxv'!$E$39:$E$492,$A114,'12pxv'!Y$39:Y$492)/sub_peso!FM114</f>
        <v>-0.7400000000000001</v>
      </c>
      <c r="FN114">
        <f>100*SUMIF('12pxv'!$E$39:$E$492,$A114,'12pxv'!Z$39:Z$492)/sub_peso!FN114</f>
        <v>0.99</v>
      </c>
      <c r="FO114">
        <f>100*SUMIF('12pxv'!$E$39:$E$492,$A114,'12pxv'!AA$39:AA$492)/sub_peso!FO114</f>
        <v>0.34000000000000008</v>
      </c>
      <c r="FP114">
        <f>100*SUMIF('12pxv'!$E$39:$E$492,$A114,'12pxv'!AB$39:AB$492)/sub_peso!FP114</f>
        <v>1.39</v>
      </c>
      <c r="FQ114">
        <f>100*SUMIF('12pxv'!$E$39:$E$492,$A114,'12pxv'!AC$39:AC$492)/sub_peso!FQ114</f>
        <v>0.57999999999999996</v>
      </c>
      <c r="FR114">
        <f>100*SUMIF('12pxv'!$E$39:$E$492,$A114,'12pxv'!AD$39:AD$492)/sub_peso!FR114</f>
        <v>2.39</v>
      </c>
      <c r="FS114">
        <f>100*SUMIF('12pxv'!$E$39:$E$492,$A114,'12pxv'!AE$39:AE$492)/sub_peso!FS114</f>
        <v>0.11</v>
      </c>
      <c r="FT114">
        <f>100*SUMIF('12pxv'!$E$39:$E$492,$A114,'12pxv'!AF$39:AF$492)/sub_peso!FT114</f>
        <v>0.31</v>
      </c>
      <c r="FU114">
        <f>100*SUMIF('12pxv'!$E$39:$E$492,$A114,'12pxv'!AG$39:AG$492)/sub_peso!FU114</f>
        <v>-0.77</v>
      </c>
      <c r="FV114">
        <f>100*SUMIF('12pxv'!$E$39:$E$492,$A114,'12pxv'!AH$39:AH$492)/sub_peso!FV114</f>
        <v>-0.23</v>
      </c>
      <c r="FW114">
        <f>100*SUMIF('12pxv'!$E$39:$E$492,$A114,'12pxv'!AI$39:AI$492)/sub_peso!FW114</f>
        <v>2.04</v>
      </c>
      <c r="FX114">
        <f>100*SUMIF('12pxv'!$E$39:$E$492,$A114,'12pxv'!AJ$39:AJ$492)/sub_peso!FX114</f>
        <v>-0.28999999999999998</v>
      </c>
      <c r="FY114">
        <f>100*SUMIF('12pxv'!$E$39:$E$492,$A114,'12pxv'!AK$39:AK$492)/sub_peso!FY114</f>
        <v>0.67999999999999994</v>
      </c>
      <c r="FZ114">
        <f>100*SUMIF('12pxv'!$E$39:$E$492,$A114,'12pxv'!AL$39:AL$492)/sub_peso!FZ114</f>
        <v>-0.10000000000000002</v>
      </c>
      <c r="GA114">
        <f>100*SUMIF('12pxv'!$E$39:$E$492,$A114,'12pxv'!AM$39:AM$492)/sub_peso!GA114</f>
        <v>-0.44</v>
      </c>
      <c r="GB114">
        <f>100*SUMIF('12pxv'!$E$39:$E$492,$A114,'12pxv'!AN$39:AN$492)/sub_peso!GB114</f>
        <v>0.87</v>
      </c>
    </row>
    <row r="115" spans="1:184" x14ac:dyDescent="0.25">
      <c r="A115" s="59">
        <v>1115057</v>
      </c>
      <c r="B115" s="56" t="s">
        <v>116</v>
      </c>
      <c r="C115" s="129">
        <v>-1.36</v>
      </c>
      <c r="D115" s="129">
        <v>-1.36</v>
      </c>
      <c r="E115" s="129">
        <v>-1.45</v>
      </c>
      <c r="F115" s="129">
        <v>-0.1</v>
      </c>
      <c r="G115" s="129">
        <v>0.01</v>
      </c>
      <c r="H115" s="129">
        <v>-0.17</v>
      </c>
      <c r="I115" s="129">
        <v>0.79</v>
      </c>
      <c r="J115" s="129">
        <v>1.28</v>
      </c>
      <c r="K115" s="129">
        <v>0.31</v>
      </c>
      <c r="L115" s="129">
        <v>0.43999999999999995</v>
      </c>
      <c r="M115" s="129">
        <v>3.59</v>
      </c>
      <c r="N115" s="129">
        <v>1.34</v>
      </c>
      <c r="O115" s="129">
        <v>1.23</v>
      </c>
      <c r="P115" s="129">
        <v>0.26</v>
      </c>
      <c r="Q115" s="129">
        <v>2.2599999999999998</v>
      </c>
      <c r="R115" s="129">
        <v>1.18</v>
      </c>
      <c r="S115" s="129">
        <v>-2.2599999999999998</v>
      </c>
      <c r="T115" s="129">
        <v>1.2</v>
      </c>
      <c r="U115" s="129">
        <v>-0.16</v>
      </c>
      <c r="V115" s="129">
        <v>0.8</v>
      </c>
      <c r="W115" s="129">
        <v>0.33</v>
      </c>
      <c r="X115" s="129">
        <v>1.31</v>
      </c>
      <c r="Y115" s="129">
        <v>1.21</v>
      </c>
      <c r="Z115" s="129">
        <v>1.8700000000000003</v>
      </c>
      <c r="AA115" s="129">
        <v>1.24</v>
      </c>
      <c r="AB115" s="129">
        <v>0.82</v>
      </c>
      <c r="AC115" s="129">
        <v>1.54</v>
      </c>
      <c r="AD115" s="129">
        <v>2.87</v>
      </c>
      <c r="AE115" s="129">
        <v>1.67</v>
      </c>
      <c r="AF115" s="129">
        <v>6.54</v>
      </c>
      <c r="AG115" s="129">
        <v>-0.96000000000000008</v>
      </c>
      <c r="AH115" s="129">
        <v>1.24</v>
      </c>
      <c r="AI115" s="129">
        <v>0.02</v>
      </c>
      <c r="AJ115" s="129">
        <v>1.21</v>
      </c>
      <c r="AK115" s="129">
        <v>1.31</v>
      </c>
      <c r="AL115" s="129">
        <v>-0.6</v>
      </c>
      <c r="AM115" s="129">
        <v>0.92</v>
      </c>
      <c r="AN115" s="129">
        <v>1.66</v>
      </c>
      <c r="AO115" s="129">
        <v>0.02</v>
      </c>
      <c r="AP115" s="129">
        <v>2.44</v>
      </c>
      <c r="AQ115" s="129">
        <v>1.23</v>
      </c>
      <c r="AR115" s="129">
        <v>2.39</v>
      </c>
      <c r="AS115" s="129">
        <v>-0.51</v>
      </c>
      <c r="AT115" s="129">
        <v>1.36</v>
      </c>
      <c r="AU115" s="129">
        <v>3.84</v>
      </c>
      <c r="AV115" s="129">
        <v>0.69</v>
      </c>
      <c r="AW115" s="129">
        <v>2.02</v>
      </c>
      <c r="AX115" s="129">
        <v>1.1599999999999999</v>
      </c>
      <c r="AY115" s="129">
        <v>-0.63</v>
      </c>
      <c r="AZ115" s="129">
        <v>1.92</v>
      </c>
      <c r="BA115" s="129">
        <v>-4.46</v>
      </c>
      <c r="BB115" s="129">
        <v>1.19</v>
      </c>
      <c r="BC115" s="129">
        <v>0.28999999999999998</v>
      </c>
      <c r="BD115" s="129">
        <v>-5.9999999999999991E-2</v>
      </c>
      <c r="BE115" s="129">
        <v>1.9700000000000002</v>
      </c>
      <c r="BF115" s="129">
        <v>2.13</v>
      </c>
      <c r="BG115" s="129">
        <v>-1.3200000000000003</v>
      </c>
      <c r="BH115" s="129">
        <v>3.4699999999999998</v>
      </c>
      <c r="BI115" s="129">
        <v>-0.26</v>
      </c>
      <c r="BJ115" s="129">
        <v>4.0599999999999996</v>
      </c>
      <c r="BK115" s="129">
        <v>4.59</v>
      </c>
      <c r="BL115" s="129">
        <v>9.23</v>
      </c>
      <c r="BM115" s="129">
        <v>7.4299999999999988</v>
      </c>
      <c r="BN115" s="129">
        <v>2.98</v>
      </c>
      <c r="BO115" s="129">
        <v>-0.11</v>
      </c>
      <c r="BP115" s="129">
        <v>3.2200000000000006</v>
      </c>
      <c r="BQ115" s="129">
        <v>1.84</v>
      </c>
      <c r="BR115" s="129">
        <v>0.78</v>
      </c>
      <c r="BS115" s="129">
        <v>1.41</v>
      </c>
      <c r="BT115" s="129">
        <v>-9.9999999999999985E-3</v>
      </c>
      <c r="BU115" s="129">
        <v>0.67999999999999994</v>
      </c>
      <c r="BV115" s="129">
        <v>-1.1599999999999997</v>
      </c>
      <c r="BW115" s="129">
        <v>-1.1500000000000001</v>
      </c>
      <c r="BX115" s="129">
        <v>1.18</v>
      </c>
      <c r="BY115" s="129">
        <v>-3.6299999999999994</v>
      </c>
      <c r="BZ115" s="129">
        <v>-0.23</v>
      </c>
      <c r="CA115" s="129">
        <v>-0.81</v>
      </c>
      <c r="CB115" s="129">
        <v>1.7499999999999998</v>
      </c>
      <c r="CC115" s="129">
        <v>2.0499999999999998</v>
      </c>
      <c r="CD115" s="129">
        <v>-4.05</v>
      </c>
      <c r="CE115" s="129">
        <v>-0.63</v>
      </c>
      <c r="CF115" s="129">
        <v>-4.4900000000000011</v>
      </c>
      <c r="CG115" s="129">
        <v>3.4999999999999996</v>
      </c>
      <c r="CH115" s="129">
        <v>0.17999999999999997</v>
      </c>
      <c r="CI115" s="129">
        <v>2.9999999999999995E-2</v>
      </c>
      <c r="CJ115" s="129">
        <v>0.37</v>
      </c>
      <c r="CK115" s="129">
        <v>0.18000000000000002</v>
      </c>
      <c r="CL115" s="129">
        <v>-3.21</v>
      </c>
      <c r="CM115" s="129">
        <v>1.9499999999999997</v>
      </c>
      <c r="CN115" s="129">
        <v>-0.25</v>
      </c>
      <c r="CO115" s="129">
        <v>0.35</v>
      </c>
      <c r="CP115" s="129">
        <v>1.3500000000000003</v>
      </c>
      <c r="CQ115" s="129">
        <v>0.17</v>
      </c>
      <c r="CR115" s="129">
        <v>0.73</v>
      </c>
      <c r="CS115" s="129">
        <v>-2.7899999999999996</v>
      </c>
      <c r="CT115" s="129">
        <v>0.5</v>
      </c>
      <c r="CU115" s="129">
        <v>0.89</v>
      </c>
      <c r="CV115" s="129">
        <v>-1.63</v>
      </c>
      <c r="CW115" s="129">
        <v>2.4500000000000002</v>
      </c>
      <c r="CX115" s="129">
        <v>-3.7</v>
      </c>
      <c r="CY115" s="129">
        <v>0.42</v>
      </c>
      <c r="CZ115" s="129">
        <v>-2.89</v>
      </c>
      <c r="DA115" s="129">
        <v>2.36</v>
      </c>
      <c r="DB115" s="129">
        <v>-3.04</v>
      </c>
      <c r="DC115" s="129">
        <v>2.2799999999999998</v>
      </c>
      <c r="DD115" s="129">
        <v>1.83</v>
      </c>
      <c r="DE115" s="129">
        <v>1.26</v>
      </c>
      <c r="DF115" s="129">
        <v>1.95</v>
      </c>
      <c r="DG115" s="129">
        <v>-1.2</v>
      </c>
      <c r="DH115" s="129">
        <v>-0.73</v>
      </c>
      <c r="DI115" s="129">
        <v>-3.62</v>
      </c>
      <c r="DJ115" s="129">
        <v>3.28</v>
      </c>
      <c r="DK115" s="129">
        <v>1.2</v>
      </c>
      <c r="DL115" s="129">
        <v>2.12</v>
      </c>
      <c r="DM115" s="129">
        <v>0.21</v>
      </c>
      <c r="DN115" s="129">
        <v>0.41</v>
      </c>
      <c r="DO115" s="129">
        <v>-1.33</v>
      </c>
      <c r="DP115" s="129">
        <v>1.7200000000000002</v>
      </c>
      <c r="DQ115" s="129">
        <v>2.2599999999999998</v>
      </c>
      <c r="DR115" s="129">
        <v>-0.76</v>
      </c>
      <c r="DS115" s="129">
        <v>-2.2400000000000002</v>
      </c>
      <c r="DT115" s="129">
        <v>1.83</v>
      </c>
      <c r="DU115" s="129">
        <v>-0.61</v>
      </c>
      <c r="DV115" s="129">
        <v>-0.46</v>
      </c>
      <c r="DW115" s="129">
        <v>-1.03</v>
      </c>
      <c r="DX115" s="129">
        <v>0.52</v>
      </c>
      <c r="DY115" s="129">
        <v>0.38</v>
      </c>
      <c r="DZ115" s="129">
        <v>-2.14</v>
      </c>
      <c r="EA115" s="129">
        <v>0.63</v>
      </c>
      <c r="EB115" s="129">
        <v>0.28000000000000003</v>
      </c>
      <c r="EC115" s="129">
        <v>0.49000000000000005</v>
      </c>
      <c r="ED115" s="129">
        <v>0.71</v>
      </c>
      <c r="EE115" s="129">
        <v>-1.26</v>
      </c>
      <c r="EF115" s="129">
        <v>-0.08</v>
      </c>
      <c r="EG115" s="129">
        <v>0.84999999999999987</v>
      </c>
      <c r="EH115" s="129">
        <v>-0.31</v>
      </c>
      <c r="EI115" s="129">
        <v>-1.39</v>
      </c>
      <c r="EJ115" s="129">
        <v>0.39</v>
      </c>
      <c r="EK115" s="129">
        <v>0.42</v>
      </c>
      <c r="EL115" s="129">
        <v>1.1000000000000001</v>
      </c>
      <c r="EM115" s="129">
        <v>-2.74</v>
      </c>
      <c r="EN115" s="129">
        <v>0.84999999999999987</v>
      </c>
      <c r="EO115" s="129">
        <v>-0.77</v>
      </c>
      <c r="EP115" s="129">
        <v>-0.41</v>
      </c>
      <c r="EQ115" s="129">
        <v>-1.1799999999999997</v>
      </c>
      <c r="ER115" s="129">
        <v>0.74</v>
      </c>
      <c r="ES115" s="129">
        <v>-0.03</v>
      </c>
      <c r="ET115" s="129">
        <v>1.55</v>
      </c>
      <c r="EU115" s="129">
        <v>-2.6700000000000004</v>
      </c>
      <c r="EV115">
        <f>100*SUMIF('12pxv'!$E$39:$E$492,$A115,'12pxv'!H$39:H$492)/sub_peso!EV115</f>
        <v>1.9800000000000002</v>
      </c>
      <c r="EW115">
        <f>100*SUMIF('12pxv'!$E$39:$E$492,$A115,'12pxv'!I$39:I$492)/sub_peso!EW115</f>
        <v>1.4100000000000001</v>
      </c>
      <c r="EX115">
        <f>100*SUMIF('12pxv'!$E$39:$E$492,$A115,'12pxv'!J$39:J$492)/sub_peso!EX115</f>
        <v>-0.8</v>
      </c>
      <c r="EY115">
        <f>100*SUMIF('12pxv'!$E$39:$E$492,$A115,'12pxv'!K$39:K$492)/sub_peso!EY115</f>
        <v>0.29999999999999993</v>
      </c>
      <c r="EZ115">
        <f>100*SUMIF('12pxv'!$E$39:$E$492,$A115,'12pxv'!L$39:L$492)/sub_peso!EZ115</f>
        <v>2.61</v>
      </c>
      <c r="FA115">
        <f>100*SUMIF('12pxv'!$E$39:$E$492,$A115,'12pxv'!M$39:M$492)/sub_peso!FA115</f>
        <v>0.28000000000000003</v>
      </c>
      <c r="FB115">
        <f>100*SUMIF('12pxv'!$E$39:$E$492,$A115,'12pxv'!N$39:N$492)/sub_peso!FB115</f>
        <v>2.42</v>
      </c>
      <c r="FC115">
        <f>100*SUMIF('12pxv'!$E$39:$E$492,$A115,'12pxv'!O$39:O$492)/sub_peso!FC115</f>
        <v>2.65</v>
      </c>
      <c r="FD115">
        <f>100*SUMIF('12pxv'!$E$39:$E$492,$A115,'12pxv'!P$39:P$492)/sub_peso!FD115</f>
        <v>0.28999999999999998</v>
      </c>
      <c r="FE115">
        <f>100*SUMIF('12pxv'!$E$39:$E$492,$A115,'12pxv'!Q$39:Q$492)/sub_peso!FE115</f>
        <v>-0.9</v>
      </c>
      <c r="FF115">
        <f>100*SUMIF('12pxv'!$E$39:$E$492,$A115,'12pxv'!R$39:R$492)/sub_peso!FF115</f>
        <v>3.2599999999999993</v>
      </c>
      <c r="FG115">
        <f>100*SUMIF('12pxv'!$E$39:$E$492,$A115,'12pxv'!S$39:S$492)/sub_peso!FG115</f>
        <v>-2.12</v>
      </c>
      <c r="FH115">
        <f>100*SUMIF('12pxv'!$E$39:$E$492,$A115,'12pxv'!T$39:T$492)/sub_peso!FH115</f>
        <v>-0.82999999999999985</v>
      </c>
      <c r="FI115">
        <f>100*SUMIF('12pxv'!$E$39:$E$492,$A115,'12pxv'!U$39:U$492)/sub_peso!FI115</f>
        <v>1.65</v>
      </c>
      <c r="FJ115">
        <f>100*SUMIF('12pxv'!$E$39:$E$492,$A115,'12pxv'!V$39:V$492)/sub_peso!FJ115</f>
        <v>2.04</v>
      </c>
      <c r="FK115">
        <f>100*SUMIF('12pxv'!$E$39:$E$492,$A115,'12pxv'!W$39:W$492)/sub_peso!FK115</f>
        <v>-2.37</v>
      </c>
      <c r="FL115">
        <f>100*SUMIF('12pxv'!$E$39:$E$492,$A115,'12pxv'!X$39:X$492)/sub_peso!FL115</f>
        <v>-0.74</v>
      </c>
      <c r="FM115">
        <f>100*SUMIF('12pxv'!$E$39:$E$492,$A115,'12pxv'!Y$39:Y$492)/sub_peso!FM115</f>
        <v>1.43</v>
      </c>
      <c r="FN115">
        <f>100*SUMIF('12pxv'!$E$39:$E$492,$A115,'12pxv'!Z$39:Z$492)/sub_peso!FN115</f>
        <v>0.98999999999999977</v>
      </c>
      <c r="FO115">
        <f>100*SUMIF('12pxv'!$E$39:$E$492,$A115,'12pxv'!AA$39:AA$492)/sub_peso!FO115</f>
        <v>-0.36</v>
      </c>
      <c r="FP115">
        <f>100*SUMIF('12pxv'!$E$39:$E$492,$A115,'12pxv'!AB$39:AB$492)/sub_peso!FP115</f>
        <v>2.09</v>
      </c>
      <c r="FQ115">
        <f>100*SUMIF('12pxv'!$E$39:$E$492,$A115,'12pxv'!AC$39:AC$492)/sub_peso!FQ115</f>
        <v>0.20000000000000004</v>
      </c>
      <c r="FR115">
        <f>100*SUMIF('12pxv'!$E$39:$E$492,$A115,'12pxv'!AD$39:AD$492)/sub_peso!FR115</f>
        <v>3.35</v>
      </c>
      <c r="FS115">
        <f>100*SUMIF('12pxv'!$E$39:$E$492,$A115,'12pxv'!AE$39:AE$492)/sub_peso!FS115</f>
        <v>2.06</v>
      </c>
      <c r="FT115">
        <f>100*SUMIF('12pxv'!$E$39:$E$492,$A115,'12pxv'!AF$39:AF$492)/sub_peso!FT115</f>
        <v>2.17</v>
      </c>
      <c r="FU115">
        <f>100*SUMIF('12pxv'!$E$39:$E$492,$A115,'12pxv'!AG$39:AG$492)/sub_peso!FU115</f>
        <v>-2.57</v>
      </c>
      <c r="FV115">
        <f>100*SUMIF('12pxv'!$E$39:$E$492,$A115,'12pxv'!AH$39:AH$492)/sub_peso!FV115</f>
        <v>1.51</v>
      </c>
      <c r="FW115">
        <f>100*SUMIF('12pxv'!$E$39:$E$492,$A115,'12pxv'!AI$39:AI$492)/sub_peso!FW115</f>
        <v>0.1</v>
      </c>
      <c r="FX115">
        <f>100*SUMIF('12pxv'!$E$39:$E$492,$A115,'12pxv'!AJ$39:AJ$492)/sub_peso!FX115</f>
        <v>1.56</v>
      </c>
      <c r="FY115">
        <f>100*SUMIF('12pxv'!$E$39:$E$492,$A115,'12pxv'!AK$39:AK$492)/sub_peso!FY115</f>
        <v>-0.04</v>
      </c>
      <c r="FZ115">
        <f>100*SUMIF('12pxv'!$E$39:$E$492,$A115,'12pxv'!AL$39:AL$492)/sub_peso!FZ115</f>
        <v>0.5</v>
      </c>
      <c r="GA115">
        <f>100*SUMIF('12pxv'!$E$39:$E$492,$A115,'12pxv'!AM$39:AM$492)/sub_peso!GA115</f>
        <v>0.5</v>
      </c>
      <c r="GB115">
        <f>100*SUMIF('12pxv'!$E$39:$E$492,$A115,'12pxv'!AN$39:AN$492)/sub_peso!GB115</f>
        <v>1.45</v>
      </c>
    </row>
    <row r="116" spans="1:184" x14ac:dyDescent="0.25">
      <c r="A116" s="59">
        <v>1115058</v>
      </c>
      <c r="B116" s="56" t="s">
        <v>117</v>
      </c>
      <c r="C116" s="129">
        <v>-1.22</v>
      </c>
      <c r="D116" s="129">
        <v>0.52</v>
      </c>
      <c r="E116" s="129">
        <v>0.6100000000000001</v>
      </c>
      <c r="F116" s="129">
        <v>0.77</v>
      </c>
      <c r="G116" s="129">
        <v>-0.47</v>
      </c>
      <c r="H116" s="129">
        <v>1.1000000000000001</v>
      </c>
      <c r="I116" s="129">
        <v>2.6999999999999997</v>
      </c>
      <c r="J116" s="129">
        <v>0.89</v>
      </c>
      <c r="K116" s="129">
        <v>2.1800000000000002</v>
      </c>
      <c r="L116" s="129">
        <v>0.89</v>
      </c>
      <c r="M116" s="129">
        <v>0.64000000000000012</v>
      </c>
      <c r="N116" s="129">
        <v>1.2200000000000002</v>
      </c>
      <c r="O116" s="129">
        <v>-0.61</v>
      </c>
      <c r="P116" s="129">
        <v>1.58</v>
      </c>
      <c r="Q116" s="129">
        <v>-1.6500000000000001</v>
      </c>
      <c r="R116" s="129">
        <v>0.21</v>
      </c>
      <c r="S116" s="129">
        <v>-1.5</v>
      </c>
      <c r="T116" s="129">
        <v>0.8600000000000001</v>
      </c>
      <c r="U116" s="129">
        <v>1.9999999999999997E-2</v>
      </c>
      <c r="V116" s="129">
        <v>-6.0000000000000005E-2</v>
      </c>
      <c r="W116" s="129">
        <v>1.4799999999999998</v>
      </c>
      <c r="X116" s="129">
        <v>0.3</v>
      </c>
      <c r="Y116" s="129">
        <v>0.5</v>
      </c>
      <c r="Z116" s="129">
        <v>-0.29000000000000004</v>
      </c>
      <c r="AA116" s="129">
        <v>1.29</v>
      </c>
      <c r="AB116" s="129">
        <v>2.64</v>
      </c>
      <c r="AC116" s="129">
        <v>0.68000000000000016</v>
      </c>
      <c r="AD116" s="129">
        <v>0.52</v>
      </c>
      <c r="AE116" s="129">
        <v>0.44000000000000006</v>
      </c>
      <c r="AF116" s="129">
        <v>1.1100000000000001</v>
      </c>
      <c r="AG116" s="129">
        <v>-0.35</v>
      </c>
      <c r="AH116" s="129">
        <v>-0.69999999999999984</v>
      </c>
      <c r="AI116" s="129">
        <v>0.29000000000000004</v>
      </c>
      <c r="AJ116" s="129">
        <v>-0.89</v>
      </c>
      <c r="AK116" s="129">
        <v>1.4599999999999997</v>
      </c>
      <c r="AL116" s="129">
        <v>0.85999999999999988</v>
      </c>
      <c r="AM116" s="129">
        <v>1.23</v>
      </c>
      <c r="AN116" s="129">
        <v>2.94</v>
      </c>
      <c r="AO116" s="129">
        <v>0.87</v>
      </c>
      <c r="AP116" s="129">
        <v>3.34</v>
      </c>
      <c r="AQ116" s="129">
        <v>3.83</v>
      </c>
      <c r="AR116" s="129">
        <v>4.0599999999999996</v>
      </c>
      <c r="AS116" s="129">
        <v>2.99</v>
      </c>
      <c r="AT116" s="129">
        <v>6.27</v>
      </c>
      <c r="AU116" s="129">
        <v>3.19</v>
      </c>
      <c r="AV116" s="129">
        <v>3.3000000000000003</v>
      </c>
      <c r="AW116" s="129">
        <v>2.57</v>
      </c>
      <c r="AX116" s="129">
        <v>0.33</v>
      </c>
      <c r="AY116" s="129">
        <v>0.18</v>
      </c>
      <c r="AZ116" s="129">
        <v>-0.10999999999999999</v>
      </c>
      <c r="BA116" s="129">
        <v>-3.29</v>
      </c>
      <c r="BB116" s="129">
        <v>0.14000000000000001</v>
      </c>
      <c r="BC116" s="129">
        <v>-0.46000000000000008</v>
      </c>
      <c r="BD116" s="129">
        <v>1.01</v>
      </c>
      <c r="BE116" s="129">
        <v>-7.9999999999999988E-2</v>
      </c>
      <c r="BF116" s="129">
        <v>1.02</v>
      </c>
      <c r="BG116" s="129">
        <v>-0.15</v>
      </c>
      <c r="BH116" s="129">
        <v>-0.73</v>
      </c>
      <c r="BI116" s="129">
        <v>-0.31</v>
      </c>
      <c r="BJ116" s="129">
        <v>1.75</v>
      </c>
      <c r="BK116" s="129">
        <v>1.57</v>
      </c>
      <c r="BL116" s="129">
        <v>0.51</v>
      </c>
      <c r="BM116" s="129">
        <v>0.06</v>
      </c>
      <c r="BN116" s="129">
        <v>0.65000000000000013</v>
      </c>
      <c r="BO116" s="129">
        <v>4.0000000000000008E-2</v>
      </c>
      <c r="BP116" s="129">
        <v>0.37</v>
      </c>
      <c r="BQ116" s="129">
        <v>0.65</v>
      </c>
      <c r="BR116" s="129">
        <v>0.25</v>
      </c>
      <c r="BS116" s="129">
        <v>0.43</v>
      </c>
      <c r="BT116" s="129">
        <v>-1.43</v>
      </c>
      <c r="BU116" s="129">
        <v>-0.83</v>
      </c>
      <c r="BV116" s="129">
        <v>-1.6899999999999997</v>
      </c>
      <c r="BW116" s="129">
        <v>-2.0099999999999998</v>
      </c>
      <c r="BX116" s="129">
        <v>1.54</v>
      </c>
      <c r="BY116" s="129">
        <v>-1.22</v>
      </c>
      <c r="BZ116" s="129">
        <v>-0.26</v>
      </c>
      <c r="CA116" s="129">
        <v>-1.18</v>
      </c>
      <c r="CB116" s="129">
        <v>-1.4299999999999997</v>
      </c>
      <c r="CC116" s="129">
        <v>-1.48</v>
      </c>
      <c r="CD116" s="129">
        <v>2.27</v>
      </c>
      <c r="CE116" s="129">
        <v>-1.31</v>
      </c>
      <c r="CF116" s="129">
        <v>-1.2</v>
      </c>
      <c r="CG116" s="129">
        <v>0.96</v>
      </c>
      <c r="CH116" s="129">
        <v>-0.11</v>
      </c>
      <c r="CI116" s="129">
        <v>2.44</v>
      </c>
      <c r="CJ116" s="129">
        <v>0.5</v>
      </c>
      <c r="CK116" s="129">
        <v>1.5</v>
      </c>
      <c r="CL116" s="129">
        <v>2.15</v>
      </c>
      <c r="CM116" s="129">
        <v>0.47</v>
      </c>
      <c r="CN116" s="129">
        <v>-0.22</v>
      </c>
      <c r="CO116" s="129">
        <v>0.69000000000000006</v>
      </c>
      <c r="CP116" s="129">
        <v>-0.43999999999999995</v>
      </c>
      <c r="CQ116" s="129">
        <v>2.5</v>
      </c>
      <c r="CR116" s="129">
        <v>2.0800000000000005</v>
      </c>
      <c r="CS116" s="129">
        <v>1.3199999999999998</v>
      </c>
      <c r="CT116" s="129">
        <v>1.57</v>
      </c>
      <c r="CU116" s="129">
        <v>-1.71</v>
      </c>
      <c r="CV116" s="129">
        <v>0.82000000000000006</v>
      </c>
      <c r="CW116" s="129">
        <v>-0.35</v>
      </c>
      <c r="CX116" s="129">
        <v>-0.49000000000000005</v>
      </c>
      <c r="CY116" s="129">
        <v>-0.46</v>
      </c>
      <c r="CZ116" s="129">
        <v>0.35</v>
      </c>
      <c r="DA116" s="129">
        <v>1.58</v>
      </c>
      <c r="DB116" s="129">
        <v>-0.6100000000000001</v>
      </c>
      <c r="DC116" s="129">
        <v>1.25</v>
      </c>
      <c r="DD116" s="129">
        <v>1.63</v>
      </c>
      <c r="DE116" s="129">
        <v>0.7400000000000001</v>
      </c>
      <c r="DF116" s="129">
        <v>0.8600000000000001</v>
      </c>
      <c r="DG116" s="129">
        <v>0.65</v>
      </c>
      <c r="DH116" s="129">
        <v>0.95</v>
      </c>
      <c r="DI116" s="129">
        <v>2.41</v>
      </c>
      <c r="DJ116" s="129">
        <v>1.19</v>
      </c>
      <c r="DK116" s="129">
        <v>1.76</v>
      </c>
      <c r="DL116" s="129">
        <v>-1.03</v>
      </c>
      <c r="DM116" s="129">
        <v>2.7</v>
      </c>
      <c r="DN116" s="129">
        <v>1.6</v>
      </c>
      <c r="DO116" s="129">
        <v>1.57</v>
      </c>
      <c r="DP116" s="129">
        <v>1.9900000000000002</v>
      </c>
      <c r="DQ116" s="129">
        <v>0.04</v>
      </c>
      <c r="DR116" s="129">
        <v>-0.63</v>
      </c>
      <c r="DS116" s="129">
        <v>1.0900000000000001</v>
      </c>
      <c r="DT116" s="129">
        <v>-2.02</v>
      </c>
      <c r="DU116" s="129">
        <v>-1.77</v>
      </c>
      <c r="DV116" s="129">
        <v>-2.93</v>
      </c>
      <c r="DW116" s="129">
        <v>-2.77</v>
      </c>
      <c r="DX116" s="129">
        <v>1.39</v>
      </c>
      <c r="DY116" s="129">
        <v>3</v>
      </c>
      <c r="DZ116" s="129">
        <v>1.86</v>
      </c>
      <c r="EA116" s="129">
        <v>0.98</v>
      </c>
      <c r="EB116" s="129">
        <v>0.48</v>
      </c>
      <c r="EC116" s="129">
        <v>0.66</v>
      </c>
      <c r="ED116" s="129">
        <v>-2.79</v>
      </c>
      <c r="EE116" s="129">
        <v>-1.19</v>
      </c>
      <c r="EF116" s="129">
        <v>-0.54</v>
      </c>
      <c r="EG116" s="129">
        <v>-2.62</v>
      </c>
      <c r="EH116" s="129">
        <v>-0.66</v>
      </c>
      <c r="EI116" s="129">
        <v>-1.43</v>
      </c>
      <c r="EJ116" s="129">
        <v>1.68</v>
      </c>
      <c r="EK116" s="129">
        <v>1.48</v>
      </c>
      <c r="EL116" s="129">
        <v>-3.12</v>
      </c>
      <c r="EM116" s="129">
        <v>-5.65</v>
      </c>
      <c r="EN116" s="129">
        <v>-0.15</v>
      </c>
      <c r="EO116" s="129">
        <v>-0.51</v>
      </c>
      <c r="EP116" s="129">
        <v>-2.16</v>
      </c>
      <c r="EQ116" s="129">
        <v>-1.18</v>
      </c>
      <c r="ER116" s="129">
        <v>-0.09</v>
      </c>
      <c r="ES116" s="129">
        <v>-3.43</v>
      </c>
      <c r="ET116" s="129">
        <v>-0.12</v>
      </c>
      <c r="EU116" s="129">
        <v>-0.32</v>
      </c>
      <c r="EV116">
        <f>100*SUMIF('12pxv'!$E$39:$E$492,$A116,'12pxv'!H$39:H$492)/sub_peso!EV116</f>
        <v>-0.67999999999999994</v>
      </c>
      <c r="EW116">
        <f>100*SUMIF('12pxv'!$E$39:$E$492,$A116,'12pxv'!I$39:I$492)/sub_peso!EW116</f>
        <v>1.7700000000000002</v>
      </c>
      <c r="EX116">
        <f>100*SUMIF('12pxv'!$E$39:$E$492,$A116,'12pxv'!J$39:J$492)/sub_peso!EX116</f>
        <v>-1.6399999999999997</v>
      </c>
      <c r="EY116">
        <f>100*SUMIF('12pxv'!$E$39:$E$492,$A116,'12pxv'!K$39:K$492)/sub_peso!EY116</f>
        <v>1.6899999999999997</v>
      </c>
      <c r="EZ116">
        <f>100*SUMIF('12pxv'!$E$39:$E$492,$A116,'12pxv'!L$39:L$492)/sub_peso!EZ116</f>
        <v>3.1</v>
      </c>
      <c r="FA116">
        <f>100*SUMIF('12pxv'!$E$39:$E$492,$A116,'12pxv'!M$39:M$492)/sub_peso!FA116</f>
        <v>1.1499999999999999</v>
      </c>
      <c r="FB116">
        <f>100*SUMIF('12pxv'!$E$39:$E$492,$A116,'12pxv'!N$39:N$492)/sub_peso!FB116</f>
        <v>0.27</v>
      </c>
      <c r="FC116">
        <f>100*SUMIF('12pxv'!$E$39:$E$492,$A116,'12pxv'!O$39:O$492)/sub_peso!FC116</f>
        <v>3.42</v>
      </c>
      <c r="FD116">
        <f>100*SUMIF('12pxv'!$E$39:$E$492,$A116,'12pxv'!P$39:P$492)/sub_peso!FD116</f>
        <v>0.49</v>
      </c>
      <c r="FE116">
        <f>100*SUMIF('12pxv'!$E$39:$E$492,$A116,'12pxv'!Q$39:Q$492)/sub_peso!FE116</f>
        <v>2.42</v>
      </c>
      <c r="FF116">
        <f>100*SUMIF('12pxv'!$E$39:$E$492,$A116,'12pxv'!R$39:R$492)/sub_peso!FF116</f>
        <v>1.07</v>
      </c>
      <c r="FG116">
        <f>100*SUMIF('12pxv'!$E$39:$E$492,$A116,'12pxv'!S$39:S$492)/sub_peso!FG116</f>
        <v>2.27</v>
      </c>
      <c r="FH116">
        <f>100*SUMIF('12pxv'!$E$39:$E$492,$A116,'12pxv'!T$39:T$492)/sub_peso!FH116</f>
        <v>2.67</v>
      </c>
      <c r="FI116">
        <f>100*SUMIF('12pxv'!$E$39:$E$492,$A116,'12pxv'!U$39:U$492)/sub_peso!FI116</f>
        <v>0.81</v>
      </c>
      <c r="FJ116">
        <f>100*SUMIF('12pxv'!$E$39:$E$492,$A116,'12pxv'!V$39:V$492)/sub_peso!FJ116</f>
        <v>1.61</v>
      </c>
      <c r="FK116">
        <f>100*SUMIF('12pxv'!$E$39:$E$492,$A116,'12pxv'!W$39:W$492)/sub_peso!FK116</f>
        <v>0.24000000000000002</v>
      </c>
      <c r="FL116">
        <f>100*SUMIF('12pxv'!$E$39:$E$492,$A116,'12pxv'!X$39:X$492)/sub_peso!FL116</f>
        <v>0.9</v>
      </c>
      <c r="FM116">
        <f>100*SUMIF('12pxv'!$E$39:$E$492,$A116,'12pxv'!Y$39:Y$492)/sub_peso!FM116</f>
        <v>-0.9900000000000001</v>
      </c>
      <c r="FN116">
        <f>100*SUMIF('12pxv'!$E$39:$E$492,$A116,'12pxv'!Z$39:Z$492)/sub_peso!FN116</f>
        <v>-0.52</v>
      </c>
      <c r="FO116">
        <f>100*SUMIF('12pxv'!$E$39:$E$492,$A116,'12pxv'!AA$39:AA$492)/sub_peso!FO116</f>
        <v>-1.3299999999999998</v>
      </c>
      <c r="FP116">
        <f>100*SUMIF('12pxv'!$E$39:$E$492,$A116,'12pxv'!AB$39:AB$492)/sub_peso!FP116</f>
        <v>-0.39</v>
      </c>
      <c r="FQ116">
        <f>100*SUMIF('12pxv'!$E$39:$E$492,$A116,'12pxv'!AC$39:AC$492)/sub_peso!FQ116</f>
        <v>0.83</v>
      </c>
      <c r="FR116">
        <f>100*SUMIF('12pxv'!$E$39:$E$492,$A116,'12pxv'!AD$39:AD$492)/sub_peso!FR116</f>
        <v>-0.96</v>
      </c>
      <c r="FS116">
        <f>100*SUMIF('12pxv'!$E$39:$E$492,$A116,'12pxv'!AE$39:AE$492)/sub_peso!FS116</f>
        <v>0.86</v>
      </c>
      <c r="FT116">
        <f>100*SUMIF('12pxv'!$E$39:$E$492,$A116,'12pxv'!AF$39:AF$492)/sub_peso!FT116</f>
        <v>-0.87</v>
      </c>
      <c r="FU116">
        <f>100*SUMIF('12pxv'!$E$39:$E$492,$A116,'12pxv'!AG$39:AG$492)/sub_peso!FU116</f>
        <v>-1.1000000000000001</v>
      </c>
      <c r="FV116">
        <f>100*SUMIF('12pxv'!$E$39:$E$492,$A116,'12pxv'!AH$39:AH$492)/sub_peso!FV116</f>
        <v>0.48000000000000004</v>
      </c>
      <c r="FW116">
        <f>100*SUMIF('12pxv'!$E$39:$E$492,$A116,'12pxv'!AI$39:AI$492)/sub_peso!FW116</f>
        <v>0.88</v>
      </c>
      <c r="FX116">
        <f>100*SUMIF('12pxv'!$E$39:$E$492,$A116,'12pxv'!AJ$39:AJ$492)/sub_peso!FX116</f>
        <v>-0.45999999999999996</v>
      </c>
      <c r="FY116">
        <f>100*SUMIF('12pxv'!$E$39:$E$492,$A116,'12pxv'!AK$39:AK$492)/sub_peso!FY116</f>
        <v>-0.90999999999999992</v>
      </c>
      <c r="FZ116">
        <f>100*SUMIF('12pxv'!$E$39:$E$492,$A116,'12pxv'!AL$39:AL$492)/sub_peso!FZ116</f>
        <v>-0.03</v>
      </c>
      <c r="GA116">
        <f>100*SUMIF('12pxv'!$E$39:$E$492,$A116,'12pxv'!AM$39:AM$492)/sub_peso!GA116</f>
        <v>-1.22</v>
      </c>
      <c r="GB116">
        <f>100*SUMIF('12pxv'!$E$39:$E$492,$A116,'12pxv'!AN$39:AN$492)/sub_peso!GB116</f>
        <v>-1.21</v>
      </c>
    </row>
    <row r="117" spans="1:184" x14ac:dyDescent="0.25">
      <c r="A117" s="59">
        <v>1115075</v>
      </c>
      <c r="B117" s="56" t="s">
        <v>118</v>
      </c>
      <c r="C117" s="129">
        <v>-1.1399999999999999</v>
      </c>
      <c r="D117" s="129">
        <v>0.42</v>
      </c>
      <c r="E117" s="129">
        <v>0.33</v>
      </c>
      <c r="F117" s="129">
        <v>0.02</v>
      </c>
      <c r="G117" s="129">
        <v>-3.0000000000000002E-2</v>
      </c>
      <c r="H117" s="129">
        <v>0.76</v>
      </c>
      <c r="I117" s="129">
        <v>1.69</v>
      </c>
      <c r="J117" s="129">
        <v>0.4</v>
      </c>
      <c r="K117" s="129">
        <v>0.21</v>
      </c>
      <c r="L117" s="129">
        <v>-0.61</v>
      </c>
      <c r="M117" s="129">
        <v>0.39</v>
      </c>
      <c r="N117" s="129">
        <v>0.78</v>
      </c>
      <c r="O117" s="129">
        <v>-0.81</v>
      </c>
      <c r="P117" s="129">
        <v>0.33</v>
      </c>
      <c r="Q117" s="129">
        <v>-0.16</v>
      </c>
      <c r="R117" s="129">
        <v>-0.91</v>
      </c>
      <c r="S117" s="129">
        <v>-2.33</v>
      </c>
      <c r="T117" s="129">
        <v>1.0600000000000003</v>
      </c>
      <c r="U117" s="129">
        <v>0.73999999999999988</v>
      </c>
      <c r="V117" s="129">
        <v>0.73</v>
      </c>
      <c r="W117" s="129">
        <v>-0.33</v>
      </c>
      <c r="X117" s="129">
        <v>0.33</v>
      </c>
      <c r="Y117" s="129">
        <v>0.76</v>
      </c>
      <c r="Z117" s="129">
        <v>0.61</v>
      </c>
      <c r="AA117" s="129">
        <v>-0.81000000000000016</v>
      </c>
      <c r="AB117" s="129">
        <v>1.9</v>
      </c>
      <c r="AC117" s="129">
        <v>0.72</v>
      </c>
      <c r="AD117" s="129">
        <v>1.77</v>
      </c>
      <c r="AE117" s="129">
        <v>4.0000000000000008E-2</v>
      </c>
      <c r="AF117" s="129">
        <v>1.45</v>
      </c>
      <c r="AG117" s="129">
        <v>2.25</v>
      </c>
      <c r="AH117" s="129">
        <v>-0.5</v>
      </c>
      <c r="AI117" s="129">
        <v>1.2</v>
      </c>
      <c r="AJ117" s="129">
        <v>1.8799999999999997</v>
      </c>
      <c r="AK117" s="129">
        <v>0.4</v>
      </c>
      <c r="AL117" s="129">
        <v>0.33</v>
      </c>
      <c r="AM117" s="129">
        <v>0.40999999999999992</v>
      </c>
      <c r="AN117" s="129">
        <v>1.07</v>
      </c>
      <c r="AO117" s="129">
        <v>-0.35</v>
      </c>
      <c r="AP117" s="129">
        <v>1.9200000000000002</v>
      </c>
      <c r="AQ117" s="129">
        <v>2.76</v>
      </c>
      <c r="AR117" s="129">
        <v>4.2699999999999996</v>
      </c>
      <c r="AS117" s="129">
        <v>4.7699999999999996</v>
      </c>
      <c r="AT117" s="129">
        <v>4.2300000000000013</v>
      </c>
      <c r="AU117" s="129">
        <v>3.29</v>
      </c>
      <c r="AV117" s="129">
        <v>1.55</v>
      </c>
      <c r="AW117" s="129">
        <v>3.39</v>
      </c>
      <c r="AX117" s="129">
        <v>1.06</v>
      </c>
      <c r="AY117" s="129">
        <v>-0.75</v>
      </c>
      <c r="AZ117" s="129">
        <v>1.9699999999999998</v>
      </c>
      <c r="BA117" s="129">
        <v>-1.0099999999999998</v>
      </c>
      <c r="BB117" s="129">
        <v>0.98</v>
      </c>
      <c r="BC117" s="129">
        <v>-0.14000000000000001</v>
      </c>
      <c r="BD117" s="129">
        <v>0.87000000000000011</v>
      </c>
      <c r="BE117" s="129">
        <v>-0.25</v>
      </c>
      <c r="BF117" s="129">
        <v>-0.43000000000000005</v>
      </c>
      <c r="BG117" s="129">
        <v>-3.22</v>
      </c>
      <c r="BH117" s="129">
        <v>0.11999999999999998</v>
      </c>
      <c r="BI117" s="129">
        <v>0.01</v>
      </c>
      <c r="BJ117" s="129">
        <v>-1.21</v>
      </c>
      <c r="BK117" s="129">
        <v>0.08</v>
      </c>
      <c r="BL117" s="129">
        <v>-0.28000000000000003</v>
      </c>
      <c r="BM117" s="129">
        <v>1.94</v>
      </c>
      <c r="BN117" s="129">
        <v>0.78000000000000014</v>
      </c>
      <c r="BO117" s="129">
        <v>1.6000000000000003</v>
      </c>
      <c r="BP117" s="129">
        <v>0.43</v>
      </c>
      <c r="BQ117" s="129">
        <v>-2.5099999999999998</v>
      </c>
      <c r="BR117" s="129">
        <v>-1.1299999999999997</v>
      </c>
      <c r="BS117" s="129">
        <v>2.5099999999999998</v>
      </c>
      <c r="BT117" s="129">
        <v>1.66</v>
      </c>
      <c r="BU117" s="129">
        <v>0.54</v>
      </c>
      <c r="BV117" s="129">
        <v>-0.2</v>
      </c>
      <c r="BW117" s="129">
        <v>0</v>
      </c>
      <c r="BX117" s="129">
        <v>0.97</v>
      </c>
      <c r="BY117" s="129">
        <v>0.05</v>
      </c>
      <c r="BZ117" s="129">
        <v>0.91</v>
      </c>
      <c r="CA117" s="129">
        <v>1.03</v>
      </c>
      <c r="CB117" s="129">
        <v>0.6</v>
      </c>
      <c r="CC117" s="129">
        <v>1.49</v>
      </c>
      <c r="CD117" s="129">
        <v>0.48</v>
      </c>
      <c r="CE117" s="129">
        <v>-0.02</v>
      </c>
      <c r="CF117" s="129">
        <v>2.02</v>
      </c>
      <c r="CG117" s="129">
        <v>0.35</v>
      </c>
      <c r="CH117" s="129">
        <v>0.64</v>
      </c>
      <c r="CI117" s="129">
        <v>0.85000000000000009</v>
      </c>
      <c r="CJ117" s="129">
        <v>0.53999999999999992</v>
      </c>
      <c r="CK117" s="129">
        <v>-0.05</v>
      </c>
      <c r="CL117" s="129">
        <v>0.26</v>
      </c>
      <c r="CM117" s="129">
        <v>-0.65</v>
      </c>
      <c r="CN117" s="129">
        <v>1.01</v>
      </c>
      <c r="CO117" s="129">
        <v>0.61</v>
      </c>
      <c r="CP117" s="129">
        <v>-1.1599999999999999</v>
      </c>
      <c r="CQ117" s="129">
        <v>-0.36</v>
      </c>
      <c r="CR117" s="129">
        <v>0.9</v>
      </c>
      <c r="CS117" s="129">
        <v>1.19</v>
      </c>
      <c r="CT117" s="129">
        <v>-0.16</v>
      </c>
      <c r="CU117" s="129">
        <v>-1.52</v>
      </c>
      <c r="CV117" s="129">
        <v>0.83</v>
      </c>
      <c r="CW117" s="129">
        <v>-1.1200000000000001</v>
      </c>
      <c r="CX117" s="129">
        <v>0.64</v>
      </c>
      <c r="CY117" s="129">
        <v>0.47999999999999987</v>
      </c>
      <c r="CZ117" s="129">
        <v>1.22</v>
      </c>
      <c r="DA117" s="129">
        <v>-0.46000000000000008</v>
      </c>
      <c r="DB117" s="129">
        <v>0.71</v>
      </c>
      <c r="DC117" s="129">
        <v>-0.28999999999999998</v>
      </c>
      <c r="DD117" s="129">
        <v>0.45</v>
      </c>
      <c r="DE117" s="129">
        <v>-0.46999999999999992</v>
      </c>
      <c r="DF117" s="129">
        <v>1.67</v>
      </c>
      <c r="DG117" s="129">
        <v>-0.48000000000000009</v>
      </c>
      <c r="DH117" s="129">
        <v>0.6</v>
      </c>
      <c r="DI117" s="129">
        <v>-0.59</v>
      </c>
      <c r="DJ117" s="129">
        <v>1.0599999999999998</v>
      </c>
      <c r="DK117" s="129">
        <v>1.28</v>
      </c>
      <c r="DL117" s="129">
        <v>0.19000000000000003</v>
      </c>
      <c r="DM117" s="129">
        <v>2.72</v>
      </c>
      <c r="DN117" s="129">
        <v>-0.34</v>
      </c>
      <c r="DO117" s="129">
        <v>-1.59</v>
      </c>
      <c r="DP117" s="129">
        <v>2.57</v>
      </c>
      <c r="DQ117" s="129">
        <v>0.35</v>
      </c>
      <c r="DR117" s="129">
        <v>0.75</v>
      </c>
      <c r="DS117" s="129">
        <v>0.19</v>
      </c>
      <c r="DT117" s="129">
        <v>1.54</v>
      </c>
      <c r="DU117" s="129">
        <v>-0.1</v>
      </c>
      <c r="DV117" s="129">
        <v>1.33</v>
      </c>
      <c r="DW117" s="129">
        <v>-0.25</v>
      </c>
      <c r="DX117" s="129">
        <v>0.64</v>
      </c>
      <c r="DY117" s="129">
        <v>0.59</v>
      </c>
      <c r="DZ117" s="129">
        <v>-1.53</v>
      </c>
      <c r="EA117" s="129">
        <v>-0.24000000000000002</v>
      </c>
      <c r="EB117" s="129">
        <v>1.76</v>
      </c>
      <c r="EC117" s="129">
        <v>0.74999999999999989</v>
      </c>
      <c r="ED117" s="129">
        <v>0.12999999999999998</v>
      </c>
      <c r="EE117" s="129">
        <v>-0.19</v>
      </c>
      <c r="EF117" s="129">
        <v>-1.4199999999999997</v>
      </c>
      <c r="EG117" s="129">
        <v>0.23</v>
      </c>
      <c r="EH117" s="129">
        <v>0.35</v>
      </c>
      <c r="EI117" s="129">
        <v>0.01</v>
      </c>
      <c r="EJ117" s="129">
        <v>0.22</v>
      </c>
      <c r="EK117" s="129">
        <v>-0.39000000000000007</v>
      </c>
      <c r="EL117" s="129">
        <v>0.09</v>
      </c>
      <c r="EM117" s="129">
        <v>-3.1</v>
      </c>
      <c r="EN117" s="129">
        <v>0.57999999999999996</v>
      </c>
      <c r="EO117" s="129">
        <v>0.6</v>
      </c>
      <c r="EP117" s="129">
        <v>-0.77</v>
      </c>
      <c r="EQ117" s="129">
        <v>-0.85999999999999988</v>
      </c>
      <c r="ER117" s="129">
        <v>-0.11</v>
      </c>
      <c r="ES117" s="129">
        <v>-0.62</v>
      </c>
      <c r="ET117" s="129">
        <v>0.61</v>
      </c>
      <c r="EU117" s="129">
        <v>0.9</v>
      </c>
      <c r="EV117">
        <f>100*SUMIF('12pxv'!$E$39:$E$492,$A117,'12pxv'!H$39:H$492)/sub_peso!EV117</f>
        <v>1.62</v>
      </c>
      <c r="EW117">
        <f>100*SUMIF('12pxv'!$E$39:$E$492,$A117,'12pxv'!I$39:I$492)/sub_peso!EW117</f>
        <v>0.6</v>
      </c>
      <c r="EX117">
        <f>100*SUMIF('12pxv'!$E$39:$E$492,$A117,'12pxv'!J$39:J$492)/sub_peso!EX117</f>
        <v>-0.69</v>
      </c>
      <c r="EY117">
        <f>100*SUMIF('12pxv'!$E$39:$E$492,$A117,'12pxv'!K$39:K$492)/sub_peso!EY117</f>
        <v>-0.9</v>
      </c>
      <c r="EZ117">
        <f>100*SUMIF('12pxv'!$E$39:$E$492,$A117,'12pxv'!L$39:L$492)/sub_peso!EZ117</f>
        <v>1.76</v>
      </c>
      <c r="FA117">
        <f>100*SUMIF('12pxv'!$E$39:$E$492,$A117,'12pxv'!M$39:M$492)/sub_peso!FA117</f>
        <v>0.39</v>
      </c>
      <c r="FB117">
        <f>100*SUMIF('12pxv'!$E$39:$E$492,$A117,'12pxv'!N$39:N$492)/sub_peso!FB117</f>
        <v>0.72</v>
      </c>
      <c r="FC117">
        <f>100*SUMIF('12pxv'!$E$39:$E$492,$A117,'12pxv'!O$39:O$492)/sub_peso!FC117</f>
        <v>-0.39999999999999997</v>
      </c>
      <c r="FD117">
        <f>100*SUMIF('12pxv'!$E$39:$E$492,$A117,'12pxv'!P$39:P$492)/sub_peso!FD117</f>
        <v>-0.85999999999999988</v>
      </c>
      <c r="FE117">
        <f>100*SUMIF('12pxv'!$E$39:$E$492,$A117,'12pxv'!Q$39:Q$492)/sub_peso!FE117</f>
        <v>-0.31</v>
      </c>
      <c r="FF117">
        <f>100*SUMIF('12pxv'!$E$39:$E$492,$A117,'12pxv'!R$39:R$492)/sub_peso!FF117</f>
        <v>1.81</v>
      </c>
      <c r="FG117">
        <f>100*SUMIF('12pxv'!$E$39:$E$492,$A117,'12pxv'!S$39:S$492)/sub_peso!FG117</f>
        <v>1.26</v>
      </c>
      <c r="FH117">
        <f>100*SUMIF('12pxv'!$E$39:$E$492,$A117,'12pxv'!T$39:T$492)/sub_peso!FH117</f>
        <v>3.79</v>
      </c>
      <c r="FI117">
        <f>100*SUMIF('12pxv'!$E$39:$E$492,$A117,'12pxv'!U$39:U$492)/sub_peso!FI117</f>
        <v>1.45</v>
      </c>
      <c r="FJ117">
        <f>100*SUMIF('12pxv'!$E$39:$E$492,$A117,'12pxv'!V$39:V$492)/sub_peso!FJ117</f>
        <v>1.9299999999999997</v>
      </c>
      <c r="FK117">
        <f>100*SUMIF('12pxv'!$E$39:$E$492,$A117,'12pxv'!W$39:W$492)/sub_peso!FK117</f>
        <v>2.74</v>
      </c>
      <c r="FL117">
        <f>100*SUMIF('12pxv'!$E$39:$E$492,$A117,'12pxv'!X$39:X$492)/sub_peso!FL117</f>
        <v>1.58</v>
      </c>
      <c r="FM117">
        <f>100*SUMIF('12pxv'!$E$39:$E$492,$A117,'12pxv'!Y$39:Y$492)/sub_peso!FM117</f>
        <v>0.59</v>
      </c>
      <c r="FN117">
        <f>100*SUMIF('12pxv'!$E$39:$E$492,$A117,'12pxv'!Z$39:Z$492)/sub_peso!FN117</f>
        <v>1.7099999999999997</v>
      </c>
      <c r="FO117">
        <f>100*SUMIF('12pxv'!$E$39:$E$492,$A117,'12pxv'!AA$39:AA$492)/sub_peso!FO117</f>
        <v>0.77999999999999992</v>
      </c>
      <c r="FP117">
        <f>100*SUMIF('12pxv'!$E$39:$E$492,$A117,'12pxv'!AB$39:AB$492)/sub_peso!FP117</f>
        <v>1.73</v>
      </c>
      <c r="FQ117">
        <f>100*SUMIF('12pxv'!$E$39:$E$492,$A117,'12pxv'!AC$39:AC$492)/sub_peso!FQ117</f>
        <v>1.89</v>
      </c>
      <c r="FR117">
        <f>100*SUMIF('12pxv'!$E$39:$E$492,$A117,'12pxv'!AD$39:AD$492)/sub_peso!FR117</f>
        <v>1.41</v>
      </c>
      <c r="FS117">
        <f>100*SUMIF('12pxv'!$E$39:$E$492,$A117,'12pxv'!AE$39:AE$492)/sub_peso!FS117</f>
        <v>1</v>
      </c>
      <c r="FT117">
        <f>100*SUMIF('12pxv'!$E$39:$E$492,$A117,'12pxv'!AF$39:AF$492)/sub_peso!FT117</f>
        <v>0.69</v>
      </c>
      <c r="FU117">
        <f>100*SUMIF('12pxv'!$E$39:$E$492,$A117,'12pxv'!AG$39:AG$492)/sub_peso!FU117</f>
        <v>1.35</v>
      </c>
      <c r="FV117">
        <f>100*SUMIF('12pxv'!$E$39:$E$492,$A117,'12pxv'!AH$39:AH$492)/sub_peso!FV117</f>
        <v>-0.7599999999999999</v>
      </c>
      <c r="FW117">
        <f>100*SUMIF('12pxv'!$E$39:$E$492,$A117,'12pxv'!AI$39:AI$492)/sub_peso!FW117</f>
        <v>2.02</v>
      </c>
      <c r="FX117">
        <f>100*SUMIF('12pxv'!$E$39:$E$492,$A117,'12pxv'!AJ$39:AJ$492)/sub_peso!FX117</f>
        <v>2.12</v>
      </c>
      <c r="FY117">
        <f>100*SUMIF('12pxv'!$E$39:$E$492,$A117,'12pxv'!AK$39:AK$492)/sub_peso!FY117</f>
        <v>0.76999999999999991</v>
      </c>
      <c r="FZ117">
        <f>100*SUMIF('12pxv'!$E$39:$E$492,$A117,'12pxv'!AL$39:AL$492)/sub_peso!FZ117</f>
        <v>1.43</v>
      </c>
      <c r="GA117">
        <f>100*SUMIF('12pxv'!$E$39:$E$492,$A117,'12pxv'!AM$39:AM$492)/sub_peso!GA117</f>
        <v>-0.48</v>
      </c>
      <c r="GB117">
        <f>100*SUMIF('12pxv'!$E$39:$E$492,$A117,'12pxv'!AN$39:AN$492)/sub_peso!GB117</f>
        <v>0.08</v>
      </c>
    </row>
    <row r="118" spans="1:184" x14ac:dyDescent="0.25">
      <c r="A118" s="59">
        <v>1116001</v>
      </c>
      <c r="B118" s="56" t="s">
        <v>119</v>
      </c>
      <c r="C118" s="129">
        <v>-0.12</v>
      </c>
      <c r="D118" s="129">
        <v>3.3</v>
      </c>
      <c r="E118" s="129">
        <v>-1.54</v>
      </c>
      <c r="F118" s="129">
        <v>-3.6399999999999997</v>
      </c>
      <c r="G118" s="129">
        <v>1.2</v>
      </c>
      <c r="H118" s="129">
        <v>0.63</v>
      </c>
      <c r="I118" s="129">
        <v>0.14000000000000001</v>
      </c>
      <c r="J118" s="129">
        <v>-2.6</v>
      </c>
      <c r="K118" s="129">
        <v>-5.31</v>
      </c>
      <c r="L118" s="129">
        <v>3.27</v>
      </c>
      <c r="M118" s="129">
        <v>-2.41</v>
      </c>
      <c r="N118" s="129">
        <v>1.37</v>
      </c>
      <c r="O118" s="129">
        <v>1.31</v>
      </c>
      <c r="P118" s="129">
        <v>-4.78</v>
      </c>
      <c r="Q118" s="129">
        <v>1.84</v>
      </c>
      <c r="R118" s="129">
        <v>-0.73</v>
      </c>
      <c r="S118" s="129">
        <v>-0.06</v>
      </c>
      <c r="T118" s="129">
        <v>1.3</v>
      </c>
      <c r="U118" s="129">
        <v>-0.61</v>
      </c>
      <c r="V118" s="129">
        <v>-0.89999999999999991</v>
      </c>
      <c r="W118" s="129">
        <v>-2.2000000000000002</v>
      </c>
      <c r="X118" s="129">
        <v>-1.26</v>
      </c>
      <c r="Y118" s="129">
        <v>-7.0000000000000007E-2</v>
      </c>
      <c r="Z118" s="129">
        <v>1.28</v>
      </c>
      <c r="AA118" s="129">
        <v>1.96</v>
      </c>
      <c r="AB118" s="129">
        <v>4.3899999999999997</v>
      </c>
      <c r="AC118" s="129">
        <v>9.9999999999999985E-3</v>
      </c>
      <c r="AD118" s="129">
        <v>0.4</v>
      </c>
      <c r="AE118" s="129">
        <v>-1.29</v>
      </c>
      <c r="AF118" s="129">
        <v>2</v>
      </c>
      <c r="AG118" s="129">
        <v>-0.28000000000000003</v>
      </c>
      <c r="AH118" s="129">
        <v>-1.6299999999999997</v>
      </c>
      <c r="AI118" s="129">
        <v>2.11</v>
      </c>
      <c r="AJ118" s="129">
        <v>1.98</v>
      </c>
      <c r="AK118" s="129">
        <v>-0.02</v>
      </c>
      <c r="AL118" s="129">
        <v>0.37</v>
      </c>
      <c r="AM118" s="129">
        <v>2.59</v>
      </c>
      <c r="AN118" s="129">
        <v>1.33</v>
      </c>
      <c r="AO118" s="129">
        <v>2.5500000000000003</v>
      </c>
      <c r="AP118" s="129">
        <v>3.27</v>
      </c>
      <c r="AQ118" s="129">
        <v>6.69</v>
      </c>
      <c r="AR118" s="129">
        <v>3.73</v>
      </c>
      <c r="AS118" s="129">
        <v>3.27</v>
      </c>
      <c r="AT118" s="129">
        <v>2.13</v>
      </c>
      <c r="AU118" s="129">
        <v>0.26</v>
      </c>
      <c r="AV118" s="129">
        <v>0.21999999999999997</v>
      </c>
      <c r="AW118" s="129">
        <v>2.02</v>
      </c>
      <c r="AX118" s="129">
        <v>-2.52</v>
      </c>
      <c r="AY118" s="129">
        <v>-0.80999999999999994</v>
      </c>
      <c r="AZ118" s="129">
        <v>0.32</v>
      </c>
      <c r="BA118" s="129">
        <v>0.88</v>
      </c>
      <c r="BB118" s="129">
        <v>-1.84</v>
      </c>
      <c r="BC118" s="129">
        <v>0.47</v>
      </c>
      <c r="BD118" s="129">
        <v>0.81000000000000016</v>
      </c>
      <c r="BE118" s="129">
        <v>-0.45</v>
      </c>
      <c r="BF118" s="129">
        <v>-1.37</v>
      </c>
      <c r="BG118" s="129">
        <v>-1.66</v>
      </c>
      <c r="BH118" s="129">
        <v>1.57</v>
      </c>
      <c r="BI118" s="129">
        <v>-2.7</v>
      </c>
      <c r="BJ118" s="129">
        <v>-0.33</v>
      </c>
      <c r="BK118" s="129">
        <v>2.66</v>
      </c>
      <c r="BL118" s="129">
        <v>0.61</v>
      </c>
      <c r="BM118" s="129">
        <v>1.68</v>
      </c>
      <c r="BN118" s="129">
        <v>-2.81</v>
      </c>
      <c r="BO118" s="129">
        <v>2.09</v>
      </c>
      <c r="BP118" s="129">
        <v>1.99</v>
      </c>
      <c r="BQ118" s="129">
        <v>-2.5299999999999994</v>
      </c>
      <c r="BR118" s="129">
        <v>-4.2300000000000004</v>
      </c>
      <c r="BS118" s="129">
        <v>-0.57999999999999996</v>
      </c>
      <c r="BT118" s="129">
        <v>1.7200000000000002</v>
      </c>
      <c r="BU118" s="129">
        <v>0.30000000000000004</v>
      </c>
      <c r="BV118" s="129">
        <v>9.0000000000000011E-2</v>
      </c>
      <c r="BW118" s="129">
        <v>0.32</v>
      </c>
      <c r="BX118" s="129">
        <v>1.07</v>
      </c>
      <c r="BY118" s="129">
        <v>0.45</v>
      </c>
      <c r="BZ118" s="129">
        <v>-1.6500000000000001</v>
      </c>
      <c r="CA118" s="129">
        <v>0.51</v>
      </c>
      <c r="CB118" s="129">
        <v>-1.86</v>
      </c>
      <c r="CC118" s="129">
        <v>1.95</v>
      </c>
      <c r="CD118" s="129">
        <v>-2.48</v>
      </c>
      <c r="CE118" s="129">
        <v>-0.15</v>
      </c>
      <c r="CF118" s="129">
        <v>0.97</v>
      </c>
      <c r="CG118" s="129">
        <v>-0.57999999999999996</v>
      </c>
      <c r="CH118" s="129">
        <v>0.09</v>
      </c>
      <c r="CI118" s="129">
        <v>-0.02</v>
      </c>
      <c r="CJ118" s="129">
        <v>2.4900000000000002</v>
      </c>
      <c r="CK118" s="129">
        <v>-0.73</v>
      </c>
      <c r="CL118" s="129">
        <v>3.9100000000000006</v>
      </c>
      <c r="CM118" s="129">
        <v>2.31</v>
      </c>
      <c r="CN118" s="129">
        <v>-2.09</v>
      </c>
      <c r="CO118" s="129">
        <v>1.1200000000000001</v>
      </c>
      <c r="CP118" s="129">
        <v>-0.35</v>
      </c>
      <c r="CQ118" s="129">
        <v>-2</v>
      </c>
      <c r="CR118" s="129">
        <v>0.80999999999999994</v>
      </c>
      <c r="CS118" s="129">
        <v>0.72000000000000008</v>
      </c>
      <c r="CT118" s="129">
        <v>-0.6</v>
      </c>
      <c r="CU118" s="129">
        <v>0.16999999999999998</v>
      </c>
      <c r="CV118" s="129">
        <v>1.31</v>
      </c>
      <c r="CW118" s="129">
        <v>-1.9</v>
      </c>
      <c r="CX118" s="129">
        <v>1.1000000000000001</v>
      </c>
      <c r="CY118" s="129">
        <v>1.67</v>
      </c>
      <c r="CZ118" s="129">
        <v>-0.69</v>
      </c>
      <c r="DA118" s="129">
        <v>0.91</v>
      </c>
      <c r="DB118" s="129">
        <v>0.79000000000000015</v>
      </c>
      <c r="DC118" s="129">
        <v>-3.12</v>
      </c>
      <c r="DD118" s="129">
        <v>4.3899999999999997</v>
      </c>
      <c r="DE118" s="129">
        <v>-2.87</v>
      </c>
      <c r="DF118" s="129">
        <v>-0.20999999999999996</v>
      </c>
      <c r="DG118" s="129">
        <v>0.08</v>
      </c>
      <c r="DH118" s="129">
        <v>-0.83999999999999986</v>
      </c>
      <c r="DI118" s="129">
        <v>8.09</v>
      </c>
      <c r="DJ118" s="129">
        <v>0.63</v>
      </c>
      <c r="DK118" s="129">
        <v>0.88000000000000012</v>
      </c>
      <c r="DL118" s="129">
        <v>-2.2599999999999998</v>
      </c>
      <c r="DM118" s="129">
        <v>-0.31</v>
      </c>
      <c r="DN118" s="129">
        <v>4.6399999999999997</v>
      </c>
      <c r="DO118" s="129">
        <v>6.71</v>
      </c>
      <c r="DP118" s="129">
        <v>0.45999999999999996</v>
      </c>
      <c r="DQ118" s="129">
        <v>-2.9</v>
      </c>
      <c r="DR118" s="129">
        <v>-0.69</v>
      </c>
      <c r="DS118" s="129">
        <v>-2.6499999999999995</v>
      </c>
      <c r="DT118" s="129">
        <v>2.37</v>
      </c>
      <c r="DU118" s="129">
        <v>-1.0900000000000001</v>
      </c>
      <c r="DV118" s="129">
        <v>8.73</v>
      </c>
      <c r="DW118" s="129">
        <v>-2.8</v>
      </c>
      <c r="DX118" s="129">
        <v>0.4</v>
      </c>
      <c r="DY118" s="129">
        <v>-2.08</v>
      </c>
      <c r="DZ118" s="129">
        <v>-3.58</v>
      </c>
      <c r="EA118" s="129">
        <v>3.7099999999999995</v>
      </c>
      <c r="EB118" s="129">
        <v>7.73</v>
      </c>
      <c r="EC118" s="129">
        <v>-0.70999999999999985</v>
      </c>
      <c r="ED118" s="129">
        <v>6.59</v>
      </c>
      <c r="EE118" s="129">
        <v>-3.1799999999999997</v>
      </c>
      <c r="EF118" s="129">
        <v>-3.5600000000000005</v>
      </c>
      <c r="EG118" s="129">
        <v>-7.0000000000000007E-2</v>
      </c>
      <c r="EH118" s="129">
        <v>0.78</v>
      </c>
      <c r="EI118" s="129">
        <v>1.4500000000000002</v>
      </c>
      <c r="EJ118" s="129">
        <v>-0.44</v>
      </c>
      <c r="EK118" s="129">
        <v>0.39</v>
      </c>
      <c r="EL118" s="129">
        <v>1.8499999999999999</v>
      </c>
      <c r="EM118" s="129">
        <v>0.93</v>
      </c>
      <c r="EN118" s="129">
        <v>4.99</v>
      </c>
      <c r="EO118" s="129">
        <v>-1.9000000000000001</v>
      </c>
      <c r="EP118" s="129">
        <v>-4.26</v>
      </c>
      <c r="EQ118" s="129">
        <v>-4.71</v>
      </c>
      <c r="ER118" s="129">
        <v>2.58</v>
      </c>
      <c r="ES118" s="129">
        <v>-5.29</v>
      </c>
      <c r="ET118" s="129">
        <v>0.76999999999999991</v>
      </c>
      <c r="EU118" s="129">
        <v>0.66</v>
      </c>
      <c r="EV118">
        <f>100*SUMIF('12pxv'!$E$39:$E$492,$A118,'12pxv'!H$39:H$492)/sub_peso!EV118</f>
        <v>1.8199999999999998</v>
      </c>
      <c r="EW118">
        <f>100*SUMIF('12pxv'!$E$39:$E$492,$A118,'12pxv'!I$39:I$492)/sub_peso!EW118</f>
        <v>-0.44</v>
      </c>
      <c r="EX118">
        <f>100*SUMIF('12pxv'!$E$39:$E$492,$A118,'12pxv'!J$39:J$492)/sub_peso!EX118</f>
        <v>-3.3200000000000003</v>
      </c>
      <c r="EY118">
        <f>100*SUMIF('12pxv'!$E$39:$E$492,$A118,'12pxv'!K$39:K$492)/sub_peso!EY118</f>
        <v>-2.79</v>
      </c>
      <c r="EZ118">
        <f>100*SUMIF('12pxv'!$E$39:$E$492,$A118,'12pxv'!L$39:L$492)/sub_peso!EZ118</f>
        <v>4.7300000000000004</v>
      </c>
      <c r="FA118">
        <f>100*SUMIF('12pxv'!$E$39:$E$492,$A118,'12pxv'!M$39:M$492)/sub_peso!FA118</f>
        <v>1.04</v>
      </c>
      <c r="FB118">
        <f>100*SUMIF('12pxv'!$E$39:$E$492,$A118,'12pxv'!N$39:N$492)/sub_peso!FB118</f>
        <v>2.2599999999999998</v>
      </c>
      <c r="FC118">
        <f>100*SUMIF('12pxv'!$E$39:$E$492,$A118,'12pxv'!O$39:O$492)/sub_peso!FC118</f>
        <v>-1.04</v>
      </c>
      <c r="FD118">
        <f>100*SUMIF('12pxv'!$E$39:$E$492,$A118,'12pxv'!P$39:P$492)/sub_peso!FD118</f>
        <v>1.25</v>
      </c>
      <c r="FE118">
        <f>100*SUMIF('12pxv'!$E$39:$E$492,$A118,'12pxv'!Q$39:Q$492)/sub_peso!FE118</f>
        <v>1.05</v>
      </c>
      <c r="FF118">
        <f>100*SUMIF('12pxv'!$E$39:$E$492,$A118,'12pxv'!R$39:R$492)/sub_peso!FF118</f>
        <v>-3.24</v>
      </c>
      <c r="FG118">
        <f>100*SUMIF('12pxv'!$E$39:$E$492,$A118,'12pxv'!S$39:S$492)/sub_peso!FG118</f>
        <v>0.55000000000000004</v>
      </c>
      <c r="FH118">
        <f>100*SUMIF('12pxv'!$E$39:$E$492,$A118,'12pxv'!T$39:T$492)/sub_peso!FH118</f>
        <v>-1.8600000000000003</v>
      </c>
      <c r="FI118">
        <f>100*SUMIF('12pxv'!$E$39:$E$492,$A118,'12pxv'!U$39:U$492)/sub_peso!FI118</f>
        <v>3.2</v>
      </c>
      <c r="FJ118">
        <f>100*SUMIF('12pxv'!$E$39:$E$492,$A118,'12pxv'!V$39:V$492)/sub_peso!FJ118</f>
        <v>4.25</v>
      </c>
      <c r="FK118">
        <f>100*SUMIF('12pxv'!$E$39:$E$492,$A118,'12pxv'!W$39:W$492)/sub_peso!FK118</f>
        <v>3.8399999999999994</v>
      </c>
      <c r="FL118">
        <f>100*SUMIF('12pxv'!$E$39:$E$492,$A118,'12pxv'!X$39:X$492)/sub_peso!FL118</f>
        <v>3.84</v>
      </c>
      <c r="FM118">
        <f>100*SUMIF('12pxv'!$E$39:$E$492,$A118,'12pxv'!Y$39:Y$492)/sub_peso!FM118</f>
        <v>-8</v>
      </c>
      <c r="FN118">
        <f>100*SUMIF('12pxv'!$E$39:$E$492,$A118,'12pxv'!Z$39:Z$492)/sub_peso!FN118</f>
        <v>10.38</v>
      </c>
      <c r="FO118">
        <f>100*SUMIF('12pxv'!$E$39:$E$492,$A118,'12pxv'!AA$39:AA$492)/sub_peso!FO118</f>
        <v>3.36</v>
      </c>
      <c r="FP118">
        <f>100*SUMIF('12pxv'!$E$39:$E$492,$A118,'12pxv'!AB$39:AB$492)/sub_peso!FP118</f>
        <v>3.8800000000000003</v>
      </c>
      <c r="FQ118">
        <f>100*SUMIF('12pxv'!$E$39:$E$492,$A118,'12pxv'!AC$39:AC$492)/sub_peso!FQ118</f>
        <v>1.21</v>
      </c>
      <c r="FR118">
        <f>100*SUMIF('12pxv'!$E$39:$E$492,$A118,'12pxv'!AD$39:AD$492)/sub_peso!FR118</f>
        <v>0.75</v>
      </c>
      <c r="FS118">
        <f>100*SUMIF('12pxv'!$E$39:$E$492,$A118,'12pxv'!AE$39:AE$492)/sub_peso!FS118</f>
        <v>-3.5199999999999996</v>
      </c>
      <c r="FT118">
        <f>100*SUMIF('12pxv'!$E$39:$E$492,$A118,'12pxv'!AF$39:AF$492)/sub_peso!FT118</f>
        <v>0.55000000000000004</v>
      </c>
      <c r="FU118">
        <f>100*SUMIF('12pxv'!$E$39:$E$492,$A118,'12pxv'!AG$39:AG$492)/sub_peso!FU118</f>
        <v>3.61</v>
      </c>
      <c r="FV118">
        <f>100*SUMIF('12pxv'!$E$39:$E$492,$A118,'12pxv'!AH$39:AH$492)/sub_peso!FV118</f>
        <v>-0.78</v>
      </c>
      <c r="FW118">
        <f>100*SUMIF('12pxv'!$E$39:$E$492,$A118,'12pxv'!AI$39:AI$492)/sub_peso!FW118</f>
        <v>0.88000000000000012</v>
      </c>
      <c r="FX118">
        <f>100*SUMIF('12pxv'!$E$39:$E$492,$A118,'12pxv'!AJ$39:AJ$492)/sub_peso!FX118</f>
        <v>1.69</v>
      </c>
      <c r="FY118">
        <f>100*SUMIF('12pxv'!$E$39:$E$492,$A118,'12pxv'!AK$39:AK$492)/sub_peso!FY118</f>
        <v>8.85</v>
      </c>
      <c r="FZ118">
        <f>100*SUMIF('12pxv'!$E$39:$E$492,$A118,'12pxv'!AL$39:AL$492)/sub_peso!FZ118</f>
        <v>0</v>
      </c>
      <c r="GA118">
        <f>100*SUMIF('12pxv'!$E$39:$E$492,$A118,'12pxv'!AM$39:AM$492)/sub_peso!GA118</f>
        <v>0.40999999999999992</v>
      </c>
      <c r="GB118">
        <f>100*SUMIF('12pxv'!$E$39:$E$492,$A118,'12pxv'!AN$39:AN$492)/sub_peso!GB118</f>
        <v>-0.54</v>
      </c>
    </row>
    <row r="119" spans="1:184" x14ac:dyDescent="0.25">
      <c r="A119" s="59">
        <v>1116005</v>
      </c>
      <c r="B119" s="56" t="s">
        <v>120</v>
      </c>
      <c r="C119" s="129">
        <v>-0.32</v>
      </c>
      <c r="D119" s="129">
        <v>-0.53</v>
      </c>
      <c r="E119" s="129">
        <v>-0.04</v>
      </c>
      <c r="F119" s="129">
        <v>0.91999999999999993</v>
      </c>
      <c r="G119" s="129">
        <v>-5.9999999999999991E-2</v>
      </c>
      <c r="H119" s="129">
        <v>1.53</v>
      </c>
      <c r="I119" s="129">
        <v>-0.72999999999999987</v>
      </c>
      <c r="J119" s="129">
        <v>-0.35999999999999993</v>
      </c>
      <c r="K119" s="129">
        <v>0.86</v>
      </c>
      <c r="L119" s="129">
        <v>-0.24</v>
      </c>
      <c r="M119" s="129">
        <v>-0.57999999999999996</v>
      </c>
      <c r="N119" s="129">
        <v>0.33</v>
      </c>
      <c r="O119" s="129">
        <v>0.93</v>
      </c>
      <c r="P119" s="129">
        <v>0.62</v>
      </c>
      <c r="Q119" s="129">
        <v>-1.33</v>
      </c>
      <c r="R119" s="129">
        <v>1.05</v>
      </c>
      <c r="S119" s="129">
        <v>-1.6200000000000003</v>
      </c>
      <c r="T119" s="129">
        <v>1.29</v>
      </c>
      <c r="U119" s="129">
        <v>-0.82000000000000006</v>
      </c>
      <c r="V119" s="129">
        <v>-1.23</v>
      </c>
      <c r="W119" s="129">
        <v>0.17</v>
      </c>
      <c r="X119" s="129">
        <v>-0.98000000000000009</v>
      </c>
      <c r="Y119" s="129">
        <v>-9.9999999999999992E-2</v>
      </c>
      <c r="Z119" s="129">
        <v>0.57999999999999996</v>
      </c>
      <c r="AA119" s="129">
        <v>1.0900000000000001</v>
      </c>
      <c r="AB119" s="129">
        <v>1.24</v>
      </c>
      <c r="AC119" s="129">
        <v>-0.69</v>
      </c>
      <c r="AD119" s="129">
        <v>0.22</v>
      </c>
      <c r="AE119" s="129">
        <v>2.3199999999999998</v>
      </c>
      <c r="AF119" s="129">
        <v>0.4</v>
      </c>
      <c r="AG119" s="129">
        <v>0.71</v>
      </c>
      <c r="AH119" s="129">
        <v>0.54</v>
      </c>
      <c r="AI119" s="129">
        <v>1.1299999999999999</v>
      </c>
      <c r="AJ119" s="129">
        <v>-0.28999999999999998</v>
      </c>
      <c r="AK119" s="129">
        <v>0.57999999999999996</v>
      </c>
      <c r="AL119" s="129">
        <v>-0.03</v>
      </c>
      <c r="AM119" s="129">
        <v>0.78</v>
      </c>
      <c r="AN119" s="129">
        <v>1.25</v>
      </c>
      <c r="AO119" s="129">
        <v>1.44</v>
      </c>
      <c r="AP119" s="129">
        <v>1.1100000000000001</v>
      </c>
      <c r="AQ119" s="129">
        <v>2.67</v>
      </c>
      <c r="AR119" s="129">
        <v>2.0699999999999998</v>
      </c>
      <c r="AS119" s="129">
        <v>2.12</v>
      </c>
      <c r="AT119" s="129">
        <v>3.32</v>
      </c>
      <c r="AU119" s="129">
        <v>2.2000000000000002</v>
      </c>
      <c r="AV119" s="129">
        <v>3.03</v>
      </c>
      <c r="AW119" s="129">
        <v>1.7699999999999998</v>
      </c>
      <c r="AX119" s="129">
        <v>0.55000000000000004</v>
      </c>
      <c r="AY119" s="129">
        <v>0.23</v>
      </c>
      <c r="AZ119" s="129">
        <v>1.22</v>
      </c>
      <c r="BA119" s="129">
        <v>-1.31</v>
      </c>
      <c r="BB119" s="129">
        <v>-0.04</v>
      </c>
      <c r="BC119" s="129">
        <v>0.42000000000000004</v>
      </c>
      <c r="BD119" s="129">
        <v>0.77</v>
      </c>
      <c r="BE119" s="129">
        <v>1.07</v>
      </c>
      <c r="BF119" s="129">
        <v>2.84</v>
      </c>
      <c r="BG119" s="129">
        <v>1.48</v>
      </c>
      <c r="BH119" s="129">
        <v>0.26</v>
      </c>
      <c r="BI119" s="129">
        <v>0.63</v>
      </c>
      <c r="BJ119" s="129">
        <v>0.94999999999999984</v>
      </c>
      <c r="BK119" s="129">
        <v>-0.59</v>
      </c>
      <c r="BL119" s="129">
        <v>0.22999999999999998</v>
      </c>
      <c r="BM119" s="129">
        <v>0.83000000000000007</v>
      </c>
      <c r="BN119" s="129">
        <v>-0.76999999999999991</v>
      </c>
      <c r="BO119" s="129">
        <v>-1.1399999999999999</v>
      </c>
      <c r="BP119" s="129">
        <v>0.7599999999999999</v>
      </c>
      <c r="BQ119" s="129">
        <v>0.08</v>
      </c>
      <c r="BR119" s="129">
        <v>1.0900000000000001</v>
      </c>
      <c r="BS119" s="129">
        <v>2.73</v>
      </c>
      <c r="BT119" s="129">
        <v>0.8600000000000001</v>
      </c>
      <c r="BU119" s="129">
        <v>0.93</v>
      </c>
      <c r="BV119" s="129">
        <v>0.36000000000000004</v>
      </c>
      <c r="BW119" s="129">
        <v>-0.59</v>
      </c>
      <c r="BX119" s="129">
        <v>0.2</v>
      </c>
      <c r="BY119" s="129">
        <v>0.26</v>
      </c>
      <c r="BZ119" s="129">
        <v>0.37000000000000005</v>
      </c>
      <c r="CA119" s="129">
        <v>0.13</v>
      </c>
      <c r="CB119" s="129">
        <v>-0.31</v>
      </c>
      <c r="CC119" s="129">
        <v>-0.79</v>
      </c>
      <c r="CD119" s="129">
        <v>0.56000000000000005</v>
      </c>
      <c r="CE119" s="129">
        <v>0.3</v>
      </c>
      <c r="CF119" s="129">
        <v>0.75</v>
      </c>
      <c r="CG119" s="129">
        <v>1.62</v>
      </c>
      <c r="CH119" s="129">
        <v>0.36</v>
      </c>
      <c r="CI119" s="129">
        <v>0.22</v>
      </c>
      <c r="CJ119" s="129">
        <v>-0.36</v>
      </c>
      <c r="CK119" s="129">
        <v>-0.03</v>
      </c>
      <c r="CL119" s="129">
        <v>0.28999999999999998</v>
      </c>
      <c r="CM119" s="129">
        <v>-0.05</v>
      </c>
      <c r="CN119" s="129">
        <v>0.76</v>
      </c>
      <c r="CO119" s="129">
        <v>0.2</v>
      </c>
      <c r="CP119" s="129">
        <v>0.91</v>
      </c>
      <c r="CQ119" s="129">
        <v>0.19999999999999998</v>
      </c>
      <c r="CR119" s="129">
        <v>0.35</v>
      </c>
      <c r="CS119" s="129">
        <v>1.94</v>
      </c>
      <c r="CT119" s="129">
        <v>0</v>
      </c>
      <c r="CU119" s="129">
        <v>-0.39</v>
      </c>
      <c r="CV119" s="129">
        <v>0.45</v>
      </c>
      <c r="CW119" s="129">
        <v>-0.4</v>
      </c>
      <c r="CX119" s="129">
        <v>-0.1</v>
      </c>
      <c r="CY119" s="129">
        <v>0.55000000000000016</v>
      </c>
      <c r="CZ119" s="129">
        <v>0.11</v>
      </c>
      <c r="DA119" s="129">
        <v>-0.04</v>
      </c>
      <c r="DB119" s="129">
        <v>-0.42999999999999994</v>
      </c>
      <c r="DC119" s="129">
        <v>0.85</v>
      </c>
      <c r="DD119" s="129">
        <v>1.72</v>
      </c>
      <c r="DE119" s="129">
        <v>0.82</v>
      </c>
      <c r="DF119" s="129">
        <v>-0.25</v>
      </c>
      <c r="DG119" s="129">
        <v>0.93000000000000016</v>
      </c>
      <c r="DH119" s="129">
        <v>2.6800000000000006</v>
      </c>
      <c r="DI119" s="129">
        <v>0.92</v>
      </c>
      <c r="DJ119" s="129">
        <v>1.75</v>
      </c>
      <c r="DK119" s="129">
        <v>0.20999999999999996</v>
      </c>
      <c r="DL119" s="129">
        <v>0.49000000000000005</v>
      </c>
      <c r="DM119" s="129">
        <v>0.41999999999999993</v>
      </c>
      <c r="DN119" s="129">
        <v>0.75000000000000011</v>
      </c>
      <c r="DO119" s="129">
        <v>1.25</v>
      </c>
      <c r="DP119" s="129">
        <v>1.4</v>
      </c>
      <c r="DQ119" s="129">
        <v>0.61999999999999988</v>
      </c>
      <c r="DR119" s="129">
        <v>-1.22</v>
      </c>
      <c r="DS119" s="129">
        <v>0.6</v>
      </c>
      <c r="DT119" s="129">
        <v>0.08</v>
      </c>
      <c r="DU119" s="129">
        <v>0.09</v>
      </c>
      <c r="DV119" s="129">
        <v>-0.38</v>
      </c>
      <c r="DW119" s="129">
        <v>0.86</v>
      </c>
      <c r="DX119" s="129">
        <v>0.06</v>
      </c>
      <c r="DY119" s="129">
        <v>-0.57999999999999996</v>
      </c>
      <c r="DZ119" s="129">
        <v>0.14000000000000001</v>
      </c>
      <c r="EA119" s="129">
        <v>1.05</v>
      </c>
      <c r="EB119" s="129">
        <v>0.91</v>
      </c>
      <c r="EC119" s="129">
        <v>0.82</v>
      </c>
      <c r="ED119" s="129">
        <v>0.86999999999999988</v>
      </c>
      <c r="EE119" s="129">
        <v>0.79</v>
      </c>
      <c r="EF119" s="129">
        <v>0.93</v>
      </c>
      <c r="EG119" s="129">
        <v>0.28000000000000003</v>
      </c>
      <c r="EH119" s="129">
        <v>0.32</v>
      </c>
      <c r="EI119" s="129">
        <v>0.57999999999999996</v>
      </c>
      <c r="EJ119" s="129">
        <v>1.3399999999999999</v>
      </c>
      <c r="EK119" s="129">
        <v>0.26</v>
      </c>
      <c r="EL119" s="129">
        <v>-0.05</v>
      </c>
      <c r="EM119" s="129">
        <v>0.73</v>
      </c>
      <c r="EN119" s="129">
        <v>2.1399999999999997</v>
      </c>
      <c r="EO119" s="129">
        <v>0.99</v>
      </c>
      <c r="EP119" s="129">
        <v>0.24000000000000002</v>
      </c>
      <c r="EQ119" s="129">
        <v>1.0599999999999998</v>
      </c>
      <c r="ER119" s="129">
        <v>0.2</v>
      </c>
      <c r="ES119" s="129">
        <v>-0.35</v>
      </c>
      <c r="ET119" s="129">
        <v>0.89999999999999991</v>
      </c>
      <c r="EU119" s="129">
        <v>0.37</v>
      </c>
      <c r="EV119">
        <f>100*SUMIF('12pxv'!$E$39:$E$492,$A119,'12pxv'!H$39:H$492)/sub_peso!EV119</f>
        <v>0.73</v>
      </c>
      <c r="EW119">
        <f>100*SUMIF('12pxv'!$E$39:$E$492,$A119,'12pxv'!I$39:I$492)/sub_peso!EW119</f>
        <v>-0.49000000000000005</v>
      </c>
      <c r="EX119">
        <f>100*SUMIF('12pxv'!$E$39:$E$492,$A119,'12pxv'!J$39:J$492)/sub_peso!EX119</f>
        <v>0.35</v>
      </c>
      <c r="EY119">
        <f>100*SUMIF('12pxv'!$E$39:$E$492,$A119,'12pxv'!K$39:K$492)/sub_peso!EY119</f>
        <v>0.17999999999999997</v>
      </c>
      <c r="EZ119">
        <f>100*SUMIF('12pxv'!$E$39:$E$492,$A119,'12pxv'!L$39:L$492)/sub_peso!EZ119</f>
        <v>-0.9</v>
      </c>
      <c r="FA119">
        <f>100*SUMIF('12pxv'!$E$39:$E$492,$A119,'12pxv'!M$39:M$492)/sub_peso!FA119</f>
        <v>-0.16</v>
      </c>
      <c r="FB119">
        <f>100*SUMIF('12pxv'!$E$39:$E$492,$A119,'12pxv'!N$39:N$492)/sub_peso!FB119</f>
        <v>-0.17000000000000004</v>
      </c>
      <c r="FC119">
        <f>100*SUMIF('12pxv'!$E$39:$E$492,$A119,'12pxv'!O$39:O$492)/sub_peso!FC119</f>
        <v>0.42</v>
      </c>
      <c r="FD119">
        <f>100*SUMIF('12pxv'!$E$39:$E$492,$A119,'12pxv'!P$39:P$492)/sub_peso!FD119</f>
        <v>0.53</v>
      </c>
      <c r="FE119">
        <f>100*SUMIF('12pxv'!$E$39:$E$492,$A119,'12pxv'!Q$39:Q$492)/sub_peso!FE119</f>
        <v>0.98</v>
      </c>
      <c r="FF119">
        <f>100*SUMIF('12pxv'!$E$39:$E$492,$A119,'12pxv'!R$39:R$492)/sub_peso!FF119</f>
        <v>0.23</v>
      </c>
      <c r="FG119">
        <f>100*SUMIF('12pxv'!$E$39:$E$492,$A119,'12pxv'!S$39:S$492)/sub_peso!FG119</f>
        <v>2.35</v>
      </c>
      <c r="FH119">
        <f>100*SUMIF('12pxv'!$E$39:$E$492,$A119,'12pxv'!T$39:T$492)/sub_peso!FH119</f>
        <v>2.61</v>
      </c>
      <c r="FI119">
        <f>100*SUMIF('12pxv'!$E$39:$E$492,$A119,'12pxv'!U$39:U$492)/sub_peso!FI119</f>
        <v>0.18</v>
      </c>
      <c r="FJ119">
        <f>100*SUMIF('12pxv'!$E$39:$E$492,$A119,'12pxv'!V$39:V$492)/sub_peso!FJ119</f>
        <v>1.4</v>
      </c>
      <c r="FK119">
        <f>100*SUMIF('12pxv'!$E$39:$E$492,$A119,'12pxv'!W$39:W$492)/sub_peso!FK119</f>
        <v>1.56</v>
      </c>
      <c r="FL119">
        <f>100*SUMIF('12pxv'!$E$39:$E$492,$A119,'12pxv'!X$39:X$492)/sub_peso!FL119</f>
        <v>-9.9999999999999992E-2</v>
      </c>
      <c r="FM119">
        <f>100*SUMIF('12pxv'!$E$39:$E$492,$A119,'12pxv'!Y$39:Y$492)/sub_peso!FM119</f>
        <v>1.18</v>
      </c>
      <c r="FN119">
        <f>100*SUMIF('12pxv'!$E$39:$E$492,$A119,'12pxv'!Z$39:Z$492)/sub_peso!FN119</f>
        <v>0.59</v>
      </c>
      <c r="FO119">
        <f>100*SUMIF('12pxv'!$E$39:$E$492,$A119,'12pxv'!AA$39:AA$492)/sub_peso!FO119</f>
        <v>3.9999999999999994E-2</v>
      </c>
      <c r="FP119">
        <f>100*SUMIF('12pxv'!$E$39:$E$492,$A119,'12pxv'!AB$39:AB$492)/sub_peso!FP119</f>
        <v>-0.22999999999999998</v>
      </c>
      <c r="FQ119">
        <f>100*SUMIF('12pxv'!$E$39:$E$492,$A119,'12pxv'!AC$39:AC$492)/sub_peso!FQ119</f>
        <v>-0.62</v>
      </c>
      <c r="FR119">
        <f>100*SUMIF('12pxv'!$E$39:$E$492,$A119,'12pxv'!AD$39:AD$492)/sub_peso!FR119</f>
        <v>-0.27</v>
      </c>
      <c r="FS119">
        <f>100*SUMIF('12pxv'!$E$39:$E$492,$A119,'12pxv'!AE$39:AE$492)/sub_peso!FS119</f>
        <v>2.16</v>
      </c>
      <c r="FT119">
        <f>100*SUMIF('12pxv'!$E$39:$E$492,$A119,'12pxv'!AF$39:AF$492)/sub_peso!FT119</f>
        <v>0.38</v>
      </c>
      <c r="FU119">
        <f>100*SUMIF('12pxv'!$E$39:$E$492,$A119,'12pxv'!AG$39:AG$492)/sub_peso!FU119</f>
        <v>-0.46</v>
      </c>
      <c r="FV119">
        <f>100*SUMIF('12pxv'!$E$39:$E$492,$A119,'12pxv'!AH$39:AH$492)/sub_peso!FV119</f>
        <v>-0.89000000000000012</v>
      </c>
      <c r="FW119">
        <f>100*SUMIF('12pxv'!$E$39:$E$492,$A119,'12pxv'!AI$39:AI$492)/sub_peso!FW119</f>
        <v>0.67</v>
      </c>
      <c r="FX119">
        <f>100*SUMIF('12pxv'!$E$39:$E$492,$A119,'12pxv'!AJ$39:AJ$492)/sub_peso!FX119</f>
        <v>1.56</v>
      </c>
      <c r="FY119">
        <f>100*SUMIF('12pxv'!$E$39:$E$492,$A119,'12pxv'!AK$39:AK$492)/sub_peso!FY119</f>
        <v>1.49</v>
      </c>
      <c r="FZ119">
        <f>100*SUMIF('12pxv'!$E$39:$E$492,$A119,'12pxv'!AL$39:AL$492)/sub_peso!FZ119</f>
        <v>1.5699999999999998</v>
      </c>
      <c r="GA119">
        <f>100*SUMIF('12pxv'!$E$39:$E$492,$A119,'12pxv'!AM$39:AM$492)/sub_peso!GA119</f>
        <v>0.84000000000000008</v>
      </c>
      <c r="GB119">
        <f>100*SUMIF('12pxv'!$E$39:$E$492,$A119,'12pxv'!AN$39:AN$492)/sub_peso!GB119</f>
        <v>-0.11</v>
      </c>
    </row>
    <row r="120" spans="1:184" x14ac:dyDescent="0.25">
      <c r="A120" s="59">
        <v>1116010</v>
      </c>
      <c r="B120" s="56" t="s">
        <v>121</v>
      </c>
      <c r="C120" s="129">
        <v>0.7599999999999999</v>
      </c>
      <c r="D120" s="129">
        <v>0.84</v>
      </c>
      <c r="E120" s="129">
        <v>-1.24</v>
      </c>
      <c r="F120" s="129">
        <v>-2.19</v>
      </c>
      <c r="G120" s="129">
        <v>-6.47</v>
      </c>
      <c r="H120" s="129">
        <v>3.390000000000001</v>
      </c>
      <c r="I120" s="129">
        <v>-1.05</v>
      </c>
      <c r="J120" s="129">
        <v>-1.78</v>
      </c>
      <c r="K120" s="129">
        <v>3.609999999999999</v>
      </c>
      <c r="L120" s="129">
        <v>-1.4</v>
      </c>
      <c r="M120" s="129">
        <v>-0.8</v>
      </c>
      <c r="N120" s="129">
        <v>1.61</v>
      </c>
      <c r="O120" s="129">
        <v>1.17</v>
      </c>
      <c r="P120" s="129">
        <v>-1.02</v>
      </c>
      <c r="Q120" s="129">
        <v>-0.21</v>
      </c>
      <c r="R120" s="129">
        <v>0</v>
      </c>
      <c r="S120" s="129">
        <v>-1.1499999999999999</v>
      </c>
      <c r="T120" s="129">
        <v>-1.75</v>
      </c>
      <c r="U120" s="129">
        <v>2.4300000000000002</v>
      </c>
      <c r="V120" s="129">
        <v>-2.54</v>
      </c>
      <c r="W120" s="129">
        <v>0.69</v>
      </c>
      <c r="X120" s="129">
        <v>4.09</v>
      </c>
      <c r="Y120" s="129">
        <v>1.03</v>
      </c>
      <c r="Z120" s="129">
        <v>5.9</v>
      </c>
      <c r="AA120" s="129">
        <v>8.4</v>
      </c>
      <c r="AB120" s="129">
        <v>2.25</v>
      </c>
      <c r="AC120" s="129">
        <v>2.02</v>
      </c>
      <c r="AD120" s="129">
        <v>0.24</v>
      </c>
      <c r="AE120" s="129">
        <v>0.68</v>
      </c>
      <c r="AF120" s="129">
        <v>-1.05</v>
      </c>
      <c r="AG120" s="129">
        <v>0.63</v>
      </c>
      <c r="AH120" s="129">
        <v>2.87</v>
      </c>
      <c r="AI120" s="129">
        <v>4.6399999999999997</v>
      </c>
      <c r="AJ120" s="129">
        <v>14.49</v>
      </c>
      <c r="AK120" s="129">
        <v>3.76</v>
      </c>
      <c r="AL120" s="129">
        <v>1.7100000000000002</v>
      </c>
      <c r="AM120" s="129">
        <v>-0.33</v>
      </c>
      <c r="AN120" s="129">
        <v>-7.51</v>
      </c>
      <c r="AO120" s="129">
        <v>-5.4200000000000008</v>
      </c>
      <c r="AP120" s="129">
        <v>-5.69</v>
      </c>
      <c r="AQ120" s="129">
        <v>-2.42</v>
      </c>
      <c r="AR120" s="129">
        <v>-1.4999999999999998</v>
      </c>
      <c r="AS120" s="129">
        <v>0.06</v>
      </c>
      <c r="AT120" s="129">
        <v>-1.3300000000000003</v>
      </c>
      <c r="AU120" s="129">
        <v>1</v>
      </c>
      <c r="AV120" s="129">
        <v>-4.5</v>
      </c>
      <c r="AW120" s="129">
        <v>-3.24</v>
      </c>
      <c r="AX120" s="129">
        <v>-0.94</v>
      </c>
      <c r="AY120" s="129">
        <v>-2.86</v>
      </c>
      <c r="AZ120" s="129">
        <v>-1.2200000000000002</v>
      </c>
      <c r="BA120" s="129">
        <v>1.46</v>
      </c>
      <c r="BB120" s="129">
        <v>-2.27</v>
      </c>
      <c r="BC120" s="129">
        <v>-3.9199999999999995</v>
      </c>
      <c r="BD120" s="129">
        <v>1.23</v>
      </c>
      <c r="BE120" s="129">
        <v>0.41000000000000003</v>
      </c>
      <c r="BF120" s="129">
        <v>-3.39</v>
      </c>
      <c r="BG120" s="129">
        <v>-2.0699999999999998</v>
      </c>
      <c r="BH120" s="129">
        <v>-1.6700000000000002</v>
      </c>
      <c r="BI120" s="129">
        <v>3.55</v>
      </c>
      <c r="BJ120" s="129">
        <v>1.54</v>
      </c>
      <c r="BK120" s="129">
        <v>18.7</v>
      </c>
      <c r="BL120" s="129">
        <v>11.58</v>
      </c>
      <c r="BM120" s="129">
        <v>2.0100000000000002</v>
      </c>
      <c r="BN120" s="129">
        <v>-2.02</v>
      </c>
      <c r="BO120" s="129">
        <v>-3.66</v>
      </c>
      <c r="BP120" s="129">
        <v>-5.6</v>
      </c>
      <c r="BQ120" s="129">
        <v>0.09</v>
      </c>
      <c r="BR120" s="129">
        <v>6.13</v>
      </c>
      <c r="BS120" s="129">
        <v>4.82</v>
      </c>
      <c r="BT120" s="129">
        <v>-0.2</v>
      </c>
      <c r="BU120" s="129">
        <v>2.5499999999999998</v>
      </c>
      <c r="BV120" s="129">
        <v>2.04</v>
      </c>
      <c r="BW120" s="129">
        <v>1.6</v>
      </c>
      <c r="BX120" s="129">
        <v>-2.4300000000000002</v>
      </c>
      <c r="BY120" s="129">
        <v>-6.85</v>
      </c>
      <c r="BZ120" s="129">
        <v>0.19</v>
      </c>
      <c r="CA120" s="129">
        <v>-6.97</v>
      </c>
      <c r="CB120" s="129">
        <v>-3.59</v>
      </c>
      <c r="CC120" s="129">
        <v>-4.4300000000000006</v>
      </c>
      <c r="CD120" s="129">
        <v>4.3600000000000003</v>
      </c>
      <c r="CE120" s="129">
        <v>6.1399999999999988</v>
      </c>
      <c r="CF120" s="129">
        <v>5.39</v>
      </c>
      <c r="CG120" s="129">
        <v>2.42</v>
      </c>
      <c r="CH120" s="129">
        <v>6.94</v>
      </c>
      <c r="CI120" s="129">
        <v>2.56</v>
      </c>
      <c r="CJ120" s="129">
        <v>-0.84000000000000008</v>
      </c>
      <c r="CK120" s="129">
        <v>-3.36</v>
      </c>
      <c r="CL120" s="129">
        <v>-4.05</v>
      </c>
      <c r="CM120" s="129">
        <v>-1.8200000000000005</v>
      </c>
      <c r="CN120" s="129">
        <v>-3.47</v>
      </c>
      <c r="CO120" s="129">
        <v>-3.9999999999999994E-2</v>
      </c>
      <c r="CP120" s="129">
        <v>6.67</v>
      </c>
      <c r="CQ120" s="129">
        <v>1.48</v>
      </c>
      <c r="CR120" s="129">
        <v>1.17</v>
      </c>
      <c r="CS120" s="129">
        <v>2.02</v>
      </c>
      <c r="CT120" s="129">
        <v>-5.89</v>
      </c>
      <c r="CU120" s="129">
        <v>-1.35</v>
      </c>
      <c r="CV120" s="129">
        <v>-0.73999999999999988</v>
      </c>
      <c r="CW120" s="129">
        <v>-3.04</v>
      </c>
      <c r="CX120" s="129">
        <v>3.31</v>
      </c>
      <c r="CY120" s="129">
        <v>-1.0599999999999998</v>
      </c>
      <c r="CZ120" s="129">
        <v>-0.27000000000000007</v>
      </c>
      <c r="DA120" s="129">
        <v>-1.6</v>
      </c>
      <c r="DB120" s="129">
        <v>-0.90999999999999992</v>
      </c>
      <c r="DC120" s="129">
        <v>-3.6499999999999995</v>
      </c>
      <c r="DD120" s="129">
        <v>-2.5499999999999998</v>
      </c>
      <c r="DE120" s="129">
        <v>-1.3100000000000003</v>
      </c>
      <c r="DF120" s="129">
        <v>3.2600000000000002</v>
      </c>
      <c r="DG120" s="129">
        <v>-3.0100000000000002</v>
      </c>
      <c r="DH120" s="129">
        <v>2.15</v>
      </c>
      <c r="DI120" s="129">
        <v>1.49</v>
      </c>
      <c r="DJ120" s="129">
        <v>1.1000000000000001</v>
      </c>
      <c r="DK120" s="129">
        <v>0.16999999999999998</v>
      </c>
      <c r="DL120" s="129">
        <v>-0.55999999999999994</v>
      </c>
      <c r="DM120" s="129">
        <v>-2.11</v>
      </c>
      <c r="DN120" s="129">
        <v>0.2</v>
      </c>
      <c r="DO120" s="129">
        <v>1.59</v>
      </c>
      <c r="DP120" s="129">
        <v>7.21</v>
      </c>
      <c r="DQ120" s="129">
        <v>11.75</v>
      </c>
      <c r="DR120" s="129">
        <v>14.639999999999999</v>
      </c>
      <c r="DS120" s="129">
        <v>5.07</v>
      </c>
      <c r="DT120" s="129">
        <v>-0.21999999999999997</v>
      </c>
      <c r="DU120" s="129">
        <v>-0.61</v>
      </c>
      <c r="DV120" s="129">
        <v>-0.83999999999999986</v>
      </c>
      <c r="DW120" s="129">
        <v>0.03</v>
      </c>
      <c r="DX120" s="129">
        <v>3.21</v>
      </c>
      <c r="DY120" s="129">
        <v>9.2200000000000006</v>
      </c>
      <c r="DZ120" s="129">
        <v>2.9199999999999995</v>
      </c>
      <c r="EA120" s="129">
        <v>0.85999999999999988</v>
      </c>
      <c r="EB120" s="129">
        <v>1.1499999999999999</v>
      </c>
      <c r="EC120" s="129">
        <v>-1.99</v>
      </c>
      <c r="ED120" s="129">
        <v>8.9499999999999993</v>
      </c>
      <c r="EE120" s="129">
        <v>9.77</v>
      </c>
      <c r="EF120" s="129">
        <v>3.0200000000000005</v>
      </c>
      <c r="EG120" s="129">
        <v>-1.9999999999999997E-2</v>
      </c>
      <c r="EH120" s="129">
        <v>-1.05</v>
      </c>
      <c r="EI120" s="129">
        <v>-0.69</v>
      </c>
      <c r="EJ120" s="129">
        <v>-4.8600000000000003</v>
      </c>
      <c r="EK120" s="129">
        <v>-3.5799999999999996</v>
      </c>
      <c r="EL120" s="129">
        <v>3.3</v>
      </c>
      <c r="EM120" s="129">
        <v>6.9600000000000009</v>
      </c>
      <c r="EN120" s="129">
        <v>6.89</v>
      </c>
      <c r="EO120" s="129">
        <v>2.08</v>
      </c>
      <c r="EP120" s="129">
        <v>-1.2900000000000003</v>
      </c>
      <c r="EQ120" s="129">
        <v>-8.9600000000000009</v>
      </c>
      <c r="ER120" s="129">
        <v>-16.84</v>
      </c>
      <c r="ES120" s="129">
        <v>-13.919999999999998</v>
      </c>
      <c r="ET120" s="129">
        <v>-1.25</v>
      </c>
      <c r="EU120" s="129">
        <v>-6.85</v>
      </c>
      <c r="EV120">
        <f>100*SUMIF('12pxv'!$E$39:$E$492,$A120,'12pxv'!H$39:H$492)/sub_peso!EV120</f>
        <v>-1.01</v>
      </c>
      <c r="EW120">
        <f>100*SUMIF('12pxv'!$E$39:$E$492,$A120,'12pxv'!I$39:I$492)/sub_peso!EW120</f>
        <v>-1.29</v>
      </c>
      <c r="EX120">
        <f>100*SUMIF('12pxv'!$E$39:$E$492,$A120,'12pxv'!J$39:J$492)/sub_peso!EX120</f>
        <v>3.21</v>
      </c>
      <c r="EY120">
        <f>100*SUMIF('12pxv'!$E$39:$E$492,$A120,'12pxv'!K$39:K$492)/sub_peso!EY120</f>
        <v>6.33</v>
      </c>
      <c r="EZ120">
        <f>100*SUMIF('12pxv'!$E$39:$E$492,$A120,'12pxv'!L$39:L$492)/sub_peso!EZ120</f>
        <v>4.12</v>
      </c>
      <c r="FA120">
        <f>100*SUMIF('12pxv'!$E$39:$E$492,$A120,'12pxv'!M$39:M$492)/sub_peso!FA120</f>
        <v>5.9200000000000008</v>
      </c>
      <c r="FB120">
        <f>100*SUMIF('12pxv'!$E$39:$E$492,$A120,'12pxv'!N$39:N$492)/sub_peso!FB120</f>
        <v>12.27</v>
      </c>
      <c r="FC120">
        <f>100*SUMIF('12pxv'!$E$39:$E$492,$A120,'12pxv'!O$39:O$492)/sub_peso!FC120</f>
        <v>5.2</v>
      </c>
      <c r="FD120">
        <f>100*SUMIF('12pxv'!$E$39:$E$492,$A120,'12pxv'!P$39:P$492)/sub_peso!FD120</f>
        <v>4.3099999999999996</v>
      </c>
      <c r="FE120">
        <f>100*SUMIF('12pxv'!$E$39:$E$492,$A120,'12pxv'!Q$39:Q$492)/sub_peso!FE120</f>
        <v>3.18</v>
      </c>
      <c r="FF120">
        <f>100*SUMIF('12pxv'!$E$39:$E$492,$A120,'12pxv'!R$39:R$492)/sub_peso!FF120</f>
        <v>-0.27000000000000007</v>
      </c>
      <c r="FG120">
        <f>100*SUMIF('12pxv'!$E$39:$E$492,$A120,'12pxv'!S$39:S$492)/sub_peso!FG120</f>
        <v>0.5</v>
      </c>
      <c r="FH120">
        <f>100*SUMIF('12pxv'!$E$39:$E$492,$A120,'12pxv'!T$39:T$492)/sub_peso!FH120</f>
        <v>-2.83</v>
      </c>
      <c r="FI120">
        <f>100*SUMIF('12pxv'!$E$39:$E$492,$A120,'12pxv'!U$39:U$492)/sub_peso!FI120</f>
        <v>-0.27</v>
      </c>
      <c r="FJ120">
        <f>100*SUMIF('12pxv'!$E$39:$E$492,$A120,'12pxv'!V$39:V$492)/sub_peso!FJ120</f>
        <v>5.77</v>
      </c>
      <c r="FK120">
        <f>100*SUMIF('12pxv'!$E$39:$E$492,$A120,'12pxv'!W$39:W$492)/sub_peso!FK120</f>
        <v>1.55</v>
      </c>
      <c r="FL120">
        <f>100*SUMIF('12pxv'!$E$39:$E$492,$A120,'12pxv'!X$39:X$492)/sub_peso!FL120</f>
        <v>0.81</v>
      </c>
      <c r="FM120">
        <f>100*SUMIF('12pxv'!$E$39:$E$492,$A120,'12pxv'!Y$39:Y$492)/sub_peso!FM120</f>
        <v>-1.99</v>
      </c>
      <c r="FN120">
        <f>100*SUMIF('12pxv'!$E$39:$E$492,$A120,'12pxv'!Z$39:Z$492)/sub_peso!FN120</f>
        <v>-3.37</v>
      </c>
      <c r="FO120">
        <f>100*SUMIF('12pxv'!$E$39:$E$492,$A120,'12pxv'!AA$39:AA$492)/sub_peso!FO120</f>
        <v>1.77</v>
      </c>
      <c r="FP120">
        <f>100*SUMIF('12pxv'!$E$39:$E$492,$A120,'12pxv'!AB$39:AB$492)/sub_peso!FP120</f>
        <v>-4.6399999999999997</v>
      </c>
      <c r="FQ120">
        <f>100*SUMIF('12pxv'!$E$39:$E$492,$A120,'12pxv'!AC$39:AC$492)/sub_peso!FQ120</f>
        <v>-5.5400000000000009</v>
      </c>
      <c r="FR120">
        <f>100*SUMIF('12pxv'!$E$39:$E$492,$A120,'12pxv'!AD$39:AD$492)/sub_peso!FR120</f>
        <v>-6.52</v>
      </c>
      <c r="FS120">
        <f>100*SUMIF('12pxv'!$E$39:$E$492,$A120,'12pxv'!AE$39:AE$492)/sub_peso!FS120</f>
        <v>1.01</v>
      </c>
      <c r="FT120">
        <f>100*SUMIF('12pxv'!$E$39:$E$492,$A120,'12pxv'!AF$39:AF$492)/sub_peso!FT120</f>
        <v>1.8399999999999999</v>
      </c>
      <c r="FU120">
        <f>100*SUMIF('12pxv'!$E$39:$E$492,$A120,'12pxv'!AG$39:AG$492)/sub_peso!FU120</f>
        <v>-2.1</v>
      </c>
      <c r="FV120">
        <f>100*SUMIF('12pxv'!$E$39:$E$492,$A120,'12pxv'!AH$39:AH$492)/sub_peso!FV120</f>
        <v>1.61</v>
      </c>
      <c r="FW120">
        <f>100*SUMIF('12pxv'!$E$39:$E$492,$A120,'12pxv'!AI$39:AI$492)/sub_peso!FW120</f>
        <v>1.88</v>
      </c>
      <c r="FX120">
        <f>100*SUMIF('12pxv'!$E$39:$E$492,$A120,'12pxv'!AJ$39:AJ$492)/sub_peso!FX120</f>
        <v>5.34</v>
      </c>
      <c r="FY120">
        <f>100*SUMIF('12pxv'!$E$39:$E$492,$A120,'12pxv'!AK$39:AK$492)/sub_peso!FY120</f>
        <v>0.89</v>
      </c>
      <c r="FZ120">
        <f>100*SUMIF('12pxv'!$E$39:$E$492,$A120,'12pxv'!AL$39:AL$492)/sub_peso!FZ120</f>
        <v>1.57</v>
      </c>
      <c r="GA120">
        <f>100*SUMIF('12pxv'!$E$39:$E$492,$A120,'12pxv'!AM$39:AM$492)/sub_peso!GA120</f>
        <v>-0.81</v>
      </c>
      <c r="GB120">
        <f>100*SUMIF('12pxv'!$E$39:$E$492,$A120,'12pxv'!AN$39:AN$492)/sub_peso!GB120</f>
        <v>-0.5</v>
      </c>
    </row>
    <row r="121" spans="1:184" x14ac:dyDescent="0.25">
      <c r="A121" s="59">
        <v>1116013</v>
      </c>
      <c r="B121" s="56" t="s">
        <v>122</v>
      </c>
      <c r="C121" s="129">
        <v>-0.35</v>
      </c>
      <c r="D121" s="129">
        <v>0.37</v>
      </c>
      <c r="E121" s="129">
        <v>0.63</v>
      </c>
      <c r="F121" s="129">
        <v>-0.76</v>
      </c>
      <c r="G121" s="129">
        <v>-0.75</v>
      </c>
      <c r="H121" s="129">
        <v>0.23000000000000004</v>
      </c>
      <c r="I121" s="129">
        <v>1.32</v>
      </c>
      <c r="J121" s="129">
        <v>0.9800000000000002</v>
      </c>
      <c r="K121" s="129">
        <v>0.19</v>
      </c>
      <c r="L121" s="129">
        <v>-0.64</v>
      </c>
      <c r="M121" s="129">
        <v>0.89</v>
      </c>
      <c r="N121" s="129">
        <v>1.9</v>
      </c>
      <c r="O121" s="129">
        <v>1.88</v>
      </c>
      <c r="P121" s="129">
        <v>-1.82</v>
      </c>
      <c r="Q121" s="129">
        <v>1.46</v>
      </c>
      <c r="R121" s="129">
        <v>1.0900000000000001</v>
      </c>
      <c r="S121" s="129">
        <v>-0.16</v>
      </c>
      <c r="T121" s="129">
        <v>-0.4</v>
      </c>
      <c r="U121" s="129">
        <v>-0.67</v>
      </c>
      <c r="V121" s="129">
        <v>0.6</v>
      </c>
      <c r="W121" s="129">
        <v>0.99</v>
      </c>
      <c r="X121" s="129">
        <v>1.2</v>
      </c>
      <c r="Y121" s="129">
        <v>0.47000000000000003</v>
      </c>
      <c r="Z121" s="129">
        <v>0.56000000000000005</v>
      </c>
      <c r="AA121" s="129">
        <v>-0.17</v>
      </c>
      <c r="AB121" s="129">
        <v>1.63</v>
      </c>
      <c r="AC121" s="129">
        <v>-0.22</v>
      </c>
      <c r="AD121" s="129">
        <v>-1.03</v>
      </c>
      <c r="AE121" s="129">
        <v>1.88</v>
      </c>
      <c r="AF121" s="129">
        <v>1.69</v>
      </c>
      <c r="AG121" s="129">
        <v>0.48</v>
      </c>
      <c r="AH121" s="129">
        <v>0.08</v>
      </c>
      <c r="AI121" s="129">
        <v>0.59</v>
      </c>
      <c r="AJ121" s="129">
        <v>0.23</v>
      </c>
      <c r="AK121" s="129">
        <v>0.93000000000000016</v>
      </c>
      <c r="AL121" s="129">
        <v>-0.8</v>
      </c>
      <c r="AM121" s="129">
        <v>1.29</v>
      </c>
      <c r="AN121" s="129">
        <v>3.22</v>
      </c>
      <c r="AO121" s="129">
        <v>3.79</v>
      </c>
      <c r="AP121" s="129">
        <v>3.01</v>
      </c>
      <c r="AQ121" s="129">
        <v>3.3699999999999997</v>
      </c>
      <c r="AR121" s="129">
        <v>1.44</v>
      </c>
      <c r="AS121" s="129">
        <v>4.8099999999999996</v>
      </c>
      <c r="AT121" s="129">
        <v>2.73</v>
      </c>
      <c r="AU121" s="129">
        <v>4.71</v>
      </c>
      <c r="AV121" s="129">
        <v>3.55</v>
      </c>
      <c r="AW121" s="129">
        <v>1.8499999999999999</v>
      </c>
      <c r="AX121" s="129">
        <v>1.6199999999999999</v>
      </c>
      <c r="AY121" s="129">
        <v>0.75</v>
      </c>
      <c r="AZ121" s="129">
        <v>1.1599999999999999</v>
      </c>
      <c r="BA121" s="129">
        <v>-0.23</v>
      </c>
      <c r="BB121" s="129">
        <v>0.8</v>
      </c>
      <c r="BC121" s="129">
        <v>1</v>
      </c>
      <c r="BD121" s="129">
        <v>0.74</v>
      </c>
      <c r="BE121" s="129">
        <v>1.02</v>
      </c>
      <c r="BF121" s="129">
        <v>4.07</v>
      </c>
      <c r="BG121" s="129">
        <v>1.27</v>
      </c>
      <c r="BH121" s="129">
        <v>3.6</v>
      </c>
      <c r="BI121" s="129">
        <v>0.93</v>
      </c>
      <c r="BJ121" s="129">
        <v>0.44999999999999996</v>
      </c>
      <c r="BK121" s="129">
        <v>0.77</v>
      </c>
      <c r="BL121" s="129">
        <v>0.72999999999999987</v>
      </c>
      <c r="BM121" s="129">
        <v>0.79</v>
      </c>
      <c r="BN121" s="129">
        <v>0.41000000000000003</v>
      </c>
      <c r="BO121" s="129">
        <v>1.74</v>
      </c>
      <c r="BP121" s="129">
        <v>1.29</v>
      </c>
      <c r="BQ121" s="129">
        <v>1.23</v>
      </c>
      <c r="BR121" s="129">
        <v>0.86</v>
      </c>
      <c r="BS121" s="129">
        <v>0.15</v>
      </c>
      <c r="BT121" s="129">
        <v>-7.0000000000000007E-2</v>
      </c>
      <c r="BU121" s="129">
        <v>0.37000000000000005</v>
      </c>
      <c r="BV121" s="129">
        <v>-0.36</v>
      </c>
      <c r="BW121" s="129">
        <v>-0.14000000000000001</v>
      </c>
      <c r="BX121" s="129">
        <v>0.66999999999999993</v>
      </c>
      <c r="BY121" s="129">
        <v>1.35</v>
      </c>
      <c r="BZ121" s="129">
        <v>1.1599999999999999</v>
      </c>
      <c r="CA121" s="129">
        <v>1.41</v>
      </c>
      <c r="CB121" s="129">
        <v>0.5</v>
      </c>
      <c r="CC121" s="129">
        <v>-1.1499999999999999</v>
      </c>
      <c r="CD121" s="129">
        <v>1.3299999999999998</v>
      </c>
      <c r="CE121" s="129">
        <v>0.24</v>
      </c>
      <c r="CF121" s="129">
        <v>0.38</v>
      </c>
      <c r="CG121" s="129">
        <v>0.77</v>
      </c>
      <c r="CH121" s="129">
        <v>-0.02</v>
      </c>
      <c r="CI121" s="129">
        <v>-0.15</v>
      </c>
      <c r="CJ121" s="129">
        <v>0.77</v>
      </c>
      <c r="CK121" s="129">
        <v>-0.02</v>
      </c>
      <c r="CL121" s="129">
        <v>0.12</v>
      </c>
      <c r="CM121" s="129">
        <v>-0.27</v>
      </c>
      <c r="CN121" s="129">
        <v>0.36000000000000004</v>
      </c>
      <c r="CO121" s="129">
        <v>0.87</v>
      </c>
      <c r="CP121" s="129">
        <v>-6.9999999999999993E-2</v>
      </c>
      <c r="CQ121" s="129">
        <v>-1.9999999999999997E-2</v>
      </c>
      <c r="CR121" s="129">
        <v>0.51000000000000012</v>
      </c>
      <c r="CS121" s="129">
        <v>-0.44</v>
      </c>
      <c r="CT121" s="129">
        <v>-0.23999999999999996</v>
      </c>
      <c r="CU121" s="129">
        <v>0.44</v>
      </c>
      <c r="CV121" s="129">
        <v>9.9999999999999985E-3</v>
      </c>
      <c r="CW121" s="129">
        <v>7.9999999999999988E-2</v>
      </c>
      <c r="CX121" s="129">
        <v>-1.18</v>
      </c>
      <c r="CY121" s="129">
        <v>0.33</v>
      </c>
      <c r="CZ121" s="129">
        <v>4.7</v>
      </c>
      <c r="DA121" s="129">
        <v>1.2699999999999998</v>
      </c>
      <c r="DB121" s="129">
        <v>0.85000000000000009</v>
      </c>
      <c r="DC121" s="129">
        <v>-0.62</v>
      </c>
      <c r="DD121" s="129">
        <v>4.21</v>
      </c>
      <c r="DE121" s="129">
        <v>8.3000000000000007</v>
      </c>
      <c r="DF121" s="129">
        <v>3.8399999999999994</v>
      </c>
      <c r="DG121" s="129">
        <v>8.2099999999999991</v>
      </c>
      <c r="DH121" s="129">
        <v>-1.56</v>
      </c>
      <c r="DI121" s="129">
        <v>2.2000000000000002</v>
      </c>
      <c r="DJ121" s="129">
        <v>2.0099999999999998</v>
      </c>
      <c r="DK121" s="129">
        <v>0.82</v>
      </c>
      <c r="DL121" s="129">
        <v>3.89</v>
      </c>
      <c r="DM121" s="129">
        <v>0.96</v>
      </c>
      <c r="DN121" s="129">
        <v>-1.22</v>
      </c>
      <c r="DO121" s="129">
        <v>1.17</v>
      </c>
      <c r="DP121" s="129">
        <v>2.0299999999999998</v>
      </c>
      <c r="DQ121" s="129">
        <v>7.0000000000000007E-2</v>
      </c>
      <c r="DR121" s="129">
        <v>9.93</v>
      </c>
      <c r="DS121" s="129">
        <v>3.0300000000000002</v>
      </c>
      <c r="DT121" s="129">
        <v>4.8</v>
      </c>
      <c r="DU121" s="129">
        <v>6.47</v>
      </c>
      <c r="DV121" s="129">
        <v>6.06</v>
      </c>
      <c r="DW121" s="129">
        <v>7.97</v>
      </c>
      <c r="DX121" s="129">
        <v>2.1800000000000002</v>
      </c>
      <c r="DY121" s="129">
        <v>0.99</v>
      </c>
      <c r="DZ121" s="129">
        <v>-1.64</v>
      </c>
      <c r="EA121" s="129">
        <v>0.39</v>
      </c>
      <c r="EB121" s="129">
        <v>-0.61</v>
      </c>
      <c r="EC121" s="129">
        <v>0.66</v>
      </c>
      <c r="ED121" s="129">
        <v>-1.85</v>
      </c>
      <c r="EE121" s="129">
        <v>2.4</v>
      </c>
      <c r="EF121" s="129">
        <v>0.43</v>
      </c>
      <c r="EG121" s="129">
        <v>-0.7</v>
      </c>
      <c r="EH121" s="129">
        <v>-2.68</v>
      </c>
      <c r="EI121" s="129">
        <v>-3.1599999999999997</v>
      </c>
      <c r="EJ121" s="129">
        <v>0.55000000000000004</v>
      </c>
      <c r="EK121" s="129">
        <v>-0.7400000000000001</v>
      </c>
      <c r="EL121" s="129">
        <v>2.2200000000000002</v>
      </c>
      <c r="EM121" s="129">
        <v>-2.71</v>
      </c>
      <c r="EN121" s="129">
        <v>-0.42</v>
      </c>
      <c r="EO121" s="129">
        <v>1.78</v>
      </c>
      <c r="EP121" s="129">
        <v>0.34000000000000008</v>
      </c>
      <c r="EQ121" s="129">
        <v>2.82</v>
      </c>
      <c r="ER121" s="129">
        <v>-0.75</v>
      </c>
      <c r="ES121" s="129">
        <v>0.26</v>
      </c>
      <c r="ET121" s="129">
        <v>-0.11</v>
      </c>
      <c r="EU121" s="129">
        <v>1.01</v>
      </c>
      <c r="EV121">
        <f>100*SUMIF('12pxv'!$E$39:$E$492,$A121,'12pxv'!H$39:H$492)/sub_peso!EV121</f>
        <v>2.5499999999999998</v>
      </c>
      <c r="EW121">
        <f>100*SUMIF('12pxv'!$E$39:$E$492,$A121,'12pxv'!I$39:I$492)/sub_peso!EW121</f>
        <v>0</v>
      </c>
      <c r="EX121">
        <f>100*SUMIF('12pxv'!$E$39:$E$492,$A121,'12pxv'!J$39:J$492)/sub_peso!EX121</f>
        <v>-1.29</v>
      </c>
      <c r="EY121">
        <f>100*SUMIF('12pxv'!$E$39:$E$492,$A121,'12pxv'!K$39:K$492)/sub_peso!EY121</f>
        <v>-0.11999999999999998</v>
      </c>
      <c r="EZ121">
        <f>100*SUMIF('12pxv'!$E$39:$E$492,$A121,'12pxv'!L$39:L$492)/sub_peso!EZ121</f>
        <v>0.90999999999999992</v>
      </c>
      <c r="FA121">
        <f>100*SUMIF('12pxv'!$E$39:$E$492,$A121,'12pxv'!M$39:M$492)/sub_peso!FA121</f>
        <v>1.0900000000000001</v>
      </c>
      <c r="FB121">
        <f>100*SUMIF('12pxv'!$E$39:$E$492,$A121,'12pxv'!N$39:N$492)/sub_peso!FB121</f>
        <v>-1.29</v>
      </c>
      <c r="FC121">
        <f>100*SUMIF('12pxv'!$E$39:$E$492,$A121,'12pxv'!O$39:O$492)/sub_peso!FC121</f>
        <v>2.83</v>
      </c>
      <c r="FD121">
        <f>100*SUMIF('12pxv'!$E$39:$E$492,$A121,'12pxv'!P$39:P$492)/sub_peso!FD121</f>
        <v>-0.48</v>
      </c>
      <c r="FE121">
        <f>100*SUMIF('12pxv'!$E$39:$E$492,$A121,'12pxv'!Q$39:Q$492)/sub_peso!FE121</f>
        <v>1.1100000000000001</v>
      </c>
      <c r="FF121">
        <f>100*SUMIF('12pxv'!$E$39:$E$492,$A121,'12pxv'!R$39:R$492)/sub_peso!FF121</f>
        <v>-0.25</v>
      </c>
      <c r="FG121">
        <f>100*SUMIF('12pxv'!$E$39:$E$492,$A121,'12pxv'!S$39:S$492)/sub_peso!FG121</f>
        <v>0.46000000000000008</v>
      </c>
      <c r="FH121">
        <f>100*SUMIF('12pxv'!$E$39:$E$492,$A121,'12pxv'!T$39:T$492)/sub_peso!FH121</f>
        <v>-0.25</v>
      </c>
      <c r="FI121">
        <f>100*SUMIF('12pxv'!$E$39:$E$492,$A121,'12pxv'!U$39:U$492)/sub_peso!FI121</f>
        <v>-0.71</v>
      </c>
      <c r="FJ121">
        <f>100*SUMIF('12pxv'!$E$39:$E$492,$A121,'12pxv'!V$39:V$492)/sub_peso!FJ121</f>
        <v>0.94</v>
      </c>
      <c r="FK121">
        <f>100*SUMIF('12pxv'!$E$39:$E$492,$A121,'12pxv'!W$39:W$492)/sub_peso!FK121</f>
        <v>0.43</v>
      </c>
      <c r="FL121">
        <f>100*SUMIF('12pxv'!$E$39:$E$492,$A121,'12pxv'!X$39:X$492)/sub_peso!FL121</f>
        <v>-0.2</v>
      </c>
      <c r="FM121">
        <f>100*SUMIF('12pxv'!$E$39:$E$492,$A121,'12pxv'!Y$39:Y$492)/sub_peso!FM121</f>
        <v>-0.16</v>
      </c>
      <c r="FN121">
        <f>100*SUMIF('12pxv'!$E$39:$E$492,$A121,'12pxv'!Z$39:Z$492)/sub_peso!FN121</f>
        <v>0.22000000000000003</v>
      </c>
      <c r="FO121">
        <f>100*SUMIF('12pxv'!$E$39:$E$492,$A121,'12pxv'!AA$39:AA$492)/sub_peso!FO121</f>
        <v>-0.08</v>
      </c>
      <c r="FP121">
        <f>100*SUMIF('12pxv'!$E$39:$E$492,$A121,'12pxv'!AB$39:AB$492)/sub_peso!FP121</f>
        <v>0.44999999999999996</v>
      </c>
      <c r="FQ121">
        <f>100*SUMIF('12pxv'!$E$39:$E$492,$A121,'12pxv'!AC$39:AC$492)/sub_peso!FQ121</f>
        <v>0.85</v>
      </c>
      <c r="FR121">
        <f>100*SUMIF('12pxv'!$E$39:$E$492,$A121,'12pxv'!AD$39:AD$492)/sub_peso!FR121</f>
        <v>-0.39</v>
      </c>
      <c r="FS121">
        <f>100*SUMIF('12pxv'!$E$39:$E$492,$A121,'12pxv'!AE$39:AE$492)/sub_peso!FS121</f>
        <v>-0.3</v>
      </c>
      <c r="FT121">
        <f>100*SUMIF('12pxv'!$E$39:$E$492,$A121,'12pxv'!AF$39:AF$492)/sub_peso!FT121</f>
        <v>1.17</v>
      </c>
      <c r="FU121">
        <f>100*SUMIF('12pxv'!$E$39:$E$492,$A121,'12pxv'!AG$39:AG$492)/sub_peso!FU121</f>
        <v>0.78</v>
      </c>
      <c r="FV121">
        <f>100*SUMIF('12pxv'!$E$39:$E$492,$A121,'12pxv'!AH$39:AH$492)/sub_peso!FV121</f>
        <v>0.08</v>
      </c>
      <c r="FW121">
        <f>100*SUMIF('12pxv'!$E$39:$E$492,$A121,'12pxv'!AI$39:AI$492)/sub_peso!FW121</f>
        <v>0.79</v>
      </c>
      <c r="FX121">
        <f>100*SUMIF('12pxv'!$E$39:$E$492,$A121,'12pxv'!AJ$39:AJ$492)/sub_peso!FX121</f>
        <v>-0.59</v>
      </c>
      <c r="FY121">
        <f>100*SUMIF('12pxv'!$E$39:$E$492,$A121,'12pxv'!AK$39:AK$492)/sub_peso!FY121</f>
        <v>1.61</v>
      </c>
      <c r="FZ121">
        <f>100*SUMIF('12pxv'!$E$39:$E$492,$A121,'12pxv'!AL$39:AL$492)/sub_peso!FZ121</f>
        <v>-0.14000000000000001</v>
      </c>
      <c r="GA121">
        <f>100*SUMIF('12pxv'!$E$39:$E$492,$A121,'12pxv'!AM$39:AM$492)/sub_peso!GA121</f>
        <v>1.0900000000000001</v>
      </c>
      <c r="GB121">
        <f>100*SUMIF('12pxv'!$E$39:$E$492,$A121,'12pxv'!AN$39:AN$492)/sub_peso!GB121</f>
        <v>0.67</v>
      </c>
    </row>
    <row r="122" spans="1:184" x14ac:dyDescent="0.25">
      <c r="A122" s="59">
        <v>1116026</v>
      </c>
      <c r="B122" s="56" t="s">
        <v>123</v>
      </c>
      <c r="C122" s="129">
        <v>-0.92999999999999994</v>
      </c>
      <c r="D122" s="129">
        <v>0.81</v>
      </c>
      <c r="E122" s="129">
        <v>-0.08</v>
      </c>
      <c r="F122" s="129">
        <v>1.5</v>
      </c>
      <c r="G122" s="129">
        <v>-4.9999999999999996E-2</v>
      </c>
      <c r="H122" s="129">
        <v>2.2900000000000005</v>
      </c>
      <c r="I122" s="129">
        <v>-0.52</v>
      </c>
      <c r="J122" s="129">
        <v>-0.5</v>
      </c>
      <c r="K122" s="129">
        <v>0.35</v>
      </c>
      <c r="L122" s="129">
        <v>1.1100000000000001</v>
      </c>
      <c r="M122" s="129">
        <v>0.15</v>
      </c>
      <c r="N122" s="129">
        <v>-0.22000000000000003</v>
      </c>
      <c r="O122" s="129">
        <v>1.51</v>
      </c>
      <c r="P122" s="129">
        <v>1.1799999999999997</v>
      </c>
      <c r="Q122" s="129">
        <v>3.52</v>
      </c>
      <c r="R122" s="129">
        <v>0.4</v>
      </c>
      <c r="S122" s="129">
        <v>3.2700000000000005</v>
      </c>
      <c r="T122" s="129">
        <v>2.23</v>
      </c>
      <c r="U122" s="129">
        <v>1.3</v>
      </c>
      <c r="V122" s="129">
        <v>-0.27999999999999997</v>
      </c>
      <c r="W122" s="129">
        <v>1</v>
      </c>
      <c r="X122" s="129">
        <v>-0.46</v>
      </c>
      <c r="Y122" s="129">
        <v>0.06</v>
      </c>
      <c r="Z122" s="129">
        <v>1.59</v>
      </c>
      <c r="AA122" s="129">
        <v>0.96</v>
      </c>
      <c r="AB122" s="129">
        <v>0.93</v>
      </c>
      <c r="AC122" s="129">
        <v>-0.23</v>
      </c>
      <c r="AD122" s="129">
        <v>0.81</v>
      </c>
      <c r="AE122" s="129">
        <v>1.18</v>
      </c>
      <c r="AF122" s="129">
        <v>1.1299999999999997</v>
      </c>
      <c r="AG122" s="129">
        <v>-1.4400000000000002</v>
      </c>
      <c r="AH122" s="129">
        <v>-0.04</v>
      </c>
      <c r="AI122" s="129">
        <v>0.28000000000000003</v>
      </c>
      <c r="AJ122" s="129">
        <v>0.78</v>
      </c>
      <c r="AK122" s="129">
        <v>1.08</v>
      </c>
      <c r="AL122" s="129">
        <v>1.83</v>
      </c>
      <c r="AM122" s="129">
        <v>1.5000000000000002</v>
      </c>
      <c r="AN122" s="129">
        <v>0.32</v>
      </c>
      <c r="AO122" s="129">
        <v>-0.59</v>
      </c>
      <c r="AP122" s="129">
        <v>1.92</v>
      </c>
      <c r="AQ122" s="129">
        <v>0.85</v>
      </c>
      <c r="AR122" s="129">
        <v>3.51</v>
      </c>
      <c r="AS122" s="129">
        <v>4.92</v>
      </c>
      <c r="AT122" s="129">
        <v>1.9799999999999998</v>
      </c>
      <c r="AU122" s="129">
        <v>0.72</v>
      </c>
      <c r="AV122" s="129">
        <v>-0.33</v>
      </c>
      <c r="AW122" s="129">
        <v>0.71000000000000008</v>
      </c>
      <c r="AX122" s="129">
        <v>-0.48</v>
      </c>
      <c r="AY122" s="129">
        <v>-1.78</v>
      </c>
      <c r="AZ122" s="129">
        <v>0.55000000000000004</v>
      </c>
      <c r="BA122" s="129">
        <v>0.5</v>
      </c>
      <c r="BB122" s="129">
        <v>-0.68</v>
      </c>
      <c r="BC122" s="129">
        <v>-0.11999999999999998</v>
      </c>
      <c r="BD122" s="129">
        <v>1.68</v>
      </c>
      <c r="BE122" s="129">
        <v>-0.26000000000000006</v>
      </c>
      <c r="BF122" s="129">
        <v>-0.28000000000000003</v>
      </c>
      <c r="BG122" s="129">
        <v>0.84</v>
      </c>
      <c r="BH122" s="129">
        <v>-0.06</v>
      </c>
      <c r="BI122" s="129">
        <v>0.84</v>
      </c>
      <c r="BJ122" s="129">
        <v>0.03</v>
      </c>
      <c r="BK122" s="129">
        <v>0.47000000000000003</v>
      </c>
      <c r="BL122" s="129">
        <v>0.66</v>
      </c>
      <c r="BM122" s="129">
        <v>-6.9999999999999993E-2</v>
      </c>
      <c r="BN122" s="129">
        <v>-2.3199999999999998</v>
      </c>
      <c r="BO122" s="129">
        <v>2.4</v>
      </c>
      <c r="BP122" s="129">
        <v>1.1499999999999999</v>
      </c>
      <c r="BQ122" s="129">
        <v>1.22</v>
      </c>
      <c r="BR122" s="129">
        <v>-0.06</v>
      </c>
      <c r="BS122" s="129">
        <v>-0.41</v>
      </c>
      <c r="BT122" s="129">
        <v>0.57999999999999996</v>
      </c>
      <c r="BU122" s="129">
        <v>-0.82</v>
      </c>
      <c r="BV122" s="129">
        <v>1.17</v>
      </c>
      <c r="BW122" s="129">
        <v>-0.97</v>
      </c>
      <c r="BX122" s="129">
        <v>0.6</v>
      </c>
      <c r="BY122" s="129">
        <v>0.73</v>
      </c>
      <c r="BZ122" s="129">
        <v>-0.13</v>
      </c>
      <c r="CA122" s="129">
        <v>0.14000000000000001</v>
      </c>
      <c r="CB122" s="129">
        <v>-1.0900000000000001</v>
      </c>
      <c r="CC122" s="129">
        <v>-0.02</v>
      </c>
      <c r="CD122" s="129">
        <v>-0.39</v>
      </c>
      <c r="CE122" s="129">
        <v>-1.37</v>
      </c>
      <c r="CF122" s="129">
        <v>0.38999999999999996</v>
      </c>
      <c r="CG122" s="129">
        <v>-0.58000000000000007</v>
      </c>
      <c r="CH122" s="129">
        <v>-1.49</v>
      </c>
      <c r="CI122" s="129">
        <v>-5.15</v>
      </c>
      <c r="CJ122" s="129">
        <v>0.02</v>
      </c>
      <c r="CK122" s="129">
        <v>2.52</v>
      </c>
      <c r="CL122" s="129">
        <v>0.79</v>
      </c>
      <c r="CM122" s="129">
        <v>0.17999999999999997</v>
      </c>
      <c r="CN122" s="129">
        <v>1.19</v>
      </c>
      <c r="CO122" s="129">
        <v>-0.38</v>
      </c>
      <c r="CP122" s="129">
        <v>0.99</v>
      </c>
      <c r="CQ122" s="129">
        <v>-1.5400000000000003</v>
      </c>
      <c r="CR122" s="129">
        <v>-0.6</v>
      </c>
      <c r="CS122" s="129">
        <v>-9.9999999999999992E-2</v>
      </c>
      <c r="CT122" s="129">
        <v>-0.91</v>
      </c>
      <c r="CU122" s="129">
        <v>0.16</v>
      </c>
      <c r="CV122" s="129">
        <v>0.24</v>
      </c>
      <c r="CW122" s="129">
        <v>0.1</v>
      </c>
      <c r="CX122" s="129">
        <v>0.46</v>
      </c>
      <c r="CY122" s="129">
        <v>0.28000000000000003</v>
      </c>
      <c r="CZ122" s="129">
        <v>0.09</v>
      </c>
      <c r="DA122" s="129">
        <v>0.65</v>
      </c>
      <c r="DB122" s="129">
        <v>2</v>
      </c>
      <c r="DC122" s="129">
        <v>-0.24000000000000002</v>
      </c>
      <c r="DD122" s="129">
        <v>-1.42</v>
      </c>
      <c r="DE122" s="129">
        <v>2.08</v>
      </c>
      <c r="DF122" s="129">
        <v>0.52</v>
      </c>
      <c r="DG122" s="129">
        <v>-1.03</v>
      </c>
      <c r="DH122" s="129">
        <v>3.11</v>
      </c>
      <c r="DI122" s="129">
        <v>-1.49</v>
      </c>
      <c r="DJ122" s="129">
        <v>1.36</v>
      </c>
      <c r="DK122" s="129">
        <v>-0.16</v>
      </c>
      <c r="DL122" s="129">
        <v>0.06</v>
      </c>
      <c r="DM122" s="129">
        <v>-1.1399999999999999</v>
      </c>
      <c r="DN122" s="129">
        <v>1.47</v>
      </c>
      <c r="DO122" s="129">
        <v>-1.36</v>
      </c>
      <c r="DP122" s="129">
        <v>-1.18</v>
      </c>
      <c r="DQ122" s="129">
        <v>3.15</v>
      </c>
      <c r="DR122" s="129">
        <v>-2.77</v>
      </c>
      <c r="DS122" s="129">
        <v>-0.51</v>
      </c>
      <c r="DT122" s="129">
        <v>0.97</v>
      </c>
      <c r="DU122" s="129">
        <v>-0.26</v>
      </c>
      <c r="DV122" s="129">
        <v>0.03</v>
      </c>
      <c r="DW122" s="129">
        <v>2.5299999999999998</v>
      </c>
      <c r="DX122" s="129">
        <v>-0.35</v>
      </c>
      <c r="DY122" s="129">
        <v>3.1</v>
      </c>
      <c r="DZ122" s="129">
        <v>0.57999999999999996</v>
      </c>
      <c r="EA122" s="129">
        <v>1.29</v>
      </c>
      <c r="EB122" s="129">
        <v>-1.44</v>
      </c>
      <c r="EC122" s="129">
        <v>3.53</v>
      </c>
      <c r="ED122" s="129">
        <v>1.37</v>
      </c>
      <c r="EE122" s="129">
        <v>-0.91</v>
      </c>
      <c r="EF122" s="129">
        <v>-1.65</v>
      </c>
      <c r="EG122" s="129">
        <v>-0.46</v>
      </c>
      <c r="EH122" s="129">
        <v>1.5499999999999998</v>
      </c>
      <c r="EI122" s="129">
        <v>-0.79</v>
      </c>
      <c r="EJ122" s="129">
        <v>2.77</v>
      </c>
      <c r="EK122" s="129">
        <v>-0.3</v>
      </c>
      <c r="EL122" s="129">
        <v>-1.58</v>
      </c>
      <c r="EM122" s="129">
        <v>0.23000000000000004</v>
      </c>
      <c r="EN122" s="129">
        <v>-1.4</v>
      </c>
      <c r="EO122" s="129">
        <v>1.62</v>
      </c>
      <c r="EP122" s="129">
        <v>0.09</v>
      </c>
      <c r="EQ122" s="129">
        <v>0.68</v>
      </c>
      <c r="ER122" s="129">
        <v>2.0499999999999998</v>
      </c>
      <c r="ES122" s="129">
        <v>4.9999999999999996E-2</v>
      </c>
      <c r="ET122" s="129">
        <v>1.54</v>
      </c>
      <c r="EU122" s="129">
        <v>2.84</v>
      </c>
      <c r="EV122">
        <f>100*SUMIF('12pxv'!$E$39:$E$492,$A122,'12pxv'!H$39:H$492)/sub_peso!EV122</f>
        <v>1.04</v>
      </c>
      <c r="EW122">
        <f>100*SUMIF('12pxv'!$E$39:$E$492,$A122,'12pxv'!I$39:I$492)/sub_peso!EW122</f>
        <v>-0.85</v>
      </c>
      <c r="EX122">
        <f>100*SUMIF('12pxv'!$E$39:$E$492,$A122,'12pxv'!J$39:J$492)/sub_peso!EX122</f>
        <v>0.61</v>
      </c>
      <c r="EY122">
        <f>100*SUMIF('12pxv'!$E$39:$E$492,$A122,'12pxv'!K$39:K$492)/sub_peso!EY122</f>
        <v>1.9099999999999997</v>
      </c>
      <c r="EZ122">
        <f>100*SUMIF('12pxv'!$E$39:$E$492,$A122,'12pxv'!L$39:L$492)/sub_peso!EZ122</f>
        <v>-1.22</v>
      </c>
      <c r="FA122">
        <f>100*SUMIF('12pxv'!$E$39:$E$492,$A122,'12pxv'!M$39:M$492)/sub_peso!FA122</f>
        <v>-1.1499999999999999</v>
      </c>
      <c r="FB122">
        <f>100*SUMIF('12pxv'!$E$39:$E$492,$A122,'12pxv'!N$39:N$492)/sub_peso!FB122</f>
        <v>-1</v>
      </c>
      <c r="FC122">
        <f>100*SUMIF('12pxv'!$E$39:$E$492,$A122,'12pxv'!O$39:O$492)/sub_peso!FC122</f>
        <v>0.06</v>
      </c>
      <c r="FD122">
        <f>100*SUMIF('12pxv'!$E$39:$E$492,$A122,'12pxv'!P$39:P$492)/sub_peso!FD122</f>
        <v>1.31</v>
      </c>
      <c r="FE122">
        <f>100*SUMIF('12pxv'!$E$39:$E$492,$A122,'12pxv'!Q$39:Q$492)/sub_peso!FE122</f>
        <v>-1.35</v>
      </c>
      <c r="FF122">
        <f>100*SUMIF('12pxv'!$E$39:$E$492,$A122,'12pxv'!R$39:R$492)/sub_peso!FF122</f>
        <v>-0.73</v>
      </c>
      <c r="FG122">
        <f>100*SUMIF('12pxv'!$E$39:$E$492,$A122,'12pxv'!S$39:S$492)/sub_peso!FG122</f>
        <v>-1.5300000000000002</v>
      </c>
      <c r="FH122">
        <f>100*SUMIF('12pxv'!$E$39:$E$492,$A122,'12pxv'!T$39:T$492)/sub_peso!FH122</f>
        <v>0.09</v>
      </c>
      <c r="FI122">
        <f>100*SUMIF('12pxv'!$E$39:$E$492,$A122,'12pxv'!U$39:U$492)/sub_peso!FI122</f>
        <v>2.7</v>
      </c>
      <c r="FJ122">
        <f>100*SUMIF('12pxv'!$E$39:$E$492,$A122,'12pxv'!V$39:V$492)/sub_peso!FJ122</f>
        <v>-0.03</v>
      </c>
      <c r="FK122">
        <f>100*SUMIF('12pxv'!$E$39:$E$492,$A122,'12pxv'!W$39:W$492)/sub_peso!FK122</f>
        <v>-4.2</v>
      </c>
      <c r="FL122">
        <f>100*SUMIF('12pxv'!$E$39:$E$492,$A122,'12pxv'!X$39:X$492)/sub_peso!FL122</f>
        <v>0.84999999999999987</v>
      </c>
      <c r="FM122">
        <f>100*SUMIF('12pxv'!$E$39:$E$492,$A122,'12pxv'!Y$39:Y$492)/sub_peso!FM122</f>
        <v>4.45</v>
      </c>
      <c r="FN122">
        <f>100*SUMIF('12pxv'!$E$39:$E$492,$A122,'12pxv'!Z$39:Z$492)/sub_peso!FN122</f>
        <v>-0.41</v>
      </c>
      <c r="FO122">
        <f>100*SUMIF('12pxv'!$E$39:$E$492,$A122,'12pxv'!AA$39:AA$492)/sub_peso!FO122</f>
        <v>-3.08</v>
      </c>
      <c r="FP122">
        <f>100*SUMIF('12pxv'!$E$39:$E$492,$A122,'12pxv'!AB$39:AB$492)/sub_peso!FP122</f>
        <v>3.41</v>
      </c>
      <c r="FQ122">
        <f>100*SUMIF('12pxv'!$E$39:$E$492,$A122,'12pxv'!AC$39:AC$492)/sub_peso!FQ122</f>
        <v>-1.54</v>
      </c>
      <c r="FR122">
        <f>100*SUMIF('12pxv'!$E$39:$E$492,$A122,'12pxv'!AD$39:AD$492)/sub_peso!FR122</f>
        <v>-2.72</v>
      </c>
      <c r="FS122">
        <f>100*SUMIF('12pxv'!$E$39:$E$492,$A122,'12pxv'!AE$39:AE$492)/sub_peso!FS122</f>
        <v>-1.26</v>
      </c>
      <c r="FT122">
        <f>100*SUMIF('12pxv'!$E$39:$E$492,$A122,'12pxv'!AF$39:AF$492)/sub_peso!FT122</f>
        <v>-0.05</v>
      </c>
      <c r="FU122">
        <f>100*SUMIF('12pxv'!$E$39:$E$492,$A122,'12pxv'!AG$39:AG$492)/sub_peso!FU122</f>
        <v>0.78</v>
      </c>
      <c r="FV122">
        <f>100*SUMIF('12pxv'!$E$39:$E$492,$A122,'12pxv'!AH$39:AH$492)/sub_peso!FV122</f>
        <v>-0.3</v>
      </c>
      <c r="FW122">
        <f>100*SUMIF('12pxv'!$E$39:$E$492,$A122,'12pxv'!AI$39:AI$492)/sub_peso!FW122</f>
        <v>2.09</v>
      </c>
      <c r="FX122">
        <f>100*SUMIF('12pxv'!$E$39:$E$492,$A122,'12pxv'!AJ$39:AJ$492)/sub_peso!FX122</f>
        <v>5.9999999999999991E-2</v>
      </c>
      <c r="FY122">
        <f>100*SUMIF('12pxv'!$E$39:$E$492,$A122,'12pxv'!AK$39:AK$492)/sub_peso!FY122</f>
        <v>5.48</v>
      </c>
      <c r="FZ122">
        <f>100*SUMIF('12pxv'!$E$39:$E$492,$A122,'12pxv'!AL$39:AL$492)/sub_peso!FZ122</f>
        <v>0.43</v>
      </c>
      <c r="GA122">
        <f>100*SUMIF('12pxv'!$E$39:$E$492,$A122,'12pxv'!AM$39:AM$492)/sub_peso!GA122</f>
        <v>1.27</v>
      </c>
      <c r="GB122">
        <f>100*SUMIF('12pxv'!$E$39:$E$492,$A122,'12pxv'!AN$39:AN$492)/sub_peso!GB122</f>
        <v>-0.68</v>
      </c>
    </row>
    <row r="123" spans="1:184" x14ac:dyDescent="0.25">
      <c r="A123" s="59">
        <v>1116033</v>
      </c>
      <c r="B123" s="56" t="s">
        <v>124</v>
      </c>
      <c r="C123" s="129">
        <v>7.0000000000000007E-2</v>
      </c>
      <c r="D123" s="129">
        <v>-0.96</v>
      </c>
      <c r="E123" s="129">
        <v>-7.0000000000000007E-2</v>
      </c>
      <c r="F123" s="129">
        <v>-0.25</v>
      </c>
      <c r="G123" s="129">
        <v>-0.4</v>
      </c>
      <c r="H123" s="129">
        <v>1.3300000000000003</v>
      </c>
      <c r="I123" s="129">
        <v>-0.88000000000000012</v>
      </c>
      <c r="J123" s="129">
        <v>-0.84000000000000008</v>
      </c>
      <c r="K123" s="129">
        <v>0.82</v>
      </c>
      <c r="L123" s="129">
        <v>-0.09</v>
      </c>
      <c r="M123" s="129">
        <v>0.05</v>
      </c>
      <c r="N123" s="129">
        <v>-0.57999999999999996</v>
      </c>
      <c r="O123" s="129">
        <v>-1.24</v>
      </c>
      <c r="P123" s="129">
        <v>-7.0000000000000007E-2</v>
      </c>
      <c r="Q123" s="129">
        <v>0.22</v>
      </c>
      <c r="R123" s="129">
        <v>-0.65</v>
      </c>
      <c r="S123" s="129">
        <v>2.6200000000000006</v>
      </c>
      <c r="T123" s="129">
        <v>-0.35000000000000003</v>
      </c>
      <c r="U123" s="129">
        <v>-1.2799999999999998</v>
      </c>
      <c r="V123" s="129">
        <v>0.19</v>
      </c>
      <c r="W123" s="129">
        <v>-0.33000000000000007</v>
      </c>
      <c r="X123" s="129">
        <v>-0.63</v>
      </c>
      <c r="Y123" s="129">
        <v>-0.87</v>
      </c>
      <c r="Z123" s="129">
        <v>2.3499999999999996</v>
      </c>
      <c r="AA123" s="129">
        <v>0.89</v>
      </c>
      <c r="AB123" s="129">
        <v>4.04</v>
      </c>
      <c r="AC123" s="129">
        <v>1.44</v>
      </c>
      <c r="AD123" s="129">
        <v>0.69</v>
      </c>
      <c r="AE123" s="129">
        <v>-0.89999999999999991</v>
      </c>
      <c r="AF123" s="129">
        <v>0.89999999999999991</v>
      </c>
      <c r="AG123" s="129">
        <v>0.12</v>
      </c>
      <c r="AH123" s="129">
        <v>0.75</v>
      </c>
      <c r="AI123" s="129">
        <v>3.0000000000000002E-2</v>
      </c>
      <c r="AJ123" s="129">
        <v>-0.6</v>
      </c>
      <c r="AK123" s="129">
        <v>0.73</v>
      </c>
      <c r="AL123" s="129">
        <v>0.53</v>
      </c>
      <c r="AM123" s="129">
        <v>1.0600000000000003</v>
      </c>
      <c r="AN123" s="129">
        <v>2.76</v>
      </c>
      <c r="AO123" s="129">
        <v>5.69</v>
      </c>
      <c r="AP123" s="129">
        <v>5.94</v>
      </c>
      <c r="AQ123" s="129">
        <v>4.4000000000000004</v>
      </c>
      <c r="AR123" s="129">
        <v>2.68</v>
      </c>
      <c r="AS123" s="129">
        <v>0.88</v>
      </c>
      <c r="AT123" s="129">
        <v>2.9</v>
      </c>
      <c r="AU123" s="129">
        <v>0.45</v>
      </c>
      <c r="AV123" s="129">
        <v>0.45999999999999996</v>
      </c>
      <c r="AW123" s="129">
        <v>0.89</v>
      </c>
      <c r="AX123" s="129">
        <v>-1.1599999999999999</v>
      </c>
      <c r="AY123" s="129">
        <v>-0.89000000000000012</v>
      </c>
      <c r="AZ123" s="129">
        <v>-0.94</v>
      </c>
      <c r="BA123" s="129">
        <v>-1.0900000000000001</v>
      </c>
      <c r="BB123" s="129">
        <v>-1.07</v>
      </c>
      <c r="BC123" s="129">
        <v>0.7</v>
      </c>
      <c r="BD123" s="129">
        <v>0.21</v>
      </c>
      <c r="BE123" s="129">
        <v>0.23</v>
      </c>
      <c r="BF123" s="129">
        <v>2.2799999999999998</v>
      </c>
      <c r="BG123" s="129">
        <v>1.22</v>
      </c>
      <c r="BH123" s="129">
        <v>0.73</v>
      </c>
      <c r="BI123" s="129">
        <v>-0.47000000000000003</v>
      </c>
      <c r="BJ123" s="129">
        <v>-0.31</v>
      </c>
      <c r="BK123" s="129">
        <v>-1.56</v>
      </c>
      <c r="BL123" s="129">
        <v>-3.0099999999999993</v>
      </c>
      <c r="BM123" s="129">
        <v>-0.58999999999999986</v>
      </c>
      <c r="BN123" s="129">
        <v>-0.57999999999999996</v>
      </c>
      <c r="BO123" s="129">
        <v>-1.7</v>
      </c>
      <c r="BP123" s="129">
        <v>3.0000000000000002E-2</v>
      </c>
      <c r="BQ123" s="129">
        <v>1.2999999999999998</v>
      </c>
      <c r="BR123" s="129">
        <v>-0.19</v>
      </c>
      <c r="BS123" s="129">
        <v>0.52</v>
      </c>
      <c r="BT123" s="129">
        <v>0.78</v>
      </c>
      <c r="BU123" s="129">
        <v>0.70000000000000007</v>
      </c>
      <c r="BV123" s="129">
        <v>-0.80000000000000016</v>
      </c>
      <c r="BW123" s="129">
        <v>-2.48</v>
      </c>
      <c r="BX123" s="129">
        <v>1.01</v>
      </c>
      <c r="BY123" s="129">
        <v>-2.19</v>
      </c>
      <c r="BZ123" s="129">
        <v>-1</v>
      </c>
      <c r="CA123" s="129">
        <v>-1.81</v>
      </c>
      <c r="CB123" s="129">
        <v>-1.0900000000000001</v>
      </c>
      <c r="CC123" s="129">
        <v>0.34000000000000008</v>
      </c>
      <c r="CD123" s="129">
        <v>-0.8</v>
      </c>
      <c r="CE123" s="129">
        <v>-0.59</v>
      </c>
      <c r="CF123" s="129">
        <v>0.12</v>
      </c>
      <c r="CG123" s="129">
        <v>-0.15</v>
      </c>
      <c r="CH123" s="129">
        <v>-0.66</v>
      </c>
      <c r="CI123" s="129">
        <v>-0.93</v>
      </c>
      <c r="CJ123" s="129">
        <v>-0.65</v>
      </c>
      <c r="CK123" s="129">
        <v>-0.7</v>
      </c>
      <c r="CL123" s="129">
        <v>-0.94</v>
      </c>
      <c r="CM123" s="129">
        <v>-0.77</v>
      </c>
      <c r="CN123" s="129">
        <v>0.14000000000000001</v>
      </c>
      <c r="CO123" s="129">
        <v>0.16</v>
      </c>
      <c r="CP123" s="129">
        <v>-0.28999999999999998</v>
      </c>
      <c r="CQ123" s="129">
        <v>-0.01</v>
      </c>
      <c r="CR123" s="129">
        <v>-0.13999999999999999</v>
      </c>
      <c r="CS123" s="129">
        <v>1.27</v>
      </c>
      <c r="CT123" s="129">
        <v>-0.11</v>
      </c>
      <c r="CU123" s="129">
        <v>2.04</v>
      </c>
      <c r="CV123" s="129">
        <v>1.1499999999999999</v>
      </c>
      <c r="CW123" s="129">
        <v>-1.1200000000000001</v>
      </c>
      <c r="CX123" s="129">
        <v>0.19</v>
      </c>
      <c r="CY123" s="129">
        <v>-0.53</v>
      </c>
      <c r="CZ123" s="129">
        <v>0.73</v>
      </c>
      <c r="DA123" s="129">
        <v>-0.34</v>
      </c>
      <c r="DB123" s="129">
        <v>-0.32000000000000006</v>
      </c>
      <c r="DC123" s="129">
        <v>0.67000000000000015</v>
      </c>
      <c r="DD123" s="129">
        <v>2.38</v>
      </c>
      <c r="DE123" s="129">
        <v>3.35</v>
      </c>
      <c r="DF123" s="129">
        <v>0.65999999999999992</v>
      </c>
      <c r="DG123" s="129">
        <v>0.96000000000000008</v>
      </c>
      <c r="DH123" s="129">
        <v>1.8900000000000001</v>
      </c>
      <c r="DI123" s="129">
        <v>1.63</v>
      </c>
      <c r="DJ123" s="129">
        <v>1.95</v>
      </c>
      <c r="DK123" s="129">
        <v>-0.83999999999999986</v>
      </c>
      <c r="DL123" s="129">
        <v>2.1599999999999997</v>
      </c>
      <c r="DM123" s="129">
        <v>-0.05</v>
      </c>
      <c r="DN123" s="129">
        <v>-0.13</v>
      </c>
      <c r="DO123" s="129">
        <v>-0.31</v>
      </c>
      <c r="DP123" s="129">
        <v>-0.26</v>
      </c>
      <c r="DQ123" s="129">
        <v>-0.93</v>
      </c>
      <c r="DR123" s="129">
        <v>-0.28000000000000003</v>
      </c>
      <c r="DS123" s="129">
        <v>-1.3400000000000003</v>
      </c>
      <c r="DT123" s="129">
        <v>-0.18999999999999997</v>
      </c>
      <c r="DU123" s="129">
        <v>0.09</v>
      </c>
      <c r="DV123" s="129">
        <v>1.03</v>
      </c>
      <c r="DW123" s="129">
        <v>-1.72</v>
      </c>
      <c r="DX123" s="129">
        <v>1.66</v>
      </c>
      <c r="DY123" s="129">
        <v>-1.43</v>
      </c>
      <c r="DZ123" s="129">
        <v>0</v>
      </c>
      <c r="EA123" s="129">
        <v>-0.41</v>
      </c>
      <c r="EB123" s="129">
        <v>-0.12</v>
      </c>
      <c r="EC123" s="129">
        <v>1.05</v>
      </c>
      <c r="ED123" s="129">
        <v>0.11</v>
      </c>
      <c r="EE123" s="129">
        <v>-0.74</v>
      </c>
      <c r="EF123" s="129">
        <v>-0.78</v>
      </c>
      <c r="EG123" s="129">
        <v>0.54</v>
      </c>
      <c r="EH123" s="129">
        <v>0.25000000000000006</v>
      </c>
      <c r="EI123" s="129">
        <v>-0.78000000000000014</v>
      </c>
      <c r="EJ123" s="129">
        <v>1.7200000000000002</v>
      </c>
      <c r="EK123" s="129">
        <v>1.55</v>
      </c>
      <c r="EL123" s="129">
        <v>-0.3</v>
      </c>
      <c r="EM123" s="129">
        <v>-0.04</v>
      </c>
      <c r="EN123" s="129">
        <v>1.31</v>
      </c>
      <c r="EO123" s="129">
        <v>2.1800000000000002</v>
      </c>
      <c r="EP123" s="129">
        <v>0.5</v>
      </c>
      <c r="EQ123" s="129">
        <v>2.65</v>
      </c>
      <c r="ER123" s="129">
        <v>-0.8</v>
      </c>
      <c r="ES123" s="129">
        <v>0.79</v>
      </c>
      <c r="ET123" s="129">
        <v>2.75</v>
      </c>
      <c r="EU123" s="129">
        <v>-0.45</v>
      </c>
      <c r="EV123">
        <f>100*SUMIF('12pxv'!$E$39:$E$492,$A123,'12pxv'!H$39:H$492)/sub_peso!EV123</f>
        <v>8.0000000000000016E-2</v>
      </c>
      <c r="EW123">
        <f>100*SUMIF('12pxv'!$E$39:$E$492,$A123,'12pxv'!I$39:I$492)/sub_peso!EW123</f>
        <v>0.81</v>
      </c>
      <c r="EX123">
        <f>100*SUMIF('12pxv'!$E$39:$E$492,$A123,'12pxv'!J$39:J$492)/sub_peso!EX123</f>
        <v>1.77</v>
      </c>
      <c r="EY123">
        <f>100*SUMIF('12pxv'!$E$39:$E$492,$A123,'12pxv'!K$39:K$492)/sub_peso!EY123</f>
        <v>3.62</v>
      </c>
      <c r="EZ123">
        <f>100*SUMIF('12pxv'!$E$39:$E$492,$A123,'12pxv'!L$39:L$492)/sub_peso!EZ123</f>
        <v>0.09</v>
      </c>
      <c r="FA123">
        <f>100*SUMIF('12pxv'!$E$39:$E$492,$A123,'12pxv'!M$39:M$492)/sub_peso!FA123</f>
        <v>0.62</v>
      </c>
      <c r="FB123">
        <f>100*SUMIF('12pxv'!$E$39:$E$492,$A123,'12pxv'!N$39:N$492)/sub_peso!FB123</f>
        <v>2.3199999999999998</v>
      </c>
      <c r="FC123">
        <f>100*SUMIF('12pxv'!$E$39:$E$492,$A123,'12pxv'!O$39:O$492)/sub_peso!FC123</f>
        <v>1.42</v>
      </c>
      <c r="FD123">
        <f>100*SUMIF('12pxv'!$E$39:$E$492,$A123,'12pxv'!P$39:P$492)/sub_peso!FD123</f>
        <v>1.35</v>
      </c>
      <c r="FE123">
        <f>100*SUMIF('12pxv'!$E$39:$E$492,$A123,'12pxv'!Q$39:Q$492)/sub_peso!FE123</f>
        <v>1.0900000000000001</v>
      </c>
      <c r="FF123">
        <f>100*SUMIF('12pxv'!$E$39:$E$492,$A123,'12pxv'!R$39:R$492)/sub_peso!FF123</f>
        <v>0.09</v>
      </c>
      <c r="FG123">
        <f>100*SUMIF('12pxv'!$E$39:$E$492,$A123,'12pxv'!S$39:S$492)/sub_peso!FG123</f>
        <v>1.33</v>
      </c>
      <c r="FH123">
        <f>100*SUMIF('12pxv'!$E$39:$E$492,$A123,'12pxv'!T$39:T$492)/sub_peso!FH123</f>
        <v>2.23</v>
      </c>
      <c r="FI123">
        <f>100*SUMIF('12pxv'!$E$39:$E$492,$A123,'12pxv'!U$39:U$492)/sub_peso!FI123</f>
        <v>-0.94</v>
      </c>
      <c r="FJ123">
        <f>100*SUMIF('12pxv'!$E$39:$E$492,$A123,'12pxv'!V$39:V$492)/sub_peso!FJ123</f>
        <v>1.34</v>
      </c>
      <c r="FK123">
        <f>100*SUMIF('12pxv'!$E$39:$E$492,$A123,'12pxv'!W$39:W$492)/sub_peso!FK123</f>
        <v>1.32</v>
      </c>
      <c r="FL123">
        <f>100*SUMIF('12pxv'!$E$39:$E$492,$A123,'12pxv'!X$39:X$492)/sub_peso!FL123</f>
        <v>0.42</v>
      </c>
      <c r="FM123">
        <f>100*SUMIF('12pxv'!$E$39:$E$492,$A123,'12pxv'!Y$39:Y$492)/sub_peso!FM123</f>
        <v>0.31999999999999995</v>
      </c>
      <c r="FN123">
        <f>100*SUMIF('12pxv'!$E$39:$E$492,$A123,'12pxv'!Z$39:Z$492)/sub_peso!FN123</f>
        <v>1.42</v>
      </c>
      <c r="FO123">
        <f>100*SUMIF('12pxv'!$E$39:$E$492,$A123,'12pxv'!AA$39:AA$492)/sub_peso!FO123</f>
        <v>0.48000000000000004</v>
      </c>
      <c r="FP123">
        <f>100*SUMIF('12pxv'!$E$39:$E$492,$A123,'12pxv'!AB$39:AB$492)/sub_peso!FP123</f>
        <v>-0.74</v>
      </c>
      <c r="FQ123">
        <f>100*SUMIF('12pxv'!$E$39:$E$492,$A123,'12pxv'!AC$39:AC$492)/sub_peso!FQ123</f>
        <v>-0.8</v>
      </c>
      <c r="FR123">
        <f>100*SUMIF('12pxv'!$E$39:$E$492,$A123,'12pxv'!AD$39:AD$492)/sub_peso!FR123</f>
        <v>0.28000000000000008</v>
      </c>
      <c r="FS123">
        <f>100*SUMIF('12pxv'!$E$39:$E$492,$A123,'12pxv'!AE$39:AE$492)/sub_peso!FS123</f>
        <v>-1.41</v>
      </c>
      <c r="FT123">
        <f>100*SUMIF('12pxv'!$E$39:$E$492,$A123,'12pxv'!AF$39:AF$492)/sub_peso!FT123</f>
        <v>1.59</v>
      </c>
      <c r="FU123">
        <f>100*SUMIF('12pxv'!$E$39:$E$492,$A123,'12pxv'!AG$39:AG$492)/sub_peso!FU123</f>
        <v>3.01</v>
      </c>
      <c r="FV123">
        <f>100*SUMIF('12pxv'!$E$39:$E$492,$A123,'12pxv'!AH$39:AH$492)/sub_peso!FV123</f>
        <v>1.3</v>
      </c>
      <c r="FW123">
        <f>100*SUMIF('12pxv'!$E$39:$E$492,$A123,'12pxv'!AI$39:AI$492)/sub_peso!FW123</f>
        <v>1.0100000000000002</v>
      </c>
      <c r="FX123">
        <f>100*SUMIF('12pxv'!$E$39:$E$492,$A123,'12pxv'!AJ$39:AJ$492)/sub_peso!FX123</f>
        <v>6.0000000000000005E-2</v>
      </c>
      <c r="FY123">
        <f>100*SUMIF('12pxv'!$E$39:$E$492,$A123,'12pxv'!AK$39:AK$492)/sub_peso!FY123</f>
        <v>0.35000000000000003</v>
      </c>
      <c r="FZ123">
        <f>100*SUMIF('12pxv'!$E$39:$E$492,$A123,'12pxv'!AL$39:AL$492)/sub_peso!FZ123</f>
        <v>0.83999999999999986</v>
      </c>
      <c r="GA123">
        <f>100*SUMIF('12pxv'!$E$39:$E$492,$A123,'12pxv'!AM$39:AM$492)/sub_peso!GA123</f>
        <v>5.9999999999999984E-2</v>
      </c>
      <c r="GB123">
        <f>100*SUMIF('12pxv'!$E$39:$E$492,$A123,'12pxv'!AN$39:AN$492)/sub_peso!GB123</f>
        <v>0.28000000000000003</v>
      </c>
    </row>
    <row r="124" spans="1:184" x14ac:dyDescent="0.25">
      <c r="A124" s="59">
        <v>1116041</v>
      </c>
      <c r="B124" s="56" t="s">
        <v>125</v>
      </c>
      <c r="C124" s="129">
        <v>0.28999999999999998</v>
      </c>
      <c r="D124" s="129">
        <v>-0.78</v>
      </c>
      <c r="E124" s="129">
        <v>-9.0000000000000011E-2</v>
      </c>
      <c r="F124" s="129">
        <v>0.39000000000000007</v>
      </c>
      <c r="G124" s="129">
        <v>1.55</v>
      </c>
      <c r="H124" s="129">
        <v>2.29</v>
      </c>
      <c r="I124" s="129">
        <v>-0.04</v>
      </c>
      <c r="J124" s="129">
        <v>0.54</v>
      </c>
      <c r="K124" s="129">
        <v>1.1399999999999999</v>
      </c>
      <c r="L124" s="129">
        <v>0.64</v>
      </c>
      <c r="M124" s="129">
        <v>2.8300000000000005</v>
      </c>
      <c r="N124" s="129">
        <v>0.03</v>
      </c>
      <c r="O124" s="129">
        <v>1.31</v>
      </c>
      <c r="P124" s="129">
        <v>2.2400000000000002</v>
      </c>
      <c r="Q124" s="129">
        <v>0.95</v>
      </c>
      <c r="R124" s="129">
        <v>-1.42</v>
      </c>
      <c r="S124" s="129">
        <v>2.06</v>
      </c>
      <c r="T124" s="129">
        <v>-0.17</v>
      </c>
      <c r="U124" s="129">
        <v>-0.84000000000000008</v>
      </c>
      <c r="V124" s="129">
        <v>0.46</v>
      </c>
      <c r="W124" s="129">
        <v>1.05</v>
      </c>
      <c r="X124" s="129">
        <v>-0.04</v>
      </c>
      <c r="Y124" s="129">
        <v>0.51</v>
      </c>
      <c r="Z124" s="129">
        <v>1.4</v>
      </c>
      <c r="AA124" s="129">
        <v>2.2400000000000002</v>
      </c>
      <c r="AB124" s="129">
        <v>3.09</v>
      </c>
      <c r="AC124" s="129">
        <v>2.84</v>
      </c>
      <c r="AD124" s="129">
        <v>2.48</v>
      </c>
      <c r="AE124" s="129">
        <v>0.75</v>
      </c>
      <c r="AF124" s="129">
        <v>1.6300000000000001</v>
      </c>
      <c r="AG124" s="129">
        <v>0.37</v>
      </c>
      <c r="AH124" s="129">
        <v>1.26</v>
      </c>
      <c r="AI124" s="129">
        <v>0.28999999999999998</v>
      </c>
      <c r="AJ124" s="129">
        <v>0.71</v>
      </c>
      <c r="AK124" s="129">
        <v>0.09</v>
      </c>
      <c r="AL124" s="129">
        <v>-0.51</v>
      </c>
      <c r="AM124" s="129">
        <v>-0.02</v>
      </c>
      <c r="AN124" s="129">
        <v>0.7</v>
      </c>
      <c r="AO124" s="129">
        <v>0.08</v>
      </c>
      <c r="AP124" s="129">
        <v>4.13</v>
      </c>
      <c r="AQ124" s="129">
        <v>2.57</v>
      </c>
      <c r="AR124" s="129">
        <v>1.9999999999999998</v>
      </c>
      <c r="AS124" s="129">
        <v>2.87</v>
      </c>
      <c r="AT124" s="129">
        <v>2.56</v>
      </c>
      <c r="AU124" s="129">
        <v>1.07</v>
      </c>
      <c r="AV124" s="129">
        <v>1.96</v>
      </c>
      <c r="AW124" s="129">
        <v>1.19</v>
      </c>
      <c r="AX124" s="129">
        <v>-2.27</v>
      </c>
      <c r="AY124" s="129">
        <v>0.36</v>
      </c>
      <c r="AZ124" s="129">
        <v>-0.82</v>
      </c>
      <c r="BA124" s="129">
        <v>-2.16</v>
      </c>
      <c r="BB124" s="129">
        <v>-0.56999999999999995</v>
      </c>
      <c r="BC124" s="129">
        <v>-0.62</v>
      </c>
      <c r="BD124" s="129">
        <v>0.19</v>
      </c>
      <c r="BE124" s="129">
        <v>1.34</v>
      </c>
      <c r="BF124" s="129">
        <v>1.73</v>
      </c>
      <c r="BG124" s="129">
        <v>2.4500000000000002</v>
      </c>
      <c r="BH124" s="129">
        <v>-3.3200000000000003</v>
      </c>
      <c r="BI124" s="129">
        <v>-0.62</v>
      </c>
      <c r="BJ124" s="129">
        <v>-0.13</v>
      </c>
      <c r="BK124" s="129">
        <v>0.2</v>
      </c>
      <c r="BL124" s="129">
        <v>-0.34</v>
      </c>
      <c r="BM124" s="129">
        <v>0.43000000000000005</v>
      </c>
      <c r="BN124" s="129">
        <v>0.46</v>
      </c>
      <c r="BO124" s="129">
        <v>0.56000000000000005</v>
      </c>
      <c r="BP124" s="129">
        <v>1.8099999999999998</v>
      </c>
      <c r="BQ124" s="129">
        <v>3.56</v>
      </c>
      <c r="BR124" s="129">
        <v>1.58</v>
      </c>
      <c r="BS124" s="129">
        <v>0.9800000000000002</v>
      </c>
      <c r="BT124" s="129">
        <v>-0.08</v>
      </c>
      <c r="BU124" s="129">
        <v>2.13</v>
      </c>
      <c r="BV124" s="129">
        <v>0.11999999999999998</v>
      </c>
      <c r="BW124" s="129">
        <v>-0.91</v>
      </c>
      <c r="BX124" s="129">
        <v>-0.2</v>
      </c>
      <c r="BY124" s="129">
        <v>0.45000000000000007</v>
      </c>
      <c r="BZ124" s="129">
        <v>0.03</v>
      </c>
      <c r="CA124" s="129">
        <v>0.47</v>
      </c>
      <c r="CB124" s="129">
        <v>-1.57</v>
      </c>
      <c r="CC124" s="129">
        <v>-0.2</v>
      </c>
      <c r="CD124" s="129">
        <v>1.7699999999999998</v>
      </c>
      <c r="CE124" s="129">
        <v>1.4</v>
      </c>
      <c r="CF124" s="129">
        <v>-2.0800000000000005</v>
      </c>
      <c r="CG124" s="129">
        <v>0.34</v>
      </c>
      <c r="CH124" s="129">
        <v>-1.01</v>
      </c>
      <c r="CI124" s="129">
        <v>-0.86</v>
      </c>
      <c r="CJ124" s="129">
        <v>-0.13</v>
      </c>
      <c r="CK124" s="129">
        <v>0.18</v>
      </c>
      <c r="CL124" s="129">
        <v>1.92</v>
      </c>
      <c r="CM124" s="129">
        <v>-0.6</v>
      </c>
      <c r="CN124" s="129">
        <v>0.25000000000000006</v>
      </c>
      <c r="CO124" s="129">
        <v>-0.55000000000000004</v>
      </c>
      <c r="CP124" s="129">
        <v>-0.31000000000000005</v>
      </c>
      <c r="CQ124" s="129">
        <v>0.53</v>
      </c>
      <c r="CR124" s="129">
        <v>-1.1000000000000001</v>
      </c>
      <c r="CS124" s="129">
        <v>1.38</v>
      </c>
      <c r="CT124" s="129">
        <v>0.12</v>
      </c>
      <c r="CU124" s="129">
        <v>0.69</v>
      </c>
      <c r="CV124" s="129">
        <v>1.6000000000000003</v>
      </c>
      <c r="CW124" s="129">
        <v>-0.96</v>
      </c>
      <c r="CX124" s="129">
        <v>-2.11</v>
      </c>
      <c r="CY124" s="129">
        <v>-0.70000000000000007</v>
      </c>
      <c r="CZ124" s="129">
        <v>0.73</v>
      </c>
      <c r="DA124" s="129">
        <v>-0.04</v>
      </c>
      <c r="DB124" s="129">
        <v>0.33</v>
      </c>
      <c r="DC124" s="129">
        <v>-0.16</v>
      </c>
      <c r="DD124" s="129">
        <v>-0.22</v>
      </c>
      <c r="DE124" s="129">
        <v>2.2599999999999993</v>
      </c>
      <c r="DF124" s="129">
        <v>-0.02</v>
      </c>
      <c r="DG124" s="129">
        <v>-1.57</v>
      </c>
      <c r="DH124" s="129">
        <v>3.0599999999999996</v>
      </c>
      <c r="DI124" s="129">
        <v>-0.87</v>
      </c>
      <c r="DJ124" s="129">
        <v>-0.54000000000000015</v>
      </c>
      <c r="DK124" s="129">
        <v>1.1599999999999997</v>
      </c>
      <c r="DL124" s="129">
        <v>3.5000000000000004</v>
      </c>
      <c r="DM124" s="129">
        <v>0.87</v>
      </c>
      <c r="DN124" s="129">
        <v>-0.8</v>
      </c>
      <c r="DO124" s="129">
        <v>0.32</v>
      </c>
      <c r="DP124" s="129">
        <v>0.06</v>
      </c>
      <c r="DQ124" s="129">
        <v>0.43</v>
      </c>
      <c r="DR124" s="129">
        <v>-0.76</v>
      </c>
      <c r="DS124" s="129">
        <v>-0.43</v>
      </c>
      <c r="DT124" s="129">
        <v>0.71</v>
      </c>
      <c r="DU124" s="129">
        <v>0.18</v>
      </c>
      <c r="DV124" s="129">
        <v>0.09</v>
      </c>
      <c r="DW124" s="129">
        <v>-0.56999999999999995</v>
      </c>
      <c r="DX124" s="129">
        <v>2.4900000000000002</v>
      </c>
      <c r="DY124" s="129">
        <v>-2.8200000000000003</v>
      </c>
      <c r="DZ124" s="129">
        <v>0.44</v>
      </c>
      <c r="EA124" s="129">
        <v>0.39</v>
      </c>
      <c r="EB124" s="129">
        <v>-0.3</v>
      </c>
      <c r="EC124" s="129">
        <v>0.6100000000000001</v>
      </c>
      <c r="ED124" s="129">
        <v>0.25</v>
      </c>
      <c r="EE124" s="129">
        <v>0.5</v>
      </c>
      <c r="EF124" s="129">
        <v>-0.38</v>
      </c>
      <c r="EG124" s="129">
        <v>-1.03</v>
      </c>
      <c r="EH124" s="129">
        <v>1.68</v>
      </c>
      <c r="EI124" s="129">
        <v>1.2700000000000002</v>
      </c>
      <c r="EJ124" s="129">
        <v>0.64</v>
      </c>
      <c r="EK124" s="129">
        <v>-0.81</v>
      </c>
      <c r="EL124" s="129">
        <v>-0.76</v>
      </c>
      <c r="EM124" s="129">
        <v>-0.34</v>
      </c>
      <c r="EN124" s="129">
        <v>-0.65000000000000013</v>
      </c>
      <c r="EO124" s="129">
        <v>-0.48</v>
      </c>
      <c r="EP124" s="129">
        <v>0.7</v>
      </c>
      <c r="EQ124" s="129">
        <v>1.1499999999999999</v>
      </c>
      <c r="ER124" s="129">
        <v>2.04</v>
      </c>
      <c r="ES124" s="129">
        <v>2.16</v>
      </c>
      <c r="ET124" s="129">
        <v>0.90000000000000013</v>
      </c>
      <c r="EU124" s="129">
        <v>1.38</v>
      </c>
      <c r="EV124">
        <f>100*SUMIF('12pxv'!$E$39:$E$492,$A124,'12pxv'!H$39:H$492)/sub_peso!EV124</f>
        <v>0.11</v>
      </c>
      <c r="EW124">
        <f>100*SUMIF('12pxv'!$E$39:$E$492,$A124,'12pxv'!I$39:I$492)/sub_peso!EW124</f>
        <v>2.98</v>
      </c>
      <c r="EX124">
        <f>100*SUMIF('12pxv'!$E$39:$E$492,$A124,'12pxv'!J$39:J$492)/sub_peso!EX124</f>
        <v>1.4500000000000002</v>
      </c>
      <c r="EY124">
        <f>100*SUMIF('12pxv'!$E$39:$E$492,$A124,'12pxv'!K$39:K$492)/sub_peso!EY124</f>
        <v>-1.4300000000000002</v>
      </c>
      <c r="EZ124">
        <f>100*SUMIF('12pxv'!$E$39:$E$492,$A124,'12pxv'!L$39:L$492)/sub_peso!EZ124</f>
        <v>4.74</v>
      </c>
      <c r="FA124">
        <f>100*SUMIF('12pxv'!$E$39:$E$492,$A124,'12pxv'!M$39:M$492)/sub_peso!FA124</f>
        <v>1.5599999999999998</v>
      </c>
      <c r="FB124">
        <f>100*SUMIF('12pxv'!$E$39:$E$492,$A124,'12pxv'!N$39:N$492)/sub_peso!FB124</f>
        <v>0.64999999999999991</v>
      </c>
      <c r="FC124">
        <f>100*SUMIF('12pxv'!$E$39:$E$492,$A124,'12pxv'!O$39:O$492)/sub_peso!FC124</f>
        <v>3.2400000000000007</v>
      </c>
      <c r="FD124">
        <f>100*SUMIF('12pxv'!$E$39:$E$492,$A124,'12pxv'!P$39:P$492)/sub_peso!FD124</f>
        <v>-0.84</v>
      </c>
      <c r="FE124">
        <f>100*SUMIF('12pxv'!$E$39:$E$492,$A124,'12pxv'!Q$39:Q$492)/sub_peso!FE124</f>
        <v>1.17</v>
      </c>
      <c r="FF124">
        <f>100*SUMIF('12pxv'!$E$39:$E$492,$A124,'12pxv'!R$39:R$492)/sub_peso!FF124</f>
        <v>7.0000000000000007E-2</v>
      </c>
      <c r="FG124">
        <f>100*SUMIF('12pxv'!$E$39:$E$492,$A124,'12pxv'!S$39:S$492)/sub_peso!FG124</f>
        <v>-0.01</v>
      </c>
      <c r="FH124">
        <f>100*SUMIF('12pxv'!$E$39:$E$492,$A124,'12pxv'!T$39:T$492)/sub_peso!FH124</f>
        <v>1.06</v>
      </c>
      <c r="FI124">
        <f>100*SUMIF('12pxv'!$E$39:$E$492,$A124,'12pxv'!U$39:U$492)/sub_peso!FI124</f>
        <v>0.28000000000000003</v>
      </c>
      <c r="FJ124">
        <f>100*SUMIF('12pxv'!$E$39:$E$492,$A124,'12pxv'!V$39:V$492)/sub_peso!FJ124</f>
        <v>-7.0000000000000007E-2</v>
      </c>
      <c r="FK124">
        <f>100*SUMIF('12pxv'!$E$39:$E$492,$A124,'12pxv'!W$39:W$492)/sub_peso!FK124</f>
        <v>0.9900000000000001</v>
      </c>
      <c r="FL124">
        <f>100*SUMIF('12pxv'!$E$39:$E$492,$A124,'12pxv'!X$39:X$492)/sub_peso!FL124</f>
        <v>1.2799999999999998</v>
      </c>
      <c r="FM124">
        <f>100*SUMIF('12pxv'!$E$39:$E$492,$A124,'12pxv'!Y$39:Y$492)/sub_peso!FM124</f>
        <v>0.81000000000000016</v>
      </c>
      <c r="FN124">
        <f>100*SUMIF('12pxv'!$E$39:$E$492,$A124,'12pxv'!Z$39:Z$492)/sub_peso!FN124</f>
        <v>1.89</v>
      </c>
      <c r="FO124">
        <f>100*SUMIF('12pxv'!$E$39:$E$492,$A124,'12pxv'!AA$39:AA$492)/sub_peso!FO124</f>
        <v>-9.9999999999999992E-2</v>
      </c>
      <c r="FP124">
        <f>100*SUMIF('12pxv'!$E$39:$E$492,$A124,'12pxv'!AB$39:AB$492)/sub_peso!FP124</f>
        <v>0.78999999999999992</v>
      </c>
      <c r="FQ124">
        <f>100*SUMIF('12pxv'!$E$39:$E$492,$A124,'12pxv'!AC$39:AC$492)/sub_peso!FQ124</f>
        <v>-0.32</v>
      </c>
      <c r="FR124">
        <f>100*SUMIF('12pxv'!$E$39:$E$492,$A124,'12pxv'!AD$39:AD$492)/sub_peso!FR124</f>
        <v>0.88000000000000012</v>
      </c>
      <c r="FS124">
        <f>100*SUMIF('12pxv'!$E$39:$E$492,$A124,'12pxv'!AE$39:AE$492)/sub_peso!FS124</f>
        <v>0.59</v>
      </c>
      <c r="FT124">
        <f>100*SUMIF('12pxv'!$E$39:$E$492,$A124,'12pxv'!AF$39:AF$492)/sub_peso!FT124</f>
        <v>-0.26</v>
      </c>
      <c r="FU124">
        <f>100*SUMIF('12pxv'!$E$39:$E$492,$A124,'12pxv'!AG$39:AG$492)/sub_peso!FU124</f>
        <v>-0.81000000000000016</v>
      </c>
      <c r="FV124">
        <f>100*SUMIF('12pxv'!$E$39:$E$492,$A124,'12pxv'!AH$39:AH$492)/sub_peso!FV124</f>
        <v>0.86</v>
      </c>
      <c r="FW124">
        <f>100*SUMIF('12pxv'!$E$39:$E$492,$A124,'12pxv'!AI$39:AI$492)/sub_peso!FW124</f>
        <v>0.93</v>
      </c>
      <c r="FX124">
        <f>100*SUMIF('12pxv'!$E$39:$E$492,$A124,'12pxv'!AJ$39:AJ$492)/sub_peso!FX124</f>
        <v>3.3600000000000003</v>
      </c>
      <c r="FY124">
        <f>100*SUMIF('12pxv'!$E$39:$E$492,$A124,'12pxv'!AK$39:AK$492)/sub_peso!FY124</f>
        <v>-1</v>
      </c>
      <c r="FZ124">
        <f>100*SUMIF('12pxv'!$E$39:$E$492,$A124,'12pxv'!AL$39:AL$492)/sub_peso!FZ124</f>
        <v>0.69</v>
      </c>
      <c r="GA124">
        <f>100*SUMIF('12pxv'!$E$39:$E$492,$A124,'12pxv'!AM$39:AM$492)/sub_peso!GA124</f>
        <v>0.6100000000000001</v>
      </c>
      <c r="GB124">
        <f>100*SUMIF('12pxv'!$E$39:$E$492,$A124,'12pxv'!AN$39:AN$492)/sub_peso!GB124</f>
        <v>0.13</v>
      </c>
    </row>
    <row r="125" spans="1:184" x14ac:dyDescent="0.25">
      <c r="A125" s="59">
        <v>1116048</v>
      </c>
      <c r="B125" s="56" t="s">
        <v>126</v>
      </c>
      <c r="C125" s="129">
        <v>-0.36</v>
      </c>
      <c r="D125" s="129">
        <v>-0.44</v>
      </c>
      <c r="E125" s="129">
        <v>8.0000000000000016E-2</v>
      </c>
      <c r="F125" s="129">
        <v>1.0499999999999998</v>
      </c>
      <c r="G125" s="129">
        <v>-0.23</v>
      </c>
      <c r="H125" s="129">
        <v>0.34</v>
      </c>
      <c r="I125" s="129">
        <v>-1.64</v>
      </c>
      <c r="J125" s="129">
        <v>0.1</v>
      </c>
      <c r="K125" s="129">
        <v>-0.55000000000000004</v>
      </c>
      <c r="L125" s="129">
        <v>0.67</v>
      </c>
      <c r="M125" s="129">
        <v>0.69</v>
      </c>
      <c r="N125" s="129">
        <v>0.51</v>
      </c>
      <c r="O125" s="129">
        <v>0.15</v>
      </c>
      <c r="P125" s="129">
        <v>-0.08</v>
      </c>
      <c r="Q125" s="129">
        <v>1.89</v>
      </c>
      <c r="R125" s="129">
        <v>1.0000000000000002E-2</v>
      </c>
      <c r="S125" s="129">
        <v>-1.29</v>
      </c>
      <c r="T125" s="129">
        <v>0.72</v>
      </c>
      <c r="U125" s="129">
        <v>0.7599999999999999</v>
      </c>
      <c r="V125" s="129">
        <v>0.23999999999999994</v>
      </c>
      <c r="W125" s="129">
        <v>1.3</v>
      </c>
      <c r="X125" s="129">
        <v>-0.48000000000000009</v>
      </c>
      <c r="Y125" s="129">
        <v>0.35</v>
      </c>
      <c r="Z125" s="129">
        <v>0.45</v>
      </c>
      <c r="AA125" s="129">
        <v>0.4</v>
      </c>
      <c r="AB125" s="129">
        <v>0.86</v>
      </c>
      <c r="AC125" s="129">
        <v>-0.28999999999999998</v>
      </c>
      <c r="AD125" s="129">
        <v>-0.49</v>
      </c>
      <c r="AE125" s="129">
        <v>1.49</v>
      </c>
      <c r="AF125" s="129">
        <v>0.38</v>
      </c>
      <c r="AG125" s="129">
        <v>-0.47999999999999993</v>
      </c>
      <c r="AH125" s="129">
        <v>1.17</v>
      </c>
      <c r="AI125" s="129">
        <v>-0.76</v>
      </c>
      <c r="AJ125" s="129">
        <v>-0.42</v>
      </c>
      <c r="AK125" s="129">
        <v>-1.33</v>
      </c>
      <c r="AL125" s="129">
        <v>-0.13999999999999999</v>
      </c>
      <c r="AM125" s="129">
        <v>3.9999999999999994E-2</v>
      </c>
      <c r="AN125" s="129">
        <v>0.1</v>
      </c>
      <c r="AO125" s="129">
        <v>1.64</v>
      </c>
      <c r="AP125" s="129">
        <v>4.0599999999999996</v>
      </c>
      <c r="AQ125" s="129">
        <v>0.87999999999999989</v>
      </c>
      <c r="AR125" s="129">
        <v>0.93</v>
      </c>
      <c r="AS125" s="129">
        <v>3.37</v>
      </c>
      <c r="AT125" s="129">
        <v>3.3600000000000003</v>
      </c>
      <c r="AU125" s="129">
        <v>-0.64</v>
      </c>
      <c r="AV125" s="129">
        <v>2.35</v>
      </c>
      <c r="AW125" s="129">
        <v>-0.37</v>
      </c>
      <c r="AX125" s="129">
        <v>0.75</v>
      </c>
      <c r="AY125" s="129">
        <v>-1.45</v>
      </c>
      <c r="AZ125" s="129">
        <v>1.0099999999999998</v>
      </c>
      <c r="BA125" s="129">
        <v>1.1499999999999999</v>
      </c>
      <c r="BB125" s="129">
        <v>0.8899999999999999</v>
      </c>
      <c r="BC125" s="129">
        <v>-1.9799999999999998</v>
      </c>
      <c r="BD125" s="129">
        <v>1.26</v>
      </c>
      <c r="BE125" s="129">
        <v>-0.04</v>
      </c>
      <c r="BF125" s="129">
        <v>0.15</v>
      </c>
      <c r="BG125" s="129">
        <v>-0.11</v>
      </c>
      <c r="BH125" s="129">
        <v>-1.1900000000000002</v>
      </c>
      <c r="BI125" s="129">
        <v>-0.96</v>
      </c>
      <c r="BJ125" s="129">
        <v>-1.9</v>
      </c>
      <c r="BK125" s="129">
        <v>-0.18</v>
      </c>
      <c r="BL125" s="129">
        <v>-7.0000000000000007E-2</v>
      </c>
      <c r="BM125" s="129">
        <v>1.5</v>
      </c>
      <c r="BN125" s="129">
        <v>-0.78999999999999992</v>
      </c>
      <c r="BO125" s="129">
        <v>-0.59</v>
      </c>
      <c r="BP125" s="129">
        <v>0.32</v>
      </c>
      <c r="BQ125" s="129">
        <v>1.08</v>
      </c>
      <c r="BR125" s="129">
        <v>0.68</v>
      </c>
      <c r="BS125" s="129">
        <v>0.97</v>
      </c>
      <c r="BT125" s="129">
        <v>7.0000000000000007E-2</v>
      </c>
      <c r="BU125" s="129">
        <v>-0.78</v>
      </c>
      <c r="BV125" s="129">
        <v>7.0000000000000007E-2</v>
      </c>
      <c r="BW125" s="129">
        <v>-0.46000000000000008</v>
      </c>
      <c r="BX125" s="129">
        <v>-0.24</v>
      </c>
      <c r="BY125" s="129">
        <v>-0.93</v>
      </c>
      <c r="BZ125" s="129">
        <v>-0.42</v>
      </c>
      <c r="CA125" s="129">
        <v>-0.17</v>
      </c>
      <c r="CB125" s="129">
        <v>-0.19999999999999998</v>
      </c>
      <c r="CC125" s="129">
        <v>-0.92</v>
      </c>
      <c r="CD125" s="129">
        <v>1.1000000000000001</v>
      </c>
      <c r="CE125" s="129">
        <v>1.32</v>
      </c>
      <c r="CF125" s="129">
        <v>-1.27</v>
      </c>
      <c r="CG125" s="129">
        <v>-1.83</v>
      </c>
      <c r="CH125" s="129">
        <v>0.19</v>
      </c>
      <c r="CI125" s="129">
        <v>-0.2</v>
      </c>
      <c r="CJ125" s="129">
        <v>-0.26</v>
      </c>
      <c r="CK125" s="129">
        <v>0.96999999999999986</v>
      </c>
      <c r="CL125" s="129">
        <v>-0.97999999999999987</v>
      </c>
      <c r="CM125" s="129">
        <v>-1.4</v>
      </c>
      <c r="CN125" s="129">
        <v>0.02</v>
      </c>
      <c r="CO125" s="129">
        <v>1.89</v>
      </c>
      <c r="CP125" s="129">
        <v>1.49</v>
      </c>
      <c r="CQ125" s="129">
        <v>-0.19</v>
      </c>
      <c r="CR125" s="129">
        <v>1.46</v>
      </c>
      <c r="CS125" s="129">
        <v>-1.58</v>
      </c>
      <c r="CT125" s="129">
        <v>0.57999999999999996</v>
      </c>
      <c r="CU125" s="129">
        <v>-0.55000000000000004</v>
      </c>
      <c r="CV125" s="129">
        <v>0.28999999999999998</v>
      </c>
      <c r="CW125" s="129">
        <v>-0.98</v>
      </c>
      <c r="CX125" s="129">
        <v>-0.27</v>
      </c>
      <c r="CY125" s="129">
        <v>-0.38</v>
      </c>
      <c r="CZ125" s="129">
        <v>2.57</v>
      </c>
      <c r="DA125" s="129">
        <v>0.99</v>
      </c>
      <c r="DB125" s="129">
        <v>0.98</v>
      </c>
      <c r="DC125" s="129">
        <v>-1.27</v>
      </c>
      <c r="DD125" s="129">
        <v>-0.67</v>
      </c>
      <c r="DE125" s="129">
        <v>1.43</v>
      </c>
      <c r="DF125" s="129">
        <v>-0.40000000000000008</v>
      </c>
      <c r="DG125" s="129">
        <v>-0.08</v>
      </c>
      <c r="DH125" s="129">
        <v>1.9000000000000001</v>
      </c>
      <c r="DI125" s="129">
        <v>-2.1800000000000002</v>
      </c>
      <c r="DJ125" s="129">
        <v>-0.4</v>
      </c>
      <c r="DK125" s="129">
        <v>-0.65</v>
      </c>
      <c r="DL125" s="129">
        <v>1.08</v>
      </c>
      <c r="DM125" s="129">
        <v>-0.06</v>
      </c>
      <c r="DN125" s="129">
        <v>2.0299999999999998</v>
      </c>
      <c r="DO125" s="129">
        <v>-2.68</v>
      </c>
      <c r="DP125" s="129">
        <v>0.20000000000000004</v>
      </c>
      <c r="DQ125" s="129">
        <v>-3.45</v>
      </c>
      <c r="DR125" s="129">
        <v>-1.54</v>
      </c>
      <c r="DS125" s="129">
        <v>-0.10999999999999999</v>
      </c>
      <c r="DT125" s="129">
        <v>1.34</v>
      </c>
      <c r="DU125" s="129">
        <v>0.93</v>
      </c>
      <c r="DV125" s="129">
        <v>0.17</v>
      </c>
      <c r="DW125" s="129">
        <v>1.6099999999999999</v>
      </c>
      <c r="DX125" s="129">
        <v>0.93</v>
      </c>
      <c r="DY125" s="129">
        <v>0.53</v>
      </c>
      <c r="DZ125" s="129">
        <v>-2.0299999999999998</v>
      </c>
      <c r="EA125" s="129">
        <v>-0.48</v>
      </c>
      <c r="EB125" s="129">
        <v>-1.45</v>
      </c>
      <c r="EC125" s="129">
        <v>-0.79999999999999993</v>
      </c>
      <c r="ED125" s="129">
        <v>-1.6299999999999997</v>
      </c>
      <c r="EE125" s="129">
        <v>0.92</v>
      </c>
      <c r="EF125" s="129">
        <v>0.97999999999999987</v>
      </c>
      <c r="EG125" s="129">
        <v>-0.88</v>
      </c>
      <c r="EH125" s="129">
        <v>1.45</v>
      </c>
      <c r="EI125" s="129">
        <v>2.0299999999999998</v>
      </c>
      <c r="EJ125" s="129">
        <v>1.34</v>
      </c>
      <c r="EK125" s="129">
        <v>-1.62</v>
      </c>
      <c r="EL125" s="129">
        <v>1.1100000000000001</v>
      </c>
      <c r="EM125" s="129">
        <v>-0.76</v>
      </c>
      <c r="EN125" s="129">
        <v>-0.61</v>
      </c>
      <c r="EO125" s="129">
        <v>-1.1399999999999999</v>
      </c>
      <c r="EP125" s="129">
        <v>-0.82999999999999985</v>
      </c>
      <c r="EQ125" s="129">
        <v>0.25</v>
      </c>
      <c r="ER125" s="129">
        <v>0.71</v>
      </c>
      <c r="ES125" s="129">
        <v>-0.63</v>
      </c>
      <c r="ET125" s="129">
        <v>1.1599999999999999</v>
      </c>
      <c r="EU125" s="129">
        <v>0.13000000000000003</v>
      </c>
      <c r="EV125">
        <f>100*SUMIF('12pxv'!$E$39:$E$492,$A125,'12pxv'!H$39:H$492)/sub_peso!EV125</f>
        <v>0.9800000000000002</v>
      </c>
      <c r="EW125">
        <f>100*SUMIF('12pxv'!$E$39:$E$492,$A125,'12pxv'!I$39:I$492)/sub_peso!EW125</f>
        <v>0.13</v>
      </c>
      <c r="EX125">
        <f>100*SUMIF('12pxv'!$E$39:$E$492,$A125,'12pxv'!J$39:J$492)/sub_peso!EX125</f>
        <v>-0.72</v>
      </c>
      <c r="EY125">
        <f>100*SUMIF('12pxv'!$E$39:$E$492,$A125,'12pxv'!K$39:K$492)/sub_peso!EY125</f>
        <v>1.93</v>
      </c>
      <c r="EZ125">
        <f>100*SUMIF('12pxv'!$E$39:$E$492,$A125,'12pxv'!L$39:L$492)/sub_peso!EZ125</f>
        <v>-0.35</v>
      </c>
      <c r="FA125">
        <f>100*SUMIF('12pxv'!$E$39:$E$492,$A125,'12pxv'!M$39:M$492)/sub_peso!FA125</f>
        <v>0.22</v>
      </c>
      <c r="FB125">
        <f>100*SUMIF('12pxv'!$E$39:$E$492,$A125,'12pxv'!N$39:N$492)/sub_peso!FB125</f>
        <v>0.04</v>
      </c>
      <c r="FC125">
        <f>100*SUMIF('12pxv'!$E$39:$E$492,$A125,'12pxv'!O$39:O$492)/sub_peso!FC125</f>
        <v>-7.0000000000000007E-2</v>
      </c>
      <c r="FD125">
        <f>100*SUMIF('12pxv'!$E$39:$E$492,$A125,'12pxv'!P$39:P$492)/sub_peso!FD125</f>
        <v>-0.33</v>
      </c>
      <c r="FE125">
        <f>100*SUMIF('12pxv'!$E$39:$E$492,$A125,'12pxv'!Q$39:Q$492)/sub_peso!FE125</f>
        <v>-0.18999999999999997</v>
      </c>
      <c r="FF125">
        <f>100*SUMIF('12pxv'!$E$39:$E$492,$A125,'12pxv'!R$39:R$492)/sub_peso!FF125</f>
        <v>1.1100000000000001</v>
      </c>
      <c r="FG125">
        <f>100*SUMIF('12pxv'!$E$39:$E$492,$A125,'12pxv'!S$39:S$492)/sub_peso!FG125</f>
        <v>1.99</v>
      </c>
      <c r="FH125">
        <f>100*SUMIF('12pxv'!$E$39:$E$492,$A125,'12pxv'!T$39:T$492)/sub_peso!FH125</f>
        <v>0.59</v>
      </c>
      <c r="FI125">
        <f>100*SUMIF('12pxv'!$E$39:$E$492,$A125,'12pxv'!U$39:U$492)/sub_peso!FI125</f>
        <v>0.3</v>
      </c>
      <c r="FJ125">
        <f>100*SUMIF('12pxv'!$E$39:$E$492,$A125,'12pxv'!V$39:V$492)/sub_peso!FJ125</f>
        <v>1.07</v>
      </c>
      <c r="FK125">
        <f>100*SUMIF('12pxv'!$E$39:$E$492,$A125,'12pxv'!W$39:W$492)/sub_peso!FK125</f>
        <v>2.0499999999999994</v>
      </c>
      <c r="FL125">
        <f>100*SUMIF('12pxv'!$E$39:$E$492,$A125,'12pxv'!X$39:X$492)/sub_peso!FL125</f>
        <v>1.2</v>
      </c>
      <c r="FM125">
        <f>100*SUMIF('12pxv'!$E$39:$E$492,$A125,'12pxv'!Y$39:Y$492)/sub_peso!FM125</f>
        <v>0.63</v>
      </c>
      <c r="FN125">
        <f>100*SUMIF('12pxv'!$E$39:$E$492,$A125,'12pxv'!Z$39:Z$492)/sub_peso!FN125</f>
        <v>1.3</v>
      </c>
      <c r="FO125">
        <f>100*SUMIF('12pxv'!$E$39:$E$492,$A125,'12pxv'!AA$39:AA$492)/sub_peso!FO125</f>
        <v>-0.81</v>
      </c>
      <c r="FP125">
        <f>100*SUMIF('12pxv'!$E$39:$E$492,$A125,'12pxv'!AB$39:AB$492)/sub_peso!FP125</f>
        <v>-0.96000000000000008</v>
      </c>
      <c r="FQ125">
        <f>100*SUMIF('12pxv'!$E$39:$E$492,$A125,'12pxv'!AC$39:AC$492)/sub_peso!FQ125</f>
        <v>-2.59</v>
      </c>
      <c r="FR125">
        <f>100*SUMIF('12pxv'!$E$39:$E$492,$A125,'12pxv'!AD$39:AD$492)/sub_peso!FR125</f>
        <v>0.1</v>
      </c>
      <c r="FS125">
        <f>100*SUMIF('12pxv'!$E$39:$E$492,$A125,'12pxv'!AE$39:AE$492)/sub_peso!FS125</f>
        <v>1.4399999999999997</v>
      </c>
      <c r="FT125">
        <f>100*SUMIF('12pxv'!$E$39:$E$492,$A125,'12pxv'!AF$39:AF$492)/sub_peso!FT125</f>
        <v>-0.85</v>
      </c>
      <c r="FU125">
        <f>100*SUMIF('12pxv'!$E$39:$E$492,$A125,'12pxv'!AG$39:AG$492)/sub_peso!FU125</f>
        <v>1.25</v>
      </c>
      <c r="FV125">
        <f>100*SUMIF('12pxv'!$E$39:$E$492,$A125,'12pxv'!AH$39:AH$492)/sub_peso!FV125</f>
        <v>1.1599999999999997</v>
      </c>
      <c r="FW125">
        <f>100*SUMIF('12pxv'!$E$39:$E$492,$A125,'12pxv'!AI$39:AI$492)/sub_peso!FW125</f>
        <v>-1.33</v>
      </c>
      <c r="FX125">
        <f>100*SUMIF('12pxv'!$E$39:$E$492,$A125,'12pxv'!AJ$39:AJ$492)/sub_peso!FX125</f>
        <v>-1.2</v>
      </c>
      <c r="FY125">
        <f>100*SUMIF('12pxv'!$E$39:$E$492,$A125,'12pxv'!AK$39:AK$492)/sub_peso!FY125</f>
        <v>-1.75</v>
      </c>
      <c r="FZ125">
        <f>100*SUMIF('12pxv'!$E$39:$E$492,$A125,'12pxv'!AL$39:AL$492)/sub_peso!FZ125</f>
        <v>0.5</v>
      </c>
      <c r="GA125">
        <f>100*SUMIF('12pxv'!$E$39:$E$492,$A125,'12pxv'!AM$39:AM$492)/sub_peso!GA125</f>
        <v>1.68</v>
      </c>
      <c r="GB125">
        <f>100*SUMIF('12pxv'!$E$39:$E$492,$A125,'12pxv'!AN$39:AN$492)/sub_peso!GB125</f>
        <v>-0.36</v>
      </c>
    </row>
    <row r="126" spans="1:184" x14ac:dyDescent="0.25">
      <c r="A126" s="59">
        <v>1116071</v>
      </c>
      <c r="B126" s="56" t="s">
        <v>127</v>
      </c>
      <c r="C126" s="129">
        <v>0.12</v>
      </c>
      <c r="D126" s="129">
        <v>0.8600000000000001</v>
      </c>
      <c r="E126" s="129">
        <v>-0.74</v>
      </c>
      <c r="F126" s="129">
        <v>-0.56000000000000005</v>
      </c>
      <c r="G126" s="129">
        <v>0.93</v>
      </c>
      <c r="H126" s="129">
        <v>-2.12</v>
      </c>
      <c r="I126" s="129">
        <v>0.44000000000000006</v>
      </c>
      <c r="J126" s="129">
        <v>-0.02</v>
      </c>
      <c r="K126" s="129">
        <v>-1.28</v>
      </c>
      <c r="L126" s="129">
        <v>2.7199999999999998</v>
      </c>
      <c r="M126" s="129">
        <v>0.54</v>
      </c>
      <c r="N126" s="129">
        <v>1.39</v>
      </c>
      <c r="O126" s="129">
        <v>0</v>
      </c>
      <c r="P126" s="129">
        <v>-0.38000000000000006</v>
      </c>
      <c r="Q126" s="129">
        <v>1.6899999999999997</v>
      </c>
      <c r="R126" s="129">
        <v>-1.3299999999999998</v>
      </c>
      <c r="S126" s="129">
        <v>0.33</v>
      </c>
      <c r="T126" s="129">
        <v>-1.07</v>
      </c>
      <c r="U126" s="129">
        <v>-1.9300000000000002</v>
      </c>
      <c r="V126" s="129">
        <v>-1.0900000000000001</v>
      </c>
      <c r="W126" s="129">
        <v>1</v>
      </c>
      <c r="X126" s="129">
        <v>-0.95000000000000007</v>
      </c>
      <c r="Y126" s="129">
        <v>-0.6</v>
      </c>
      <c r="Z126" s="129">
        <v>-0.66</v>
      </c>
      <c r="AA126" s="129">
        <v>0.33</v>
      </c>
      <c r="AB126" s="129">
        <v>2.1</v>
      </c>
      <c r="AC126" s="129">
        <v>-1.6099999999999999</v>
      </c>
      <c r="AD126" s="129">
        <v>0.71</v>
      </c>
      <c r="AE126" s="129">
        <v>-0.2</v>
      </c>
      <c r="AF126" s="129">
        <v>0.86</v>
      </c>
      <c r="AG126" s="129">
        <v>0.33</v>
      </c>
      <c r="AH126" s="129">
        <v>0.23999999999999996</v>
      </c>
      <c r="AI126" s="129">
        <v>-0.32</v>
      </c>
      <c r="AJ126" s="129">
        <v>-1.01</v>
      </c>
      <c r="AK126" s="129">
        <v>0.86</v>
      </c>
      <c r="AL126" s="129">
        <v>-0.92</v>
      </c>
      <c r="AM126" s="129">
        <v>-0.17</v>
      </c>
      <c r="AN126" s="129">
        <v>1</v>
      </c>
      <c r="AO126" s="129">
        <v>1.07</v>
      </c>
      <c r="AP126" s="129">
        <v>2.29</v>
      </c>
      <c r="AQ126" s="129">
        <v>2.74</v>
      </c>
      <c r="AR126" s="129">
        <v>2.3199999999999998</v>
      </c>
      <c r="AS126" s="129">
        <v>1.28</v>
      </c>
      <c r="AT126" s="129">
        <v>3.7000000000000006</v>
      </c>
      <c r="AU126" s="129">
        <v>2.21</v>
      </c>
      <c r="AV126" s="129">
        <v>1.82</v>
      </c>
      <c r="AW126" s="129">
        <v>1.92</v>
      </c>
      <c r="AX126" s="129">
        <v>0.19</v>
      </c>
      <c r="AY126" s="129">
        <v>0.31</v>
      </c>
      <c r="AZ126" s="129">
        <v>-1.49</v>
      </c>
      <c r="BA126" s="129">
        <v>-0.46</v>
      </c>
      <c r="BB126" s="129">
        <v>-0.32</v>
      </c>
      <c r="BC126" s="129">
        <v>1</v>
      </c>
      <c r="BD126" s="129">
        <v>-0.21000000000000002</v>
      </c>
      <c r="BE126" s="129">
        <v>0.04</v>
      </c>
      <c r="BF126" s="129">
        <v>1.8700000000000003</v>
      </c>
      <c r="BG126" s="129">
        <v>-7.0000000000000007E-2</v>
      </c>
      <c r="BH126" s="129">
        <v>1.08</v>
      </c>
      <c r="BI126" s="129">
        <v>0.45999999999999996</v>
      </c>
      <c r="BJ126" s="129">
        <v>1.21</v>
      </c>
      <c r="BK126" s="129">
        <v>1.9399999999999997</v>
      </c>
      <c r="BL126" s="129">
        <v>-1.45</v>
      </c>
      <c r="BM126" s="129">
        <v>0.83</v>
      </c>
      <c r="BN126" s="129">
        <v>-0.59</v>
      </c>
      <c r="BO126" s="129">
        <v>1.49</v>
      </c>
      <c r="BP126" s="129">
        <v>0.11000000000000001</v>
      </c>
      <c r="BQ126" s="129">
        <v>0.04</v>
      </c>
      <c r="BR126" s="129">
        <v>1.64</v>
      </c>
      <c r="BS126" s="129">
        <v>2.2599999999999998</v>
      </c>
      <c r="BT126" s="129">
        <v>-0.11</v>
      </c>
      <c r="BU126" s="129">
        <v>2.0299999999999998</v>
      </c>
      <c r="BV126" s="129">
        <v>-0.53</v>
      </c>
      <c r="BW126" s="129">
        <v>-1.88</v>
      </c>
      <c r="BX126" s="129">
        <v>-0.19</v>
      </c>
      <c r="BY126" s="129">
        <v>0.79</v>
      </c>
      <c r="BZ126" s="129">
        <v>-0.51</v>
      </c>
      <c r="CA126" s="129">
        <v>-0.62</v>
      </c>
      <c r="CB126" s="129">
        <v>0.75</v>
      </c>
      <c r="CC126" s="129">
        <v>-0.7400000000000001</v>
      </c>
      <c r="CD126" s="129">
        <v>0.39</v>
      </c>
      <c r="CE126" s="129">
        <v>1.18</v>
      </c>
      <c r="CF126" s="129">
        <v>1.23</v>
      </c>
      <c r="CG126" s="129">
        <v>0.71</v>
      </c>
      <c r="CH126" s="129">
        <v>0.37</v>
      </c>
      <c r="CI126" s="129">
        <v>0</v>
      </c>
      <c r="CJ126" s="129">
        <v>-0.27</v>
      </c>
      <c r="CK126" s="129">
        <v>5.000000000000001E-2</v>
      </c>
      <c r="CL126" s="129">
        <v>-0.01</v>
      </c>
      <c r="CM126" s="129">
        <v>-0.02</v>
      </c>
      <c r="CN126" s="129">
        <v>0.33</v>
      </c>
      <c r="CO126" s="129">
        <v>0.5</v>
      </c>
      <c r="CP126" s="129">
        <v>1.28</v>
      </c>
      <c r="CQ126" s="129">
        <v>0.92000000000000015</v>
      </c>
      <c r="CR126" s="129">
        <v>0.49</v>
      </c>
      <c r="CS126" s="129">
        <v>2.37</v>
      </c>
      <c r="CT126" s="129">
        <v>1.4399999999999997</v>
      </c>
      <c r="CU126" s="129">
        <v>-1.08</v>
      </c>
      <c r="CV126" s="129">
        <v>0.65</v>
      </c>
      <c r="CW126" s="129">
        <v>0.71</v>
      </c>
      <c r="CX126" s="129">
        <v>-0.53</v>
      </c>
      <c r="CY126" s="129">
        <v>0.25</v>
      </c>
      <c r="CZ126" s="129">
        <v>1.36</v>
      </c>
      <c r="DA126" s="129">
        <v>-0.31</v>
      </c>
      <c r="DB126" s="129">
        <v>-0.23000000000000004</v>
      </c>
      <c r="DC126" s="129">
        <v>0.54</v>
      </c>
      <c r="DD126" s="129">
        <v>1.1599999999999999</v>
      </c>
      <c r="DE126" s="129">
        <v>1.8200000000000003</v>
      </c>
      <c r="DF126" s="129">
        <v>0.63</v>
      </c>
      <c r="DG126" s="129">
        <v>0.44999999999999996</v>
      </c>
      <c r="DH126" s="129">
        <v>0.84</v>
      </c>
      <c r="DI126" s="129">
        <v>0.32</v>
      </c>
      <c r="DJ126" s="129">
        <v>1.1299999999999999</v>
      </c>
      <c r="DK126" s="129">
        <v>-0.04</v>
      </c>
      <c r="DL126" s="129">
        <v>1.3899999999999997</v>
      </c>
      <c r="DM126" s="129">
        <v>-0.22999999999999998</v>
      </c>
      <c r="DN126" s="129">
        <v>-0.4</v>
      </c>
      <c r="DO126" s="129">
        <v>-0.47</v>
      </c>
      <c r="DP126" s="129">
        <v>-0.66</v>
      </c>
      <c r="DQ126" s="129">
        <v>1.41</v>
      </c>
      <c r="DR126" s="129">
        <v>1.21</v>
      </c>
      <c r="DS126" s="129">
        <v>1.52</v>
      </c>
      <c r="DT126" s="129">
        <v>0.9900000000000001</v>
      </c>
      <c r="DU126" s="129">
        <v>1.1299999999999999</v>
      </c>
      <c r="DV126" s="129">
        <v>-0.13</v>
      </c>
      <c r="DW126" s="129">
        <v>1.31</v>
      </c>
      <c r="DX126" s="129">
        <v>1.3699999999999999</v>
      </c>
      <c r="DY126" s="129">
        <v>-0.80000000000000016</v>
      </c>
      <c r="DZ126" s="129">
        <v>0.73</v>
      </c>
      <c r="EA126" s="129">
        <v>1.1100000000000001</v>
      </c>
      <c r="EB126" s="129">
        <v>-0.23999999999999996</v>
      </c>
      <c r="EC126" s="129">
        <v>0.54</v>
      </c>
      <c r="ED126" s="129">
        <v>0.62</v>
      </c>
      <c r="EE126" s="129">
        <v>0.37</v>
      </c>
      <c r="EF126" s="129">
        <v>0.9</v>
      </c>
      <c r="EG126" s="129">
        <v>-0.19</v>
      </c>
      <c r="EH126" s="129">
        <v>1.2500000000000002</v>
      </c>
      <c r="EI126" s="129">
        <v>0.81999999999999984</v>
      </c>
      <c r="EJ126" s="129">
        <v>1.56</v>
      </c>
      <c r="EK126" s="129">
        <v>0.6</v>
      </c>
      <c r="EL126" s="129">
        <v>-0.33000000000000007</v>
      </c>
      <c r="EM126" s="129">
        <v>0.87</v>
      </c>
      <c r="EN126" s="129">
        <v>0.72</v>
      </c>
      <c r="EO126" s="129">
        <v>-0.38000000000000006</v>
      </c>
      <c r="EP126" s="129">
        <v>0.14000000000000001</v>
      </c>
      <c r="EQ126" s="129">
        <v>0.15</v>
      </c>
      <c r="ER126" s="129">
        <v>0.6</v>
      </c>
      <c r="ES126" s="129">
        <v>1.72</v>
      </c>
      <c r="ET126" s="129">
        <v>0.53</v>
      </c>
      <c r="EU126" s="129">
        <v>1.19</v>
      </c>
      <c r="EV126">
        <f>100*SUMIF('12pxv'!$E$39:$E$492,$A126,'12pxv'!H$39:H$492)/sub_peso!EV126</f>
        <v>-0.65</v>
      </c>
      <c r="EW126">
        <f>100*SUMIF('12pxv'!$E$39:$E$492,$A126,'12pxv'!I$39:I$492)/sub_peso!EW126</f>
        <v>0.31</v>
      </c>
      <c r="EX126">
        <f>100*SUMIF('12pxv'!$E$39:$E$492,$A126,'12pxv'!J$39:J$492)/sub_peso!EX126</f>
        <v>-0.13</v>
      </c>
      <c r="EY126">
        <f>100*SUMIF('12pxv'!$E$39:$E$492,$A126,'12pxv'!K$39:K$492)/sub_peso!EY126</f>
        <v>1.62</v>
      </c>
      <c r="EZ126">
        <f>100*SUMIF('12pxv'!$E$39:$E$492,$A126,'12pxv'!L$39:L$492)/sub_peso!EZ126</f>
        <v>-0.66000000000000014</v>
      </c>
      <c r="FA126">
        <f>100*SUMIF('12pxv'!$E$39:$E$492,$A126,'12pxv'!M$39:M$492)/sub_peso!FA126</f>
        <v>1.74</v>
      </c>
      <c r="FB126">
        <f>100*SUMIF('12pxv'!$E$39:$E$492,$A126,'12pxv'!N$39:N$492)/sub_peso!FB126</f>
        <v>0.33</v>
      </c>
      <c r="FC126">
        <f>100*SUMIF('12pxv'!$E$39:$E$492,$A126,'12pxv'!O$39:O$492)/sub_peso!FC126</f>
        <v>0.24</v>
      </c>
      <c r="FD126">
        <f>100*SUMIF('12pxv'!$E$39:$E$492,$A126,'12pxv'!P$39:P$492)/sub_peso!FD126</f>
        <v>0.75000000000000011</v>
      </c>
      <c r="FE126">
        <f>100*SUMIF('12pxv'!$E$39:$E$492,$A126,'12pxv'!Q$39:Q$492)/sub_peso!FE126</f>
        <v>1.2200000000000002</v>
      </c>
      <c r="FF126">
        <f>100*SUMIF('12pxv'!$E$39:$E$492,$A126,'12pxv'!R$39:R$492)/sub_peso!FF126</f>
        <v>1</v>
      </c>
      <c r="FG126">
        <f>100*SUMIF('12pxv'!$E$39:$E$492,$A126,'12pxv'!S$39:S$492)/sub_peso!FG126</f>
        <v>0.11</v>
      </c>
      <c r="FH126">
        <f>100*SUMIF('12pxv'!$E$39:$E$492,$A126,'12pxv'!T$39:T$492)/sub_peso!FH126</f>
        <v>1.94</v>
      </c>
      <c r="FI126">
        <f>100*SUMIF('12pxv'!$E$39:$E$492,$A126,'12pxv'!U$39:U$492)/sub_peso!FI126</f>
        <v>-0.14999999999999997</v>
      </c>
      <c r="FJ126">
        <f>100*SUMIF('12pxv'!$E$39:$E$492,$A126,'12pxv'!V$39:V$492)/sub_peso!FJ126</f>
        <v>1.1000000000000001</v>
      </c>
      <c r="FK126">
        <f>100*SUMIF('12pxv'!$E$39:$E$492,$A126,'12pxv'!W$39:W$492)/sub_peso!FK126</f>
        <v>2.0300000000000002</v>
      </c>
      <c r="FL126">
        <f>100*SUMIF('12pxv'!$E$39:$E$492,$A126,'12pxv'!X$39:X$492)/sub_peso!FL126</f>
        <v>1.1300000000000001</v>
      </c>
      <c r="FM126">
        <f>100*SUMIF('12pxv'!$E$39:$E$492,$A126,'12pxv'!Y$39:Y$492)/sub_peso!FM126</f>
        <v>0.72</v>
      </c>
      <c r="FN126">
        <f>100*SUMIF('12pxv'!$E$39:$E$492,$A126,'12pxv'!Z$39:Z$492)/sub_peso!FN126</f>
        <v>0.93</v>
      </c>
      <c r="FO126">
        <f>100*SUMIF('12pxv'!$E$39:$E$492,$A126,'12pxv'!AA$39:AA$492)/sub_peso!FO126</f>
        <v>0.21</v>
      </c>
      <c r="FP126">
        <f>100*SUMIF('12pxv'!$E$39:$E$492,$A126,'12pxv'!AB$39:AB$492)/sub_peso!FP126</f>
        <v>-0.09</v>
      </c>
      <c r="FQ126">
        <f>100*SUMIF('12pxv'!$E$39:$E$492,$A126,'12pxv'!AC$39:AC$492)/sub_peso!FQ126</f>
        <v>0.37</v>
      </c>
      <c r="FR126">
        <f>100*SUMIF('12pxv'!$E$39:$E$492,$A126,'12pxv'!AD$39:AD$492)/sub_peso!FR126</f>
        <v>0.54</v>
      </c>
      <c r="FS126">
        <f>100*SUMIF('12pxv'!$E$39:$E$492,$A126,'12pxv'!AE$39:AE$492)/sub_peso!FS126</f>
        <v>0.83</v>
      </c>
      <c r="FT126">
        <f>100*SUMIF('12pxv'!$E$39:$E$492,$A126,'12pxv'!AF$39:AF$492)/sub_peso!FT126</f>
        <v>1.34</v>
      </c>
      <c r="FU126">
        <f>100*SUMIF('12pxv'!$E$39:$E$492,$A126,'12pxv'!AG$39:AG$492)/sub_peso!FU126</f>
        <v>0.06</v>
      </c>
      <c r="FV126">
        <f>100*SUMIF('12pxv'!$E$39:$E$492,$A126,'12pxv'!AH$39:AH$492)/sub_peso!FV126</f>
        <v>1.03</v>
      </c>
      <c r="FW126">
        <f>100*SUMIF('12pxv'!$E$39:$E$492,$A126,'12pxv'!AI$39:AI$492)/sub_peso!FW126</f>
        <v>1.1599999999999999</v>
      </c>
      <c r="FX126">
        <f>100*SUMIF('12pxv'!$E$39:$E$492,$A126,'12pxv'!AJ$39:AJ$492)/sub_peso!FX126</f>
        <v>1.9699999999999998</v>
      </c>
      <c r="FY126">
        <f>100*SUMIF('12pxv'!$E$39:$E$492,$A126,'12pxv'!AK$39:AK$492)/sub_peso!FY126</f>
        <v>0.13</v>
      </c>
      <c r="FZ126">
        <f>100*SUMIF('12pxv'!$E$39:$E$492,$A126,'12pxv'!AL$39:AL$492)/sub_peso!FZ126</f>
        <v>0.39</v>
      </c>
      <c r="GA126">
        <f>100*SUMIF('12pxv'!$E$39:$E$492,$A126,'12pxv'!AM$39:AM$492)/sub_peso!GA126</f>
        <v>0.34</v>
      </c>
      <c r="GB126">
        <f>100*SUMIF('12pxv'!$E$39:$E$492,$A126,'12pxv'!AN$39:AN$492)/sub_peso!GB126</f>
        <v>1.76</v>
      </c>
    </row>
    <row r="127" spans="1:184" x14ac:dyDescent="0.25">
      <c r="A127" s="59">
        <v>1201001</v>
      </c>
      <c r="B127" s="56" t="s">
        <v>129</v>
      </c>
      <c r="C127" s="129">
        <v>0.35021828103683489</v>
      </c>
      <c r="D127" s="129">
        <v>-7.0778753418741895E-3</v>
      </c>
      <c r="E127" s="129">
        <v>3.9772554965883243E-2</v>
      </c>
      <c r="F127" s="129">
        <v>0.59897458369850998</v>
      </c>
      <c r="G127" s="129">
        <v>1.7558997471693969</v>
      </c>
      <c r="H127" s="129">
        <v>0.77660147761842679</v>
      </c>
      <c r="I127" s="129">
        <v>0.68462734603840447</v>
      </c>
      <c r="J127" s="129">
        <v>-0.36165318085374182</v>
      </c>
      <c r="K127" s="129">
        <v>9.7976991534621208E-2</v>
      </c>
      <c r="L127" s="129">
        <v>0.35717552264808355</v>
      </c>
      <c r="M127" s="129">
        <v>0.39509259259259255</v>
      </c>
      <c r="N127" s="129">
        <v>-0.88444729334440797</v>
      </c>
      <c r="O127" s="129">
        <v>0.18033841824644548</v>
      </c>
      <c r="P127" s="129">
        <v>0.53714991762767716</v>
      </c>
      <c r="Q127" s="129">
        <v>0.44865012129128573</v>
      </c>
      <c r="R127" s="129">
        <v>0.7807559805052271</v>
      </c>
      <c r="S127" s="129">
        <v>0.15360622337469898</v>
      </c>
      <c r="T127" s="129">
        <v>-0.16830114968188417</v>
      </c>
      <c r="U127" s="129">
        <v>0.73803386782556557</v>
      </c>
      <c r="V127" s="129">
        <v>0.88218122058713666</v>
      </c>
      <c r="W127" s="129">
        <v>0.53823409158489444</v>
      </c>
      <c r="X127" s="129">
        <v>0.76118237590630222</v>
      </c>
      <c r="Y127" s="129">
        <v>0.69288456549935151</v>
      </c>
      <c r="Z127" s="129">
        <v>1.4423776223776226</v>
      </c>
      <c r="AA127" s="129">
        <v>1.182204605092952</v>
      </c>
      <c r="AB127" s="129">
        <v>0.9223415836122244</v>
      </c>
      <c r="AC127" s="129">
        <v>0.27885925168079506</v>
      </c>
      <c r="AD127" s="129">
        <v>1.2759488648886932</v>
      </c>
      <c r="AE127" s="129">
        <v>1.5085200613900462</v>
      </c>
      <c r="AF127" s="129">
        <v>0.73946515925644096</v>
      </c>
      <c r="AG127" s="129">
        <v>1.1013762429940335</v>
      </c>
      <c r="AH127" s="129">
        <v>1.0423172176160223</v>
      </c>
      <c r="AI127" s="129">
        <v>8.7933609661973847E-2</v>
      </c>
      <c r="AJ127" s="129">
        <v>0.25864114006045774</v>
      </c>
      <c r="AK127" s="129">
        <v>0.120542465556315</v>
      </c>
      <c r="AL127" s="129">
        <v>0.18925785618934232</v>
      </c>
      <c r="AM127" s="129">
        <v>0.55812914510604184</v>
      </c>
      <c r="AN127" s="129">
        <v>0.62878888443163994</v>
      </c>
      <c r="AO127" s="129">
        <v>1.0998503485783113</v>
      </c>
      <c r="AP127" s="129">
        <v>2.3648548127559974</v>
      </c>
      <c r="AQ127" s="129">
        <v>2.6721650964227885</v>
      </c>
      <c r="AR127" s="129">
        <v>1.1376553465563934</v>
      </c>
      <c r="AS127" s="129">
        <v>0.45069311327387784</v>
      </c>
      <c r="AT127" s="129">
        <v>1.3432760749971933</v>
      </c>
      <c r="AU127" s="129">
        <v>0.66374794438630591</v>
      </c>
      <c r="AV127" s="129">
        <v>1.7799115243308095</v>
      </c>
      <c r="AW127" s="129">
        <v>0.67984697469339361</v>
      </c>
      <c r="AX127" s="129">
        <v>0.27582200338061291</v>
      </c>
      <c r="AY127" s="129">
        <v>0.38324595219737845</v>
      </c>
      <c r="AZ127" s="129">
        <v>-0.10098796241926011</v>
      </c>
      <c r="BA127" s="129">
        <v>0.60177332790465266</v>
      </c>
      <c r="BB127" s="129">
        <v>0.5145954322399735</v>
      </c>
      <c r="BC127" s="129">
        <v>1.0927147487844409</v>
      </c>
      <c r="BD127" s="129">
        <v>0.38531790213888073</v>
      </c>
      <c r="BE127" s="129">
        <v>0.26152302546951378</v>
      </c>
      <c r="BF127" s="129">
        <v>1.092928790057897</v>
      </c>
      <c r="BG127" s="129">
        <v>0.6013353365825056</v>
      </c>
      <c r="BH127" s="129">
        <v>-2.3009797470205436E-2</v>
      </c>
      <c r="BI127" s="129">
        <v>0.89145787384208186</v>
      </c>
      <c r="BJ127" s="129">
        <v>0.70402025911109489</v>
      </c>
      <c r="BK127" s="129">
        <v>1.5927366020524512</v>
      </c>
      <c r="BL127" s="129">
        <v>0.21652741324001168</v>
      </c>
      <c r="BM127" s="129">
        <v>1.1996416058394161</v>
      </c>
      <c r="BN127" s="129">
        <v>0.5387061252580867</v>
      </c>
      <c r="BO127" s="129">
        <v>0.83996009577015163</v>
      </c>
      <c r="BP127" s="129">
        <v>0.66549448556087654</v>
      </c>
      <c r="BQ127" s="129">
        <v>1.4073386015152063</v>
      </c>
      <c r="BR127" s="129">
        <v>0.75506131549609812</v>
      </c>
      <c r="BS127" s="129">
        <v>0.51219808237871234</v>
      </c>
      <c r="BT127" s="129">
        <v>0.59823516689496059</v>
      </c>
      <c r="BU127" s="129">
        <v>0.21937880370196985</v>
      </c>
      <c r="BV127" s="129">
        <v>0.31055328016095413</v>
      </c>
      <c r="BW127" s="129">
        <v>0.3500398392075228</v>
      </c>
      <c r="BX127" s="129">
        <v>0.4474905991476561</v>
      </c>
      <c r="BY127" s="129">
        <v>-0.45415292139253643</v>
      </c>
      <c r="BZ127" s="129">
        <v>1.3379818241065933</v>
      </c>
      <c r="CA127" s="129">
        <v>6.8644755747126446E-2</v>
      </c>
      <c r="CB127" s="129">
        <v>1.0299884726224784</v>
      </c>
      <c r="CC127" s="129">
        <v>-1.1461463974464752E-2</v>
      </c>
      <c r="CD127" s="129">
        <v>-0.16446209256257882</v>
      </c>
      <c r="CE127" s="129">
        <v>-8.4982429446074703E-2</v>
      </c>
      <c r="CF127" s="129">
        <v>0.60657364003052427</v>
      </c>
      <c r="CG127" s="129">
        <v>0.28312533892484004</v>
      </c>
      <c r="CH127" s="129">
        <v>-5.9999999999999991E-2</v>
      </c>
      <c r="CI127" s="129">
        <v>0.23000000000000004</v>
      </c>
      <c r="CJ127" s="129">
        <v>-0.15</v>
      </c>
      <c r="CK127" s="129">
        <v>0.91999999999999982</v>
      </c>
      <c r="CL127" s="129">
        <v>0.59</v>
      </c>
      <c r="CM127" s="129">
        <v>0.43</v>
      </c>
      <c r="CN127" s="129">
        <v>0.67</v>
      </c>
      <c r="CO127" s="129">
        <v>0.64</v>
      </c>
      <c r="CP127" s="129">
        <v>0.28999999999999998</v>
      </c>
      <c r="CQ127" s="129">
        <v>0.5</v>
      </c>
      <c r="CR127" s="129">
        <v>0.79</v>
      </c>
      <c r="CS127" s="129">
        <v>1</v>
      </c>
      <c r="CT127" s="129">
        <v>-0.38</v>
      </c>
      <c r="CU127" s="129">
        <v>0.8</v>
      </c>
      <c r="CV127" s="129">
        <v>0.66000000000000014</v>
      </c>
      <c r="CW127" s="129">
        <v>0.53</v>
      </c>
      <c r="CX127" s="129">
        <v>0.92999999999999983</v>
      </c>
      <c r="CY127" s="129">
        <v>1.1000000000000001</v>
      </c>
      <c r="CZ127" s="129">
        <v>1.26</v>
      </c>
      <c r="DA127" s="129">
        <v>0.91</v>
      </c>
      <c r="DB127" s="129">
        <v>1.1399999999999999</v>
      </c>
      <c r="DC127" s="129">
        <v>1.5</v>
      </c>
      <c r="DD127" s="129">
        <v>1.46</v>
      </c>
      <c r="DE127" s="129">
        <v>1.42</v>
      </c>
      <c r="DF127" s="129">
        <v>1.77</v>
      </c>
      <c r="DG127" s="129">
        <v>0.78</v>
      </c>
      <c r="DH127" s="129">
        <v>1.39</v>
      </c>
      <c r="DI127" s="129">
        <v>0.77</v>
      </c>
      <c r="DJ127" s="129">
        <v>0.21</v>
      </c>
      <c r="DK127" s="129">
        <v>0.98</v>
      </c>
      <c r="DL127" s="129">
        <v>0.93</v>
      </c>
      <c r="DM127" s="129">
        <v>1.21</v>
      </c>
      <c r="DN127" s="129">
        <v>0.72</v>
      </c>
      <c r="DO127" s="129">
        <v>0.62</v>
      </c>
      <c r="DP127" s="129">
        <v>0.35</v>
      </c>
      <c r="DQ127" s="129">
        <v>0.68</v>
      </c>
      <c r="DR127" s="129">
        <v>0.57999999999999996</v>
      </c>
      <c r="DS127" s="129">
        <v>0.86</v>
      </c>
      <c r="DT127" s="129">
        <v>0.17</v>
      </c>
      <c r="DU127" s="129">
        <v>0.33</v>
      </c>
      <c r="DV127" s="129">
        <v>0.90999999999999992</v>
      </c>
      <c r="DW127" s="129">
        <v>1.35</v>
      </c>
      <c r="DX127" s="129">
        <v>0.98999999999999988</v>
      </c>
      <c r="DY127" s="129">
        <v>0.25</v>
      </c>
      <c r="DZ127" s="129">
        <v>0.56999999999999995</v>
      </c>
      <c r="EA127" s="129">
        <v>0.5</v>
      </c>
      <c r="EB127" s="129">
        <v>1.1499999999999999</v>
      </c>
      <c r="EC127" s="129">
        <v>0.79999999999999993</v>
      </c>
      <c r="ED127" s="129">
        <v>0.65</v>
      </c>
      <c r="EE127" s="129">
        <v>0.55000000000000004</v>
      </c>
      <c r="EF127" s="129">
        <v>0.49</v>
      </c>
      <c r="EG127" s="129">
        <v>0.81</v>
      </c>
      <c r="EH127" s="129">
        <v>1.4</v>
      </c>
      <c r="EI127" s="129">
        <v>1.98</v>
      </c>
      <c r="EJ127" s="129">
        <v>0.97000000000000008</v>
      </c>
      <c r="EK127" s="129">
        <v>1</v>
      </c>
      <c r="EL127" s="129">
        <v>0.94</v>
      </c>
      <c r="EM127" s="129">
        <v>1.25</v>
      </c>
      <c r="EN127" s="129">
        <v>0.84999999999999987</v>
      </c>
      <c r="EO127" s="129">
        <v>0.41</v>
      </c>
      <c r="EP127" s="129">
        <v>0.72</v>
      </c>
      <c r="EQ127" s="129">
        <v>0.65</v>
      </c>
      <c r="ER127" s="129">
        <v>0.51</v>
      </c>
      <c r="ES127" s="129">
        <v>0.72</v>
      </c>
      <c r="ET127" s="129">
        <v>0.76999999999999991</v>
      </c>
      <c r="EU127" s="129">
        <v>1.23</v>
      </c>
      <c r="EV127">
        <f>100*SUMIF('12pxv'!$E$39:$E$492,$A127,'12pxv'!H$39:H$492)/sub_peso!EV127</f>
        <v>1.36</v>
      </c>
      <c r="EW127">
        <f>100*SUMIF('12pxv'!$E$39:$E$492,$A127,'12pxv'!I$39:I$492)/sub_peso!EW127</f>
        <v>0.59</v>
      </c>
      <c r="EX127">
        <f>100*SUMIF('12pxv'!$E$39:$E$492,$A127,'12pxv'!J$39:J$492)/sub_peso!EX127</f>
        <v>0.45</v>
      </c>
      <c r="EY127">
        <f>100*SUMIF('12pxv'!$E$39:$E$492,$A127,'12pxv'!K$39:K$492)/sub_peso!EY127</f>
        <v>0.56999999999999995</v>
      </c>
      <c r="EZ127">
        <f>100*SUMIF('12pxv'!$E$39:$E$492,$A127,'12pxv'!L$39:L$492)/sub_peso!EZ127</f>
        <v>0.28000000000000003</v>
      </c>
      <c r="FA127">
        <f>100*SUMIF('12pxv'!$E$39:$E$492,$A127,'12pxv'!M$39:M$492)/sub_peso!FA127</f>
        <v>0.67</v>
      </c>
      <c r="FB127">
        <f>100*SUMIF('12pxv'!$E$39:$E$492,$A127,'12pxv'!N$39:N$492)/sub_peso!FB127</f>
        <v>0.57999999999999996</v>
      </c>
      <c r="FC127">
        <f>100*SUMIF('12pxv'!$E$39:$E$492,$A127,'12pxv'!O$39:O$492)/sub_peso!FC127</f>
        <v>0.70999999999999985</v>
      </c>
      <c r="FD127">
        <f>100*SUMIF('12pxv'!$E$39:$E$492,$A127,'12pxv'!P$39:P$492)/sub_peso!FD127</f>
        <v>0.74</v>
      </c>
      <c r="FE127">
        <f>100*SUMIF('12pxv'!$E$39:$E$492,$A127,'12pxv'!Q$39:Q$492)/sub_peso!FE127</f>
        <v>0.69999999999999984</v>
      </c>
      <c r="FF127">
        <f>100*SUMIF('12pxv'!$E$39:$E$492,$A127,'12pxv'!R$39:R$492)/sub_peso!FF127</f>
        <v>0.90999999999999992</v>
      </c>
      <c r="FG127">
        <f>100*SUMIF('12pxv'!$E$39:$E$492,$A127,'12pxv'!S$39:S$492)/sub_peso!FG127</f>
        <v>0.73999999999999988</v>
      </c>
      <c r="FH127">
        <f>100*SUMIF('12pxv'!$E$39:$E$492,$A127,'12pxv'!T$39:T$492)/sub_peso!FH127</f>
        <v>0.73</v>
      </c>
      <c r="FI127">
        <f>100*SUMIF('12pxv'!$E$39:$E$492,$A127,'12pxv'!U$39:U$492)/sub_peso!FI127</f>
        <v>1.04</v>
      </c>
      <c r="FJ127">
        <f>100*SUMIF('12pxv'!$E$39:$E$492,$A127,'12pxv'!V$39:V$492)/sub_peso!FJ127</f>
        <v>0.89</v>
      </c>
      <c r="FK127">
        <f>100*SUMIF('12pxv'!$E$39:$E$492,$A127,'12pxv'!W$39:W$492)/sub_peso!FK127</f>
        <v>0.91999999999999993</v>
      </c>
      <c r="FL127">
        <f>100*SUMIF('12pxv'!$E$39:$E$492,$A127,'12pxv'!X$39:X$492)/sub_peso!FL127</f>
        <v>0.83000000000000007</v>
      </c>
      <c r="FM127">
        <f>100*SUMIF('12pxv'!$E$39:$E$492,$A127,'12pxv'!Y$39:Y$492)/sub_peso!FM127</f>
        <v>0.65000000000000013</v>
      </c>
      <c r="FN127">
        <f>100*SUMIF('12pxv'!$E$39:$E$492,$A127,'12pxv'!Z$39:Z$492)/sub_peso!FN127</f>
        <v>0.20999999999999996</v>
      </c>
      <c r="FO127">
        <f>100*SUMIF('12pxv'!$E$39:$E$492,$A127,'12pxv'!AA$39:AA$492)/sub_peso!FO127</f>
        <v>0.76</v>
      </c>
      <c r="FP127">
        <f>100*SUMIF('12pxv'!$E$39:$E$492,$A127,'12pxv'!AB$39:AB$492)/sub_peso!FP127</f>
        <v>0.31</v>
      </c>
      <c r="FQ127">
        <f>100*SUMIF('12pxv'!$E$39:$E$492,$A127,'12pxv'!AC$39:AC$492)/sub_peso!FQ127</f>
        <v>1.05</v>
      </c>
      <c r="FR127">
        <f>100*SUMIF('12pxv'!$E$39:$E$492,$A127,'12pxv'!AD$39:AD$492)/sub_peso!FR127</f>
        <v>0.55000000000000004</v>
      </c>
      <c r="FS127">
        <f>100*SUMIF('12pxv'!$E$39:$E$492,$A127,'12pxv'!AE$39:AE$492)/sub_peso!FS127</f>
        <v>1.1599999999999999</v>
      </c>
      <c r="FT127">
        <f>100*SUMIF('12pxv'!$E$39:$E$492,$A127,'12pxv'!AF$39:AF$492)/sub_peso!FT127</f>
        <v>0.62</v>
      </c>
      <c r="FU127">
        <f>100*SUMIF('12pxv'!$E$39:$E$492,$A127,'12pxv'!AG$39:AG$492)/sub_peso!FU127</f>
        <v>1.2</v>
      </c>
      <c r="FV127">
        <f>100*SUMIF('12pxv'!$E$39:$E$492,$A127,'12pxv'!AH$39:AH$492)/sub_peso!FV127</f>
        <v>1</v>
      </c>
      <c r="FW127">
        <f>100*SUMIF('12pxv'!$E$39:$E$492,$A127,'12pxv'!AI$39:AI$492)/sub_peso!FW127</f>
        <v>0.46000000000000008</v>
      </c>
      <c r="FX127">
        <f>100*SUMIF('12pxv'!$E$39:$E$492,$A127,'12pxv'!AJ$39:AJ$492)/sub_peso!FX127</f>
        <v>0.96</v>
      </c>
      <c r="FY127">
        <f>100*SUMIF('12pxv'!$E$39:$E$492,$A127,'12pxv'!AK$39:AK$492)/sub_peso!FY127</f>
        <v>0.75000000000000011</v>
      </c>
      <c r="FZ127">
        <f>100*SUMIF('12pxv'!$E$39:$E$492,$A127,'12pxv'!AL$39:AL$492)/sub_peso!FZ127</f>
        <v>0.52</v>
      </c>
      <c r="GA127">
        <f>100*SUMIF('12pxv'!$E$39:$E$492,$A127,'12pxv'!AM$39:AM$492)/sub_peso!GA127</f>
        <v>0.85</v>
      </c>
      <c r="GB127">
        <f>100*SUMIF('12pxv'!$E$39:$E$492,$A127,'12pxv'!AN$39:AN$492)/sub_peso!GB127</f>
        <v>1.02</v>
      </c>
    </row>
    <row r="128" spans="1:184" x14ac:dyDescent="0.25">
      <c r="A128" s="59">
        <v>1201003</v>
      </c>
      <c r="B128" s="56" t="s">
        <v>130</v>
      </c>
      <c r="C128" s="129">
        <v>-0.54610221898872313</v>
      </c>
      <c r="D128" s="129">
        <v>0.36173961015079076</v>
      </c>
      <c r="E128" s="129">
        <v>-0.24381490671813255</v>
      </c>
      <c r="F128" s="129">
        <v>0.32619056498228599</v>
      </c>
      <c r="G128" s="129">
        <v>0.81022136760153818</v>
      </c>
      <c r="H128" s="129">
        <v>-0.30248970423062527</v>
      </c>
      <c r="I128" s="129">
        <v>0.96216931216931234</v>
      </c>
      <c r="J128" s="129">
        <v>-0.33</v>
      </c>
      <c r="K128" s="129">
        <v>0.1052341026848799</v>
      </c>
      <c r="L128" s="129">
        <v>0.10886872696342499</v>
      </c>
      <c r="M128" s="129">
        <v>0.50813332074402795</v>
      </c>
      <c r="N128" s="129">
        <v>-6.3092278719397349E-2</v>
      </c>
      <c r="O128" s="129">
        <v>0.917333205704987</v>
      </c>
      <c r="P128" s="129">
        <v>-0.37366903709398425</v>
      </c>
      <c r="Q128" s="129">
        <v>0.12100947592341908</v>
      </c>
      <c r="R128" s="129">
        <v>-7.8202920978818063E-2</v>
      </c>
      <c r="S128" s="129">
        <v>0.24225728155339804</v>
      </c>
      <c r="T128" s="129">
        <v>0.39401500389711613</v>
      </c>
      <c r="U128" s="129">
        <v>0.47411770447003709</v>
      </c>
      <c r="V128" s="129">
        <v>0.62716530054644815</v>
      </c>
      <c r="W128" s="129">
        <v>0.46399493818748172</v>
      </c>
      <c r="X128" s="129">
        <v>0.49204093567251461</v>
      </c>
      <c r="Y128" s="129">
        <v>0.34701139351446103</v>
      </c>
      <c r="Z128" s="129">
        <v>0.45767655091689424</v>
      </c>
      <c r="AA128" s="129">
        <v>9.800393507132317E-2</v>
      </c>
      <c r="AB128" s="129">
        <v>1.4660946159936659</v>
      </c>
      <c r="AC128" s="129">
        <v>0.18891334115805949</v>
      </c>
      <c r="AD128" s="129">
        <v>0.75220472440944874</v>
      </c>
      <c r="AE128" s="129">
        <v>0.18031775700934582</v>
      </c>
      <c r="AF128" s="129">
        <v>0.49497133820913225</v>
      </c>
      <c r="AG128" s="129">
        <v>0.55960454770143364</v>
      </c>
      <c r="AH128" s="129">
        <v>0.63393389245189935</v>
      </c>
      <c r="AI128" s="129">
        <v>8.3302426514105313E-2</v>
      </c>
      <c r="AJ128" s="129">
        <v>0.62278561494138684</v>
      </c>
      <c r="AK128" s="129">
        <v>-9.1019196516920628E-2</v>
      </c>
      <c r="AL128" s="129">
        <v>0.11753182179793162</v>
      </c>
      <c r="AM128" s="129">
        <v>1.6815144206612398</v>
      </c>
      <c r="AN128" s="129">
        <v>0.84611221647433332</v>
      </c>
      <c r="AO128" s="129">
        <v>0.8744947839046201</v>
      </c>
      <c r="AP128" s="129">
        <v>2.2673929961089496</v>
      </c>
      <c r="AQ128" s="129">
        <v>2.3071517587939696</v>
      </c>
      <c r="AR128" s="129">
        <v>1.6679781365961288</v>
      </c>
      <c r="AS128" s="129">
        <v>0.25931813596933628</v>
      </c>
      <c r="AT128" s="129">
        <v>0.79030042918454946</v>
      </c>
      <c r="AU128" s="129">
        <v>0.91807656779226132</v>
      </c>
      <c r="AV128" s="129">
        <v>2.1331669747381397</v>
      </c>
      <c r="AW128" s="129">
        <v>1.3212111706971568</v>
      </c>
      <c r="AX128" s="129">
        <v>0.15233423073088051</v>
      </c>
      <c r="AY128" s="129">
        <v>0.97164405426975253</v>
      </c>
      <c r="AZ128" s="129">
        <v>0.25618915435709333</v>
      </c>
      <c r="BA128" s="129">
        <v>0.51608968609865469</v>
      </c>
      <c r="BB128" s="129">
        <v>0.29613365155131266</v>
      </c>
      <c r="BC128" s="129">
        <v>1.0124233983286908</v>
      </c>
      <c r="BD128" s="129">
        <v>2.011339471339471</v>
      </c>
      <c r="BE128" s="129">
        <v>0.83656628861947568</v>
      </c>
      <c r="BF128" s="129">
        <v>0.71376706984003113</v>
      </c>
      <c r="BG128" s="129">
        <v>0.30041845075905022</v>
      </c>
      <c r="BH128" s="129">
        <v>1.2770055506865323</v>
      </c>
      <c r="BI128" s="129">
        <v>0.71734029187204029</v>
      </c>
      <c r="BJ128" s="129">
        <v>0.60323412890134309</v>
      </c>
      <c r="BK128" s="129">
        <v>0.3959767441860465</v>
      </c>
      <c r="BL128" s="129">
        <v>1.0312399183752794</v>
      </c>
      <c r="BM128" s="129">
        <v>1.0033786913723219</v>
      </c>
      <c r="BN128" s="129">
        <v>0.52398502735387276</v>
      </c>
      <c r="BO128" s="129">
        <v>1.7048990578734859</v>
      </c>
      <c r="BP128" s="129">
        <v>1.3227672356250597</v>
      </c>
      <c r="BQ128" s="129">
        <v>0.65241836251774732</v>
      </c>
      <c r="BR128" s="129">
        <v>0.79327814569536426</v>
      </c>
      <c r="BS128" s="129">
        <v>0.59135234677495507</v>
      </c>
      <c r="BT128" s="129">
        <v>0.38562499999999994</v>
      </c>
      <c r="BU128" s="129">
        <v>0.37842354725566402</v>
      </c>
      <c r="BV128" s="129">
        <v>0.60175370667674011</v>
      </c>
      <c r="BW128" s="129">
        <v>0.26804742636680157</v>
      </c>
      <c r="BX128" s="129">
        <v>0.86089302500470011</v>
      </c>
      <c r="BY128" s="129">
        <v>0.43676861204638984</v>
      </c>
      <c r="BZ128" s="129">
        <v>0.49449948400412802</v>
      </c>
      <c r="CA128" s="129">
        <v>0.67314623615543467</v>
      </c>
      <c r="CB128" s="129">
        <v>1.3131833068213719</v>
      </c>
      <c r="CC128" s="129">
        <v>0.47629471336987833</v>
      </c>
      <c r="CD128" s="129">
        <v>0.41957288765088208</v>
      </c>
      <c r="CE128" s="129">
        <v>0.89743615934627174</v>
      </c>
      <c r="CF128" s="129">
        <v>0.20743774211400112</v>
      </c>
      <c r="CG128" s="129">
        <v>-4.5048364808843843E-3</v>
      </c>
      <c r="CH128" s="129">
        <v>0.5</v>
      </c>
      <c r="CI128" s="129">
        <v>0.4</v>
      </c>
      <c r="CJ128" s="129">
        <v>0.33999999999999997</v>
      </c>
      <c r="CK128" s="129">
        <v>0.32</v>
      </c>
      <c r="CL128" s="129">
        <v>0.28000000000000003</v>
      </c>
      <c r="CM128" s="129">
        <v>1.5600000000000003</v>
      </c>
      <c r="CN128" s="129">
        <v>0.79</v>
      </c>
      <c r="CO128" s="129">
        <v>0.44</v>
      </c>
      <c r="CP128" s="129">
        <v>0.47</v>
      </c>
      <c r="CQ128" s="129">
        <v>0.49</v>
      </c>
      <c r="CR128" s="129">
        <v>0.44</v>
      </c>
      <c r="CS128" s="129">
        <v>0.43000000000000005</v>
      </c>
      <c r="CT128" s="129">
        <v>0.25</v>
      </c>
      <c r="CU128" s="129">
        <v>0.45000000000000007</v>
      </c>
      <c r="CV128" s="129">
        <v>0.76</v>
      </c>
      <c r="CW128" s="129">
        <v>1.22</v>
      </c>
      <c r="CX128" s="129">
        <v>0.89</v>
      </c>
      <c r="CY128" s="129">
        <v>1.19</v>
      </c>
      <c r="CZ128" s="129">
        <v>0.79</v>
      </c>
      <c r="DA128" s="129">
        <v>0.44</v>
      </c>
      <c r="DB128" s="129">
        <v>0.63</v>
      </c>
      <c r="DC128" s="129">
        <v>0.65000000000000013</v>
      </c>
      <c r="DD128" s="129">
        <v>1.1100000000000001</v>
      </c>
      <c r="DE128" s="129">
        <v>1.64</v>
      </c>
      <c r="DF128" s="129">
        <v>1.35</v>
      </c>
      <c r="DG128" s="129">
        <v>0.34</v>
      </c>
      <c r="DH128" s="129">
        <v>0.71</v>
      </c>
      <c r="DI128" s="129">
        <v>1.1100000000000001</v>
      </c>
      <c r="DJ128" s="129">
        <v>0.6</v>
      </c>
      <c r="DK128" s="129">
        <v>0.98</v>
      </c>
      <c r="DL128" s="129">
        <v>0.78999999999999992</v>
      </c>
      <c r="DM128" s="129">
        <v>0.69</v>
      </c>
      <c r="DN128" s="129">
        <v>-0.01</v>
      </c>
      <c r="DO128" s="129">
        <v>0.5</v>
      </c>
      <c r="DP128" s="129">
        <v>0.16</v>
      </c>
      <c r="DQ128" s="129">
        <v>0.46</v>
      </c>
      <c r="DR128" s="129">
        <v>0.41</v>
      </c>
      <c r="DS128" s="129">
        <v>0.42</v>
      </c>
      <c r="DT128" s="129">
        <v>0.73</v>
      </c>
      <c r="DU128" s="129">
        <v>0.01</v>
      </c>
      <c r="DV128" s="129">
        <v>0.39</v>
      </c>
      <c r="DW128" s="129">
        <v>0.59</v>
      </c>
      <c r="DX128" s="129">
        <v>1.22</v>
      </c>
      <c r="DY128" s="129">
        <v>0.9</v>
      </c>
      <c r="DZ128" s="129">
        <v>0.56000000000000005</v>
      </c>
      <c r="EA128" s="129">
        <v>0.57000000000000006</v>
      </c>
      <c r="EB128" s="129">
        <v>0.97000000000000008</v>
      </c>
      <c r="EC128" s="129">
        <v>0.37</v>
      </c>
      <c r="ED128" s="129">
        <v>-0.47000000000000003</v>
      </c>
      <c r="EE128" s="129">
        <v>0.04</v>
      </c>
      <c r="EF128" s="129">
        <v>0.34</v>
      </c>
      <c r="EG128" s="129">
        <v>1.45</v>
      </c>
      <c r="EH128" s="129">
        <v>1.24</v>
      </c>
      <c r="EI128" s="129">
        <v>2.02</v>
      </c>
      <c r="EJ128" s="129">
        <v>0.91</v>
      </c>
      <c r="EK128" s="129">
        <v>0.96999999999999986</v>
      </c>
      <c r="EL128" s="129">
        <v>0.59999999999999987</v>
      </c>
      <c r="EM128" s="129">
        <v>-0.43</v>
      </c>
      <c r="EN128" s="129">
        <v>0.41000000000000003</v>
      </c>
      <c r="EO128" s="129">
        <v>0.56000000000000005</v>
      </c>
      <c r="EP128" s="129">
        <v>1.28</v>
      </c>
      <c r="EQ128" s="129">
        <v>0.87</v>
      </c>
      <c r="ER128" s="129">
        <v>0.38</v>
      </c>
      <c r="ES128" s="129">
        <v>1.03</v>
      </c>
      <c r="ET128" s="129">
        <v>0.81</v>
      </c>
      <c r="EU128" s="129">
        <v>1.5000000000000002</v>
      </c>
      <c r="EV128">
        <f>100*SUMIF('12pxv'!$E$39:$E$492,$A128,'12pxv'!H$39:H$492)/sub_peso!EV128</f>
        <v>1.64</v>
      </c>
      <c r="EW128">
        <f>100*SUMIF('12pxv'!$E$39:$E$492,$A128,'12pxv'!I$39:I$492)/sub_peso!EW128</f>
        <v>0.63</v>
      </c>
      <c r="EX128">
        <f>100*SUMIF('12pxv'!$E$39:$E$492,$A128,'12pxv'!J$39:J$492)/sub_peso!EX128</f>
        <v>0.26</v>
      </c>
      <c r="EY128">
        <f>100*SUMIF('12pxv'!$E$39:$E$492,$A128,'12pxv'!K$39:K$492)/sub_peso!EY128</f>
        <v>-0.78</v>
      </c>
      <c r="EZ128">
        <f>100*SUMIF('12pxv'!$E$39:$E$492,$A128,'12pxv'!L$39:L$492)/sub_peso!EZ128</f>
        <v>0.83</v>
      </c>
      <c r="FA128">
        <f>100*SUMIF('12pxv'!$E$39:$E$492,$A128,'12pxv'!M$39:M$492)/sub_peso!FA128</f>
        <v>0.63</v>
      </c>
      <c r="FB128">
        <f>100*SUMIF('12pxv'!$E$39:$E$492,$A128,'12pxv'!N$39:N$492)/sub_peso!FB128</f>
        <v>2.62</v>
      </c>
      <c r="FC128">
        <f>100*SUMIF('12pxv'!$E$39:$E$492,$A128,'12pxv'!O$39:O$492)/sub_peso!FC128</f>
        <v>0.97</v>
      </c>
      <c r="FD128">
        <f>100*SUMIF('12pxv'!$E$39:$E$492,$A128,'12pxv'!P$39:P$492)/sub_peso!FD128</f>
        <v>-0.99999999999999989</v>
      </c>
      <c r="FE128">
        <f>100*SUMIF('12pxv'!$E$39:$E$492,$A128,'12pxv'!Q$39:Q$492)/sub_peso!FE128</f>
        <v>1.3099999999999998</v>
      </c>
      <c r="FF128">
        <f>100*SUMIF('12pxv'!$E$39:$E$492,$A128,'12pxv'!R$39:R$492)/sub_peso!FF128</f>
        <v>2.56</v>
      </c>
      <c r="FG128">
        <f>100*SUMIF('12pxv'!$E$39:$E$492,$A128,'12pxv'!S$39:S$492)/sub_peso!FG128</f>
        <v>1.08</v>
      </c>
      <c r="FH128">
        <f>100*SUMIF('12pxv'!$E$39:$E$492,$A128,'12pxv'!T$39:T$492)/sub_peso!FH128</f>
        <v>1.55</v>
      </c>
      <c r="FI128">
        <f>100*SUMIF('12pxv'!$E$39:$E$492,$A128,'12pxv'!U$39:U$492)/sub_peso!FI128</f>
        <v>1.2</v>
      </c>
      <c r="FJ128">
        <f>100*SUMIF('12pxv'!$E$39:$E$492,$A128,'12pxv'!V$39:V$492)/sub_peso!FJ128</f>
        <v>0.25</v>
      </c>
      <c r="FK128">
        <f>100*SUMIF('12pxv'!$E$39:$E$492,$A128,'12pxv'!W$39:W$492)/sub_peso!FK128</f>
        <v>0.68</v>
      </c>
      <c r="FL128">
        <f>100*SUMIF('12pxv'!$E$39:$E$492,$A128,'12pxv'!X$39:X$492)/sub_peso!FL128</f>
        <v>1.0499999999999998</v>
      </c>
      <c r="FM128">
        <f>100*SUMIF('12pxv'!$E$39:$E$492,$A128,'12pxv'!Y$39:Y$492)/sub_peso!FM128</f>
        <v>1.02</v>
      </c>
      <c r="FN128">
        <f>100*SUMIF('12pxv'!$E$39:$E$492,$A128,'12pxv'!Z$39:Z$492)/sub_peso!FN128</f>
        <v>1.24</v>
      </c>
      <c r="FO128">
        <f>100*SUMIF('12pxv'!$E$39:$E$492,$A128,'12pxv'!AA$39:AA$492)/sub_peso!FO128</f>
        <v>0.69</v>
      </c>
      <c r="FP128">
        <f>100*SUMIF('12pxv'!$E$39:$E$492,$A128,'12pxv'!AB$39:AB$492)/sub_peso!FP128</f>
        <v>0.76</v>
      </c>
      <c r="FQ128">
        <f>100*SUMIF('12pxv'!$E$39:$E$492,$A128,'12pxv'!AC$39:AC$492)/sub_peso!FQ128</f>
        <v>0.57999999999999996</v>
      </c>
      <c r="FR128">
        <f>100*SUMIF('12pxv'!$E$39:$E$492,$A128,'12pxv'!AD$39:AD$492)/sub_peso!FR128</f>
        <v>1.42</v>
      </c>
      <c r="FS128">
        <f>100*SUMIF('12pxv'!$E$39:$E$492,$A128,'12pxv'!AE$39:AE$492)/sub_peso!FS128</f>
        <v>1.2</v>
      </c>
      <c r="FT128">
        <f>100*SUMIF('12pxv'!$E$39:$E$492,$A128,'12pxv'!AF$39:AF$492)/sub_peso!FT128</f>
        <v>0.85999999999999988</v>
      </c>
      <c r="FU128">
        <f>100*SUMIF('12pxv'!$E$39:$E$492,$A128,'12pxv'!AG$39:AG$492)/sub_peso!FU128</f>
        <v>1.35</v>
      </c>
      <c r="FV128">
        <f>100*SUMIF('12pxv'!$E$39:$E$492,$A128,'12pxv'!AH$39:AH$492)/sub_peso!FV128</f>
        <v>1.08</v>
      </c>
      <c r="FW128">
        <f>100*SUMIF('12pxv'!$E$39:$E$492,$A128,'12pxv'!AI$39:AI$492)/sub_peso!FW128</f>
        <v>0.71</v>
      </c>
      <c r="FX128">
        <f>100*SUMIF('12pxv'!$E$39:$E$492,$A128,'12pxv'!AJ$39:AJ$492)/sub_peso!FX128</f>
        <v>0.84</v>
      </c>
      <c r="FY128">
        <f>100*SUMIF('12pxv'!$E$39:$E$492,$A128,'12pxv'!AK$39:AK$492)/sub_peso!FY128</f>
        <v>1.34</v>
      </c>
      <c r="FZ128">
        <f>100*SUMIF('12pxv'!$E$39:$E$492,$A128,'12pxv'!AL$39:AL$492)/sub_peso!FZ128</f>
        <v>0.16</v>
      </c>
      <c r="GA128">
        <f>100*SUMIF('12pxv'!$E$39:$E$492,$A128,'12pxv'!AM$39:AM$492)/sub_peso!GA128</f>
        <v>0.71</v>
      </c>
      <c r="GB128">
        <f>100*SUMIF('12pxv'!$E$39:$E$492,$A128,'12pxv'!AN$39:AN$492)/sub_peso!GB128</f>
        <v>0.13</v>
      </c>
    </row>
    <row r="129" spans="1:184" x14ac:dyDescent="0.25">
      <c r="A129" s="59">
        <v>1201005</v>
      </c>
      <c r="B129" s="56" t="s">
        <v>131</v>
      </c>
      <c r="C129" s="129">
        <v>-0.36</v>
      </c>
      <c r="D129" s="129">
        <v>1.34</v>
      </c>
      <c r="E129" s="129">
        <v>-0.56000000000000005</v>
      </c>
      <c r="F129" s="129">
        <v>1.47</v>
      </c>
      <c r="G129" s="129">
        <v>0.13000000000000003</v>
      </c>
      <c r="H129" s="129">
        <v>0.67</v>
      </c>
      <c r="I129" s="129">
        <v>0.16000000000000003</v>
      </c>
      <c r="J129" s="129">
        <v>0.03</v>
      </c>
      <c r="K129" s="129">
        <v>0.12</v>
      </c>
      <c r="L129" s="129">
        <v>0.71</v>
      </c>
      <c r="M129" s="129">
        <v>1.0100000000000002</v>
      </c>
      <c r="N129" s="129">
        <v>0.62</v>
      </c>
      <c r="O129" s="129">
        <v>-0.11000000000000003</v>
      </c>
      <c r="P129" s="129">
        <v>0.79</v>
      </c>
      <c r="Q129" s="129">
        <v>0.06</v>
      </c>
      <c r="R129" s="129">
        <v>0.51</v>
      </c>
      <c r="S129" s="129">
        <v>0.85000000000000009</v>
      </c>
      <c r="T129" s="129">
        <v>0.49999999999999994</v>
      </c>
      <c r="U129" s="129">
        <v>-0.99999999999999989</v>
      </c>
      <c r="V129" s="129">
        <v>0.36</v>
      </c>
      <c r="W129" s="129">
        <v>-0.63</v>
      </c>
      <c r="X129" s="129">
        <v>0.62</v>
      </c>
      <c r="Y129" s="129">
        <v>1.0699999999999998</v>
      </c>
      <c r="Z129" s="129">
        <v>1</v>
      </c>
      <c r="AA129" s="129">
        <v>0.51</v>
      </c>
      <c r="AB129" s="129">
        <v>0.83</v>
      </c>
      <c r="AC129" s="129">
        <v>0.43999999999999995</v>
      </c>
      <c r="AD129" s="129">
        <v>1.1100000000000001</v>
      </c>
      <c r="AE129" s="129">
        <v>0.45</v>
      </c>
      <c r="AF129" s="129">
        <v>0.39</v>
      </c>
      <c r="AG129" s="129">
        <v>7.0000000000000007E-2</v>
      </c>
      <c r="AH129" s="129">
        <v>0.56999999999999995</v>
      </c>
      <c r="AI129" s="129">
        <v>0.9</v>
      </c>
      <c r="AJ129" s="129">
        <v>1.39</v>
      </c>
      <c r="AK129" s="129">
        <v>-1.05</v>
      </c>
      <c r="AL129" s="129">
        <v>2.52</v>
      </c>
      <c r="AM129" s="129">
        <v>1.8000000000000003</v>
      </c>
      <c r="AN129" s="129">
        <v>0.98</v>
      </c>
      <c r="AO129" s="129">
        <v>-1.18</v>
      </c>
      <c r="AP129" s="129">
        <v>3.03</v>
      </c>
      <c r="AQ129" s="129">
        <v>3.28</v>
      </c>
      <c r="AR129" s="129">
        <v>4.05</v>
      </c>
      <c r="AS129" s="129">
        <v>-0.82</v>
      </c>
      <c r="AT129" s="129">
        <v>0.33</v>
      </c>
      <c r="AU129" s="129">
        <v>1.9699999999999998</v>
      </c>
      <c r="AV129" s="129">
        <v>0.91</v>
      </c>
      <c r="AW129" s="129">
        <v>0.35</v>
      </c>
      <c r="AX129" s="129">
        <v>0</v>
      </c>
      <c r="AY129" s="129">
        <v>1.64</v>
      </c>
      <c r="AZ129" s="129">
        <v>0.11000000000000001</v>
      </c>
      <c r="BA129" s="129">
        <v>0.57999999999999996</v>
      </c>
      <c r="BB129" s="129">
        <v>1.44</v>
      </c>
      <c r="BC129" s="129">
        <v>-0.41</v>
      </c>
      <c r="BD129" s="129">
        <v>2.31</v>
      </c>
      <c r="BE129" s="129">
        <v>0.6</v>
      </c>
      <c r="BF129" s="129">
        <v>0.81</v>
      </c>
      <c r="BG129" s="129">
        <v>0.35</v>
      </c>
      <c r="BH129" s="129">
        <v>1.3</v>
      </c>
      <c r="BI129" s="129">
        <v>-0.14000000000000001</v>
      </c>
      <c r="BJ129" s="129">
        <v>1.85</v>
      </c>
      <c r="BK129" s="129">
        <v>-0.14000000000000001</v>
      </c>
      <c r="BL129" s="129">
        <v>0.35</v>
      </c>
      <c r="BM129" s="129">
        <v>0.1</v>
      </c>
      <c r="BN129" s="129">
        <v>0.08</v>
      </c>
      <c r="BO129" s="129">
        <v>0.03</v>
      </c>
      <c r="BP129" s="129">
        <v>0.11000000000000001</v>
      </c>
      <c r="BQ129" s="129">
        <v>1.8000000000000003</v>
      </c>
      <c r="BR129" s="129">
        <v>0.81</v>
      </c>
      <c r="BS129" s="129">
        <v>2</v>
      </c>
      <c r="BT129" s="129">
        <v>0.86999999999999988</v>
      </c>
      <c r="BU129" s="129">
        <v>-2.9999999999999995E-2</v>
      </c>
      <c r="BV129" s="129">
        <v>0.34</v>
      </c>
      <c r="BW129" s="129">
        <v>0.90999999999999992</v>
      </c>
      <c r="BX129" s="129">
        <v>-0.94</v>
      </c>
      <c r="BY129" s="129">
        <v>0.72</v>
      </c>
      <c r="BZ129" s="129">
        <v>0.76</v>
      </c>
      <c r="CA129" s="129">
        <v>-0.82999999999999985</v>
      </c>
      <c r="CB129" s="129">
        <v>0.44</v>
      </c>
      <c r="CC129" s="129">
        <v>1.8300000000000003</v>
      </c>
      <c r="CD129" s="129">
        <v>-0.16</v>
      </c>
      <c r="CE129" s="129">
        <v>0.46</v>
      </c>
      <c r="CF129" s="129">
        <v>0</v>
      </c>
      <c r="CG129" s="129">
        <v>0.59</v>
      </c>
      <c r="CH129" s="129">
        <v>0.15</v>
      </c>
      <c r="CI129" s="129">
        <v>-0.11999999999999998</v>
      </c>
      <c r="CJ129" s="129">
        <v>1.03</v>
      </c>
      <c r="CK129" s="129">
        <v>0.31</v>
      </c>
      <c r="CL129" s="129">
        <v>0.16</v>
      </c>
      <c r="CM129" s="129">
        <v>0.86</v>
      </c>
      <c r="CN129" s="129">
        <v>1.5299999999999998</v>
      </c>
      <c r="CO129" s="129">
        <v>-0.54</v>
      </c>
      <c r="CP129" s="129">
        <v>1.01</v>
      </c>
      <c r="CQ129" s="129">
        <v>-0.11999999999999998</v>
      </c>
      <c r="CR129" s="129">
        <v>1.06</v>
      </c>
      <c r="CS129" s="129">
        <v>1.94</v>
      </c>
      <c r="CT129" s="129">
        <v>1.8</v>
      </c>
      <c r="CU129" s="129">
        <v>1.07</v>
      </c>
      <c r="CV129" s="129">
        <v>0.56000000000000005</v>
      </c>
      <c r="CW129" s="129">
        <v>1.08</v>
      </c>
      <c r="CX129" s="129">
        <v>-0.55000000000000004</v>
      </c>
      <c r="CY129" s="129">
        <v>2.38</v>
      </c>
      <c r="CZ129" s="129">
        <v>-0.31</v>
      </c>
      <c r="DA129" s="129">
        <v>1.66</v>
      </c>
      <c r="DB129" s="129">
        <v>0.38999999999999996</v>
      </c>
      <c r="DC129" s="129">
        <v>0.14000000000000001</v>
      </c>
      <c r="DD129" s="129">
        <v>2.33</v>
      </c>
      <c r="DE129" s="129">
        <v>1.1000000000000001</v>
      </c>
      <c r="DF129" s="129">
        <v>-0.76000000000000012</v>
      </c>
      <c r="DG129" s="129">
        <v>2.5000000000000004</v>
      </c>
      <c r="DH129" s="129">
        <v>0.27</v>
      </c>
      <c r="DI129" s="129">
        <v>-0.54</v>
      </c>
      <c r="DJ129" s="129">
        <v>1.7499999999999998</v>
      </c>
      <c r="DK129" s="129">
        <v>0.36</v>
      </c>
      <c r="DL129" s="129">
        <v>-1.1499999999999999</v>
      </c>
      <c r="DM129" s="129">
        <v>0.96</v>
      </c>
      <c r="DN129" s="129">
        <v>0.45000000000000007</v>
      </c>
      <c r="DO129" s="129">
        <v>0.19</v>
      </c>
      <c r="DP129" s="129">
        <v>0.33</v>
      </c>
      <c r="DQ129" s="129">
        <v>0.69</v>
      </c>
      <c r="DR129" s="129">
        <v>0.94</v>
      </c>
      <c r="DS129" s="129">
        <v>1.04</v>
      </c>
      <c r="DT129" s="129">
        <v>0.76</v>
      </c>
      <c r="DU129" s="129">
        <v>0.74</v>
      </c>
      <c r="DV129" s="129">
        <v>1.19</v>
      </c>
      <c r="DW129" s="129">
        <v>2.6400000000000006</v>
      </c>
      <c r="DX129" s="129">
        <v>-1.61</v>
      </c>
      <c r="DY129" s="129">
        <v>0.85</v>
      </c>
      <c r="DZ129" s="129">
        <v>-0.16</v>
      </c>
      <c r="EA129" s="129">
        <v>0.95</v>
      </c>
      <c r="EB129" s="129">
        <v>0.13</v>
      </c>
      <c r="EC129" s="129">
        <v>0.56999999999999995</v>
      </c>
      <c r="ED129" s="129">
        <v>1.37</v>
      </c>
      <c r="EE129" s="129">
        <v>0.30999999999999994</v>
      </c>
      <c r="EF129" s="129">
        <v>0.77</v>
      </c>
      <c r="EG129" s="129">
        <v>0.78</v>
      </c>
      <c r="EH129" s="129">
        <v>1.01</v>
      </c>
      <c r="EI129" s="129">
        <v>1.66</v>
      </c>
      <c r="EJ129" s="129">
        <v>1.1200000000000001</v>
      </c>
      <c r="EK129" s="129">
        <v>0.45</v>
      </c>
      <c r="EL129" s="129">
        <v>0.75</v>
      </c>
      <c r="EM129" s="129">
        <v>2.0499999999999998</v>
      </c>
      <c r="EN129" s="129">
        <v>1.31</v>
      </c>
      <c r="EO129" s="129">
        <v>0.66</v>
      </c>
      <c r="EP129" s="129">
        <v>0.96999999999999986</v>
      </c>
      <c r="EQ129" s="129">
        <v>0.44</v>
      </c>
      <c r="ER129" s="129">
        <v>1</v>
      </c>
      <c r="ES129" s="129">
        <v>-4.0000000000000008E-2</v>
      </c>
      <c r="ET129" s="129">
        <v>0.35</v>
      </c>
      <c r="EU129" s="129">
        <v>1.1000000000000001</v>
      </c>
      <c r="EV129">
        <f>100*SUMIF('12pxv'!$E$39:$E$492,$A129,'12pxv'!H$39:H$492)/sub_peso!EV129</f>
        <v>1.1399999999999999</v>
      </c>
      <c r="EW129">
        <f>100*SUMIF('12pxv'!$E$39:$E$492,$A129,'12pxv'!I$39:I$492)/sub_peso!EW129</f>
        <v>1.07</v>
      </c>
      <c r="EX129">
        <f>100*SUMIF('12pxv'!$E$39:$E$492,$A129,'12pxv'!J$39:J$492)/sub_peso!EX129</f>
        <v>-1.1099999999999999</v>
      </c>
      <c r="EY129">
        <f>100*SUMIF('12pxv'!$E$39:$E$492,$A129,'12pxv'!K$39:K$492)/sub_peso!EY129</f>
        <v>0.62</v>
      </c>
      <c r="EZ129">
        <f>100*SUMIF('12pxv'!$E$39:$E$492,$A129,'12pxv'!L$39:L$492)/sub_peso!EZ129</f>
        <v>1.9899999999999998</v>
      </c>
      <c r="FA129">
        <f>100*SUMIF('12pxv'!$E$39:$E$492,$A129,'12pxv'!M$39:M$492)/sub_peso!FA129</f>
        <v>0.41000000000000003</v>
      </c>
      <c r="FB129">
        <f>100*SUMIF('12pxv'!$E$39:$E$492,$A129,'12pxv'!N$39:N$492)/sub_peso!FB129</f>
        <v>1.61</v>
      </c>
      <c r="FC129">
        <f>100*SUMIF('12pxv'!$E$39:$E$492,$A129,'12pxv'!O$39:O$492)/sub_peso!FC129</f>
        <v>0.64999999999999991</v>
      </c>
      <c r="FD129">
        <f>100*SUMIF('12pxv'!$E$39:$E$492,$A129,'12pxv'!P$39:P$492)/sub_peso!FD129</f>
        <v>1.0700000000000003</v>
      </c>
      <c r="FE129">
        <f>100*SUMIF('12pxv'!$E$39:$E$492,$A129,'12pxv'!Q$39:Q$492)/sub_peso!FE129</f>
        <v>1.1200000000000001</v>
      </c>
      <c r="FF129">
        <f>100*SUMIF('12pxv'!$E$39:$E$492,$A129,'12pxv'!R$39:R$492)/sub_peso!FF129</f>
        <v>1.38</v>
      </c>
      <c r="FG129">
        <f>100*SUMIF('12pxv'!$E$39:$E$492,$A129,'12pxv'!S$39:S$492)/sub_peso!FG129</f>
        <v>0.42</v>
      </c>
      <c r="FH129">
        <f>100*SUMIF('12pxv'!$E$39:$E$492,$A129,'12pxv'!T$39:T$492)/sub_peso!FH129</f>
        <v>2.37</v>
      </c>
      <c r="FI129">
        <f>100*SUMIF('12pxv'!$E$39:$E$492,$A129,'12pxv'!U$39:U$492)/sub_peso!FI129</f>
        <v>1.2699999999999998</v>
      </c>
      <c r="FJ129">
        <f>100*SUMIF('12pxv'!$E$39:$E$492,$A129,'12pxv'!V$39:V$492)/sub_peso!FJ129</f>
        <v>0.61</v>
      </c>
      <c r="FK129">
        <f>100*SUMIF('12pxv'!$E$39:$E$492,$A129,'12pxv'!W$39:W$492)/sub_peso!FK129</f>
        <v>-0.26</v>
      </c>
      <c r="FL129">
        <f>100*SUMIF('12pxv'!$E$39:$E$492,$A129,'12pxv'!X$39:X$492)/sub_peso!FL129</f>
        <v>1.28</v>
      </c>
      <c r="FM129">
        <f>100*SUMIF('12pxv'!$E$39:$E$492,$A129,'12pxv'!Y$39:Y$492)/sub_peso!FM129</f>
        <v>0.79</v>
      </c>
      <c r="FN129">
        <f>100*SUMIF('12pxv'!$E$39:$E$492,$A129,'12pxv'!Z$39:Z$492)/sub_peso!FN129</f>
        <v>0.63</v>
      </c>
      <c r="FO129">
        <f>100*SUMIF('12pxv'!$E$39:$E$492,$A129,'12pxv'!AA$39:AA$492)/sub_peso!FO129</f>
        <v>1.53</v>
      </c>
      <c r="FP129">
        <f>100*SUMIF('12pxv'!$E$39:$E$492,$A129,'12pxv'!AB$39:AB$492)/sub_peso!FP129</f>
        <v>0.87</v>
      </c>
      <c r="FQ129">
        <f>100*SUMIF('12pxv'!$E$39:$E$492,$A129,'12pxv'!AC$39:AC$492)/sub_peso!FQ129</f>
        <v>0.18</v>
      </c>
      <c r="FR129">
        <f>100*SUMIF('12pxv'!$E$39:$E$492,$A129,'12pxv'!AD$39:AD$492)/sub_peso!FR129</f>
        <v>1.2399999999999998</v>
      </c>
      <c r="FS129">
        <f>100*SUMIF('12pxv'!$E$39:$E$492,$A129,'12pxv'!AE$39:AE$492)/sub_peso!FS129</f>
        <v>0.88</v>
      </c>
      <c r="FT129">
        <f>100*SUMIF('12pxv'!$E$39:$E$492,$A129,'12pxv'!AF$39:AF$492)/sub_peso!FT129</f>
        <v>-0.06</v>
      </c>
      <c r="FU129">
        <f>100*SUMIF('12pxv'!$E$39:$E$492,$A129,'12pxv'!AG$39:AG$492)/sub_peso!FU129</f>
        <v>2.14</v>
      </c>
      <c r="FV129">
        <f>100*SUMIF('12pxv'!$E$39:$E$492,$A129,'12pxv'!AH$39:AH$492)/sub_peso!FV129</f>
        <v>0.54999999999999993</v>
      </c>
      <c r="FW129">
        <f>100*SUMIF('12pxv'!$E$39:$E$492,$A129,'12pxv'!AI$39:AI$492)/sub_peso!FW129</f>
        <v>0.46000000000000008</v>
      </c>
      <c r="FX129">
        <f>100*SUMIF('12pxv'!$E$39:$E$492,$A129,'12pxv'!AJ$39:AJ$492)/sub_peso!FX129</f>
        <v>1.2399999999999998</v>
      </c>
      <c r="FY129">
        <f>100*SUMIF('12pxv'!$E$39:$E$492,$A129,'12pxv'!AK$39:AK$492)/sub_peso!FY129</f>
        <v>2.37</v>
      </c>
      <c r="FZ129">
        <f>100*SUMIF('12pxv'!$E$39:$E$492,$A129,'12pxv'!AL$39:AL$492)/sub_peso!FZ129</f>
        <v>0.26</v>
      </c>
      <c r="GA129">
        <f>100*SUMIF('12pxv'!$E$39:$E$492,$A129,'12pxv'!AM$39:AM$492)/sub_peso!GA129</f>
        <v>1.7599999999999998</v>
      </c>
      <c r="GB129">
        <f>100*SUMIF('12pxv'!$E$39:$E$492,$A129,'12pxv'!AN$39:AN$492)/sub_peso!GB129</f>
        <v>0.7</v>
      </c>
    </row>
    <row r="130" spans="1:184" x14ac:dyDescent="0.25">
      <c r="A130" s="59">
        <v>1201007</v>
      </c>
      <c r="B130" s="56" t="s">
        <v>107</v>
      </c>
      <c r="C130" s="129">
        <v>-6.0000000000000005E-2</v>
      </c>
      <c r="D130" s="129">
        <v>-0.01</v>
      </c>
      <c r="E130" s="129">
        <v>0.14000000000000001</v>
      </c>
      <c r="F130" s="129">
        <v>0.66</v>
      </c>
      <c r="G130" s="129">
        <v>7.9999999999999988E-2</v>
      </c>
      <c r="H130" s="129">
        <v>0.22</v>
      </c>
      <c r="I130" s="129">
        <v>0.37</v>
      </c>
      <c r="J130" s="129">
        <v>-0.51000000000000012</v>
      </c>
      <c r="K130" s="129">
        <v>0.55000000000000004</v>
      </c>
      <c r="L130" s="129">
        <v>-0.23999999999999996</v>
      </c>
      <c r="M130" s="129">
        <v>0.81000000000000016</v>
      </c>
      <c r="N130" s="129">
        <v>0.71999999999999986</v>
      </c>
      <c r="O130" s="129">
        <v>0.91</v>
      </c>
      <c r="P130" s="129">
        <v>-0.11</v>
      </c>
      <c r="Q130" s="129">
        <v>0.03</v>
      </c>
      <c r="R130" s="129">
        <v>0.26000000000000006</v>
      </c>
      <c r="S130" s="129">
        <v>0.8</v>
      </c>
      <c r="T130" s="129">
        <v>0.97000000000000008</v>
      </c>
      <c r="U130" s="129">
        <v>-0.37</v>
      </c>
      <c r="V130" s="129">
        <v>1.6399999999999997</v>
      </c>
      <c r="W130" s="129">
        <v>0.92000000000000015</v>
      </c>
      <c r="X130" s="129">
        <v>0.36</v>
      </c>
      <c r="Y130" s="129">
        <v>1.1899999999999997</v>
      </c>
      <c r="Z130" s="129">
        <v>-0.18</v>
      </c>
      <c r="AA130" s="129">
        <v>-0.11999999999999998</v>
      </c>
      <c r="AB130" s="129">
        <v>1.33</v>
      </c>
      <c r="AC130" s="129">
        <v>-0.09</v>
      </c>
      <c r="AD130" s="129">
        <v>1.79</v>
      </c>
      <c r="AE130" s="129">
        <v>0.15</v>
      </c>
      <c r="AF130" s="129">
        <v>1.23</v>
      </c>
      <c r="AG130" s="129">
        <v>0.27</v>
      </c>
      <c r="AH130" s="129">
        <v>1.59</v>
      </c>
      <c r="AI130" s="129">
        <v>-0.83</v>
      </c>
      <c r="AJ130" s="129">
        <v>1.9699999999999998</v>
      </c>
      <c r="AK130" s="129">
        <v>-0.55000000000000004</v>
      </c>
      <c r="AL130" s="129">
        <v>0.39</v>
      </c>
      <c r="AM130" s="129">
        <v>0.74</v>
      </c>
      <c r="AN130" s="129">
        <v>1.21</v>
      </c>
      <c r="AO130" s="129">
        <v>1.71</v>
      </c>
      <c r="AP130" s="129">
        <v>2.23</v>
      </c>
      <c r="AQ130" s="129">
        <v>2.39</v>
      </c>
      <c r="AR130" s="129">
        <v>1.32</v>
      </c>
      <c r="AS130" s="129">
        <v>0.52</v>
      </c>
      <c r="AT130" s="129">
        <v>2.89</v>
      </c>
      <c r="AU130" s="129">
        <v>1.7699999999999998</v>
      </c>
      <c r="AV130" s="129">
        <v>-1.45</v>
      </c>
      <c r="AW130" s="129">
        <v>0.96</v>
      </c>
      <c r="AX130" s="129">
        <v>1.1699999999999997</v>
      </c>
      <c r="AY130" s="129">
        <v>0.67</v>
      </c>
      <c r="AZ130" s="129">
        <v>0.55000000000000004</v>
      </c>
      <c r="BA130" s="129">
        <v>0.45</v>
      </c>
      <c r="BB130" s="129">
        <v>-0.23000000000000004</v>
      </c>
      <c r="BC130" s="129">
        <v>1.17</v>
      </c>
      <c r="BD130" s="129">
        <v>1.0400000000000003</v>
      </c>
      <c r="BE130" s="129">
        <v>1.56</v>
      </c>
      <c r="BF130" s="129">
        <v>1.43</v>
      </c>
      <c r="BG130" s="129">
        <v>0.74</v>
      </c>
      <c r="BH130" s="129">
        <v>0.33</v>
      </c>
      <c r="BI130" s="129">
        <v>-0.06</v>
      </c>
      <c r="BJ130" s="129">
        <v>0.13</v>
      </c>
      <c r="BK130" s="129">
        <v>0.78</v>
      </c>
      <c r="BL130" s="129">
        <v>0.64</v>
      </c>
      <c r="BM130" s="129">
        <v>0.77</v>
      </c>
      <c r="BN130" s="129">
        <v>0.36</v>
      </c>
      <c r="BO130" s="129">
        <v>1.07</v>
      </c>
      <c r="BP130" s="129">
        <v>0.7</v>
      </c>
      <c r="BQ130" s="129">
        <v>0.69</v>
      </c>
      <c r="BR130" s="129">
        <v>0.49</v>
      </c>
      <c r="BS130" s="129">
        <v>0.52</v>
      </c>
      <c r="BT130" s="129">
        <v>0.56999999999999995</v>
      </c>
      <c r="BU130" s="129">
        <v>8.9999999999999983E-2</v>
      </c>
      <c r="BV130" s="129">
        <v>0.63</v>
      </c>
      <c r="BW130" s="129">
        <v>0.37</v>
      </c>
      <c r="BX130" s="129">
        <v>-0.1</v>
      </c>
      <c r="BY130" s="129">
        <v>0.60000000000000009</v>
      </c>
      <c r="BZ130" s="129">
        <v>0.28999999999999998</v>
      </c>
      <c r="CA130" s="129">
        <v>-3.0000000000000006E-2</v>
      </c>
      <c r="CB130" s="129">
        <v>1.21</v>
      </c>
      <c r="CC130" s="129">
        <v>0.81999999999999984</v>
      </c>
      <c r="CD130" s="129">
        <v>1.0900000000000001</v>
      </c>
      <c r="CE130" s="129">
        <v>1.3700000000000003</v>
      </c>
      <c r="CF130" s="129">
        <v>0.57000000000000006</v>
      </c>
      <c r="CG130" s="129">
        <v>-0.31</v>
      </c>
      <c r="CH130" s="129">
        <v>0.09</v>
      </c>
      <c r="CI130" s="129">
        <v>0.90000000000000013</v>
      </c>
      <c r="CJ130" s="129">
        <v>0.36</v>
      </c>
      <c r="CK130" s="129">
        <v>0.85000000000000009</v>
      </c>
      <c r="CL130" s="129">
        <v>0.19</v>
      </c>
      <c r="CM130" s="129">
        <v>0.66</v>
      </c>
      <c r="CN130" s="129">
        <v>0.47000000000000003</v>
      </c>
      <c r="CO130" s="129">
        <v>0.28999999999999998</v>
      </c>
      <c r="CP130" s="129">
        <v>0.28999999999999998</v>
      </c>
      <c r="CQ130" s="129">
        <v>0.82</v>
      </c>
      <c r="CR130" s="129">
        <v>0.54</v>
      </c>
      <c r="CS130" s="129">
        <v>0.64</v>
      </c>
      <c r="CT130" s="129">
        <v>0.78</v>
      </c>
      <c r="CU130" s="129">
        <v>0.52000000000000013</v>
      </c>
      <c r="CV130" s="129">
        <v>0.3</v>
      </c>
      <c r="CW130" s="129">
        <v>-5.9999999999999991E-2</v>
      </c>
      <c r="CX130" s="129">
        <v>1.27</v>
      </c>
      <c r="CY130" s="129">
        <v>1.07</v>
      </c>
      <c r="CZ130" s="129">
        <v>0.74</v>
      </c>
      <c r="DA130" s="129">
        <v>0.54</v>
      </c>
      <c r="DB130" s="129">
        <v>0.24</v>
      </c>
      <c r="DC130" s="129">
        <v>0.27</v>
      </c>
      <c r="DD130" s="129">
        <v>0.48</v>
      </c>
      <c r="DE130" s="129">
        <v>0.35000000000000003</v>
      </c>
      <c r="DF130" s="129">
        <v>0.88000000000000012</v>
      </c>
      <c r="DG130" s="129">
        <v>0.94</v>
      </c>
      <c r="DH130" s="129">
        <v>0.65</v>
      </c>
      <c r="DI130" s="129">
        <v>0.37</v>
      </c>
      <c r="DJ130" s="129">
        <v>0.39</v>
      </c>
      <c r="DK130" s="129">
        <v>1.1000000000000001</v>
      </c>
      <c r="DL130" s="129">
        <v>0.89000000000000012</v>
      </c>
      <c r="DM130" s="129">
        <v>0.7</v>
      </c>
      <c r="DN130" s="129">
        <v>0.73</v>
      </c>
      <c r="DO130" s="129">
        <v>-0.12</v>
      </c>
      <c r="DP130" s="129">
        <v>1.36</v>
      </c>
      <c r="DQ130" s="129">
        <v>0.15</v>
      </c>
      <c r="DR130" s="129">
        <v>0.73</v>
      </c>
      <c r="DS130" s="129">
        <v>0.67</v>
      </c>
      <c r="DT130" s="129">
        <v>0.23</v>
      </c>
      <c r="DU130" s="129">
        <v>-0.02</v>
      </c>
      <c r="DV130" s="129">
        <v>1.0900000000000001</v>
      </c>
      <c r="DW130" s="129">
        <v>0.76</v>
      </c>
      <c r="DX130" s="129">
        <v>0.84999999999999987</v>
      </c>
      <c r="DY130" s="129">
        <v>0.88</v>
      </c>
      <c r="DZ130" s="129">
        <v>0.83</v>
      </c>
      <c r="EA130" s="129">
        <v>0.9</v>
      </c>
      <c r="EB130" s="129">
        <v>0.85000000000000009</v>
      </c>
      <c r="EC130" s="129">
        <v>0.43</v>
      </c>
      <c r="ED130" s="129">
        <v>-0.09</v>
      </c>
      <c r="EE130" s="129">
        <v>0.65</v>
      </c>
      <c r="EF130" s="129">
        <v>0.89</v>
      </c>
      <c r="EG130" s="129">
        <v>0.4</v>
      </c>
      <c r="EH130" s="129">
        <v>0.9</v>
      </c>
      <c r="EI130" s="129">
        <v>0.87999999999999989</v>
      </c>
      <c r="EJ130" s="129">
        <v>0.92</v>
      </c>
      <c r="EK130" s="129">
        <v>-0.03</v>
      </c>
      <c r="EL130" s="129">
        <v>1.26</v>
      </c>
      <c r="EM130" s="129">
        <v>0.68</v>
      </c>
      <c r="EN130" s="129">
        <v>1.28</v>
      </c>
      <c r="EO130" s="129">
        <v>0.83999999999999986</v>
      </c>
      <c r="EP130" s="129">
        <v>0.39000000000000007</v>
      </c>
      <c r="EQ130" s="129">
        <v>1.0900000000000001</v>
      </c>
      <c r="ER130" s="129">
        <v>9.9999999999999992E-2</v>
      </c>
      <c r="ES130" s="129">
        <v>1.78</v>
      </c>
      <c r="ET130" s="129">
        <v>0.53</v>
      </c>
      <c r="EU130" s="129">
        <v>1.6600000000000001</v>
      </c>
      <c r="EV130">
        <f>100*SUMIF('12pxv'!$E$39:$E$492,$A130,'12pxv'!H$39:H$492)/sub_peso!EV130</f>
        <v>0.87</v>
      </c>
      <c r="EW130">
        <f>100*SUMIF('12pxv'!$E$39:$E$492,$A130,'12pxv'!I$39:I$492)/sub_peso!EW130</f>
        <v>-0.03</v>
      </c>
      <c r="EX130">
        <f>100*SUMIF('12pxv'!$E$39:$E$492,$A130,'12pxv'!J$39:J$492)/sub_peso!EX130</f>
        <v>0.79</v>
      </c>
      <c r="EY130">
        <f>100*SUMIF('12pxv'!$E$39:$E$492,$A130,'12pxv'!K$39:K$492)/sub_peso!EY130</f>
        <v>0.6</v>
      </c>
      <c r="EZ130">
        <f>100*SUMIF('12pxv'!$E$39:$E$492,$A130,'12pxv'!L$39:L$492)/sub_peso!EZ130</f>
        <v>0.48</v>
      </c>
      <c r="FA130">
        <f>100*SUMIF('12pxv'!$E$39:$E$492,$A130,'12pxv'!M$39:M$492)/sub_peso!FA130</f>
        <v>0.55000000000000004</v>
      </c>
      <c r="FB130">
        <f>100*SUMIF('12pxv'!$E$39:$E$492,$A130,'12pxv'!N$39:N$492)/sub_peso!FB130</f>
        <v>1.36</v>
      </c>
      <c r="FC130">
        <f>100*SUMIF('12pxv'!$E$39:$E$492,$A130,'12pxv'!O$39:O$492)/sub_peso!FC130</f>
        <v>1.39</v>
      </c>
      <c r="FD130">
        <f>100*SUMIF('12pxv'!$E$39:$E$492,$A130,'12pxv'!P$39:P$492)/sub_peso!FD130</f>
        <v>0.16</v>
      </c>
      <c r="FE130">
        <f>100*SUMIF('12pxv'!$E$39:$E$492,$A130,'12pxv'!Q$39:Q$492)/sub_peso!FE130</f>
        <v>1.5199999999999998</v>
      </c>
      <c r="FF130">
        <f>100*SUMIF('12pxv'!$E$39:$E$492,$A130,'12pxv'!R$39:R$492)/sub_peso!FF130</f>
        <v>0.82</v>
      </c>
      <c r="FG130">
        <f>100*SUMIF('12pxv'!$E$39:$E$492,$A130,'12pxv'!S$39:S$492)/sub_peso!FG130</f>
        <v>0.32</v>
      </c>
      <c r="FH130">
        <f>100*SUMIF('12pxv'!$E$39:$E$492,$A130,'12pxv'!T$39:T$492)/sub_peso!FH130</f>
        <v>0.69</v>
      </c>
      <c r="FI130">
        <f>100*SUMIF('12pxv'!$E$39:$E$492,$A130,'12pxv'!U$39:U$492)/sub_peso!FI130</f>
        <v>1.76</v>
      </c>
      <c r="FJ130">
        <f>100*SUMIF('12pxv'!$E$39:$E$492,$A130,'12pxv'!V$39:V$492)/sub_peso!FJ130</f>
        <v>1.4</v>
      </c>
      <c r="FK130">
        <f>100*SUMIF('12pxv'!$E$39:$E$492,$A130,'12pxv'!W$39:W$492)/sub_peso!FK130</f>
        <v>-0.23</v>
      </c>
      <c r="FL130">
        <f>100*SUMIF('12pxv'!$E$39:$E$492,$A130,'12pxv'!X$39:X$492)/sub_peso!FL130</f>
        <v>0.51</v>
      </c>
      <c r="FM130">
        <f>100*SUMIF('12pxv'!$E$39:$E$492,$A130,'12pxv'!Y$39:Y$492)/sub_peso!FM130</f>
        <v>1.17</v>
      </c>
      <c r="FN130">
        <f>100*SUMIF('12pxv'!$E$39:$E$492,$A130,'12pxv'!Z$39:Z$492)/sub_peso!FN130</f>
        <v>0.11</v>
      </c>
      <c r="FO130">
        <f>100*SUMIF('12pxv'!$E$39:$E$492,$A130,'12pxv'!AA$39:AA$492)/sub_peso!FO130</f>
        <v>0.28999999999999998</v>
      </c>
      <c r="FP130">
        <f>100*SUMIF('12pxv'!$E$39:$E$492,$A130,'12pxv'!AB$39:AB$492)/sub_peso!FP130</f>
        <v>0.42</v>
      </c>
      <c r="FQ130">
        <f>100*SUMIF('12pxv'!$E$39:$E$492,$A130,'12pxv'!AC$39:AC$492)/sub_peso!FQ130</f>
        <v>0.65</v>
      </c>
      <c r="FR130">
        <f>100*SUMIF('12pxv'!$E$39:$E$492,$A130,'12pxv'!AD$39:AD$492)/sub_peso!FR130</f>
        <v>1.39</v>
      </c>
      <c r="FS130">
        <f>100*SUMIF('12pxv'!$E$39:$E$492,$A130,'12pxv'!AE$39:AE$492)/sub_peso!FS130</f>
        <v>0.81999999999999984</v>
      </c>
      <c r="FT130">
        <f>100*SUMIF('12pxv'!$E$39:$E$492,$A130,'12pxv'!AF$39:AF$492)/sub_peso!FT130</f>
        <v>1.1899999999999997</v>
      </c>
      <c r="FU130">
        <f>100*SUMIF('12pxv'!$E$39:$E$492,$A130,'12pxv'!AG$39:AG$492)/sub_peso!FU130</f>
        <v>0.87</v>
      </c>
      <c r="FV130">
        <f>100*SUMIF('12pxv'!$E$39:$E$492,$A130,'12pxv'!AH$39:AH$492)/sub_peso!FV130</f>
        <v>0.95</v>
      </c>
      <c r="FW130">
        <f>100*SUMIF('12pxv'!$E$39:$E$492,$A130,'12pxv'!AI$39:AI$492)/sub_peso!FW130</f>
        <v>0.25</v>
      </c>
      <c r="FX130">
        <f>100*SUMIF('12pxv'!$E$39:$E$492,$A130,'12pxv'!AJ$39:AJ$492)/sub_peso!FX130</f>
        <v>1.2900000000000003</v>
      </c>
      <c r="FY130">
        <f>100*SUMIF('12pxv'!$E$39:$E$492,$A130,'12pxv'!AK$39:AK$492)/sub_peso!FY130</f>
        <v>0.51</v>
      </c>
      <c r="FZ130">
        <f>100*SUMIF('12pxv'!$E$39:$E$492,$A130,'12pxv'!AL$39:AL$492)/sub_peso!FZ130</f>
        <v>0.62</v>
      </c>
      <c r="GA130">
        <f>100*SUMIF('12pxv'!$E$39:$E$492,$A130,'12pxv'!AM$39:AM$492)/sub_peso!GA130</f>
        <v>0.63</v>
      </c>
      <c r="GB130">
        <f>100*SUMIF('12pxv'!$E$39:$E$492,$A130,'12pxv'!AN$39:AN$492)/sub_peso!GB130</f>
        <v>0.44</v>
      </c>
    </row>
    <row r="131" spans="1:184" x14ac:dyDescent="0.25">
      <c r="A131" s="59">
        <v>1201009</v>
      </c>
      <c r="B131" s="56" t="s">
        <v>132</v>
      </c>
      <c r="C131" s="129">
        <v>0.91</v>
      </c>
      <c r="D131" s="129">
        <v>-0.45</v>
      </c>
      <c r="E131" s="129">
        <v>0.25</v>
      </c>
      <c r="F131" s="129">
        <v>1.05</v>
      </c>
      <c r="G131" s="129">
        <v>0.73000000000000009</v>
      </c>
      <c r="H131" s="129">
        <v>1.08</v>
      </c>
      <c r="I131" s="129">
        <v>-1.03</v>
      </c>
      <c r="J131" s="129">
        <v>1.1899999999999997</v>
      </c>
      <c r="K131" s="129">
        <v>0.8</v>
      </c>
      <c r="L131" s="129">
        <v>-0.24000000000000002</v>
      </c>
      <c r="M131" s="129">
        <v>0.24000000000000002</v>
      </c>
      <c r="N131" s="129">
        <v>1.67</v>
      </c>
      <c r="O131" s="129">
        <v>-0.1</v>
      </c>
      <c r="P131" s="129">
        <v>5.000000000000001E-2</v>
      </c>
      <c r="Q131" s="129">
        <v>0.95</v>
      </c>
      <c r="R131" s="129">
        <v>0.34</v>
      </c>
      <c r="S131" s="129">
        <v>-0.21999999999999997</v>
      </c>
      <c r="T131" s="129">
        <v>3.09</v>
      </c>
      <c r="U131" s="129">
        <v>-1.99</v>
      </c>
      <c r="V131" s="129">
        <v>0.15</v>
      </c>
      <c r="W131" s="129">
        <v>0.55000000000000004</v>
      </c>
      <c r="X131" s="129">
        <v>0.7</v>
      </c>
      <c r="Y131" s="129">
        <v>0.09</v>
      </c>
      <c r="Z131" s="129">
        <v>1.31</v>
      </c>
      <c r="AA131" s="129">
        <v>2.3199999999999998</v>
      </c>
      <c r="AB131" s="129">
        <v>-0.11999999999999998</v>
      </c>
      <c r="AC131" s="129">
        <v>0.53</v>
      </c>
      <c r="AD131" s="129">
        <v>0.85</v>
      </c>
      <c r="AE131" s="129">
        <v>0.24000000000000002</v>
      </c>
      <c r="AF131" s="129">
        <v>-0.80000000000000016</v>
      </c>
      <c r="AG131" s="129">
        <v>1.39</v>
      </c>
      <c r="AH131" s="129">
        <v>0.52</v>
      </c>
      <c r="AI131" s="129">
        <v>0.82</v>
      </c>
      <c r="AJ131" s="129">
        <v>0.33000000000000007</v>
      </c>
      <c r="AK131" s="129">
        <v>-0.27</v>
      </c>
      <c r="AL131" s="129">
        <v>0.9</v>
      </c>
      <c r="AM131" s="129">
        <v>1.9999999999999998</v>
      </c>
      <c r="AN131" s="129">
        <v>-0.53999999999999992</v>
      </c>
      <c r="AO131" s="129">
        <v>1.26</v>
      </c>
      <c r="AP131" s="129">
        <v>2.2899999999999996</v>
      </c>
      <c r="AQ131" s="129">
        <v>2.4300000000000002</v>
      </c>
      <c r="AR131" s="129">
        <v>5.19</v>
      </c>
      <c r="AS131" s="129">
        <v>0.40000000000000008</v>
      </c>
      <c r="AT131" s="129">
        <v>1.42</v>
      </c>
      <c r="AU131" s="129">
        <v>0.16</v>
      </c>
      <c r="AV131" s="129">
        <v>0.10000000000000002</v>
      </c>
      <c r="AW131" s="129">
        <v>0.52</v>
      </c>
      <c r="AX131" s="129">
        <v>-7.0000000000000007E-2</v>
      </c>
      <c r="AY131" s="129">
        <v>1.65</v>
      </c>
      <c r="AZ131" s="129">
        <v>0.14000000000000001</v>
      </c>
      <c r="BA131" s="129">
        <v>0.47999999999999993</v>
      </c>
      <c r="BB131" s="129">
        <v>0.27</v>
      </c>
      <c r="BC131" s="129">
        <v>1.4000000000000001</v>
      </c>
      <c r="BD131" s="129">
        <v>0.65</v>
      </c>
      <c r="BE131" s="129">
        <v>0.71999999999999986</v>
      </c>
      <c r="BF131" s="129">
        <v>1.0299999999999998</v>
      </c>
      <c r="BG131" s="129">
        <v>0.16</v>
      </c>
      <c r="BH131" s="129">
        <v>-0.41</v>
      </c>
      <c r="BI131" s="129">
        <v>0.79</v>
      </c>
      <c r="BJ131" s="129">
        <v>1.03</v>
      </c>
      <c r="BK131" s="129">
        <v>0.52</v>
      </c>
      <c r="BL131" s="129">
        <v>0.85</v>
      </c>
      <c r="BM131" s="129">
        <v>0.25000000000000006</v>
      </c>
      <c r="BN131" s="129">
        <v>0.37</v>
      </c>
      <c r="BO131" s="129">
        <v>0.16</v>
      </c>
      <c r="BP131" s="129">
        <v>1.75</v>
      </c>
      <c r="BQ131" s="129">
        <v>0.96000000000000008</v>
      </c>
      <c r="BR131" s="129">
        <v>-0.22</v>
      </c>
      <c r="BS131" s="129">
        <v>1.2700000000000002</v>
      </c>
      <c r="BT131" s="129">
        <v>1.55</v>
      </c>
      <c r="BU131" s="129">
        <v>0.39</v>
      </c>
      <c r="BV131" s="129">
        <v>1.36</v>
      </c>
      <c r="BW131" s="129">
        <v>-0.76</v>
      </c>
      <c r="BX131" s="129">
        <v>-0.21</v>
      </c>
      <c r="BY131" s="129">
        <v>0.11</v>
      </c>
      <c r="BZ131" s="129">
        <v>0.5</v>
      </c>
      <c r="CA131" s="129">
        <v>0.56999999999999995</v>
      </c>
      <c r="CB131" s="129">
        <v>1.55</v>
      </c>
      <c r="CC131" s="129">
        <v>1.1299999999999999</v>
      </c>
      <c r="CD131" s="129">
        <v>-0.47000000000000003</v>
      </c>
      <c r="CE131" s="129">
        <v>0.22</v>
      </c>
      <c r="CF131" s="129">
        <v>-0.34</v>
      </c>
      <c r="CG131" s="129">
        <v>0.15</v>
      </c>
      <c r="CH131" s="129">
        <v>1.33</v>
      </c>
      <c r="CI131" s="129">
        <v>-0.08</v>
      </c>
      <c r="CJ131" s="129">
        <v>0.83</v>
      </c>
      <c r="CK131" s="129">
        <v>0.62</v>
      </c>
      <c r="CL131" s="129">
        <v>1.32</v>
      </c>
      <c r="CM131" s="129">
        <v>-1.2299999999999998</v>
      </c>
      <c r="CN131" s="129">
        <v>1.08</v>
      </c>
      <c r="CO131" s="129">
        <v>1.23</v>
      </c>
      <c r="CP131" s="129">
        <v>0.57999999999999996</v>
      </c>
      <c r="CQ131" s="129">
        <v>0.35999999999999993</v>
      </c>
      <c r="CR131" s="129">
        <v>0.59</v>
      </c>
      <c r="CS131" s="129">
        <v>0.83999999999999975</v>
      </c>
      <c r="CT131" s="129">
        <v>2.72</v>
      </c>
      <c r="CU131" s="129">
        <v>-0.15</v>
      </c>
      <c r="CV131" s="129">
        <v>0.16</v>
      </c>
      <c r="CW131" s="129">
        <v>2.1599999999999997</v>
      </c>
      <c r="CX131" s="129">
        <v>0.49</v>
      </c>
      <c r="CY131" s="129">
        <v>-0.35</v>
      </c>
      <c r="CZ131" s="129">
        <v>0.77</v>
      </c>
      <c r="DA131" s="129">
        <v>2.2000000000000002</v>
      </c>
      <c r="DB131" s="129">
        <v>-1.24</v>
      </c>
      <c r="DC131" s="129">
        <v>2.2799999999999998</v>
      </c>
      <c r="DD131" s="129">
        <v>1.9000000000000001</v>
      </c>
      <c r="DE131" s="129">
        <v>0.64</v>
      </c>
      <c r="DF131" s="129">
        <v>1.03</v>
      </c>
      <c r="DG131" s="129">
        <v>0.56999999999999995</v>
      </c>
      <c r="DH131" s="129">
        <v>-0.01</v>
      </c>
      <c r="DI131" s="129">
        <v>0.18</v>
      </c>
      <c r="DJ131" s="129">
        <v>0.44</v>
      </c>
      <c r="DK131" s="129">
        <v>-0.74</v>
      </c>
      <c r="DL131" s="129">
        <v>2.59</v>
      </c>
      <c r="DM131" s="129">
        <v>0.11000000000000001</v>
      </c>
      <c r="DN131" s="129">
        <v>0.86999999999999988</v>
      </c>
      <c r="DO131" s="129">
        <v>0.53</v>
      </c>
      <c r="DP131" s="129">
        <v>0.90999999999999992</v>
      </c>
      <c r="DQ131" s="129">
        <v>1.22</v>
      </c>
      <c r="DR131" s="129">
        <v>1.26</v>
      </c>
      <c r="DS131" s="129">
        <v>0.63</v>
      </c>
      <c r="DT131" s="129">
        <v>2.75</v>
      </c>
      <c r="DU131" s="129">
        <v>-6.0000000000000005E-2</v>
      </c>
      <c r="DV131" s="129">
        <v>3.86</v>
      </c>
      <c r="DW131" s="129">
        <v>-4.3899999999999997</v>
      </c>
      <c r="DX131" s="129">
        <v>3.5</v>
      </c>
      <c r="DY131" s="129">
        <v>1.39</v>
      </c>
      <c r="DZ131" s="129">
        <v>0.45</v>
      </c>
      <c r="EA131" s="129">
        <v>2.38</v>
      </c>
      <c r="EB131" s="129">
        <v>-2.4300000000000002</v>
      </c>
      <c r="EC131" s="129">
        <v>0.38999999999999996</v>
      </c>
      <c r="ED131" s="129">
        <v>0.64</v>
      </c>
      <c r="EE131" s="129">
        <v>0.01</v>
      </c>
      <c r="EF131" s="129">
        <v>0.27</v>
      </c>
      <c r="EG131" s="129">
        <v>1.62</v>
      </c>
      <c r="EH131" s="129">
        <v>0.8899999999999999</v>
      </c>
      <c r="EI131" s="129">
        <v>1.7</v>
      </c>
      <c r="EJ131" s="129">
        <v>0.12000000000000001</v>
      </c>
      <c r="EK131" s="129">
        <v>1.74</v>
      </c>
      <c r="EL131" s="129">
        <v>0.87000000000000011</v>
      </c>
      <c r="EM131" s="129">
        <v>1.32</v>
      </c>
      <c r="EN131" s="129">
        <v>2.1</v>
      </c>
      <c r="EO131" s="129">
        <v>0.99</v>
      </c>
      <c r="EP131" s="129">
        <v>0.31</v>
      </c>
      <c r="EQ131" s="129">
        <v>0.43</v>
      </c>
      <c r="ER131" s="129">
        <v>0.98999999999999988</v>
      </c>
      <c r="ES131" s="129">
        <v>0.27</v>
      </c>
      <c r="ET131" s="129">
        <v>1.3</v>
      </c>
      <c r="EU131" s="129">
        <v>1.81</v>
      </c>
      <c r="EV131">
        <f>100*SUMIF('12pxv'!$E$39:$E$492,$A131,'12pxv'!H$39:H$492)/sub_peso!EV131</f>
        <v>-0.81</v>
      </c>
      <c r="EW131">
        <f>100*SUMIF('12pxv'!$E$39:$E$492,$A131,'12pxv'!I$39:I$492)/sub_peso!EW131</f>
        <v>1.19</v>
      </c>
      <c r="EX131">
        <f>100*SUMIF('12pxv'!$E$39:$E$492,$A131,'12pxv'!J$39:J$492)/sub_peso!EX131</f>
        <v>-0.7</v>
      </c>
      <c r="EY131">
        <f>100*SUMIF('12pxv'!$E$39:$E$492,$A131,'12pxv'!K$39:K$492)/sub_peso!EY131</f>
        <v>1.07</v>
      </c>
      <c r="EZ131">
        <f>100*SUMIF('12pxv'!$E$39:$E$492,$A131,'12pxv'!L$39:L$492)/sub_peso!EZ131</f>
        <v>1.33</v>
      </c>
      <c r="FA131">
        <f>100*SUMIF('12pxv'!$E$39:$E$492,$A131,'12pxv'!M$39:M$492)/sub_peso!FA131</f>
        <v>0.66</v>
      </c>
      <c r="FB131">
        <f>100*SUMIF('12pxv'!$E$39:$E$492,$A131,'12pxv'!N$39:N$492)/sub_peso!FB131</f>
        <v>0.83000000000000007</v>
      </c>
      <c r="FC131">
        <f>100*SUMIF('12pxv'!$E$39:$E$492,$A131,'12pxv'!O$39:O$492)/sub_peso!FC131</f>
        <v>0.47000000000000003</v>
      </c>
      <c r="FD131">
        <f>100*SUMIF('12pxv'!$E$39:$E$492,$A131,'12pxv'!P$39:P$492)/sub_peso!FD131</f>
        <v>1.48</v>
      </c>
      <c r="FE131">
        <f>100*SUMIF('12pxv'!$E$39:$E$492,$A131,'12pxv'!Q$39:Q$492)/sub_peso!FE131</f>
        <v>0.63</v>
      </c>
      <c r="FF131">
        <f>100*SUMIF('12pxv'!$E$39:$E$492,$A131,'12pxv'!R$39:R$492)/sub_peso!FF131</f>
        <v>0.57999999999999996</v>
      </c>
      <c r="FG131">
        <f>100*SUMIF('12pxv'!$E$39:$E$492,$A131,'12pxv'!S$39:S$492)/sub_peso!FG131</f>
        <v>1.6500000000000001</v>
      </c>
      <c r="FH131">
        <f>100*SUMIF('12pxv'!$E$39:$E$492,$A131,'12pxv'!T$39:T$492)/sub_peso!FH131</f>
        <v>1.05</v>
      </c>
      <c r="FI131">
        <f>100*SUMIF('12pxv'!$E$39:$E$492,$A131,'12pxv'!U$39:U$492)/sub_peso!FI131</f>
        <v>1.34</v>
      </c>
      <c r="FJ131">
        <f>100*SUMIF('12pxv'!$E$39:$E$492,$A131,'12pxv'!V$39:V$492)/sub_peso!FJ131</f>
        <v>-0.22000000000000003</v>
      </c>
      <c r="FK131">
        <f>100*SUMIF('12pxv'!$E$39:$E$492,$A131,'12pxv'!W$39:W$492)/sub_peso!FK131</f>
        <v>0.42</v>
      </c>
      <c r="FL131">
        <f>100*SUMIF('12pxv'!$E$39:$E$492,$A131,'12pxv'!X$39:X$492)/sub_peso!FL131</f>
        <v>0.63</v>
      </c>
      <c r="FM131">
        <f>100*SUMIF('12pxv'!$E$39:$E$492,$A131,'12pxv'!Y$39:Y$492)/sub_peso!FM131</f>
        <v>1.8600000000000003</v>
      </c>
      <c r="FN131">
        <f>100*SUMIF('12pxv'!$E$39:$E$492,$A131,'12pxv'!Z$39:Z$492)/sub_peso!FN131</f>
        <v>1.1499999999999999</v>
      </c>
      <c r="FO131">
        <f>100*SUMIF('12pxv'!$E$39:$E$492,$A131,'12pxv'!AA$39:AA$492)/sub_peso!FO131</f>
        <v>0.99</v>
      </c>
      <c r="FP131">
        <f>100*SUMIF('12pxv'!$E$39:$E$492,$A131,'12pxv'!AB$39:AB$492)/sub_peso!FP131</f>
        <v>0.21999999999999997</v>
      </c>
      <c r="FQ131">
        <f>100*SUMIF('12pxv'!$E$39:$E$492,$A131,'12pxv'!AC$39:AC$492)/sub_peso!FQ131</f>
        <v>2.4500000000000002</v>
      </c>
      <c r="FR131">
        <f>100*SUMIF('12pxv'!$E$39:$E$492,$A131,'12pxv'!AD$39:AD$492)/sub_peso!FR131</f>
        <v>0.91</v>
      </c>
      <c r="FS131">
        <f>100*SUMIF('12pxv'!$E$39:$E$492,$A131,'12pxv'!AE$39:AE$492)/sub_peso!FS131</f>
        <v>0.40000000000000008</v>
      </c>
      <c r="FT131">
        <f>100*SUMIF('12pxv'!$E$39:$E$492,$A131,'12pxv'!AF$39:AF$492)/sub_peso!FT131</f>
        <v>2.2400000000000002</v>
      </c>
      <c r="FU131">
        <f>100*SUMIF('12pxv'!$E$39:$E$492,$A131,'12pxv'!AG$39:AG$492)/sub_peso!FU131</f>
        <v>2.0099999999999998</v>
      </c>
      <c r="FV131">
        <f>100*SUMIF('12pxv'!$E$39:$E$492,$A131,'12pxv'!AH$39:AH$492)/sub_peso!FV131</f>
        <v>3.32</v>
      </c>
      <c r="FW131">
        <f>100*SUMIF('12pxv'!$E$39:$E$492,$A131,'12pxv'!AI$39:AI$492)/sub_peso!FW131</f>
        <v>-0.49</v>
      </c>
      <c r="FX131">
        <f>100*SUMIF('12pxv'!$E$39:$E$492,$A131,'12pxv'!AJ$39:AJ$492)/sub_peso!FX131</f>
        <v>-0.87</v>
      </c>
      <c r="FY131">
        <f>100*SUMIF('12pxv'!$E$39:$E$492,$A131,'12pxv'!AK$39:AK$492)/sub_peso!FY131</f>
        <v>0.93999999999999984</v>
      </c>
      <c r="FZ131">
        <f>100*SUMIF('12pxv'!$E$39:$E$492,$A131,'12pxv'!AL$39:AL$492)/sub_peso!FZ131</f>
        <v>-0.17</v>
      </c>
      <c r="GA131">
        <f>100*SUMIF('12pxv'!$E$39:$E$492,$A131,'12pxv'!AM$39:AM$492)/sub_peso!GA131</f>
        <v>0.67</v>
      </c>
      <c r="GB131">
        <f>100*SUMIF('12pxv'!$E$39:$E$492,$A131,'12pxv'!AN$39:AN$492)/sub_peso!GB131</f>
        <v>-0.36000000000000004</v>
      </c>
    </row>
    <row r="132" spans="1:184" x14ac:dyDescent="0.25">
      <c r="A132" s="59">
        <v>1201048</v>
      </c>
      <c r="B132" s="56" t="s">
        <v>108</v>
      </c>
      <c r="C132" s="129">
        <v>-0.33</v>
      </c>
      <c r="D132" s="129">
        <v>0.02</v>
      </c>
      <c r="E132" s="129">
        <v>-2.9999999999999995E-2</v>
      </c>
      <c r="F132" s="129">
        <v>-0.15999999999999998</v>
      </c>
      <c r="G132" s="129">
        <v>0.36</v>
      </c>
      <c r="H132" s="129">
        <v>0.24</v>
      </c>
      <c r="I132" s="129">
        <v>-0.03</v>
      </c>
      <c r="J132" s="129">
        <v>-0.28000000000000003</v>
      </c>
      <c r="K132" s="129">
        <v>0.12</v>
      </c>
      <c r="L132" s="129">
        <v>0.92</v>
      </c>
      <c r="M132" s="129">
        <v>-0.10999999999999999</v>
      </c>
      <c r="N132" s="129">
        <v>9.9999999999999992E-2</v>
      </c>
      <c r="O132" s="129">
        <v>-0.19</v>
      </c>
      <c r="P132" s="129">
        <v>-0.41999999999999993</v>
      </c>
      <c r="Q132" s="129">
        <v>0.48</v>
      </c>
      <c r="R132" s="129">
        <v>0.27</v>
      </c>
      <c r="S132" s="129">
        <v>0.51</v>
      </c>
      <c r="T132" s="129">
        <v>0.05</v>
      </c>
      <c r="U132" s="129">
        <v>0.15999999999999998</v>
      </c>
      <c r="V132" s="129">
        <v>0.55000000000000004</v>
      </c>
      <c r="W132" s="129">
        <v>0.12000000000000001</v>
      </c>
      <c r="X132" s="129">
        <v>1.26</v>
      </c>
      <c r="Y132" s="129">
        <v>2.97</v>
      </c>
      <c r="Z132" s="129">
        <v>0.28000000000000003</v>
      </c>
      <c r="AA132" s="129">
        <v>-0.18</v>
      </c>
      <c r="AB132" s="129">
        <v>1.3399999999999999</v>
      </c>
      <c r="AC132" s="129">
        <v>2.2000000000000002</v>
      </c>
      <c r="AD132" s="129">
        <v>1.85</v>
      </c>
      <c r="AE132" s="129">
        <v>0.81</v>
      </c>
      <c r="AF132" s="129">
        <v>1.8899999999999997</v>
      </c>
      <c r="AG132" s="129">
        <v>0.1</v>
      </c>
      <c r="AH132" s="129">
        <v>1.1899999999999997</v>
      </c>
      <c r="AI132" s="129">
        <v>-0.21</v>
      </c>
      <c r="AJ132" s="129">
        <v>0.08</v>
      </c>
      <c r="AK132" s="129">
        <v>0.15</v>
      </c>
      <c r="AL132" s="129">
        <v>1.0900000000000001</v>
      </c>
      <c r="AM132" s="129">
        <v>-0.34999999999999992</v>
      </c>
      <c r="AN132" s="129">
        <v>0.13</v>
      </c>
      <c r="AO132" s="129">
        <v>1.02</v>
      </c>
      <c r="AP132" s="129">
        <v>5.080000000000001</v>
      </c>
      <c r="AQ132" s="129">
        <v>3.53</v>
      </c>
      <c r="AR132" s="129">
        <v>1.26</v>
      </c>
      <c r="AS132" s="129">
        <v>-0.92</v>
      </c>
      <c r="AT132" s="129">
        <v>1.28</v>
      </c>
      <c r="AU132" s="129">
        <v>0.59</v>
      </c>
      <c r="AV132" s="129">
        <v>-0.37</v>
      </c>
      <c r="AW132" s="129">
        <v>1.97</v>
      </c>
      <c r="AX132" s="129">
        <v>4.3</v>
      </c>
      <c r="AY132" s="129">
        <v>0.24</v>
      </c>
      <c r="AZ132" s="129">
        <v>0.56000000000000005</v>
      </c>
      <c r="BA132" s="129">
        <v>0.49</v>
      </c>
      <c r="BB132" s="129">
        <v>1.21</v>
      </c>
      <c r="BC132" s="129">
        <v>0.57999999999999996</v>
      </c>
      <c r="BD132" s="129">
        <v>-0.33</v>
      </c>
      <c r="BE132" s="129">
        <v>9.9999999999999985E-3</v>
      </c>
      <c r="BF132" s="129">
        <v>1.6200000000000003</v>
      </c>
      <c r="BG132" s="129">
        <v>-0.1</v>
      </c>
      <c r="BH132" s="129">
        <v>0.19000000000000003</v>
      </c>
      <c r="BI132" s="129">
        <v>0.18</v>
      </c>
      <c r="BJ132" s="129">
        <v>0.67</v>
      </c>
      <c r="BK132" s="129">
        <v>1.2400000000000002</v>
      </c>
      <c r="BL132" s="129">
        <v>-0.74</v>
      </c>
      <c r="BM132" s="129">
        <v>-0.54</v>
      </c>
      <c r="BN132" s="129">
        <v>0.44</v>
      </c>
      <c r="BO132" s="129">
        <v>0.98</v>
      </c>
      <c r="BP132" s="129">
        <v>1</v>
      </c>
      <c r="BQ132" s="129">
        <v>0.40000000000000008</v>
      </c>
      <c r="BR132" s="129">
        <v>0.83000000000000007</v>
      </c>
      <c r="BS132" s="129">
        <v>0.97999999999999987</v>
      </c>
      <c r="BT132" s="129">
        <v>0.46</v>
      </c>
      <c r="BU132" s="129">
        <v>-0.24</v>
      </c>
      <c r="BV132" s="129">
        <v>0.18999999999999997</v>
      </c>
      <c r="BW132" s="129">
        <v>-0.38</v>
      </c>
      <c r="BX132" s="129">
        <v>1.35</v>
      </c>
      <c r="BY132" s="129">
        <v>0.24</v>
      </c>
      <c r="BZ132" s="129">
        <v>0.16</v>
      </c>
      <c r="CA132" s="129">
        <v>0.73</v>
      </c>
      <c r="CB132" s="129">
        <v>1.53</v>
      </c>
      <c r="CC132" s="129">
        <v>1.2699999999999998</v>
      </c>
      <c r="CD132" s="129">
        <v>0.47</v>
      </c>
      <c r="CE132" s="129">
        <v>0.61</v>
      </c>
      <c r="CF132" s="129">
        <v>0.17999999999999997</v>
      </c>
      <c r="CG132" s="129">
        <v>0.69</v>
      </c>
      <c r="CH132" s="129">
        <v>0.14000000000000001</v>
      </c>
      <c r="CI132" s="129">
        <v>0.67</v>
      </c>
      <c r="CJ132" s="129">
        <v>0.12</v>
      </c>
      <c r="CK132" s="129">
        <v>0.39000000000000007</v>
      </c>
      <c r="CL132" s="129">
        <v>-0.06</v>
      </c>
      <c r="CM132" s="129">
        <v>0.91</v>
      </c>
      <c r="CN132" s="129">
        <v>0.56000000000000005</v>
      </c>
      <c r="CO132" s="129">
        <v>0.88</v>
      </c>
      <c r="CP132" s="129">
        <v>0.32</v>
      </c>
      <c r="CQ132" s="129">
        <v>1.17</v>
      </c>
      <c r="CR132" s="129">
        <v>-0.01</v>
      </c>
      <c r="CS132" s="129">
        <v>-0.01</v>
      </c>
      <c r="CT132" s="129">
        <v>0</v>
      </c>
      <c r="CU132" s="129">
        <v>1.59</v>
      </c>
      <c r="CV132" s="129">
        <v>-0.57999999999999996</v>
      </c>
      <c r="CW132" s="129">
        <v>0.06</v>
      </c>
      <c r="CX132" s="129">
        <v>0.64999999999999991</v>
      </c>
      <c r="CY132" s="129">
        <v>0.84</v>
      </c>
      <c r="CZ132" s="129">
        <v>1.1499999999999997</v>
      </c>
      <c r="DA132" s="129">
        <v>0.41999999999999993</v>
      </c>
      <c r="DB132" s="129">
        <v>-0.19</v>
      </c>
      <c r="DC132" s="129">
        <v>-0.23</v>
      </c>
      <c r="DD132" s="129">
        <v>1.01</v>
      </c>
      <c r="DE132" s="129">
        <v>1.08</v>
      </c>
      <c r="DF132" s="129">
        <v>0.35</v>
      </c>
      <c r="DG132" s="129">
        <v>1.1299999999999999</v>
      </c>
      <c r="DH132" s="129">
        <v>0.21</v>
      </c>
      <c r="DI132" s="129">
        <v>0.96000000000000008</v>
      </c>
      <c r="DJ132" s="129">
        <v>-0.25</v>
      </c>
      <c r="DK132" s="129">
        <v>1.39</v>
      </c>
      <c r="DL132" s="129">
        <v>0.69</v>
      </c>
      <c r="DM132" s="129">
        <v>1.6400000000000001</v>
      </c>
      <c r="DN132" s="129">
        <v>1.2</v>
      </c>
      <c r="DO132" s="129">
        <v>-0.97</v>
      </c>
      <c r="DP132" s="129">
        <v>0.95</v>
      </c>
      <c r="DQ132" s="129">
        <v>0.11</v>
      </c>
      <c r="DR132" s="129">
        <v>0.7</v>
      </c>
      <c r="DS132" s="129">
        <v>0.47</v>
      </c>
      <c r="DT132" s="129">
        <v>0.82</v>
      </c>
      <c r="DU132" s="129">
        <v>-0.6</v>
      </c>
      <c r="DV132" s="129">
        <v>1.77</v>
      </c>
      <c r="DW132" s="129">
        <v>0.4</v>
      </c>
      <c r="DX132" s="129">
        <v>0.14000000000000001</v>
      </c>
      <c r="DY132" s="129">
        <v>1.1200000000000001</v>
      </c>
      <c r="DZ132" s="129">
        <v>1.0999999999999999</v>
      </c>
      <c r="EA132" s="129">
        <v>0.6100000000000001</v>
      </c>
      <c r="EB132" s="129">
        <v>0.23</v>
      </c>
      <c r="EC132" s="129">
        <v>0.82</v>
      </c>
      <c r="ED132" s="129">
        <v>-0.66</v>
      </c>
      <c r="EE132" s="129">
        <v>0.76</v>
      </c>
      <c r="EF132" s="129">
        <v>0.49</v>
      </c>
      <c r="EG132" s="129">
        <v>0.65</v>
      </c>
      <c r="EH132" s="129">
        <v>0.19999999999999998</v>
      </c>
      <c r="EI132" s="129">
        <v>2.0299999999999998</v>
      </c>
      <c r="EJ132" s="129">
        <v>1.9800000000000002</v>
      </c>
      <c r="EK132" s="129">
        <v>1.59</v>
      </c>
      <c r="EL132" s="129">
        <v>1.58</v>
      </c>
      <c r="EM132" s="129">
        <v>0.38</v>
      </c>
      <c r="EN132" s="129">
        <v>1.97</v>
      </c>
      <c r="EO132" s="129">
        <v>-0.57999999999999985</v>
      </c>
      <c r="EP132" s="129">
        <v>0.69</v>
      </c>
      <c r="EQ132" s="129">
        <v>0.48</v>
      </c>
      <c r="ER132" s="129">
        <v>1.34</v>
      </c>
      <c r="ES132" s="129">
        <v>1.3</v>
      </c>
      <c r="ET132" s="129">
        <v>0.96</v>
      </c>
      <c r="EU132" s="129">
        <v>2.1499999999999995</v>
      </c>
      <c r="EV132">
        <f>100*SUMIF('12pxv'!$E$39:$E$492,$A132,'12pxv'!H$39:H$492)/sub_peso!EV132</f>
        <v>-0.37</v>
      </c>
      <c r="EW132">
        <f>100*SUMIF('12pxv'!$E$39:$E$492,$A132,'12pxv'!I$39:I$492)/sub_peso!EW132</f>
        <v>0.92</v>
      </c>
      <c r="EX132">
        <f>100*SUMIF('12pxv'!$E$39:$E$492,$A132,'12pxv'!J$39:J$492)/sub_peso!EX132</f>
        <v>-0.71</v>
      </c>
      <c r="EY132">
        <f>100*SUMIF('12pxv'!$E$39:$E$492,$A132,'12pxv'!K$39:K$492)/sub_peso!EY132</f>
        <v>0.81999999999999984</v>
      </c>
      <c r="EZ132">
        <f>100*SUMIF('12pxv'!$E$39:$E$492,$A132,'12pxv'!L$39:L$492)/sub_peso!EZ132</f>
        <v>1.72</v>
      </c>
      <c r="FA132">
        <f>100*SUMIF('12pxv'!$E$39:$E$492,$A132,'12pxv'!M$39:M$492)/sub_peso!FA132</f>
        <v>0.98</v>
      </c>
      <c r="FB132">
        <f>100*SUMIF('12pxv'!$E$39:$E$492,$A132,'12pxv'!N$39:N$492)/sub_peso!FB132</f>
        <v>1.5000000000000002</v>
      </c>
      <c r="FC132">
        <f>100*SUMIF('12pxv'!$E$39:$E$492,$A132,'12pxv'!O$39:O$492)/sub_peso!FC132</f>
        <v>1.33</v>
      </c>
      <c r="FD132">
        <f>100*SUMIF('12pxv'!$E$39:$E$492,$A132,'12pxv'!P$39:P$492)/sub_peso!FD132</f>
        <v>1.94</v>
      </c>
      <c r="FE132">
        <f>100*SUMIF('12pxv'!$E$39:$E$492,$A132,'12pxv'!Q$39:Q$492)/sub_peso!FE132</f>
        <v>2.3199999999999998</v>
      </c>
      <c r="FF132">
        <f>100*SUMIF('12pxv'!$E$39:$E$492,$A132,'12pxv'!R$39:R$492)/sub_peso!FF132</f>
        <v>1.45</v>
      </c>
      <c r="FG132">
        <f>100*SUMIF('12pxv'!$E$39:$E$492,$A132,'12pxv'!S$39:S$492)/sub_peso!FG132</f>
        <v>0.24000000000000002</v>
      </c>
      <c r="FH132">
        <f>100*SUMIF('12pxv'!$E$39:$E$492,$A132,'12pxv'!T$39:T$492)/sub_peso!FH132</f>
        <v>1.43</v>
      </c>
      <c r="FI132">
        <f>100*SUMIF('12pxv'!$E$39:$E$492,$A132,'12pxv'!U$39:U$492)/sub_peso!FI132</f>
        <v>0.68</v>
      </c>
      <c r="FJ132">
        <f>100*SUMIF('12pxv'!$E$39:$E$492,$A132,'12pxv'!V$39:V$492)/sub_peso!FJ132</f>
        <v>0.56999999999999995</v>
      </c>
      <c r="FK132">
        <f>100*SUMIF('12pxv'!$E$39:$E$492,$A132,'12pxv'!W$39:W$492)/sub_peso!FK132</f>
        <v>0.12</v>
      </c>
      <c r="FL132">
        <f>100*SUMIF('12pxv'!$E$39:$E$492,$A132,'12pxv'!X$39:X$492)/sub_peso!FL132</f>
        <v>0.45</v>
      </c>
      <c r="FM132">
        <f>100*SUMIF('12pxv'!$E$39:$E$492,$A132,'12pxv'!Y$39:Y$492)/sub_peso!FM132</f>
        <v>1.29</v>
      </c>
      <c r="FN132">
        <f>100*SUMIF('12pxv'!$E$39:$E$492,$A132,'12pxv'!Z$39:Z$492)/sub_peso!FN132</f>
        <v>0.41999999999999993</v>
      </c>
      <c r="FO132">
        <f>100*SUMIF('12pxv'!$E$39:$E$492,$A132,'12pxv'!AA$39:AA$492)/sub_peso!FO132</f>
        <v>0.56000000000000005</v>
      </c>
      <c r="FP132">
        <f>100*SUMIF('12pxv'!$E$39:$E$492,$A132,'12pxv'!AB$39:AB$492)/sub_peso!FP132</f>
        <v>1.1200000000000001</v>
      </c>
      <c r="FQ132">
        <f>100*SUMIF('12pxv'!$E$39:$E$492,$A132,'12pxv'!AC$39:AC$492)/sub_peso!FQ132</f>
        <v>1.38</v>
      </c>
      <c r="FR132">
        <f>100*SUMIF('12pxv'!$E$39:$E$492,$A132,'12pxv'!AD$39:AD$492)/sub_peso!FR132</f>
        <v>1.2499999999999998</v>
      </c>
      <c r="FS132">
        <f>100*SUMIF('12pxv'!$E$39:$E$492,$A132,'12pxv'!AE$39:AE$492)/sub_peso!FS132</f>
        <v>0.77</v>
      </c>
      <c r="FT132">
        <f>100*SUMIF('12pxv'!$E$39:$E$492,$A132,'12pxv'!AF$39:AF$492)/sub_peso!FT132</f>
        <v>0.83999999999999986</v>
      </c>
      <c r="FU132">
        <f>100*SUMIF('12pxv'!$E$39:$E$492,$A132,'12pxv'!AG$39:AG$492)/sub_peso!FU132</f>
        <v>1.2299999999999998</v>
      </c>
      <c r="FV132">
        <f>100*SUMIF('12pxv'!$E$39:$E$492,$A132,'12pxv'!AH$39:AH$492)/sub_peso!FV132</f>
        <v>0.30000000000000004</v>
      </c>
      <c r="FW132">
        <f>100*SUMIF('12pxv'!$E$39:$E$492,$A132,'12pxv'!AI$39:AI$492)/sub_peso!FW132</f>
        <v>1.27</v>
      </c>
      <c r="FX132">
        <f>100*SUMIF('12pxv'!$E$39:$E$492,$A132,'12pxv'!AJ$39:AJ$492)/sub_peso!FX132</f>
        <v>0.34000000000000008</v>
      </c>
      <c r="FY132">
        <f>100*SUMIF('12pxv'!$E$39:$E$492,$A132,'12pxv'!AK$39:AK$492)/sub_peso!FY132</f>
        <v>0.01</v>
      </c>
      <c r="FZ132">
        <f>100*SUMIF('12pxv'!$E$39:$E$492,$A132,'12pxv'!AL$39:AL$492)/sub_peso!FZ132</f>
        <v>1.6299999999999997</v>
      </c>
      <c r="GA132">
        <f>100*SUMIF('12pxv'!$E$39:$E$492,$A132,'12pxv'!AM$39:AM$492)/sub_peso!GA132</f>
        <v>-0.51</v>
      </c>
      <c r="GB132">
        <f>100*SUMIF('12pxv'!$E$39:$E$492,$A132,'12pxv'!AN$39:AN$492)/sub_peso!GB132</f>
        <v>1.02</v>
      </c>
    </row>
    <row r="133" spans="1:184" x14ac:dyDescent="0.25">
      <c r="A133" s="59">
        <v>1201051</v>
      </c>
      <c r="B133" s="56" t="s">
        <v>109</v>
      </c>
      <c r="C133" s="129">
        <v>9.7941869599371525E-2</v>
      </c>
      <c r="D133" s="129">
        <v>9.571428571428571E-2</v>
      </c>
      <c r="E133" s="129">
        <v>0.18148616600790515</v>
      </c>
      <c r="F133" s="129">
        <v>0.34122302158273382</v>
      </c>
      <c r="G133" s="129">
        <v>1.0901767068273092</v>
      </c>
      <c r="H133" s="129">
        <v>1.1593764988009594</v>
      </c>
      <c r="I133" s="129">
        <v>9.0501193317422443E-2</v>
      </c>
      <c r="J133" s="129">
        <v>2.8599761336515517</v>
      </c>
      <c r="K133" s="129">
        <v>0.91083591331269342</v>
      </c>
      <c r="L133" s="129">
        <v>0.95000000000000007</v>
      </c>
      <c r="M133" s="129">
        <v>0.21137404580152672</v>
      </c>
      <c r="N133" s="129">
        <v>2.5006106870229008</v>
      </c>
      <c r="O133" s="129">
        <v>-1.3371655328798187</v>
      </c>
      <c r="P133" s="129">
        <v>0.98527950310558998</v>
      </c>
      <c r="Q133" s="129">
        <v>1.0636700077101002</v>
      </c>
      <c r="R133" s="129">
        <v>-1.5536287242169595</v>
      </c>
      <c r="S133" s="129">
        <v>-0.53755832037325035</v>
      </c>
      <c r="T133" s="129">
        <v>-0.50886006289308183</v>
      </c>
      <c r="U133" s="129">
        <v>-1.6340667196187451</v>
      </c>
      <c r="V133" s="129">
        <v>-0.76976480129764813</v>
      </c>
      <c r="W133" s="129">
        <v>-1.3088852459016393</v>
      </c>
      <c r="X133" s="129">
        <v>4.2311036789297658</v>
      </c>
      <c r="Y133" s="129">
        <v>0.46930756843800325</v>
      </c>
      <c r="Z133" s="129">
        <v>2.9227741935483871</v>
      </c>
      <c r="AA133" s="129">
        <v>1.3063333333333333</v>
      </c>
      <c r="AB133" s="129">
        <v>2.703249211356467</v>
      </c>
      <c r="AC133" s="129">
        <v>-0.64886748844375963</v>
      </c>
      <c r="AD133" s="129">
        <v>0.25257812499999993</v>
      </c>
      <c r="AE133" s="129">
        <v>-0.26218823529411761</v>
      </c>
      <c r="AF133" s="129">
        <v>1.926682501979414</v>
      </c>
      <c r="AG133" s="129">
        <v>1.2948205928237129</v>
      </c>
      <c r="AH133" s="129">
        <v>0.81321235521235513</v>
      </c>
      <c r="AI133" s="129">
        <v>-0.15037779491133388</v>
      </c>
      <c r="AJ133" s="129">
        <v>0.70929906542056054</v>
      </c>
      <c r="AK133" s="129">
        <v>-0.61962015503875967</v>
      </c>
      <c r="AL133" s="129">
        <v>1.3078935003915428</v>
      </c>
      <c r="AM133" s="129">
        <v>-2.803002345582486</v>
      </c>
      <c r="AN133" s="129">
        <v>1.4824797406807131</v>
      </c>
      <c r="AO133" s="129">
        <v>0.74457763475462557</v>
      </c>
      <c r="AP133" s="129">
        <v>6.3816814874696837</v>
      </c>
      <c r="AQ133" s="129">
        <v>4.0145148669796562</v>
      </c>
      <c r="AR133" s="129">
        <v>1.4718663594470043</v>
      </c>
      <c r="AS133" s="129">
        <v>0.93153369481022474</v>
      </c>
      <c r="AT133" s="129">
        <v>1.981931464174455</v>
      </c>
      <c r="AU133" s="129">
        <v>4.5451468315301398</v>
      </c>
      <c r="AV133" s="129">
        <v>-0.83354958985831473</v>
      </c>
      <c r="AW133" s="129">
        <v>2.4481363636363636</v>
      </c>
      <c r="AX133" s="129">
        <v>0.59670605612998517</v>
      </c>
      <c r="AY133" s="129">
        <v>4.0122958057395142</v>
      </c>
      <c r="AZ133" s="129">
        <v>-0.72063829787234046</v>
      </c>
      <c r="BA133" s="129">
        <v>3.8729805615550759</v>
      </c>
      <c r="BB133" s="129">
        <v>-0.19568845618915159</v>
      </c>
      <c r="BC133" s="129">
        <v>-2.2400000000000007</v>
      </c>
      <c r="BD133" s="129">
        <v>1.3572413793103451</v>
      </c>
      <c r="BE133" s="129">
        <v>0.60626695217701643</v>
      </c>
      <c r="BF133" s="129">
        <v>2.6883868665239117</v>
      </c>
      <c r="BG133" s="129">
        <v>-2.0889308176100632</v>
      </c>
      <c r="BH133" s="129">
        <v>1.0812893982808023</v>
      </c>
      <c r="BI133" s="129">
        <v>2.1418362989323843</v>
      </c>
      <c r="BJ133" s="129">
        <v>-0.66807017543859637</v>
      </c>
      <c r="BK133" s="129">
        <v>1.4125106990014262</v>
      </c>
      <c r="BL133" s="129">
        <v>0.16807637906647807</v>
      </c>
      <c r="BM133" s="129">
        <v>1.2138810198300256E-2</v>
      </c>
      <c r="BN133" s="129">
        <v>0.62277185501066112</v>
      </c>
      <c r="BO133" s="129">
        <v>2.4336725978647684</v>
      </c>
      <c r="BP133" s="129">
        <v>0.88456201822004188</v>
      </c>
      <c r="BQ133" s="129">
        <v>1.0216561844863732</v>
      </c>
      <c r="BR133" s="129">
        <v>2.6518997912317332</v>
      </c>
      <c r="BS133" s="129">
        <v>7.5061391541609818E-2</v>
      </c>
      <c r="BT133" s="129">
        <v>0.26469093406593402</v>
      </c>
      <c r="BU133" s="129">
        <v>2.4714876033057851</v>
      </c>
      <c r="BV133" s="129">
        <v>-0.50283411685695101</v>
      </c>
      <c r="BW133" s="129">
        <v>1.0156262694651323</v>
      </c>
      <c r="BX133" s="129">
        <v>-7.3098591549295766E-2</v>
      </c>
      <c r="BY133" s="129">
        <v>-0.25541469993256921</v>
      </c>
      <c r="BZ133" s="129">
        <v>0.38511929107021142</v>
      </c>
      <c r="CA133" s="129">
        <v>0.33476807639836287</v>
      </c>
      <c r="CB133" s="129">
        <v>1.1632196452933152</v>
      </c>
      <c r="CC133" s="129">
        <v>-4.1768292682926797E-2</v>
      </c>
      <c r="CD133" s="129">
        <v>0.72552076242341745</v>
      </c>
      <c r="CE133" s="129">
        <v>0.46645621181262736</v>
      </c>
      <c r="CF133" s="129">
        <v>0.20639810426540287</v>
      </c>
      <c r="CG133" s="129">
        <v>1.2640703177822854</v>
      </c>
      <c r="CH133" s="129">
        <v>0.09</v>
      </c>
      <c r="CI133" s="129">
        <v>0.68</v>
      </c>
      <c r="CJ133" s="129">
        <v>1.1699999999999997</v>
      </c>
      <c r="CK133" s="129">
        <v>-9.9999999999999985E-3</v>
      </c>
      <c r="CL133" s="129">
        <v>0.46</v>
      </c>
      <c r="CM133" s="129">
        <v>0.59</v>
      </c>
      <c r="CN133" s="129">
        <v>0.30000000000000004</v>
      </c>
      <c r="CO133" s="129">
        <v>1.25</v>
      </c>
      <c r="CP133" s="129">
        <v>0.74</v>
      </c>
      <c r="CQ133" s="129">
        <v>-0.1</v>
      </c>
      <c r="CR133" s="129">
        <v>-7.0000000000000007E-2</v>
      </c>
      <c r="CS133" s="129">
        <v>0.64</v>
      </c>
      <c r="CT133" s="129">
        <v>0.72</v>
      </c>
      <c r="CU133" s="129">
        <v>1.1199999999999999</v>
      </c>
      <c r="CV133" s="129">
        <v>0.64</v>
      </c>
      <c r="CW133" s="129">
        <v>0.12</v>
      </c>
      <c r="CX133" s="129">
        <v>1.04</v>
      </c>
      <c r="CY133" s="129">
        <v>0.86</v>
      </c>
      <c r="CZ133" s="129">
        <v>0.38</v>
      </c>
      <c r="DA133" s="129">
        <v>1.54</v>
      </c>
      <c r="DB133" s="129">
        <v>0.53</v>
      </c>
      <c r="DC133" s="129">
        <v>-0.03</v>
      </c>
      <c r="DD133" s="129">
        <v>1.02</v>
      </c>
      <c r="DE133" s="129">
        <v>0.8</v>
      </c>
      <c r="DF133" s="129">
        <v>0.85</v>
      </c>
      <c r="DG133" s="129">
        <v>0.53000000000000014</v>
      </c>
      <c r="DH133" s="129">
        <v>0.16</v>
      </c>
      <c r="DI133" s="129">
        <v>1.1100000000000001</v>
      </c>
      <c r="DJ133" s="129">
        <v>1.32</v>
      </c>
      <c r="DK133" s="129">
        <v>9.9999999999999985E-3</v>
      </c>
      <c r="DL133" s="129">
        <v>1.08</v>
      </c>
      <c r="DM133" s="129">
        <v>0.49</v>
      </c>
      <c r="DN133" s="129">
        <v>1.9500000000000002</v>
      </c>
      <c r="DO133" s="129">
        <v>0.56999999999999995</v>
      </c>
      <c r="DP133" s="129">
        <v>0.68</v>
      </c>
      <c r="DQ133" s="129">
        <v>0.72999999999999987</v>
      </c>
      <c r="DR133" s="129">
        <v>0.02</v>
      </c>
      <c r="DS133" s="129">
        <v>1.04</v>
      </c>
      <c r="DT133" s="129">
        <v>0.56000000000000005</v>
      </c>
      <c r="DU133" s="129">
        <v>0.32</v>
      </c>
      <c r="DV133" s="129">
        <v>1.1599999999999999</v>
      </c>
      <c r="DW133" s="129">
        <v>0.65</v>
      </c>
      <c r="DX133" s="129">
        <v>1.31</v>
      </c>
      <c r="DY133" s="129">
        <v>0.76</v>
      </c>
      <c r="DZ133" s="129">
        <v>0.47000000000000003</v>
      </c>
      <c r="EA133" s="129">
        <v>0.37</v>
      </c>
      <c r="EB133" s="129">
        <v>1.01</v>
      </c>
      <c r="EC133" s="129">
        <v>0.38</v>
      </c>
      <c r="ED133" s="129">
        <v>0.87999999999999989</v>
      </c>
      <c r="EE133" s="129">
        <v>0.1</v>
      </c>
      <c r="EF133" s="129">
        <v>0.46</v>
      </c>
      <c r="EG133" s="129">
        <v>1.18</v>
      </c>
      <c r="EH133" s="129">
        <v>1.63</v>
      </c>
      <c r="EI133" s="129">
        <v>0.84</v>
      </c>
      <c r="EJ133" s="129">
        <v>0.35</v>
      </c>
      <c r="EK133" s="129">
        <v>0.45</v>
      </c>
      <c r="EL133" s="129">
        <v>0.91</v>
      </c>
      <c r="EM133" s="129">
        <v>0.55000000000000004</v>
      </c>
      <c r="EN133" s="129">
        <v>1.54</v>
      </c>
      <c r="EO133" s="129">
        <v>0.98</v>
      </c>
      <c r="EP133" s="129">
        <v>-0.36</v>
      </c>
      <c r="EQ133" s="129">
        <v>-0.03</v>
      </c>
      <c r="ER133" s="129">
        <v>1.1599999999999999</v>
      </c>
      <c r="ES133" s="129">
        <v>1.38</v>
      </c>
      <c r="ET133" s="129">
        <v>0.35</v>
      </c>
      <c r="EU133" s="129">
        <v>0.34</v>
      </c>
      <c r="EV133">
        <f>100*SUMIF('12pxv'!$E$39:$E$492,$A133,'12pxv'!H$39:H$492)/sub_peso!EV133</f>
        <v>0.52</v>
      </c>
      <c r="EW133">
        <f>100*SUMIF('12pxv'!$E$39:$E$492,$A133,'12pxv'!I$39:I$492)/sub_peso!EW133</f>
        <v>0.53</v>
      </c>
      <c r="EX133">
        <f>100*SUMIF('12pxv'!$E$39:$E$492,$A133,'12pxv'!J$39:J$492)/sub_peso!EX133</f>
        <v>0.18</v>
      </c>
      <c r="EY133">
        <f>100*SUMIF('12pxv'!$E$39:$E$492,$A133,'12pxv'!K$39:K$492)/sub_peso!EY133</f>
        <v>0.12</v>
      </c>
      <c r="EZ133">
        <f>100*SUMIF('12pxv'!$E$39:$E$492,$A133,'12pxv'!L$39:L$492)/sub_peso!EZ133</f>
        <v>-0.44</v>
      </c>
      <c r="FA133">
        <f>100*SUMIF('12pxv'!$E$39:$E$492,$A133,'12pxv'!M$39:M$492)/sub_peso!FA133</f>
        <v>1.66</v>
      </c>
      <c r="FB133">
        <f>100*SUMIF('12pxv'!$E$39:$E$492,$A133,'12pxv'!N$39:N$492)/sub_peso!FB133</f>
        <v>0.61</v>
      </c>
      <c r="FC133">
        <f>100*SUMIF('12pxv'!$E$39:$E$492,$A133,'12pxv'!O$39:O$492)/sub_peso!FC133</f>
        <v>1.17</v>
      </c>
      <c r="FD133">
        <f>100*SUMIF('12pxv'!$E$39:$E$492,$A133,'12pxv'!P$39:P$492)/sub_peso!FD133</f>
        <v>0.48999999999999994</v>
      </c>
      <c r="FE133">
        <f>100*SUMIF('12pxv'!$E$39:$E$492,$A133,'12pxv'!Q$39:Q$492)/sub_peso!FE133</f>
        <v>1.7800000000000002</v>
      </c>
      <c r="FF133">
        <f>100*SUMIF('12pxv'!$E$39:$E$492,$A133,'12pxv'!R$39:R$492)/sub_peso!FF133</f>
        <v>1.04</v>
      </c>
      <c r="FG133">
        <f>100*SUMIF('12pxv'!$E$39:$E$492,$A133,'12pxv'!S$39:S$492)/sub_peso!FG133</f>
        <v>1.22</v>
      </c>
      <c r="FH133">
        <f>100*SUMIF('12pxv'!$E$39:$E$492,$A133,'12pxv'!T$39:T$492)/sub_peso!FH133</f>
        <v>0.34</v>
      </c>
      <c r="FI133">
        <f>100*SUMIF('12pxv'!$E$39:$E$492,$A133,'12pxv'!U$39:U$492)/sub_peso!FI133</f>
        <v>1.45</v>
      </c>
      <c r="FJ133">
        <f>100*SUMIF('12pxv'!$E$39:$E$492,$A133,'12pxv'!V$39:V$492)/sub_peso!FJ133</f>
        <v>-0.16</v>
      </c>
      <c r="FK133">
        <f>100*SUMIF('12pxv'!$E$39:$E$492,$A133,'12pxv'!W$39:W$492)/sub_peso!FK133</f>
        <v>-0.35</v>
      </c>
      <c r="FL133">
        <f>100*SUMIF('12pxv'!$E$39:$E$492,$A133,'12pxv'!X$39:X$492)/sub_peso!FL133</f>
        <v>0.62</v>
      </c>
      <c r="FM133">
        <f>100*SUMIF('12pxv'!$E$39:$E$492,$A133,'12pxv'!Y$39:Y$492)/sub_peso!FM133</f>
        <v>1.5199999999999998</v>
      </c>
      <c r="FN133">
        <f>100*SUMIF('12pxv'!$E$39:$E$492,$A133,'12pxv'!Z$39:Z$492)/sub_peso!FN133</f>
        <v>1.1200000000000001</v>
      </c>
      <c r="FO133">
        <f>100*SUMIF('12pxv'!$E$39:$E$492,$A133,'12pxv'!AA$39:AA$492)/sub_peso!FO133</f>
        <v>0.11</v>
      </c>
      <c r="FP133">
        <f>100*SUMIF('12pxv'!$E$39:$E$492,$A133,'12pxv'!AB$39:AB$492)/sub_peso!FP133</f>
        <v>1.42</v>
      </c>
      <c r="FQ133">
        <f>100*SUMIF('12pxv'!$E$39:$E$492,$A133,'12pxv'!AC$39:AC$492)/sub_peso!FQ133</f>
        <v>0.21</v>
      </c>
      <c r="FR133">
        <f>100*SUMIF('12pxv'!$E$39:$E$492,$A133,'12pxv'!AD$39:AD$492)/sub_peso!FR133</f>
        <v>0.63</v>
      </c>
      <c r="FS133">
        <f>100*SUMIF('12pxv'!$E$39:$E$492,$A133,'12pxv'!AE$39:AE$492)/sub_peso!FS133</f>
        <v>1.25</v>
      </c>
      <c r="FT133">
        <f>100*SUMIF('12pxv'!$E$39:$E$492,$A133,'12pxv'!AF$39:AF$492)/sub_peso!FT133</f>
        <v>1.31</v>
      </c>
      <c r="FU133">
        <f>100*SUMIF('12pxv'!$E$39:$E$492,$A133,'12pxv'!AG$39:AG$492)/sub_peso!FU133</f>
        <v>-0.38</v>
      </c>
      <c r="FV133">
        <f>100*SUMIF('12pxv'!$E$39:$E$492,$A133,'12pxv'!AH$39:AH$492)/sub_peso!FV133</f>
        <v>1.19</v>
      </c>
      <c r="FW133">
        <f>100*SUMIF('12pxv'!$E$39:$E$492,$A133,'12pxv'!AI$39:AI$492)/sub_peso!FW133</f>
        <v>0.15</v>
      </c>
      <c r="FX133">
        <f>100*SUMIF('12pxv'!$E$39:$E$492,$A133,'12pxv'!AJ$39:AJ$492)/sub_peso!FX133</f>
        <v>1.1399999999999999</v>
      </c>
      <c r="FY133">
        <f>100*SUMIF('12pxv'!$E$39:$E$492,$A133,'12pxv'!AK$39:AK$492)/sub_peso!FY133</f>
        <v>-0.36</v>
      </c>
      <c r="FZ133">
        <f>100*SUMIF('12pxv'!$E$39:$E$492,$A133,'12pxv'!AL$39:AL$492)/sub_peso!FZ133</f>
        <v>1</v>
      </c>
      <c r="GA133">
        <f>100*SUMIF('12pxv'!$E$39:$E$492,$A133,'12pxv'!AM$39:AM$492)/sub_peso!GA133</f>
        <v>0.53</v>
      </c>
      <c r="GB133">
        <f>100*SUMIF('12pxv'!$E$39:$E$492,$A133,'12pxv'!AN$39:AN$492)/sub_peso!GB133</f>
        <v>1.55</v>
      </c>
    </row>
    <row r="134" spans="1:184" x14ac:dyDescent="0.25">
      <c r="A134" s="59">
        <v>1201061</v>
      </c>
      <c r="B134" s="56" t="s">
        <v>133</v>
      </c>
      <c r="C134" s="129">
        <v>-0.05</v>
      </c>
      <c r="D134" s="129">
        <v>5.000000000000001E-2</v>
      </c>
      <c r="E134" s="129">
        <v>-7.0000000000000007E-2</v>
      </c>
      <c r="F134" s="129">
        <v>0.39</v>
      </c>
      <c r="G134" s="129">
        <v>0.84000000000000008</v>
      </c>
      <c r="H134" s="129">
        <v>-0.36</v>
      </c>
      <c r="I134" s="129">
        <v>-0.42000000000000004</v>
      </c>
      <c r="J134" s="129">
        <v>1.1200000000000001</v>
      </c>
      <c r="K134" s="129">
        <v>-0.03</v>
      </c>
      <c r="L134" s="129">
        <v>2.2000000000000002</v>
      </c>
      <c r="M134" s="129">
        <v>-0.28000000000000003</v>
      </c>
      <c r="N134" s="129">
        <v>1.41</v>
      </c>
      <c r="O134" s="129">
        <v>0.17</v>
      </c>
      <c r="P134" s="129">
        <v>1.1200000000000001</v>
      </c>
      <c r="Q134" s="129">
        <v>1.39</v>
      </c>
      <c r="R134" s="129">
        <v>-0.7</v>
      </c>
      <c r="S134" s="129">
        <v>1.25</v>
      </c>
      <c r="T134" s="129">
        <v>-0.73</v>
      </c>
      <c r="U134" s="129">
        <v>1.69</v>
      </c>
      <c r="V134" s="129">
        <v>-1.8700000000000003</v>
      </c>
      <c r="W134" s="129">
        <v>1.4</v>
      </c>
      <c r="X134" s="129">
        <v>1.1299999999999999</v>
      </c>
      <c r="Y134" s="129">
        <v>2.0699999999999998</v>
      </c>
      <c r="Z134" s="129">
        <v>0.16</v>
      </c>
      <c r="AA134" s="129">
        <v>0.76</v>
      </c>
      <c r="AB134" s="129">
        <v>-0.19</v>
      </c>
      <c r="AC134" s="129">
        <v>-1.24</v>
      </c>
      <c r="AD134" s="129">
        <v>0.39</v>
      </c>
      <c r="AE134" s="129">
        <v>0.14000000000000001</v>
      </c>
      <c r="AF134" s="129">
        <v>0.56999999999999995</v>
      </c>
      <c r="AG134" s="129">
        <v>1.41</v>
      </c>
      <c r="AH134" s="129">
        <v>0.31</v>
      </c>
      <c r="AI134" s="129">
        <v>0.56000000000000005</v>
      </c>
      <c r="AJ134" s="129">
        <v>0.11</v>
      </c>
      <c r="AK134" s="129">
        <v>0.33</v>
      </c>
      <c r="AL134" s="129">
        <v>0.26</v>
      </c>
      <c r="AM134" s="129">
        <v>0.95999999999999985</v>
      </c>
      <c r="AN134" s="129">
        <v>0.48</v>
      </c>
      <c r="AO134" s="129">
        <v>0.73999999999999988</v>
      </c>
      <c r="AP134" s="129">
        <v>3.1699999999999995</v>
      </c>
      <c r="AQ134" s="129">
        <v>2.78</v>
      </c>
      <c r="AR134" s="129">
        <v>1.06</v>
      </c>
      <c r="AS134" s="129">
        <v>0.05</v>
      </c>
      <c r="AT134" s="129">
        <v>1.73</v>
      </c>
      <c r="AU134" s="129">
        <v>0.54</v>
      </c>
      <c r="AV134" s="129">
        <v>1.33</v>
      </c>
      <c r="AW134" s="129">
        <v>1.1599999999999999</v>
      </c>
      <c r="AX134" s="129">
        <v>0.31</v>
      </c>
      <c r="AY134" s="129">
        <v>0.8</v>
      </c>
      <c r="AZ134" s="129">
        <v>1.06</v>
      </c>
      <c r="BA134" s="129">
        <v>0.64</v>
      </c>
      <c r="BB134" s="129">
        <v>0.54</v>
      </c>
      <c r="BC134" s="129">
        <v>-0.13</v>
      </c>
      <c r="BD134" s="129">
        <v>0.08</v>
      </c>
      <c r="BE134" s="129">
        <v>0.55000000000000004</v>
      </c>
      <c r="BF134" s="129">
        <v>0.28999999999999998</v>
      </c>
      <c r="BG134" s="129">
        <v>0.21000000000000002</v>
      </c>
      <c r="BH134" s="129">
        <v>-0.93</v>
      </c>
      <c r="BI134" s="129">
        <v>-0.20000000000000004</v>
      </c>
      <c r="BJ134" s="129">
        <v>0.12</v>
      </c>
      <c r="BK134" s="129">
        <v>0.56999999999999995</v>
      </c>
      <c r="BL134" s="129">
        <v>-0.1</v>
      </c>
      <c r="BM134" s="129">
        <v>0.63</v>
      </c>
      <c r="BN134" s="129">
        <v>0.16</v>
      </c>
      <c r="BO134" s="129">
        <v>2.2200000000000002</v>
      </c>
      <c r="BP134" s="129">
        <v>0.8600000000000001</v>
      </c>
      <c r="BQ134" s="129">
        <v>0.16</v>
      </c>
      <c r="BR134" s="129">
        <v>0.71</v>
      </c>
      <c r="BS134" s="129">
        <v>0.69</v>
      </c>
      <c r="BT134" s="129">
        <v>1.3</v>
      </c>
      <c r="BU134" s="129">
        <v>0.16</v>
      </c>
      <c r="BV134" s="129">
        <v>0.56999999999999995</v>
      </c>
      <c r="BW134" s="129">
        <v>0.1</v>
      </c>
      <c r="BX134" s="129">
        <v>-0.36</v>
      </c>
      <c r="BY134" s="129">
        <v>0.18</v>
      </c>
      <c r="BZ134" s="129">
        <v>0.05</v>
      </c>
      <c r="CA134" s="129">
        <v>0.42000000000000004</v>
      </c>
      <c r="CB134" s="129">
        <v>2.65</v>
      </c>
      <c r="CC134" s="129">
        <v>0.77</v>
      </c>
      <c r="CD134" s="129">
        <v>0.52</v>
      </c>
      <c r="CE134" s="129">
        <v>-0.15</v>
      </c>
      <c r="CF134" s="129">
        <v>0.79</v>
      </c>
      <c r="CG134" s="129">
        <v>0.02</v>
      </c>
      <c r="CH134" s="129">
        <v>0.01</v>
      </c>
      <c r="CI134" s="129">
        <v>0.64</v>
      </c>
      <c r="CJ134" s="129">
        <v>-0.18</v>
      </c>
      <c r="CK134" s="129">
        <v>0.73</v>
      </c>
      <c r="CL134" s="129">
        <v>0.51</v>
      </c>
      <c r="CM134" s="129">
        <v>0.04</v>
      </c>
      <c r="CN134" s="129">
        <v>0.04</v>
      </c>
      <c r="CO134" s="129">
        <v>0.68</v>
      </c>
      <c r="CP134" s="129">
        <v>0.03</v>
      </c>
      <c r="CQ134" s="129">
        <v>0.55000000000000004</v>
      </c>
      <c r="CR134" s="129">
        <v>0.44000000000000006</v>
      </c>
      <c r="CS134" s="129">
        <v>0.12</v>
      </c>
      <c r="CT134" s="129">
        <v>0.66</v>
      </c>
      <c r="CU134" s="129">
        <v>0.16</v>
      </c>
      <c r="CV134" s="129">
        <v>1.26</v>
      </c>
      <c r="CW134" s="129">
        <v>0.89000000000000012</v>
      </c>
      <c r="CX134" s="129">
        <v>0.35</v>
      </c>
      <c r="CY134" s="129">
        <v>1.85</v>
      </c>
      <c r="CZ134" s="129">
        <v>0.31</v>
      </c>
      <c r="DA134" s="129">
        <v>0.43</v>
      </c>
      <c r="DB134" s="129">
        <v>0.63</v>
      </c>
      <c r="DC134" s="129">
        <v>0.44</v>
      </c>
      <c r="DD134" s="129">
        <v>0.86999999999999988</v>
      </c>
      <c r="DE134" s="129">
        <v>1.48</v>
      </c>
      <c r="DF134" s="129">
        <v>1.25</v>
      </c>
      <c r="DG134" s="129">
        <v>0.96</v>
      </c>
      <c r="DH134" s="129">
        <v>0.61</v>
      </c>
      <c r="DI134" s="129">
        <v>0.4</v>
      </c>
      <c r="DJ134" s="129">
        <v>1.2</v>
      </c>
      <c r="DK134" s="129">
        <v>0.13</v>
      </c>
      <c r="DL134" s="129">
        <v>0.31</v>
      </c>
      <c r="DM134" s="129">
        <v>-0.13</v>
      </c>
      <c r="DN134" s="129">
        <v>-0.21</v>
      </c>
      <c r="DO134" s="129">
        <v>0.18000000000000002</v>
      </c>
      <c r="DP134" s="129">
        <v>-0.47999999999999993</v>
      </c>
      <c r="DQ134" s="129">
        <v>0.15</v>
      </c>
      <c r="DR134" s="129">
        <v>0.23</v>
      </c>
      <c r="DS134" s="129">
        <v>0.16</v>
      </c>
      <c r="DT134" s="129">
        <v>0.75</v>
      </c>
      <c r="DU134" s="129">
        <v>0.28999999999999998</v>
      </c>
      <c r="DV134" s="129">
        <v>0.78</v>
      </c>
      <c r="DW134" s="129">
        <v>0.52</v>
      </c>
      <c r="DX134" s="129">
        <v>0.66</v>
      </c>
      <c r="DY134" s="129">
        <v>0.40000000000000008</v>
      </c>
      <c r="DZ134" s="129">
        <v>0.06</v>
      </c>
      <c r="EA134" s="129">
        <v>0</v>
      </c>
      <c r="EB134" s="129">
        <v>0.56000000000000005</v>
      </c>
      <c r="EC134" s="129">
        <v>0.38000000000000006</v>
      </c>
      <c r="ED134" s="129">
        <v>0.12</v>
      </c>
      <c r="EE134" s="129">
        <v>0.43</v>
      </c>
      <c r="EF134" s="129">
        <v>0.49</v>
      </c>
      <c r="EG134" s="129">
        <v>1.88</v>
      </c>
      <c r="EH134" s="129">
        <v>0.98</v>
      </c>
      <c r="EI134" s="129">
        <v>1.5699999999999998</v>
      </c>
      <c r="EJ134" s="129">
        <v>0.04</v>
      </c>
      <c r="EK134" s="129">
        <v>0.43999999999999995</v>
      </c>
      <c r="EL134" s="129">
        <v>0.02</v>
      </c>
      <c r="EM134" s="129">
        <v>3.0000000000000002E-2</v>
      </c>
      <c r="EN134" s="129">
        <v>0.76999999999999991</v>
      </c>
      <c r="EO134" s="129">
        <v>0.6</v>
      </c>
      <c r="EP134" s="129">
        <v>0.8</v>
      </c>
      <c r="EQ134" s="129">
        <v>0.45</v>
      </c>
      <c r="ER134" s="129">
        <v>0.56999999999999995</v>
      </c>
      <c r="ES134" s="129">
        <v>0.87000000000000011</v>
      </c>
      <c r="ET134" s="129">
        <v>0.90999999999999992</v>
      </c>
      <c r="EU134" s="129">
        <v>1.21</v>
      </c>
      <c r="EV134">
        <f>100*SUMIF('12pxv'!$E$39:$E$492,$A134,'12pxv'!H$39:H$492)/sub_peso!EV134</f>
        <v>0.38</v>
      </c>
      <c r="EW134">
        <f>100*SUMIF('12pxv'!$E$39:$E$492,$A134,'12pxv'!I$39:I$492)/sub_peso!EW134</f>
        <v>0.24</v>
      </c>
      <c r="EX134">
        <f>100*SUMIF('12pxv'!$E$39:$E$492,$A134,'12pxv'!J$39:J$492)/sub_peso!EX134</f>
        <v>0.6</v>
      </c>
      <c r="EY134">
        <f>100*SUMIF('12pxv'!$E$39:$E$492,$A134,'12pxv'!K$39:K$492)/sub_peso!EY134</f>
        <v>1.05</v>
      </c>
      <c r="EZ134">
        <f>100*SUMIF('12pxv'!$E$39:$E$492,$A134,'12pxv'!L$39:L$492)/sub_peso!EZ134</f>
        <v>-0.08</v>
      </c>
      <c r="FA134">
        <f>100*SUMIF('12pxv'!$E$39:$E$492,$A134,'12pxv'!M$39:M$492)/sub_peso!FA134</f>
        <v>1.33</v>
      </c>
      <c r="FB134">
        <f>100*SUMIF('12pxv'!$E$39:$E$492,$A134,'12pxv'!N$39:N$492)/sub_peso!FB134</f>
        <v>0.08</v>
      </c>
      <c r="FC134">
        <f>100*SUMIF('12pxv'!$E$39:$E$492,$A134,'12pxv'!O$39:O$492)/sub_peso!FC134</f>
        <v>0.76</v>
      </c>
      <c r="FD134">
        <f>100*SUMIF('12pxv'!$E$39:$E$492,$A134,'12pxv'!P$39:P$492)/sub_peso!FD134</f>
        <v>0.81</v>
      </c>
      <c r="FE134">
        <f>100*SUMIF('12pxv'!$E$39:$E$492,$A134,'12pxv'!Q$39:Q$492)/sub_peso!FE134</f>
        <v>0.32</v>
      </c>
      <c r="FF134">
        <f>100*SUMIF('12pxv'!$E$39:$E$492,$A134,'12pxv'!R$39:R$492)/sub_peso!FF134</f>
        <v>0.87999999999999989</v>
      </c>
      <c r="FG134">
        <f>100*SUMIF('12pxv'!$E$39:$E$492,$A134,'12pxv'!S$39:S$492)/sub_peso!FG134</f>
        <v>0.90000000000000013</v>
      </c>
      <c r="FH134">
        <f>100*SUMIF('12pxv'!$E$39:$E$492,$A134,'12pxv'!T$39:T$492)/sub_peso!FH134</f>
        <v>1.94</v>
      </c>
      <c r="FI134">
        <f>100*SUMIF('12pxv'!$E$39:$E$492,$A134,'12pxv'!U$39:U$492)/sub_peso!FI134</f>
        <v>1.42</v>
      </c>
      <c r="FJ134">
        <f>100*SUMIF('12pxv'!$E$39:$E$492,$A134,'12pxv'!V$39:V$492)/sub_peso!FJ134</f>
        <v>0.79</v>
      </c>
      <c r="FK134">
        <f>100*SUMIF('12pxv'!$E$39:$E$492,$A134,'12pxv'!W$39:W$492)/sub_peso!FK134</f>
        <v>-0.08</v>
      </c>
      <c r="FL134">
        <f>100*SUMIF('12pxv'!$E$39:$E$492,$A134,'12pxv'!X$39:X$492)/sub_peso!FL134</f>
        <v>0.44000000000000006</v>
      </c>
      <c r="FM134">
        <f>100*SUMIF('12pxv'!$E$39:$E$492,$A134,'12pxv'!Y$39:Y$492)/sub_peso!FM134</f>
        <v>0.26</v>
      </c>
      <c r="FN134">
        <f>100*SUMIF('12pxv'!$E$39:$E$492,$A134,'12pxv'!Z$39:Z$492)/sub_peso!FN134</f>
        <v>-0.61</v>
      </c>
      <c r="FO134">
        <f>100*SUMIF('12pxv'!$E$39:$E$492,$A134,'12pxv'!AA$39:AA$492)/sub_peso!FO134</f>
        <v>-0.59</v>
      </c>
      <c r="FP134">
        <f>100*SUMIF('12pxv'!$E$39:$E$492,$A134,'12pxv'!AB$39:AB$492)/sub_peso!FP134</f>
        <v>-0.59</v>
      </c>
      <c r="FQ134">
        <f>100*SUMIF('12pxv'!$E$39:$E$492,$A134,'12pxv'!AC$39:AC$492)/sub_peso!FQ134</f>
        <v>0.87999999999999989</v>
      </c>
      <c r="FR134">
        <f>100*SUMIF('12pxv'!$E$39:$E$492,$A134,'12pxv'!AD$39:AD$492)/sub_peso!FR134</f>
        <v>0.5</v>
      </c>
      <c r="FS134">
        <f>100*SUMIF('12pxv'!$E$39:$E$492,$A134,'12pxv'!AE$39:AE$492)/sub_peso!FS134</f>
        <v>0.05</v>
      </c>
      <c r="FT134">
        <f>100*SUMIF('12pxv'!$E$39:$E$492,$A134,'12pxv'!AF$39:AF$492)/sub_peso!FT134</f>
        <v>0.71</v>
      </c>
      <c r="FU134">
        <f>100*SUMIF('12pxv'!$E$39:$E$492,$A134,'12pxv'!AG$39:AG$492)/sub_peso!FU134</f>
        <v>0.59</v>
      </c>
      <c r="FV134">
        <f>100*SUMIF('12pxv'!$E$39:$E$492,$A134,'12pxv'!AH$39:AH$492)/sub_peso!FV134</f>
        <v>0.48</v>
      </c>
      <c r="FW134">
        <f>100*SUMIF('12pxv'!$E$39:$E$492,$A134,'12pxv'!AI$39:AI$492)/sub_peso!FW134</f>
        <v>0.64</v>
      </c>
      <c r="FX134">
        <f>100*SUMIF('12pxv'!$E$39:$E$492,$A134,'12pxv'!AJ$39:AJ$492)/sub_peso!FX134</f>
        <v>1.7299999999999998</v>
      </c>
      <c r="FY134">
        <f>100*SUMIF('12pxv'!$E$39:$E$492,$A134,'12pxv'!AK$39:AK$492)/sub_peso!FY134</f>
        <v>0.43</v>
      </c>
      <c r="FZ134">
        <f>100*SUMIF('12pxv'!$E$39:$E$492,$A134,'12pxv'!AL$39:AL$492)/sub_peso!FZ134</f>
        <v>0.5</v>
      </c>
      <c r="GA134">
        <f>100*SUMIF('12pxv'!$E$39:$E$492,$A134,'12pxv'!AM$39:AM$492)/sub_peso!GA134</f>
        <v>0.87</v>
      </c>
      <c r="GB134">
        <f>100*SUMIF('12pxv'!$E$39:$E$492,$A134,'12pxv'!AN$39:AN$492)/sub_peso!GB134</f>
        <v>1.9000000000000001</v>
      </c>
    </row>
    <row r="135" spans="1:184" x14ac:dyDescent="0.25">
      <c r="A135" s="60">
        <v>2101001</v>
      </c>
      <c r="B135" s="56" t="s">
        <v>134</v>
      </c>
      <c r="C135" s="129">
        <v>-0.13</v>
      </c>
      <c r="D135" s="129">
        <v>-0.48</v>
      </c>
      <c r="E135" s="129">
        <v>-0.45</v>
      </c>
      <c r="F135" s="129">
        <v>-0.21</v>
      </c>
      <c r="G135" s="129">
        <v>-0.11</v>
      </c>
      <c r="H135" s="129">
        <v>-0.16</v>
      </c>
      <c r="I135" s="129">
        <v>-0.16999999999999998</v>
      </c>
      <c r="J135" s="129">
        <v>-0.36000000000000004</v>
      </c>
      <c r="K135" s="129">
        <v>-0.36</v>
      </c>
      <c r="L135" s="129">
        <v>-0.16</v>
      </c>
      <c r="M135" s="129">
        <v>-0.39</v>
      </c>
      <c r="N135" s="129">
        <v>-0.22</v>
      </c>
      <c r="O135" s="129">
        <v>-0.13</v>
      </c>
      <c r="P135" s="129">
        <v>-0.14000000000000001</v>
      </c>
      <c r="Q135" s="129">
        <v>-9.9999999999999992E-2</v>
      </c>
      <c r="R135" s="129">
        <v>-3.0000000000000002E-2</v>
      </c>
      <c r="S135" s="129">
        <v>-0.12</v>
      </c>
      <c r="T135" s="129">
        <v>-7.0000000000000007E-2</v>
      </c>
      <c r="U135" s="129">
        <v>-0.1</v>
      </c>
      <c r="V135" s="129">
        <v>7.0000000000000007E-2</v>
      </c>
      <c r="W135" s="129">
        <v>-0.12</v>
      </c>
      <c r="X135" s="129">
        <v>0.23</v>
      </c>
      <c r="Y135" s="129">
        <v>0.27</v>
      </c>
      <c r="Z135" s="129">
        <v>0.17</v>
      </c>
      <c r="AA135" s="129">
        <v>0.14000000000000001</v>
      </c>
      <c r="AB135" s="129">
        <v>0.12</v>
      </c>
      <c r="AC135" s="129">
        <v>0.14000000000000001</v>
      </c>
      <c r="AD135" s="129">
        <v>0.11</v>
      </c>
      <c r="AE135" s="129">
        <v>0.09</v>
      </c>
      <c r="AF135" s="129">
        <v>-0.37000000000000005</v>
      </c>
      <c r="AG135" s="129">
        <v>-0.09</v>
      </c>
      <c r="AH135" s="129">
        <v>0.09</v>
      </c>
      <c r="AI135" s="129">
        <v>7.0000000000000007E-2</v>
      </c>
      <c r="AJ135" s="129">
        <v>-0.02</v>
      </c>
      <c r="AK135" s="129">
        <v>-0.01</v>
      </c>
      <c r="AL135" s="129">
        <v>0.11999999999999998</v>
      </c>
      <c r="AM135" s="129">
        <v>0.14000000000000001</v>
      </c>
      <c r="AN135" s="129">
        <v>-7.0000000000000007E-2</v>
      </c>
      <c r="AO135" s="129">
        <v>3.0000000000000002E-2</v>
      </c>
      <c r="AP135" s="129">
        <v>0.17</v>
      </c>
      <c r="AQ135" s="129">
        <v>0.24</v>
      </c>
      <c r="AR135" s="129">
        <v>0.56999999999999995</v>
      </c>
      <c r="AS135" s="129">
        <v>0.26</v>
      </c>
      <c r="AT135" s="129">
        <v>0.36</v>
      </c>
      <c r="AU135" s="129">
        <v>0.26</v>
      </c>
      <c r="AV135" s="129">
        <v>0.14000000000000001</v>
      </c>
      <c r="AW135" s="129">
        <v>0.01</v>
      </c>
      <c r="AX135" s="129">
        <v>0.37</v>
      </c>
      <c r="AY135" s="129">
        <v>0.14000000000000001</v>
      </c>
      <c r="AZ135" s="129">
        <v>0.59</v>
      </c>
      <c r="BA135" s="129">
        <v>0.32</v>
      </c>
      <c r="BB135" s="129">
        <v>0.40000000000000008</v>
      </c>
      <c r="BC135" s="129">
        <v>0.26</v>
      </c>
      <c r="BD135" s="129">
        <v>0.28999999999999998</v>
      </c>
      <c r="BE135" s="129">
        <v>-0.12</v>
      </c>
      <c r="BF135" s="129">
        <v>-0.11999999999999998</v>
      </c>
      <c r="BG135" s="129">
        <v>0</v>
      </c>
      <c r="BH135" s="129">
        <v>0.2</v>
      </c>
      <c r="BI135" s="129">
        <v>0.12</v>
      </c>
      <c r="BJ135" s="129">
        <v>0.12</v>
      </c>
      <c r="BK135" s="129">
        <v>0.23</v>
      </c>
      <c r="BL135" s="129">
        <v>-6.0000000000000005E-2</v>
      </c>
      <c r="BM135" s="129">
        <v>0.26</v>
      </c>
      <c r="BN135" s="129">
        <v>0.20999999999999996</v>
      </c>
      <c r="BO135" s="129">
        <v>0.36</v>
      </c>
      <c r="BP135" s="129">
        <v>7.0000000000000007E-2</v>
      </c>
      <c r="BQ135" s="129">
        <v>0.28000000000000003</v>
      </c>
      <c r="BR135" s="129">
        <v>0.4</v>
      </c>
      <c r="BS135" s="129">
        <v>0.01</v>
      </c>
      <c r="BT135" s="129">
        <v>0.18</v>
      </c>
      <c r="BU135" s="129">
        <v>0.34</v>
      </c>
      <c r="BV135" s="129">
        <v>0.25</v>
      </c>
      <c r="BW135" s="129">
        <v>0.41999999999999987</v>
      </c>
      <c r="BX135" s="129">
        <v>0.23</v>
      </c>
      <c r="BY135" s="129">
        <v>0.36</v>
      </c>
      <c r="BZ135" s="129">
        <v>0.09</v>
      </c>
      <c r="CA135" s="129">
        <v>-0.09</v>
      </c>
      <c r="CB135" s="129">
        <v>-0.19</v>
      </c>
      <c r="CC135" s="129">
        <v>0.47999999999999993</v>
      </c>
      <c r="CD135" s="129">
        <v>0.53</v>
      </c>
      <c r="CE135" s="129">
        <v>0.04</v>
      </c>
      <c r="CF135" s="129">
        <v>0.14000000000000001</v>
      </c>
      <c r="CG135" s="129">
        <v>0.32</v>
      </c>
      <c r="CH135" s="129">
        <v>0.2</v>
      </c>
      <c r="CI135" s="129">
        <v>0.42</v>
      </c>
      <c r="CJ135" s="129">
        <v>0.44</v>
      </c>
      <c r="CK135" s="129">
        <v>0.16</v>
      </c>
      <c r="CL135" s="129">
        <v>0.28000000000000003</v>
      </c>
      <c r="CM135" s="129">
        <v>0.3</v>
      </c>
      <c r="CN135" s="129">
        <v>0.17</v>
      </c>
      <c r="CO135" s="129">
        <v>0.47</v>
      </c>
      <c r="CP135" s="129">
        <v>0.28000000000000003</v>
      </c>
      <c r="CQ135" s="129">
        <v>0.39</v>
      </c>
      <c r="CR135" s="129">
        <v>0.26</v>
      </c>
      <c r="CS135" s="129">
        <v>0.24</v>
      </c>
      <c r="CT135" s="129">
        <v>0.18</v>
      </c>
      <c r="CU135" s="129">
        <v>0.33</v>
      </c>
      <c r="CV135" s="129">
        <v>0.55000000000000004</v>
      </c>
      <c r="CW135" s="129">
        <v>0.56999999999999995</v>
      </c>
      <c r="CX135" s="129">
        <v>0.66000000000000014</v>
      </c>
      <c r="CY135" s="129">
        <v>0.28000000000000003</v>
      </c>
      <c r="CZ135" s="129">
        <v>0.64</v>
      </c>
      <c r="DA135" s="129">
        <v>0.28000000000000003</v>
      </c>
      <c r="DB135" s="129">
        <v>0.2</v>
      </c>
      <c r="DC135" s="129">
        <v>0.45</v>
      </c>
      <c r="DD135" s="129">
        <v>0.53</v>
      </c>
      <c r="DE135" s="129">
        <v>0.42</v>
      </c>
      <c r="DF135" s="129">
        <v>0.57999999999999996</v>
      </c>
      <c r="DG135" s="129">
        <v>0.71999999999999986</v>
      </c>
      <c r="DH135" s="129">
        <v>0.62000000000000011</v>
      </c>
      <c r="DI135" s="129">
        <v>0.86</v>
      </c>
      <c r="DJ135" s="129">
        <v>0.84</v>
      </c>
      <c r="DK135" s="129">
        <v>0.56000000000000005</v>
      </c>
      <c r="DL135" s="129">
        <v>1.01</v>
      </c>
      <c r="DM135" s="129">
        <v>0.65</v>
      </c>
      <c r="DN135" s="129">
        <v>0.43</v>
      </c>
      <c r="DO135" s="129">
        <v>0.83999999999999986</v>
      </c>
      <c r="DP135" s="129">
        <v>0.78</v>
      </c>
      <c r="DQ135" s="129">
        <v>0.52</v>
      </c>
      <c r="DR135" s="129">
        <v>0.47</v>
      </c>
      <c r="DS135" s="129">
        <v>0.49</v>
      </c>
      <c r="DT135" s="129">
        <v>0.43</v>
      </c>
      <c r="DU135" s="129">
        <v>0.21</v>
      </c>
      <c r="DV135" s="129">
        <v>0.21</v>
      </c>
      <c r="DW135" s="129">
        <v>0.39</v>
      </c>
      <c r="DX135" s="129">
        <v>0.43999999999999995</v>
      </c>
      <c r="DY135" s="129">
        <v>0.28999999999999998</v>
      </c>
      <c r="DZ135" s="129">
        <v>0.32</v>
      </c>
      <c r="EA135" s="129">
        <v>0.57000000000000006</v>
      </c>
      <c r="EB135" s="129">
        <v>0.74</v>
      </c>
      <c r="EC135" s="129">
        <v>0.74</v>
      </c>
      <c r="ED135" s="129">
        <v>0.52</v>
      </c>
      <c r="EE135" s="129">
        <v>0.34999999999999992</v>
      </c>
      <c r="EF135" s="129">
        <v>0.61</v>
      </c>
      <c r="EG135" s="129">
        <v>0.83</v>
      </c>
      <c r="EH135" s="129">
        <v>1.05</v>
      </c>
      <c r="EI135" s="129">
        <v>0.73</v>
      </c>
      <c r="EJ135" s="129">
        <v>1.23</v>
      </c>
      <c r="EK135" s="129">
        <v>1.55</v>
      </c>
      <c r="EL135" s="129">
        <v>0.4</v>
      </c>
      <c r="EM135" s="129">
        <v>0.76</v>
      </c>
      <c r="EN135" s="129">
        <v>0.95</v>
      </c>
      <c r="EO135" s="129">
        <v>0.84</v>
      </c>
      <c r="EP135" s="129">
        <v>0.45999999999999996</v>
      </c>
      <c r="EQ135" s="129">
        <v>1.06</v>
      </c>
      <c r="ER135" s="129">
        <v>0.92000000000000015</v>
      </c>
      <c r="ES135" s="129">
        <v>0.79999999999999993</v>
      </c>
      <c r="ET135" s="129">
        <v>0.81</v>
      </c>
      <c r="EU135" s="129">
        <v>0.70999999999999985</v>
      </c>
      <c r="EV135">
        <f>100*SUMIF('12pxv'!$E$39:$E$492,$A135,'12pxv'!H$39:H$492)/sub_peso!EV135</f>
        <v>1.3</v>
      </c>
      <c r="EW135">
        <f>100*SUMIF('12pxv'!$E$39:$E$492,$A135,'12pxv'!I$39:I$492)/sub_peso!EW135</f>
        <v>1.19</v>
      </c>
      <c r="EX135">
        <f>100*SUMIF('12pxv'!$E$39:$E$492,$A135,'12pxv'!J$39:J$492)/sub_peso!EX135</f>
        <v>0.44999999999999996</v>
      </c>
      <c r="EY135">
        <f>100*SUMIF('12pxv'!$E$39:$E$492,$A135,'12pxv'!K$39:K$492)/sub_peso!EY135</f>
        <v>0.82</v>
      </c>
      <c r="EZ135">
        <f>100*SUMIF('12pxv'!$E$39:$E$492,$A135,'12pxv'!L$39:L$492)/sub_peso!EZ135</f>
        <v>0.63</v>
      </c>
      <c r="FA135">
        <f>100*SUMIF('12pxv'!$E$39:$E$492,$A135,'12pxv'!M$39:M$492)/sub_peso!FA135</f>
        <v>0.68</v>
      </c>
      <c r="FB135">
        <f>100*SUMIF('12pxv'!$E$39:$E$492,$A135,'12pxv'!N$39:N$492)/sub_peso!FB135</f>
        <v>1.1599999999999999</v>
      </c>
      <c r="FC135">
        <f>100*SUMIF('12pxv'!$E$39:$E$492,$A135,'12pxv'!O$39:O$492)/sub_peso!FC135</f>
        <v>0.43</v>
      </c>
      <c r="FD135">
        <f>100*SUMIF('12pxv'!$E$39:$E$492,$A135,'12pxv'!P$39:P$492)/sub_peso!FD135</f>
        <v>0.61</v>
      </c>
      <c r="FE135">
        <f>100*SUMIF('12pxv'!$E$39:$E$492,$A135,'12pxv'!Q$39:Q$492)/sub_peso!FE135</f>
        <v>0.51000000000000012</v>
      </c>
      <c r="FF135">
        <f>100*SUMIF('12pxv'!$E$39:$E$492,$A135,'12pxv'!R$39:R$492)/sub_peso!FF135</f>
        <v>0.3</v>
      </c>
      <c r="FG135">
        <f>100*SUMIF('12pxv'!$E$39:$E$492,$A135,'12pxv'!S$39:S$492)/sub_peso!FG135</f>
        <v>0.54</v>
      </c>
      <c r="FH135">
        <f>100*SUMIF('12pxv'!$E$39:$E$492,$A135,'12pxv'!T$39:T$492)/sub_peso!FH135</f>
        <v>1.56</v>
      </c>
      <c r="FI135">
        <f>100*SUMIF('12pxv'!$E$39:$E$492,$A135,'12pxv'!U$39:U$492)/sub_peso!FI135</f>
        <v>2.2599999999999998</v>
      </c>
      <c r="FJ135">
        <f>100*SUMIF('12pxv'!$E$39:$E$492,$A135,'12pxv'!V$39:V$492)/sub_peso!FJ135</f>
        <v>0.34</v>
      </c>
      <c r="FK135">
        <f>100*SUMIF('12pxv'!$E$39:$E$492,$A135,'12pxv'!W$39:W$492)/sub_peso!FK135</f>
        <v>0.83000000000000007</v>
      </c>
      <c r="FL135">
        <f>100*SUMIF('12pxv'!$E$39:$E$492,$A135,'12pxv'!X$39:X$492)/sub_peso!FL135</f>
        <v>0.75</v>
      </c>
      <c r="FM135">
        <f>100*SUMIF('12pxv'!$E$39:$E$492,$A135,'12pxv'!Y$39:Y$492)/sub_peso!FM135</f>
        <v>1.04</v>
      </c>
      <c r="FN135">
        <f>100*SUMIF('12pxv'!$E$39:$E$492,$A135,'12pxv'!Z$39:Z$492)/sub_peso!FN135</f>
        <v>0.83000000000000007</v>
      </c>
      <c r="FO135">
        <f>100*SUMIF('12pxv'!$E$39:$E$492,$A135,'12pxv'!AA$39:AA$492)/sub_peso!FO135</f>
        <v>0.74</v>
      </c>
      <c r="FP135">
        <f>100*SUMIF('12pxv'!$E$39:$E$492,$A135,'12pxv'!AB$39:AB$492)/sub_peso!FP135</f>
        <v>0.8</v>
      </c>
      <c r="FQ135">
        <f>100*SUMIF('12pxv'!$E$39:$E$492,$A135,'12pxv'!AC$39:AC$492)/sub_peso!FQ135</f>
        <v>1.02</v>
      </c>
      <c r="FR135">
        <f>100*SUMIF('12pxv'!$E$39:$E$492,$A135,'12pxv'!AD$39:AD$492)/sub_peso!FR135</f>
        <v>0.5</v>
      </c>
      <c r="FS135">
        <f>100*SUMIF('12pxv'!$E$39:$E$492,$A135,'12pxv'!AE$39:AE$492)/sub_peso!FS135</f>
        <v>0.75</v>
      </c>
      <c r="FT135">
        <f>100*SUMIF('12pxv'!$E$39:$E$492,$A135,'12pxv'!AF$39:AF$492)/sub_peso!FT135</f>
        <v>0.87000000000000011</v>
      </c>
      <c r="FU135">
        <f>100*SUMIF('12pxv'!$E$39:$E$492,$A135,'12pxv'!AG$39:AG$492)/sub_peso!FU135</f>
        <v>1.2</v>
      </c>
      <c r="FV135">
        <f>100*SUMIF('12pxv'!$E$39:$E$492,$A135,'12pxv'!AH$39:AH$492)/sub_peso!FV135</f>
        <v>0.59</v>
      </c>
      <c r="FW135">
        <f>100*SUMIF('12pxv'!$E$39:$E$492,$A135,'12pxv'!AI$39:AI$492)/sub_peso!FW135</f>
        <v>0.72</v>
      </c>
      <c r="FX135">
        <f>100*SUMIF('12pxv'!$E$39:$E$492,$A135,'12pxv'!AJ$39:AJ$492)/sub_peso!FX135</f>
        <v>0.82000000000000006</v>
      </c>
      <c r="FY135">
        <f>100*SUMIF('12pxv'!$E$39:$E$492,$A135,'12pxv'!AK$39:AK$492)/sub_peso!FY135</f>
        <v>0.84</v>
      </c>
      <c r="FZ135">
        <f>100*SUMIF('12pxv'!$E$39:$E$492,$A135,'12pxv'!AL$39:AL$492)/sub_peso!FZ135</f>
        <v>0.92000000000000015</v>
      </c>
      <c r="GA135">
        <f>100*SUMIF('12pxv'!$E$39:$E$492,$A135,'12pxv'!AM$39:AM$492)/sub_peso!GA135</f>
        <v>0.66</v>
      </c>
      <c r="GB135">
        <f>100*SUMIF('12pxv'!$E$39:$E$492,$A135,'12pxv'!AN$39:AN$492)/sub_peso!GB135</f>
        <v>0.56999999999999995</v>
      </c>
    </row>
    <row r="136" spans="1:184" x14ac:dyDescent="0.25">
      <c r="A136" s="60">
        <v>2101002</v>
      </c>
      <c r="B136" s="56" t="s">
        <v>135</v>
      </c>
      <c r="C136" s="129">
        <v>0.04</v>
      </c>
      <c r="D136" s="129">
        <v>0.08</v>
      </c>
      <c r="E136" s="129">
        <v>0.32</v>
      </c>
      <c r="F136" s="129">
        <v>0.44</v>
      </c>
      <c r="G136" s="129">
        <v>0.39</v>
      </c>
      <c r="H136" s="129">
        <v>0.56000000000000005</v>
      </c>
      <c r="I136" s="129">
        <v>0.36</v>
      </c>
      <c r="J136" s="129">
        <v>0.4</v>
      </c>
      <c r="K136" s="129">
        <v>0.12</v>
      </c>
      <c r="L136" s="129">
        <v>0.15</v>
      </c>
      <c r="M136" s="129">
        <v>-0.05</v>
      </c>
      <c r="N136" s="129">
        <v>-0.74</v>
      </c>
      <c r="O136" s="129">
        <v>0.13</v>
      </c>
      <c r="P136" s="129">
        <v>0.14000000000000001</v>
      </c>
      <c r="Q136" s="129">
        <v>0.12</v>
      </c>
      <c r="R136" s="129">
        <v>0.34</v>
      </c>
      <c r="S136" s="129">
        <v>0.42</v>
      </c>
      <c r="T136" s="129">
        <v>0.61</v>
      </c>
      <c r="U136" s="129">
        <v>0.56000000000000005</v>
      </c>
      <c r="V136" s="129">
        <v>0.32</v>
      </c>
      <c r="W136" s="129">
        <v>0.46999999999999986</v>
      </c>
      <c r="X136" s="129">
        <v>1.28</v>
      </c>
      <c r="Y136" s="129">
        <v>1.18</v>
      </c>
      <c r="Z136" s="129">
        <v>1.02</v>
      </c>
      <c r="AA136" s="129">
        <v>0.9</v>
      </c>
      <c r="AB136" s="129">
        <v>0.76</v>
      </c>
      <c r="AC136" s="129">
        <v>0.56999999999999995</v>
      </c>
      <c r="AD136" s="129">
        <v>0.32</v>
      </c>
      <c r="AE136" s="129">
        <v>0.28999999999999998</v>
      </c>
      <c r="AF136" s="129">
        <v>0.31</v>
      </c>
      <c r="AG136" s="129">
        <v>0.79</v>
      </c>
      <c r="AH136" s="129">
        <v>0.64</v>
      </c>
      <c r="AI136" s="129">
        <v>0.93</v>
      </c>
      <c r="AJ136" s="129">
        <v>0.65</v>
      </c>
      <c r="AK136" s="129">
        <v>0.63</v>
      </c>
      <c r="AL136" s="129">
        <v>1.1299999999999999</v>
      </c>
      <c r="AM136" s="129">
        <v>0.38</v>
      </c>
      <c r="AN136" s="129">
        <v>-0.24</v>
      </c>
      <c r="AO136" s="129">
        <v>-0.16</v>
      </c>
      <c r="AP136" s="129">
        <v>0.45</v>
      </c>
      <c r="AQ136" s="129">
        <v>0.35</v>
      </c>
      <c r="AR136" s="129">
        <v>0.64</v>
      </c>
      <c r="AS136" s="129">
        <v>0.69</v>
      </c>
      <c r="AT136" s="129">
        <v>0.81</v>
      </c>
      <c r="AU136" s="129">
        <v>0.37</v>
      </c>
      <c r="AV136" s="129">
        <v>1.42</v>
      </c>
      <c r="AW136" s="129">
        <v>3.06</v>
      </c>
      <c r="AX136" s="129">
        <v>0.68</v>
      </c>
      <c r="AY136" s="129">
        <v>0.32</v>
      </c>
      <c r="AZ136" s="129">
        <v>0.82</v>
      </c>
      <c r="BA136" s="129">
        <v>0.56000000000000016</v>
      </c>
      <c r="BB136" s="129">
        <v>0.95</v>
      </c>
      <c r="BC136" s="129">
        <v>0.72</v>
      </c>
      <c r="BD136" s="129">
        <v>1.5</v>
      </c>
      <c r="BE136" s="129">
        <v>1.02</v>
      </c>
      <c r="BF136" s="129">
        <v>0.8</v>
      </c>
      <c r="BG136" s="129">
        <v>0.5</v>
      </c>
      <c r="BH136" s="129">
        <v>0.43</v>
      </c>
      <c r="BI136" s="129">
        <v>0.46999999999999992</v>
      </c>
      <c r="BJ136" s="129">
        <v>0.62</v>
      </c>
      <c r="BK136" s="129">
        <v>0.94</v>
      </c>
      <c r="BL136" s="129">
        <v>-0.55000000000000004</v>
      </c>
      <c r="BM136" s="129">
        <v>0.8</v>
      </c>
      <c r="BN136" s="129">
        <v>1.33</v>
      </c>
      <c r="BO136" s="129">
        <v>0.76</v>
      </c>
      <c r="BP136" s="129">
        <v>0.98</v>
      </c>
      <c r="BQ136" s="129">
        <v>0.79</v>
      </c>
      <c r="BR136" s="129">
        <v>1.04</v>
      </c>
      <c r="BS136" s="129">
        <v>0.81</v>
      </c>
      <c r="BT136" s="129">
        <v>0.05</v>
      </c>
      <c r="BU136" s="129">
        <v>0.16</v>
      </c>
      <c r="BV136" s="129">
        <v>0.26</v>
      </c>
      <c r="BW136" s="129">
        <v>0.36</v>
      </c>
      <c r="BX136" s="129">
        <v>1.21</v>
      </c>
      <c r="BY136" s="129">
        <v>0.81</v>
      </c>
      <c r="BZ136" s="129">
        <v>0.87</v>
      </c>
      <c r="CA136" s="129">
        <v>1.23</v>
      </c>
      <c r="CB136" s="129">
        <v>1.81</v>
      </c>
      <c r="CC136" s="129">
        <v>0.86</v>
      </c>
      <c r="CD136" s="129">
        <v>-0.04</v>
      </c>
      <c r="CE136" s="129">
        <v>1.25</v>
      </c>
      <c r="CF136" s="129">
        <v>0.74</v>
      </c>
      <c r="CG136" s="129">
        <v>-0.17</v>
      </c>
      <c r="CH136" s="129">
        <v>0.44</v>
      </c>
      <c r="CI136" s="129">
        <v>0.03</v>
      </c>
      <c r="CJ136" s="129">
        <v>0.47</v>
      </c>
      <c r="CK136" s="129">
        <v>0.54</v>
      </c>
      <c r="CL136" s="129">
        <v>0.08</v>
      </c>
      <c r="CM136" s="129">
        <v>0.81</v>
      </c>
      <c r="CN136" s="129">
        <v>1.7800000000000002</v>
      </c>
      <c r="CO136" s="129">
        <v>0.62</v>
      </c>
      <c r="CP136" s="129">
        <v>-0.04</v>
      </c>
      <c r="CQ136" s="129">
        <v>-0.14000000000000001</v>
      </c>
      <c r="CR136" s="129">
        <v>-0.56000000000000005</v>
      </c>
      <c r="CS136" s="129">
        <v>0.78</v>
      </c>
      <c r="CT136" s="129">
        <v>-0.17</v>
      </c>
      <c r="CU136" s="129">
        <v>0.31</v>
      </c>
      <c r="CV136" s="129">
        <v>1.05</v>
      </c>
      <c r="CW136" s="129">
        <v>0.67</v>
      </c>
      <c r="CX136" s="129">
        <v>0.89</v>
      </c>
      <c r="CY136" s="129">
        <v>1.1200000000000001</v>
      </c>
      <c r="CZ136" s="129">
        <v>0.4</v>
      </c>
      <c r="DA136" s="129">
        <v>0.28999999999999998</v>
      </c>
      <c r="DB136" s="129">
        <v>0.34</v>
      </c>
      <c r="DC136" s="129">
        <v>0.41</v>
      </c>
      <c r="DD136" s="129">
        <v>-0.21</v>
      </c>
      <c r="DE136" s="129">
        <v>0.43000000000000005</v>
      </c>
      <c r="DF136" s="129">
        <v>-0.01</v>
      </c>
      <c r="DG136" s="129">
        <v>0.21000000000000002</v>
      </c>
      <c r="DH136" s="129">
        <v>0.67</v>
      </c>
      <c r="DI136" s="129">
        <v>-0.18</v>
      </c>
      <c r="DJ136" s="129">
        <v>0.3</v>
      </c>
      <c r="DK136" s="129">
        <v>-0.08</v>
      </c>
      <c r="DL136" s="129">
        <v>1.0900000000000001</v>
      </c>
      <c r="DM136" s="129">
        <v>0.71</v>
      </c>
      <c r="DN136" s="129">
        <v>0.14000000000000001</v>
      </c>
      <c r="DO136" s="129">
        <v>0.31</v>
      </c>
      <c r="DP136" s="129">
        <v>0.67</v>
      </c>
      <c r="DQ136" s="129">
        <v>0.67</v>
      </c>
      <c r="DR136" s="129">
        <v>0.21999999999999997</v>
      </c>
      <c r="DS136" s="129">
        <v>0.46</v>
      </c>
      <c r="DT136" s="129">
        <v>0.72</v>
      </c>
      <c r="DU136" s="129">
        <v>-0.26</v>
      </c>
      <c r="DV136" s="129">
        <v>-0.28999999999999998</v>
      </c>
      <c r="DW136" s="129">
        <v>0.74</v>
      </c>
      <c r="DX136" s="129">
        <v>0.11</v>
      </c>
      <c r="DY136" s="129">
        <v>1.07</v>
      </c>
      <c r="DZ136" s="129">
        <v>0.47</v>
      </c>
      <c r="EA136" s="129">
        <v>-0.6</v>
      </c>
      <c r="EB136" s="129">
        <v>1.17</v>
      </c>
      <c r="EC136" s="129">
        <v>0.68</v>
      </c>
      <c r="ED136" s="129">
        <v>0.56000000000000005</v>
      </c>
      <c r="EE136" s="129">
        <v>0.42</v>
      </c>
      <c r="EF136" s="129">
        <v>0.47</v>
      </c>
      <c r="EG136" s="129">
        <v>0.63</v>
      </c>
      <c r="EH136" s="129">
        <v>0.88000000000000012</v>
      </c>
      <c r="EI136" s="129">
        <v>1.04</v>
      </c>
      <c r="EJ136" s="129">
        <v>1.27</v>
      </c>
      <c r="EK136" s="129">
        <v>-0.90000000000000013</v>
      </c>
      <c r="EL136" s="129">
        <v>0.6</v>
      </c>
      <c r="EM136" s="129">
        <v>0.98999999999999988</v>
      </c>
      <c r="EN136" s="129">
        <v>1.01</v>
      </c>
      <c r="EO136" s="129">
        <v>0.91999999999999993</v>
      </c>
      <c r="EP136" s="129">
        <v>-0.19</v>
      </c>
      <c r="EQ136" s="129">
        <v>-0.53</v>
      </c>
      <c r="ER136" s="129">
        <v>0.44</v>
      </c>
      <c r="ES136" s="129">
        <v>0.77</v>
      </c>
      <c r="ET136" s="129">
        <v>0.18</v>
      </c>
      <c r="EU136" s="129">
        <v>0.74</v>
      </c>
      <c r="EV136">
        <f>100*SUMIF('12pxv'!$E$39:$E$492,$A136,'12pxv'!H$39:H$492)/sub_peso!EV136</f>
        <v>0.78</v>
      </c>
      <c r="EW136">
        <f>100*SUMIF('12pxv'!$E$39:$E$492,$A136,'12pxv'!I$39:I$492)/sub_peso!EW136</f>
        <v>0.68</v>
      </c>
      <c r="EX136">
        <f>100*SUMIF('12pxv'!$E$39:$E$492,$A136,'12pxv'!J$39:J$492)/sub_peso!EX136</f>
        <v>0.48</v>
      </c>
      <c r="EY136">
        <f>100*SUMIF('12pxv'!$E$39:$E$492,$A136,'12pxv'!K$39:K$492)/sub_peso!EY136</f>
        <v>1.01</v>
      </c>
      <c r="EZ136">
        <f>100*SUMIF('12pxv'!$E$39:$E$492,$A136,'12pxv'!L$39:L$492)/sub_peso!EZ136</f>
        <v>0.47</v>
      </c>
      <c r="FA136">
        <f>100*SUMIF('12pxv'!$E$39:$E$492,$A136,'12pxv'!M$39:M$492)/sub_peso!FA136</f>
        <v>0.54</v>
      </c>
      <c r="FB136">
        <f>100*SUMIF('12pxv'!$E$39:$E$492,$A136,'12pxv'!N$39:N$492)/sub_peso!FB136</f>
        <v>0.96</v>
      </c>
      <c r="FC136">
        <f>100*SUMIF('12pxv'!$E$39:$E$492,$A136,'12pxv'!O$39:O$492)/sub_peso!FC136</f>
        <v>1.06</v>
      </c>
      <c r="FD136">
        <f>100*SUMIF('12pxv'!$E$39:$E$492,$A136,'12pxv'!P$39:P$492)/sub_peso!FD136</f>
        <v>1.19</v>
      </c>
      <c r="FE136">
        <f>100*SUMIF('12pxv'!$E$39:$E$492,$A136,'12pxv'!Q$39:Q$492)/sub_peso!FE136</f>
        <v>0.28999999999999998</v>
      </c>
      <c r="FF136">
        <f>100*SUMIF('12pxv'!$E$39:$E$492,$A136,'12pxv'!R$39:R$492)/sub_peso!FF136</f>
        <v>0.45</v>
      </c>
      <c r="FG136">
        <f>100*SUMIF('12pxv'!$E$39:$E$492,$A136,'12pxv'!S$39:S$492)/sub_peso!FG136</f>
        <v>0.5</v>
      </c>
      <c r="FH136">
        <f>100*SUMIF('12pxv'!$E$39:$E$492,$A136,'12pxv'!T$39:T$492)/sub_peso!FH136</f>
        <v>1.18</v>
      </c>
      <c r="FI136">
        <f>100*SUMIF('12pxv'!$E$39:$E$492,$A136,'12pxv'!U$39:U$492)/sub_peso!FI136</f>
        <v>1.33</v>
      </c>
      <c r="FJ136">
        <f>100*SUMIF('12pxv'!$E$39:$E$492,$A136,'12pxv'!V$39:V$492)/sub_peso!FJ136</f>
        <v>0.62</v>
      </c>
      <c r="FK136">
        <f>100*SUMIF('12pxv'!$E$39:$E$492,$A136,'12pxv'!W$39:W$492)/sub_peso!FK136</f>
        <v>0.51000000000000012</v>
      </c>
      <c r="FL136">
        <f>100*SUMIF('12pxv'!$E$39:$E$492,$A136,'12pxv'!X$39:X$492)/sub_peso!FL136</f>
        <v>0.57999999999999985</v>
      </c>
      <c r="FM136">
        <f>100*SUMIF('12pxv'!$E$39:$E$492,$A136,'12pxv'!Y$39:Y$492)/sub_peso!FM136</f>
        <v>0.57999999999999996</v>
      </c>
      <c r="FN136">
        <f>100*SUMIF('12pxv'!$E$39:$E$492,$A136,'12pxv'!Z$39:Z$492)/sub_peso!FN136</f>
        <v>0.56999999999999995</v>
      </c>
      <c r="FO136">
        <f>100*SUMIF('12pxv'!$E$39:$E$492,$A136,'12pxv'!AA$39:AA$492)/sub_peso!FO136</f>
        <v>0.92</v>
      </c>
      <c r="FP136">
        <f>100*SUMIF('12pxv'!$E$39:$E$492,$A136,'12pxv'!AB$39:AB$492)/sub_peso!FP136</f>
        <v>0.23</v>
      </c>
      <c r="FQ136">
        <f>100*SUMIF('12pxv'!$E$39:$E$492,$A136,'12pxv'!AC$39:AC$492)/sub_peso!FQ136</f>
        <v>0.89</v>
      </c>
      <c r="FR136">
        <f>100*SUMIF('12pxv'!$E$39:$E$492,$A136,'12pxv'!AD$39:AD$492)/sub_peso!FR136</f>
        <v>0.25000000000000006</v>
      </c>
      <c r="FS136">
        <f>100*SUMIF('12pxv'!$E$39:$E$492,$A136,'12pxv'!AE$39:AE$492)/sub_peso!FS136</f>
        <v>0.60000000000000009</v>
      </c>
      <c r="FT136">
        <f>100*SUMIF('12pxv'!$E$39:$E$492,$A136,'12pxv'!AF$39:AF$492)/sub_peso!FT136</f>
        <v>0.82000000000000006</v>
      </c>
      <c r="FU136">
        <f>100*SUMIF('12pxv'!$E$39:$E$492,$A136,'12pxv'!AG$39:AG$492)/sub_peso!FU136</f>
        <v>0.80000000000000016</v>
      </c>
      <c r="FV136">
        <f>100*SUMIF('12pxv'!$E$39:$E$492,$A136,'12pxv'!AH$39:AH$492)/sub_peso!FV136</f>
        <v>0.18</v>
      </c>
      <c r="FW136">
        <f>100*SUMIF('12pxv'!$E$39:$E$492,$A136,'12pxv'!AI$39:AI$492)/sub_peso!FW136</f>
        <v>0.34</v>
      </c>
      <c r="FX136">
        <f>100*SUMIF('12pxv'!$E$39:$E$492,$A136,'12pxv'!AJ$39:AJ$492)/sub_peso!FX136</f>
        <v>0.59</v>
      </c>
      <c r="FY136">
        <f>100*SUMIF('12pxv'!$E$39:$E$492,$A136,'12pxv'!AK$39:AK$492)/sub_peso!FY136</f>
        <v>0.65</v>
      </c>
      <c r="FZ136">
        <f>100*SUMIF('12pxv'!$E$39:$E$492,$A136,'12pxv'!AL$39:AL$492)/sub_peso!FZ136</f>
        <v>0.95</v>
      </c>
      <c r="GA136">
        <f>100*SUMIF('12pxv'!$E$39:$E$492,$A136,'12pxv'!AM$39:AM$492)/sub_peso!GA136</f>
        <v>1.35</v>
      </c>
      <c r="GB136">
        <f>100*SUMIF('12pxv'!$E$39:$E$492,$A136,'12pxv'!AN$39:AN$492)/sub_peso!GB136</f>
        <v>0.32999999999999996</v>
      </c>
    </row>
    <row r="137" spans="1:184" x14ac:dyDescent="0.25">
      <c r="A137" s="60">
        <v>2101004</v>
      </c>
      <c r="B137" s="56" t="s">
        <v>137</v>
      </c>
      <c r="C137" s="129">
        <v>3.1300000000000003</v>
      </c>
      <c r="D137" s="129">
        <v>1.44</v>
      </c>
      <c r="E137" s="129">
        <v>1.18</v>
      </c>
      <c r="F137" s="129">
        <v>0.97</v>
      </c>
      <c r="G137" s="129">
        <v>2.04</v>
      </c>
      <c r="H137" s="129">
        <v>0.25</v>
      </c>
      <c r="I137" s="129">
        <v>-0.64</v>
      </c>
      <c r="J137" s="129">
        <v>1.82</v>
      </c>
      <c r="K137" s="129">
        <v>2.9999999999999995E-2</v>
      </c>
      <c r="L137" s="129">
        <v>0.01</v>
      </c>
      <c r="M137" s="129">
        <v>0.57999999999999985</v>
      </c>
      <c r="N137" s="129">
        <v>0</v>
      </c>
      <c r="O137" s="129">
        <v>7.0000000000000007E-2</v>
      </c>
      <c r="P137" s="129">
        <v>0.13</v>
      </c>
      <c r="Q137" s="129">
        <v>7.0000000000000007E-2</v>
      </c>
      <c r="R137" s="129">
        <v>1.9999999999999997E-2</v>
      </c>
      <c r="S137" s="129">
        <v>1.99</v>
      </c>
      <c r="T137" s="129">
        <v>1.1200000000000001</v>
      </c>
      <c r="U137" s="129">
        <v>2.3900000000000006</v>
      </c>
      <c r="V137" s="129">
        <v>1.6</v>
      </c>
      <c r="W137" s="129">
        <v>0.71</v>
      </c>
      <c r="X137" s="129">
        <v>0.08</v>
      </c>
      <c r="Y137" s="129">
        <v>4.4800000000000004</v>
      </c>
      <c r="Z137" s="129">
        <v>0.32</v>
      </c>
      <c r="AA137" s="129">
        <v>0.80000000000000016</v>
      </c>
      <c r="AB137" s="129">
        <v>1.57</v>
      </c>
      <c r="AC137" s="129">
        <v>0.14000000000000001</v>
      </c>
      <c r="AD137" s="129">
        <v>0.05</v>
      </c>
      <c r="AE137" s="129">
        <v>1.3200000000000003</v>
      </c>
      <c r="AF137" s="129">
        <v>1.04</v>
      </c>
      <c r="AG137" s="129">
        <v>0.89</v>
      </c>
      <c r="AH137" s="129">
        <v>1.47</v>
      </c>
      <c r="AI137" s="129">
        <v>0</v>
      </c>
      <c r="AJ137" s="129">
        <v>0.74999999999999989</v>
      </c>
      <c r="AK137" s="129">
        <v>2.0000000000000004E-2</v>
      </c>
      <c r="AL137" s="129">
        <v>0</v>
      </c>
      <c r="AM137" s="129">
        <v>2.1800000000000002</v>
      </c>
      <c r="AN137" s="129">
        <v>0.78000000000000014</v>
      </c>
      <c r="AO137" s="129">
        <v>0</v>
      </c>
      <c r="AP137" s="129">
        <v>0.25000000000000006</v>
      </c>
      <c r="AQ137" s="129">
        <v>1.74</v>
      </c>
      <c r="AR137" s="129">
        <v>0.79</v>
      </c>
      <c r="AS137" s="129">
        <v>0.26999999999999996</v>
      </c>
      <c r="AT137" s="129">
        <v>4.12</v>
      </c>
      <c r="AU137" s="129">
        <v>2.5299999999999998</v>
      </c>
      <c r="AV137" s="129">
        <v>1.9900000000000004</v>
      </c>
      <c r="AW137" s="129">
        <v>0.2</v>
      </c>
      <c r="AX137" s="129">
        <v>1.0000000000000002E-2</v>
      </c>
      <c r="AY137" s="129">
        <v>2.79</v>
      </c>
      <c r="AZ137" s="129">
        <v>6.3</v>
      </c>
      <c r="BA137" s="129">
        <v>0.18</v>
      </c>
      <c r="BB137" s="129">
        <v>0</v>
      </c>
      <c r="BC137" s="129">
        <v>0.25</v>
      </c>
      <c r="BD137" s="129">
        <v>0.79</v>
      </c>
      <c r="BE137" s="129">
        <v>0.83</v>
      </c>
      <c r="BF137" s="129">
        <v>2.62</v>
      </c>
      <c r="BG137" s="129">
        <v>0.73</v>
      </c>
      <c r="BH137" s="129">
        <v>0.27</v>
      </c>
      <c r="BI137" s="129">
        <v>0.42</v>
      </c>
      <c r="BJ137" s="129">
        <v>0.08</v>
      </c>
      <c r="BK137" s="129">
        <v>0</v>
      </c>
      <c r="BL137" s="129">
        <v>2.1600000000000006</v>
      </c>
      <c r="BM137" s="129">
        <v>0.3</v>
      </c>
      <c r="BN137" s="129">
        <v>0</v>
      </c>
      <c r="BO137" s="129">
        <v>1.79</v>
      </c>
      <c r="BP137" s="129">
        <v>0.41</v>
      </c>
      <c r="BQ137" s="129">
        <v>1.67</v>
      </c>
      <c r="BR137" s="129">
        <v>4.42</v>
      </c>
      <c r="BS137" s="129">
        <v>0.11999999999999998</v>
      </c>
      <c r="BT137" s="129">
        <v>0.24</v>
      </c>
      <c r="BU137" s="129">
        <v>0.43000000000000005</v>
      </c>
      <c r="BV137" s="129">
        <v>0.21000000000000002</v>
      </c>
      <c r="BW137" s="129">
        <v>2.39</v>
      </c>
      <c r="BX137" s="129">
        <v>2.08</v>
      </c>
      <c r="BY137" s="129">
        <v>0.28999999999999998</v>
      </c>
      <c r="BZ137" s="129">
        <v>0.33</v>
      </c>
      <c r="CA137" s="129">
        <v>0.16</v>
      </c>
      <c r="CB137" s="129">
        <v>0.21000000000000002</v>
      </c>
      <c r="CC137" s="129">
        <v>0</v>
      </c>
      <c r="CD137" s="129">
        <v>1.8400000000000005</v>
      </c>
      <c r="CE137" s="129">
        <v>-0.3</v>
      </c>
      <c r="CF137" s="129">
        <v>-0.04</v>
      </c>
      <c r="CG137" s="129">
        <v>0.4</v>
      </c>
      <c r="CH137" s="129">
        <v>0.27</v>
      </c>
      <c r="CI137" s="129">
        <v>0.51</v>
      </c>
      <c r="CJ137" s="129">
        <v>1.89</v>
      </c>
      <c r="CK137" s="129">
        <v>0.13</v>
      </c>
      <c r="CL137" s="129">
        <v>0</v>
      </c>
      <c r="CM137" s="129">
        <v>0</v>
      </c>
      <c r="CN137" s="129">
        <v>0</v>
      </c>
      <c r="CO137" s="129">
        <v>0</v>
      </c>
      <c r="CP137" s="129">
        <v>1.24</v>
      </c>
      <c r="CQ137" s="129">
        <v>0.72</v>
      </c>
      <c r="CR137" s="129">
        <v>0.19</v>
      </c>
      <c r="CS137" s="129">
        <v>0.38</v>
      </c>
      <c r="CT137" s="129">
        <v>0.23</v>
      </c>
      <c r="CU137" s="129">
        <v>0.02</v>
      </c>
      <c r="CV137" s="129">
        <v>1.23</v>
      </c>
      <c r="CW137" s="129">
        <v>0.71</v>
      </c>
      <c r="CX137" s="129">
        <v>0.01</v>
      </c>
      <c r="CY137" s="129">
        <v>0</v>
      </c>
      <c r="CZ137" s="129">
        <v>0</v>
      </c>
      <c r="DA137" s="129">
        <v>0</v>
      </c>
      <c r="DB137" s="129">
        <v>1.43</v>
      </c>
      <c r="DC137" s="129">
        <v>0.41</v>
      </c>
      <c r="DD137" s="129">
        <v>0.23</v>
      </c>
      <c r="DE137" s="129">
        <v>0.73</v>
      </c>
      <c r="DF137" s="129">
        <v>0.79</v>
      </c>
      <c r="DG137" s="129">
        <v>1.57</v>
      </c>
      <c r="DH137" s="129">
        <v>0.96</v>
      </c>
      <c r="DI137" s="129">
        <v>0.77000000000000013</v>
      </c>
      <c r="DJ137" s="129">
        <v>0</v>
      </c>
      <c r="DK137" s="129">
        <v>0</v>
      </c>
      <c r="DL137" s="129">
        <v>0</v>
      </c>
      <c r="DM137" s="129">
        <v>0</v>
      </c>
      <c r="DN137" s="129">
        <v>0</v>
      </c>
      <c r="DO137" s="129">
        <v>0.6100000000000001</v>
      </c>
      <c r="DP137" s="129">
        <v>1.34</v>
      </c>
      <c r="DQ137" s="129">
        <v>0.09</v>
      </c>
      <c r="DR137" s="129">
        <v>0.23000000000000004</v>
      </c>
      <c r="DS137" s="129">
        <v>1</v>
      </c>
      <c r="DT137" s="129">
        <v>0.82</v>
      </c>
      <c r="DU137" s="129">
        <v>0.53</v>
      </c>
      <c r="DV137" s="129">
        <v>0.05</v>
      </c>
      <c r="DW137" s="129">
        <v>0.17000000000000004</v>
      </c>
      <c r="DX137" s="129">
        <v>0</v>
      </c>
      <c r="DY137" s="129">
        <v>0</v>
      </c>
      <c r="DZ137" s="129">
        <v>0.7400000000000001</v>
      </c>
      <c r="EA137" s="129">
        <v>8.0000000000000016E-2</v>
      </c>
      <c r="EB137" s="129">
        <v>0.84000000000000008</v>
      </c>
      <c r="EC137" s="129">
        <v>0.06</v>
      </c>
      <c r="ED137" s="129">
        <v>0.13</v>
      </c>
      <c r="EE137" s="129">
        <v>0.23</v>
      </c>
      <c r="EF137" s="129">
        <v>0.69999999999999984</v>
      </c>
      <c r="EG137" s="129">
        <v>0.52</v>
      </c>
      <c r="EH137" s="129">
        <v>0</v>
      </c>
      <c r="EI137" s="129">
        <v>2.9999999999999995E-2</v>
      </c>
      <c r="EJ137" s="129">
        <v>7.0000000000000007E-2</v>
      </c>
      <c r="EK137" s="129">
        <v>0.42</v>
      </c>
      <c r="EL137" s="129">
        <v>0.66</v>
      </c>
      <c r="EM137" s="129">
        <v>1</v>
      </c>
      <c r="EN137" s="129">
        <v>2.3199999999999998</v>
      </c>
      <c r="EO137" s="129">
        <v>0.08</v>
      </c>
      <c r="EP137" s="129">
        <v>0.33</v>
      </c>
      <c r="EQ137" s="129">
        <v>1.05</v>
      </c>
      <c r="ER137" s="129">
        <v>1.19</v>
      </c>
      <c r="ES137" s="129">
        <v>0.86</v>
      </c>
      <c r="ET137" s="129">
        <v>0</v>
      </c>
      <c r="EU137" s="129">
        <v>0.04</v>
      </c>
      <c r="EV137">
        <f>100*SUMIF('12pxv'!$E$39:$E$492,$A137,'12pxv'!H$39:H$492)/sub_peso!EV137</f>
        <v>0.26</v>
      </c>
      <c r="EW137">
        <f>100*SUMIF('12pxv'!$E$39:$E$492,$A137,'12pxv'!I$39:I$492)/sub_peso!EW137</f>
        <v>0.21</v>
      </c>
      <c r="EX137">
        <f>100*SUMIF('12pxv'!$E$39:$E$492,$A137,'12pxv'!J$39:J$492)/sub_peso!EX137</f>
        <v>0.93</v>
      </c>
      <c r="EY137">
        <f>100*SUMIF('12pxv'!$E$39:$E$492,$A137,'12pxv'!K$39:K$492)/sub_peso!EY137</f>
        <v>0.97999999999999987</v>
      </c>
      <c r="EZ137">
        <f>100*SUMIF('12pxv'!$E$39:$E$492,$A137,'12pxv'!L$39:L$492)/sub_peso!EZ137</f>
        <v>2.3200000000000003</v>
      </c>
      <c r="FA137">
        <f>100*SUMIF('12pxv'!$E$39:$E$492,$A137,'12pxv'!M$39:M$492)/sub_peso!FA137</f>
        <v>0.82999999999999985</v>
      </c>
      <c r="FB137">
        <f>100*SUMIF('12pxv'!$E$39:$E$492,$A137,'12pxv'!N$39:N$492)/sub_peso!FB137</f>
        <v>0.25</v>
      </c>
      <c r="FC137">
        <f>100*SUMIF('12pxv'!$E$39:$E$492,$A137,'12pxv'!O$39:O$492)/sub_peso!FC137</f>
        <v>1.04</v>
      </c>
      <c r="FD137">
        <f>100*SUMIF('12pxv'!$E$39:$E$492,$A137,'12pxv'!P$39:P$492)/sub_peso!FD137</f>
        <v>0.92</v>
      </c>
      <c r="FE137">
        <f>100*SUMIF('12pxv'!$E$39:$E$492,$A137,'12pxv'!Q$39:Q$492)/sub_peso!FE137</f>
        <v>0.63</v>
      </c>
      <c r="FF137">
        <f>100*SUMIF('12pxv'!$E$39:$E$492,$A137,'12pxv'!R$39:R$492)/sub_peso!FF137</f>
        <v>0</v>
      </c>
      <c r="FG137">
        <f>100*SUMIF('12pxv'!$E$39:$E$492,$A137,'12pxv'!S$39:S$492)/sub_peso!FG137</f>
        <v>0.15</v>
      </c>
      <c r="FH137">
        <f>100*SUMIF('12pxv'!$E$39:$E$492,$A137,'12pxv'!T$39:T$492)/sub_peso!FH137</f>
        <v>0.01</v>
      </c>
      <c r="FI137">
        <f>100*SUMIF('12pxv'!$E$39:$E$492,$A137,'12pxv'!U$39:U$492)/sub_peso!FI137</f>
        <v>0.35</v>
      </c>
      <c r="FJ137">
        <f>100*SUMIF('12pxv'!$E$39:$E$492,$A137,'12pxv'!V$39:V$492)/sub_peso!FJ137</f>
        <v>0.66</v>
      </c>
      <c r="FK137">
        <f>100*SUMIF('12pxv'!$E$39:$E$492,$A137,'12pxv'!W$39:W$492)/sub_peso!FK137</f>
        <v>0.81</v>
      </c>
      <c r="FL137">
        <f>100*SUMIF('12pxv'!$E$39:$E$492,$A137,'12pxv'!X$39:X$492)/sub_peso!FL137</f>
        <v>1.19</v>
      </c>
      <c r="FM137">
        <f>100*SUMIF('12pxv'!$E$39:$E$492,$A137,'12pxv'!Y$39:Y$492)/sub_peso!FM137</f>
        <v>1.03</v>
      </c>
      <c r="FN137">
        <f>100*SUMIF('12pxv'!$E$39:$E$492,$A137,'12pxv'!Z$39:Z$492)/sub_peso!FN137</f>
        <v>0.64</v>
      </c>
      <c r="FO137">
        <f>100*SUMIF('12pxv'!$E$39:$E$492,$A137,'12pxv'!AA$39:AA$492)/sub_peso!FO137</f>
        <v>0.01</v>
      </c>
      <c r="FP137">
        <f>100*SUMIF('12pxv'!$E$39:$E$492,$A137,'12pxv'!AB$39:AB$492)/sub_peso!FP137</f>
        <v>0</v>
      </c>
      <c r="FQ137">
        <f>100*SUMIF('12pxv'!$E$39:$E$492,$A137,'12pxv'!AC$39:AC$492)/sub_peso!FQ137</f>
        <v>0</v>
      </c>
      <c r="FR137">
        <f>100*SUMIF('12pxv'!$E$39:$E$492,$A137,'12pxv'!AD$39:AD$492)/sub_peso!FR137</f>
        <v>0.52000000000000013</v>
      </c>
      <c r="FS137">
        <f>100*SUMIF('12pxv'!$E$39:$E$492,$A137,'12pxv'!AE$39:AE$492)/sub_peso!FS137</f>
        <v>0.56999999999999995</v>
      </c>
      <c r="FT137">
        <f>100*SUMIF('12pxv'!$E$39:$E$492,$A137,'12pxv'!AF$39:AF$492)/sub_peso!FT137</f>
        <v>0.33</v>
      </c>
      <c r="FU137">
        <f>100*SUMIF('12pxv'!$E$39:$E$492,$A137,'12pxv'!AG$39:AG$492)/sub_peso!FU137</f>
        <v>0.37</v>
      </c>
      <c r="FV137">
        <f>100*SUMIF('12pxv'!$E$39:$E$492,$A137,'12pxv'!AH$39:AH$492)/sub_peso!FV137</f>
        <v>0.49</v>
      </c>
      <c r="FW137">
        <f>100*SUMIF('12pxv'!$E$39:$E$492,$A137,'12pxv'!AI$39:AI$492)/sub_peso!FW137</f>
        <v>0.76</v>
      </c>
      <c r="FX137">
        <f>100*SUMIF('12pxv'!$E$39:$E$492,$A137,'12pxv'!AJ$39:AJ$492)/sub_peso!FX137</f>
        <v>-5.2499999999999991</v>
      </c>
      <c r="FY137">
        <f>100*SUMIF('12pxv'!$E$39:$E$492,$A137,'12pxv'!AK$39:AK$492)/sub_peso!FY137</f>
        <v>0.95</v>
      </c>
      <c r="FZ137">
        <f>100*SUMIF('12pxv'!$E$39:$E$492,$A137,'12pxv'!AL$39:AL$492)/sub_peso!FZ137</f>
        <v>-1.34</v>
      </c>
      <c r="GA137">
        <f>100*SUMIF('12pxv'!$E$39:$E$492,$A137,'12pxv'!AM$39:AM$492)/sub_peso!GA137</f>
        <v>1.46</v>
      </c>
      <c r="GB137">
        <f>100*SUMIF('12pxv'!$E$39:$E$492,$A137,'12pxv'!AN$39:AN$492)/sub_peso!GB137</f>
        <v>-0.45</v>
      </c>
    </row>
    <row r="138" spans="1:184" x14ac:dyDescent="0.25">
      <c r="A138" s="60">
        <v>2101012</v>
      </c>
      <c r="B138" s="56" t="s">
        <v>138</v>
      </c>
      <c r="C138" s="129">
        <v>1.45</v>
      </c>
      <c r="D138" s="129">
        <v>-0.13</v>
      </c>
      <c r="E138" s="129">
        <v>-0.20999999999999996</v>
      </c>
      <c r="F138" s="129">
        <v>1.33</v>
      </c>
      <c r="G138" s="129">
        <v>-0.09</v>
      </c>
      <c r="H138" s="129">
        <v>2.14</v>
      </c>
      <c r="I138" s="129">
        <v>-0.91</v>
      </c>
      <c r="J138" s="129">
        <v>0.97999999999999987</v>
      </c>
      <c r="K138" s="129">
        <v>1.39</v>
      </c>
      <c r="L138" s="129">
        <v>0.3</v>
      </c>
      <c r="M138" s="129">
        <v>-5.78</v>
      </c>
      <c r="N138" s="129">
        <v>2.02</v>
      </c>
      <c r="O138" s="129">
        <v>2.23</v>
      </c>
      <c r="P138" s="129">
        <v>0.56999999999999995</v>
      </c>
      <c r="Q138" s="129">
        <v>-0.14000000000000001</v>
      </c>
      <c r="R138" s="129">
        <v>-2.0299999999999998</v>
      </c>
      <c r="S138" s="129">
        <v>-1.2</v>
      </c>
      <c r="T138" s="129">
        <v>0.32</v>
      </c>
      <c r="U138" s="129">
        <v>1.41</v>
      </c>
      <c r="V138" s="129">
        <v>-2.87</v>
      </c>
      <c r="W138" s="129">
        <v>-1.35</v>
      </c>
      <c r="X138" s="129">
        <v>2.2799999999999998</v>
      </c>
      <c r="Y138" s="129">
        <v>1.1499999999999999</v>
      </c>
      <c r="Z138" s="129">
        <v>1.82</v>
      </c>
      <c r="AA138" s="129">
        <v>-0.94</v>
      </c>
      <c r="AB138" s="129">
        <v>-0.48999999999999994</v>
      </c>
      <c r="AC138" s="129">
        <v>1.52</v>
      </c>
      <c r="AD138" s="129">
        <v>-0.78</v>
      </c>
      <c r="AE138" s="129">
        <v>1.4200000000000002</v>
      </c>
      <c r="AF138" s="129">
        <v>2.8100000000000005</v>
      </c>
      <c r="AG138" s="129">
        <v>-0.12000000000000001</v>
      </c>
      <c r="AH138" s="129">
        <v>3.96</v>
      </c>
      <c r="AI138" s="129">
        <v>1.17</v>
      </c>
      <c r="AJ138" s="129">
        <v>-2.27</v>
      </c>
      <c r="AK138" s="129">
        <v>-2.2799999999999998</v>
      </c>
      <c r="AL138" s="129">
        <v>1.7599999999999998</v>
      </c>
      <c r="AM138" s="129">
        <v>0.66</v>
      </c>
      <c r="AN138" s="129">
        <v>1.7299999999999998</v>
      </c>
      <c r="AO138" s="129">
        <v>2.99</v>
      </c>
      <c r="AP138" s="129">
        <v>-0.23</v>
      </c>
      <c r="AQ138" s="129">
        <v>5.26</v>
      </c>
      <c r="AR138" s="129">
        <v>0.7</v>
      </c>
      <c r="AS138" s="129">
        <v>3.3</v>
      </c>
      <c r="AT138" s="129">
        <v>2.0499999999999998</v>
      </c>
      <c r="AU138" s="129">
        <v>-1.4200000000000002</v>
      </c>
      <c r="AV138" s="129">
        <v>-2.67</v>
      </c>
      <c r="AW138" s="129">
        <v>2.38</v>
      </c>
      <c r="AX138" s="129">
        <v>0.34</v>
      </c>
      <c r="AY138" s="129">
        <v>1.57</v>
      </c>
      <c r="AZ138" s="129">
        <v>-1.1200000000000003</v>
      </c>
      <c r="BA138" s="129">
        <v>-0.57999999999999996</v>
      </c>
      <c r="BB138" s="129">
        <v>-0.98999999999999988</v>
      </c>
      <c r="BC138" s="129">
        <v>1.32</v>
      </c>
      <c r="BD138" s="129">
        <v>1.9299999999999997</v>
      </c>
      <c r="BE138" s="129">
        <v>0.28000000000000003</v>
      </c>
      <c r="BF138" s="129">
        <v>-1.97</v>
      </c>
      <c r="BG138" s="129">
        <v>2.67</v>
      </c>
      <c r="BH138" s="129">
        <v>3.36</v>
      </c>
      <c r="BI138" s="129">
        <v>0.74</v>
      </c>
      <c r="BJ138" s="129">
        <v>0.97</v>
      </c>
      <c r="BK138" s="129">
        <v>1.46</v>
      </c>
      <c r="BL138" s="129">
        <v>-2.61</v>
      </c>
      <c r="BM138" s="129">
        <v>3.27</v>
      </c>
      <c r="BN138" s="129">
        <v>1.35</v>
      </c>
      <c r="BO138" s="129">
        <v>-1.36</v>
      </c>
      <c r="BP138" s="129">
        <v>-1.1699999999999997</v>
      </c>
      <c r="BQ138" s="129">
        <v>-2.34</v>
      </c>
      <c r="BR138" s="129">
        <v>3.71</v>
      </c>
      <c r="BS138" s="129">
        <v>3.08</v>
      </c>
      <c r="BT138" s="129">
        <v>0.77</v>
      </c>
      <c r="BU138" s="129">
        <v>-0.61</v>
      </c>
      <c r="BV138" s="129">
        <v>4.9800000000000004</v>
      </c>
      <c r="BW138" s="129">
        <v>1.92</v>
      </c>
      <c r="BX138" s="129">
        <v>6.2</v>
      </c>
      <c r="BY138" s="129">
        <v>0.66</v>
      </c>
      <c r="BZ138" s="129">
        <v>1.47</v>
      </c>
      <c r="CA138" s="129">
        <v>3.3</v>
      </c>
      <c r="CB138" s="129">
        <v>-4.5999999999999996</v>
      </c>
      <c r="CC138" s="129">
        <v>1.9899999999999998</v>
      </c>
      <c r="CD138" s="129">
        <v>1.28</v>
      </c>
      <c r="CE138" s="129">
        <v>-0.42</v>
      </c>
      <c r="CF138" s="129">
        <v>-0.7</v>
      </c>
      <c r="CG138" s="129">
        <v>-1.06</v>
      </c>
      <c r="CH138" s="129">
        <v>0.70999999999999985</v>
      </c>
      <c r="CI138" s="129">
        <v>1.67</v>
      </c>
      <c r="CJ138" s="129">
        <v>0</v>
      </c>
      <c r="CK138" s="129">
        <v>-4.12</v>
      </c>
      <c r="CL138" s="129">
        <v>-1.72</v>
      </c>
      <c r="CM138" s="129">
        <v>0.87000000000000011</v>
      </c>
      <c r="CN138" s="129">
        <v>5.1900000000000013</v>
      </c>
      <c r="CO138" s="129">
        <v>5.330000000000001</v>
      </c>
      <c r="CP138" s="129">
        <v>-2.7100000000000004</v>
      </c>
      <c r="CQ138" s="129">
        <v>0</v>
      </c>
      <c r="CR138" s="129">
        <v>-1.6100000000000003</v>
      </c>
      <c r="CS138" s="129">
        <v>-2.4500000000000002</v>
      </c>
      <c r="CT138" s="129">
        <v>4.59</v>
      </c>
      <c r="CU138" s="129">
        <v>3.21</v>
      </c>
      <c r="CV138" s="129">
        <v>1.55</v>
      </c>
      <c r="CW138" s="129">
        <v>0.76</v>
      </c>
      <c r="CX138" s="129">
        <v>2.27</v>
      </c>
      <c r="CY138" s="129">
        <v>2.96</v>
      </c>
      <c r="CZ138" s="129">
        <v>3.9600000000000004</v>
      </c>
      <c r="DA138" s="129">
        <v>-3.81</v>
      </c>
      <c r="DB138" s="129">
        <v>-0.36</v>
      </c>
      <c r="DC138" s="129">
        <v>-4.33</v>
      </c>
      <c r="DD138" s="129">
        <v>1.51</v>
      </c>
      <c r="DE138" s="129">
        <v>-1.49</v>
      </c>
      <c r="DF138" s="129">
        <v>3.3900000000000006</v>
      </c>
      <c r="DG138" s="129">
        <v>1.17</v>
      </c>
      <c r="DH138" s="129">
        <v>2.81</v>
      </c>
      <c r="DI138" s="129">
        <v>-1.05</v>
      </c>
      <c r="DJ138" s="129">
        <v>2.84</v>
      </c>
      <c r="DK138" s="129">
        <v>-1.7200000000000002</v>
      </c>
      <c r="DL138" s="129">
        <v>11.930000000000001</v>
      </c>
      <c r="DM138" s="129">
        <v>-1.56</v>
      </c>
      <c r="DN138" s="129">
        <v>-1.2699999999999998</v>
      </c>
      <c r="DO138" s="129">
        <v>-2.5800000000000005</v>
      </c>
      <c r="DP138" s="129">
        <v>2.6500000000000004</v>
      </c>
      <c r="DQ138" s="129">
        <v>1.2900000000000003</v>
      </c>
      <c r="DR138" s="129">
        <v>3.18</v>
      </c>
      <c r="DS138" s="129">
        <v>-6.2</v>
      </c>
      <c r="DT138" s="129">
        <v>-0.9900000000000001</v>
      </c>
      <c r="DU138" s="129">
        <v>-2.99</v>
      </c>
      <c r="DV138" s="129">
        <v>2.06</v>
      </c>
      <c r="DW138" s="129">
        <v>4.38</v>
      </c>
      <c r="DX138" s="129">
        <v>1.9400000000000002</v>
      </c>
      <c r="DY138" s="129">
        <v>0.63000000000000012</v>
      </c>
      <c r="DZ138" s="129">
        <v>3.14</v>
      </c>
      <c r="EA138" s="129">
        <v>-0.61</v>
      </c>
      <c r="EB138" s="129">
        <v>1.22</v>
      </c>
      <c r="EC138" s="129">
        <v>-1.2</v>
      </c>
      <c r="ED138" s="129">
        <v>3.04</v>
      </c>
      <c r="EE138" s="129">
        <v>-1.76</v>
      </c>
      <c r="EF138" s="129">
        <v>2.42</v>
      </c>
      <c r="EG138" s="129">
        <v>-1.78</v>
      </c>
      <c r="EH138" s="129">
        <v>3.61</v>
      </c>
      <c r="EI138" s="129">
        <v>1.75</v>
      </c>
      <c r="EJ138" s="129">
        <v>-1.1399999999999999</v>
      </c>
      <c r="EK138" s="129">
        <v>2.31</v>
      </c>
      <c r="EL138" s="129">
        <v>3.3899999999999997</v>
      </c>
      <c r="EM138" s="129">
        <v>1.0900000000000001</v>
      </c>
      <c r="EN138" s="129">
        <v>7.27</v>
      </c>
      <c r="EO138" s="129">
        <v>-3.39</v>
      </c>
      <c r="EP138" s="129">
        <v>1.75</v>
      </c>
      <c r="EQ138" s="129">
        <v>6.9</v>
      </c>
      <c r="ER138" s="129">
        <v>-1.08</v>
      </c>
      <c r="ES138" s="129">
        <v>2.72</v>
      </c>
      <c r="ET138" s="129">
        <v>-0.42</v>
      </c>
      <c r="EU138" s="129">
        <v>1.49</v>
      </c>
      <c r="EV138">
        <f>100*SUMIF('12pxv'!$E$39:$E$492,$A138,'12pxv'!H$39:H$492)/sub_peso!EV138</f>
        <v>6.28</v>
      </c>
      <c r="EW138">
        <f>100*SUMIF('12pxv'!$E$39:$E$492,$A138,'12pxv'!I$39:I$492)/sub_peso!EW138</f>
        <v>4.93</v>
      </c>
      <c r="EX138">
        <f>100*SUMIF('12pxv'!$E$39:$E$492,$A138,'12pxv'!J$39:J$492)/sub_peso!EX138</f>
        <v>-0.46999999999999992</v>
      </c>
      <c r="EY138">
        <f>100*SUMIF('12pxv'!$E$39:$E$492,$A138,'12pxv'!K$39:K$492)/sub_peso!EY138</f>
        <v>1.1200000000000001</v>
      </c>
      <c r="EZ138">
        <f>100*SUMIF('12pxv'!$E$39:$E$492,$A138,'12pxv'!L$39:L$492)/sub_peso!EZ138</f>
        <v>-3.46</v>
      </c>
      <c r="FA138">
        <f>100*SUMIF('12pxv'!$E$39:$E$492,$A138,'12pxv'!M$39:M$492)/sub_peso!FA138</f>
        <v>0.48</v>
      </c>
      <c r="FB138">
        <f>100*SUMIF('12pxv'!$E$39:$E$492,$A138,'12pxv'!N$39:N$492)/sub_peso!FB138</f>
        <v>5.79</v>
      </c>
      <c r="FC138">
        <f>100*SUMIF('12pxv'!$E$39:$E$492,$A138,'12pxv'!O$39:O$492)/sub_peso!FC138</f>
        <v>-0.35</v>
      </c>
      <c r="FD138">
        <f>100*SUMIF('12pxv'!$E$39:$E$492,$A138,'12pxv'!P$39:P$492)/sub_peso!FD138</f>
        <v>-1.6000000000000003</v>
      </c>
      <c r="FE138">
        <f>100*SUMIF('12pxv'!$E$39:$E$492,$A138,'12pxv'!Q$39:Q$492)/sub_peso!FE138</f>
        <v>0.49</v>
      </c>
      <c r="FF138">
        <f>100*SUMIF('12pxv'!$E$39:$E$492,$A138,'12pxv'!R$39:R$492)/sub_peso!FF138</f>
        <v>-1.39</v>
      </c>
      <c r="FG138">
        <f>100*SUMIF('12pxv'!$E$39:$E$492,$A138,'12pxv'!S$39:S$492)/sub_peso!FG138</f>
        <v>1.9500000000000002</v>
      </c>
      <c r="FH138">
        <f>100*SUMIF('12pxv'!$E$39:$E$492,$A138,'12pxv'!T$39:T$492)/sub_peso!FH138</f>
        <v>-0.25</v>
      </c>
      <c r="FI138">
        <f>100*SUMIF('12pxv'!$E$39:$E$492,$A138,'12pxv'!U$39:U$492)/sub_peso!FI138</f>
        <v>2.8</v>
      </c>
      <c r="FJ138">
        <f>100*SUMIF('12pxv'!$E$39:$E$492,$A138,'12pxv'!V$39:V$492)/sub_peso!FJ138</f>
        <v>-0.61</v>
      </c>
      <c r="FK138">
        <f>100*SUMIF('12pxv'!$E$39:$E$492,$A138,'12pxv'!W$39:W$492)/sub_peso!FK138</f>
        <v>1.04</v>
      </c>
      <c r="FL138">
        <f>100*SUMIF('12pxv'!$E$39:$E$492,$A138,'12pxv'!X$39:X$492)/sub_peso!FL138</f>
        <v>2.29</v>
      </c>
      <c r="FM138">
        <f>100*SUMIF('12pxv'!$E$39:$E$492,$A138,'12pxv'!Y$39:Y$492)/sub_peso!FM138</f>
        <v>-0.33</v>
      </c>
      <c r="FN138">
        <f>100*SUMIF('12pxv'!$E$39:$E$492,$A138,'12pxv'!Z$39:Z$492)/sub_peso!FN138</f>
        <v>1.18</v>
      </c>
      <c r="FO138">
        <f>100*SUMIF('12pxv'!$E$39:$E$492,$A138,'12pxv'!AA$39:AA$492)/sub_peso!FO138</f>
        <v>2.73</v>
      </c>
      <c r="FP138">
        <f>100*SUMIF('12pxv'!$E$39:$E$492,$A138,'12pxv'!AB$39:AB$492)/sub_peso!FP138</f>
        <v>-0.54</v>
      </c>
      <c r="FQ138">
        <f>100*SUMIF('12pxv'!$E$39:$E$492,$A138,'12pxv'!AC$39:AC$492)/sub_peso!FQ138</f>
        <v>-1.61</v>
      </c>
      <c r="FR138">
        <f>100*SUMIF('12pxv'!$E$39:$E$492,$A138,'12pxv'!AD$39:AD$492)/sub_peso!FR138</f>
        <v>-0.4</v>
      </c>
      <c r="FS138">
        <f>100*SUMIF('12pxv'!$E$39:$E$492,$A138,'12pxv'!AE$39:AE$492)/sub_peso!FS138</f>
        <v>2.1</v>
      </c>
      <c r="FT138">
        <f>100*SUMIF('12pxv'!$E$39:$E$492,$A138,'12pxv'!AF$39:AF$492)/sub_peso!FT138</f>
        <v>6.69</v>
      </c>
      <c r="FU138">
        <f>100*SUMIF('12pxv'!$E$39:$E$492,$A138,'12pxv'!AG$39:AG$492)/sub_peso!FU138</f>
        <v>3.82</v>
      </c>
      <c r="FV138">
        <f>100*SUMIF('12pxv'!$E$39:$E$492,$A138,'12pxv'!AH$39:AH$492)/sub_peso!FV138</f>
        <v>-2.85</v>
      </c>
      <c r="FW138">
        <f>100*SUMIF('12pxv'!$E$39:$E$492,$A138,'12pxv'!AI$39:AI$492)/sub_peso!FW138</f>
        <v>-0.56999999999999995</v>
      </c>
      <c r="FX138">
        <f>100*SUMIF('12pxv'!$E$39:$E$492,$A138,'12pxv'!AJ$39:AJ$492)/sub_peso!FX138</f>
        <v>-0.17</v>
      </c>
      <c r="FY138">
        <f>100*SUMIF('12pxv'!$E$39:$E$492,$A138,'12pxv'!AK$39:AK$492)/sub_peso!FY138</f>
        <v>2.44</v>
      </c>
      <c r="FZ138">
        <f>100*SUMIF('12pxv'!$E$39:$E$492,$A138,'12pxv'!AL$39:AL$492)/sub_peso!FZ138</f>
        <v>1.03</v>
      </c>
      <c r="GA138">
        <f>100*SUMIF('12pxv'!$E$39:$E$492,$A138,'12pxv'!AM$39:AM$492)/sub_peso!GA138</f>
        <v>0.1</v>
      </c>
      <c r="GB138">
        <f>100*SUMIF('12pxv'!$E$39:$E$492,$A138,'12pxv'!AN$39:AN$492)/sub_peso!GB138</f>
        <v>-0.67</v>
      </c>
    </row>
    <row r="139" spans="1:184" x14ac:dyDescent="0.25">
      <c r="A139" s="60">
        <v>2103005</v>
      </c>
      <c r="B139" s="56" t="s">
        <v>139</v>
      </c>
      <c r="C139" s="129">
        <v>0.2</v>
      </c>
      <c r="D139" s="129">
        <v>0.67</v>
      </c>
      <c r="E139" s="129">
        <v>0.84000000000000008</v>
      </c>
      <c r="F139" s="129">
        <v>1.27</v>
      </c>
      <c r="G139" s="129">
        <v>0.8</v>
      </c>
      <c r="H139" s="129">
        <v>-0.24</v>
      </c>
      <c r="I139" s="129">
        <v>0.72999999999999987</v>
      </c>
      <c r="J139" s="129">
        <v>1.81</v>
      </c>
      <c r="K139" s="129">
        <v>1.1399999999999999</v>
      </c>
      <c r="L139" s="129">
        <v>-0.25</v>
      </c>
      <c r="M139" s="129">
        <v>0.11999999999999998</v>
      </c>
      <c r="N139" s="129">
        <v>0.24</v>
      </c>
      <c r="O139" s="129">
        <v>0.11</v>
      </c>
      <c r="P139" s="129">
        <v>-0.46</v>
      </c>
      <c r="Q139" s="129">
        <v>0.21999999999999997</v>
      </c>
      <c r="R139" s="129">
        <v>0.28999999999999998</v>
      </c>
      <c r="S139" s="129">
        <v>0.35</v>
      </c>
      <c r="T139" s="129">
        <v>-0.23999999999999996</v>
      </c>
      <c r="U139" s="129">
        <v>0.34</v>
      </c>
      <c r="V139" s="129">
        <v>-0.18</v>
      </c>
      <c r="W139" s="129">
        <v>0.5</v>
      </c>
      <c r="X139" s="129">
        <v>0.08</v>
      </c>
      <c r="Y139" s="129">
        <v>0.51</v>
      </c>
      <c r="Z139" s="129">
        <v>1.07</v>
      </c>
      <c r="AA139" s="129">
        <v>1.53</v>
      </c>
      <c r="AB139" s="129">
        <v>0.26</v>
      </c>
      <c r="AC139" s="129">
        <v>1.19</v>
      </c>
      <c r="AD139" s="129">
        <v>0.45999999999999996</v>
      </c>
      <c r="AE139" s="129">
        <v>1.7599999999999998</v>
      </c>
      <c r="AF139" s="129">
        <v>1.1200000000000001</v>
      </c>
      <c r="AG139" s="129">
        <v>-0.31</v>
      </c>
      <c r="AH139" s="129">
        <v>0.08</v>
      </c>
      <c r="AI139" s="129">
        <v>0.99</v>
      </c>
      <c r="AJ139" s="129">
        <v>0.89</v>
      </c>
      <c r="AK139" s="129">
        <v>0.18999999999999997</v>
      </c>
      <c r="AL139" s="129">
        <v>0.16</v>
      </c>
      <c r="AM139" s="129">
        <v>1.22</v>
      </c>
      <c r="AN139" s="129">
        <v>0.19</v>
      </c>
      <c r="AO139" s="129">
        <v>2.17</v>
      </c>
      <c r="AP139" s="129">
        <v>1.27</v>
      </c>
      <c r="AQ139" s="129">
        <v>3</v>
      </c>
      <c r="AR139" s="129">
        <v>3.2399999999999998</v>
      </c>
      <c r="AS139" s="129">
        <v>2.75</v>
      </c>
      <c r="AT139" s="129">
        <v>2.77</v>
      </c>
      <c r="AU139" s="129">
        <v>2.4900000000000002</v>
      </c>
      <c r="AV139" s="129">
        <v>2.09</v>
      </c>
      <c r="AW139" s="129">
        <v>1.04</v>
      </c>
      <c r="AX139" s="129">
        <v>0.63</v>
      </c>
      <c r="AY139" s="129">
        <v>0.88000000000000012</v>
      </c>
      <c r="AZ139" s="129">
        <v>0.75</v>
      </c>
      <c r="BA139" s="129">
        <v>0.11999999999999998</v>
      </c>
      <c r="BB139" s="129">
        <v>1.4799999999999998</v>
      </c>
      <c r="BC139" s="129">
        <v>1.5</v>
      </c>
      <c r="BD139" s="129">
        <v>0.91999999999999993</v>
      </c>
      <c r="BE139" s="129">
        <v>0.91</v>
      </c>
      <c r="BF139" s="129">
        <v>1.3300000000000003</v>
      </c>
      <c r="BG139" s="129">
        <v>1.54</v>
      </c>
      <c r="BH139" s="129">
        <v>1.54</v>
      </c>
      <c r="BI139" s="129">
        <v>2.2999999999999998</v>
      </c>
      <c r="BJ139" s="129">
        <v>1.41</v>
      </c>
      <c r="BK139" s="129">
        <v>2.2400000000000002</v>
      </c>
      <c r="BL139" s="129">
        <v>1.82</v>
      </c>
      <c r="BM139" s="129">
        <v>1.73</v>
      </c>
      <c r="BN139" s="129">
        <v>2.12</v>
      </c>
      <c r="BO139" s="129">
        <v>1.9200000000000002</v>
      </c>
      <c r="BP139" s="129">
        <v>2.0299999999999998</v>
      </c>
      <c r="BQ139" s="129">
        <v>1.19</v>
      </c>
      <c r="BR139" s="129">
        <v>1.37</v>
      </c>
      <c r="BS139" s="129">
        <v>1.4100000000000001</v>
      </c>
      <c r="BT139" s="129">
        <v>1.1499999999999999</v>
      </c>
      <c r="BU139" s="129">
        <v>0.31000000000000005</v>
      </c>
      <c r="BV139" s="129">
        <v>0.79</v>
      </c>
      <c r="BW139" s="129">
        <v>0.21</v>
      </c>
      <c r="BX139" s="129">
        <v>0.31</v>
      </c>
      <c r="BY139" s="129">
        <v>0.42</v>
      </c>
      <c r="BZ139" s="129">
        <v>-0.16999999999999998</v>
      </c>
      <c r="CA139" s="129">
        <v>0.19</v>
      </c>
      <c r="CB139" s="129">
        <v>0.83999999999999986</v>
      </c>
      <c r="CC139" s="129">
        <v>0.16999999999999998</v>
      </c>
      <c r="CD139" s="129">
        <v>0.31</v>
      </c>
      <c r="CE139" s="129">
        <v>1.02</v>
      </c>
      <c r="CF139" s="129">
        <v>1.1100000000000001</v>
      </c>
      <c r="CG139" s="129">
        <v>1.62</v>
      </c>
      <c r="CH139" s="129">
        <v>1.1000000000000001</v>
      </c>
      <c r="CI139" s="129">
        <v>-2.29</v>
      </c>
      <c r="CJ139" s="129">
        <v>2.48</v>
      </c>
      <c r="CK139" s="129">
        <v>0.82</v>
      </c>
      <c r="CL139" s="129">
        <v>1.65</v>
      </c>
      <c r="CM139" s="129">
        <v>-1.2</v>
      </c>
      <c r="CN139" s="129">
        <v>-0.34</v>
      </c>
      <c r="CO139" s="129">
        <v>0.11</v>
      </c>
      <c r="CP139" s="129">
        <v>0.77</v>
      </c>
      <c r="CQ139" s="129">
        <v>2.4500000000000002</v>
      </c>
      <c r="CR139" s="129">
        <v>-2.31</v>
      </c>
      <c r="CS139" s="129">
        <v>-1.4</v>
      </c>
      <c r="CT139" s="129">
        <v>7.0000000000000007E-2</v>
      </c>
      <c r="CU139" s="129">
        <v>1.65</v>
      </c>
      <c r="CV139" s="129">
        <v>-1.53</v>
      </c>
      <c r="CW139" s="129">
        <v>3.35</v>
      </c>
      <c r="CX139" s="129">
        <v>2.13</v>
      </c>
      <c r="CY139" s="129">
        <v>-0.52</v>
      </c>
      <c r="CZ139" s="129">
        <v>2.16</v>
      </c>
      <c r="DA139" s="129">
        <v>0.66</v>
      </c>
      <c r="DB139" s="129">
        <v>-0.38</v>
      </c>
      <c r="DC139" s="129">
        <v>0.90999999999999992</v>
      </c>
      <c r="DD139" s="129">
        <v>1.99</v>
      </c>
      <c r="DE139" s="129">
        <v>2.56</v>
      </c>
      <c r="DF139" s="129">
        <v>0.91000000000000014</v>
      </c>
      <c r="DG139" s="129">
        <v>0.21999999999999997</v>
      </c>
      <c r="DH139" s="129">
        <v>1.36</v>
      </c>
      <c r="DI139" s="129">
        <v>2.2799999999999998</v>
      </c>
      <c r="DJ139" s="129">
        <v>-2.34</v>
      </c>
      <c r="DK139" s="129">
        <v>0.45</v>
      </c>
      <c r="DL139" s="129">
        <v>3.21</v>
      </c>
      <c r="DM139" s="129">
        <v>2.14</v>
      </c>
      <c r="DN139" s="129">
        <v>3.09</v>
      </c>
      <c r="DO139" s="129">
        <v>-0.9</v>
      </c>
      <c r="DP139" s="129">
        <v>3.59</v>
      </c>
      <c r="DQ139" s="129">
        <v>-0.27</v>
      </c>
      <c r="DR139" s="129">
        <v>-2.93</v>
      </c>
      <c r="DS139" s="129">
        <v>-1.26</v>
      </c>
      <c r="DT139" s="129">
        <v>0.21</v>
      </c>
      <c r="DU139" s="129">
        <v>-0.05</v>
      </c>
      <c r="DV139" s="129">
        <v>-2.54</v>
      </c>
      <c r="DW139" s="129">
        <v>1.08</v>
      </c>
      <c r="DX139" s="129">
        <v>-1.81</v>
      </c>
      <c r="DY139" s="129">
        <v>0.48999999999999994</v>
      </c>
      <c r="DZ139" s="129">
        <v>1.9400000000000002</v>
      </c>
      <c r="EA139" s="129">
        <v>0.32</v>
      </c>
      <c r="EB139" s="129">
        <v>0.67</v>
      </c>
      <c r="EC139" s="129">
        <v>1.86</v>
      </c>
      <c r="ED139" s="129">
        <v>-0.6</v>
      </c>
      <c r="EE139" s="129">
        <v>-1.34</v>
      </c>
      <c r="EF139" s="129">
        <v>-1.1100000000000001</v>
      </c>
      <c r="EG139" s="129">
        <v>0.44</v>
      </c>
      <c r="EH139" s="129">
        <v>1.8399999999999999</v>
      </c>
      <c r="EI139" s="129">
        <v>1.1100000000000001</v>
      </c>
      <c r="EJ139" s="129">
        <v>-1.22</v>
      </c>
      <c r="EK139" s="129">
        <v>0.22</v>
      </c>
      <c r="EL139" s="129">
        <v>0.3</v>
      </c>
      <c r="EM139" s="129">
        <v>-0.93999999999999984</v>
      </c>
      <c r="EN139" s="129">
        <v>-1.38</v>
      </c>
      <c r="EO139" s="129">
        <v>-1.33</v>
      </c>
      <c r="EP139" s="129">
        <v>0.73</v>
      </c>
      <c r="EQ139" s="129">
        <v>-2.94</v>
      </c>
      <c r="ER139" s="129">
        <v>-0.21999999999999997</v>
      </c>
      <c r="ES139" s="129">
        <v>1.25</v>
      </c>
      <c r="ET139" s="129">
        <v>0.90999999999999992</v>
      </c>
      <c r="EU139" s="129">
        <v>1.8999999999999997</v>
      </c>
      <c r="EV139">
        <f>100*SUMIF('12pxv'!$E$39:$E$492,$A139,'12pxv'!H$39:H$492)/sub_peso!EV139</f>
        <v>1.6</v>
      </c>
      <c r="EW139">
        <f>100*SUMIF('12pxv'!$E$39:$E$492,$A139,'12pxv'!I$39:I$492)/sub_peso!EW139</f>
        <v>1.05</v>
      </c>
      <c r="EX139">
        <f>100*SUMIF('12pxv'!$E$39:$E$492,$A139,'12pxv'!J$39:J$492)/sub_peso!EX139</f>
        <v>-1.4400000000000002</v>
      </c>
      <c r="EY139">
        <f>100*SUMIF('12pxv'!$E$39:$E$492,$A139,'12pxv'!K$39:K$492)/sub_peso!EY139</f>
        <v>1.44</v>
      </c>
      <c r="EZ139">
        <f>100*SUMIF('12pxv'!$E$39:$E$492,$A139,'12pxv'!L$39:L$492)/sub_peso!EZ139</f>
        <v>1.35</v>
      </c>
      <c r="FA139">
        <f>100*SUMIF('12pxv'!$E$39:$E$492,$A139,'12pxv'!M$39:M$492)/sub_peso!FA139</f>
        <v>0.18</v>
      </c>
      <c r="FB139">
        <f>100*SUMIF('12pxv'!$E$39:$E$492,$A139,'12pxv'!N$39:N$492)/sub_peso!FB139</f>
        <v>-1.29</v>
      </c>
      <c r="FC139">
        <f>100*SUMIF('12pxv'!$E$39:$E$492,$A139,'12pxv'!O$39:O$492)/sub_peso!FC139</f>
        <v>-0.91</v>
      </c>
      <c r="FD139">
        <f>100*SUMIF('12pxv'!$E$39:$E$492,$A139,'12pxv'!P$39:P$492)/sub_peso!FD139</f>
        <v>1.2699999999999998</v>
      </c>
      <c r="FE139">
        <f>100*SUMIF('12pxv'!$E$39:$E$492,$A139,'12pxv'!Q$39:Q$492)/sub_peso!FE139</f>
        <v>-0.12000000000000001</v>
      </c>
      <c r="FF139">
        <f>100*SUMIF('12pxv'!$E$39:$E$492,$A139,'12pxv'!R$39:R$492)/sub_peso!FF139</f>
        <v>0.44</v>
      </c>
      <c r="FG139">
        <f>100*SUMIF('12pxv'!$E$39:$E$492,$A139,'12pxv'!S$39:S$492)/sub_peso!FG139</f>
        <v>0.68</v>
      </c>
      <c r="FH139">
        <f>100*SUMIF('12pxv'!$E$39:$E$492,$A139,'12pxv'!T$39:T$492)/sub_peso!FH139</f>
        <v>1.1299999999999997</v>
      </c>
      <c r="FI139">
        <f>100*SUMIF('12pxv'!$E$39:$E$492,$A139,'12pxv'!U$39:U$492)/sub_peso!FI139</f>
        <v>-0.38</v>
      </c>
      <c r="FJ139">
        <f>100*SUMIF('12pxv'!$E$39:$E$492,$A139,'12pxv'!V$39:V$492)/sub_peso!FJ139</f>
        <v>-0.12</v>
      </c>
      <c r="FK139">
        <f>100*SUMIF('12pxv'!$E$39:$E$492,$A139,'12pxv'!W$39:W$492)/sub_peso!FK139</f>
        <v>1.33</v>
      </c>
      <c r="FL139">
        <f>100*SUMIF('12pxv'!$E$39:$E$492,$A139,'12pxv'!X$39:X$492)/sub_peso!FL139</f>
        <v>0.84</v>
      </c>
      <c r="FM139">
        <f>100*SUMIF('12pxv'!$E$39:$E$492,$A139,'12pxv'!Y$39:Y$492)/sub_peso!FM139</f>
        <v>-0.8</v>
      </c>
      <c r="FN139">
        <f>100*SUMIF('12pxv'!$E$39:$E$492,$A139,'12pxv'!Z$39:Z$492)/sub_peso!FN139</f>
        <v>2.3600000000000003</v>
      </c>
      <c r="FO139">
        <f>100*SUMIF('12pxv'!$E$39:$E$492,$A139,'12pxv'!AA$39:AA$492)/sub_peso!FO139</f>
        <v>-1.02</v>
      </c>
      <c r="FP139">
        <f>100*SUMIF('12pxv'!$E$39:$E$492,$A139,'12pxv'!AB$39:AB$492)/sub_peso!FP139</f>
        <v>-0.32</v>
      </c>
      <c r="FQ139">
        <f>100*SUMIF('12pxv'!$E$39:$E$492,$A139,'12pxv'!AC$39:AC$492)/sub_peso!FQ139</f>
        <v>0.62</v>
      </c>
      <c r="FR139">
        <f>100*SUMIF('12pxv'!$E$39:$E$492,$A139,'12pxv'!AD$39:AD$492)/sub_peso!FR139</f>
        <v>0.81</v>
      </c>
      <c r="FS139">
        <f>100*SUMIF('12pxv'!$E$39:$E$492,$A139,'12pxv'!AE$39:AE$492)/sub_peso!FS139</f>
        <v>1.0000000000000002E-2</v>
      </c>
      <c r="FT139">
        <f>100*SUMIF('12pxv'!$E$39:$E$492,$A139,'12pxv'!AF$39:AF$492)/sub_peso!FT139</f>
        <v>1.68</v>
      </c>
      <c r="FU139">
        <f>100*SUMIF('12pxv'!$E$39:$E$492,$A139,'12pxv'!AG$39:AG$492)/sub_peso!FU139</f>
        <v>0.71</v>
      </c>
      <c r="FV139">
        <f>100*SUMIF('12pxv'!$E$39:$E$492,$A139,'12pxv'!AH$39:AH$492)/sub_peso!FV139</f>
        <v>-0.6</v>
      </c>
      <c r="FW139">
        <f>100*SUMIF('12pxv'!$E$39:$E$492,$A139,'12pxv'!AI$39:AI$492)/sub_peso!FW139</f>
        <v>0.65</v>
      </c>
      <c r="FX139">
        <f>100*SUMIF('12pxv'!$E$39:$E$492,$A139,'12pxv'!AJ$39:AJ$492)/sub_peso!FX139</f>
        <v>1.39</v>
      </c>
      <c r="FY139">
        <f>100*SUMIF('12pxv'!$E$39:$E$492,$A139,'12pxv'!AK$39:AK$492)/sub_peso!FY139</f>
        <v>-0.19</v>
      </c>
      <c r="FZ139">
        <f>100*SUMIF('12pxv'!$E$39:$E$492,$A139,'12pxv'!AL$39:AL$492)/sub_peso!FZ139</f>
        <v>-1.2700000000000002</v>
      </c>
      <c r="GA139">
        <f>100*SUMIF('12pxv'!$E$39:$E$492,$A139,'12pxv'!AM$39:AM$492)/sub_peso!GA139</f>
        <v>-0.05</v>
      </c>
      <c r="GB139">
        <f>100*SUMIF('12pxv'!$E$39:$E$492,$A139,'12pxv'!AN$39:AN$492)/sub_peso!GB139</f>
        <v>2.66</v>
      </c>
    </row>
    <row r="140" spans="1:184" x14ac:dyDescent="0.25">
      <c r="A140" s="60">
        <v>2103008</v>
      </c>
      <c r="B140" s="56" t="s">
        <v>140</v>
      </c>
      <c r="C140" s="129">
        <v>0.09</v>
      </c>
      <c r="D140" s="129">
        <v>1.3</v>
      </c>
      <c r="E140" s="129">
        <v>0.73</v>
      </c>
      <c r="F140" s="129">
        <v>0.47</v>
      </c>
      <c r="G140" s="129">
        <v>1.7</v>
      </c>
      <c r="H140" s="129">
        <v>-1.33</v>
      </c>
      <c r="I140" s="129">
        <v>0.57999999999999996</v>
      </c>
      <c r="J140" s="129">
        <v>1.01</v>
      </c>
      <c r="K140" s="129">
        <v>-0.39</v>
      </c>
      <c r="L140" s="129">
        <v>1.05</v>
      </c>
      <c r="M140" s="129">
        <v>1.56</v>
      </c>
      <c r="N140" s="129">
        <v>0.78</v>
      </c>
      <c r="O140" s="129">
        <v>0.93</v>
      </c>
      <c r="P140" s="129">
        <v>-0.55000000000000004</v>
      </c>
      <c r="Q140" s="129">
        <v>-0.19</v>
      </c>
      <c r="R140" s="129">
        <v>0.67</v>
      </c>
      <c r="S140" s="129">
        <v>0.65</v>
      </c>
      <c r="T140" s="129">
        <v>1.1299999999999999</v>
      </c>
      <c r="U140" s="129">
        <v>0.81</v>
      </c>
      <c r="V140" s="129">
        <v>6.0000000000000005E-2</v>
      </c>
      <c r="W140" s="129">
        <v>-0.76</v>
      </c>
      <c r="X140" s="129">
        <v>2.17</v>
      </c>
      <c r="Y140" s="129">
        <v>0.18</v>
      </c>
      <c r="Z140" s="129">
        <v>0.42</v>
      </c>
      <c r="AA140" s="129">
        <v>1.65</v>
      </c>
      <c r="AB140" s="129">
        <v>0.17</v>
      </c>
      <c r="AC140" s="129">
        <v>-0.01</v>
      </c>
      <c r="AD140" s="129">
        <v>-0.3</v>
      </c>
      <c r="AE140" s="129">
        <v>1.66</v>
      </c>
      <c r="AF140" s="129">
        <v>-0.43</v>
      </c>
      <c r="AG140" s="129">
        <v>1.0199999999999998</v>
      </c>
      <c r="AH140" s="129">
        <v>0.14000000000000004</v>
      </c>
      <c r="AI140" s="129">
        <v>0.74</v>
      </c>
      <c r="AJ140" s="129">
        <v>0.59</v>
      </c>
      <c r="AK140" s="129">
        <v>1.61</v>
      </c>
      <c r="AL140" s="129">
        <v>-0.90000000000000024</v>
      </c>
      <c r="AM140" s="129">
        <v>1.3600000000000003</v>
      </c>
      <c r="AN140" s="129">
        <v>1.1000000000000001</v>
      </c>
      <c r="AO140" s="129">
        <v>1.7500000000000002</v>
      </c>
      <c r="AP140" s="129">
        <v>2.9</v>
      </c>
      <c r="AQ140" s="129">
        <v>1.97</v>
      </c>
      <c r="AR140" s="129">
        <v>3.01</v>
      </c>
      <c r="AS140" s="129">
        <v>2.5299999999999994</v>
      </c>
      <c r="AT140" s="129">
        <v>2.38</v>
      </c>
      <c r="AU140" s="129">
        <v>2.0299999999999998</v>
      </c>
      <c r="AV140" s="129">
        <v>1.23</v>
      </c>
      <c r="AW140" s="129">
        <v>0.16</v>
      </c>
      <c r="AX140" s="129">
        <v>0.23</v>
      </c>
      <c r="AY140" s="129">
        <v>-0.19000000000000003</v>
      </c>
      <c r="AZ140" s="129">
        <v>1.31</v>
      </c>
      <c r="BA140" s="129">
        <v>-0.36</v>
      </c>
      <c r="BB140" s="129">
        <v>1.1599999999999999</v>
      </c>
      <c r="BC140" s="129">
        <v>0.18</v>
      </c>
      <c r="BD140" s="129">
        <v>0.05</v>
      </c>
      <c r="BE140" s="129">
        <v>1.7699999999999998</v>
      </c>
      <c r="BF140" s="129">
        <v>4.25</v>
      </c>
      <c r="BG140" s="129">
        <v>2.54</v>
      </c>
      <c r="BH140" s="129">
        <v>2.2000000000000002</v>
      </c>
      <c r="BI140" s="129">
        <v>1.18</v>
      </c>
      <c r="BJ140" s="129">
        <v>0.09</v>
      </c>
      <c r="BK140" s="129">
        <v>0.51</v>
      </c>
      <c r="BL140" s="129">
        <v>0.98999999999999988</v>
      </c>
      <c r="BM140" s="129">
        <v>0.79999999999999993</v>
      </c>
      <c r="BN140" s="129">
        <v>-0.19</v>
      </c>
      <c r="BO140" s="129">
        <v>2</v>
      </c>
      <c r="BP140" s="129">
        <v>0.78</v>
      </c>
      <c r="BQ140" s="129">
        <v>1.1499999999999999</v>
      </c>
      <c r="BR140" s="129">
        <v>1.5600000000000003</v>
      </c>
      <c r="BS140" s="129">
        <v>1.07</v>
      </c>
      <c r="BT140" s="129">
        <v>0.46</v>
      </c>
      <c r="BU140" s="129">
        <v>0.68</v>
      </c>
      <c r="BV140" s="129">
        <v>-0.08</v>
      </c>
      <c r="BW140" s="129">
        <v>0.40000000000000008</v>
      </c>
      <c r="BX140" s="129">
        <v>0.38999999999999996</v>
      </c>
      <c r="BY140" s="129">
        <v>-0.27</v>
      </c>
      <c r="BZ140" s="129">
        <v>0.46</v>
      </c>
      <c r="CA140" s="129">
        <v>0.65</v>
      </c>
      <c r="CB140" s="129">
        <v>0.19</v>
      </c>
      <c r="CC140" s="129">
        <v>0.21</v>
      </c>
      <c r="CD140" s="129">
        <v>0.22</v>
      </c>
      <c r="CE140" s="129">
        <v>0.74</v>
      </c>
      <c r="CF140" s="129">
        <v>2</v>
      </c>
      <c r="CG140" s="129">
        <v>2.78</v>
      </c>
      <c r="CH140" s="129">
        <v>4.87</v>
      </c>
      <c r="CI140" s="129">
        <v>0.72</v>
      </c>
      <c r="CJ140" s="129">
        <v>1.1399999999999999</v>
      </c>
      <c r="CK140" s="129">
        <v>-1.4</v>
      </c>
      <c r="CL140" s="129">
        <v>1.4499999999999997</v>
      </c>
      <c r="CM140" s="129">
        <v>-0.23</v>
      </c>
      <c r="CN140" s="129">
        <v>-0.56999999999999995</v>
      </c>
      <c r="CO140" s="129">
        <v>-0.91</v>
      </c>
      <c r="CP140" s="129">
        <v>-0.16</v>
      </c>
      <c r="CQ140" s="129">
        <v>0.39</v>
      </c>
      <c r="CR140" s="129">
        <v>1.17</v>
      </c>
      <c r="CS140" s="129">
        <v>1.1200000000000001</v>
      </c>
      <c r="CT140" s="129">
        <v>0.98</v>
      </c>
      <c r="CU140" s="129">
        <v>-0.2</v>
      </c>
      <c r="CV140" s="129">
        <v>0.32</v>
      </c>
      <c r="CW140" s="129">
        <v>-0.18</v>
      </c>
      <c r="CX140" s="129">
        <v>0.33</v>
      </c>
      <c r="CY140" s="129">
        <v>-0.33999999999999997</v>
      </c>
      <c r="CZ140" s="129">
        <v>1.98</v>
      </c>
      <c r="DA140" s="129">
        <v>-2.29</v>
      </c>
      <c r="DB140" s="129">
        <v>2.4</v>
      </c>
      <c r="DC140" s="129">
        <v>-1.04</v>
      </c>
      <c r="DD140" s="129">
        <v>1.9800000000000002</v>
      </c>
      <c r="DE140" s="129">
        <v>-0.33</v>
      </c>
      <c r="DF140" s="129">
        <v>1.57</v>
      </c>
      <c r="DG140" s="129">
        <v>0.7</v>
      </c>
      <c r="DH140" s="129">
        <v>-0.21999999999999997</v>
      </c>
      <c r="DI140" s="129">
        <v>-1.37</v>
      </c>
      <c r="DJ140" s="129">
        <v>1.5900000000000003</v>
      </c>
      <c r="DK140" s="129">
        <v>-1.65</v>
      </c>
      <c r="DL140" s="129">
        <v>0.14000000000000001</v>
      </c>
      <c r="DM140" s="129">
        <v>-0.56000000000000005</v>
      </c>
      <c r="DN140" s="129">
        <v>-2.77</v>
      </c>
      <c r="DO140" s="129">
        <v>-0.94</v>
      </c>
      <c r="DP140" s="129">
        <v>1.0900000000000001</v>
      </c>
      <c r="DQ140" s="129">
        <v>-1.0900000000000001</v>
      </c>
      <c r="DR140" s="129">
        <v>0.81</v>
      </c>
      <c r="DS140" s="129">
        <v>-0.69999999999999984</v>
      </c>
      <c r="DT140" s="129">
        <v>-0.41000000000000003</v>
      </c>
      <c r="DU140" s="129">
        <v>2.84</v>
      </c>
      <c r="DV140" s="129">
        <v>-2.52</v>
      </c>
      <c r="DW140" s="129">
        <v>0.34</v>
      </c>
      <c r="DX140" s="129">
        <v>1.96</v>
      </c>
      <c r="DY140" s="129">
        <v>1.22</v>
      </c>
      <c r="DZ140" s="129">
        <v>1.06</v>
      </c>
      <c r="EA140" s="129">
        <v>0.01</v>
      </c>
      <c r="EB140" s="129">
        <v>0.98</v>
      </c>
      <c r="EC140" s="129">
        <v>1.1499999999999999</v>
      </c>
      <c r="ED140" s="129">
        <v>-0.26</v>
      </c>
      <c r="EE140" s="129">
        <v>1</v>
      </c>
      <c r="EF140" s="129">
        <v>-0.21</v>
      </c>
      <c r="EG140" s="129">
        <v>2.1</v>
      </c>
      <c r="EH140" s="129">
        <v>0.32</v>
      </c>
      <c r="EI140" s="129">
        <v>0.92</v>
      </c>
      <c r="EJ140" s="129">
        <v>2.38</v>
      </c>
      <c r="EK140" s="129">
        <v>2.97</v>
      </c>
      <c r="EL140" s="129">
        <v>1.03</v>
      </c>
      <c r="EM140" s="129">
        <v>0.51</v>
      </c>
      <c r="EN140" s="129">
        <v>0.38</v>
      </c>
      <c r="EO140" s="129">
        <v>0.39000000000000007</v>
      </c>
      <c r="EP140" s="129">
        <v>-0.97</v>
      </c>
      <c r="EQ140" s="129">
        <v>1.58</v>
      </c>
      <c r="ER140" s="129">
        <v>0.75</v>
      </c>
      <c r="ES140" s="129">
        <v>-0.82</v>
      </c>
      <c r="ET140" s="129">
        <v>0.45</v>
      </c>
      <c r="EU140" s="129">
        <v>1.1000000000000001</v>
      </c>
      <c r="EV140">
        <f>100*SUMIF('12pxv'!$E$39:$E$492,$A140,'12pxv'!H$39:H$492)/sub_peso!EV140</f>
        <v>1.2</v>
      </c>
      <c r="EW140">
        <f>100*SUMIF('12pxv'!$E$39:$E$492,$A140,'12pxv'!I$39:I$492)/sub_peso!EW140</f>
        <v>0.57999999999999996</v>
      </c>
      <c r="EX140">
        <f>100*SUMIF('12pxv'!$E$39:$E$492,$A140,'12pxv'!J$39:J$492)/sub_peso!EX140</f>
        <v>0.26</v>
      </c>
      <c r="EY140">
        <f>100*SUMIF('12pxv'!$E$39:$E$492,$A140,'12pxv'!K$39:K$492)/sub_peso!EY140</f>
        <v>1</v>
      </c>
      <c r="EZ140">
        <f>100*SUMIF('12pxv'!$E$39:$E$492,$A140,'12pxv'!L$39:L$492)/sub_peso!EZ140</f>
        <v>0.48</v>
      </c>
      <c r="FA140">
        <f>100*SUMIF('12pxv'!$E$39:$E$492,$A140,'12pxv'!M$39:M$492)/sub_peso!FA140</f>
        <v>1.8599999999999999</v>
      </c>
      <c r="FB140">
        <f>100*SUMIF('12pxv'!$E$39:$E$492,$A140,'12pxv'!N$39:N$492)/sub_peso!FB140</f>
        <v>1.06</v>
      </c>
      <c r="FC140">
        <f>100*SUMIF('12pxv'!$E$39:$E$492,$A140,'12pxv'!O$39:O$492)/sub_peso!FC140</f>
        <v>-1.68</v>
      </c>
      <c r="FD140">
        <f>100*SUMIF('12pxv'!$E$39:$E$492,$A140,'12pxv'!P$39:P$492)/sub_peso!FD140</f>
        <v>0.84</v>
      </c>
      <c r="FE140">
        <f>100*SUMIF('12pxv'!$E$39:$E$492,$A140,'12pxv'!Q$39:Q$492)/sub_peso!FE140</f>
        <v>-7.0000000000000021E-2</v>
      </c>
      <c r="FF140">
        <f>100*SUMIF('12pxv'!$E$39:$E$492,$A140,'12pxv'!R$39:R$492)/sub_peso!FF140</f>
        <v>0.84000000000000008</v>
      </c>
      <c r="FG140">
        <f>100*SUMIF('12pxv'!$E$39:$E$492,$A140,'12pxv'!S$39:S$492)/sub_peso!FG140</f>
        <v>1.1100000000000001</v>
      </c>
      <c r="FH140">
        <f>100*SUMIF('12pxv'!$E$39:$E$492,$A140,'12pxv'!T$39:T$492)/sub_peso!FH140</f>
        <v>1.9599999999999997</v>
      </c>
      <c r="FI140">
        <f>100*SUMIF('12pxv'!$E$39:$E$492,$A140,'12pxv'!U$39:U$492)/sub_peso!FI140</f>
        <v>2</v>
      </c>
      <c r="FJ140">
        <f>100*SUMIF('12pxv'!$E$39:$E$492,$A140,'12pxv'!V$39:V$492)/sub_peso!FJ140</f>
        <v>0.96</v>
      </c>
      <c r="FK140">
        <f>100*SUMIF('12pxv'!$E$39:$E$492,$A140,'12pxv'!W$39:W$492)/sub_peso!FK140</f>
        <v>-0.23</v>
      </c>
      <c r="FL140">
        <f>100*SUMIF('12pxv'!$E$39:$E$492,$A140,'12pxv'!X$39:X$492)/sub_peso!FL140</f>
        <v>1.3900000000000001</v>
      </c>
      <c r="FM140">
        <f>100*SUMIF('12pxv'!$E$39:$E$492,$A140,'12pxv'!Y$39:Y$492)/sub_peso!FM140</f>
        <v>0.32</v>
      </c>
      <c r="FN140">
        <f>100*SUMIF('12pxv'!$E$39:$E$492,$A140,'12pxv'!Z$39:Z$492)/sub_peso!FN140</f>
        <v>-0.30000000000000004</v>
      </c>
      <c r="FO140">
        <f>100*SUMIF('12pxv'!$E$39:$E$492,$A140,'12pxv'!AA$39:AA$492)/sub_peso!FO140</f>
        <v>0.47</v>
      </c>
      <c r="FP140">
        <f>100*SUMIF('12pxv'!$E$39:$E$492,$A140,'12pxv'!AB$39:AB$492)/sub_peso!FP140</f>
        <v>-0.93000000000000016</v>
      </c>
      <c r="FQ140">
        <f>100*SUMIF('12pxv'!$E$39:$E$492,$A140,'12pxv'!AC$39:AC$492)/sub_peso!FQ140</f>
        <v>2.29</v>
      </c>
      <c r="FR140">
        <f>100*SUMIF('12pxv'!$E$39:$E$492,$A140,'12pxv'!AD$39:AD$492)/sub_peso!FR140</f>
        <v>1.51</v>
      </c>
      <c r="FS140">
        <f>100*SUMIF('12pxv'!$E$39:$E$492,$A140,'12pxv'!AE$39:AE$492)/sub_peso!FS140</f>
        <v>-1.2800000000000002</v>
      </c>
      <c r="FT140">
        <f>100*SUMIF('12pxv'!$E$39:$E$492,$A140,'12pxv'!AF$39:AF$492)/sub_peso!FT140</f>
        <v>0.74</v>
      </c>
      <c r="FU140">
        <f>100*SUMIF('12pxv'!$E$39:$E$492,$A140,'12pxv'!AG$39:AG$492)/sub_peso!FU140</f>
        <v>-0.11</v>
      </c>
      <c r="FV140">
        <f>100*SUMIF('12pxv'!$E$39:$E$492,$A140,'12pxv'!AH$39:AH$492)/sub_peso!FV140</f>
        <v>0.84</v>
      </c>
      <c r="FW140">
        <f>100*SUMIF('12pxv'!$E$39:$E$492,$A140,'12pxv'!AI$39:AI$492)/sub_peso!FW140</f>
        <v>-0.14999999999999997</v>
      </c>
      <c r="FX140">
        <f>100*SUMIF('12pxv'!$E$39:$E$492,$A140,'12pxv'!AJ$39:AJ$492)/sub_peso!FX140</f>
        <v>1.9900000000000002</v>
      </c>
      <c r="FY140">
        <f>100*SUMIF('12pxv'!$E$39:$E$492,$A140,'12pxv'!AK$39:AK$492)/sub_peso!FY140</f>
        <v>1.98</v>
      </c>
      <c r="FZ140">
        <f>100*SUMIF('12pxv'!$E$39:$E$492,$A140,'12pxv'!AL$39:AL$492)/sub_peso!FZ140</f>
        <v>-0.35</v>
      </c>
      <c r="GA140">
        <f>100*SUMIF('12pxv'!$E$39:$E$492,$A140,'12pxv'!AM$39:AM$492)/sub_peso!GA140</f>
        <v>0.28999999999999998</v>
      </c>
      <c r="GB140">
        <f>100*SUMIF('12pxv'!$E$39:$E$492,$A140,'12pxv'!AN$39:AN$492)/sub_peso!GB140</f>
        <v>1.56</v>
      </c>
    </row>
    <row r="141" spans="1:184" x14ac:dyDescent="0.25">
      <c r="A141" s="60">
        <v>2103009</v>
      </c>
      <c r="B141" s="56" t="s">
        <v>141</v>
      </c>
      <c r="C141" s="129">
        <v>0.52000000000000013</v>
      </c>
      <c r="D141" s="129">
        <v>-0.12</v>
      </c>
      <c r="E141" s="129">
        <v>0.76</v>
      </c>
      <c r="F141" s="129">
        <v>0.09</v>
      </c>
      <c r="G141" s="129">
        <v>1.41</v>
      </c>
      <c r="H141" s="129">
        <v>0.51</v>
      </c>
      <c r="I141" s="129">
        <v>1.04</v>
      </c>
      <c r="J141" s="129">
        <v>0.88</v>
      </c>
      <c r="K141" s="129">
        <v>0.16</v>
      </c>
      <c r="L141" s="129">
        <v>0.12</v>
      </c>
      <c r="M141" s="129">
        <v>0.59</v>
      </c>
      <c r="N141" s="129">
        <v>-0.25</v>
      </c>
      <c r="O141" s="129">
        <v>-0.68000000000000016</v>
      </c>
      <c r="P141" s="129">
        <v>1.5199999999999998</v>
      </c>
      <c r="Q141" s="129">
        <v>-0.21000000000000002</v>
      </c>
      <c r="R141" s="129">
        <v>0.42</v>
      </c>
      <c r="S141" s="129">
        <v>1.02</v>
      </c>
      <c r="T141" s="129">
        <v>0.96</v>
      </c>
      <c r="U141" s="129">
        <v>-0.59</v>
      </c>
      <c r="V141" s="129">
        <v>1</v>
      </c>
      <c r="W141" s="129">
        <v>0.85999999999999988</v>
      </c>
      <c r="X141" s="129">
        <v>-0.43</v>
      </c>
      <c r="Y141" s="129">
        <v>1.02</v>
      </c>
      <c r="Z141" s="129">
        <v>1.01</v>
      </c>
      <c r="AA141" s="129">
        <v>0.54000000000000015</v>
      </c>
      <c r="AB141" s="129">
        <v>0.84</v>
      </c>
      <c r="AC141" s="129">
        <v>0.22</v>
      </c>
      <c r="AD141" s="129">
        <v>1.08</v>
      </c>
      <c r="AE141" s="129">
        <v>0.37</v>
      </c>
      <c r="AF141" s="129">
        <v>0.41000000000000003</v>
      </c>
      <c r="AG141" s="129">
        <v>1.3700000000000003</v>
      </c>
      <c r="AH141" s="129">
        <v>0.25</v>
      </c>
      <c r="AI141" s="129">
        <v>0.84</v>
      </c>
      <c r="AJ141" s="129">
        <v>0.48</v>
      </c>
      <c r="AK141" s="129">
        <v>0.56000000000000005</v>
      </c>
      <c r="AL141" s="129">
        <v>0.57999999999999996</v>
      </c>
      <c r="AM141" s="129">
        <v>0.2</v>
      </c>
      <c r="AN141" s="129">
        <v>1.38</v>
      </c>
      <c r="AO141" s="129">
        <v>1.1100000000000001</v>
      </c>
      <c r="AP141" s="129">
        <v>3.25</v>
      </c>
      <c r="AQ141" s="129">
        <v>2.16</v>
      </c>
      <c r="AR141" s="129">
        <v>2.8300000000000005</v>
      </c>
      <c r="AS141" s="129">
        <v>1.4200000000000002</v>
      </c>
      <c r="AT141" s="129">
        <v>0.42999999999999994</v>
      </c>
      <c r="AU141" s="129">
        <v>2.0499999999999998</v>
      </c>
      <c r="AV141" s="129">
        <v>0.13999999999999999</v>
      </c>
      <c r="AW141" s="129">
        <v>1.38</v>
      </c>
      <c r="AX141" s="129">
        <v>1.2600000000000002</v>
      </c>
      <c r="AY141" s="129">
        <v>1.95</v>
      </c>
      <c r="AZ141" s="129">
        <v>0.22</v>
      </c>
      <c r="BA141" s="129">
        <v>1.2600000000000002</v>
      </c>
      <c r="BB141" s="129">
        <v>0.89</v>
      </c>
      <c r="BC141" s="129">
        <v>0.81999999999999984</v>
      </c>
      <c r="BD141" s="129">
        <v>1.28</v>
      </c>
      <c r="BE141" s="129">
        <v>0.54</v>
      </c>
      <c r="BF141" s="129">
        <v>1.8799999999999997</v>
      </c>
      <c r="BG141" s="129">
        <v>0.86</v>
      </c>
      <c r="BH141" s="129">
        <v>1.76</v>
      </c>
      <c r="BI141" s="129">
        <v>1.02</v>
      </c>
      <c r="BJ141" s="129">
        <v>-0.18</v>
      </c>
      <c r="BK141" s="129">
        <v>0.77</v>
      </c>
      <c r="BL141" s="129">
        <v>0.43999999999999995</v>
      </c>
      <c r="BM141" s="129">
        <v>1.59</v>
      </c>
      <c r="BN141" s="129">
        <v>0.73</v>
      </c>
      <c r="BO141" s="129">
        <v>1.2699999999999998</v>
      </c>
      <c r="BP141" s="129">
        <v>0.47999999999999987</v>
      </c>
      <c r="BQ141" s="129">
        <v>0.51</v>
      </c>
      <c r="BR141" s="129">
        <v>1.07</v>
      </c>
      <c r="BS141" s="129">
        <v>-3.0000000000000002E-2</v>
      </c>
      <c r="BT141" s="129">
        <v>1.06</v>
      </c>
      <c r="BU141" s="129">
        <v>0.83000000000000007</v>
      </c>
      <c r="BV141" s="129">
        <v>0.46</v>
      </c>
      <c r="BW141" s="129">
        <v>0.16</v>
      </c>
      <c r="BX141" s="129">
        <v>0.02</v>
      </c>
      <c r="BY141" s="129">
        <v>0.4</v>
      </c>
      <c r="BZ141" s="129">
        <v>0.16</v>
      </c>
      <c r="CA141" s="129">
        <v>-0.17</v>
      </c>
      <c r="CB141" s="129">
        <v>1.0900000000000001</v>
      </c>
      <c r="CC141" s="129">
        <v>-0.28999999999999998</v>
      </c>
      <c r="CD141" s="129">
        <v>0.15</v>
      </c>
      <c r="CE141" s="129">
        <v>0.15000000000000002</v>
      </c>
      <c r="CF141" s="129">
        <v>-0.16999999999999998</v>
      </c>
      <c r="CG141" s="129">
        <v>-0.54</v>
      </c>
      <c r="CH141" s="129">
        <v>-1.18</v>
      </c>
      <c r="CI141" s="129">
        <v>0.38</v>
      </c>
      <c r="CJ141" s="129">
        <v>1.27</v>
      </c>
      <c r="CK141" s="129">
        <v>-0.34</v>
      </c>
      <c r="CL141" s="129">
        <v>0.28000000000000003</v>
      </c>
      <c r="CM141" s="129">
        <v>-0.36999999999999994</v>
      </c>
      <c r="CN141" s="129">
        <v>2.0000000000000004</v>
      </c>
      <c r="CO141" s="129">
        <v>-1.32</v>
      </c>
      <c r="CP141" s="129">
        <v>-0.39</v>
      </c>
      <c r="CQ141" s="129">
        <v>0.1</v>
      </c>
      <c r="CR141" s="129">
        <v>0.89</v>
      </c>
      <c r="CS141" s="129">
        <v>1.18</v>
      </c>
      <c r="CT141" s="129">
        <v>-0.81</v>
      </c>
      <c r="CU141" s="129">
        <v>1.77</v>
      </c>
      <c r="CV141" s="129">
        <v>-1.1200000000000001</v>
      </c>
      <c r="CW141" s="129">
        <v>0.32</v>
      </c>
      <c r="CX141" s="129">
        <v>0.22000000000000003</v>
      </c>
      <c r="CY141" s="129">
        <v>-0.34</v>
      </c>
      <c r="CZ141" s="129">
        <v>-0.1</v>
      </c>
      <c r="DA141" s="129">
        <v>0</v>
      </c>
      <c r="DB141" s="129">
        <v>0.11</v>
      </c>
      <c r="DC141" s="129">
        <v>0.19</v>
      </c>
      <c r="DD141" s="129">
        <v>0.25</v>
      </c>
      <c r="DE141" s="129">
        <v>-0.72</v>
      </c>
      <c r="DF141" s="129">
        <v>1.76</v>
      </c>
      <c r="DG141" s="129">
        <v>-0.77</v>
      </c>
      <c r="DH141" s="129">
        <v>1.47</v>
      </c>
      <c r="DI141" s="129">
        <v>0.55000000000000004</v>
      </c>
      <c r="DJ141" s="129">
        <v>1.8800000000000001</v>
      </c>
      <c r="DK141" s="129">
        <v>-1.34</v>
      </c>
      <c r="DL141" s="129">
        <v>1.78</v>
      </c>
      <c r="DM141" s="129">
        <v>1.06</v>
      </c>
      <c r="DN141" s="129">
        <v>0.34999999999999992</v>
      </c>
      <c r="DO141" s="129">
        <v>-0.22</v>
      </c>
      <c r="DP141" s="129">
        <v>1.54</v>
      </c>
      <c r="DQ141" s="129">
        <v>0.46000000000000008</v>
      </c>
      <c r="DR141" s="129">
        <v>-0.82</v>
      </c>
      <c r="DS141" s="129">
        <v>-2.67</v>
      </c>
      <c r="DT141" s="129">
        <v>0.56999999999999995</v>
      </c>
      <c r="DU141" s="129">
        <v>-0.82</v>
      </c>
      <c r="DV141" s="129">
        <v>-1.1599999999999999</v>
      </c>
      <c r="DW141" s="129">
        <v>1.67</v>
      </c>
      <c r="DX141" s="129">
        <v>-0.44</v>
      </c>
      <c r="DY141" s="129">
        <v>0.8</v>
      </c>
      <c r="DZ141" s="129">
        <v>-0.82</v>
      </c>
      <c r="EA141" s="129">
        <v>-0.43999999999999995</v>
      </c>
      <c r="EB141" s="129">
        <v>2.4900000000000002</v>
      </c>
      <c r="EC141" s="129">
        <v>-0.55000000000000004</v>
      </c>
      <c r="ED141" s="129">
        <v>0.57999999999999996</v>
      </c>
      <c r="EE141" s="129">
        <v>-0.46</v>
      </c>
      <c r="EF141" s="129">
        <v>1.0900000000000001</v>
      </c>
      <c r="EG141" s="129">
        <v>-0.64999999999999991</v>
      </c>
      <c r="EH141" s="129">
        <v>-1.4100000000000001</v>
      </c>
      <c r="EI141" s="129">
        <v>-0.38000000000000006</v>
      </c>
      <c r="EJ141" s="129">
        <v>0.5</v>
      </c>
      <c r="EK141" s="129">
        <v>0.96</v>
      </c>
      <c r="EL141" s="129">
        <v>0.66999999999999993</v>
      </c>
      <c r="EM141" s="129">
        <v>0.5</v>
      </c>
      <c r="EN141" s="129">
        <v>0.51</v>
      </c>
      <c r="EO141" s="129">
        <v>1.58</v>
      </c>
      <c r="EP141" s="129">
        <v>1.32</v>
      </c>
      <c r="EQ141" s="129">
        <v>1.31</v>
      </c>
      <c r="ER141" s="129">
        <v>0</v>
      </c>
      <c r="ES141" s="129">
        <v>-0.01</v>
      </c>
      <c r="ET141" s="129">
        <v>1.24</v>
      </c>
      <c r="EU141" s="129">
        <v>-0.02</v>
      </c>
      <c r="EV141">
        <f>100*SUMIF('12pxv'!$E$39:$E$492,$A141,'12pxv'!H$39:H$492)/sub_peso!EV141</f>
        <v>0.61999999999999988</v>
      </c>
      <c r="EW141">
        <f>100*SUMIF('12pxv'!$E$39:$E$492,$A141,'12pxv'!I$39:I$492)/sub_peso!EW141</f>
        <v>1.0999999999999999</v>
      </c>
      <c r="EX141">
        <f>100*SUMIF('12pxv'!$E$39:$E$492,$A141,'12pxv'!J$39:J$492)/sub_peso!EX141</f>
        <v>0.2</v>
      </c>
      <c r="EY141">
        <f>100*SUMIF('12pxv'!$E$39:$E$492,$A141,'12pxv'!K$39:K$492)/sub_peso!EY141</f>
        <v>-0.28999999999999998</v>
      </c>
      <c r="EZ141">
        <f>100*SUMIF('12pxv'!$E$39:$E$492,$A141,'12pxv'!L$39:L$492)/sub_peso!EZ141</f>
        <v>0.3</v>
      </c>
      <c r="FA141">
        <f>100*SUMIF('12pxv'!$E$39:$E$492,$A141,'12pxv'!M$39:M$492)/sub_peso!FA141</f>
        <v>1.19</v>
      </c>
      <c r="FB141">
        <f>100*SUMIF('12pxv'!$E$39:$E$492,$A141,'12pxv'!N$39:N$492)/sub_peso!FB141</f>
        <v>0.76</v>
      </c>
      <c r="FC141">
        <f>100*SUMIF('12pxv'!$E$39:$E$492,$A141,'12pxv'!O$39:O$492)/sub_peso!FC141</f>
        <v>1.33</v>
      </c>
      <c r="FD141">
        <f>100*SUMIF('12pxv'!$E$39:$E$492,$A141,'12pxv'!P$39:P$492)/sub_peso!FD141</f>
        <v>1.03</v>
      </c>
      <c r="FE141">
        <f>100*SUMIF('12pxv'!$E$39:$E$492,$A141,'12pxv'!Q$39:Q$492)/sub_peso!FE141</f>
        <v>1.98</v>
      </c>
      <c r="FF141">
        <f>100*SUMIF('12pxv'!$E$39:$E$492,$A141,'12pxv'!R$39:R$492)/sub_peso!FF141</f>
        <v>0.98</v>
      </c>
      <c r="FG141">
        <f>100*SUMIF('12pxv'!$E$39:$E$492,$A141,'12pxv'!S$39:S$492)/sub_peso!FG141</f>
        <v>0.53</v>
      </c>
      <c r="FH141">
        <f>100*SUMIF('12pxv'!$E$39:$E$492,$A141,'12pxv'!T$39:T$492)/sub_peso!FH141</f>
        <v>-0.5</v>
      </c>
      <c r="FI141">
        <f>100*SUMIF('12pxv'!$E$39:$E$492,$A141,'12pxv'!U$39:U$492)/sub_peso!FI141</f>
        <v>1.72</v>
      </c>
      <c r="FJ141">
        <f>100*SUMIF('12pxv'!$E$39:$E$492,$A141,'12pxv'!V$39:V$492)/sub_peso!FJ141</f>
        <v>-0.44</v>
      </c>
      <c r="FK141">
        <f>100*SUMIF('12pxv'!$E$39:$E$492,$A141,'12pxv'!W$39:W$492)/sub_peso!FK141</f>
        <v>0.57999999999999996</v>
      </c>
      <c r="FL141">
        <f>100*SUMIF('12pxv'!$E$39:$E$492,$A141,'12pxv'!X$39:X$492)/sub_peso!FL141</f>
        <v>1.42</v>
      </c>
      <c r="FM141">
        <f>100*SUMIF('12pxv'!$E$39:$E$492,$A141,'12pxv'!Y$39:Y$492)/sub_peso!FM141</f>
        <v>-0.1</v>
      </c>
      <c r="FN141">
        <f>100*SUMIF('12pxv'!$E$39:$E$492,$A141,'12pxv'!Z$39:Z$492)/sub_peso!FN141</f>
        <v>0.15</v>
      </c>
      <c r="FO141">
        <f>100*SUMIF('12pxv'!$E$39:$E$492,$A141,'12pxv'!AA$39:AA$492)/sub_peso!FO141</f>
        <v>1.74</v>
      </c>
      <c r="FP141">
        <f>100*SUMIF('12pxv'!$E$39:$E$492,$A141,'12pxv'!AB$39:AB$492)/sub_peso!FP141</f>
        <v>-0.67</v>
      </c>
      <c r="FQ141">
        <f>100*SUMIF('12pxv'!$E$39:$E$492,$A141,'12pxv'!AC$39:AC$492)/sub_peso!FQ141</f>
        <v>0.54</v>
      </c>
      <c r="FR141">
        <f>100*SUMIF('12pxv'!$E$39:$E$492,$A141,'12pxv'!AD$39:AD$492)/sub_peso!FR141</f>
        <v>-0.35</v>
      </c>
      <c r="FS141">
        <f>100*SUMIF('12pxv'!$E$39:$E$492,$A141,'12pxv'!AE$39:AE$492)/sub_peso!FS141</f>
        <v>1.1100000000000001</v>
      </c>
      <c r="FT141">
        <f>100*SUMIF('12pxv'!$E$39:$E$492,$A141,'12pxv'!AF$39:AF$492)/sub_peso!FT141</f>
        <v>0.89</v>
      </c>
      <c r="FU141">
        <f>100*SUMIF('12pxv'!$E$39:$E$492,$A141,'12pxv'!AG$39:AG$492)/sub_peso!FU141</f>
        <v>2.02</v>
      </c>
      <c r="FV141">
        <f>100*SUMIF('12pxv'!$E$39:$E$492,$A141,'12pxv'!AH$39:AH$492)/sub_peso!FV141</f>
        <v>0.46999999999999992</v>
      </c>
      <c r="FW141">
        <f>100*SUMIF('12pxv'!$E$39:$E$492,$A141,'12pxv'!AI$39:AI$492)/sub_peso!FW141</f>
        <v>1.5699999999999998</v>
      </c>
      <c r="FX141">
        <f>100*SUMIF('12pxv'!$E$39:$E$492,$A141,'12pxv'!AJ$39:AJ$492)/sub_peso!FX141</f>
        <v>-0.22999999999999998</v>
      </c>
      <c r="FY141">
        <f>100*SUMIF('12pxv'!$E$39:$E$492,$A141,'12pxv'!AK$39:AK$492)/sub_peso!FY141</f>
        <v>0.74999999999999989</v>
      </c>
      <c r="FZ141">
        <f>100*SUMIF('12pxv'!$E$39:$E$492,$A141,'12pxv'!AL$39:AL$492)/sub_peso!FZ141</f>
        <v>0.35</v>
      </c>
      <c r="GA141">
        <f>100*SUMIF('12pxv'!$E$39:$E$492,$A141,'12pxv'!AM$39:AM$492)/sub_peso!GA141</f>
        <v>0.28000000000000003</v>
      </c>
      <c r="GB141">
        <f>100*SUMIF('12pxv'!$E$39:$E$492,$A141,'12pxv'!AN$39:AN$492)/sub_peso!GB141</f>
        <v>-0.64</v>
      </c>
    </row>
    <row r="142" spans="1:184" x14ac:dyDescent="0.25">
      <c r="A142" s="60">
        <v>2103014</v>
      </c>
      <c r="B142" s="56" t="s">
        <v>142</v>
      </c>
      <c r="C142" s="129">
        <v>0.45</v>
      </c>
      <c r="D142" s="129">
        <v>1.9899999999999998</v>
      </c>
      <c r="E142" s="129">
        <v>1.5</v>
      </c>
      <c r="F142" s="129">
        <v>1.89</v>
      </c>
      <c r="G142" s="129">
        <v>0.62</v>
      </c>
      <c r="H142" s="129">
        <v>0.08</v>
      </c>
      <c r="I142" s="129">
        <v>2.0600000000000005</v>
      </c>
      <c r="J142" s="129">
        <v>0.64</v>
      </c>
      <c r="K142" s="129">
        <v>7.0000000000000007E-2</v>
      </c>
      <c r="L142" s="129">
        <v>-0.19</v>
      </c>
      <c r="M142" s="129">
        <v>-0.73000000000000009</v>
      </c>
      <c r="N142" s="129">
        <v>-0.25</v>
      </c>
      <c r="O142" s="129">
        <v>-0.31999999999999995</v>
      </c>
      <c r="P142" s="129">
        <v>0.59</v>
      </c>
      <c r="Q142" s="129">
        <v>0.56000000000000005</v>
      </c>
      <c r="R142" s="129">
        <v>0.76</v>
      </c>
      <c r="S142" s="129">
        <v>-0.66</v>
      </c>
      <c r="T142" s="129">
        <v>0.44999999999999996</v>
      </c>
      <c r="U142" s="129">
        <v>2.2200000000000002</v>
      </c>
      <c r="V142" s="129">
        <v>0.06</v>
      </c>
      <c r="W142" s="129">
        <v>0.73999999999999988</v>
      </c>
      <c r="X142" s="129">
        <v>0.28999999999999998</v>
      </c>
      <c r="Y142" s="129">
        <v>0.23</v>
      </c>
      <c r="Z142" s="129">
        <v>1.41</v>
      </c>
      <c r="AA142" s="129">
        <v>0.66</v>
      </c>
      <c r="AB142" s="129">
        <v>1.9900000000000002</v>
      </c>
      <c r="AC142" s="129">
        <v>1.6000000000000003</v>
      </c>
      <c r="AD142" s="129">
        <v>0.32</v>
      </c>
      <c r="AE142" s="129">
        <v>1.47</v>
      </c>
      <c r="AF142" s="129">
        <v>0.88</v>
      </c>
      <c r="AG142" s="129">
        <v>0.03</v>
      </c>
      <c r="AH142" s="129">
        <v>0.56999999999999995</v>
      </c>
      <c r="AI142" s="129">
        <v>1.1399999999999997</v>
      </c>
      <c r="AJ142" s="129">
        <v>0.36</v>
      </c>
      <c r="AK142" s="129">
        <v>0.72999999999999987</v>
      </c>
      <c r="AL142" s="129">
        <v>0.04</v>
      </c>
      <c r="AM142" s="129">
        <v>0.95</v>
      </c>
      <c r="AN142" s="129">
        <v>1.69</v>
      </c>
      <c r="AO142" s="129">
        <v>1.1300000000000001</v>
      </c>
      <c r="AP142" s="129">
        <v>2.63</v>
      </c>
      <c r="AQ142" s="129">
        <v>3.32</v>
      </c>
      <c r="AR142" s="129">
        <v>2.71</v>
      </c>
      <c r="AS142" s="129">
        <v>0.93</v>
      </c>
      <c r="AT142" s="129">
        <v>1.07</v>
      </c>
      <c r="AU142" s="129">
        <v>2.2400000000000002</v>
      </c>
      <c r="AV142" s="129">
        <v>-0.11</v>
      </c>
      <c r="AW142" s="129">
        <v>0.2</v>
      </c>
      <c r="AX142" s="129">
        <v>0.36999999999999994</v>
      </c>
      <c r="AY142" s="129">
        <v>-0.13</v>
      </c>
      <c r="AZ142" s="129">
        <v>0.06</v>
      </c>
      <c r="BA142" s="129">
        <v>0.36</v>
      </c>
      <c r="BB142" s="129">
        <v>-0.58000000000000007</v>
      </c>
      <c r="BC142" s="129">
        <v>0.56999999999999984</v>
      </c>
      <c r="BD142" s="129">
        <v>0.62</v>
      </c>
      <c r="BE142" s="129">
        <v>0.50000000000000011</v>
      </c>
      <c r="BF142" s="129">
        <v>1.0900000000000001</v>
      </c>
      <c r="BG142" s="129">
        <v>1.68</v>
      </c>
      <c r="BH142" s="129">
        <v>1.47</v>
      </c>
      <c r="BI142" s="129">
        <v>0.18</v>
      </c>
      <c r="BJ142" s="129">
        <v>0.68</v>
      </c>
      <c r="BK142" s="129">
        <v>0.71</v>
      </c>
      <c r="BL142" s="129">
        <v>0.22</v>
      </c>
      <c r="BM142" s="129">
        <v>0.14000000000000001</v>
      </c>
      <c r="BN142" s="129">
        <v>1.1000000000000001</v>
      </c>
      <c r="BO142" s="129">
        <v>1.1200000000000001</v>
      </c>
      <c r="BP142" s="129">
        <v>1.3999999999999997</v>
      </c>
      <c r="BQ142" s="129">
        <v>1.45</v>
      </c>
      <c r="BR142" s="129">
        <v>1.04</v>
      </c>
      <c r="BS142" s="129">
        <v>0.14000000000000001</v>
      </c>
      <c r="BT142" s="129">
        <v>0.86</v>
      </c>
      <c r="BU142" s="129">
        <v>0.33</v>
      </c>
      <c r="BV142" s="129">
        <v>0.43</v>
      </c>
      <c r="BW142" s="129">
        <v>0.18</v>
      </c>
      <c r="BX142" s="129">
        <v>-0.23000000000000004</v>
      </c>
      <c r="BY142" s="129">
        <v>0.24</v>
      </c>
      <c r="BZ142" s="129">
        <v>9.9999999999999985E-3</v>
      </c>
      <c r="CA142" s="129">
        <v>-0.05</v>
      </c>
      <c r="CB142" s="129">
        <v>0.49</v>
      </c>
      <c r="CC142" s="129">
        <v>0.11</v>
      </c>
      <c r="CD142" s="129">
        <v>-0.53</v>
      </c>
      <c r="CE142" s="129">
        <v>-0.32</v>
      </c>
      <c r="CF142" s="129">
        <v>0.3</v>
      </c>
      <c r="CG142" s="129">
        <v>-0.6</v>
      </c>
      <c r="CH142" s="129">
        <v>0.77</v>
      </c>
      <c r="CI142" s="129">
        <v>-0.08</v>
      </c>
      <c r="CJ142" s="129">
        <v>0.02</v>
      </c>
      <c r="CK142" s="129">
        <v>-0.71</v>
      </c>
      <c r="CL142" s="129">
        <v>0.34000000000000008</v>
      </c>
      <c r="CM142" s="129">
        <v>-0.26</v>
      </c>
      <c r="CN142" s="129">
        <v>0.31</v>
      </c>
      <c r="CO142" s="129">
        <v>0</v>
      </c>
      <c r="CP142" s="129">
        <v>0.17</v>
      </c>
      <c r="CQ142" s="129">
        <v>0.92</v>
      </c>
      <c r="CR142" s="129">
        <v>0.06</v>
      </c>
      <c r="CS142" s="129">
        <v>-0.46</v>
      </c>
      <c r="CT142" s="129">
        <v>-0.08</v>
      </c>
      <c r="CU142" s="129">
        <v>0.46</v>
      </c>
      <c r="CV142" s="129">
        <v>0.16</v>
      </c>
      <c r="CW142" s="129">
        <v>5.9999999999999991E-2</v>
      </c>
      <c r="CX142" s="129">
        <v>-0.2</v>
      </c>
      <c r="CY142" s="129">
        <v>-0.15</v>
      </c>
      <c r="CZ142" s="129">
        <v>0.02</v>
      </c>
      <c r="DA142" s="129">
        <v>-0.06</v>
      </c>
      <c r="DB142" s="129">
        <v>0.60999999999999988</v>
      </c>
      <c r="DC142" s="129">
        <v>-0.01</v>
      </c>
      <c r="DD142" s="129">
        <v>0.74</v>
      </c>
      <c r="DE142" s="129">
        <v>7.0000000000000007E-2</v>
      </c>
      <c r="DF142" s="129">
        <v>-0.15</v>
      </c>
      <c r="DG142" s="129">
        <v>0.57999999999999996</v>
      </c>
      <c r="DH142" s="129">
        <v>1.42</v>
      </c>
      <c r="DI142" s="129">
        <v>0.59000000000000008</v>
      </c>
      <c r="DJ142" s="129">
        <v>1.98</v>
      </c>
      <c r="DK142" s="129">
        <v>1.85</v>
      </c>
      <c r="DL142" s="129">
        <v>1.1599999999999999</v>
      </c>
      <c r="DM142" s="129">
        <v>1.28</v>
      </c>
      <c r="DN142" s="129">
        <v>0.45999999999999996</v>
      </c>
      <c r="DO142" s="129">
        <v>0.52</v>
      </c>
      <c r="DP142" s="129">
        <v>-0.54</v>
      </c>
      <c r="DQ142" s="129">
        <v>0.15</v>
      </c>
      <c r="DR142" s="129">
        <v>0.17999999999999997</v>
      </c>
      <c r="DS142" s="129">
        <v>-0.33999999999999997</v>
      </c>
      <c r="DT142" s="129">
        <v>-0.2</v>
      </c>
      <c r="DU142" s="129">
        <v>-0.66</v>
      </c>
      <c r="DV142" s="129">
        <v>0.33</v>
      </c>
      <c r="DW142" s="129">
        <v>0.16</v>
      </c>
      <c r="DX142" s="129">
        <v>0.38</v>
      </c>
      <c r="DY142" s="129">
        <v>-2.0000000000000004E-2</v>
      </c>
      <c r="DZ142" s="129">
        <v>-9.9999999999999992E-2</v>
      </c>
      <c r="EA142" s="129">
        <v>-8.0000000000000016E-2</v>
      </c>
      <c r="EB142" s="129">
        <v>0.27</v>
      </c>
      <c r="EC142" s="129">
        <v>0.7</v>
      </c>
      <c r="ED142" s="129">
        <v>1.9999999999999997E-2</v>
      </c>
      <c r="EE142" s="129">
        <v>-0.05</v>
      </c>
      <c r="EF142" s="129">
        <v>-0.21</v>
      </c>
      <c r="EG142" s="129">
        <v>-0.35000000000000003</v>
      </c>
      <c r="EH142" s="129">
        <v>0.25</v>
      </c>
      <c r="EI142" s="129">
        <v>-0.35000000000000003</v>
      </c>
      <c r="EJ142" s="129">
        <v>0.90999999999999992</v>
      </c>
      <c r="EK142" s="129">
        <v>0.54</v>
      </c>
      <c r="EL142" s="129">
        <v>-0.13</v>
      </c>
      <c r="EM142" s="129">
        <v>1.51</v>
      </c>
      <c r="EN142" s="129">
        <v>1.1200000000000001</v>
      </c>
      <c r="EO142" s="129">
        <v>0.99</v>
      </c>
      <c r="EP142" s="129">
        <v>0.36</v>
      </c>
      <c r="EQ142" s="129">
        <v>0.54</v>
      </c>
      <c r="ER142" s="129">
        <v>1.22</v>
      </c>
      <c r="ES142" s="129">
        <v>1.1200000000000001</v>
      </c>
      <c r="ET142" s="129">
        <v>0.84</v>
      </c>
      <c r="EU142" s="129">
        <v>0.80999999999999994</v>
      </c>
      <c r="EV142">
        <f>100*SUMIF('12pxv'!$E$39:$E$492,$A142,'12pxv'!H$39:H$492)/sub_peso!EV142</f>
        <v>0.53</v>
      </c>
      <c r="EW142">
        <f>100*SUMIF('12pxv'!$E$39:$E$492,$A142,'12pxv'!I$39:I$492)/sub_peso!EW142</f>
        <v>0.61</v>
      </c>
      <c r="EX142">
        <f>100*SUMIF('12pxv'!$E$39:$E$492,$A142,'12pxv'!J$39:J$492)/sub_peso!EX142</f>
        <v>0.8</v>
      </c>
      <c r="EY142">
        <f>100*SUMIF('12pxv'!$E$39:$E$492,$A142,'12pxv'!K$39:K$492)/sub_peso!EY142</f>
        <v>0.1</v>
      </c>
      <c r="EZ142">
        <f>100*SUMIF('12pxv'!$E$39:$E$492,$A142,'12pxv'!L$39:L$492)/sub_peso!EZ142</f>
        <v>0.6</v>
      </c>
      <c r="FA142">
        <f>100*SUMIF('12pxv'!$E$39:$E$492,$A142,'12pxv'!M$39:M$492)/sub_peso!FA142</f>
        <v>-0.05</v>
      </c>
      <c r="FB142">
        <f>100*SUMIF('12pxv'!$E$39:$E$492,$A142,'12pxv'!N$39:N$492)/sub_peso!FB142</f>
        <v>0.7</v>
      </c>
      <c r="FC142">
        <f>100*SUMIF('12pxv'!$E$39:$E$492,$A142,'12pxv'!O$39:O$492)/sub_peso!FC142</f>
        <v>1.48</v>
      </c>
      <c r="FD142">
        <f>100*SUMIF('12pxv'!$E$39:$E$492,$A142,'12pxv'!P$39:P$492)/sub_peso!FD142</f>
        <v>0.45999999999999996</v>
      </c>
      <c r="FE142">
        <f>100*SUMIF('12pxv'!$E$39:$E$492,$A142,'12pxv'!Q$39:Q$492)/sub_peso!FE142</f>
        <v>0.09</v>
      </c>
      <c r="FF142">
        <f>100*SUMIF('12pxv'!$E$39:$E$492,$A142,'12pxv'!R$39:R$492)/sub_peso!FF142</f>
        <v>0.99</v>
      </c>
      <c r="FG142">
        <f>100*SUMIF('12pxv'!$E$39:$E$492,$A142,'12pxv'!S$39:S$492)/sub_peso!FG142</f>
        <v>0.79</v>
      </c>
      <c r="FH142">
        <f>100*SUMIF('12pxv'!$E$39:$E$492,$A142,'12pxv'!T$39:T$492)/sub_peso!FH142</f>
        <v>1.07</v>
      </c>
      <c r="FI142">
        <f>100*SUMIF('12pxv'!$E$39:$E$492,$A142,'12pxv'!U$39:U$492)/sub_peso!FI142</f>
        <v>0.59</v>
      </c>
      <c r="FJ142">
        <f>100*SUMIF('12pxv'!$E$39:$E$492,$A142,'12pxv'!V$39:V$492)/sub_peso!FJ142</f>
        <v>0.65</v>
      </c>
      <c r="FK142">
        <f>100*SUMIF('12pxv'!$E$39:$E$492,$A142,'12pxv'!W$39:W$492)/sub_peso!FK142</f>
        <v>0.35</v>
      </c>
      <c r="FL142">
        <f>100*SUMIF('12pxv'!$E$39:$E$492,$A142,'12pxv'!X$39:X$492)/sub_peso!FL142</f>
        <v>0.62</v>
      </c>
      <c r="FM142">
        <f>100*SUMIF('12pxv'!$E$39:$E$492,$A142,'12pxv'!Y$39:Y$492)/sub_peso!FM142</f>
        <v>0.34</v>
      </c>
      <c r="FN142">
        <f>100*SUMIF('12pxv'!$E$39:$E$492,$A142,'12pxv'!Z$39:Z$492)/sub_peso!FN142</f>
        <v>0.89</v>
      </c>
      <c r="FO142">
        <f>100*SUMIF('12pxv'!$E$39:$E$492,$A142,'12pxv'!AA$39:AA$492)/sub_peso!FO142</f>
        <v>0.08</v>
      </c>
      <c r="FP142">
        <f>100*SUMIF('12pxv'!$E$39:$E$492,$A142,'12pxv'!AB$39:AB$492)/sub_peso!FP142</f>
        <v>0.66</v>
      </c>
      <c r="FQ142">
        <f>100*SUMIF('12pxv'!$E$39:$E$492,$A142,'12pxv'!AC$39:AC$492)/sub_peso!FQ142</f>
        <v>0.84</v>
      </c>
      <c r="FR142">
        <f>100*SUMIF('12pxv'!$E$39:$E$492,$A142,'12pxv'!AD$39:AD$492)/sub_peso!FR142</f>
        <v>0.99999999999999989</v>
      </c>
      <c r="FS142">
        <f>100*SUMIF('12pxv'!$E$39:$E$492,$A142,'12pxv'!AE$39:AE$492)/sub_peso!FS142</f>
        <v>0.41</v>
      </c>
      <c r="FT142">
        <f>100*SUMIF('12pxv'!$E$39:$E$492,$A142,'12pxv'!AF$39:AF$492)/sub_peso!FT142</f>
        <v>0.67</v>
      </c>
      <c r="FU142">
        <f>100*SUMIF('12pxv'!$E$39:$E$492,$A142,'12pxv'!AG$39:AG$492)/sub_peso!FU142</f>
        <v>1.33</v>
      </c>
      <c r="FV142">
        <f>100*SUMIF('12pxv'!$E$39:$E$492,$A142,'12pxv'!AH$39:AH$492)/sub_peso!FV142</f>
        <v>0.38</v>
      </c>
      <c r="FW142">
        <f>100*SUMIF('12pxv'!$E$39:$E$492,$A142,'12pxv'!AI$39:AI$492)/sub_peso!FW142</f>
        <v>0.53999999999999992</v>
      </c>
      <c r="FX142">
        <f>100*SUMIF('12pxv'!$E$39:$E$492,$A142,'12pxv'!AJ$39:AJ$492)/sub_peso!FX142</f>
        <v>0.38</v>
      </c>
      <c r="FY142">
        <f>100*SUMIF('12pxv'!$E$39:$E$492,$A142,'12pxv'!AK$39:AK$492)/sub_peso!FY142</f>
        <v>-0.43</v>
      </c>
      <c r="FZ142">
        <f>100*SUMIF('12pxv'!$E$39:$E$492,$A142,'12pxv'!AL$39:AL$492)/sub_peso!FZ142</f>
        <v>0.3</v>
      </c>
      <c r="GA142">
        <f>100*SUMIF('12pxv'!$E$39:$E$492,$A142,'12pxv'!AM$39:AM$492)/sub_peso!GA142</f>
        <v>0.73</v>
      </c>
      <c r="GB142">
        <f>100*SUMIF('12pxv'!$E$39:$E$492,$A142,'12pxv'!AN$39:AN$492)/sub_peso!GB142</f>
        <v>0.42</v>
      </c>
    </row>
    <row r="143" spans="1:184" x14ac:dyDescent="0.25">
      <c r="A143" s="60">
        <v>2104005</v>
      </c>
      <c r="B143" s="56" t="s">
        <v>143</v>
      </c>
      <c r="C143" s="129">
        <v>-0.59</v>
      </c>
      <c r="D143" s="129">
        <v>0.19</v>
      </c>
      <c r="E143" s="129">
        <v>0.79</v>
      </c>
      <c r="F143" s="129">
        <v>-0.06</v>
      </c>
      <c r="G143" s="129">
        <v>0.38999999999999996</v>
      </c>
      <c r="H143" s="129">
        <v>2.0299999999999998</v>
      </c>
      <c r="I143" s="129">
        <v>1.64</v>
      </c>
      <c r="J143" s="129">
        <v>1.6</v>
      </c>
      <c r="K143" s="129">
        <v>0.78</v>
      </c>
      <c r="L143" s="129">
        <v>-0.12</v>
      </c>
      <c r="M143" s="129">
        <v>-0.24</v>
      </c>
      <c r="N143" s="129">
        <v>1.72</v>
      </c>
      <c r="O143" s="129">
        <v>-0.36</v>
      </c>
      <c r="P143" s="129">
        <v>1.5300000000000002</v>
      </c>
      <c r="Q143" s="129">
        <v>0.28999999999999998</v>
      </c>
      <c r="R143" s="129">
        <v>1.5600000000000003</v>
      </c>
      <c r="S143" s="129">
        <v>0.56000000000000005</v>
      </c>
      <c r="T143" s="129">
        <v>0.27000000000000007</v>
      </c>
      <c r="U143" s="129">
        <v>1.49</v>
      </c>
      <c r="V143" s="129">
        <v>0.37999999999999995</v>
      </c>
      <c r="W143" s="129">
        <v>1.36</v>
      </c>
      <c r="X143" s="129">
        <v>1.57</v>
      </c>
      <c r="Y143" s="129">
        <v>1.8000000000000003</v>
      </c>
      <c r="Z143" s="129">
        <v>1.08</v>
      </c>
      <c r="AA143" s="129">
        <v>2.4000000000000004</v>
      </c>
      <c r="AB143" s="129">
        <v>0.91</v>
      </c>
      <c r="AC143" s="129">
        <v>2.34</v>
      </c>
      <c r="AD143" s="129">
        <v>1.48</v>
      </c>
      <c r="AE143" s="129">
        <v>0.62999999999999989</v>
      </c>
      <c r="AF143" s="129">
        <v>2.04</v>
      </c>
      <c r="AG143" s="129">
        <v>0.51000000000000012</v>
      </c>
      <c r="AH143" s="129">
        <v>0.68000000000000016</v>
      </c>
      <c r="AI143" s="129">
        <v>0.11</v>
      </c>
      <c r="AJ143" s="129">
        <v>1.61</v>
      </c>
      <c r="AK143" s="129">
        <v>1.04</v>
      </c>
      <c r="AL143" s="129">
        <v>-0.7</v>
      </c>
      <c r="AM143" s="129">
        <v>-7.0000000000000007E-2</v>
      </c>
      <c r="AN143" s="129">
        <v>1.25</v>
      </c>
      <c r="AO143" s="129">
        <v>1.48</v>
      </c>
      <c r="AP143" s="129">
        <v>0.56000000000000005</v>
      </c>
      <c r="AQ143" s="129">
        <v>1.39</v>
      </c>
      <c r="AR143" s="129">
        <v>0.45</v>
      </c>
      <c r="AS143" s="129">
        <v>2.94</v>
      </c>
      <c r="AT143" s="129">
        <v>1.8</v>
      </c>
      <c r="AU143" s="129">
        <v>2.21</v>
      </c>
      <c r="AV143" s="129">
        <v>2.5600000000000005</v>
      </c>
      <c r="AW143" s="129">
        <v>1.79</v>
      </c>
      <c r="AX143" s="129">
        <v>0.55000000000000016</v>
      </c>
      <c r="AY143" s="129">
        <v>1.83</v>
      </c>
      <c r="AZ143" s="129">
        <v>1.1599999999999999</v>
      </c>
      <c r="BA143" s="129">
        <v>0.39000000000000007</v>
      </c>
      <c r="BB143" s="129">
        <v>0.2</v>
      </c>
      <c r="BC143" s="129">
        <v>0.24</v>
      </c>
      <c r="BD143" s="129">
        <v>1.8700000000000003</v>
      </c>
      <c r="BE143" s="129">
        <v>0.85</v>
      </c>
      <c r="BF143" s="129">
        <v>0.77</v>
      </c>
      <c r="BG143" s="129">
        <v>-0.15</v>
      </c>
      <c r="BH143" s="129">
        <v>1.1100000000000001</v>
      </c>
      <c r="BI143" s="129">
        <v>-1.1100000000000001</v>
      </c>
      <c r="BJ143" s="129">
        <v>0.77</v>
      </c>
      <c r="BK143" s="129">
        <v>0.68</v>
      </c>
      <c r="BL143" s="129">
        <v>0.87</v>
      </c>
      <c r="BM143" s="129">
        <v>2.12</v>
      </c>
      <c r="BN143" s="129">
        <v>-0.3</v>
      </c>
      <c r="BO143" s="129">
        <v>0.87999999999999978</v>
      </c>
      <c r="BP143" s="129">
        <v>0.93000000000000016</v>
      </c>
      <c r="BQ143" s="129">
        <v>0.88</v>
      </c>
      <c r="BR143" s="129">
        <v>0.91</v>
      </c>
      <c r="BS143" s="129">
        <v>-0.34</v>
      </c>
      <c r="BT143" s="129">
        <v>0.95</v>
      </c>
      <c r="BU143" s="129">
        <v>0.27</v>
      </c>
      <c r="BV143" s="129">
        <v>-1.03</v>
      </c>
      <c r="BW143" s="129">
        <v>1.47</v>
      </c>
      <c r="BX143" s="129">
        <v>1.47</v>
      </c>
      <c r="BY143" s="129">
        <v>0.31</v>
      </c>
      <c r="BZ143" s="129">
        <v>2.1</v>
      </c>
      <c r="CA143" s="129">
        <v>0.47</v>
      </c>
      <c r="CB143" s="129">
        <v>2.62</v>
      </c>
      <c r="CC143" s="129">
        <v>-1.32</v>
      </c>
      <c r="CD143" s="129">
        <v>0.7</v>
      </c>
      <c r="CE143" s="129">
        <v>-0.04</v>
      </c>
      <c r="CF143" s="129">
        <v>-0.3</v>
      </c>
      <c r="CG143" s="129">
        <v>-1.38</v>
      </c>
      <c r="CH143" s="129">
        <v>-0.68</v>
      </c>
      <c r="CI143" s="129">
        <v>-0.89999999999999991</v>
      </c>
      <c r="CJ143" s="129">
        <v>-0.32</v>
      </c>
      <c r="CK143" s="129">
        <v>0.5</v>
      </c>
      <c r="CL143" s="129">
        <v>0.78</v>
      </c>
      <c r="CM143" s="129">
        <v>1.1499999999999999</v>
      </c>
      <c r="CN143" s="129">
        <v>0.69</v>
      </c>
      <c r="CO143" s="129">
        <v>0.74</v>
      </c>
      <c r="CP143" s="129">
        <v>-0.81</v>
      </c>
      <c r="CQ143" s="129">
        <v>1.2</v>
      </c>
      <c r="CR143" s="129">
        <v>1.44</v>
      </c>
      <c r="CS143" s="129">
        <v>0.47</v>
      </c>
      <c r="CT143" s="129">
        <v>0.79</v>
      </c>
      <c r="CU143" s="129">
        <v>1.85</v>
      </c>
      <c r="CV143" s="129">
        <v>0.2</v>
      </c>
      <c r="CW143" s="129">
        <v>-0.88000000000000012</v>
      </c>
      <c r="CX143" s="129">
        <v>0.53</v>
      </c>
      <c r="CY143" s="129">
        <v>0.27</v>
      </c>
      <c r="CZ143" s="129">
        <v>-1.06</v>
      </c>
      <c r="DA143" s="129">
        <v>-1.9600000000000002</v>
      </c>
      <c r="DB143" s="129">
        <v>-1.53</v>
      </c>
      <c r="DC143" s="129">
        <v>1.95</v>
      </c>
      <c r="DD143" s="129">
        <v>1.81</v>
      </c>
      <c r="DE143" s="129">
        <v>1.51</v>
      </c>
      <c r="DF143" s="129">
        <v>2.5299999999999998</v>
      </c>
      <c r="DG143" s="129">
        <v>0.23</v>
      </c>
      <c r="DH143" s="129">
        <v>3.09</v>
      </c>
      <c r="DI143" s="129">
        <v>1.7200000000000002</v>
      </c>
      <c r="DJ143" s="129">
        <v>1.3</v>
      </c>
      <c r="DK143" s="129">
        <v>0.28999999999999998</v>
      </c>
      <c r="DL143" s="129">
        <v>-0.97</v>
      </c>
      <c r="DM143" s="129">
        <v>1.06</v>
      </c>
      <c r="DN143" s="129">
        <v>-2.59</v>
      </c>
      <c r="DO143" s="129">
        <v>-0.46</v>
      </c>
      <c r="DP143" s="129">
        <v>2.76</v>
      </c>
      <c r="DQ143" s="129">
        <v>1.5</v>
      </c>
      <c r="DR143" s="129">
        <v>1.19</v>
      </c>
      <c r="DS143" s="129">
        <v>-0.4</v>
      </c>
      <c r="DT143" s="129">
        <v>-0.21</v>
      </c>
      <c r="DU143" s="129">
        <v>-1.31</v>
      </c>
      <c r="DV143" s="129">
        <v>0.12</v>
      </c>
      <c r="DW143" s="129">
        <v>-6.0000000000000005E-2</v>
      </c>
      <c r="DX143" s="129">
        <v>1.1100000000000001</v>
      </c>
      <c r="DY143" s="129">
        <v>-0.26</v>
      </c>
      <c r="DZ143" s="129">
        <v>0.05</v>
      </c>
      <c r="EA143" s="129">
        <v>1.21</v>
      </c>
      <c r="EB143" s="129">
        <v>0.64</v>
      </c>
      <c r="EC143" s="129">
        <v>-1.1299999999999999</v>
      </c>
      <c r="ED143" s="129">
        <v>0.45</v>
      </c>
      <c r="EE143" s="129">
        <v>0.4</v>
      </c>
      <c r="EF143" s="129">
        <v>-0.02</v>
      </c>
      <c r="EG143" s="129">
        <v>-0.35</v>
      </c>
      <c r="EH143" s="129">
        <v>0.61</v>
      </c>
      <c r="EI143" s="129">
        <v>0.68</v>
      </c>
      <c r="EJ143" s="129">
        <v>1.2</v>
      </c>
      <c r="EK143" s="129">
        <v>-7.0000000000000007E-2</v>
      </c>
      <c r="EL143" s="129">
        <v>0.3</v>
      </c>
      <c r="EM143" s="129">
        <v>-0.62</v>
      </c>
      <c r="EN143" s="129">
        <v>0.41</v>
      </c>
      <c r="EO143" s="129">
        <v>0.16</v>
      </c>
      <c r="EP143" s="129">
        <v>1.02</v>
      </c>
      <c r="EQ143" s="129">
        <v>1.47</v>
      </c>
      <c r="ER143" s="129">
        <v>1.17</v>
      </c>
      <c r="ES143" s="129">
        <v>-0.22999999999999998</v>
      </c>
      <c r="ET143" s="129">
        <v>0.02</v>
      </c>
      <c r="EU143" s="129">
        <v>1.9099999999999997</v>
      </c>
      <c r="EV143">
        <f>100*SUMIF('12pxv'!$E$39:$E$492,$A143,'12pxv'!H$39:H$492)/sub_peso!EV143</f>
        <v>1.05</v>
      </c>
      <c r="EW143">
        <f>100*SUMIF('12pxv'!$E$39:$E$492,$A143,'12pxv'!I$39:I$492)/sub_peso!EW143</f>
        <v>1.3</v>
      </c>
      <c r="EX143">
        <f>100*SUMIF('12pxv'!$E$39:$E$492,$A143,'12pxv'!J$39:J$492)/sub_peso!EX143</f>
        <v>0.19</v>
      </c>
      <c r="EY143">
        <f>100*SUMIF('12pxv'!$E$39:$E$492,$A143,'12pxv'!K$39:K$492)/sub_peso!EY143</f>
        <v>1.8</v>
      </c>
      <c r="EZ143">
        <f>100*SUMIF('12pxv'!$E$39:$E$492,$A143,'12pxv'!L$39:L$492)/sub_peso!EZ143</f>
        <v>0.55000000000000004</v>
      </c>
      <c r="FA143">
        <f>100*SUMIF('12pxv'!$E$39:$E$492,$A143,'12pxv'!M$39:M$492)/sub_peso!FA143</f>
        <v>1.41</v>
      </c>
      <c r="FB143">
        <f>100*SUMIF('12pxv'!$E$39:$E$492,$A143,'12pxv'!N$39:N$492)/sub_peso!FB143</f>
        <v>0.92</v>
      </c>
      <c r="FC143">
        <f>100*SUMIF('12pxv'!$E$39:$E$492,$A143,'12pxv'!O$39:O$492)/sub_peso!FC143</f>
        <v>-0.41999999999999987</v>
      </c>
      <c r="FD143">
        <f>100*SUMIF('12pxv'!$E$39:$E$492,$A143,'12pxv'!P$39:P$492)/sub_peso!FD143</f>
        <v>0.6</v>
      </c>
      <c r="FE143">
        <f>100*SUMIF('12pxv'!$E$39:$E$492,$A143,'12pxv'!Q$39:Q$492)/sub_peso!FE143</f>
        <v>0.42</v>
      </c>
      <c r="FF143">
        <f>100*SUMIF('12pxv'!$E$39:$E$492,$A143,'12pxv'!R$39:R$492)/sub_peso!FF143</f>
        <v>-0.71</v>
      </c>
      <c r="FG143">
        <f>100*SUMIF('12pxv'!$E$39:$E$492,$A143,'12pxv'!S$39:S$492)/sub_peso!FG143</f>
        <v>-0.15</v>
      </c>
      <c r="FH143">
        <f>100*SUMIF('12pxv'!$E$39:$E$492,$A143,'12pxv'!T$39:T$492)/sub_peso!FH143</f>
        <v>0.18</v>
      </c>
      <c r="FI143">
        <f>100*SUMIF('12pxv'!$E$39:$E$492,$A143,'12pxv'!U$39:U$492)/sub_peso!FI143</f>
        <v>0.99</v>
      </c>
      <c r="FJ143">
        <f>100*SUMIF('12pxv'!$E$39:$E$492,$A143,'12pxv'!V$39:V$492)/sub_peso!FJ143</f>
        <v>-0.19</v>
      </c>
      <c r="FK143">
        <f>100*SUMIF('12pxv'!$E$39:$E$492,$A143,'12pxv'!W$39:W$492)/sub_peso!FK143</f>
        <v>1.02</v>
      </c>
      <c r="FL143">
        <f>100*SUMIF('12pxv'!$E$39:$E$492,$A143,'12pxv'!X$39:X$492)/sub_peso!FL143</f>
        <v>0.37</v>
      </c>
      <c r="FM143">
        <f>100*SUMIF('12pxv'!$E$39:$E$492,$A143,'12pxv'!Y$39:Y$492)/sub_peso!FM143</f>
        <v>-0.69</v>
      </c>
      <c r="FN143">
        <f>100*SUMIF('12pxv'!$E$39:$E$492,$A143,'12pxv'!Z$39:Z$492)/sub_peso!FN143</f>
        <v>-0.48000000000000004</v>
      </c>
      <c r="FO143">
        <f>100*SUMIF('12pxv'!$E$39:$E$492,$A143,'12pxv'!AA$39:AA$492)/sub_peso!FO143</f>
        <v>-0.32</v>
      </c>
      <c r="FP143">
        <f>100*SUMIF('12pxv'!$E$39:$E$492,$A143,'12pxv'!AB$39:AB$492)/sub_peso!FP143</f>
        <v>-0.42</v>
      </c>
      <c r="FQ143">
        <f>100*SUMIF('12pxv'!$E$39:$E$492,$A143,'12pxv'!AC$39:AC$492)/sub_peso!FQ143</f>
        <v>2.0499999999999998</v>
      </c>
      <c r="FR143">
        <f>100*SUMIF('12pxv'!$E$39:$E$492,$A143,'12pxv'!AD$39:AD$492)/sub_peso!FR143</f>
        <v>0.52</v>
      </c>
      <c r="FS143">
        <f>100*SUMIF('12pxv'!$E$39:$E$492,$A143,'12pxv'!AE$39:AE$492)/sub_peso!FS143</f>
        <v>-6.0000000000000005E-2</v>
      </c>
      <c r="FT143">
        <f>100*SUMIF('12pxv'!$E$39:$E$492,$A143,'12pxv'!AF$39:AF$492)/sub_peso!FT143</f>
        <v>1.52</v>
      </c>
      <c r="FU143">
        <f>100*SUMIF('12pxv'!$E$39:$E$492,$A143,'12pxv'!AG$39:AG$492)/sub_peso!FU143</f>
        <v>-0.11</v>
      </c>
      <c r="FV143">
        <f>100*SUMIF('12pxv'!$E$39:$E$492,$A143,'12pxv'!AH$39:AH$492)/sub_peso!FV143</f>
        <v>-0.2</v>
      </c>
      <c r="FW143">
        <f>100*SUMIF('12pxv'!$E$39:$E$492,$A143,'12pxv'!AI$39:AI$492)/sub_peso!FW143</f>
        <v>2.35</v>
      </c>
      <c r="FX143">
        <f>100*SUMIF('12pxv'!$E$39:$E$492,$A143,'12pxv'!AJ$39:AJ$492)/sub_peso!FX143</f>
        <v>1.8699999999999997</v>
      </c>
      <c r="FY143">
        <f>100*SUMIF('12pxv'!$E$39:$E$492,$A143,'12pxv'!AK$39:AK$492)/sub_peso!FY143</f>
        <v>-7.0000000000000007E-2</v>
      </c>
      <c r="FZ143">
        <f>100*SUMIF('12pxv'!$E$39:$E$492,$A143,'12pxv'!AL$39:AL$492)/sub_peso!FZ143</f>
        <v>2.0299999999999998</v>
      </c>
      <c r="GA143">
        <f>100*SUMIF('12pxv'!$E$39:$E$492,$A143,'12pxv'!AM$39:AM$492)/sub_peso!GA143</f>
        <v>1.42</v>
      </c>
      <c r="GB143">
        <f>100*SUMIF('12pxv'!$E$39:$E$492,$A143,'12pxv'!AN$39:AN$492)/sub_peso!GB143</f>
        <v>1.61</v>
      </c>
    </row>
    <row r="144" spans="1:184" x14ac:dyDescent="0.25">
      <c r="A144" s="60">
        <v>2104008</v>
      </c>
      <c r="B144" s="56" t="s">
        <v>144</v>
      </c>
      <c r="C144" s="129">
        <v>-0.72</v>
      </c>
      <c r="D144" s="129">
        <v>0.85</v>
      </c>
      <c r="E144" s="129">
        <v>1.1699999999999997</v>
      </c>
      <c r="F144" s="129">
        <v>1.22</v>
      </c>
      <c r="G144" s="129">
        <v>0.96</v>
      </c>
      <c r="H144" s="129">
        <v>-4.0000000000000008E-2</v>
      </c>
      <c r="I144" s="129">
        <v>0.51</v>
      </c>
      <c r="J144" s="129">
        <v>2.8099999999999996</v>
      </c>
      <c r="K144" s="129">
        <v>1.07</v>
      </c>
      <c r="L144" s="129">
        <v>-1.1600000000000001</v>
      </c>
      <c r="M144" s="129">
        <v>-1.79</v>
      </c>
      <c r="N144" s="129">
        <v>-0.43999999999999995</v>
      </c>
      <c r="O144" s="129">
        <v>-0.3</v>
      </c>
      <c r="P144" s="129">
        <v>0.12000000000000001</v>
      </c>
      <c r="Q144" s="129">
        <v>2.16</v>
      </c>
      <c r="R144" s="129">
        <v>-0.23</v>
      </c>
      <c r="S144" s="129">
        <v>-0.30999999999999994</v>
      </c>
      <c r="T144" s="129">
        <v>1.4700000000000002</v>
      </c>
      <c r="U144" s="129">
        <v>0.77999999999999992</v>
      </c>
      <c r="V144" s="129">
        <v>-0.15</v>
      </c>
      <c r="W144" s="129">
        <v>-0.56000000000000005</v>
      </c>
      <c r="X144" s="129">
        <v>1.54</v>
      </c>
      <c r="Y144" s="129">
        <v>2.7999999999999994</v>
      </c>
      <c r="Z144" s="129">
        <v>0.6399999999999999</v>
      </c>
      <c r="AA144" s="129">
        <v>-0.41</v>
      </c>
      <c r="AB144" s="129">
        <v>1.03</v>
      </c>
      <c r="AC144" s="129">
        <v>0.8</v>
      </c>
      <c r="AD144" s="129">
        <v>0.56000000000000005</v>
      </c>
      <c r="AE144" s="129">
        <v>0.91</v>
      </c>
      <c r="AF144" s="129">
        <v>3.35</v>
      </c>
      <c r="AG144" s="129">
        <v>0.45</v>
      </c>
      <c r="AH144" s="129">
        <v>1.1500000000000001</v>
      </c>
      <c r="AI144" s="129">
        <v>0.83</v>
      </c>
      <c r="AJ144" s="129">
        <v>0.68</v>
      </c>
      <c r="AK144" s="129">
        <v>0.32</v>
      </c>
      <c r="AL144" s="129">
        <v>-0.11</v>
      </c>
      <c r="AM144" s="129">
        <v>1.2900000000000003</v>
      </c>
      <c r="AN144" s="129">
        <v>-0.02</v>
      </c>
      <c r="AO144" s="129">
        <v>3.65</v>
      </c>
      <c r="AP144" s="129">
        <v>1.02</v>
      </c>
      <c r="AQ144" s="129">
        <v>4.9000000000000004</v>
      </c>
      <c r="AR144" s="129">
        <v>2.1</v>
      </c>
      <c r="AS144" s="129">
        <v>-0.90999999999999992</v>
      </c>
      <c r="AT144" s="129">
        <v>2.85</v>
      </c>
      <c r="AU144" s="129">
        <v>2.15</v>
      </c>
      <c r="AV144" s="129">
        <v>2.6299999999999994</v>
      </c>
      <c r="AW144" s="129">
        <v>0.79</v>
      </c>
      <c r="AX144" s="129">
        <v>0</v>
      </c>
      <c r="AY144" s="129">
        <v>0.48</v>
      </c>
      <c r="AZ144" s="129">
        <v>0.11</v>
      </c>
      <c r="BA144" s="129">
        <v>-0.49</v>
      </c>
      <c r="BB144" s="129">
        <v>0.45</v>
      </c>
      <c r="BC144" s="129">
        <v>0.89</v>
      </c>
      <c r="BD144" s="129">
        <v>0.63000000000000012</v>
      </c>
      <c r="BE144" s="129">
        <v>-0.64</v>
      </c>
      <c r="BF144" s="129">
        <v>-0.32</v>
      </c>
      <c r="BG144" s="129">
        <v>0.7</v>
      </c>
      <c r="BH144" s="129">
        <v>1.51</v>
      </c>
      <c r="BI144" s="129">
        <v>1.19</v>
      </c>
      <c r="BJ144" s="129">
        <v>0.94000000000000006</v>
      </c>
      <c r="BK144" s="129">
        <v>-0.49</v>
      </c>
      <c r="BL144" s="129">
        <v>0.56999999999999995</v>
      </c>
      <c r="BM144" s="129">
        <v>0.87</v>
      </c>
      <c r="BN144" s="129">
        <v>0.5</v>
      </c>
      <c r="BO144" s="129">
        <v>0.57999999999999996</v>
      </c>
      <c r="BP144" s="129">
        <v>1.94</v>
      </c>
      <c r="BQ144" s="129">
        <v>1.2800000000000002</v>
      </c>
      <c r="BR144" s="129">
        <v>1.2</v>
      </c>
      <c r="BS144" s="129">
        <v>5.000000000000001E-2</v>
      </c>
      <c r="BT144" s="129">
        <v>1</v>
      </c>
      <c r="BU144" s="129">
        <v>0.9900000000000001</v>
      </c>
      <c r="BV144" s="129">
        <v>-0.69000000000000006</v>
      </c>
      <c r="BW144" s="129">
        <v>-1.24</v>
      </c>
      <c r="BX144" s="129">
        <v>-1.1599999999999999</v>
      </c>
      <c r="BY144" s="129">
        <v>-0.39</v>
      </c>
      <c r="BZ144" s="129">
        <v>0.66</v>
      </c>
      <c r="CA144" s="129">
        <v>1.01</v>
      </c>
      <c r="CB144" s="129">
        <v>-0.71</v>
      </c>
      <c r="CC144" s="129">
        <v>-0.01</v>
      </c>
      <c r="CD144" s="129">
        <v>-0.63000000000000012</v>
      </c>
      <c r="CE144" s="129">
        <v>0.35</v>
      </c>
      <c r="CF144" s="129">
        <v>-1.06</v>
      </c>
      <c r="CG144" s="129">
        <v>-0.66</v>
      </c>
      <c r="CH144" s="129">
        <v>0.69</v>
      </c>
      <c r="CI144" s="129">
        <v>-0.29000000000000004</v>
      </c>
      <c r="CJ144" s="129">
        <v>-7.9999999999999988E-2</v>
      </c>
      <c r="CK144" s="129">
        <v>0.02</v>
      </c>
      <c r="CL144" s="129">
        <v>-1.0000000000000002E-2</v>
      </c>
      <c r="CM144" s="129">
        <v>0.45</v>
      </c>
      <c r="CN144" s="129">
        <v>1.42</v>
      </c>
      <c r="CO144" s="129">
        <v>0.76999999999999991</v>
      </c>
      <c r="CP144" s="129">
        <v>-9.9999999999999985E-3</v>
      </c>
      <c r="CQ144" s="129">
        <v>-0.34</v>
      </c>
      <c r="CR144" s="129">
        <v>0.74</v>
      </c>
      <c r="CS144" s="129">
        <v>0.8</v>
      </c>
      <c r="CT144" s="129">
        <v>0.41</v>
      </c>
      <c r="CU144" s="129">
        <v>-0.18</v>
      </c>
      <c r="CV144" s="129">
        <v>0.61999999999999988</v>
      </c>
      <c r="CW144" s="129">
        <v>-0.10999999999999999</v>
      </c>
      <c r="CX144" s="129">
        <v>-0.02</v>
      </c>
      <c r="CY144" s="129">
        <v>0.33</v>
      </c>
      <c r="CZ144" s="129">
        <v>0.37999999999999995</v>
      </c>
      <c r="DA144" s="129">
        <v>-1.07</v>
      </c>
      <c r="DB144" s="129">
        <v>-0.54</v>
      </c>
      <c r="DC144" s="129">
        <v>1.93</v>
      </c>
      <c r="DD144" s="129">
        <v>1.07</v>
      </c>
      <c r="DE144" s="129">
        <v>-0.34</v>
      </c>
      <c r="DF144" s="129">
        <v>0.14000000000000001</v>
      </c>
      <c r="DG144" s="129">
        <v>0.98</v>
      </c>
      <c r="DH144" s="129">
        <v>0.59000000000000008</v>
      </c>
      <c r="DI144" s="129">
        <v>0.30999999999999994</v>
      </c>
      <c r="DJ144" s="129">
        <v>0.08</v>
      </c>
      <c r="DK144" s="129">
        <v>0.56000000000000005</v>
      </c>
      <c r="DL144" s="129">
        <v>0.72</v>
      </c>
      <c r="DM144" s="129">
        <v>0.87</v>
      </c>
      <c r="DN144" s="129">
        <v>8.9999999999999983E-2</v>
      </c>
      <c r="DO144" s="129">
        <v>1.33</v>
      </c>
      <c r="DP144" s="129">
        <v>1.05</v>
      </c>
      <c r="DQ144" s="129">
        <v>0.33999999999999997</v>
      </c>
      <c r="DR144" s="129">
        <v>-0.35000000000000003</v>
      </c>
      <c r="DS144" s="129">
        <v>-0.2</v>
      </c>
      <c r="DT144" s="129">
        <v>-0.21</v>
      </c>
      <c r="DU144" s="129">
        <v>-0.55000000000000004</v>
      </c>
      <c r="DV144" s="129">
        <v>-0.03</v>
      </c>
      <c r="DW144" s="129">
        <v>-0.43000000000000005</v>
      </c>
      <c r="DX144" s="129">
        <v>1.08</v>
      </c>
      <c r="DY144" s="129">
        <v>-0.68</v>
      </c>
      <c r="DZ144" s="129">
        <v>1.42</v>
      </c>
      <c r="EA144" s="129">
        <v>-0.28000000000000003</v>
      </c>
      <c r="EB144" s="129">
        <v>0.62000000000000011</v>
      </c>
      <c r="EC144" s="129">
        <v>0.89</v>
      </c>
      <c r="ED144" s="129">
        <v>0.05</v>
      </c>
      <c r="EE144" s="129">
        <v>0.42000000000000004</v>
      </c>
      <c r="EF144" s="129">
        <v>0.25</v>
      </c>
      <c r="EG144" s="129">
        <v>0.51</v>
      </c>
      <c r="EH144" s="129">
        <v>0.38</v>
      </c>
      <c r="EI144" s="129">
        <v>1.44</v>
      </c>
      <c r="EJ144" s="129">
        <v>0.16000000000000003</v>
      </c>
      <c r="EK144" s="129">
        <v>0.75</v>
      </c>
      <c r="EL144" s="129">
        <v>0.19</v>
      </c>
      <c r="EM144" s="129">
        <v>-1.0900000000000001</v>
      </c>
      <c r="EN144" s="129">
        <v>1.01</v>
      </c>
      <c r="EO144" s="129">
        <v>1.27</v>
      </c>
      <c r="EP144" s="129">
        <v>0.81999999999999984</v>
      </c>
      <c r="EQ144" s="129">
        <v>0.78</v>
      </c>
      <c r="ER144" s="129">
        <v>0.5</v>
      </c>
      <c r="ES144" s="129">
        <v>0.66</v>
      </c>
      <c r="ET144" s="129">
        <v>9.0000000000000011E-2</v>
      </c>
      <c r="EU144" s="129">
        <v>0.91</v>
      </c>
      <c r="EV144">
        <f>100*SUMIF('12pxv'!$E$39:$E$492,$A144,'12pxv'!H$39:H$492)/sub_peso!EV144</f>
        <v>0.55000000000000004</v>
      </c>
      <c r="EW144">
        <f>100*SUMIF('12pxv'!$E$39:$E$492,$A144,'12pxv'!I$39:I$492)/sub_peso!EW144</f>
        <v>0.73</v>
      </c>
      <c r="EX144">
        <f>100*SUMIF('12pxv'!$E$39:$E$492,$A144,'12pxv'!J$39:J$492)/sub_peso!EX144</f>
        <v>0.28000000000000003</v>
      </c>
      <c r="EY144">
        <f>100*SUMIF('12pxv'!$E$39:$E$492,$A144,'12pxv'!K$39:K$492)/sub_peso!EY144</f>
        <v>1.6200000000000003</v>
      </c>
      <c r="EZ144">
        <f>100*SUMIF('12pxv'!$E$39:$E$492,$A144,'12pxv'!L$39:L$492)/sub_peso!EZ144</f>
        <v>0.7</v>
      </c>
      <c r="FA144">
        <f>100*SUMIF('12pxv'!$E$39:$E$492,$A144,'12pxv'!M$39:M$492)/sub_peso!FA144</f>
        <v>0.03</v>
      </c>
      <c r="FB144">
        <f>100*SUMIF('12pxv'!$E$39:$E$492,$A144,'12pxv'!N$39:N$492)/sub_peso!FB144</f>
        <v>0.15</v>
      </c>
      <c r="FC144">
        <f>100*SUMIF('12pxv'!$E$39:$E$492,$A144,'12pxv'!O$39:O$492)/sub_peso!FC144</f>
        <v>0.34</v>
      </c>
      <c r="FD144">
        <f>100*SUMIF('12pxv'!$E$39:$E$492,$A144,'12pxv'!P$39:P$492)/sub_peso!FD144</f>
        <v>-0.48</v>
      </c>
      <c r="FE144">
        <f>100*SUMIF('12pxv'!$E$39:$E$492,$A144,'12pxv'!Q$39:Q$492)/sub_peso!FE144</f>
        <v>-0.19999999999999998</v>
      </c>
      <c r="FF144">
        <f>100*SUMIF('12pxv'!$E$39:$E$492,$A144,'12pxv'!R$39:R$492)/sub_peso!FF144</f>
        <v>-0.21000000000000002</v>
      </c>
      <c r="FG144">
        <f>100*SUMIF('12pxv'!$E$39:$E$492,$A144,'12pxv'!S$39:S$492)/sub_peso!FG144</f>
        <v>0.91</v>
      </c>
      <c r="FH144">
        <f>100*SUMIF('12pxv'!$E$39:$E$492,$A144,'12pxv'!T$39:T$492)/sub_peso!FH144</f>
        <v>0.40999999999999992</v>
      </c>
      <c r="FI144">
        <f>100*SUMIF('12pxv'!$E$39:$E$492,$A144,'12pxv'!U$39:U$492)/sub_peso!FI144</f>
        <v>-0.11</v>
      </c>
      <c r="FJ144">
        <f>100*SUMIF('12pxv'!$E$39:$E$492,$A144,'12pxv'!V$39:V$492)/sub_peso!FJ144</f>
        <v>1.8500000000000003</v>
      </c>
      <c r="FK144">
        <f>100*SUMIF('12pxv'!$E$39:$E$492,$A144,'12pxv'!W$39:W$492)/sub_peso!FK144</f>
        <v>0.55000000000000004</v>
      </c>
      <c r="FL144">
        <f>100*SUMIF('12pxv'!$E$39:$E$492,$A144,'12pxv'!X$39:X$492)/sub_peso!FL144</f>
        <v>0.68</v>
      </c>
      <c r="FM144">
        <f>100*SUMIF('12pxv'!$E$39:$E$492,$A144,'12pxv'!Y$39:Y$492)/sub_peso!FM144</f>
        <v>-0.65</v>
      </c>
      <c r="FN144">
        <f>100*SUMIF('12pxv'!$E$39:$E$492,$A144,'12pxv'!Z$39:Z$492)/sub_peso!FN144</f>
        <v>0.73</v>
      </c>
      <c r="FO144">
        <f>100*SUMIF('12pxv'!$E$39:$E$492,$A144,'12pxv'!AA$39:AA$492)/sub_peso!FO144</f>
        <v>0.97</v>
      </c>
      <c r="FP144">
        <f>100*SUMIF('12pxv'!$E$39:$E$492,$A144,'12pxv'!AB$39:AB$492)/sub_peso!FP144</f>
        <v>1.52</v>
      </c>
      <c r="FQ144">
        <f>100*SUMIF('12pxv'!$E$39:$E$492,$A144,'12pxv'!AC$39:AC$492)/sub_peso!FQ144</f>
        <v>5.000000000000001E-2</v>
      </c>
      <c r="FR144">
        <f>100*SUMIF('12pxv'!$E$39:$E$492,$A144,'12pxv'!AD$39:AD$492)/sub_peso!FR144</f>
        <v>1.1399999999999999</v>
      </c>
      <c r="FS144">
        <f>100*SUMIF('12pxv'!$E$39:$E$492,$A144,'12pxv'!AE$39:AE$492)/sub_peso!FS144</f>
        <v>-0.27</v>
      </c>
      <c r="FT144">
        <f>100*SUMIF('12pxv'!$E$39:$E$492,$A144,'12pxv'!AF$39:AF$492)/sub_peso!FT144</f>
        <v>1.7899999999999998</v>
      </c>
      <c r="FU144">
        <f>100*SUMIF('12pxv'!$E$39:$E$492,$A144,'12pxv'!AG$39:AG$492)/sub_peso!FU144</f>
        <v>0.52</v>
      </c>
      <c r="FV144">
        <f>100*SUMIF('12pxv'!$E$39:$E$492,$A144,'12pxv'!AH$39:AH$492)/sub_peso!FV144</f>
        <v>0.12000000000000001</v>
      </c>
      <c r="FW144">
        <f>100*SUMIF('12pxv'!$E$39:$E$492,$A144,'12pxv'!AI$39:AI$492)/sub_peso!FW144</f>
        <v>1.03</v>
      </c>
      <c r="FX144">
        <f>100*SUMIF('12pxv'!$E$39:$E$492,$A144,'12pxv'!AJ$39:AJ$492)/sub_peso!FX144</f>
        <v>1.7199999999999998</v>
      </c>
      <c r="FY144">
        <f>100*SUMIF('12pxv'!$E$39:$E$492,$A144,'12pxv'!AK$39:AK$492)/sub_peso!FY144</f>
        <v>2.4</v>
      </c>
      <c r="FZ144">
        <f>100*SUMIF('12pxv'!$E$39:$E$492,$A144,'12pxv'!AL$39:AL$492)/sub_peso!FZ144</f>
        <v>0.79000000000000015</v>
      </c>
      <c r="GA144">
        <f>100*SUMIF('12pxv'!$E$39:$E$492,$A144,'12pxv'!AM$39:AM$492)/sub_peso!GA144</f>
        <v>1.26</v>
      </c>
      <c r="GB144">
        <f>100*SUMIF('12pxv'!$E$39:$E$492,$A144,'12pxv'!AN$39:AN$492)/sub_peso!GB144</f>
        <v>0.43</v>
      </c>
    </row>
    <row r="145" spans="1:184" x14ac:dyDescent="0.25">
      <c r="A145" s="60">
        <v>2104009</v>
      </c>
      <c r="B145" s="56" t="s">
        <v>145</v>
      </c>
      <c r="C145" s="129">
        <v>-1.69</v>
      </c>
      <c r="D145" s="129">
        <v>0.93</v>
      </c>
      <c r="E145" s="129">
        <v>1.17</v>
      </c>
      <c r="F145" s="129">
        <v>0.57999999999999996</v>
      </c>
      <c r="G145" s="129">
        <v>-0.44</v>
      </c>
      <c r="H145" s="129">
        <v>0.77000000000000013</v>
      </c>
      <c r="I145" s="129">
        <v>-0.14000000000000001</v>
      </c>
      <c r="J145" s="129">
        <v>1.71</v>
      </c>
      <c r="K145" s="129">
        <v>2.0099999999999998</v>
      </c>
      <c r="L145" s="129">
        <v>2.0099999999999998</v>
      </c>
      <c r="M145" s="129">
        <v>0.14000000000000001</v>
      </c>
      <c r="N145" s="129">
        <v>0.16</v>
      </c>
      <c r="O145" s="129">
        <v>-0.75</v>
      </c>
      <c r="P145" s="129">
        <v>-0.56999999999999995</v>
      </c>
      <c r="Q145" s="129">
        <v>-0.71</v>
      </c>
      <c r="R145" s="129">
        <v>-0.1</v>
      </c>
      <c r="S145" s="129">
        <v>0.44</v>
      </c>
      <c r="T145" s="129">
        <v>0.61</v>
      </c>
      <c r="U145" s="129">
        <v>0.31</v>
      </c>
      <c r="V145" s="129">
        <v>-1.54</v>
      </c>
      <c r="W145" s="129">
        <v>-0.11999999999999998</v>
      </c>
      <c r="X145" s="129">
        <v>0.96</v>
      </c>
      <c r="Y145" s="129">
        <v>0.83999999999999986</v>
      </c>
      <c r="Z145" s="129">
        <v>0.46</v>
      </c>
      <c r="AA145" s="129">
        <v>1.5799999999999998</v>
      </c>
      <c r="AB145" s="129">
        <v>2.09</v>
      </c>
      <c r="AC145" s="129">
        <v>2.15</v>
      </c>
      <c r="AD145" s="129">
        <v>2.4900000000000002</v>
      </c>
      <c r="AE145" s="129">
        <v>3.54</v>
      </c>
      <c r="AF145" s="129">
        <v>3.16</v>
      </c>
      <c r="AG145" s="129">
        <v>1.8899999999999997</v>
      </c>
      <c r="AH145" s="129">
        <v>1.6299999999999997</v>
      </c>
      <c r="AI145" s="129">
        <v>0.33000000000000007</v>
      </c>
      <c r="AJ145" s="129">
        <v>0.58000000000000007</v>
      </c>
      <c r="AK145" s="129">
        <v>0.09</v>
      </c>
      <c r="AL145" s="129">
        <v>0.62000000000000011</v>
      </c>
      <c r="AM145" s="129">
        <v>1.4699999999999998</v>
      </c>
      <c r="AN145" s="129">
        <v>2.4400000000000004</v>
      </c>
      <c r="AO145" s="129">
        <v>1.82</v>
      </c>
      <c r="AP145" s="129">
        <v>2.1800000000000002</v>
      </c>
      <c r="AQ145" s="129">
        <v>3.1900000000000004</v>
      </c>
      <c r="AR145" s="129">
        <v>3.59</v>
      </c>
      <c r="AS145" s="129">
        <v>2.8</v>
      </c>
      <c r="AT145" s="129">
        <v>5.37</v>
      </c>
      <c r="AU145" s="129">
        <v>2.74</v>
      </c>
      <c r="AV145" s="129">
        <v>0.41</v>
      </c>
      <c r="AW145" s="129">
        <v>-0.67</v>
      </c>
      <c r="AX145" s="129">
        <v>-0.79000000000000015</v>
      </c>
      <c r="AY145" s="129">
        <v>-0.9</v>
      </c>
      <c r="AZ145" s="129">
        <v>-0.78</v>
      </c>
      <c r="BA145" s="129">
        <v>-0.64</v>
      </c>
      <c r="BB145" s="129">
        <v>-5.9999999999999991E-2</v>
      </c>
      <c r="BC145" s="129">
        <v>-0.37000000000000005</v>
      </c>
      <c r="BD145" s="129">
        <v>-3.9999999999999994E-2</v>
      </c>
      <c r="BE145" s="129">
        <v>-1.3899999999999997</v>
      </c>
      <c r="BF145" s="129">
        <v>-0.4</v>
      </c>
      <c r="BG145" s="129">
        <v>-0.65999999999999992</v>
      </c>
      <c r="BH145" s="129">
        <v>0.05</v>
      </c>
      <c r="BI145" s="129">
        <v>-0.38</v>
      </c>
      <c r="BJ145" s="129">
        <v>0.78</v>
      </c>
      <c r="BK145" s="129">
        <v>0.68999999999999984</v>
      </c>
      <c r="BL145" s="129">
        <v>0.70000000000000007</v>
      </c>
      <c r="BM145" s="129">
        <v>0.41</v>
      </c>
      <c r="BN145" s="129">
        <v>0.08</v>
      </c>
      <c r="BO145" s="129">
        <v>0.18</v>
      </c>
      <c r="BP145" s="129">
        <v>0.15000000000000002</v>
      </c>
      <c r="BQ145" s="129">
        <v>-9.9999999999999992E-2</v>
      </c>
      <c r="BR145" s="129">
        <v>-0.16</v>
      </c>
      <c r="BS145" s="129">
        <v>-0.40999999999999992</v>
      </c>
      <c r="BT145" s="129">
        <v>0.18</v>
      </c>
      <c r="BU145" s="129">
        <v>0.44000000000000006</v>
      </c>
      <c r="BV145" s="129">
        <v>0.38</v>
      </c>
      <c r="BW145" s="129">
        <v>-0.68</v>
      </c>
      <c r="BX145" s="129">
        <v>0.7</v>
      </c>
      <c r="BY145" s="129">
        <v>0.47</v>
      </c>
      <c r="BZ145" s="129">
        <v>-0.42000000000000004</v>
      </c>
      <c r="CA145" s="129">
        <v>0.49000000000000005</v>
      </c>
      <c r="CB145" s="129">
        <v>-0.56999999999999995</v>
      </c>
      <c r="CC145" s="129">
        <v>-0.04</v>
      </c>
      <c r="CD145" s="129">
        <v>-0.34</v>
      </c>
      <c r="CE145" s="129">
        <v>-0.18</v>
      </c>
      <c r="CF145" s="129">
        <v>-0.68</v>
      </c>
      <c r="CG145" s="129">
        <v>-0.56000000000000005</v>
      </c>
      <c r="CH145" s="129">
        <v>-0.76000000000000012</v>
      </c>
      <c r="CI145" s="129">
        <v>-0.49000000000000005</v>
      </c>
      <c r="CJ145" s="129">
        <v>-0.74</v>
      </c>
      <c r="CK145" s="129">
        <v>-0.01</v>
      </c>
      <c r="CL145" s="129">
        <v>-0.60000000000000009</v>
      </c>
      <c r="CM145" s="129">
        <v>0.33</v>
      </c>
      <c r="CN145" s="129">
        <v>0.48</v>
      </c>
      <c r="CO145" s="129">
        <v>0.15000000000000002</v>
      </c>
      <c r="CP145" s="129">
        <v>-7.0000000000000007E-2</v>
      </c>
      <c r="CQ145" s="129">
        <v>0.78</v>
      </c>
      <c r="CR145" s="129">
        <v>0.79</v>
      </c>
      <c r="CS145" s="129">
        <v>-0.21999999999999997</v>
      </c>
      <c r="CT145" s="129">
        <v>0.19</v>
      </c>
      <c r="CU145" s="129">
        <v>-0.32</v>
      </c>
      <c r="CV145" s="129">
        <v>-0.17</v>
      </c>
      <c r="CW145" s="129">
        <v>-0.61</v>
      </c>
      <c r="CX145" s="129">
        <v>-0.47</v>
      </c>
      <c r="CY145" s="129">
        <v>-0.25</v>
      </c>
      <c r="CZ145" s="129">
        <v>-0.25</v>
      </c>
      <c r="DA145" s="129">
        <v>-0.26</v>
      </c>
      <c r="DB145" s="129">
        <v>-0.48999999999999994</v>
      </c>
      <c r="DC145" s="129">
        <v>0.45999999999999996</v>
      </c>
      <c r="DD145" s="129">
        <v>1.0900000000000001</v>
      </c>
      <c r="DE145" s="129">
        <v>1.33</v>
      </c>
      <c r="DF145" s="129">
        <v>0.41999999999999993</v>
      </c>
      <c r="DG145" s="129">
        <v>0.85</v>
      </c>
      <c r="DH145" s="129">
        <v>2.46</v>
      </c>
      <c r="DI145" s="129">
        <v>0.53</v>
      </c>
      <c r="DJ145" s="129">
        <v>0.1</v>
      </c>
      <c r="DK145" s="129">
        <v>0.39</v>
      </c>
      <c r="DL145" s="129">
        <v>-0.24</v>
      </c>
      <c r="DM145" s="129">
        <v>0.46999999999999992</v>
      </c>
      <c r="DN145" s="129">
        <v>0.99</v>
      </c>
      <c r="DO145" s="129">
        <v>0.21000000000000002</v>
      </c>
      <c r="DP145" s="129">
        <v>6.9999999999999993E-2</v>
      </c>
      <c r="DQ145" s="129">
        <v>0.82</v>
      </c>
      <c r="DR145" s="129">
        <v>-0.08</v>
      </c>
      <c r="DS145" s="129">
        <v>-0.73</v>
      </c>
      <c r="DT145" s="129">
        <v>-0.04</v>
      </c>
      <c r="DU145" s="129">
        <v>-1.05</v>
      </c>
      <c r="DV145" s="129">
        <v>0.4</v>
      </c>
      <c r="DW145" s="129">
        <v>-0.64</v>
      </c>
      <c r="DX145" s="129">
        <v>0.5</v>
      </c>
      <c r="DY145" s="129">
        <v>0.37</v>
      </c>
      <c r="DZ145" s="129">
        <v>0.18</v>
      </c>
      <c r="EA145" s="129">
        <v>-0.92</v>
      </c>
      <c r="EB145" s="129">
        <v>-0.68000000000000016</v>
      </c>
      <c r="EC145" s="129">
        <v>0.44000000000000006</v>
      </c>
      <c r="ED145" s="129">
        <v>-0.41</v>
      </c>
      <c r="EE145" s="129">
        <v>0.28000000000000003</v>
      </c>
      <c r="EF145" s="129">
        <v>0.28999999999999998</v>
      </c>
      <c r="EG145" s="129">
        <v>1.46</v>
      </c>
      <c r="EH145" s="129">
        <v>-0.22999999999999998</v>
      </c>
      <c r="EI145" s="129">
        <v>1.08</v>
      </c>
      <c r="EJ145" s="129">
        <v>1.1399999999999999</v>
      </c>
      <c r="EK145" s="129">
        <v>-0.63</v>
      </c>
      <c r="EL145" s="129">
        <v>0.11</v>
      </c>
      <c r="EM145" s="129">
        <v>0.47</v>
      </c>
      <c r="EN145" s="129">
        <v>0.39</v>
      </c>
      <c r="EO145" s="129">
        <v>0.34999999999999992</v>
      </c>
      <c r="EP145" s="129">
        <v>1.6099999999999999</v>
      </c>
      <c r="EQ145" s="129">
        <v>0.78000000000000014</v>
      </c>
      <c r="ER145" s="129">
        <v>1.05</v>
      </c>
      <c r="ES145" s="129">
        <v>-0.01</v>
      </c>
      <c r="ET145" s="129">
        <v>0.32</v>
      </c>
      <c r="EU145" s="129">
        <v>1.04</v>
      </c>
      <c r="EV145">
        <f>100*SUMIF('12pxv'!$E$39:$E$492,$A145,'12pxv'!H$39:H$492)/sub_peso!EV145</f>
        <v>0.26</v>
      </c>
      <c r="EW145">
        <f>100*SUMIF('12pxv'!$E$39:$E$492,$A145,'12pxv'!I$39:I$492)/sub_peso!EW145</f>
        <v>-0.56999999999999995</v>
      </c>
      <c r="EX145">
        <f>100*SUMIF('12pxv'!$E$39:$E$492,$A145,'12pxv'!J$39:J$492)/sub_peso!EX145</f>
        <v>0.85</v>
      </c>
      <c r="EY145">
        <f>100*SUMIF('12pxv'!$E$39:$E$492,$A145,'12pxv'!K$39:K$492)/sub_peso!EY145</f>
        <v>1.33</v>
      </c>
      <c r="EZ145">
        <f>100*SUMIF('12pxv'!$E$39:$E$492,$A145,'12pxv'!L$39:L$492)/sub_peso!EZ145</f>
        <v>-0.46</v>
      </c>
      <c r="FA145">
        <f>100*SUMIF('12pxv'!$E$39:$E$492,$A145,'12pxv'!M$39:M$492)/sub_peso!FA145</f>
        <v>-0.1</v>
      </c>
      <c r="FB145">
        <f>100*SUMIF('12pxv'!$E$39:$E$492,$A145,'12pxv'!N$39:N$492)/sub_peso!FB145</f>
        <v>0.78</v>
      </c>
      <c r="FC145">
        <f>100*SUMIF('12pxv'!$E$39:$E$492,$A145,'12pxv'!O$39:O$492)/sub_peso!FC145</f>
        <v>0.98</v>
      </c>
      <c r="FD145">
        <f>100*SUMIF('12pxv'!$E$39:$E$492,$A145,'12pxv'!P$39:P$492)/sub_peso!FD145</f>
        <v>0.04</v>
      </c>
      <c r="FE145">
        <f>100*SUMIF('12pxv'!$E$39:$E$492,$A145,'12pxv'!Q$39:Q$492)/sub_peso!FE145</f>
        <v>0.3</v>
      </c>
      <c r="FF145">
        <f>100*SUMIF('12pxv'!$E$39:$E$492,$A145,'12pxv'!R$39:R$492)/sub_peso!FF145</f>
        <v>0.24</v>
      </c>
      <c r="FG145">
        <f>100*SUMIF('12pxv'!$E$39:$E$492,$A145,'12pxv'!S$39:S$492)/sub_peso!FG145</f>
        <v>0.99</v>
      </c>
      <c r="FH145">
        <f>100*SUMIF('12pxv'!$E$39:$E$492,$A145,'12pxv'!T$39:T$492)/sub_peso!FH145</f>
        <v>0.73999999999999988</v>
      </c>
      <c r="FI145">
        <f>100*SUMIF('12pxv'!$E$39:$E$492,$A145,'12pxv'!U$39:U$492)/sub_peso!FI145</f>
        <v>0.42</v>
      </c>
      <c r="FJ145">
        <f>100*SUMIF('12pxv'!$E$39:$E$492,$A145,'12pxv'!V$39:V$492)/sub_peso!FJ145</f>
        <v>1.5099999999999998</v>
      </c>
      <c r="FK145">
        <f>100*SUMIF('12pxv'!$E$39:$E$492,$A145,'12pxv'!W$39:W$492)/sub_peso!FK145</f>
        <v>2.23</v>
      </c>
      <c r="FL145">
        <f>100*SUMIF('12pxv'!$E$39:$E$492,$A145,'12pxv'!X$39:X$492)/sub_peso!FL145</f>
        <v>1.1100000000000001</v>
      </c>
      <c r="FM145">
        <f>100*SUMIF('12pxv'!$E$39:$E$492,$A145,'12pxv'!Y$39:Y$492)/sub_peso!FM145</f>
        <v>0.28000000000000003</v>
      </c>
      <c r="FN145">
        <f>100*SUMIF('12pxv'!$E$39:$E$492,$A145,'12pxv'!Z$39:Z$492)/sub_peso!FN145</f>
        <v>4.0000000000000008E-2</v>
      </c>
      <c r="FO145">
        <f>100*SUMIF('12pxv'!$E$39:$E$492,$A145,'12pxv'!AA$39:AA$492)/sub_peso!FO145</f>
        <v>-5.000000000000001E-2</v>
      </c>
      <c r="FP145">
        <f>100*SUMIF('12pxv'!$E$39:$E$492,$A145,'12pxv'!AB$39:AB$492)/sub_peso!FP145</f>
        <v>0.89</v>
      </c>
      <c r="FQ145">
        <f>100*SUMIF('12pxv'!$E$39:$E$492,$A145,'12pxv'!AC$39:AC$492)/sub_peso!FQ145</f>
        <v>0.01</v>
      </c>
      <c r="FR145">
        <f>100*SUMIF('12pxv'!$E$39:$E$492,$A145,'12pxv'!AD$39:AD$492)/sub_peso!FR145</f>
        <v>0.51</v>
      </c>
      <c r="FS145">
        <f>100*SUMIF('12pxv'!$E$39:$E$492,$A145,'12pxv'!AE$39:AE$492)/sub_peso!FS145</f>
        <v>0.93</v>
      </c>
      <c r="FT145">
        <f>100*SUMIF('12pxv'!$E$39:$E$492,$A145,'12pxv'!AF$39:AF$492)/sub_peso!FT145</f>
        <v>1.54</v>
      </c>
      <c r="FU145">
        <f>100*SUMIF('12pxv'!$E$39:$E$492,$A145,'12pxv'!AG$39:AG$492)/sub_peso!FU145</f>
        <v>0.52</v>
      </c>
      <c r="FV145">
        <f>100*SUMIF('12pxv'!$E$39:$E$492,$A145,'12pxv'!AH$39:AH$492)/sub_peso!FV145</f>
        <v>2.5299999999999998</v>
      </c>
      <c r="FW145">
        <f>100*SUMIF('12pxv'!$E$39:$E$492,$A145,'12pxv'!AI$39:AI$492)/sub_peso!FW145</f>
        <v>0.6</v>
      </c>
      <c r="FX145">
        <f>100*SUMIF('12pxv'!$E$39:$E$492,$A145,'12pxv'!AJ$39:AJ$492)/sub_peso!FX145</f>
        <v>0.87000000000000011</v>
      </c>
      <c r="FY145">
        <f>100*SUMIF('12pxv'!$E$39:$E$492,$A145,'12pxv'!AK$39:AK$492)/sub_peso!FY145</f>
        <v>0.64</v>
      </c>
      <c r="FZ145">
        <f>100*SUMIF('12pxv'!$E$39:$E$492,$A145,'12pxv'!AL$39:AL$492)/sub_peso!FZ145</f>
        <v>1.07</v>
      </c>
      <c r="GA145">
        <f>100*SUMIF('12pxv'!$E$39:$E$492,$A145,'12pxv'!AM$39:AM$492)/sub_peso!GA145</f>
        <v>1.59</v>
      </c>
      <c r="GB145">
        <f>100*SUMIF('12pxv'!$E$39:$E$492,$A145,'12pxv'!AN$39:AN$492)/sub_peso!GB145</f>
        <v>0.52</v>
      </c>
    </row>
    <row r="146" spans="1:184" x14ac:dyDescent="0.25">
      <c r="A146" s="60">
        <v>2104012</v>
      </c>
      <c r="B146" s="56" t="s">
        <v>146</v>
      </c>
      <c r="C146" s="129">
        <v>-0.3</v>
      </c>
      <c r="D146" s="129">
        <v>-0.5099999999999999</v>
      </c>
      <c r="E146" s="129">
        <v>0.55000000000000004</v>
      </c>
      <c r="F146" s="129">
        <v>0.43</v>
      </c>
      <c r="G146" s="129">
        <v>0.37</v>
      </c>
      <c r="H146" s="129">
        <v>0.12999999999999998</v>
      </c>
      <c r="I146" s="129">
        <v>0.52</v>
      </c>
      <c r="J146" s="129">
        <v>1.7</v>
      </c>
      <c r="K146" s="129">
        <v>1.67</v>
      </c>
      <c r="L146" s="129">
        <v>-0.78</v>
      </c>
      <c r="M146" s="129">
        <v>-0.93</v>
      </c>
      <c r="N146" s="129">
        <v>-0.28000000000000003</v>
      </c>
      <c r="O146" s="129">
        <v>0.25000000000000006</v>
      </c>
      <c r="P146" s="129">
        <v>0.26</v>
      </c>
      <c r="Q146" s="129">
        <v>-0.52</v>
      </c>
      <c r="R146" s="129">
        <v>-0.08</v>
      </c>
      <c r="S146" s="129">
        <v>-0.14000000000000001</v>
      </c>
      <c r="T146" s="129">
        <v>-0.51</v>
      </c>
      <c r="U146" s="129">
        <v>1.08</v>
      </c>
      <c r="V146" s="129">
        <v>1.01</v>
      </c>
      <c r="W146" s="129">
        <v>1.27</v>
      </c>
      <c r="X146" s="129">
        <v>0.82</v>
      </c>
      <c r="Y146" s="129">
        <v>0.47999999999999987</v>
      </c>
      <c r="Z146" s="129">
        <v>0.69</v>
      </c>
      <c r="AA146" s="129">
        <v>0.28999999999999998</v>
      </c>
      <c r="AB146" s="129">
        <v>2.1999999999999997</v>
      </c>
      <c r="AC146" s="129">
        <v>-0.13</v>
      </c>
      <c r="AD146" s="129">
        <v>2.02</v>
      </c>
      <c r="AE146" s="129">
        <v>0.09</v>
      </c>
      <c r="AF146" s="129">
        <v>1.52</v>
      </c>
      <c r="AG146" s="129">
        <v>6.9999999999999993E-2</v>
      </c>
      <c r="AH146" s="129">
        <v>-0.63</v>
      </c>
      <c r="AI146" s="129">
        <v>1.36</v>
      </c>
      <c r="AJ146" s="129">
        <v>0.54</v>
      </c>
      <c r="AK146" s="129">
        <v>0.70000000000000007</v>
      </c>
      <c r="AL146" s="129">
        <v>-0.99</v>
      </c>
      <c r="AM146" s="129">
        <v>0.6</v>
      </c>
      <c r="AN146" s="129">
        <v>0.39</v>
      </c>
      <c r="AO146" s="129">
        <v>1.0000000000000002E-2</v>
      </c>
      <c r="AP146" s="129">
        <v>0.78999999999999992</v>
      </c>
      <c r="AQ146" s="129">
        <v>2.63</v>
      </c>
      <c r="AR146" s="129">
        <v>1.65</v>
      </c>
      <c r="AS146" s="129">
        <v>1.68</v>
      </c>
      <c r="AT146" s="129">
        <v>1.6000000000000003</v>
      </c>
      <c r="AU146" s="129">
        <v>2.39</v>
      </c>
      <c r="AV146" s="129">
        <v>2.25</v>
      </c>
      <c r="AW146" s="129">
        <v>0.59</v>
      </c>
      <c r="AX146" s="129">
        <v>0.04</v>
      </c>
      <c r="AY146" s="129">
        <v>0.17</v>
      </c>
      <c r="AZ146" s="129">
        <v>0.14000000000000001</v>
      </c>
      <c r="BA146" s="129">
        <v>0.84</v>
      </c>
      <c r="BB146" s="129">
        <v>0.76</v>
      </c>
      <c r="BC146" s="129">
        <v>0.27</v>
      </c>
      <c r="BD146" s="129">
        <v>1.94</v>
      </c>
      <c r="BE146" s="129">
        <v>-0.44</v>
      </c>
      <c r="BF146" s="129">
        <v>0.57999999999999996</v>
      </c>
      <c r="BG146" s="129">
        <v>0.11999999999999998</v>
      </c>
      <c r="BH146" s="129">
        <v>0.88000000000000012</v>
      </c>
      <c r="BI146" s="129">
        <v>1.41</v>
      </c>
      <c r="BJ146" s="129">
        <v>-0.54</v>
      </c>
      <c r="BK146" s="129">
        <v>-0.02</v>
      </c>
      <c r="BL146" s="129">
        <v>1.78</v>
      </c>
      <c r="BM146" s="129">
        <v>0.31000000000000005</v>
      </c>
      <c r="BN146" s="129">
        <v>1</v>
      </c>
      <c r="BO146" s="129">
        <v>0.39000000000000007</v>
      </c>
      <c r="BP146" s="129">
        <v>0.34</v>
      </c>
      <c r="BQ146" s="129">
        <v>1.48</v>
      </c>
      <c r="BR146" s="129">
        <v>1.57</v>
      </c>
      <c r="BS146" s="129">
        <v>1.24</v>
      </c>
      <c r="BT146" s="129">
        <v>0.63</v>
      </c>
      <c r="BU146" s="129">
        <v>0.22</v>
      </c>
      <c r="BV146" s="129">
        <v>-0.36</v>
      </c>
      <c r="BW146" s="129">
        <v>0.27</v>
      </c>
      <c r="BX146" s="129">
        <v>1.1399999999999999</v>
      </c>
      <c r="BY146" s="129">
        <v>0.08</v>
      </c>
      <c r="BZ146" s="129">
        <v>1.03</v>
      </c>
      <c r="CA146" s="129">
        <v>-1.03</v>
      </c>
      <c r="CB146" s="129">
        <v>0.35</v>
      </c>
      <c r="CC146" s="129">
        <v>0.32</v>
      </c>
      <c r="CD146" s="129">
        <v>-0.5</v>
      </c>
      <c r="CE146" s="129">
        <v>4.0000000000000008E-2</v>
      </c>
      <c r="CF146" s="129">
        <v>0.5</v>
      </c>
      <c r="CG146" s="129">
        <v>-0.33</v>
      </c>
      <c r="CH146" s="129">
        <v>0.25000000000000006</v>
      </c>
      <c r="CI146" s="129">
        <v>-0.84999999999999987</v>
      </c>
      <c r="CJ146" s="129">
        <v>-0.64</v>
      </c>
      <c r="CK146" s="129">
        <v>-0.25999999999999995</v>
      </c>
      <c r="CL146" s="129">
        <v>-0.54</v>
      </c>
      <c r="CM146" s="129">
        <v>0.25</v>
      </c>
      <c r="CN146" s="129">
        <v>0.57999999999999985</v>
      </c>
      <c r="CO146" s="129">
        <v>1.0600000000000003</v>
      </c>
      <c r="CP146" s="129">
        <v>-0.5</v>
      </c>
      <c r="CQ146" s="129">
        <v>0.76</v>
      </c>
      <c r="CR146" s="129">
        <v>0.25</v>
      </c>
      <c r="CS146" s="129">
        <v>0.2</v>
      </c>
      <c r="CT146" s="129">
        <v>-0.63</v>
      </c>
      <c r="CU146" s="129">
        <v>1.0899999999999999</v>
      </c>
      <c r="CV146" s="129">
        <v>0.46</v>
      </c>
      <c r="CW146" s="129">
        <v>0.82000000000000006</v>
      </c>
      <c r="CX146" s="129">
        <v>1.85</v>
      </c>
      <c r="CY146" s="129">
        <v>1.43</v>
      </c>
      <c r="CZ146" s="129">
        <v>0.48000000000000004</v>
      </c>
      <c r="DA146" s="129">
        <v>-1.4100000000000001</v>
      </c>
      <c r="DB146" s="129">
        <v>0.18</v>
      </c>
      <c r="DC146" s="129">
        <v>1.05</v>
      </c>
      <c r="DD146" s="129">
        <v>1.8099999999999998</v>
      </c>
      <c r="DE146" s="129">
        <v>0.98</v>
      </c>
      <c r="DF146" s="129">
        <v>0.49000000000000005</v>
      </c>
      <c r="DG146" s="129">
        <v>-0.55000000000000004</v>
      </c>
      <c r="DH146" s="129">
        <v>-0.12000000000000001</v>
      </c>
      <c r="DI146" s="129">
        <v>-1.31</v>
      </c>
      <c r="DJ146" s="129">
        <v>1.61</v>
      </c>
      <c r="DK146" s="129">
        <v>0.58999999999999986</v>
      </c>
      <c r="DL146" s="129">
        <v>1.9</v>
      </c>
      <c r="DM146" s="129">
        <v>-0.25</v>
      </c>
      <c r="DN146" s="129">
        <v>-0.38</v>
      </c>
      <c r="DO146" s="129">
        <v>1.31</v>
      </c>
      <c r="DP146" s="129">
        <v>0.55000000000000004</v>
      </c>
      <c r="DQ146" s="129">
        <v>0.9</v>
      </c>
      <c r="DR146" s="129">
        <v>0.32</v>
      </c>
      <c r="DS146" s="129">
        <v>-0.64</v>
      </c>
      <c r="DT146" s="129">
        <v>0.86</v>
      </c>
      <c r="DU146" s="129">
        <v>-1.55</v>
      </c>
      <c r="DV146" s="129">
        <v>0.01</v>
      </c>
      <c r="DW146" s="129">
        <v>0.63</v>
      </c>
      <c r="DX146" s="129">
        <v>-7.0000000000000007E-2</v>
      </c>
      <c r="DY146" s="129">
        <v>0.09</v>
      </c>
      <c r="DZ146" s="129">
        <v>0.53</v>
      </c>
      <c r="EA146" s="129">
        <v>0.52000000000000013</v>
      </c>
      <c r="EB146" s="129">
        <v>0.49</v>
      </c>
      <c r="EC146" s="129">
        <v>-0.22</v>
      </c>
      <c r="ED146" s="129">
        <v>0.25</v>
      </c>
      <c r="EE146" s="129">
        <v>0.12</v>
      </c>
      <c r="EF146" s="129">
        <v>-0.75</v>
      </c>
      <c r="EG146" s="129">
        <v>-0.73999999999999988</v>
      </c>
      <c r="EH146" s="129">
        <v>1.17</v>
      </c>
      <c r="EI146" s="129">
        <v>0.96000000000000008</v>
      </c>
      <c r="EJ146" s="129">
        <v>0.68</v>
      </c>
      <c r="EK146" s="129">
        <v>0.02</v>
      </c>
      <c r="EL146" s="129">
        <v>-0.78</v>
      </c>
      <c r="EM146" s="129">
        <v>1.1599999999999999</v>
      </c>
      <c r="EN146" s="129">
        <v>-0.37</v>
      </c>
      <c r="EO146" s="129">
        <v>-0.28000000000000003</v>
      </c>
      <c r="EP146" s="129">
        <v>1.0900000000000001</v>
      </c>
      <c r="EQ146" s="129">
        <v>-0.63</v>
      </c>
      <c r="ER146" s="129">
        <v>1.1100000000000001</v>
      </c>
      <c r="ES146" s="129">
        <v>1.1700000000000002</v>
      </c>
      <c r="ET146" s="129">
        <v>0.4</v>
      </c>
      <c r="EU146" s="129">
        <v>0.33</v>
      </c>
      <c r="EV146">
        <f>100*SUMIF('12pxv'!$E$39:$E$492,$A146,'12pxv'!H$39:H$492)/sub_peso!EV146</f>
        <v>1.01</v>
      </c>
      <c r="EW146">
        <f>100*SUMIF('12pxv'!$E$39:$E$492,$A146,'12pxv'!I$39:I$492)/sub_peso!EW146</f>
        <v>-0.21</v>
      </c>
      <c r="EX146">
        <f>100*SUMIF('12pxv'!$E$39:$E$492,$A146,'12pxv'!J$39:J$492)/sub_peso!EX146</f>
        <v>0.73</v>
      </c>
      <c r="EY146">
        <f>100*SUMIF('12pxv'!$E$39:$E$492,$A146,'12pxv'!K$39:K$492)/sub_peso!EY146</f>
        <v>0.73</v>
      </c>
      <c r="EZ146">
        <f>100*SUMIF('12pxv'!$E$39:$E$492,$A146,'12pxv'!L$39:L$492)/sub_peso!EZ146</f>
        <v>1.0999999999999999</v>
      </c>
      <c r="FA146">
        <f>100*SUMIF('12pxv'!$E$39:$E$492,$A146,'12pxv'!M$39:M$492)/sub_peso!FA146</f>
        <v>0.33</v>
      </c>
      <c r="FB146">
        <f>100*SUMIF('12pxv'!$E$39:$E$492,$A146,'12pxv'!N$39:N$492)/sub_peso!FB146</f>
        <v>-0.31</v>
      </c>
      <c r="FC146">
        <f>100*SUMIF('12pxv'!$E$39:$E$492,$A146,'12pxv'!O$39:O$492)/sub_peso!FC146</f>
        <v>-0.19</v>
      </c>
      <c r="FD146">
        <f>100*SUMIF('12pxv'!$E$39:$E$492,$A146,'12pxv'!P$39:P$492)/sub_peso!FD146</f>
        <v>0.66</v>
      </c>
      <c r="FE146">
        <f>100*SUMIF('12pxv'!$E$39:$E$492,$A146,'12pxv'!Q$39:Q$492)/sub_peso!FE146</f>
        <v>0.13</v>
      </c>
      <c r="FF146">
        <f>100*SUMIF('12pxv'!$E$39:$E$492,$A146,'12pxv'!R$39:R$492)/sub_peso!FF146</f>
        <v>0.86</v>
      </c>
      <c r="FG146">
        <f>100*SUMIF('12pxv'!$E$39:$E$492,$A146,'12pxv'!S$39:S$492)/sub_peso!FG146</f>
        <v>-0.44</v>
      </c>
      <c r="FH146">
        <f>100*SUMIF('12pxv'!$E$39:$E$492,$A146,'12pxv'!T$39:T$492)/sub_peso!FH146</f>
        <v>0.95</v>
      </c>
      <c r="FI146">
        <f>100*SUMIF('12pxv'!$E$39:$E$492,$A146,'12pxv'!U$39:U$492)/sub_peso!FI146</f>
        <v>0.65000000000000013</v>
      </c>
      <c r="FJ146">
        <f>100*SUMIF('12pxv'!$E$39:$E$492,$A146,'12pxv'!V$39:V$492)/sub_peso!FJ146</f>
        <v>0.59</v>
      </c>
      <c r="FK146">
        <f>100*SUMIF('12pxv'!$E$39:$E$492,$A146,'12pxv'!W$39:W$492)/sub_peso!FK146</f>
        <v>1.08</v>
      </c>
      <c r="FL146">
        <f>100*SUMIF('12pxv'!$E$39:$E$492,$A146,'12pxv'!X$39:X$492)/sub_peso!FL146</f>
        <v>1.03</v>
      </c>
      <c r="FM146">
        <f>100*SUMIF('12pxv'!$E$39:$E$492,$A146,'12pxv'!Y$39:Y$492)/sub_peso!FM146</f>
        <v>1.08</v>
      </c>
      <c r="FN146">
        <f>100*SUMIF('12pxv'!$E$39:$E$492,$A146,'12pxv'!Z$39:Z$492)/sub_peso!FN146</f>
        <v>0.46</v>
      </c>
      <c r="FO146">
        <f>100*SUMIF('12pxv'!$E$39:$E$492,$A146,'12pxv'!AA$39:AA$492)/sub_peso!FO146</f>
        <v>-0.1</v>
      </c>
      <c r="FP146">
        <f>100*SUMIF('12pxv'!$E$39:$E$492,$A146,'12pxv'!AB$39:AB$492)/sub_peso!FP146</f>
        <v>1.0900000000000001</v>
      </c>
      <c r="FQ146">
        <f>100*SUMIF('12pxv'!$E$39:$E$492,$A146,'12pxv'!AC$39:AC$492)/sub_peso!FQ146</f>
        <v>0.55000000000000004</v>
      </c>
      <c r="FR146">
        <f>100*SUMIF('12pxv'!$E$39:$E$492,$A146,'12pxv'!AD$39:AD$492)/sub_peso!FR146</f>
        <v>-0.36</v>
      </c>
      <c r="FS146">
        <f>100*SUMIF('12pxv'!$E$39:$E$492,$A146,'12pxv'!AE$39:AE$492)/sub_peso!FS146</f>
        <v>0.81</v>
      </c>
      <c r="FT146">
        <f>100*SUMIF('12pxv'!$E$39:$E$492,$A146,'12pxv'!AF$39:AF$492)/sub_peso!FT146</f>
        <v>0.94999999999999984</v>
      </c>
      <c r="FU146">
        <f>100*SUMIF('12pxv'!$E$39:$E$492,$A146,'12pxv'!AG$39:AG$492)/sub_peso!FU146</f>
        <v>-0.36</v>
      </c>
      <c r="FV146">
        <f>100*SUMIF('12pxv'!$E$39:$E$492,$A146,'12pxv'!AH$39:AH$492)/sub_peso!FV146</f>
        <v>0.68</v>
      </c>
      <c r="FW146">
        <f>100*SUMIF('12pxv'!$E$39:$E$492,$A146,'12pxv'!AI$39:AI$492)/sub_peso!FW146</f>
        <v>0.05</v>
      </c>
      <c r="FX146">
        <f>100*SUMIF('12pxv'!$E$39:$E$492,$A146,'12pxv'!AJ$39:AJ$492)/sub_peso!FX146</f>
        <v>1.3499999999999999</v>
      </c>
      <c r="FY146">
        <f>100*SUMIF('12pxv'!$E$39:$E$492,$A146,'12pxv'!AK$39:AK$492)/sub_peso!FY146</f>
        <v>1.05</v>
      </c>
      <c r="FZ146">
        <f>100*SUMIF('12pxv'!$E$39:$E$492,$A146,'12pxv'!AL$39:AL$492)/sub_peso!FZ146</f>
        <v>0.91</v>
      </c>
      <c r="GA146">
        <f>100*SUMIF('12pxv'!$E$39:$E$492,$A146,'12pxv'!AM$39:AM$492)/sub_peso!GA146</f>
        <v>1.23</v>
      </c>
      <c r="GB146">
        <f>100*SUMIF('12pxv'!$E$39:$E$492,$A146,'12pxv'!AN$39:AN$492)/sub_peso!GB146</f>
        <v>-0.4</v>
      </c>
    </row>
    <row r="147" spans="1:184" x14ac:dyDescent="0.25">
      <c r="A147" s="60">
        <v>2104013</v>
      </c>
      <c r="B147" s="56" t="s">
        <v>147</v>
      </c>
      <c r="C147" s="129">
        <v>1.26</v>
      </c>
      <c r="D147" s="129">
        <v>4.55</v>
      </c>
      <c r="E147" s="129">
        <v>-3.2800000000000002</v>
      </c>
      <c r="F147" s="129">
        <v>-1.02</v>
      </c>
      <c r="G147" s="129">
        <v>-2.97</v>
      </c>
      <c r="H147" s="129">
        <v>3.4500000000000006</v>
      </c>
      <c r="I147" s="129">
        <v>2.46</v>
      </c>
      <c r="J147" s="129">
        <v>-5.91</v>
      </c>
      <c r="K147" s="129">
        <v>2.87</v>
      </c>
      <c r="L147" s="129">
        <v>1.03</v>
      </c>
      <c r="M147" s="129">
        <v>0.03</v>
      </c>
      <c r="N147" s="129">
        <v>0.98</v>
      </c>
      <c r="O147" s="129">
        <v>-0.62</v>
      </c>
      <c r="P147" s="129">
        <v>1.7499999999999998</v>
      </c>
      <c r="Q147" s="129">
        <v>0.41</v>
      </c>
      <c r="R147" s="129">
        <v>-3.63</v>
      </c>
      <c r="S147" s="129">
        <v>1.46</v>
      </c>
      <c r="T147" s="129">
        <v>2.1</v>
      </c>
      <c r="U147" s="129">
        <v>-2.25</v>
      </c>
      <c r="V147" s="129">
        <v>2.31</v>
      </c>
      <c r="W147" s="129">
        <v>-0.79</v>
      </c>
      <c r="X147" s="129">
        <v>-0.93999999999999984</v>
      </c>
      <c r="Y147" s="129">
        <v>0.7</v>
      </c>
      <c r="Z147" s="129">
        <v>2.19</v>
      </c>
      <c r="AA147" s="129">
        <v>0.53</v>
      </c>
      <c r="AB147" s="129">
        <v>0.05</v>
      </c>
      <c r="AC147" s="129">
        <v>-0.6</v>
      </c>
      <c r="AD147" s="129">
        <v>-1.58</v>
      </c>
      <c r="AE147" s="129">
        <v>-0.41000000000000003</v>
      </c>
      <c r="AF147" s="129">
        <v>-0.32000000000000006</v>
      </c>
      <c r="AG147" s="129">
        <v>-0.59</v>
      </c>
      <c r="AH147" s="129">
        <v>0.19000000000000003</v>
      </c>
      <c r="AI147" s="129">
        <v>0.31</v>
      </c>
      <c r="AJ147" s="129">
        <v>-0.87</v>
      </c>
      <c r="AK147" s="129">
        <v>0.43000000000000005</v>
      </c>
      <c r="AL147" s="129">
        <v>0.23</v>
      </c>
      <c r="AM147" s="129">
        <v>0.36999999999999994</v>
      </c>
      <c r="AN147" s="129">
        <v>2.27</v>
      </c>
      <c r="AO147" s="129">
        <v>3.14</v>
      </c>
      <c r="AP147" s="129">
        <v>1.27</v>
      </c>
      <c r="AQ147" s="129">
        <v>1.75</v>
      </c>
      <c r="AR147" s="129">
        <v>2.7</v>
      </c>
      <c r="AS147" s="129">
        <v>0.95999999999999974</v>
      </c>
      <c r="AT147" s="129">
        <v>0.53</v>
      </c>
      <c r="AU147" s="129">
        <v>1.19</v>
      </c>
      <c r="AV147" s="129">
        <v>1.61</v>
      </c>
      <c r="AW147" s="129">
        <v>-0.45999999999999996</v>
      </c>
      <c r="AX147" s="129">
        <v>2.15</v>
      </c>
      <c r="AY147" s="129">
        <v>2.02</v>
      </c>
      <c r="AZ147" s="129">
        <v>1.84</v>
      </c>
      <c r="BA147" s="129">
        <v>0.82</v>
      </c>
      <c r="BB147" s="129">
        <v>-1.8700000000000003</v>
      </c>
      <c r="BC147" s="129">
        <v>-2.35</v>
      </c>
      <c r="BD147" s="129">
        <v>0.44</v>
      </c>
      <c r="BE147" s="129">
        <v>-2.5499999999999998</v>
      </c>
      <c r="BF147" s="129">
        <v>0.57999999999999996</v>
      </c>
      <c r="BG147" s="129">
        <v>1.72</v>
      </c>
      <c r="BH147" s="129">
        <v>-0.81999999999999984</v>
      </c>
      <c r="BI147" s="129">
        <v>1.2999999999999998</v>
      </c>
      <c r="BJ147" s="129">
        <v>0.66999999999999993</v>
      </c>
      <c r="BK147" s="129">
        <v>1.38</v>
      </c>
      <c r="BL147" s="129">
        <v>1.26</v>
      </c>
      <c r="BM147" s="129">
        <v>0.48999999999999994</v>
      </c>
      <c r="BN147" s="129">
        <v>-0.74</v>
      </c>
      <c r="BO147" s="129">
        <v>1.05</v>
      </c>
      <c r="BP147" s="129">
        <v>-0.45999999999999996</v>
      </c>
      <c r="BQ147" s="129">
        <v>0.98000000000000009</v>
      </c>
      <c r="BR147" s="129">
        <v>0.73000000000000009</v>
      </c>
      <c r="BS147" s="129">
        <v>-1.44</v>
      </c>
      <c r="BT147" s="129">
        <v>4.3600000000000003</v>
      </c>
      <c r="BU147" s="129">
        <v>0.81999999999999984</v>
      </c>
      <c r="BV147" s="129">
        <v>0.08</v>
      </c>
      <c r="BW147" s="129">
        <v>0.47999999999999987</v>
      </c>
      <c r="BX147" s="129">
        <v>0.34</v>
      </c>
      <c r="BY147" s="129">
        <v>0.72</v>
      </c>
      <c r="BZ147" s="129">
        <v>-1.59</v>
      </c>
      <c r="CA147" s="129">
        <v>0.86</v>
      </c>
      <c r="CB147" s="129">
        <v>0.84</v>
      </c>
      <c r="CC147" s="129">
        <v>-0.17000000000000004</v>
      </c>
      <c r="CD147" s="129">
        <v>-1.1099999999999999</v>
      </c>
      <c r="CE147" s="129">
        <v>3.34</v>
      </c>
      <c r="CF147" s="129">
        <v>0.33</v>
      </c>
      <c r="CG147" s="129">
        <v>0.32</v>
      </c>
      <c r="CH147" s="129">
        <v>-0.94</v>
      </c>
      <c r="CI147" s="129">
        <v>1.18</v>
      </c>
      <c r="CJ147" s="129">
        <v>-1.39</v>
      </c>
      <c r="CK147" s="129">
        <v>-0.81</v>
      </c>
      <c r="CL147" s="129">
        <v>1.39</v>
      </c>
      <c r="CM147" s="129">
        <v>-1.37</v>
      </c>
      <c r="CN147" s="129">
        <v>1.95</v>
      </c>
      <c r="CO147" s="129">
        <v>-1.53</v>
      </c>
      <c r="CP147" s="129">
        <v>1.47</v>
      </c>
      <c r="CQ147" s="129">
        <v>-1.2</v>
      </c>
      <c r="CR147" s="129">
        <v>0.84999999999999987</v>
      </c>
      <c r="CS147" s="129">
        <v>0.59</v>
      </c>
      <c r="CT147" s="129">
        <v>1.8099999999999998</v>
      </c>
      <c r="CU147" s="129">
        <v>2.04</v>
      </c>
      <c r="CV147" s="129">
        <v>1.54</v>
      </c>
      <c r="CW147" s="129">
        <v>-1.03</v>
      </c>
      <c r="CX147" s="129">
        <v>0.47</v>
      </c>
      <c r="CY147" s="129">
        <v>0.52999999999999992</v>
      </c>
      <c r="CZ147" s="129">
        <v>-1.2200000000000002</v>
      </c>
      <c r="DA147" s="129">
        <v>0.64</v>
      </c>
      <c r="DB147" s="129">
        <v>-0.05</v>
      </c>
      <c r="DC147" s="129">
        <v>-1.37</v>
      </c>
      <c r="DD147" s="129">
        <v>1.68</v>
      </c>
      <c r="DE147" s="129">
        <v>1.1100000000000001</v>
      </c>
      <c r="DF147" s="129">
        <v>1.1499999999999999</v>
      </c>
      <c r="DG147" s="129">
        <v>-0.29000000000000004</v>
      </c>
      <c r="DH147" s="129">
        <v>0.01</v>
      </c>
      <c r="DI147" s="129">
        <v>-0.09</v>
      </c>
      <c r="DJ147" s="129">
        <v>-0.05</v>
      </c>
      <c r="DK147" s="129">
        <v>-0.3</v>
      </c>
      <c r="DL147" s="129">
        <v>0.28999999999999998</v>
      </c>
      <c r="DM147" s="129">
        <v>1.6699999999999997</v>
      </c>
      <c r="DN147" s="129">
        <v>0.28000000000000003</v>
      </c>
      <c r="DO147" s="129">
        <v>0.01</v>
      </c>
      <c r="DP147" s="129">
        <v>0.43</v>
      </c>
      <c r="DQ147" s="129">
        <v>-0.88</v>
      </c>
      <c r="DR147" s="129">
        <v>1.35</v>
      </c>
      <c r="DS147" s="129">
        <v>0.47</v>
      </c>
      <c r="DT147" s="129">
        <v>0.11</v>
      </c>
      <c r="DU147" s="129">
        <v>-0.03</v>
      </c>
      <c r="DV147" s="129">
        <v>0.12</v>
      </c>
      <c r="DW147" s="129">
        <v>0.91</v>
      </c>
      <c r="DX147" s="129">
        <v>-0.94</v>
      </c>
      <c r="DY147" s="129">
        <v>-0.52</v>
      </c>
      <c r="DZ147" s="129">
        <v>0.54</v>
      </c>
      <c r="EA147" s="129">
        <v>0.72</v>
      </c>
      <c r="EB147" s="129">
        <v>1.1499999999999999</v>
      </c>
      <c r="EC147" s="129">
        <v>-0.5</v>
      </c>
      <c r="ED147" s="129">
        <v>1.7</v>
      </c>
      <c r="EE147" s="129">
        <v>0.16</v>
      </c>
      <c r="EF147" s="129">
        <v>0.08</v>
      </c>
      <c r="EG147" s="129">
        <v>-5.000000000000001E-2</v>
      </c>
      <c r="EH147" s="129">
        <v>0.17999999999999997</v>
      </c>
      <c r="EI147" s="129">
        <v>0.59</v>
      </c>
      <c r="EJ147" s="129">
        <v>0.88</v>
      </c>
      <c r="EK147" s="129">
        <v>0.56000000000000005</v>
      </c>
      <c r="EL147" s="129">
        <v>0.20000000000000004</v>
      </c>
      <c r="EM147" s="129">
        <v>0.04</v>
      </c>
      <c r="EN147" s="129">
        <v>2.35</v>
      </c>
      <c r="EO147" s="129">
        <v>-0.19</v>
      </c>
      <c r="EP147" s="129">
        <v>-0.41</v>
      </c>
      <c r="EQ147" s="129">
        <v>2.08</v>
      </c>
      <c r="ER147" s="129">
        <v>-0.71999999999999986</v>
      </c>
      <c r="ES147" s="129">
        <v>0.67</v>
      </c>
      <c r="ET147" s="129">
        <v>0.01</v>
      </c>
      <c r="EU147" s="129">
        <v>-0.7</v>
      </c>
      <c r="EV147">
        <f>100*SUMIF('12pxv'!$E$39:$E$492,$A147,'12pxv'!H$39:H$492)/sub_peso!EV147</f>
        <v>-0.2</v>
      </c>
      <c r="EW147">
        <f>100*SUMIF('12pxv'!$E$39:$E$492,$A147,'12pxv'!I$39:I$492)/sub_peso!EW147</f>
        <v>-0.95</v>
      </c>
      <c r="EX147">
        <f>100*SUMIF('12pxv'!$E$39:$E$492,$A147,'12pxv'!J$39:J$492)/sub_peso!EX147</f>
        <v>0.11999999999999998</v>
      </c>
      <c r="EY147">
        <f>100*SUMIF('12pxv'!$E$39:$E$492,$A147,'12pxv'!K$39:K$492)/sub_peso!EY147</f>
        <v>2.88</v>
      </c>
      <c r="EZ147">
        <f>100*SUMIF('12pxv'!$E$39:$E$492,$A147,'12pxv'!L$39:L$492)/sub_peso!EZ147</f>
        <v>0.55000000000000004</v>
      </c>
      <c r="FA147">
        <f>100*SUMIF('12pxv'!$E$39:$E$492,$A147,'12pxv'!M$39:M$492)/sub_peso!FA147</f>
        <v>1.26</v>
      </c>
      <c r="FB147">
        <f>100*SUMIF('12pxv'!$E$39:$E$492,$A147,'12pxv'!N$39:N$492)/sub_peso!FB147</f>
        <v>0.23</v>
      </c>
      <c r="FC147">
        <f>100*SUMIF('12pxv'!$E$39:$E$492,$A147,'12pxv'!O$39:O$492)/sub_peso!FC147</f>
        <v>1.86</v>
      </c>
      <c r="FD147">
        <f>100*SUMIF('12pxv'!$E$39:$E$492,$A147,'12pxv'!P$39:P$492)/sub_peso!FD147</f>
        <v>0.17999999999999997</v>
      </c>
      <c r="FE147">
        <f>100*SUMIF('12pxv'!$E$39:$E$492,$A147,'12pxv'!Q$39:Q$492)/sub_peso!FE147</f>
        <v>0.69</v>
      </c>
      <c r="FF147">
        <f>100*SUMIF('12pxv'!$E$39:$E$492,$A147,'12pxv'!R$39:R$492)/sub_peso!FF147</f>
        <v>-1.35</v>
      </c>
      <c r="FG147">
        <f>100*SUMIF('12pxv'!$E$39:$E$492,$A147,'12pxv'!S$39:S$492)/sub_peso!FG147</f>
        <v>0.41</v>
      </c>
      <c r="FH147">
        <f>100*SUMIF('12pxv'!$E$39:$E$492,$A147,'12pxv'!T$39:T$492)/sub_peso!FH147</f>
        <v>-1.6</v>
      </c>
      <c r="FI147">
        <f>100*SUMIF('12pxv'!$E$39:$E$492,$A147,'12pxv'!U$39:U$492)/sub_peso!FI147</f>
        <v>-0.2</v>
      </c>
      <c r="FJ147">
        <f>100*SUMIF('12pxv'!$E$39:$E$492,$A147,'12pxv'!V$39:V$492)/sub_peso!FJ147</f>
        <v>1.66</v>
      </c>
      <c r="FK147">
        <f>100*SUMIF('12pxv'!$E$39:$E$492,$A147,'12pxv'!W$39:W$492)/sub_peso!FK147</f>
        <v>-0.69</v>
      </c>
      <c r="FL147">
        <f>100*SUMIF('12pxv'!$E$39:$E$492,$A147,'12pxv'!X$39:X$492)/sub_peso!FL147</f>
        <v>-2.9999999999999995E-2</v>
      </c>
      <c r="FM147">
        <f>100*SUMIF('12pxv'!$E$39:$E$492,$A147,'12pxv'!Y$39:Y$492)/sub_peso!FM147</f>
        <v>0.81</v>
      </c>
      <c r="FN147">
        <f>100*SUMIF('12pxv'!$E$39:$E$492,$A147,'12pxv'!Z$39:Z$492)/sub_peso!FN147</f>
        <v>1.02</v>
      </c>
      <c r="FO147">
        <f>100*SUMIF('12pxv'!$E$39:$E$492,$A147,'12pxv'!AA$39:AA$492)/sub_peso!FO147</f>
        <v>-0.36000000000000004</v>
      </c>
      <c r="FP147">
        <f>100*SUMIF('12pxv'!$E$39:$E$492,$A147,'12pxv'!AB$39:AB$492)/sub_peso!FP147</f>
        <v>0.26</v>
      </c>
      <c r="FQ147">
        <f>100*SUMIF('12pxv'!$E$39:$E$492,$A147,'12pxv'!AC$39:AC$492)/sub_peso!FQ147</f>
        <v>1.03</v>
      </c>
      <c r="FR147">
        <f>100*SUMIF('12pxv'!$E$39:$E$492,$A147,'12pxv'!AD$39:AD$492)/sub_peso!FR147</f>
        <v>-2.15</v>
      </c>
      <c r="FS147">
        <f>100*SUMIF('12pxv'!$E$39:$E$492,$A147,'12pxv'!AE$39:AE$492)/sub_peso!FS147</f>
        <v>0</v>
      </c>
      <c r="FT147">
        <f>100*SUMIF('12pxv'!$E$39:$E$492,$A147,'12pxv'!AF$39:AF$492)/sub_peso!FT147</f>
        <v>1.98</v>
      </c>
      <c r="FU147">
        <f>100*SUMIF('12pxv'!$E$39:$E$492,$A147,'12pxv'!AG$39:AG$492)/sub_peso!FU147</f>
        <v>-0.89000000000000012</v>
      </c>
      <c r="FV147">
        <f>100*SUMIF('12pxv'!$E$39:$E$492,$A147,'12pxv'!AH$39:AH$492)/sub_peso!FV147</f>
        <v>-0.97999999999999987</v>
      </c>
      <c r="FW147">
        <f>100*SUMIF('12pxv'!$E$39:$E$492,$A147,'12pxv'!AI$39:AI$492)/sub_peso!FW147</f>
        <v>2.46</v>
      </c>
      <c r="FX147">
        <f>100*SUMIF('12pxv'!$E$39:$E$492,$A147,'12pxv'!AJ$39:AJ$492)/sub_peso!FX147</f>
        <v>-0.5</v>
      </c>
      <c r="FY147">
        <f>100*SUMIF('12pxv'!$E$39:$E$492,$A147,'12pxv'!AK$39:AK$492)/sub_peso!FY147</f>
        <v>2.16</v>
      </c>
      <c r="FZ147">
        <f>100*SUMIF('12pxv'!$E$39:$E$492,$A147,'12pxv'!AL$39:AL$492)/sub_peso!FZ147</f>
        <v>1.44</v>
      </c>
      <c r="GA147">
        <f>100*SUMIF('12pxv'!$E$39:$E$492,$A147,'12pxv'!AM$39:AM$492)/sub_peso!GA147</f>
        <v>-0.57999999999999996</v>
      </c>
      <c r="GB147">
        <f>100*SUMIF('12pxv'!$E$39:$E$492,$A147,'12pxv'!AN$39:AN$492)/sub_peso!GB147</f>
        <v>0.73</v>
      </c>
    </row>
    <row r="148" spans="1:184" x14ac:dyDescent="0.25">
      <c r="A148" s="60">
        <v>2104015</v>
      </c>
      <c r="B148" s="56" t="s">
        <v>148</v>
      </c>
      <c r="C148" s="129">
        <v>0.78</v>
      </c>
      <c r="D148" s="129">
        <v>0.94</v>
      </c>
      <c r="E148" s="129">
        <v>-0.14000000000000001</v>
      </c>
      <c r="F148" s="129">
        <v>1</v>
      </c>
      <c r="G148" s="129">
        <v>0.42999999999999994</v>
      </c>
      <c r="H148" s="129">
        <v>1.1299999999999999</v>
      </c>
      <c r="I148" s="129">
        <v>0.95000000000000007</v>
      </c>
      <c r="J148" s="129">
        <v>1.9100000000000001</v>
      </c>
      <c r="K148" s="129">
        <v>0.62</v>
      </c>
      <c r="L148" s="129">
        <v>0.46</v>
      </c>
      <c r="M148" s="129">
        <v>0.28999999999999998</v>
      </c>
      <c r="N148" s="129">
        <v>0.06</v>
      </c>
      <c r="O148" s="129">
        <v>-0.93</v>
      </c>
      <c r="P148" s="129">
        <v>1.08</v>
      </c>
      <c r="Q148" s="129">
        <v>-1.1000000000000001</v>
      </c>
      <c r="R148" s="129">
        <v>-0.16</v>
      </c>
      <c r="S148" s="129">
        <v>-0.05</v>
      </c>
      <c r="T148" s="129">
        <v>0.22</v>
      </c>
      <c r="U148" s="129">
        <v>-0.76</v>
      </c>
      <c r="V148" s="129">
        <v>0.17</v>
      </c>
      <c r="W148" s="129">
        <v>0</v>
      </c>
      <c r="X148" s="129">
        <v>0.25</v>
      </c>
      <c r="Y148" s="129">
        <v>0.04</v>
      </c>
      <c r="Z148" s="129">
        <v>-0.53</v>
      </c>
      <c r="AA148" s="129">
        <v>0.31</v>
      </c>
      <c r="AB148" s="129">
        <v>-0.06</v>
      </c>
      <c r="AC148" s="129">
        <v>-0.2</v>
      </c>
      <c r="AD148" s="129">
        <v>0.84</v>
      </c>
      <c r="AE148" s="129">
        <v>0.01</v>
      </c>
      <c r="AF148" s="129">
        <v>-0.61</v>
      </c>
      <c r="AG148" s="129">
        <v>1.45</v>
      </c>
      <c r="AH148" s="129">
        <v>0.55000000000000004</v>
      </c>
      <c r="AI148" s="129">
        <v>0.32</v>
      </c>
      <c r="AJ148" s="129">
        <v>0.09</v>
      </c>
      <c r="AK148" s="129">
        <v>0.72</v>
      </c>
      <c r="AL148" s="129">
        <v>1.5500000000000003</v>
      </c>
      <c r="AM148" s="129">
        <v>1.8699999999999999</v>
      </c>
      <c r="AN148" s="129">
        <v>2.58</v>
      </c>
      <c r="AO148" s="129">
        <v>4.0700000000000012</v>
      </c>
      <c r="AP148" s="129">
        <v>3.61</v>
      </c>
      <c r="AQ148" s="129">
        <v>8</v>
      </c>
      <c r="AR148" s="129">
        <v>3.7400000000000007</v>
      </c>
      <c r="AS148" s="129">
        <v>5.8</v>
      </c>
      <c r="AT148" s="129">
        <v>4.4000000000000004</v>
      </c>
      <c r="AU148" s="129">
        <v>4.7</v>
      </c>
      <c r="AV148" s="129">
        <v>2.19</v>
      </c>
      <c r="AW148" s="129">
        <v>1.1599999999999999</v>
      </c>
      <c r="AX148" s="129">
        <v>1.4499999999999997</v>
      </c>
      <c r="AY148" s="129">
        <v>-0.54</v>
      </c>
      <c r="AZ148" s="129">
        <v>-0.13</v>
      </c>
      <c r="BA148" s="129">
        <v>-0.25</v>
      </c>
      <c r="BB148" s="129">
        <v>0.43</v>
      </c>
      <c r="BC148" s="129">
        <v>-0.41</v>
      </c>
      <c r="BD148" s="129">
        <v>0.68000000000000016</v>
      </c>
      <c r="BE148" s="129">
        <v>-0.59</v>
      </c>
      <c r="BF148" s="129">
        <v>0.90999999999999992</v>
      </c>
      <c r="BG148" s="129">
        <v>0.88</v>
      </c>
      <c r="BH148" s="129">
        <v>1.07</v>
      </c>
      <c r="BI148" s="129">
        <v>-0.59</v>
      </c>
      <c r="BJ148" s="129">
        <v>-0.02</v>
      </c>
      <c r="BK148" s="129">
        <v>-0.4</v>
      </c>
      <c r="BL148" s="129">
        <v>0.26</v>
      </c>
      <c r="BM148" s="129">
        <v>-0.45</v>
      </c>
      <c r="BN148" s="129">
        <v>0.64</v>
      </c>
      <c r="BO148" s="129">
        <v>-1.35</v>
      </c>
      <c r="BP148" s="129">
        <v>-0.72</v>
      </c>
      <c r="BQ148" s="129">
        <v>-0.31</v>
      </c>
      <c r="BR148" s="129">
        <v>-0.17</v>
      </c>
      <c r="BS148" s="129">
        <v>-1.52</v>
      </c>
      <c r="BT148" s="129">
        <v>0.32</v>
      </c>
      <c r="BU148" s="129">
        <v>-0.6</v>
      </c>
      <c r="BV148" s="129">
        <v>-0.25</v>
      </c>
      <c r="BW148" s="129">
        <v>-0.8899999999999999</v>
      </c>
      <c r="BX148" s="129">
        <v>-0.14000000000000001</v>
      </c>
      <c r="BY148" s="129">
        <v>0.01</v>
      </c>
      <c r="BZ148" s="129">
        <v>0.03</v>
      </c>
      <c r="CA148" s="129">
        <v>-0.18</v>
      </c>
      <c r="CB148" s="129">
        <v>1.02</v>
      </c>
      <c r="CC148" s="129">
        <v>-0.37</v>
      </c>
      <c r="CD148" s="129">
        <v>-0.68</v>
      </c>
      <c r="CE148" s="129">
        <v>0.14000000000000001</v>
      </c>
      <c r="CF148" s="129">
        <v>-0.11999999999999998</v>
      </c>
      <c r="CG148" s="129">
        <v>-0.19</v>
      </c>
      <c r="CH148" s="129">
        <v>-0.94</v>
      </c>
      <c r="CI148" s="129">
        <v>0.25</v>
      </c>
      <c r="CJ148" s="129">
        <v>-0.1</v>
      </c>
      <c r="CK148" s="129">
        <v>-0.13</v>
      </c>
      <c r="CL148" s="129">
        <v>0.17</v>
      </c>
      <c r="CM148" s="129">
        <v>0.13999999999999999</v>
      </c>
      <c r="CN148" s="129">
        <v>1.01</v>
      </c>
      <c r="CO148" s="129">
        <v>0.78</v>
      </c>
      <c r="CP148" s="129">
        <v>0.78</v>
      </c>
      <c r="CQ148" s="129">
        <v>0.52</v>
      </c>
      <c r="CR148" s="129">
        <v>1.3299999999999998</v>
      </c>
      <c r="CS148" s="129">
        <v>1.1300000000000001</v>
      </c>
      <c r="CT148" s="129">
        <v>0.48</v>
      </c>
      <c r="CU148" s="129">
        <v>-0.66</v>
      </c>
      <c r="CV148" s="129">
        <v>0.84</v>
      </c>
      <c r="CW148" s="129">
        <v>-0.13</v>
      </c>
      <c r="CX148" s="129">
        <v>-0.53</v>
      </c>
      <c r="CY148" s="129">
        <v>0.97</v>
      </c>
      <c r="CZ148" s="129">
        <v>2.7</v>
      </c>
      <c r="DA148" s="129">
        <v>4.63</v>
      </c>
      <c r="DB148" s="129">
        <v>2.71</v>
      </c>
      <c r="DC148" s="129">
        <v>5.24</v>
      </c>
      <c r="DD148" s="129">
        <v>4.2</v>
      </c>
      <c r="DE148" s="129">
        <v>4.01</v>
      </c>
      <c r="DF148" s="129">
        <v>4.43</v>
      </c>
      <c r="DG148" s="129">
        <v>2.38</v>
      </c>
      <c r="DH148" s="129">
        <v>2.0099999999999998</v>
      </c>
      <c r="DI148" s="129">
        <v>1.86</v>
      </c>
      <c r="DJ148" s="129">
        <v>2.2200000000000002</v>
      </c>
      <c r="DK148" s="129">
        <v>2.27</v>
      </c>
      <c r="DL148" s="129">
        <v>1.89</v>
      </c>
      <c r="DM148" s="129">
        <v>-0.04</v>
      </c>
      <c r="DN148" s="129">
        <v>0.73</v>
      </c>
      <c r="DO148" s="129">
        <v>-0.77</v>
      </c>
      <c r="DP148" s="129">
        <v>0.7</v>
      </c>
      <c r="DQ148" s="129">
        <v>-0.76</v>
      </c>
      <c r="DR148" s="129">
        <v>-0.42</v>
      </c>
      <c r="DS148" s="129">
        <v>0.17</v>
      </c>
      <c r="DT148" s="129">
        <v>-0.11999999999999998</v>
      </c>
      <c r="DU148" s="129">
        <v>0.24</v>
      </c>
      <c r="DV148" s="129">
        <v>-0.83</v>
      </c>
      <c r="DW148" s="129">
        <v>-0.44</v>
      </c>
      <c r="DX148" s="129">
        <v>-0.63</v>
      </c>
      <c r="DY148" s="129">
        <v>-1.17</v>
      </c>
      <c r="DZ148" s="129">
        <v>1.28</v>
      </c>
      <c r="EA148" s="129">
        <v>-0.03</v>
      </c>
      <c r="EB148" s="129">
        <v>-0.42</v>
      </c>
      <c r="EC148" s="129">
        <v>-0.14000000000000001</v>
      </c>
      <c r="ED148" s="129">
        <v>-0.8</v>
      </c>
      <c r="EE148" s="129">
        <v>-0.69</v>
      </c>
      <c r="EF148" s="129">
        <v>-0.22000000000000003</v>
      </c>
      <c r="EG148" s="129">
        <v>-0.94000000000000006</v>
      </c>
      <c r="EH148" s="129">
        <v>1.48</v>
      </c>
      <c r="EI148" s="129">
        <v>1.3099999999999998</v>
      </c>
      <c r="EJ148" s="129">
        <v>0.68</v>
      </c>
      <c r="EK148" s="129">
        <v>1.38</v>
      </c>
      <c r="EL148" s="129">
        <v>1.64</v>
      </c>
      <c r="EM148" s="129">
        <v>0.71</v>
      </c>
      <c r="EN148" s="129">
        <v>0.31</v>
      </c>
      <c r="EO148" s="129">
        <v>1.1100000000000001</v>
      </c>
      <c r="EP148" s="129">
        <v>0.89</v>
      </c>
      <c r="EQ148" s="129">
        <v>1.26</v>
      </c>
      <c r="ER148" s="129">
        <v>0.12000000000000001</v>
      </c>
      <c r="ES148" s="129">
        <v>0.64999999999999991</v>
      </c>
      <c r="ET148" s="129">
        <v>0.39</v>
      </c>
      <c r="EU148" s="129">
        <v>0.42</v>
      </c>
      <c r="EV148">
        <f>100*SUMIF('12pxv'!$E$39:$E$492,$A148,'12pxv'!H$39:H$492)/sub_peso!EV148</f>
        <v>0.65</v>
      </c>
      <c r="EW148">
        <f>100*SUMIF('12pxv'!$E$39:$E$492,$A148,'12pxv'!I$39:I$492)/sub_peso!EW148</f>
        <v>0.21999999999999997</v>
      </c>
      <c r="EX148">
        <f>100*SUMIF('12pxv'!$E$39:$E$492,$A148,'12pxv'!J$39:J$492)/sub_peso!EX148</f>
        <v>0.13</v>
      </c>
      <c r="EY148">
        <f>100*SUMIF('12pxv'!$E$39:$E$492,$A148,'12pxv'!K$39:K$492)/sub_peso!EY148</f>
        <v>1.03</v>
      </c>
      <c r="EZ148">
        <f>100*SUMIF('12pxv'!$E$39:$E$492,$A148,'12pxv'!L$39:L$492)/sub_peso!EZ148</f>
        <v>0.71</v>
      </c>
      <c r="FA148">
        <f>100*SUMIF('12pxv'!$E$39:$E$492,$A148,'12pxv'!M$39:M$492)/sub_peso!FA148</f>
        <v>0.28000000000000008</v>
      </c>
      <c r="FB148">
        <f>100*SUMIF('12pxv'!$E$39:$E$492,$A148,'12pxv'!N$39:N$492)/sub_peso!FB148</f>
        <v>0.43</v>
      </c>
      <c r="FC148">
        <f>100*SUMIF('12pxv'!$E$39:$E$492,$A148,'12pxv'!O$39:O$492)/sub_peso!FC148</f>
        <v>0.47000000000000003</v>
      </c>
      <c r="FD148">
        <f>100*SUMIF('12pxv'!$E$39:$E$492,$A148,'12pxv'!P$39:P$492)/sub_peso!FD148</f>
        <v>-0.57999999999999996</v>
      </c>
      <c r="FE148">
        <f>100*SUMIF('12pxv'!$E$39:$E$492,$A148,'12pxv'!Q$39:Q$492)/sub_peso!FE148</f>
        <v>0.37</v>
      </c>
      <c r="FF148">
        <f>100*SUMIF('12pxv'!$E$39:$E$492,$A148,'12pxv'!R$39:R$492)/sub_peso!FF148</f>
        <v>-0.18</v>
      </c>
      <c r="FG148">
        <f>100*SUMIF('12pxv'!$E$39:$E$492,$A148,'12pxv'!S$39:S$492)/sub_peso!FG148</f>
        <v>0.37</v>
      </c>
      <c r="FH148">
        <f>100*SUMIF('12pxv'!$E$39:$E$492,$A148,'12pxv'!T$39:T$492)/sub_peso!FH148</f>
        <v>0.33000000000000007</v>
      </c>
      <c r="FI148">
        <f>100*SUMIF('12pxv'!$E$39:$E$492,$A148,'12pxv'!U$39:U$492)/sub_peso!FI148</f>
        <v>0.47999999999999993</v>
      </c>
      <c r="FJ148">
        <f>100*SUMIF('12pxv'!$E$39:$E$492,$A148,'12pxv'!V$39:V$492)/sub_peso!FJ148</f>
        <v>1.3</v>
      </c>
      <c r="FK148">
        <f>100*SUMIF('12pxv'!$E$39:$E$492,$A148,'12pxv'!W$39:W$492)/sub_peso!FK148</f>
        <v>1.73</v>
      </c>
      <c r="FL148">
        <f>100*SUMIF('12pxv'!$E$39:$E$492,$A148,'12pxv'!X$39:X$492)/sub_peso!FL148</f>
        <v>-0.53000000000000014</v>
      </c>
      <c r="FM148">
        <f>100*SUMIF('12pxv'!$E$39:$E$492,$A148,'12pxv'!Y$39:Y$492)/sub_peso!FM148</f>
        <v>0.64</v>
      </c>
      <c r="FN148">
        <f>100*SUMIF('12pxv'!$E$39:$E$492,$A148,'12pxv'!Z$39:Z$492)/sub_peso!FN148</f>
        <v>-0.61999999999999988</v>
      </c>
      <c r="FO148">
        <f>100*SUMIF('12pxv'!$E$39:$E$492,$A148,'12pxv'!AA$39:AA$492)/sub_peso!FO148</f>
        <v>1.22</v>
      </c>
      <c r="FP148">
        <f>100*SUMIF('12pxv'!$E$39:$E$492,$A148,'12pxv'!AB$39:AB$492)/sub_peso!FP148</f>
        <v>0.01</v>
      </c>
      <c r="FQ148">
        <f>100*SUMIF('12pxv'!$E$39:$E$492,$A148,'12pxv'!AC$39:AC$492)/sub_peso!FQ148</f>
        <v>1.22</v>
      </c>
      <c r="FR148">
        <f>100*SUMIF('12pxv'!$E$39:$E$492,$A148,'12pxv'!AD$39:AD$492)/sub_peso!FR148</f>
        <v>-0.53</v>
      </c>
      <c r="FS148">
        <f>100*SUMIF('12pxv'!$E$39:$E$492,$A148,'12pxv'!AE$39:AE$492)/sub_peso!FS148</f>
        <v>0.16</v>
      </c>
      <c r="FT148">
        <f>100*SUMIF('12pxv'!$E$39:$E$492,$A148,'12pxv'!AF$39:AF$492)/sub_peso!FT148</f>
        <v>1</v>
      </c>
      <c r="FU148">
        <f>100*SUMIF('12pxv'!$E$39:$E$492,$A148,'12pxv'!AG$39:AG$492)/sub_peso!FU148</f>
        <v>1.4899999999999998</v>
      </c>
      <c r="FV148">
        <f>100*SUMIF('12pxv'!$E$39:$E$492,$A148,'12pxv'!AH$39:AH$492)/sub_peso!FV148</f>
        <v>1.28</v>
      </c>
      <c r="FW148">
        <f>100*SUMIF('12pxv'!$E$39:$E$492,$A148,'12pxv'!AI$39:AI$492)/sub_peso!FW148</f>
        <v>0.42</v>
      </c>
      <c r="FX148">
        <f>100*SUMIF('12pxv'!$E$39:$E$492,$A148,'12pxv'!AJ$39:AJ$492)/sub_peso!FX148</f>
        <v>0.56999999999999995</v>
      </c>
      <c r="FY148">
        <f>100*SUMIF('12pxv'!$E$39:$E$492,$A148,'12pxv'!AK$39:AK$492)/sub_peso!FY148</f>
        <v>-0.09</v>
      </c>
      <c r="FZ148">
        <f>100*SUMIF('12pxv'!$E$39:$E$492,$A148,'12pxv'!AL$39:AL$492)/sub_peso!FZ148</f>
        <v>0.96</v>
      </c>
      <c r="GA148">
        <f>100*SUMIF('12pxv'!$E$39:$E$492,$A148,'12pxv'!AM$39:AM$492)/sub_peso!GA148</f>
        <v>0.54</v>
      </c>
      <c r="GB148">
        <f>100*SUMIF('12pxv'!$E$39:$E$492,$A148,'12pxv'!AN$39:AN$492)/sub_peso!GB148</f>
        <v>0.71000000000000008</v>
      </c>
    </row>
    <row r="149" spans="1:184" x14ac:dyDescent="0.25">
      <c r="A149" s="60">
        <v>2104016</v>
      </c>
      <c r="B149" s="56" t="s">
        <v>149</v>
      </c>
      <c r="C149" s="129">
        <v>-0.55000000000000004</v>
      </c>
      <c r="D149" s="129">
        <v>1.83</v>
      </c>
      <c r="E149" s="129">
        <v>1.66</v>
      </c>
      <c r="F149" s="129">
        <v>-0.48000000000000009</v>
      </c>
      <c r="G149" s="129">
        <v>-0.32</v>
      </c>
      <c r="H149" s="129">
        <v>2.8699999999999997</v>
      </c>
      <c r="I149" s="129">
        <v>-0.74999999999999989</v>
      </c>
      <c r="J149" s="129">
        <v>3.0199999999999996</v>
      </c>
      <c r="K149" s="129">
        <v>0.89</v>
      </c>
      <c r="L149" s="129">
        <v>0.41</v>
      </c>
      <c r="M149" s="129">
        <v>0.71</v>
      </c>
      <c r="N149" s="129">
        <v>-0.08</v>
      </c>
      <c r="O149" s="129">
        <v>-0.48999999999999994</v>
      </c>
      <c r="P149" s="129">
        <v>0.1</v>
      </c>
      <c r="Q149" s="129">
        <v>1.83</v>
      </c>
      <c r="R149" s="129">
        <v>-0.83</v>
      </c>
      <c r="S149" s="129">
        <v>0.67</v>
      </c>
      <c r="T149" s="129">
        <v>0.88000000000000012</v>
      </c>
      <c r="U149" s="129">
        <v>0.64</v>
      </c>
      <c r="V149" s="129">
        <v>-0.14000000000000004</v>
      </c>
      <c r="W149" s="129">
        <v>-0.43</v>
      </c>
      <c r="X149" s="129">
        <v>0.69</v>
      </c>
      <c r="Y149" s="129">
        <v>1.62</v>
      </c>
      <c r="Z149" s="129">
        <v>0.92</v>
      </c>
      <c r="AA149" s="129">
        <v>1.1000000000000001</v>
      </c>
      <c r="AB149" s="129">
        <v>0.88</v>
      </c>
      <c r="AC149" s="129">
        <v>0.64</v>
      </c>
      <c r="AD149" s="129">
        <v>1.37</v>
      </c>
      <c r="AE149" s="129">
        <v>1.81</v>
      </c>
      <c r="AF149" s="129">
        <v>0.34</v>
      </c>
      <c r="AG149" s="129">
        <v>1.2</v>
      </c>
      <c r="AH149" s="129">
        <v>-0.32</v>
      </c>
      <c r="AI149" s="129">
        <v>1.78</v>
      </c>
      <c r="AJ149" s="129">
        <v>0.89</v>
      </c>
      <c r="AK149" s="129">
        <v>1.39</v>
      </c>
      <c r="AL149" s="129">
        <v>-0.82</v>
      </c>
      <c r="AM149" s="129">
        <v>-0.42</v>
      </c>
      <c r="AN149" s="129">
        <v>1.67</v>
      </c>
      <c r="AO149" s="129">
        <v>-0.25</v>
      </c>
      <c r="AP149" s="129">
        <v>1.9100000000000001</v>
      </c>
      <c r="AQ149" s="129">
        <v>2.78</v>
      </c>
      <c r="AR149" s="129">
        <v>2.6</v>
      </c>
      <c r="AS149" s="129">
        <v>0.15</v>
      </c>
      <c r="AT149" s="129">
        <v>2.17</v>
      </c>
      <c r="AU149" s="129">
        <v>1.78</v>
      </c>
      <c r="AV149" s="129">
        <v>0.44999999999999996</v>
      </c>
      <c r="AW149" s="129">
        <v>0.48000000000000004</v>
      </c>
      <c r="AX149" s="129">
        <v>0.57999999999999996</v>
      </c>
      <c r="AY149" s="129">
        <v>-0.10000000000000002</v>
      </c>
      <c r="AZ149" s="129">
        <v>1</v>
      </c>
      <c r="BA149" s="129">
        <v>-1.43</v>
      </c>
      <c r="BB149" s="129">
        <v>-0.12000000000000001</v>
      </c>
      <c r="BC149" s="129">
        <v>2.1800000000000002</v>
      </c>
      <c r="BD149" s="129">
        <v>-0.2</v>
      </c>
      <c r="BE149" s="129">
        <v>0.22000000000000003</v>
      </c>
      <c r="BF149" s="129">
        <v>-0.02</v>
      </c>
      <c r="BG149" s="129">
        <v>1.5</v>
      </c>
      <c r="BH149" s="129">
        <v>0.97000000000000008</v>
      </c>
      <c r="BI149" s="129">
        <v>3.17</v>
      </c>
      <c r="BJ149" s="129">
        <v>-0.02</v>
      </c>
      <c r="BK149" s="129">
        <v>1.25</v>
      </c>
      <c r="BL149" s="129">
        <v>5.9999999999999991E-2</v>
      </c>
      <c r="BM149" s="129">
        <v>1.74</v>
      </c>
      <c r="BN149" s="129">
        <v>2.0299999999999998</v>
      </c>
      <c r="BO149" s="129">
        <v>2.4</v>
      </c>
      <c r="BP149" s="129">
        <v>4.58</v>
      </c>
      <c r="BQ149" s="129">
        <v>10.75</v>
      </c>
      <c r="BR149" s="129">
        <v>9.15</v>
      </c>
      <c r="BS149" s="129">
        <v>4.42</v>
      </c>
      <c r="BT149" s="129">
        <v>2</v>
      </c>
      <c r="BU149" s="129">
        <v>2.73</v>
      </c>
      <c r="BV149" s="129">
        <v>0.99</v>
      </c>
      <c r="BW149" s="129">
        <v>-0.38000000000000006</v>
      </c>
      <c r="BX149" s="129">
        <v>-0.21</v>
      </c>
      <c r="BY149" s="129">
        <v>0.83999999999999986</v>
      </c>
      <c r="BZ149" s="129">
        <v>-0.47000000000000003</v>
      </c>
      <c r="CA149" s="129">
        <v>-1.02</v>
      </c>
      <c r="CB149" s="129">
        <v>0.43000000000000005</v>
      </c>
      <c r="CC149" s="129">
        <v>-0.02</v>
      </c>
      <c r="CD149" s="129">
        <v>0.79</v>
      </c>
      <c r="CE149" s="129">
        <v>1.31</v>
      </c>
      <c r="CF149" s="129">
        <v>-1.44</v>
      </c>
      <c r="CG149" s="129">
        <v>0.09</v>
      </c>
      <c r="CH149" s="129">
        <v>-1.1599999999999999</v>
      </c>
      <c r="CI149" s="129">
        <v>-1.01</v>
      </c>
      <c r="CJ149" s="129">
        <v>-0.15</v>
      </c>
      <c r="CK149" s="129">
        <v>-0.42999999999999994</v>
      </c>
      <c r="CL149" s="129">
        <v>-1.05</v>
      </c>
      <c r="CM149" s="129">
        <v>-2.5</v>
      </c>
      <c r="CN149" s="129">
        <v>0.64999999999999991</v>
      </c>
      <c r="CO149" s="129">
        <v>-0.5</v>
      </c>
      <c r="CP149" s="129">
        <v>0.42</v>
      </c>
      <c r="CQ149" s="129">
        <v>1.08</v>
      </c>
      <c r="CR149" s="129">
        <v>-1.81</v>
      </c>
      <c r="CS149" s="129">
        <v>-0.25999999999999995</v>
      </c>
      <c r="CT149" s="129">
        <v>0.22</v>
      </c>
      <c r="CU149" s="129">
        <v>1.3</v>
      </c>
      <c r="CV149" s="129">
        <v>-0.61999999999999988</v>
      </c>
      <c r="CW149" s="129">
        <v>0.91</v>
      </c>
      <c r="CX149" s="129">
        <v>-0.53</v>
      </c>
      <c r="CY149" s="129">
        <v>0.7400000000000001</v>
      </c>
      <c r="CZ149" s="129">
        <v>0.81999999999999984</v>
      </c>
      <c r="DA149" s="129">
        <v>2.9999999999999995E-2</v>
      </c>
      <c r="DB149" s="129">
        <v>-0.14000000000000001</v>
      </c>
      <c r="DC149" s="129">
        <v>0.54</v>
      </c>
      <c r="DD149" s="129">
        <v>-0.83999999999999986</v>
      </c>
      <c r="DE149" s="129">
        <v>-0.05</v>
      </c>
      <c r="DF149" s="129">
        <v>1.68</v>
      </c>
      <c r="DG149" s="129">
        <v>0.55999999999999994</v>
      </c>
      <c r="DH149" s="129">
        <v>0.95</v>
      </c>
      <c r="DI149" s="129">
        <v>1.44</v>
      </c>
      <c r="DJ149" s="129">
        <v>-1.3600000000000003</v>
      </c>
      <c r="DK149" s="129">
        <v>0.11999999999999997</v>
      </c>
      <c r="DL149" s="129">
        <v>1.8200000000000003</v>
      </c>
      <c r="DM149" s="129">
        <v>2.27</v>
      </c>
      <c r="DN149" s="129">
        <v>0.74</v>
      </c>
      <c r="DO149" s="129">
        <v>1.17</v>
      </c>
      <c r="DP149" s="129">
        <v>-0.36</v>
      </c>
      <c r="DQ149" s="129">
        <v>-0.31</v>
      </c>
      <c r="DR149" s="129">
        <v>1.1200000000000001</v>
      </c>
      <c r="DS149" s="129">
        <v>0.85</v>
      </c>
      <c r="DT149" s="129">
        <v>0.72</v>
      </c>
      <c r="DU149" s="129">
        <v>-0.43000000000000005</v>
      </c>
      <c r="DV149" s="129">
        <v>-0.23</v>
      </c>
      <c r="DW149" s="129">
        <v>0.30999999999999994</v>
      </c>
      <c r="DX149" s="129">
        <v>-0.15</v>
      </c>
      <c r="DY149" s="129">
        <v>0.01</v>
      </c>
      <c r="DZ149" s="129">
        <v>-0.38000000000000006</v>
      </c>
      <c r="EA149" s="129">
        <v>-0.18</v>
      </c>
      <c r="EB149" s="129">
        <v>-0.01</v>
      </c>
      <c r="EC149" s="129">
        <v>-0.96000000000000008</v>
      </c>
      <c r="ED149" s="129">
        <v>-1.0900000000000001</v>
      </c>
      <c r="EE149" s="129">
        <v>0.17</v>
      </c>
      <c r="EF149" s="129">
        <v>-0.25000000000000006</v>
      </c>
      <c r="EG149" s="129">
        <v>1.4</v>
      </c>
      <c r="EH149" s="129">
        <v>1.4099999999999997</v>
      </c>
      <c r="EI149" s="129">
        <v>0.62</v>
      </c>
      <c r="EJ149" s="129">
        <v>-0.1</v>
      </c>
      <c r="EK149" s="129">
        <v>0.82</v>
      </c>
      <c r="EL149" s="129">
        <v>-0.38000000000000006</v>
      </c>
      <c r="EM149" s="129">
        <v>-1.75</v>
      </c>
      <c r="EN149" s="129">
        <v>0.72</v>
      </c>
      <c r="EO149" s="129">
        <v>-0.28000000000000008</v>
      </c>
      <c r="EP149" s="129">
        <v>0.75000000000000011</v>
      </c>
      <c r="EQ149" s="129">
        <v>-1.38</v>
      </c>
      <c r="ER149" s="129">
        <v>1.5</v>
      </c>
      <c r="ES149" s="129">
        <v>-0.32</v>
      </c>
      <c r="ET149" s="129">
        <v>-0.4</v>
      </c>
      <c r="EU149" s="129">
        <v>0.73</v>
      </c>
      <c r="EV149">
        <f>100*SUMIF('12pxv'!$E$39:$E$492,$A149,'12pxv'!H$39:H$492)/sub_peso!EV149</f>
        <v>-0.48000000000000009</v>
      </c>
      <c r="EW149">
        <f>100*SUMIF('12pxv'!$E$39:$E$492,$A149,'12pxv'!I$39:I$492)/sub_peso!EW149</f>
        <v>-0.35</v>
      </c>
      <c r="EX149">
        <f>100*SUMIF('12pxv'!$E$39:$E$492,$A149,'12pxv'!J$39:J$492)/sub_peso!EX149</f>
        <v>-0.95</v>
      </c>
      <c r="EY149">
        <f>100*SUMIF('12pxv'!$E$39:$E$492,$A149,'12pxv'!K$39:K$492)/sub_peso!EY149</f>
        <v>1.5</v>
      </c>
      <c r="EZ149">
        <f>100*SUMIF('12pxv'!$E$39:$E$492,$A149,'12pxv'!L$39:L$492)/sub_peso!EZ149</f>
        <v>0.14000000000000001</v>
      </c>
      <c r="FA149">
        <f>100*SUMIF('12pxv'!$E$39:$E$492,$A149,'12pxv'!M$39:M$492)/sub_peso!FA149</f>
        <v>0.08</v>
      </c>
      <c r="FB149">
        <f>100*SUMIF('12pxv'!$E$39:$E$492,$A149,'12pxv'!N$39:N$492)/sub_peso!FB149</f>
        <v>-0.24000000000000005</v>
      </c>
      <c r="FC149">
        <f>100*SUMIF('12pxv'!$E$39:$E$492,$A149,'12pxv'!O$39:O$492)/sub_peso!FC149</f>
        <v>0.13</v>
      </c>
      <c r="FD149">
        <f>100*SUMIF('12pxv'!$E$39:$E$492,$A149,'12pxv'!P$39:P$492)/sub_peso!FD149</f>
        <v>0.19</v>
      </c>
      <c r="FE149">
        <f>100*SUMIF('12pxv'!$E$39:$E$492,$A149,'12pxv'!Q$39:Q$492)/sub_peso!FE149</f>
        <v>-0.88</v>
      </c>
      <c r="FF149">
        <f>100*SUMIF('12pxv'!$E$39:$E$492,$A149,'12pxv'!R$39:R$492)/sub_peso!FF149</f>
        <v>0.74999999999999989</v>
      </c>
      <c r="FG149">
        <f>100*SUMIF('12pxv'!$E$39:$E$492,$A149,'12pxv'!S$39:S$492)/sub_peso!FG149</f>
        <v>0.16</v>
      </c>
      <c r="FH149">
        <f>100*SUMIF('12pxv'!$E$39:$E$492,$A149,'12pxv'!T$39:T$492)/sub_peso!FH149</f>
        <v>0.94</v>
      </c>
      <c r="FI149">
        <f>100*SUMIF('12pxv'!$E$39:$E$492,$A149,'12pxv'!U$39:U$492)/sub_peso!FI149</f>
        <v>-1.0400000000000003</v>
      </c>
      <c r="FJ149">
        <f>100*SUMIF('12pxv'!$E$39:$E$492,$A149,'12pxv'!V$39:V$492)/sub_peso!FJ149</f>
        <v>0.95</v>
      </c>
      <c r="FK149">
        <f>100*SUMIF('12pxv'!$E$39:$E$492,$A149,'12pxv'!W$39:W$492)/sub_peso!FK149</f>
        <v>0.45</v>
      </c>
      <c r="FL149">
        <f>100*SUMIF('12pxv'!$E$39:$E$492,$A149,'12pxv'!X$39:X$492)/sub_peso!FL149</f>
        <v>1.46</v>
      </c>
      <c r="FM149">
        <f>100*SUMIF('12pxv'!$E$39:$E$492,$A149,'12pxv'!Y$39:Y$492)/sub_peso!FM149</f>
        <v>-0.12</v>
      </c>
      <c r="FN149">
        <f>100*SUMIF('12pxv'!$E$39:$E$492,$A149,'12pxv'!Z$39:Z$492)/sub_peso!FN149</f>
        <v>-0.64</v>
      </c>
      <c r="FO149">
        <f>100*SUMIF('12pxv'!$E$39:$E$492,$A149,'12pxv'!AA$39:AA$492)/sub_peso!FO149</f>
        <v>1.9</v>
      </c>
      <c r="FP149">
        <f>100*SUMIF('12pxv'!$E$39:$E$492,$A149,'12pxv'!AB$39:AB$492)/sub_peso!FP149</f>
        <v>-0.1</v>
      </c>
      <c r="FQ149">
        <f>100*SUMIF('12pxv'!$E$39:$E$492,$A149,'12pxv'!AC$39:AC$492)/sub_peso!FQ149</f>
        <v>-0.24</v>
      </c>
      <c r="FR149">
        <f>100*SUMIF('12pxv'!$E$39:$E$492,$A149,'12pxv'!AD$39:AD$492)/sub_peso!FR149</f>
        <v>0.96000000000000008</v>
      </c>
      <c r="FS149">
        <f>100*SUMIF('12pxv'!$E$39:$E$492,$A149,'12pxv'!AE$39:AE$492)/sub_peso!FS149</f>
        <v>-0.65</v>
      </c>
      <c r="FT149">
        <f>100*SUMIF('12pxv'!$E$39:$E$492,$A149,'12pxv'!AF$39:AF$492)/sub_peso!FT149</f>
        <v>-0.22</v>
      </c>
      <c r="FU149">
        <f>100*SUMIF('12pxv'!$E$39:$E$492,$A149,'12pxv'!AG$39:AG$492)/sub_peso!FU149</f>
        <v>0.46</v>
      </c>
      <c r="FV149">
        <f>100*SUMIF('12pxv'!$E$39:$E$492,$A149,'12pxv'!AH$39:AH$492)/sub_peso!FV149</f>
        <v>0.67</v>
      </c>
      <c r="FW149">
        <f>100*SUMIF('12pxv'!$E$39:$E$492,$A149,'12pxv'!AI$39:AI$492)/sub_peso!FW149</f>
        <v>2.82</v>
      </c>
      <c r="FX149">
        <f>100*SUMIF('12pxv'!$E$39:$E$492,$A149,'12pxv'!AJ$39:AJ$492)/sub_peso!FX149</f>
        <v>1.3</v>
      </c>
      <c r="FY149">
        <f>100*SUMIF('12pxv'!$E$39:$E$492,$A149,'12pxv'!AK$39:AK$492)/sub_peso!FY149</f>
        <v>-0.76999999999999991</v>
      </c>
      <c r="FZ149">
        <f>100*SUMIF('12pxv'!$E$39:$E$492,$A149,'12pxv'!AL$39:AL$492)/sub_peso!FZ149</f>
        <v>-0.38</v>
      </c>
      <c r="GA149">
        <f>100*SUMIF('12pxv'!$E$39:$E$492,$A149,'12pxv'!AM$39:AM$492)/sub_peso!GA149</f>
        <v>-0.55000000000000004</v>
      </c>
      <c r="GB149">
        <f>100*SUMIF('12pxv'!$E$39:$E$492,$A149,'12pxv'!AN$39:AN$492)/sub_peso!GB149</f>
        <v>-0.02</v>
      </c>
    </row>
    <row r="150" spans="1:184" x14ac:dyDescent="0.25">
      <c r="A150" s="60">
        <v>2104032</v>
      </c>
      <c r="B150" s="56" t="s">
        <v>150</v>
      </c>
      <c r="C150" s="129">
        <v>1</v>
      </c>
      <c r="D150" s="129">
        <v>-0.19</v>
      </c>
      <c r="E150" s="129">
        <v>-0.36</v>
      </c>
      <c r="F150" s="129">
        <v>-0.32</v>
      </c>
      <c r="G150" s="129">
        <v>-1.18</v>
      </c>
      <c r="H150" s="129">
        <v>0.64</v>
      </c>
      <c r="I150" s="129">
        <v>0.94</v>
      </c>
      <c r="J150" s="129">
        <v>0.39</v>
      </c>
      <c r="K150" s="129">
        <v>0.81</v>
      </c>
      <c r="L150" s="129">
        <v>2.11</v>
      </c>
      <c r="M150" s="129">
        <v>-0.27</v>
      </c>
      <c r="N150" s="129">
        <v>0.25</v>
      </c>
      <c r="O150" s="129">
        <v>0.6</v>
      </c>
      <c r="P150" s="129">
        <v>1.68</v>
      </c>
      <c r="Q150" s="129">
        <v>1.1000000000000001</v>
      </c>
      <c r="R150" s="129">
        <v>1.7199999999999998</v>
      </c>
      <c r="S150" s="129">
        <v>-1.1499999999999999</v>
      </c>
      <c r="T150" s="129">
        <v>1.03</v>
      </c>
      <c r="U150" s="129">
        <v>-0.50000000000000011</v>
      </c>
      <c r="V150" s="129">
        <v>0.55000000000000004</v>
      </c>
      <c r="W150" s="129">
        <v>0.8</v>
      </c>
      <c r="X150" s="129">
        <v>0.8899999999999999</v>
      </c>
      <c r="Y150" s="129">
        <v>-1.03</v>
      </c>
      <c r="Z150" s="129">
        <v>-6.0000000000000005E-2</v>
      </c>
      <c r="AA150" s="129">
        <v>0.68</v>
      </c>
      <c r="AB150" s="129">
        <v>0.31</v>
      </c>
      <c r="AC150" s="129">
        <v>1.39</v>
      </c>
      <c r="AD150" s="129">
        <v>0.08</v>
      </c>
      <c r="AE150" s="129">
        <v>-0.22</v>
      </c>
      <c r="AF150" s="129">
        <v>0.84</v>
      </c>
      <c r="AG150" s="129">
        <v>0.22999999999999998</v>
      </c>
      <c r="AH150" s="129">
        <v>0.72</v>
      </c>
      <c r="AI150" s="129">
        <v>0.15</v>
      </c>
      <c r="AJ150" s="129">
        <v>1.27</v>
      </c>
      <c r="AK150" s="129">
        <v>-0.2</v>
      </c>
      <c r="AL150" s="129">
        <v>-0.99</v>
      </c>
      <c r="AM150" s="129">
        <v>1.79</v>
      </c>
      <c r="AN150" s="129">
        <v>1.75</v>
      </c>
      <c r="AO150" s="129">
        <v>0.61</v>
      </c>
      <c r="AP150" s="129">
        <v>1.43</v>
      </c>
      <c r="AQ150" s="129">
        <v>1.01</v>
      </c>
      <c r="AR150" s="129">
        <v>1.5900000000000003</v>
      </c>
      <c r="AS150" s="129">
        <v>1.8</v>
      </c>
      <c r="AT150" s="129">
        <v>3.3</v>
      </c>
      <c r="AU150" s="129">
        <v>2.92</v>
      </c>
      <c r="AV150" s="129">
        <v>1.2499999999999998</v>
      </c>
      <c r="AW150" s="129">
        <v>1.9999999999999998</v>
      </c>
      <c r="AX150" s="129">
        <v>1.6799999999999997</v>
      </c>
      <c r="AY150" s="129">
        <v>1.62</v>
      </c>
      <c r="AZ150" s="129">
        <v>0.32</v>
      </c>
      <c r="BA150" s="129">
        <v>0.12</v>
      </c>
      <c r="BB150" s="129">
        <v>0.10999999999999999</v>
      </c>
      <c r="BC150" s="129">
        <v>0.13</v>
      </c>
      <c r="BD150" s="129">
        <v>1.36</v>
      </c>
      <c r="BE150" s="129">
        <v>-0.44</v>
      </c>
      <c r="BF150" s="129">
        <v>-0.11000000000000003</v>
      </c>
      <c r="BG150" s="129">
        <v>-0.25999999999999995</v>
      </c>
      <c r="BH150" s="129">
        <v>0.28999999999999998</v>
      </c>
      <c r="BI150" s="129">
        <v>1.32</v>
      </c>
      <c r="BJ150" s="129">
        <v>0.6</v>
      </c>
      <c r="BK150" s="129">
        <v>0.23</v>
      </c>
      <c r="BL150" s="129">
        <v>1.61</v>
      </c>
      <c r="BM150" s="129">
        <v>0.26</v>
      </c>
      <c r="BN150" s="129">
        <v>0.78</v>
      </c>
      <c r="BO150" s="129">
        <v>0.06</v>
      </c>
      <c r="BP150" s="129">
        <v>1.42</v>
      </c>
      <c r="BQ150" s="129">
        <v>0.01</v>
      </c>
      <c r="BR150" s="129">
        <v>1.1100000000000001</v>
      </c>
      <c r="BS150" s="129">
        <v>0.81</v>
      </c>
      <c r="BT150" s="129">
        <v>0.66</v>
      </c>
      <c r="BU150" s="129">
        <v>0.79</v>
      </c>
      <c r="BV150" s="129">
        <v>0.21</v>
      </c>
      <c r="BW150" s="129">
        <v>-0.16</v>
      </c>
      <c r="BX150" s="129">
        <v>0.76</v>
      </c>
      <c r="BY150" s="129">
        <v>1.1100000000000001</v>
      </c>
      <c r="BZ150" s="129">
        <v>-0.41999999999999993</v>
      </c>
      <c r="CA150" s="129">
        <v>0.52</v>
      </c>
      <c r="CB150" s="129">
        <v>0.05</v>
      </c>
      <c r="CC150" s="129">
        <v>-0.32</v>
      </c>
      <c r="CD150" s="129">
        <v>0.24000000000000002</v>
      </c>
      <c r="CE150" s="129">
        <v>-0.22</v>
      </c>
      <c r="CF150" s="129">
        <v>-7.0000000000000007E-2</v>
      </c>
      <c r="CG150" s="129">
        <v>-0.52</v>
      </c>
      <c r="CH150" s="129">
        <v>-0.42</v>
      </c>
      <c r="CI150" s="129">
        <v>0.47</v>
      </c>
      <c r="CJ150" s="129">
        <v>0.05</v>
      </c>
      <c r="CK150" s="129">
        <v>1.0000000000000002E-2</v>
      </c>
      <c r="CL150" s="129">
        <v>-0.15</v>
      </c>
      <c r="CM150" s="129">
        <v>9.9999999999999985E-3</v>
      </c>
      <c r="CN150" s="129">
        <v>1.5</v>
      </c>
      <c r="CO150" s="129">
        <v>0.36</v>
      </c>
      <c r="CP150" s="129">
        <v>2.0000000000000004E-2</v>
      </c>
      <c r="CQ150" s="129">
        <v>0.49</v>
      </c>
      <c r="CR150" s="129">
        <v>1.1299999999999999</v>
      </c>
      <c r="CS150" s="129">
        <v>0.1</v>
      </c>
      <c r="CT150" s="129">
        <v>0.32</v>
      </c>
      <c r="CU150" s="129">
        <v>1.41</v>
      </c>
      <c r="CV150" s="129">
        <v>-0.28000000000000003</v>
      </c>
      <c r="CW150" s="129">
        <v>-0.06</v>
      </c>
      <c r="CX150" s="129">
        <v>-0.1</v>
      </c>
      <c r="CY150" s="129">
        <v>-0.29999999999999993</v>
      </c>
      <c r="CZ150" s="129">
        <v>0.06</v>
      </c>
      <c r="DA150" s="129">
        <v>-0.09</v>
      </c>
      <c r="DB150" s="129">
        <v>0.74</v>
      </c>
      <c r="DC150" s="129">
        <v>1.1499999999999999</v>
      </c>
      <c r="DD150" s="129">
        <v>3.26</v>
      </c>
      <c r="DE150" s="129">
        <v>0.39</v>
      </c>
      <c r="DF150" s="129">
        <v>0.35</v>
      </c>
      <c r="DG150" s="129">
        <v>0.8600000000000001</v>
      </c>
      <c r="DH150" s="129">
        <v>1.91</v>
      </c>
      <c r="DI150" s="129">
        <v>0.7599999999999999</v>
      </c>
      <c r="DJ150" s="129">
        <v>0.53</v>
      </c>
      <c r="DK150" s="129">
        <v>0.05</v>
      </c>
      <c r="DL150" s="129">
        <v>-0.13999999999999999</v>
      </c>
      <c r="DM150" s="129">
        <v>0.17000000000000004</v>
      </c>
      <c r="DN150" s="129">
        <v>-0.61</v>
      </c>
      <c r="DO150" s="129">
        <v>0.75</v>
      </c>
      <c r="DP150" s="129">
        <v>0.99</v>
      </c>
      <c r="DQ150" s="129">
        <v>1.77</v>
      </c>
      <c r="DR150" s="129">
        <v>-0.46000000000000008</v>
      </c>
      <c r="DS150" s="129">
        <v>0.35</v>
      </c>
      <c r="DT150" s="129">
        <v>-0.1</v>
      </c>
      <c r="DU150" s="129">
        <v>0.17999999999999997</v>
      </c>
      <c r="DV150" s="129">
        <v>0.44000000000000006</v>
      </c>
      <c r="DW150" s="129">
        <v>0.55000000000000004</v>
      </c>
      <c r="DX150" s="129">
        <v>0.14999999999999997</v>
      </c>
      <c r="DY150" s="129">
        <v>0.09</v>
      </c>
      <c r="DZ150" s="129">
        <v>-0.55000000000000004</v>
      </c>
      <c r="EA150" s="129">
        <v>1.32</v>
      </c>
      <c r="EB150" s="129">
        <v>0.24</v>
      </c>
      <c r="EC150" s="129">
        <v>0.12999999999999998</v>
      </c>
      <c r="ED150" s="129">
        <v>7.0000000000000007E-2</v>
      </c>
      <c r="EE150" s="129">
        <v>-0.11</v>
      </c>
      <c r="EF150" s="129">
        <v>-0.64</v>
      </c>
      <c r="EG150" s="129">
        <v>1.7999999999999998</v>
      </c>
      <c r="EH150" s="129">
        <v>0.85</v>
      </c>
      <c r="EI150" s="129">
        <v>-0.25</v>
      </c>
      <c r="EJ150" s="129">
        <v>0.46</v>
      </c>
      <c r="EK150" s="129">
        <v>0.23</v>
      </c>
      <c r="EL150" s="129">
        <v>0.01</v>
      </c>
      <c r="EM150" s="129">
        <v>1.38</v>
      </c>
      <c r="EN150" s="129">
        <v>0.89</v>
      </c>
      <c r="EO150" s="129">
        <v>1.21</v>
      </c>
      <c r="EP150" s="129">
        <v>0</v>
      </c>
      <c r="EQ150" s="129">
        <v>0.78</v>
      </c>
      <c r="ER150" s="129">
        <v>1.71</v>
      </c>
      <c r="ES150" s="129">
        <v>-0.71999999999999986</v>
      </c>
      <c r="ET150" s="129">
        <v>0.28999999999999992</v>
      </c>
      <c r="EU150" s="129">
        <v>1.46</v>
      </c>
      <c r="EV150">
        <f>100*SUMIF('12pxv'!$E$39:$E$492,$A150,'12pxv'!H$39:H$492)/sub_peso!EV150</f>
        <v>-0.35</v>
      </c>
      <c r="EW150">
        <f>100*SUMIF('12pxv'!$E$39:$E$492,$A150,'12pxv'!I$39:I$492)/sub_peso!EW150</f>
        <v>0.64</v>
      </c>
      <c r="EX150">
        <f>100*SUMIF('12pxv'!$E$39:$E$492,$A150,'12pxv'!J$39:J$492)/sub_peso!EX150</f>
        <v>1.4</v>
      </c>
      <c r="EY150">
        <f>100*SUMIF('12pxv'!$E$39:$E$492,$A150,'12pxv'!K$39:K$492)/sub_peso!EY150</f>
        <v>1.45</v>
      </c>
      <c r="EZ150">
        <f>100*SUMIF('12pxv'!$E$39:$E$492,$A150,'12pxv'!L$39:L$492)/sub_peso!EZ150</f>
        <v>0.49</v>
      </c>
      <c r="FA150">
        <f>100*SUMIF('12pxv'!$E$39:$E$492,$A150,'12pxv'!M$39:M$492)/sub_peso!FA150</f>
        <v>0.65</v>
      </c>
      <c r="FB150">
        <f>100*SUMIF('12pxv'!$E$39:$E$492,$A150,'12pxv'!N$39:N$492)/sub_peso!FB150</f>
        <v>0.67</v>
      </c>
      <c r="FC150">
        <f>100*SUMIF('12pxv'!$E$39:$E$492,$A150,'12pxv'!O$39:O$492)/sub_peso!FC150</f>
        <v>1.1200000000000001</v>
      </c>
      <c r="FD150">
        <f>100*SUMIF('12pxv'!$E$39:$E$492,$A150,'12pxv'!P$39:P$492)/sub_peso!FD150</f>
        <v>1.02</v>
      </c>
      <c r="FE150">
        <f>100*SUMIF('12pxv'!$E$39:$E$492,$A150,'12pxv'!Q$39:Q$492)/sub_peso!FE150</f>
        <v>1.1599999999999999</v>
      </c>
      <c r="FF150">
        <f>100*SUMIF('12pxv'!$E$39:$E$492,$A150,'12pxv'!R$39:R$492)/sub_peso!FF150</f>
        <v>-1.04</v>
      </c>
      <c r="FG150">
        <f>100*SUMIF('12pxv'!$E$39:$E$492,$A150,'12pxv'!S$39:S$492)/sub_peso!FG150</f>
        <v>-0.20000000000000004</v>
      </c>
      <c r="FH150">
        <f>100*SUMIF('12pxv'!$E$39:$E$492,$A150,'12pxv'!T$39:T$492)/sub_peso!FH150</f>
        <v>0.44</v>
      </c>
      <c r="FI150">
        <f>100*SUMIF('12pxv'!$E$39:$E$492,$A150,'12pxv'!U$39:U$492)/sub_peso!FI150</f>
        <v>0.34</v>
      </c>
      <c r="FJ150">
        <f>100*SUMIF('12pxv'!$E$39:$E$492,$A150,'12pxv'!V$39:V$492)/sub_peso!FJ150</f>
        <v>1.65</v>
      </c>
      <c r="FK150">
        <f>100*SUMIF('12pxv'!$E$39:$E$492,$A150,'12pxv'!W$39:W$492)/sub_peso!FK150</f>
        <v>1.7</v>
      </c>
      <c r="FL150">
        <f>100*SUMIF('12pxv'!$E$39:$E$492,$A150,'12pxv'!X$39:X$492)/sub_peso!FL150</f>
        <v>1.23</v>
      </c>
      <c r="FM150">
        <f>100*SUMIF('12pxv'!$E$39:$E$492,$A150,'12pxv'!Y$39:Y$492)/sub_peso!FM150</f>
        <v>0.14000000000000001</v>
      </c>
      <c r="FN150">
        <f>100*SUMIF('12pxv'!$E$39:$E$492,$A150,'12pxv'!Z$39:Z$492)/sub_peso!FN150</f>
        <v>0.52</v>
      </c>
      <c r="FO150">
        <f>100*SUMIF('12pxv'!$E$39:$E$492,$A150,'12pxv'!AA$39:AA$492)/sub_peso!FO150</f>
        <v>0.03</v>
      </c>
      <c r="FP150">
        <f>100*SUMIF('12pxv'!$E$39:$E$492,$A150,'12pxv'!AB$39:AB$492)/sub_peso!FP150</f>
        <v>0.68</v>
      </c>
      <c r="FQ150">
        <f>100*SUMIF('12pxv'!$E$39:$E$492,$A150,'12pxv'!AC$39:AC$492)/sub_peso!FQ150</f>
        <v>0.32</v>
      </c>
      <c r="FR150">
        <f>100*SUMIF('12pxv'!$E$39:$E$492,$A150,'12pxv'!AD$39:AD$492)/sub_peso!FR150</f>
        <v>0.32</v>
      </c>
      <c r="FS150">
        <f>100*SUMIF('12pxv'!$E$39:$E$492,$A150,'12pxv'!AE$39:AE$492)/sub_peso!FS150</f>
        <v>0.61</v>
      </c>
      <c r="FT150">
        <f>100*SUMIF('12pxv'!$E$39:$E$492,$A150,'12pxv'!AF$39:AF$492)/sub_peso!FT150</f>
        <v>0.42999999999999994</v>
      </c>
      <c r="FU150">
        <f>100*SUMIF('12pxv'!$E$39:$E$492,$A150,'12pxv'!AG$39:AG$492)/sub_peso!FU150</f>
        <v>0.51</v>
      </c>
      <c r="FV150">
        <f>100*SUMIF('12pxv'!$E$39:$E$492,$A150,'12pxv'!AH$39:AH$492)/sub_peso!FV150</f>
        <v>2.16</v>
      </c>
      <c r="FW150">
        <f>100*SUMIF('12pxv'!$E$39:$E$492,$A150,'12pxv'!AI$39:AI$492)/sub_peso!FW150</f>
        <v>1.9099999999999997</v>
      </c>
      <c r="FX150">
        <f>100*SUMIF('12pxv'!$E$39:$E$492,$A150,'12pxv'!AJ$39:AJ$492)/sub_peso!FX150</f>
        <v>1.07</v>
      </c>
      <c r="FY150">
        <f>100*SUMIF('12pxv'!$E$39:$E$492,$A150,'12pxv'!AK$39:AK$492)/sub_peso!FY150</f>
        <v>1.94</v>
      </c>
      <c r="FZ150">
        <f>100*SUMIF('12pxv'!$E$39:$E$492,$A150,'12pxv'!AL$39:AL$492)/sub_peso!FZ150</f>
        <v>1.18</v>
      </c>
      <c r="GA150">
        <f>100*SUMIF('12pxv'!$E$39:$E$492,$A150,'12pxv'!AM$39:AM$492)/sub_peso!GA150</f>
        <v>1.94</v>
      </c>
      <c r="GB150">
        <f>100*SUMIF('12pxv'!$E$39:$E$492,$A150,'12pxv'!AN$39:AN$492)/sub_peso!GB150</f>
        <v>0.35</v>
      </c>
    </row>
    <row r="151" spans="1:184" x14ac:dyDescent="0.25">
      <c r="A151" s="60">
        <v>2201003</v>
      </c>
      <c r="B151" s="56" t="s">
        <v>151</v>
      </c>
      <c r="C151" s="129">
        <v>4.71</v>
      </c>
      <c r="D151" s="129">
        <v>0.95000000000000007</v>
      </c>
      <c r="E151" s="129">
        <v>3.13</v>
      </c>
      <c r="F151" s="129">
        <v>-2.33</v>
      </c>
      <c r="G151" s="129">
        <v>-2.0099999999999998</v>
      </c>
      <c r="H151" s="129">
        <v>11.16</v>
      </c>
      <c r="I151" s="129">
        <v>1.6500000000000001</v>
      </c>
      <c r="J151" s="129">
        <v>-0.05</v>
      </c>
      <c r="K151" s="129">
        <v>0.7599999999999999</v>
      </c>
      <c r="L151" s="129">
        <v>4.72</v>
      </c>
      <c r="M151" s="129">
        <v>14.299999999999999</v>
      </c>
      <c r="N151" s="129">
        <v>3.2</v>
      </c>
      <c r="O151" s="129">
        <v>-0.62</v>
      </c>
      <c r="P151" s="129">
        <v>1.97</v>
      </c>
      <c r="Q151" s="129">
        <v>-0.1</v>
      </c>
      <c r="R151" s="129">
        <v>1.3500000000000003</v>
      </c>
      <c r="S151" s="129">
        <v>1.7600000000000002</v>
      </c>
      <c r="T151" s="129">
        <v>1.3000000000000003</v>
      </c>
      <c r="U151" s="129">
        <v>2.0699999999999998</v>
      </c>
      <c r="V151" s="129">
        <v>0.22</v>
      </c>
      <c r="W151" s="129">
        <v>1.0900000000000001</v>
      </c>
      <c r="X151" s="129">
        <v>-1.1899999999999997</v>
      </c>
      <c r="Y151" s="129">
        <v>0.67</v>
      </c>
      <c r="Z151" s="129">
        <v>-4.62</v>
      </c>
      <c r="AA151" s="129">
        <v>3.65</v>
      </c>
      <c r="AB151" s="129">
        <v>1.2</v>
      </c>
      <c r="AC151" s="129">
        <v>5.09</v>
      </c>
      <c r="AD151" s="129">
        <v>3.43</v>
      </c>
      <c r="AE151" s="129">
        <v>-0.1</v>
      </c>
      <c r="AF151" s="129">
        <v>7.0000000000000007E-2</v>
      </c>
      <c r="AG151" s="129">
        <v>6.08</v>
      </c>
      <c r="AH151" s="129">
        <v>0.52</v>
      </c>
      <c r="AI151" s="129">
        <v>2.3100000000000005</v>
      </c>
      <c r="AJ151" s="129">
        <v>0.82</v>
      </c>
      <c r="AK151" s="129">
        <v>-4.84</v>
      </c>
      <c r="AL151" s="129">
        <v>1.26</v>
      </c>
      <c r="AM151" s="129">
        <v>-2.0000000000000004E-2</v>
      </c>
      <c r="AN151" s="129">
        <v>-6.48</v>
      </c>
      <c r="AO151" s="129">
        <v>6.63</v>
      </c>
      <c r="AP151" s="129">
        <v>-0.38</v>
      </c>
      <c r="AQ151" s="129">
        <v>6.45</v>
      </c>
      <c r="AR151" s="129">
        <v>-2.0699999999999998</v>
      </c>
      <c r="AS151" s="129">
        <v>5.6599999999999993</v>
      </c>
      <c r="AT151" s="129">
        <v>0.02</v>
      </c>
      <c r="AU151" s="129">
        <v>-1.28</v>
      </c>
      <c r="AV151" s="129">
        <v>-1.56</v>
      </c>
      <c r="AW151" s="129">
        <v>-2.15</v>
      </c>
      <c r="AX151" s="129">
        <v>-0.54</v>
      </c>
      <c r="AY151" s="129">
        <v>0.95</v>
      </c>
      <c r="AZ151" s="129">
        <v>-2.2799999999999998</v>
      </c>
      <c r="BA151" s="129">
        <v>-1.85</v>
      </c>
      <c r="BB151" s="129">
        <v>-1.57</v>
      </c>
      <c r="BC151" s="129">
        <v>5.4</v>
      </c>
      <c r="BD151" s="129">
        <v>1.07</v>
      </c>
      <c r="BE151" s="129">
        <v>-1.33</v>
      </c>
      <c r="BF151" s="129">
        <v>4.09</v>
      </c>
      <c r="BG151" s="129">
        <v>2.29</v>
      </c>
      <c r="BH151" s="129">
        <v>-3.4799999999999995</v>
      </c>
      <c r="BI151" s="129">
        <v>5.64</v>
      </c>
      <c r="BJ151" s="129">
        <v>-1.4</v>
      </c>
      <c r="BK151" s="129">
        <v>0.65</v>
      </c>
      <c r="BL151" s="129">
        <v>6.39</v>
      </c>
      <c r="BM151" s="129">
        <v>-0.93</v>
      </c>
      <c r="BN151" s="129">
        <v>2.08</v>
      </c>
      <c r="BO151" s="129">
        <v>-1.49</v>
      </c>
      <c r="BP151" s="129">
        <v>6.19</v>
      </c>
      <c r="BQ151" s="129">
        <v>-0.81</v>
      </c>
      <c r="BR151" s="129">
        <v>-0.89</v>
      </c>
      <c r="BS151" s="129">
        <v>0.21999999999999997</v>
      </c>
      <c r="BT151" s="129">
        <v>1.01</v>
      </c>
      <c r="BU151" s="129">
        <v>-0.87</v>
      </c>
      <c r="BV151" s="129">
        <v>0.6100000000000001</v>
      </c>
      <c r="BW151" s="129">
        <v>-3.7</v>
      </c>
      <c r="BX151" s="129">
        <v>-3.2100000000000004</v>
      </c>
      <c r="BY151" s="129">
        <v>2.5299999999999998</v>
      </c>
      <c r="BZ151" s="129">
        <v>8.5299999999999994</v>
      </c>
      <c r="CA151" s="129">
        <v>-2.94</v>
      </c>
      <c r="CB151" s="129">
        <v>1.7300000000000002</v>
      </c>
      <c r="CC151" s="129">
        <v>-0.83</v>
      </c>
      <c r="CD151" s="129">
        <v>2.7100000000000004</v>
      </c>
      <c r="CE151" s="129">
        <v>-2.21</v>
      </c>
      <c r="CF151" s="129">
        <v>-0.74</v>
      </c>
      <c r="CG151" s="129">
        <v>2.0099999999999998</v>
      </c>
      <c r="CH151" s="129">
        <v>7.0000000000000007E-2</v>
      </c>
      <c r="CI151" s="129">
        <v>1.76</v>
      </c>
      <c r="CJ151" s="129">
        <v>2.37</v>
      </c>
      <c r="CK151" s="129">
        <v>-0.57999999999999996</v>
      </c>
      <c r="CL151" s="129">
        <v>-1.08</v>
      </c>
      <c r="CM151" s="129">
        <v>3.9999999999999994E-2</v>
      </c>
      <c r="CN151" s="129">
        <v>1.18</v>
      </c>
      <c r="CO151" s="129">
        <v>-1.6</v>
      </c>
      <c r="CP151" s="129">
        <v>1.72</v>
      </c>
      <c r="CQ151" s="129">
        <v>1.1100000000000001</v>
      </c>
      <c r="CR151" s="129">
        <v>-0.03</v>
      </c>
      <c r="CS151" s="129">
        <v>0.28000000000000003</v>
      </c>
      <c r="CT151" s="129">
        <v>1.0900000000000001</v>
      </c>
      <c r="CU151" s="129">
        <v>-0.2</v>
      </c>
      <c r="CV151" s="129">
        <v>0.12</v>
      </c>
      <c r="CW151" s="129">
        <v>0.92</v>
      </c>
      <c r="CX151" s="129">
        <v>0.24</v>
      </c>
      <c r="CY151" s="129">
        <v>0</v>
      </c>
      <c r="CZ151" s="129">
        <v>-0.22</v>
      </c>
      <c r="DA151" s="129">
        <v>1.88</v>
      </c>
      <c r="DB151" s="129">
        <v>0.65</v>
      </c>
      <c r="DC151" s="129">
        <v>0.86</v>
      </c>
      <c r="DD151" s="129">
        <v>1.26</v>
      </c>
      <c r="DE151" s="129">
        <v>0.94</v>
      </c>
      <c r="DF151" s="129">
        <v>0.09</v>
      </c>
      <c r="DG151" s="129">
        <v>0.08</v>
      </c>
      <c r="DH151" s="129">
        <v>-0.87000000000000011</v>
      </c>
      <c r="DI151" s="129">
        <v>2.5499999999999998</v>
      </c>
      <c r="DJ151" s="129">
        <v>-0.2</v>
      </c>
      <c r="DK151" s="129">
        <v>6.64</v>
      </c>
      <c r="DL151" s="129">
        <v>3.16</v>
      </c>
      <c r="DM151" s="129">
        <v>-0.56000000000000005</v>
      </c>
      <c r="DN151" s="129">
        <v>0.57999999999999996</v>
      </c>
      <c r="DO151" s="129">
        <v>-5.1799999999999988</v>
      </c>
      <c r="DP151" s="129">
        <v>2.8300000000000005</v>
      </c>
      <c r="DQ151" s="129">
        <v>-3.6799999999999997</v>
      </c>
      <c r="DR151" s="129">
        <v>2.5</v>
      </c>
      <c r="DS151" s="129">
        <v>-0.53</v>
      </c>
      <c r="DT151" s="129">
        <v>-0.44</v>
      </c>
      <c r="DU151" s="129">
        <v>-1.7700000000000002</v>
      </c>
      <c r="DV151" s="129">
        <v>3.6700000000000004</v>
      </c>
      <c r="DW151" s="129">
        <v>-2.85</v>
      </c>
      <c r="DX151" s="129">
        <v>1.26</v>
      </c>
      <c r="DY151" s="129">
        <v>-0.68</v>
      </c>
      <c r="DZ151" s="129">
        <v>6.92</v>
      </c>
      <c r="EA151" s="129">
        <v>2.15</v>
      </c>
      <c r="EB151" s="129">
        <v>-0.67</v>
      </c>
      <c r="EC151" s="129">
        <v>2.7199999999999998</v>
      </c>
      <c r="ED151" s="129">
        <v>-1.26</v>
      </c>
      <c r="EE151" s="129">
        <v>-1.4099999999999997</v>
      </c>
      <c r="EF151" s="129">
        <v>3.3799999999999994</v>
      </c>
      <c r="EG151" s="129">
        <v>-0.38000000000000006</v>
      </c>
      <c r="EH151" s="129">
        <v>-1.08</v>
      </c>
      <c r="EI151" s="129">
        <v>1.05</v>
      </c>
      <c r="EJ151" s="129">
        <v>2.52</v>
      </c>
      <c r="EK151" s="129">
        <v>1.59</v>
      </c>
      <c r="EL151" s="129">
        <v>-2.94</v>
      </c>
      <c r="EM151" s="129">
        <v>-2.94</v>
      </c>
      <c r="EN151" s="129">
        <v>2.27</v>
      </c>
      <c r="EO151" s="129">
        <v>-0.97</v>
      </c>
      <c r="EP151" s="129">
        <v>0.01</v>
      </c>
      <c r="EQ151" s="129">
        <v>-0.52</v>
      </c>
      <c r="ER151" s="129">
        <v>4.71</v>
      </c>
      <c r="ES151" s="129">
        <v>4.1900000000000004</v>
      </c>
      <c r="ET151" s="129">
        <v>2.56</v>
      </c>
      <c r="EU151" s="129">
        <v>0.85</v>
      </c>
      <c r="EV151">
        <f>100*SUMIF('12pxv'!$E$39:$E$492,$A151,'12pxv'!H$39:H$492)/sub_peso!EV151</f>
        <v>2.46</v>
      </c>
      <c r="EW151">
        <f>100*SUMIF('12pxv'!$E$39:$E$492,$A151,'12pxv'!I$39:I$492)/sub_peso!EW151</f>
        <v>-1.48</v>
      </c>
      <c r="EX151">
        <f>100*SUMIF('12pxv'!$E$39:$E$492,$A151,'12pxv'!J$39:J$492)/sub_peso!EX151</f>
        <v>-0.7599999999999999</v>
      </c>
      <c r="EY151">
        <f>100*SUMIF('12pxv'!$E$39:$E$492,$A151,'12pxv'!K$39:K$492)/sub_peso!EY151</f>
        <v>-0.89</v>
      </c>
      <c r="EZ151">
        <f>100*SUMIF('12pxv'!$E$39:$E$492,$A151,'12pxv'!L$39:L$492)/sub_peso!EZ151</f>
        <v>3.48</v>
      </c>
      <c r="FA151">
        <f>100*SUMIF('12pxv'!$E$39:$E$492,$A151,'12pxv'!M$39:M$492)/sub_peso!FA151</f>
        <v>-1.68</v>
      </c>
      <c r="FB151">
        <f>100*SUMIF('12pxv'!$E$39:$E$492,$A151,'12pxv'!N$39:N$492)/sub_peso!FB151</f>
        <v>0.55000000000000004</v>
      </c>
      <c r="FC151">
        <f>100*SUMIF('12pxv'!$E$39:$E$492,$A151,'12pxv'!O$39:O$492)/sub_peso!FC151</f>
        <v>-0.16</v>
      </c>
      <c r="FD151">
        <f>100*SUMIF('12pxv'!$E$39:$E$492,$A151,'12pxv'!P$39:P$492)/sub_peso!FD151</f>
        <v>0.98000000000000009</v>
      </c>
      <c r="FE151">
        <f>100*SUMIF('12pxv'!$E$39:$E$492,$A151,'12pxv'!Q$39:Q$492)/sub_peso!FE151</f>
        <v>0.64999999999999991</v>
      </c>
      <c r="FF151">
        <f>100*SUMIF('12pxv'!$E$39:$E$492,$A151,'12pxv'!R$39:R$492)/sub_peso!FF151</f>
        <v>2.21</v>
      </c>
      <c r="FG151">
        <f>100*SUMIF('12pxv'!$E$39:$E$492,$A151,'12pxv'!S$39:S$492)/sub_peso!FG151</f>
        <v>-0.44</v>
      </c>
      <c r="FH151">
        <f>100*SUMIF('12pxv'!$E$39:$E$492,$A151,'12pxv'!T$39:T$492)/sub_peso!FH151</f>
        <v>-2.9200000000000004</v>
      </c>
      <c r="FI151">
        <f>100*SUMIF('12pxv'!$E$39:$E$492,$A151,'12pxv'!U$39:U$492)/sub_peso!FI151</f>
        <v>1.07</v>
      </c>
      <c r="FJ151">
        <f>100*SUMIF('12pxv'!$E$39:$E$492,$A151,'12pxv'!V$39:V$492)/sub_peso!FJ151</f>
        <v>-0.38</v>
      </c>
      <c r="FK151">
        <f>100*SUMIF('12pxv'!$E$39:$E$492,$A151,'12pxv'!W$39:W$492)/sub_peso!FK151</f>
        <v>3.0399999999999996</v>
      </c>
      <c r="FL151">
        <f>100*SUMIF('12pxv'!$E$39:$E$492,$A151,'12pxv'!X$39:X$492)/sub_peso!FL151</f>
        <v>2.34</v>
      </c>
      <c r="FM151">
        <f>100*SUMIF('12pxv'!$E$39:$E$492,$A151,'12pxv'!Y$39:Y$492)/sub_peso!FM151</f>
        <v>-1.02</v>
      </c>
      <c r="FN151">
        <f>100*SUMIF('12pxv'!$E$39:$E$492,$A151,'12pxv'!Z$39:Z$492)/sub_peso!FN151</f>
        <v>-0.12999999999999998</v>
      </c>
      <c r="FO151">
        <f>100*SUMIF('12pxv'!$E$39:$E$492,$A151,'12pxv'!AA$39:AA$492)/sub_peso!FO151</f>
        <v>-3.37</v>
      </c>
      <c r="FP151">
        <f>100*SUMIF('12pxv'!$E$39:$E$492,$A151,'12pxv'!AB$39:AB$492)/sub_peso!FP151</f>
        <v>6.74</v>
      </c>
      <c r="FQ151">
        <f>100*SUMIF('12pxv'!$E$39:$E$492,$A151,'12pxv'!AC$39:AC$492)/sub_peso!FQ151</f>
        <v>6.37</v>
      </c>
      <c r="FR151">
        <f>100*SUMIF('12pxv'!$E$39:$E$492,$A151,'12pxv'!AD$39:AD$492)/sub_peso!FR151</f>
        <v>1.92</v>
      </c>
      <c r="FS151">
        <f>100*SUMIF('12pxv'!$E$39:$E$492,$A151,'12pxv'!AE$39:AE$492)/sub_peso!FS151</f>
        <v>1.76</v>
      </c>
      <c r="FT151">
        <f>100*SUMIF('12pxv'!$E$39:$E$492,$A151,'12pxv'!AF$39:AF$492)/sub_peso!FT151</f>
        <v>2.5</v>
      </c>
      <c r="FU151">
        <f>100*SUMIF('12pxv'!$E$39:$E$492,$A151,'12pxv'!AG$39:AG$492)/sub_peso!FU151</f>
        <v>1.7999999999999998</v>
      </c>
      <c r="FV151">
        <f>100*SUMIF('12pxv'!$E$39:$E$492,$A151,'12pxv'!AH$39:AH$492)/sub_peso!FV151</f>
        <v>-0.72999999999999987</v>
      </c>
      <c r="FW151">
        <f>100*SUMIF('12pxv'!$E$39:$E$492,$A151,'12pxv'!AI$39:AI$492)/sub_peso!FW151</f>
        <v>-0.08</v>
      </c>
      <c r="FX151">
        <f>100*SUMIF('12pxv'!$E$39:$E$492,$A151,'12pxv'!AJ$39:AJ$492)/sub_peso!FX151</f>
        <v>2.4700000000000002</v>
      </c>
      <c r="FY151">
        <f>100*SUMIF('12pxv'!$E$39:$E$492,$A151,'12pxv'!AK$39:AK$492)/sub_peso!FY151</f>
        <v>2.02</v>
      </c>
      <c r="FZ151">
        <f>100*SUMIF('12pxv'!$E$39:$E$492,$A151,'12pxv'!AL$39:AL$492)/sub_peso!FZ151</f>
        <v>0</v>
      </c>
      <c r="GA151">
        <f>100*SUMIF('12pxv'!$E$39:$E$492,$A151,'12pxv'!AM$39:AM$492)/sub_peso!GA151</f>
        <v>2.89</v>
      </c>
      <c r="GB151">
        <f>100*SUMIF('12pxv'!$E$39:$E$492,$A151,'12pxv'!AN$39:AN$492)/sub_peso!GB151</f>
        <v>1.7300000000000002</v>
      </c>
    </row>
    <row r="152" spans="1:184" x14ac:dyDescent="0.25">
      <c r="A152" s="60">
        <v>2201004</v>
      </c>
      <c r="B152" s="56" t="s">
        <v>152</v>
      </c>
      <c r="C152" s="129">
        <v>4.1100000000000003</v>
      </c>
      <c r="D152" s="129">
        <v>0.57999999999999996</v>
      </c>
      <c r="E152" s="129">
        <v>-1.07</v>
      </c>
      <c r="F152" s="129">
        <v>-0.96</v>
      </c>
      <c r="G152" s="129">
        <v>0.56000000000000005</v>
      </c>
      <c r="H152" s="129">
        <v>1.48</v>
      </c>
      <c r="I152" s="129">
        <v>0.24000000000000002</v>
      </c>
      <c r="J152" s="129">
        <v>-0.85</v>
      </c>
      <c r="K152" s="129">
        <v>-0.28000000000000003</v>
      </c>
      <c r="L152" s="129">
        <v>0.82999999999999985</v>
      </c>
      <c r="M152" s="129">
        <v>1.23</v>
      </c>
      <c r="N152" s="129">
        <v>5.53</v>
      </c>
      <c r="O152" s="129">
        <v>5.78</v>
      </c>
      <c r="P152" s="129">
        <v>-0.54</v>
      </c>
      <c r="Q152" s="129">
        <v>-1.22</v>
      </c>
      <c r="R152" s="129">
        <v>0.72</v>
      </c>
      <c r="S152" s="129">
        <v>6.6899999999999995</v>
      </c>
      <c r="T152" s="129">
        <v>-0.23</v>
      </c>
      <c r="U152" s="129">
        <v>-1.39</v>
      </c>
      <c r="V152" s="129">
        <v>-1.52</v>
      </c>
      <c r="W152" s="129">
        <v>0.93</v>
      </c>
      <c r="X152" s="129">
        <v>3.6799999999999997</v>
      </c>
      <c r="Y152" s="129">
        <v>2.2999999999999998</v>
      </c>
      <c r="Z152" s="129">
        <v>5.9</v>
      </c>
      <c r="AA152" s="129">
        <v>1.7099999999999997</v>
      </c>
      <c r="AB152" s="129">
        <v>-0.71000000000000008</v>
      </c>
      <c r="AC152" s="129">
        <v>4.29</v>
      </c>
      <c r="AD152" s="129">
        <v>0.46999999999999992</v>
      </c>
      <c r="AE152" s="129">
        <v>-0.54</v>
      </c>
      <c r="AF152" s="129">
        <v>17.87</v>
      </c>
      <c r="AG152" s="129">
        <v>-1.34</v>
      </c>
      <c r="AH152" s="129">
        <v>-0.29000000000000004</v>
      </c>
      <c r="AI152" s="129">
        <v>8.74</v>
      </c>
      <c r="AJ152" s="129">
        <v>-3.67</v>
      </c>
      <c r="AK152" s="129">
        <v>9.02</v>
      </c>
      <c r="AL152" s="129">
        <v>4.42</v>
      </c>
      <c r="AM152" s="129">
        <v>-3.11</v>
      </c>
      <c r="AN152" s="129">
        <v>-7.61</v>
      </c>
      <c r="AO152" s="129">
        <v>-0.17</v>
      </c>
      <c r="AP152" s="129">
        <v>12.430000000000001</v>
      </c>
      <c r="AQ152" s="129">
        <v>6.77</v>
      </c>
      <c r="AR152" s="129">
        <v>4.55</v>
      </c>
      <c r="AS152" s="129">
        <v>-3.73</v>
      </c>
      <c r="AT152" s="129">
        <v>0.91</v>
      </c>
      <c r="AU152" s="129">
        <v>4.13</v>
      </c>
      <c r="AV152" s="129">
        <v>0.35</v>
      </c>
      <c r="AW152" s="129">
        <v>-7.0000000000000007E-2</v>
      </c>
      <c r="AX152" s="129">
        <v>-0.23</v>
      </c>
      <c r="AY152" s="129">
        <v>-0.4</v>
      </c>
      <c r="AZ152" s="129">
        <v>-0.06</v>
      </c>
      <c r="BA152" s="129">
        <v>-0.47000000000000008</v>
      </c>
      <c r="BB152" s="129">
        <v>-1.07</v>
      </c>
      <c r="BC152" s="129">
        <v>-0.75</v>
      </c>
      <c r="BD152" s="129">
        <v>1.72</v>
      </c>
      <c r="BE152" s="129">
        <v>0.49</v>
      </c>
      <c r="BF152" s="129">
        <v>1.5100000000000002</v>
      </c>
      <c r="BG152" s="129">
        <v>2.35</v>
      </c>
      <c r="BH152" s="129">
        <v>-0.04</v>
      </c>
      <c r="BI152" s="129">
        <v>-7.0000000000000007E-2</v>
      </c>
      <c r="BJ152" s="129">
        <v>0.4</v>
      </c>
      <c r="BK152" s="129">
        <v>-0.95000000000000007</v>
      </c>
      <c r="BL152" s="129">
        <v>-0.81</v>
      </c>
      <c r="BM152" s="129">
        <v>0.31</v>
      </c>
      <c r="BN152" s="129">
        <v>1.45</v>
      </c>
      <c r="BO152" s="129">
        <v>0.61</v>
      </c>
      <c r="BP152" s="129">
        <v>-0.37</v>
      </c>
      <c r="BQ152" s="129">
        <v>-1.0600000000000003</v>
      </c>
      <c r="BR152" s="129">
        <v>0</v>
      </c>
      <c r="BS152" s="129">
        <v>0.2</v>
      </c>
      <c r="BT152" s="129">
        <v>-0.46</v>
      </c>
      <c r="BU152" s="129">
        <v>0.82</v>
      </c>
      <c r="BV152" s="129">
        <v>-0.35</v>
      </c>
      <c r="BW152" s="129">
        <v>-0.45</v>
      </c>
      <c r="BX152" s="129">
        <v>0.46</v>
      </c>
      <c r="BY152" s="129">
        <v>0.27</v>
      </c>
      <c r="BZ152" s="129">
        <v>0.64000000000000012</v>
      </c>
      <c r="CA152" s="129">
        <v>0.56000000000000005</v>
      </c>
      <c r="CB152" s="129">
        <v>0.55000000000000004</v>
      </c>
      <c r="CC152" s="129">
        <v>0.3</v>
      </c>
      <c r="CD152" s="129">
        <v>1.22</v>
      </c>
      <c r="CE152" s="129">
        <v>0.67</v>
      </c>
      <c r="CF152" s="129">
        <v>1.26</v>
      </c>
      <c r="CG152" s="129">
        <v>1.5399999999999998</v>
      </c>
      <c r="CH152" s="129">
        <v>0.44</v>
      </c>
      <c r="CI152" s="129">
        <v>0.31</v>
      </c>
      <c r="CJ152" s="129">
        <v>0.57999999999999996</v>
      </c>
      <c r="CK152" s="129">
        <v>-0.03</v>
      </c>
      <c r="CL152" s="129">
        <v>0.13</v>
      </c>
      <c r="CM152" s="129">
        <v>0.28999999999999998</v>
      </c>
      <c r="CN152" s="129">
        <v>-0.04</v>
      </c>
      <c r="CO152" s="129">
        <v>-0.05</v>
      </c>
      <c r="CP152" s="129">
        <v>-0.26</v>
      </c>
      <c r="CQ152" s="129">
        <v>0.23</v>
      </c>
      <c r="CR152" s="129">
        <v>-0.25</v>
      </c>
      <c r="CS152" s="129">
        <v>0.11</v>
      </c>
      <c r="CT152" s="129">
        <v>-0.17999999999999997</v>
      </c>
      <c r="CU152" s="129">
        <v>4.9999999999999996E-2</v>
      </c>
      <c r="CV152" s="129">
        <v>0.67999999999999994</v>
      </c>
      <c r="CW152" s="129">
        <v>0.08</v>
      </c>
      <c r="CX152" s="129">
        <v>-7.0000000000000007E-2</v>
      </c>
      <c r="CY152" s="129">
        <v>-0.19</v>
      </c>
      <c r="CZ152" s="129">
        <v>0.28999999999999998</v>
      </c>
      <c r="DA152" s="129">
        <v>-7.0000000000000007E-2</v>
      </c>
      <c r="DB152" s="129">
        <v>-0.21</v>
      </c>
      <c r="DC152" s="129">
        <v>-0.17</v>
      </c>
      <c r="DD152" s="129">
        <v>1.5499999999999998</v>
      </c>
      <c r="DE152" s="129">
        <v>0.52</v>
      </c>
      <c r="DF152" s="129">
        <v>0.15</v>
      </c>
      <c r="DG152" s="129">
        <v>-0.02</v>
      </c>
      <c r="DH152" s="129">
        <v>0.11999999999999998</v>
      </c>
      <c r="DI152" s="129">
        <v>0.19999999999999998</v>
      </c>
      <c r="DJ152" s="129">
        <v>0.23</v>
      </c>
      <c r="DK152" s="129">
        <v>-0.18000000000000002</v>
      </c>
      <c r="DL152" s="129">
        <v>0.13</v>
      </c>
      <c r="DM152" s="129">
        <v>-0.41</v>
      </c>
      <c r="DN152" s="129">
        <v>1.7299999999999998</v>
      </c>
      <c r="DO152" s="129">
        <v>2.41</v>
      </c>
      <c r="DP152" s="129">
        <v>0.64</v>
      </c>
      <c r="DQ152" s="129">
        <v>1.27</v>
      </c>
      <c r="DR152" s="129">
        <v>0.9900000000000001</v>
      </c>
      <c r="DS152" s="129">
        <v>1.1499999999999999</v>
      </c>
      <c r="DT152" s="129">
        <v>3.4</v>
      </c>
      <c r="DU152" s="129">
        <v>1.18</v>
      </c>
      <c r="DV152" s="129">
        <v>0.2</v>
      </c>
      <c r="DW152" s="129">
        <v>0.31</v>
      </c>
      <c r="DX152" s="129">
        <v>0.65999999999999992</v>
      </c>
      <c r="DY152" s="129">
        <v>0.2</v>
      </c>
      <c r="DZ152" s="129">
        <v>0.28999999999999998</v>
      </c>
      <c r="EA152" s="129">
        <v>0.38000000000000006</v>
      </c>
      <c r="EB152" s="129">
        <v>-0.25</v>
      </c>
      <c r="EC152" s="129">
        <v>0.22</v>
      </c>
      <c r="ED152" s="129">
        <v>-0.04</v>
      </c>
      <c r="EE152" s="129">
        <v>-0.16</v>
      </c>
      <c r="EF152" s="129">
        <v>0.2</v>
      </c>
      <c r="EG152" s="129">
        <v>0.23</v>
      </c>
      <c r="EH152" s="129">
        <v>0.10000000000000002</v>
      </c>
      <c r="EI152" s="129">
        <v>0.25</v>
      </c>
      <c r="EJ152" s="129">
        <v>0.12000000000000001</v>
      </c>
      <c r="EK152" s="129">
        <v>0.03</v>
      </c>
      <c r="EL152" s="129">
        <v>0.28999999999999998</v>
      </c>
      <c r="EM152" s="129">
        <v>0.08</v>
      </c>
      <c r="EN152" s="129">
        <v>0.21</v>
      </c>
      <c r="EO152" s="129">
        <v>0.27</v>
      </c>
      <c r="EP152" s="129">
        <v>-0.09</v>
      </c>
      <c r="EQ152" s="129">
        <v>-0.11000000000000001</v>
      </c>
      <c r="ER152" s="129">
        <v>1.36</v>
      </c>
      <c r="ES152" s="129">
        <v>0.1</v>
      </c>
      <c r="ET152" s="129">
        <v>-0.32</v>
      </c>
      <c r="EU152" s="129">
        <v>0.02</v>
      </c>
      <c r="EV152">
        <f>100*SUMIF('12pxv'!$E$39:$E$492,$A152,'12pxv'!H$39:H$492)/sub_peso!EV152</f>
        <v>0.05</v>
      </c>
      <c r="EW152">
        <f>100*SUMIF('12pxv'!$E$39:$E$492,$A152,'12pxv'!I$39:I$492)/sub_peso!EW152</f>
        <v>0.71999999999999986</v>
      </c>
      <c r="EX152">
        <f>100*SUMIF('12pxv'!$E$39:$E$492,$A152,'12pxv'!J$39:J$492)/sub_peso!EX152</f>
        <v>0.41000000000000003</v>
      </c>
      <c r="EY152">
        <f>100*SUMIF('12pxv'!$E$39:$E$492,$A152,'12pxv'!K$39:K$492)/sub_peso!EY152</f>
        <v>0.65</v>
      </c>
      <c r="EZ152">
        <f>100*SUMIF('12pxv'!$E$39:$E$492,$A152,'12pxv'!L$39:L$492)/sub_peso!EZ152</f>
        <v>0.13</v>
      </c>
      <c r="FA152">
        <f>100*SUMIF('12pxv'!$E$39:$E$492,$A152,'12pxv'!M$39:M$492)/sub_peso!FA152</f>
        <v>7.0000000000000007E-2</v>
      </c>
      <c r="FB152">
        <f>100*SUMIF('12pxv'!$E$39:$E$492,$A152,'12pxv'!N$39:N$492)/sub_peso!FB152</f>
        <v>0.11999999999999998</v>
      </c>
      <c r="FC152">
        <f>100*SUMIF('12pxv'!$E$39:$E$492,$A152,'12pxv'!O$39:O$492)/sub_peso!FC152</f>
        <v>-0.48</v>
      </c>
      <c r="FD152">
        <f>100*SUMIF('12pxv'!$E$39:$E$492,$A152,'12pxv'!P$39:P$492)/sub_peso!FD152</f>
        <v>1.27</v>
      </c>
      <c r="FE152">
        <f>100*SUMIF('12pxv'!$E$39:$E$492,$A152,'12pxv'!Q$39:Q$492)/sub_peso!FE152</f>
        <v>0.49</v>
      </c>
      <c r="FF152">
        <f>100*SUMIF('12pxv'!$E$39:$E$492,$A152,'12pxv'!R$39:R$492)/sub_peso!FF152</f>
        <v>0.99</v>
      </c>
      <c r="FG152">
        <f>100*SUMIF('12pxv'!$E$39:$E$492,$A152,'12pxv'!S$39:S$492)/sub_peso!FG152</f>
        <v>0.36</v>
      </c>
      <c r="FH152">
        <f>100*SUMIF('12pxv'!$E$39:$E$492,$A152,'12pxv'!T$39:T$492)/sub_peso!FH152</f>
        <v>0.15</v>
      </c>
      <c r="FI152">
        <f>100*SUMIF('12pxv'!$E$39:$E$492,$A152,'12pxv'!U$39:U$492)/sub_peso!FI152</f>
        <v>0.68</v>
      </c>
      <c r="FJ152">
        <f>100*SUMIF('12pxv'!$E$39:$E$492,$A152,'12pxv'!V$39:V$492)/sub_peso!FJ152</f>
        <v>0.28999999999999998</v>
      </c>
      <c r="FK152">
        <f>100*SUMIF('12pxv'!$E$39:$E$492,$A152,'12pxv'!W$39:W$492)/sub_peso!FK152</f>
        <v>0.39</v>
      </c>
      <c r="FL152">
        <f>100*SUMIF('12pxv'!$E$39:$E$492,$A152,'12pxv'!X$39:X$492)/sub_peso!FL152</f>
        <v>0.11999999999999998</v>
      </c>
      <c r="FM152">
        <f>100*SUMIF('12pxv'!$E$39:$E$492,$A152,'12pxv'!Y$39:Y$492)/sub_peso!FM152</f>
        <v>0.26</v>
      </c>
      <c r="FN152">
        <f>100*SUMIF('12pxv'!$E$39:$E$492,$A152,'12pxv'!Z$39:Z$492)/sub_peso!FN152</f>
        <v>-7.0000000000000007E-2</v>
      </c>
      <c r="FO152">
        <f>100*SUMIF('12pxv'!$E$39:$E$492,$A152,'12pxv'!AA$39:AA$492)/sub_peso!FO152</f>
        <v>0.28000000000000003</v>
      </c>
      <c r="FP152">
        <f>100*SUMIF('12pxv'!$E$39:$E$492,$A152,'12pxv'!AB$39:AB$492)/sub_peso!FP152</f>
        <v>2.0099999999999998</v>
      </c>
      <c r="FQ152">
        <f>100*SUMIF('12pxv'!$E$39:$E$492,$A152,'12pxv'!AC$39:AC$492)/sub_peso!FQ152</f>
        <v>1.5599999999999998</v>
      </c>
      <c r="FR152">
        <f>100*SUMIF('12pxv'!$E$39:$E$492,$A152,'12pxv'!AD$39:AD$492)/sub_peso!FR152</f>
        <v>0.36</v>
      </c>
      <c r="FS152">
        <f>100*SUMIF('12pxv'!$E$39:$E$492,$A152,'12pxv'!AE$39:AE$492)/sub_peso!FS152</f>
        <v>0.32</v>
      </c>
      <c r="FT152">
        <f>100*SUMIF('12pxv'!$E$39:$E$492,$A152,'12pxv'!AF$39:AF$492)/sub_peso!FT152</f>
        <v>0.13</v>
      </c>
      <c r="FU152">
        <f>100*SUMIF('12pxv'!$E$39:$E$492,$A152,'12pxv'!AG$39:AG$492)/sub_peso!FU152</f>
        <v>0.16</v>
      </c>
      <c r="FV152">
        <f>100*SUMIF('12pxv'!$E$39:$E$492,$A152,'12pxv'!AH$39:AH$492)/sub_peso!FV152</f>
        <v>0.01</v>
      </c>
      <c r="FW152">
        <f>100*SUMIF('12pxv'!$E$39:$E$492,$A152,'12pxv'!AI$39:AI$492)/sub_peso!FW152</f>
        <v>0.22000000000000003</v>
      </c>
      <c r="FX152">
        <f>100*SUMIF('12pxv'!$E$39:$E$492,$A152,'12pxv'!AJ$39:AJ$492)/sub_peso!FX152</f>
        <v>0.16</v>
      </c>
      <c r="FY152">
        <f>100*SUMIF('12pxv'!$E$39:$E$492,$A152,'12pxv'!AK$39:AK$492)/sub_peso!FY152</f>
        <v>0.01</v>
      </c>
      <c r="FZ152">
        <f>100*SUMIF('12pxv'!$E$39:$E$492,$A152,'12pxv'!AL$39:AL$492)/sub_peso!FZ152</f>
        <v>-0.08</v>
      </c>
      <c r="GA152">
        <f>100*SUMIF('12pxv'!$E$39:$E$492,$A152,'12pxv'!AM$39:AM$492)/sub_peso!GA152</f>
        <v>-0.34</v>
      </c>
      <c r="GB152">
        <f>100*SUMIF('12pxv'!$E$39:$E$492,$A152,'12pxv'!AN$39:AN$492)/sub_peso!GB152</f>
        <v>2.5499999999999998</v>
      </c>
    </row>
    <row r="153" spans="1:184" x14ac:dyDescent="0.25">
      <c r="A153" s="60">
        <v>2201005</v>
      </c>
      <c r="B153" s="56" t="s">
        <v>153</v>
      </c>
      <c r="C153" s="129">
        <v>4.08</v>
      </c>
      <c r="D153" s="129">
        <v>0.12</v>
      </c>
      <c r="E153" s="129">
        <v>0.37</v>
      </c>
      <c r="F153" s="129">
        <v>0</v>
      </c>
      <c r="G153" s="129">
        <v>0</v>
      </c>
      <c r="H153" s="129">
        <v>0</v>
      </c>
      <c r="I153" s="129">
        <v>1.2</v>
      </c>
      <c r="J153" s="129">
        <v>0.72</v>
      </c>
      <c r="K153" s="129">
        <v>0</v>
      </c>
      <c r="L153" s="129">
        <v>0</v>
      </c>
      <c r="M153" s="129">
        <v>0</v>
      </c>
      <c r="N153" s="129">
        <v>7.29</v>
      </c>
      <c r="O153" s="129">
        <v>5.0199999999999996</v>
      </c>
      <c r="P153" s="129">
        <v>0</v>
      </c>
      <c r="Q153" s="129">
        <v>0.55000000000000004</v>
      </c>
      <c r="R153" s="129">
        <v>0.04</v>
      </c>
      <c r="S153" s="129">
        <v>0</v>
      </c>
      <c r="T153" s="129">
        <v>0</v>
      </c>
      <c r="U153" s="129">
        <v>0.3</v>
      </c>
      <c r="V153" s="129">
        <v>0.02</v>
      </c>
      <c r="W153" s="129">
        <v>0</v>
      </c>
      <c r="X153" s="129">
        <v>0</v>
      </c>
      <c r="Y153" s="129">
        <v>6.69</v>
      </c>
      <c r="Z153" s="129">
        <v>0.21</v>
      </c>
      <c r="AA153" s="129">
        <v>-0.03</v>
      </c>
      <c r="AB153" s="129">
        <v>4.7</v>
      </c>
      <c r="AC153" s="129">
        <v>0</v>
      </c>
      <c r="AD153" s="129">
        <v>1.3400000000000003</v>
      </c>
      <c r="AE153" s="129">
        <v>0.94999999999999984</v>
      </c>
      <c r="AF153" s="129">
        <v>0</v>
      </c>
      <c r="AG153" s="129">
        <v>0</v>
      </c>
      <c r="AH153" s="129">
        <v>0</v>
      </c>
      <c r="AI153" s="129">
        <v>-1.1299999999999999</v>
      </c>
      <c r="AJ153" s="129">
        <v>-6.0000000000000005E-2</v>
      </c>
      <c r="AK153" s="129">
        <v>2.66</v>
      </c>
      <c r="AL153" s="129">
        <v>3.31</v>
      </c>
      <c r="AM153" s="129">
        <v>1.27</v>
      </c>
      <c r="AN153" s="129">
        <v>0</v>
      </c>
      <c r="AO153" s="129">
        <v>0</v>
      </c>
      <c r="AP153" s="129">
        <v>3.3</v>
      </c>
      <c r="AQ153" s="129">
        <v>1.37</v>
      </c>
      <c r="AR153" s="129">
        <v>2.98</v>
      </c>
      <c r="AS153" s="129">
        <v>2.0299999999999998</v>
      </c>
      <c r="AT153" s="129">
        <v>0</v>
      </c>
      <c r="AU153" s="129">
        <v>0</v>
      </c>
      <c r="AV153" s="129">
        <v>0</v>
      </c>
      <c r="AW153" s="129">
        <v>11.220000000000002</v>
      </c>
      <c r="AX153" s="129">
        <v>0.36</v>
      </c>
      <c r="AY153" s="129">
        <v>10.52</v>
      </c>
      <c r="AZ153" s="129">
        <v>0</v>
      </c>
      <c r="BA153" s="129">
        <v>-0.59</v>
      </c>
      <c r="BB153" s="129">
        <v>0</v>
      </c>
      <c r="BC153" s="129">
        <v>0</v>
      </c>
      <c r="BD153" s="129">
        <v>0</v>
      </c>
      <c r="BE153" s="129">
        <v>1.59</v>
      </c>
      <c r="BF153" s="129">
        <v>-0.15</v>
      </c>
      <c r="BG153" s="129">
        <v>0</v>
      </c>
      <c r="BH153" s="129">
        <v>0</v>
      </c>
      <c r="BI153" s="129">
        <v>-4.2</v>
      </c>
      <c r="BJ153" s="129">
        <v>0.39</v>
      </c>
      <c r="BK153" s="129">
        <v>3.12</v>
      </c>
      <c r="BL153" s="129">
        <v>0</v>
      </c>
      <c r="BM153" s="129">
        <v>0</v>
      </c>
      <c r="BN153" s="129">
        <v>0</v>
      </c>
      <c r="BO153" s="129">
        <v>0.28999999999999998</v>
      </c>
      <c r="BP153" s="129">
        <v>-0.29000000000000004</v>
      </c>
      <c r="BQ153" s="129">
        <v>-0.04</v>
      </c>
      <c r="BR153" s="129">
        <v>0</v>
      </c>
      <c r="BS153" s="129">
        <v>0</v>
      </c>
      <c r="BT153" s="129">
        <v>0</v>
      </c>
      <c r="BU153" s="129">
        <v>3.02</v>
      </c>
      <c r="BV153" s="129">
        <v>0</v>
      </c>
      <c r="BW153" s="129">
        <v>0</v>
      </c>
      <c r="BX153" s="129">
        <v>0.48000000000000004</v>
      </c>
      <c r="BY153" s="129">
        <v>0.13</v>
      </c>
      <c r="BZ153" s="129">
        <v>0</v>
      </c>
      <c r="CA153" s="129">
        <v>0</v>
      </c>
      <c r="CB153" s="129">
        <v>0</v>
      </c>
      <c r="CC153" s="129">
        <v>3.56</v>
      </c>
      <c r="CD153" s="129">
        <v>0.56999999999999995</v>
      </c>
      <c r="CE153" s="129">
        <v>1.18</v>
      </c>
      <c r="CF153" s="129">
        <v>0.12</v>
      </c>
      <c r="CG153" s="129">
        <v>-0.62999999999999989</v>
      </c>
      <c r="CH153" s="129">
        <v>-2.9999999999999995E-2</v>
      </c>
      <c r="CI153" s="129">
        <v>0</v>
      </c>
      <c r="CJ153" s="129">
        <v>0</v>
      </c>
      <c r="CK153" s="129">
        <v>0</v>
      </c>
      <c r="CL153" s="129">
        <v>0</v>
      </c>
      <c r="CM153" s="129">
        <v>0</v>
      </c>
      <c r="CN153" s="129">
        <v>1.38</v>
      </c>
      <c r="CO153" s="129">
        <v>0.13</v>
      </c>
      <c r="CP153" s="129">
        <v>0</v>
      </c>
      <c r="CQ153" s="129">
        <v>0</v>
      </c>
      <c r="CR153" s="129">
        <v>1.73</v>
      </c>
      <c r="CS153" s="129">
        <v>1.1599999999999999</v>
      </c>
      <c r="CT153" s="129">
        <v>6.9999999999999993E-2</v>
      </c>
      <c r="CU153" s="129">
        <v>0.29000000000000004</v>
      </c>
      <c r="CV153" s="129">
        <v>0.35</v>
      </c>
      <c r="CW153" s="129">
        <v>0.45</v>
      </c>
      <c r="CX153" s="129">
        <v>0.06</v>
      </c>
      <c r="CY153" s="129">
        <v>0</v>
      </c>
      <c r="CZ153" s="129">
        <v>2.92</v>
      </c>
      <c r="DA153" s="129">
        <v>0.61999999999999988</v>
      </c>
      <c r="DB153" s="129">
        <v>0</v>
      </c>
      <c r="DC153" s="129">
        <v>0.54000000000000015</v>
      </c>
      <c r="DD153" s="129">
        <v>0.10000000000000002</v>
      </c>
      <c r="DE153" s="129">
        <v>8.759999999999998</v>
      </c>
      <c r="DF153" s="129">
        <v>2.15</v>
      </c>
      <c r="DG153" s="129">
        <v>0.82</v>
      </c>
      <c r="DH153" s="129">
        <v>6.0000000000000005E-2</v>
      </c>
      <c r="DI153" s="129">
        <v>0</v>
      </c>
      <c r="DJ153" s="129">
        <v>-2.2599999999999998</v>
      </c>
      <c r="DK153" s="129">
        <v>-0.18000000000000002</v>
      </c>
      <c r="DL153" s="129">
        <v>4.47</v>
      </c>
      <c r="DM153" s="129">
        <v>-1.1000000000000001</v>
      </c>
      <c r="DN153" s="129">
        <v>-0.15</v>
      </c>
      <c r="DO153" s="129">
        <v>0</v>
      </c>
      <c r="DP153" s="129">
        <v>-1.17</v>
      </c>
      <c r="DQ153" s="129">
        <v>1.38</v>
      </c>
      <c r="DR153" s="129">
        <v>1.03</v>
      </c>
      <c r="DS153" s="129">
        <v>0.26</v>
      </c>
      <c r="DT153" s="129">
        <v>0.03</v>
      </c>
      <c r="DU153" s="129">
        <v>0</v>
      </c>
      <c r="DV153" s="129">
        <v>-0.14000000000000001</v>
      </c>
      <c r="DW153" s="129">
        <v>-0.01</v>
      </c>
      <c r="DX153" s="129">
        <v>0.18000000000000002</v>
      </c>
      <c r="DY153" s="129">
        <v>0.34</v>
      </c>
      <c r="DZ153" s="129">
        <v>0.04</v>
      </c>
      <c r="EA153" s="129">
        <v>0</v>
      </c>
      <c r="EB153" s="129">
        <v>1.04</v>
      </c>
      <c r="EC153" s="129">
        <v>-0.14000000000000001</v>
      </c>
      <c r="ED153" s="129">
        <v>-0.01</v>
      </c>
      <c r="EE153" s="129">
        <v>0.36</v>
      </c>
      <c r="EF153" s="129">
        <v>0.04</v>
      </c>
      <c r="EG153" s="129">
        <v>0</v>
      </c>
      <c r="EH153" s="129">
        <v>-0.34</v>
      </c>
      <c r="EI153" s="129">
        <v>-2.9999999999999995E-2</v>
      </c>
      <c r="EJ153" s="129">
        <v>6.21</v>
      </c>
      <c r="EK153" s="129">
        <v>1.1299999999999999</v>
      </c>
      <c r="EL153" s="129">
        <v>7.0000000000000021E-2</v>
      </c>
      <c r="EM153" s="129">
        <v>0</v>
      </c>
      <c r="EN153" s="129">
        <v>-0.12</v>
      </c>
      <c r="EO153" s="129">
        <v>1.79</v>
      </c>
      <c r="EP153" s="129">
        <v>0.18</v>
      </c>
      <c r="EQ153" s="129">
        <v>0</v>
      </c>
      <c r="ER153" s="129">
        <v>0</v>
      </c>
      <c r="ES153" s="129">
        <v>0</v>
      </c>
      <c r="ET153" s="129">
        <v>-0.02</v>
      </c>
      <c r="EU153" s="129">
        <v>0</v>
      </c>
      <c r="EV153">
        <f>100*SUMIF('12pxv'!$E$39:$E$492,$A153,'12pxv'!H$39:H$492)/sub_peso!EV153</f>
        <v>4.0199999999999996</v>
      </c>
      <c r="EW153">
        <f>100*SUMIF('12pxv'!$E$39:$E$492,$A153,'12pxv'!I$39:I$492)/sub_peso!EW153</f>
        <v>0.43</v>
      </c>
      <c r="EX153">
        <f>100*SUMIF('12pxv'!$E$39:$E$492,$A153,'12pxv'!J$39:J$492)/sub_peso!EX153</f>
        <v>0</v>
      </c>
      <c r="EY153">
        <f>100*SUMIF('12pxv'!$E$39:$E$492,$A153,'12pxv'!K$39:K$492)/sub_peso!EY153</f>
        <v>0</v>
      </c>
      <c r="EZ153">
        <f>100*SUMIF('12pxv'!$E$39:$E$492,$A153,'12pxv'!L$39:L$492)/sub_peso!EZ153</f>
        <v>0</v>
      </c>
      <c r="FA153">
        <f>100*SUMIF('12pxv'!$E$39:$E$492,$A153,'12pxv'!M$39:M$492)/sub_peso!FA153</f>
        <v>3.58</v>
      </c>
      <c r="FB153">
        <f>100*SUMIF('12pxv'!$E$39:$E$492,$A153,'12pxv'!N$39:N$492)/sub_peso!FB153</f>
        <v>0.24000000000000002</v>
      </c>
      <c r="FC153">
        <f>100*SUMIF('12pxv'!$E$39:$E$492,$A153,'12pxv'!O$39:O$492)/sub_peso!FC153</f>
        <v>0</v>
      </c>
      <c r="FD153">
        <f>100*SUMIF('12pxv'!$E$39:$E$492,$A153,'12pxv'!P$39:P$492)/sub_peso!FD153</f>
        <v>-0.14000000000000001</v>
      </c>
      <c r="FE153">
        <f>100*SUMIF('12pxv'!$E$39:$E$492,$A153,'12pxv'!Q$39:Q$492)/sub_peso!FE153</f>
        <v>-0.02</v>
      </c>
      <c r="FF153">
        <f>100*SUMIF('12pxv'!$E$39:$E$492,$A153,'12pxv'!R$39:R$492)/sub_peso!FF153</f>
        <v>0</v>
      </c>
      <c r="FG153">
        <f>100*SUMIF('12pxv'!$E$39:$E$492,$A153,'12pxv'!S$39:S$492)/sub_peso!FG153</f>
        <v>0.90999999999999992</v>
      </c>
      <c r="FH153">
        <f>100*SUMIF('12pxv'!$E$39:$E$492,$A153,'12pxv'!T$39:T$492)/sub_peso!FH153</f>
        <v>2.81</v>
      </c>
      <c r="FI153">
        <f>100*SUMIF('12pxv'!$E$39:$E$492,$A153,'12pxv'!U$39:U$492)/sub_peso!FI153</f>
        <v>0.28000000000000003</v>
      </c>
      <c r="FJ153">
        <f>100*SUMIF('12pxv'!$E$39:$E$492,$A153,'12pxv'!V$39:V$492)/sub_peso!FJ153</f>
        <v>0.09</v>
      </c>
      <c r="FK153">
        <f>100*SUMIF('12pxv'!$E$39:$E$492,$A153,'12pxv'!W$39:W$492)/sub_peso!FK153</f>
        <v>1.0000000000000002E-2</v>
      </c>
      <c r="FL153">
        <f>100*SUMIF('12pxv'!$E$39:$E$492,$A153,'12pxv'!X$39:X$492)/sub_peso!FL153</f>
        <v>0</v>
      </c>
      <c r="FM153">
        <f>100*SUMIF('12pxv'!$E$39:$E$492,$A153,'12pxv'!Y$39:Y$492)/sub_peso!FM153</f>
        <v>2.3199999999999998</v>
      </c>
      <c r="FN153">
        <f>100*SUMIF('12pxv'!$E$39:$E$492,$A153,'12pxv'!Z$39:Z$492)/sub_peso!FN153</f>
        <v>1.1499999999999999</v>
      </c>
      <c r="FO153">
        <f>100*SUMIF('12pxv'!$E$39:$E$492,$A153,'12pxv'!AA$39:AA$492)/sub_peso!FO153</f>
        <v>0</v>
      </c>
      <c r="FP153">
        <f>100*SUMIF('12pxv'!$E$39:$E$492,$A153,'12pxv'!AB$39:AB$492)/sub_peso!FP153</f>
        <v>0.08</v>
      </c>
      <c r="FQ153">
        <f>100*SUMIF('12pxv'!$E$39:$E$492,$A153,'12pxv'!AC$39:AC$492)/sub_peso!FQ153</f>
        <v>0.01</v>
      </c>
      <c r="FR153">
        <f>100*SUMIF('12pxv'!$E$39:$E$492,$A153,'12pxv'!AD$39:AD$492)/sub_peso!FR153</f>
        <v>0</v>
      </c>
      <c r="FS153">
        <f>100*SUMIF('12pxv'!$E$39:$E$492,$A153,'12pxv'!AE$39:AE$492)/sub_peso!FS153</f>
        <v>0.09</v>
      </c>
      <c r="FT153">
        <f>100*SUMIF('12pxv'!$E$39:$E$492,$A153,'12pxv'!AF$39:AF$492)/sub_peso!FT153</f>
        <v>-0.78</v>
      </c>
      <c r="FU153">
        <f>100*SUMIF('12pxv'!$E$39:$E$492,$A153,'12pxv'!AG$39:AG$492)/sub_peso!FU153</f>
        <v>-2.9999999999999995E-2</v>
      </c>
      <c r="FV153">
        <f>100*SUMIF('12pxv'!$E$39:$E$492,$A153,'12pxv'!AH$39:AH$492)/sub_peso!FV153</f>
        <v>0.59</v>
      </c>
      <c r="FW153">
        <f>100*SUMIF('12pxv'!$E$39:$E$492,$A153,'12pxv'!AI$39:AI$492)/sub_peso!FW153</f>
        <v>4.9999999999999996E-2</v>
      </c>
      <c r="FX153">
        <f>100*SUMIF('12pxv'!$E$39:$E$492,$A153,'12pxv'!AJ$39:AJ$492)/sub_peso!FX153</f>
        <v>0</v>
      </c>
      <c r="FY153">
        <f>100*SUMIF('12pxv'!$E$39:$E$492,$A153,'12pxv'!AK$39:AK$492)/sub_peso!FY153</f>
        <v>1.4899999999999998</v>
      </c>
      <c r="FZ153">
        <f>100*SUMIF('12pxv'!$E$39:$E$492,$A153,'12pxv'!AL$39:AL$492)/sub_peso!FZ153</f>
        <v>0.08</v>
      </c>
      <c r="GA153">
        <f>100*SUMIF('12pxv'!$E$39:$E$492,$A153,'12pxv'!AM$39:AM$492)/sub_peso!GA153</f>
        <v>0</v>
      </c>
      <c r="GB153">
        <f>100*SUMIF('12pxv'!$E$39:$E$492,$A153,'12pxv'!AN$39:AN$492)/sub_peso!GB153</f>
        <v>0.1</v>
      </c>
    </row>
    <row r="154" spans="1:184" x14ac:dyDescent="0.25">
      <c r="A154" s="60">
        <v>2202003</v>
      </c>
      <c r="B154" s="56" t="s">
        <v>154</v>
      </c>
      <c r="C154" s="129">
        <v>1.45</v>
      </c>
      <c r="D154" s="129">
        <v>0.41</v>
      </c>
      <c r="E154" s="129">
        <v>0.03</v>
      </c>
      <c r="F154" s="129">
        <v>1.64</v>
      </c>
      <c r="G154" s="129">
        <v>0.58000000000000007</v>
      </c>
      <c r="H154" s="129">
        <v>0</v>
      </c>
      <c r="I154" s="129">
        <v>0</v>
      </c>
      <c r="J154" s="129">
        <v>0</v>
      </c>
      <c r="K154" s="129">
        <v>0.19000000000000003</v>
      </c>
      <c r="L154" s="129">
        <v>1.78</v>
      </c>
      <c r="M154" s="129">
        <v>-0.14000000000000001</v>
      </c>
      <c r="N154" s="129">
        <v>4.8499999999999996</v>
      </c>
      <c r="O154" s="129">
        <v>0.1</v>
      </c>
      <c r="P154" s="129">
        <v>0.75</v>
      </c>
      <c r="Q154" s="129">
        <v>0.57999999999999996</v>
      </c>
      <c r="R154" s="129">
        <v>2.92</v>
      </c>
      <c r="S154" s="129">
        <v>1.1000000000000001</v>
      </c>
      <c r="T154" s="129">
        <v>1.97</v>
      </c>
      <c r="U154" s="129">
        <v>0.56000000000000005</v>
      </c>
      <c r="V154" s="129">
        <v>0.13</v>
      </c>
      <c r="W154" s="129">
        <v>1.87</v>
      </c>
      <c r="X154" s="129">
        <v>1.99</v>
      </c>
      <c r="Y154" s="129">
        <v>0.18</v>
      </c>
      <c r="Z154" s="129">
        <v>5.25</v>
      </c>
      <c r="AA154" s="129">
        <v>1.21</v>
      </c>
      <c r="AB154" s="129">
        <v>0.69</v>
      </c>
      <c r="AC154" s="129">
        <v>0.27</v>
      </c>
      <c r="AD154" s="129">
        <v>1.8100000000000003</v>
      </c>
      <c r="AE154" s="129">
        <v>0.78</v>
      </c>
      <c r="AF154" s="129">
        <v>4.51</v>
      </c>
      <c r="AG154" s="129">
        <v>0.21000000000000002</v>
      </c>
      <c r="AH154" s="129">
        <v>2.2400000000000002</v>
      </c>
      <c r="AI154" s="129">
        <v>1.31</v>
      </c>
      <c r="AJ154" s="129">
        <v>1.5</v>
      </c>
      <c r="AK154" s="129">
        <v>0.09</v>
      </c>
      <c r="AL154" s="129">
        <v>4.26</v>
      </c>
      <c r="AM154" s="129">
        <v>1.1100000000000001</v>
      </c>
      <c r="AN154" s="129">
        <v>0.56999999999999995</v>
      </c>
      <c r="AO154" s="129">
        <v>0.34</v>
      </c>
      <c r="AP154" s="129">
        <v>1.7199999999999998</v>
      </c>
      <c r="AQ154" s="129">
        <v>0.53</v>
      </c>
      <c r="AR154" s="129">
        <v>2.73</v>
      </c>
      <c r="AS154" s="129">
        <v>0.67</v>
      </c>
      <c r="AT154" s="129">
        <v>0.15</v>
      </c>
      <c r="AU154" s="129">
        <v>3.28</v>
      </c>
      <c r="AV154" s="129">
        <v>6.45</v>
      </c>
      <c r="AW154" s="129">
        <v>7.0000000000000007E-2</v>
      </c>
      <c r="AX154" s="129">
        <v>2.06</v>
      </c>
      <c r="AY154" s="129">
        <v>2.0299999999999998</v>
      </c>
      <c r="AZ154" s="129">
        <v>0.77000000000000013</v>
      </c>
      <c r="BA154" s="129">
        <v>0.98999999999999988</v>
      </c>
      <c r="BB154" s="129">
        <v>0.42</v>
      </c>
      <c r="BC154" s="129">
        <v>0.09</v>
      </c>
      <c r="BD154" s="129">
        <v>2.19</v>
      </c>
      <c r="BE154" s="129">
        <v>0.11</v>
      </c>
      <c r="BF154" s="129">
        <v>0.01</v>
      </c>
      <c r="BG154" s="129">
        <v>1.21</v>
      </c>
      <c r="BH154" s="129">
        <v>1.29</v>
      </c>
      <c r="BI154" s="129">
        <v>0</v>
      </c>
      <c r="BJ154" s="129">
        <v>3.67</v>
      </c>
      <c r="BK154" s="129">
        <v>0.5</v>
      </c>
      <c r="BL154" s="129">
        <v>0.34</v>
      </c>
      <c r="BM154" s="129">
        <v>0.45999999999999996</v>
      </c>
      <c r="BN154" s="129">
        <v>-0.35999999999999993</v>
      </c>
      <c r="BO154" s="129">
        <v>-0.11999999999999998</v>
      </c>
      <c r="BP154" s="129">
        <v>1.28</v>
      </c>
      <c r="BQ154" s="129">
        <v>0.27</v>
      </c>
      <c r="BR154" s="129">
        <v>-0.03</v>
      </c>
      <c r="BS154" s="129">
        <v>2.2200000000000002</v>
      </c>
      <c r="BT154" s="129">
        <v>1.7800000000000002</v>
      </c>
      <c r="BU154" s="129">
        <v>0.04</v>
      </c>
      <c r="BV154" s="129">
        <v>-0.37</v>
      </c>
      <c r="BW154" s="129">
        <v>0.04</v>
      </c>
      <c r="BX154" s="129">
        <v>0.23</v>
      </c>
      <c r="BY154" s="129">
        <v>0.51</v>
      </c>
      <c r="BZ154" s="129">
        <v>1.3</v>
      </c>
      <c r="CA154" s="129">
        <v>0.55000000000000004</v>
      </c>
      <c r="CB154" s="129">
        <v>-0.94</v>
      </c>
      <c r="CC154" s="129">
        <v>0.15</v>
      </c>
      <c r="CD154" s="129">
        <v>0.38</v>
      </c>
      <c r="CE154" s="129">
        <v>1.23</v>
      </c>
      <c r="CF154" s="129">
        <v>0.24</v>
      </c>
      <c r="CG154" s="129">
        <v>0.47999999999999993</v>
      </c>
      <c r="CH154" s="129">
        <v>-0.73</v>
      </c>
      <c r="CI154" s="129">
        <v>-0.16</v>
      </c>
      <c r="CJ154" s="129">
        <v>0.03</v>
      </c>
      <c r="CK154" s="129">
        <v>0.31</v>
      </c>
      <c r="CL154" s="129">
        <v>-0.56999999999999995</v>
      </c>
      <c r="CM154" s="129">
        <v>-0.13</v>
      </c>
      <c r="CN154" s="129">
        <v>-1.04</v>
      </c>
      <c r="CO154" s="129">
        <v>-0.1</v>
      </c>
      <c r="CP154" s="129">
        <v>-0.46</v>
      </c>
      <c r="CQ154" s="129">
        <v>0.37</v>
      </c>
      <c r="CR154" s="129">
        <v>0.47</v>
      </c>
      <c r="CS154" s="129">
        <v>-7.0000000000000021E-2</v>
      </c>
      <c r="CT154" s="129">
        <v>-3.01</v>
      </c>
      <c r="CU154" s="129">
        <v>-0.49</v>
      </c>
      <c r="CV154" s="129">
        <v>-0.15</v>
      </c>
      <c r="CW154" s="129">
        <v>-1.65</v>
      </c>
      <c r="CX154" s="129">
        <v>0.22</v>
      </c>
      <c r="CY154" s="129">
        <v>-0.38</v>
      </c>
      <c r="CZ154" s="129">
        <v>-0.52999999999999992</v>
      </c>
      <c r="DA154" s="129">
        <v>0.14000000000000004</v>
      </c>
      <c r="DB154" s="129">
        <v>1.4</v>
      </c>
      <c r="DC154" s="129">
        <v>-0.49</v>
      </c>
      <c r="DD154" s="129">
        <v>-0.6</v>
      </c>
      <c r="DE154" s="129">
        <v>-1.02</v>
      </c>
      <c r="DF154" s="129">
        <v>0.93</v>
      </c>
      <c r="DG154" s="129">
        <v>1.03</v>
      </c>
      <c r="DH154" s="129">
        <v>-0.46</v>
      </c>
      <c r="DI154" s="129">
        <v>0.44</v>
      </c>
      <c r="DJ154" s="129">
        <v>0.15999999999999998</v>
      </c>
      <c r="DK154" s="129">
        <v>0.13999999999999999</v>
      </c>
      <c r="DL154" s="129">
        <v>-0.13999999999999999</v>
      </c>
      <c r="DM154" s="129">
        <v>-0.36</v>
      </c>
      <c r="DN154" s="129">
        <v>-0.27</v>
      </c>
      <c r="DO154" s="129">
        <v>0.87</v>
      </c>
      <c r="DP154" s="129">
        <v>0.82</v>
      </c>
      <c r="DQ154" s="129">
        <v>-0.48</v>
      </c>
      <c r="DR154" s="129">
        <v>3.25</v>
      </c>
      <c r="DS154" s="129">
        <v>0.39</v>
      </c>
      <c r="DT154" s="129">
        <v>0</v>
      </c>
      <c r="DU154" s="129">
        <v>0.51</v>
      </c>
      <c r="DV154" s="129">
        <v>0.48999999999999994</v>
      </c>
      <c r="DW154" s="129">
        <v>-0.43</v>
      </c>
      <c r="DX154" s="129">
        <v>7.0000000000000021E-2</v>
      </c>
      <c r="DY154" s="129">
        <v>0.1</v>
      </c>
      <c r="DZ154" s="129">
        <v>-0.10999999999999999</v>
      </c>
      <c r="EA154" s="129">
        <v>-0.13</v>
      </c>
      <c r="EB154" s="129">
        <v>1.23</v>
      </c>
      <c r="EC154" s="129">
        <v>0.01</v>
      </c>
      <c r="ED154" s="129">
        <v>1.1699999999999997</v>
      </c>
      <c r="EE154" s="129">
        <v>0.11</v>
      </c>
      <c r="EF154" s="129">
        <v>-6.0000000000000005E-2</v>
      </c>
      <c r="EG154" s="129">
        <v>0.13</v>
      </c>
      <c r="EH154" s="129">
        <v>0.48000000000000004</v>
      </c>
      <c r="EI154" s="129">
        <v>1.9999999999999997E-2</v>
      </c>
      <c r="EJ154" s="129">
        <v>-0.37999999999999995</v>
      </c>
      <c r="EK154" s="129">
        <v>0.09</v>
      </c>
      <c r="EL154" s="129">
        <v>0.33999999999999997</v>
      </c>
      <c r="EM154" s="129">
        <v>0.94000000000000006</v>
      </c>
      <c r="EN154" s="129">
        <v>0.87</v>
      </c>
      <c r="EO154" s="129">
        <v>0.44999999999999996</v>
      </c>
      <c r="EP154" s="129">
        <v>0.21</v>
      </c>
      <c r="EQ154" s="129">
        <v>-0.41</v>
      </c>
      <c r="ER154" s="129">
        <v>0.55000000000000004</v>
      </c>
      <c r="ES154" s="129">
        <v>0.4</v>
      </c>
      <c r="ET154" s="129">
        <v>0.72</v>
      </c>
      <c r="EU154" s="129">
        <v>0.13</v>
      </c>
      <c r="EV154">
        <f>100*SUMIF('12pxv'!$E$39:$E$492,$A154,'12pxv'!H$39:H$492)/sub_peso!EV154</f>
        <v>-0.38</v>
      </c>
      <c r="EW154">
        <f>100*SUMIF('12pxv'!$E$39:$E$492,$A154,'12pxv'!I$39:I$492)/sub_peso!EW154</f>
        <v>0.15</v>
      </c>
      <c r="EX154">
        <f>100*SUMIF('12pxv'!$E$39:$E$492,$A154,'12pxv'!J$39:J$492)/sub_peso!EX154</f>
        <v>0.21</v>
      </c>
      <c r="EY154">
        <f>100*SUMIF('12pxv'!$E$39:$E$492,$A154,'12pxv'!K$39:K$492)/sub_peso!EY154</f>
        <v>0.46</v>
      </c>
      <c r="EZ154">
        <f>100*SUMIF('12pxv'!$E$39:$E$492,$A154,'12pxv'!L$39:L$492)/sub_peso!EZ154</f>
        <v>0.72</v>
      </c>
      <c r="FA154">
        <f>100*SUMIF('12pxv'!$E$39:$E$492,$A154,'12pxv'!M$39:M$492)/sub_peso!FA154</f>
        <v>-0.67000000000000015</v>
      </c>
      <c r="FB154">
        <f>100*SUMIF('12pxv'!$E$39:$E$492,$A154,'12pxv'!N$39:N$492)/sub_peso!FB154</f>
        <v>0.04</v>
      </c>
      <c r="FC154">
        <f>100*SUMIF('12pxv'!$E$39:$E$492,$A154,'12pxv'!O$39:O$492)/sub_peso!FC154</f>
        <v>-0.83</v>
      </c>
      <c r="FD154">
        <f>100*SUMIF('12pxv'!$E$39:$E$492,$A154,'12pxv'!P$39:P$492)/sub_peso!FD154</f>
        <v>0.83</v>
      </c>
      <c r="FE154">
        <f>100*SUMIF('12pxv'!$E$39:$E$492,$A154,'12pxv'!Q$39:Q$492)/sub_peso!FE154</f>
        <v>-0.23999999999999996</v>
      </c>
      <c r="FF154">
        <f>100*SUMIF('12pxv'!$E$39:$E$492,$A154,'12pxv'!R$39:R$492)/sub_peso!FF154</f>
        <v>1.38</v>
      </c>
      <c r="FG154">
        <f>100*SUMIF('12pxv'!$E$39:$E$492,$A154,'12pxv'!S$39:S$492)/sub_peso!FG154</f>
        <v>1.25</v>
      </c>
      <c r="FH154">
        <f>100*SUMIF('12pxv'!$E$39:$E$492,$A154,'12pxv'!T$39:T$492)/sub_peso!FH154</f>
        <v>-3.91</v>
      </c>
      <c r="FI154">
        <f>100*SUMIF('12pxv'!$E$39:$E$492,$A154,'12pxv'!U$39:U$492)/sub_peso!FI154</f>
        <v>-15.17</v>
      </c>
      <c r="FJ154">
        <f>100*SUMIF('12pxv'!$E$39:$E$492,$A154,'12pxv'!V$39:V$492)/sub_peso!FJ154</f>
        <v>0.55000000000000004</v>
      </c>
      <c r="FK154">
        <f>100*SUMIF('12pxv'!$E$39:$E$492,$A154,'12pxv'!W$39:W$492)/sub_peso!FK154</f>
        <v>-0.25</v>
      </c>
      <c r="FL154">
        <f>100*SUMIF('12pxv'!$E$39:$E$492,$A154,'12pxv'!X$39:X$492)/sub_peso!FL154</f>
        <v>0.15</v>
      </c>
      <c r="FM154">
        <f>100*SUMIF('12pxv'!$E$39:$E$492,$A154,'12pxv'!Y$39:Y$492)/sub_peso!FM154</f>
        <v>0.12</v>
      </c>
      <c r="FN154">
        <f>100*SUMIF('12pxv'!$E$39:$E$492,$A154,'12pxv'!Z$39:Z$492)/sub_peso!FN154</f>
        <v>0.57999999999999996</v>
      </c>
      <c r="FO154">
        <f>100*SUMIF('12pxv'!$E$39:$E$492,$A154,'12pxv'!AA$39:AA$492)/sub_peso!FO154</f>
        <v>0.56999999999999995</v>
      </c>
      <c r="FP154">
        <f>100*SUMIF('12pxv'!$E$39:$E$492,$A154,'12pxv'!AB$39:AB$492)/sub_peso!FP154</f>
        <v>0.36</v>
      </c>
      <c r="FQ154">
        <f>100*SUMIF('12pxv'!$E$39:$E$492,$A154,'12pxv'!AC$39:AC$492)/sub_peso!FQ154</f>
        <v>-0.57999999999999996</v>
      </c>
      <c r="FR154">
        <f>100*SUMIF('12pxv'!$E$39:$E$492,$A154,'12pxv'!AD$39:AD$492)/sub_peso!FR154</f>
        <v>1.6299999999999997</v>
      </c>
      <c r="FS154">
        <f>100*SUMIF('12pxv'!$E$39:$E$492,$A154,'12pxv'!AE$39:AE$492)/sub_peso!FS154</f>
        <v>0.31</v>
      </c>
      <c r="FT154">
        <f>100*SUMIF('12pxv'!$E$39:$E$492,$A154,'12pxv'!AF$39:AF$492)/sub_peso!FT154</f>
        <v>-0.27</v>
      </c>
      <c r="FU154">
        <f>100*SUMIF('12pxv'!$E$39:$E$492,$A154,'12pxv'!AG$39:AG$492)/sub_peso!FU154</f>
        <v>0.63000000000000012</v>
      </c>
      <c r="FV154">
        <f>100*SUMIF('12pxv'!$E$39:$E$492,$A154,'12pxv'!AH$39:AH$492)/sub_peso!FV154</f>
        <v>-0.87</v>
      </c>
      <c r="FW154">
        <f>100*SUMIF('12pxv'!$E$39:$E$492,$A154,'12pxv'!AI$39:AI$492)/sub_peso!FW154</f>
        <v>1.62</v>
      </c>
      <c r="FX154">
        <f>100*SUMIF('12pxv'!$E$39:$E$492,$A154,'12pxv'!AJ$39:AJ$492)/sub_peso!FX154</f>
        <v>3.71</v>
      </c>
      <c r="FY154">
        <f>100*SUMIF('12pxv'!$E$39:$E$492,$A154,'12pxv'!AK$39:AK$492)/sub_peso!FY154</f>
        <v>0.13</v>
      </c>
      <c r="FZ154">
        <f>100*SUMIF('12pxv'!$E$39:$E$492,$A154,'12pxv'!AL$39:AL$492)/sub_peso!FZ154</f>
        <v>4.5199999999999996</v>
      </c>
      <c r="GA154">
        <f>100*SUMIF('12pxv'!$E$39:$E$492,$A154,'12pxv'!AM$39:AM$492)/sub_peso!GA154</f>
        <v>1.76</v>
      </c>
      <c r="GB154">
        <f>100*SUMIF('12pxv'!$E$39:$E$492,$A154,'12pxv'!AN$39:AN$492)/sub_peso!GB154</f>
        <v>1.37</v>
      </c>
    </row>
    <row r="155" spans="1:184" x14ac:dyDescent="0.25">
      <c r="A155" s="60">
        <v>3101002</v>
      </c>
      <c r="B155" s="56" t="s">
        <v>156</v>
      </c>
      <c r="C155" s="129">
        <v>0.17</v>
      </c>
      <c r="D155" s="129">
        <v>1.92</v>
      </c>
      <c r="E155" s="129">
        <v>-1.35</v>
      </c>
      <c r="F155" s="129">
        <v>0.85</v>
      </c>
      <c r="G155" s="129">
        <v>1.25</v>
      </c>
      <c r="H155" s="129">
        <v>0.32</v>
      </c>
      <c r="I155" s="129">
        <v>0.28999999999999998</v>
      </c>
      <c r="J155" s="129">
        <v>0.84</v>
      </c>
      <c r="K155" s="129">
        <v>0.15</v>
      </c>
      <c r="L155" s="129">
        <v>1.56</v>
      </c>
      <c r="M155" s="129">
        <v>0.61</v>
      </c>
      <c r="N155" s="129">
        <v>0.28000000000000003</v>
      </c>
      <c r="O155" s="129">
        <v>0.15</v>
      </c>
      <c r="P155" s="129">
        <v>0.13</v>
      </c>
      <c r="Q155" s="129">
        <v>1.05</v>
      </c>
      <c r="R155" s="129">
        <v>2.48</v>
      </c>
      <c r="S155" s="129">
        <v>0.04</v>
      </c>
      <c r="T155" s="129">
        <v>3.79</v>
      </c>
      <c r="U155" s="129">
        <v>0.3</v>
      </c>
      <c r="V155" s="129">
        <v>1.32</v>
      </c>
      <c r="W155" s="129">
        <v>1.19</v>
      </c>
      <c r="X155" s="129">
        <v>1.37</v>
      </c>
      <c r="Y155" s="129">
        <v>0.8600000000000001</v>
      </c>
      <c r="Z155" s="129">
        <v>0.04</v>
      </c>
      <c r="AA155" s="129">
        <v>2.58</v>
      </c>
      <c r="AB155" s="129">
        <v>0</v>
      </c>
      <c r="AC155" s="129">
        <v>2.1</v>
      </c>
      <c r="AD155" s="129">
        <v>1.37</v>
      </c>
      <c r="AE155" s="129">
        <v>1.71</v>
      </c>
      <c r="AF155" s="129">
        <v>1.35</v>
      </c>
      <c r="AG155" s="129">
        <v>0.68</v>
      </c>
      <c r="AH155" s="129">
        <v>-1.77</v>
      </c>
      <c r="AI155" s="129">
        <v>1.22</v>
      </c>
      <c r="AJ155" s="129">
        <v>0.27</v>
      </c>
      <c r="AK155" s="129">
        <v>0.86</v>
      </c>
      <c r="AL155" s="129">
        <v>0.74</v>
      </c>
      <c r="AM155" s="129">
        <v>0.47</v>
      </c>
      <c r="AN155" s="129">
        <v>2.58</v>
      </c>
      <c r="AO155" s="129">
        <v>2.63</v>
      </c>
      <c r="AP155" s="129">
        <v>4.13</v>
      </c>
      <c r="AQ155" s="129">
        <v>0.93</v>
      </c>
      <c r="AR155" s="129">
        <v>2.0499999999999998</v>
      </c>
      <c r="AS155" s="129">
        <v>0.70999999999999985</v>
      </c>
      <c r="AT155" s="129">
        <v>0.95</v>
      </c>
      <c r="AU155" s="129">
        <v>1.49</v>
      </c>
      <c r="AV155" s="129">
        <v>0.97000000000000008</v>
      </c>
      <c r="AW155" s="129">
        <v>1.4</v>
      </c>
      <c r="AX155" s="129">
        <v>0.34</v>
      </c>
      <c r="AY155" s="129">
        <v>1.9700000000000002</v>
      </c>
      <c r="AZ155" s="129">
        <v>0.35</v>
      </c>
      <c r="BA155" s="129">
        <v>1.1499999999999999</v>
      </c>
      <c r="BB155" s="129">
        <v>-0.42000000000000004</v>
      </c>
      <c r="BC155" s="129">
        <v>0.21999999999999997</v>
      </c>
      <c r="BD155" s="129">
        <v>1.56</v>
      </c>
      <c r="BE155" s="129">
        <v>-0.21</v>
      </c>
      <c r="BF155" s="129">
        <v>-0.82000000000000006</v>
      </c>
      <c r="BG155" s="129">
        <v>-0.71</v>
      </c>
      <c r="BH155" s="129">
        <v>-1.21</v>
      </c>
      <c r="BI155" s="129">
        <v>1.8400000000000003</v>
      </c>
      <c r="BJ155" s="129">
        <v>0.8</v>
      </c>
      <c r="BK155" s="129">
        <v>-1.28</v>
      </c>
      <c r="BL155" s="129">
        <v>2.4500000000000002</v>
      </c>
      <c r="BM155" s="129">
        <v>0.49000000000000005</v>
      </c>
      <c r="BN155" s="129">
        <v>1.03</v>
      </c>
      <c r="BO155" s="129">
        <v>0.26</v>
      </c>
      <c r="BP155" s="129">
        <v>1.64</v>
      </c>
      <c r="BQ155" s="129">
        <v>-0.84</v>
      </c>
      <c r="BR155" s="129">
        <v>-0.48</v>
      </c>
      <c r="BS155" s="129">
        <v>-0.82000000000000006</v>
      </c>
      <c r="BT155" s="129">
        <v>1.88</v>
      </c>
      <c r="BU155" s="129">
        <v>-0.68</v>
      </c>
      <c r="BV155" s="129">
        <v>0.25</v>
      </c>
      <c r="BW155" s="129">
        <v>0.46999999999999992</v>
      </c>
      <c r="BX155" s="129">
        <v>-0.28000000000000003</v>
      </c>
      <c r="BY155" s="129">
        <v>-0.44</v>
      </c>
      <c r="BZ155" s="129">
        <v>-0.86999999999999988</v>
      </c>
      <c r="CA155" s="129">
        <v>1.61</v>
      </c>
      <c r="CB155" s="129">
        <v>1.9200000000000002</v>
      </c>
      <c r="CC155" s="129">
        <v>-1.08</v>
      </c>
      <c r="CD155" s="129">
        <v>-0.66</v>
      </c>
      <c r="CE155" s="129">
        <v>-1.5600000000000003</v>
      </c>
      <c r="CF155" s="129">
        <v>-0.68</v>
      </c>
      <c r="CG155" s="129">
        <v>-0.92</v>
      </c>
      <c r="CH155" s="129">
        <v>0.80000000000000016</v>
      </c>
      <c r="CI155" s="129">
        <v>0.62</v>
      </c>
      <c r="CJ155" s="129">
        <v>1.24</v>
      </c>
      <c r="CK155" s="129">
        <v>-1.23</v>
      </c>
      <c r="CL155" s="129">
        <v>-0.3</v>
      </c>
      <c r="CM155" s="129">
        <v>0</v>
      </c>
      <c r="CN155" s="129">
        <v>1.2</v>
      </c>
      <c r="CO155" s="129">
        <v>-0.21000000000000002</v>
      </c>
      <c r="CP155" s="129">
        <v>-0.87</v>
      </c>
      <c r="CQ155" s="129">
        <v>-0.75</v>
      </c>
      <c r="CR155" s="129">
        <v>-0.05</v>
      </c>
      <c r="CS155" s="129">
        <v>0.28000000000000003</v>
      </c>
      <c r="CT155" s="129">
        <v>-1.27</v>
      </c>
      <c r="CU155" s="129">
        <v>0.14000000000000001</v>
      </c>
      <c r="CV155" s="129">
        <v>0.76</v>
      </c>
      <c r="CW155" s="129">
        <v>0.19999999999999998</v>
      </c>
      <c r="CX155" s="129">
        <v>0.22</v>
      </c>
      <c r="CY155" s="129">
        <v>0.23999999999999996</v>
      </c>
      <c r="CZ155" s="129">
        <v>-0.05</v>
      </c>
      <c r="DA155" s="129">
        <v>0.55000000000000004</v>
      </c>
      <c r="DB155" s="129">
        <v>-0.18</v>
      </c>
      <c r="DC155" s="129">
        <v>1.51</v>
      </c>
      <c r="DD155" s="129">
        <v>-0.65</v>
      </c>
      <c r="DE155" s="129">
        <v>0.43</v>
      </c>
      <c r="DF155" s="129">
        <v>-0.22</v>
      </c>
      <c r="DG155" s="129">
        <v>1.39</v>
      </c>
      <c r="DH155" s="129">
        <v>0.76</v>
      </c>
      <c r="DI155" s="129">
        <v>1.1499999999999999</v>
      </c>
      <c r="DJ155" s="129">
        <v>1.1399999999999999</v>
      </c>
      <c r="DK155" s="129">
        <v>0.34</v>
      </c>
      <c r="DL155" s="129">
        <v>1.29</v>
      </c>
      <c r="DM155" s="129">
        <v>0.2</v>
      </c>
      <c r="DN155" s="129">
        <v>1.52</v>
      </c>
      <c r="DO155" s="129">
        <v>-0.9</v>
      </c>
      <c r="DP155" s="129">
        <v>-0.55000000000000004</v>
      </c>
      <c r="DQ155" s="129">
        <v>1.51</v>
      </c>
      <c r="DR155" s="129">
        <v>1.61</v>
      </c>
      <c r="DS155" s="129">
        <v>0.28000000000000003</v>
      </c>
      <c r="DT155" s="129">
        <v>0.15</v>
      </c>
      <c r="DU155" s="129">
        <v>0.18</v>
      </c>
      <c r="DV155" s="129">
        <v>1.5900000000000003</v>
      </c>
      <c r="DW155" s="129">
        <v>1.68</v>
      </c>
      <c r="DX155" s="129">
        <v>-0.67</v>
      </c>
      <c r="DY155" s="129">
        <v>0.93</v>
      </c>
      <c r="DZ155" s="129">
        <v>1.1599999999999999</v>
      </c>
      <c r="EA155" s="129">
        <v>-0.41</v>
      </c>
      <c r="EB155" s="129">
        <v>1.5499999999999998</v>
      </c>
      <c r="EC155" s="129">
        <v>2.13</v>
      </c>
      <c r="ED155" s="129">
        <v>-8.9999999999999983E-2</v>
      </c>
      <c r="EE155" s="129">
        <v>-0.05</v>
      </c>
      <c r="EF155" s="129">
        <v>0.66</v>
      </c>
      <c r="EG155" s="129">
        <v>0.72999999999999987</v>
      </c>
      <c r="EH155" s="129">
        <v>0.65</v>
      </c>
      <c r="EI155" s="129">
        <v>0.8</v>
      </c>
      <c r="EJ155" s="129">
        <v>0.38</v>
      </c>
      <c r="EK155" s="129">
        <v>0.33</v>
      </c>
      <c r="EL155" s="129">
        <v>1.82</v>
      </c>
      <c r="EM155" s="129">
        <v>-1.35</v>
      </c>
      <c r="EN155" s="129">
        <v>-0.28000000000000003</v>
      </c>
      <c r="EO155" s="129">
        <v>0.23</v>
      </c>
      <c r="EP155" s="129">
        <v>0.08</v>
      </c>
      <c r="EQ155" s="129">
        <v>0.15</v>
      </c>
      <c r="ER155" s="129">
        <v>0.17</v>
      </c>
      <c r="ES155" s="129">
        <v>0.03</v>
      </c>
      <c r="ET155" s="129">
        <v>-1.06</v>
      </c>
      <c r="EU155" s="129">
        <v>-0.43</v>
      </c>
      <c r="EV155">
        <f>100*SUMIF('12pxv'!$E$39:$E$492,$A155,'12pxv'!H$39:H$492)/sub_peso!EV155</f>
        <v>-0.3</v>
      </c>
      <c r="EW155">
        <f>100*SUMIF('12pxv'!$E$39:$E$492,$A155,'12pxv'!I$39:I$492)/sub_peso!EW155</f>
        <v>1.5699999999999998</v>
      </c>
      <c r="EX155">
        <f>100*SUMIF('12pxv'!$E$39:$E$492,$A155,'12pxv'!J$39:J$492)/sub_peso!EX155</f>
        <v>0.23</v>
      </c>
      <c r="EY155">
        <f>100*SUMIF('12pxv'!$E$39:$E$492,$A155,'12pxv'!K$39:K$492)/sub_peso!EY155</f>
        <v>-0.15</v>
      </c>
      <c r="EZ155">
        <f>100*SUMIF('12pxv'!$E$39:$E$492,$A155,'12pxv'!L$39:L$492)/sub_peso!EZ155</f>
        <v>-0.49</v>
      </c>
      <c r="FA155">
        <f>100*SUMIF('12pxv'!$E$39:$E$492,$A155,'12pxv'!M$39:M$492)/sub_peso!FA155</f>
        <v>1.32</v>
      </c>
      <c r="FB155">
        <f>100*SUMIF('12pxv'!$E$39:$E$492,$A155,'12pxv'!N$39:N$492)/sub_peso!FB155</f>
        <v>0.05</v>
      </c>
      <c r="FC155">
        <f>100*SUMIF('12pxv'!$E$39:$E$492,$A155,'12pxv'!O$39:O$492)/sub_peso!FC155</f>
        <v>-0.04</v>
      </c>
      <c r="FD155">
        <f>100*SUMIF('12pxv'!$E$39:$E$492,$A155,'12pxv'!P$39:P$492)/sub_peso!FD155</f>
        <v>1.83</v>
      </c>
      <c r="FE155">
        <f>100*SUMIF('12pxv'!$E$39:$E$492,$A155,'12pxv'!Q$39:Q$492)/sub_peso!FE155</f>
        <v>0.62</v>
      </c>
      <c r="FF155">
        <f>100*SUMIF('12pxv'!$E$39:$E$492,$A155,'12pxv'!R$39:R$492)/sub_peso!FF155</f>
        <v>1.29</v>
      </c>
      <c r="FG155">
        <f>100*SUMIF('12pxv'!$E$39:$E$492,$A155,'12pxv'!S$39:S$492)/sub_peso!FG155</f>
        <v>4.9999999999999996E-2</v>
      </c>
      <c r="FH155">
        <f>100*SUMIF('12pxv'!$E$39:$E$492,$A155,'12pxv'!T$39:T$492)/sub_peso!FH155</f>
        <v>1.3200000000000003</v>
      </c>
      <c r="FI155">
        <f>100*SUMIF('12pxv'!$E$39:$E$492,$A155,'12pxv'!U$39:U$492)/sub_peso!FI155</f>
        <v>0.48000000000000004</v>
      </c>
      <c r="FJ155">
        <f>100*SUMIF('12pxv'!$E$39:$E$492,$A155,'12pxv'!V$39:V$492)/sub_peso!FJ155</f>
        <v>0.33999999999999997</v>
      </c>
      <c r="FK155">
        <f>100*SUMIF('12pxv'!$E$39:$E$492,$A155,'12pxv'!W$39:W$492)/sub_peso!FK155</f>
        <v>0.92999999999999994</v>
      </c>
      <c r="FL155">
        <f>100*SUMIF('12pxv'!$E$39:$E$492,$A155,'12pxv'!X$39:X$492)/sub_peso!FL155</f>
        <v>1.84</v>
      </c>
      <c r="FM155">
        <f>100*SUMIF('12pxv'!$E$39:$E$492,$A155,'12pxv'!Y$39:Y$492)/sub_peso!FM155</f>
        <v>1.1599999999999999</v>
      </c>
      <c r="FN155">
        <f>100*SUMIF('12pxv'!$E$39:$E$492,$A155,'12pxv'!Z$39:Z$492)/sub_peso!FN155</f>
        <v>-1.01</v>
      </c>
      <c r="FO155">
        <f>100*SUMIF('12pxv'!$E$39:$E$492,$A155,'12pxv'!AA$39:AA$492)/sub_peso!FO155</f>
        <v>1.31</v>
      </c>
      <c r="FP155">
        <f>100*SUMIF('12pxv'!$E$39:$E$492,$A155,'12pxv'!AB$39:AB$492)/sub_peso!FP155</f>
        <v>-7.0000000000000007E-2</v>
      </c>
      <c r="FQ155">
        <f>100*SUMIF('12pxv'!$E$39:$E$492,$A155,'12pxv'!AC$39:AC$492)/sub_peso!FQ155</f>
        <v>1.65</v>
      </c>
      <c r="FR155">
        <f>100*SUMIF('12pxv'!$E$39:$E$492,$A155,'12pxv'!AD$39:AD$492)/sub_peso!FR155</f>
        <v>0.02</v>
      </c>
      <c r="FS155">
        <f>100*SUMIF('12pxv'!$E$39:$E$492,$A155,'12pxv'!AE$39:AE$492)/sub_peso!FS155</f>
        <v>1.91</v>
      </c>
      <c r="FT155">
        <f>100*SUMIF('12pxv'!$E$39:$E$492,$A155,'12pxv'!AF$39:AF$492)/sub_peso!FT155</f>
        <v>0.16</v>
      </c>
      <c r="FU155">
        <f>100*SUMIF('12pxv'!$E$39:$E$492,$A155,'12pxv'!AG$39:AG$492)/sub_peso!FU155</f>
        <v>-0.36000000000000004</v>
      </c>
      <c r="FV155">
        <f>100*SUMIF('12pxv'!$E$39:$E$492,$A155,'12pxv'!AH$39:AH$492)/sub_peso!FV155</f>
        <v>1</v>
      </c>
      <c r="FW155">
        <f>100*SUMIF('12pxv'!$E$39:$E$492,$A155,'12pxv'!AI$39:AI$492)/sub_peso!FW155</f>
        <v>-5.9999999999999991E-2</v>
      </c>
      <c r="FX155">
        <f>100*SUMIF('12pxv'!$E$39:$E$492,$A155,'12pxv'!AJ$39:AJ$492)/sub_peso!FX155</f>
        <v>1</v>
      </c>
      <c r="FY155">
        <f>100*SUMIF('12pxv'!$E$39:$E$492,$A155,'12pxv'!AK$39:AK$492)/sub_peso!FY155</f>
        <v>0.1</v>
      </c>
      <c r="FZ155">
        <f>100*SUMIF('12pxv'!$E$39:$E$492,$A155,'12pxv'!AL$39:AL$492)/sub_peso!FZ155</f>
        <v>0.90000000000000013</v>
      </c>
      <c r="GA155">
        <f>100*SUMIF('12pxv'!$E$39:$E$492,$A155,'12pxv'!AM$39:AM$492)/sub_peso!GA155</f>
        <v>0.6</v>
      </c>
      <c r="GB155">
        <f>100*SUMIF('12pxv'!$E$39:$E$492,$A155,'12pxv'!AN$39:AN$492)/sub_peso!GB155</f>
        <v>0</v>
      </c>
    </row>
    <row r="156" spans="1:184" x14ac:dyDescent="0.25">
      <c r="A156" s="60">
        <v>3101003</v>
      </c>
      <c r="B156" s="56" t="s">
        <v>157</v>
      </c>
      <c r="C156" s="129">
        <v>-0.16</v>
      </c>
      <c r="D156" s="129">
        <v>-0.18</v>
      </c>
      <c r="E156" s="129">
        <v>1.24</v>
      </c>
      <c r="F156" s="129">
        <v>-0.47000000000000003</v>
      </c>
      <c r="G156" s="129">
        <v>0.53</v>
      </c>
      <c r="H156" s="129">
        <v>1.03</v>
      </c>
      <c r="I156" s="129">
        <v>1.46</v>
      </c>
      <c r="J156" s="129">
        <v>0.66</v>
      </c>
      <c r="K156" s="129">
        <v>-0.08</v>
      </c>
      <c r="L156" s="129">
        <v>0.74</v>
      </c>
      <c r="M156" s="129">
        <v>-0.05</v>
      </c>
      <c r="N156" s="129">
        <v>-6.0000000000000005E-2</v>
      </c>
      <c r="O156" s="129">
        <v>2.58</v>
      </c>
      <c r="P156" s="129">
        <v>1.27</v>
      </c>
      <c r="Q156" s="129">
        <v>0.94</v>
      </c>
      <c r="R156" s="129">
        <v>-0.43999999999999995</v>
      </c>
      <c r="S156" s="129">
        <v>0.88000000000000012</v>
      </c>
      <c r="T156" s="129">
        <v>0.56000000000000005</v>
      </c>
      <c r="U156" s="129">
        <v>0.80999999999999994</v>
      </c>
      <c r="V156" s="129">
        <v>0.65</v>
      </c>
      <c r="W156" s="129">
        <v>0.2</v>
      </c>
      <c r="X156" s="129">
        <v>0.9</v>
      </c>
      <c r="Y156" s="129">
        <v>0.82000000000000006</v>
      </c>
      <c r="Z156" s="129">
        <v>0.89</v>
      </c>
      <c r="AA156" s="129">
        <v>1.31</v>
      </c>
      <c r="AB156" s="129">
        <v>-0.85</v>
      </c>
      <c r="AC156" s="129">
        <v>-0.65</v>
      </c>
      <c r="AD156" s="129">
        <v>0.65</v>
      </c>
      <c r="AE156" s="129">
        <v>2.37</v>
      </c>
      <c r="AF156" s="129">
        <v>0.81</v>
      </c>
      <c r="AG156" s="129">
        <v>0.94999999999999984</v>
      </c>
      <c r="AH156" s="129">
        <v>-0.95</v>
      </c>
      <c r="AI156" s="129">
        <v>0.57999999999999996</v>
      </c>
      <c r="AJ156" s="129">
        <v>1.44</v>
      </c>
      <c r="AK156" s="129">
        <v>0.16</v>
      </c>
      <c r="AL156" s="129">
        <v>0.56000000000000005</v>
      </c>
      <c r="AM156" s="129">
        <v>0.04</v>
      </c>
      <c r="AN156" s="129">
        <v>1.4</v>
      </c>
      <c r="AO156" s="129">
        <v>2.59</v>
      </c>
      <c r="AP156" s="129">
        <v>2.68</v>
      </c>
      <c r="AQ156" s="129">
        <v>1.77</v>
      </c>
      <c r="AR156" s="129">
        <v>3.6</v>
      </c>
      <c r="AS156" s="129">
        <v>3.24</v>
      </c>
      <c r="AT156" s="129">
        <v>0.11000000000000001</v>
      </c>
      <c r="AU156" s="129">
        <v>0.81</v>
      </c>
      <c r="AV156" s="129">
        <v>-0.06</v>
      </c>
      <c r="AW156" s="129">
        <v>1.26</v>
      </c>
      <c r="AX156" s="129">
        <v>1.1599999999999999</v>
      </c>
      <c r="AY156" s="129">
        <v>-0.61</v>
      </c>
      <c r="AZ156" s="129">
        <v>0.91000000000000014</v>
      </c>
      <c r="BA156" s="129">
        <v>0.62</v>
      </c>
      <c r="BB156" s="129">
        <v>0.26</v>
      </c>
      <c r="BC156" s="129">
        <v>0.73</v>
      </c>
      <c r="BD156" s="129">
        <v>-0.12</v>
      </c>
      <c r="BE156" s="129">
        <v>-0.01</v>
      </c>
      <c r="BF156" s="129">
        <v>0.11</v>
      </c>
      <c r="BG156" s="129">
        <v>0.27</v>
      </c>
      <c r="BH156" s="129">
        <v>1.94</v>
      </c>
      <c r="BI156" s="129">
        <v>0.34</v>
      </c>
      <c r="BJ156" s="129">
        <v>0.75</v>
      </c>
      <c r="BK156" s="129">
        <v>-0.38999999999999996</v>
      </c>
      <c r="BL156" s="129">
        <v>1.74</v>
      </c>
      <c r="BM156" s="129">
        <v>-0.23999999999999996</v>
      </c>
      <c r="BN156" s="129">
        <v>0.72999999999999987</v>
      </c>
      <c r="BO156" s="129">
        <v>0.20000000000000004</v>
      </c>
      <c r="BP156" s="129">
        <v>-0.31</v>
      </c>
      <c r="BQ156" s="129">
        <v>0.17999999999999997</v>
      </c>
      <c r="BR156" s="129">
        <v>-0.39</v>
      </c>
      <c r="BS156" s="129">
        <v>0.28000000000000003</v>
      </c>
      <c r="BT156" s="129">
        <v>-0.59</v>
      </c>
      <c r="BU156" s="129">
        <v>9.9999999999999992E-2</v>
      </c>
      <c r="BV156" s="129">
        <v>-0.99</v>
      </c>
      <c r="BW156" s="129">
        <v>0.41</v>
      </c>
      <c r="BX156" s="129">
        <v>0.46</v>
      </c>
      <c r="BY156" s="129">
        <v>-0.7</v>
      </c>
      <c r="BZ156" s="129">
        <v>0.79999999999999993</v>
      </c>
      <c r="CA156" s="129">
        <v>1.8100000000000003</v>
      </c>
      <c r="CB156" s="129">
        <v>-0.62</v>
      </c>
      <c r="CC156" s="129">
        <v>-0.94</v>
      </c>
      <c r="CD156" s="129">
        <v>0.7</v>
      </c>
      <c r="CE156" s="129">
        <v>-2.9999999999999995E-2</v>
      </c>
      <c r="CF156" s="129">
        <v>-0.85</v>
      </c>
      <c r="CG156" s="129">
        <v>-1.06</v>
      </c>
      <c r="CH156" s="129">
        <v>0.93</v>
      </c>
      <c r="CI156" s="129">
        <v>-0.44</v>
      </c>
      <c r="CJ156" s="129">
        <v>0.52</v>
      </c>
      <c r="CK156" s="129">
        <v>-1.71</v>
      </c>
      <c r="CL156" s="129">
        <v>0.37</v>
      </c>
      <c r="CM156" s="129">
        <v>-0.20999999999999996</v>
      </c>
      <c r="CN156" s="129">
        <v>0.43</v>
      </c>
      <c r="CO156" s="129">
        <v>-0.31</v>
      </c>
      <c r="CP156" s="129">
        <v>-0.98999999999999988</v>
      </c>
      <c r="CQ156" s="129">
        <v>-0.48</v>
      </c>
      <c r="CR156" s="129">
        <v>0.6</v>
      </c>
      <c r="CS156" s="129">
        <v>-2.77</v>
      </c>
      <c r="CT156" s="129">
        <v>-1.34</v>
      </c>
      <c r="CU156" s="129">
        <v>0.59</v>
      </c>
      <c r="CV156" s="129">
        <v>0.53</v>
      </c>
      <c r="CW156" s="129">
        <v>0.44</v>
      </c>
      <c r="CX156" s="129">
        <v>0.28999999999999992</v>
      </c>
      <c r="CY156" s="129">
        <v>0.44</v>
      </c>
      <c r="CZ156" s="129">
        <v>0.19</v>
      </c>
      <c r="DA156" s="129">
        <v>-0.27</v>
      </c>
      <c r="DB156" s="129">
        <v>-0.15</v>
      </c>
      <c r="DC156" s="129">
        <v>0.4</v>
      </c>
      <c r="DD156" s="129">
        <v>0.26</v>
      </c>
      <c r="DE156" s="129">
        <v>1.79</v>
      </c>
      <c r="DF156" s="129">
        <v>0.46000000000000008</v>
      </c>
      <c r="DG156" s="129">
        <v>-0.93</v>
      </c>
      <c r="DH156" s="129">
        <v>0.71</v>
      </c>
      <c r="DI156" s="129">
        <v>0.99</v>
      </c>
      <c r="DJ156" s="129">
        <v>0.45</v>
      </c>
      <c r="DK156" s="129">
        <v>-0.7</v>
      </c>
      <c r="DL156" s="129">
        <v>-7.0000000000000021E-2</v>
      </c>
      <c r="DM156" s="129">
        <v>0.15</v>
      </c>
      <c r="DN156" s="129">
        <v>0.97</v>
      </c>
      <c r="DO156" s="129">
        <v>-0.6</v>
      </c>
      <c r="DP156" s="129">
        <v>4.620000000000001</v>
      </c>
      <c r="DQ156" s="129">
        <v>3.85</v>
      </c>
      <c r="DR156" s="129">
        <v>1.24</v>
      </c>
      <c r="DS156" s="129">
        <v>-3.1</v>
      </c>
      <c r="DT156" s="129">
        <v>1.43</v>
      </c>
      <c r="DU156" s="129">
        <v>0.99999999999999989</v>
      </c>
      <c r="DV156" s="129">
        <v>0.76</v>
      </c>
      <c r="DW156" s="129">
        <v>-0.61</v>
      </c>
      <c r="DX156" s="129">
        <v>0.77000000000000013</v>
      </c>
      <c r="DY156" s="129">
        <v>0.75</v>
      </c>
      <c r="DZ156" s="129">
        <v>1.6799999999999997</v>
      </c>
      <c r="EA156" s="129">
        <v>-0.49</v>
      </c>
      <c r="EB156" s="129">
        <v>2.2200000000000002</v>
      </c>
      <c r="EC156" s="129">
        <v>-1.05</v>
      </c>
      <c r="ED156" s="129">
        <v>-0.09</v>
      </c>
      <c r="EE156" s="129">
        <v>2.0699999999999998</v>
      </c>
      <c r="EF156" s="129">
        <v>0.82</v>
      </c>
      <c r="EG156" s="129">
        <v>0.79000000000000015</v>
      </c>
      <c r="EH156" s="129">
        <v>0.99</v>
      </c>
      <c r="EI156" s="129">
        <v>0.45</v>
      </c>
      <c r="EJ156" s="129">
        <v>-0.11999999999999998</v>
      </c>
      <c r="EK156" s="129">
        <v>0.56999999999999995</v>
      </c>
      <c r="EL156" s="129">
        <v>0.99</v>
      </c>
      <c r="EM156" s="129">
        <v>0.84999999999999987</v>
      </c>
      <c r="EN156" s="129">
        <v>0.76</v>
      </c>
      <c r="EO156" s="129">
        <v>7.0000000000000007E-2</v>
      </c>
      <c r="EP156" s="129">
        <v>0.81</v>
      </c>
      <c r="EQ156" s="129">
        <v>-0.69</v>
      </c>
      <c r="ER156" s="129">
        <v>-0.99</v>
      </c>
      <c r="ES156" s="129">
        <v>-1.28</v>
      </c>
      <c r="ET156" s="129">
        <v>1.1599999999999999</v>
      </c>
      <c r="EU156" s="129">
        <v>-0.71</v>
      </c>
      <c r="EV156">
        <f>100*SUMIF('12pxv'!$E$39:$E$492,$A156,'12pxv'!H$39:H$492)/sub_peso!EV156</f>
        <v>-1.6899999999999997</v>
      </c>
      <c r="EW156">
        <f>100*SUMIF('12pxv'!$E$39:$E$492,$A156,'12pxv'!I$39:I$492)/sub_peso!EW156</f>
        <v>1.1000000000000001</v>
      </c>
      <c r="EX156">
        <f>100*SUMIF('12pxv'!$E$39:$E$492,$A156,'12pxv'!J$39:J$492)/sub_peso!EX156</f>
        <v>0.78</v>
      </c>
      <c r="EY156">
        <f>100*SUMIF('12pxv'!$E$39:$E$492,$A156,'12pxv'!K$39:K$492)/sub_peso!EY156</f>
        <v>-0.42999999999999994</v>
      </c>
      <c r="EZ156">
        <f>100*SUMIF('12pxv'!$E$39:$E$492,$A156,'12pxv'!L$39:L$492)/sub_peso!EZ156</f>
        <v>0.98</v>
      </c>
      <c r="FA156">
        <f>100*SUMIF('12pxv'!$E$39:$E$492,$A156,'12pxv'!M$39:M$492)/sub_peso!FA156</f>
        <v>3.0000000000000002E-2</v>
      </c>
      <c r="FB156">
        <f>100*SUMIF('12pxv'!$E$39:$E$492,$A156,'12pxv'!N$39:N$492)/sub_peso!FB156</f>
        <v>-0.10000000000000002</v>
      </c>
      <c r="FC156">
        <f>100*SUMIF('12pxv'!$E$39:$E$492,$A156,'12pxv'!O$39:O$492)/sub_peso!FC156</f>
        <v>1.29</v>
      </c>
      <c r="FD156">
        <f>100*SUMIF('12pxv'!$E$39:$E$492,$A156,'12pxv'!P$39:P$492)/sub_peso!FD156</f>
        <v>0.38</v>
      </c>
      <c r="FE156">
        <f>100*SUMIF('12pxv'!$E$39:$E$492,$A156,'12pxv'!Q$39:Q$492)/sub_peso!FE156</f>
        <v>0.74</v>
      </c>
      <c r="FF156">
        <f>100*SUMIF('12pxv'!$E$39:$E$492,$A156,'12pxv'!R$39:R$492)/sub_peso!FF156</f>
        <v>1.34</v>
      </c>
      <c r="FG156">
        <f>100*SUMIF('12pxv'!$E$39:$E$492,$A156,'12pxv'!S$39:S$492)/sub_peso!FG156</f>
        <v>0.3</v>
      </c>
      <c r="FH156">
        <f>100*SUMIF('12pxv'!$E$39:$E$492,$A156,'12pxv'!T$39:T$492)/sub_peso!FH156</f>
        <v>0.83</v>
      </c>
      <c r="FI156">
        <f>100*SUMIF('12pxv'!$E$39:$E$492,$A156,'12pxv'!U$39:U$492)/sub_peso!FI156</f>
        <v>0.38</v>
      </c>
      <c r="FJ156">
        <f>100*SUMIF('12pxv'!$E$39:$E$492,$A156,'12pxv'!V$39:V$492)/sub_peso!FJ156</f>
        <v>0.96</v>
      </c>
      <c r="FK156">
        <f>100*SUMIF('12pxv'!$E$39:$E$492,$A156,'12pxv'!W$39:W$492)/sub_peso!FK156</f>
        <v>0.84</v>
      </c>
      <c r="FL156">
        <f>100*SUMIF('12pxv'!$E$39:$E$492,$A156,'12pxv'!X$39:X$492)/sub_peso!FL156</f>
        <v>0.03</v>
      </c>
      <c r="FM156">
        <f>100*SUMIF('12pxv'!$E$39:$E$492,$A156,'12pxv'!Y$39:Y$492)/sub_peso!FM156</f>
        <v>-0.03</v>
      </c>
      <c r="FN156">
        <f>100*SUMIF('12pxv'!$E$39:$E$492,$A156,'12pxv'!Z$39:Z$492)/sub_peso!FN156</f>
        <v>1.61</v>
      </c>
      <c r="FO156">
        <f>100*SUMIF('12pxv'!$E$39:$E$492,$A156,'12pxv'!AA$39:AA$492)/sub_peso!FO156</f>
        <v>1.57</v>
      </c>
      <c r="FP156">
        <f>100*SUMIF('12pxv'!$E$39:$E$492,$A156,'12pxv'!AB$39:AB$492)/sub_peso!FP156</f>
        <v>-0.09</v>
      </c>
      <c r="FQ156">
        <f>100*SUMIF('12pxv'!$E$39:$E$492,$A156,'12pxv'!AC$39:AC$492)/sub_peso!FQ156</f>
        <v>1.64</v>
      </c>
      <c r="FR156">
        <f>100*SUMIF('12pxv'!$E$39:$E$492,$A156,'12pxv'!AD$39:AD$492)/sub_peso!FR156</f>
        <v>0.44</v>
      </c>
      <c r="FS156">
        <f>100*SUMIF('12pxv'!$E$39:$E$492,$A156,'12pxv'!AE$39:AE$492)/sub_peso!FS156</f>
        <v>1.46</v>
      </c>
      <c r="FT156">
        <f>100*SUMIF('12pxv'!$E$39:$E$492,$A156,'12pxv'!AF$39:AF$492)/sub_peso!FT156</f>
        <v>0</v>
      </c>
      <c r="FU156">
        <f>100*SUMIF('12pxv'!$E$39:$E$492,$A156,'12pxv'!AG$39:AG$492)/sub_peso!FU156</f>
        <v>2.52</v>
      </c>
      <c r="FV156">
        <f>100*SUMIF('12pxv'!$E$39:$E$492,$A156,'12pxv'!AH$39:AH$492)/sub_peso!FV156</f>
        <v>0.43</v>
      </c>
      <c r="FW156">
        <f>100*SUMIF('12pxv'!$E$39:$E$492,$A156,'12pxv'!AI$39:AI$492)/sub_peso!FW156</f>
        <v>-0.32</v>
      </c>
      <c r="FX156">
        <f>100*SUMIF('12pxv'!$E$39:$E$492,$A156,'12pxv'!AJ$39:AJ$492)/sub_peso!FX156</f>
        <v>-0.21</v>
      </c>
      <c r="FY156">
        <f>100*SUMIF('12pxv'!$E$39:$E$492,$A156,'12pxv'!AK$39:AK$492)/sub_peso!FY156</f>
        <v>0.25</v>
      </c>
      <c r="FZ156">
        <f>100*SUMIF('12pxv'!$E$39:$E$492,$A156,'12pxv'!AL$39:AL$492)/sub_peso!FZ156</f>
        <v>0.86</v>
      </c>
      <c r="GA156">
        <f>100*SUMIF('12pxv'!$E$39:$E$492,$A156,'12pxv'!AM$39:AM$492)/sub_peso!GA156</f>
        <v>1.37</v>
      </c>
      <c r="GB156">
        <f>100*SUMIF('12pxv'!$E$39:$E$492,$A156,'12pxv'!AN$39:AN$492)/sub_peso!GB156</f>
        <v>0.16</v>
      </c>
    </row>
    <row r="157" spans="1:184" x14ac:dyDescent="0.25">
      <c r="A157" s="60">
        <v>3101015</v>
      </c>
      <c r="B157" s="56" t="s">
        <v>158</v>
      </c>
      <c r="C157" s="129">
        <v>0.72</v>
      </c>
      <c r="D157" s="129">
        <v>0.71</v>
      </c>
      <c r="E157" s="129">
        <v>0.57999999999999996</v>
      </c>
      <c r="F157" s="129">
        <v>0.57999999999999996</v>
      </c>
      <c r="G157" s="129">
        <v>-0.6</v>
      </c>
      <c r="H157" s="129">
        <v>-0.06</v>
      </c>
      <c r="I157" s="129">
        <v>0.35</v>
      </c>
      <c r="J157" s="129">
        <v>1.67</v>
      </c>
      <c r="K157" s="129">
        <v>1.21</v>
      </c>
      <c r="L157" s="129">
        <v>0.66</v>
      </c>
      <c r="M157" s="129">
        <v>0.45000000000000007</v>
      </c>
      <c r="N157" s="129">
        <v>0.48</v>
      </c>
      <c r="O157" s="129">
        <v>1.44</v>
      </c>
      <c r="P157" s="129">
        <v>2.61</v>
      </c>
      <c r="Q157" s="129">
        <v>-0.9900000000000001</v>
      </c>
      <c r="R157" s="129">
        <v>0.8</v>
      </c>
      <c r="S157" s="129">
        <v>1.62</v>
      </c>
      <c r="T157" s="129">
        <v>-0.39</v>
      </c>
      <c r="U157" s="129">
        <v>0.86</v>
      </c>
      <c r="V157" s="129">
        <v>0.97</v>
      </c>
      <c r="W157" s="129">
        <v>0.98</v>
      </c>
      <c r="X157" s="129">
        <v>1.25</v>
      </c>
      <c r="Y157" s="129">
        <v>0.32</v>
      </c>
      <c r="Z157" s="129">
        <v>0.59</v>
      </c>
      <c r="AA157" s="129">
        <v>0.32</v>
      </c>
      <c r="AB157" s="129">
        <v>0.78</v>
      </c>
      <c r="AC157" s="129">
        <v>1.6799999999999997</v>
      </c>
      <c r="AD157" s="129">
        <v>0.76</v>
      </c>
      <c r="AE157" s="129">
        <v>0.26</v>
      </c>
      <c r="AF157" s="129">
        <v>1.86</v>
      </c>
      <c r="AG157" s="129">
        <v>0.86</v>
      </c>
      <c r="AH157" s="129">
        <v>0.45</v>
      </c>
      <c r="AI157" s="129">
        <v>0.43</v>
      </c>
      <c r="AJ157" s="129">
        <v>1.1399999999999999</v>
      </c>
      <c r="AK157" s="129">
        <v>-0.52</v>
      </c>
      <c r="AL157" s="129">
        <v>1.54</v>
      </c>
      <c r="AM157" s="129">
        <v>1.05</v>
      </c>
      <c r="AN157" s="129">
        <v>0.68</v>
      </c>
      <c r="AO157" s="129">
        <v>2.54</v>
      </c>
      <c r="AP157" s="129">
        <v>2.58</v>
      </c>
      <c r="AQ157" s="129">
        <v>1.35</v>
      </c>
      <c r="AR157" s="129">
        <v>3.57</v>
      </c>
      <c r="AS157" s="129">
        <v>1.7</v>
      </c>
      <c r="AT157" s="129">
        <v>3.3</v>
      </c>
      <c r="AU157" s="129">
        <v>-0.36</v>
      </c>
      <c r="AV157" s="129">
        <v>0.73</v>
      </c>
      <c r="AW157" s="129">
        <v>0.56000000000000005</v>
      </c>
      <c r="AX157" s="129">
        <v>0.28000000000000003</v>
      </c>
      <c r="AY157" s="129">
        <v>1.1100000000000001</v>
      </c>
      <c r="AZ157" s="129">
        <v>1.33</v>
      </c>
      <c r="BA157" s="129">
        <v>1.52</v>
      </c>
      <c r="BB157" s="129">
        <v>-2.9999999999999995E-2</v>
      </c>
      <c r="BC157" s="129">
        <v>0.25</v>
      </c>
      <c r="BD157" s="129">
        <v>0.94000000000000006</v>
      </c>
      <c r="BE157" s="129">
        <v>-1.47</v>
      </c>
      <c r="BF157" s="129">
        <v>1.94</v>
      </c>
      <c r="BG157" s="129">
        <v>0.83</v>
      </c>
      <c r="BH157" s="129">
        <v>0.92</v>
      </c>
      <c r="BI157" s="129">
        <v>2.12</v>
      </c>
      <c r="BJ157" s="129">
        <v>1.1299999999999999</v>
      </c>
      <c r="BK157" s="129">
        <v>-0.81</v>
      </c>
      <c r="BL157" s="129">
        <v>1.6099999999999999</v>
      </c>
      <c r="BM157" s="129">
        <v>-0.38</v>
      </c>
      <c r="BN157" s="129">
        <v>-0.41999999999999993</v>
      </c>
      <c r="BO157" s="129">
        <v>1.26</v>
      </c>
      <c r="BP157" s="129">
        <v>0.53</v>
      </c>
      <c r="BQ157" s="129">
        <v>0.14000000000000001</v>
      </c>
      <c r="BR157" s="129">
        <v>-0.1</v>
      </c>
      <c r="BS157" s="129">
        <v>2.44</v>
      </c>
      <c r="BT157" s="129">
        <v>-0.27</v>
      </c>
      <c r="BU157" s="129">
        <v>0.19000000000000003</v>
      </c>
      <c r="BV157" s="129">
        <v>1.24</v>
      </c>
      <c r="BW157" s="129">
        <v>-1.6</v>
      </c>
      <c r="BX157" s="129">
        <v>0.19</v>
      </c>
      <c r="BY157" s="129">
        <v>-0.26</v>
      </c>
      <c r="BZ157" s="129">
        <v>-0.65</v>
      </c>
      <c r="CA157" s="129">
        <v>0.28000000000000003</v>
      </c>
      <c r="CB157" s="129">
        <v>0.52</v>
      </c>
      <c r="CC157" s="129">
        <v>-1.6200000000000003</v>
      </c>
      <c r="CD157" s="129">
        <v>-0.45</v>
      </c>
      <c r="CE157" s="129">
        <v>-0.47</v>
      </c>
      <c r="CF157" s="129">
        <v>0.67</v>
      </c>
      <c r="CG157" s="129">
        <v>0.27</v>
      </c>
      <c r="CH157" s="129">
        <v>-0.92</v>
      </c>
      <c r="CI157" s="129">
        <v>-0.74</v>
      </c>
      <c r="CJ157" s="129">
        <v>-0.78</v>
      </c>
      <c r="CK157" s="129">
        <v>0.12</v>
      </c>
      <c r="CL157" s="129">
        <v>-1.1399999999999999</v>
      </c>
      <c r="CM157" s="129">
        <v>0.49</v>
      </c>
      <c r="CN157" s="129">
        <v>1.67</v>
      </c>
      <c r="CO157" s="129">
        <v>-2.02</v>
      </c>
      <c r="CP157" s="129">
        <v>-0.82</v>
      </c>
      <c r="CQ157" s="129">
        <v>-0.02</v>
      </c>
      <c r="CR157" s="129">
        <v>-0.74</v>
      </c>
      <c r="CS157" s="129">
        <v>-0.39</v>
      </c>
      <c r="CT157" s="129">
        <v>0.13</v>
      </c>
      <c r="CU157" s="129">
        <v>-0.87</v>
      </c>
      <c r="CV157" s="129">
        <v>0.48000000000000009</v>
      </c>
      <c r="CW157" s="129">
        <v>0.68</v>
      </c>
      <c r="CX157" s="129">
        <v>0.78</v>
      </c>
      <c r="CY157" s="129">
        <v>-0.14000000000000001</v>
      </c>
      <c r="CZ157" s="129">
        <v>0.70000000000000007</v>
      </c>
      <c r="DA157" s="129">
        <v>0.67</v>
      </c>
      <c r="DB157" s="129">
        <v>0.53</v>
      </c>
      <c r="DC157" s="129">
        <v>0.46999999999999992</v>
      </c>
      <c r="DD157" s="129">
        <v>0.53</v>
      </c>
      <c r="DE157" s="129">
        <v>-0.3</v>
      </c>
      <c r="DF157" s="129">
        <v>-0.92000000000000015</v>
      </c>
      <c r="DG157" s="129">
        <v>-0.43</v>
      </c>
      <c r="DH157" s="129">
        <v>-1.43</v>
      </c>
      <c r="DI157" s="129">
        <v>1.1299999999999997</v>
      </c>
      <c r="DJ157" s="129">
        <v>-0.23</v>
      </c>
      <c r="DK157" s="129">
        <v>0.6</v>
      </c>
      <c r="DL157" s="129">
        <v>-1.2000000000000002</v>
      </c>
      <c r="DM157" s="129">
        <v>2.88</v>
      </c>
      <c r="DN157" s="129">
        <v>-0.02</v>
      </c>
      <c r="DO157" s="129">
        <v>-3.61</v>
      </c>
      <c r="DP157" s="129">
        <v>2.4700000000000002</v>
      </c>
      <c r="DQ157" s="129">
        <v>2.9799999999999995</v>
      </c>
      <c r="DR157" s="129">
        <v>0.58999999999999986</v>
      </c>
      <c r="DS157" s="129">
        <v>0.19</v>
      </c>
      <c r="DT157" s="129">
        <v>-1.22</v>
      </c>
      <c r="DU157" s="129">
        <v>0.12</v>
      </c>
      <c r="DV157" s="129">
        <v>1.1199999999999999</v>
      </c>
      <c r="DW157" s="129">
        <v>-0.09</v>
      </c>
      <c r="DX157" s="129">
        <v>-0.54</v>
      </c>
      <c r="DY157" s="129">
        <v>0.85</v>
      </c>
      <c r="DZ157" s="129">
        <v>0.69</v>
      </c>
      <c r="EA157" s="129">
        <v>-0.69000000000000006</v>
      </c>
      <c r="EB157" s="129">
        <v>-0.49</v>
      </c>
      <c r="EC157" s="129">
        <v>1.1200000000000001</v>
      </c>
      <c r="ED157" s="129">
        <v>0.94</v>
      </c>
      <c r="EE157" s="129">
        <v>-0.64</v>
      </c>
      <c r="EF157" s="129">
        <v>1.2400000000000002</v>
      </c>
      <c r="EG157" s="129">
        <v>1.49</v>
      </c>
      <c r="EH157" s="129">
        <v>0.55000000000000004</v>
      </c>
      <c r="EI157" s="129">
        <v>-0.74</v>
      </c>
      <c r="EJ157" s="129">
        <v>-0.21</v>
      </c>
      <c r="EK157" s="129">
        <v>1.6899999999999997</v>
      </c>
      <c r="EL157" s="129">
        <v>1.0800000000000003</v>
      </c>
      <c r="EM157" s="129">
        <v>-0.15</v>
      </c>
      <c r="EN157" s="129">
        <v>0.06</v>
      </c>
      <c r="EO157" s="129">
        <v>0.72999999999999987</v>
      </c>
      <c r="EP157" s="129">
        <v>-1.31</v>
      </c>
      <c r="EQ157" s="129">
        <v>0.02</v>
      </c>
      <c r="ER157" s="129">
        <v>0.5</v>
      </c>
      <c r="ES157" s="129">
        <v>0.8</v>
      </c>
      <c r="ET157" s="129">
        <v>0.13</v>
      </c>
      <c r="EU157" s="129">
        <v>-0.02</v>
      </c>
      <c r="EV157">
        <f>100*SUMIF('12pxv'!$E$39:$E$492,$A157,'12pxv'!H$39:H$492)/sub_peso!EV157</f>
        <v>-0.13</v>
      </c>
      <c r="EW157">
        <f>100*SUMIF('12pxv'!$E$39:$E$492,$A157,'12pxv'!I$39:I$492)/sub_peso!EW157</f>
        <v>1.6</v>
      </c>
      <c r="EX157">
        <f>100*SUMIF('12pxv'!$E$39:$E$492,$A157,'12pxv'!J$39:J$492)/sub_peso!EX157</f>
        <v>1.5100000000000002</v>
      </c>
      <c r="EY157">
        <f>100*SUMIF('12pxv'!$E$39:$E$492,$A157,'12pxv'!K$39:K$492)/sub_peso!EY157</f>
        <v>-1.52</v>
      </c>
      <c r="EZ157">
        <f>100*SUMIF('12pxv'!$E$39:$E$492,$A157,'12pxv'!L$39:L$492)/sub_peso!EZ157</f>
        <v>0.54999999999999993</v>
      </c>
      <c r="FA157">
        <f>100*SUMIF('12pxv'!$E$39:$E$492,$A157,'12pxv'!M$39:M$492)/sub_peso!FA157</f>
        <v>0.59</v>
      </c>
      <c r="FB157">
        <f>100*SUMIF('12pxv'!$E$39:$E$492,$A157,'12pxv'!N$39:N$492)/sub_peso!FB157</f>
        <v>-0.7</v>
      </c>
      <c r="FC157">
        <f>100*SUMIF('12pxv'!$E$39:$E$492,$A157,'12pxv'!O$39:O$492)/sub_peso!FC157</f>
        <v>0.81</v>
      </c>
      <c r="FD157">
        <f>100*SUMIF('12pxv'!$E$39:$E$492,$A157,'12pxv'!P$39:P$492)/sub_peso!FD157</f>
        <v>0.5099999999999999</v>
      </c>
      <c r="FE157">
        <f>100*SUMIF('12pxv'!$E$39:$E$492,$A157,'12pxv'!Q$39:Q$492)/sub_peso!FE157</f>
        <v>1.3400000000000003</v>
      </c>
      <c r="FF157">
        <f>100*SUMIF('12pxv'!$E$39:$E$492,$A157,'12pxv'!R$39:R$492)/sub_peso!FF157</f>
        <v>0.67</v>
      </c>
      <c r="FG157">
        <f>100*SUMIF('12pxv'!$E$39:$E$492,$A157,'12pxv'!S$39:S$492)/sub_peso!FG157</f>
        <v>-0.59</v>
      </c>
      <c r="FH157">
        <f>100*SUMIF('12pxv'!$E$39:$E$492,$A157,'12pxv'!T$39:T$492)/sub_peso!FH157</f>
        <v>0.34</v>
      </c>
      <c r="FI157">
        <f>100*SUMIF('12pxv'!$E$39:$E$492,$A157,'12pxv'!U$39:U$492)/sub_peso!FI157</f>
        <v>1.79</v>
      </c>
      <c r="FJ157">
        <f>100*SUMIF('12pxv'!$E$39:$E$492,$A157,'12pxv'!V$39:V$492)/sub_peso!FJ157</f>
        <v>0.04</v>
      </c>
      <c r="FK157">
        <f>100*SUMIF('12pxv'!$E$39:$E$492,$A157,'12pxv'!W$39:W$492)/sub_peso!FK157</f>
        <v>2.48</v>
      </c>
      <c r="FL157">
        <f>100*SUMIF('12pxv'!$E$39:$E$492,$A157,'12pxv'!X$39:X$492)/sub_peso!FL157</f>
        <v>1.22</v>
      </c>
      <c r="FM157">
        <f>100*SUMIF('12pxv'!$E$39:$E$492,$A157,'12pxv'!Y$39:Y$492)/sub_peso!FM157</f>
        <v>0.35</v>
      </c>
      <c r="FN157">
        <f>100*SUMIF('12pxv'!$E$39:$E$492,$A157,'12pxv'!Z$39:Z$492)/sub_peso!FN157</f>
        <v>0.74999999999999989</v>
      </c>
      <c r="FO157">
        <f>100*SUMIF('12pxv'!$E$39:$E$492,$A157,'12pxv'!AA$39:AA$492)/sub_peso!FO157</f>
        <v>0.09</v>
      </c>
      <c r="FP157">
        <f>100*SUMIF('12pxv'!$E$39:$E$492,$A157,'12pxv'!AB$39:AB$492)/sub_peso!FP157</f>
        <v>-1.69</v>
      </c>
      <c r="FQ157">
        <f>100*SUMIF('12pxv'!$E$39:$E$492,$A157,'12pxv'!AC$39:AC$492)/sub_peso!FQ157</f>
        <v>-0.32</v>
      </c>
      <c r="FR157">
        <f>100*SUMIF('12pxv'!$E$39:$E$492,$A157,'12pxv'!AD$39:AD$492)/sub_peso!FR157</f>
        <v>1.6</v>
      </c>
      <c r="FS157">
        <f>100*SUMIF('12pxv'!$E$39:$E$492,$A157,'12pxv'!AE$39:AE$492)/sub_peso!FS157</f>
        <v>0.18000000000000002</v>
      </c>
      <c r="FT157">
        <f>100*SUMIF('12pxv'!$E$39:$E$492,$A157,'12pxv'!AF$39:AF$492)/sub_peso!FT157</f>
        <v>-0.41999999999999993</v>
      </c>
      <c r="FU157">
        <f>100*SUMIF('12pxv'!$E$39:$E$492,$A157,'12pxv'!AG$39:AG$492)/sub_peso!FU157</f>
        <v>1.9699999999999998</v>
      </c>
      <c r="FV157">
        <f>100*SUMIF('12pxv'!$E$39:$E$492,$A157,'12pxv'!AH$39:AH$492)/sub_peso!FV157</f>
        <v>0.93</v>
      </c>
      <c r="FW157">
        <f>100*SUMIF('12pxv'!$E$39:$E$492,$A157,'12pxv'!AI$39:AI$492)/sub_peso!FW157</f>
        <v>0.62</v>
      </c>
      <c r="FX157">
        <f>100*SUMIF('12pxv'!$E$39:$E$492,$A157,'12pxv'!AJ$39:AJ$492)/sub_peso!FX157</f>
        <v>1.74</v>
      </c>
      <c r="FY157">
        <f>100*SUMIF('12pxv'!$E$39:$E$492,$A157,'12pxv'!AK$39:AK$492)/sub_peso!FY157</f>
        <v>1.7699999999999998</v>
      </c>
      <c r="FZ157">
        <f>100*SUMIF('12pxv'!$E$39:$E$492,$A157,'12pxv'!AL$39:AL$492)/sub_peso!FZ157</f>
        <v>-0.27</v>
      </c>
      <c r="GA157">
        <f>100*SUMIF('12pxv'!$E$39:$E$492,$A157,'12pxv'!AM$39:AM$492)/sub_peso!GA157</f>
        <v>1.1900000000000002</v>
      </c>
      <c r="GB157">
        <f>100*SUMIF('12pxv'!$E$39:$E$492,$A157,'12pxv'!AN$39:AN$492)/sub_peso!GB157</f>
        <v>-0.56999999999999995</v>
      </c>
    </row>
    <row r="158" spans="1:184" x14ac:dyDescent="0.25">
      <c r="A158" s="60">
        <v>3101017</v>
      </c>
      <c r="B158" s="56" t="s">
        <v>159</v>
      </c>
      <c r="C158" s="129">
        <v>0.64</v>
      </c>
      <c r="D158" s="129">
        <v>1</v>
      </c>
      <c r="E158" s="129">
        <v>2.06</v>
      </c>
      <c r="F158" s="129">
        <v>0.6</v>
      </c>
      <c r="G158" s="129">
        <v>1.52</v>
      </c>
      <c r="H158" s="129">
        <v>-0.06</v>
      </c>
      <c r="I158" s="129">
        <v>0.68</v>
      </c>
      <c r="J158" s="129">
        <v>0.24</v>
      </c>
      <c r="K158" s="129">
        <v>1.58</v>
      </c>
      <c r="L158" s="129">
        <v>0.18</v>
      </c>
      <c r="M158" s="129">
        <v>-0.03</v>
      </c>
      <c r="N158" s="129">
        <v>-0.5</v>
      </c>
      <c r="O158" s="129">
        <v>4.6800000000000006</v>
      </c>
      <c r="P158" s="129">
        <v>-1.04</v>
      </c>
      <c r="Q158" s="129">
        <v>1.6</v>
      </c>
      <c r="R158" s="129">
        <v>1.7</v>
      </c>
      <c r="S158" s="129">
        <v>-3.0000000000000002E-2</v>
      </c>
      <c r="T158" s="129">
        <v>2.16</v>
      </c>
      <c r="U158" s="129">
        <v>0.84000000000000008</v>
      </c>
      <c r="V158" s="129">
        <v>1.27</v>
      </c>
      <c r="W158" s="129">
        <v>0.22</v>
      </c>
      <c r="X158" s="129">
        <v>-0.28000000000000008</v>
      </c>
      <c r="Y158" s="129">
        <v>1.02</v>
      </c>
      <c r="Z158" s="129">
        <v>1.43</v>
      </c>
      <c r="AA158" s="129">
        <v>0.11</v>
      </c>
      <c r="AB158" s="129">
        <v>0.38999999999999996</v>
      </c>
      <c r="AC158" s="129">
        <v>0.83</v>
      </c>
      <c r="AD158" s="129">
        <v>0.44</v>
      </c>
      <c r="AE158" s="129">
        <v>1.79</v>
      </c>
      <c r="AF158" s="129">
        <v>0.69</v>
      </c>
      <c r="AG158" s="129">
        <v>-0.70000000000000007</v>
      </c>
      <c r="AH158" s="129">
        <v>2.9999999999999995E-2</v>
      </c>
      <c r="AI158" s="129">
        <v>1.4</v>
      </c>
      <c r="AJ158" s="129">
        <v>2.38</v>
      </c>
      <c r="AK158" s="129">
        <v>1.0900000000000001</v>
      </c>
      <c r="AL158" s="129">
        <v>3.62</v>
      </c>
      <c r="AM158" s="129">
        <v>0.88</v>
      </c>
      <c r="AN158" s="129">
        <v>3.81</v>
      </c>
      <c r="AO158" s="129">
        <v>5.53</v>
      </c>
      <c r="AP158" s="129">
        <v>5.16</v>
      </c>
      <c r="AQ158" s="129">
        <v>1.25</v>
      </c>
      <c r="AR158" s="129">
        <v>3.71</v>
      </c>
      <c r="AS158" s="129">
        <v>2.0299999999999998</v>
      </c>
      <c r="AT158" s="129">
        <v>-1.34</v>
      </c>
      <c r="AU158" s="129">
        <v>-0.61</v>
      </c>
      <c r="AV158" s="129">
        <v>-1.66</v>
      </c>
      <c r="AW158" s="129">
        <v>-1.6</v>
      </c>
      <c r="AX158" s="129">
        <v>7.0000000000000007E-2</v>
      </c>
      <c r="AY158" s="129">
        <v>0.94999999999999984</v>
      </c>
      <c r="AZ158" s="129">
        <v>-1.04</v>
      </c>
      <c r="BA158" s="129">
        <v>0.08</v>
      </c>
      <c r="BB158" s="129">
        <v>-0.66</v>
      </c>
      <c r="BC158" s="129">
        <v>-0.5</v>
      </c>
      <c r="BD158" s="129">
        <v>0.64</v>
      </c>
      <c r="BE158" s="129">
        <v>1.22</v>
      </c>
      <c r="BF158" s="129">
        <v>-0.59</v>
      </c>
      <c r="BG158" s="129">
        <v>8.9999999999999983E-2</v>
      </c>
      <c r="BH158" s="129">
        <v>2.0699999999999998</v>
      </c>
      <c r="BI158" s="129">
        <v>-0.81</v>
      </c>
      <c r="BJ158" s="129">
        <v>1.3</v>
      </c>
      <c r="BK158" s="129">
        <v>0.57999999999999996</v>
      </c>
      <c r="BL158" s="129">
        <v>1.9100000000000001</v>
      </c>
      <c r="BM158" s="129">
        <v>-0.49</v>
      </c>
      <c r="BN158" s="129">
        <v>0.32</v>
      </c>
      <c r="BO158" s="129">
        <v>0.28000000000000003</v>
      </c>
      <c r="BP158" s="129">
        <v>0.65</v>
      </c>
      <c r="BQ158" s="129">
        <v>0.43</v>
      </c>
      <c r="BR158" s="129">
        <v>0.34</v>
      </c>
      <c r="BS158" s="129">
        <v>-0.21</v>
      </c>
      <c r="BT158" s="129">
        <v>0.53000000000000014</v>
      </c>
      <c r="BU158" s="129">
        <v>1.61</v>
      </c>
      <c r="BV158" s="129">
        <v>1.4200000000000002</v>
      </c>
      <c r="BW158" s="129">
        <v>-0.46</v>
      </c>
      <c r="BX158" s="129">
        <v>-0.46</v>
      </c>
      <c r="BY158" s="129">
        <v>0.76</v>
      </c>
      <c r="BZ158" s="129">
        <v>-0.44</v>
      </c>
      <c r="CA158" s="129">
        <v>0.41</v>
      </c>
      <c r="CB158" s="129">
        <v>0.8</v>
      </c>
      <c r="CC158" s="129">
        <v>1.51</v>
      </c>
      <c r="CD158" s="129">
        <v>-1.3</v>
      </c>
      <c r="CE158" s="129">
        <v>-1.56</v>
      </c>
      <c r="CF158" s="129">
        <v>-0.24</v>
      </c>
      <c r="CG158" s="129">
        <v>-0.45</v>
      </c>
      <c r="CH158" s="129">
        <v>-0.2</v>
      </c>
      <c r="CI158" s="129">
        <v>0.75</v>
      </c>
      <c r="CJ158" s="129">
        <v>0.56999999999999984</v>
      </c>
      <c r="CK158" s="129">
        <v>0.74</v>
      </c>
      <c r="CL158" s="129">
        <v>0.22</v>
      </c>
      <c r="CM158" s="129">
        <v>-0.01</v>
      </c>
      <c r="CN158" s="129">
        <v>0.59</v>
      </c>
      <c r="CO158" s="129">
        <v>-0.91</v>
      </c>
      <c r="CP158" s="129">
        <v>-0.15</v>
      </c>
      <c r="CQ158" s="129">
        <v>0.74</v>
      </c>
      <c r="CR158" s="129">
        <v>0.61</v>
      </c>
      <c r="CS158" s="129">
        <v>-0.3</v>
      </c>
      <c r="CT158" s="129">
        <v>0.12</v>
      </c>
      <c r="CU158" s="129">
        <v>-1.06</v>
      </c>
      <c r="CV158" s="129">
        <v>0.44000000000000006</v>
      </c>
      <c r="CW158" s="129">
        <v>0.61</v>
      </c>
      <c r="CX158" s="129">
        <v>0.24000000000000002</v>
      </c>
      <c r="CY158" s="129">
        <v>-0.01</v>
      </c>
      <c r="CZ158" s="129">
        <v>0.21</v>
      </c>
      <c r="DA158" s="129">
        <v>-0.35</v>
      </c>
      <c r="DB158" s="129">
        <v>0.56999999999999995</v>
      </c>
      <c r="DC158" s="129">
        <v>1.5200000000000002</v>
      </c>
      <c r="DD158" s="129">
        <v>-0.96</v>
      </c>
      <c r="DE158" s="129">
        <v>0.43000000000000005</v>
      </c>
      <c r="DF158" s="129">
        <v>0.33000000000000007</v>
      </c>
      <c r="DG158" s="129">
        <v>1.96</v>
      </c>
      <c r="DH158" s="129">
        <v>-0.56000000000000005</v>
      </c>
      <c r="DI158" s="129">
        <v>6.55</v>
      </c>
      <c r="DJ158" s="129">
        <v>3.52</v>
      </c>
      <c r="DK158" s="129">
        <v>-0.2</v>
      </c>
      <c r="DL158" s="129">
        <v>-1.7400000000000002</v>
      </c>
      <c r="DM158" s="129">
        <v>-0.02</v>
      </c>
      <c r="DN158" s="129">
        <v>-0.03</v>
      </c>
      <c r="DO158" s="129">
        <v>0.74</v>
      </c>
      <c r="DP158" s="129">
        <v>-0.97</v>
      </c>
      <c r="DQ158" s="129">
        <v>1.07</v>
      </c>
      <c r="DR158" s="129">
        <v>-0.35</v>
      </c>
      <c r="DS158" s="129">
        <v>-0.74</v>
      </c>
      <c r="DT158" s="129">
        <v>-0.62</v>
      </c>
      <c r="DU158" s="129">
        <v>0.19</v>
      </c>
      <c r="DV158" s="129">
        <v>-0.43</v>
      </c>
      <c r="DW158" s="129">
        <v>1.41</v>
      </c>
      <c r="DX158" s="129">
        <v>-1.43</v>
      </c>
      <c r="DY158" s="129">
        <v>-0.35</v>
      </c>
      <c r="DZ158" s="129">
        <v>-1.1599999999999999</v>
      </c>
      <c r="EA158" s="129">
        <v>1.1100000000000001</v>
      </c>
      <c r="EB158" s="129">
        <v>-0.11000000000000001</v>
      </c>
      <c r="EC158" s="129">
        <v>1.57</v>
      </c>
      <c r="ED158" s="129">
        <v>1.7</v>
      </c>
      <c r="EE158" s="129">
        <v>-0.16</v>
      </c>
      <c r="EF158" s="129">
        <v>2.67</v>
      </c>
      <c r="EG158" s="129">
        <v>3.29</v>
      </c>
      <c r="EH158" s="129">
        <v>0.6</v>
      </c>
      <c r="EI158" s="129">
        <v>-0.63</v>
      </c>
      <c r="EJ158" s="129">
        <v>1.33</v>
      </c>
      <c r="EK158" s="129">
        <v>-0.27</v>
      </c>
      <c r="EL158" s="129">
        <v>2.85</v>
      </c>
      <c r="EM158" s="129">
        <v>-0.66</v>
      </c>
      <c r="EN158" s="129">
        <v>-0.11</v>
      </c>
      <c r="EO158" s="129">
        <v>1.47</v>
      </c>
      <c r="EP158" s="129">
        <v>-0.12</v>
      </c>
      <c r="EQ158" s="129">
        <v>0.28999999999999998</v>
      </c>
      <c r="ER158" s="129">
        <v>0.8899999999999999</v>
      </c>
      <c r="ES158" s="129">
        <v>0.91</v>
      </c>
      <c r="ET158" s="129">
        <v>3.01</v>
      </c>
      <c r="EU158" s="129">
        <v>-1.1100000000000001</v>
      </c>
      <c r="EV158">
        <f>100*SUMIF('12pxv'!$E$39:$E$492,$A158,'12pxv'!H$39:H$492)/sub_peso!EV158</f>
        <v>2.09</v>
      </c>
      <c r="EW158">
        <f>100*SUMIF('12pxv'!$E$39:$E$492,$A158,'12pxv'!I$39:I$492)/sub_peso!EW158</f>
        <v>2.0499999999999998</v>
      </c>
      <c r="EX158">
        <f>100*SUMIF('12pxv'!$E$39:$E$492,$A158,'12pxv'!J$39:J$492)/sub_peso!EX158</f>
        <v>-2.61</v>
      </c>
      <c r="EY158">
        <f>100*SUMIF('12pxv'!$E$39:$E$492,$A158,'12pxv'!K$39:K$492)/sub_peso!EY158</f>
        <v>-0.51</v>
      </c>
      <c r="EZ158">
        <f>100*SUMIF('12pxv'!$E$39:$E$492,$A158,'12pxv'!L$39:L$492)/sub_peso!EZ158</f>
        <v>0.7</v>
      </c>
      <c r="FA158">
        <f>100*SUMIF('12pxv'!$E$39:$E$492,$A158,'12pxv'!M$39:M$492)/sub_peso!FA158</f>
        <v>-1.5299999999999998</v>
      </c>
      <c r="FB158">
        <f>100*SUMIF('12pxv'!$E$39:$E$492,$A158,'12pxv'!N$39:N$492)/sub_peso!FB158</f>
        <v>-0.15</v>
      </c>
      <c r="FC158">
        <f>100*SUMIF('12pxv'!$E$39:$E$492,$A158,'12pxv'!O$39:O$492)/sub_peso!FC158</f>
        <v>0.56000000000000005</v>
      </c>
      <c r="FD158">
        <f>100*SUMIF('12pxv'!$E$39:$E$492,$A158,'12pxv'!P$39:P$492)/sub_peso!FD158</f>
        <v>0.15</v>
      </c>
      <c r="FE158">
        <f>100*SUMIF('12pxv'!$E$39:$E$492,$A158,'12pxv'!Q$39:Q$492)/sub_peso!FE158</f>
        <v>-1.39</v>
      </c>
      <c r="FF158">
        <f>100*SUMIF('12pxv'!$E$39:$E$492,$A158,'12pxv'!R$39:R$492)/sub_peso!FF158</f>
        <v>-0.17</v>
      </c>
      <c r="FG158">
        <f>100*SUMIF('12pxv'!$E$39:$E$492,$A158,'12pxv'!S$39:S$492)/sub_peso!FG158</f>
        <v>0.5</v>
      </c>
      <c r="FH158">
        <f>100*SUMIF('12pxv'!$E$39:$E$492,$A158,'12pxv'!T$39:T$492)/sub_peso!FH158</f>
        <v>0.85</v>
      </c>
      <c r="FI158">
        <f>100*SUMIF('12pxv'!$E$39:$E$492,$A158,'12pxv'!U$39:U$492)/sub_peso!FI158</f>
        <v>-0.26</v>
      </c>
      <c r="FJ158">
        <f>100*SUMIF('12pxv'!$E$39:$E$492,$A158,'12pxv'!V$39:V$492)/sub_peso!FJ158</f>
        <v>-0.04</v>
      </c>
      <c r="FK158">
        <f>100*SUMIF('12pxv'!$E$39:$E$492,$A158,'12pxv'!W$39:W$492)/sub_peso!FK158</f>
        <v>1.6</v>
      </c>
      <c r="FL158">
        <f>100*SUMIF('12pxv'!$E$39:$E$492,$A158,'12pxv'!X$39:X$492)/sub_peso!FL158</f>
        <v>-0.78</v>
      </c>
      <c r="FM158">
        <f>100*SUMIF('12pxv'!$E$39:$E$492,$A158,'12pxv'!Y$39:Y$492)/sub_peso!FM158</f>
        <v>-0.66</v>
      </c>
      <c r="FN158">
        <f>100*SUMIF('12pxv'!$E$39:$E$492,$A158,'12pxv'!Z$39:Z$492)/sub_peso!FN158</f>
        <v>0.08</v>
      </c>
      <c r="FO158">
        <f>100*SUMIF('12pxv'!$E$39:$E$492,$A158,'12pxv'!AA$39:AA$492)/sub_peso!FO158</f>
        <v>1.31</v>
      </c>
      <c r="FP158">
        <f>100*SUMIF('12pxv'!$E$39:$E$492,$A158,'12pxv'!AB$39:AB$492)/sub_peso!FP158</f>
        <v>1.28</v>
      </c>
      <c r="FQ158">
        <f>100*SUMIF('12pxv'!$E$39:$E$492,$A158,'12pxv'!AC$39:AC$492)/sub_peso!FQ158</f>
        <v>0.24</v>
      </c>
      <c r="FR158">
        <f>100*SUMIF('12pxv'!$E$39:$E$492,$A158,'12pxv'!AD$39:AD$492)/sub_peso!FR158</f>
        <v>1.36</v>
      </c>
      <c r="FS158">
        <f>100*SUMIF('12pxv'!$E$39:$E$492,$A158,'12pxv'!AE$39:AE$492)/sub_peso!FS158</f>
        <v>-0.20000000000000004</v>
      </c>
      <c r="FT158">
        <f>100*SUMIF('12pxv'!$E$39:$E$492,$A158,'12pxv'!AF$39:AF$492)/sub_peso!FT158</f>
        <v>0.78999999999999992</v>
      </c>
      <c r="FU158">
        <f>100*SUMIF('12pxv'!$E$39:$E$492,$A158,'12pxv'!AG$39:AG$492)/sub_peso!FU158</f>
        <v>2.39</v>
      </c>
      <c r="FV158">
        <f>100*SUMIF('12pxv'!$E$39:$E$492,$A158,'12pxv'!AH$39:AH$492)/sub_peso!FV158</f>
        <v>0.11</v>
      </c>
      <c r="FW158">
        <f>100*SUMIF('12pxv'!$E$39:$E$492,$A158,'12pxv'!AI$39:AI$492)/sub_peso!FW158</f>
        <v>1.8</v>
      </c>
      <c r="FX158">
        <f>100*SUMIF('12pxv'!$E$39:$E$492,$A158,'12pxv'!AJ$39:AJ$492)/sub_peso!FX158</f>
        <v>1.06</v>
      </c>
      <c r="FY158">
        <f>100*SUMIF('12pxv'!$E$39:$E$492,$A158,'12pxv'!AK$39:AK$492)/sub_peso!FY158</f>
        <v>0.82999999999999985</v>
      </c>
      <c r="FZ158">
        <f>100*SUMIF('12pxv'!$E$39:$E$492,$A158,'12pxv'!AL$39:AL$492)/sub_peso!FZ158</f>
        <v>1.23</v>
      </c>
      <c r="GA158">
        <f>100*SUMIF('12pxv'!$E$39:$E$492,$A158,'12pxv'!AM$39:AM$492)/sub_peso!GA158</f>
        <v>0.85</v>
      </c>
      <c r="GB158">
        <f>100*SUMIF('12pxv'!$E$39:$E$492,$A158,'12pxv'!AN$39:AN$492)/sub_peso!GB158</f>
        <v>-0.32</v>
      </c>
    </row>
    <row r="159" spans="1:184" x14ac:dyDescent="0.25">
      <c r="A159" s="60">
        <v>3102005</v>
      </c>
      <c r="B159" s="56" t="s">
        <v>161</v>
      </c>
      <c r="C159" s="129">
        <v>-0.23000000000000004</v>
      </c>
      <c r="D159" s="129">
        <v>-0.46000000000000008</v>
      </c>
      <c r="E159" s="129">
        <v>2</v>
      </c>
      <c r="F159" s="129">
        <v>0.85</v>
      </c>
      <c r="G159" s="129">
        <v>-0.39</v>
      </c>
      <c r="H159" s="129">
        <v>3.9799999999999995</v>
      </c>
      <c r="I159" s="129">
        <v>0.19</v>
      </c>
      <c r="J159" s="129">
        <v>-0.81</v>
      </c>
      <c r="K159" s="129">
        <v>1.5200000000000002</v>
      </c>
      <c r="L159" s="129">
        <v>-3.05</v>
      </c>
      <c r="M159" s="129">
        <v>2.38</v>
      </c>
      <c r="N159" s="129">
        <v>2.33</v>
      </c>
      <c r="O159" s="129">
        <v>0.85</v>
      </c>
      <c r="P159" s="129">
        <v>2.68</v>
      </c>
      <c r="Q159" s="129">
        <v>-0.52</v>
      </c>
      <c r="R159" s="129">
        <v>0.68</v>
      </c>
      <c r="S159" s="129">
        <v>3.74</v>
      </c>
      <c r="T159" s="129">
        <v>0.48</v>
      </c>
      <c r="U159" s="129">
        <v>-0.96</v>
      </c>
      <c r="V159" s="129">
        <v>1.2699999999999998</v>
      </c>
      <c r="W159" s="129">
        <v>-0.95</v>
      </c>
      <c r="X159" s="129">
        <v>-0.06</v>
      </c>
      <c r="Y159" s="129">
        <v>0.81</v>
      </c>
      <c r="Z159" s="129">
        <v>2.06</v>
      </c>
      <c r="AA159" s="129">
        <v>1.79</v>
      </c>
      <c r="AB159" s="129">
        <v>-1.2299999999999998</v>
      </c>
      <c r="AC159" s="129">
        <v>0.48999999999999994</v>
      </c>
      <c r="AD159" s="129">
        <v>3.31</v>
      </c>
      <c r="AE159" s="129">
        <v>1.33</v>
      </c>
      <c r="AF159" s="129">
        <v>0.16</v>
      </c>
      <c r="AG159" s="129">
        <v>0.72</v>
      </c>
      <c r="AH159" s="129">
        <v>-2.6</v>
      </c>
      <c r="AI159" s="129">
        <v>2.0099999999999998</v>
      </c>
      <c r="AJ159" s="129">
        <v>0.9</v>
      </c>
      <c r="AK159" s="129">
        <v>0.83999999999999986</v>
      </c>
      <c r="AL159" s="129">
        <v>0.95999999999999985</v>
      </c>
      <c r="AM159" s="129">
        <v>1.88</v>
      </c>
      <c r="AN159" s="129">
        <v>0.87</v>
      </c>
      <c r="AO159" s="129">
        <v>1.56</v>
      </c>
      <c r="AP159" s="129">
        <v>1.46</v>
      </c>
      <c r="AQ159" s="129">
        <v>0.28000000000000008</v>
      </c>
      <c r="AR159" s="129">
        <v>0.32</v>
      </c>
      <c r="AS159" s="129">
        <v>0.8</v>
      </c>
      <c r="AT159" s="129">
        <v>0.41000000000000003</v>
      </c>
      <c r="AU159" s="129">
        <v>3.22</v>
      </c>
      <c r="AV159" s="129">
        <v>0.34</v>
      </c>
      <c r="AW159" s="129">
        <v>1.9</v>
      </c>
      <c r="AX159" s="129">
        <v>1.1599999999999999</v>
      </c>
      <c r="AY159" s="129">
        <v>0.13</v>
      </c>
      <c r="AZ159" s="129">
        <v>2.85</v>
      </c>
      <c r="BA159" s="129">
        <v>1.41</v>
      </c>
      <c r="BB159" s="129">
        <v>0.35</v>
      </c>
      <c r="BC159" s="129">
        <v>0.08</v>
      </c>
      <c r="BD159" s="129">
        <v>0.77</v>
      </c>
      <c r="BE159" s="129">
        <v>1.19</v>
      </c>
      <c r="BF159" s="129">
        <v>1.9699999999999998</v>
      </c>
      <c r="BG159" s="129">
        <v>1.41</v>
      </c>
      <c r="BH159" s="129">
        <v>0.35</v>
      </c>
      <c r="BI159" s="129">
        <v>0.41</v>
      </c>
      <c r="BJ159" s="129">
        <v>-0.31</v>
      </c>
      <c r="BK159" s="129">
        <v>0.89999999999999991</v>
      </c>
      <c r="BL159" s="129">
        <v>0.7400000000000001</v>
      </c>
      <c r="BM159" s="129">
        <v>1.25</v>
      </c>
      <c r="BN159" s="129">
        <v>1.0999999999999999</v>
      </c>
      <c r="BO159" s="129">
        <v>2.33</v>
      </c>
      <c r="BP159" s="129">
        <v>0.42</v>
      </c>
      <c r="BQ159" s="129">
        <v>0.42</v>
      </c>
      <c r="BR159" s="129">
        <v>1.1200000000000001</v>
      </c>
      <c r="BS159" s="129">
        <v>2.0700000000000003</v>
      </c>
      <c r="BT159" s="129">
        <v>0.84</v>
      </c>
      <c r="BU159" s="129">
        <v>0.21</v>
      </c>
      <c r="BV159" s="129">
        <v>1.9</v>
      </c>
      <c r="BW159" s="129">
        <v>1.59</v>
      </c>
      <c r="BX159" s="129">
        <v>-0.31999999999999995</v>
      </c>
      <c r="BY159" s="129">
        <v>-0.26</v>
      </c>
      <c r="BZ159" s="129">
        <v>-0.58000000000000007</v>
      </c>
      <c r="CA159" s="129">
        <v>1.24</v>
      </c>
      <c r="CB159" s="129">
        <v>1.1199999999999999</v>
      </c>
      <c r="CC159" s="129">
        <v>0.04</v>
      </c>
      <c r="CD159" s="129">
        <v>0.91</v>
      </c>
      <c r="CE159" s="129">
        <v>-0.24</v>
      </c>
      <c r="CF159" s="129">
        <v>0.76</v>
      </c>
      <c r="CG159" s="129">
        <v>0.31</v>
      </c>
      <c r="CH159" s="129">
        <v>0.8</v>
      </c>
      <c r="CI159" s="129">
        <v>0.64</v>
      </c>
      <c r="CJ159" s="129">
        <v>1.03</v>
      </c>
      <c r="CK159" s="129">
        <v>-0.76</v>
      </c>
      <c r="CL159" s="129">
        <v>1.1200000000000001</v>
      </c>
      <c r="CM159" s="129">
        <v>1.0000000000000002E-2</v>
      </c>
      <c r="CN159" s="129">
        <v>-0.18</v>
      </c>
      <c r="CO159" s="129">
        <v>-0.73</v>
      </c>
      <c r="CP159" s="129">
        <v>1.37</v>
      </c>
      <c r="CQ159" s="129">
        <v>-0.4</v>
      </c>
      <c r="CR159" s="129">
        <v>-0.72</v>
      </c>
      <c r="CS159" s="129">
        <v>1.2699999999999998</v>
      </c>
      <c r="CT159" s="129">
        <v>0.9</v>
      </c>
      <c r="CU159" s="129">
        <v>0.17</v>
      </c>
      <c r="CV159" s="129">
        <v>0.26</v>
      </c>
      <c r="CW159" s="129">
        <v>1.06</v>
      </c>
      <c r="CX159" s="129">
        <v>0.33</v>
      </c>
      <c r="CY159" s="129">
        <v>1.28</v>
      </c>
      <c r="CZ159" s="129">
        <v>0.53</v>
      </c>
      <c r="DA159" s="129">
        <v>0.69</v>
      </c>
      <c r="DB159" s="129">
        <v>0.28000000000000003</v>
      </c>
      <c r="DC159" s="129">
        <v>1.42</v>
      </c>
      <c r="DD159" s="129">
        <v>1.36</v>
      </c>
      <c r="DE159" s="129">
        <v>0.28999999999999998</v>
      </c>
      <c r="DF159" s="129">
        <v>2.2599999999999998</v>
      </c>
      <c r="DG159" s="129">
        <v>1.33</v>
      </c>
      <c r="DH159" s="129">
        <v>0.28999999999999998</v>
      </c>
      <c r="DI159" s="129">
        <v>-0.15999999999999998</v>
      </c>
      <c r="DJ159" s="129">
        <v>1.77</v>
      </c>
      <c r="DK159" s="129">
        <v>4.01</v>
      </c>
      <c r="DL159" s="129">
        <v>0.7599999999999999</v>
      </c>
      <c r="DM159" s="129">
        <v>-0.9</v>
      </c>
      <c r="DN159" s="129">
        <v>-0.06</v>
      </c>
      <c r="DO159" s="129">
        <v>1.61</v>
      </c>
      <c r="DP159" s="129">
        <v>1.75</v>
      </c>
      <c r="DQ159" s="129">
        <v>2.65</v>
      </c>
      <c r="DR159" s="129">
        <v>1.8</v>
      </c>
      <c r="DS159" s="129">
        <v>1.03</v>
      </c>
      <c r="DT159" s="129">
        <v>3.9</v>
      </c>
      <c r="DU159" s="129">
        <v>0.15</v>
      </c>
      <c r="DV159" s="129">
        <v>1.4200000000000002</v>
      </c>
      <c r="DW159" s="129">
        <v>-0.86</v>
      </c>
      <c r="DX159" s="129">
        <v>0.06</v>
      </c>
      <c r="DY159" s="129">
        <v>0.82</v>
      </c>
      <c r="DZ159" s="129">
        <v>0.15</v>
      </c>
      <c r="EA159" s="129">
        <v>3.73</v>
      </c>
      <c r="EB159" s="129">
        <v>0.5</v>
      </c>
      <c r="EC159" s="129">
        <v>-0.41</v>
      </c>
      <c r="ED159" s="129">
        <v>-0.27</v>
      </c>
      <c r="EE159" s="129">
        <v>0.31</v>
      </c>
      <c r="EF159" s="129">
        <v>-0.27</v>
      </c>
      <c r="EG159" s="129">
        <v>1.06</v>
      </c>
      <c r="EH159" s="129">
        <v>2.13</v>
      </c>
      <c r="EI159" s="129">
        <v>3.23</v>
      </c>
      <c r="EJ159" s="129">
        <v>-1.27</v>
      </c>
      <c r="EK159" s="129">
        <v>0</v>
      </c>
      <c r="EL159" s="129">
        <v>0.2</v>
      </c>
      <c r="EM159" s="129">
        <v>-1.67</v>
      </c>
      <c r="EN159" s="129">
        <v>0.19</v>
      </c>
      <c r="EO159" s="129">
        <v>0.2</v>
      </c>
      <c r="EP159" s="129">
        <v>1.06</v>
      </c>
      <c r="EQ159" s="129">
        <v>0.26</v>
      </c>
      <c r="ER159" s="129">
        <v>0.09</v>
      </c>
      <c r="ES159" s="129">
        <v>-0.61</v>
      </c>
      <c r="ET159" s="129">
        <v>0.78</v>
      </c>
      <c r="EU159" s="129">
        <v>0.35000000000000003</v>
      </c>
      <c r="EV159">
        <f>100*SUMIF('12pxv'!$E$39:$E$492,$A159,'12pxv'!H$39:H$492)/sub_peso!EV159</f>
        <v>-0.02</v>
      </c>
      <c r="EW159">
        <f>100*SUMIF('12pxv'!$E$39:$E$492,$A159,'12pxv'!I$39:I$492)/sub_peso!EW159</f>
        <v>-1.1100000000000001</v>
      </c>
      <c r="EX159">
        <f>100*SUMIF('12pxv'!$E$39:$E$492,$A159,'12pxv'!J$39:J$492)/sub_peso!EX159</f>
        <v>2.79</v>
      </c>
      <c r="EY159">
        <f>100*SUMIF('12pxv'!$E$39:$E$492,$A159,'12pxv'!K$39:K$492)/sub_peso!EY159</f>
        <v>0.28999999999999998</v>
      </c>
      <c r="EZ159">
        <f>100*SUMIF('12pxv'!$E$39:$E$492,$A159,'12pxv'!L$39:L$492)/sub_peso!EZ159</f>
        <v>1.0900000000000001</v>
      </c>
      <c r="FA159">
        <f>100*SUMIF('12pxv'!$E$39:$E$492,$A159,'12pxv'!M$39:M$492)/sub_peso!FA159</f>
        <v>0.62</v>
      </c>
      <c r="FB159">
        <f>100*SUMIF('12pxv'!$E$39:$E$492,$A159,'12pxv'!N$39:N$492)/sub_peso!FB159</f>
        <v>-0.22</v>
      </c>
      <c r="FC159">
        <f>100*SUMIF('12pxv'!$E$39:$E$492,$A159,'12pxv'!O$39:O$492)/sub_peso!FC159</f>
        <v>0.38</v>
      </c>
      <c r="FD159">
        <f>100*SUMIF('12pxv'!$E$39:$E$492,$A159,'12pxv'!P$39:P$492)/sub_peso!FD159</f>
        <v>0.3</v>
      </c>
      <c r="FE159">
        <f>100*SUMIF('12pxv'!$E$39:$E$492,$A159,'12pxv'!Q$39:Q$492)/sub_peso!FE159</f>
        <v>-1.79</v>
      </c>
      <c r="FF159">
        <f>100*SUMIF('12pxv'!$E$39:$E$492,$A159,'12pxv'!R$39:R$492)/sub_peso!FF159</f>
        <v>0.77</v>
      </c>
      <c r="FG159">
        <f>100*SUMIF('12pxv'!$E$39:$E$492,$A159,'12pxv'!S$39:S$492)/sub_peso!FG159</f>
        <v>0.47</v>
      </c>
      <c r="FH159">
        <f>100*SUMIF('12pxv'!$E$39:$E$492,$A159,'12pxv'!T$39:T$492)/sub_peso!FH159</f>
        <v>1.1200000000000001</v>
      </c>
      <c r="FI159">
        <f>100*SUMIF('12pxv'!$E$39:$E$492,$A159,'12pxv'!U$39:U$492)/sub_peso!FI159</f>
        <v>0.23000000000000004</v>
      </c>
      <c r="FJ159">
        <f>100*SUMIF('12pxv'!$E$39:$E$492,$A159,'12pxv'!V$39:V$492)/sub_peso!FJ159</f>
        <v>-0.55000000000000004</v>
      </c>
      <c r="FK159">
        <f>100*SUMIF('12pxv'!$E$39:$E$492,$A159,'12pxv'!W$39:W$492)/sub_peso!FK159</f>
        <v>0.54</v>
      </c>
      <c r="FL159">
        <f>100*SUMIF('12pxv'!$E$39:$E$492,$A159,'12pxv'!X$39:X$492)/sub_peso!FL159</f>
        <v>-0.57999999999999996</v>
      </c>
      <c r="FM159">
        <f>100*SUMIF('12pxv'!$E$39:$E$492,$A159,'12pxv'!Y$39:Y$492)/sub_peso!FM159</f>
        <v>-0.81999999999999984</v>
      </c>
      <c r="FN159">
        <f>100*SUMIF('12pxv'!$E$39:$E$492,$A159,'12pxv'!Z$39:Z$492)/sub_peso!FN159</f>
        <v>-0.83</v>
      </c>
      <c r="FO159">
        <f>100*SUMIF('12pxv'!$E$39:$E$492,$A159,'12pxv'!AA$39:AA$492)/sub_peso!FO159</f>
        <v>1.73</v>
      </c>
      <c r="FP159">
        <f>100*SUMIF('12pxv'!$E$39:$E$492,$A159,'12pxv'!AB$39:AB$492)/sub_peso!FP159</f>
        <v>4.84</v>
      </c>
      <c r="FQ159">
        <f>100*SUMIF('12pxv'!$E$39:$E$492,$A159,'12pxv'!AC$39:AC$492)/sub_peso!FQ159</f>
        <v>1.81</v>
      </c>
      <c r="FR159">
        <f>100*SUMIF('12pxv'!$E$39:$E$492,$A159,'12pxv'!AD$39:AD$492)/sub_peso!FR159</f>
        <v>0.71</v>
      </c>
      <c r="FS159">
        <f>100*SUMIF('12pxv'!$E$39:$E$492,$A159,'12pxv'!AE$39:AE$492)/sub_peso!FS159</f>
        <v>-0.17</v>
      </c>
      <c r="FT159">
        <f>100*SUMIF('12pxv'!$E$39:$E$492,$A159,'12pxv'!AF$39:AF$492)/sub_peso!FT159</f>
        <v>-0.91</v>
      </c>
      <c r="FU159">
        <f>100*SUMIF('12pxv'!$E$39:$E$492,$A159,'12pxv'!AG$39:AG$492)/sub_peso!FU159</f>
        <v>1</v>
      </c>
      <c r="FV159">
        <f>100*SUMIF('12pxv'!$E$39:$E$492,$A159,'12pxv'!AH$39:AH$492)/sub_peso!FV159</f>
        <v>3.5800000000000005</v>
      </c>
      <c r="FW159">
        <f>100*SUMIF('12pxv'!$E$39:$E$492,$A159,'12pxv'!AI$39:AI$492)/sub_peso!FW159</f>
        <v>-1.8899999999999997</v>
      </c>
      <c r="FX159">
        <f>100*SUMIF('12pxv'!$E$39:$E$492,$A159,'12pxv'!AJ$39:AJ$492)/sub_peso!FX159</f>
        <v>1.07</v>
      </c>
      <c r="FY159">
        <f>100*SUMIF('12pxv'!$E$39:$E$492,$A159,'12pxv'!AK$39:AK$492)/sub_peso!FY159</f>
        <v>1.36</v>
      </c>
      <c r="FZ159">
        <f>100*SUMIF('12pxv'!$E$39:$E$492,$A159,'12pxv'!AL$39:AL$492)/sub_peso!FZ159</f>
        <v>1.51</v>
      </c>
      <c r="GA159">
        <f>100*SUMIF('12pxv'!$E$39:$E$492,$A159,'12pxv'!AM$39:AM$492)/sub_peso!GA159</f>
        <v>3.27</v>
      </c>
      <c r="GB159">
        <f>100*SUMIF('12pxv'!$E$39:$E$492,$A159,'12pxv'!AN$39:AN$492)/sub_peso!GB159</f>
        <v>2.0499999999999998</v>
      </c>
    </row>
    <row r="160" spans="1:184" x14ac:dyDescent="0.25">
      <c r="A160" s="60">
        <v>3102006</v>
      </c>
      <c r="B160" s="56" t="s">
        <v>162</v>
      </c>
      <c r="C160" s="129">
        <v>-1.8794700139470017</v>
      </c>
      <c r="D160" s="129">
        <v>1.5505714285714285</v>
      </c>
      <c r="E160" s="129">
        <v>-0.11878702397743303</v>
      </c>
      <c r="F160" s="129">
        <v>-0.65874285714285696</v>
      </c>
      <c r="G160" s="129">
        <v>1.6719738751814224</v>
      </c>
      <c r="H160" s="129">
        <v>2.721120689655173</v>
      </c>
      <c r="I160" s="129">
        <v>-1.6943661971830986</v>
      </c>
      <c r="J160" s="129">
        <v>-1.22545193687231</v>
      </c>
      <c r="K160" s="129">
        <v>1.3069868995633185</v>
      </c>
      <c r="L160" s="129">
        <v>0.78746031746031753</v>
      </c>
      <c r="M160" s="129">
        <v>-2.45137339055794</v>
      </c>
      <c r="N160" s="129">
        <v>-1.0681176470588232</v>
      </c>
      <c r="O160" s="129">
        <v>1.9903021148036257</v>
      </c>
      <c r="P160" s="129">
        <v>-1.3122672672672673</v>
      </c>
      <c r="Q160" s="129">
        <v>-0.5306249999999999</v>
      </c>
      <c r="R160" s="129">
        <v>0.64374233128834357</v>
      </c>
      <c r="S160" s="129">
        <v>-0.46035222052067382</v>
      </c>
      <c r="T160" s="129">
        <v>1.6525077399380803</v>
      </c>
      <c r="U160" s="129">
        <v>1.7068807339449541</v>
      </c>
      <c r="V160" s="129">
        <v>0.23689291101055809</v>
      </c>
      <c r="W160" s="129">
        <v>-0.33891238670694868</v>
      </c>
      <c r="X160" s="129">
        <v>6.8460365853658542E-2</v>
      </c>
      <c r="Y160" s="129">
        <v>1.80217125382263</v>
      </c>
      <c r="Z160" s="129">
        <v>1.8944410876132927</v>
      </c>
      <c r="AA160" s="129">
        <v>0.76473684210526305</v>
      </c>
      <c r="AB160" s="129">
        <v>1.2022222222222221</v>
      </c>
      <c r="AC160" s="129">
        <v>1.2380952380952381E-2</v>
      </c>
      <c r="AD160" s="129">
        <v>2.0239280359820087</v>
      </c>
      <c r="AE160" s="129">
        <v>1.7065088757396452</v>
      </c>
      <c r="AF160" s="129">
        <v>0.43005856515373359</v>
      </c>
      <c r="AG160" s="129">
        <v>1.1021847507331377</v>
      </c>
      <c r="AH160" s="129">
        <v>-1.1785755813953489</v>
      </c>
      <c r="AI160" s="129">
        <v>0.3614074074074074</v>
      </c>
      <c r="AJ160" s="129">
        <v>-1.8212648809523806</v>
      </c>
      <c r="AK160" s="129">
        <v>2.096322188449848</v>
      </c>
      <c r="AL160" s="129">
        <v>-2.8566567164179109</v>
      </c>
      <c r="AM160" s="129">
        <v>-0.99656298600311044</v>
      </c>
      <c r="AN160" s="129">
        <v>0.3522748815165877</v>
      </c>
      <c r="AO160" s="129">
        <v>1.018</v>
      </c>
      <c r="AP160" s="129">
        <v>2.0302707006369425</v>
      </c>
      <c r="AQ160" s="129">
        <v>1.3620224719101126</v>
      </c>
      <c r="AR160" s="129">
        <v>1.2289660743134085</v>
      </c>
      <c r="AS160" s="129">
        <v>2.910456769983687</v>
      </c>
      <c r="AT160" s="129">
        <v>1.6548309178743965</v>
      </c>
      <c r="AU160" s="129">
        <v>-0.34019230769230768</v>
      </c>
      <c r="AV160" s="129">
        <v>1.6541558441558442</v>
      </c>
      <c r="AW160" s="129">
        <v>-1.7374758842443732</v>
      </c>
      <c r="AX160" s="129">
        <v>-1.98</v>
      </c>
      <c r="AY160" s="129">
        <v>-0.70111853088480802</v>
      </c>
      <c r="AZ160" s="129">
        <v>1.1433389544688026E-2</v>
      </c>
      <c r="BA160" s="129">
        <v>0.96292517006802703</v>
      </c>
      <c r="BB160" s="129">
        <v>0.85993254637436756</v>
      </c>
      <c r="BC160" s="129">
        <v>1.9565100671140943</v>
      </c>
      <c r="BD160" s="129">
        <v>0.72864462809917363</v>
      </c>
      <c r="BE160" s="129">
        <v>0.81195041322314065</v>
      </c>
      <c r="BF160" s="129">
        <v>-0.29811881188118805</v>
      </c>
      <c r="BG160" s="129">
        <v>1.8020764119601329</v>
      </c>
      <c r="BH160" s="129">
        <v>0.44673234811165841</v>
      </c>
      <c r="BI160" s="129">
        <v>0.92513957307060768</v>
      </c>
      <c r="BJ160" s="129">
        <v>-1.0036065573770494</v>
      </c>
      <c r="BK160" s="129">
        <v>1.4398492462311556</v>
      </c>
      <c r="BL160" s="129">
        <v>2.9637147595356557</v>
      </c>
      <c r="BM160" s="129">
        <v>0.9292233009708738</v>
      </c>
      <c r="BN160" s="129">
        <v>0.36405797101449267</v>
      </c>
      <c r="BO160" s="129">
        <v>0.67234248788368345</v>
      </c>
      <c r="BP160" s="129">
        <v>2.3394498381877025</v>
      </c>
      <c r="BQ160" s="129">
        <v>1.1392527821939586</v>
      </c>
      <c r="BR160" s="129">
        <v>0.88775316455696207</v>
      </c>
      <c r="BS160" s="129">
        <v>1.6487854889589904</v>
      </c>
      <c r="BT160" s="129">
        <v>1.6551097178683385</v>
      </c>
      <c r="BU160" s="129">
        <v>0.81469767441860474</v>
      </c>
      <c r="BV160" s="129">
        <v>1.2502764976958525</v>
      </c>
      <c r="BW160" s="129">
        <v>0.71884498480243164</v>
      </c>
      <c r="BX160" s="129">
        <v>-1.1346223564954683</v>
      </c>
      <c r="BY160" s="129">
        <v>1.1110889570552145</v>
      </c>
      <c r="BZ160" s="129">
        <v>1.0298012232415903</v>
      </c>
      <c r="CA160" s="129">
        <v>0.33410334346504572</v>
      </c>
      <c r="CB160" s="129">
        <v>-1.0573556231003038</v>
      </c>
      <c r="CC160" s="129">
        <v>0.24123456790123463</v>
      </c>
      <c r="CD160" s="129">
        <v>-8.8065015479876149E-2</v>
      </c>
      <c r="CE160" s="129">
        <v>1.613950233281493</v>
      </c>
      <c r="CF160" s="129">
        <v>-0.16650306748466256</v>
      </c>
      <c r="CG160" s="129">
        <v>0.99104454685099863</v>
      </c>
      <c r="CH160" s="129">
        <v>0.13</v>
      </c>
      <c r="CI160" s="129">
        <v>1.2999999999999998</v>
      </c>
      <c r="CJ160" s="129">
        <v>0.31</v>
      </c>
      <c r="CK160" s="129">
        <v>0.79</v>
      </c>
      <c r="CL160" s="129">
        <v>-0.26</v>
      </c>
      <c r="CM160" s="129">
        <v>0.74999999999999989</v>
      </c>
      <c r="CN160" s="129">
        <v>-0.56999999999999995</v>
      </c>
      <c r="CO160" s="129">
        <v>0.73999999999999988</v>
      </c>
      <c r="CP160" s="129">
        <v>-0.56000000000000005</v>
      </c>
      <c r="CQ160" s="129">
        <v>0.05</v>
      </c>
      <c r="CR160" s="129">
        <v>-0.16</v>
      </c>
      <c r="CS160" s="129">
        <v>1.81</v>
      </c>
      <c r="CT160" s="129">
        <v>0.26</v>
      </c>
      <c r="CU160" s="129">
        <v>0.83</v>
      </c>
      <c r="CV160" s="129">
        <v>0.44</v>
      </c>
      <c r="CW160" s="129">
        <v>-0.48000000000000004</v>
      </c>
      <c r="CX160" s="129">
        <v>0.27</v>
      </c>
      <c r="CY160" s="129">
        <v>0.33000000000000007</v>
      </c>
      <c r="CZ160" s="129">
        <v>0.67</v>
      </c>
      <c r="DA160" s="129">
        <v>0.73</v>
      </c>
      <c r="DB160" s="129">
        <v>0.44999999999999996</v>
      </c>
      <c r="DC160" s="129">
        <v>1.21</v>
      </c>
      <c r="DD160" s="129">
        <v>4.04</v>
      </c>
      <c r="DE160" s="129">
        <v>6.0000000000000005E-2</v>
      </c>
      <c r="DF160" s="129">
        <v>2</v>
      </c>
      <c r="DG160" s="129">
        <v>1.97</v>
      </c>
      <c r="DH160" s="129">
        <v>0.98</v>
      </c>
      <c r="DI160" s="129">
        <v>-2.34</v>
      </c>
      <c r="DJ160" s="129">
        <v>1.2999999999999998</v>
      </c>
      <c r="DK160" s="129">
        <v>-0.45000000000000007</v>
      </c>
      <c r="DL160" s="129">
        <v>4.28</v>
      </c>
      <c r="DM160" s="129">
        <v>1.4699999999999998</v>
      </c>
      <c r="DN160" s="129">
        <v>0.27</v>
      </c>
      <c r="DO160" s="129">
        <v>2.4500000000000002</v>
      </c>
      <c r="DP160" s="129">
        <v>-1.38</v>
      </c>
      <c r="DQ160" s="129">
        <v>-0.19</v>
      </c>
      <c r="DR160" s="129">
        <v>6.05</v>
      </c>
      <c r="DS160" s="129">
        <v>4.57</v>
      </c>
      <c r="DT160" s="129">
        <v>2.2200000000000002</v>
      </c>
      <c r="DU160" s="129">
        <v>-2.3099999999999996</v>
      </c>
      <c r="DV160" s="129">
        <v>4.0999999999999996</v>
      </c>
      <c r="DW160" s="129">
        <v>1.78</v>
      </c>
      <c r="DX160" s="129">
        <v>0.72000000000000008</v>
      </c>
      <c r="DY160" s="129">
        <v>-2.92</v>
      </c>
      <c r="DZ160" s="129">
        <v>2.4900000000000002</v>
      </c>
      <c r="EA160" s="129">
        <v>-3.4</v>
      </c>
      <c r="EB160" s="129">
        <v>-0.16</v>
      </c>
      <c r="EC160" s="129">
        <v>-0.37</v>
      </c>
      <c r="ED160" s="129">
        <v>-0.46000000000000008</v>
      </c>
      <c r="EE160" s="129">
        <v>2.72</v>
      </c>
      <c r="EF160" s="129">
        <v>0.68000000000000016</v>
      </c>
      <c r="EG160" s="129">
        <v>-0.73999999999999988</v>
      </c>
      <c r="EH160" s="129">
        <v>1.29</v>
      </c>
      <c r="EI160" s="129">
        <v>2.36</v>
      </c>
      <c r="EJ160" s="129">
        <v>1.02</v>
      </c>
      <c r="EK160" s="129">
        <v>-0.8</v>
      </c>
      <c r="EL160" s="129">
        <v>0.73</v>
      </c>
      <c r="EM160" s="129">
        <v>0.25</v>
      </c>
      <c r="EN160" s="129">
        <v>-0.59</v>
      </c>
      <c r="EO160" s="129">
        <v>0.65</v>
      </c>
      <c r="EP160" s="129">
        <v>-0.6</v>
      </c>
      <c r="EQ160" s="129">
        <v>0.53</v>
      </c>
      <c r="ER160" s="129">
        <v>-0.08</v>
      </c>
      <c r="ES160" s="129">
        <v>0.72</v>
      </c>
      <c r="ET160" s="129">
        <v>0.12</v>
      </c>
      <c r="EU160" s="129">
        <v>0.69999999999999984</v>
      </c>
      <c r="EV160">
        <f>100*SUMIF('12pxv'!$E$39:$E$492,$A160,'12pxv'!H$39:H$492)/sub_peso!EV160</f>
        <v>1.1000000000000001</v>
      </c>
      <c r="EW160">
        <f>100*SUMIF('12pxv'!$E$39:$E$492,$A160,'12pxv'!I$39:I$492)/sub_peso!EW160</f>
        <v>-0.79</v>
      </c>
      <c r="EX160">
        <f>100*SUMIF('12pxv'!$E$39:$E$492,$A160,'12pxv'!J$39:J$492)/sub_peso!EX160</f>
        <v>1.23</v>
      </c>
      <c r="EY160">
        <f>100*SUMIF('12pxv'!$E$39:$E$492,$A160,'12pxv'!K$39:K$492)/sub_peso!EY160</f>
        <v>-0.48</v>
      </c>
      <c r="EZ160">
        <f>100*SUMIF('12pxv'!$E$39:$E$492,$A160,'12pxv'!L$39:L$492)/sub_peso!EZ160</f>
        <v>0.64</v>
      </c>
      <c r="FA160">
        <f>100*SUMIF('12pxv'!$E$39:$E$492,$A160,'12pxv'!M$39:M$492)/sub_peso!FA160</f>
        <v>0.34999999999999992</v>
      </c>
      <c r="FB160">
        <f>100*SUMIF('12pxv'!$E$39:$E$492,$A160,'12pxv'!N$39:N$492)/sub_peso!FB160</f>
        <v>1.1399999999999999</v>
      </c>
      <c r="FC160">
        <f>100*SUMIF('12pxv'!$E$39:$E$492,$A160,'12pxv'!O$39:O$492)/sub_peso!FC160</f>
        <v>-0.31</v>
      </c>
      <c r="FD160">
        <f>100*SUMIF('12pxv'!$E$39:$E$492,$A160,'12pxv'!P$39:P$492)/sub_peso!FD160</f>
        <v>0.88</v>
      </c>
      <c r="FE160">
        <f>100*SUMIF('12pxv'!$E$39:$E$492,$A160,'12pxv'!Q$39:Q$492)/sub_peso!FE160</f>
        <v>0.06</v>
      </c>
      <c r="FF160">
        <f>100*SUMIF('12pxv'!$E$39:$E$492,$A160,'12pxv'!R$39:R$492)/sub_peso!FF160</f>
        <v>0.41</v>
      </c>
      <c r="FG160">
        <f>100*SUMIF('12pxv'!$E$39:$E$492,$A160,'12pxv'!S$39:S$492)/sub_peso!FG160</f>
        <v>1.1899999999999997</v>
      </c>
      <c r="FH160">
        <f>100*SUMIF('12pxv'!$E$39:$E$492,$A160,'12pxv'!T$39:T$492)/sub_peso!FH160</f>
        <v>-0.18</v>
      </c>
      <c r="FI160">
        <f>100*SUMIF('12pxv'!$E$39:$E$492,$A160,'12pxv'!U$39:U$492)/sub_peso!FI160</f>
        <v>0.75000000000000011</v>
      </c>
      <c r="FJ160">
        <f>100*SUMIF('12pxv'!$E$39:$E$492,$A160,'12pxv'!V$39:V$492)/sub_peso!FJ160</f>
        <v>9.9999999999999985E-3</v>
      </c>
      <c r="FK160">
        <f>100*SUMIF('12pxv'!$E$39:$E$492,$A160,'12pxv'!W$39:W$492)/sub_peso!FK160</f>
        <v>-0.44</v>
      </c>
      <c r="FL160">
        <f>100*SUMIF('12pxv'!$E$39:$E$492,$A160,'12pxv'!X$39:X$492)/sub_peso!FL160</f>
        <v>0.04</v>
      </c>
      <c r="FM160">
        <f>100*SUMIF('12pxv'!$E$39:$E$492,$A160,'12pxv'!Y$39:Y$492)/sub_peso!FM160</f>
        <v>1.6399999999999997</v>
      </c>
      <c r="FN160">
        <f>100*SUMIF('12pxv'!$E$39:$E$492,$A160,'12pxv'!Z$39:Z$492)/sub_peso!FN160</f>
        <v>1.3699999999999999</v>
      </c>
      <c r="FO160">
        <f>100*SUMIF('12pxv'!$E$39:$E$492,$A160,'12pxv'!AA$39:AA$492)/sub_peso!FO160</f>
        <v>1.94</v>
      </c>
      <c r="FP160">
        <f>100*SUMIF('12pxv'!$E$39:$E$492,$A160,'12pxv'!AB$39:AB$492)/sub_peso!FP160</f>
        <v>-1.23</v>
      </c>
      <c r="FQ160">
        <f>100*SUMIF('12pxv'!$E$39:$E$492,$A160,'12pxv'!AC$39:AC$492)/sub_peso!FQ160</f>
        <v>1.19</v>
      </c>
      <c r="FR160">
        <f>100*SUMIF('12pxv'!$E$39:$E$492,$A160,'12pxv'!AD$39:AD$492)/sub_peso!FR160</f>
        <v>-0.5</v>
      </c>
      <c r="FS160">
        <f>100*SUMIF('12pxv'!$E$39:$E$492,$A160,'12pxv'!AE$39:AE$492)/sub_peso!FS160</f>
        <v>-0.56000000000000005</v>
      </c>
      <c r="FT160">
        <f>100*SUMIF('12pxv'!$E$39:$E$492,$A160,'12pxv'!AF$39:AF$492)/sub_peso!FT160</f>
        <v>0.88</v>
      </c>
      <c r="FU160">
        <f>100*SUMIF('12pxv'!$E$39:$E$492,$A160,'12pxv'!AG$39:AG$492)/sub_peso!FU160</f>
        <v>0.15</v>
      </c>
      <c r="FV160">
        <f>100*SUMIF('12pxv'!$E$39:$E$492,$A160,'12pxv'!AH$39:AH$492)/sub_peso!FV160</f>
        <v>0.64</v>
      </c>
      <c r="FW160">
        <f>100*SUMIF('12pxv'!$E$39:$E$492,$A160,'12pxv'!AI$39:AI$492)/sub_peso!FW160</f>
        <v>0.48</v>
      </c>
      <c r="FX160">
        <f>100*SUMIF('12pxv'!$E$39:$E$492,$A160,'12pxv'!AJ$39:AJ$492)/sub_peso!FX160</f>
        <v>0.11000000000000001</v>
      </c>
      <c r="FY160">
        <f>100*SUMIF('12pxv'!$E$39:$E$492,$A160,'12pxv'!AK$39:AK$492)/sub_peso!FY160</f>
        <v>0.48</v>
      </c>
      <c r="FZ160">
        <f>100*SUMIF('12pxv'!$E$39:$E$492,$A160,'12pxv'!AL$39:AL$492)/sub_peso!FZ160</f>
        <v>-2.69</v>
      </c>
      <c r="GA160">
        <f>100*SUMIF('12pxv'!$E$39:$E$492,$A160,'12pxv'!AM$39:AM$492)/sub_peso!GA160</f>
        <v>1.71</v>
      </c>
      <c r="GB160">
        <f>100*SUMIF('12pxv'!$E$39:$E$492,$A160,'12pxv'!AN$39:AN$492)/sub_peso!GB160</f>
        <v>1.86</v>
      </c>
    </row>
    <row r="161" spans="1:184" x14ac:dyDescent="0.25">
      <c r="A161" s="60">
        <v>3102007</v>
      </c>
      <c r="B161" s="56" t="s">
        <v>163</v>
      </c>
      <c r="C161" s="129">
        <v>-0.17</v>
      </c>
      <c r="D161" s="129">
        <v>2.2799999999999998</v>
      </c>
      <c r="E161" s="129">
        <v>0.53</v>
      </c>
      <c r="F161" s="129">
        <v>0.04</v>
      </c>
      <c r="G161" s="129">
        <v>1.68</v>
      </c>
      <c r="H161" s="129">
        <v>0.86</v>
      </c>
      <c r="I161" s="129">
        <v>2.78</v>
      </c>
      <c r="J161" s="129">
        <v>0.57999999999999996</v>
      </c>
      <c r="K161" s="129">
        <v>0.53</v>
      </c>
      <c r="L161" s="129">
        <v>1.1399999999999999</v>
      </c>
      <c r="M161" s="129">
        <v>1.1299999999999999</v>
      </c>
      <c r="N161" s="129">
        <v>-0.1</v>
      </c>
      <c r="O161" s="129">
        <v>0.24</v>
      </c>
      <c r="P161" s="129">
        <v>-0.73</v>
      </c>
      <c r="Q161" s="129">
        <v>1.69</v>
      </c>
      <c r="R161" s="129">
        <v>0.19</v>
      </c>
      <c r="S161" s="129">
        <v>-0.22000000000000006</v>
      </c>
      <c r="T161" s="129">
        <v>0.43</v>
      </c>
      <c r="U161" s="129">
        <v>1.97</v>
      </c>
      <c r="V161" s="129">
        <v>0.77</v>
      </c>
      <c r="W161" s="129">
        <v>0.89</v>
      </c>
      <c r="X161" s="129">
        <v>0.51</v>
      </c>
      <c r="Y161" s="129">
        <v>0.13</v>
      </c>
      <c r="Z161" s="129">
        <v>1.1100000000000001</v>
      </c>
      <c r="AA161" s="129">
        <v>1.25</v>
      </c>
      <c r="AB161" s="129">
        <v>0.68</v>
      </c>
      <c r="AC161" s="129">
        <v>0.25</v>
      </c>
      <c r="AD161" s="129">
        <v>0.31</v>
      </c>
      <c r="AE161" s="129">
        <v>0.67</v>
      </c>
      <c r="AF161" s="129">
        <v>0.71</v>
      </c>
      <c r="AG161" s="129">
        <v>0.49999999999999994</v>
      </c>
      <c r="AH161" s="129">
        <v>-0.71</v>
      </c>
      <c r="AI161" s="129">
        <v>1.0900000000000001</v>
      </c>
      <c r="AJ161" s="129">
        <v>1.1100000000000001</v>
      </c>
      <c r="AK161" s="129">
        <v>0.95</v>
      </c>
      <c r="AL161" s="129">
        <v>-0.1</v>
      </c>
      <c r="AM161" s="129">
        <v>0.91</v>
      </c>
      <c r="AN161" s="129">
        <v>1.82</v>
      </c>
      <c r="AO161" s="129">
        <v>-0.01</v>
      </c>
      <c r="AP161" s="129">
        <v>2.35</v>
      </c>
      <c r="AQ161" s="129">
        <v>1.26</v>
      </c>
      <c r="AR161" s="129">
        <v>0.99</v>
      </c>
      <c r="AS161" s="129">
        <v>2.2000000000000006</v>
      </c>
      <c r="AT161" s="129">
        <v>1.41</v>
      </c>
      <c r="AU161" s="129">
        <v>2.61</v>
      </c>
      <c r="AV161" s="129">
        <v>1</v>
      </c>
      <c r="AW161" s="129">
        <v>-0.61</v>
      </c>
      <c r="AX161" s="129">
        <v>1.81</v>
      </c>
      <c r="AY161" s="129">
        <v>-0.4</v>
      </c>
      <c r="AZ161" s="129">
        <v>0.87999999999999989</v>
      </c>
      <c r="BA161" s="129">
        <v>-0.51</v>
      </c>
      <c r="BB161" s="129">
        <v>-0.37</v>
      </c>
      <c r="BC161" s="129">
        <v>1.06</v>
      </c>
      <c r="BD161" s="129">
        <v>1.05</v>
      </c>
      <c r="BE161" s="129">
        <v>0.33</v>
      </c>
      <c r="BF161" s="129">
        <v>0.65</v>
      </c>
      <c r="BG161" s="129">
        <v>0.64</v>
      </c>
      <c r="BH161" s="129">
        <v>1.27</v>
      </c>
      <c r="BI161" s="129">
        <v>1.0400000000000003</v>
      </c>
      <c r="BJ161" s="129">
        <v>1.27</v>
      </c>
      <c r="BK161" s="129">
        <v>1.33</v>
      </c>
      <c r="BL161" s="129">
        <v>-0.48</v>
      </c>
      <c r="BM161" s="129">
        <v>0.92000000000000015</v>
      </c>
      <c r="BN161" s="129">
        <v>1.65</v>
      </c>
      <c r="BO161" s="129">
        <v>0.88</v>
      </c>
      <c r="BP161" s="129">
        <v>1.2</v>
      </c>
      <c r="BQ161" s="129">
        <v>2.46</v>
      </c>
      <c r="BR161" s="129">
        <v>0.76999999999999991</v>
      </c>
      <c r="BS161" s="129">
        <v>1.08</v>
      </c>
      <c r="BT161" s="129">
        <v>1.54</v>
      </c>
      <c r="BU161" s="129">
        <v>1.32</v>
      </c>
      <c r="BV161" s="129">
        <v>0.87</v>
      </c>
      <c r="BW161" s="129">
        <v>1.1599999999999999</v>
      </c>
      <c r="BX161" s="129">
        <v>0.59</v>
      </c>
      <c r="BY161" s="129">
        <v>1.18</v>
      </c>
      <c r="BZ161" s="129">
        <v>-0.02</v>
      </c>
      <c r="CA161" s="129">
        <v>1.2</v>
      </c>
      <c r="CB161" s="129">
        <v>-0.34</v>
      </c>
      <c r="CC161" s="129">
        <v>0.67</v>
      </c>
      <c r="CD161" s="129">
        <v>1.1499999999999999</v>
      </c>
      <c r="CE161" s="129">
        <v>-0.26</v>
      </c>
      <c r="CF161" s="129">
        <v>-0.4</v>
      </c>
      <c r="CG161" s="129">
        <v>0.23</v>
      </c>
      <c r="CH161" s="129">
        <v>0.25</v>
      </c>
      <c r="CI161" s="129">
        <v>0.28999999999999998</v>
      </c>
      <c r="CJ161" s="129">
        <v>0.02</v>
      </c>
      <c r="CK161" s="129">
        <v>0.72</v>
      </c>
      <c r="CL161" s="129">
        <v>-0.10000000000000002</v>
      </c>
      <c r="CM161" s="129">
        <v>0.38</v>
      </c>
      <c r="CN161" s="129">
        <v>-0.69</v>
      </c>
      <c r="CO161" s="129">
        <v>1.53</v>
      </c>
      <c r="CP161" s="129">
        <v>-7.0000000000000007E-2</v>
      </c>
      <c r="CQ161" s="129">
        <v>0.72999999999999987</v>
      </c>
      <c r="CR161" s="129">
        <v>-0.13000000000000003</v>
      </c>
      <c r="CS161" s="129">
        <v>-0.67</v>
      </c>
      <c r="CT161" s="129">
        <v>1.2</v>
      </c>
      <c r="CU161" s="129">
        <v>0.90999999999999992</v>
      </c>
      <c r="CV161" s="129">
        <v>0.46</v>
      </c>
      <c r="CW161" s="129">
        <v>-0.1</v>
      </c>
      <c r="CX161" s="129">
        <v>0.3</v>
      </c>
      <c r="CY161" s="129">
        <v>1.44</v>
      </c>
      <c r="CZ161" s="129">
        <v>-0.13</v>
      </c>
      <c r="DA161" s="129">
        <v>0.91</v>
      </c>
      <c r="DB161" s="129">
        <v>0.95</v>
      </c>
      <c r="DC161" s="129">
        <v>0.48999999999999994</v>
      </c>
      <c r="DD161" s="129">
        <v>1.47</v>
      </c>
      <c r="DE161" s="129">
        <v>-0.22000000000000003</v>
      </c>
      <c r="DF161" s="129">
        <v>0.9</v>
      </c>
      <c r="DG161" s="129">
        <v>0.26</v>
      </c>
      <c r="DH161" s="129">
        <v>0.11</v>
      </c>
      <c r="DI161" s="129">
        <v>-0.38</v>
      </c>
      <c r="DJ161" s="129">
        <v>0.52</v>
      </c>
      <c r="DK161" s="129">
        <v>1.03</v>
      </c>
      <c r="DL161" s="129">
        <v>-0.65</v>
      </c>
      <c r="DM161" s="129">
        <v>0.20999999999999996</v>
      </c>
      <c r="DN161" s="129">
        <v>-0.2</v>
      </c>
      <c r="DO161" s="129">
        <v>0.64</v>
      </c>
      <c r="DP161" s="129">
        <v>0.45</v>
      </c>
      <c r="DQ161" s="129">
        <v>1.2300000000000002</v>
      </c>
      <c r="DR161" s="129">
        <v>0.69999999999999984</v>
      </c>
      <c r="DS161" s="129">
        <v>2.4700000000000002</v>
      </c>
      <c r="DT161" s="129">
        <v>2.09</v>
      </c>
      <c r="DU161" s="129">
        <v>-0.24000000000000002</v>
      </c>
      <c r="DV161" s="129">
        <v>0.14999999999999997</v>
      </c>
      <c r="DW161" s="129">
        <v>0.92</v>
      </c>
      <c r="DX161" s="129">
        <v>1.5200000000000002</v>
      </c>
      <c r="DY161" s="129">
        <v>0.88</v>
      </c>
      <c r="DZ161" s="129">
        <v>-0.18</v>
      </c>
      <c r="EA161" s="129">
        <v>-0.42</v>
      </c>
      <c r="EB161" s="129">
        <v>-0.19</v>
      </c>
      <c r="EC161" s="129">
        <v>2.1</v>
      </c>
      <c r="ED161" s="129">
        <v>-0.19</v>
      </c>
      <c r="EE161" s="129">
        <v>-0.35</v>
      </c>
      <c r="EF161" s="129">
        <v>0.48</v>
      </c>
      <c r="EG161" s="129">
        <v>1.1499999999999999</v>
      </c>
      <c r="EH161" s="129">
        <v>-0.22</v>
      </c>
      <c r="EI161" s="129">
        <v>-0.96000000000000008</v>
      </c>
      <c r="EJ161" s="129">
        <v>0.57999999999999985</v>
      </c>
      <c r="EK161" s="129">
        <v>1.73</v>
      </c>
      <c r="EL161" s="129">
        <v>-0.31999999999999995</v>
      </c>
      <c r="EM161" s="129">
        <v>0</v>
      </c>
      <c r="EN161" s="129">
        <v>0.47</v>
      </c>
      <c r="EO161" s="129">
        <v>0.31</v>
      </c>
      <c r="EP161" s="129">
        <v>-0.79</v>
      </c>
      <c r="EQ161" s="129">
        <v>1.49</v>
      </c>
      <c r="ER161" s="129">
        <v>-0.23</v>
      </c>
      <c r="ES161" s="129">
        <v>0.56999999999999995</v>
      </c>
      <c r="ET161" s="129">
        <v>0.37000000000000005</v>
      </c>
      <c r="EU161" s="129">
        <v>0.19</v>
      </c>
      <c r="EV161">
        <f>100*SUMIF('12pxv'!$E$39:$E$492,$A161,'12pxv'!H$39:H$492)/sub_peso!EV161</f>
        <v>-0.31</v>
      </c>
      <c r="EW161">
        <f>100*SUMIF('12pxv'!$E$39:$E$492,$A161,'12pxv'!I$39:I$492)/sub_peso!EW161</f>
        <v>0.48000000000000004</v>
      </c>
      <c r="EX161">
        <f>100*SUMIF('12pxv'!$E$39:$E$492,$A161,'12pxv'!J$39:J$492)/sub_peso!EX161</f>
        <v>0.88</v>
      </c>
      <c r="EY161">
        <f>100*SUMIF('12pxv'!$E$39:$E$492,$A161,'12pxv'!K$39:K$492)/sub_peso!EY161</f>
        <v>-1.57</v>
      </c>
      <c r="EZ161">
        <f>100*SUMIF('12pxv'!$E$39:$E$492,$A161,'12pxv'!L$39:L$492)/sub_peso!EZ161</f>
        <v>-0.41</v>
      </c>
      <c r="FA161">
        <f>100*SUMIF('12pxv'!$E$39:$E$492,$A161,'12pxv'!M$39:M$492)/sub_peso!FA161</f>
        <v>1.28</v>
      </c>
      <c r="FB161">
        <f>100*SUMIF('12pxv'!$E$39:$E$492,$A161,'12pxv'!N$39:N$492)/sub_peso!FB161</f>
        <v>-0.27</v>
      </c>
      <c r="FC161">
        <f>100*SUMIF('12pxv'!$E$39:$E$492,$A161,'12pxv'!O$39:O$492)/sub_peso!FC161</f>
        <v>0.65</v>
      </c>
      <c r="FD161">
        <f>100*SUMIF('12pxv'!$E$39:$E$492,$A161,'12pxv'!P$39:P$492)/sub_peso!FD161</f>
        <v>-0.16</v>
      </c>
      <c r="FE161">
        <f>100*SUMIF('12pxv'!$E$39:$E$492,$A161,'12pxv'!Q$39:Q$492)/sub_peso!FE161</f>
        <v>0.31</v>
      </c>
      <c r="FF161">
        <f>100*SUMIF('12pxv'!$E$39:$E$492,$A161,'12pxv'!R$39:R$492)/sub_peso!FF161</f>
        <v>1.1499999999999999</v>
      </c>
      <c r="FG161">
        <f>100*SUMIF('12pxv'!$E$39:$E$492,$A161,'12pxv'!S$39:S$492)/sub_peso!FG161</f>
        <v>1.2699999999999998</v>
      </c>
      <c r="FH161">
        <f>100*SUMIF('12pxv'!$E$39:$E$492,$A161,'12pxv'!T$39:T$492)/sub_peso!FH161</f>
        <v>0.83000000000000007</v>
      </c>
      <c r="FI161">
        <f>100*SUMIF('12pxv'!$E$39:$E$492,$A161,'12pxv'!U$39:U$492)/sub_peso!FI161</f>
        <v>0.4</v>
      </c>
      <c r="FJ161">
        <f>100*SUMIF('12pxv'!$E$39:$E$492,$A161,'12pxv'!V$39:V$492)/sub_peso!FJ161</f>
        <v>0.73999999999999988</v>
      </c>
      <c r="FK161">
        <f>100*SUMIF('12pxv'!$E$39:$E$492,$A161,'12pxv'!W$39:W$492)/sub_peso!FK161</f>
        <v>1.84</v>
      </c>
      <c r="FL161">
        <f>100*SUMIF('12pxv'!$E$39:$E$492,$A161,'12pxv'!X$39:X$492)/sub_peso!FL161</f>
        <v>1.51</v>
      </c>
      <c r="FM161">
        <f>100*SUMIF('12pxv'!$E$39:$E$492,$A161,'12pxv'!Y$39:Y$492)/sub_peso!FM161</f>
        <v>-7.0000000000000007E-2</v>
      </c>
      <c r="FN161">
        <f>100*SUMIF('12pxv'!$E$39:$E$492,$A161,'12pxv'!Z$39:Z$492)/sub_peso!FN161</f>
        <v>1.3</v>
      </c>
      <c r="FO161">
        <f>100*SUMIF('12pxv'!$E$39:$E$492,$A161,'12pxv'!AA$39:AA$492)/sub_peso!FO161</f>
        <v>-0.01</v>
      </c>
      <c r="FP161">
        <f>100*SUMIF('12pxv'!$E$39:$E$492,$A161,'12pxv'!AB$39:AB$492)/sub_peso!FP161</f>
        <v>1.43</v>
      </c>
      <c r="FQ161">
        <f>100*SUMIF('12pxv'!$E$39:$E$492,$A161,'12pxv'!AC$39:AC$492)/sub_peso!FQ161</f>
        <v>0.4</v>
      </c>
      <c r="FR161">
        <f>100*SUMIF('12pxv'!$E$39:$E$492,$A161,'12pxv'!AD$39:AD$492)/sub_peso!FR161</f>
        <v>0.98</v>
      </c>
      <c r="FS161">
        <f>100*SUMIF('12pxv'!$E$39:$E$492,$A161,'12pxv'!AE$39:AE$492)/sub_peso!FS161</f>
        <v>0.83</v>
      </c>
      <c r="FT161">
        <f>100*SUMIF('12pxv'!$E$39:$E$492,$A161,'12pxv'!AF$39:AF$492)/sub_peso!FT161</f>
        <v>0.97999999999999987</v>
      </c>
      <c r="FU161">
        <f>100*SUMIF('12pxv'!$E$39:$E$492,$A161,'12pxv'!AG$39:AG$492)/sub_peso!FU161</f>
        <v>0.25</v>
      </c>
      <c r="FV161">
        <f>100*SUMIF('12pxv'!$E$39:$E$492,$A161,'12pxv'!AH$39:AH$492)/sub_peso!FV161</f>
        <v>1.07</v>
      </c>
      <c r="FW161">
        <f>100*SUMIF('12pxv'!$E$39:$E$492,$A161,'12pxv'!AI$39:AI$492)/sub_peso!FW161</f>
        <v>3.0000000000000002E-2</v>
      </c>
      <c r="FX161">
        <f>100*SUMIF('12pxv'!$E$39:$E$492,$A161,'12pxv'!AJ$39:AJ$492)/sub_peso!FX161</f>
        <v>1.4100000000000001</v>
      </c>
      <c r="FY161">
        <f>100*SUMIF('12pxv'!$E$39:$E$492,$A161,'12pxv'!AK$39:AK$492)/sub_peso!FY161</f>
        <v>0.56999999999999995</v>
      </c>
      <c r="FZ161">
        <f>100*SUMIF('12pxv'!$E$39:$E$492,$A161,'12pxv'!AL$39:AL$492)/sub_peso!FZ161</f>
        <v>1.7</v>
      </c>
      <c r="GA161">
        <f>100*SUMIF('12pxv'!$E$39:$E$492,$A161,'12pxv'!AM$39:AM$492)/sub_peso!GA161</f>
        <v>0.46</v>
      </c>
      <c r="GB161">
        <f>100*SUMIF('12pxv'!$E$39:$E$492,$A161,'12pxv'!AN$39:AN$492)/sub_peso!GB161</f>
        <v>1.65</v>
      </c>
    </row>
    <row r="162" spans="1:184" x14ac:dyDescent="0.25">
      <c r="A162" s="60">
        <v>3102009</v>
      </c>
      <c r="B162" s="56" t="s">
        <v>164</v>
      </c>
      <c r="C162" s="129">
        <v>-0.63957446808510632</v>
      </c>
      <c r="D162" s="129">
        <v>0.42616935483870949</v>
      </c>
      <c r="E162" s="129">
        <v>0.40911290322580651</v>
      </c>
      <c r="F162" s="129">
        <v>-3.0975609756097547E-2</v>
      </c>
      <c r="G162" s="129">
        <v>0.36435020519835842</v>
      </c>
      <c r="H162" s="129">
        <v>-0.27517808219178069</v>
      </c>
      <c r="I162" s="129">
        <v>-1.8036929460580911</v>
      </c>
      <c r="J162" s="129">
        <v>-1.1192947813822285</v>
      </c>
      <c r="K162" s="129">
        <v>1.2112000000000001</v>
      </c>
      <c r="L162" s="129">
        <v>-0.85644475920679886</v>
      </c>
      <c r="M162" s="129">
        <v>0.24971428571428572</v>
      </c>
      <c r="N162" s="129">
        <v>1.0554077253218885</v>
      </c>
      <c r="O162" s="129">
        <v>-1.0550862068965519</v>
      </c>
      <c r="P162" s="129">
        <v>1.5295729013254784</v>
      </c>
      <c r="Q162" s="129">
        <v>-0.89828488372093018</v>
      </c>
      <c r="R162" s="129">
        <v>-0.38624082232011758</v>
      </c>
      <c r="S162" s="129">
        <v>-1.1385524372230427</v>
      </c>
      <c r="T162" s="129">
        <v>0.25830075187969925</v>
      </c>
      <c r="U162" s="129">
        <v>0.77515060240963862</v>
      </c>
      <c r="V162" s="129">
        <v>0.49444444444444452</v>
      </c>
      <c r="W162" s="129">
        <v>0.77052473763118445</v>
      </c>
      <c r="X162" s="129">
        <v>0.68682634730538927</v>
      </c>
      <c r="Y162" s="129">
        <v>1.812597014925373</v>
      </c>
      <c r="Z162" s="129">
        <v>0.62994100294985256</v>
      </c>
      <c r="AA162" s="129">
        <v>1.2506092124814263</v>
      </c>
      <c r="AB162" s="129">
        <v>1.311122599704579</v>
      </c>
      <c r="AC162" s="129">
        <v>1.7277777777777776</v>
      </c>
      <c r="AD162" s="129">
        <v>0.33292753623188392</v>
      </c>
      <c r="AE162" s="129">
        <v>-2.3895348837209299E-2</v>
      </c>
      <c r="AF162" s="129">
        <v>0.27833089311859449</v>
      </c>
      <c r="AG162" s="129">
        <v>1.1871847507331379</v>
      </c>
      <c r="AH162" s="129">
        <v>-1.5953488372093023</v>
      </c>
      <c r="AI162" s="129">
        <v>-1.1532986627043091</v>
      </c>
      <c r="AJ162" s="129">
        <v>-0.42886363636363628</v>
      </c>
      <c r="AK162" s="129">
        <v>0.61317073170731717</v>
      </c>
      <c r="AL162" s="129">
        <v>0.73430745814307474</v>
      </c>
      <c r="AM162" s="129">
        <v>-0.52519083969465652</v>
      </c>
      <c r="AN162" s="129">
        <v>0.33294117647058835</v>
      </c>
      <c r="AO162" s="129">
        <v>-1.0458385093167701</v>
      </c>
      <c r="AP162" s="129">
        <v>0.86705882352941166</v>
      </c>
      <c r="AQ162" s="129">
        <v>1.8855844155844157</v>
      </c>
      <c r="AR162" s="129">
        <v>0.81497560975609751</v>
      </c>
      <c r="AS162" s="129">
        <v>2.7745799011532126</v>
      </c>
      <c r="AT162" s="129">
        <v>1.3519218241042348</v>
      </c>
      <c r="AU162" s="129">
        <v>0.57872964169381103</v>
      </c>
      <c r="AV162" s="129">
        <v>1.9101957585644371</v>
      </c>
      <c r="AW162" s="129">
        <v>0.6764895330112719</v>
      </c>
      <c r="AX162" s="129">
        <v>0.70848242811501594</v>
      </c>
      <c r="AY162" s="129">
        <v>-0.68176470588235294</v>
      </c>
      <c r="AZ162" s="129">
        <v>0.9405939004815409</v>
      </c>
      <c r="BA162" s="129">
        <v>1.5643980738362759</v>
      </c>
      <c r="BB162" s="129">
        <v>-4.7226624405705261E-3</v>
      </c>
      <c r="BC162" s="129">
        <v>-0.48785714285714293</v>
      </c>
      <c r="BD162" s="129">
        <v>0.7809309791332264</v>
      </c>
      <c r="BE162" s="129">
        <v>0.37216346153846158</v>
      </c>
      <c r="BF162" s="129">
        <v>1.9429903536977489</v>
      </c>
      <c r="BG162" s="129">
        <v>1.0788431061806658</v>
      </c>
      <c r="BH162" s="129">
        <v>3.4779874213836486E-2</v>
      </c>
      <c r="BI162" s="129">
        <v>-0.71947867298578216</v>
      </c>
      <c r="BJ162" s="129">
        <v>0.67606741573033713</v>
      </c>
      <c r="BK162" s="129">
        <v>-0.27935587761674724</v>
      </c>
      <c r="BL162" s="129">
        <v>0.64636363636363625</v>
      </c>
      <c r="BM162" s="129">
        <v>1.6267961165048541</v>
      </c>
      <c r="BN162" s="129">
        <v>1.273584</v>
      </c>
      <c r="BO162" s="129">
        <v>0.20054140127388539</v>
      </c>
      <c r="BP162" s="129">
        <v>1.838352</v>
      </c>
      <c r="BQ162" s="129">
        <v>1.9359493670886079</v>
      </c>
      <c r="BR162" s="129">
        <v>1.470343213728549</v>
      </c>
      <c r="BS162" s="129">
        <v>1.7510526315789474</v>
      </c>
      <c r="BT162" s="129">
        <v>1.3897546012269939</v>
      </c>
      <c r="BU162" s="129">
        <v>4.4072948328267476E-2</v>
      </c>
      <c r="BV162" s="129">
        <v>0.14151745068285279</v>
      </c>
      <c r="BW162" s="129">
        <v>0.35066869300911857</v>
      </c>
      <c r="BX162" s="129">
        <v>0.30197268588770854</v>
      </c>
      <c r="BY162" s="129">
        <v>-0.45684370257966611</v>
      </c>
      <c r="BZ162" s="129">
        <v>-1.003753846153846</v>
      </c>
      <c r="CA162" s="129">
        <v>0.32962558502340095</v>
      </c>
      <c r="CB162" s="129">
        <v>0.10953125</v>
      </c>
      <c r="CC162" s="129">
        <v>0.43353218210361066</v>
      </c>
      <c r="CD162" s="129">
        <v>-7.8338557993730421E-2</v>
      </c>
      <c r="CE162" s="129">
        <v>0.80850393700787404</v>
      </c>
      <c r="CF162" s="129">
        <v>0.15876369327073553</v>
      </c>
      <c r="CG162" s="129">
        <v>-5.1549295774647876E-2</v>
      </c>
      <c r="CH162" s="129">
        <v>0.97</v>
      </c>
      <c r="CI162" s="129">
        <v>0.66</v>
      </c>
      <c r="CJ162" s="129">
        <v>1.41</v>
      </c>
      <c r="CK162" s="129">
        <v>-0.69</v>
      </c>
      <c r="CL162" s="129">
        <v>1.63</v>
      </c>
      <c r="CM162" s="129">
        <v>0.89</v>
      </c>
      <c r="CN162" s="129">
        <v>0.75</v>
      </c>
      <c r="CO162" s="129">
        <v>0.90000000000000013</v>
      </c>
      <c r="CP162" s="129">
        <v>1.18</v>
      </c>
      <c r="CQ162" s="129">
        <v>-0.2</v>
      </c>
      <c r="CR162" s="129">
        <v>-0.65</v>
      </c>
      <c r="CS162" s="129">
        <v>0.21</v>
      </c>
      <c r="CT162" s="129">
        <v>0.19</v>
      </c>
      <c r="CU162" s="129">
        <v>0.57999999999999996</v>
      </c>
      <c r="CV162" s="129">
        <v>0.51</v>
      </c>
      <c r="CW162" s="129">
        <v>0.56000000000000005</v>
      </c>
      <c r="CX162" s="129">
        <v>-0.57999999999999996</v>
      </c>
      <c r="CY162" s="129">
        <v>0.46</v>
      </c>
      <c r="CZ162" s="129">
        <v>0.93</v>
      </c>
      <c r="DA162" s="129">
        <v>0.09</v>
      </c>
      <c r="DB162" s="129">
        <v>0.77</v>
      </c>
      <c r="DC162" s="129">
        <v>1.2</v>
      </c>
      <c r="DD162" s="129">
        <v>0.55000000000000004</v>
      </c>
      <c r="DE162" s="129">
        <v>0.36999999999999994</v>
      </c>
      <c r="DF162" s="129">
        <v>-0.42</v>
      </c>
      <c r="DG162" s="129">
        <v>0.08</v>
      </c>
      <c r="DH162" s="129">
        <v>0.35</v>
      </c>
      <c r="DI162" s="129">
        <v>1.2</v>
      </c>
      <c r="DJ162" s="129">
        <v>0.82999999999999985</v>
      </c>
      <c r="DK162" s="129">
        <v>0.73</v>
      </c>
      <c r="DL162" s="129">
        <v>1.5899999999999999</v>
      </c>
      <c r="DM162" s="129">
        <v>0.23000000000000004</v>
      </c>
      <c r="DN162" s="129">
        <v>-0.32</v>
      </c>
      <c r="DO162" s="129">
        <v>0.97</v>
      </c>
      <c r="DP162" s="129">
        <v>2.76</v>
      </c>
      <c r="DQ162" s="129">
        <v>3.3099999999999996</v>
      </c>
      <c r="DR162" s="129">
        <v>1.1000000000000001</v>
      </c>
      <c r="DS162" s="129">
        <v>1.5900000000000003</v>
      </c>
      <c r="DT162" s="129">
        <v>1.1100000000000001</v>
      </c>
      <c r="DU162" s="129">
        <v>0.34</v>
      </c>
      <c r="DV162" s="129">
        <v>0.71000000000000008</v>
      </c>
      <c r="DW162" s="129">
        <v>0.26</v>
      </c>
      <c r="DX162" s="129">
        <v>2.44</v>
      </c>
      <c r="DY162" s="129">
        <v>0.49</v>
      </c>
      <c r="DZ162" s="129">
        <v>1.5</v>
      </c>
      <c r="EA162" s="129">
        <v>-0.86999999999999988</v>
      </c>
      <c r="EB162" s="129">
        <v>1.42</v>
      </c>
      <c r="EC162" s="129">
        <v>2.46</v>
      </c>
      <c r="ED162" s="129">
        <v>0.71</v>
      </c>
      <c r="EE162" s="129">
        <v>0.64</v>
      </c>
      <c r="EF162" s="129">
        <v>0.81000000000000016</v>
      </c>
      <c r="EG162" s="129">
        <v>1.21</v>
      </c>
      <c r="EH162" s="129">
        <v>-0.62</v>
      </c>
      <c r="EI162" s="129">
        <v>0.7</v>
      </c>
      <c r="EJ162" s="129">
        <v>0.2</v>
      </c>
      <c r="EK162" s="129">
        <v>0.67</v>
      </c>
      <c r="EL162" s="129">
        <v>7.9999999999999988E-2</v>
      </c>
      <c r="EM162" s="129">
        <v>-0.46</v>
      </c>
      <c r="EN162" s="129">
        <v>0.24</v>
      </c>
      <c r="EO162" s="129">
        <v>-0.10999999999999999</v>
      </c>
      <c r="EP162" s="129">
        <v>-0.08</v>
      </c>
      <c r="EQ162" s="129">
        <v>1.24</v>
      </c>
      <c r="ER162" s="129">
        <v>0.05</v>
      </c>
      <c r="ES162" s="129">
        <v>0.88000000000000012</v>
      </c>
      <c r="ET162" s="129">
        <v>-0.13</v>
      </c>
      <c r="EU162" s="129">
        <v>0.04</v>
      </c>
      <c r="EV162">
        <f>100*SUMIF('12pxv'!$E$39:$E$492,$A162,'12pxv'!H$39:H$492)/sub_peso!EV162</f>
        <v>0.1</v>
      </c>
      <c r="EW162">
        <f>100*SUMIF('12pxv'!$E$39:$E$492,$A162,'12pxv'!I$39:I$492)/sub_peso!EW162</f>
        <v>0.45</v>
      </c>
      <c r="EX162">
        <f>100*SUMIF('12pxv'!$E$39:$E$492,$A162,'12pxv'!J$39:J$492)/sub_peso!EX162</f>
        <v>-0.10999999999999999</v>
      </c>
      <c r="EY162">
        <f>100*SUMIF('12pxv'!$E$39:$E$492,$A162,'12pxv'!K$39:K$492)/sub_peso!EY162</f>
        <v>-0.44</v>
      </c>
      <c r="EZ162">
        <f>100*SUMIF('12pxv'!$E$39:$E$492,$A162,'12pxv'!L$39:L$492)/sub_peso!EZ162</f>
        <v>-0.54</v>
      </c>
      <c r="FA162">
        <f>100*SUMIF('12pxv'!$E$39:$E$492,$A162,'12pxv'!M$39:M$492)/sub_peso!FA162</f>
        <v>1.24</v>
      </c>
      <c r="FB162">
        <f>100*SUMIF('12pxv'!$E$39:$E$492,$A162,'12pxv'!N$39:N$492)/sub_peso!FB162</f>
        <v>-0.67</v>
      </c>
      <c r="FC162">
        <f>100*SUMIF('12pxv'!$E$39:$E$492,$A162,'12pxv'!O$39:O$492)/sub_peso!FC162</f>
        <v>0.71</v>
      </c>
      <c r="FD162">
        <f>100*SUMIF('12pxv'!$E$39:$E$492,$A162,'12pxv'!P$39:P$492)/sub_peso!FD162</f>
        <v>0.1</v>
      </c>
      <c r="FE162">
        <f>100*SUMIF('12pxv'!$E$39:$E$492,$A162,'12pxv'!Q$39:Q$492)/sub_peso!FE162</f>
        <v>2.0499999999999998</v>
      </c>
      <c r="FF162">
        <f>100*SUMIF('12pxv'!$E$39:$E$492,$A162,'12pxv'!R$39:R$492)/sub_peso!FF162</f>
        <v>1.01</v>
      </c>
      <c r="FG162">
        <f>100*SUMIF('12pxv'!$E$39:$E$492,$A162,'12pxv'!S$39:S$492)/sub_peso!FG162</f>
        <v>1.1000000000000001</v>
      </c>
      <c r="FH162">
        <f>100*SUMIF('12pxv'!$E$39:$E$492,$A162,'12pxv'!T$39:T$492)/sub_peso!FH162</f>
        <v>0.31</v>
      </c>
      <c r="FI162">
        <f>100*SUMIF('12pxv'!$E$39:$E$492,$A162,'12pxv'!U$39:U$492)/sub_peso!FI162</f>
        <v>1.23</v>
      </c>
      <c r="FJ162">
        <f>100*SUMIF('12pxv'!$E$39:$E$492,$A162,'12pxv'!V$39:V$492)/sub_peso!FJ162</f>
        <v>0.46</v>
      </c>
      <c r="FK162">
        <f>100*SUMIF('12pxv'!$E$39:$E$492,$A162,'12pxv'!W$39:W$492)/sub_peso!FK162</f>
        <v>0.25</v>
      </c>
      <c r="FL162">
        <f>100*SUMIF('12pxv'!$E$39:$E$492,$A162,'12pxv'!X$39:X$492)/sub_peso!FL162</f>
        <v>0.09</v>
      </c>
      <c r="FM162">
        <f>100*SUMIF('12pxv'!$E$39:$E$492,$A162,'12pxv'!Y$39:Y$492)/sub_peso!FM162</f>
        <v>-0.26</v>
      </c>
      <c r="FN162">
        <f>100*SUMIF('12pxv'!$E$39:$E$492,$A162,'12pxv'!Z$39:Z$492)/sub_peso!FN162</f>
        <v>-0.12</v>
      </c>
      <c r="FO162">
        <f>100*SUMIF('12pxv'!$E$39:$E$492,$A162,'12pxv'!AA$39:AA$492)/sub_peso!FO162</f>
        <v>0.13</v>
      </c>
      <c r="FP162">
        <f>100*SUMIF('12pxv'!$E$39:$E$492,$A162,'12pxv'!AB$39:AB$492)/sub_peso!FP162</f>
        <v>-1.1599999999999999</v>
      </c>
      <c r="FQ162">
        <f>100*SUMIF('12pxv'!$E$39:$E$492,$A162,'12pxv'!AC$39:AC$492)/sub_peso!FQ162</f>
        <v>0.44999999999999996</v>
      </c>
      <c r="FR162">
        <f>100*SUMIF('12pxv'!$E$39:$E$492,$A162,'12pxv'!AD$39:AD$492)/sub_peso!FR162</f>
        <v>0.13</v>
      </c>
      <c r="FS162">
        <f>100*SUMIF('12pxv'!$E$39:$E$492,$A162,'12pxv'!AE$39:AE$492)/sub_peso!FS162</f>
        <v>1.1399999999999999</v>
      </c>
      <c r="FT162">
        <f>100*SUMIF('12pxv'!$E$39:$E$492,$A162,'12pxv'!AF$39:AF$492)/sub_peso!FT162</f>
        <v>-0.4</v>
      </c>
      <c r="FU162">
        <f>100*SUMIF('12pxv'!$E$39:$E$492,$A162,'12pxv'!AG$39:AG$492)/sub_peso!FU162</f>
        <v>-0.4</v>
      </c>
      <c r="FV162">
        <f>100*SUMIF('12pxv'!$E$39:$E$492,$A162,'12pxv'!AH$39:AH$492)/sub_peso!FV162</f>
        <v>0.39</v>
      </c>
      <c r="FW162">
        <f>100*SUMIF('12pxv'!$E$39:$E$492,$A162,'12pxv'!AI$39:AI$492)/sub_peso!FW162</f>
        <v>0.74</v>
      </c>
      <c r="FX162">
        <f>100*SUMIF('12pxv'!$E$39:$E$492,$A162,'12pxv'!AJ$39:AJ$492)/sub_peso!FX162</f>
        <v>0.22</v>
      </c>
      <c r="FY162">
        <f>100*SUMIF('12pxv'!$E$39:$E$492,$A162,'12pxv'!AK$39:AK$492)/sub_peso!FY162</f>
        <v>0.18</v>
      </c>
      <c r="FZ162">
        <f>100*SUMIF('12pxv'!$E$39:$E$492,$A162,'12pxv'!AL$39:AL$492)/sub_peso!FZ162</f>
        <v>0.56999999999999995</v>
      </c>
      <c r="GA162">
        <f>100*SUMIF('12pxv'!$E$39:$E$492,$A162,'12pxv'!AM$39:AM$492)/sub_peso!GA162</f>
        <v>0.32</v>
      </c>
      <c r="GB162">
        <f>100*SUMIF('12pxv'!$E$39:$E$492,$A162,'12pxv'!AN$39:AN$492)/sub_peso!GB162</f>
        <v>0.65</v>
      </c>
    </row>
    <row r="163" spans="1:184" x14ac:dyDescent="0.25">
      <c r="A163" s="60">
        <v>3102010</v>
      </c>
      <c r="B163" s="56" t="s">
        <v>165</v>
      </c>
      <c r="C163" s="129">
        <v>-1.27</v>
      </c>
      <c r="D163" s="129">
        <v>1.04</v>
      </c>
      <c r="E163" s="129">
        <v>0.42</v>
      </c>
      <c r="F163" s="129">
        <v>-0.62</v>
      </c>
      <c r="G163" s="129">
        <v>0.77</v>
      </c>
      <c r="H163" s="129">
        <v>1.82</v>
      </c>
      <c r="I163" s="129">
        <v>-0.94000000000000006</v>
      </c>
      <c r="J163" s="129">
        <v>-0.31000000000000005</v>
      </c>
      <c r="K163" s="129">
        <v>0.82</v>
      </c>
      <c r="L163" s="129">
        <v>0.71</v>
      </c>
      <c r="M163" s="129">
        <v>1.94</v>
      </c>
      <c r="N163" s="129">
        <v>1.2</v>
      </c>
      <c r="O163" s="129">
        <v>0.35</v>
      </c>
      <c r="P163" s="129">
        <v>0.42</v>
      </c>
      <c r="Q163" s="129">
        <v>-0.14000000000000001</v>
      </c>
      <c r="R163" s="129">
        <v>0.18</v>
      </c>
      <c r="S163" s="129">
        <v>1.73</v>
      </c>
      <c r="T163" s="129">
        <v>1.0599999999999998</v>
      </c>
      <c r="U163" s="129">
        <v>0.35</v>
      </c>
      <c r="V163" s="129">
        <v>2.0299999999999994</v>
      </c>
      <c r="W163" s="129">
        <v>-1.75</v>
      </c>
      <c r="X163" s="129">
        <v>1</v>
      </c>
      <c r="Y163" s="129">
        <v>1.2099999999999997</v>
      </c>
      <c r="Z163" s="129">
        <v>-6.0000000000000005E-2</v>
      </c>
      <c r="AA163" s="129">
        <v>0.12000000000000001</v>
      </c>
      <c r="AB163" s="129">
        <v>1.8499999999999999</v>
      </c>
      <c r="AC163" s="129">
        <v>0.83</v>
      </c>
      <c r="AD163" s="129">
        <v>2.12</v>
      </c>
      <c r="AE163" s="129">
        <v>0.82</v>
      </c>
      <c r="AF163" s="129">
        <v>0.72999999999999987</v>
      </c>
      <c r="AG163" s="129">
        <v>1.28</v>
      </c>
      <c r="AH163" s="129">
        <v>-1.24</v>
      </c>
      <c r="AI163" s="129">
        <v>2.25</v>
      </c>
      <c r="AJ163" s="129">
        <v>0.89</v>
      </c>
      <c r="AK163" s="129">
        <v>1.17</v>
      </c>
      <c r="AL163" s="129">
        <v>0.74</v>
      </c>
      <c r="AM163" s="129">
        <v>0.8</v>
      </c>
      <c r="AN163" s="129">
        <v>0.46999999999999992</v>
      </c>
      <c r="AO163" s="129">
        <v>1.53</v>
      </c>
      <c r="AP163" s="129">
        <v>0.37</v>
      </c>
      <c r="AQ163" s="129">
        <v>1.29</v>
      </c>
      <c r="AR163" s="129">
        <v>1.0000000000000002</v>
      </c>
      <c r="AS163" s="129">
        <v>2.68</v>
      </c>
      <c r="AT163" s="129">
        <v>1.01</v>
      </c>
      <c r="AU163" s="129">
        <v>0.64</v>
      </c>
      <c r="AV163" s="129">
        <v>2.2599999999999998</v>
      </c>
      <c r="AW163" s="129">
        <v>1.2</v>
      </c>
      <c r="AX163" s="129">
        <v>0.89000000000000012</v>
      </c>
      <c r="AY163" s="129">
        <v>1.25</v>
      </c>
      <c r="AZ163" s="129">
        <v>0.08</v>
      </c>
      <c r="BA163" s="129">
        <v>1.51</v>
      </c>
      <c r="BB163" s="129">
        <v>-0.36</v>
      </c>
      <c r="BC163" s="129">
        <v>-0.15</v>
      </c>
      <c r="BD163" s="129">
        <v>-1.2299999999999998</v>
      </c>
      <c r="BE163" s="129">
        <v>0.79</v>
      </c>
      <c r="BF163" s="129">
        <v>0.08</v>
      </c>
      <c r="BG163" s="129">
        <v>1.03</v>
      </c>
      <c r="BH163" s="129">
        <v>0.27</v>
      </c>
      <c r="BI163" s="129">
        <v>1.28</v>
      </c>
      <c r="BJ163" s="129">
        <v>0.62</v>
      </c>
      <c r="BK163" s="129">
        <v>0.15</v>
      </c>
      <c r="BL163" s="129">
        <v>0.7</v>
      </c>
      <c r="BM163" s="129">
        <v>1.01</v>
      </c>
      <c r="BN163" s="129">
        <v>0.47</v>
      </c>
      <c r="BO163" s="129">
        <v>1.4300000000000002</v>
      </c>
      <c r="BP163" s="129">
        <v>0.87</v>
      </c>
      <c r="BQ163" s="129">
        <v>2.0299999999999998</v>
      </c>
      <c r="BR163" s="129">
        <v>1.47</v>
      </c>
      <c r="BS163" s="129">
        <v>0.6</v>
      </c>
      <c r="BT163" s="129">
        <v>1.36</v>
      </c>
      <c r="BU163" s="129">
        <v>0.08</v>
      </c>
      <c r="BV163" s="129">
        <v>0.38</v>
      </c>
      <c r="BW163" s="129">
        <v>1.33</v>
      </c>
      <c r="BX163" s="129">
        <v>1.32</v>
      </c>
      <c r="BY163" s="129">
        <v>0.65999999999999992</v>
      </c>
      <c r="BZ163" s="129">
        <v>0.06</v>
      </c>
      <c r="CA163" s="129">
        <v>0.43999999999999995</v>
      </c>
      <c r="CB163" s="129">
        <v>0.78</v>
      </c>
      <c r="CC163" s="129">
        <v>0.27</v>
      </c>
      <c r="CD163" s="129">
        <v>0.76</v>
      </c>
      <c r="CE163" s="129">
        <v>0.42</v>
      </c>
      <c r="CF163" s="129">
        <v>0.2</v>
      </c>
      <c r="CG163" s="129">
        <v>-0.65999999999999992</v>
      </c>
      <c r="CH163" s="129">
        <v>-0.75</v>
      </c>
      <c r="CI163" s="129">
        <v>1.94</v>
      </c>
      <c r="CJ163" s="129">
        <v>-2.9999999999999992E-2</v>
      </c>
      <c r="CK163" s="129">
        <v>0.28999999999999998</v>
      </c>
      <c r="CL163" s="129">
        <v>0.81</v>
      </c>
      <c r="CM163" s="129">
        <v>1.19</v>
      </c>
      <c r="CN163" s="129">
        <v>-0.21000000000000002</v>
      </c>
      <c r="CO163" s="129">
        <v>0.70000000000000007</v>
      </c>
      <c r="CP163" s="129">
        <v>1.0800000000000003</v>
      </c>
      <c r="CQ163" s="129">
        <v>0.30999999999999994</v>
      </c>
      <c r="CR163" s="129">
        <v>0.67000000000000015</v>
      </c>
      <c r="CS163" s="129">
        <v>-0.77</v>
      </c>
      <c r="CT163" s="129">
        <v>0.96999999999999986</v>
      </c>
      <c r="CU163" s="129">
        <v>8.0000000000000016E-2</v>
      </c>
      <c r="CV163" s="129">
        <v>0.55000000000000004</v>
      </c>
      <c r="CW163" s="129">
        <v>0.65</v>
      </c>
      <c r="CX163" s="129">
        <v>0.16000000000000003</v>
      </c>
      <c r="CY163" s="129">
        <v>1.2499999999999998</v>
      </c>
      <c r="CZ163" s="129">
        <v>0.17</v>
      </c>
      <c r="DA163" s="129">
        <v>0.52</v>
      </c>
      <c r="DB163" s="129">
        <v>-0.14000000000000001</v>
      </c>
      <c r="DC163" s="129">
        <v>0.61</v>
      </c>
      <c r="DD163" s="129">
        <v>1.25</v>
      </c>
      <c r="DE163" s="129">
        <v>1.2800000000000002</v>
      </c>
      <c r="DF163" s="129">
        <v>-0.08</v>
      </c>
      <c r="DG163" s="129">
        <v>0.73</v>
      </c>
      <c r="DH163" s="129">
        <v>-0.02</v>
      </c>
      <c r="DI163" s="129">
        <v>0.05</v>
      </c>
      <c r="DJ163" s="129">
        <v>1.47</v>
      </c>
      <c r="DK163" s="129">
        <v>7.0000000000000007E-2</v>
      </c>
      <c r="DL163" s="129">
        <v>-0.02</v>
      </c>
      <c r="DM163" s="129">
        <v>-1.23</v>
      </c>
      <c r="DN163" s="129">
        <v>1.1500000000000001</v>
      </c>
      <c r="DO163" s="129">
        <v>-0.24000000000000002</v>
      </c>
      <c r="DP163" s="129">
        <v>0.48000000000000009</v>
      </c>
      <c r="DQ163" s="129">
        <v>0.37</v>
      </c>
      <c r="DR163" s="129">
        <v>0.21</v>
      </c>
      <c r="DS163" s="129">
        <v>0.72000000000000008</v>
      </c>
      <c r="DT163" s="129">
        <v>-2.1899999999999995</v>
      </c>
      <c r="DU163" s="129">
        <v>1.22</v>
      </c>
      <c r="DV163" s="129">
        <v>0.57000000000000006</v>
      </c>
      <c r="DW163" s="129">
        <v>0.56000000000000016</v>
      </c>
      <c r="DX163" s="129">
        <v>1.83</v>
      </c>
      <c r="DY163" s="129">
        <v>-0.34</v>
      </c>
      <c r="DZ163" s="129">
        <v>2.4700000000000002</v>
      </c>
      <c r="EA163" s="129">
        <v>-0.81</v>
      </c>
      <c r="EB163" s="129">
        <v>0.25000000000000006</v>
      </c>
      <c r="EC163" s="129">
        <v>0.48000000000000004</v>
      </c>
      <c r="ED163" s="129">
        <v>0.78</v>
      </c>
      <c r="EE163" s="129">
        <v>-0.39</v>
      </c>
      <c r="EF163" s="129">
        <v>-0.94999999999999973</v>
      </c>
      <c r="EG163" s="129">
        <v>0.62</v>
      </c>
      <c r="EH163" s="129">
        <v>-0.85000000000000009</v>
      </c>
      <c r="EI163" s="129">
        <v>0.8</v>
      </c>
      <c r="EJ163" s="129">
        <v>1.3</v>
      </c>
      <c r="EK163" s="129">
        <v>-1.1599999999999999</v>
      </c>
      <c r="EL163" s="129">
        <v>0.65</v>
      </c>
      <c r="EM163" s="129">
        <v>1.06</v>
      </c>
      <c r="EN163" s="129">
        <v>0.02</v>
      </c>
      <c r="EO163" s="129">
        <v>0.17</v>
      </c>
      <c r="EP163" s="129">
        <v>-0.30000000000000004</v>
      </c>
      <c r="EQ163" s="129">
        <v>1.0500000000000003</v>
      </c>
      <c r="ER163" s="129">
        <v>0.79</v>
      </c>
      <c r="ES163" s="129">
        <v>0.62</v>
      </c>
      <c r="ET163" s="129">
        <v>0.56000000000000005</v>
      </c>
      <c r="EU163" s="129">
        <v>0.92</v>
      </c>
      <c r="EV163">
        <f>100*SUMIF('12pxv'!$E$39:$E$492,$A163,'12pxv'!H$39:H$492)/sub_peso!EV163</f>
        <v>-1.31</v>
      </c>
      <c r="EW163">
        <f>100*SUMIF('12pxv'!$E$39:$E$492,$A163,'12pxv'!I$39:I$492)/sub_peso!EW163</f>
        <v>0.55000000000000004</v>
      </c>
      <c r="EX163">
        <f>100*SUMIF('12pxv'!$E$39:$E$492,$A163,'12pxv'!J$39:J$492)/sub_peso!EX163</f>
        <v>1.59</v>
      </c>
      <c r="EY163">
        <f>100*SUMIF('12pxv'!$E$39:$E$492,$A163,'12pxv'!K$39:K$492)/sub_peso!EY163</f>
        <v>-1.0900000000000001</v>
      </c>
      <c r="EZ163">
        <f>100*SUMIF('12pxv'!$E$39:$E$492,$A163,'12pxv'!L$39:L$492)/sub_peso!EZ163</f>
        <v>-0.49</v>
      </c>
      <c r="FA163">
        <f>100*SUMIF('12pxv'!$E$39:$E$492,$A163,'12pxv'!M$39:M$492)/sub_peso!FA163</f>
        <v>0.78</v>
      </c>
      <c r="FB163">
        <f>100*SUMIF('12pxv'!$E$39:$E$492,$A163,'12pxv'!N$39:N$492)/sub_peso!FB163</f>
        <v>0.11999999999999998</v>
      </c>
      <c r="FC163">
        <f>100*SUMIF('12pxv'!$E$39:$E$492,$A163,'12pxv'!O$39:O$492)/sub_peso!FC163</f>
        <v>-0.21999999999999997</v>
      </c>
      <c r="FD163">
        <f>100*SUMIF('12pxv'!$E$39:$E$492,$A163,'12pxv'!P$39:P$492)/sub_peso!FD163</f>
        <v>-0.32999999999999996</v>
      </c>
      <c r="FE163">
        <f>100*SUMIF('12pxv'!$E$39:$E$492,$A163,'12pxv'!Q$39:Q$492)/sub_peso!FE163</f>
        <v>0.56999999999999995</v>
      </c>
      <c r="FF163">
        <f>100*SUMIF('12pxv'!$E$39:$E$492,$A163,'12pxv'!R$39:R$492)/sub_peso!FF163</f>
        <v>0.66</v>
      </c>
      <c r="FG163">
        <f>100*SUMIF('12pxv'!$E$39:$E$492,$A163,'12pxv'!S$39:S$492)/sub_peso!FG163</f>
        <v>0.99</v>
      </c>
      <c r="FH163">
        <f>100*SUMIF('12pxv'!$E$39:$E$492,$A163,'12pxv'!T$39:T$492)/sub_peso!FH163</f>
        <v>0.33999999999999997</v>
      </c>
      <c r="FI163">
        <f>100*SUMIF('12pxv'!$E$39:$E$492,$A163,'12pxv'!U$39:U$492)/sub_peso!FI163</f>
        <v>8.9999999999999983E-2</v>
      </c>
      <c r="FJ163">
        <f>100*SUMIF('12pxv'!$E$39:$E$492,$A163,'12pxv'!V$39:V$492)/sub_peso!FJ163</f>
        <v>1.4300000000000002</v>
      </c>
      <c r="FK163">
        <f>100*SUMIF('12pxv'!$E$39:$E$492,$A163,'12pxv'!W$39:W$492)/sub_peso!FK163</f>
        <v>1.08</v>
      </c>
      <c r="FL163">
        <f>100*SUMIF('12pxv'!$E$39:$E$492,$A163,'12pxv'!X$39:X$492)/sub_peso!FL163</f>
        <v>0.38000000000000006</v>
      </c>
      <c r="FM163">
        <f>100*SUMIF('12pxv'!$E$39:$E$492,$A163,'12pxv'!Y$39:Y$492)/sub_peso!FM163</f>
        <v>2.08</v>
      </c>
      <c r="FN163">
        <f>100*SUMIF('12pxv'!$E$39:$E$492,$A163,'12pxv'!Z$39:Z$492)/sub_peso!FN163</f>
        <v>0.04</v>
      </c>
      <c r="FO163">
        <f>100*SUMIF('12pxv'!$E$39:$E$492,$A163,'12pxv'!AA$39:AA$492)/sub_peso!FO163</f>
        <v>0.82000000000000006</v>
      </c>
      <c r="FP163">
        <f>100*SUMIF('12pxv'!$E$39:$E$492,$A163,'12pxv'!AB$39:AB$492)/sub_peso!FP163</f>
        <v>1.28</v>
      </c>
      <c r="FQ163">
        <f>100*SUMIF('12pxv'!$E$39:$E$492,$A163,'12pxv'!AC$39:AC$492)/sub_peso!FQ163</f>
        <v>0.85</v>
      </c>
      <c r="FR163">
        <f>100*SUMIF('12pxv'!$E$39:$E$492,$A163,'12pxv'!AD$39:AD$492)/sub_peso!FR163</f>
        <v>0.93</v>
      </c>
      <c r="FS163">
        <f>100*SUMIF('12pxv'!$E$39:$E$492,$A163,'12pxv'!AE$39:AE$492)/sub_peso!FS163</f>
        <v>0.23</v>
      </c>
      <c r="FT163">
        <f>100*SUMIF('12pxv'!$E$39:$E$492,$A163,'12pxv'!AF$39:AF$492)/sub_peso!FT163</f>
        <v>0.86</v>
      </c>
      <c r="FU163">
        <f>100*SUMIF('12pxv'!$E$39:$E$492,$A163,'12pxv'!AG$39:AG$492)/sub_peso!FU163</f>
        <v>3.26</v>
      </c>
      <c r="FV163">
        <f>100*SUMIF('12pxv'!$E$39:$E$492,$A163,'12pxv'!AH$39:AH$492)/sub_peso!FV163</f>
        <v>0.85</v>
      </c>
      <c r="FW163">
        <f>100*SUMIF('12pxv'!$E$39:$E$492,$A163,'12pxv'!AI$39:AI$492)/sub_peso!FW163</f>
        <v>1.27</v>
      </c>
      <c r="FX163">
        <f>100*SUMIF('12pxv'!$E$39:$E$492,$A163,'12pxv'!AJ$39:AJ$492)/sub_peso!FX163</f>
        <v>2.1800000000000002</v>
      </c>
      <c r="FY163">
        <f>100*SUMIF('12pxv'!$E$39:$E$492,$A163,'12pxv'!AK$39:AK$492)/sub_peso!FY163</f>
        <v>1.68</v>
      </c>
      <c r="FZ163">
        <f>100*SUMIF('12pxv'!$E$39:$E$492,$A163,'12pxv'!AL$39:AL$492)/sub_peso!FZ163</f>
        <v>0.13</v>
      </c>
      <c r="GA163">
        <f>100*SUMIF('12pxv'!$E$39:$E$492,$A163,'12pxv'!AM$39:AM$492)/sub_peso!GA163</f>
        <v>0.82</v>
      </c>
      <c r="GB163">
        <f>100*SUMIF('12pxv'!$E$39:$E$492,$A163,'12pxv'!AN$39:AN$492)/sub_peso!GB163</f>
        <v>-0.02</v>
      </c>
    </row>
    <row r="164" spans="1:184" x14ac:dyDescent="0.25">
      <c r="A164" s="60">
        <v>3102035</v>
      </c>
      <c r="B164" s="56" t="s">
        <v>166</v>
      </c>
      <c r="C164" s="129">
        <v>-0.15</v>
      </c>
      <c r="D164" s="129">
        <v>1.02</v>
      </c>
      <c r="E164" s="129">
        <v>-1.59</v>
      </c>
      <c r="F164" s="129">
        <v>-0.16</v>
      </c>
      <c r="G164" s="129">
        <v>0.55000000000000004</v>
      </c>
      <c r="H164" s="129">
        <v>0.8899999999999999</v>
      </c>
      <c r="I164" s="129">
        <v>-3.85</v>
      </c>
      <c r="J164" s="129">
        <v>-0.45</v>
      </c>
      <c r="K164" s="129">
        <v>1.5</v>
      </c>
      <c r="L164" s="129">
        <v>2.4</v>
      </c>
      <c r="M164" s="129">
        <v>-0.56999999999999995</v>
      </c>
      <c r="N164" s="129">
        <v>1.1100000000000001</v>
      </c>
      <c r="O164" s="129">
        <v>1.8000000000000003</v>
      </c>
      <c r="P164" s="129">
        <v>1.82</v>
      </c>
      <c r="Q164" s="129">
        <v>-2.95</v>
      </c>
      <c r="R164" s="129">
        <v>1.03</v>
      </c>
      <c r="S164" s="129">
        <v>-1.07</v>
      </c>
      <c r="T164" s="129">
        <v>1.58</v>
      </c>
      <c r="U164" s="129">
        <v>-2.06</v>
      </c>
      <c r="V164" s="129">
        <v>0.63</v>
      </c>
      <c r="W164" s="129">
        <v>-0.39999999999999997</v>
      </c>
      <c r="X164" s="129">
        <v>2.42</v>
      </c>
      <c r="Y164" s="129">
        <v>0.48999999999999994</v>
      </c>
      <c r="Z164" s="129">
        <v>0.22000000000000003</v>
      </c>
      <c r="AA164" s="129">
        <v>0.36</v>
      </c>
      <c r="AB164" s="129">
        <v>-1.24</v>
      </c>
      <c r="AC164" s="129">
        <v>0.72000000000000008</v>
      </c>
      <c r="AD164" s="129">
        <v>-2.06</v>
      </c>
      <c r="AE164" s="129">
        <v>-0.62</v>
      </c>
      <c r="AF164" s="129">
        <v>0.41</v>
      </c>
      <c r="AG164" s="129">
        <v>0.85999999999999988</v>
      </c>
      <c r="AH164" s="129">
        <v>-1.9899999999999998</v>
      </c>
      <c r="AI164" s="129">
        <v>1.8599999999999999</v>
      </c>
      <c r="AJ164" s="129">
        <v>2.7899999999999996</v>
      </c>
      <c r="AK164" s="129">
        <v>1.9300000000000002</v>
      </c>
      <c r="AL164" s="129">
        <v>-1.94</v>
      </c>
      <c r="AM164" s="129">
        <v>-0.24</v>
      </c>
      <c r="AN164" s="129">
        <v>0.35000000000000003</v>
      </c>
      <c r="AO164" s="129">
        <v>0.56999999999999995</v>
      </c>
      <c r="AP164" s="129">
        <v>-0.24</v>
      </c>
      <c r="AQ164" s="129">
        <v>0.15</v>
      </c>
      <c r="AR164" s="129">
        <v>0.16</v>
      </c>
      <c r="AS164" s="129">
        <v>-0.77</v>
      </c>
      <c r="AT164" s="129">
        <v>2.04</v>
      </c>
      <c r="AU164" s="129">
        <v>2.5</v>
      </c>
      <c r="AV164" s="129">
        <v>2.06</v>
      </c>
      <c r="AW164" s="129">
        <v>0.26</v>
      </c>
      <c r="AX164" s="129">
        <v>0.23</v>
      </c>
      <c r="AY164" s="129">
        <v>0.84</v>
      </c>
      <c r="AZ164" s="129">
        <v>-0.53</v>
      </c>
      <c r="BA164" s="129">
        <v>0.46999999999999992</v>
      </c>
      <c r="BB164" s="129">
        <v>-0.08</v>
      </c>
      <c r="BC164" s="129">
        <v>0.6</v>
      </c>
      <c r="BD164" s="129">
        <v>0.67</v>
      </c>
      <c r="BE164" s="129">
        <v>-1.1399999999999999</v>
      </c>
      <c r="BF164" s="129">
        <v>0.15</v>
      </c>
      <c r="BG164" s="129">
        <v>0.41</v>
      </c>
      <c r="BH164" s="129">
        <v>1.47</v>
      </c>
      <c r="BI164" s="129">
        <v>2.04</v>
      </c>
      <c r="BJ164" s="129">
        <v>-0.12000000000000001</v>
      </c>
      <c r="BK164" s="129">
        <v>1.6800000000000002</v>
      </c>
      <c r="BL164" s="129">
        <v>-0.82</v>
      </c>
      <c r="BM164" s="129">
        <v>0.61</v>
      </c>
      <c r="BN164" s="129">
        <v>0.31</v>
      </c>
      <c r="BO164" s="129">
        <v>0.47</v>
      </c>
      <c r="BP164" s="129">
        <v>0.4</v>
      </c>
      <c r="BQ164" s="129">
        <v>0.01</v>
      </c>
      <c r="BR164" s="129">
        <v>-0.26</v>
      </c>
      <c r="BS164" s="129">
        <v>-0.28000000000000003</v>
      </c>
      <c r="BT164" s="129">
        <v>2.2000000000000002</v>
      </c>
      <c r="BU164" s="129">
        <v>1.22</v>
      </c>
      <c r="BV164" s="129">
        <v>1.02</v>
      </c>
      <c r="BW164" s="129">
        <v>-0.04</v>
      </c>
      <c r="BX164" s="129">
        <v>1.34</v>
      </c>
      <c r="BY164" s="129">
        <v>0.39</v>
      </c>
      <c r="BZ164" s="129">
        <v>1.23</v>
      </c>
      <c r="CA164" s="129">
        <v>0.36999999999999994</v>
      </c>
      <c r="CB164" s="129">
        <v>0.65</v>
      </c>
      <c r="CC164" s="129">
        <v>-0.69</v>
      </c>
      <c r="CD164" s="129">
        <v>1.5099999999999998</v>
      </c>
      <c r="CE164" s="129">
        <v>1.05</v>
      </c>
      <c r="CF164" s="129">
        <v>2.0699999999999998</v>
      </c>
      <c r="CG164" s="129">
        <v>2.1</v>
      </c>
      <c r="CH164" s="129">
        <v>0.43000000000000005</v>
      </c>
      <c r="CI164" s="129">
        <v>-1.8</v>
      </c>
      <c r="CJ164" s="129">
        <v>0.16</v>
      </c>
      <c r="CK164" s="129">
        <v>-0.27</v>
      </c>
      <c r="CL164" s="129">
        <v>-0.06</v>
      </c>
      <c r="CM164" s="129">
        <v>1.73</v>
      </c>
      <c r="CN164" s="129">
        <v>-1.46</v>
      </c>
      <c r="CO164" s="129">
        <v>0.9</v>
      </c>
      <c r="CP164" s="129">
        <v>-1.75</v>
      </c>
      <c r="CQ164" s="129">
        <v>0.01</v>
      </c>
      <c r="CR164" s="129">
        <v>-1.64</v>
      </c>
      <c r="CS164" s="129">
        <v>6.02</v>
      </c>
      <c r="CT164" s="129">
        <v>-1.1299999999999999</v>
      </c>
      <c r="CU164" s="129">
        <v>3.74</v>
      </c>
      <c r="CV164" s="129">
        <v>-0.36999999999999994</v>
      </c>
      <c r="CW164" s="129">
        <v>-0.83</v>
      </c>
      <c r="CX164" s="129">
        <v>-0.41</v>
      </c>
      <c r="CY164" s="129">
        <v>1.26</v>
      </c>
      <c r="CZ164" s="129">
        <v>1.27</v>
      </c>
      <c r="DA164" s="129">
        <v>1.47</v>
      </c>
      <c r="DB164" s="129">
        <v>-0.88</v>
      </c>
      <c r="DC164" s="129">
        <v>-0.53</v>
      </c>
      <c r="DD164" s="129">
        <v>4.95</v>
      </c>
      <c r="DE164" s="129">
        <v>1.43</v>
      </c>
      <c r="DF164" s="129">
        <v>2.06</v>
      </c>
      <c r="DG164" s="129">
        <v>-0.96999999999999986</v>
      </c>
      <c r="DH164" s="129">
        <v>1.77</v>
      </c>
      <c r="DI164" s="129">
        <v>1.6200000000000003</v>
      </c>
      <c r="DJ164" s="129">
        <v>0.37</v>
      </c>
      <c r="DK164" s="129">
        <v>-3.55</v>
      </c>
      <c r="DL164" s="129">
        <v>-0.25</v>
      </c>
      <c r="DM164" s="129">
        <v>3.55</v>
      </c>
      <c r="DN164" s="129">
        <v>0.01</v>
      </c>
      <c r="DO164" s="129">
        <v>-0.65</v>
      </c>
      <c r="DP164" s="129">
        <v>4.71</v>
      </c>
      <c r="DQ164" s="129">
        <v>2.4900000000000002</v>
      </c>
      <c r="DR164" s="129">
        <v>-4.66</v>
      </c>
      <c r="DS164" s="129">
        <v>2.41</v>
      </c>
      <c r="DT164" s="129">
        <v>-3.2</v>
      </c>
      <c r="DU164" s="129">
        <v>3.11</v>
      </c>
      <c r="DV164" s="129">
        <v>-1.1299999999999999</v>
      </c>
      <c r="DW164" s="129">
        <v>2.04</v>
      </c>
      <c r="DX164" s="129">
        <v>-0.25</v>
      </c>
      <c r="DY164" s="129">
        <v>2.66</v>
      </c>
      <c r="DZ164" s="129">
        <v>0.28000000000000003</v>
      </c>
      <c r="EA164" s="129">
        <v>2.4500000000000002</v>
      </c>
      <c r="EB164" s="129">
        <v>2.33</v>
      </c>
      <c r="EC164" s="129">
        <v>1.92</v>
      </c>
      <c r="ED164" s="129">
        <v>-1.3200000000000003</v>
      </c>
      <c r="EE164" s="129">
        <v>1.54</v>
      </c>
      <c r="EF164" s="129">
        <v>-0.45</v>
      </c>
      <c r="EG164" s="129">
        <v>-1.47</v>
      </c>
      <c r="EH164" s="129">
        <v>0.19000000000000003</v>
      </c>
      <c r="EI164" s="129">
        <v>3.34</v>
      </c>
      <c r="EJ164" s="129">
        <v>-1.6099999999999999</v>
      </c>
      <c r="EK164" s="129">
        <v>2.3199999999999998</v>
      </c>
      <c r="EL164" s="129">
        <v>1.5699999999999998</v>
      </c>
      <c r="EM164" s="129">
        <v>-1.03</v>
      </c>
      <c r="EN164" s="129">
        <v>1.5799999999999998</v>
      </c>
      <c r="EO164" s="129">
        <v>3.61</v>
      </c>
      <c r="EP164" s="129">
        <v>-0.08</v>
      </c>
      <c r="EQ164" s="129">
        <v>2.76</v>
      </c>
      <c r="ER164" s="129">
        <v>-2.04</v>
      </c>
      <c r="ES164" s="129">
        <v>2.7299999999999995</v>
      </c>
      <c r="ET164" s="129">
        <v>1.17</v>
      </c>
      <c r="EU164" s="129">
        <v>2.14</v>
      </c>
      <c r="EV164">
        <f>100*SUMIF('12pxv'!$E$39:$E$492,$A164,'12pxv'!H$39:H$492)/sub_peso!EV164</f>
        <v>-1.7</v>
      </c>
      <c r="EW164">
        <f>100*SUMIF('12pxv'!$E$39:$E$492,$A164,'12pxv'!I$39:I$492)/sub_peso!EW164</f>
        <v>-0.14000000000000001</v>
      </c>
      <c r="EX164">
        <f>100*SUMIF('12pxv'!$E$39:$E$492,$A164,'12pxv'!J$39:J$492)/sub_peso!EX164</f>
        <v>1.48</v>
      </c>
      <c r="EY164">
        <f>100*SUMIF('12pxv'!$E$39:$E$492,$A164,'12pxv'!K$39:K$492)/sub_peso!EY164</f>
        <v>-3.19</v>
      </c>
      <c r="EZ164">
        <f>100*SUMIF('12pxv'!$E$39:$E$492,$A164,'12pxv'!L$39:L$492)/sub_peso!EZ164</f>
        <v>4.8099999999999996</v>
      </c>
      <c r="FA164">
        <f>100*SUMIF('12pxv'!$E$39:$E$492,$A164,'12pxv'!M$39:M$492)/sub_peso!FA164</f>
        <v>2.27</v>
      </c>
      <c r="FB164">
        <f>100*SUMIF('12pxv'!$E$39:$E$492,$A164,'12pxv'!N$39:N$492)/sub_peso!FB164</f>
        <v>0.45000000000000007</v>
      </c>
      <c r="FC164">
        <f>100*SUMIF('12pxv'!$E$39:$E$492,$A164,'12pxv'!O$39:O$492)/sub_peso!FC164</f>
        <v>1.07</v>
      </c>
      <c r="FD164">
        <f>100*SUMIF('12pxv'!$E$39:$E$492,$A164,'12pxv'!P$39:P$492)/sub_peso!FD164</f>
        <v>-1.17</v>
      </c>
      <c r="FE164">
        <f>100*SUMIF('12pxv'!$E$39:$E$492,$A164,'12pxv'!Q$39:Q$492)/sub_peso!FE164</f>
        <v>1.67</v>
      </c>
      <c r="FF164">
        <f>100*SUMIF('12pxv'!$E$39:$E$492,$A164,'12pxv'!R$39:R$492)/sub_peso!FF164</f>
        <v>1.52</v>
      </c>
      <c r="FG164">
        <f>100*SUMIF('12pxv'!$E$39:$E$492,$A164,'12pxv'!S$39:S$492)/sub_peso!FG164</f>
        <v>-1.2499999999999998</v>
      </c>
      <c r="FH164">
        <f>100*SUMIF('12pxv'!$E$39:$E$492,$A164,'12pxv'!T$39:T$492)/sub_peso!FH164</f>
        <v>1.41</v>
      </c>
      <c r="FI164">
        <f>100*SUMIF('12pxv'!$E$39:$E$492,$A164,'12pxv'!U$39:U$492)/sub_peso!FI164</f>
        <v>-0.12000000000000001</v>
      </c>
      <c r="FJ164">
        <f>100*SUMIF('12pxv'!$E$39:$E$492,$A164,'12pxv'!V$39:V$492)/sub_peso!FJ164</f>
        <v>0.26</v>
      </c>
      <c r="FK164">
        <f>100*SUMIF('12pxv'!$E$39:$E$492,$A164,'12pxv'!W$39:W$492)/sub_peso!FK164</f>
        <v>1.1000000000000001</v>
      </c>
      <c r="FL164">
        <f>100*SUMIF('12pxv'!$E$39:$E$492,$A164,'12pxv'!X$39:X$492)/sub_peso!FL164</f>
        <v>2.36</v>
      </c>
      <c r="FM164">
        <f>100*SUMIF('12pxv'!$E$39:$E$492,$A164,'12pxv'!Y$39:Y$492)/sub_peso!FM164</f>
        <v>1.69</v>
      </c>
      <c r="FN164">
        <f>100*SUMIF('12pxv'!$E$39:$E$492,$A164,'12pxv'!Z$39:Z$492)/sub_peso!FN164</f>
        <v>0.15</v>
      </c>
      <c r="FO164">
        <f>100*SUMIF('12pxv'!$E$39:$E$492,$A164,'12pxv'!AA$39:AA$492)/sub_peso!FO164</f>
        <v>1.41</v>
      </c>
      <c r="FP164">
        <f>100*SUMIF('12pxv'!$E$39:$E$492,$A164,'12pxv'!AB$39:AB$492)/sub_peso!FP164</f>
        <v>-0.89999999999999991</v>
      </c>
      <c r="FQ164">
        <f>100*SUMIF('12pxv'!$E$39:$E$492,$A164,'12pxv'!AC$39:AC$492)/sub_peso!FQ164</f>
        <v>0.03</v>
      </c>
      <c r="FR164">
        <f>100*SUMIF('12pxv'!$E$39:$E$492,$A164,'12pxv'!AD$39:AD$492)/sub_peso!FR164</f>
        <v>2.36</v>
      </c>
      <c r="FS164">
        <f>100*SUMIF('12pxv'!$E$39:$E$492,$A164,'12pxv'!AE$39:AE$492)/sub_peso!FS164</f>
        <v>-1.02</v>
      </c>
      <c r="FT164">
        <f>100*SUMIF('12pxv'!$E$39:$E$492,$A164,'12pxv'!AF$39:AF$492)/sub_peso!FT164</f>
        <v>-0.3</v>
      </c>
      <c r="FU164">
        <f>100*SUMIF('12pxv'!$E$39:$E$492,$A164,'12pxv'!AG$39:AG$492)/sub_peso!FU164</f>
        <v>0.57999999999999985</v>
      </c>
      <c r="FV164">
        <f>100*SUMIF('12pxv'!$E$39:$E$492,$A164,'12pxv'!AH$39:AH$492)/sub_peso!FV164</f>
        <v>1.52</v>
      </c>
      <c r="FW164">
        <f>100*SUMIF('12pxv'!$E$39:$E$492,$A164,'12pxv'!AI$39:AI$492)/sub_peso!FW164</f>
        <v>1.8600000000000003</v>
      </c>
      <c r="FX164">
        <f>100*SUMIF('12pxv'!$E$39:$E$492,$A164,'12pxv'!AJ$39:AJ$492)/sub_peso!FX164</f>
        <v>3.5799999999999996</v>
      </c>
      <c r="FY164">
        <f>100*SUMIF('12pxv'!$E$39:$E$492,$A164,'12pxv'!AK$39:AK$492)/sub_peso!FY164</f>
        <v>-3.93</v>
      </c>
      <c r="FZ164">
        <f>100*SUMIF('12pxv'!$E$39:$E$492,$A164,'12pxv'!AL$39:AL$492)/sub_peso!FZ164</f>
        <v>2.2000000000000002</v>
      </c>
      <c r="GA164">
        <f>100*SUMIF('12pxv'!$E$39:$E$492,$A164,'12pxv'!AM$39:AM$492)/sub_peso!GA164</f>
        <v>0.17</v>
      </c>
      <c r="GB164">
        <f>100*SUMIF('12pxv'!$E$39:$E$492,$A164,'12pxv'!AN$39:AN$492)/sub_peso!GB164</f>
        <v>2.75</v>
      </c>
    </row>
    <row r="165" spans="1:184" x14ac:dyDescent="0.25">
      <c r="A165" s="60">
        <v>3102040</v>
      </c>
      <c r="B165" s="56" t="s">
        <v>167</v>
      </c>
      <c r="C165" s="129">
        <v>-0.84502105263157878</v>
      </c>
      <c r="D165" s="129">
        <v>1.3438141025641024</v>
      </c>
      <c r="E165" s="129">
        <v>0.61370253164556954</v>
      </c>
      <c r="F165" s="129">
        <v>4.024416135881103E-2</v>
      </c>
      <c r="G165" s="129">
        <v>0.35602783725910075</v>
      </c>
      <c r="H165" s="129">
        <v>0.89219957081545076</v>
      </c>
      <c r="I165" s="129">
        <v>1.8668703108252946</v>
      </c>
      <c r="J165" s="129">
        <v>1.5226498422712935</v>
      </c>
      <c r="K165" s="129">
        <v>1.9095114345114346</v>
      </c>
      <c r="L165" s="129">
        <v>2.5273975409836069</v>
      </c>
      <c r="M165" s="129">
        <v>0.46864135864135881</v>
      </c>
      <c r="N165" s="129">
        <v>2.1339720558882234</v>
      </c>
      <c r="O165" s="129">
        <v>1.4997918731417246</v>
      </c>
      <c r="P165" s="129">
        <v>1.925192878338279</v>
      </c>
      <c r="Q165" s="129">
        <v>0.88718871595330706</v>
      </c>
      <c r="R165" s="129">
        <v>0.22756521739130436</v>
      </c>
      <c r="S165" s="129">
        <v>0.59426640926640928</v>
      </c>
      <c r="T165" s="129">
        <v>0.91212003872216818</v>
      </c>
      <c r="U165" s="129">
        <v>1.3189671814671815</v>
      </c>
      <c r="V165" s="129">
        <v>0.95189292543021009</v>
      </c>
      <c r="W165" s="129">
        <v>0.91108571428571417</v>
      </c>
      <c r="X165" s="129">
        <v>0.69551756885090232</v>
      </c>
      <c r="Y165" s="129">
        <v>1.0189299242424243</v>
      </c>
      <c r="Z165" s="129">
        <v>1.4653527751646289</v>
      </c>
      <c r="AA165" s="129">
        <v>1.1780075187969925</v>
      </c>
      <c r="AB165" s="129">
        <v>1.1291768007483631</v>
      </c>
      <c r="AC165" s="129">
        <v>0.78264378478664187</v>
      </c>
      <c r="AD165" s="129">
        <v>0.79468895078922941</v>
      </c>
      <c r="AE165" s="129">
        <v>0.87855555555555565</v>
      </c>
      <c r="AF165" s="129">
        <v>1.195287037037037</v>
      </c>
      <c r="AG165" s="129">
        <v>0.69294930875576033</v>
      </c>
      <c r="AH165" s="129">
        <v>0.5762293577981652</v>
      </c>
      <c r="AI165" s="129">
        <v>0.72068744271310703</v>
      </c>
      <c r="AJ165" s="129">
        <v>1.6101836547291093</v>
      </c>
      <c r="AK165" s="129">
        <v>1.5744474637681161</v>
      </c>
      <c r="AL165" s="129">
        <v>0.36432529043789091</v>
      </c>
      <c r="AM165" s="129">
        <v>0.70196573489630298</v>
      </c>
      <c r="AN165" s="129">
        <v>1.4023646209386285</v>
      </c>
      <c r="AO165" s="129">
        <v>1.2107989228007181</v>
      </c>
      <c r="AP165" s="129">
        <v>0.88698384201077207</v>
      </c>
      <c r="AQ165" s="129">
        <v>1.8622273143904671</v>
      </c>
      <c r="AR165" s="129">
        <v>2.3409742647058822</v>
      </c>
      <c r="AS165" s="129">
        <v>2.1181508739650421</v>
      </c>
      <c r="AT165" s="129">
        <v>1.8756164383561644</v>
      </c>
      <c r="AU165" s="129">
        <v>1.7261909090909093</v>
      </c>
      <c r="AV165" s="129">
        <v>1.3812014453477868</v>
      </c>
      <c r="AW165" s="129">
        <v>0.97007174887892356</v>
      </c>
      <c r="AX165" s="129">
        <v>0.55921099290780141</v>
      </c>
      <c r="AY165" s="129">
        <v>1.0186672550750222</v>
      </c>
      <c r="AZ165" s="129">
        <v>7.1611208406304722E-2</v>
      </c>
      <c r="BA165" s="129">
        <v>0.5147791519434628</v>
      </c>
      <c r="BB165" s="129">
        <v>-0.43899470899470905</v>
      </c>
      <c r="BC165" s="129">
        <v>0.65656305506216672</v>
      </c>
      <c r="BD165" s="129">
        <v>0.16055062166962697</v>
      </c>
      <c r="BE165" s="129">
        <v>0.95338998211091253</v>
      </c>
      <c r="BF165" s="129">
        <v>0.55474199288256232</v>
      </c>
      <c r="BG165" s="129">
        <v>0.6276292335115865</v>
      </c>
      <c r="BH165" s="129">
        <v>0.69602666666666668</v>
      </c>
      <c r="BI165" s="129">
        <v>1.1750488021295471</v>
      </c>
      <c r="BJ165" s="129">
        <v>0.83616946160635475</v>
      </c>
      <c r="BK165" s="129">
        <v>0.29826278659611993</v>
      </c>
      <c r="BL165" s="129">
        <v>0.73965486725663709</v>
      </c>
      <c r="BM165" s="129">
        <v>1.3907936507936509</v>
      </c>
      <c r="BN165" s="129">
        <v>0.35975567190226876</v>
      </c>
      <c r="BO165" s="129">
        <v>0.23594215600350563</v>
      </c>
      <c r="BP165" s="129">
        <v>0.65572183098591563</v>
      </c>
      <c r="BQ165" s="129">
        <v>0.98691901408450711</v>
      </c>
      <c r="BR165" s="129">
        <v>0.19292618629173985</v>
      </c>
      <c r="BS165" s="129">
        <v>-8.5462555066080864E-4</v>
      </c>
      <c r="BT165" s="129">
        <v>0.26809058614564829</v>
      </c>
      <c r="BU165" s="129">
        <v>0.73942170818505337</v>
      </c>
      <c r="BV165" s="129">
        <v>0.7014412024756852</v>
      </c>
      <c r="BW165" s="129">
        <v>-3.8374340949033379E-2</v>
      </c>
      <c r="BX165" s="129">
        <v>-6.3209876543209864E-2</v>
      </c>
      <c r="BY165" s="129">
        <v>0.50442869796279899</v>
      </c>
      <c r="BZ165" s="129">
        <v>-4.4995563442768338E-2</v>
      </c>
      <c r="CA165" s="129">
        <v>0.28177678571428583</v>
      </c>
      <c r="CB165" s="129">
        <v>0.36506261180679778</v>
      </c>
      <c r="CC165" s="129">
        <v>-0.15906810035842298</v>
      </c>
      <c r="CD165" s="129">
        <v>0.78402164111812422</v>
      </c>
      <c r="CE165" s="129">
        <v>0.38056552962298029</v>
      </c>
      <c r="CF165" s="129">
        <v>0.59991039426523307</v>
      </c>
      <c r="CG165" s="129">
        <v>-0.30809821428571427</v>
      </c>
      <c r="CH165" s="129">
        <v>-1.3</v>
      </c>
      <c r="CI165" s="129">
        <v>1.06</v>
      </c>
      <c r="CJ165" s="129">
        <v>-0.4</v>
      </c>
      <c r="CK165" s="129">
        <v>-0.1</v>
      </c>
      <c r="CL165" s="129">
        <v>-0.08</v>
      </c>
      <c r="CM165" s="129">
        <v>0.64</v>
      </c>
      <c r="CN165" s="129">
        <v>-0.5</v>
      </c>
      <c r="CO165" s="129">
        <v>0.45</v>
      </c>
      <c r="CP165" s="129">
        <v>-0.1</v>
      </c>
      <c r="CQ165" s="129">
        <v>0.17</v>
      </c>
      <c r="CR165" s="129">
        <v>0.23</v>
      </c>
      <c r="CS165" s="129">
        <v>1.29</v>
      </c>
      <c r="CT165" s="129">
        <v>0.24</v>
      </c>
      <c r="CU165" s="129">
        <v>0.45</v>
      </c>
      <c r="CV165" s="129">
        <v>0.31000000000000005</v>
      </c>
      <c r="CW165" s="129">
        <v>0.48</v>
      </c>
      <c r="CX165" s="129">
        <v>-0.39</v>
      </c>
      <c r="CY165" s="129">
        <v>0.34</v>
      </c>
      <c r="CZ165" s="129">
        <v>0.67</v>
      </c>
      <c r="DA165" s="129">
        <v>-0.14000000000000001</v>
      </c>
      <c r="DB165" s="129">
        <v>0.26</v>
      </c>
      <c r="DC165" s="129">
        <v>0.38999999999999996</v>
      </c>
      <c r="DD165" s="129">
        <v>0.62</v>
      </c>
      <c r="DE165" s="129">
        <v>0.15</v>
      </c>
      <c r="DF165" s="129">
        <v>0.06</v>
      </c>
      <c r="DG165" s="129">
        <v>0.63</v>
      </c>
      <c r="DH165" s="129">
        <v>0.5</v>
      </c>
      <c r="DI165" s="129">
        <v>-0.06</v>
      </c>
      <c r="DJ165" s="129">
        <v>-0.74</v>
      </c>
      <c r="DK165" s="129">
        <v>0.28999999999999998</v>
      </c>
      <c r="DL165" s="129">
        <v>-0.04</v>
      </c>
      <c r="DM165" s="129">
        <v>-9.0000000000000011E-2</v>
      </c>
      <c r="DN165" s="129">
        <v>0.61</v>
      </c>
      <c r="DO165" s="129">
        <v>-0.16</v>
      </c>
      <c r="DP165" s="129">
        <v>0.27</v>
      </c>
      <c r="DQ165" s="129">
        <v>1.08</v>
      </c>
      <c r="DR165" s="129">
        <v>-0.23</v>
      </c>
      <c r="DS165" s="129">
        <v>-0.54</v>
      </c>
      <c r="DT165" s="129">
        <v>0.7</v>
      </c>
      <c r="DU165" s="129">
        <v>0.1</v>
      </c>
      <c r="DV165" s="129">
        <v>-0.58999999999999986</v>
      </c>
      <c r="DW165" s="129">
        <v>-0.05</v>
      </c>
      <c r="DX165" s="129">
        <v>0.46</v>
      </c>
      <c r="DY165" s="129">
        <v>0.28999999999999998</v>
      </c>
      <c r="DZ165" s="129">
        <v>0.48</v>
      </c>
      <c r="EA165" s="129">
        <v>-0.15999999999999998</v>
      </c>
      <c r="EB165" s="129">
        <v>0.19</v>
      </c>
      <c r="EC165" s="129">
        <v>0.91</v>
      </c>
      <c r="ED165" s="129">
        <v>-1.66</v>
      </c>
      <c r="EE165" s="129">
        <v>0.54</v>
      </c>
      <c r="EF165" s="129">
        <v>0.9</v>
      </c>
      <c r="EG165" s="129">
        <v>1.47</v>
      </c>
      <c r="EH165" s="129">
        <v>0.62</v>
      </c>
      <c r="EI165" s="129">
        <v>1.72</v>
      </c>
      <c r="EJ165" s="129">
        <v>1.4</v>
      </c>
      <c r="EK165" s="129">
        <v>0.96</v>
      </c>
      <c r="EL165" s="129">
        <v>1.27</v>
      </c>
      <c r="EM165" s="129">
        <v>0.78</v>
      </c>
      <c r="EN165" s="129">
        <v>0.92999999999999994</v>
      </c>
      <c r="EO165" s="129">
        <v>-0.13</v>
      </c>
      <c r="EP165" s="129">
        <v>0.41</v>
      </c>
      <c r="EQ165" s="129">
        <v>0.33</v>
      </c>
      <c r="ER165" s="129">
        <v>-0.24</v>
      </c>
      <c r="ES165" s="129">
        <v>-1.0700000000000003</v>
      </c>
      <c r="ET165" s="129">
        <v>-1.1000000000000001</v>
      </c>
      <c r="EU165" s="129">
        <v>0.6</v>
      </c>
      <c r="EV165">
        <f>100*SUMIF('12pxv'!$E$39:$E$492,$A165,'12pxv'!H$39:H$492)/sub_peso!EV165</f>
        <v>0</v>
      </c>
      <c r="EW165">
        <f>100*SUMIF('12pxv'!$E$39:$E$492,$A165,'12pxv'!I$39:I$492)/sub_peso!EW165</f>
        <v>0.11</v>
      </c>
      <c r="EX165">
        <f>100*SUMIF('12pxv'!$E$39:$E$492,$A165,'12pxv'!J$39:J$492)/sub_peso!EX165</f>
        <v>-0.12</v>
      </c>
      <c r="EY165">
        <f>100*SUMIF('12pxv'!$E$39:$E$492,$A165,'12pxv'!K$39:K$492)/sub_peso!EY165</f>
        <v>0.2</v>
      </c>
      <c r="EZ165">
        <f>100*SUMIF('12pxv'!$E$39:$E$492,$A165,'12pxv'!L$39:L$492)/sub_peso!EZ165</f>
        <v>-0.77</v>
      </c>
      <c r="FA165">
        <f>100*SUMIF('12pxv'!$E$39:$E$492,$A165,'12pxv'!M$39:M$492)/sub_peso!FA165</f>
        <v>0.65</v>
      </c>
      <c r="FB165">
        <f>100*SUMIF('12pxv'!$E$39:$E$492,$A165,'12pxv'!N$39:N$492)/sub_peso!FB165</f>
        <v>0.04</v>
      </c>
      <c r="FC165">
        <f>100*SUMIF('12pxv'!$E$39:$E$492,$A165,'12pxv'!O$39:O$492)/sub_peso!FC165</f>
        <v>1.4</v>
      </c>
      <c r="FD165">
        <f>100*SUMIF('12pxv'!$E$39:$E$492,$A165,'12pxv'!P$39:P$492)/sub_peso!FD165</f>
        <v>0.25</v>
      </c>
      <c r="FE165">
        <f>100*SUMIF('12pxv'!$E$39:$E$492,$A165,'12pxv'!Q$39:Q$492)/sub_peso!FE165</f>
        <v>-0.62</v>
      </c>
      <c r="FF165">
        <f>100*SUMIF('12pxv'!$E$39:$E$492,$A165,'12pxv'!R$39:R$492)/sub_peso!FF165</f>
        <v>0</v>
      </c>
      <c r="FG165">
        <f>100*SUMIF('12pxv'!$E$39:$E$492,$A165,'12pxv'!S$39:S$492)/sub_peso!FG165</f>
        <v>0.23</v>
      </c>
      <c r="FH165">
        <f>100*SUMIF('12pxv'!$E$39:$E$492,$A165,'12pxv'!T$39:T$492)/sub_peso!FH165</f>
        <v>0.48</v>
      </c>
      <c r="FI165">
        <f>100*SUMIF('12pxv'!$E$39:$E$492,$A165,'12pxv'!U$39:U$492)/sub_peso!FI165</f>
        <v>0.32</v>
      </c>
      <c r="FJ165">
        <f>100*SUMIF('12pxv'!$E$39:$E$492,$A165,'12pxv'!V$39:V$492)/sub_peso!FJ165</f>
        <v>0.96000000000000008</v>
      </c>
      <c r="FK165">
        <f>100*SUMIF('12pxv'!$E$39:$E$492,$A165,'12pxv'!W$39:W$492)/sub_peso!FK165</f>
        <v>0.66</v>
      </c>
      <c r="FL165">
        <f>100*SUMIF('12pxv'!$E$39:$E$492,$A165,'12pxv'!X$39:X$492)/sub_peso!FL165</f>
        <v>-7.0000000000000007E-2</v>
      </c>
      <c r="FM165">
        <f>100*SUMIF('12pxv'!$E$39:$E$492,$A165,'12pxv'!Y$39:Y$492)/sub_peso!FM165</f>
        <v>1.54</v>
      </c>
      <c r="FN165">
        <f>100*SUMIF('12pxv'!$E$39:$E$492,$A165,'12pxv'!Z$39:Z$492)/sub_peso!FN165</f>
        <v>0.12</v>
      </c>
      <c r="FO165">
        <f>100*SUMIF('12pxv'!$E$39:$E$492,$A165,'12pxv'!AA$39:AA$492)/sub_peso!FO165</f>
        <v>-0.17</v>
      </c>
      <c r="FP165">
        <f>100*SUMIF('12pxv'!$E$39:$E$492,$A165,'12pxv'!AB$39:AB$492)/sub_peso!FP165</f>
        <v>0.92999999999999994</v>
      </c>
      <c r="FQ165">
        <f>100*SUMIF('12pxv'!$E$39:$E$492,$A165,'12pxv'!AC$39:AC$492)/sub_peso!FQ165</f>
        <v>0.06</v>
      </c>
      <c r="FR165">
        <f>100*SUMIF('12pxv'!$E$39:$E$492,$A165,'12pxv'!AD$39:AD$492)/sub_peso!FR165</f>
        <v>0.73999999999999988</v>
      </c>
      <c r="FS165">
        <f>100*SUMIF('12pxv'!$E$39:$E$492,$A165,'12pxv'!AE$39:AE$492)/sub_peso!FS165</f>
        <v>0.18</v>
      </c>
      <c r="FT165">
        <f>100*SUMIF('12pxv'!$E$39:$E$492,$A165,'12pxv'!AF$39:AF$492)/sub_peso!FT165</f>
        <v>0</v>
      </c>
      <c r="FU165">
        <f>100*SUMIF('12pxv'!$E$39:$E$492,$A165,'12pxv'!AG$39:AG$492)/sub_peso!FU165</f>
        <v>7.0000000000000007E-2</v>
      </c>
      <c r="FV165">
        <f>100*SUMIF('12pxv'!$E$39:$E$492,$A165,'12pxv'!AH$39:AH$492)/sub_peso!FV165</f>
        <v>0.46</v>
      </c>
      <c r="FW165">
        <f>100*SUMIF('12pxv'!$E$39:$E$492,$A165,'12pxv'!AI$39:AI$492)/sub_peso!FW165</f>
        <v>1.47</v>
      </c>
      <c r="FX165">
        <f>100*SUMIF('12pxv'!$E$39:$E$492,$A165,'12pxv'!AJ$39:AJ$492)/sub_peso!FX165</f>
        <v>1.07</v>
      </c>
      <c r="FY165">
        <f>100*SUMIF('12pxv'!$E$39:$E$492,$A165,'12pxv'!AK$39:AK$492)/sub_peso!FY165</f>
        <v>0.77</v>
      </c>
      <c r="FZ165">
        <f>100*SUMIF('12pxv'!$E$39:$E$492,$A165,'12pxv'!AL$39:AL$492)/sub_peso!FZ165</f>
        <v>1.38</v>
      </c>
      <c r="GA165">
        <f>100*SUMIF('12pxv'!$E$39:$E$492,$A165,'12pxv'!AM$39:AM$492)/sub_peso!GA165</f>
        <v>0.37</v>
      </c>
      <c r="GB165">
        <f>100*SUMIF('12pxv'!$E$39:$E$492,$A165,'12pxv'!AN$39:AN$492)/sub_peso!GB165</f>
        <v>0.89</v>
      </c>
    </row>
    <row r="166" spans="1:184" x14ac:dyDescent="0.25">
      <c r="A166" s="60">
        <v>3103001</v>
      </c>
      <c r="B166" s="56" t="s">
        <v>168</v>
      </c>
      <c r="C166" s="129">
        <v>-0.84</v>
      </c>
      <c r="D166" s="129">
        <v>0.19</v>
      </c>
      <c r="E166" s="129">
        <v>-0.71000000000000008</v>
      </c>
      <c r="F166" s="129">
        <v>0.02</v>
      </c>
      <c r="G166" s="129">
        <v>2.3999999999999995</v>
      </c>
      <c r="H166" s="129">
        <v>-1.58</v>
      </c>
      <c r="I166" s="129">
        <v>1.93</v>
      </c>
      <c r="J166" s="129">
        <v>2.04</v>
      </c>
      <c r="K166" s="129">
        <v>-0.11</v>
      </c>
      <c r="L166" s="129">
        <v>0.34999999999999992</v>
      </c>
      <c r="M166" s="129">
        <v>0.04</v>
      </c>
      <c r="N166" s="129">
        <v>-0.84</v>
      </c>
      <c r="O166" s="129">
        <v>-0.04</v>
      </c>
      <c r="P166" s="129">
        <v>0.70999999999999985</v>
      </c>
      <c r="Q166" s="129">
        <v>2.54</v>
      </c>
      <c r="R166" s="129">
        <v>1.26</v>
      </c>
      <c r="S166" s="129">
        <v>-0.6</v>
      </c>
      <c r="T166" s="129">
        <v>2.17</v>
      </c>
      <c r="U166" s="129">
        <v>0.13</v>
      </c>
      <c r="V166" s="129">
        <v>-1.6700000000000002</v>
      </c>
      <c r="W166" s="129">
        <v>1.23</v>
      </c>
      <c r="X166" s="129">
        <v>0.29999999999999993</v>
      </c>
      <c r="Y166" s="129">
        <v>-0.57999999999999996</v>
      </c>
      <c r="Z166" s="129">
        <v>0.73</v>
      </c>
      <c r="AA166" s="129">
        <v>-0.89999999999999991</v>
      </c>
      <c r="AB166" s="129">
        <v>1.4299999999999997</v>
      </c>
      <c r="AC166" s="129">
        <v>1.01</v>
      </c>
      <c r="AD166" s="129">
        <v>1.3</v>
      </c>
      <c r="AE166" s="129">
        <v>0.69</v>
      </c>
      <c r="AF166" s="129">
        <v>1.93</v>
      </c>
      <c r="AG166" s="129">
        <v>1.0899999999999999</v>
      </c>
      <c r="AH166" s="129">
        <v>-0.15999999999999998</v>
      </c>
      <c r="AI166" s="129">
        <v>-0.48</v>
      </c>
      <c r="AJ166" s="129">
        <v>-0.94000000000000006</v>
      </c>
      <c r="AK166" s="129">
        <v>1.23</v>
      </c>
      <c r="AL166" s="129">
        <v>0.49</v>
      </c>
      <c r="AM166" s="129">
        <v>0.42</v>
      </c>
      <c r="AN166" s="129">
        <v>1.22</v>
      </c>
      <c r="AO166" s="129">
        <v>2.25</v>
      </c>
      <c r="AP166" s="129">
        <v>2.72</v>
      </c>
      <c r="AQ166" s="129">
        <v>0.90999999999999992</v>
      </c>
      <c r="AR166" s="129">
        <v>1.5400000000000003</v>
      </c>
      <c r="AS166" s="129">
        <v>1.51</v>
      </c>
      <c r="AT166" s="129">
        <v>2.78</v>
      </c>
      <c r="AU166" s="129">
        <v>2.69</v>
      </c>
      <c r="AV166" s="129">
        <v>0.4</v>
      </c>
      <c r="AW166" s="129">
        <v>0.16999999999999998</v>
      </c>
      <c r="AX166" s="129">
        <v>0.06</v>
      </c>
      <c r="AY166" s="129">
        <v>-1.05</v>
      </c>
      <c r="AZ166" s="129">
        <v>1.08</v>
      </c>
      <c r="BA166" s="129">
        <v>2.61</v>
      </c>
      <c r="BB166" s="129">
        <v>0.7</v>
      </c>
      <c r="BC166" s="129">
        <v>0.86</v>
      </c>
      <c r="BD166" s="129">
        <v>0.64</v>
      </c>
      <c r="BE166" s="129">
        <v>0.39</v>
      </c>
      <c r="BF166" s="129">
        <v>2.3699999999999997</v>
      </c>
      <c r="BG166" s="129">
        <v>1.05</v>
      </c>
      <c r="BH166" s="129">
        <v>0.20000000000000004</v>
      </c>
      <c r="BI166" s="129">
        <v>0.56000000000000005</v>
      </c>
      <c r="BJ166" s="129">
        <v>0.31</v>
      </c>
      <c r="BK166" s="129">
        <v>-0.99</v>
      </c>
      <c r="BL166" s="129">
        <v>-1.44</v>
      </c>
      <c r="BM166" s="129">
        <v>0.66</v>
      </c>
      <c r="BN166" s="129">
        <v>-0.03</v>
      </c>
      <c r="BO166" s="129">
        <v>0.24</v>
      </c>
      <c r="BP166" s="129">
        <v>-6.9999999999999993E-2</v>
      </c>
      <c r="BQ166" s="129">
        <v>1.33</v>
      </c>
      <c r="BR166" s="129">
        <v>-0.04</v>
      </c>
      <c r="BS166" s="129">
        <v>-0.9</v>
      </c>
      <c r="BT166" s="129">
        <v>-0.2</v>
      </c>
      <c r="BU166" s="129">
        <v>-1.68</v>
      </c>
      <c r="BV166" s="129">
        <v>-0.16</v>
      </c>
      <c r="BW166" s="129">
        <v>-0.15</v>
      </c>
      <c r="BX166" s="129">
        <v>0.35</v>
      </c>
      <c r="BY166" s="129">
        <v>1.67</v>
      </c>
      <c r="BZ166" s="129">
        <v>0.19999999999999998</v>
      </c>
      <c r="CA166" s="129">
        <v>1.4300000000000002</v>
      </c>
      <c r="CB166" s="129">
        <v>0.60999999999999988</v>
      </c>
      <c r="CC166" s="129">
        <v>-1.1199999999999999</v>
      </c>
      <c r="CD166" s="129">
        <v>1.1399999999999999</v>
      </c>
      <c r="CE166" s="129">
        <v>-0.65000000000000013</v>
      </c>
      <c r="CF166" s="129">
        <v>-0.39</v>
      </c>
      <c r="CG166" s="129">
        <v>-0.74</v>
      </c>
      <c r="CH166" s="129">
        <v>0.78</v>
      </c>
      <c r="CI166" s="129">
        <v>-0.49000000000000005</v>
      </c>
      <c r="CJ166" s="129">
        <v>-0.38</v>
      </c>
      <c r="CK166" s="129">
        <v>0.3</v>
      </c>
      <c r="CL166" s="129">
        <v>0.05</v>
      </c>
      <c r="CM166" s="129">
        <v>0.17</v>
      </c>
      <c r="CN166" s="129">
        <v>-1.1399999999999999</v>
      </c>
      <c r="CO166" s="129">
        <v>-0.22</v>
      </c>
      <c r="CP166" s="129">
        <v>0.76</v>
      </c>
      <c r="CQ166" s="129">
        <v>0.7400000000000001</v>
      </c>
      <c r="CR166" s="129">
        <v>-0.23999999999999996</v>
      </c>
      <c r="CS166" s="129">
        <v>0</v>
      </c>
      <c r="CT166" s="129">
        <v>-0.33</v>
      </c>
      <c r="CU166" s="129">
        <v>-0.49</v>
      </c>
      <c r="CV166" s="129">
        <v>-0.4</v>
      </c>
      <c r="CW166" s="129">
        <v>-0.16</v>
      </c>
      <c r="CX166" s="129">
        <v>0.79</v>
      </c>
      <c r="CY166" s="129">
        <v>-0.5</v>
      </c>
      <c r="CZ166" s="129">
        <v>-0.87000000000000011</v>
      </c>
      <c r="DA166" s="129">
        <v>0.52</v>
      </c>
      <c r="DB166" s="129">
        <v>1</v>
      </c>
      <c r="DC166" s="129">
        <v>0.64999999999999991</v>
      </c>
      <c r="DD166" s="129">
        <v>1.98</v>
      </c>
      <c r="DE166" s="129">
        <v>1.79</v>
      </c>
      <c r="DF166" s="129">
        <v>-1.3500000000000003</v>
      </c>
      <c r="DG166" s="129">
        <v>-1.92</v>
      </c>
      <c r="DH166" s="129">
        <v>1.37</v>
      </c>
      <c r="DI166" s="129">
        <v>0.9</v>
      </c>
      <c r="DJ166" s="129">
        <v>0.65</v>
      </c>
      <c r="DK166" s="129">
        <v>0.49000000000000005</v>
      </c>
      <c r="DL166" s="129">
        <v>2.0599999999999996</v>
      </c>
      <c r="DM166" s="129">
        <v>0.22</v>
      </c>
      <c r="DN166" s="129">
        <v>0.96</v>
      </c>
      <c r="DO166" s="129">
        <v>1.0299999999999998</v>
      </c>
      <c r="DP166" s="129">
        <v>0.46</v>
      </c>
      <c r="DQ166" s="129">
        <v>1.2700000000000002</v>
      </c>
      <c r="DR166" s="129">
        <v>-0.8</v>
      </c>
      <c r="DS166" s="129">
        <v>-2.4000000000000004</v>
      </c>
      <c r="DT166" s="129">
        <v>0.01</v>
      </c>
      <c r="DU166" s="129">
        <v>0.99</v>
      </c>
      <c r="DV166" s="129">
        <v>-0.57999999999999996</v>
      </c>
      <c r="DW166" s="129">
        <v>-0.43</v>
      </c>
      <c r="DX166" s="129">
        <v>-0.26</v>
      </c>
      <c r="DY166" s="129">
        <v>-0.92999999999999994</v>
      </c>
      <c r="DZ166" s="129">
        <v>0.12</v>
      </c>
      <c r="EA166" s="129">
        <v>0.8600000000000001</v>
      </c>
      <c r="EB166" s="129">
        <v>2.62</v>
      </c>
      <c r="EC166" s="129">
        <v>-2.66</v>
      </c>
      <c r="ED166" s="129">
        <v>-0.65</v>
      </c>
      <c r="EE166" s="129">
        <v>0.94</v>
      </c>
      <c r="EF166" s="129">
        <v>1.05</v>
      </c>
      <c r="EG166" s="129">
        <v>1.0800000000000003</v>
      </c>
      <c r="EH166" s="129">
        <v>2.42</v>
      </c>
      <c r="EI166" s="129">
        <v>0.16000000000000003</v>
      </c>
      <c r="EJ166" s="129">
        <v>6.9999999999999993E-2</v>
      </c>
      <c r="EK166" s="129">
        <v>1</v>
      </c>
      <c r="EL166" s="129">
        <v>0.26</v>
      </c>
      <c r="EM166" s="129">
        <v>-0.61</v>
      </c>
      <c r="EN166" s="129">
        <v>1.68</v>
      </c>
      <c r="EO166" s="129">
        <v>0.61</v>
      </c>
      <c r="EP166" s="129">
        <v>1.18</v>
      </c>
      <c r="EQ166" s="129">
        <v>-0.76</v>
      </c>
      <c r="ER166" s="129">
        <v>2.35</v>
      </c>
      <c r="ES166" s="129">
        <v>0.48999999999999994</v>
      </c>
      <c r="ET166" s="129">
        <v>-1.3199999999999998</v>
      </c>
      <c r="EU166" s="129">
        <v>-0.16</v>
      </c>
      <c r="EV166">
        <f>100*SUMIF('12pxv'!$E$39:$E$492,$A166,'12pxv'!H$39:H$492)/sub_peso!EV166</f>
        <v>0.54</v>
      </c>
      <c r="EW166">
        <f>100*SUMIF('12pxv'!$E$39:$E$492,$A166,'12pxv'!I$39:I$492)/sub_peso!EW166</f>
        <v>-0.7</v>
      </c>
      <c r="EX166">
        <f>100*SUMIF('12pxv'!$E$39:$E$492,$A166,'12pxv'!J$39:J$492)/sub_peso!EX166</f>
        <v>-0.37</v>
      </c>
      <c r="EY166">
        <f>100*SUMIF('12pxv'!$E$39:$E$492,$A166,'12pxv'!K$39:K$492)/sub_peso!EY166</f>
        <v>-0.87999999999999989</v>
      </c>
      <c r="EZ166">
        <f>100*SUMIF('12pxv'!$E$39:$E$492,$A166,'12pxv'!L$39:L$492)/sub_peso!EZ166</f>
        <v>-0.06</v>
      </c>
      <c r="FA166">
        <f>100*SUMIF('12pxv'!$E$39:$E$492,$A166,'12pxv'!M$39:M$492)/sub_peso!FA166</f>
        <v>-1.08</v>
      </c>
      <c r="FB166">
        <f>100*SUMIF('12pxv'!$E$39:$E$492,$A166,'12pxv'!N$39:N$492)/sub_peso!FB166</f>
        <v>-0.17</v>
      </c>
      <c r="FC166">
        <f>100*SUMIF('12pxv'!$E$39:$E$492,$A166,'12pxv'!O$39:O$492)/sub_peso!FC166</f>
        <v>1.0900000000000001</v>
      </c>
      <c r="FD166">
        <f>100*SUMIF('12pxv'!$E$39:$E$492,$A166,'12pxv'!P$39:P$492)/sub_peso!FD166</f>
        <v>-1.08</v>
      </c>
      <c r="FE166">
        <f>100*SUMIF('12pxv'!$E$39:$E$492,$A166,'12pxv'!Q$39:Q$492)/sub_peso!FE166</f>
        <v>0.51</v>
      </c>
      <c r="FF166">
        <f>100*SUMIF('12pxv'!$E$39:$E$492,$A166,'12pxv'!R$39:R$492)/sub_peso!FF166</f>
        <v>1.58</v>
      </c>
      <c r="FG166">
        <f>100*SUMIF('12pxv'!$E$39:$E$492,$A166,'12pxv'!S$39:S$492)/sub_peso!FG166</f>
        <v>-0.98999999999999988</v>
      </c>
      <c r="FH166">
        <f>100*SUMIF('12pxv'!$E$39:$E$492,$A166,'12pxv'!T$39:T$492)/sub_peso!FH166</f>
        <v>0.41</v>
      </c>
      <c r="FI166">
        <f>100*SUMIF('12pxv'!$E$39:$E$492,$A166,'12pxv'!U$39:U$492)/sub_peso!FI166</f>
        <v>1.02</v>
      </c>
      <c r="FJ166">
        <f>100*SUMIF('12pxv'!$E$39:$E$492,$A166,'12pxv'!V$39:V$492)/sub_peso!FJ166</f>
        <v>7.0000000000000007E-2</v>
      </c>
      <c r="FK166">
        <f>100*SUMIF('12pxv'!$E$39:$E$492,$A166,'12pxv'!W$39:W$492)/sub_peso!FK166</f>
        <v>0.97000000000000008</v>
      </c>
      <c r="FL166">
        <f>100*SUMIF('12pxv'!$E$39:$E$492,$A166,'12pxv'!X$39:X$492)/sub_peso!FL166</f>
        <v>0.95</v>
      </c>
      <c r="FM166">
        <f>100*SUMIF('12pxv'!$E$39:$E$492,$A166,'12pxv'!Y$39:Y$492)/sub_peso!FM166</f>
        <v>-0.09</v>
      </c>
      <c r="FN166">
        <f>100*SUMIF('12pxv'!$E$39:$E$492,$A166,'12pxv'!Z$39:Z$492)/sub_peso!FN166</f>
        <v>0.61</v>
      </c>
      <c r="FO166">
        <f>100*SUMIF('12pxv'!$E$39:$E$492,$A166,'12pxv'!AA$39:AA$492)/sub_peso!FO166</f>
        <v>-0.71</v>
      </c>
      <c r="FP166">
        <f>100*SUMIF('12pxv'!$E$39:$E$492,$A166,'12pxv'!AB$39:AB$492)/sub_peso!FP166</f>
        <v>0.89</v>
      </c>
      <c r="FQ166">
        <f>100*SUMIF('12pxv'!$E$39:$E$492,$A166,'12pxv'!AC$39:AC$492)/sub_peso!FQ166</f>
        <v>1.28</v>
      </c>
      <c r="FR166">
        <f>100*SUMIF('12pxv'!$E$39:$E$492,$A166,'12pxv'!AD$39:AD$492)/sub_peso!FR166</f>
        <v>0.08</v>
      </c>
      <c r="FS166">
        <f>100*SUMIF('12pxv'!$E$39:$E$492,$A166,'12pxv'!AE$39:AE$492)/sub_peso!FS166</f>
        <v>-0.25</v>
      </c>
      <c r="FT166">
        <f>100*SUMIF('12pxv'!$E$39:$E$492,$A166,'12pxv'!AF$39:AF$492)/sub_peso!FT166</f>
        <v>1.06</v>
      </c>
      <c r="FU166">
        <f>100*SUMIF('12pxv'!$E$39:$E$492,$A166,'12pxv'!AG$39:AG$492)/sub_peso!FU166</f>
        <v>1.28</v>
      </c>
      <c r="FV166">
        <f>100*SUMIF('12pxv'!$E$39:$E$492,$A166,'12pxv'!AH$39:AH$492)/sub_peso!FV166</f>
        <v>1.28</v>
      </c>
      <c r="FW166">
        <f>100*SUMIF('12pxv'!$E$39:$E$492,$A166,'12pxv'!AI$39:AI$492)/sub_peso!FW166</f>
        <v>-0.55000000000000004</v>
      </c>
      <c r="FX166">
        <f>100*SUMIF('12pxv'!$E$39:$E$492,$A166,'12pxv'!AJ$39:AJ$492)/sub_peso!FX166</f>
        <v>-0.15</v>
      </c>
      <c r="FY166">
        <f>100*SUMIF('12pxv'!$E$39:$E$492,$A166,'12pxv'!AK$39:AK$492)/sub_peso!FY166</f>
        <v>1.07</v>
      </c>
      <c r="FZ166">
        <f>100*SUMIF('12pxv'!$E$39:$E$492,$A166,'12pxv'!AL$39:AL$492)/sub_peso!FZ166</f>
        <v>7.0000000000000007E-2</v>
      </c>
      <c r="GA166">
        <f>100*SUMIF('12pxv'!$E$39:$E$492,$A166,'12pxv'!AM$39:AM$492)/sub_peso!GA166</f>
        <v>0.37</v>
      </c>
      <c r="GB166">
        <f>100*SUMIF('12pxv'!$E$39:$E$492,$A166,'12pxv'!AN$39:AN$492)/sub_peso!GB166</f>
        <v>0.28999999999999998</v>
      </c>
    </row>
    <row r="167" spans="1:184" x14ac:dyDescent="0.25">
      <c r="A167" s="60">
        <v>3103003</v>
      </c>
      <c r="B167" s="56" t="s">
        <v>169</v>
      </c>
      <c r="C167" s="129">
        <v>-0.18</v>
      </c>
      <c r="D167" s="129">
        <v>0.67</v>
      </c>
      <c r="E167" s="129">
        <v>0.13</v>
      </c>
      <c r="F167" s="129">
        <v>1.17</v>
      </c>
      <c r="G167" s="129">
        <v>0.2</v>
      </c>
      <c r="H167" s="129">
        <v>-1.51</v>
      </c>
      <c r="I167" s="129">
        <v>1.7699999999999998</v>
      </c>
      <c r="J167" s="129">
        <v>0.61</v>
      </c>
      <c r="K167" s="129">
        <v>1.0900000000000001</v>
      </c>
      <c r="L167" s="129">
        <v>0.45000000000000007</v>
      </c>
      <c r="M167" s="129">
        <v>0.1</v>
      </c>
      <c r="N167" s="129">
        <v>-0.68</v>
      </c>
      <c r="O167" s="129">
        <v>0.91000000000000014</v>
      </c>
      <c r="P167" s="129">
        <v>-0.44999999999999996</v>
      </c>
      <c r="Q167" s="129">
        <v>1.9</v>
      </c>
      <c r="R167" s="129">
        <v>-0.28999999999999998</v>
      </c>
      <c r="S167" s="129">
        <v>-0.55000000000000004</v>
      </c>
      <c r="T167" s="129">
        <v>0.57999999999999996</v>
      </c>
      <c r="U167" s="129">
        <v>0.90000000000000013</v>
      </c>
      <c r="V167" s="129">
        <v>-1.34</v>
      </c>
      <c r="W167" s="129">
        <v>0.88</v>
      </c>
      <c r="X167" s="129">
        <v>-0.24999999999999997</v>
      </c>
      <c r="Y167" s="129">
        <v>-0.33</v>
      </c>
      <c r="Z167" s="129">
        <v>1.39</v>
      </c>
      <c r="AA167" s="129">
        <v>-0.57999999999999996</v>
      </c>
      <c r="AB167" s="129">
        <v>-0.9</v>
      </c>
      <c r="AC167" s="129">
        <v>1.02</v>
      </c>
      <c r="AD167" s="129">
        <v>-1.22</v>
      </c>
      <c r="AE167" s="129">
        <v>1.24</v>
      </c>
      <c r="AF167" s="129">
        <v>1.53</v>
      </c>
      <c r="AG167" s="129">
        <v>-0.88</v>
      </c>
      <c r="AH167" s="129">
        <v>-1.34</v>
      </c>
      <c r="AI167" s="129">
        <v>0.86</v>
      </c>
      <c r="AJ167" s="129">
        <v>2.57</v>
      </c>
      <c r="AK167" s="129">
        <v>-0.44</v>
      </c>
      <c r="AL167" s="129">
        <v>0.9</v>
      </c>
      <c r="AM167" s="129">
        <v>2.4199999999999995</v>
      </c>
      <c r="AN167" s="129">
        <v>1.66</v>
      </c>
      <c r="AO167" s="129">
        <v>1.64</v>
      </c>
      <c r="AP167" s="129">
        <v>2.2200000000000002</v>
      </c>
      <c r="AQ167" s="129">
        <v>-0.42</v>
      </c>
      <c r="AR167" s="129">
        <v>4.24</v>
      </c>
      <c r="AS167" s="129">
        <v>1.62</v>
      </c>
      <c r="AT167" s="129">
        <v>1.7700000000000002</v>
      </c>
      <c r="AU167" s="129">
        <v>1.3</v>
      </c>
      <c r="AV167" s="129">
        <v>1.55</v>
      </c>
      <c r="AW167" s="129">
        <v>0.44999999999999996</v>
      </c>
      <c r="AX167" s="129">
        <v>-0.04</v>
      </c>
      <c r="AY167" s="129">
        <v>0.5</v>
      </c>
      <c r="AZ167" s="129">
        <v>1.0900000000000001</v>
      </c>
      <c r="BA167" s="129">
        <v>1.2</v>
      </c>
      <c r="BB167" s="129">
        <v>-0.1</v>
      </c>
      <c r="BC167" s="129">
        <v>1.24</v>
      </c>
      <c r="BD167" s="129">
        <v>-0.88</v>
      </c>
      <c r="BE167" s="129">
        <v>-0.71</v>
      </c>
      <c r="BF167" s="129">
        <v>0.19</v>
      </c>
      <c r="BG167" s="129">
        <v>2.58</v>
      </c>
      <c r="BH167" s="129">
        <v>1.8700000000000003</v>
      </c>
      <c r="BI167" s="129">
        <v>0.7</v>
      </c>
      <c r="BJ167" s="129">
        <v>0.9</v>
      </c>
      <c r="BK167" s="129">
        <v>0.42000000000000004</v>
      </c>
      <c r="BL167" s="129">
        <v>0.91</v>
      </c>
      <c r="BM167" s="129">
        <v>-7.0000000000000007E-2</v>
      </c>
      <c r="BN167" s="129">
        <v>1.63</v>
      </c>
      <c r="BO167" s="129">
        <v>-0.36</v>
      </c>
      <c r="BP167" s="129">
        <v>1.08</v>
      </c>
      <c r="BQ167" s="129">
        <v>-0.14000000000000001</v>
      </c>
      <c r="BR167" s="129">
        <v>1.17</v>
      </c>
      <c r="BS167" s="129">
        <v>-1.55</v>
      </c>
      <c r="BT167" s="129">
        <v>1.05</v>
      </c>
      <c r="BU167" s="129">
        <v>-0.66</v>
      </c>
      <c r="BV167" s="129">
        <v>0.51</v>
      </c>
      <c r="BW167" s="129">
        <v>-0.2</v>
      </c>
      <c r="BX167" s="129">
        <v>-8.0000000000000016E-2</v>
      </c>
      <c r="BY167" s="129">
        <v>-0.19</v>
      </c>
      <c r="BZ167" s="129">
        <v>-0.21</v>
      </c>
      <c r="CA167" s="129">
        <v>0.1</v>
      </c>
      <c r="CB167" s="129">
        <v>0.56000000000000005</v>
      </c>
      <c r="CC167" s="129">
        <v>-0.23000000000000004</v>
      </c>
      <c r="CD167" s="129">
        <v>-0.25</v>
      </c>
      <c r="CE167" s="129">
        <v>-1.29</v>
      </c>
      <c r="CF167" s="129">
        <v>-0.68</v>
      </c>
      <c r="CG167" s="129">
        <v>-1.0399999999999998</v>
      </c>
      <c r="CH167" s="129">
        <v>1.44</v>
      </c>
      <c r="CI167" s="129">
        <v>-1.69</v>
      </c>
      <c r="CJ167" s="129">
        <v>0.02</v>
      </c>
      <c r="CK167" s="129">
        <v>1</v>
      </c>
      <c r="CL167" s="129">
        <v>1.08</v>
      </c>
      <c r="CM167" s="129">
        <v>0.58000000000000007</v>
      </c>
      <c r="CN167" s="129">
        <v>1.51</v>
      </c>
      <c r="CO167" s="129">
        <v>-1.1600000000000001</v>
      </c>
      <c r="CP167" s="129">
        <v>-1.65</v>
      </c>
      <c r="CQ167" s="129">
        <v>0.80999999999999994</v>
      </c>
      <c r="CR167" s="129">
        <v>0.59</v>
      </c>
      <c r="CS167" s="129">
        <v>-1.48</v>
      </c>
      <c r="CT167" s="129">
        <v>0.23</v>
      </c>
      <c r="CU167" s="129">
        <v>-1.04</v>
      </c>
      <c r="CV167" s="129">
        <v>-0.44000000000000006</v>
      </c>
      <c r="CW167" s="129">
        <v>0.76999999999999991</v>
      </c>
      <c r="CX167" s="129">
        <v>-1.19</v>
      </c>
      <c r="CY167" s="129">
        <v>0.26</v>
      </c>
      <c r="CZ167" s="129">
        <v>-1.1200000000000001</v>
      </c>
      <c r="DA167" s="129">
        <v>0.31</v>
      </c>
      <c r="DB167" s="129">
        <v>0.44</v>
      </c>
      <c r="DC167" s="129">
        <v>-1.47</v>
      </c>
      <c r="DD167" s="129">
        <v>3.17</v>
      </c>
      <c r="DE167" s="129">
        <v>1.1000000000000001</v>
      </c>
      <c r="DF167" s="129">
        <v>-2.4</v>
      </c>
      <c r="DG167" s="129">
        <v>4.17</v>
      </c>
      <c r="DH167" s="129">
        <v>-0.62</v>
      </c>
      <c r="DI167" s="129">
        <v>-1.04</v>
      </c>
      <c r="DJ167" s="129">
        <v>-1.76</v>
      </c>
      <c r="DK167" s="129">
        <v>-0.06</v>
      </c>
      <c r="DL167" s="129">
        <v>-0.79</v>
      </c>
      <c r="DM167" s="129">
        <v>1.5200000000000002</v>
      </c>
      <c r="DN167" s="129">
        <v>-0.18</v>
      </c>
      <c r="DO167" s="129">
        <v>4.8499999999999996</v>
      </c>
      <c r="DP167" s="129">
        <v>2.5299999999999998</v>
      </c>
      <c r="DQ167" s="129">
        <v>-0.93999999999999984</v>
      </c>
      <c r="DR167" s="129">
        <v>-2.5100000000000002</v>
      </c>
      <c r="DS167" s="129">
        <v>-0.31</v>
      </c>
      <c r="DT167" s="129">
        <v>0.5</v>
      </c>
      <c r="DU167" s="129">
        <v>0.04</v>
      </c>
      <c r="DV167" s="129">
        <v>-1.68</v>
      </c>
      <c r="DW167" s="129">
        <v>0.19</v>
      </c>
      <c r="DX167" s="129">
        <v>1.1499999999999999</v>
      </c>
      <c r="DY167" s="129">
        <v>-1.67</v>
      </c>
      <c r="DZ167" s="129">
        <v>-0.66</v>
      </c>
      <c r="EA167" s="129">
        <v>-2.56</v>
      </c>
      <c r="EB167" s="129">
        <v>-0.35</v>
      </c>
      <c r="EC167" s="129">
        <v>2.66</v>
      </c>
      <c r="ED167" s="129">
        <v>-0.48</v>
      </c>
      <c r="EE167" s="129">
        <v>-0.79</v>
      </c>
      <c r="EF167" s="129">
        <v>1.3</v>
      </c>
      <c r="EG167" s="129">
        <v>3.8199999999999994</v>
      </c>
      <c r="EH167" s="129">
        <v>-2.4</v>
      </c>
      <c r="EI167" s="129">
        <v>3.5900000000000003</v>
      </c>
      <c r="EJ167" s="129">
        <v>0.81000000000000016</v>
      </c>
      <c r="EK167" s="129">
        <v>2.08</v>
      </c>
      <c r="EL167" s="129">
        <v>-0.37</v>
      </c>
      <c r="EM167" s="129">
        <v>0.25</v>
      </c>
      <c r="EN167" s="129">
        <v>4.88</v>
      </c>
      <c r="EO167" s="129">
        <v>3.16</v>
      </c>
      <c r="EP167" s="129">
        <v>0.46</v>
      </c>
      <c r="EQ167" s="129">
        <v>1.4200000000000002</v>
      </c>
      <c r="ER167" s="129">
        <v>-0.59</v>
      </c>
      <c r="ES167" s="129">
        <v>2.4</v>
      </c>
      <c r="ET167" s="129">
        <v>2.5299999999999994</v>
      </c>
      <c r="EU167" s="129">
        <v>1.02</v>
      </c>
      <c r="EV167">
        <f>100*SUMIF('12pxv'!$E$39:$E$492,$A167,'12pxv'!H$39:H$492)/sub_peso!EV167</f>
        <v>2.11</v>
      </c>
      <c r="EW167">
        <f>100*SUMIF('12pxv'!$E$39:$E$492,$A167,'12pxv'!I$39:I$492)/sub_peso!EW167</f>
        <v>-1.75</v>
      </c>
      <c r="EX167">
        <f>100*SUMIF('12pxv'!$E$39:$E$492,$A167,'12pxv'!J$39:J$492)/sub_peso!EX167</f>
        <v>1.22</v>
      </c>
      <c r="EY167">
        <f>100*SUMIF('12pxv'!$E$39:$E$492,$A167,'12pxv'!K$39:K$492)/sub_peso!EY167</f>
        <v>-1.0900000000000001</v>
      </c>
      <c r="EZ167">
        <f>100*SUMIF('12pxv'!$E$39:$E$492,$A167,'12pxv'!L$39:L$492)/sub_peso!EZ167</f>
        <v>1.49</v>
      </c>
      <c r="FA167">
        <f>100*SUMIF('12pxv'!$E$39:$E$492,$A167,'12pxv'!M$39:M$492)/sub_peso!FA167</f>
        <v>-0.43</v>
      </c>
      <c r="FB167">
        <f>100*SUMIF('12pxv'!$E$39:$E$492,$A167,'12pxv'!N$39:N$492)/sub_peso!FB167</f>
        <v>-1.19</v>
      </c>
      <c r="FC167">
        <f>100*SUMIF('12pxv'!$E$39:$E$492,$A167,'12pxv'!O$39:O$492)/sub_peso!FC167</f>
        <v>-1.02</v>
      </c>
      <c r="FD167">
        <f>100*SUMIF('12pxv'!$E$39:$E$492,$A167,'12pxv'!P$39:P$492)/sub_peso!FD167</f>
        <v>-0.70000000000000007</v>
      </c>
      <c r="FE167">
        <f>100*SUMIF('12pxv'!$E$39:$E$492,$A167,'12pxv'!Q$39:Q$492)/sub_peso!FE167</f>
        <v>2.13</v>
      </c>
      <c r="FF167">
        <f>100*SUMIF('12pxv'!$E$39:$E$492,$A167,'12pxv'!R$39:R$492)/sub_peso!FF167</f>
        <v>-1.8</v>
      </c>
      <c r="FG167">
        <f>100*SUMIF('12pxv'!$E$39:$E$492,$A167,'12pxv'!S$39:S$492)/sub_peso!FG167</f>
        <v>1.7600000000000002</v>
      </c>
      <c r="FH167">
        <f>100*SUMIF('12pxv'!$E$39:$E$492,$A167,'12pxv'!T$39:T$492)/sub_peso!FH167</f>
        <v>0.19</v>
      </c>
      <c r="FI167">
        <f>100*SUMIF('12pxv'!$E$39:$E$492,$A167,'12pxv'!U$39:U$492)/sub_peso!FI167</f>
        <v>0.42000000000000004</v>
      </c>
      <c r="FJ167">
        <f>100*SUMIF('12pxv'!$E$39:$E$492,$A167,'12pxv'!V$39:V$492)/sub_peso!FJ167</f>
        <v>-1.44</v>
      </c>
      <c r="FK167">
        <f>100*SUMIF('12pxv'!$E$39:$E$492,$A167,'12pxv'!W$39:W$492)/sub_peso!FK167</f>
        <v>1.61</v>
      </c>
      <c r="FL167">
        <f>100*SUMIF('12pxv'!$E$39:$E$492,$A167,'12pxv'!X$39:X$492)/sub_peso!FL167</f>
        <v>-1.23</v>
      </c>
      <c r="FM167">
        <f>100*SUMIF('12pxv'!$E$39:$E$492,$A167,'12pxv'!Y$39:Y$492)/sub_peso!FM167</f>
        <v>0.74</v>
      </c>
      <c r="FN167">
        <f>100*SUMIF('12pxv'!$E$39:$E$492,$A167,'12pxv'!Z$39:Z$492)/sub_peso!FN167</f>
        <v>0.46</v>
      </c>
      <c r="FO167">
        <f>100*SUMIF('12pxv'!$E$39:$E$492,$A167,'12pxv'!AA$39:AA$492)/sub_peso!FO167</f>
        <v>0.94</v>
      </c>
      <c r="FP167">
        <f>100*SUMIF('12pxv'!$E$39:$E$492,$A167,'12pxv'!AB$39:AB$492)/sub_peso!FP167</f>
        <v>0.34000000000000008</v>
      </c>
      <c r="FQ167">
        <f>100*SUMIF('12pxv'!$E$39:$E$492,$A167,'12pxv'!AC$39:AC$492)/sub_peso!FQ167</f>
        <v>-1.5299999999999998</v>
      </c>
      <c r="FR167">
        <f>100*SUMIF('12pxv'!$E$39:$E$492,$A167,'12pxv'!AD$39:AD$492)/sub_peso!FR167</f>
        <v>0.57999999999999996</v>
      </c>
      <c r="FS167">
        <f>100*SUMIF('12pxv'!$E$39:$E$492,$A167,'12pxv'!AE$39:AE$492)/sub_peso!FS167</f>
        <v>2.6999999999999997</v>
      </c>
      <c r="FT167">
        <f>100*SUMIF('12pxv'!$E$39:$E$492,$A167,'12pxv'!AF$39:AF$492)/sub_peso!FT167</f>
        <v>1.51</v>
      </c>
      <c r="FU167">
        <f>100*SUMIF('12pxv'!$E$39:$E$492,$A167,'12pxv'!AG$39:AG$492)/sub_peso!FU167</f>
        <v>1.46</v>
      </c>
      <c r="FV167">
        <f>100*SUMIF('12pxv'!$E$39:$E$492,$A167,'12pxv'!AH$39:AH$492)/sub_peso!FV167</f>
        <v>-0.68</v>
      </c>
      <c r="FW167">
        <f>100*SUMIF('12pxv'!$E$39:$E$492,$A167,'12pxv'!AI$39:AI$492)/sub_peso!FW167</f>
        <v>-1.0900000000000001</v>
      </c>
      <c r="FX167">
        <f>100*SUMIF('12pxv'!$E$39:$E$492,$A167,'12pxv'!AJ$39:AJ$492)/sub_peso!FX167</f>
        <v>0.8</v>
      </c>
      <c r="FY167">
        <f>100*SUMIF('12pxv'!$E$39:$E$492,$A167,'12pxv'!AK$39:AK$492)/sub_peso!FY167</f>
        <v>0.16</v>
      </c>
      <c r="FZ167">
        <f>100*SUMIF('12pxv'!$E$39:$E$492,$A167,'12pxv'!AL$39:AL$492)/sub_peso!FZ167</f>
        <v>3.8799999999999994</v>
      </c>
      <c r="GA167">
        <f>100*SUMIF('12pxv'!$E$39:$E$492,$A167,'12pxv'!AM$39:AM$492)/sub_peso!GA167</f>
        <v>2.31</v>
      </c>
      <c r="GB167">
        <f>100*SUMIF('12pxv'!$E$39:$E$492,$A167,'12pxv'!AN$39:AN$492)/sub_peso!GB167</f>
        <v>-2.2799999999999998</v>
      </c>
    </row>
    <row r="168" spans="1:184" x14ac:dyDescent="0.25">
      <c r="A168" s="60">
        <v>3201001</v>
      </c>
      <c r="B168" s="56" t="s">
        <v>170</v>
      </c>
      <c r="C168" s="129">
        <v>1.0653461994244112E-2</v>
      </c>
      <c r="D168" s="129">
        <v>-0.59104833219877473</v>
      </c>
      <c r="E168" s="129">
        <v>7.1646634615384619E-2</v>
      </c>
      <c r="F168" s="129">
        <v>1.0399097065462755</v>
      </c>
      <c r="G168" s="129">
        <v>0.23658570437196388</v>
      </c>
      <c r="H168" s="129">
        <v>0.96915375239421919</v>
      </c>
      <c r="I168" s="129">
        <v>0.34371854936664925</v>
      </c>
      <c r="J168" s="129">
        <v>-0.30025285763768628</v>
      </c>
      <c r="K168" s="129">
        <v>0.59036553524804181</v>
      </c>
      <c r="L168" s="129">
        <v>0.83900451702571233</v>
      </c>
      <c r="M168" s="129">
        <v>0.42137515078407728</v>
      </c>
      <c r="N168" s="129">
        <v>0.85674234606123156</v>
      </c>
      <c r="O168" s="129">
        <v>1.4443124350536889</v>
      </c>
      <c r="P168" s="129">
        <v>1.1304826154644527</v>
      </c>
      <c r="Q168" s="129">
        <v>-9.9106499742754248E-2</v>
      </c>
      <c r="R168" s="129">
        <v>-6.1031459515214014E-2</v>
      </c>
      <c r="S168" s="129">
        <v>0.53545203588681856</v>
      </c>
      <c r="T168" s="129">
        <v>0.49089433701657459</v>
      </c>
      <c r="U168" s="129">
        <v>-0.44559626685101972</v>
      </c>
      <c r="V168" s="129">
        <v>-1.1412574119288452</v>
      </c>
      <c r="W168" s="129">
        <v>0.61582861189801696</v>
      </c>
      <c r="X168" s="129">
        <v>-0.14303770578863517</v>
      </c>
      <c r="Y168" s="129">
        <v>-0.60927897454157032</v>
      </c>
      <c r="Z168" s="129">
        <v>-0.3523762376237623</v>
      </c>
      <c r="AA168" s="129">
        <v>-0.24477942522423579</v>
      </c>
      <c r="AB168" s="129">
        <v>-0.70557567917205699</v>
      </c>
      <c r="AC168" s="129">
        <v>1.1788832866479924</v>
      </c>
      <c r="AD168" s="129">
        <v>1.3932663316582914</v>
      </c>
      <c r="AE168" s="129">
        <v>0.58625138632162654</v>
      </c>
      <c r="AF168" s="129">
        <v>0.18685904550499446</v>
      </c>
      <c r="AG168" s="129">
        <v>0.6041481069042316</v>
      </c>
      <c r="AH168" s="129">
        <v>0.74560000000000004</v>
      </c>
      <c r="AI168" s="129">
        <v>-0.32357988165680474</v>
      </c>
      <c r="AJ168" s="129">
        <v>1.2481241817841784</v>
      </c>
      <c r="AK168" s="129">
        <v>-7.4179159726078109E-2</v>
      </c>
      <c r="AL168" s="129">
        <v>-0.407124255952381</v>
      </c>
      <c r="AM168" s="129">
        <v>0.85279342279342285</v>
      </c>
      <c r="AN168" s="129">
        <v>2.2107130730050937</v>
      </c>
      <c r="AO168" s="129">
        <v>3.0760297397769509</v>
      </c>
      <c r="AP168" s="129">
        <v>2.8637127717887818</v>
      </c>
      <c r="AQ168" s="129">
        <v>2.7136322049405304</v>
      </c>
      <c r="AR168" s="129">
        <v>1.856338489535942</v>
      </c>
      <c r="AS168" s="129">
        <v>1.9256036529680365</v>
      </c>
      <c r="AT168" s="129">
        <v>2.1074704276615108</v>
      </c>
      <c r="AU168" s="129">
        <v>1.5758751353302056</v>
      </c>
      <c r="AV168" s="129">
        <v>0.51851094366702555</v>
      </c>
      <c r="AW168" s="129">
        <v>1.5076400862068968</v>
      </c>
      <c r="AX168" s="129">
        <v>1.488494699646643</v>
      </c>
      <c r="AY168" s="129">
        <v>0.29974877878576411</v>
      </c>
      <c r="AZ168" s="129">
        <v>0.11908900523560206</v>
      </c>
      <c r="BA168" s="129">
        <v>0.56337666900913574</v>
      </c>
      <c r="BB168" s="129">
        <v>7.3617729502452711E-2</v>
      </c>
      <c r="BC168" s="129">
        <v>0.20212717372211486</v>
      </c>
      <c r="BD168" s="129">
        <v>0.26594537444933913</v>
      </c>
      <c r="BE168" s="129">
        <v>1.5649459890207189</v>
      </c>
      <c r="BF168" s="129">
        <v>2.0282488155816814</v>
      </c>
      <c r="BG168" s="129">
        <v>0.547480995162405</v>
      </c>
      <c r="BH168" s="129">
        <v>0.27816143497757856</v>
      </c>
      <c r="BI168" s="129">
        <v>0.83070169374351888</v>
      </c>
      <c r="BJ168" s="129">
        <v>1.2600483258543322</v>
      </c>
      <c r="BK168" s="129">
        <v>0.55113175094599254</v>
      </c>
      <c r="BL168" s="129">
        <v>0.62529695300395938</v>
      </c>
      <c r="BM168" s="129">
        <v>1.1445966357706832</v>
      </c>
      <c r="BN168" s="129">
        <v>0.4570995228357192</v>
      </c>
      <c r="BO168" s="129">
        <v>-9.1819268875982255E-2</v>
      </c>
      <c r="BP168" s="129">
        <v>1.1098448008277291</v>
      </c>
      <c r="BQ168" s="129">
        <v>1.9141073572286056</v>
      </c>
      <c r="BR168" s="129">
        <v>1.2990130353817506</v>
      </c>
      <c r="BS168" s="129">
        <v>1.7491880988401416</v>
      </c>
      <c r="BT168" s="129">
        <v>1.7408027981345771</v>
      </c>
      <c r="BU168" s="129">
        <v>0.93496543778801844</v>
      </c>
      <c r="BV168" s="129">
        <v>0.65318604271971303</v>
      </c>
      <c r="BW168" s="129">
        <v>1.2527768756089637</v>
      </c>
      <c r="BX168" s="129">
        <v>0.83007872750642664</v>
      </c>
      <c r="BY168" s="129">
        <v>0.43727374480332587</v>
      </c>
      <c r="BZ168" s="129">
        <v>0.35</v>
      </c>
      <c r="CA168" s="129">
        <v>0.35719131832797424</v>
      </c>
      <c r="CB168" s="129">
        <v>1.2992506833896125</v>
      </c>
      <c r="CC168" s="129">
        <v>0.83646711366538973</v>
      </c>
      <c r="CD168" s="129">
        <v>0.97995708154506456</v>
      </c>
      <c r="CE168" s="129">
        <v>-1.187713833992095</v>
      </c>
      <c r="CF168" s="129">
        <v>-3.199454866121533E-2</v>
      </c>
      <c r="CG168" s="129">
        <v>-0.34866570327552981</v>
      </c>
      <c r="CH168" s="129">
        <v>0.34</v>
      </c>
      <c r="CI168" s="129">
        <v>-0.38</v>
      </c>
      <c r="CJ168" s="129">
        <v>-1.47</v>
      </c>
      <c r="CK168" s="129">
        <v>-0.25</v>
      </c>
      <c r="CL168" s="129">
        <v>0.23</v>
      </c>
      <c r="CM168" s="129">
        <v>0.11</v>
      </c>
      <c r="CN168" s="129">
        <v>0.45000000000000007</v>
      </c>
      <c r="CO168" s="129">
        <v>0.12</v>
      </c>
      <c r="CP168" s="129">
        <v>-0.35</v>
      </c>
      <c r="CQ168" s="129">
        <v>-0.69</v>
      </c>
      <c r="CR168" s="129">
        <v>-0.02</v>
      </c>
      <c r="CS168" s="129">
        <v>-0.38000000000000006</v>
      </c>
      <c r="CT168" s="129">
        <v>0.55000000000000004</v>
      </c>
      <c r="CU168" s="129">
        <v>1.55</v>
      </c>
      <c r="CV168" s="129">
        <v>0.59</v>
      </c>
      <c r="CW168" s="129">
        <v>-1.26</v>
      </c>
      <c r="CX168" s="129">
        <v>-1.1200000000000001</v>
      </c>
      <c r="CY168" s="129">
        <v>-1.03</v>
      </c>
      <c r="CZ168" s="129">
        <v>1.1000000000000001</v>
      </c>
      <c r="DA168" s="129">
        <v>-0.39999999999999997</v>
      </c>
      <c r="DB168" s="129">
        <v>-1.27</v>
      </c>
      <c r="DC168" s="129">
        <v>-0.01</v>
      </c>
      <c r="DD168" s="129">
        <v>0.11</v>
      </c>
      <c r="DE168" s="129">
        <v>-1.41</v>
      </c>
      <c r="DF168" s="129">
        <v>0.14000000000000001</v>
      </c>
      <c r="DG168" s="129">
        <v>0.69</v>
      </c>
      <c r="DH168" s="129">
        <v>0.64</v>
      </c>
      <c r="DI168" s="129">
        <v>-0.65</v>
      </c>
      <c r="DJ168" s="129">
        <v>0.72</v>
      </c>
      <c r="DK168" s="129">
        <v>0.37</v>
      </c>
      <c r="DL168" s="129">
        <v>0.08</v>
      </c>
      <c r="DM168" s="129">
        <v>-0.34</v>
      </c>
      <c r="DN168" s="129">
        <v>0.77</v>
      </c>
      <c r="DO168" s="129">
        <v>-2.17</v>
      </c>
      <c r="DP168" s="129">
        <v>-2.89</v>
      </c>
      <c r="DQ168" s="129">
        <v>-1.5800000000000003</v>
      </c>
      <c r="DR168" s="129">
        <v>-1.46</v>
      </c>
      <c r="DS168" s="129">
        <v>0.14000000000000001</v>
      </c>
      <c r="DT168" s="129">
        <v>-1.0900000000000001</v>
      </c>
      <c r="DU168" s="129">
        <v>1.49</v>
      </c>
      <c r="DV168" s="129">
        <v>-0.26999999999999996</v>
      </c>
      <c r="DW168" s="129">
        <v>1.1200000000000001</v>
      </c>
      <c r="DX168" s="129">
        <v>1.63</v>
      </c>
      <c r="DY168" s="129">
        <v>1.61</v>
      </c>
      <c r="DZ168" s="129">
        <v>3.39</v>
      </c>
      <c r="EA168" s="129">
        <v>0.6</v>
      </c>
      <c r="EB168" s="129">
        <v>1.44</v>
      </c>
      <c r="EC168" s="129">
        <v>-0.8600000000000001</v>
      </c>
      <c r="ED168" s="129">
        <v>1.56</v>
      </c>
      <c r="EE168" s="129">
        <v>-1.82</v>
      </c>
      <c r="EF168" s="129">
        <v>0.56999999999999995</v>
      </c>
      <c r="EG168" s="129">
        <v>0.54</v>
      </c>
      <c r="EH168" s="129">
        <v>-0.43999999999999995</v>
      </c>
      <c r="EI168" s="129">
        <v>0.11</v>
      </c>
      <c r="EJ168" s="129">
        <v>1.18</v>
      </c>
      <c r="EK168" s="129">
        <v>0.51000000000000012</v>
      </c>
      <c r="EL168" s="129">
        <v>-0.56000000000000005</v>
      </c>
      <c r="EM168" s="129">
        <v>-1.36</v>
      </c>
      <c r="EN168" s="129">
        <v>-0.04</v>
      </c>
      <c r="EO168" s="129">
        <v>1.55</v>
      </c>
      <c r="EP168" s="129">
        <v>-0.28999999999999998</v>
      </c>
      <c r="EQ168" s="129">
        <v>3.29</v>
      </c>
      <c r="ER168" s="129">
        <v>-2.1</v>
      </c>
      <c r="ES168" s="129">
        <v>0.56000000000000005</v>
      </c>
      <c r="ET168" s="129">
        <v>0.48</v>
      </c>
      <c r="EU168" s="129">
        <v>-3.38</v>
      </c>
      <c r="EV168">
        <f>100*SUMIF('12pxv'!$E$39:$E$492,$A168,'12pxv'!H$39:H$492)/sub_peso!EV168</f>
        <v>0.76</v>
      </c>
      <c r="EW168">
        <f>100*SUMIF('12pxv'!$E$39:$E$492,$A168,'12pxv'!I$39:I$492)/sub_peso!EW168</f>
        <v>-0.5</v>
      </c>
      <c r="EX168">
        <f>100*SUMIF('12pxv'!$E$39:$E$492,$A168,'12pxv'!J$39:J$492)/sub_peso!EX168</f>
        <v>-2.56</v>
      </c>
      <c r="EY168">
        <f>100*SUMIF('12pxv'!$E$39:$E$492,$A168,'12pxv'!K$39:K$492)/sub_peso!EY168</f>
        <v>-1.21</v>
      </c>
      <c r="EZ168">
        <f>100*SUMIF('12pxv'!$E$39:$E$492,$A168,'12pxv'!L$39:L$492)/sub_peso!EZ168</f>
        <v>0.13</v>
      </c>
      <c r="FA168">
        <f>100*SUMIF('12pxv'!$E$39:$E$492,$A168,'12pxv'!M$39:M$492)/sub_peso!FA168</f>
        <v>-2.11</v>
      </c>
      <c r="FB168">
        <f>100*SUMIF('12pxv'!$E$39:$E$492,$A168,'12pxv'!N$39:N$492)/sub_peso!FB168</f>
        <v>0.09</v>
      </c>
      <c r="FC168">
        <f>100*SUMIF('12pxv'!$E$39:$E$492,$A168,'12pxv'!O$39:O$492)/sub_peso!FC168</f>
        <v>0.87</v>
      </c>
      <c r="FD168">
        <f>100*SUMIF('12pxv'!$E$39:$E$492,$A168,'12pxv'!P$39:P$492)/sub_peso!FD168</f>
        <v>0.26</v>
      </c>
      <c r="FE168">
        <f>100*SUMIF('12pxv'!$E$39:$E$492,$A168,'12pxv'!Q$39:Q$492)/sub_peso!FE168</f>
        <v>0.7599999999999999</v>
      </c>
      <c r="FF168">
        <f>100*SUMIF('12pxv'!$E$39:$E$492,$A168,'12pxv'!R$39:R$492)/sub_peso!FF168</f>
        <v>0.15</v>
      </c>
      <c r="FG168">
        <f>100*SUMIF('12pxv'!$E$39:$E$492,$A168,'12pxv'!S$39:S$492)/sub_peso!FG168</f>
        <v>1.1399999999999999</v>
      </c>
      <c r="FH168">
        <f>100*SUMIF('12pxv'!$E$39:$E$492,$A168,'12pxv'!T$39:T$492)/sub_peso!FH168</f>
        <v>2.89</v>
      </c>
      <c r="FI168">
        <f>100*SUMIF('12pxv'!$E$39:$E$492,$A168,'12pxv'!U$39:U$492)/sub_peso!FI168</f>
        <v>1.19</v>
      </c>
      <c r="FJ168">
        <f>100*SUMIF('12pxv'!$E$39:$E$492,$A168,'12pxv'!V$39:V$492)/sub_peso!FJ168</f>
        <v>-0.41</v>
      </c>
      <c r="FK168">
        <f>100*SUMIF('12pxv'!$E$39:$E$492,$A168,'12pxv'!W$39:W$492)/sub_peso!FK168</f>
        <v>0.06</v>
      </c>
      <c r="FL168">
        <f>100*SUMIF('12pxv'!$E$39:$E$492,$A168,'12pxv'!X$39:X$492)/sub_peso!FL168</f>
        <v>-0.48</v>
      </c>
      <c r="FM168">
        <f>100*SUMIF('12pxv'!$E$39:$E$492,$A168,'12pxv'!Y$39:Y$492)/sub_peso!FM168</f>
        <v>-1.37</v>
      </c>
      <c r="FN168">
        <f>100*SUMIF('12pxv'!$E$39:$E$492,$A168,'12pxv'!Z$39:Z$492)/sub_peso!FN168</f>
        <v>0.13</v>
      </c>
      <c r="FO168">
        <f>100*SUMIF('12pxv'!$E$39:$E$492,$A168,'12pxv'!AA$39:AA$492)/sub_peso!FO168</f>
        <v>1.22</v>
      </c>
      <c r="FP168">
        <f>100*SUMIF('12pxv'!$E$39:$E$492,$A168,'12pxv'!AB$39:AB$492)/sub_peso!FP168</f>
        <v>2.68</v>
      </c>
      <c r="FQ168">
        <f>100*SUMIF('12pxv'!$E$39:$E$492,$A168,'12pxv'!AC$39:AC$492)/sub_peso!FQ168</f>
        <v>1.02</v>
      </c>
      <c r="FR168">
        <f>100*SUMIF('12pxv'!$E$39:$E$492,$A168,'12pxv'!AD$39:AD$492)/sub_peso!FR168</f>
        <v>0.27</v>
      </c>
      <c r="FS168">
        <f>100*SUMIF('12pxv'!$E$39:$E$492,$A168,'12pxv'!AE$39:AE$492)/sub_peso!FS168</f>
        <v>3.53</v>
      </c>
      <c r="FT168">
        <f>100*SUMIF('12pxv'!$E$39:$E$492,$A168,'12pxv'!AF$39:AF$492)/sub_peso!FT168</f>
        <v>1.41</v>
      </c>
      <c r="FU168">
        <f>100*SUMIF('12pxv'!$E$39:$E$492,$A168,'12pxv'!AG$39:AG$492)/sub_peso!FU168</f>
        <v>2.5499999999999998</v>
      </c>
      <c r="FV168">
        <f>100*SUMIF('12pxv'!$E$39:$E$492,$A168,'12pxv'!AH$39:AH$492)/sub_peso!FV168</f>
        <v>0.49000000000000005</v>
      </c>
      <c r="FW168">
        <f>100*SUMIF('12pxv'!$E$39:$E$492,$A168,'12pxv'!AI$39:AI$492)/sub_peso!FW168</f>
        <v>0.98</v>
      </c>
      <c r="FX168">
        <f>100*SUMIF('12pxv'!$E$39:$E$492,$A168,'12pxv'!AJ$39:AJ$492)/sub_peso!FX168</f>
        <v>2.4300000000000002</v>
      </c>
      <c r="FY168">
        <f>100*SUMIF('12pxv'!$E$39:$E$492,$A168,'12pxv'!AK$39:AK$492)/sub_peso!FY168</f>
        <v>0.49</v>
      </c>
      <c r="FZ168">
        <f>100*SUMIF('12pxv'!$E$39:$E$492,$A168,'12pxv'!AL$39:AL$492)/sub_peso!FZ168</f>
        <v>2.5499999999999998</v>
      </c>
      <c r="GA168">
        <f>100*SUMIF('12pxv'!$E$39:$E$492,$A168,'12pxv'!AM$39:AM$492)/sub_peso!GA168</f>
        <v>-0.5</v>
      </c>
      <c r="GB168">
        <f>100*SUMIF('12pxv'!$E$39:$E$492,$A168,'12pxv'!AN$39:AN$492)/sub_peso!GB168</f>
        <v>1.1399999999999999</v>
      </c>
    </row>
    <row r="169" spans="1:184" x14ac:dyDescent="0.25">
      <c r="A169" s="60">
        <v>3201002</v>
      </c>
      <c r="B169" s="56" t="s">
        <v>171</v>
      </c>
      <c r="C169" s="129">
        <v>0.44</v>
      </c>
      <c r="D169" s="129">
        <v>-0.63</v>
      </c>
      <c r="E169" s="129">
        <v>-0.78</v>
      </c>
      <c r="F169" s="129">
        <v>-0.43</v>
      </c>
      <c r="G169" s="129">
        <v>1.37</v>
      </c>
      <c r="H169" s="129">
        <v>-0.27</v>
      </c>
      <c r="I169" s="129">
        <v>-0.91000000000000014</v>
      </c>
      <c r="J169" s="129">
        <v>-0.1</v>
      </c>
      <c r="K169" s="129">
        <v>-0.49</v>
      </c>
      <c r="L169" s="129">
        <v>-0.24000000000000002</v>
      </c>
      <c r="M169" s="129">
        <v>0.61</v>
      </c>
      <c r="N169" s="129">
        <v>0.89</v>
      </c>
      <c r="O169" s="129">
        <v>-0.17</v>
      </c>
      <c r="P169" s="129">
        <v>0.11</v>
      </c>
      <c r="Q169" s="129">
        <v>1.8099999999999998</v>
      </c>
      <c r="R169" s="129">
        <v>0.24</v>
      </c>
      <c r="S169" s="129">
        <v>0.6</v>
      </c>
      <c r="T169" s="129">
        <v>2.04</v>
      </c>
      <c r="U169" s="129">
        <v>-1.07</v>
      </c>
      <c r="V169" s="129">
        <v>1.99</v>
      </c>
      <c r="W169" s="129">
        <v>-0.55000000000000004</v>
      </c>
      <c r="X169" s="129">
        <v>0.04</v>
      </c>
      <c r="Y169" s="129">
        <v>-1.1499999999999999</v>
      </c>
      <c r="Z169" s="129">
        <v>0.16</v>
      </c>
      <c r="AA169" s="129">
        <v>0.08</v>
      </c>
      <c r="AB169" s="129">
        <v>-0.18000000000000002</v>
      </c>
      <c r="AC169" s="129">
        <v>-0.9900000000000001</v>
      </c>
      <c r="AD169" s="129">
        <v>0.86999999999999988</v>
      </c>
      <c r="AE169" s="129">
        <v>0.75</v>
      </c>
      <c r="AF169" s="129">
        <v>2.71</v>
      </c>
      <c r="AG169" s="129">
        <v>-0.7</v>
      </c>
      <c r="AH169" s="129">
        <v>0.82</v>
      </c>
      <c r="AI169" s="129">
        <v>-0.71000000000000008</v>
      </c>
      <c r="AJ169" s="129">
        <v>1.38</v>
      </c>
      <c r="AK169" s="129">
        <v>-1.39</v>
      </c>
      <c r="AL169" s="129">
        <v>1.35</v>
      </c>
      <c r="AM169" s="129">
        <v>-0.4</v>
      </c>
      <c r="AN169" s="129">
        <v>2.17</v>
      </c>
      <c r="AO169" s="129">
        <v>1.8399999999999999</v>
      </c>
      <c r="AP169" s="129">
        <v>3.32</v>
      </c>
      <c r="AQ169" s="129">
        <v>3.28</v>
      </c>
      <c r="AR169" s="129">
        <v>3.0599999999999996</v>
      </c>
      <c r="AS169" s="129">
        <v>1.46</v>
      </c>
      <c r="AT169" s="129">
        <v>1.46</v>
      </c>
      <c r="AU169" s="129">
        <v>2.2400000000000002</v>
      </c>
      <c r="AV169" s="129">
        <v>1.39</v>
      </c>
      <c r="AW169" s="129">
        <v>1.1100000000000001</v>
      </c>
      <c r="AX169" s="129">
        <v>0.74</v>
      </c>
      <c r="AY169" s="129">
        <v>0.8</v>
      </c>
      <c r="AZ169" s="129">
        <v>0.96</v>
      </c>
      <c r="BA169" s="129">
        <v>3.0000000000000002E-2</v>
      </c>
      <c r="BB169" s="129">
        <v>0.91</v>
      </c>
      <c r="BC169" s="129">
        <v>0.47000000000000003</v>
      </c>
      <c r="BD169" s="129">
        <v>-0.32</v>
      </c>
      <c r="BE169" s="129">
        <v>0.6</v>
      </c>
      <c r="BF169" s="129">
        <v>0.33</v>
      </c>
      <c r="BG169" s="129">
        <v>-0.35</v>
      </c>
      <c r="BH169" s="129">
        <v>-0.26</v>
      </c>
      <c r="BI169" s="129">
        <v>-0.28000000000000003</v>
      </c>
      <c r="BJ169" s="129">
        <v>0.08</v>
      </c>
      <c r="BK169" s="129">
        <v>0.13</v>
      </c>
      <c r="BL169" s="129">
        <v>1.05</v>
      </c>
      <c r="BM169" s="129">
        <v>0.16</v>
      </c>
      <c r="BN169" s="129">
        <v>0.73</v>
      </c>
      <c r="BO169" s="129">
        <v>0.43</v>
      </c>
      <c r="BP169" s="129">
        <v>0.86</v>
      </c>
      <c r="BQ169" s="129">
        <v>0.74</v>
      </c>
      <c r="BR169" s="129">
        <v>-0.06</v>
      </c>
      <c r="BS169" s="129">
        <v>0.94</v>
      </c>
      <c r="BT169" s="129">
        <v>0.10999999999999999</v>
      </c>
      <c r="BU169" s="129">
        <v>0.53</v>
      </c>
      <c r="BV169" s="129">
        <v>0.63</v>
      </c>
      <c r="BW169" s="129">
        <v>0.87</v>
      </c>
      <c r="BX169" s="129">
        <v>-0.71999999999999986</v>
      </c>
      <c r="BY169" s="129">
        <v>-1.1399999999999999</v>
      </c>
      <c r="BZ169" s="129">
        <v>-0.16</v>
      </c>
      <c r="CA169" s="129">
        <v>-0.14000000000000001</v>
      </c>
      <c r="CB169" s="129">
        <v>-0.55000000000000004</v>
      </c>
      <c r="CC169" s="129">
        <v>-0.56000000000000005</v>
      </c>
      <c r="CD169" s="129">
        <v>0.86</v>
      </c>
      <c r="CE169" s="129">
        <v>0.15</v>
      </c>
      <c r="CF169" s="129">
        <v>0.7</v>
      </c>
      <c r="CG169" s="129">
        <v>-0.65</v>
      </c>
      <c r="CH169" s="129">
        <v>0.09</v>
      </c>
      <c r="CI169" s="129">
        <v>0.22</v>
      </c>
      <c r="CJ169" s="129">
        <v>0.53</v>
      </c>
      <c r="CK169" s="129">
        <v>-0.40999999999999992</v>
      </c>
      <c r="CL169" s="129">
        <v>0.41</v>
      </c>
      <c r="CM169" s="129">
        <v>0.12000000000000001</v>
      </c>
      <c r="CN169" s="129">
        <v>0.45999999999999996</v>
      </c>
      <c r="CO169" s="129">
        <v>-0.20000000000000004</v>
      </c>
      <c r="CP169" s="129">
        <v>-0.04</v>
      </c>
      <c r="CQ169" s="129">
        <v>-1.58</v>
      </c>
      <c r="CR169" s="129">
        <v>0.71</v>
      </c>
      <c r="CS169" s="129">
        <v>0.55000000000000004</v>
      </c>
      <c r="CT169" s="129">
        <v>-5.9999999999999991E-2</v>
      </c>
      <c r="CU169" s="129">
        <v>0.77</v>
      </c>
      <c r="CV169" s="129">
        <v>-0.2</v>
      </c>
      <c r="CW169" s="129">
        <v>-0.2</v>
      </c>
      <c r="CX169" s="129">
        <v>-0.36</v>
      </c>
      <c r="CY169" s="129">
        <v>-2.23</v>
      </c>
      <c r="CZ169" s="129">
        <v>0.87999999999999989</v>
      </c>
      <c r="DA169" s="129">
        <v>-1.3</v>
      </c>
      <c r="DB169" s="129">
        <v>-1.94</v>
      </c>
      <c r="DC169" s="129">
        <v>-0.71</v>
      </c>
      <c r="DD169" s="129">
        <v>0.79</v>
      </c>
      <c r="DE169" s="129">
        <v>2.94</v>
      </c>
      <c r="DF169" s="129">
        <v>-0.15</v>
      </c>
      <c r="DG169" s="129">
        <v>0.7400000000000001</v>
      </c>
      <c r="DH169" s="129">
        <v>-0.27999999999999997</v>
      </c>
      <c r="DI169" s="129">
        <v>1.7100000000000002</v>
      </c>
      <c r="DJ169" s="129">
        <v>-0.73000000000000009</v>
      </c>
      <c r="DK169" s="129">
        <v>-0.9</v>
      </c>
      <c r="DL169" s="129">
        <v>-6.0000000000000005E-2</v>
      </c>
      <c r="DM169" s="129">
        <v>-0.33999999999999997</v>
      </c>
      <c r="DN169" s="129">
        <v>1.04</v>
      </c>
      <c r="DO169" s="129">
        <v>-0.33</v>
      </c>
      <c r="DP169" s="129">
        <v>0.69</v>
      </c>
      <c r="DQ169" s="129">
        <v>0.04</v>
      </c>
      <c r="DR169" s="129">
        <v>0.14000000000000001</v>
      </c>
      <c r="DS169" s="129">
        <v>0.91000000000000014</v>
      </c>
      <c r="DT169" s="129">
        <v>-1.87</v>
      </c>
      <c r="DU169" s="129">
        <v>-2</v>
      </c>
      <c r="DV169" s="129">
        <v>2.2599999999999998</v>
      </c>
      <c r="DW169" s="129">
        <v>3.37</v>
      </c>
      <c r="DX169" s="129">
        <v>0.96000000000000008</v>
      </c>
      <c r="DY169" s="129">
        <v>-0.05</v>
      </c>
      <c r="DZ169" s="129">
        <v>0.62000000000000011</v>
      </c>
      <c r="EA169" s="129">
        <v>0.04</v>
      </c>
      <c r="EB169" s="129">
        <v>0.12</v>
      </c>
      <c r="EC169" s="129">
        <v>3.9099999999999997</v>
      </c>
      <c r="ED169" s="129">
        <v>-1.57</v>
      </c>
      <c r="EE169" s="129">
        <v>-0.46</v>
      </c>
      <c r="EF169" s="129">
        <v>2.66</v>
      </c>
      <c r="EG169" s="129">
        <v>-3.35</v>
      </c>
      <c r="EH169" s="129">
        <v>0.75</v>
      </c>
      <c r="EI169" s="129">
        <v>0.51</v>
      </c>
      <c r="EJ169" s="129">
        <v>2.58</v>
      </c>
      <c r="EK169" s="129">
        <v>0.71999999999999986</v>
      </c>
      <c r="EL169" s="129">
        <v>-1.02</v>
      </c>
      <c r="EM169" s="129">
        <v>-1.55</v>
      </c>
      <c r="EN169" s="129">
        <v>-2.39</v>
      </c>
      <c r="EO169" s="129">
        <v>-0.21</v>
      </c>
      <c r="EP169" s="129">
        <v>1.1299999999999999</v>
      </c>
      <c r="EQ169" s="129">
        <v>1.1200000000000001</v>
      </c>
      <c r="ER169" s="129">
        <v>-1.22</v>
      </c>
      <c r="ES169" s="129">
        <v>-2.13</v>
      </c>
      <c r="ET169" s="129">
        <v>1.21</v>
      </c>
      <c r="EU169" s="129">
        <v>-1.0900000000000001</v>
      </c>
      <c r="EV169">
        <f>100*SUMIF('12pxv'!$E$39:$E$492,$A169,'12pxv'!H$39:H$492)/sub_peso!EV169</f>
        <v>-0.08</v>
      </c>
      <c r="EW169">
        <f>100*SUMIF('12pxv'!$E$39:$E$492,$A169,'12pxv'!I$39:I$492)/sub_peso!EW169</f>
        <v>-1.19</v>
      </c>
      <c r="EX169">
        <f>100*SUMIF('12pxv'!$E$39:$E$492,$A169,'12pxv'!J$39:J$492)/sub_peso!EX169</f>
        <v>0.32</v>
      </c>
      <c r="EY169">
        <f>100*SUMIF('12pxv'!$E$39:$E$492,$A169,'12pxv'!K$39:K$492)/sub_peso!EY169</f>
        <v>-0.96</v>
      </c>
      <c r="EZ169">
        <f>100*SUMIF('12pxv'!$E$39:$E$492,$A169,'12pxv'!L$39:L$492)/sub_peso!EZ169</f>
        <v>7.0000000000000007E-2</v>
      </c>
      <c r="FA169">
        <f>100*SUMIF('12pxv'!$E$39:$E$492,$A169,'12pxv'!M$39:M$492)/sub_peso!FA169</f>
        <v>0.08</v>
      </c>
      <c r="FB169">
        <f>100*SUMIF('12pxv'!$E$39:$E$492,$A169,'12pxv'!N$39:N$492)/sub_peso!FB169</f>
        <v>0.05</v>
      </c>
      <c r="FC169">
        <f>100*SUMIF('12pxv'!$E$39:$E$492,$A169,'12pxv'!O$39:O$492)/sub_peso!FC169</f>
        <v>1.9399999999999997</v>
      </c>
      <c r="FD169">
        <f>100*SUMIF('12pxv'!$E$39:$E$492,$A169,'12pxv'!P$39:P$492)/sub_peso!FD169</f>
        <v>1.69</v>
      </c>
      <c r="FE169">
        <f>100*SUMIF('12pxv'!$E$39:$E$492,$A169,'12pxv'!Q$39:Q$492)/sub_peso!FE169</f>
        <v>1.04</v>
      </c>
      <c r="FF169">
        <f>100*SUMIF('12pxv'!$E$39:$E$492,$A169,'12pxv'!R$39:R$492)/sub_peso!FF169</f>
        <v>-0.20000000000000004</v>
      </c>
      <c r="FG169">
        <f>100*SUMIF('12pxv'!$E$39:$E$492,$A169,'12pxv'!S$39:S$492)/sub_peso!FG169</f>
        <v>0.27</v>
      </c>
      <c r="FH169">
        <f>100*SUMIF('12pxv'!$E$39:$E$492,$A169,'12pxv'!T$39:T$492)/sub_peso!FH169</f>
        <v>2.02</v>
      </c>
      <c r="FI169">
        <f>100*SUMIF('12pxv'!$E$39:$E$492,$A169,'12pxv'!U$39:U$492)/sub_peso!FI169</f>
        <v>-0.62</v>
      </c>
      <c r="FJ169">
        <f>100*SUMIF('12pxv'!$E$39:$E$492,$A169,'12pxv'!V$39:V$492)/sub_peso!FJ169</f>
        <v>0.08</v>
      </c>
      <c r="FK169">
        <f>100*SUMIF('12pxv'!$E$39:$E$492,$A169,'12pxv'!W$39:W$492)/sub_peso!FK169</f>
        <v>-1.46</v>
      </c>
      <c r="FL169">
        <f>100*SUMIF('12pxv'!$E$39:$E$492,$A169,'12pxv'!X$39:X$492)/sub_peso!FL169</f>
        <v>1.28</v>
      </c>
      <c r="FM169">
        <f>100*SUMIF('12pxv'!$E$39:$E$492,$A169,'12pxv'!Y$39:Y$492)/sub_peso!FM169</f>
        <v>-0.23</v>
      </c>
      <c r="FN169">
        <f>100*SUMIF('12pxv'!$E$39:$E$492,$A169,'12pxv'!Z$39:Z$492)/sub_peso!FN169</f>
        <v>-0.72999999999999987</v>
      </c>
      <c r="FO169">
        <f>100*SUMIF('12pxv'!$E$39:$E$492,$A169,'12pxv'!AA$39:AA$492)/sub_peso!FO169</f>
        <v>1.8599999999999999</v>
      </c>
      <c r="FP169">
        <f>100*SUMIF('12pxv'!$E$39:$E$492,$A169,'12pxv'!AB$39:AB$492)/sub_peso!FP169</f>
        <v>0.25</v>
      </c>
      <c r="FQ169">
        <f>100*SUMIF('12pxv'!$E$39:$E$492,$A169,'12pxv'!AC$39:AC$492)/sub_peso!FQ169</f>
        <v>1.0900000000000001</v>
      </c>
      <c r="FR169">
        <f>100*SUMIF('12pxv'!$E$39:$E$492,$A169,'12pxv'!AD$39:AD$492)/sub_peso!FR169</f>
        <v>0.95000000000000007</v>
      </c>
      <c r="FS169">
        <f>100*SUMIF('12pxv'!$E$39:$E$492,$A169,'12pxv'!AE$39:AE$492)/sub_peso!FS169</f>
        <v>-0.4</v>
      </c>
      <c r="FT169">
        <f>100*SUMIF('12pxv'!$E$39:$E$492,$A169,'12pxv'!AF$39:AF$492)/sub_peso!FT169</f>
        <v>2.97</v>
      </c>
      <c r="FU169">
        <f>100*SUMIF('12pxv'!$E$39:$E$492,$A169,'12pxv'!AG$39:AG$492)/sub_peso!FU169</f>
        <v>1.24</v>
      </c>
      <c r="FV169">
        <f>100*SUMIF('12pxv'!$E$39:$E$492,$A169,'12pxv'!AH$39:AH$492)/sub_peso!FV169</f>
        <v>0.95</v>
      </c>
      <c r="FW169">
        <f>100*SUMIF('12pxv'!$E$39:$E$492,$A169,'12pxv'!AI$39:AI$492)/sub_peso!FW169</f>
        <v>-1.33</v>
      </c>
      <c r="FX169">
        <f>100*SUMIF('12pxv'!$E$39:$E$492,$A169,'12pxv'!AJ$39:AJ$492)/sub_peso!FX169</f>
        <v>1.07</v>
      </c>
      <c r="FY169">
        <f>100*SUMIF('12pxv'!$E$39:$E$492,$A169,'12pxv'!AK$39:AK$492)/sub_peso!FY169</f>
        <v>0.37000000000000005</v>
      </c>
      <c r="FZ169">
        <f>100*SUMIF('12pxv'!$E$39:$E$492,$A169,'12pxv'!AL$39:AL$492)/sub_peso!FZ169</f>
        <v>-0.20999999999999996</v>
      </c>
      <c r="GA169">
        <f>100*SUMIF('12pxv'!$E$39:$E$492,$A169,'12pxv'!AM$39:AM$492)/sub_peso!GA169</f>
        <v>0.23</v>
      </c>
      <c r="GB169">
        <f>100*SUMIF('12pxv'!$E$39:$E$492,$A169,'12pxv'!AN$39:AN$492)/sub_peso!GB169</f>
        <v>0.25</v>
      </c>
    </row>
    <row r="170" spans="1:184" x14ac:dyDescent="0.25">
      <c r="A170" s="60">
        <v>3201006</v>
      </c>
      <c r="B170" s="56" t="s">
        <v>172</v>
      </c>
      <c r="C170" s="129">
        <v>0.6</v>
      </c>
      <c r="D170" s="129">
        <v>-0.6</v>
      </c>
      <c r="E170" s="129">
        <v>-0.26</v>
      </c>
      <c r="F170" s="129">
        <v>-0.57999999999999996</v>
      </c>
      <c r="G170" s="129">
        <v>0.28999999999999998</v>
      </c>
      <c r="H170" s="129">
        <v>0.55000000000000004</v>
      </c>
      <c r="I170" s="129">
        <v>0.38</v>
      </c>
      <c r="J170" s="129">
        <v>-0.45</v>
      </c>
      <c r="K170" s="129">
        <v>0.48</v>
      </c>
      <c r="L170" s="129">
        <v>0.19999999999999998</v>
      </c>
      <c r="M170" s="129">
        <v>2.16</v>
      </c>
      <c r="N170" s="129">
        <v>0.59</v>
      </c>
      <c r="O170" s="129">
        <v>1.6600000000000001</v>
      </c>
      <c r="P170" s="129">
        <v>1.1200000000000001</v>
      </c>
      <c r="Q170" s="129">
        <v>0.27</v>
      </c>
      <c r="R170" s="129">
        <v>0.82000000000000006</v>
      </c>
      <c r="S170" s="129">
        <v>-0.03</v>
      </c>
      <c r="T170" s="129">
        <v>-0.02</v>
      </c>
      <c r="U170" s="129">
        <v>-0.12</v>
      </c>
      <c r="V170" s="129">
        <v>-0.27</v>
      </c>
      <c r="W170" s="129">
        <v>-1.43</v>
      </c>
      <c r="X170" s="129">
        <v>-0.23</v>
      </c>
      <c r="Y170" s="129">
        <v>0.21</v>
      </c>
      <c r="Z170" s="129">
        <v>0.44</v>
      </c>
      <c r="AA170" s="129">
        <v>2.9999999999999995E-2</v>
      </c>
      <c r="AB170" s="129">
        <v>0.03</v>
      </c>
      <c r="AC170" s="129">
        <v>0.51</v>
      </c>
      <c r="AD170" s="129">
        <v>0.34</v>
      </c>
      <c r="AE170" s="129">
        <v>0.08</v>
      </c>
      <c r="AF170" s="129">
        <v>2.08</v>
      </c>
      <c r="AG170" s="129">
        <v>0.48999999999999994</v>
      </c>
      <c r="AH170" s="129">
        <v>0.62</v>
      </c>
      <c r="AI170" s="129">
        <v>-0.99</v>
      </c>
      <c r="AJ170" s="129">
        <v>-0.26</v>
      </c>
      <c r="AK170" s="129">
        <v>1.4800000000000002</v>
      </c>
      <c r="AL170" s="129">
        <v>2.15</v>
      </c>
      <c r="AM170" s="129">
        <v>1.8899999999999997</v>
      </c>
      <c r="AN170" s="129">
        <v>2.09</v>
      </c>
      <c r="AO170" s="129">
        <v>3.1599999999999997</v>
      </c>
      <c r="AP170" s="129">
        <v>2.41</v>
      </c>
      <c r="AQ170" s="129">
        <v>1.77</v>
      </c>
      <c r="AR170" s="129">
        <v>1.4300000000000002</v>
      </c>
      <c r="AS170" s="129">
        <v>2.2000000000000002</v>
      </c>
      <c r="AT170" s="129">
        <v>1.9500000000000002</v>
      </c>
      <c r="AU170" s="129">
        <v>2.02</v>
      </c>
      <c r="AV170" s="129">
        <v>1.2</v>
      </c>
      <c r="AW170" s="129">
        <v>0.46</v>
      </c>
      <c r="AX170" s="129">
        <v>0.33</v>
      </c>
      <c r="AY170" s="129">
        <v>0.3</v>
      </c>
      <c r="AZ170" s="129">
        <v>1.18</v>
      </c>
      <c r="BA170" s="129">
        <v>0.89999999999999991</v>
      </c>
      <c r="BB170" s="129">
        <v>-1.45</v>
      </c>
      <c r="BC170" s="129">
        <v>-0.25</v>
      </c>
      <c r="BD170" s="129">
        <v>-0.03</v>
      </c>
      <c r="BE170" s="129">
        <v>1.49</v>
      </c>
      <c r="BF170" s="129">
        <v>2.65</v>
      </c>
      <c r="BG170" s="129">
        <v>0.32</v>
      </c>
      <c r="BH170" s="129">
        <v>1.53</v>
      </c>
      <c r="BI170" s="129">
        <v>-0.25</v>
      </c>
      <c r="BJ170" s="129">
        <v>-0.49000000000000005</v>
      </c>
      <c r="BK170" s="129">
        <v>1.66</v>
      </c>
      <c r="BL170" s="129">
        <v>1.72</v>
      </c>
      <c r="BM170" s="129">
        <v>0.63</v>
      </c>
      <c r="BN170" s="129">
        <v>0.96000000000000008</v>
      </c>
      <c r="BO170" s="129">
        <v>1.23</v>
      </c>
      <c r="BP170" s="129">
        <v>1.9700000000000002</v>
      </c>
      <c r="BQ170" s="129">
        <v>0.33999999999999997</v>
      </c>
      <c r="BR170" s="129">
        <v>0.8899999999999999</v>
      </c>
      <c r="BS170" s="129">
        <v>1.07</v>
      </c>
      <c r="BT170" s="129">
        <v>2.3199999999999998</v>
      </c>
      <c r="BU170" s="129">
        <v>0.52</v>
      </c>
      <c r="BV170" s="129">
        <v>1.1100000000000001</v>
      </c>
      <c r="BW170" s="129">
        <v>0.85999999999999988</v>
      </c>
      <c r="BX170" s="129">
        <v>-1.49</v>
      </c>
      <c r="BY170" s="129">
        <v>-0.6</v>
      </c>
      <c r="BZ170" s="129">
        <v>-0.99</v>
      </c>
      <c r="CA170" s="129">
        <v>0.6</v>
      </c>
      <c r="CB170" s="129">
        <v>0.46</v>
      </c>
      <c r="CC170" s="129">
        <v>-1.03</v>
      </c>
      <c r="CD170" s="129">
        <v>0.28999999999999998</v>
      </c>
      <c r="CE170" s="129">
        <v>-2.33</v>
      </c>
      <c r="CF170" s="129">
        <v>-1.29</v>
      </c>
      <c r="CG170" s="129">
        <v>-6.0000000000000005E-2</v>
      </c>
      <c r="CH170" s="129">
        <v>-0.82000000000000006</v>
      </c>
      <c r="CI170" s="129">
        <v>0.51</v>
      </c>
      <c r="CJ170" s="129">
        <v>0.41</v>
      </c>
      <c r="CK170" s="129">
        <v>-0.33</v>
      </c>
      <c r="CL170" s="129">
        <v>0.78999999999999992</v>
      </c>
      <c r="CM170" s="129">
        <v>-1.32</v>
      </c>
      <c r="CN170" s="129">
        <v>0.57999999999999996</v>
      </c>
      <c r="CO170" s="129">
        <v>-0.79</v>
      </c>
      <c r="CP170" s="129">
        <v>1.1399999999999999</v>
      </c>
      <c r="CQ170" s="129">
        <v>-1.06</v>
      </c>
      <c r="CR170" s="129">
        <v>-0.53</v>
      </c>
      <c r="CS170" s="129">
        <v>0.02</v>
      </c>
      <c r="CT170" s="129">
        <v>-0.16</v>
      </c>
      <c r="CU170" s="129">
        <v>0.69</v>
      </c>
      <c r="CV170" s="129">
        <v>1.5200000000000002</v>
      </c>
      <c r="CW170" s="129">
        <v>-0.85000000000000009</v>
      </c>
      <c r="CX170" s="129">
        <v>-2.7</v>
      </c>
      <c r="CY170" s="129">
        <v>-3.1899999999999995</v>
      </c>
      <c r="CZ170" s="129">
        <v>0.88</v>
      </c>
      <c r="DA170" s="129">
        <v>1.01</v>
      </c>
      <c r="DB170" s="129">
        <v>-1.61</v>
      </c>
      <c r="DC170" s="129">
        <v>-1.1599999999999999</v>
      </c>
      <c r="DD170" s="129">
        <v>-0.37</v>
      </c>
      <c r="DE170" s="129">
        <v>0.42</v>
      </c>
      <c r="DF170" s="129">
        <v>0.48000000000000004</v>
      </c>
      <c r="DG170" s="129">
        <v>-0.45999999999999996</v>
      </c>
      <c r="DH170" s="129">
        <v>0.22</v>
      </c>
      <c r="DI170" s="129">
        <v>-0.72</v>
      </c>
      <c r="DJ170" s="129">
        <v>-0.16</v>
      </c>
      <c r="DK170" s="129">
        <v>0.17</v>
      </c>
      <c r="DL170" s="129">
        <v>1.07</v>
      </c>
      <c r="DM170" s="129">
        <v>-0.78999999999999992</v>
      </c>
      <c r="DN170" s="129">
        <v>-0.22</v>
      </c>
      <c r="DO170" s="129">
        <v>-1.8800000000000001</v>
      </c>
      <c r="DP170" s="129">
        <v>-4.51</v>
      </c>
      <c r="DQ170" s="129">
        <v>-0.45</v>
      </c>
      <c r="DR170" s="129">
        <v>0.28000000000000003</v>
      </c>
      <c r="DS170" s="129">
        <v>-1.19</v>
      </c>
      <c r="DT170" s="129">
        <v>0.46</v>
      </c>
      <c r="DU170" s="129">
        <v>-0.69</v>
      </c>
      <c r="DV170" s="129">
        <v>-1.64</v>
      </c>
      <c r="DW170" s="129">
        <v>0.1</v>
      </c>
      <c r="DX170" s="129">
        <v>0.21</v>
      </c>
      <c r="DY170" s="129">
        <v>1.58</v>
      </c>
      <c r="DZ170" s="129">
        <v>2.73</v>
      </c>
      <c r="EA170" s="129">
        <v>1.33</v>
      </c>
      <c r="EB170" s="129">
        <v>0.4</v>
      </c>
      <c r="EC170" s="129">
        <v>0.09</v>
      </c>
      <c r="ED170" s="129">
        <v>1.7600000000000002</v>
      </c>
      <c r="EE170" s="129">
        <v>-2.5099999999999998</v>
      </c>
      <c r="EF170" s="129">
        <v>0.42000000000000004</v>
      </c>
      <c r="EG170" s="129">
        <v>-0.56999999999999995</v>
      </c>
      <c r="EH170" s="129">
        <v>-2.86</v>
      </c>
      <c r="EI170" s="129">
        <v>-1.29</v>
      </c>
      <c r="EJ170" s="129">
        <v>0.7</v>
      </c>
      <c r="EK170" s="129">
        <v>1.45</v>
      </c>
      <c r="EL170" s="129">
        <v>-0.97</v>
      </c>
      <c r="EM170" s="129">
        <v>-2.4900000000000002</v>
      </c>
      <c r="EN170" s="129">
        <v>0.35</v>
      </c>
      <c r="EO170" s="129">
        <v>0.56999999999999995</v>
      </c>
      <c r="EP170" s="129">
        <v>-1.58</v>
      </c>
      <c r="EQ170" s="129">
        <v>3.18</v>
      </c>
      <c r="ER170" s="129">
        <v>-2.09</v>
      </c>
      <c r="ES170" s="129">
        <v>-1.1599999999999999</v>
      </c>
      <c r="ET170" s="129">
        <v>1.23</v>
      </c>
      <c r="EU170" s="129">
        <v>-3.61</v>
      </c>
      <c r="EV170">
        <f>100*SUMIF('12pxv'!$E$39:$E$492,$A170,'12pxv'!H$39:H$492)/sub_peso!EV170</f>
        <v>0.78</v>
      </c>
      <c r="EW170">
        <f>100*SUMIF('12pxv'!$E$39:$E$492,$A170,'12pxv'!I$39:I$492)/sub_peso!EW170</f>
        <v>0.65</v>
      </c>
      <c r="EX170">
        <f>100*SUMIF('12pxv'!$E$39:$E$492,$A170,'12pxv'!J$39:J$492)/sub_peso!EX170</f>
        <v>-0.59</v>
      </c>
      <c r="EY170">
        <f>100*SUMIF('12pxv'!$E$39:$E$492,$A170,'12pxv'!K$39:K$492)/sub_peso!EY170</f>
        <v>-1.1299999999999999</v>
      </c>
      <c r="EZ170">
        <f>100*SUMIF('12pxv'!$E$39:$E$492,$A170,'12pxv'!L$39:L$492)/sub_peso!EZ170</f>
        <v>0.7</v>
      </c>
      <c r="FA170">
        <f>100*SUMIF('12pxv'!$E$39:$E$492,$A170,'12pxv'!M$39:M$492)/sub_peso!FA170</f>
        <v>0.08</v>
      </c>
      <c r="FB170">
        <f>100*SUMIF('12pxv'!$E$39:$E$492,$A170,'12pxv'!N$39:N$492)/sub_peso!FB170</f>
        <v>0.64</v>
      </c>
      <c r="FC170">
        <f>100*SUMIF('12pxv'!$E$39:$E$492,$A170,'12pxv'!O$39:O$492)/sub_peso!FC170</f>
        <v>-0.85000000000000009</v>
      </c>
      <c r="FD170">
        <f>100*SUMIF('12pxv'!$E$39:$E$492,$A170,'12pxv'!P$39:P$492)/sub_peso!FD170</f>
        <v>0.79</v>
      </c>
      <c r="FE170">
        <f>100*SUMIF('12pxv'!$E$39:$E$492,$A170,'12pxv'!Q$39:Q$492)/sub_peso!FE170</f>
        <v>-0.2</v>
      </c>
      <c r="FF170">
        <f>100*SUMIF('12pxv'!$E$39:$E$492,$A170,'12pxv'!R$39:R$492)/sub_peso!FF170</f>
        <v>-0.53</v>
      </c>
      <c r="FG170">
        <f>100*SUMIF('12pxv'!$E$39:$E$492,$A170,'12pxv'!S$39:S$492)/sub_peso!FG170</f>
        <v>1.08</v>
      </c>
      <c r="FH170">
        <f>100*SUMIF('12pxv'!$E$39:$E$492,$A170,'12pxv'!T$39:T$492)/sub_peso!FH170</f>
        <v>0.01</v>
      </c>
      <c r="FI170">
        <f>100*SUMIF('12pxv'!$E$39:$E$492,$A170,'12pxv'!U$39:U$492)/sub_peso!FI170</f>
        <v>-0.03</v>
      </c>
      <c r="FJ170">
        <f>100*SUMIF('12pxv'!$E$39:$E$492,$A170,'12pxv'!V$39:V$492)/sub_peso!FJ170</f>
        <v>-0.66</v>
      </c>
      <c r="FK170">
        <f>100*SUMIF('12pxv'!$E$39:$E$492,$A170,'12pxv'!W$39:W$492)/sub_peso!FK170</f>
        <v>-0.49999999999999994</v>
      </c>
      <c r="FL170">
        <f>100*SUMIF('12pxv'!$E$39:$E$492,$A170,'12pxv'!X$39:X$492)/sub_peso!FL170</f>
        <v>0.52</v>
      </c>
      <c r="FM170">
        <f>100*SUMIF('12pxv'!$E$39:$E$492,$A170,'12pxv'!Y$39:Y$492)/sub_peso!FM170</f>
        <v>0.28999999999999998</v>
      </c>
      <c r="FN170">
        <f>100*SUMIF('12pxv'!$E$39:$E$492,$A170,'12pxv'!Z$39:Z$492)/sub_peso!FN170</f>
        <v>0.06</v>
      </c>
      <c r="FO170">
        <f>100*SUMIF('12pxv'!$E$39:$E$492,$A170,'12pxv'!AA$39:AA$492)/sub_peso!FO170</f>
        <v>1.45</v>
      </c>
      <c r="FP170">
        <f>100*SUMIF('12pxv'!$E$39:$E$492,$A170,'12pxv'!AB$39:AB$492)/sub_peso!FP170</f>
        <v>0.74</v>
      </c>
      <c r="FQ170">
        <f>100*SUMIF('12pxv'!$E$39:$E$492,$A170,'12pxv'!AC$39:AC$492)/sub_peso!FQ170</f>
        <v>0.71</v>
      </c>
      <c r="FR170">
        <f>100*SUMIF('12pxv'!$E$39:$E$492,$A170,'12pxv'!AD$39:AD$492)/sub_peso!FR170</f>
        <v>0.92</v>
      </c>
      <c r="FS170">
        <f>100*SUMIF('12pxv'!$E$39:$E$492,$A170,'12pxv'!AE$39:AE$492)/sub_peso!FS170</f>
        <v>-0.23</v>
      </c>
      <c r="FT170">
        <f>100*SUMIF('12pxv'!$E$39:$E$492,$A170,'12pxv'!AF$39:AF$492)/sub_peso!FT170</f>
        <v>1.17</v>
      </c>
      <c r="FU170">
        <f>100*SUMIF('12pxv'!$E$39:$E$492,$A170,'12pxv'!AG$39:AG$492)/sub_peso!FU170</f>
        <v>0.99999999999999989</v>
      </c>
      <c r="FV170">
        <f>100*SUMIF('12pxv'!$E$39:$E$492,$A170,'12pxv'!AH$39:AH$492)/sub_peso!FV170</f>
        <v>-0.94</v>
      </c>
      <c r="FW170">
        <f>100*SUMIF('12pxv'!$E$39:$E$492,$A170,'12pxv'!AI$39:AI$492)/sub_peso!FW170</f>
        <v>0.09</v>
      </c>
      <c r="FX170">
        <f>100*SUMIF('12pxv'!$E$39:$E$492,$A170,'12pxv'!AJ$39:AJ$492)/sub_peso!FX170</f>
        <v>2.85</v>
      </c>
      <c r="FY170">
        <f>100*SUMIF('12pxv'!$E$39:$E$492,$A170,'12pxv'!AK$39:AK$492)/sub_peso!FY170</f>
        <v>1.72</v>
      </c>
      <c r="FZ170">
        <f>100*SUMIF('12pxv'!$E$39:$E$492,$A170,'12pxv'!AL$39:AL$492)/sub_peso!FZ170</f>
        <v>1.04</v>
      </c>
      <c r="GA170">
        <f>100*SUMIF('12pxv'!$E$39:$E$492,$A170,'12pxv'!AM$39:AM$492)/sub_peso!GA170</f>
        <v>0.04</v>
      </c>
      <c r="GB170">
        <f>100*SUMIF('12pxv'!$E$39:$E$492,$A170,'12pxv'!AN$39:AN$492)/sub_peso!GB170</f>
        <v>1.5</v>
      </c>
    </row>
    <row r="171" spans="1:184" x14ac:dyDescent="0.25">
      <c r="A171" s="60">
        <v>3201012</v>
      </c>
      <c r="B171" s="56" t="s">
        <v>173</v>
      </c>
      <c r="C171" s="129">
        <v>9.9999999999999992E-2</v>
      </c>
      <c r="D171" s="129">
        <v>-0.74</v>
      </c>
      <c r="E171" s="129">
        <v>0.26</v>
      </c>
      <c r="F171" s="129">
        <v>2.2799999999999998</v>
      </c>
      <c r="G171" s="129">
        <v>-0.5</v>
      </c>
      <c r="H171" s="129">
        <v>0.47000000000000003</v>
      </c>
      <c r="I171" s="129">
        <v>0.37</v>
      </c>
      <c r="J171" s="129">
        <v>-0.83000000000000007</v>
      </c>
      <c r="K171" s="129">
        <v>-0.05</v>
      </c>
      <c r="L171" s="129">
        <v>0.46</v>
      </c>
      <c r="M171" s="129">
        <v>0.36</v>
      </c>
      <c r="N171" s="129">
        <v>-0.27</v>
      </c>
      <c r="O171" s="129">
        <v>-0.34</v>
      </c>
      <c r="P171" s="129">
        <v>0.51</v>
      </c>
      <c r="Q171" s="129">
        <v>-0.39</v>
      </c>
      <c r="R171" s="129">
        <v>-1.03</v>
      </c>
      <c r="S171" s="129">
        <v>-0.73</v>
      </c>
      <c r="T171" s="129">
        <v>-0.6399999999999999</v>
      </c>
      <c r="U171" s="129">
        <v>-0.38</v>
      </c>
      <c r="V171" s="129">
        <v>0.3</v>
      </c>
      <c r="W171" s="129">
        <v>0.8</v>
      </c>
      <c r="X171" s="129">
        <v>0.10999999999999999</v>
      </c>
      <c r="Y171" s="129">
        <v>-0.7</v>
      </c>
      <c r="Z171" s="129">
        <v>0.6</v>
      </c>
      <c r="AA171" s="129">
        <v>1.23</v>
      </c>
      <c r="AB171" s="129">
        <v>0.51</v>
      </c>
      <c r="AC171" s="129">
        <v>0.15</v>
      </c>
      <c r="AD171" s="129">
        <v>-0.08</v>
      </c>
      <c r="AE171" s="129">
        <v>0.74</v>
      </c>
      <c r="AF171" s="129">
        <v>1.8400000000000003</v>
      </c>
      <c r="AG171" s="129">
        <v>-0.62</v>
      </c>
      <c r="AH171" s="129">
        <v>1.1200000000000001</v>
      </c>
      <c r="AI171" s="129">
        <v>-0.25</v>
      </c>
      <c r="AJ171" s="129">
        <v>1.24</v>
      </c>
      <c r="AK171" s="129">
        <v>0.16</v>
      </c>
      <c r="AL171" s="129">
        <v>-0.77</v>
      </c>
      <c r="AM171" s="129">
        <v>1.1299999999999999</v>
      </c>
      <c r="AN171" s="129">
        <v>0.35000000000000003</v>
      </c>
      <c r="AO171" s="129">
        <v>2.11</v>
      </c>
      <c r="AP171" s="129">
        <v>2.7699999999999996</v>
      </c>
      <c r="AQ171" s="129">
        <v>1.7599999999999998</v>
      </c>
      <c r="AR171" s="129">
        <v>1.22</v>
      </c>
      <c r="AS171" s="129">
        <v>1.04</v>
      </c>
      <c r="AT171" s="129">
        <v>0.89000000000000012</v>
      </c>
      <c r="AU171" s="129">
        <v>1.0900000000000001</v>
      </c>
      <c r="AV171" s="129">
        <v>0.17</v>
      </c>
      <c r="AW171" s="129">
        <v>1.93</v>
      </c>
      <c r="AX171" s="129">
        <v>-0.11999999999999998</v>
      </c>
      <c r="AY171" s="129">
        <v>-0.77</v>
      </c>
      <c r="AZ171" s="129">
        <v>0.35</v>
      </c>
      <c r="BA171" s="129">
        <v>0.63</v>
      </c>
      <c r="BB171" s="129">
        <v>-0.4</v>
      </c>
      <c r="BC171" s="129">
        <v>-0.45999999999999996</v>
      </c>
      <c r="BD171" s="129">
        <v>0.96</v>
      </c>
      <c r="BE171" s="129">
        <v>0.13</v>
      </c>
      <c r="BF171" s="129">
        <v>2.0699999999999998</v>
      </c>
      <c r="BG171" s="129">
        <v>0.02</v>
      </c>
      <c r="BH171" s="129">
        <v>1.52</v>
      </c>
      <c r="BI171" s="129">
        <v>0.74999999999999989</v>
      </c>
      <c r="BJ171" s="129">
        <v>1.85</v>
      </c>
      <c r="BK171" s="129">
        <v>-0.8</v>
      </c>
      <c r="BL171" s="129">
        <v>6.0000000000000005E-2</v>
      </c>
      <c r="BM171" s="129">
        <v>0.55000000000000004</v>
      </c>
      <c r="BN171" s="129">
        <v>0.17999999999999997</v>
      </c>
      <c r="BO171" s="129">
        <v>-0.64</v>
      </c>
      <c r="BP171" s="129">
        <v>1.45</v>
      </c>
      <c r="BQ171" s="129">
        <v>0.88</v>
      </c>
      <c r="BR171" s="129">
        <v>0.25</v>
      </c>
      <c r="BS171" s="129">
        <v>1.35</v>
      </c>
      <c r="BT171" s="129">
        <v>-0.43</v>
      </c>
      <c r="BU171" s="129">
        <v>-7.0000000000000007E-2</v>
      </c>
      <c r="BV171" s="129">
        <v>-0.44</v>
      </c>
      <c r="BW171" s="129">
        <v>0.68</v>
      </c>
      <c r="BX171" s="129">
        <v>0.85999999999999988</v>
      </c>
      <c r="BY171" s="129">
        <v>-0.68</v>
      </c>
      <c r="BZ171" s="129">
        <v>0.72</v>
      </c>
      <c r="CA171" s="129">
        <v>-0.28999999999999998</v>
      </c>
      <c r="CB171" s="129">
        <v>1.35</v>
      </c>
      <c r="CC171" s="129">
        <v>-0.99</v>
      </c>
      <c r="CD171" s="129">
        <v>-0.72999999999999987</v>
      </c>
      <c r="CE171" s="129">
        <v>0.4</v>
      </c>
      <c r="CF171" s="129">
        <v>-0.21000000000000002</v>
      </c>
      <c r="CG171" s="129">
        <v>0.87999999999999989</v>
      </c>
      <c r="CH171" s="129">
        <v>0.12000000000000001</v>
      </c>
      <c r="CI171" s="129">
        <v>4.32</v>
      </c>
      <c r="CJ171" s="129">
        <v>1.24</v>
      </c>
      <c r="CK171" s="129">
        <v>0.17</v>
      </c>
      <c r="CL171" s="129">
        <v>0.28000000000000003</v>
      </c>
      <c r="CM171" s="129">
        <v>-5.000000000000001E-2</v>
      </c>
      <c r="CN171" s="129">
        <v>2.67</v>
      </c>
      <c r="CO171" s="129">
        <v>-0.15</v>
      </c>
      <c r="CP171" s="129">
        <v>2</v>
      </c>
      <c r="CQ171" s="129">
        <v>1.5</v>
      </c>
      <c r="CR171" s="129">
        <v>-0.35</v>
      </c>
      <c r="CS171" s="129">
        <v>1.05</v>
      </c>
      <c r="CT171" s="129">
        <v>-0.31</v>
      </c>
      <c r="CU171" s="129">
        <v>3.26</v>
      </c>
      <c r="CV171" s="129">
        <v>-7.0000000000000007E-2</v>
      </c>
      <c r="CW171" s="129">
        <v>1.17</v>
      </c>
      <c r="CX171" s="129">
        <v>1.7399999999999998</v>
      </c>
      <c r="CY171" s="129">
        <v>-2.61</v>
      </c>
      <c r="CZ171" s="129">
        <v>-0.7</v>
      </c>
      <c r="DA171" s="129">
        <v>-0.11999999999999998</v>
      </c>
      <c r="DB171" s="129">
        <v>-2.33</v>
      </c>
      <c r="DC171" s="129">
        <v>2.23</v>
      </c>
      <c r="DD171" s="129">
        <v>-4.1399999999999997</v>
      </c>
      <c r="DE171" s="129">
        <v>3.4800000000000004</v>
      </c>
      <c r="DF171" s="129">
        <v>1.64</v>
      </c>
      <c r="DG171" s="129">
        <v>0.43000000000000005</v>
      </c>
      <c r="DH171" s="129">
        <v>4.9800000000000004</v>
      </c>
      <c r="DI171" s="129">
        <v>-4.3</v>
      </c>
      <c r="DJ171" s="129">
        <v>-0.87999999999999989</v>
      </c>
      <c r="DK171" s="129">
        <v>-2.2999999999999998</v>
      </c>
      <c r="DL171" s="129">
        <v>4.96</v>
      </c>
      <c r="DM171" s="129">
        <v>1.7</v>
      </c>
      <c r="DN171" s="129">
        <v>-4.79</v>
      </c>
      <c r="DO171" s="129">
        <v>4.0999999999999996</v>
      </c>
      <c r="DP171" s="129">
        <v>3.3400000000000003</v>
      </c>
      <c r="DQ171" s="129">
        <v>4.41</v>
      </c>
      <c r="DR171" s="129">
        <v>-1.99</v>
      </c>
      <c r="DS171" s="129">
        <v>-1.38</v>
      </c>
      <c r="DT171" s="129">
        <v>5.24</v>
      </c>
      <c r="DU171" s="129">
        <v>1.22</v>
      </c>
      <c r="DV171" s="129">
        <v>0.42</v>
      </c>
      <c r="DW171" s="129">
        <v>-6.09</v>
      </c>
      <c r="DX171" s="129">
        <v>5.23</v>
      </c>
      <c r="DY171" s="129">
        <v>0.41</v>
      </c>
      <c r="DZ171" s="129">
        <v>2.71</v>
      </c>
      <c r="EA171" s="129">
        <v>1.23</v>
      </c>
      <c r="EB171" s="129">
        <v>-0.27</v>
      </c>
      <c r="EC171" s="129">
        <v>-2.9600000000000004</v>
      </c>
      <c r="ED171" s="129">
        <v>3.49</v>
      </c>
      <c r="EE171" s="129">
        <v>-3.37</v>
      </c>
      <c r="EF171" s="129">
        <v>2.33</v>
      </c>
      <c r="EG171" s="129">
        <v>1.76</v>
      </c>
      <c r="EH171" s="129">
        <v>-0.8</v>
      </c>
      <c r="EI171" s="129">
        <v>-1.89</v>
      </c>
      <c r="EJ171" s="129">
        <v>3.4100000000000006</v>
      </c>
      <c r="EK171" s="129">
        <v>0.87999999999999989</v>
      </c>
      <c r="EL171" s="129">
        <v>1.5799999999999998</v>
      </c>
      <c r="EM171" s="129">
        <v>3.81</v>
      </c>
      <c r="EN171" s="129">
        <v>-3.24</v>
      </c>
      <c r="EO171" s="129">
        <v>-2.16</v>
      </c>
      <c r="EP171" s="129">
        <v>-0.84999999999999987</v>
      </c>
      <c r="EQ171" s="129">
        <v>-1.58</v>
      </c>
      <c r="ER171" s="129">
        <v>7.0299999999999994</v>
      </c>
      <c r="ES171" s="129">
        <v>-5.5900000000000007</v>
      </c>
      <c r="ET171" s="129">
        <v>2.39</v>
      </c>
      <c r="EU171" s="129">
        <v>-4.87</v>
      </c>
      <c r="EV171">
        <f>100*SUMIF('12pxv'!$E$39:$E$492,$A171,'12pxv'!H$39:H$492)/sub_peso!EV171</f>
        <v>-0.25</v>
      </c>
      <c r="EW171">
        <f>100*SUMIF('12pxv'!$E$39:$E$492,$A171,'12pxv'!I$39:I$492)/sub_peso!EW171</f>
        <v>1.9800000000000002</v>
      </c>
      <c r="EX171">
        <f>100*SUMIF('12pxv'!$E$39:$E$492,$A171,'12pxv'!J$39:J$492)/sub_peso!EX171</f>
        <v>-4.42</v>
      </c>
      <c r="EY171">
        <f>100*SUMIF('12pxv'!$E$39:$E$492,$A171,'12pxv'!K$39:K$492)/sub_peso!EY171</f>
        <v>0.09</v>
      </c>
      <c r="EZ171">
        <f>100*SUMIF('12pxv'!$E$39:$E$492,$A171,'12pxv'!L$39:L$492)/sub_peso!EZ171</f>
        <v>2.82</v>
      </c>
      <c r="FA171">
        <f>100*SUMIF('12pxv'!$E$39:$E$492,$A171,'12pxv'!M$39:M$492)/sub_peso!FA171</f>
        <v>-3.8300000000000005</v>
      </c>
      <c r="FB171">
        <f>100*SUMIF('12pxv'!$E$39:$E$492,$A171,'12pxv'!N$39:N$492)/sub_peso!FB171</f>
        <v>3.43</v>
      </c>
      <c r="FC171">
        <f>100*SUMIF('12pxv'!$E$39:$E$492,$A171,'12pxv'!O$39:O$492)/sub_peso!FC171</f>
        <v>-3.48</v>
      </c>
      <c r="FD171">
        <f>100*SUMIF('12pxv'!$E$39:$E$492,$A171,'12pxv'!P$39:P$492)/sub_peso!FD171</f>
        <v>1.51</v>
      </c>
      <c r="FE171">
        <f>100*SUMIF('12pxv'!$E$39:$E$492,$A171,'12pxv'!Q$39:Q$492)/sub_peso!FE171</f>
        <v>2.44</v>
      </c>
      <c r="FF171">
        <f>100*SUMIF('12pxv'!$E$39:$E$492,$A171,'12pxv'!R$39:R$492)/sub_peso!FF171</f>
        <v>-0.77</v>
      </c>
      <c r="FG171">
        <f>100*SUMIF('12pxv'!$E$39:$E$492,$A171,'12pxv'!S$39:S$492)/sub_peso!FG171</f>
        <v>-2.72</v>
      </c>
      <c r="FH171">
        <f>100*SUMIF('12pxv'!$E$39:$E$492,$A171,'12pxv'!T$39:T$492)/sub_peso!FH171</f>
        <v>3.94</v>
      </c>
      <c r="FI171">
        <f>100*SUMIF('12pxv'!$E$39:$E$492,$A171,'12pxv'!U$39:U$492)/sub_peso!FI171</f>
        <v>5.419999999999999</v>
      </c>
      <c r="FJ171">
        <f>100*SUMIF('12pxv'!$E$39:$E$492,$A171,'12pxv'!V$39:V$492)/sub_peso!FJ171</f>
        <v>-1.18</v>
      </c>
      <c r="FK171">
        <f>100*SUMIF('12pxv'!$E$39:$E$492,$A171,'12pxv'!W$39:W$492)/sub_peso!FK171</f>
        <v>3.32</v>
      </c>
      <c r="FL171">
        <f>100*SUMIF('12pxv'!$E$39:$E$492,$A171,'12pxv'!X$39:X$492)/sub_peso!FL171</f>
        <v>0.51</v>
      </c>
      <c r="FM171">
        <f>100*SUMIF('12pxv'!$E$39:$E$492,$A171,'12pxv'!Y$39:Y$492)/sub_peso!FM171</f>
        <v>-2.87</v>
      </c>
      <c r="FN171">
        <f>100*SUMIF('12pxv'!$E$39:$E$492,$A171,'12pxv'!Z$39:Z$492)/sub_peso!FN171</f>
        <v>1.07</v>
      </c>
      <c r="FO171">
        <f>100*SUMIF('12pxv'!$E$39:$E$492,$A171,'12pxv'!AA$39:AA$492)/sub_peso!FO171</f>
        <v>-2.79</v>
      </c>
      <c r="FP171">
        <f>100*SUMIF('12pxv'!$E$39:$E$492,$A171,'12pxv'!AB$39:AB$492)/sub_peso!FP171</f>
        <v>1.4100000000000001</v>
      </c>
      <c r="FQ171">
        <f>100*SUMIF('12pxv'!$E$39:$E$492,$A171,'12pxv'!AC$39:AC$492)/sub_peso!FQ171</f>
        <v>-0.39000000000000007</v>
      </c>
      <c r="FR171">
        <f>100*SUMIF('12pxv'!$E$39:$E$492,$A171,'12pxv'!AD$39:AD$492)/sub_peso!FR171</f>
        <v>-7.0000000000000007E-2</v>
      </c>
      <c r="FS171">
        <f>100*SUMIF('12pxv'!$E$39:$E$492,$A171,'12pxv'!AE$39:AE$492)/sub_peso!FS171</f>
        <v>0.36999999999999994</v>
      </c>
      <c r="FT171">
        <f>100*SUMIF('12pxv'!$E$39:$E$492,$A171,'12pxv'!AF$39:AF$492)/sub_peso!FT171</f>
        <v>-0.35</v>
      </c>
      <c r="FU171">
        <f>100*SUMIF('12pxv'!$E$39:$E$492,$A171,'12pxv'!AG$39:AG$492)/sub_peso!FU171</f>
        <v>-0.25000000000000006</v>
      </c>
      <c r="FV171">
        <f>100*SUMIF('12pxv'!$E$39:$E$492,$A171,'12pxv'!AH$39:AH$492)/sub_peso!FV171</f>
        <v>-0.45</v>
      </c>
      <c r="FW171">
        <f>100*SUMIF('12pxv'!$E$39:$E$492,$A171,'12pxv'!AI$39:AI$492)/sub_peso!FW171</f>
        <v>-0.12</v>
      </c>
      <c r="FX171">
        <f>100*SUMIF('12pxv'!$E$39:$E$492,$A171,'12pxv'!AJ$39:AJ$492)/sub_peso!FX171</f>
        <v>-0.95999999999999985</v>
      </c>
      <c r="FY171">
        <f>100*SUMIF('12pxv'!$E$39:$E$492,$A171,'12pxv'!AK$39:AK$492)/sub_peso!FY171</f>
        <v>-1.5000000000000002</v>
      </c>
      <c r="FZ171">
        <f>100*SUMIF('12pxv'!$E$39:$E$492,$A171,'12pxv'!AL$39:AL$492)/sub_peso!FZ171</f>
        <v>2.8700000000000006</v>
      </c>
      <c r="GA171">
        <f>100*SUMIF('12pxv'!$E$39:$E$492,$A171,'12pxv'!AM$39:AM$492)/sub_peso!GA171</f>
        <v>-0.18</v>
      </c>
      <c r="GB171">
        <f>100*SUMIF('12pxv'!$E$39:$E$492,$A171,'12pxv'!AN$39:AN$492)/sub_peso!GB171</f>
        <v>-1.1399999999999999</v>
      </c>
    </row>
    <row r="172" spans="1:184" x14ac:dyDescent="0.25">
      <c r="A172" s="60">
        <v>3201013</v>
      </c>
      <c r="B172" s="56" t="s">
        <v>174</v>
      </c>
      <c r="C172" s="129">
        <v>1.1100000000000001</v>
      </c>
      <c r="D172" s="129">
        <v>1.8800000000000001</v>
      </c>
      <c r="E172" s="129">
        <v>2.3400000000000003</v>
      </c>
      <c r="F172" s="129">
        <v>2.16</v>
      </c>
      <c r="G172" s="129">
        <v>-0.16</v>
      </c>
      <c r="H172" s="129">
        <v>0.97</v>
      </c>
      <c r="I172" s="129">
        <v>-0.72</v>
      </c>
      <c r="J172" s="129">
        <v>7.0000000000000007E-2</v>
      </c>
      <c r="K172" s="129">
        <v>-0.74</v>
      </c>
      <c r="L172" s="129">
        <v>1.74</v>
      </c>
      <c r="M172" s="129">
        <v>-0.13</v>
      </c>
      <c r="N172" s="129">
        <v>0.48</v>
      </c>
      <c r="O172" s="129">
        <v>0.57999999999999996</v>
      </c>
      <c r="P172" s="129">
        <v>0.34</v>
      </c>
      <c r="Q172" s="129">
        <v>1.31</v>
      </c>
      <c r="R172" s="129">
        <v>0.56999999999999995</v>
      </c>
      <c r="S172" s="129">
        <v>0.89</v>
      </c>
      <c r="T172" s="129">
        <v>0.85999999999999988</v>
      </c>
      <c r="U172" s="129">
        <v>0.42999999999999994</v>
      </c>
      <c r="V172" s="129">
        <v>-0.77</v>
      </c>
      <c r="W172" s="129">
        <v>-0.39</v>
      </c>
      <c r="X172" s="129">
        <v>0.47000000000000003</v>
      </c>
      <c r="Y172" s="129">
        <v>-1.9999999999999997E-2</v>
      </c>
      <c r="Z172" s="129">
        <v>4.9999999999999996E-2</v>
      </c>
      <c r="AA172" s="129">
        <v>-0.08</v>
      </c>
      <c r="AB172" s="129">
        <v>0.5</v>
      </c>
      <c r="AC172" s="129">
        <v>2.4300000000000002</v>
      </c>
      <c r="AD172" s="129">
        <v>0.70999999999999985</v>
      </c>
      <c r="AE172" s="129">
        <v>0.49</v>
      </c>
      <c r="AF172" s="129">
        <v>0.25</v>
      </c>
      <c r="AG172" s="129">
        <v>0.63000000000000012</v>
      </c>
      <c r="AH172" s="129">
        <v>1.08</v>
      </c>
      <c r="AI172" s="129">
        <v>-1.54</v>
      </c>
      <c r="AJ172" s="129">
        <v>-0.02</v>
      </c>
      <c r="AK172" s="129">
        <v>-0.11999999999999998</v>
      </c>
      <c r="AL172" s="129">
        <v>-9.9999999999999992E-2</v>
      </c>
      <c r="AM172" s="129">
        <v>-0.18000000000000002</v>
      </c>
      <c r="AN172" s="129">
        <v>1.65</v>
      </c>
      <c r="AO172" s="129">
        <v>3.08</v>
      </c>
      <c r="AP172" s="129">
        <v>4.87</v>
      </c>
      <c r="AQ172" s="129">
        <v>1.18</v>
      </c>
      <c r="AR172" s="129">
        <v>1.93</v>
      </c>
      <c r="AS172" s="129">
        <v>0.6</v>
      </c>
      <c r="AT172" s="129">
        <v>1.1399999999999999</v>
      </c>
      <c r="AU172" s="129">
        <v>0.61</v>
      </c>
      <c r="AV172" s="129">
        <v>1.19</v>
      </c>
      <c r="AW172" s="129">
        <v>-0.14000000000000001</v>
      </c>
      <c r="AX172" s="129">
        <v>-0.42</v>
      </c>
      <c r="AY172" s="129">
        <v>-0.1</v>
      </c>
      <c r="AZ172" s="129">
        <v>0.5</v>
      </c>
      <c r="BA172" s="129">
        <v>2.9099999999999997</v>
      </c>
      <c r="BB172" s="129">
        <v>0.66000000000000014</v>
      </c>
      <c r="BC172" s="129">
        <v>1.64</v>
      </c>
      <c r="BD172" s="129">
        <v>-0.8</v>
      </c>
      <c r="BE172" s="129">
        <v>0.11</v>
      </c>
      <c r="BF172" s="129">
        <v>0.56999999999999995</v>
      </c>
      <c r="BG172" s="129">
        <v>1.2</v>
      </c>
      <c r="BH172" s="129">
        <v>0.08</v>
      </c>
      <c r="BI172" s="129">
        <v>0.79</v>
      </c>
      <c r="BJ172" s="129">
        <v>0.36</v>
      </c>
      <c r="BK172" s="129">
        <v>0.33</v>
      </c>
      <c r="BL172" s="129">
        <v>0.63</v>
      </c>
      <c r="BM172" s="129">
        <v>4.410000000000001</v>
      </c>
      <c r="BN172" s="129">
        <v>1.97</v>
      </c>
      <c r="BO172" s="129">
        <v>1.4600000000000002</v>
      </c>
      <c r="BP172" s="129">
        <v>0.22</v>
      </c>
      <c r="BQ172" s="129">
        <v>0.46</v>
      </c>
      <c r="BR172" s="129">
        <v>0.1</v>
      </c>
      <c r="BS172" s="129">
        <v>1.69</v>
      </c>
      <c r="BT172" s="129">
        <v>0.34999999999999992</v>
      </c>
      <c r="BU172" s="129">
        <v>1.68</v>
      </c>
      <c r="BV172" s="129">
        <v>0.28999999999999998</v>
      </c>
      <c r="BW172" s="129">
        <v>0.59</v>
      </c>
      <c r="BX172" s="129">
        <v>1.18</v>
      </c>
      <c r="BY172" s="129">
        <v>1.1299999999999997</v>
      </c>
      <c r="BZ172" s="129">
        <v>0.63</v>
      </c>
      <c r="CA172" s="129">
        <v>0.83</v>
      </c>
      <c r="CB172" s="129">
        <v>-0.20000000000000004</v>
      </c>
      <c r="CC172" s="129">
        <v>0.53</v>
      </c>
      <c r="CD172" s="129">
        <v>-0.38</v>
      </c>
      <c r="CE172" s="129">
        <v>0.78</v>
      </c>
      <c r="CF172" s="129">
        <v>0.36</v>
      </c>
      <c r="CG172" s="129">
        <v>0.18</v>
      </c>
      <c r="CH172" s="129">
        <v>0.87999999999999989</v>
      </c>
      <c r="CI172" s="129">
        <v>0.64</v>
      </c>
      <c r="CJ172" s="129">
        <v>1.35</v>
      </c>
      <c r="CK172" s="129">
        <v>0.26</v>
      </c>
      <c r="CL172" s="129">
        <v>0.95000000000000007</v>
      </c>
      <c r="CM172" s="129">
        <v>1.06</v>
      </c>
      <c r="CN172" s="129">
        <v>0.88000000000000012</v>
      </c>
      <c r="CO172" s="129">
        <v>0.24</v>
      </c>
      <c r="CP172" s="129">
        <v>-0.85</v>
      </c>
      <c r="CQ172" s="129">
        <v>0.1</v>
      </c>
      <c r="CR172" s="129">
        <v>-0.2</v>
      </c>
      <c r="CS172" s="129">
        <v>0.80999999999999994</v>
      </c>
      <c r="CT172" s="129">
        <v>-0.74</v>
      </c>
      <c r="CU172" s="129">
        <v>0.5</v>
      </c>
      <c r="CV172" s="129">
        <v>0.83</v>
      </c>
      <c r="CW172" s="129">
        <v>0.95000000000000007</v>
      </c>
      <c r="CX172" s="129">
        <v>0.31</v>
      </c>
      <c r="CY172" s="129">
        <v>1.22</v>
      </c>
      <c r="CZ172" s="129">
        <v>-1.01</v>
      </c>
      <c r="DA172" s="129">
        <v>-0.81</v>
      </c>
      <c r="DB172" s="129">
        <v>-0.57999999999999996</v>
      </c>
      <c r="DC172" s="129">
        <v>0.98999999999999988</v>
      </c>
      <c r="DD172" s="129">
        <v>0.38</v>
      </c>
      <c r="DE172" s="129">
        <v>-0.21999999999999997</v>
      </c>
      <c r="DF172" s="129">
        <v>0.41</v>
      </c>
      <c r="DG172" s="129">
        <v>0.88</v>
      </c>
      <c r="DH172" s="129">
        <v>-5.9999999999999991E-2</v>
      </c>
      <c r="DI172" s="129">
        <v>1.75</v>
      </c>
      <c r="DJ172" s="129">
        <v>0.92999999999999994</v>
      </c>
      <c r="DK172" s="129">
        <v>-0.64</v>
      </c>
      <c r="DL172" s="129">
        <v>-0.18999999999999997</v>
      </c>
      <c r="DM172" s="129">
        <v>-0.95999999999999985</v>
      </c>
      <c r="DN172" s="129">
        <v>1.72</v>
      </c>
      <c r="DO172" s="129">
        <v>-0.59</v>
      </c>
      <c r="DP172" s="129">
        <v>0.32</v>
      </c>
      <c r="DQ172" s="129">
        <v>-0.34</v>
      </c>
      <c r="DR172" s="129">
        <v>0.18</v>
      </c>
      <c r="DS172" s="129">
        <v>-0.28999999999999998</v>
      </c>
      <c r="DT172" s="129">
        <v>1.28</v>
      </c>
      <c r="DU172" s="129">
        <v>0.73</v>
      </c>
      <c r="DV172" s="129">
        <v>2.4900000000000002</v>
      </c>
      <c r="DW172" s="129">
        <v>0.27</v>
      </c>
      <c r="DX172" s="129">
        <v>2.48</v>
      </c>
      <c r="DY172" s="129">
        <v>1.9</v>
      </c>
      <c r="DZ172" s="129">
        <v>0.63</v>
      </c>
      <c r="EA172" s="129">
        <v>-0.77000000000000013</v>
      </c>
      <c r="EB172" s="129">
        <v>0.31</v>
      </c>
      <c r="EC172" s="129">
        <v>-0.8</v>
      </c>
      <c r="ED172" s="129">
        <v>2.04</v>
      </c>
      <c r="EE172" s="129">
        <v>-1.1499999999999999</v>
      </c>
      <c r="EF172" s="129">
        <v>-0.84000000000000008</v>
      </c>
      <c r="EG172" s="129">
        <v>1.58</v>
      </c>
      <c r="EH172" s="129">
        <v>-9.0000000000000011E-2</v>
      </c>
      <c r="EI172" s="129">
        <v>0.54</v>
      </c>
      <c r="EJ172" s="129">
        <v>-0.57999999999999996</v>
      </c>
      <c r="EK172" s="129">
        <v>-2.0099999999999998</v>
      </c>
      <c r="EL172" s="129">
        <v>-0.93999999999999984</v>
      </c>
      <c r="EM172" s="129">
        <v>1.04</v>
      </c>
      <c r="EN172" s="129">
        <v>-2.76</v>
      </c>
      <c r="EO172" s="129">
        <v>1.43</v>
      </c>
      <c r="EP172" s="129">
        <v>-0.12</v>
      </c>
      <c r="EQ172" s="129">
        <v>0.77</v>
      </c>
      <c r="ER172" s="129">
        <v>1.36</v>
      </c>
      <c r="ES172" s="129">
        <v>-0.45999999999999996</v>
      </c>
      <c r="ET172" s="129">
        <v>-0.6</v>
      </c>
      <c r="EU172" s="129">
        <v>0.23</v>
      </c>
      <c r="EV172">
        <f>100*SUMIF('12pxv'!$E$39:$E$492,$A172,'12pxv'!H$39:H$492)/sub_peso!EV172</f>
        <v>-0.38</v>
      </c>
      <c r="EW172">
        <f>100*SUMIF('12pxv'!$E$39:$E$492,$A172,'12pxv'!I$39:I$492)/sub_peso!EW172</f>
        <v>-0.14000000000000001</v>
      </c>
      <c r="EX172">
        <f>100*SUMIF('12pxv'!$E$39:$E$492,$A172,'12pxv'!J$39:J$492)/sub_peso!EX172</f>
        <v>-1.65</v>
      </c>
      <c r="EY172">
        <f>100*SUMIF('12pxv'!$E$39:$E$492,$A172,'12pxv'!K$39:K$492)/sub_peso!EY172</f>
        <v>1.83</v>
      </c>
      <c r="EZ172">
        <f>100*SUMIF('12pxv'!$E$39:$E$492,$A172,'12pxv'!L$39:L$492)/sub_peso!EZ172</f>
        <v>-0.37</v>
      </c>
      <c r="FA172">
        <f>100*SUMIF('12pxv'!$E$39:$E$492,$A172,'12pxv'!M$39:M$492)/sub_peso!FA172</f>
        <v>1.68</v>
      </c>
      <c r="FB172">
        <f>100*SUMIF('12pxv'!$E$39:$E$492,$A172,'12pxv'!N$39:N$492)/sub_peso!FB172</f>
        <v>0.5</v>
      </c>
      <c r="FC172">
        <f>100*SUMIF('12pxv'!$E$39:$E$492,$A172,'12pxv'!O$39:O$492)/sub_peso!FC172</f>
        <v>-0.33</v>
      </c>
      <c r="FD172">
        <f>100*SUMIF('12pxv'!$E$39:$E$492,$A172,'12pxv'!P$39:P$492)/sub_peso!FD172</f>
        <v>0.44</v>
      </c>
      <c r="FE172">
        <f>100*SUMIF('12pxv'!$E$39:$E$492,$A172,'12pxv'!Q$39:Q$492)/sub_peso!FE172</f>
        <v>3.4200000000000004</v>
      </c>
      <c r="FF172">
        <f>100*SUMIF('12pxv'!$E$39:$E$492,$A172,'12pxv'!R$39:R$492)/sub_peso!FF172</f>
        <v>-0.23</v>
      </c>
      <c r="FG172">
        <f>100*SUMIF('12pxv'!$E$39:$E$492,$A172,'12pxv'!S$39:S$492)/sub_peso!FG172</f>
        <v>-0.32000000000000006</v>
      </c>
      <c r="FH172">
        <f>100*SUMIF('12pxv'!$E$39:$E$492,$A172,'12pxv'!T$39:T$492)/sub_peso!FH172</f>
        <v>1.59</v>
      </c>
      <c r="FI172">
        <f>100*SUMIF('12pxv'!$E$39:$E$492,$A172,'12pxv'!U$39:U$492)/sub_peso!FI172</f>
        <v>3.5100000000000002</v>
      </c>
      <c r="FJ172">
        <f>100*SUMIF('12pxv'!$E$39:$E$492,$A172,'12pxv'!V$39:V$492)/sub_peso!FJ172</f>
        <v>-1.0899999999999999</v>
      </c>
      <c r="FK172">
        <f>100*SUMIF('12pxv'!$E$39:$E$492,$A172,'12pxv'!W$39:W$492)/sub_peso!FK172</f>
        <v>1.36</v>
      </c>
      <c r="FL172">
        <f>100*SUMIF('12pxv'!$E$39:$E$492,$A172,'12pxv'!X$39:X$492)/sub_peso!FL172</f>
        <v>-0.38999999999999996</v>
      </c>
      <c r="FM172">
        <f>100*SUMIF('12pxv'!$E$39:$E$492,$A172,'12pxv'!Y$39:Y$492)/sub_peso!FM172</f>
        <v>0.97</v>
      </c>
      <c r="FN172">
        <f>100*SUMIF('12pxv'!$E$39:$E$492,$A172,'12pxv'!Z$39:Z$492)/sub_peso!FN172</f>
        <v>-1.24</v>
      </c>
      <c r="FO172">
        <f>100*SUMIF('12pxv'!$E$39:$E$492,$A172,'12pxv'!AA$39:AA$492)/sub_peso!FO172</f>
        <v>0.9</v>
      </c>
      <c r="FP172">
        <f>100*SUMIF('12pxv'!$E$39:$E$492,$A172,'12pxv'!AB$39:AB$492)/sub_peso!FP172</f>
        <v>1.5</v>
      </c>
      <c r="FQ172">
        <f>100*SUMIF('12pxv'!$E$39:$E$492,$A172,'12pxv'!AC$39:AC$492)/sub_peso!FQ172</f>
        <v>0.84</v>
      </c>
      <c r="FR172">
        <f>100*SUMIF('12pxv'!$E$39:$E$492,$A172,'12pxv'!AD$39:AD$492)/sub_peso!FR172</f>
        <v>0.7400000000000001</v>
      </c>
      <c r="FS172">
        <f>100*SUMIF('12pxv'!$E$39:$E$492,$A172,'12pxv'!AE$39:AE$492)/sub_peso!FS172</f>
        <v>1.22</v>
      </c>
      <c r="FT172">
        <f>100*SUMIF('12pxv'!$E$39:$E$492,$A172,'12pxv'!AF$39:AF$492)/sub_peso!FT172</f>
        <v>2.06</v>
      </c>
      <c r="FU172">
        <f>100*SUMIF('12pxv'!$E$39:$E$492,$A172,'12pxv'!AG$39:AG$492)/sub_peso!FU172</f>
        <v>0.36</v>
      </c>
      <c r="FV172">
        <f>100*SUMIF('12pxv'!$E$39:$E$492,$A172,'12pxv'!AH$39:AH$492)/sub_peso!FV172</f>
        <v>0.65</v>
      </c>
      <c r="FW172">
        <f>100*SUMIF('12pxv'!$E$39:$E$492,$A172,'12pxv'!AI$39:AI$492)/sub_peso!FW172</f>
        <v>0.46999999999999992</v>
      </c>
      <c r="FX172">
        <f>100*SUMIF('12pxv'!$E$39:$E$492,$A172,'12pxv'!AJ$39:AJ$492)/sub_peso!FX172</f>
        <v>-0.53999999999999992</v>
      </c>
      <c r="FY172">
        <f>100*SUMIF('12pxv'!$E$39:$E$492,$A172,'12pxv'!AK$39:AK$492)/sub_peso!FY172</f>
        <v>0.27</v>
      </c>
      <c r="FZ172">
        <f>100*SUMIF('12pxv'!$E$39:$E$492,$A172,'12pxv'!AL$39:AL$492)/sub_peso!FZ172</f>
        <v>1.4300000000000002</v>
      </c>
      <c r="GA172">
        <f>100*SUMIF('12pxv'!$E$39:$E$492,$A172,'12pxv'!AM$39:AM$492)/sub_peso!GA172</f>
        <v>-0.78</v>
      </c>
      <c r="GB172">
        <f>100*SUMIF('12pxv'!$E$39:$E$492,$A172,'12pxv'!AN$39:AN$492)/sub_peso!GB172</f>
        <v>1.2999999999999998</v>
      </c>
    </row>
    <row r="173" spans="1:184" x14ac:dyDescent="0.25">
      <c r="A173" s="60">
        <v>3201021</v>
      </c>
      <c r="B173" s="56" t="s">
        <v>175</v>
      </c>
      <c r="C173" s="129">
        <v>0.21</v>
      </c>
      <c r="D173" s="129">
        <v>-0.96000000000000008</v>
      </c>
      <c r="E173" s="129">
        <v>-0.08</v>
      </c>
      <c r="F173" s="129">
        <v>1.35</v>
      </c>
      <c r="G173" s="129">
        <v>0.46000000000000008</v>
      </c>
      <c r="H173" s="129">
        <v>0.77999999999999992</v>
      </c>
      <c r="I173" s="129">
        <v>1.25</v>
      </c>
      <c r="J173" s="129">
        <v>-0.34</v>
      </c>
      <c r="K173" s="129">
        <v>0.17</v>
      </c>
      <c r="L173" s="129">
        <v>-0.5</v>
      </c>
      <c r="M173" s="129">
        <v>1.7900000000000003</v>
      </c>
      <c r="N173" s="129">
        <v>1.02</v>
      </c>
      <c r="O173" s="129">
        <v>0.66</v>
      </c>
      <c r="P173" s="129">
        <v>1.7</v>
      </c>
      <c r="Q173" s="129">
        <v>0.98</v>
      </c>
      <c r="R173" s="129">
        <v>0.55000000000000004</v>
      </c>
      <c r="S173" s="129">
        <v>2.21</v>
      </c>
      <c r="T173" s="129">
        <v>0</v>
      </c>
      <c r="U173" s="129">
        <v>0.99</v>
      </c>
      <c r="V173" s="129">
        <v>0.31</v>
      </c>
      <c r="W173" s="129">
        <v>0.11</v>
      </c>
      <c r="X173" s="129">
        <v>-0.72</v>
      </c>
      <c r="Y173" s="129">
        <v>-1.07</v>
      </c>
      <c r="Z173" s="129">
        <v>0.28000000000000003</v>
      </c>
      <c r="AA173" s="129">
        <v>-1.9</v>
      </c>
      <c r="AB173" s="129">
        <v>-1.24</v>
      </c>
      <c r="AC173" s="129">
        <v>1.3</v>
      </c>
      <c r="AD173" s="129">
        <v>1.8800000000000003</v>
      </c>
      <c r="AE173" s="129">
        <v>0.11000000000000001</v>
      </c>
      <c r="AF173" s="129">
        <v>0.57999999999999996</v>
      </c>
      <c r="AG173" s="129">
        <v>-0.11000000000000001</v>
      </c>
      <c r="AH173" s="129">
        <v>0.55000000000000004</v>
      </c>
      <c r="AI173" s="129">
        <v>-1.1599999999999999</v>
      </c>
      <c r="AJ173" s="129">
        <v>0.38</v>
      </c>
      <c r="AK173" s="129">
        <v>-0.35</v>
      </c>
      <c r="AL173" s="129">
        <v>0.65</v>
      </c>
      <c r="AM173" s="129">
        <v>0.54</v>
      </c>
      <c r="AN173" s="129">
        <v>1.3299999999999998</v>
      </c>
      <c r="AO173" s="129">
        <v>2.5299999999999998</v>
      </c>
      <c r="AP173" s="129">
        <v>2.93</v>
      </c>
      <c r="AQ173" s="129">
        <v>3.2599999999999993</v>
      </c>
      <c r="AR173" s="129">
        <v>2.19</v>
      </c>
      <c r="AS173" s="129">
        <v>2.42</v>
      </c>
      <c r="AT173" s="129">
        <v>1.69</v>
      </c>
      <c r="AU173" s="129">
        <v>2.2599999999999998</v>
      </c>
      <c r="AV173" s="129">
        <v>0.81</v>
      </c>
      <c r="AW173" s="129">
        <v>-6.0000000000000005E-2</v>
      </c>
      <c r="AX173" s="129">
        <v>0.72</v>
      </c>
      <c r="AY173" s="129">
        <v>1.46</v>
      </c>
      <c r="AZ173" s="129">
        <v>0.6</v>
      </c>
      <c r="BA173" s="129">
        <v>1.08</v>
      </c>
      <c r="BB173" s="129">
        <v>0.44</v>
      </c>
      <c r="BC173" s="129">
        <v>0.61</v>
      </c>
      <c r="BD173" s="129">
        <v>0.37</v>
      </c>
      <c r="BE173" s="129">
        <v>1.55</v>
      </c>
      <c r="BF173" s="129">
        <v>1.41</v>
      </c>
      <c r="BG173" s="129">
        <v>0.28000000000000003</v>
      </c>
      <c r="BH173" s="129">
        <v>-0.18</v>
      </c>
      <c r="BI173" s="129">
        <v>-0.16</v>
      </c>
      <c r="BJ173" s="129">
        <v>0.89</v>
      </c>
      <c r="BK173" s="129">
        <v>1.87</v>
      </c>
      <c r="BL173" s="129">
        <v>0.96</v>
      </c>
      <c r="BM173" s="129">
        <v>0.94</v>
      </c>
      <c r="BN173" s="129">
        <v>0.65</v>
      </c>
      <c r="BO173" s="129">
        <v>0.6</v>
      </c>
      <c r="BP173" s="129">
        <v>1.39</v>
      </c>
      <c r="BQ173" s="129">
        <v>2.64</v>
      </c>
      <c r="BR173" s="129">
        <v>1.1100000000000001</v>
      </c>
      <c r="BS173" s="129">
        <v>1.17</v>
      </c>
      <c r="BT173" s="129">
        <v>1.33</v>
      </c>
      <c r="BU173" s="129">
        <v>1.32</v>
      </c>
      <c r="BV173" s="129">
        <v>0.41</v>
      </c>
      <c r="BW173" s="129">
        <v>0.59</v>
      </c>
      <c r="BX173" s="129">
        <v>0.9900000000000001</v>
      </c>
      <c r="BY173" s="129">
        <v>-1.01</v>
      </c>
      <c r="BZ173" s="129">
        <v>0.22000000000000003</v>
      </c>
      <c r="CA173" s="129">
        <v>0.76</v>
      </c>
      <c r="CB173" s="129">
        <v>0.34</v>
      </c>
      <c r="CC173" s="129">
        <v>0.62</v>
      </c>
      <c r="CD173" s="129">
        <v>-0.28000000000000003</v>
      </c>
      <c r="CE173" s="129">
        <v>-0.89</v>
      </c>
      <c r="CF173" s="129">
        <v>-0.22</v>
      </c>
      <c r="CG173" s="129">
        <v>0.18999999999999997</v>
      </c>
      <c r="CH173" s="129">
        <v>0.33</v>
      </c>
      <c r="CI173" s="129">
        <v>0.95000000000000007</v>
      </c>
      <c r="CJ173" s="129">
        <v>-0.13</v>
      </c>
      <c r="CK173" s="129">
        <v>0.72</v>
      </c>
      <c r="CL173" s="129">
        <v>0.69</v>
      </c>
      <c r="CM173" s="129">
        <v>-0.27</v>
      </c>
      <c r="CN173" s="129">
        <v>0.27</v>
      </c>
      <c r="CO173" s="129">
        <v>0.27</v>
      </c>
      <c r="CP173" s="129">
        <v>-0.35</v>
      </c>
      <c r="CQ173" s="129">
        <v>1.01</v>
      </c>
      <c r="CR173" s="129">
        <v>0.6</v>
      </c>
      <c r="CS173" s="129">
        <v>-0.98</v>
      </c>
      <c r="CT173" s="129">
        <v>0.20999999999999996</v>
      </c>
      <c r="CU173" s="129">
        <v>1.06</v>
      </c>
      <c r="CV173" s="129">
        <v>-0.92</v>
      </c>
      <c r="CW173" s="129">
        <v>-0.71</v>
      </c>
      <c r="CX173" s="129">
        <v>0.34</v>
      </c>
      <c r="CY173" s="129">
        <v>-0.55000000000000004</v>
      </c>
      <c r="CZ173" s="129">
        <v>-0.27</v>
      </c>
      <c r="DA173" s="129">
        <v>0.86999999999999988</v>
      </c>
      <c r="DB173" s="129">
        <v>-0.21000000000000002</v>
      </c>
      <c r="DC173" s="129">
        <v>0.57999999999999996</v>
      </c>
      <c r="DD173" s="129">
        <v>0.4</v>
      </c>
      <c r="DE173" s="129">
        <v>0.01</v>
      </c>
      <c r="DF173" s="129">
        <v>0.46999999999999986</v>
      </c>
      <c r="DG173" s="129">
        <v>-0.41</v>
      </c>
      <c r="DH173" s="129">
        <v>1.19</v>
      </c>
      <c r="DI173" s="129">
        <v>0.55000000000000004</v>
      </c>
      <c r="DJ173" s="129">
        <v>0.1</v>
      </c>
      <c r="DK173" s="129">
        <v>-0.68</v>
      </c>
      <c r="DL173" s="129">
        <v>2.06</v>
      </c>
      <c r="DM173" s="129">
        <v>-0.55000000000000004</v>
      </c>
      <c r="DN173" s="129">
        <v>-0.6</v>
      </c>
      <c r="DO173" s="129">
        <v>0.42</v>
      </c>
      <c r="DP173" s="129">
        <v>-1.1100000000000001</v>
      </c>
      <c r="DQ173" s="129">
        <v>-1.0399999999999998</v>
      </c>
      <c r="DR173" s="129">
        <v>1.41</v>
      </c>
      <c r="DS173" s="129">
        <v>-0.99</v>
      </c>
      <c r="DT173" s="129">
        <v>-0.97</v>
      </c>
      <c r="DU173" s="129">
        <v>-1.17</v>
      </c>
      <c r="DV173" s="129">
        <v>-0.04</v>
      </c>
      <c r="DW173" s="129">
        <v>1.1200000000000001</v>
      </c>
      <c r="DX173" s="129">
        <v>1.1399999999999999</v>
      </c>
      <c r="DY173" s="129">
        <v>-0.7</v>
      </c>
      <c r="DZ173" s="129">
        <v>0.78</v>
      </c>
      <c r="EA173" s="129">
        <v>0.79</v>
      </c>
      <c r="EB173" s="129">
        <v>-0.3</v>
      </c>
      <c r="EC173" s="129">
        <v>1.0599999999999998</v>
      </c>
      <c r="ED173" s="129">
        <v>1.0600000000000003</v>
      </c>
      <c r="EE173" s="129">
        <v>-1.37</v>
      </c>
      <c r="EF173" s="129">
        <v>0.06</v>
      </c>
      <c r="EG173" s="129">
        <v>-2.0099999999999998</v>
      </c>
      <c r="EH173" s="129">
        <v>-0.51000000000000012</v>
      </c>
      <c r="EI173" s="129">
        <v>-1.0800000000000003</v>
      </c>
      <c r="EJ173" s="129">
        <v>1.2</v>
      </c>
      <c r="EK173" s="129">
        <v>-0.14999999999999997</v>
      </c>
      <c r="EL173" s="129">
        <v>-1.4200000000000002</v>
      </c>
      <c r="EM173" s="129">
        <v>-2.1800000000000002</v>
      </c>
      <c r="EN173" s="129">
        <v>0.34000000000000008</v>
      </c>
      <c r="EO173" s="129">
        <v>-0.26</v>
      </c>
      <c r="EP173" s="129">
        <v>0.44000000000000006</v>
      </c>
      <c r="EQ173" s="129">
        <v>0.66</v>
      </c>
      <c r="ER173" s="129">
        <v>-1.46</v>
      </c>
      <c r="ES173" s="129">
        <v>-0.04</v>
      </c>
      <c r="ET173" s="129">
        <v>-1.06</v>
      </c>
      <c r="EU173" s="129">
        <v>-1.3299999999999998</v>
      </c>
      <c r="EV173">
        <f>100*SUMIF('12pxv'!$E$39:$E$492,$A173,'12pxv'!H$39:H$492)/sub_peso!EV173</f>
        <v>2.04</v>
      </c>
      <c r="EW173">
        <f>100*SUMIF('12pxv'!$E$39:$E$492,$A173,'12pxv'!I$39:I$492)/sub_peso!EW173</f>
        <v>-0.98999999999999988</v>
      </c>
      <c r="EX173">
        <f>100*SUMIF('12pxv'!$E$39:$E$492,$A173,'12pxv'!J$39:J$492)/sub_peso!EX173</f>
        <v>-0.59000000000000008</v>
      </c>
      <c r="EY173">
        <f>100*SUMIF('12pxv'!$E$39:$E$492,$A173,'12pxv'!K$39:K$492)/sub_peso!EY173</f>
        <v>-0.6</v>
      </c>
      <c r="EZ173">
        <f>100*SUMIF('12pxv'!$E$39:$E$492,$A173,'12pxv'!L$39:L$492)/sub_peso!EZ173</f>
        <v>1.32</v>
      </c>
      <c r="FA173">
        <f>100*SUMIF('12pxv'!$E$39:$E$492,$A173,'12pxv'!M$39:M$492)/sub_peso!FA173</f>
        <v>-0.24000000000000002</v>
      </c>
      <c r="FB173">
        <f>100*SUMIF('12pxv'!$E$39:$E$492,$A173,'12pxv'!N$39:N$492)/sub_peso!FB173</f>
        <v>-0.06</v>
      </c>
      <c r="FC173">
        <f>100*SUMIF('12pxv'!$E$39:$E$492,$A173,'12pxv'!O$39:O$492)/sub_peso!FC173</f>
        <v>1.92</v>
      </c>
      <c r="FD173">
        <f>100*SUMIF('12pxv'!$E$39:$E$492,$A173,'12pxv'!P$39:P$492)/sub_peso!FD173</f>
        <v>0.05</v>
      </c>
      <c r="FE173">
        <f>100*SUMIF('12pxv'!$E$39:$E$492,$A173,'12pxv'!Q$39:Q$492)/sub_peso!FE173</f>
        <v>1.2</v>
      </c>
      <c r="FF173">
        <f>100*SUMIF('12pxv'!$E$39:$E$492,$A173,'12pxv'!R$39:R$492)/sub_peso!FF173</f>
        <v>-1.1099999999999999</v>
      </c>
      <c r="FG173">
        <f>100*SUMIF('12pxv'!$E$39:$E$492,$A173,'12pxv'!S$39:S$492)/sub_peso!FG173</f>
        <v>1.54</v>
      </c>
      <c r="FH173">
        <f>100*SUMIF('12pxv'!$E$39:$E$492,$A173,'12pxv'!T$39:T$492)/sub_peso!FH173</f>
        <v>0.43</v>
      </c>
      <c r="FI173">
        <f>100*SUMIF('12pxv'!$E$39:$E$492,$A173,'12pxv'!U$39:U$492)/sub_peso!FI173</f>
        <v>-0.48999999999999994</v>
      </c>
      <c r="FJ173">
        <f>100*SUMIF('12pxv'!$E$39:$E$492,$A173,'12pxv'!V$39:V$492)/sub_peso!FJ173</f>
        <v>-1.3</v>
      </c>
      <c r="FK173">
        <f>100*SUMIF('12pxv'!$E$39:$E$492,$A173,'12pxv'!W$39:W$492)/sub_peso!FK173</f>
        <v>1.48</v>
      </c>
      <c r="FL173">
        <f>100*SUMIF('12pxv'!$E$39:$E$492,$A173,'12pxv'!X$39:X$492)/sub_peso!FL173</f>
        <v>2.84</v>
      </c>
      <c r="FM173">
        <f>100*SUMIF('12pxv'!$E$39:$E$492,$A173,'12pxv'!Y$39:Y$492)/sub_peso!FM173</f>
        <v>0.01</v>
      </c>
      <c r="FN173">
        <f>100*SUMIF('12pxv'!$E$39:$E$492,$A173,'12pxv'!Z$39:Z$492)/sub_peso!FN173</f>
        <v>0.32</v>
      </c>
      <c r="FO173">
        <f>100*SUMIF('12pxv'!$E$39:$E$492,$A173,'12pxv'!AA$39:AA$492)/sub_peso!FO173</f>
        <v>2.16</v>
      </c>
      <c r="FP173">
        <f>100*SUMIF('12pxv'!$E$39:$E$492,$A173,'12pxv'!AB$39:AB$492)/sub_peso!FP173</f>
        <v>2.64</v>
      </c>
      <c r="FQ173">
        <f>100*SUMIF('12pxv'!$E$39:$E$492,$A173,'12pxv'!AC$39:AC$492)/sub_peso!FQ173</f>
        <v>0.33</v>
      </c>
      <c r="FR173">
        <f>100*SUMIF('12pxv'!$E$39:$E$492,$A173,'12pxv'!AD$39:AD$492)/sub_peso!FR173</f>
        <v>1.06</v>
      </c>
      <c r="FS173">
        <f>100*SUMIF('12pxv'!$E$39:$E$492,$A173,'12pxv'!AE$39:AE$492)/sub_peso!FS173</f>
        <v>0.9900000000000001</v>
      </c>
      <c r="FT173">
        <f>100*SUMIF('12pxv'!$E$39:$E$492,$A173,'12pxv'!AF$39:AF$492)/sub_peso!FT173</f>
        <v>0.44</v>
      </c>
      <c r="FU173">
        <f>100*SUMIF('12pxv'!$E$39:$E$492,$A173,'12pxv'!AG$39:AG$492)/sub_peso!FU173</f>
        <v>1.54</v>
      </c>
      <c r="FV173">
        <f>100*SUMIF('12pxv'!$E$39:$E$492,$A173,'12pxv'!AH$39:AH$492)/sub_peso!FV173</f>
        <v>-1.72</v>
      </c>
      <c r="FW173">
        <f>100*SUMIF('12pxv'!$E$39:$E$492,$A173,'12pxv'!AI$39:AI$492)/sub_peso!FW173</f>
        <v>-2.4500000000000002</v>
      </c>
      <c r="FX173">
        <f>100*SUMIF('12pxv'!$E$39:$E$492,$A173,'12pxv'!AJ$39:AJ$492)/sub_peso!FX173</f>
        <v>2.3000000000000003</v>
      </c>
      <c r="FY173">
        <f>100*SUMIF('12pxv'!$E$39:$E$492,$A173,'12pxv'!AK$39:AK$492)/sub_peso!FY173</f>
        <v>1.1200000000000001</v>
      </c>
      <c r="FZ173">
        <f>100*SUMIF('12pxv'!$E$39:$E$492,$A173,'12pxv'!AL$39:AL$492)/sub_peso!FZ173</f>
        <v>1.8900000000000001</v>
      </c>
      <c r="GA173">
        <f>100*SUMIF('12pxv'!$E$39:$E$492,$A173,'12pxv'!AM$39:AM$492)/sub_peso!GA173</f>
        <v>1.9000000000000001</v>
      </c>
      <c r="GB173">
        <f>100*SUMIF('12pxv'!$E$39:$E$492,$A173,'12pxv'!AN$39:AN$492)/sub_peso!GB173</f>
        <v>2.4900000000000002</v>
      </c>
    </row>
    <row r="174" spans="1:184" x14ac:dyDescent="0.25">
      <c r="A174" s="60">
        <v>3201065</v>
      </c>
      <c r="B174" s="56" t="s">
        <v>176</v>
      </c>
      <c r="C174" s="129">
        <v>0.25000000000000006</v>
      </c>
      <c r="D174" s="129">
        <v>-0.42</v>
      </c>
      <c r="E174" s="129">
        <v>-0.01</v>
      </c>
      <c r="F174" s="129">
        <v>4.4800000000000004</v>
      </c>
      <c r="G174" s="129">
        <v>0.14000000000000001</v>
      </c>
      <c r="H174" s="129">
        <v>0.35</v>
      </c>
      <c r="I174" s="129">
        <v>0.06</v>
      </c>
      <c r="J174" s="129">
        <v>1.28</v>
      </c>
      <c r="K174" s="129">
        <v>1.0900000000000001</v>
      </c>
      <c r="L174" s="129">
        <v>0.86</v>
      </c>
      <c r="M174" s="129">
        <v>1.08</v>
      </c>
      <c r="N174" s="129">
        <v>2.5099999999999998</v>
      </c>
      <c r="O174" s="129">
        <v>1.79</v>
      </c>
      <c r="P174" s="129">
        <v>1.04</v>
      </c>
      <c r="Q174" s="129">
        <v>2.35</v>
      </c>
      <c r="R174" s="129">
        <v>-1.33</v>
      </c>
      <c r="S174" s="129">
        <v>3.0000000000000002E-2</v>
      </c>
      <c r="T174" s="129">
        <v>-0.48999999999999994</v>
      </c>
      <c r="U174" s="129">
        <v>0.71</v>
      </c>
      <c r="V174" s="129">
        <v>-2.7</v>
      </c>
      <c r="W174" s="129">
        <v>-1.43</v>
      </c>
      <c r="X174" s="129">
        <v>-0.89</v>
      </c>
      <c r="Y174" s="129">
        <v>1.26</v>
      </c>
      <c r="Z174" s="129">
        <v>-0.77</v>
      </c>
      <c r="AA174" s="129">
        <v>-1.8</v>
      </c>
      <c r="AB174" s="129">
        <v>-0.17</v>
      </c>
      <c r="AC174" s="129">
        <v>2.62</v>
      </c>
      <c r="AD174" s="129">
        <v>2.78</v>
      </c>
      <c r="AE174" s="129">
        <v>1.03</v>
      </c>
      <c r="AF174" s="129">
        <v>0.4</v>
      </c>
      <c r="AG174" s="129">
        <v>0.84</v>
      </c>
      <c r="AH174" s="129">
        <v>1.0900000000000003</v>
      </c>
      <c r="AI174" s="129">
        <v>-4.0799999999999992</v>
      </c>
      <c r="AJ174" s="129">
        <v>-0.33</v>
      </c>
      <c r="AK174" s="129">
        <v>-0.57000000000000006</v>
      </c>
      <c r="AL174" s="129">
        <v>-2.52</v>
      </c>
      <c r="AM174" s="129">
        <v>2.2599999999999998</v>
      </c>
      <c r="AN174" s="129">
        <v>3.6500000000000004</v>
      </c>
      <c r="AO174" s="129">
        <v>5.81</v>
      </c>
      <c r="AP174" s="129">
        <v>7.87</v>
      </c>
      <c r="AQ174" s="129">
        <v>9.2899999999999991</v>
      </c>
      <c r="AR174" s="129">
        <v>3.45</v>
      </c>
      <c r="AS174" s="129">
        <v>1.86</v>
      </c>
      <c r="AT174" s="129">
        <v>0.79</v>
      </c>
      <c r="AU174" s="129">
        <v>-0.22</v>
      </c>
      <c r="AV174" s="129">
        <v>-0.86</v>
      </c>
      <c r="AW174" s="129">
        <v>0.41000000000000003</v>
      </c>
      <c r="AX174" s="129">
        <v>0.26</v>
      </c>
      <c r="AY174" s="129">
        <v>-1.58</v>
      </c>
      <c r="AZ174" s="129">
        <v>1.6400000000000001</v>
      </c>
      <c r="BA174" s="129">
        <v>1.48</v>
      </c>
      <c r="BB174" s="129">
        <v>-1.25</v>
      </c>
      <c r="BC174" s="129">
        <v>1.32</v>
      </c>
      <c r="BD174" s="129">
        <v>1.66</v>
      </c>
      <c r="BE174" s="129">
        <v>-0.84000000000000008</v>
      </c>
      <c r="BF174" s="129">
        <v>0.55000000000000004</v>
      </c>
      <c r="BG174" s="129">
        <v>-0.19</v>
      </c>
      <c r="BH174" s="129">
        <v>-0.53</v>
      </c>
      <c r="BI174" s="129">
        <v>0.35</v>
      </c>
      <c r="BJ174" s="129">
        <v>0.67</v>
      </c>
      <c r="BK174" s="129">
        <v>2.0099999999999998</v>
      </c>
      <c r="BL174" s="129">
        <v>-0.83</v>
      </c>
      <c r="BM174" s="129">
        <v>0.53</v>
      </c>
      <c r="BN174" s="129">
        <v>0.11</v>
      </c>
      <c r="BO174" s="129">
        <v>-0.37</v>
      </c>
      <c r="BP174" s="129">
        <v>1.9500000000000002</v>
      </c>
      <c r="BQ174" s="129">
        <v>-0.56000000000000005</v>
      </c>
      <c r="BR174" s="129">
        <v>-0.34</v>
      </c>
      <c r="BS174" s="129">
        <v>-0.09</v>
      </c>
      <c r="BT174" s="129">
        <v>1.19</v>
      </c>
      <c r="BU174" s="129">
        <v>1.05</v>
      </c>
      <c r="BV174" s="129">
        <v>0.1</v>
      </c>
      <c r="BW174" s="129">
        <v>0.3</v>
      </c>
      <c r="BX174" s="129">
        <v>-0.83999999999999986</v>
      </c>
      <c r="BY174" s="129">
        <v>0.84</v>
      </c>
      <c r="BZ174" s="129">
        <v>-1.69</v>
      </c>
      <c r="CA174" s="129">
        <v>0.34</v>
      </c>
      <c r="CB174" s="129">
        <v>0.96000000000000008</v>
      </c>
      <c r="CC174" s="129">
        <v>-0.35</v>
      </c>
      <c r="CD174" s="129">
        <v>0.69</v>
      </c>
      <c r="CE174" s="129">
        <v>-0.53</v>
      </c>
      <c r="CF174" s="129">
        <v>-1.4499999999999997</v>
      </c>
      <c r="CG174" s="129">
        <v>-3.37</v>
      </c>
      <c r="CH174" s="129">
        <v>-0.83</v>
      </c>
      <c r="CI174" s="129">
        <v>0.76</v>
      </c>
      <c r="CJ174" s="129">
        <v>-0.76</v>
      </c>
      <c r="CK174" s="129">
        <v>0.08</v>
      </c>
      <c r="CL174" s="129">
        <v>0.5</v>
      </c>
      <c r="CM174" s="129">
        <v>7.0000000000000007E-2</v>
      </c>
      <c r="CN174" s="129">
        <v>-1.08</v>
      </c>
      <c r="CO174" s="129">
        <v>-1.99</v>
      </c>
      <c r="CP174" s="129">
        <v>1.1000000000000001</v>
      </c>
      <c r="CQ174" s="129">
        <v>-0.09</v>
      </c>
      <c r="CR174" s="129">
        <v>-0.72999999999999987</v>
      </c>
      <c r="CS174" s="129">
        <v>-1.4</v>
      </c>
      <c r="CT174" s="129">
        <v>-2.2400000000000002</v>
      </c>
      <c r="CU174" s="129">
        <v>0.39</v>
      </c>
      <c r="CV174" s="129">
        <v>-0.79</v>
      </c>
      <c r="CW174" s="129">
        <v>-2.06</v>
      </c>
      <c r="CX174" s="129">
        <v>-1.57</v>
      </c>
      <c r="CY174" s="129">
        <v>-0.28999999999999998</v>
      </c>
      <c r="CZ174" s="129">
        <v>2.59</v>
      </c>
      <c r="DA174" s="129">
        <v>-0.92</v>
      </c>
      <c r="DB174" s="129">
        <v>-2.5499999999999998</v>
      </c>
      <c r="DC174" s="129">
        <v>0.32</v>
      </c>
      <c r="DD174" s="129">
        <v>-0.91999999999999993</v>
      </c>
      <c r="DE174" s="129">
        <v>0.76999999999999991</v>
      </c>
      <c r="DF174" s="129">
        <v>-0.5</v>
      </c>
      <c r="DG174" s="129">
        <v>-0.28000000000000003</v>
      </c>
      <c r="DH174" s="129">
        <v>2.0099999999999998</v>
      </c>
      <c r="DI174" s="129">
        <v>-1.97</v>
      </c>
      <c r="DJ174" s="129">
        <v>-0.5</v>
      </c>
      <c r="DK174" s="129">
        <v>-0.2</v>
      </c>
      <c r="DL174" s="129">
        <v>1.1399999999999999</v>
      </c>
      <c r="DM174" s="129">
        <v>-0.64</v>
      </c>
      <c r="DN174" s="129">
        <v>0.45</v>
      </c>
      <c r="DO174" s="129">
        <v>1.6299999999999997</v>
      </c>
      <c r="DP174" s="129">
        <v>0.17999999999999997</v>
      </c>
      <c r="DQ174" s="129">
        <v>-0.56000000000000005</v>
      </c>
      <c r="DR174" s="129">
        <v>-2.3199999999999998</v>
      </c>
      <c r="DS174" s="129">
        <v>-0.43999999999999995</v>
      </c>
      <c r="DT174" s="129">
        <v>0.1</v>
      </c>
      <c r="DU174" s="129">
        <v>-2.72</v>
      </c>
      <c r="DV174" s="129">
        <v>-1.01</v>
      </c>
      <c r="DW174" s="129">
        <v>1.18</v>
      </c>
      <c r="DX174" s="129">
        <v>-0.98999999999999988</v>
      </c>
      <c r="DY174" s="129">
        <v>-0.13</v>
      </c>
      <c r="DZ174" s="129">
        <v>1.66</v>
      </c>
      <c r="EA174" s="129">
        <v>-0.39</v>
      </c>
      <c r="EB174" s="129">
        <v>-3.66</v>
      </c>
      <c r="EC174" s="129">
        <v>0.76</v>
      </c>
      <c r="ED174" s="129">
        <v>-0.11000000000000001</v>
      </c>
      <c r="EE174" s="129">
        <v>1.9300000000000002</v>
      </c>
      <c r="EF174" s="129">
        <v>-2.83</v>
      </c>
      <c r="EG174" s="129">
        <v>-0.44</v>
      </c>
      <c r="EH174" s="129">
        <v>0.08</v>
      </c>
      <c r="EI174" s="129">
        <v>-0.8899999999999999</v>
      </c>
      <c r="EJ174" s="129">
        <v>2.34</v>
      </c>
      <c r="EK174" s="129">
        <v>-0.56000000000000005</v>
      </c>
      <c r="EL174" s="129">
        <v>-2.56</v>
      </c>
      <c r="EM174" s="129">
        <v>1.04</v>
      </c>
      <c r="EN174" s="129">
        <v>-2.29</v>
      </c>
      <c r="EO174" s="129">
        <v>1.6</v>
      </c>
      <c r="EP174" s="129">
        <v>2.13</v>
      </c>
      <c r="EQ174" s="129">
        <v>0.94</v>
      </c>
      <c r="ER174" s="129">
        <v>2.94</v>
      </c>
      <c r="ES174" s="129">
        <v>-1.1000000000000001</v>
      </c>
      <c r="ET174" s="129">
        <v>0.37</v>
      </c>
      <c r="EU174" s="129">
        <v>0.43</v>
      </c>
      <c r="EV174">
        <f>100*SUMIF('12pxv'!$E$39:$E$492,$A174,'12pxv'!H$39:H$492)/sub_peso!EV174</f>
        <v>-0.89</v>
      </c>
      <c r="EW174">
        <f>100*SUMIF('12pxv'!$E$39:$E$492,$A174,'12pxv'!I$39:I$492)/sub_peso!EW174</f>
        <v>-1.2</v>
      </c>
      <c r="EX174">
        <f>100*SUMIF('12pxv'!$E$39:$E$492,$A174,'12pxv'!J$39:J$492)/sub_peso!EX174</f>
        <v>-0.9</v>
      </c>
      <c r="EY174">
        <f>100*SUMIF('12pxv'!$E$39:$E$492,$A174,'12pxv'!K$39:K$492)/sub_peso!EY174</f>
        <v>0.31</v>
      </c>
      <c r="EZ174">
        <f>100*SUMIF('12pxv'!$E$39:$E$492,$A174,'12pxv'!L$39:L$492)/sub_peso!EZ174</f>
        <v>-0.80000000000000016</v>
      </c>
      <c r="FA174">
        <f>100*SUMIF('12pxv'!$E$39:$E$492,$A174,'12pxv'!M$39:M$492)/sub_peso!FA174</f>
        <v>-0.82</v>
      </c>
      <c r="FB174">
        <f>100*SUMIF('12pxv'!$E$39:$E$492,$A174,'12pxv'!N$39:N$492)/sub_peso!FB174</f>
        <v>0.23</v>
      </c>
      <c r="FC174">
        <f>100*SUMIF('12pxv'!$E$39:$E$492,$A174,'12pxv'!O$39:O$492)/sub_peso!FC174</f>
        <v>0.86</v>
      </c>
      <c r="FD174">
        <f>100*SUMIF('12pxv'!$E$39:$E$492,$A174,'12pxv'!P$39:P$492)/sub_peso!FD174</f>
        <v>0.93</v>
      </c>
      <c r="FE174">
        <f>100*SUMIF('12pxv'!$E$39:$E$492,$A174,'12pxv'!Q$39:Q$492)/sub_peso!FE174</f>
        <v>-0.62</v>
      </c>
      <c r="FF174">
        <f>100*SUMIF('12pxv'!$E$39:$E$492,$A174,'12pxv'!R$39:R$492)/sub_peso!FF174</f>
        <v>0.4</v>
      </c>
      <c r="FG174">
        <f>100*SUMIF('12pxv'!$E$39:$E$492,$A174,'12pxv'!S$39:S$492)/sub_peso!FG174</f>
        <v>-0.11000000000000001</v>
      </c>
      <c r="FH174">
        <f>100*SUMIF('12pxv'!$E$39:$E$492,$A174,'12pxv'!T$39:T$492)/sub_peso!FH174</f>
        <v>1.41</v>
      </c>
      <c r="FI174">
        <f>100*SUMIF('12pxv'!$E$39:$E$492,$A174,'12pxv'!U$39:U$492)/sub_peso!FI174</f>
        <v>4.28</v>
      </c>
      <c r="FJ174">
        <f>100*SUMIF('12pxv'!$E$39:$E$492,$A174,'12pxv'!V$39:V$492)/sub_peso!FJ174</f>
        <v>-0.52999999999999992</v>
      </c>
      <c r="FK174">
        <f>100*SUMIF('12pxv'!$E$39:$E$492,$A174,'12pxv'!W$39:W$492)/sub_peso!FK174</f>
        <v>0.68</v>
      </c>
      <c r="FL174">
        <f>100*SUMIF('12pxv'!$E$39:$E$492,$A174,'12pxv'!X$39:X$492)/sub_peso!FL174</f>
        <v>-0.3</v>
      </c>
      <c r="FM174">
        <f>100*SUMIF('12pxv'!$E$39:$E$492,$A174,'12pxv'!Y$39:Y$492)/sub_peso!FM174</f>
        <v>-0.09</v>
      </c>
      <c r="FN174">
        <f>100*SUMIF('12pxv'!$E$39:$E$492,$A174,'12pxv'!Z$39:Z$492)/sub_peso!FN174</f>
        <v>0.64999999999999991</v>
      </c>
      <c r="FO174">
        <f>100*SUMIF('12pxv'!$E$39:$E$492,$A174,'12pxv'!AA$39:AA$492)/sub_peso!FO174</f>
        <v>1.25</v>
      </c>
      <c r="FP174">
        <f>100*SUMIF('12pxv'!$E$39:$E$492,$A174,'12pxv'!AB$39:AB$492)/sub_peso!FP174</f>
        <v>1.27</v>
      </c>
      <c r="FQ174">
        <f>100*SUMIF('12pxv'!$E$39:$E$492,$A174,'12pxv'!AC$39:AC$492)/sub_peso!FQ174</f>
        <v>0.67</v>
      </c>
      <c r="FR174">
        <f>100*SUMIF('12pxv'!$E$39:$E$492,$A174,'12pxv'!AD$39:AD$492)/sub_peso!FR174</f>
        <v>1.41</v>
      </c>
      <c r="FS174">
        <f>100*SUMIF('12pxv'!$E$39:$E$492,$A174,'12pxv'!AE$39:AE$492)/sub_peso!FS174</f>
        <v>1.31</v>
      </c>
      <c r="FT174">
        <f>100*SUMIF('12pxv'!$E$39:$E$492,$A174,'12pxv'!AF$39:AF$492)/sub_peso!FT174</f>
        <v>2.31</v>
      </c>
      <c r="FU174">
        <f>100*SUMIF('12pxv'!$E$39:$E$492,$A174,'12pxv'!AG$39:AG$492)/sub_peso!FU174</f>
        <v>0.77</v>
      </c>
      <c r="FV174">
        <f>100*SUMIF('12pxv'!$E$39:$E$492,$A174,'12pxv'!AH$39:AH$492)/sub_peso!FV174</f>
        <v>-1.32</v>
      </c>
      <c r="FW174">
        <f>100*SUMIF('12pxv'!$E$39:$E$492,$A174,'12pxv'!AI$39:AI$492)/sub_peso!FW174</f>
        <v>0.45999999999999996</v>
      </c>
      <c r="FX174">
        <f>100*SUMIF('12pxv'!$E$39:$E$492,$A174,'12pxv'!AJ$39:AJ$492)/sub_peso!FX174</f>
        <v>-0.88</v>
      </c>
      <c r="FY174">
        <f>100*SUMIF('12pxv'!$E$39:$E$492,$A174,'12pxv'!AK$39:AK$492)/sub_peso!FY174</f>
        <v>2.8500000000000005</v>
      </c>
      <c r="FZ174">
        <f>100*SUMIF('12pxv'!$E$39:$E$492,$A174,'12pxv'!AL$39:AL$492)/sub_peso!FZ174</f>
        <v>-0.09</v>
      </c>
      <c r="GA174">
        <f>100*SUMIF('12pxv'!$E$39:$E$492,$A174,'12pxv'!AM$39:AM$492)/sub_peso!GA174</f>
        <v>1.1800000000000002</v>
      </c>
      <c r="GB174">
        <f>100*SUMIF('12pxv'!$E$39:$E$492,$A174,'12pxv'!AN$39:AN$492)/sub_peso!GB174</f>
        <v>0.16999999999999998</v>
      </c>
    </row>
    <row r="175" spans="1:184" x14ac:dyDescent="0.25">
      <c r="A175" s="60">
        <v>3202001</v>
      </c>
      <c r="B175" s="56" t="s">
        <v>177</v>
      </c>
      <c r="C175" s="129">
        <v>0.59</v>
      </c>
      <c r="D175" s="129">
        <v>0.48</v>
      </c>
      <c r="E175" s="129">
        <v>1.62</v>
      </c>
      <c r="F175" s="129">
        <v>2.57</v>
      </c>
      <c r="G175" s="129">
        <v>1.3</v>
      </c>
      <c r="H175" s="129">
        <v>0.21</v>
      </c>
      <c r="I175" s="129">
        <v>0.6</v>
      </c>
      <c r="J175" s="129">
        <v>0.76</v>
      </c>
      <c r="K175" s="129">
        <v>0.14000000000000001</v>
      </c>
      <c r="L175" s="129">
        <v>-0.37</v>
      </c>
      <c r="M175" s="129">
        <v>-0.06</v>
      </c>
      <c r="N175" s="129">
        <v>0.39</v>
      </c>
      <c r="O175" s="129">
        <v>0.13</v>
      </c>
      <c r="P175" s="129">
        <v>0.95000000000000007</v>
      </c>
      <c r="Q175" s="129">
        <v>1.01</v>
      </c>
      <c r="R175" s="129">
        <v>1.1200000000000001</v>
      </c>
      <c r="S175" s="129">
        <v>0.51</v>
      </c>
      <c r="T175" s="129">
        <v>0.36</v>
      </c>
      <c r="U175" s="129">
        <v>-0.17</v>
      </c>
      <c r="V175" s="129">
        <v>-0.63</v>
      </c>
      <c r="W175" s="129">
        <v>0.03</v>
      </c>
      <c r="X175" s="129">
        <v>-1.36</v>
      </c>
      <c r="Y175" s="129">
        <v>-0.92</v>
      </c>
      <c r="Z175" s="129">
        <v>0.28999999999999998</v>
      </c>
      <c r="AA175" s="129">
        <v>-1.1499999999999999</v>
      </c>
      <c r="AB175" s="129">
        <v>1.7799999999999998</v>
      </c>
      <c r="AC175" s="129">
        <v>2.3199999999999998</v>
      </c>
      <c r="AD175" s="129">
        <v>3.0100000000000002</v>
      </c>
      <c r="AE175" s="129">
        <v>2.72</v>
      </c>
      <c r="AF175" s="129">
        <v>1.7699999999999998</v>
      </c>
      <c r="AG175" s="129">
        <v>1.1299999999999999</v>
      </c>
      <c r="AH175" s="129">
        <v>-0.36</v>
      </c>
      <c r="AI175" s="129">
        <v>0.62</v>
      </c>
      <c r="AJ175" s="129">
        <v>1.9299999999999997</v>
      </c>
      <c r="AK175" s="129">
        <v>0.28999999999999998</v>
      </c>
      <c r="AL175" s="129">
        <v>-1.38</v>
      </c>
      <c r="AM175" s="129">
        <v>1.02</v>
      </c>
      <c r="AN175" s="129">
        <v>3.2399999999999998</v>
      </c>
      <c r="AO175" s="129">
        <v>3.0099999999999993</v>
      </c>
      <c r="AP175" s="129">
        <v>4.55</v>
      </c>
      <c r="AQ175" s="129">
        <v>3.81</v>
      </c>
      <c r="AR175" s="129">
        <v>2.19</v>
      </c>
      <c r="AS175" s="129">
        <v>0.96</v>
      </c>
      <c r="AT175" s="129">
        <v>-2.9999999999999995E-2</v>
      </c>
      <c r="AU175" s="129">
        <v>-0.64000000000000012</v>
      </c>
      <c r="AV175" s="129">
        <v>-1.37</v>
      </c>
      <c r="AW175" s="129">
        <v>-2.71</v>
      </c>
      <c r="AX175" s="129">
        <v>-1.8200000000000003</v>
      </c>
      <c r="AY175" s="129">
        <v>-1.61</v>
      </c>
      <c r="AZ175" s="129">
        <v>-0.67000000000000015</v>
      </c>
      <c r="BA175" s="129">
        <v>-0.2</v>
      </c>
      <c r="BB175" s="129">
        <v>0.72999999999999987</v>
      </c>
      <c r="BC175" s="129">
        <v>-0.26</v>
      </c>
      <c r="BD175" s="129">
        <v>0.13</v>
      </c>
      <c r="BE175" s="129">
        <v>-6.0000000000000005E-2</v>
      </c>
      <c r="BF175" s="129">
        <v>-0.2</v>
      </c>
      <c r="BG175" s="129">
        <v>-4.9999999999999996E-2</v>
      </c>
      <c r="BH175" s="129">
        <v>-1.08</v>
      </c>
      <c r="BI175" s="129">
        <v>0.6</v>
      </c>
      <c r="BJ175" s="129">
        <v>-0.47999999999999993</v>
      </c>
      <c r="BK175" s="129">
        <v>-0.17</v>
      </c>
      <c r="BL175" s="129">
        <v>0.04</v>
      </c>
      <c r="BM175" s="129">
        <v>0.90999999999999992</v>
      </c>
      <c r="BN175" s="129">
        <v>0.56999999999999995</v>
      </c>
      <c r="BO175" s="129">
        <v>0.66</v>
      </c>
      <c r="BP175" s="129">
        <v>0.54</v>
      </c>
      <c r="BQ175" s="129">
        <v>-0.11000000000000001</v>
      </c>
      <c r="BR175" s="129">
        <v>-0.55000000000000004</v>
      </c>
      <c r="BS175" s="129">
        <v>-5.000000000000001E-2</v>
      </c>
      <c r="BT175" s="129">
        <v>-1.08</v>
      </c>
      <c r="BU175" s="129">
        <v>0</v>
      </c>
      <c r="BV175" s="129">
        <v>-0.16</v>
      </c>
      <c r="BW175" s="129">
        <v>-0.08</v>
      </c>
      <c r="BX175" s="129">
        <v>-3.1</v>
      </c>
      <c r="BY175" s="129">
        <v>-2.96</v>
      </c>
      <c r="BZ175" s="129">
        <v>-2.54</v>
      </c>
      <c r="CA175" s="129">
        <v>-1.47</v>
      </c>
      <c r="CB175" s="129">
        <v>0.99</v>
      </c>
      <c r="CC175" s="129">
        <v>-2.2599999999999998</v>
      </c>
      <c r="CD175" s="129">
        <v>-2.66</v>
      </c>
      <c r="CE175" s="129">
        <v>-1.4099999999999997</v>
      </c>
      <c r="CF175" s="129">
        <v>-3.38</v>
      </c>
      <c r="CG175" s="129">
        <v>-3.25</v>
      </c>
      <c r="CH175" s="129">
        <v>-1.83</v>
      </c>
      <c r="CI175" s="129">
        <v>-1.5500000000000003</v>
      </c>
      <c r="CJ175" s="129">
        <v>-2.37</v>
      </c>
      <c r="CK175" s="129">
        <v>-0.51</v>
      </c>
      <c r="CL175" s="129">
        <v>-1.1599999999999999</v>
      </c>
      <c r="CM175" s="129">
        <v>-1.7500000000000002</v>
      </c>
      <c r="CN175" s="129">
        <v>0.25</v>
      </c>
      <c r="CO175" s="129">
        <v>0.1</v>
      </c>
      <c r="CP175" s="129">
        <v>-0.28999999999999998</v>
      </c>
      <c r="CQ175" s="129">
        <v>-0.44000000000000006</v>
      </c>
      <c r="CR175" s="129">
        <v>-1.1599999999999999</v>
      </c>
      <c r="CS175" s="129">
        <v>-1.99</v>
      </c>
      <c r="CT175" s="129">
        <v>-1.96</v>
      </c>
      <c r="CU175" s="129">
        <v>-1.03</v>
      </c>
      <c r="CV175" s="129">
        <v>-1.42</v>
      </c>
      <c r="CW175" s="129">
        <v>0.49</v>
      </c>
      <c r="CX175" s="129">
        <v>-1.0500000000000003</v>
      </c>
      <c r="CY175" s="129">
        <v>-1.2</v>
      </c>
      <c r="CZ175" s="129">
        <v>-0.88</v>
      </c>
      <c r="DA175" s="129">
        <v>-1.07</v>
      </c>
      <c r="DB175" s="129">
        <v>-1.23</v>
      </c>
      <c r="DC175" s="129">
        <v>-0.90000000000000013</v>
      </c>
      <c r="DD175" s="129">
        <v>-0.45</v>
      </c>
      <c r="DE175" s="129">
        <v>-0.95</v>
      </c>
      <c r="DF175" s="129">
        <v>-0.95</v>
      </c>
      <c r="DG175" s="129">
        <v>-0.51</v>
      </c>
      <c r="DH175" s="129">
        <v>0.3</v>
      </c>
      <c r="DI175" s="129">
        <v>0.08</v>
      </c>
      <c r="DJ175" s="129">
        <v>-0.10000000000000002</v>
      </c>
      <c r="DK175" s="129">
        <v>-1.96</v>
      </c>
      <c r="DL175" s="129">
        <v>0.42</v>
      </c>
      <c r="DM175" s="129">
        <v>-0.64</v>
      </c>
      <c r="DN175" s="129">
        <v>-1.17</v>
      </c>
      <c r="DO175" s="129">
        <v>-1.2699999999999998</v>
      </c>
      <c r="DP175" s="129">
        <v>-0.76</v>
      </c>
      <c r="DQ175" s="129">
        <v>0.53</v>
      </c>
      <c r="DR175" s="129">
        <v>1.8199999999999998</v>
      </c>
      <c r="DS175" s="129">
        <v>0.56999999999999995</v>
      </c>
      <c r="DT175" s="129">
        <v>0.22</v>
      </c>
      <c r="DU175" s="129">
        <v>1.92</v>
      </c>
      <c r="DV175" s="129">
        <v>1.05</v>
      </c>
      <c r="DW175" s="129">
        <v>-0.85999999999999988</v>
      </c>
      <c r="DX175" s="129">
        <v>-0.72</v>
      </c>
      <c r="DY175" s="129">
        <v>0.93</v>
      </c>
      <c r="DZ175" s="129">
        <v>-2.0099999999999998</v>
      </c>
      <c r="EA175" s="129">
        <v>-2.08</v>
      </c>
      <c r="EB175" s="129">
        <v>-2.39</v>
      </c>
      <c r="EC175" s="129">
        <v>-1.7</v>
      </c>
      <c r="ED175" s="129">
        <v>-3.1399999999999997</v>
      </c>
      <c r="EE175" s="129">
        <v>-2.67</v>
      </c>
      <c r="EF175" s="129">
        <v>-1.99</v>
      </c>
      <c r="EG175" s="129">
        <v>-1.1599999999999999</v>
      </c>
      <c r="EH175" s="129">
        <v>-4.76</v>
      </c>
      <c r="EI175" s="129">
        <v>-3.09</v>
      </c>
      <c r="EJ175" s="129">
        <v>-1.6300000000000001</v>
      </c>
      <c r="EK175" s="129">
        <v>-1.9700000000000002</v>
      </c>
      <c r="EL175" s="129">
        <v>-1.96</v>
      </c>
      <c r="EM175" s="129">
        <v>-2.04</v>
      </c>
      <c r="EN175" s="129">
        <v>-2.14</v>
      </c>
      <c r="EO175" s="129">
        <v>-0.97</v>
      </c>
      <c r="EP175" s="129">
        <v>-1.8400000000000003</v>
      </c>
      <c r="EQ175" s="129">
        <v>-0.6</v>
      </c>
      <c r="ER175" s="129">
        <v>-0.19000000000000003</v>
      </c>
      <c r="ES175" s="129">
        <v>-1.8199999999999998</v>
      </c>
      <c r="ET175" s="129">
        <v>-1.41</v>
      </c>
      <c r="EU175" s="129">
        <v>-2.7</v>
      </c>
      <c r="EV175">
        <f>100*SUMIF('12pxv'!$E$39:$E$492,$A175,'12pxv'!H$39:H$492)/sub_peso!EV175</f>
        <v>-1.8200000000000003</v>
      </c>
      <c r="EW175">
        <f>100*SUMIF('12pxv'!$E$39:$E$492,$A175,'12pxv'!I$39:I$492)/sub_peso!EW175</f>
        <v>-0.76</v>
      </c>
      <c r="EX175">
        <f>100*SUMIF('12pxv'!$E$39:$E$492,$A175,'12pxv'!J$39:J$492)/sub_peso!EX175</f>
        <v>-2.62</v>
      </c>
      <c r="EY175">
        <f>100*SUMIF('12pxv'!$E$39:$E$492,$A175,'12pxv'!K$39:K$492)/sub_peso!EY175</f>
        <v>-1.42</v>
      </c>
      <c r="EZ175">
        <f>100*SUMIF('12pxv'!$E$39:$E$492,$A175,'12pxv'!L$39:L$492)/sub_peso!EZ175</f>
        <v>0.34</v>
      </c>
      <c r="FA175">
        <f>100*SUMIF('12pxv'!$E$39:$E$492,$A175,'12pxv'!M$39:M$492)/sub_peso!FA175</f>
        <v>-1.69</v>
      </c>
      <c r="FB175">
        <f>100*SUMIF('12pxv'!$E$39:$E$492,$A175,'12pxv'!N$39:N$492)/sub_peso!FB175</f>
        <v>-1.1499999999999999</v>
      </c>
      <c r="FC175">
        <f>100*SUMIF('12pxv'!$E$39:$E$492,$A175,'12pxv'!O$39:O$492)/sub_peso!FC175</f>
        <v>-1.66</v>
      </c>
      <c r="FD175">
        <f>100*SUMIF('12pxv'!$E$39:$E$492,$A175,'12pxv'!P$39:P$492)/sub_peso!FD175</f>
        <v>-1.85</v>
      </c>
      <c r="FE175">
        <f>100*SUMIF('12pxv'!$E$39:$E$492,$A175,'12pxv'!Q$39:Q$492)/sub_peso!FE175</f>
        <v>-1.07</v>
      </c>
      <c r="FF175">
        <f>100*SUMIF('12pxv'!$E$39:$E$492,$A175,'12pxv'!R$39:R$492)/sub_peso!FF175</f>
        <v>-0.04</v>
      </c>
      <c r="FG175">
        <f>100*SUMIF('12pxv'!$E$39:$E$492,$A175,'12pxv'!S$39:S$492)/sub_peso!FG175</f>
        <v>-0.35</v>
      </c>
      <c r="FH175">
        <f>100*SUMIF('12pxv'!$E$39:$E$492,$A175,'12pxv'!T$39:T$492)/sub_peso!FH175</f>
        <v>1.49</v>
      </c>
      <c r="FI175">
        <f>100*SUMIF('12pxv'!$E$39:$E$492,$A175,'12pxv'!U$39:U$492)/sub_peso!FI175</f>
        <v>-0.11</v>
      </c>
      <c r="FJ175">
        <f>100*SUMIF('12pxv'!$E$39:$E$492,$A175,'12pxv'!V$39:V$492)/sub_peso!FJ175</f>
        <v>-0.12</v>
      </c>
      <c r="FK175">
        <f>100*SUMIF('12pxv'!$E$39:$E$492,$A175,'12pxv'!W$39:W$492)/sub_peso!FK175</f>
        <v>-0.68</v>
      </c>
      <c r="FL175">
        <f>100*SUMIF('12pxv'!$E$39:$E$492,$A175,'12pxv'!X$39:X$492)/sub_peso!FL175</f>
        <v>-0.26</v>
      </c>
      <c r="FM175">
        <f>100*SUMIF('12pxv'!$E$39:$E$492,$A175,'12pxv'!Y$39:Y$492)/sub_peso!FM175</f>
        <v>0.40999999999999992</v>
      </c>
      <c r="FN175">
        <f>100*SUMIF('12pxv'!$E$39:$E$492,$A175,'12pxv'!Z$39:Z$492)/sub_peso!FN175</f>
        <v>1.28</v>
      </c>
      <c r="FO175">
        <f>100*SUMIF('12pxv'!$E$39:$E$492,$A175,'12pxv'!AA$39:AA$492)/sub_peso!FO175</f>
        <v>0.10000000000000002</v>
      </c>
      <c r="FP175">
        <f>100*SUMIF('12pxv'!$E$39:$E$492,$A175,'12pxv'!AB$39:AB$492)/sub_peso!FP175</f>
        <v>-0.01</v>
      </c>
      <c r="FQ175">
        <f>100*SUMIF('12pxv'!$E$39:$E$492,$A175,'12pxv'!AC$39:AC$492)/sub_peso!FQ175</f>
        <v>-0.56000000000000005</v>
      </c>
      <c r="FR175">
        <f>100*SUMIF('12pxv'!$E$39:$E$492,$A175,'12pxv'!AD$39:AD$492)/sub_peso!FR175</f>
        <v>-0.69</v>
      </c>
      <c r="FS175">
        <f>100*SUMIF('12pxv'!$E$39:$E$492,$A175,'12pxv'!AE$39:AE$492)/sub_peso!FS175</f>
        <v>-1.54</v>
      </c>
      <c r="FT175">
        <f>100*SUMIF('12pxv'!$E$39:$E$492,$A175,'12pxv'!AF$39:AF$492)/sub_peso!FT175</f>
        <v>0.39</v>
      </c>
      <c r="FU175">
        <f>100*SUMIF('12pxv'!$E$39:$E$492,$A175,'12pxv'!AG$39:AG$492)/sub_peso!FU175</f>
        <v>-1.23</v>
      </c>
      <c r="FV175">
        <f>100*SUMIF('12pxv'!$E$39:$E$492,$A175,'12pxv'!AH$39:AH$492)/sub_peso!FV175</f>
        <v>-1.22</v>
      </c>
      <c r="FW175">
        <f>100*SUMIF('12pxv'!$E$39:$E$492,$A175,'12pxv'!AI$39:AI$492)/sub_peso!FW175</f>
        <v>-1.19</v>
      </c>
      <c r="FX175">
        <f>100*SUMIF('12pxv'!$E$39:$E$492,$A175,'12pxv'!AJ$39:AJ$492)/sub_peso!FX175</f>
        <v>-0.35999999999999993</v>
      </c>
      <c r="FY175">
        <f>100*SUMIF('12pxv'!$E$39:$E$492,$A175,'12pxv'!AK$39:AK$492)/sub_peso!FY175</f>
        <v>-1.38</v>
      </c>
      <c r="FZ175">
        <f>100*SUMIF('12pxv'!$E$39:$E$492,$A175,'12pxv'!AL$39:AL$492)/sub_peso!FZ175</f>
        <v>-0.52</v>
      </c>
      <c r="GA175">
        <f>100*SUMIF('12pxv'!$E$39:$E$492,$A175,'12pxv'!AM$39:AM$492)/sub_peso!GA175</f>
        <v>-1.81</v>
      </c>
      <c r="GB175">
        <f>100*SUMIF('12pxv'!$E$39:$E$492,$A175,'12pxv'!AN$39:AN$492)/sub_peso!GB175</f>
        <v>-1.54</v>
      </c>
    </row>
    <row r="176" spans="1:184" x14ac:dyDescent="0.25">
      <c r="A176" s="60">
        <v>3202003</v>
      </c>
      <c r="B176" s="56" t="s">
        <v>178</v>
      </c>
      <c r="C176" s="129">
        <v>-0.03</v>
      </c>
      <c r="D176" s="129">
        <v>-0.62</v>
      </c>
      <c r="E176" s="129">
        <v>1.17</v>
      </c>
      <c r="F176" s="129">
        <v>0.15</v>
      </c>
      <c r="G176" s="129">
        <v>0.85000000000000009</v>
      </c>
      <c r="H176" s="129">
        <v>-0.64</v>
      </c>
      <c r="I176" s="129">
        <v>1.48</v>
      </c>
      <c r="J176" s="129">
        <v>0.21</v>
      </c>
      <c r="K176" s="129">
        <v>-1.35</v>
      </c>
      <c r="L176" s="129">
        <v>-1.2</v>
      </c>
      <c r="M176" s="129">
        <v>0.05</v>
      </c>
      <c r="N176" s="129">
        <v>0.55000000000000004</v>
      </c>
      <c r="O176" s="129">
        <v>0.56999999999999995</v>
      </c>
      <c r="P176" s="129">
        <v>-0.59</v>
      </c>
      <c r="Q176" s="129">
        <v>-0.95</v>
      </c>
      <c r="R176" s="129">
        <v>0.26</v>
      </c>
      <c r="S176" s="129">
        <v>1.55</v>
      </c>
      <c r="T176" s="129">
        <v>0.91</v>
      </c>
      <c r="U176" s="129">
        <v>0.43999999999999995</v>
      </c>
      <c r="V176" s="129">
        <v>-0.72</v>
      </c>
      <c r="W176" s="129">
        <v>-0.78</v>
      </c>
      <c r="X176" s="129">
        <v>-1.06</v>
      </c>
      <c r="Y176" s="129">
        <v>-0.97</v>
      </c>
      <c r="Z176" s="129">
        <v>0.86999999999999988</v>
      </c>
      <c r="AA176" s="129">
        <v>0.2</v>
      </c>
      <c r="AB176" s="129">
        <v>-0.01</v>
      </c>
      <c r="AC176" s="129">
        <v>1.17</v>
      </c>
      <c r="AD176" s="129">
        <v>1.38</v>
      </c>
      <c r="AE176" s="129">
        <v>1.3499999999999999</v>
      </c>
      <c r="AF176" s="129">
        <v>1.91</v>
      </c>
      <c r="AG176" s="129">
        <v>1.31</v>
      </c>
      <c r="AH176" s="129">
        <v>-7.0000000000000007E-2</v>
      </c>
      <c r="AI176" s="129">
        <v>-0.59</v>
      </c>
      <c r="AJ176" s="129">
        <v>-0.12000000000000001</v>
      </c>
      <c r="AK176" s="129">
        <v>-2.83</v>
      </c>
      <c r="AL176" s="129">
        <v>0.24</v>
      </c>
      <c r="AM176" s="129">
        <v>-0.53000000000000014</v>
      </c>
      <c r="AN176" s="129">
        <v>1.9400000000000002</v>
      </c>
      <c r="AO176" s="129">
        <v>1.8</v>
      </c>
      <c r="AP176" s="129">
        <v>1.07</v>
      </c>
      <c r="AQ176" s="129">
        <v>2.3199999999999998</v>
      </c>
      <c r="AR176" s="129">
        <v>1.44</v>
      </c>
      <c r="AS176" s="129">
        <v>1.1299999999999999</v>
      </c>
      <c r="AT176" s="129">
        <v>1.98</v>
      </c>
      <c r="AU176" s="129">
        <v>0.28999999999999998</v>
      </c>
      <c r="AV176" s="129">
        <v>0.95999999999999985</v>
      </c>
      <c r="AW176" s="129">
        <v>-0.11</v>
      </c>
      <c r="AX176" s="129">
        <v>-1.1399999999999999</v>
      </c>
      <c r="AY176" s="129">
        <v>0.33</v>
      </c>
      <c r="AZ176" s="129">
        <v>-1.31</v>
      </c>
      <c r="BA176" s="129">
        <v>0.01</v>
      </c>
      <c r="BB176" s="129">
        <v>0.11</v>
      </c>
      <c r="BC176" s="129">
        <v>-0.36</v>
      </c>
      <c r="BD176" s="129">
        <v>0</v>
      </c>
      <c r="BE176" s="129">
        <v>0.08</v>
      </c>
      <c r="BF176" s="129">
        <v>0</v>
      </c>
      <c r="BG176" s="129">
        <v>-0.13</v>
      </c>
      <c r="BH176" s="129">
        <v>0.15000000000000002</v>
      </c>
      <c r="BI176" s="129">
        <v>-0.79</v>
      </c>
      <c r="BJ176" s="129">
        <v>0.5</v>
      </c>
      <c r="BK176" s="129">
        <v>-1.56</v>
      </c>
      <c r="BL176" s="129">
        <v>0.3</v>
      </c>
      <c r="BM176" s="129">
        <v>0.45999999999999996</v>
      </c>
      <c r="BN176" s="129">
        <v>0.15</v>
      </c>
      <c r="BO176" s="129">
        <v>0.94999999999999984</v>
      </c>
      <c r="BP176" s="129">
        <v>0.9</v>
      </c>
      <c r="BQ176" s="129">
        <v>0.57999999999999996</v>
      </c>
      <c r="BR176" s="129">
        <v>-0.23</v>
      </c>
      <c r="BS176" s="129">
        <v>0.19</v>
      </c>
      <c r="BT176" s="129">
        <v>0.11</v>
      </c>
      <c r="BU176" s="129">
        <v>-0.76</v>
      </c>
      <c r="BV176" s="129">
        <v>0.28999999999999998</v>
      </c>
      <c r="BW176" s="129">
        <v>-0.63</v>
      </c>
      <c r="BX176" s="129">
        <v>-0.03</v>
      </c>
      <c r="BY176" s="129">
        <v>-0.32999999999999996</v>
      </c>
      <c r="BZ176" s="129">
        <v>-1.19</v>
      </c>
      <c r="CA176" s="129">
        <v>-0.56999999999999995</v>
      </c>
      <c r="CB176" s="129">
        <v>0.32</v>
      </c>
      <c r="CC176" s="129">
        <v>0.06</v>
      </c>
      <c r="CD176" s="129">
        <v>-0.39</v>
      </c>
      <c r="CE176" s="129">
        <v>-1</v>
      </c>
      <c r="CF176" s="129">
        <v>0.16</v>
      </c>
      <c r="CG176" s="129">
        <v>-0.68</v>
      </c>
      <c r="CH176" s="129">
        <v>-0.16</v>
      </c>
      <c r="CI176" s="129">
        <v>-0.61</v>
      </c>
      <c r="CJ176" s="129">
        <v>-0.19</v>
      </c>
      <c r="CK176" s="129">
        <v>0.63</v>
      </c>
      <c r="CL176" s="129">
        <v>0.72</v>
      </c>
      <c r="CM176" s="129">
        <v>0.10999999999999999</v>
      </c>
      <c r="CN176" s="129">
        <v>-0.21</v>
      </c>
      <c r="CO176" s="129">
        <v>-0.23999999999999996</v>
      </c>
      <c r="CP176" s="129">
        <v>0.21000000000000002</v>
      </c>
      <c r="CQ176" s="129">
        <v>1.4</v>
      </c>
      <c r="CR176" s="129">
        <v>0.37</v>
      </c>
      <c r="CS176" s="129">
        <v>-0.85999999999999988</v>
      </c>
      <c r="CT176" s="129">
        <v>0.22</v>
      </c>
      <c r="CU176" s="129">
        <v>-0.08</v>
      </c>
      <c r="CV176" s="129">
        <v>-0.14000000000000001</v>
      </c>
      <c r="CW176" s="129">
        <v>1.27</v>
      </c>
      <c r="CX176" s="129">
        <v>-0.15</v>
      </c>
      <c r="CY176" s="129">
        <v>-1.75</v>
      </c>
      <c r="CZ176" s="129">
        <v>-0.96</v>
      </c>
      <c r="DA176" s="129">
        <v>-1.44</v>
      </c>
      <c r="DB176" s="129">
        <v>-0.76</v>
      </c>
      <c r="DC176" s="129">
        <v>-0.21</v>
      </c>
      <c r="DD176" s="129">
        <v>-0.27</v>
      </c>
      <c r="DE176" s="129">
        <v>-0.04</v>
      </c>
      <c r="DF176" s="129">
        <v>-0.39</v>
      </c>
      <c r="DG176" s="129">
        <v>0.3</v>
      </c>
      <c r="DH176" s="129">
        <v>-1.0100000000000002</v>
      </c>
      <c r="DI176" s="129">
        <v>-0.23</v>
      </c>
      <c r="DJ176" s="129">
        <v>0.4</v>
      </c>
      <c r="DK176" s="129">
        <v>-0.59</v>
      </c>
      <c r="DL176" s="129">
        <v>-0.43</v>
      </c>
      <c r="DM176" s="129">
        <v>0.67999999999999994</v>
      </c>
      <c r="DN176" s="129">
        <v>1.6</v>
      </c>
      <c r="DO176" s="129">
        <v>0.31</v>
      </c>
      <c r="DP176" s="129">
        <v>-0.41</v>
      </c>
      <c r="DQ176" s="129">
        <v>0.14999999999999997</v>
      </c>
      <c r="DR176" s="129">
        <v>-0.91</v>
      </c>
      <c r="DS176" s="129">
        <v>2.79</v>
      </c>
      <c r="DT176" s="129">
        <v>-1.2399999999999998</v>
      </c>
      <c r="DU176" s="129">
        <v>0.23999999999999996</v>
      </c>
      <c r="DV176" s="129">
        <v>0.28999999999999998</v>
      </c>
      <c r="DW176" s="129">
        <v>0.26</v>
      </c>
      <c r="DX176" s="129">
        <v>0.19</v>
      </c>
      <c r="DY176" s="129">
        <v>-2.17</v>
      </c>
      <c r="DZ176" s="129">
        <v>0.35000000000000003</v>
      </c>
      <c r="EA176" s="129">
        <v>0.2</v>
      </c>
      <c r="EB176" s="129">
        <v>-1.73</v>
      </c>
      <c r="EC176" s="129">
        <v>2.0500000000000003</v>
      </c>
      <c r="ED176" s="129">
        <v>0.85</v>
      </c>
      <c r="EE176" s="129">
        <v>-0.82999999999999985</v>
      </c>
      <c r="EF176" s="129">
        <v>-0.33</v>
      </c>
      <c r="EG176" s="129">
        <v>-1.01</v>
      </c>
      <c r="EH176" s="129">
        <v>-0.89</v>
      </c>
      <c r="EI176" s="129">
        <v>-0.05</v>
      </c>
      <c r="EJ176" s="129">
        <v>-1.8700000000000003</v>
      </c>
      <c r="EK176" s="129">
        <v>1.02</v>
      </c>
      <c r="EL176" s="129">
        <v>0.56999999999999995</v>
      </c>
      <c r="EM176" s="129">
        <v>-0.25</v>
      </c>
      <c r="EN176" s="129">
        <v>-1.06</v>
      </c>
      <c r="EO176" s="129">
        <v>0.9900000000000001</v>
      </c>
      <c r="EP176" s="129">
        <v>-0.49</v>
      </c>
      <c r="EQ176" s="129">
        <v>-2.02</v>
      </c>
      <c r="ER176" s="129">
        <v>-4.9999999999999996E-2</v>
      </c>
      <c r="ES176" s="129">
        <v>-1.2000000000000002</v>
      </c>
      <c r="ET176" s="129">
        <v>-1.1299999999999999</v>
      </c>
      <c r="EU176" s="129">
        <v>-2.52</v>
      </c>
      <c r="EV176">
        <f>100*SUMIF('12pxv'!$E$39:$E$492,$A176,'12pxv'!H$39:H$492)/sub_peso!EV176</f>
        <v>2</v>
      </c>
      <c r="EW176">
        <f>100*SUMIF('12pxv'!$E$39:$E$492,$A176,'12pxv'!I$39:I$492)/sub_peso!EW176</f>
        <v>-0.6</v>
      </c>
      <c r="EX176">
        <f>100*SUMIF('12pxv'!$E$39:$E$492,$A176,'12pxv'!J$39:J$492)/sub_peso!EX176</f>
        <v>-4.2</v>
      </c>
      <c r="EY176">
        <f>100*SUMIF('12pxv'!$E$39:$E$492,$A176,'12pxv'!K$39:K$492)/sub_peso!EY176</f>
        <v>-0.63</v>
      </c>
      <c r="EZ176">
        <f>100*SUMIF('12pxv'!$E$39:$E$492,$A176,'12pxv'!L$39:L$492)/sub_peso!EZ176</f>
        <v>-0.82</v>
      </c>
      <c r="FA176">
        <f>100*SUMIF('12pxv'!$E$39:$E$492,$A176,'12pxv'!M$39:M$492)/sub_peso!FA176</f>
        <v>1.6</v>
      </c>
      <c r="FB176">
        <f>100*SUMIF('12pxv'!$E$39:$E$492,$A176,'12pxv'!N$39:N$492)/sub_peso!FB176</f>
        <v>0.12</v>
      </c>
      <c r="FC176">
        <f>100*SUMIF('12pxv'!$E$39:$E$492,$A176,'12pxv'!O$39:O$492)/sub_peso!FC176</f>
        <v>0.76000000000000012</v>
      </c>
      <c r="FD176">
        <f>100*SUMIF('12pxv'!$E$39:$E$492,$A176,'12pxv'!P$39:P$492)/sub_peso!FD176</f>
        <v>0.54</v>
      </c>
      <c r="FE176">
        <f>100*SUMIF('12pxv'!$E$39:$E$492,$A176,'12pxv'!Q$39:Q$492)/sub_peso!FE176</f>
        <v>0.14000000000000001</v>
      </c>
      <c r="FF176">
        <f>100*SUMIF('12pxv'!$E$39:$E$492,$A176,'12pxv'!R$39:R$492)/sub_peso!FF176</f>
        <v>1.1200000000000001</v>
      </c>
      <c r="FG176">
        <f>100*SUMIF('12pxv'!$E$39:$E$492,$A176,'12pxv'!S$39:S$492)/sub_peso!FG176</f>
        <v>0.91</v>
      </c>
      <c r="FH176">
        <f>100*SUMIF('12pxv'!$E$39:$E$492,$A176,'12pxv'!T$39:T$492)/sub_peso!FH176</f>
        <v>1.48</v>
      </c>
      <c r="FI176">
        <f>100*SUMIF('12pxv'!$E$39:$E$492,$A176,'12pxv'!U$39:U$492)/sub_peso!FI176</f>
        <v>-0.71</v>
      </c>
      <c r="FJ176">
        <f>100*SUMIF('12pxv'!$E$39:$E$492,$A176,'12pxv'!V$39:V$492)/sub_peso!FJ176</f>
        <v>-0.24</v>
      </c>
      <c r="FK176">
        <f>100*SUMIF('12pxv'!$E$39:$E$492,$A176,'12pxv'!W$39:W$492)/sub_peso!FK176</f>
        <v>-0.15999999999999998</v>
      </c>
      <c r="FL176">
        <f>100*SUMIF('12pxv'!$E$39:$E$492,$A176,'12pxv'!X$39:X$492)/sub_peso!FL176</f>
        <v>-0.64</v>
      </c>
      <c r="FM176">
        <f>100*SUMIF('12pxv'!$E$39:$E$492,$A176,'12pxv'!Y$39:Y$492)/sub_peso!FM176</f>
        <v>-1.8100000000000003</v>
      </c>
      <c r="FN176">
        <f>100*SUMIF('12pxv'!$E$39:$E$492,$A176,'12pxv'!Z$39:Z$492)/sub_peso!FN176</f>
        <v>-0.86</v>
      </c>
      <c r="FO176">
        <f>100*SUMIF('12pxv'!$E$39:$E$492,$A176,'12pxv'!AA$39:AA$492)/sub_peso!FO176</f>
        <v>1.46</v>
      </c>
      <c r="FP176">
        <f>100*SUMIF('12pxv'!$E$39:$E$492,$A176,'12pxv'!AB$39:AB$492)/sub_peso!FP176</f>
        <v>-0.56000000000000005</v>
      </c>
      <c r="FQ176">
        <f>100*SUMIF('12pxv'!$E$39:$E$492,$A176,'12pxv'!AC$39:AC$492)/sub_peso!FQ176</f>
        <v>0.95</v>
      </c>
      <c r="FR176">
        <f>100*SUMIF('12pxv'!$E$39:$E$492,$A176,'12pxv'!AD$39:AD$492)/sub_peso!FR176</f>
        <v>-0.59</v>
      </c>
      <c r="FS176">
        <f>100*SUMIF('12pxv'!$E$39:$E$492,$A176,'12pxv'!AE$39:AE$492)/sub_peso!FS176</f>
        <v>-1.2699999999999998</v>
      </c>
      <c r="FT176">
        <f>100*SUMIF('12pxv'!$E$39:$E$492,$A176,'12pxv'!AF$39:AF$492)/sub_peso!FT176</f>
        <v>-2.9999999999999995E-2</v>
      </c>
      <c r="FU176">
        <f>100*SUMIF('12pxv'!$E$39:$E$492,$A176,'12pxv'!AG$39:AG$492)/sub_peso!FU176</f>
        <v>-0.17</v>
      </c>
      <c r="FV176">
        <f>100*SUMIF('12pxv'!$E$39:$E$492,$A176,'12pxv'!AH$39:AH$492)/sub_peso!FV176</f>
        <v>1.05</v>
      </c>
      <c r="FW176">
        <f>100*SUMIF('12pxv'!$E$39:$E$492,$A176,'12pxv'!AI$39:AI$492)/sub_peso!FW176</f>
        <v>1.5599999999999998</v>
      </c>
      <c r="FX176">
        <f>100*SUMIF('12pxv'!$E$39:$E$492,$A176,'12pxv'!AJ$39:AJ$492)/sub_peso!FX176</f>
        <v>0.4</v>
      </c>
      <c r="FY176">
        <f>100*SUMIF('12pxv'!$E$39:$E$492,$A176,'12pxv'!AK$39:AK$492)/sub_peso!FY176</f>
        <v>0.46</v>
      </c>
      <c r="FZ176">
        <f>100*SUMIF('12pxv'!$E$39:$E$492,$A176,'12pxv'!AL$39:AL$492)/sub_peso!FZ176</f>
        <v>-0.27</v>
      </c>
      <c r="GA176">
        <f>100*SUMIF('12pxv'!$E$39:$E$492,$A176,'12pxv'!AM$39:AM$492)/sub_peso!GA176</f>
        <v>-9.9999999999999992E-2</v>
      </c>
      <c r="GB176">
        <f>100*SUMIF('12pxv'!$E$39:$E$492,$A176,'12pxv'!AN$39:AN$492)/sub_peso!GB176</f>
        <v>-0.01</v>
      </c>
    </row>
    <row r="177" spans="1:184" x14ac:dyDescent="0.25">
      <c r="A177" s="60">
        <v>3202005</v>
      </c>
      <c r="B177" s="56" t="s">
        <v>179</v>
      </c>
      <c r="C177" s="129">
        <v>-0.71000000000000008</v>
      </c>
      <c r="D177" s="129">
        <v>-0.09</v>
      </c>
      <c r="E177" s="129">
        <v>0.83</v>
      </c>
      <c r="F177" s="129">
        <v>1.33</v>
      </c>
      <c r="G177" s="129">
        <v>-0.24</v>
      </c>
      <c r="H177" s="129">
        <v>-0.13</v>
      </c>
      <c r="I177" s="129">
        <v>-0.13</v>
      </c>
      <c r="J177" s="129">
        <v>-0.6100000000000001</v>
      </c>
      <c r="K177" s="129">
        <v>-0.51</v>
      </c>
      <c r="L177" s="129">
        <v>-0.19</v>
      </c>
      <c r="M177" s="129">
        <v>-0.77999999999999992</v>
      </c>
      <c r="N177" s="129">
        <v>-0.15</v>
      </c>
      <c r="O177" s="129">
        <v>1.03</v>
      </c>
      <c r="P177" s="129">
        <v>-2.04</v>
      </c>
      <c r="Q177" s="129">
        <v>-0.06</v>
      </c>
      <c r="R177" s="129">
        <v>0.65000000000000013</v>
      </c>
      <c r="S177" s="129">
        <v>0.69</v>
      </c>
      <c r="T177" s="129">
        <v>-0.28999999999999998</v>
      </c>
      <c r="U177" s="129">
        <v>-1.06</v>
      </c>
      <c r="V177" s="129">
        <v>1.01</v>
      </c>
      <c r="W177" s="129">
        <v>-0.75000000000000011</v>
      </c>
      <c r="X177" s="129">
        <v>-0.93</v>
      </c>
      <c r="Y177" s="129">
        <v>-0.46</v>
      </c>
      <c r="Z177" s="129">
        <v>-0.16</v>
      </c>
      <c r="AA177" s="129">
        <v>-1.34</v>
      </c>
      <c r="AB177" s="129">
        <v>0.63</v>
      </c>
      <c r="AC177" s="129">
        <v>1.2700000000000002</v>
      </c>
      <c r="AD177" s="129">
        <v>0.31</v>
      </c>
      <c r="AE177" s="129">
        <v>0.56000000000000005</v>
      </c>
      <c r="AF177" s="129">
        <v>0.13</v>
      </c>
      <c r="AG177" s="129">
        <v>-0.13</v>
      </c>
      <c r="AH177" s="129">
        <v>0.41</v>
      </c>
      <c r="AI177" s="129">
        <v>-0.18</v>
      </c>
      <c r="AJ177" s="129">
        <v>0.6</v>
      </c>
      <c r="AK177" s="129">
        <v>1.06</v>
      </c>
      <c r="AL177" s="129">
        <v>-0.37</v>
      </c>
      <c r="AM177" s="129">
        <v>-0.24000000000000002</v>
      </c>
      <c r="AN177" s="129">
        <v>0.56999999999999995</v>
      </c>
      <c r="AO177" s="129">
        <v>2.36</v>
      </c>
      <c r="AP177" s="129">
        <v>2.12</v>
      </c>
      <c r="AQ177" s="129">
        <v>1.6</v>
      </c>
      <c r="AR177" s="129">
        <v>1.7199999999999998</v>
      </c>
      <c r="AS177" s="129">
        <v>1.41</v>
      </c>
      <c r="AT177" s="129">
        <v>0.06</v>
      </c>
      <c r="AU177" s="129">
        <v>-0.37</v>
      </c>
      <c r="AV177" s="129">
        <v>-1.99</v>
      </c>
      <c r="AW177" s="129">
        <v>-3.31</v>
      </c>
      <c r="AX177" s="129">
        <v>-1.6299999999999997</v>
      </c>
      <c r="AY177" s="129">
        <v>-1.5</v>
      </c>
      <c r="AZ177" s="129">
        <v>-1.6299999999999997</v>
      </c>
      <c r="BA177" s="129">
        <v>-1.82</v>
      </c>
      <c r="BB177" s="129">
        <v>-0.53</v>
      </c>
      <c r="BC177" s="129">
        <v>-1.1299999999999999</v>
      </c>
      <c r="BD177" s="129">
        <v>0.54000000000000015</v>
      </c>
      <c r="BE177" s="129">
        <v>0.15</v>
      </c>
      <c r="BF177" s="129">
        <v>-0.74</v>
      </c>
      <c r="BG177" s="129">
        <v>-1.8699999999999997</v>
      </c>
      <c r="BH177" s="129">
        <v>-0.55000000000000016</v>
      </c>
      <c r="BI177" s="129">
        <v>0.51</v>
      </c>
      <c r="BJ177" s="129">
        <v>-1.3</v>
      </c>
      <c r="BK177" s="129">
        <v>-2.1800000000000002</v>
      </c>
      <c r="BL177" s="129">
        <v>-0.66000000000000014</v>
      </c>
      <c r="BM177" s="129">
        <v>-1.26</v>
      </c>
      <c r="BN177" s="129">
        <v>-0.81</v>
      </c>
      <c r="BO177" s="129">
        <v>-0.71</v>
      </c>
      <c r="BP177" s="129">
        <v>-0.58999999999999986</v>
      </c>
      <c r="BQ177" s="129">
        <v>-1.42</v>
      </c>
      <c r="BR177" s="129">
        <v>-2.4700000000000002</v>
      </c>
      <c r="BS177" s="129">
        <v>-0.74</v>
      </c>
      <c r="BT177" s="129">
        <v>-1.67</v>
      </c>
      <c r="BU177" s="129">
        <v>-1.26</v>
      </c>
      <c r="BV177" s="129">
        <v>-0.78999999999999992</v>
      </c>
      <c r="BW177" s="129">
        <v>-0.98</v>
      </c>
      <c r="BX177" s="129">
        <v>-3.1999999999999997</v>
      </c>
      <c r="BY177" s="129">
        <v>-3.43</v>
      </c>
      <c r="BZ177" s="129">
        <v>-2.33</v>
      </c>
      <c r="CA177" s="129">
        <v>-2.4500000000000002</v>
      </c>
      <c r="CB177" s="129">
        <v>-0.82</v>
      </c>
      <c r="CC177" s="129">
        <v>-1.9800000000000002</v>
      </c>
      <c r="CD177" s="129">
        <v>-2.15</v>
      </c>
      <c r="CE177" s="129">
        <v>-1.9200000000000002</v>
      </c>
      <c r="CF177" s="129">
        <v>-2.11</v>
      </c>
      <c r="CG177" s="129">
        <v>-1.4399999999999997</v>
      </c>
      <c r="CH177" s="129">
        <v>-0.98000000000000009</v>
      </c>
      <c r="CI177" s="129">
        <v>-1.52</v>
      </c>
      <c r="CJ177" s="129">
        <v>-2.2400000000000002</v>
      </c>
      <c r="CK177" s="129">
        <v>-2.79</v>
      </c>
      <c r="CL177" s="129">
        <v>-1.3000000000000003</v>
      </c>
      <c r="CM177" s="129">
        <v>-1.64</v>
      </c>
      <c r="CN177" s="129">
        <v>-0.67</v>
      </c>
      <c r="CO177" s="129">
        <v>-3.04</v>
      </c>
      <c r="CP177" s="129">
        <v>0</v>
      </c>
      <c r="CQ177" s="129">
        <v>-0.67</v>
      </c>
      <c r="CR177" s="129">
        <v>-0.75</v>
      </c>
      <c r="CS177" s="129">
        <v>-2.9</v>
      </c>
      <c r="CT177" s="129">
        <v>-0.25</v>
      </c>
      <c r="CU177" s="129">
        <v>-2.38</v>
      </c>
      <c r="CV177" s="129">
        <v>-0.85</v>
      </c>
      <c r="CW177" s="129">
        <v>-1.6999999999999997</v>
      </c>
      <c r="CX177" s="129">
        <v>-2.62</v>
      </c>
      <c r="CY177" s="129">
        <v>-2.34</v>
      </c>
      <c r="CZ177" s="129">
        <v>-1.06</v>
      </c>
      <c r="DA177" s="129">
        <v>-1.3</v>
      </c>
      <c r="DB177" s="129">
        <v>-1.98</v>
      </c>
      <c r="DC177" s="129">
        <v>-4.1999999999999993</v>
      </c>
      <c r="DD177" s="129">
        <v>-2.4300000000000002</v>
      </c>
      <c r="DE177" s="129">
        <v>2.9999999999999995E-2</v>
      </c>
      <c r="DF177" s="129">
        <v>0.31999999999999995</v>
      </c>
      <c r="DG177" s="129">
        <v>0.92</v>
      </c>
      <c r="DH177" s="129">
        <v>-1.7799999999999998</v>
      </c>
      <c r="DI177" s="129">
        <v>3.6</v>
      </c>
      <c r="DJ177" s="129">
        <v>1.01</v>
      </c>
      <c r="DK177" s="129">
        <v>0.94000000000000006</v>
      </c>
      <c r="DL177" s="129">
        <v>2.42</v>
      </c>
      <c r="DM177" s="129">
        <v>-1.17</v>
      </c>
      <c r="DN177" s="129">
        <v>-0.28000000000000003</v>
      </c>
      <c r="DO177" s="129">
        <v>0.73</v>
      </c>
      <c r="DP177" s="129">
        <v>-0.81</v>
      </c>
      <c r="DQ177" s="129">
        <v>0.71</v>
      </c>
      <c r="DR177" s="129">
        <v>2.4900000000000002</v>
      </c>
      <c r="DS177" s="129">
        <v>-2.65</v>
      </c>
      <c r="DT177" s="129">
        <v>0.26</v>
      </c>
      <c r="DU177" s="129">
        <v>-0.37</v>
      </c>
      <c r="DV177" s="129">
        <v>1.24</v>
      </c>
      <c r="DW177" s="129">
        <v>1.31</v>
      </c>
      <c r="DX177" s="129">
        <v>0.15</v>
      </c>
      <c r="DY177" s="129">
        <v>-1.67</v>
      </c>
      <c r="DZ177" s="129">
        <v>2.1099999999999994</v>
      </c>
      <c r="EA177" s="129">
        <v>-0.93</v>
      </c>
      <c r="EB177" s="129">
        <v>-0.18</v>
      </c>
      <c r="EC177" s="129">
        <v>-2.5</v>
      </c>
      <c r="ED177" s="129">
        <v>-0.35</v>
      </c>
      <c r="EE177" s="129">
        <v>-0.25</v>
      </c>
      <c r="EF177" s="129">
        <v>-1.8700000000000003</v>
      </c>
      <c r="EG177" s="129">
        <v>-4.3600000000000003</v>
      </c>
      <c r="EH177" s="129">
        <v>6.9999999999999993E-2</v>
      </c>
      <c r="EI177" s="129">
        <v>-1.5699999999999998</v>
      </c>
      <c r="EJ177" s="129">
        <v>-1.18</v>
      </c>
      <c r="EK177" s="129">
        <v>0.04</v>
      </c>
      <c r="EL177" s="129">
        <v>-1.71</v>
      </c>
      <c r="EM177" s="129">
        <v>-1.34</v>
      </c>
      <c r="EN177" s="129">
        <v>0.25</v>
      </c>
      <c r="EO177" s="129">
        <v>-2.4599999999999995</v>
      </c>
      <c r="EP177" s="129">
        <v>0.33</v>
      </c>
      <c r="EQ177" s="129">
        <v>-0.83000000000000007</v>
      </c>
      <c r="ER177" s="129">
        <v>-1.0900000000000001</v>
      </c>
      <c r="ES177" s="129">
        <v>-2.36</v>
      </c>
      <c r="ET177" s="129">
        <v>-1.44</v>
      </c>
      <c r="EU177" s="129">
        <v>-2.41</v>
      </c>
      <c r="EV177">
        <f>100*SUMIF('12pxv'!$E$39:$E$492,$A177,'12pxv'!H$39:H$492)/sub_peso!EV177</f>
        <v>1.01</v>
      </c>
      <c r="EW177">
        <f>100*SUMIF('12pxv'!$E$39:$E$492,$A177,'12pxv'!I$39:I$492)/sub_peso!EW177</f>
        <v>-1.56</v>
      </c>
      <c r="EX177">
        <f>100*SUMIF('12pxv'!$E$39:$E$492,$A177,'12pxv'!J$39:J$492)/sub_peso!EX177</f>
        <v>-0.21999999999999997</v>
      </c>
      <c r="EY177">
        <f>100*SUMIF('12pxv'!$E$39:$E$492,$A177,'12pxv'!K$39:K$492)/sub_peso!EY177</f>
        <v>-2.95</v>
      </c>
      <c r="EZ177">
        <f>100*SUMIF('12pxv'!$E$39:$E$492,$A177,'12pxv'!L$39:L$492)/sub_peso!EZ177</f>
        <v>1.38</v>
      </c>
      <c r="FA177">
        <f>100*SUMIF('12pxv'!$E$39:$E$492,$A177,'12pxv'!M$39:M$492)/sub_peso!FA177</f>
        <v>-0.72</v>
      </c>
      <c r="FB177">
        <f>100*SUMIF('12pxv'!$E$39:$E$492,$A177,'12pxv'!N$39:N$492)/sub_peso!FB177</f>
        <v>-0.16</v>
      </c>
      <c r="FC177">
        <f>100*SUMIF('12pxv'!$E$39:$E$492,$A177,'12pxv'!O$39:O$492)/sub_peso!FC177</f>
        <v>-0.36</v>
      </c>
      <c r="FD177">
        <f>100*SUMIF('12pxv'!$E$39:$E$492,$A177,'12pxv'!P$39:P$492)/sub_peso!FD177</f>
        <v>-0.52</v>
      </c>
      <c r="FE177">
        <f>100*SUMIF('12pxv'!$E$39:$E$492,$A177,'12pxv'!Q$39:Q$492)/sub_peso!FE177</f>
        <v>-0.4</v>
      </c>
      <c r="FF177">
        <f>100*SUMIF('12pxv'!$E$39:$E$492,$A177,'12pxv'!R$39:R$492)/sub_peso!FF177</f>
        <v>1.05</v>
      </c>
      <c r="FG177">
        <f>100*SUMIF('12pxv'!$E$39:$E$492,$A177,'12pxv'!S$39:S$492)/sub_peso!FG177</f>
        <v>-0.91</v>
      </c>
      <c r="FH177">
        <f>100*SUMIF('12pxv'!$E$39:$E$492,$A177,'12pxv'!T$39:T$492)/sub_peso!FH177</f>
        <v>-0.11000000000000001</v>
      </c>
      <c r="FI177">
        <f>100*SUMIF('12pxv'!$E$39:$E$492,$A177,'12pxv'!U$39:U$492)/sub_peso!FI177</f>
        <v>-1.43</v>
      </c>
      <c r="FJ177">
        <f>100*SUMIF('12pxv'!$E$39:$E$492,$A177,'12pxv'!V$39:V$492)/sub_peso!FJ177</f>
        <v>-1.03</v>
      </c>
      <c r="FK177">
        <f>100*SUMIF('12pxv'!$E$39:$E$492,$A177,'12pxv'!W$39:W$492)/sub_peso!FK177</f>
        <v>-1.6200000000000003</v>
      </c>
      <c r="FL177">
        <f>100*SUMIF('12pxv'!$E$39:$E$492,$A177,'12pxv'!X$39:X$492)/sub_peso!FL177</f>
        <v>-0.84</v>
      </c>
      <c r="FM177">
        <f>100*SUMIF('12pxv'!$E$39:$E$492,$A177,'12pxv'!Y$39:Y$492)/sub_peso!FM177</f>
        <v>-0.41</v>
      </c>
      <c r="FN177">
        <f>100*SUMIF('12pxv'!$E$39:$E$492,$A177,'12pxv'!Z$39:Z$492)/sub_peso!FN177</f>
        <v>-0.71</v>
      </c>
      <c r="FO177">
        <f>100*SUMIF('12pxv'!$E$39:$E$492,$A177,'12pxv'!AA$39:AA$492)/sub_peso!FO177</f>
        <v>1</v>
      </c>
      <c r="FP177">
        <f>100*SUMIF('12pxv'!$E$39:$E$492,$A177,'12pxv'!AB$39:AB$492)/sub_peso!FP177</f>
        <v>-0.40999999999999992</v>
      </c>
      <c r="FQ177">
        <f>100*SUMIF('12pxv'!$E$39:$E$492,$A177,'12pxv'!AC$39:AC$492)/sub_peso!FQ177</f>
        <v>1</v>
      </c>
      <c r="FR177">
        <f>100*SUMIF('12pxv'!$E$39:$E$492,$A177,'12pxv'!AD$39:AD$492)/sub_peso!FR177</f>
        <v>1.5000000000000002</v>
      </c>
      <c r="FS177">
        <f>100*SUMIF('12pxv'!$E$39:$E$492,$A177,'12pxv'!AE$39:AE$492)/sub_peso!FS177</f>
        <v>-0.9</v>
      </c>
      <c r="FT177">
        <f>100*SUMIF('12pxv'!$E$39:$E$492,$A177,'12pxv'!AF$39:AF$492)/sub_peso!FT177</f>
        <v>1.23</v>
      </c>
      <c r="FU177">
        <f>100*SUMIF('12pxv'!$E$39:$E$492,$A177,'12pxv'!AG$39:AG$492)/sub_peso!FU177</f>
        <v>1.06</v>
      </c>
      <c r="FV177">
        <f>100*SUMIF('12pxv'!$E$39:$E$492,$A177,'12pxv'!AH$39:AH$492)/sub_peso!FV177</f>
        <v>0.6</v>
      </c>
      <c r="FW177">
        <f>100*SUMIF('12pxv'!$E$39:$E$492,$A177,'12pxv'!AI$39:AI$492)/sub_peso!FW177</f>
        <v>-0.01</v>
      </c>
      <c r="FX177">
        <f>100*SUMIF('12pxv'!$E$39:$E$492,$A177,'12pxv'!AJ$39:AJ$492)/sub_peso!FX177</f>
        <v>0.79999999999999993</v>
      </c>
      <c r="FY177">
        <f>100*SUMIF('12pxv'!$E$39:$E$492,$A177,'12pxv'!AK$39:AK$492)/sub_peso!FY177</f>
        <v>0.68</v>
      </c>
      <c r="FZ177">
        <f>100*SUMIF('12pxv'!$E$39:$E$492,$A177,'12pxv'!AL$39:AL$492)/sub_peso!FZ177</f>
        <v>8.9999999999999983E-2</v>
      </c>
      <c r="GA177">
        <f>100*SUMIF('12pxv'!$E$39:$E$492,$A177,'12pxv'!AM$39:AM$492)/sub_peso!GA177</f>
        <v>-0.34</v>
      </c>
      <c r="GB177">
        <f>100*SUMIF('12pxv'!$E$39:$E$492,$A177,'12pxv'!AN$39:AN$492)/sub_peso!GB177</f>
        <v>-0.28000000000000003</v>
      </c>
    </row>
    <row r="178" spans="1:184" x14ac:dyDescent="0.25">
      <c r="A178" s="60">
        <v>3202028</v>
      </c>
      <c r="B178" s="56" t="s">
        <v>180</v>
      </c>
      <c r="C178" s="129">
        <v>7.9999999999999988E-2</v>
      </c>
      <c r="D178" s="129">
        <v>-7.0000000000000007E-2</v>
      </c>
      <c r="E178" s="129">
        <v>1.19</v>
      </c>
      <c r="F178" s="129">
        <v>1.37</v>
      </c>
      <c r="G178" s="129">
        <v>0.21</v>
      </c>
      <c r="H178" s="129">
        <v>-0.54</v>
      </c>
      <c r="I178" s="129">
        <v>0.44000000000000006</v>
      </c>
      <c r="J178" s="129">
        <v>0.22</v>
      </c>
      <c r="K178" s="129">
        <v>-0.16</v>
      </c>
      <c r="L178" s="129">
        <v>-0.57999999999999996</v>
      </c>
      <c r="M178" s="129">
        <v>-0.65</v>
      </c>
      <c r="N178" s="129">
        <v>-0.78</v>
      </c>
      <c r="O178" s="129">
        <v>-1.53</v>
      </c>
      <c r="P178" s="129">
        <v>-0.36999999999999994</v>
      </c>
      <c r="Q178" s="129">
        <v>-1.1200000000000001</v>
      </c>
      <c r="R178" s="129">
        <v>-0.93</v>
      </c>
      <c r="S178" s="129">
        <v>-0.25</v>
      </c>
      <c r="T178" s="129">
        <v>-2.5299999999999998</v>
      </c>
      <c r="U178" s="129">
        <v>-1.65</v>
      </c>
      <c r="V178" s="129">
        <v>-1.6800000000000002</v>
      </c>
      <c r="W178" s="129">
        <v>-0.52</v>
      </c>
      <c r="X178" s="129">
        <v>-1.97</v>
      </c>
      <c r="Y178" s="129">
        <v>0.31</v>
      </c>
      <c r="Z178" s="129">
        <v>-1.6699999999999997</v>
      </c>
      <c r="AA178" s="129">
        <v>-1.72</v>
      </c>
      <c r="AB178" s="129">
        <v>1.0900000000000001</v>
      </c>
      <c r="AC178" s="129">
        <v>2.58</v>
      </c>
      <c r="AD178" s="129">
        <v>-0.56999999999999995</v>
      </c>
      <c r="AE178" s="129">
        <v>2.52</v>
      </c>
      <c r="AF178" s="129">
        <v>-0.8</v>
      </c>
      <c r="AG178" s="129">
        <v>-0.14000000000000001</v>
      </c>
      <c r="AH178" s="129">
        <v>0.44</v>
      </c>
      <c r="AI178" s="129">
        <v>-2.25</v>
      </c>
      <c r="AJ178" s="129">
        <v>0.87</v>
      </c>
      <c r="AK178" s="129">
        <v>0.22000000000000003</v>
      </c>
      <c r="AL178" s="129">
        <v>9.9999999999999992E-2</v>
      </c>
      <c r="AM178" s="129">
        <v>2.0099999999999998</v>
      </c>
      <c r="AN178" s="129">
        <v>-0.32</v>
      </c>
      <c r="AO178" s="129">
        <v>2.82</v>
      </c>
      <c r="AP178" s="129">
        <v>2.97</v>
      </c>
      <c r="AQ178" s="129">
        <v>1.2</v>
      </c>
      <c r="AR178" s="129">
        <v>-1.4700000000000002</v>
      </c>
      <c r="AS178" s="129">
        <v>1.22</v>
      </c>
      <c r="AT178" s="129">
        <v>0.51</v>
      </c>
      <c r="AU178" s="129">
        <v>0.12</v>
      </c>
      <c r="AV178" s="129">
        <v>-1.2</v>
      </c>
      <c r="AW178" s="129">
        <v>-2.2000000000000002</v>
      </c>
      <c r="AX178" s="129">
        <v>-2.97</v>
      </c>
      <c r="AY178" s="129">
        <v>-1.6899999999999997</v>
      </c>
      <c r="AZ178" s="129">
        <v>-0.67</v>
      </c>
      <c r="BA178" s="129">
        <v>-3.87</v>
      </c>
      <c r="BB178" s="129">
        <v>1.17</v>
      </c>
      <c r="BC178" s="129">
        <v>-1.91</v>
      </c>
      <c r="BD178" s="129">
        <v>-1.46</v>
      </c>
      <c r="BE178" s="129">
        <v>-0.42</v>
      </c>
      <c r="BF178" s="129">
        <v>0.56000000000000005</v>
      </c>
      <c r="BG178" s="129">
        <v>0.6</v>
      </c>
      <c r="BH178" s="129">
        <v>0.30999999999999994</v>
      </c>
      <c r="BI178" s="129">
        <v>1.9499999999999997</v>
      </c>
      <c r="BJ178" s="129">
        <v>0.08</v>
      </c>
      <c r="BK178" s="129">
        <v>-0.09</v>
      </c>
      <c r="BL178" s="129">
        <v>-1.97</v>
      </c>
      <c r="BM178" s="129">
        <v>0.34</v>
      </c>
      <c r="BN178" s="129">
        <v>0.15</v>
      </c>
      <c r="BO178" s="129">
        <v>-1.41</v>
      </c>
      <c r="BP178" s="129">
        <v>1.35</v>
      </c>
      <c r="BQ178" s="129">
        <v>-0.45</v>
      </c>
      <c r="BR178" s="129">
        <v>0</v>
      </c>
      <c r="BS178" s="129">
        <v>0.13</v>
      </c>
      <c r="BT178" s="129">
        <v>-1.41</v>
      </c>
      <c r="BU178" s="129">
        <v>-1.1100000000000001</v>
      </c>
      <c r="BV178" s="129">
        <v>-1.91</v>
      </c>
      <c r="BW178" s="129">
        <v>-1.98</v>
      </c>
      <c r="BX178" s="129">
        <v>-1.1399999999999997</v>
      </c>
      <c r="BY178" s="129">
        <v>-0.68000000000000016</v>
      </c>
      <c r="BZ178" s="129">
        <v>-2.4500000000000002</v>
      </c>
      <c r="CA178" s="129">
        <v>-2.0299999999999998</v>
      </c>
      <c r="CB178" s="129">
        <v>0.35999999999999993</v>
      </c>
      <c r="CC178" s="129">
        <v>-1.5200000000000002</v>
      </c>
      <c r="CD178" s="129">
        <v>-0.34000000000000008</v>
      </c>
      <c r="CE178" s="129">
        <v>-0.95</v>
      </c>
      <c r="CF178" s="129">
        <v>-2.33</v>
      </c>
      <c r="CG178" s="129">
        <v>-0.16</v>
      </c>
      <c r="CH178" s="129">
        <v>-1.33</v>
      </c>
      <c r="CI178" s="129">
        <v>-1.37</v>
      </c>
      <c r="CJ178" s="129">
        <v>-0.22000000000000003</v>
      </c>
      <c r="CK178" s="129">
        <v>-1</v>
      </c>
      <c r="CL178" s="129">
        <v>-1.23</v>
      </c>
      <c r="CM178" s="129">
        <v>-1.36</v>
      </c>
      <c r="CN178" s="129">
        <v>-0.31</v>
      </c>
      <c r="CO178" s="129">
        <v>-2.64</v>
      </c>
      <c r="CP178" s="129">
        <v>-1.7599999999999998</v>
      </c>
      <c r="CQ178" s="129">
        <v>-0.36</v>
      </c>
      <c r="CR178" s="129">
        <v>-2.17</v>
      </c>
      <c r="CS178" s="129">
        <v>-0.54</v>
      </c>
      <c r="CT178" s="129">
        <v>-2.2200000000000002</v>
      </c>
      <c r="CU178" s="129">
        <v>-2.2000000000000002</v>
      </c>
      <c r="CV178" s="129">
        <v>-1.1200000000000001</v>
      </c>
      <c r="CW178" s="129">
        <v>2.14</v>
      </c>
      <c r="CX178" s="129">
        <v>-3.26</v>
      </c>
      <c r="CY178" s="129">
        <v>-0.54</v>
      </c>
      <c r="CZ178" s="129">
        <v>-0.53</v>
      </c>
      <c r="DA178" s="129">
        <v>-2.2400000000000002</v>
      </c>
      <c r="DB178" s="129">
        <v>-1.3900000000000001</v>
      </c>
      <c r="DC178" s="129">
        <v>0.6</v>
      </c>
      <c r="DD178" s="129">
        <v>-2.3200000000000003</v>
      </c>
      <c r="DE178" s="129">
        <v>-1.65</v>
      </c>
      <c r="DF178" s="129">
        <v>-0.7</v>
      </c>
      <c r="DG178" s="129">
        <v>-1.31</v>
      </c>
      <c r="DH178" s="129">
        <v>0.12999999999999998</v>
      </c>
      <c r="DI178" s="129">
        <v>-1.92</v>
      </c>
      <c r="DJ178" s="129">
        <v>1.78</v>
      </c>
      <c r="DK178" s="129">
        <v>-1.25</v>
      </c>
      <c r="DL178" s="129">
        <v>1</v>
      </c>
      <c r="DM178" s="129">
        <v>-0.59000000000000008</v>
      </c>
      <c r="DN178" s="129">
        <v>1.0800000000000003</v>
      </c>
      <c r="DO178" s="129">
        <v>-1.53</v>
      </c>
      <c r="DP178" s="129">
        <v>-0.28999999999999998</v>
      </c>
      <c r="DQ178" s="129">
        <v>-1.6</v>
      </c>
      <c r="DR178" s="129">
        <v>0.59999999999999987</v>
      </c>
      <c r="DS178" s="129">
        <v>-0.1</v>
      </c>
      <c r="DT178" s="129">
        <v>-3.96</v>
      </c>
      <c r="DU178" s="129">
        <v>0.1</v>
      </c>
      <c r="DV178" s="129">
        <v>-1.1399999999999999</v>
      </c>
      <c r="DW178" s="129">
        <v>0.95</v>
      </c>
      <c r="DX178" s="129">
        <v>-0.87</v>
      </c>
      <c r="DY178" s="129">
        <v>-0.54</v>
      </c>
      <c r="DZ178" s="129">
        <v>0.5</v>
      </c>
      <c r="EA178" s="129">
        <v>-1.34</v>
      </c>
      <c r="EB178" s="129">
        <v>-1.96</v>
      </c>
      <c r="EC178" s="129">
        <v>-0.25</v>
      </c>
      <c r="ED178" s="129">
        <v>1.41</v>
      </c>
      <c r="EE178" s="129">
        <v>-2.54</v>
      </c>
      <c r="EF178" s="129">
        <v>-0.52</v>
      </c>
      <c r="EG178" s="129">
        <v>-1.56</v>
      </c>
      <c r="EH178" s="129">
        <v>-2.89</v>
      </c>
      <c r="EI178" s="129">
        <v>-3.03</v>
      </c>
      <c r="EJ178" s="129">
        <v>1.23</v>
      </c>
      <c r="EK178" s="129">
        <v>-1.33</v>
      </c>
      <c r="EL178" s="129">
        <v>-2.8299999999999996</v>
      </c>
      <c r="EM178" s="129">
        <v>-0.03</v>
      </c>
      <c r="EN178" s="129">
        <v>-2.65</v>
      </c>
      <c r="EO178" s="129">
        <v>0.34</v>
      </c>
      <c r="EP178" s="129">
        <v>0.14000000000000001</v>
      </c>
      <c r="EQ178" s="129">
        <v>-0.34</v>
      </c>
      <c r="ER178" s="129">
        <v>-1.7500000000000002</v>
      </c>
      <c r="ES178" s="129">
        <v>-1.17</v>
      </c>
      <c r="ET178" s="129">
        <v>-1.34</v>
      </c>
      <c r="EU178" s="129">
        <v>0.1</v>
      </c>
      <c r="EV178">
        <f>100*SUMIF('12pxv'!$E$39:$E$492,$A178,'12pxv'!H$39:H$492)/sub_peso!EV178</f>
        <v>0.94000000000000006</v>
      </c>
      <c r="EW178">
        <f>100*SUMIF('12pxv'!$E$39:$E$492,$A178,'12pxv'!I$39:I$492)/sub_peso!EW178</f>
        <v>-2.7200000000000006</v>
      </c>
      <c r="EX178">
        <f>100*SUMIF('12pxv'!$E$39:$E$492,$A178,'12pxv'!J$39:J$492)/sub_peso!EX178</f>
        <v>-0.6100000000000001</v>
      </c>
      <c r="EY178">
        <f>100*SUMIF('12pxv'!$E$39:$E$492,$A178,'12pxv'!K$39:K$492)/sub_peso!EY178</f>
        <v>-1.26</v>
      </c>
      <c r="EZ178">
        <f>100*SUMIF('12pxv'!$E$39:$E$492,$A178,'12pxv'!L$39:L$492)/sub_peso!EZ178</f>
        <v>-1.2699999999999998</v>
      </c>
      <c r="FA178">
        <f>100*SUMIF('12pxv'!$E$39:$E$492,$A178,'12pxv'!M$39:M$492)/sub_peso!FA178</f>
        <v>0.76</v>
      </c>
      <c r="FB178">
        <f>100*SUMIF('12pxv'!$E$39:$E$492,$A178,'12pxv'!N$39:N$492)/sub_peso!FB178</f>
        <v>0.73</v>
      </c>
      <c r="FC178">
        <f>100*SUMIF('12pxv'!$E$39:$E$492,$A178,'12pxv'!O$39:O$492)/sub_peso!FC178</f>
        <v>0.37</v>
      </c>
      <c r="FD178">
        <f>100*SUMIF('12pxv'!$E$39:$E$492,$A178,'12pxv'!P$39:P$492)/sub_peso!FD178</f>
        <v>-1.1499999999999999</v>
      </c>
      <c r="FE178">
        <f>100*SUMIF('12pxv'!$E$39:$E$492,$A178,'12pxv'!Q$39:Q$492)/sub_peso!FE178</f>
        <v>-0.55000000000000016</v>
      </c>
      <c r="FF178">
        <f>100*SUMIF('12pxv'!$E$39:$E$492,$A178,'12pxv'!R$39:R$492)/sub_peso!FF178</f>
        <v>0.03</v>
      </c>
      <c r="FG178">
        <f>100*SUMIF('12pxv'!$E$39:$E$492,$A178,'12pxv'!S$39:S$492)/sub_peso!FG178</f>
        <v>-0.49000000000000005</v>
      </c>
      <c r="FH178">
        <f>100*SUMIF('12pxv'!$E$39:$E$492,$A178,'12pxv'!T$39:T$492)/sub_peso!FH178</f>
        <v>1.55</v>
      </c>
      <c r="FI178">
        <f>100*SUMIF('12pxv'!$E$39:$E$492,$A178,'12pxv'!U$39:U$492)/sub_peso!FI178</f>
        <v>0.85</v>
      </c>
      <c r="FJ178">
        <f>100*SUMIF('12pxv'!$E$39:$E$492,$A178,'12pxv'!V$39:V$492)/sub_peso!FJ178</f>
        <v>0.61999999999999988</v>
      </c>
      <c r="FK178">
        <f>100*SUMIF('12pxv'!$E$39:$E$492,$A178,'12pxv'!W$39:W$492)/sub_peso!FK178</f>
        <v>0.54</v>
      </c>
      <c r="FL178">
        <f>100*SUMIF('12pxv'!$E$39:$E$492,$A178,'12pxv'!X$39:X$492)/sub_peso!FL178</f>
        <v>0.53</v>
      </c>
      <c r="FM178">
        <f>100*SUMIF('12pxv'!$E$39:$E$492,$A178,'12pxv'!Y$39:Y$492)/sub_peso!FM178</f>
        <v>-7.0000000000000021E-2</v>
      </c>
      <c r="FN178">
        <f>100*SUMIF('12pxv'!$E$39:$E$492,$A178,'12pxv'!Z$39:Z$492)/sub_peso!FN178</f>
        <v>0.68000000000000016</v>
      </c>
      <c r="FO178">
        <f>100*SUMIF('12pxv'!$E$39:$E$492,$A178,'12pxv'!AA$39:AA$492)/sub_peso!FO178</f>
        <v>-0.39</v>
      </c>
      <c r="FP178">
        <f>100*SUMIF('12pxv'!$E$39:$E$492,$A178,'12pxv'!AB$39:AB$492)/sub_peso!FP178</f>
        <v>0.45</v>
      </c>
      <c r="FQ178">
        <f>100*SUMIF('12pxv'!$E$39:$E$492,$A178,'12pxv'!AC$39:AC$492)/sub_peso!FQ178</f>
        <v>1.26</v>
      </c>
      <c r="FR178">
        <f>100*SUMIF('12pxv'!$E$39:$E$492,$A178,'12pxv'!AD$39:AD$492)/sub_peso!FR178</f>
        <v>-7.9999999999999988E-2</v>
      </c>
      <c r="FS178">
        <f>100*SUMIF('12pxv'!$E$39:$E$492,$A178,'12pxv'!AE$39:AE$492)/sub_peso!FS178</f>
        <v>0.18</v>
      </c>
      <c r="FT178">
        <f>100*SUMIF('12pxv'!$E$39:$E$492,$A178,'12pxv'!AF$39:AF$492)/sub_peso!FT178</f>
        <v>0.46</v>
      </c>
      <c r="FU178">
        <f>100*SUMIF('12pxv'!$E$39:$E$492,$A178,'12pxv'!AG$39:AG$492)/sub_peso!FU178</f>
        <v>0.61</v>
      </c>
      <c r="FV178">
        <f>100*SUMIF('12pxv'!$E$39:$E$492,$A178,'12pxv'!AH$39:AH$492)/sub_peso!FV178</f>
        <v>-0.23</v>
      </c>
      <c r="FW178">
        <f>100*SUMIF('12pxv'!$E$39:$E$492,$A178,'12pxv'!AI$39:AI$492)/sub_peso!FW178</f>
        <v>-7.0000000000000007E-2</v>
      </c>
      <c r="FX178">
        <f>100*SUMIF('12pxv'!$E$39:$E$492,$A178,'12pxv'!AJ$39:AJ$492)/sub_peso!FX178</f>
        <v>1.1299999999999999</v>
      </c>
      <c r="FY178">
        <f>100*SUMIF('12pxv'!$E$39:$E$492,$A178,'12pxv'!AK$39:AK$492)/sub_peso!FY178</f>
        <v>-1.22</v>
      </c>
      <c r="FZ178">
        <f>100*SUMIF('12pxv'!$E$39:$E$492,$A178,'12pxv'!AL$39:AL$492)/sub_peso!FZ178</f>
        <v>-0.04</v>
      </c>
      <c r="GA178">
        <f>100*SUMIF('12pxv'!$E$39:$E$492,$A178,'12pxv'!AM$39:AM$492)/sub_peso!GA178</f>
        <v>-0.82</v>
      </c>
      <c r="GB178">
        <f>100*SUMIF('12pxv'!$E$39:$E$492,$A178,'12pxv'!AN$39:AN$492)/sub_peso!GB178</f>
        <v>-1</v>
      </c>
    </row>
    <row r="179" spans="1:184" x14ac:dyDescent="0.25">
      <c r="A179" s="60">
        <v>3301002</v>
      </c>
      <c r="B179" s="56" t="s">
        <v>181</v>
      </c>
      <c r="C179" s="129">
        <v>0.81000000000000016</v>
      </c>
      <c r="D179" s="129">
        <v>-0.21000000000000002</v>
      </c>
      <c r="E179" s="129">
        <v>-1.67</v>
      </c>
      <c r="F179" s="129">
        <v>2.86</v>
      </c>
      <c r="G179" s="129">
        <v>-0.71</v>
      </c>
      <c r="H179" s="129">
        <v>1.03</v>
      </c>
      <c r="I179" s="129">
        <v>0.61</v>
      </c>
      <c r="J179" s="129">
        <v>0.87</v>
      </c>
      <c r="K179" s="129">
        <v>3.09</v>
      </c>
      <c r="L179" s="129">
        <v>0.37</v>
      </c>
      <c r="M179" s="129">
        <v>0.14000000000000001</v>
      </c>
      <c r="N179" s="129">
        <v>0.03</v>
      </c>
      <c r="O179" s="129">
        <v>0.59</v>
      </c>
      <c r="P179" s="129">
        <v>1.03</v>
      </c>
      <c r="Q179" s="129">
        <v>0.54</v>
      </c>
      <c r="R179" s="129">
        <v>0.14000000000000001</v>
      </c>
      <c r="S179" s="129">
        <v>0.12000000000000001</v>
      </c>
      <c r="T179" s="129">
        <v>0.94999999999999984</v>
      </c>
      <c r="U179" s="129">
        <v>1.05</v>
      </c>
      <c r="V179" s="129">
        <v>-1</v>
      </c>
      <c r="W179" s="129">
        <v>0.69</v>
      </c>
      <c r="X179" s="129">
        <v>0.33</v>
      </c>
      <c r="Y179" s="129">
        <v>0.76</v>
      </c>
      <c r="Z179" s="129">
        <v>-0.54</v>
      </c>
      <c r="AA179" s="129">
        <v>1.46</v>
      </c>
      <c r="AB179" s="129">
        <v>0.08</v>
      </c>
      <c r="AC179" s="129">
        <v>-0.9</v>
      </c>
      <c r="AD179" s="129">
        <v>-0.49</v>
      </c>
      <c r="AE179" s="129">
        <v>1.21</v>
      </c>
      <c r="AF179" s="129">
        <v>0.79</v>
      </c>
      <c r="AG179" s="129">
        <v>0.25</v>
      </c>
      <c r="AH179" s="129">
        <v>0.88</v>
      </c>
      <c r="AI179" s="129">
        <v>0.61</v>
      </c>
      <c r="AJ179" s="129">
        <v>0.42</v>
      </c>
      <c r="AK179" s="129">
        <v>-0.03</v>
      </c>
      <c r="AL179" s="129">
        <v>0.52</v>
      </c>
      <c r="AM179" s="129">
        <v>-1.56</v>
      </c>
      <c r="AN179" s="129">
        <v>0.4</v>
      </c>
      <c r="AO179" s="129">
        <v>-0.67</v>
      </c>
      <c r="AP179" s="129">
        <v>3.3400000000000003</v>
      </c>
      <c r="AQ179" s="129">
        <v>0.95</v>
      </c>
      <c r="AR179" s="129">
        <v>0.88</v>
      </c>
      <c r="AS179" s="129">
        <v>0.87</v>
      </c>
      <c r="AT179" s="129">
        <v>1.27</v>
      </c>
      <c r="AU179" s="129">
        <v>-0.57999999999999996</v>
      </c>
      <c r="AV179" s="129">
        <v>0.28999999999999998</v>
      </c>
      <c r="AW179" s="129">
        <v>-0.11</v>
      </c>
      <c r="AX179" s="129">
        <v>-1.35</v>
      </c>
      <c r="AY179" s="129">
        <v>1.34</v>
      </c>
      <c r="AZ179" s="129">
        <v>0.25</v>
      </c>
      <c r="BA179" s="129">
        <v>0.76</v>
      </c>
      <c r="BB179" s="129">
        <v>1.3600000000000003</v>
      </c>
      <c r="BC179" s="129">
        <v>-0.85</v>
      </c>
      <c r="BD179" s="129">
        <v>0.99</v>
      </c>
      <c r="BE179" s="129">
        <v>0.5</v>
      </c>
      <c r="BF179" s="129">
        <v>0.59000000000000008</v>
      </c>
      <c r="BG179" s="129">
        <v>0.98</v>
      </c>
      <c r="BH179" s="129">
        <v>0.89</v>
      </c>
      <c r="BI179" s="129">
        <v>-0.15</v>
      </c>
      <c r="BJ179" s="129">
        <v>0.47999999999999987</v>
      </c>
      <c r="BK179" s="129">
        <v>-1.55</v>
      </c>
      <c r="BL179" s="129">
        <v>0.46</v>
      </c>
      <c r="BM179" s="129">
        <v>-3.0000000000000002E-2</v>
      </c>
      <c r="BN179" s="129">
        <v>-0.44</v>
      </c>
      <c r="BO179" s="129">
        <v>2.08</v>
      </c>
      <c r="BP179" s="129">
        <v>-0.45000000000000007</v>
      </c>
      <c r="BQ179" s="129">
        <v>2.0099999999999998</v>
      </c>
      <c r="BR179" s="129">
        <v>-0.10000000000000002</v>
      </c>
      <c r="BS179" s="129">
        <v>0.97</v>
      </c>
      <c r="BT179" s="129">
        <v>1.32</v>
      </c>
      <c r="BU179" s="129">
        <v>0.17</v>
      </c>
      <c r="BV179" s="129">
        <v>0.47000000000000003</v>
      </c>
      <c r="BW179" s="129">
        <v>0.56000000000000005</v>
      </c>
      <c r="BX179" s="129">
        <v>-0.68</v>
      </c>
      <c r="BY179" s="129">
        <v>-6.0000000000000005E-2</v>
      </c>
      <c r="BZ179" s="129">
        <v>0.6</v>
      </c>
      <c r="CA179" s="129">
        <v>-0.53999999999999992</v>
      </c>
      <c r="CB179" s="129">
        <v>0.2</v>
      </c>
      <c r="CC179" s="129">
        <v>0.97</v>
      </c>
      <c r="CD179" s="129">
        <v>-0.23</v>
      </c>
      <c r="CE179" s="129">
        <v>1.0900000000000001</v>
      </c>
      <c r="CF179" s="129">
        <v>0.02</v>
      </c>
      <c r="CG179" s="129">
        <v>0.63</v>
      </c>
      <c r="CH179" s="129">
        <v>-0.36</v>
      </c>
      <c r="CI179" s="129">
        <v>0.18</v>
      </c>
      <c r="CJ179" s="129">
        <v>-0.54</v>
      </c>
      <c r="CK179" s="129">
        <v>6.0000000000000005E-2</v>
      </c>
      <c r="CL179" s="129">
        <v>-0.17</v>
      </c>
      <c r="CM179" s="129">
        <v>0.25</v>
      </c>
      <c r="CN179" s="129">
        <v>-1.1200000000000001</v>
      </c>
      <c r="CO179" s="129">
        <v>-1.8299999999999998</v>
      </c>
      <c r="CP179" s="129">
        <v>-1.32</v>
      </c>
      <c r="CQ179" s="129">
        <v>0.17</v>
      </c>
      <c r="CR179" s="129">
        <v>-0.06</v>
      </c>
      <c r="CS179" s="129">
        <v>-1.94</v>
      </c>
      <c r="CT179" s="129">
        <v>1.07</v>
      </c>
      <c r="CU179" s="129">
        <v>-0.6</v>
      </c>
      <c r="CV179" s="129">
        <v>-1.8699999999999997</v>
      </c>
      <c r="CW179" s="129">
        <v>-0.77</v>
      </c>
      <c r="CX179" s="129">
        <v>0.86999999999999988</v>
      </c>
      <c r="CY179" s="129">
        <v>-0.39</v>
      </c>
      <c r="CZ179" s="129">
        <v>0.51</v>
      </c>
      <c r="DA179" s="129">
        <v>-1.1399999999999999</v>
      </c>
      <c r="DB179" s="129">
        <v>0.35</v>
      </c>
      <c r="DC179" s="129">
        <v>0.76</v>
      </c>
      <c r="DD179" s="129">
        <v>1.1100000000000001</v>
      </c>
      <c r="DE179" s="129">
        <v>-0.36</v>
      </c>
      <c r="DF179" s="129">
        <v>2.56</v>
      </c>
      <c r="DG179" s="129">
        <v>-0.17000000000000004</v>
      </c>
      <c r="DH179" s="129">
        <v>0.28999999999999998</v>
      </c>
      <c r="DI179" s="129">
        <v>0.4900000000000001</v>
      </c>
      <c r="DJ179" s="129">
        <v>0.27000000000000007</v>
      </c>
      <c r="DK179" s="129">
        <v>-0.75</v>
      </c>
      <c r="DL179" s="129">
        <v>-1.26</v>
      </c>
      <c r="DM179" s="129">
        <v>2.1300000000000003</v>
      </c>
      <c r="DN179" s="129">
        <v>-1.0900000000000003</v>
      </c>
      <c r="DO179" s="129">
        <v>-7.0000000000000007E-2</v>
      </c>
      <c r="DP179" s="129">
        <v>0.2</v>
      </c>
      <c r="DQ179" s="129">
        <v>0.76</v>
      </c>
      <c r="DR179" s="129">
        <v>-1.2099999999999997</v>
      </c>
      <c r="DS179" s="129">
        <v>-0.24000000000000002</v>
      </c>
      <c r="DT179" s="129">
        <v>0.87</v>
      </c>
      <c r="DU179" s="129">
        <v>0.63</v>
      </c>
      <c r="DV179" s="129">
        <v>-0.27999999999999997</v>
      </c>
      <c r="DW179" s="129">
        <v>-1.74</v>
      </c>
      <c r="DX179" s="129">
        <v>1.33</v>
      </c>
      <c r="DY179" s="129">
        <v>6.9999999999999993E-2</v>
      </c>
      <c r="DZ179" s="129">
        <v>-2.0000000000000004E-2</v>
      </c>
      <c r="EA179" s="129">
        <v>-0.71000000000000008</v>
      </c>
      <c r="EB179" s="129">
        <v>1.55</v>
      </c>
      <c r="EC179" s="129">
        <v>2.33</v>
      </c>
      <c r="ED179" s="129">
        <v>-0.71</v>
      </c>
      <c r="EE179" s="129">
        <v>0.94999999999999984</v>
      </c>
      <c r="EF179" s="129">
        <v>0.66</v>
      </c>
      <c r="EG179" s="129">
        <v>0.2</v>
      </c>
      <c r="EH179" s="129">
        <v>0.69</v>
      </c>
      <c r="EI179" s="129">
        <v>-1.1100000000000001</v>
      </c>
      <c r="EJ179" s="129">
        <v>-0.64</v>
      </c>
      <c r="EK179" s="129">
        <v>1.18</v>
      </c>
      <c r="EL179" s="129">
        <v>0.59</v>
      </c>
      <c r="EM179" s="129">
        <v>-0.28999999999999998</v>
      </c>
      <c r="EN179" s="129">
        <v>0.69</v>
      </c>
      <c r="EO179" s="129">
        <v>2.27</v>
      </c>
      <c r="EP179" s="129">
        <v>-0.71</v>
      </c>
      <c r="EQ179" s="129">
        <v>1.67</v>
      </c>
      <c r="ER179" s="129">
        <v>1.49</v>
      </c>
      <c r="ES179" s="129">
        <v>-0.90999999999999981</v>
      </c>
      <c r="ET179" s="129">
        <v>2.75</v>
      </c>
      <c r="EU179" s="129">
        <v>0.51</v>
      </c>
      <c r="EV179">
        <f>100*SUMIF('12pxv'!$E$39:$E$492,$A179,'12pxv'!H$39:H$492)/sub_peso!EV179</f>
        <v>-0.82000000000000006</v>
      </c>
      <c r="EW179">
        <f>100*SUMIF('12pxv'!$E$39:$E$492,$A179,'12pxv'!I$39:I$492)/sub_peso!EW179</f>
        <v>2.15</v>
      </c>
      <c r="EX179">
        <f>100*SUMIF('12pxv'!$E$39:$E$492,$A179,'12pxv'!J$39:J$492)/sub_peso!EX179</f>
        <v>7.0000000000000007E-2</v>
      </c>
      <c r="EY179">
        <f>100*SUMIF('12pxv'!$E$39:$E$492,$A179,'12pxv'!K$39:K$492)/sub_peso!EY179</f>
        <v>-0.74</v>
      </c>
      <c r="EZ179">
        <f>100*SUMIF('12pxv'!$E$39:$E$492,$A179,'12pxv'!L$39:L$492)/sub_peso!EZ179</f>
        <v>-0.06</v>
      </c>
      <c r="FA179">
        <f>100*SUMIF('12pxv'!$E$39:$E$492,$A179,'12pxv'!M$39:M$492)/sub_peso!FA179</f>
        <v>0.33</v>
      </c>
      <c r="FB179">
        <f>100*SUMIF('12pxv'!$E$39:$E$492,$A179,'12pxv'!N$39:N$492)/sub_peso!FB179</f>
        <v>0.36</v>
      </c>
      <c r="FC179">
        <f>100*SUMIF('12pxv'!$E$39:$E$492,$A179,'12pxv'!O$39:O$492)/sub_peso!FC179</f>
        <v>0.52</v>
      </c>
      <c r="FD179">
        <f>100*SUMIF('12pxv'!$E$39:$E$492,$A179,'12pxv'!P$39:P$492)/sub_peso!FD179</f>
        <v>1.6800000000000002</v>
      </c>
      <c r="FE179">
        <f>100*SUMIF('12pxv'!$E$39:$E$492,$A179,'12pxv'!Q$39:Q$492)/sub_peso!FE179</f>
        <v>1.48</v>
      </c>
      <c r="FF179">
        <f>100*SUMIF('12pxv'!$E$39:$E$492,$A179,'12pxv'!R$39:R$492)/sub_peso!FF179</f>
        <v>0.64</v>
      </c>
      <c r="FG179">
        <f>100*SUMIF('12pxv'!$E$39:$E$492,$A179,'12pxv'!S$39:S$492)/sub_peso!FG179</f>
        <v>-0.61</v>
      </c>
      <c r="FH179">
        <f>100*SUMIF('12pxv'!$E$39:$E$492,$A179,'12pxv'!T$39:T$492)/sub_peso!FH179</f>
        <v>1.4300000000000002</v>
      </c>
      <c r="FI179">
        <f>100*SUMIF('12pxv'!$E$39:$E$492,$A179,'12pxv'!U$39:U$492)/sub_peso!FI179</f>
        <v>2.15</v>
      </c>
      <c r="FJ179">
        <f>100*SUMIF('12pxv'!$E$39:$E$492,$A179,'12pxv'!V$39:V$492)/sub_peso!FJ179</f>
        <v>0.37</v>
      </c>
      <c r="FK179">
        <f>100*SUMIF('12pxv'!$E$39:$E$492,$A179,'12pxv'!W$39:W$492)/sub_peso!FK179</f>
        <v>0.09</v>
      </c>
      <c r="FL179">
        <f>100*SUMIF('12pxv'!$E$39:$E$492,$A179,'12pxv'!X$39:X$492)/sub_peso!FL179</f>
        <v>-0.56999999999999995</v>
      </c>
      <c r="FM179">
        <f>100*SUMIF('12pxv'!$E$39:$E$492,$A179,'12pxv'!Y$39:Y$492)/sub_peso!FM179</f>
        <v>-1.24</v>
      </c>
      <c r="FN179">
        <f>100*SUMIF('12pxv'!$E$39:$E$492,$A179,'12pxv'!Z$39:Z$492)/sub_peso!FN179</f>
        <v>-0.12000000000000001</v>
      </c>
      <c r="FO179">
        <f>100*SUMIF('12pxv'!$E$39:$E$492,$A179,'12pxv'!AA$39:AA$492)/sub_peso!FO179</f>
        <v>0.23</v>
      </c>
      <c r="FP179">
        <f>100*SUMIF('12pxv'!$E$39:$E$492,$A179,'12pxv'!AB$39:AB$492)/sub_peso!FP179</f>
        <v>0.5</v>
      </c>
      <c r="FQ179">
        <f>100*SUMIF('12pxv'!$E$39:$E$492,$A179,'12pxv'!AC$39:AC$492)/sub_peso!FQ179</f>
        <v>0.17</v>
      </c>
      <c r="FR179">
        <f>100*SUMIF('12pxv'!$E$39:$E$492,$A179,'12pxv'!AD$39:AD$492)/sub_peso!FR179</f>
        <v>1.17</v>
      </c>
      <c r="FS179">
        <f>100*SUMIF('12pxv'!$E$39:$E$492,$A179,'12pxv'!AE$39:AE$492)/sub_peso!FS179</f>
        <v>0.32999999999999996</v>
      </c>
      <c r="FT179">
        <f>100*SUMIF('12pxv'!$E$39:$E$492,$A179,'12pxv'!AF$39:AF$492)/sub_peso!FT179</f>
        <v>-1.31</v>
      </c>
      <c r="FU179">
        <f>100*SUMIF('12pxv'!$E$39:$E$492,$A179,'12pxv'!AG$39:AG$492)/sub_peso!FU179</f>
        <v>1.01</v>
      </c>
      <c r="FV179">
        <f>100*SUMIF('12pxv'!$E$39:$E$492,$A179,'12pxv'!AH$39:AH$492)/sub_peso!FV179</f>
        <v>1.1200000000000001</v>
      </c>
      <c r="FW179">
        <f>100*SUMIF('12pxv'!$E$39:$E$492,$A179,'12pxv'!AI$39:AI$492)/sub_peso!FW179</f>
        <v>2.76</v>
      </c>
      <c r="FX179">
        <f>100*SUMIF('12pxv'!$E$39:$E$492,$A179,'12pxv'!AJ$39:AJ$492)/sub_peso!FX179</f>
        <v>1.36</v>
      </c>
      <c r="FY179">
        <f>100*SUMIF('12pxv'!$E$39:$E$492,$A179,'12pxv'!AK$39:AK$492)/sub_peso!FY179</f>
        <v>-0.37000000000000005</v>
      </c>
      <c r="FZ179">
        <f>100*SUMIF('12pxv'!$E$39:$E$492,$A179,'12pxv'!AL$39:AL$492)/sub_peso!FZ179</f>
        <v>1.1100000000000001</v>
      </c>
      <c r="GA179">
        <f>100*SUMIF('12pxv'!$E$39:$E$492,$A179,'12pxv'!AM$39:AM$492)/sub_peso!GA179</f>
        <v>1.23</v>
      </c>
      <c r="GB179">
        <f>100*SUMIF('12pxv'!$E$39:$E$492,$A179,'12pxv'!AN$39:AN$492)/sub_peso!GB179</f>
        <v>2.21</v>
      </c>
    </row>
    <row r="180" spans="1:184" x14ac:dyDescent="0.25">
      <c r="A180" s="60">
        <v>3301009</v>
      </c>
      <c r="B180" s="56" t="s">
        <v>182</v>
      </c>
      <c r="C180" s="129">
        <v>0.83</v>
      </c>
      <c r="D180" s="129">
        <v>0.33</v>
      </c>
      <c r="E180" s="129">
        <v>-0.69</v>
      </c>
      <c r="F180" s="129">
        <v>2.99</v>
      </c>
      <c r="G180" s="129">
        <v>2.4900000000000002</v>
      </c>
      <c r="H180" s="129">
        <v>10.54</v>
      </c>
      <c r="I180" s="129">
        <v>-6.67</v>
      </c>
      <c r="J180" s="129">
        <v>1.23</v>
      </c>
      <c r="K180" s="129">
        <v>-2.64</v>
      </c>
      <c r="L180" s="129">
        <v>0.64</v>
      </c>
      <c r="M180" s="129">
        <v>2.92</v>
      </c>
      <c r="N180" s="129">
        <v>0.92000000000000015</v>
      </c>
      <c r="O180" s="129">
        <v>-1.8000000000000003</v>
      </c>
      <c r="P180" s="129">
        <v>1.66</v>
      </c>
      <c r="Q180" s="129">
        <v>2.4900000000000002</v>
      </c>
      <c r="R180" s="129">
        <v>1.44</v>
      </c>
      <c r="S180" s="129">
        <v>2.1</v>
      </c>
      <c r="T180" s="129">
        <v>-1.34</v>
      </c>
      <c r="U180" s="129">
        <v>4.6100000000000003</v>
      </c>
      <c r="V180" s="129">
        <v>0.34</v>
      </c>
      <c r="W180" s="129">
        <v>-0.13</v>
      </c>
      <c r="X180" s="129">
        <v>1.5</v>
      </c>
      <c r="Y180" s="129">
        <v>-0.10999999999999999</v>
      </c>
      <c r="Z180" s="129">
        <v>1.81</v>
      </c>
      <c r="AA180" s="129">
        <v>0.35</v>
      </c>
      <c r="AB180" s="129">
        <v>1.8299999999999998</v>
      </c>
      <c r="AC180" s="129">
        <v>-1.72</v>
      </c>
      <c r="AD180" s="129">
        <v>3.32</v>
      </c>
      <c r="AE180" s="129">
        <v>-0.17</v>
      </c>
      <c r="AF180" s="129">
        <v>2.17</v>
      </c>
      <c r="AG180" s="129">
        <v>0.99</v>
      </c>
      <c r="AH180" s="129">
        <v>-0.98999999999999988</v>
      </c>
      <c r="AI180" s="129">
        <v>-0.84</v>
      </c>
      <c r="AJ180" s="129">
        <v>2.04</v>
      </c>
      <c r="AK180" s="129">
        <v>-0.33</v>
      </c>
      <c r="AL180" s="129">
        <v>1.05</v>
      </c>
      <c r="AM180" s="129">
        <v>-1.1299999999999999</v>
      </c>
      <c r="AN180" s="129">
        <v>1.72</v>
      </c>
      <c r="AO180" s="129">
        <v>0.85</v>
      </c>
      <c r="AP180" s="129">
        <v>3.03</v>
      </c>
      <c r="AQ180" s="129">
        <v>2.92</v>
      </c>
      <c r="AR180" s="129">
        <v>0.96999999999999986</v>
      </c>
      <c r="AS180" s="129">
        <v>-1.57</v>
      </c>
      <c r="AT180" s="129">
        <v>0.36</v>
      </c>
      <c r="AU180" s="129">
        <v>0.83</v>
      </c>
      <c r="AV180" s="129">
        <v>1.87</v>
      </c>
      <c r="AW180" s="129">
        <v>-0.90000000000000013</v>
      </c>
      <c r="AX180" s="129">
        <v>-2.37</v>
      </c>
      <c r="AY180" s="129">
        <v>-0.06</v>
      </c>
      <c r="AZ180" s="129">
        <v>0.57999999999999996</v>
      </c>
      <c r="BA180" s="129">
        <v>2.2000000000000002</v>
      </c>
      <c r="BB180" s="129">
        <v>-0.35</v>
      </c>
      <c r="BC180" s="129">
        <v>1.39</v>
      </c>
      <c r="BD180" s="129">
        <v>-2.0499999999999998</v>
      </c>
      <c r="BE180" s="129">
        <v>1.74</v>
      </c>
      <c r="BF180" s="129">
        <v>1.01</v>
      </c>
      <c r="BG180" s="129">
        <v>-0.04</v>
      </c>
      <c r="BH180" s="129">
        <v>-0.39</v>
      </c>
      <c r="BI180" s="129">
        <v>-1.96</v>
      </c>
      <c r="BJ180" s="129">
        <v>-0.36</v>
      </c>
      <c r="BK180" s="129">
        <v>1.67</v>
      </c>
      <c r="BL180" s="129">
        <v>1.24</v>
      </c>
      <c r="BM180" s="129">
        <v>0.27000000000000007</v>
      </c>
      <c r="BN180" s="129">
        <v>-0.2</v>
      </c>
      <c r="BO180" s="129">
        <v>2.06</v>
      </c>
      <c r="BP180" s="129">
        <v>-0.63</v>
      </c>
      <c r="BQ180" s="129">
        <v>-0.02</v>
      </c>
      <c r="BR180" s="129">
        <v>1.73</v>
      </c>
      <c r="BS180" s="129">
        <v>-0.4</v>
      </c>
      <c r="BT180" s="129">
        <v>0.69</v>
      </c>
      <c r="BU180" s="129">
        <v>-0.5099999999999999</v>
      </c>
      <c r="BV180" s="129">
        <v>0.7599999999999999</v>
      </c>
      <c r="BW180" s="129">
        <v>1.96</v>
      </c>
      <c r="BX180" s="129">
        <v>0.84000000000000008</v>
      </c>
      <c r="BY180" s="129">
        <v>1.19</v>
      </c>
      <c r="BZ180" s="129">
        <v>-0.73</v>
      </c>
      <c r="CA180" s="129">
        <v>0.78999999999999992</v>
      </c>
      <c r="CB180" s="129">
        <v>1.1599999999999999</v>
      </c>
      <c r="CC180" s="129">
        <v>1.81</v>
      </c>
      <c r="CD180" s="129">
        <v>-0.83</v>
      </c>
      <c r="CE180" s="129">
        <v>0.28999999999999998</v>
      </c>
      <c r="CF180" s="129">
        <v>-0.8</v>
      </c>
      <c r="CG180" s="129">
        <v>0.31</v>
      </c>
      <c r="CH180" s="129">
        <v>1.24</v>
      </c>
      <c r="CI180" s="129">
        <v>-0.35</v>
      </c>
      <c r="CJ180" s="129">
        <v>-0.48999999999999994</v>
      </c>
      <c r="CK180" s="129">
        <v>0.5</v>
      </c>
      <c r="CL180" s="129">
        <v>-1.25</v>
      </c>
      <c r="CM180" s="129">
        <v>-0.7</v>
      </c>
      <c r="CN180" s="129">
        <v>-0.2</v>
      </c>
      <c r="CO180" s="129">
        <v>-0.53</v>
      </c>
      <c r="CP180" s="129">
        <v>-1.82</v>
      </c>
      <c r="CQ180" s="129">
        <v>-0.82999999999999985</v>
      </c>
      <c r="CR180" s="129">
        <v>0.69</v>
      </c>
      <c r="CS180" s="129">
        <v>-0.78</v>
      </c>
      <c r="CT180" s="129">
        <v>0.13</v>
      </c>
      <c r="CU180" s="129">
        <v>-1.1299999999999999</v>
      </c>
      <c r="CV180" s="129">
        <v>0.28999999999999998</v>
      </c>
      <c r="CW180" s="129">
        <v>-0.54</v>
      </c>
      <c r="CX180" s="129">
        <v>0.37</v>
      </c>
      <c r="CY180" s="129">
        <v>0.27</v>
      </c>
      <c r="CZ180" s="129">
        <v>0.17</v>
      </c>
      <c r="DA180" s="129">
        <v>-1.51</v>
      </c>
      <c r="DB180" s="129">
        <v>-0.13</v>
      </c>
      <c r="DC180" s="129">
        <v>-0.04</v>
      </c>
      <c r="DD180" s="129">
        <v>-1.34</v>
      </c>
      <c r="DE180" s="129">
        <v>-0.64</v>
      </c>
      <c r="DF180" s="129">
        <v>-1.01</v>
      </c>
      <c r="DG180" s="129">
        <v>2.4700000000000002</v>
      </c>
      <c r="DH180" s="129">
        <v>1.65</v>
      </c>
      <c r="DI180" s="129">
        <v>0.91</v>
      </c>
      <c r="DJ180" s="129">
        <v>3.11</v>
      </c>
      <c r="DK180" s="129">
        <v>-0.98</v>
      </c>
      <c r="DL180" s="129">
        <v>-0.28999999999999998</v>
      </c>
      <c r="DM180" s="129">
        <v>-0.98999999999999988</v>
      </c>
      <c r="DN180" s="129">
        <v>0.26</v>
      </c>
      <c r="DO180" s="129">
        <v>1.22</v>
      </c>
      <c r="DP180" s="129">
        <v>0.73</v>
      </c>
      <c r="DQ180" s="129">
        <v>-0.18</v>
      </c>
      <c r="DR180" s="129">
        <v>1.9</v>
      </c>
      <c r="DS180" s="129">
        <v>-0.25000000000000006</v>
      </c>
      <c r="DT180" s="129">
        <v>1.43</v>
      </c>
      <c r="DU180" s="129">
        <v>-1.42</v>
      </c>
      <c r="DV180" s="129">
        <v>0.19</v>
      </c>
      <c r="DW180" s="129">
        <v>2.1</v>
      </c>
      <c r="DX180" s="129">
        <v>-1.4799999999999998</v>
      </c>
      <c r="DY180" s="129">
        <v>5.56</v>
      </c>
      <c r="DZ180" s="129">
        <v>-2.9</v>
      </c>
      <c r="EA180" s="129">
        <v>0.55000000000000004</v>
      </c>
      <c r="EB180" s="129">
        <v>1.1200000000000001</v>
      </c>
      <c r="EC180" s="129">
        <v>-1.4</v>
      </c>
      <c r="ED180" s="129">
        <v>-2.09</v>
      </c>
      <c r="EE180" s="129">
        <v>-3.62</v>
      </c>
      <c r="EF180" s="129">
        <v>0.09</v>
      </c>
      <c r="EG180" s="129">
        <v>0.39</v>
      </c>
      <c r="EH180" s="129">
        <v>7.0000000000000007E-2</v>
      </c>
      <c r="EI180" s="129">
        <v>0.17</v>
      </c>
      <c r="EJ180" s="129">
        <v>-2.44</v>
      </c>
      <c r="EK180" s="129">
        <v>0.01</v>
      </c>
      <c r="EL180" s="129">
        <v>-0.63</v>
      </c>
      <c r="EM180" s="129">
        <v>2.36</v>
      </c>
      <c r="EN180" s="129">
        <v>0.09</v>
      </c>
      <c r="EO180" s="129">
        <v>0.18</v>
      </c>
      <c r="EP180" s="129">
        <v>1.06</v>
      </c>
      <c r="EQ180" s="129">
        <v>0.34</v>
      </c>
      <c r="ER180" s="129">
        <v>1.87</v>
      </c>
      <c r="ES180" s="129">
        <v>0.15</v>
      </c>
      <c r="ET180" s="129">
        <v>-0.82</v>
      </c>
      <c r="EU180" s="129">
        <v>-1.1899999999999997</v>
      </c>
      <c r="EV180">
        <f>100*SUMIF('12pxv'!$E$39:$E$492,$A180,'12pxv'!H$39:H$492)/sub_peso!EV180</f>
        <v>0.28999999999999998</v>
      </c>
      <c r="EW180">
        <f>100*SUMIF('12pxv'!$E$39:$E$492,$A180,'12pxv'!I$39:I$492)/sub_peso!EW180</f>
        <v>-1.26</v>
      </c>
      <c r="EX180">
        <f>100*SUMIF('12pxv'!$E$39:$E$492,$A180,'12pxv'!J$39:J$492)/sub_peso!EX180</f>
        <v>2.9800000000000004</v>
      </c>
      <c r="EY180">
        <f>100*SUMIF('12pxv'!$E$39:$E$492,$A180,'12pxv'!K$39:K$492)/sub_peso!EY180</f>
        <v>0.21</v>
      </c>
      <c r="EZ180">
        <f>100*SUMIF('12pxv'!$E$39:$E$492,$A180,'12pxv'!L$39:L$492)/sub_peso!EZ180</f>
        <v>1.8100000000000003</v>
      </c>
      <c r="FA180">
        <f>100*SUMIF('12pxv'!$E$39:$E$492,$A180,'12pxv'!M$39:M$492)/sub_peso!FA180</f>
        <v>-0.56999999999999984</v>
      </c>
      <c r="FB180">
        <f>100*SUMIF('12pxv'!$E$39:$E$492,$A180,'12pxv'!N$39:N$492)/sub_peso!FB180</f>
        <v>-0.15</v>
      </c>
      <c r="FC180">
        <f>100*SUMIF('12pxv'!$E$39:$E$492,$A180,'12pxv'!O$39:O$492)/sub_peso!FC180</f>
        <v>-0.06</v>
      </c>
      <c r="FD180">
        <f>100*SUMIF('12pxv'!$E$39:$E$492,$A180,'12pxv'!P$39:P$492)/sub_peso!FD180</f>
        <v>-0.14000000000000001</v>
      </c>
      <c r="FE180">
        <f>100*SUMIF('12pxv'!$E$39:$E$492,$A180,'12pxv'!Q$39:Q$492)/sub_peso!FE180</f>
        <v>1.4900000000000002</v>
      </c>
      <c r="FF180">
        <f>100*SUMIF('12pxv'!$E$39:$E$492,$A180,'12pxv'!R$39:R$492)/sub_peso!FF180</f>
        <v>1.6899999999999997</v>
      </c>
      <c r="FG180">
        <f>100*SUMIF('12pxv'!$E$39:$E$492,$A180,'12pxv'!S$39:S$492)/sub_peso!FG180</f>
        <v>-1.0900000000000001</v>
      </c>
      <c r="FH180">
        <f>100*SUMIF('12pxv'!$E$39:$E$492,$A180,'12pxv'!T$39:T$492)/sub_peso!FH180</f>
        <v>0.22</v>
      </c>
      <c r="FI180">
        <f>100*SUMIF('12pxv'!$E$39:$E$492,$A180,'12pxv'!U$39:U$492)/sub_peso!FI180</f>
        <v>0.45</v>
      </c>
      <c r="FJ180">
        <f>100*SUMIF('12pxv'!$E$39:$E$492,$A180,'12pxv'!V$39:V$492)/sub_peso!FJ180</f>
        <v>1.2500000000000002</v>
      </c>
      <c r="FK180">
        <f>100*SUMIF('12pxv'!$E$39:$E$492,$A180,'12pxv'!W$39:W$492)/sub_peso!FK180</f>
        <v>-0.7</v>
      </c>
      <c r="FL180">
        <f>100*SUMIF('12pxv'!$E$39:$E$492,$A180,'12pxv'!X$39:X$492)/sub_peso!FL180</f>
        <v>-0.59</v>
      </c>
      <c r="FM180">
        <f>100*SUMIF('12pxv'!$E$39:$E$492,$A180,'12pxv'!Y$39:Y$492)/sub_peso!FM180</f>
        <v>-1.1399999999999999</v>
      </c>
      <c r="FN180">
        <f>100*SUMIF('12pxv'!$E$39:$E$492,$A180,'12pxv'!Z$39:Z$492)/sub_peso!FN180</f>
        <v>-3.56</v>
      </c>
      <c r="FO180">
        <f>100*SUMIF('12pxv'!$E$39:$E$492,$A180,'12pxv'!AA$39:AA$492)/sub_peso!FO180</f>
        <v>-0.14000000000000001</v>
      </c>
      <c r="FP180">
        <f>100*SUMIF('12pxv'!$E$39:$E$492,$A180,'12pxv'!AB$39:AB$492)/sub_peso!FP180</f>
        <v>-0.72</v>
      </c>
      <c r="FQ180">
        <f>100*SUMIF('12pxv'!$E$39:$E$492,$A180,'12pxv'!AC$39:AC$492)/sub_peso!FQ180</f>
        <v>-1.5799999999999998</v>
      </c>
      <c r="FR180">
        <f>100*SUMIF('12pxv'!$E$39:$E$492,$A180,'12pxv'!AD$39:AD$492)/sub_peso!FR180</f>
        <v>-2.58</v>
      </c>
      <c r="FS180">
        <f>100*SUMIF('12pxv'!$E$39:$E$492,$A180,'12pxv'!AE$39:AE$492)/sub_peso!FS180</f>
        <v>0.1</v>
      </c>
      <c r="FT180">
        <f>100*SUMIF('12pxv'!$E$39:$E$492,$A180,'12pxv'!AF$39:AF$492)/sub_peso!FT180</f>
        <v>0.47</v>
      </c>
      <c r="FU180">
        <f>100*SUMIF('12pxv'!$E$39:$E$492,$A180,'12pxv'!AG$39:AG$492)/sub_peso!FU180</f>
        <v>-0.34</v>
      </c>
      <c r="FV180">
        <f>100*SUMIF('12pxv'!$E$39:$E$492,$A180,'12pxv'!AH$39:AH$492)/sub_peso!FV180</f>
        <v>1.17</v>
      </c>
      <c r="FW180">
        <f>100*SUMIF('12pxv'!$E$39:$E$492,$A180,'12pxv'!AI$39:AI$492)/sub_peso!FW180</f>
        <v>6.0000000000000005E-2</v>
      </c>
      <c r="FX180">
        <f>100*SUMIF('12pxv'!$E$39:$E$492,$A180,'12pxv'!AJ$39:AJ$492)/sub_peso!FX180</f>
        <v>0.61</v>
      </c>
      <c r="FY180">
        <f>100*SUMIF('12pxv'!$E$39:$E$492,$A180,'12pxv'!AK$39:AK$492)/sub_peso!FY180</f>
        <v>1.63</v>
      </c>
      <c r="FZ180">
        <f>100*SUMIF('12pxv'!$E$39:$E$492,$A180,'12pxv'!AL$39:AL$492)/sub_peso!FZ180</f>
        <v>0.43000000000000005</v>
      </c>
      <c r="GA180">
        <f>100*SUMIF('12pxv'!$E$39:$E$492,$A180,'12pxv'!AM$39:AM$492)/sub_peso!GA180</f>
        <v>-0.67000000000000015</v>
      </c>
      <c r="GB180">
        <f>100*SUMIF('12pxv'!$E$39:$E$492,$A180,'12pxv'!AN$39:AN$492)/sub_peso!GB180</f>
        <v>-0.71</v>
      </c>
    </row>
    <row r="181" spans="1:184" x14ac:dyDescent="0.25">
      <c r="A181" s="60">
        <v>3301015</v>
      </c>
      <c r="B181" s="56" t="s">
        <v>183</v>
      </c>
      <c r="C181" s="129">
        <v>0.2</v>
      </c>
      <c r="D181" s="129">
        <v>0.09</v>
      </c>
      <c r="E181" s="129">
        <v>-4.2</v>
      </c>
      <c r="F181" s="129">
        <v>-1.23</v>
      </c>
      <c r="G181" s="129">
        <v>3.3</v>
      </c>
      <c r="H181" s="129">
        <v>1.2599999999999998</v>
      </c>
      <c r="I181" s="129">
        <v>1.4599999999999997</v>
      </c>
      <c r="J181" s="129">
        <v>0.6</v>
      </c>
      <c r="K181" s="129">
        <v>0.82000000000000006</v>
      </c>
      <c r="L181" s="129">
        <v>0.56000000000000005</v>
      </c>
      <c r="M181" s="129">
        <v>0.37</v>
      </c>
      <c r="N181" s="129">
        <v>0.76</v>
      </c>
      <c r="O181" s="129">
        <v>0.76000000000000012</v>
      </c>
      <c r="P181" s="129">
        <v>3.4999999999999996</v>
      </c>
      <c r="Q181" s="129">
        <v>1.32</v>
      </c>
      <c r="R181" s="129">
        <v>0.8600000000000001</v>
      </c>
      <c r="S181" s="129">
        <v>1.06</v>
      </c>
      <c r="T181" s="129">
        <v>2.9999999999999995E-2</v>
      </c>
      <c r="U181" s="129">
        <v>-1.4</v>
      </c>
      <c r="V181" s="129">
        <v>0.88</v>
      </c>
      <c r="W181" s="129">
        <v>0.08</v>
      </c>
      <c r="X181" s="129">
        <v>-0.42</v>
      </c>
      <c r="Y181" s="129">
        <v>1.22</v>
      </c>
      <c r="Z181" s="129">
        <v>-1.04</v>
      </c>
      <c r="AA181" s="129">
        <v>0.26</v>
      </c>
      <c r="AB181" s="129">
        <v>0.8</v>
      </c>
      <c r="AC181" s="129">
        <v>-0.69999999999999984</v>
      </c>
      <c r="AD181" s="129">
        <v>0.12</v>
      </c>
      <c r="AE181" s="129">
        <v>0.18</v>
      </c>
      <c r="AF181" s="129">
        <v>1.67</v>
      </c>
      <c r="AG181" s="129">
        <v>-1.72</v>
      </c>
      <c r="AH181" s="129">
        <v>0.17999999999999997</v>
      </c>
      <c r="AI181" s="129">
        <v>0.62</v>
      </c>
      <c r="AJ181" s="129">
        <v>0.5</v>
      </c>
      <c r="AK181" s="129">
        <v>0.65</v>
      </c>
      <c r="AL181" s="129">
        <v>0.7</v>
      </c>
      <c r="AM181" s="129">
        <v>0.55000000000000004</v>
      </c>
      <c r="AN181" s="129">
        <v>1.4300000000000002</v>
      </c>
      <c r="AO181" s="129">
        <v>0.36999999999999994</v>
      </c>
      <c r="AP181" s="129">
        <v>-0.55000000000000004</v>
      </c>
      <c r="AQ181" s="129">
        <v>2.12</v>
      </c>
      <c r="AR181" s="129">
        <v>1.4900000000000002</v>
      </c>
      <c r="AS181" s="129">
        <v>2.4900000000000002</v>
      </c>
      <c r="AT181" s="129">
        <v>0.92</v>
      </c>
      <c r="AU181" s="129">
        <v>0.38000000000000006</v>
      </c>
      <c r="AV181" s="129">
        <v>-0.13</v>
      </c>
      <c r="AW181" s="129">
        <v>1.41</v>
      </c>
      <c r="AX181" s="129">
        <v>-1.2</v>
      </c>
      <c r="AY181" s="129">
        <v>0.39000000000000007</v>
      </c>
      <c r="AZ181" s="129">
        <v>-0.02</v>
      </c>
      <c r="BA181" s="129">
        <v>0.88000000000000012</v>
      </c>
      <c r="BB181" s="129">
        <v>-0.74</v>
      </c>
      <c r="BC181" s="129">
        <v>0.6</v>
      </c>
      <c r="BD181" s="129">
        <v>-0.44</v>
      </c>
      <c r="BE181" s="129">
        <v>1.49</v>
      </c>
      <c r="BF181" s="129">
        <v>6.0000000000000005E-2</v>
      </c>
      <c r="BG181" s="129">
        <v>0.37</v>
      </c>
      <c r="BH181" s="129">
        <v>-0.6</v>
      </c>
      <c r="BI181" s="129">
        <v>-0.37</v>
      </c>
      <c r="BJ181" s="129">
        <v>0.02</v>
      </c>
      <c r="BK181" s="129">
        <v>1.7899999999999998</v>
      </c>
      <c r="BL181" s="129">
        <v>-0.79</v>
      </c>
      <c r="BM181" s="129">
        <v>-0.18</v>
      </c>
      <c r="BN181" s="129">
        <v>0.16</v>
      </c>
      <c r="BO181" s="129">
        <v>1.44</v>
      </c>
      <c r="BP181" s="129">
        <v>1</v>
      </c>
      <c r="BQ181" s="129">
        <v>-0.05</v>
      </c>
      <c r="BR181" s="129">
        <v>0.41</v>
      </c>
      <c r="BS181" s="129">
        <v>0.65</v>
      </c>
      <c r="BT181" s="129">
        <v>0</v>
      </c>
      <c r="BU181" s="129">
        <v>0.8</v>
      </c>
      <c r="BV181" s="129">
        <v>-1.24</v>
      </c>
      <c r="BW181" s="129">
        <v>0.25</v>
      </c>
      <c r="BX181" s="129">
        <v>-0.23000000000000004</v>
      </c>
      <c r="BY181" s="129">
        <v>0.68</v>
      </c>
      <c r="BZ181" s="129">
        <v>0.86999999999999988</v>
      </c>
      <c r="CA181" s="129">
        <v>0.42999999999999994</v>
      </c>
      <c r="CB181" s="129">
        <v>0.38</v>
      </c>
      <c r="CC181" s="129">
        <v>1.38</v>
      </c>
      <c r="CD181" s="129">
        <v>-0.06</v>
      </c>
      <c r="CE181" s="129">
        <v>-0.36</v>
      </c>
      <c r="CF181" s="129">
        <v>-0.37000000000000005</v>
      </c>
      <c r="CG181" s="129">
        <v>-0.44999999999999996</v>
      </c>
      <c r="CH181" s="129">
        <v>0.84</v>
      </c>
      <c r="CI181" s="129">
        <v>-0.08</v>
      </c>
      <c r="CJ181" s="129">
        <v>-0.41000000000000003</v>
      </c>
      <c r="CK181" s="129">
        <v>-0.32</v>
      </c>
      <c r="CL181" s="129">
        <v>-0.1</v>
      </c>
      <c r="CM181" s="129">
        <v>0.04</v>
      </c>
      <c r="CN181" s="129">
        <v>-0.23</v>
      </c>
      <c r="CO181" s="129">
        <v>-1.21</v>
      </c>
      <c r="CP181" s="129">
        <v>-1.7599999999999998</v>
      </c>
      <c r="CQ181" s="129">
        <v>0.1</v>
      </c>
      <c r="CR181" s="129">
        <v>0.57999999999999996</v>
      </c>
      <c r="CS181" s="129">
        <v>-2.4199999999999995</v>
      </c>
      <c r="CT181" s="129">
        <v>1.22</v>
      </c>
      <c r="CU181" s="129">
        <v>-1.34</v>
      </c>
      <c r="CV181" s="129">
        <v>1.02</v>
      </c>
      <c r="CW181" s="129">
        <v>0.04</v>
      </c>
      <c r="CX181" s="129">
        <v>-0.27</v>
      </c>
      <c r="CY181" s="129">
        <v>-0.44000000000000006</v>
      </c>
      <c r="CZ181" s="129">
        <v>1.6</v>
      </c>
      <c r="DA181" s="129">
        <v>-0.77</v>
      </c>
      <c r="DB181" s="129">
        <v>1.3399999999999999</v>
      </c>
      <c r="DC181" s="129">
        <v>0.18</v>
      </c>
      <c r="DD181" s="129">
        <v>0.78</v>
      </c>
      <c r="DE181" s="129">
        <v>1.9599999999999997</v>
      </c>
      <c r="DF181" s="129">
        <v>-0.99</v>
      </c>
      <c r="DG181" s="129">
        <v>0.2</v>
      </c>
      <c r="DH181" s="129">
        <v>0.81</v>
      </c>
      <c r="DI181" s="129">
        <v>0.62</v>
      </c>
      <c r="DJ181" s="129">
        <v>1.06</v>
      </c>
      <c r="DK181" s="129">
        <v>-1.42</v>
      </c>
      <c r="DL181" s="129">
        <v>0.52</v>
      </c>
      <c r="DM181" s="129">
        <v>3.35</v>
      </c>
      <c r="DN181" s="129">
        <v>-1.3299999999999998</v>
      </c>
      <c r="DO181" s="129">
        <v>0.72</v>
      </c>
      <c r="DP181" s="129">
        <v>1.65</v>
      </c>
      <c r="DQ181" s="129">
        <v>0.28000000000000003</v>
      </c>
      <c r="DR181" s="129">
        <v>-0.71</v>
      </c>
      <c r="DS181" s="129">
        <v>0.20999999999999996</v>
      </c>
      <c r="DT181" s="129">
        <v>1.21</v>
      </c>
      <c r="DU181" s="129">
        <v>0.62999999999999989</v>
      </c>
      <c r="DV181" s="129">
        <v>1.03</v>
      </c>
      <c r="DW181" s="129">
        <v>-0.24</v>
      </c>
      <c r="DX181" s="129">
        <v>0.02</v>
      </c>
      <c r="DY181" s="129">
        <v>1.17</v>
      </c>
      <c r="DZ181" s="129">
        <v>-3.0000000000000002E-2</v>
      </c>
      <c r="EA181" s="129">
        <v>-0.34</v>
      </c>
      <c r="EB181" s="129">
        <v>0.63</v>
      </c>
      <c r="EC181" s="129">
        <v>1.8900000000000001</v>
      </c>
      <c r="ED181" s="129">
        <v>-0.47</v>
      </c>
      <c r="EE181" s="129">
        <v>-0.31</v>
      </c>
      <c r="EF181" s="129">
        <v>1.23</v>
      </c>
      <c r="EG181" s="129">
        <v>1.51</v>
      </c>
      <c r="EH181" s="129">
        <v>-0.06</v>
      </c>
      <c r="EI181" s="129">
        <v>1.8799999999999997</v>
      </c>
      <c r="EJ181" s="129">
        <v>-2.29</v>
      </c>
      <c r="EK181" s="129">
        <v>0.43</v>
      </c>
      <c r="EL181" s="129">
        <v>0.01</v>
      </c>
      <c r="EM181" s="129">
        <v>0.69999999999999984</v>
      </c>
      <c r="EN181" s="129">
        <v>1.8</v>
      </c>
      <c r="EO181" s="129">
        <v>0.11000000000000001</v>
      </c>
      <c r="EP181" s="129">
        <v>1.6600000000000001</v>
      </c>
      <c r="EQ181" s="129">
        <v>0.48</v>
      </c>
      <c r="ER181" s="129">
        <v>-0.21</v>
      </c>
      <c r="ES181" s="129">
        <v>0.61</v>
      </c>
      <c r="ET181" s="129">
        <v>1.34</v>
      </c>
      <c r="EU181" s="129">
        <v>-0.47000000000000003</v>
      </c>
      <c r="EV181">
        <f>100*SUMIF('12pxv'!$E$39:$E$492,$A181,'12pxv'!H$39:H$492)/sub_peso!EV181</f>
        <v>-1.6999999999999997</v>
      </c>
      <c r="EW181">
        <f>100*SUMIF('12pxv'!$E$39:$E$492,$A181,'12pxv'!I$39:I$492)/sub_peso!EW181</f>
        <v>4.1799999999999988</v>
      </c>
      <c r="EX181">
        <f>100*SUMIF('12pxv'!$E$39:$E$492,$A181,'12pxv'!J$39:J$492)/sub_peso!EX181</f>
        <v>-0.91000000000000014</v>
      </c>
      <c r="EY181">
        <f>100*SUMIF('12pxv'!$E$39:$E$492,$A181,'12pxv'!K$39:K$492)/sub_peso!EY181</f>
        <v>1.18</v>
      </c>
      <c r="EZ181">
        <f>100*SUMIF('12pxv'!$E$39:$E$492,$A181,'12pxv'!L$39:L$492)/sub_peso!EZ181</f>
        <v>0.73</v>
      </c>
      <c r="FA181">
        <f>100*SUMIF('12pxv'!$E$39:$E$492,$A181,'12pxv'!M$39:M$492)/sub_peso!FA181</f>
        <v>0.57999999999999996</v>
      </c>
      <c r="FB181">
        <f>100*SUMIF('12pxv'!$E$39:$E$492,$A181,'12pxv'!N$39:N$492)/sub_peso!FB181</f>
        <v>0.54</v>
      </c>
      <c r="FC181">
        <f>100*SUMIF('12pxv'!$E$39:$E$492,$A181,'12pxv'!O$39:O$492)/sub_peso!FC181</f>
        <v>0.49</v>
      </c>
      <c r="FD181">
        <f>100*SUMIF('12pxv'!$E$39:$E$492,$A181,'12pxv'!P$39:P$492)/sub_peso!FD181</f>
        <v>-0.11</v>
      </c>
      <c r="FE181">
        <f>100*SUMIF('12pxv'!$E$39:$E$492,$A181,'12pxv'!Q$39:Q$492)/sub_peso!FE181</f>
        <v>3.2200000000000006</v>
      </c>
      <c r="FF181">
        <f>100*SUMIF('12pxv'!$E$39:$E$492,$A181,'12pxv'!R$39:R$492)/sub_peso!FF181</f>
        <v>0.39</v>
      </c>
      <c r="FG181">
        <f>100*SUMIF('12pxv'!$E$39:$E$492,$A181,'12pxv'!S$39:S$492)/sub_peso!FG181</f>
        <v>-1.05</v>
      </c>
      <c r="FH181">
        <f>100*SUMIF('12pxv'!$E$39:$E$492,$A181,'12pxv'!T$39:T$492)/sub_peso!FH181</f>
        <v>2.0100000000000002</v>
      </c>
      <c r="FI181">
        <f>100*SUMIF('12pxv'!$E$39:$E$492,$A181,'12pxv'!U$39:U$492)/sub_peso!FI181</f>
        <v>2.79</v>
      </c>
      <c r="FJ181">
        <f>100*SUMIF('12pxv'!$E$39:$E$492,$A181,'12pxv'!V$39:V$492)/sub_peso!FJ181</f>
        <v>-1.01</v>
      </c>
      <c r="FK181">
        <f>100*SUMIF('12pxv'!$E$39:$E$492,$A181,'12pxv'!W$39:W$492)/sub_peso!FK181</f>
        <v>0.15</v>
      </c>
      <c r="FL181">
        <f>100*SUMIF('12pxv'!$E$39:$E$492,$A181,'12pxv'!X$39:X$492)/sub_peso!FL181</f>
        <v>0.35</v>
      </c>
      <c r="FM181">
        <f>100*SUMIF('12pxv'!$E$39:$E$492,$A181,'12pxv'!Y$39:Y$492)/sub_peso!FM181</f>
        <v>0.91</v>
      </c>
      <c r="FN181">
        <f>100*SUMIF('12pxv'!$E$39:$E$492,$A181,'12pxv'!Z$39:Z$492)/sub_peso!FN181</f>
        <v>-0.11</v>
      </c>
      <c r="FO181">
        <f>100*SUMIF('12pxv'!$E$39:$E$492,$A181,'12pxv'!AA$39:AA$492)/sub_peso!FO181</f>
        <v>-0.45</v>
      </c>
      <c r="FP181">
        <f>100*SUMIF('12pxv'!$E$39:$E$492,$A181,'12pxv'!AB$39:AB$492)/sub_peso!FP181</f>
        <v>0.86</v>
      </c>
      <c r="FQ181">
        <f>100*SUMIF('12pxv'!$E$39:$E$492,$A181,'12pxv'!AC$39:AC$492)/sub_peso!FQ181</f>
        <v>1.35</v>
      </c>
      <c r="FR181">
        <f>100*SUMIF('12pxv'!$E$39:$E$492,$A181,'12pxv'!AD$39:AD$492)/sub_peso!FR181</f>
        <v>1.38</v>
      </c>
      <c r="FS181">
        <f>100*SUMIF('12pxv'!$E$39:$E$492,$A181,'12pxv'!AE$39:AE$492)/sub_peso!FS181</f>
        <v>-0.56999999999999995</v>
      </c>
      <c r="FT181">
        <f>100*SUMIF('12pxv'!$E$39:$E$492,$A181,'12pxv'!AF$39:AF$492)/sub_peso!FT181</f>
        <v>0.83</v>
      </c>
      <c r="FU181">
        <f>100*SUMIF('12pxv'!$E$39:$E$492,$A181,'12pxv'!AG$39:AG$492)/sub_peso!FU181</f>
        <v>2.1999999999999997</v>
      </c>
      <c r="FV181">
        <f>100*SUMIF('12pxv'!$E$39:$E$492,$A181,'12pxv'!AH$39:AH$492)/sub_peso!FV181</f>
        <v>0.67</v>
      </c>
      <c r="FW181">
        <f>100*SUMIF('12pxv'!$E$39:$E$492,$A181,'12pxv'!AI$39:AI$492)/sub_peso!FW181</f>
        <v>1.68</v>
      </c>
      <c r="FX181">
        <f>100*SUMIF('12pxv'!$E$39:$E$492,$A181,'12pxv'!AJ$39:AJ$492)/sub_peso!FX181</f>
        <v>-0.82999999999999985</v>
      </c>
      <c r="FY181">
        <f>100*SUMIF('12pxv'!$E$39:$E$492,$A181,'12pxv'!AK$39:AK$492)/sub_peso!FY181</f>
        <v>0.24999999999999997</v>
      </c>
      <c r="FZ181">
        <f>100*SUMIF('12pxv'!$E$39:$E$492,$A181,'12pxv'!AL$39:AL$492)/sub_peso!FZ181</f>
        <v>0.83999999999999986</v>
      </c>
      <c r="GA181">
        <f>100*SUMIF('12pxv'!$E$39:$E$492,$A181,'12pxv'!AM$39:AM$492)/sub_peso!GA181</f>
        <v>0.28999999999999998</v>
      </c>
      <c r="GB181">
        <f>100*SUMIF('12pxv'!$E$39:$E$492,$A181,'12pxv'!AN$39:AN$492)/sub_peso!GB181</f>
        <v>1.8699999999999999</v>
      </c>
    </row>
    <row r="182" spans="1:184" x14ac:dyDescent="0.25">
      <c r="A182" s="60">
        <v>3301022</v>
      </c>
      <c r="B182" s="56" t="s">
        <v>184</v>
      </c>
      <c r="C182" s="129">
        <v>0</v>
      </c>
      <c r="D182" s="129">
        <v>0.13</v>
      </c>
      <c r="E182" s="129">
        <v>-1.9799999999999998</v>
      </c>
      <c r="F182" s="129">
        <v>1.26</v>
      </c>
      <c r="G182" s="129">
        <v>-0.92</v>
      </c>
      <c r="H182" s="129">
        <v>-0.35</v>
      </c>
      <c r="I182" s="129">
        <v>-9.07</v>
      </c>
      <c r="J182" s="129">
        <v>-1.04</v>
      </c>
      <c r="K182" s="129">
        <v>-2.57</v>
      </c>
      <c r="L182" s="129">
        <v>4</v>
      </c>
      <c r="M182" s="129">
        <v>0.81</v>
      </c>
      <c r="N182" s="129">
        <v>-0.16</v>
      </c>
      <c r="O182" s="129">
        <v>0.1</v>
      </c>
      <c r="P182" s="129">
        <v>0.21000000000000002</v>
      </c>
      <c r="Q182" s="129">
        <v>-0.6</v>
      </c>
      <c r="R182" s="129">
        <v>2.25</v>
      </c>
      <c r="S182" s="129">
        <v>0.28999999999999998</v>
      </c>
      <c r="T182" s="129">
        <v>0.97000000000000008</v>
      </c>
      <c r="U182" s="129">
        <v>-1.83</v>
      </c>
      <c r="V182" s="129">
        <v>2.57</v>
      </c>
      <c r="W182" s="129">
        <v>-1.34</v>
      </c>
      <c r="X182" s="129">
        <v>2.0699999999999998</v>
      </c>
      <c r="Y182" s="129">
        <v>1.35</v>
      </c>
      <c r="Z182" s="129">
        <v>-0.15</v>
      </c>
      <c r="AA182" s="129">
        <v>2.0099999999999998</v>
      </c>
      <c r="AB182" s="129">
        <v>0.08</v>
      </c>
      <c r="AC182" s="129">
        <v>1.18</v>
      </c>
      <c r="AD182" s="129">
        <v>-0.28000000000000003</v>
      </c>
      <c r="AE182" s="129">
        <v>-0.97</v>
      </c>
      <c r="AF182" s="129">
        <v>0.85000000000000009</v>
      </c>
      <c r="AG182" s="129">
        <v>0.59</v>
      </c>
      <c r="AH182" s="129">
        <v>-0.61</v>
      </c>
      <c r="AI182" s="129">
        <v>1.17</v>
      </c>
      <c r="AJ182" s="129">
        <v>1.4699999999999998</v>
      </c>
      <c r="AK182" s="129">
        <v>-1.03</v>
      </c>
      <c r="AL182" s="129">
        <v>-0.25</v>
      </c>
      <c r="AM182" s="129">
        <v>1.27</v>
      </c>
      <c r="AN182" s="129">
        <v>0.49</v>
      </c>
      <c r="AO182" s="129">
        <v>-1.41</v>
      </c>
      <c r="AP182" s="129">
        <v>2.21</v>
      </c>
      <c r="AQ182" s="129">
        <v>1.48</v>
      </c>
      <c r="AR182" s="129">
        <v>3.08</v>
      </c>
      <c r="AS182" s="129">
        <v>1.43</v>
      </c>
      <c r="AT182" s="129">
        <v>1.44</v>
      </c>
      <c r="AU182" s="129">
        <v>-0.32</v>
      </c>
      <c r="AV182" s="129">
        <v>1.58</v>
      </c>
      <c r="AW182" s="129">
        <v>-1.52</v>
      </c>
      <c r="AX182" s="129">
        <v>-0.65</v>
      </c>
      <c r="AY182" s="129">
        <v>0.64</v>
      </c>
      <c r="AZ182" s="129">
        <v>-0.1</v>
      </c>
      <c r="BA182" s="129">
        <v>0.22</v>
      </c>
      <c r="BB182" s="129">
        <v>0.84999999999999987</v>
      </c>
      <c r="BC182" s="129">
        <v>0.37</v>
      </c>
      <c r="BD182" s="129">
        <v>0.77</v>
      </c>
      <c r="BE182" s="129">
        <v>0.32</v>
      </c>
      <c r="BF182" s="129">
        <v>0.96</v>
      </c>
      <c r="BG182" s="129">
        <v>1.1599999999999999</v>
      </c>
      <c r="BH182" s="129">
        <v>0.21999999999999997</v>
      </c>
      <c r="BI182" s="129">
        <v>-0.17</v>
      </c>
      <c r="BJ182" s="129">
        <v>-0.86</v>
      </c>
      <c r="BK182" s="129">
        <v>0.44</v>
      </c>
      <c r="BL182" s="129">
        <v>-0.33</v>
      </c>
      <c r="BM182" s="129">
        <v>-0.04</v>
      </c>
      <c r="BN182" s="129">
        <v>0.66</v>
      </c>
      <c r="BO182" s="129">
        <v>0.79</v>
      </c>
      <c r="BP182" s="129">
        <v>-0.74</v>
      </c>
      <c r="BQ182" s="129">
        <v>0.81</v>
      </c>
      <c r="BR182" s="129">
        <v>1.18</v>
      </c>
      <c r="BS182" s="129">
        <v>-0.01</v>
      </c>
      <c r="BT182" s="129">
        <v>-0.92999999999999994</v>
      </c>
      <c r="BU182" s="129">
        <v>0.48000000000000004</v>
      </c>
      <c r="BV182" s="129">
        <v>0.62</v>
      </c>
      <c r="BW182" s="129">
        <v>-0.3</v>
      </c>
      <c r="BX182" s="129">
        <v>-0.27</v>
      </c>
      <c r="BY182" s="129">
        <v>0.8</v>
      </c>
      <c r="BZ182" s="129">
        <v>1.01</v>
      </c>
      <c r="CA182" s="129">
        <v>-0.45</v>
      </c>
      <c r="CB182" s="129">
        <v>0.98000000000000009</v>
      </c>
      <c r="CC182" s="129">
        <v>0.17</v>
      </c>
      <c r="CD182" s="129">
        <v>-1.1100000000000001</v>
      </c>
      <c r="CE182" s="129">
        <v>0.52999999999999992</v>
      </c>
      <c r="CF182" s="129">
        <v>1.54</v>
      </c>
      <c r="CG182" s="129">
        <v>-0.65</v>
      </c>
      <c r="CH182" s="129">
        <v>0.32</v>
      </c>
      <c r="CI182" s="129">
        <v>0.1</v>
      </c>
      <c r="CJ182" s="129">
        <v>0.72999999999999987</v>
      </c>
      <c r="CK182" s="129">
        <v>-0.80000000000000016</v>
      </c>
      <c r="CL182" s="129">
        <v>-0.47999999999999993</v>
      </c>
      <c r="CM182" s="129">
        <v>-0.24999999999999997</v>
      </c>
      <c r="CN182" s="129">
        <v>0.45</v>
      </c>
      <c r="CO182" s="129">
        <v>-0.26</v>
      </c>
      <c r="CP182" s="129">
        <v>-1.36</v>
      </c>
      <c r="CQ182" s="129">
        <v>-0.2</v>
      </c>
      <c r="CR182" s="129">
        <v>0.2</v>
      </c>
      <c r="CS182" s="129">
        <v>-0.3</v>
      </c>
      <c r="CT182" s="129">
        <v>0.27000000000000007</v>
      </c>
      <c r="CU182" s="129">
        <v>-0.9</v>
      </c>
      <c r="CV182" s="129">
        <v>0.04</v>
      </c>
      <c r="CW182" s="129">
        <v>0.91</v>
      </c>
      <c r="CX182" s="129">
        <v>-0.85000000000000009</v>
      </c>
      <c r="CY182" s="129">
        <v>-2.9999999999999995E-2</v>
      </c>
      <c r="CZ182" s="129">
        <v>0.83</v>
      </c>
      <c r="DA182" s="129">
        <v>0.56000000000000005</v>
      </c>
      <c r="DB182" s="129">
        <v>0.12</v>
      </c>
      <c r="DC182" s="129">
        <v>0.66</v>
      </c>
      <c r="DD182" s="129">
        <v>0.14000000000000001</v>
      </c>
      <c r="DE182" s="129">
        <v>0.40999999999999992</v>
      </c>
      <c r="DF182" s="129">
        <v>1.88</v>
      </c>
      <c r="DG182" s="129">
        <v>1.92</v>
      </c>
      <c r="DH182" s="129">
        <v>0.5099999999999999</v>
      </c>
      <c r="DI182" s="129">
        <v>1.6400000000000001</v>
      </c>
      <c r="DJ182" s="129">
        <v>2.5099999999999998</v>
      </c>
      <c r="DK182" s="129">
        <v>1.46</v>
      </c>
      <c r="DL182" s="129">
        <v>-0.31</v>
      </c>
      <c r="DM182" s="129">
        <v>2.1799999999999997</v>
      </c>
      <c r="DN182" s="129">
        <v>-0.89</v>
      </c>
      <c r="DO182" s="129">
        <v>1.6</v>
      </c>
      <c r="DP182" s="129">
        <v>3.32</v>
      </c>
      <c r="DQ182" s="129">
        <v>1.0900000000000001</v>
      </c>
      <c r="DR182" s="129">
        <v>-2.14</v>
      </c>
      <c r="DS182" s="129">
        <v>-1.51</v>
      </c>
      <c r="DT182" s="129">
        <v>-0.16</v>
      </c>
      <c r="DU182" s="129">
        <v>0.36</v>
      </c>
      <c r="DV182" s="129">
        <v>0.70000000000000007</v>
      </c>
      <c r="DW182" s="129">
        <v>1.2299999999999998</v>
      </c>
      <c r="DX182" s="129">
        <v>0.75000000000000011</v>
      </c>
      <c r="DY182" s="129">
        <v>7.0000000000000007E-2</v>
      </c>
      <c r="DZ182" s="129">
        <v>-1.1499999999999999</v>
      </c>
      <c r="EA182" s="129">
        <v>2.08</v>
      </c>
      <c r="EB182" s="129">
        <v>1.83</v>
      </c>
      <c r="EC182" s="129">
        <v>1.65</v>
      </c>
      <c r="ED182" s="129">
        <v>1.29</v>
      </c>
      <c r="EE182" s="129">
        <v>2.2400000000000007</v>
      </c>
      <c r="EF182" s="129">
        <v>-0.14000000000000001</v>
      </c>
      <c r="EG182" s="129">
        <v>0.65</v>
      </c>
      <c r="EH182" s="129">
        <v>0.42000000000000004</v>
      </c>
      <c r="EI182" s="129">
        <v>1.75</v>
      </c>
      <c r="EJ182" s="129">
        <v>-0.48000000000000004</v>
      </c>
      <c r="EK182" s="129">
        <v>0</v>
      </c>
      <c r="EL182" s="129">
        <v>-0.52</v>
      </c>
      <c r="EM182" s="129">
        <v>-1.5</v>
      </c>
      <c r="EN182" s="129">
        <v>-1.1100000000000001</v>
      </c>
      <c r="EO182" s="129">
        <v>-1.91</v>
      </c>
      <c r="EP182" s="129">
        <v>-0.66</v>
      </c>
      <c r="EQ182" s="129">
        <v>1.98</v>
      </c>
      <c r="ER182" s="129">
        <v>1.1799999999999997</v>
      </c>
      <c r="ES182" s="129">
        <v>-0.50000000000000011</v>
      </c>
      <c r="ET182" s="129">
        <v>-1.3300000000000003</v>
      </c>
      <c r="EU182" s="129">
        <v>1.61</v>
      </c>
      <c r="EV182">
        <f>100*SUMIF('12pxv'!$E$39:$E$492,$A182,'12pxv'!H$39:H$492)/sub_peso!EV182</f>
        <v>3.15</v>
      </c>
      <c r="EW182">
        <f>100*SUMIF('12pxv'!$E$39:$E$492,$A182,'12pxv'!I$39:I$492)/sub_peso!EW182</f>
        <v>1.47</v>
      </c>
      <c r="EX182">
        <f>100*SUMIF('12pxv'!$E$39:$E$492,$A182,'12pxv'!J$39:J$492)/sub_peso!EX182</f>
        <v>1.37</v>
      </c>
      <c r="EY182">
        <f>100*SUMIF('12pxv'!$E$39:$E$492,$A182,'12pxv'!K$39:K$492)/sub_peso!EY182</f>
        <v>-0.76</v>
      </c>
      <c r="EZ182">
        <f>100*SUMIF('12pxv'!$E$39:$E$492,$A182,'12pxv'!L$39:L$492)/sub_peso!EZ182</f>
        <v>-0.11</v>
      </c>
      <c r="FA182">
        <f>100*SUMIF('12pxv'!$E$39:$E$492,$A182,'12pxv'!M$39:M$492)/sub_peso!FA182</f>
        <v>0.95</v>
      </c>
      <c r="FB182">
        <f>100*SUMIF('12pxv'!$E$39:$E$492,$A182,'12pxv'!N$39:N$492)/sub_peso!FB182</f>
        <v>0.05</v>
      </c>
      <c r="FC182">
        <f>100*SUMIF('12pxv'!$E$39:$E$492,$A182,'12pxv'!O$39:O$492)/sub_peso!FC182</f>
        <v>-0.82999999999999985</v>
      </c>
      <c r="FD182">
        <f>100*SUMIF('12pxv'!$E$39:$E$492,$A182,'12pxv'!P$39:P$492)/sub_peso!FD182</f>
        <v>1.4</v>
      </c>
      <c r="FE182">
        <f>100*SUMIF('12pxv'!$E$39:$E$492,$A182,'12pxv'!Q$39:Q$492)/sub_peso!FE182</f>
        <v>-0.26</v>
      </c>
      <c r="FF182">
        <f>100*SUMIF('12pxv'!$E$39:$E$492,$A182,'12pxv'!R$39:R$492)/sub_peso!FF182</f>
        <v>0.51</v>
      </c>
      <c r="FG182">
        <f>100*SUMIF('12pxv'!$E$39:$E$492,$A182,'12pxv'!S$39:S$492)/sub_peso!FG182</f>
        <v>0.54000000000000015</v>
      </c>
      <c r="FH182">
        <f>100*SUMIF('12pxv'!$E$39:$E$492,$A182,'12pxv'!T$39:T$492)/sub_peso!FH182</f>
        <v>2.5299999999999998</v>
      </c>
      <c r="FI182">
        <f>100*SUMIF('12pxv'!$E$39:$E$492,$A182,'12pxv'!U$39:U$492)/sub_peso!FI182</f>
        <v>0.14000000000000001</v>
      </c>
      <c r="FJ182">
        <f>100*SUMIF('12pxv'!$E$39:$E$492,$A182,'12pxv'!V$39:V$492)/sub_peso!FJ182</f>
        <v>1.22</v>
      </c>
      <c r="FK182">
        <f>100*SUMIF('12pxv'!$E$39:$E$492,$A182,'12pxv'!W$39:W$492)/sub_peso!FK182</f>
        <v>2.2200000000000002</v>
      </c>
      <c r="FL182">
        <f>100*SUMIF('12pxv'!$E$39:$E$492,$A182,'12pxv'!X$39:X$492)/sub_peso!FL182</f>
        <v>0.28000000000000003</v>
      </c>
      <c r="FM182">
        <f>100*SUMIF('12pxv'!$E$39:$E$492,$A182,'12pxv'!Y$39:Y$492)/sub_peso!FM182</f>
        <v>1.53</v>
      </c>
      <c r="FN182">
        <f>100*SUMIF('12pxv'!$E$39:$E$492,$A182,'12pxv'!Z$39:Z$492)/sub_peso!FN182</f>
        <v>0.67</v>
      </c>
      <c r="FO182">
        <f>100*SUMIF('12pxv'!$E$39:$E$492,$A182,'12pxv'!AA$39:AA$492)/sub_peso!FO182</f>
        <v>2.86</v>
      </c>
      <c r="FP182">
        <f>100*SUMIF('12pxv'!$E$39:$E$492,$A182,'12pxv'!AB$39:AB$492)/sub_peso!FP182</f>
        <v>1.73</v>
      </c>
      <c r="FQ182">
        <f>100*SUMIF('12pxv'!$E$39:$E$492,$A182,'12pxv'!AC$39:AC$492)/sub_peso!FQ182</f>
        <v>0.31</v>
      </c>
      <c r="FR182">
        <f>100*SUMIF('12pxv'!$E$39:$E$492,$A182,'12pxv'!AD$39:AD$492)/sub_peso!FR182</f>
        <v>-0.65</v>
      </c>
      <c r="FS182">
        <f>100*SUMIF('12pxv'!$E$39:$E$492,$A182,'12pxv'!AE$39:AE$492)/sub_peso!FS182</f>
        <v>2.16</v>
      </c>
      <c r="FT182">
        <f>100*SUMIF('12pxv'!$E$39:$E$492,$A182,'12pxv'!AF$39:AF$492)/sub_peso!FT182</f>
        <v>0.35</v>
      </c>
      <c r="FU182">
        <f>100*SUMIF('12pxv'!$E$39:$E$492,$A182,'12pxv'!AG$39:AG$492)/sub_peso!FU182</f>
        <v>1.5799999999999998</v>
      </c>
      <c r="FV182">
        <f>100*SUMIF('12pxv'!$E$39:$E$492,$A182,'12pxv'!AH$39:AH$492)/sub_peso!FV182</f>
        <v>1.37</v>
      </c>
      <c r="FW182">
        <f>100*SUMIF('12pxv'!$E$39:$E$492,$A182,'12pxv'!AI$39:AI$492)/sub_peso!FW182</f>
        <v>3.75</v>
      </c>
      <c r="FX182">
        <f>100*SUMIF('12pxv'!$E$39:$E$492,$A182,'12pxv'!AJ$39:AJ$492)/sub_peso!FX182</f>
        <v>2.16</v>
      </c>
      <c r="FY182">
        <f>100*SUMIF('12pxv'!$E$39:$E$492,$A182,'12pxv'!AK$39:AK$492)/sub_peso!FY182</f>
        <v>0.41</v>
      </c>
      <c r="FZ182">
        <f>100*SUMIF('12pxv'!$E$39:$E$492,$A182,'12pxv'!AL$39:AL$492)/sub_peso!FZ182</f>
        <v>1.24</v>
      </c>
      <c r="GA182">
        <f>100*SUMIF('12pxv'!$E$39:$E$492,$A182,'12pxv'!AM$39:AM$492)/sub_peso!GA182</f>
        <v>1.1200000000000001</v>
      </c>
      <c r="GB182">
        <f>100*SUMIF('12pxv'!$E$39:$E$492,$A182,'12pxv'!AN$39:AN$492)/sub_peso!GB182</f>
        <v>-0.19</v>
      </c>
    </row>
    <row r="183" spans="1:184" x14ac:dyDescent="0.25">
      <c r="A183" s="60">
        <v>4101002</v>
      </c>
      <c r="B183" s="56" t="s">
        <v>185</v>
      </c>
      <c r="C183" s="129">
        <v>7.0000000000000007E-2</v>
      </c>
      <c r="D183" s="129">
        <v>-0.25</v>
      </c>
      <c r="E183" s="129">
        <v>1.39</v>
      </c>
      <c r="F183" s="129">
        <v>0.91</v>
      </c>
      <c r="G183" s="129">
        <v>0.6</v>
      </c>
      <c r="H183" s="129">
        <v>0.43</v>
      </c>
      <c r="I183" s="129">
        <v>-1.56</v>
      </c>
      <c r="J183" s="129">
        <v>-0.67</v>
      </c>
      <c r="K183" s="129">
        <v>0.72</v>
      </c>
      <c r="L183" s="129">
        <v>0.39</v>
      </c>
      <c r="M183" s="129">
        <v>0.83000000000000007</v>
      </c>
      <c r="N183" s="129">
        <v>0.15</v>
      </c>
      <c r="O183" s="129">
        <v>-1.43</v>
      </c>
      <c r="P183" s="129">
        <v>0.2</v>
      </c>
      <c r="Q183" s="129">
        <v>1.1200000000000003</v>
      </c>
      <c r="R183" s="129">
        <v>0.89000000000000012</v>
      </c>
      <c r="S183" s="129">
        <v>1.2099999999999997</v>
      </c>
      <c r="T183" s="129">
        <v>-0.52</v>
      </c>
      <c r="U183" s="129">
        <v>-0.69</v>
      </c>
      <c r="V183" s="129">
        <v>-1.18</v>
      </c>
      <c r="W183" s="129">
        <v>0.73</v>
      </c>
      <c r="X183" s="129">
        <v>1.03</v>
      </c>
      <c r="Y183" s="129">
        <v>0.89</v>
      </c>
      <c r="Z183" s="129">
        <v>-0.61</v>
      </c>
      <c r="AA183" s="129">
        <v>0.28999999999999998</v>
      </c>
      <c r="AB183" s="129">
        <v>-0.19</v>
      </c>
      <c r="AC183" s="129">
        <v>1.06</v>
      </c>
      <c r="AD183" s="129">
        <v>0.45</v>
      </c>
      <c r="AE183" s="129">
        <v>1.03</v>
      </c>
      <c r="AF183" s="129">
        <v>0.53</v>
      </c>
      <c r="AG183" s="129">
        <v>-0.94</v>
      </c>
      <c r="AH183" s="129">
        <v>0.49</v>
      </c>
      <c r="AI183" s="129">
        <v>0.77000000000000013</v>
      </c>
      <c r="AJ183" s="129">
        <v>1.2899999999999998</v>
      </c>
      <c r="AK183" s="129">
        <v>1.54</v>
      </c>
      <c r="AL183" s="129">
        <v>0.73</v>
      </c>
      <c r="AM183" s="129">
        <v>0.27</v>
      </c>
      <c r="AN183" s="129">
        <v>1.07</v>
      </c>
      <c r="AO183" s="129">
        <v>-0.18</v>
      </c>
      <c r="AP183" s="129">
        <v>1.1000000000000003</v>
      </c>
      <c r="AQ183" s="129">
        <v>-0.31000000000000005</v>
      </c>
      <c r="AR183" s="129">
        <v>0.21</v>
      </c>
      <c r="AS183" s="129">
        <v>-0.40999999999999992</v>
      </c>
      <c r="AT183" s="129">
        <v>0.76000000000000012</v>
      </c>
      <c r="AU183" s="129">
        <v>1.65</v>
      </c>
      <c r="AV183" s="129">
        <v>1.1599999999999999</v>
      </c>
      <c r="AW183" s="129">
        <v>2.21</v>
      </c>
      <c r="AX183" s="129">
        <v>-0.42</v>
      </c>
      <c r="AY183" s="129">
        <v>0.66999999999999993</v>
      </c>
      <c r="AZ183" s="129">
        <v>0.79000000000000015</v>
      </c>
      <c r="BA183" s="129">
        <v>1.8599999999999999</v>
      </c>
      <c r="BB183" s="129">
        <v>0.66</v>
      </c>
      <c r="BC183" s="129">
        <v>0.73</v>
      </c>
      <c r="BD183" s="129">
        <v>-0.76</v>
      </c>
      <c r="BE183" s="129">
        <v>-1.03</v>
      </c>
      <c r="BF183" s="129">
        <v>1.1200000000000001</v>
      </c>
      <c r="BG183" s="129">
        <v>1.5999999999999999</v>
      </c>
      <c r="BH183" s="129">
        <v>0.6100000000000001</v>
      </c>
      <c r="BI183" s="129">
        <v>2.3600000000000003</v>
      </c>
      <c r="BJ183" s="129">
        <v>9.0000000000000011E-2</v>
      </c>
      <c r="BK183" s="129">
        <v>0.84999999999999987</v>
      </c>
      <c r="BL183" s="129">
        <v>1.86</v>
      </c>
      <c r="BM183" s="129">
        <v>1.3199999999999998</v>
      </c>
      <c r="BN183" s="129">
        <v>2.0499999999999998</v>
      </c>
      <c r="BO183" s="129">
        <v>1.6200000000000003</v>
      </c>
      <c r="BP183" s="129">
        <v>0.60999999999999988</v>
      </c>
      <c r="BQ183" s="129">
        <v>-0.99</v>
      </c>
      <c r="BR183" s="129">
        <v>1.84</v>
      </c>
      <c r="BS183" s="129">
        <v>1.22</v>
      </c>
      <c r="BT183" s="129">
        <v>0.92</v>
      </c>
      <c r="BU183" s="129">
        <v>1.2400000000000002</v>
      </c>
      <c r="BV183" s="129">
        <v>-0.9900000000000001</v>
      </c>
      <c r="BW183" s="129">
        <v>-0.86</v>
      </c>
      <c r="BX183" s="129">
        <v>0.41</v>
      </c>
      <c r="BY183" s="129">
        <v>0.63</v>
      </c>
      <c r="BZ183" s="129">
        <v>1.42</v>
      </c>
      <c r="CA183" s="129">
        <v>1.77</v>
      </c>
      <c r="CB183" s="129">
        <v>-0.21</v>
      </c>
      <c r="CC183" s="129">
        <v>-1.45</v>
      </c>
      <c r="CD183" s="129">
        <v>-0.21</v>
      </c>
      <c r="CE183" s="129">
        <v>0.04</v>
      </c>
      <c r="CF183" s="129">
        <v>0.97</v>
      </c>
      <c r="CG183" s="129">
        <v>-0.17999999999999997</v>
      </c>
      <c r="CH183" s="129">
        <v>1.28</v>
      </c>
      <c r="CI183" s="129">
        <v>0.08</v>
      </c>
      <c r="CJ183" s="129">
        <v>-0.61</v>
      </c>
      <c r="CK183" s="129">
        <v>0.69</v>
      </c>
      <c r="CL183" s="129">
        <v>-0.18</v>
      </c>
      <c r="CM183" s="129">
        <v>1.55</v>
      </c>
      <c r="CN183" s="129">
        <v>0.23</v>
      </c>
      <c r="CO183" s="129">
        <v>-0.69</v>
      </c>
      <c r="CP183" s="129">
        <v>0.71</v>
      </c>
      <c r="CQ183" s="129">
        <v>1.33</v>
      </c>
      <c r="CR183" s="129">
        <v>0.42</v>
      </c>
      <c r="CS183" s="129">
        <v>0.35</v>
      </c>
      <c r="CT183" s="129">
        <v>0.45000000000000007</v>
      </c>
      <c r="CU183" s="129">
        <v>0.28000000000000003</v>
      </c>
      <c r="CV183" s="129">
        <v>1.02</v>
      </c>
      <c r="CW183" s="129">
        <v>0.11</v>
      </c>
      <c r="CX183" s="129">
        <v>1.31</v>
      </c>
      <c r="CY183" s="129">
        <v>-0.6</v>
      </c>
      <c r="CZ183" s="129">
        <v>-0.7</v>
      </c>
      <c r="DA183" s="129">
        <v>-1.1399999999999999</v>
      </c>
      <c r="DB183" s="129">
        <v>-0.02</v>
      </c>
      <c r="DC183" s="129">
        <v>1.02</v>
      </c>
      <c r="DD183" s="129">
        <v>1.26</v>
      </c>
      <c r="DE183" s="129">
        <v>0.33</v>
      </c>
      <c r="DF183" s="129">
        <v>-0.99999999999999989</v>
      </c>
      <c r="DG183" s="129">
        <v>-0.19</v>
      </c>
      <c r="DH183" s="129">
        <v>1.1200000000000001</v>
      </c>
      <c r="DI183" s="129">
        <v>2.19</v>
      </c>
      <c r="DJ183" s="129">
        <v>0.69</v>
      </c>
      <c r="DK183" s="129">
        <v>1.02</v>
      </c>
      <c r="DL183" s="129">
        <v>0.14000000000000001</v>
      </c>
      <c r="DM183" s="129">
        <v>-0.3</v>
      </c>
      <c r="DN183" s="129">
        <v>0.72</v>
      </c>
      <c r="DO183" s="129">
        <v>1.32</v>
      </c>
      <c r="DP183" s="129">
        <v>0.56999999999999995</v>
      </c>
      <c r="DQ183" s="129">
        <v>2.21</v>
      </c>
      <c r="DR183" s="129">
        <v>0.21999999999999997</v>
      </c>
      <c r="DS183" s="129">
        <v>0.14000000000000001</v>
      </c>
      <c r="DT183" s="129">
        <v>-0.38999999999999996</v>
      </c>
      <c r="DU183" s="129">
        <v>0.17</v>
      </c>
      <c r="DV183" s="129">
        <v>0.26</v>
      </c>
      <c r="DW183" s="129">
        <v>0.2</v>
      </c>
      <c r="DX183" s="129">
        <v>0.11999999999999998</v>
      </c>
      <c r="DY183" s="129">
        <v>0.16</v>
      </c>
      <c r="DZ183" s="129">
        <v>0.3</v>
      </c>
      <c r="EA183" s="129">
        <v>0.71</v>
      </c>
      <c r="EB183" s="129">
        <v>1.22</v>
      </c>
      <c r="EC183" s="129">
        <v>1.03</v>
      </c>
      <c r="ED183" s="129">
        <v>0.78</v>
      </c>
      <c r="EE183" s="129">
        <v>0.56999999999999995</v>
      </c>
      <c r="EF183" s="129">
        <v>-0.19</v>
      </c>
      <c r="EG183" s="129">
        <v>1.1299999999999999</v>
      </c>
      <c r="EH183" s="129">
        <v>1.08</v>
      </c>
      <c r="EI183" s="129">
        <v>0.6</v>
      </c>
      <c r="EJ183" s="129">
        <v>0.69</v>
      </c>
      <c r="EK183" s="129">
        <v>0.15</v>
      </c>
      <c r="EL183" s="129">
        <v>0.57999999999999996</v>
      </c>
      <c r="EM183" s="129">
        <v>0.72</v>
      </c>
      <c r="EN183" s="129">
        <v>1.79</v>
      </c>
      <c r="EO183" s="129">
        <v>2.17</v>
      </c>
      <c r="EP183" s="129">
        <v>1.59</v>
      </c>
      <c r="EQ183" s="129">
        <v>-0.63</v>
      </c>
      <c r="ER183" s="129">
        <v>0.65</v>
      </c>
      <c r="ES183" s="129">
        <v>0.3</v>
      </c>
      <c r="ET183" s="129">
        <v>1.43</v>
      </c>
      <c r="EU183" s="129">
        <v>0.9</v>
      </c>
      <c r="EV183">
        <f>100*SUMIF('12pxv'!$E$39:$E$492,$A183,'12pxv'!H$39:H$492)/sub_peso!EV183</f>
        <v>-0.05</v>
      </c>
      <c r="EW183">
        <f>100*SUMIF('12pxv'!$E$39:$E$492,$A183,'12pxv'!I$39:I$492)/sub_peso!EW183</f>
        <v>-0.4</v>
      </c>
      <c r="EX183">
        <f>100*SUMIF('12pxv'!$E$39:$E$492,$A183,'12pxv'!J$39:J$492)/sub_peso!EX183</f>
        <v>-0.08</v>
      </c>
      <c r="EY183">
        <f>100*SUMIF('12pxv'!$E$39:$E$492,$A183,'12pxv'!K$39:K$492)/sub_peso!EY183</f>
        <v>1.56</v>
      </c>
      <c r="EZ183">
        <f>100*SUMIF('12pxv'!$E$39:$E$492,$A183,'12pxv'!L$39:L$492)/sub_peso!EZ183</f>
        <v>1.1100000000000001</v>
      </c>
      <c r="FA183">
        <f>100*SUMIF('12pxv'!$E$39:$E$492,$A183,'12pxv'!M$39:M$492)/sub_peso!FA183</f>
        <v>0.1</v>
      </c>
      <c r="FB183">
        <f>100*SUMIF('12pxv'!$E$39:$E$492,$A183,'12pxv'!N$39:N$492)/sub_peso!FB183</f>
        <v>0.02</v>
      </c>
      <c r="FC183">
        <f>100*SUMIF('12pxv'!$E$39:$E$492,$A183,'12pxv'!O$39:O$492)/sub_peso!FC183</f>
        <v>0.65</v>
      </c>
      <c r="FD183">
        <f>100*SUMIF('12pxv'!$E$39:$E$492,$A183,'12pxv'!P$39:P$492)/sub_peso!FD183</f>
        <v>0.46</v>
      </c>
      <c r="FE183">
        <f>100*SUMIF('12pxv'!$E$39:$E$492,$A183,'12pxv'!Q$39:Q$492)/sub_peso!FE183</f>
        <v>1</v>
      </c>
      <c r="FF183">
        <f>100*SUMIF('12pxv'!$E$39:$E$492,$A183,'12pxv'!R$39:R$492)/sub_peso!FF183</f>
        <v>0.5</v>
      </c>
      <c r="FG183">
        <f>100*SUMIF('12pxv'!$E$39:$E$492,$A183,'12pxv'!S$39:S$492)/sub_peso!FG183</f>
        <v>1.43</v>
      </c>
      <c r="FH183">
        <f>100*SUMIF('12pxv'!$E$39:$E$492,$A183,'12pxv'!T$39:T$492)/sub_peso!FH183</f>
        <v>-1.78</v>
      </c>
      <c r="FI183">
        <f>100*SUMIF('12pxv'!$E$39:$E$492,$A183,'12pxv'!U$39:U$492)/sub_peso!FI183</f>
        <v>0.61</v>
      </c>
      <c r="FJ183">
        <f>100*SUMIF('12pxv'!$E$39:$E$492,$A183,'12pxv'!V$39:V$492)/sub_peso!FJ183</f>
        <v>0.55000000000000004</v>
      </c>
      <c r="FK183">
        <f>100*SUMIF('12pxv'!$E$39:$E$492,$A183,'12pxv'!W$39:W$492)/sub_peso!FK183</f>
        <v>1</v>
      </c>
      <c r="FL183">
        <f>100*SUMIF('12pxv'!$E$39:$E$492,$A183,'12pxv'!X$39:X$492)/sub_peso!FL183</f>
        <v>1.2</v>
      </c>
      <c r="FM183">
        <f>100*SUMIF('12pxv'!$E$39:$E$492,$A183,'12pxv'!Y$39:Y$492)/sub_peso!FM183</f>
        <v>1.7000000000000002</v>
      </c>
      <c r="FN183">
        <f>100*SUMIF('12pxv'!$E$39:$E$492,$A183,'12pxv'!Z$39:Z$492)/sub_peso!FN183</f>
        <v>-1.66</v>
      </c>
      <c r="FO183">
        <f>100*SUMIF('12pxv'!$E$39:$E$492,$A183,'12pxv'!AA$39:AA$492)/sub_peso!FO183</f>
        <v>0.51</v>
      </c>
      <c r="FP183">
        <f>100*SUMIF('12pxv'!$E$39:$E$492,$A183,'12pxv'!AB$39:AB$492)/sub_peso!FP183</f>
        <v>-0.85000000000000009</v>
      </c>
      <c r="FQ183">
        <f>100*SUMIF('12pxv'!$E$39:$E$492,$A183,'12pxv'!AC$39:AC$492)/sub_peso!FQ183</f>
        <v>0.26</v>
      </c>
      <c r="FR183">
        <f>100*SUMIF('12pxv'!$E$39:$E$492,$A183,'12pxv'!AD$39:AD$492)/sub_peso!FR183</f>
        <v>0.33</v>
      </c>
      <c r="FS183">
        <f>100*SUMIF('12pxv'!$E$39:$E$492,$A183,'12pxv'!AE$39:AE$492)/sub_peso!FS183</f>
        <v>1.32</v>
      </c>
      <c r="FT183">
        <f>100*SUMIF('12pxv'!$E$39:$E$492,$A183,'12pxv'!AF$39:AF$492)/sub_peso!FT183</f>
        <v>-0.9900000000000001</v>
      </c>
      <c r="FU183">
        <f>100*SUMIF('12pxv'!$E$39:$E$492,$A183,'12pxv'!AG$39:AG$492)/sub_peso!FU183</f>
        <v>0.02</v>
      </c>
      <c r="FV183">
        <f>100*SUMIF('12pxv'!$E$39:$E$492,$A183,'12pxv'!AH$39:AH$492)/sub_peso!FV183</f>
        <v>1.0999999999999999</v>
      </c>
      <c r="FW183">
        <f>100*SUMIF('12pxv'!$E$39:$E$492,$A183,'12pxv'!AI$39:AI$492)/sub_peso!FW183</f>
        <v>-0.01</v>
      </c>
      <c r="FX183">
        <f>100*SUMIF('12pxv'!$E$39:$E$492,$A183,'12pxv'!AJ$39:AJ$492)/sub_peso!FX183</f>
        <v>0.99</v>
      </c>
      <c r="FY183">
        <f>100*SUMIF('12pxv'!$E$39:$E$492,$A183,'12pxv'!AK$39:AK$492)/sub_peso!FY183</f>
        <v>0.75000000000000011</v>
      </c>
      <c r="FZ183">
        <f>100*SUMIF('12pxv'!$E$39:$E$492,$A183,'12pxv'!AL$39:AL$492)/sub_peso!FZ183</f>
        <v>0.20999999999999996</v>
      </c>
      <c r="GA183">
        <f>100*SUMIF('12pxv'!$E$39:$E$492,$A183,'12pxv'!AM$39:AM$492)/sub_peso!GA183</f>
        <v>-0.63</v>
      </c>
      <c r="GB183">
        <f>100*SUMIF('12pxv'!$E$39:$E$492,$A183,'12pxv'!AN$39:AN$492)/sub_peso!GB183</f>
        <v>0.64</v>
      </c>
    </row>
    <row r="184" spans="1:184" x14ac:dyDescent="0.25">
      <c r="A184" s="60">
        <v>4101004</v>
      </c>
      <c r="B184" s="56" t="s">
        <v>186</v>
      </c>
      <c r="C184" s="129">
        <v>-1.61</v>
      </c>
      <c r="D184" s="129">
        <v>-2.9200000000000004</v>
      </c>
      <c r="E184" s="129">
        <v>2.2400000000000002</v>
      </c>
      <c r="F184" s="129">
        <v>1.59</v>
      </c>
      <c r="G184" s="129">
        <v>1.4699999999999998</v>
      </c>
      <c r="H184" s="129">
        <v>1.4</v>
      </c>
      <c r="I184" s="129">
        <v>0.03</v>
      </c>
      <c r="J184" s="129">
        <v>-1.35</v>
      </c>
      <c r="K184" s="129">
        <v>0.78</v>
      </c>
      <c r="L184" s="129">
        <v>0.55000000000000016</v>
      </c>
      <c r="M184" s="129">
        <v>-1.28</v>
      </c>
      <c r="N184" s="129">
        <v>2.06</v>
      </c>
      <c r="O184" s="129">
        <v>-2.5100000000000002</v>
      </c>
      <c r="P184" s="129">
        <v>-0.04</v>
      </c>
      <c r="Q184" s="129">
        <v>1.35</v>
      </c>
      <c r="R184" s="129">
        <v>-1.01</v>
      </c>
      <c r="S184" s="129">
        <v>2.08</v>
      </c>
      <c r="T184" s="129">
        <v>-0.16</v>
      </c>
      <c r="U184" s="129">
        <v>-3.43</v>
      </c>
      <c r="V184" s="129">
        <v>1.1100000000000001</v>
      </c>
      <c r="W184" s="129">
        <v>-0.22999999999999998</v>
      </c>
      <c r="X184" s="129">
        <v>-1.05</v>
      </c>
      <c r="Y184" s="129">
        <v>0.41999999999999993</v>
      </c>
      <c r="Z184" s="129">
        <v>-0.56000000000000005</v>
      </c>
      <c r="AA184" s="129">
        <v>1.53</v>
      </c>
      <c r="AB184" s="129">
        <v>-1.7999999999999998</v>
      </c>
      <c r="AC184" s="129">
        <v>1.18</v>
      </c>
      <c r="AD184" s="129">
        <v>1.46</v>
      </c>
      <c r="AE184" s="129">
        <v>2.21</v>
      </c>
      <c r="AF184" s="129">
        <v>-1.82</v>
      </c>
      <c r="AG184" s="129">
        <v>-4.9999999999999996E-2</v>
      </c>
      <c r="AH184" s="129">
        <v>0.24</v>
      </c>
      <c r="AI184" s="129">
        <v>2.23</v>
      </c>
      <c r="AJ184" s="129">
        <v>1.1200000000000001</v>
      </c>
      <c r="AK184" s="129">
        <v>-0.10999999999999999</v>
      </c>
      <c r="AL184" s="129">
        <v>-2.3999999999999995</v>
      </c>
      <c r="AM184" s="129">
        <v>1.2099999999999997</v>
      </c>
      <c r="AN184" s="129">
        <v>0.21</v>
      </c>
      <c r="AO184" s="129">
        <v>1.3499999999999999</v>
      </c>
      <c r="AP184" s="129">
        <v>2.58</v>
      </c>
      <c r="AQ184" s="129">
        <v>-1.05</v>
      </c>
      <c r="AR184" s="129">
        <v>0.64</v>
      </c>
      <c r="AS184" s="129">
        <v>-0.20999999999999996</v>
      </c>
      <c r="AT184" s="129">
        <v>-0.76</v>
      </c>
      <c r="AU184" s="129">
        <v>2.6900000000000004</v>
      </c>
      <c r="AV184" s="129">
        <v>1.06</v>
      </c>
      <c r="AW184" s="129">
        <v>2.81</v>
      </c>
      <c r="AX184" s="129">
        <v>-1.51</v>
      </c>
      <c r="AY184" s="129">
        <v>-1.4999999999999998</v>
      </c>
      <c r="AZ184" s="129">
        <v>-0.42000000000000004</v>
      </c>
      <c r="BA184" s="129">
        <v>1.26</v>
      </c>
      <c r="BB184" s="129">
        <v>1.67</v>
      </c>
      <c r="BC184" s="129">
        <v>2.83</v>
      </c>
      <c r="BD184" s="129">
        <v>-1.5</v>
      </c>
      <c r="BE184" s="129">
        <v>-0.31</v>
      </c>
      <c r="BF184" s="129">
        <v>-0.78</v>
      </c>
      <c r="BG184" s="129">
        <v>2.8</v>
      </c>
      <c r="BH184" s="129">
        <v>-0.38000000000000006</v>
      </c>
      <c r="BI184" s="129">
        <v>1.61</v>
      </c>
      <c r="BJ184" s="129">
        <v>-1.63</v>
      </c>
      <c r="BK184" s="129">
        <v>-2.52</v>
      </c>
      <c r="BL184" s="129">
        <v>0.45</v>
      </c>
      <c r="BM184" s="129">
        <v>0.46</v>
      </c>
      <c r="BN184" s="129">
        <v>2.0499999999999998</v>
      </c>
      <c r="BO184" s="129">
        <v>2.5099999999999998</v>
      </c>
      <c r="BP184" s="129">
        <v>0.13</v>
      </c>
      <c r="BQ184" s="129">
        <v>-0.61</v>
      </c>
      <c r="BR184" s="129">
        <v>0.46</v>
      </c>
      <c r="BS184" s="129">
        <v>0.86999999999999988</v>
      </c>
      <c r="BT184" s="129">
        <v>1.98</v>
      </c>
      <c r="BU184" s="129">
        <v>0.57999999999999996</v>
      </c>
      <c r="BV184" s="129">
        <v>-1.7500000000000002</v>
      </c>
      <c r="BW184" s="129">
        <v>3.1400000000000006</v>
      </c>
      <c r="BX184" s="129">
        <v>-1.83</v>
      </c>
      <c r="BY184" s="129">
        <v>1.83</v>
      </c>
      <c r="BZ184" s="129">
        <v>2.7800000000000002</v>
      </c>
      <c r="CA184" s="129">
        <v>0.43</v>
      </c>
      <c r="CB184" s="129">
        <v>-1.08</v>
      </c>
      <c r="CC184" s="129">
        <v>-1.6599999999999997</v>
      </c>
      <c r="CD184" s="129">
        <v>0.33999999999999997</v>
      </c>
      <c r="CE184" s="129">
        <v>0.16</v>
      </c>
      <c r="CF184" s="129">
        <v>0.69999999999999984</v>
      </c>
      <c r="CG184" s="129">
        <v>-1.85</v>
      </c>
      <c r="CH184" s="129">
        <v>-0.92</v>
      </c>
      <c r="CI184" s="129">
        <v>1.8500000000000003</v>
      </c>
      <c r="CJ184" s="129">
        <v>1.46</v>
      </c>
      <c r="CK184" s="129">
        <v>-0.45</v>
      </c>
      <c r="CL184" s="129">
        <v>-1</v>
      </c>
      <c r="CM184" s="129">
        <v>1.7099999999999997</v>
      </c>
      <c r="CN184" s="129">
        <v>0.80999999999999994</v>
      </c>
      <c r="CO184" s="129">
        <v>0.72000000000000008</v>
      </c>
      <c r="CP184" s="129">
        <v>-0.73</v>
      </c>
      <c r="CQ184" s="129">
        <v>0.13</v>
      </c>
      <c r="CR184" s="129">
        <v>-2.0099999999999998</v>
      </c>
      <c r="CS184" s="129">
        <v>0.82000000000000006</v>
      </c>
      <c r="CT184" s="129">
        <v>0.28000000000000003</v>
      </c>
      <c r="CU184" s="129">
        <v>1.18</v>
      </c>
      <c r="CV184" s="129">
        <v>1.21</v>
      </c>
      <c r="CW184" s="129">
        <v>1.7599999999999998</v>
      </c>
      <c r="CX184" s="129">
        <v>-0.48</v>
      </c>
      <c r="CY184" s="129">
        <v>-1.38</v>
      </c>
      <c r="CZ184" s="129">
        <v>2.77</v>
      </c>
      <c r="DA184" s="129">
        <v>-1.86</v>
      </c>
      <c r="DB184" s="129">
        <v>-0.35</v>
      </c>
      <c r="DC184" s="129">
        <v>0.12</v>
      </c>
      <c r="DD184" s="129">
        <v>-1.7</v>
      </c>
      <c r="DE184" s="129">
        <v>-0.78</v>
      </c>
      <c r="DF184" s="129">
        <v>-1.27</v>
      </c>
      <c r="DG184" s="129">
        <v>-0.7</v>
      </c>
      <c r="DH184" s="129">
        <v>-1.05</v>
      </c>
      <c r="DI184" s="129">
        <v>1.1599999999999999</v>
      </c>
      <c r="DJ184" s="129">
        <v>0.57999999999999996</v>
      </c>
      <c r="DK184" s="129">
        <v>-0.53</v>
      </c>
      <c r="DL184" s="129">
        <v>1.05</v>
      </c>
      <c r="DM184" s="129">
        <v>-0.14000000000000001</v>
      </c>
      <c r="DN184" s="129">
        <v>-1.8999999999999997</v>
      </c>
      <c r="DO184" s="129">
        <v>1.9800000000000002</v>
      </c>
      <c r="DP184" s="129">
        <v>0.1</v>
      </c>
      <c r="DQ184" s="129">
        <v>1.83</v>
      </c>
      <c r="DR184" s="129">
        <v>-1.1200000000000001</v>
      </c>
      <c r="DS184" s="129">
        <v>2.48</v>
      </c>
      <c r="DT184" s="129">
        <v>1.33</v>
      </c>
      <c r="DU184" s="129">
        <v>-0.38</v>
      </c>
      <c r="DV184" s="129">
        <v>0.45000000000000007</v>
      </c>
      <c r="DW184" s="129">
        <v>-0.33</v>
      </c>
      <c r="DX184" s="129">
        <v>1.5999999999999999</v>
      </c>
      <c r="DY184" s="129">
        <v>0.42000000000000004</v>
      </c>
      <c r="DZ184" s="129">
        <v>-2.57</v>
      </c>
      <c r="EA184" s="129">
        <v>0.28999999999999998</v>
      </c>
      <c r="EB184" s="129">
        <v>7.0000000000000007E-2</v>
      </c>
      <c r="EC184" s="129">
        <v>1.8100000000000003</v>
      </c>
      <c r="ED184" s="129">
        <v>0.27</v>
      </c>
      <c r="EE184" s="129">
        <v>0.75</v>
      </c>
      <c r="EF184" s="129">
        <v>0.45</v>
      </c>
      <c r="EG184" s="129">
        <v>1.37</v>
      </c>
      <c r="EH184" s="129">
        <v>2.2999999999999998</v>
      </c>
      <c r="EI184" s="129">
        <v>1.02</v>
      </c>
      <c r="EJ184" s="129">
        <v>-0.45</v>
      </c>
      <c r="EK184" s="129">
        <v>0.4</v>
      </c>
      <c r="EL184" s="129">
        <v>-1.35</v>
      </c>
      <c r="EM184" s="129">
        <v>0.04</v>
      </c>
      <c r="EN184" s="129">
        <v>6.0000000000000005E-2</v>
      </c>
      <c r="EO184" s="129">
        <v>1.5700000000000003</v>
      </c>
      <c r="EP184" s="129">
        <v>-1.26</v>
      </c>
      <c r="EQ184" s="129">
        <v>-0.6</v>
      </c>
      <c r="ER184" s="129">
        <v>1.32</v>
      </c>
      <c r="ES184" s="129">
        <v>-0.40999999999999992</v>
      </c>
      <c r="ET184" s="129">
        <v>-0.94</v>
      </c>
      <c r="EU184" s="129">
        <v>3.64</v>
      </c>
      <c r="EV184">
        <f>100*SUMIF('12pxv'!$E$39:$E$492,$A184,'12pxv'!H$39:H$492)/sub_peso!EV184</f>
        <v>0.05</v>
      </c>
      <c r="EW184">
        <f>100*SUMIF('12pxv'!$E$39:$E$492,$A184,'12pxv'!I$39:I$492)/sub_peso!EW184</f>
        <v>-0.54</v>
      </c>
      <c r="EX184">
        <f>100*SUMIF('12pxv'!$E$39:$E$492,$A184,'12pxv'!J$39:J$492)/sub_peso!EX184</f>
        <v>-0.38999999999999996</v>
      </c>
      <c r="EY184">
        <f>100*SUMIF('12pxv'!$E$39:$E$492,$A184,'12pxv'!K$39:K$492)/sub_peso!EY184</f>
        <v>2.0099999999999998</v>
      </c>
      <c r="EZ184">
        <f>100*SUMIF('12pxv'!$E$39:$E$492,$A184,'12pxv'!L$39:L$492)/sub_peso!EZ184</f>
        <v>0.01</v>
      </c>
      <c r="FA184">
        <f>100*SUMIF('12pxv'!$E$39:$E$492,$A184,'12pxv'!M$39:M$492)/sub_peso!FA184</f>
        <v>0.74</v>
      </c>
      <c r="FB184">
        <f>100*SUMIF('12pxv'!$E$39:$E$492,$A184,'12pxv'!N$39:N$492)/sub_peso!FB184</f>
        <v>0.69</v>
      </c>
      <c r="FC184">
        <f>100*SUMIF('12pxv'!$E$39:$E$492,$A184,'12pxv'!O$39:O$492)/sub_peso!FC184</f>
        <v>1.04</v>
      </c>
      <c r="FD184">
        <f>100*SUMIF('12pxv'!$E$39:$E$492,$A184,'12pxv'!P$39:P$492)/sub_peso!FD184</f>
        <v>1.01</v>
      </c>
      <c r="FE184">
        <f>100*SUMIF('12pxv'!$E$39:$E$492,$A184,'12pxv'!Q$39:Q$492)/sub_peso!FE184</f>
        <v>-0.39</v>
      </c>
      <c r="FF184">
        <f>100*SUMIF('12pxv'!$E$39:$E$492,$A184,'12pxv'!R$39:R$492)/sub_peso!FF184</f>
        <v>0.62</v>
      </c>
      <c r="FG184">
        <f>100*SUMIF('12pxv'!$E$39:$E$492,$A184,'12pxv'!S$39:S$492)/sub_peso!FG184</f>
        <v>-1.1399999999999999</v>
      </c>
      <c r="FH184">
        <f>100*SUMIF('12pxv'!$E$39:$E$492,$A184,'12pxv'!T$39:T$492)/sub_peso!FH184</f>
        <v>0.12</v>
      </c>
      <c r="FI184">
        <f>100*SUMIF('12pxv'!$E$39:$E$492,$A184,'12pxv'!U$39:U$492)/sub_peso!FI184</f>
        <v>1.93</v>
      </c>
      <c r="FJ184">
        <f>100*SUMIF('12pxv'!$E$39:$E$492,$A184,'12pxv'!V$39:V$492)/sub_peso!FJ184</f>
        <v>-1.01</v>
      </c>
      <c r="FK184">
        <f>100*SUMIF('12pxv'!$E$39:$E$492,$A184,'12pxv'!W$39:W$492)/sub_peso!FK184</f>
        <v>0.65</v>
      </c>
      <c r="FL184">
        <f>100*SUMIF('12pxv'!$E$39:$E$492,$A184,'12pxv'!X$39:X$492)/sub_peso!FL184</f>
        <v>2</v>
      </c>
      <c r="FM184">
        <f>100*SUMIF('12pxv'!$E$39:$E$492,$A184,'12pxv'!Y$39:Y$492)/sub_peso!FM184</f>
        <v>-0.7</v>
      </c>
      <c r="FN184">
        <f>100*SUMIF('12pxv'!$E$39:$E$492,$A184,'12pxv'!Z$39:Z$492)/sub_peso!FN184</f>
        <v>0.65</v>
      </c>
      <c r="FO184">
        <f>100*SUMIF('12pxv'!$E$39:$E$492,$A184,'12pxv'!AA$39:AA$492)/sub_peso!FO184</f>
        <v>-0.89</v>
      </c>
      <c r="FP184">
        <f>100*SUMIF('12pxv'!$E$39:$E$492,$A184,'12pxv'!AB$39:AB$492)/sub_peso!FP184</f>
        <v>-0.33</v>
      </c>
      <c r="FQ184">
        <f>100*SUMIF('12pxv'!$E$39:$E$492,$A184,'12pxv'!AC$39:AC$492)/sub_peso!FQ184</f>
        <v>-0.2</v>
      </c>
      <c r="FR184">
        <f>100*SUMIF('12pxv'!$E$39:$E$492,$A184,'12pxv'!AD$39:AD$492)/sub_peso!FR184</f>
        <v>1.8</v>
      </c>
      <c r="FS184">
        <f>100*SUMIF('12pxv'!$E$39:$E$492,$A184,'12pxv'!AE$39:AE$492)/sub_peso!FS184</f>
        <v>-0.57999999999999996</v>
      </c>
      <c r="FT184">
        <f>100*SUMIF('12pxv'!$E$39:$E$492,$A184,'12pxv'!AF$39:AF$492)/sub_peso!FT184</f>
        <v>-1.22</v>
      </c>
      <c r="FU184">
        <f>100*SUMIF('12pxv'!$E$39:$E$492,$A184,'12pxv'!AG$39:AG$492)/sub_peso!FU184</f>
        <v>0.82000000000000006</v>
      </c>
      <c r="FV184">
        <f>100*SUMIF('12pxv'!$E$39:$E$492,$A184,'12pxv'!AH$39:AH$492)/sub_peso!FV184</f>
        <v>0.10000000000000002</v>
      </c>
      <c r="FW184">
        <f>100*SUMIF('12pxv'!$E$39:$E$492,$A184,'12pxv'!AI$39:AI$492)/sub_peso!FW184</f>
        <v>1.08</v>
      </c>
      <c r="FX184">
        <f>100*SUMIF('12pxv'!$E$39:$E$492,$A184,'12pxv'!AJ$39:AJ$492)/sub_peso!FX184</f>
        <v>0.96999999999999986</v>
      </c>
      <c r="FY184">
        <f>100*SUMIF('12pxv'!$E$39:$E$492,$A184,'12pxv'!AK$39:AK$492)/sub_peso!FY184</f>
        <v>0.55000000000000004</v>
      </c>
      <c r="FZ184">
        <f>100*SUMIF('12pxv'!$E$39:$E$492,$A184,'12pxv'!AL$39:AL$492)/sub_peso!FZ184</f>
        <v>0.83000000000000007</v>
      </c>
      <c r="GA184">
        <f>100*SUMIF('12pxv'!$E$39:$E$492,$A184,'12pxv'!AM$39:AM$492)/sub_peso!GA184</f>
        <v>-0.84</v>
      </c>
      <c r="GB184">
        <f>100*SUMIF('12pxv'!$E$39:$E$492,$A184,'12pxv'!AN$39:AN$492)/sub_peso!GB184</f>
        <v>0.80999999999999994</v>
      </c>
    </row>
    <row r="185" spans="1:184" x14ac:dyDescent="0.25">
      <c r="A185" s="60">
        <v>4101005</v>
      </c>
      <c r="B185" s="56" t="s">
        <v>187</v>
      </c>
      <c r="C185" s="129">
        <v>-2.3902770780856426</v>
      </c>
      <c r="D185" s="129">
        <v>-1.7744617380025938</v>
      </c>
      <c r="E185" s="129">
        <v>-0.75046419098143247</v>
      </c>
      <c r="F185" s="129">
        <v>0.66087837837837848</v>
      </c>
      <c r="G185" s="129">
        <v>-0.90626016260162612</v>
      </c>
      <c r="H185" s="129">
        <v>0.53198074277854202</v>
      </c>
      <c r="I185" s="129">
        <v>-1.0375240715268224</v>
      </c>
      <c r="J185" s="129">
        <v>-1.9378521617852162</v>
      </c>
      <c r="K185" s="129">
        <v>1.0016809116809116</v>
      </c>
      <c r="L185" s="129">
        <v>5.2712464589235131</v>
      </c>
      <c r="M185" s="129">
        <v>4.7271428571428569</v>
      </c>
      <c r="N185" s="129">
        <v>0.79309677419354829</v>
      </c>
      <c r="O185" s="129">
        <v>-2.0474054758800526</v>
      </c>
      <c r="P185" s="129">
        <v>-0.36365229110512126</v>
      </c>
      <c r="Q185" s="129">
        <v>-1.0474626865671639</v>
      </c>
      <c r="R185" s="129">
        <v>-0.58545205479452056</v>
      </c>
      <c r="S185" s="129">
        <v>0.63705394190871356</v>
      </c>
      <c r="T185" s="129">
        <v>-0.1475586206896552</v>
      </c>
      <c r="U185" s="129">
        <v>-0.3180582524271845</v>
      </c>
      <c r="V185" s="129">
        <v>-1.086153846153846</v>
      </c>
      <c r="W185" s="129">
        <v>-0.16361702127659575</v>
      </c>
      <c r="X185" s="129">
        <v>0.36961373390557939</v>
      </c>
      <c r="Y185" s="129">
        <v>11.386695278969956</v>
      </c>
      <c r="Z185" s="129">
        <v>1.8524418604651161</v>
      </c>
      <c r="AA185" s="129">
        <v>-2.1215830115830117</v>
      </c>
      <c r="AB185" s="129">
        <v>-4.7352777777777781</v>
      </c>
      <c r="AC185" s="129">
        <v>-1.2509040333796944</v>
      </c>
      <c r="AD185" s="129">
        <v>0.60603693181818197</v>
      </c>
      <c r="AE185" s="129">
        <v>2.4319318181818184</v>
      </c>
      <c r="AF185" s="129">
        <v>0.56535564853556486</v>
      </c>
      <c r="AG185" s="129">
        <v>-1.1360445682451255</v>
      </c>
      <c r="AH185" s="129">
        <v>0.17728813559322038</v>
      </c>
      <c r="AI185" s="129">
        <v>0.69812499999999988</v>
      </c>
      <c r="AJ185" s="129">
        <v>1.9115384615384616</v>
      </c>
      <c r="AK185" s="129">
        <v>8.3887815126050409</v>
      </c>
      <c r="AL185" s="129">
        <v>3.1292217898832679</v>
      </c>
      <c r="AM185" s="129">
        <v>-1.5789312977099237</v>
      </c>
      <c r="AN185" s="129">
        <v>-5.2724577373211972</v>
      </c>
      <c r="AO185" s="129">
        <v>0.46580912863070539</v>
      </c>
      <c r="AP185" s="129">
        <v>-1.3108786610878662</v>
      </c>
      <c r="AQ185" s="129">
        <v>-1.2314389534883723</v>
      </c>
      <c r="AR185" s="129">
        <v>-2.1064467766116948E-2</v>
      </c>
      <c r="AS185" s="129">
        <v>-1.1913496932515337</v>
      </c>
      <c r="AT185" s="129">
        <v>-0.13738170347003156</v>
      </c>
      <c r="AU185" s="129">
        <v>1.76</v>
      </c>
      <c r="AV185" s="129">
        <v>0.67198412698412691</v>
      </c>
      <c r="AW185" s="129">
        <v>17.17886075949367</v>
      </c>
      <c r="AX185" s="129">
        <v>0.77711590296495947</v>
      </c>
      <c r="AY185" s="129">
        <v>-3.0409638554216869</v>
      </c>
      <c r="AZ185" s="129">
        <v>-4.5987378640776697</v>
      </c>
      <c r="BA185" s="129">
        <v>0.47374816983894591</v>
      </c>
      <c r="BB185" s="129">
        <v>-0.6787134502923976</v>
      </c>
      <c r="BC185" s="129">
        <v>1.6705604719764013</v>
      </c>
      <c r="BD185" s="129">
        <v>-0.28000000000000008</v>
      </c>
      <c r="BE185" s="129">
        <v>-0.46661266568483056</v>
      </c>
      <c r="BF185" s="129">
        <v>1.4172727272727275</v>
      </c>
      <c r="BG185" s="129">
        <v>1.7532644017725258</v>
      </c>
      <c r="BH185" s="129">
        <v>10.392215743440234</v>
      </c>
      <c r="BI185" s="129">
        <v>2.4106391478029296</v>
      </c>
      <c r="BJ185" s="129">
        <v>1.4218741808650064</v>
      </c>
      <c r="BK185" s="129">
        <v>-1.8842112125162973</v>
      </c>
      <c r="BL185" s="129">
        <v>-0.74363636363636365</v>
      </c>
      <c r="BM185" s="129">
        <v>1.8211351351351348</v>
      </c>
      <c r="BN185" s="129">
        <v>1.3525200000000002</v>
      </c>
      <c r="BO185" s="129">
        <v>1.6813660477453582</v>
      </c>
      <c r="BP185" s="129">
        <v>0.71456578947368421</v>
      </c>
      <c r="BQ185" s="129">
        <v>-0.68981603153745064</v>
      </c>
      <c r="BR185" s="129">
        <v>0.39914893617021274</v>
      </c>
      <c r="BS185" s="129">
        <v>5.1641255006675575</v>
      </c>
      <c r="BT185" s="129">
        <v>6.6104364569961493</v>
      </c>
      <c r="BU185" s="129">
        <v>2.1986215235792015</v>
      </c>
      <c r="BV185" s="129">
        <v>-1.5907692307692312</v>
      </c>
      <c r="BW185" s="129">
        <v>-1.1756144578313252</v>
      </c>
      <c r="BX185" s="129">
        <v>-2.532747252747253</v>
      </c>
      <c r="BY185" s="129">
        <v>1.3076758793969847</v>
      </c>
      <c r="BZ185" s="129">
        <v>1.2015480649188512</v>
      </c>
      <c r="CA185" s="129">
        <v>1.5023543990086741</v>
      </c>
      <c r="CB185" s="129">
        <v>-0.53406364749082014</v>
      </c>
      <c r="CC185" s="129">
        <v>-1.3527227722772277</v>
      </c>
      <c r="CD185" s="129">
        <v>-0.26957178841309826</v>
      </c>
      <c r="CE185" s="129">
        <v>9.8497335025380686</v>
      </c>
      <c r="CF185" s="129">
        <v>3.1906944444444449</v>
      </c>
      <c r="CG185" s="129">
        <v>1.5373849607182939</v>
      </c>
      <c r="CH185" s="129">
        <v>-3.15</v>
      </c>
      <c r="CI185" s="129">
        <v>-0.84999999999999987</v>
      </c>
      <c r="CJ185" s="129">
        <v>-1.97</v>
      </c>
      <c r="CK185" s="129">
        <v>1.9300000000000002</v>
      </c>
      <c r="CL185" s="129">
        <v>-0.47</v>
      </c>
      <c r="CM185" s="129">
        <v>1.84</v>
      </c>
      <c r="CN185" s="129">
        <v>9.0000000000000011E-2</v>
      </c>
      <c r="CO185" s="129">
        <v>-1.25</v>
      </c>
      <c r="CP185" s="129">
        <v>0.34</v>
      </c>
      <c r="CQ185" s="129">
        <v>-0.24000000000000002</v>
      </c>
      <c r="CR185" s="129">
        <v>4.8899999999999997</v>
      </c>
      <c r="CS185" s="129">
        <v>3.59</v>
      </c>
      <c r="CT185" s="129">
        <v>-2</v>
      </c>
      <c r="CU185" s="129">
        <v>-2.09</v>
      </c>
      <c r="CV185" s="129">
        <v>-0.59</v>
      </c>
      <c r="CW185" s="129">
        <v>-8.9999999999999983E-2</v>
      </c>
      <c r="CX185" s="129">
        <v>0.6</v>
      </c>
      <c r="CY185" s="129">
        <v>0.56000000000000005</v>
      </c>
      <c r="CZ185" s="129">
        <v>-0.35000000000000003</v>
      </c>
      <c r="DA185" s="129">
        <v>-0.46999999999999992</v>
      </c>
      <c r="DB185" s="129">
        <v>0.22</v>
      </c>
      <c r="DC185" s="129">
        <v>1.46</v>
      </c>
      <c r="DD185" s="129">
        <v>7.6300000000000008</v>
      </c>
      <c r="DE185" s="129">
        <v>3.66</v>
      </c>
      <c r="DF185" s="129">
        <v>-2.02</v>
      </c>
      <c r="DG185" s="129">
        <v>-2.78</v>
      </c>
      <c r="DH185" s="129">
        <v>-3.1400000000000006</v>
      </c>
      <c r="DI185" s="129">
        <v>-0.27</v>
      </c>
      <c r="DJ185" s="129">
        <v>0.37</v>
      </c>
      <c r="DK185" s="129">
        <v>1.1599999999999999</v>
      </c>
      <c r="DL185" s="129">
        <v>-0.43</v>
      </c>
      <c r="DM185" s="129">
        <v>-1.08</v>
      </c>
      <c r="DN185" s="129">
        <v>5.89</v>
      </c>
      <c r="DO185" s="129">
        <v>0.85000000000000009</v>
      </c>
      <c r="DP185" s="129">
        <v>2.2799999999999998</v>
      </c>
      <c r="DQ185" s="129">
        <v>1.69</v>
      </c>
      <c r="DR185" s="129">
        <v>1.25</v>
      </c>
      <c r="DS185" s="129">
        <v>-3.38</v>
      </c>
      <c r="DT185" s="129">
        <v>-1.1100000000000001</v>
      </c>
      <c r="DU185" s="129">
        <v>-0.64</v>
      </c>
      <c r="DV185" s="129">
        <v>0.88</v>
      </c>
      <c r="DW185" s="129">
        <v>0.04</v>
      </c>
      <c r="DX185" s="129">
        <v>1.53</v>
      </c>
      <c r="DY185" s="129">
        <v>-1.6599999999999997</v>
      </c>
      <c r="DZ185" s="129">
        <v>1.78</v>
      </c>
      <c r="EA185" s="129">
        <v>5.5400000000000009</v>
      </c>
      <c r="EB185" s="129">
        <v>2.14</v>
      </c>
      <c r="EC185" s="129">
        <v>2.8</v>
      </c>
      <c r="ED185" s="129">
        <v>0.15</v>
      </c>
      <c r="EE185" s="129">
        <v>-2.2000000000000002</v>
      </c>
      <c r="EF185" s="129">
        <v>-1.46</v>
      </c>
      <c r="EG185" s="129">
        <v>-3.39</v>
      </c>
      <c r="EH185" s="129">
        <v>1.84</v>
      </c>
      <c r="EI185" s="129">
        <v>0.56000000000000005</v>
      </c>
      <c r="EJ185" s="129">
        <v>-0.18</v>
      </c>
      <c r="EK185" s="129">
        <v>-1.7999999999999998</v>
      </c>
      <c r="EL185" s="129">
        <v>3.82</v>
      </c>
      <c r="EM185" s="129">
        <v>3.0099999999999993</v>
      </c>
      <c r="EN185" s="129">
        <v>2.1800000000000002</v>
      </c>
      <c r="EO185" s="129">
        <v>2.0099999999999998</v>
      </c>
      <c r="EP185" s="129">
        <v>-0.21000000000000002</v>
      </c>
      <c r="EQ185" s="129">
        <v>-2.85</v>
      </c>
      <c r="ER185" s="129">
        <v>-3.97</v>
      </c>
      <c r="ES185" s="129">
        <v>0.67</v>
      </c>
      <c r="ET185" s="129">
        <v>-0.77</v>
      </c>
      <c r="EU185" s="129">
        <v>2.48</v>
      </c>
      <c r="EV185">
        <f>100*SUMIF('12pxv'!$E$39:$E$492,$A185,'12pxv'!H$39:H$492)/sub_peso!EV185</f>
        <v>0.33</v>
      </c>
      <c r="EW185">
        <f>100*SUMIF('12pxv'!$E$39:$E$492,$A185,'12pxv'!I$39:I$492)/sub_peso!EW185</f>
        <v>0.06</v>
      </c>
      <c r="EX185">
        <f>100*SUMIF('12pxv'!$E$39:$E$492,$A185,'12pxv'!J$39:J$492)/sub_peso!EX185</f>
        <v>1.35</v>
      </c>
      <c r="EY185">
        <f>100*SUMIF('12pxv'!$E$39:$E$492,$A185,'12pxv'!K$39:K$492)/sub_peso!EY185</f>
        <v>2.11</v>
      </c>
      <c r="EZ185">
        <f>100*SUMIF('12pxv'!$E$39:$E$492,$A185,'12pxv'!L$39:L$492)/sub_peso!EZ185</f>
        <v>3.79</v>
      </c>
      <c r="FA185">
        <f>100*SUMIF('12pxv'!$E$39:$E$492,$A185,'12pxv'!M$39:M$492)/sub_peso!FA185</f>
        <v>2.2799999999999998</v>
      </c>
      <c r="FB185">
        <f>100*SUMIF('12pxv'!$E$39:$E$492,$A185,'12pxv'!N$39:N$492)/sub_peso!FB185</f>
        <v>-2.21</v>
      </c>
      <c r="FC185">
        <f>100*SUMIF('12pxv'!$E$39:$E$492,$A185,'12pxv'!O$39:O$492)/sub_peso!FC185</f>
        <v>-4.09</v>
      </c>
      <c r="FD185">
        <f>100*SUMIF('12pxv'!$E$39:$E$492,$A185,'12pxv'!P$39:P$492)/sub_peso!FD185</f>
        <v>-3.35</v>
      </c>
      <c r="FE185">
        <f>100*SUMIF('12pxv'!$E$39:$E$492,$A185,'12pxv'!Q$39:Q$492)/sub_peso!FE185</f>
        <v>0.21</v>
      </c>
      <c r="FF185">
        <f>100*SUMIF('12pxv'!$E$39:$E$492,$A185,'12pxv'!R$39:R$492)/sub_peso!FF185</f>
        <v>0.45</v>
      </c>
      <c r="FG185">
        <f>100*SUMIF('12pxv'!$E$39:$E$492,$A185,'12pxv'!S$39:S$492)/sub_peso!FG185</f>
        <v>1.44</v>
      </c>
      <c r="FH185">
        <f>100*SUMIF('12pxv'!$E$39:$E$492,$A185,'12pxv'!T$39:T$492)/sub_peso!FH185</f>
        <v>-1.6500000000000001</v>
      </c>
      <c r="FI185">
        <f>100*SUMIF('12pxv'!$E$39:$E$492,$A185,'12pxv'!U$39:U$492)/sub_peso!FI185</f>
        <v>0.56000000000000005</v>
      </c>
      <c r="FJ185">
        <f>100*SUMIF('12pxv'!$E$39:$E$492,$A185,'12pxv'!V$39:V$492)/sub_peso!FJ185</f>
        <v>0.11</v>
      </c>
      <c r="FK185">
        <f>100*SUMIF('12pxv'!$E$39:$E$492,$A185,'12pxv'!W$39:W$492)/sub_peso!FK185</f>
        <v>3.55</v>
      </c>
      <c r="FL185">
        <f>100*SUMIF('12pxv'!$E$39:$E$492,$A185,'12pxv'!X$39:X$492)/sub_peso!FL185</f>
        <v>2.77</v>
      </c>
      <c r="FM185">
        <f>100*SUMIF('12pxv'!$E$39:$E$492,$A185,'12pxv'!Y$39:Y$492)/sub_peso!FM185</f>
        <v>0.95</v>
      </c>
      <c r="FN185">
        <f>100*SUMIF('12pxv'!$E$39:$E$492,$A185,'12pxv'!Z$39:Z$492)/sub_peso!FN185</f>
        <v>-2.2599999999999998</v>
      </c>
      <c r="FO185">
        <f>100*SUMIF('12pxv'!$E$39:$E$492,$A185,'12pxv'!AA$39:AA$492)/sub_peso!FO185</f>
        <v>-4.05</v>
      </c>
      <c r="FP185">
        <f>100*SUMIF('12pxv'!$E$39:$E$492,$A185,'12pxv'!AB$39:AB$492)/sub_peso!FP185</f>
        <v>-1.03</v>
      </c>
      <c r="FQ185">
        <f>100*SUMIF('12pxv'!$E$39:$E$492,$A185,'12pxv'!AC$39:AC$492)/sub_peso!FQ185</f>
        <v>0.71</v>
      </c>
      <c r="FR185">
        <f>100*SUMIF('12pxv'!$E$39:$E$492,$A185,'12pxv'!AD$39:AD$492)/sub_peso!FR185</f>
        <v>-0.45</v>
      </c>
      <c r="FS185">
        <f>100*SUMIF('12pxv'!$E$39:$E$492,$A185,'12pxv'!AE$39:AE$492)/sub_peso!FS185</f>
        <v>1.35</v>
      </c>
      <c r="FT185">
        <f>100*SUMIF('12pxv'!$E$39:$E$492,$A185,'12pxv'!AF$39:AF$492)/sub_peso!FT185</f>
        <v>0.01</v>
      </c>
      <c r="FU185">
        <f>100*SUMIF('12pxv'!$E$39:$E$492,$A185,'12pxv'!AG$39:AG$492)/sub_peso!FU185</f>
        <v>-0.71</v>
      </c>
      <c r="FV185">
        <f>100*SUMIF('12pxv'!$E$39:$E$492,$A185,'12pxv'!AH$39:AH$492)/sub_peso!FV185</f>
        <v>0.71</v>
      </c>
      <c r="FW185">
        <f>100*SUMIF('12pxv'!$E$39:$E$492,$A185,'12pxv'!AI$39:AI$492)/sub_peso!FW185</f>
        <v>1.4200000000000002</v>
      </c>
      <c r="FX185">
        <f>100*SUMIF('12pxv'!$E$39:$E$492,$A185,'12pxv'!AJ$39:AJ$492)/sub_peso!FX185</f>
        <v>1.2299999999999998</v>
      </c>
      <c r="FY185">
        <f>100*SUMIF('12pxv'!$E$39:$E$492,$A185,'12pxv'!AK$39:AK$492)/sub_peso!FY185</f>
        <v>1.74</v>
      </c>
      <c r="FZ185">
        <f>100*SUMIF('12pxv'!$E$39:$E$492,$A185,'12pxv'!AL$39:AL$492)/sub_peso!FZ185</f>
        <v>-1.21</v>
      </c>
      <c r="GA185">
        <f>100*SUMIF('12pxv'!$E$39:$E$492,$A185,'12pxv'!AM$39:AM$492)/sub_peso!GA185</f>
        <v>-3.4399999999999995</v>
      </c>
      <c r="GB185">
        <f>100*SUMIF('12pxv'!$E$39:$E$492,$A185,'12pxv'!AN$39:AN$492)/sub_peso!GB185</f>
        <v>-2.0299999999999998</v>
      </c>
    </row>
    <row r="186" spans="1:184" x14ac:dyDescent="0.25">
      <c r="A186" s="60">
        <v>4101006</v>
      </c>
      <c r="B186" s="56" t="s">
        <v>188</v>
      </c>
      <c r="C186" s="129">
        <v>1.01</v>
      </c>
      <c r="D186" s="129">
        <v>0.31</v>
      </c>
      <c r="E186" s="129">
        <v>1.89</v>
      </c>
      <c r="F186" s="129">
        <v>1.6899999999999997</v>
      </c>
      <c r="G186" s="129">
        <v>1.66</v>
      </c>
      <c r="H186" s="129">
        <v>0.93000000000000016</v>
      </c>
      <c r="I186" s="129">
        <v>-2.12</v>
      </c>
      <c r="J186" s="129">
        <v>-2.44</v>
      </c>
      <c r="K186" s="129">
        <v>-1.72</v>
      </c>
      <c r="L186" s="129">
        <v>0.45</v>
      </c>
      <c r="M186" s="129">
        <v>0.22000000000000003</v>
      </c>
      <c r="N186" s="129">
        <v>1.28</v>
      </c>
      <c r="O186" s="129">
        <v>1.22</v>
      </c>
      <c r="P186" s="129">
        <v>1.01</v>
      </c>
      <c r="Q186" s="129">
        <v>1.54</v>
      </c>
      <c r="R186" s="129">
        <v>0.99</v>
      </c>
      <c r="S186" s="129">
        <v>1.1299999999999999</v>
      </c>
      <c r="T186" s="129">
        <v>1.73</v>
      </c>
      <c r="U186" s="129">
        <v>-0.49</v>
      </c>
      <c r="V186" s="129">
        <v>-1.52</v>
      </c>
      <c r="W186" s="129">
        <v>-1.08</v>
      </c>
      <c r="X186" s="129">
        <v>-0.67</v>
      </c>
      <c r="Y186" s="129">
        <v>0.98</v>
      </c>
      <c r="Z186" s="129">
        <v>0.82999999999999985</v>
      </c>
      <c r="AA186" s="129">
        <v>0.44999999999999996</v>
      </c>
      <c r="AB186" s="129">
        <v>0.88</v>
      </c>
      <c r="AC186" s="129">
        <v>1.45</v>
      </c>
      <c r="AD186" s="129">
        <v>1.44</v>
      </c>
      <c r="AE186" s="129">
        <v>5.8</v>
      </c>
      <c r="AF186" s="129">
        <v>1.9199999999999997</v>
      </c>
      <c r="AG186" s="129">
        <v>-1.18</v>
      </c>
      <c r="AH186" s="129">
        <v>-1.26</v>
      </c>
      <c r="AI186" s="129">
        <v>-1.32</v>
      </c>
      <c r="AJ186" s="129">
        <v>1.5299999999999998</v>
      </c>
      <c r="AK186" s="129">
        <v>-0.27</v>
      </c>
      <c r="AL186" s="129">
        <v>0.67</v>
      </c>
      <c r="AM186" s="129">
        <v>1.01</v>
      </c>
      <c r="AN186" s="129">
        <v>1.32</v>
      </c>
      <c r="AO186" s="129">
        <v>2.09</v>
      </c>
      <c r="AP186" s="129">
        <v>1.1100000000000001</v>
      </c>
      <c r="AQ186" s="129">
        <v>1.5699999999999998</v>
      </c>
      <c r="AR186" s="129">
        <v>1.34</v>
      </c>
      <c r="AS186" s="129">
        <v>-0.73</v>
      </c>
      <c r="AT186" s="129">
        <v>0.71</v>
      </c>
      <c r="AU186" s="129">
        <v>0.12</v>
      </c>
      <c r="AV186" s="129">
        <v>-0.13</v>
      </c>
      <c r="AW186" s="129">
        <v>-0.91</v>
      </c>
      <c r="AX186" s="129">
        <v>0.38</v>
      </c>
      <c r="AY186" s="129">
        <v>-0.15</v>
      </c>
      <c r="AZ186" s="129">
        <v>1.1399999999999999</v>
      </c>
      <c r="BA186" s="129">
        <v>1.9400000000000002</v>
      </c>
      <c r="BB186" s="129">
        <v>2.3199999999999998</v>
      </c>
      <c r="BC186" s="129">
        <v>1.46</v>
      </c>
      <c r="BD186" s="129">
        <v>0.59</v>
      </c>
      <c r="BE186" s="129">
        <v>-1.02</v>
      </c>
      <c r="BF186" s="129">
        <v>0.28999999999999998</v>
      </c>
      <c r="BG186" s="129">
        <v>0.87999999999999989</v>
      </c>
      <c r="BH186" s="129">
        <v>0.27</v>
      </c>
      <c r="BI186" s="129">
        <v>0.43999999999999995</v>
      </c>
      <c r="BJ186" s="129">
        <v>0.6</v>
      </c>
      <c r="BK186" s="129">
        <v>0.86</v>
      </c>
      <c r="BL186" s="129">
        <v>2.54</v>
      </c>
      <c r="BM186" s="129">
        <v>1.25</v>
      </c>
      <c r="BN186" s="129">
        <v>1.84</v>
      </c>
      <c r="BO186" s="129">
        <v>1.1499999999999999</v>
      </c>
      <c r="BP186" s="129">
        <v>0.79</v>
      </c>
      <c r="BQ186" s="129">
        <v>-1.26</v>
      </c>
      <c r="BR186" s="129">
        <v>-0.09</v>
      </c>
      <c r="BS186" s="129">
        <v>-0.28999999999999998</v>
      </c>
      <c r="BT186" s="129">
        <v>0.47000000000000003</v>
      </c>
      <c r="BU186" s="129">
        <v>0.66</v>
      </c>
      <c r="BV186" s="129">
        <v>0.66</v>
      </c>
      <c r="BW186" s="129">
        <v>1.63</v>
      </c>
      <c r="BX186" s="129">
        <v>-0.08</v>
      </c>
      <c r="BY186" s="129">
        <v>1.52</v>
      </c>
      <c r="BZ186" s="129">
        <v>0.45</v>
      </c>
      <c r="CA186" s="129">
        <v>1.91</v>
      </c>
      <c r="CB186" s="129">
        <v>0.79</v>
      </c>
      <c r="CC186" s="129">
        <v>-0.61</v>
      </c>
      <c r="CD186" s="129">
        <v>0.19000000000000003</v>
      </c>
      <c r="CE186" s="129">
        <v>-0.14000000000000001</v>
      </c>
      <c r="CF186" s="129">
        <v>0.19</v>
      </c>
      <c r="CG186" s="129">
        <v>0.27</v>
      </c>
      <c r="CH186" s="129">
        <v>0.11</v>
      </c>
      <c r="CI186" s="129">
        <v>-0.35</v>
      </c>
      <c r="CJ186" s="129">
        <v>0.35</v>
      </c>
      <c r="CK186" s="129">
        <v>1.51</v>
      </c>
      <c r="CL186" s="129">
        <v>0.43</v>
      </c>
      <c r="CM186" s="129">
        <v>1.36</v>
      </c>
      <c r="CN186" s="129">
        <v>0.54000000000000015</v>
      </c>
      <c r="CO186" s="129">
        <v>-1.2900000000000003</v>
      </c>
      <c r="CP186" s="129">
        <v>-0.09</v>
      </c>
      <c r="CQ186" s="129">
        <v>0.28999999999999998</v>
      </c>
      <c r="CR186" s="129">
        <v>3.0000000000000002E-2</v>
      </c>
      <c r="CS186" s="129">
        <v>1.29</v>
      </c>
      <c r="CT186" s="129">
        <v>0.47</v>
      </c>
      <c r="CU186" s="129">
        <v>1.1400000000000001</v>
      </c>
      <c r="CV186" s="129">
        <v>-0.14999999999999997</v>
      </c>
      <c r="CW186" s="129">
        <v>0.69</v>
      </c>
      <c r="CX186" s="129">
        <v>1.1099999999999999</v>
      </c>
      <c r="CY186" s="129">
        <v>1.9899999999999998</v>
      </c>
      <c r="CZ186" s="129">
        <v>-1.46</v>
      </c>
      <c r="DA186" s="129">
        <v>0.55000000000000004</v>
      </c>
      <c r="DB186" s="129">
        <v>-0.78</v>
      </c>
      <c r="DC186" s="129">
        <v>0.18</v>
      </c>
      <c r="DD186" s="129">
        <v>-1.0199999999999998</v>
      </c>
      <c r="DE186" s="129">
        <v>0.34</v>
      </c>
      <c r="DF186" s="129">
        <v>-1.32</v>
      </c>
      <c r="DG186" s="129">
        <v>1.46</v>
      </c>
      <c r="DH186" s="129">
        <v>1.19</v>
      </c>
      <c r="DI186" s="129">
        <v>0.87</v>
      </c>
      <c r="DJ186" s="129">
        <v>1.37</v>
      </c>
      <c r="DK186" s="129">
        <v>1.58</v>
      </c>
      <c r="DL186" s="129">
        <v>1.2699999999999998</v>
      </c>
      <c r="DM186" s="129">
        <v>1.1000000000000003</v>
      </c>
      <c r="DN186" s="129">
        <v>0.32</v>
      </c>
      <c r="DO186" s="129">
        <v>1.75</v>
      </c>
      <c r="DP186" s="129">
        <v>-0.42</v>
      </c>
      <c r="DQ186" s="129">
        <v>0.22</v>
      </c>
      <c r="DR186" s="129">
        <v>1.1199999999999999</v>
      </c>
      <c r="DS186" s="129">
        <v>1.35</v>
      </c>
      <c r="DT186" s="129">
        <v>0.81</v>
      </c>
      <c r="DU186" s="129">
        <v>1.3300000000000003</v>
      </c>
      <c r="DV186" s="129">
        <v>0.32999999999999996</v>
      </c>
      <c r="DW186" s="129">
        <v>0.78</v>
      </c>
      <c r="DX186" s="129">
        <v>0.68</v>
      </c>
      <c r="DY186" s="129">
        <v>-0.14000000000000001</v>
      </c>
      <c r="DZ186" s="129">
        <v>0.63</v>
      </c>
      <c r="EA186" s="129">
        <v>0.19</v>
      </c>
      <c r="EB186" s="129">
        <v>1.06</v>
      </c>
      <c r="EC186" s="129">
        <v>-0.78</v>
      </c>
      <c r="ED186" s="129">
        <v>0.78</v>
      </c>
      <c r="EE186" s="129">
        <v>1.47</v>
      </c>
      <c r="EF186" s="129">
        <v>1.0199999999999998</v>
      </c>
      <c r="EG186" s="129">
        <v>0.65</v>
      </c>
      <c r="EH186" s="129">
        <v>2.1100000000000003</v>
      </c>
      <c r="EI186" s="129">
        <v>1.86</v>
      </c>
      <c r="EJ186" s="129">
        <v>0.19</v>
      </c>
      <c r="EK186" s="129">
        <v>0.76</v>
      </c>
      <c r="EL186" s="129">
        <v>-0.32</v>
      </c>
      <c r="EM186" s="129">
        <v>0.93000000000000016</v>
      </c>
      <c r="EN186" s="129">
        <v>0.94999999999999984</v>
      </c>
      <c r="EO186" s="129">
        <v>1.1799999999999997</v>
      </c>
      <c r="EP186" s="129">
        <v>0.14000000000000001</v>
      </c>
      <c r="EQ186" s="129">
        <v>1.9</v>
      </c>
      <c r="ER186" s="129">
        <v>2.16</v>
      </c>
      <c r="ES186" s="129">
        <v>1.43</v>
      </c>
      <c r="ET186" s="129">
        <v>0.33</v>
      </c>
      <c r="EU186" s="129">
        <v>1.0099999999999998</v>
      </c>
      <c r="EV186">
        <f>100*SUMIF('12pxv'!$E$39:$E$492,$A186,'12pxv'!H$39:H$492)/sub_peso!EV186</f>
        <v>-0.28000000000000003</v>
      </c>
      <c r="EW186">
        <f>100*SUMIF('12pxv'!$E$39:$E$492,$A186,'12pxv'!I$39:I$492)/sub_peso!EW186</f>
        <v>0</v>
      </c>
      <c r="EX186">
        <f>100*SUMIF('12pxv'!$E$39:$E$492,$A186,'12pxv'!J$39:J$492)/sub_peso!EX186</f>
        <v>-2.42</v>
      </c>
      <c r="EY186">
        <f>100*SUMIF('12pxv'!$E$39:$E$492,$A186,'12pxv'!K$39:K$492)/sub_peso!EY186</f>
        <v>0.03</v>
      </c>
      <c r="EZ186">
        <f>100*SUMIF('12pxv'!$E$39:$E$492,$A186,'12pxv'!L$39:L$492)/sub_peso!EZ186</f>
        <v>-0.05</v>
      </c>
      <c r="FA186">
        <f>100*SUMIF('12pxv'!$E$39:$E$492,$A186,'12pxv'!M$39:M$492)/sub_peso!FA186</f>
        <v>-0.19</v>
      </c>
      <c r="FB186">
        <f>100*SUMIF('12pxv'!$E$39:$E$492,$A186,'12pxv'!N$39:N$492)/sub_peso!FB186</f>
        <v>0.36</v>
      </c>
      <c r="FC186">
        <f>100*SUMIF('12pxv'!$E$39:$E$492,$A186,'12pxv'!O$39:O$492)/sub_peso!FC186</f>
        <v>1.1100000000000001</v>
      </c>
      <c r="FD186">
        <f>100*SUMIF('12pxv'!$E$39:$E$492,$A186,'12pxv'!P$39:P$492)/sub_peso!FD186</f>
        <v>1.34</v>
      </c>
      <c r="FE186">
        <f>100*SUMIF('12pxv'!$E$39:$E$492,$A186,'12pxv'!Q$39:Q$492)/sub_peso!FE186</f>
        <v>2.1800000000000002</v>
      </c>
      <c r="FF186">
        <f>100*SUMIF('12pxv'!$E$39:$E$492,$A186,'12pxv'!R$39:R$492)/sub_peso!FF186</f>
        <v>1.2</v>
      </c>
      <c r="FG186">
        <f>100*SUMIF('12pxv'!$E$39:$E$492,$A186,'12pxv'!S$39:S$492)/sub_peso!FG186</f>
        <v>1.1699999999999997</v>
      </c>
      <c r="FH186">
        <f>100*SUMIF('12pxv'!$E$39:$E$492,$A186,'12pxv'!T$39:T$492)/sub_peso!FH186</f>
        <v>1.1000000000000001</v>
      </c>
      <c r="FI186">
        <f>100*SUMIF('12pxv'!$E$39:$E$492,$A186,'12pxv'!U$39:U$492)/sub_peso!FI186</f>
        <v>-0.6</v>
      </c>
      <c r="FJ186">
        <f>100*SUMIF('12pxv'!$E$39:$E$492,$A186,'12pxv'!V$39:V$492)/sub_peso!FJ186</f>
        <v>-0.31</v>
      </c>
      <c r="FK186">
        <f>100*SUMIF('12pxv'!$E$39:$E$492,$A186,'12pxv'!W$39:W$492)/sub_peso!FK186</f>
        <v>0.39</v>
      </c>
      <c r="FL186">
        <f>100*SUMIF('12pxv'!$E$39:$E$492,$A186,'12pxv'!X$39:X$492)/sub_peso!FL186</f>
        <v>0.18</v>
      </c>
      <c r="FM186">
        <f>100*SUMIF('12pxv'!$E$39:$E$492,$A186,'12pxv'!Y$39:Y$492)/sub_peso!FM186</f>
        <v>-0.09</v>
      </c>
      <c r="FN186">
        <f>100*SUMIF('12pxv'!$E$39:$E$492,$A186,'12pxv'!Z$39:Z$492)/sub_peso!FN186</f>
        <v>-0.27</v>
      </c>
      <c r="FO186">
        <f>100*SUMIF('12pxv'!$E$39:$E$492,$A186,'12pxv'!AA$39:AA$492)/sub_peso!FO186</f>
        <v>0.83</v>
      </c>
      <c r="FP186">
        <f>100*SUMIF('12pxv'!$E$39:$E$492,$A186,'12pxv'!AB$39:AB$492)/sub_peso!FP186</f>
        <v>1.59</v>
      </c>
      <c r="FQ186">
        <f>100*SUMIF('12pxv'!$E$39:$E$492,$A186,'12pxv'!AC$39:AC$492)/sub_peso!FQ186</f>
        <v>1.36</v>
      </c>
      <c r="FR186">
        <f>100*SUMIF('12pxv'!$E$39:$E$492,$A186,'12pxv'!AD$39:AD$492)/sub_peso!FR186</f>
        <v>1.6199999999999999</v>
      </c>
      <c r="FS186">
        <f>100*SUMIF('12pxv'!$E$39:$E$492,$A186,'12pxv'!AE$39:AE$492)/sub_peso!FS186</f>
        <v>1.45</v>
      </c>
      <c r="FT186">
        <f>100*SUMIF('12pxv'!$E$39:$E$492,$A186,'12pxv'!AF$39:AF$492)/sub_peso!FT186</f>
        <v>-0.41999999999999993</v>
      </c>
      <c r="FU186">
        <f>100*SUMIF('12pxv'!$E$39:$E$492,$A186,'12pxv'!AG$39:AG$492)/sub_peso!FU186</f>
        <v>-0.23000000000000004</v>
      </c>
      <c r="FV186">
        <f>100*SUMIF('12pxv'!$E$39:$E$492,$A186,'12pxv'!AH$39:AH$492)/sub_peso!FV186</f>
        <v>0.36</v>
      </c>
      <c r="FW186">
        <f>100*SUMIF('12pxv'!$E$39:$E$492,$A186,'12pxv'!AI$39:AI$492)/sub_peso!FW186</f>
        <v>-0.3</v>
      </c>
      <c r="FX186">
        <f>100*SUMIF('12pxv'!$E$39:$E$492,$A186,'12pxv'!AJ$39:AJ$492)/sub_peso!FX186</f>
        <v>0.28999999999999998</v>
      </c>
      <c r="FY186">
        <f>100*SUMIF('12pxv'!$E$39:$E$492,$A186,'12pxv'!AK$39:AK$492)/sub_peso!FY186</f>
        <v>-0.01</v>
      </c>
      <c r="FZ186">
        <f>100*SUMIF('12pxv'!$E$39:$E$492,$A186,'12pxv'!AL$39:AL$492)/sub_peso!FZ186</f>
        <v>-1.24</v>
      </c>
      <c r="GA186">
        <f>100*SUMIF('12pxv'!$E$39:$E$492,$A186,'12pxv'!AM$39:AM$492)/sub_peso!GA186</f>
        <v>-0.04</v>
      </c>
      <c r="GB186">
        <f>100*SUMIF('12pxv'!$E$39:$E$492,$A186,'12pxv'!AN$39:AN$492)/sub_peso!GB186</f>
        <v>1.28</v>
      </c>
    </row>
    <row r="187" spans="1:184" x14ac:dyDescent="0.25">
      <c r="A187" s="60">
        <v>4101008</v>
      </c>
      <c r="B187" s="56" t="s">
        <v>189</v>
      </c>
      <c r="C187" s="129">
        <v>1.08</v>
      </c>
      <c r="D187" s="129">
        <v>-0.63</v>
      </c>
      <c r="E187" s="129">
        <v>0.39000000000000007</v>
      </c>
      <c r="F187" s="129">
        <v>0.02</v>
      </c>
      <c r="G187" s="129">
        <v>-0.46</v>
      </c>
      <c r="H187" s="129">
        <v>0.34</v>
      </c>
      <c r="I187" s="129">
        <v>0.3</v>
      </c>
      <c r="J187" s="129">
        <v>-2.1</v>
      </c>
      <c r="K187" s="129">
        <v>-1.4799999999999998</v>
      </c>
      <c r="L187" s="129">
        <v>0.27</v>
      </c>
      <c r="M187" s="129">
        <v>-0.24</v>
      </c>
      <c r="N187" s="129">
        <v>0.72</v>
      </c>
      <c r="O187" s="129">
        <v>-1.01</v>
      </c>
      <c r="P187" s="129">
        <v>0.53</v>
      </c>
      <c r="Q187" s="129">
        <v>0.78999999999999992</v>
      </c>
      <c r="R187" s="129">
        <v>-0.22</v>
      </c>
      <c r="S187" s="129">
        <v>0.63</v>
      </c>
      <c r="T187" s="129">
        <v>-0.31</v>
      </c>
      <c r="U187" s="129">
        <v>0.01</v>
      </c>
      <c r="V187" s="129">
        <v>-0.6</v>
      </c>
      <c r="W187" s="129">
        <v>-0.11</v>
      </c>
      <c r="X187" s="129">
        <v>-0.19</v>
      </c>
      <c r="Y187" s="129">
        <v>0.25</v>
      </c>
      <c r="Z187" s="129">
        <v>0.5</v>
      </c>
      <c r="AA187" s="129">
        <v>0.84</v>
      </c>
      <c r="AB187" s="129">
        <v>0.22</v>
      </c>
      <c r="AC187" s="129">
        <v>0.52</v>
      </c>
      <c r="AD187" s="129">
        <v>0.59</v>
      </c>
      <c r="AE187" s="129">
        <v>0.86999999999999988</v>
      </c>
      <c r="AF187" s="129">
        <v>-0.56000000000000005</v>
      </c>
      <c r="AG187" s="129">
        <v>-0.31</v>
      </c>
      <c r="AH187" s="129">
        <v>-0.12</v>
      </c>
      <c r="AI187" s="129">
        <v>1.9199999999999997</v>
      </c>
      <c r="AJ187" s="129">
        <v>0.51</v>
      </c>
      <c r="AK187" s="129">
        <v>0.37</v>
      </c>
      <c r="AL187" s="129">
        <v>1.8</v>
      </c>
      <c r="AM187" s="129">
        <v>0.14000000000000001</v>
      </c>
      <c r="AN187" s="129">
        <v>0.23</v>
      </c>
      <c r="AO187" s="129">
        <v>1.6600000000000001</v>
      </c>
      <c r="AP187" s="129">
        <v>-1.24</v>
      </c>
      <c r="AQ187" s="129">
        <v>0.52000000000000013</v>
      </c>
      <c r="AR187" s="129">
        <v>0.92999999999999994</v>
      </c>
      <c r="AS187" s="129">
        <v>-0.05</v>
      </c>
      <c r="AT187" s="129">
        <v>1.1000000000000001</v>
      </c>
      <c r="AU187" s="129">
        <v>0.39</v>
      </c>
      <c r="AV187" s="129">
        <v>1.19</v>
      </c>
      <c r="AW187" s="129">
        <v>0.95000000000000007</v>
      </c>
      <c r="AX187" s="129">
        <v>0.5</v>
      </c>
      <c r="AY187" s="129">
        <v>0.91</v>
      </c>
      <c r="AZ187" s="129">
        <v>0.5</v>
      </c>
      <c r="BA187" s="129">
        <v>0.68</v>
      </c>
      <c r="BB187" s="129">
        <v>0.98000000000000009</v>
      </c>
      <c r="BC187" s="129">
        <v>1.71</v>
      </c>
      <c r="BD187" s="129">
        <v>0.58999999999999986</v>
      </c>
      <c r="BE187" s="129">
        <v>-0.21000000000000002</v>
      </c>
      <c r="BF187" s="129">
        <v>0.97</v>
      </c>
      <c r="BG187" s="129">
        <v>0.28000000000000003</v>
      </c>
      <c r="BH187" s="129">
        <v>7.0000000000000007E-2</v>
      </c>
      <c r="BI187" s="129">
        <v>-0.04</v>
      </c>
      <c r="BJ187" s="129">
        <v>1.18</v>
      </c>
      <c r="BK187" s="129">
        <v>1.36</v>
      </c>
      <c r="BL187" s="129">
        <v>0.82</v>
      </c>
      <c r="BM187" s="129">
        <v>0.42999999999999994</v>
      </c>
      <c r="BN187" s="129">
        <v>0.82999999999999985</v>
      </c>
      <c r="BO187" s="129">
        <v>2.23</v>
      </c>
      <c r="BP187" s="129">
        <v>0.33</v>
      </c>
      <c r="BQ187" s="129">
        <v>0.82</v>
      </c>
      <c r="BR187" s="129">
        <v>0.8</v>
      </c>
      <c r="BS187" s="129">
        <v>0.21</v>
      </c>
      <c r="BT187" s="129">
        <v>1.18</v>
      </c>
      <c r="BU187" s="129">
        <v>1.1200000000000001</v>
      </c>
      <c r="BV187" s="129">
        <v>-0.15</v>
      </c>
      <c r="BW187" s="129">
        <v>1.0900000000000001</v>
      </c>
      <c r="BX187" s="129">
        <v>0.27</v>
      </c>
      <c r="BY187" s="129">
        <v>0.22999999999999998</v>
      </c>
      <c r="BZ187" s="129">
        <v>1.1299999999999999</v>
      </c>
      <c r="CA187" s="129">
        <v>0.83999999999999986</v>
      </c>
      <c r="CB187" s="129">
        <v>0.66</v>
      </c>
      <c r="CC187" s="129">
        <v>0.8</v>
      </c>
      <c r="CD187" s="129">
        <v>1.37</v>
      </c>
      <c r="CE187" s="129">
        <v>0.81</v>
      </c>
      <c r="CF187" s="129">
        <v>-0.54</v>
      </c>
      <c r="CG187" s="129">
        <v>1.61</v>
      </c>
      <c r="CH187" s="129">
        <v>-2.81</v>
      </c>
      <c r="CI187" s="129">
        <v>0.69</v>
      </c>
      <c r="CJ187" s="129">
        <v>-1.52</v>
      </c>
      <c r="CK187" s="129">
        <v>1.1200000000000001</v>
      </c>
      <c r="CL187" s="129">
        <v>0.90999999999999992</v>
      </c>
      <c r="CM187" s="129">
        <v>1</v>
      </c>
      <c r="CN187" s="129">
        <v>0.95</v>
      </c>
      <c r="CO187" s="129">
        <v>0.26</v>
      </c>
      <c r="CP187" s="129">
        <v>-0.84</v>
      </c>
      <c r="CQ187" s="129">
        <v>-1.22</v>
      </c>
      <c r="CR187" s="129">
        <v>1.06</v>
      </c>
      <c r="CS187" s="129">
        <v>-0.23</v>
      </c>
      <c r="CT187" s="129">
        <v>-0.61</v>
      </c>
      <c r="CU187" s="129">
        <v>2.1</v>
      </c>
      <c r="CV187" s="129">
        <v>1.6399999999999997</v>
      </c>
      <c r="CW187" s="129">
        <v>-0.61</v>
      </c>
      <c r="CX187" s="129">
        <v>0.09</v>
      </c>
      <c r="CY187" s="129">
        <v>0.87</v>
      </c>
      <c r="CZ187" s="129">
        <v>2.56</v>
      </c>
      <c r="DA187" s="129">
        <v>-1.1599999999999999</v>
      </c>
      <c r="DB187" s="129">
        <v>1.1100000000000001</v>
      </c>
      <c r="DC187" s="129">
        <v>-0.48999999999999994</v>
      </c>
      <c r="DD187" s="129">
        <v>0.33</v>
      </c>
      <c r="DE187" s="129">
        <v>0.95</v>
      </c>
      <c r="DF187" s="129">
        <v>-2.4</v>
      </c>
      <c r="DG187" s="129">
        <v>-0.12</v>
      </c>
      <c r="DH187" s="129">
        <v>1.7</v>
      </c>
      <c r="DI187" s="129">
        <v>0.78</v>
      </c>
      <c r="DJ187" s="129">
        <v>1.01</v>
      </c>
      <c r="DK187" s="129">
        <v>0.48000000000000004</v>
      </c>
      <c r="DL187" s="129">
        <v>0.25999999999999995</v>
      </c>
      <c r="DM187" s="129">
        <v>-1.47</v>
      </c>
      <c r="DN187" s="129">
        <v>2.33</v>
      </c>
      <c r="DO187" s="129">
        <v>-0.62</v>
      </c>
      <c r="DP187" s="129">
        <v>-8.0000000000000016E-2</v>
      </c>
      <c r="DQ187" s="129">
        <v>3.2</v>
      </c>
      <c r="DR187" s="129">
        <v>-1.75</v>
      </c>
      <c r="DS187" s="129">
        <v>0.62</v>
      </c>
      <c r="DT187" s="129">
        <v>-0.86</v>
      </c>
      <c r="DU187" s="129">
        <v>-4.1100000000000003</v>
      </c>
      <c r="DV187" s="129">
        <v>2.1800000000000002</v>
      </c>
      <c r="DW187" s="129">
        <v>1.03</v>
      </c>
      <c r="DX187" s="129">
        <v>0.49</v>
      </c>
      <c r="DY187" s="129">
        <v>2.33</v>
      </c>
      <c r="DZ187" s="129">
        <v>0.87</v>
      </c>
      <c r="EA187" s="129">
        <v>0.55000000000000004</v>
      </c>
      <c r="EB187" s="129">
        <v>1.41</v>
      </c>
      <c r="EC187" s="129">
        <v>-0.62</v>
      </c>
      <c r="ED187" s="129">
        <v>-0.27</v>
      </c>
      <c r="EE187" s="129">
        <v>-0.45000000000000007</v>
      </c>
      <c r="EF187" s="129">
        <v>0.68</v>
      </c>
      <c r="EG187" s="129">
        <v>1.32</v>
      </c>
      <c r="EH187" s="129">
        <v>0.96</v>
      </c>
      <c r="EI187" s="129">
        <v>0.23</v>
      </c>
      <c r="EJ187" s="129">
        <v>-1.33</v>
      </c>
      <c r="EK187" s="129">
        <v>3.44</v>
      </c>
      <c r="EL187" s="129">
        <v>0.1</v>
      </c>
      <c r="EM187" s="129">
        <v>-1.04</v>
      </c>
      <c r="EN187" s="129">
        <v>1.68</v>
      </c>
      <c r="EO187" s="129">
        <v>0.29999999999999993</v>
      </c>
      <c r="EP187" s="129">
        <v>0.66999999999999993</v>
      </c>
      <c r="EQ187" s="129">
        <v>3.21</v>
      </c>
      <c r="ER187" s="129">
        <v>1.25</v>
      </c>
      <c r="ES187" s="129">
        <v>-0.62</v>
      </c>
      <c r="ET187" s="129">
        <v>1.85</v>
      </c>
      <c r="EU187" s="129">
        <v>0.92</v>
      </c>
      <c r="EV187">
        <f>100*SUMIF('12pxv'!$E$39:$E$492,$A187,'12pxv'!H$39:H$492)/sub_peso!EV187</f>
        <v>-1.29</v>
      </c>
      <c r="EW187">
        <f>100*SUMIF('12pxv'!$E$39:$E$492,$A187,'12pxv'!I$39:I$492)/sub_peso!EW187</f>
        <v>-1.62</v>
      </c>
      <c r="EX187">
        <f>100*SUMIF('12pxv'!$E$39:$E$492,$A187,'12pxv'!J$39:J$492)/sub_peso!EX187</f>
        <v>-1.1200000000000001</v>
      </c>
      <c r="EY187">
        <f>100*SUMIF('12pxv'!$E$39:$E$492,$A187,'12pxv'!K$39:K$492)/sub_peso!EY187</f>
        <v>0.14000000000000001</v>
      </c>
      <c r="EZ187">
        <f>100*SUMIF('12pxv'!$E$39:$E$492,$A187,'12pxv'!L$39:L$492)/sub_peso!EZ187</f>
        <v>2.9999999999999995E-2</v>
      </c>
      <c r="FA187">
        <f>100*SUMIF('12pxv'!$E$39:$E$492,$A187,'12pxv'!M$39:M$492)/sub_peso!FA187</f>
        <v>-0.36</v>
      </c>
      <c r="FB187">
        <f>100*SUMIF('12pxv'!$E$39:$E$492,$A187,'12pxv'!N$39:N$492)/sub_peso!FB187</f>
        <v>0.61</v>
      </c>
      <c r="FC187">
        <f>100*SUMIF('12pxv'!$E$39:$E$492,$A187,'12pxv'!O$39:O$492)/sub_peso!FC187</f>
        <v>2.1899999999999995</v>
      </c>
      <c r="FD187">
        <f>100*SUMIF('12pxv'!$E$39:$E$492,$A187,'12pxv'!P$39:P$492)/sub_peso!FD187</f>
        <v>-0.62</v>
      </c>
      <c r="FE187">
        <f>100*SUMIF('12pxv'!$E$39:$E$492,$A187,'12pxv'!Q$39:Q$492)/sub_peso!FE187</f>
        <v>0.36</v>
      </c>
      <c r="FF187">
        <f>100*SUMIF('12pxv'!$E$39:$E$492,$A187,'12pxv'!R$39:R$492)/sub_peso!FF187</f>
        <v>0.61</v>
      </c>
      <c r="FG187">
        <f>100*SUMIF('12pxv'!$E$39:$E$492,$A187,'12pxv'!S$39:S$492)/sub_peso!FG187</f>
        <v>0.79</v>
      </c>
      <c r="FH187">
        <f>100*SUMIF('12pxv'!$E$39:$E$492,$A187,'12pxv'!T$39:T$492)/sub_peso!FH187</f>
        <v>-0.48</v>
      </c>
      <c r="FI187">
        <f>100*SUMIF('12pxv'!$E$39:$E$492,$A187,'12pxv'!U$39:U$492)/sub_peso!FI187</f>
        <v>1.0200000000000002</v>
      </c>
      <c r="FJ187">
        <f>100*SUMIF('12pxv'!$E$39:$E$492,$A187,'12pxv'!V$39:V$492)/sub_peso!FJ187</f>
        <v>-1.1399999999999999</v>
      </c>
      <c r="FK187">
        <f>100*SUMIF('12pxv'!$E$39:$E$492,$A187,'12pxv'!W$39:W$492)/sub_peso!FK187</f>
        <v>0.41000000000000003</v>
      </c>
      <c r="FL187">
        <f>100*SUMIF('12pxv'!$E$39:$E$492,$A187,'12pxv'!X$39:X$492)/sub_peso!FL187</f>
        <v>1.45</v>
      </c>
      <c r="FM187">
        <f>100*SUMIF('12pxv'!$E$39:$E$492,$A187,'12pxv'!Y$39:Y$492)/sub_peso!FM187</f>
        <v>0.78000000000000014</v>
      </c>
      <c r="FN187">
        <f>100*SUMIF('12pxv'!$E$39:$E$492,$A187,'12pxv'!Z$39:Z$492)/sub_peso!FN187</f>
        <v>-0.71</v>
      </c>
      <c r="FO187">
        <f>100*SUMIF('12pxv'!$E$39:$E$492,$A187,'12pxv'!AA$39:AA$492)/sub_peso!FO187</f>
        <v>0.80000000000000016</v>
      </c>
      <c r="FP187">
        <f>100*SUMIF('12pxv'!$E$39:$E$492,$A187,'12pxv'!AB$39:AB$492)/sub_peso!FP187</f>
        <v>-1.1299999999999999</v>
      </c>
      <c r="FQ187">
        <f>100*SUMIF('12pxv'!$E$39:$E$492,$A187,'12pxv'!AC$39:AC$492)/sub_peso!FQ187</f>
        <v>1.94</v>
      </c>
      <c r="FR187">
        <f>100*SUMIF('12pxv'!$E$39:$E$492,$A187,'12pxv'!AD$39:AD$492)/sub_peso!FR187</f>
        <v>0.73</v>
      </c>
      <c r="FS187">
        <f>100*SUMIF('12pxv'!$E$39:$E$492,$A187,'12pxv'!AE$39:AE$492)/sub_peso!FS187</f>
        <v>0.17</v>
      </c>
      <c r="FT187">
        <f>100*SUMIF('12pxv'!$E$39:$E$492,$A187,'12pxv'!AF$39:AF$492)/sub_peso!FT187</f>
        <v>0.41</v>
      </c>
      <c r="FU187">
        <f>100*SUMIF('12pxv'!$E$39:$E$492,$A187,'12pxv'!AG$39:AG$492)/sub_peso!FU187</f>
        <v>0.04</v>
      </c>
      <c r="FV187">
        <f>100*SUMIF('12pxv'!$E$39:$E$492,$A187,'12pxv'!AH$39:AH$492)/sub_peso!FV187</f>
        <v>1.1399999999999999</v>
      </c>
      <c r="FW187">
        <f>100*SUMIF('12pxv'!$E$39:$E$492,$A187,'12pxv'!AI$39:AI$492)/sub_peso!FW187</f>
        <v>-6.9999999999999993E-2</v>
      </c>
      <c r="FX187">
        <f>100*SUMIF('12pxv'!$E$39:$E$492,$A187,'12pxv'!AJ$39:AJ$492)/sub_peso!FX187</f>
        <v>0.63</v>
      </c>
      <c r="FY187">
        <f>100*SUMIF('12pxv'!$E$39:$E$492,$A187,'12pxv'!AK$39:AK$492)/sub_peso!FY187</f>
        <v>0.5</v>
      </c>
      <c r="FZ187">
        <f>100*SUMIF('12pxv'!$E$39:$E$492,$A187,'12pxv'!AL$39:AL$492)/sub_peso!FZ187</f>
        <v>-0.3</v>
      </c>
      <c r="GA187">
        <f>100*SUMIF('12pxv'!$E$39:$E$492,$A187,'12pxv'!AM$39:AM$492)/sub_peso!GA187</f>
        <v>0.11</v>
      </c>
      <c r="GB187">
        <f>100*SUMIF('12pxv'!$E$39:$E$492,$A187,'12pxv'!AN$39:AN$492)/sub_peso!GB187</f>
        <v>0.27</v>
      </c>
    </row>
    <row r="188" spans="1:184" x14ac:dyDescent="0.25">
      <c r="A188" s="60">
        <v>4101009</v>
      </c>
      <c r="B188" s="56" t="s">
        <v>190</v>
      </c>
      <c r="C188" s="129">
        <v>0.47343419062027242</v>
      </c>
      <c r="D188" s="129">
        <v>0.60861520998864915</v>
      </c>
      <c r="E188" s="129">
        <v>1.5788096585549896</v>
      </c>
      <c r="F188" s="129">
        <v>1.5048073670362714</v>
      </c>
      <c r="G188" s="129">
        <v>1.695441973462904</v>
      </c>
      <c r="H188" s="129">
        <v>0.21607988165680475</v>
      </c>
      <c r="I188" s="129">
        <v>-0.99423426768145551</v>
      </c>
      <c r="J188" s="129">
        <v>-1.9755221637866267</v>
      </c>
      <c r="K188" s="129">
        <v>0.59285330261136704</v>
      </c>
      <c r="L188" s="129">
        <v>0.14226566992524436</v>
      </c>
      <c r="M188" s="129">
        <v>0.26348392036753454</v>
      </c>
      <c r="N188" s="129">
        <v>0.74388133971291881</v>
      </c>
      <c r="O188" s="129">
        <v>0.55334233886530293</v>
      </c>
      <c r="P188" s="129">
        <v>1.0112191328018667</v>
      </c>
      <c r="Q188" s="129">
        <v>0.85459668081821694</v>
      </c>
      <c r="R188" s="129">
        <v>1.4055278789040044</v>
      </c>
      <c r="S188" s="129">
        <v>2.1126383623957543</v>
      </c>
      <c r="T188" s="129">
        <v>0.15492436974789919</v>
      </c>
      <c r="U188" s="129">
        <v>-0.24845057212530483</v>
      </c>
      <c r="V188" s="129">
        <v>-1.6266465142641227</v>
      </c>
      <c r="W188" s="129">
        <v>-0.21046847888953149</v>
      </c>
      <c r="X188" s="129">
        <v>-0.1284081632653061</v>
      </c>
      <c r="Y188" s="129">
        <v>0.96983580922595758</v>
      </c>
      <c r="Z188" s="129">
        <v>1.1059859976662778</v>
      </c>
      <c r="AA188" s="129">
        <v>0.50427903351519876</v>
      </c>
      <c r="AB188" s="129">
        <v>0.37884007029876982</v>
      </c>
      <c r="AC188" s="129">
        <v>0.95016393442622948</v>
      </c>
      <c r="AD188" s="129">
        <v>0.99152886115444616</v>
      </c>
      <c r="AE188" s="129">
        <v>1.9637674961119753</v>
      </c>
      <c r="AF188" s="129">
        <v>0.83242802303262953</v>
      </c>
      <c r="AG188" s="129">
        <v>-1.2255644852659779</v>
      </c>
      <c r="AH188" s="129">
        <v>0.6682364378767256</v>
      </c>
      <c r="AI188" s="129">
        <v>0.75131778425655982</v>
      </c>
      <c r="AJ188" s="129">
        <v>1.5470847919097628</v>
      </c>
      <c r="AK188" s="129">
        <v>0.78041458733205382</v>
      </c>
      <c r="AL188" s="129">
        <v>2.1906424474187376</v>
      </c>
      <c r="AM188" s="129">
        <v>0.63929572131768264</v>
      </c>
      <c r="AN188" s="129">
        <v>-0.16240106040522626</v>
      </c>
      <c r="AO188" s="129">
        <v>1.1384100898146381</v>
      </c>
      <c r="AP188" s="129">
        <v>1.3957944104134763</v>
      </c>
      <c r="AQ188" s="129">
        <v>2.4331063995331648</v>
      </c>
      <c r="AR188" s="129">
        <v>7.1510568159782795E-2</v>
      </c>
      <c r="AS188" s="129">
        <v>-0.10217158708143451</v>
      </c>
      <c r="AT188" s="129">
        <v>-3.8356495468277935E-2</v>
      </c>
      <c r="AU188" s="129">
        <v>1.3702672378620973</v>
      </c>
      <c r="AV188" s="129">
        <v>0.88780487804878039</v>
      </c>
      <c r="AW188" s="129">
        <v>1.8329110075005068</v>
      </c>
      <c r="AX188" s="129">
        <v>0.45659181240063595</v>
      </c>
      <c r="AY188" s="129">
        <v>-6.6296590007930215E-2</v>
      </c>
      <c r="AZ188" s="129">
        <v>0.47217754777070065</v>
      </c>
      <c r="BA188" s="129">
        <v>1.1401557819053325</v>
      </c>
      <c r="BB188" s="129">
        <v>1.3975163398692811</v>
      </c>
      <c r="BC188" s="129">
        <v>2.066705213641709</v>
      </c>
      <c r="BD188" s="129">
        <v>0.19135135135135134</v>
      </c>
      <c r="BE188" s="129">
        <v>-0.57217475728155331</v>
      </c>
      <c r="BF188" s="129">
        <v>-2.0597484276729548E-2</v>
      </c>
      <c r="BG188" s="129">
        <v>0.73357030015797797</v>
      </c>
      <c r="BH188" s="129">
        <v>0.12584022038567491</v>
      </c>
      <c r="BI188" s="129">
        <v>1.5356863519652382</v>
      </c>
      <c r="BJ188" s="129">
        <v>1.2607443682664057</v>
      </c>
      <c r="BK188" s="129">
        <v>1.2621463414634146</v>
      </c>
      <c r="BL188" s="129">
        <v>0.3247546071774976</v>
      </c>
      <c r="BM188" s="129">
        <v>1.5865036864571209</v>
      </c>
      <c r="BN188" s="129">
        <v>0.90221177824669085</v>
      </c>
      <c r="BO188" s="129">
        <v>1.8206125574272587</v>
      </c>
      <c r="BP188" s="129">
        <v>0.56298065984072809</v>
      </c>
      <c r="BQ188" s="129">
        <v>-0.81510714963019182</v>
      </c>
      <c r="BR188" s="129">
        <v>0.16306405077899594</v>
      </c>
      <c r="BS188" s="129">
        <v>0.68666666666666665</v>
      </c>
      <c r="BT188" s="129">
        <v>1.759282259624686</v>
      </c>
      <c r="BU188" s="129">
        <v>-9.3641574321742457E-2</v>
      </c>
      <c r="BV188" s="129">
        <v>-2.769745649263719E-2</v>
      </c>
      <c r="BW188" s="129">
        <v>0.12944945328985238</v>
      </c>
      <c r="BX188" s="129">
        <v>0.2354126679462572</v>
      </c>
      <c r="BY188" s="129">
        <v>0.82688760806916428</v>
      </c>
      <c r="BZ188" s="129">
        <v>1.4340706605222737</v>
      </c>
      <c r="CA188" s="129">
        <v>1.2026917951646678</v>
      </c>
      <c r="CB188" s="129">
        <v>-6.3851963746223553E-2</v>
      </c>
      <c r="CC188" s="129">
        <v>-1.1289659760501807</v>
      </c>
      <c r="CD188" s="129">
        <v>-0.49821656050955415</v>
      </c>
      <c r="CE188" s="129">
        <v>0.70666212003117701</v>
      </c>
      <c r="CF188" s="129">
        <v>1.14549932131084</v>
      </c>
      <c r="CG188" s="129">
        <v>1.0186221454615239</v>
      </c>
      <c r="CH188" s="129">
        <v>4.0000000000000008E-2</v>
      </c>
      <c r="CI188" s="129">
        <v>-0.5</v>
      </c>
      <c r="CJ188" s="129">
        <v>1.1299999999999999</v>
      </c>
      <c r="CK188" s="129">
        <v>1.28</v>
      </c>
      <c r="CL188" s="129">
        <v>0.9</v>
      </c>
      <c r="CM188" s="129">
        <v>1.9700000000000002</v>
      </c>
      <c r="CN188" s="129">
        <v>-0.73</v>
      </c>
      <c r="CO188" s="129">
        <v>-0.43999999999999995</v>
      </c>
      <c r="CP188" s="129">
        <v>0.11000000000000001</v>
      </c>
      <c r="CQ188" s="129">
        <v>-1.24</v>
      </c>
      <c r="CR188" s="129">
        <v>0.19</v>
      </c>
      <c r="CS188" s="129">
        <v>0.88</v>
      </c>
      <c r="CT188" s="129">
        <v>0.13</v>
      </c>
      <c r="CU188" s="129">
        <v>0.39</v>
      </c>
      <c r="CV188" s="129">
        <v>1.43</v>
      </c>
      <c r="CW188" s="129">
        <v>0.51</v>
      </c>
      <c r="CX188" s="129">
        <v>0.64</v>
      </c>
      <c r="CY188" s="129">
        <v>0.94000000000000006</v>
      </c>
      <c r="CZ188" s="129">
        <v>-1.01</v>
      </c>
      <c r="DA188" s="129">
        <v>-0.31</v>
      </c>
      <c r="DB188" s="129">
        <v>0.55000000000000004</v>
      </c>
      <c r="DC188" s="129">
        <v>2.06</v>
      </c>
      <c r="DD188" s="129">
        <v>0.14999999999999997</v>
      </c>
      <c r="DE188" s="129">
        <v>-0.11</v>
      </c>
      <c r="DF188" s="129">
        <v>0.44</v>
      </c>
      <c r="DG188" s="129">
        <v>0</v>
      </c>
      <c r="DH188" s="129">
        <v>0.42</v>
      </c>
      <c r="DI188" s="129">
        <v>2.0499999999999998</v>
      </c>
      <c r="DJ188" s="129">
        <v>0.26</v>
      </c>
      <c r="DK188" s="129">
        <v>0.84</v>
      </c>
      <c r="DL188" s="129">
        <v>-0.80999999999999994</v>
      </c>
      <c r="DM188" s="129">
        <v>0.1</v>
      </c>
      <c r="DN188" s="129">
        <v>-0.14000000000000001</v>
      </c>
      <c r="DO188" s="129">
        <v>1.5</v>
      </c>
      <c r="DP188" s="129">
        <v>1.47</v>
      </c>
      <c r="DQ188" s="129">
        <v>0.66</v>
      </c>
      <c r="DR188" s="129">
        <v>-1.02</v>
      </c>
      <c r="DS188" s="129">
        <v>1.02</v>
      </c>
      <c r="DT188" s="129">
        <v>1.45</v>
      </c>
      <c r="DU188" s="129">
        <v>-0.41999999999999993</v>
      </c>
      <c r="DV188" s="129">
        <v>1.41</v>
      </c>
      <c r="DW188" s="129">
        <v>0.82999999999999985</v>
      </c>
      <c r="DX188" s="129">
        <v>-0.22000000000000003</v>
      </c>
      <c r="DY188" s="129">
        <v>-0.75</v>
      </c>
      <c r="DZ188" s="129">
        <v>0.84</v>
      </c>
      <c r="EA188" s="129">
        <v>2.91</v>
      </c>
      <c r="EB188" s="129">
        <v>0.75</v>
      </c>
      <c r="EC188" s="129">
        <v>0.46</v>
      </c>
      <c r="ED188" s="129">
        <v>-0.31</v>
      </c>
      <c r="EE188" s="129">
        <v>-4.9999999999999996E-2</v>
      </c>
      <c r="EF188" s="129">
        <v>0.62999999999999989</v>
      </c>
      <c r="EG188" s="129">
        <v>0.14000000000000001</v>
      </c>
      <c r="EH188" s="129">
        <v>1.27</v>
      </c>
      <c r="EI188" s="129">
        <v>1.4100000000000001</v>
      </c>
      <c r="EJ188" s="129">
        <v>0.08</v>
      </c>
      <c r="EK188" s="129">
        <v>-0.52</v>
      </c>
      <c r="EL188" s="129">
        <v>0.23</v>
      </c>
      <c r="EM188" s="129">
        <v>1.91</v>
      </c>
      <c r="EN188" s="129">
        <v>1.2499999999999998</v>
      </c>
      <c r="EO188" s="129">
        <v>1.17</v>
      </c>
      <c r="EP188" s="129">
        <v>-0.66</v>
      </c>
      <c r="EQ188" s="129">
        <v>1.9000000000000001</v>
      </c>
      <c r="ER188" s="129">
        <v>1.61</v>
      </c>
      <c r="ES188" s="129">
        <v>0.66</v>
      </c>
      <c r="ET188" s="129">
        <v>-1.1200000000000001</v>
      </c>
      <c r="EU188" s="129">
        <v>2</v>
      </c>
      <c r="EV188">
        <f>100*SUMIF('12pxv'!$E$39:$E$492,$A188,'12pxv'!H$39:H$492)/sub_peso!EV188</f>
        <v>0.5</v>
      </c>
      <c r="EW188">
        <f>100*SUMIF('12pxv'!$E$39:$E$492,$A188,'12pxv'!I$39:I$492)/sub_peso!EW188</f>
        <v>0.42000000000000004</v>
      </c>
      <c r="EX188">
        <f>100*SUMIF('12pxv'!$E$39:$E$492,$A188,'12pxv'!J$39:J$492)/sub_peso!EX188</f>
        <v>-0.39</v>
      </c>
      <c r="EY188">
        <f>100*SUMIF('12pxv'!$E$39:$E$492,$A188,'12pxv'!K$39:K$492)/sub_peso!EY188</f>
        <v>0.67999999999999994</v>
      </c>
      <c r="EZ188">
        <f>100*SUMIF('12pxv'!$E$39:$E$492,$A188,'12pxv'!L$39:L$492)/sub_peso!EZ188</f>
        <v>-1.18</v>
      </c>
      <c r="FA188">
        <f>100*SUMIF('12pxv'!$E$39:$E$492,$A188,'12pxv'!M$39:M$492)/sub_peso!FA188</f>
        <v>0.47</v>
      </c>
      <c r="FB188">
        <f>100*SUMIF('12pxv'!$E$39:$E$492,$A188,'12pxv'!N$39:N$492)/sub_peso!FB188</f>
        <v>-0.27</v>
      </c>
      <c r="FC188">
        <f>100*SUMIF('12pxv'!$E$39:$E$492,$A188,'12pxv'!O$39:O$492)/sub_peso!FC188</f>
        <v>0.09</v>
      </c>
      <c r="FD188">
        <f>100*SUMIF('12pxv'!$E$39:$E$492,$A188,'12pxv'!P$39:P$492)/sub_peso!FD188</f>
        <v>0.46</v>
      </c>
      <c r="FE188">
        <f>100*SUMIF('12pxv'!$E$39:$E$492,$A188,'12pxv'!Q$39:Q$492)/sub_peso!FE188</f>
        <v>1.22</v>
      </c>
      <c r="FF188">
        <f>100*SUMIF('12pxv'!$E$39:$E$492,$A188,'12pxv'!R$39:R$492)/sub_peso!FF188</f>
        <v>-0.18</v>
      </c>
      <c r="FG188">
        <f>100*SUMIF('12pxv'!$E$39:$E$492,$A188,'12pxv'!S$39:S$492)/sub_peso!FG188</f>
        <v>1.37</v>
      </c>
      <c r="FH188">
        <f>100*SUMIF('12pxv'!$E$39:$E$492,$A188,'12pxv'!T$39:T$492)/sub_peso!FH188</f>
        <v>-1.1899999999999997</v>
      </c>
      <c r="FI188">
        <f>100*SUMIF('12pxv'!$E$39:$E$492,$A188,'12pxv'!U$39:U$492)/sub_peso!FI188</f>
        <v>0.36</v>
      </c>
      <c r="FJ188">
        <f>100*SUMIF('12pxv'!$E$39:$E$492,$A188,'12pxv'!V$39:V$492)/sub_peso!FJ188</f>
        <v>-1.1599999999999999</v>
      </c>
      <c r="FK188">
        <f>100*SUMIF('12pxv'!$E$39:$E$492,$A188,'12pxv'!W$39:W$492)/sub_peso!FK188</f>
        <v>0.3</v>
      </c>
      <c r="FL188">
        <f>100*SUMIF('12pxv'!$E$39:$E$492,$A188,'12pxv'!X$39:X$492)/sub_peso!FL188</f>
        <v>0.47</v>
      </c>
      <c r="FM188">
        <f>100*SUMIF('12pxv'!$E$39:$E$492,$A188,'12pxv'!Y$39:Y$492)/sub_peso!FM188</f>
        <v>1.53</v>
      </c>
      <c r="FN188">
        <f>100*SUMIF('12pxv'!$E$39:$E$492,$A188,'12pxv'!Z$39:Z$492)/sub_peso!FN188</f>
        <v>-0.75</v>
      </c>
      <c r="FO188">
        <f>100*SUMIF('12pxv'!$E$39:$E$492,$A188,'12pxv'!AA$39:AA$492)/sub_peso!FO188</f>
        <v>0.91</v>
      </c>
      <c r="FP188">
        <f>100*SUMIF('12pxv'!$E$39:$E$492,$A188,'12pxv'!AB$39:AB$492)/sub_peso!FP188</f>
        <v>-0.55000000000000004</v>
      </c>
      <c r="FQ188">
        <f>100*SUMIF('12pxv'!$E$39:$E$492,$A188,'12pxv'!AC$39:AC$492)/sub_peso!FQ188</f>
        <v>2.21</v>
      </c>
      <c r="FR188">
        <f>100*SUMIF('12pxv'!$E$39:$E$492,$A188,'12pxv'!AD$39:AD$492)/sub_peso!FR188</f>
        <v>0.14000000000000001</v>
      </c>
      <c r="FS188">
        <f>100*SUMIF('12pxv'!$E$39:$E$492,$A188,'12pxv'!AE$39:AE$492)/sub_peso!FS188</f>
        <v>1.6899999999999997</v>
      </c>
      <c r="FT188">
        <f>100*SUMIF('12pxv'!$E$39:$E$492,$A188,'12pxv'!AF$39:AF$492)/sub_peso!FT188</f>
        <v>0.5</v>
      </c>
      <c r="FU188">
        <f>100*SUMIF('12pxv'!$E$39:$E$492,$A188,'12pxv'!AG$39:AG$492)/sub_peso!FU188</f>
        <v>-1.1499999999999999</v>
      </c>
      <c r="FV188">
        <f>100*SUMIF('12pxv'!$E$39:$E$492,$A188,'12pxv'!AH$39:AH$492)/sub_peso!FV188</f>
        <v>-0.56000000000000005</v>
      </c>
      <c r="FW188">
        <f>100*SUMIF('12pxv'!$E$39:$E$492,$A188,'12pxv'!AI$39:AI$492)/sub_peso!FW188</f>
        <v>0.42999999999999994</v>
      </c>
      <c r="FX188">
        <f>100*SUMIF('12pxv'!$E$39:$E$492,$A188,'12pxv'!AJ$39:AJ$492)/sub_peso!FX188</f>
        <v>1.51</v>
      </c>
      <c r="FY188">
        <f>100*SUMIF('12pxv'!$E$39:$E$492,$A188,'12pxv'!AK$39:AK$492)/sub_peso!FY188</f>
        <v>0.82</v>
      </c>
      <c r="FZ188">
        <f>100*SUMIF('12pxv'!$E$39:$E$492,$A188,'12pxv'!AL$39:AL$492)/sub_peso!FZ188</f>
        <v>-0.17</v>
      </c>
      <c r="GA188">
        <f>100*SUMIF('12pxv'!$E$39:$E$492,$A188,'12pxv'!AM$39:AM$492)/sub_peso!GA188</f>
        <v>0.8</v>
      </c>
      <c r="GB188">
        <f>100*SUMIF('12pxv'!$E$39:$E$492,$A188,'12pxv'!AN$39:AN$492)/sub_peso!GB188</f>
        <v>0.28999999999999998</v>
      </c>
    </row>
    <row r="189" spans="1:184" x14ac:dyDescent="0.25">
      <c r="A189" s="60">
        <v>4102002</v>
      </c>
      <c r="B189" s="56" t="s">
        <v>191</v>
      </c>
      <c r="C189" s="129">
        <v>-0.80000000000000016</v>
      </c>
      <c r="D189" s="129">
        <v>-0.09</v>
      </c>
      <c r="E189" s="129">
        <v>1.82</v>
      </c>
      <c r="F189" s="129">
        <v>1.1100000000000001</v>
      </c>
      <c r="G189" s="129">
        <v>0.93</v>
      </c>
      <c r="H189" s="129">
        <v>-0.64</v>
      </c>
      <c r="I189" s="129">
        <v>-1.17</v>
      </c>
      <c r="J189" s="129">
        <v>-1.42</v>
      </c>
      <c r="K189" s="129">
        <v>1.61</v>
      </c>
      <c r="L189" s="129">
        <v>1.38</v>
      </c>
      <c r="M189" s="129">
        <v>1.07</v>
      </c>
      <c r="N189" s="129">
        <v>-0.05</v>
      </c>
      <c r="O189" s="129">
        <v>-0.24</v>
      </c>
      <c r="P189" s="129">
        <v>1.88</v>
      </c>
      <c r="Q189" s="129">
        <v>-0.32</v>
      </c>
      <c r="R189" s="129">
        <v>0.62</v>
      </c>
      <c r="S189" s="129">
        <v>0.87</v>
      </c>
      <c r="T189" s="129">
        <v>-0.91</v>
      </c>
      <c r="U189" s="129">
        <v>-2.27</v>
      </c>
      <c r="V189" s="129">
        <v>-0.73</v>
      </c>
      <c r="W189" s="129">
        <v>1.1100000000000001</v>
      </c>
      <c r="X189" s="129">
        <v>0.83999999999999986</v>
      </c>
      <c r="Y189" s="129">
        <v>1.1399999999999999</v>
      </c>
      <c r="Z189" s="129">
        <v>1.17</v>
      </c>
      <c r="AA189" s="129">
        <v>-0.02</v>
      </c>
      <c r="AB189" s="129">
        <v>0.69</v>
      </c>
      <c r="AC189" s="129">
        <v>1.03</v>
      </c>
      <c r="AD189" s="129">
        <v>1.9</v>
      </c>
      <c r="AE189" s="129">
        <v>1.98</v>
      </c>
      <c r="AF189" s="129">
        <v>-0.16</v>
      </c>
      <c r="AG189" s="129">
        <v>-0.9</v>
      </c>
      <c r="AH189" s="129">
        <v>-1.4899999999999998</v>
      </c>
      <c r="AI189" s="129">
        <v>2.2000000000000002</v>
      </c>
      <c r="AJ189" s="129">
        <v>2.5499999999999998</v>
      </c>
      <c r="AK189" s="129">
        <v>0.88</v>
      </c>
      <c r="AL189" s="129">
        <v>-0.3</v>
      </c>
      <c r="AM189" s="129">
        <v>-0.85</v>
      </c>
      <c r="AN189" s="129">
        <v>2.77</v>
      </c>
      <c r="AO189" s="129">
        <v>1.26</v>
      </c>
      <c r="AP189" s="129">
        <v>-0.1</v>
      </c>
      <c r="AQ189" s="129">
        <v>-0.79</v>
      </c>
      <c r="AR189" s="129">
        <v>0.27</v>
      </c>
      <c r="AS189" s="129">
        <v>-1.04</v>
      </c>
      <c r="AT189" s="129">
        <v>1.27</v>
      </c>
      <c r="AU189" s="129">
        <v>2.14</v>
      </c>
      <c r="AV189" s="129">
        <v>2.4000000000000004</v>
      </c>
      <c r="AW189" s="129">
        <v>1.9100000000000001</v>
      </c>
      <c r="AX189" s="129">
        <v>-7.0000000000000007E-2</v>
      </c>
      <c r="AY189" s="129">
        <v>0.35000000000000003</v>
      </c>
      <c r="AZ189" s="129">
        <v>1.17</v>
      </c>
      <c r="BA189" s="129">
        <v>1.62</v>
      </c>
      <c r="BB189" s="129">
        <v>1.03</v>
      </c>
      <c r="BC189" s="129">
        <v>0.33000000000000007</v>
      </c>
      <c r="BD189" s="129">
        <v>-0.8</v>
      </c>
      <c r="BE189" s="129">
        <v>-0.76</v>
      </c>
      <c r="BF189" s="129">
        <v>0.24</v>
      </c>
      <c r="BG189" s="129">
        <v>2.8400000000000003</v>
      </c>
      <c r="BH189" s="129">
        <v>2.0699999999999998</v>
      </c>
      <c r="BI189" s="129">
        <v>1.5</v>
      </c>
      <c r="BJ189" s="129">
        <v>0.85999999999999988</v>
      </c>
      <c r="BK189" s="129">
        <v>-0.49</v>
      </c>
      <c r="BL189" s="129">
        <v>1.9799999999999998</v>
      </c>
      <c r="BM189" s="129">
        <v>0.52</v>
      </c>
      <c r="BN189" s="129">
        <v>0.99</v>
      </c>
      <c r="BO189" s="129">
        <v>2.3199999999999994</v>
      </c>
      <c r="BP189" s="129">
        <v>-0.97</v>
      </c>
      <c r="BQ189" s="129">
        <v>-0.74</v>
      </c>
      <c r="BR189" s="129">
        <v>1.85</v>
      </c>
      <c r="BS189" s="129">
        <v>2.09</v>
      </c>
      <c r="BT189" s="129">
        <v>1.42</v>
      </c>
      <c r="BU189" s="129">
        <v>-0.74</v>
      </c>
      <c r="BV189" s="129">
        <v>0.35000000000000003</v>
      </c>
      <c r="BW189" s="129">
        <v>-0.83</v>
      </c>
      <c r="BX189" s="129">
        <v>0.05</v>
      </c>
      <c r="BY189" s="129">
        <v>1.81</v>
      </c>
      <c r="BZ189" s="129">
        <v>-0.26</v>
      </c>
      <c r="CA189" s="129">
        <v>0.1</v>
      </c>
      <c r="CB189" s="129">
        <v>0.43000000000000005</v>
      </c>
      <c r="CC189" s="129">
        <v>-1.38</v>
      </c>
      <c r="CD189" s="129">
        <v>-0.55000000000000004</v>
      </c>
      <c r="CE189" s="129">
        <v>2.4700000000000002</v>
      </c>
      <c r="CF189" s="129">
        <v>1.72</v>
      </c>
      <c r="CG189" s="129">
        <v>0.66</v>
      </c>
      <c r="CH189" s="129">
        <v>-0.39</v>
      </c>
      <c r="CI189" s="129">
        <v>-0.59</v>
      </c>
      <c r="CJ189" s="129">
        <v>1.5299999999999998</v>
      </c>
      <c r="CK189" s="129">
        <v>0.04</v>
      </c>
      <c r="CL189" s="129">
        <v>0.7</v>
      </c>
      <c r="CM189" s="129">
        <v>0.92</v>
      </c>
      <c r="CN189" s="129">
        <v>-0.48000000000000004</v>
      </c>
      <c r="CO189" s="129">
        <v>-1.67</v>
      </c>
      <c r="CP189" s="129">
        <v>0.8600000000000001</v>
      </c>
      <c r="CQ189" s="129">
        <v>0.34</v>
      </c>
      <c r="CR189" s="129">
        <v>1.21</v>
      </c>
      <c r="CS189" s="129">
        <v>0.53</v>
      </c>
      <c r="CT189" s="129">
        <v>-0.5</v>
      </c>
      <c r="CU189" s="129">
        <v>-0.69</v>
      </c>
      <c r="CV189" s="129">
        <v>-1.04</v>
      </c>
      <c r="CW189" s="129">
        <v>1.1399999999999999</v>
      </c>
      <c r="CX189" s="129">
        <v>0.27</v>
      </c>
      <c r="CY189" s="129">
        <v>1.43</v>
      </c>
      <c r="CZ189" s="129">
        <v>-0.59</v>
      </c>
      <c r="DA189" s="129">
        <v>-0.98</v>
      </c>
      <c r="DB189" s="129">
        <v>-0.3</v>
      </c>
      <c r="DC189" s="129">
        <v>2.29</v>
      </c>
      <c r="DD189" s="129">
        <v>1.6</v>
      </c>
      <c r="DE189" s="129">
        <v>0.4</v>
      </c>
      <c r="DF189" s="129">
        <v>5.9999999999999991E-2</v>
      </c>
      <c r="DG189" s="129">
        <v>-1.04</v>
      </c>
      <c r="DH189" s="129">
        <v>1.46</v>
      </c>
      <c r="DI189" s="129">
        <v>2.2000000000000002</v>
      </c>
      <c r="DJ189" s="129">
        <v>0.39</v>
      </c>
      <c r="DK189" s="129">
        <v>1.33</v>
      </c>
      <c r="DL189" s="129">
        <v>-0.22999999999999998</v>
      </c>
      <c r="DM189" s="129">
        <v>-1.83</v>
      </c>
      <c r="DN189" s="129">
        <v>0.79</v>
      </c>
      <c r="DO189" s="129">
        <v>1.45</v>
      </c>
      <c r="DP189" s="129">
        <v>1.71</v>
      </c>
      <c r="DQ189" s="129">
        <v>0.92</v>
      </c>
      <c r="DR189" s="129">
        <v>-0.84000000000000008</v>
      </c>
      <c r="DS189" s="129">
        <v>-0.62</v>
      </c>
      <c r="DT189" s="129">
        <v>0.64</v>
      </c>
      <c r="DU189" s="129">
        <v>0.91999999999999993</v>
      </c>
      <c r="DV189" s="129">
        <v>0.67</v>
      </c>
      <c r="DW189" s="129">
        <v>1.03</v>
      </c>
      <c r="DX189" s="129">
        <v>-0.22</v>
      </c>
      <c r="DY189" s="129">
        <v>-1.7999999999999998</v>
      </c>
      <c r="DZ189" s="129">
        <v>1.9200000000000002</v>
      </c>
      <c r="EA189" s="129">
        <v>0.59</v>
      </c>
      <c r="EB189" s="129">
        <v>1.27</v>
      </c>
      <c r="EC189" s="129">
        <v>-0.44</v>
      </c>
      <c r="ED189" s="129">
        <v>-0.63</v>
      </c>
      <c r="EE189" s="129">
        <v>1.27</v>
      </c>
      <c r="EF189" s="129">
        <v>0.32</v>
      </c>
      <c r="EG189" s="129">
        <v>1.1399999999999999</v>
      </c>
      <c r="EH189" s="129">
        <v>1.39</v>
      </c>
      <c r="EI189" s="129">
        <v>1.1000000000000001</v>
      </c>
      <c r="EJ189" s="129">
        <v>0.7</v>
      </c>
      <c r="EK189" s="129">
        <v>-1.1299999999999999</v>
      </c>
      <c r="EL189" s="129">
        <v>0.72</v>
      </c>
      <c r="EM189" s="129">
        <v>2.69</v>
      </c>
      <c r="EN189" s="129">
        <v>1.39</v>
      </c>
      <c r="EO189" s="129">
        <v>1.81</v>
      </c>
      <c r="EP189" s="129">
        <v>-0.89999999999999991</v>
      </c>
      <c r="EQ189" s="129">
        <v>1.3</v>
      </c>
      <c r="ER189" s="129">
        <v>0.14000000000000001</v>
      </c>
      <c r="ES189" s="129">
        <v>-0.75</v>
      </c>
      <c r="ET189" s="129">
        <v>1.1299999999999999</v>
      </c>
      <c r="EU189" s="129">
        <v>0.7</v>
      </c>
      <c r="EV189">
        <f>100*SUMIF('12pxv'!$E$39:$E$492,$A189,'12pxv'!H$39:H$492)/sub_peso!EV189</f>
        <v>0.4</v>
      </c>
      <c r="EW189">
        <f>100*SUMIF('12pxv'!$E$39:$E$492,$A189,'12pxv'!I$39:I$492)/sub_peso!EW189</f>
        <v>-0.56999999999999995</v>
      </c>
      <c r="EX189">
        <f>100*SUMIF('12pxv'!$E$39:$E$492,$A189,'12pxv'!J$39:J$492)/sub_peso!EX189</f>
        <v>0.24000000000000002</v>
      </c>
      <c r="EY189">
        <f>100*SUMIF('12pxv'!$E$39:$E$492,$A189,'12pxv'!K$39:K$492)/sub_peso!EY189</f>
        <v>2.0499999999999998</v>
      </c>
      <c r="EZ189">
        <f>100*SUMIF('12pxv'!$E$39:$E$492,$A189,'12pxv'!L$39:L$492)/sub_peso!EZ189</f>
        <v>1.8299999999999998</v>
      </c>
      <c r="FA189">
        <f>100*SUMIF('12pxv'!$E$39:$E$492,$A189,'12pxv'!M$39:M$492)/sub_peso!FA189</f>
        <v>0.76</v>
      </c>
      <c r="FB189">
        <f>100*SUMIF('12pxv'!$E$39:$E$492,$A189,'12pxv'!N$39:N$492)/sub_peso!FB189</f>
        <v>-0.68</v>
      </c>
      <c r="FC189">
        <f>100*SUMIF('12pxv'!$E$39:$E$492,$A189,'12pxv'!O$39:O$492)/sub_peso!FC189</f>
        <v>-0.96999999999999986</v>
      </c>
      <c r="FD189">
        <f>100*SUMIF('12pxv'!$E$39:$E$492,$A189,'12pxv'!P$39:P$492)/sub_peso!FD189</f>
        <v>1.47</v>
      </c>
      <c r="FE189">
        <f>100*SUMIF('12pxv'!$E$39:$E$492,$A189,'12pxv'!Q$39:Q$492)/sub_peso!FE189</f>
        <v>0.41</v>
      </c>
      <c r="FF189">
        <f>100*SUMIF('12pxv'!$E$39:$E$492,$A189,'12pxv'!R$39:R$492)/sub_peso!FF189</f>
        <v>2</v>
      </c>
      <c r="FG189">
        <f>100*SUMIF('12pxv'!$E$39:$E$492,$A189,'12pxv'!S$39:S$492)/sub_peso!FG189</f>
        <v>0.64</v>
      </c>
      <c r="FH189">
        <f>100*SUMIF('12pxv'!$E$39:$E$492,$A189,'12pxv'!T$39:T$492)/sub_peso!FH189</f>
        <v>-2.0299999999999998</v>
      </c>
      <c r="FI189">
        <f>100*SUMIF('12pxv'!$E$39:$E$492,$A189,'12pxv'!U$39:U$492)/sub_peso!FI189</f>
        <v>0.43000000000000005</v>
      </c>
      <c r="FJ189">
        <f>100*SUMIF('12pxv'!$E$39:$E$492,$A189,'12pxv'!V$39:V$492)/sub_peso!FJ189</f>
        <v>0.28999999999999998</v>
      </c>
      <c r="FK189">
        <f>100*SUMIF('12pxv'!$E$39:$E$492,$A189,'12pxv'!W$39:W$492)/sub_peso!FK189</f>
        <v>1.1499999999999999</v>
      </c>
      <c r="FL189">
        <f>100*SUMIF('12pxv'!$E$39:$E$492,$A189,'12pxv'!X$39:X$492)/sub_peso!FL189</f>
        <v>1.64</v>
      </c>
      <c r="FM189">
        <f>100*SUMIF('12pxv'!$E$39:$E$492,$A189,'12pxv'!Y$39:Y$492)/sub_peso!FM189</f>
        <v>1.04</v>
      </c>
      <c r="FN189">
        <f>100*SUMIF('12pxv'!$E$39:$E$492,$A189,'12pxv'!Z$39:Z$492)/sub_peso!FN189</f>
        <v>0.31</v>
      </c>
      <c r="FO189">
        <f>100*SUMIF('12pxv'!$E$39:$E$492,$A189,'12pxv'!AA$39:AA$492)/sub_peso!FO189</f>
        <v>0.11</v>
      </c>
      <c r="FP189">
        <f>100*SUMIF('12pxv'!$E$39:$E$492,$A189,'12pxv'!AB$39:AB$492)/sub_peso!FP189</f>
        <v>1.88</v>
      </c>
      <c r="FQ189">
        <f>100*SUMIF('12pxv'!$E$39:$E$492,$A189,'12pxv'!AC$39:AC$492)/sub_peso!FQ189</f>
        <v>0.54</v>
      </c>
      <c r="FR189">
        <f>100*SUMIF('12pxv'!$E$39:$E$492,$A189,'12pxv'!AD$39:AD$492)/sub_peso!FR189</f>
        <v>1.62</v>
      </c>
      <c r="FS189">
        <f>100*SUMIF('12pxv'!$E$39:$E$492,$A189,'12pxv'!AE$39:AE$492)/sub_peso!FS189</f>
        <v>0.28000000000000003</v>
      </c>
      <c r="FT189">
        <f>100*SUMIF('12pxv'!$E$39:$E$492,$A189,'12pxv'!AF$39:AF$492)/sub_peso!FT189</f>
        <v>-1.1000000000000001</v>
      </c>
      <c r="FU189">
        <f>100*SUMIF('12pxv'!$E$39:$E$492,$A189,'12pxv'!AG$39:AG$492)/sub_peso!FU189</f>
        <v>-0.37</v>
      </c>
      <c r="FV189">
        <f>100*SUMIF('12pxv'!$E$39:$E$492,$A189,'12pxv'!AH$39:AH$492)/sub_peso!FV189</f>
        <v>-0.05</v>
      </c>
      <c r="FW189">
        <f>100*SUMIF('12pxv'!$E$39:$E$492,$A189,'12pxv'!AI$39:AI$492)/sub_peso!FW189</f>
        <v>1.51</v>
      </c>
      <c r="FX189">
        <f>100*SUMIF('12pxv'!$E$39:$E$492,$A189,'12pxv'!AJ$39:AJ$492)/sub_peso!FX189</f>
        <v>1.5399999999999998</v>
      </c>
      <c r="FY189">
        <f>100*SUMIF('12pxv'!$E$39:$E$492,$A189,'12pxv'!AK$39:AK$492)/sub_peso!FY189</f>
        <v>0.76</v>
      </c>
      <c r="FZ189">
        <f>100*SUMIF('12pxv'!$E$39:$E$492,$A189,'12pxv'!AL$39:AL$492)/sub_peso!FZ189</f>
        <v>-1.34</v>
      </c>
      <c r="GA189">
        <f>100*SUMIF('12pxv'!$E$39:$E$492,$A189,'12pxv'!AM$39:AM$492)/sub_peso!GA189</f>
        <v>-0.38</v>
      </c>
      <c r="GB189">
        <f>100*SUMIF('12pxv'!$E$39:$E$492,$A189,'12pxv'!AN$39:AN$492)/sub_peso!GB189</f>
        <v>0.28999999999999998</v>
      </c>
    </row>
    <row r="190" spans="1:184" x14ac:dyDescent="0.25">
      <c r="A190" s="60">
        <v>4102003</v>
      </c>
      <c r="B190" s="56" t="s">
        <v>192</v>
      </c>
      <c r="C190" s="129">
        <v>-2.3110285714285714</v>
      </c>
      <c r="D190" s="129">
        <v>-1.8425882352941176</v>
      </c>
      <c r="E190" s="129">
        <v>-0.59010830324909735</v>
      </c>
      <c r="F190" s="129">
        <v>-0.65503059975520195</v>
      </c>
      <c r="G190" s="129">
        <v>5.9738805970149265E-2</v>
      </c>
      <c r="H190" s="129">
        <v>4.6633291614518145E-2</v>
      </c>
      <c r="I190" s="129">
        <v>-1.1383793969849245</v>
      </c>
      <c r="J190" s="129">
        <v>-2.1465561224489798</v>
      </c>
      <c r="K190" s="129">
        <v>0.55898172323759798</v>
      </c>
      <c r="L190" s="129">
        <v>4.5450913838120108</v>
      </c>
      <c r="M190" s="129">
        <v>4.1087265917603002</v>
      </c>
      <c r="N190" s="129">
        <v>0.95953124999999995</v>
      </c>
      <c r="O190" s="129">
        <v>-1.7717354368932043</v>
      </c>
      <c r="P190" s="129">
        <v>-0.7965875</v>
      </c>
      <c r="Q190" s="129">
        <v>-0.8012373737373738</v>
      </c>
      <c r="R190" s="129">
        <v>-1.9240509554140128</v>
      </c>
      <c r="S190" s="129">
        <v>-0.36183833116036512</v>
      </c>
      <c r="T190" s="129">
        <v>-0.47680683311432331</v>
      </c>
      <c r="U190" s="129">
        <v>-1.2386454183266931</v>
      </c>
      <c r="V190" s="129">
        <v>-0.364331983805668</v>
      </c>
      <c r="W190" s="129">
        <v>-0.13237771739130436</v>
      </c>
      <c r="X190" s="129">
        <v>6.952120383036936E-2</v>
      </c>
      <c r="Y190" s="129">
        <v>6.3963461538461548</v>
      </c>
      <c r="Z190" s="129">
        <v>2.5867574578469519</v>
      </c>
      <c r="AA190" s="129">
        <v>-2.0917692307692306</v>
      </c>
      <c r="AB190" s="129">
        <v>-3.3086675461741422</v>
      </c>
      <c r="AC190" s="129">
        <v>-1.0575683060109289</v>
      </c>
      <c r="AD190" s="129">
        <v>-0.78774373259052921</v>
      </c>
      <c r="AE190" s="129">
        <v>1.6731073446327684</v>
      </c>
      <c r="AF190" s="129">
        <v>0.58981843575419002</v>
      </c>
      <c r="AG190" s="129">
        <v>-1.0578072625698325</v>
      </c>
      <c r="AH190" s="129">
        <v>-0.31048158640226631</v>
      </c>
      <c r="AI190" s="129">
        <v>2.378927038626609</v>
      </c>
      <c r="AJ190" s="129">
        <v>1.783464788732394</v>
      </c>
      <c r="AK190" s="129">
        <v>14.569278779472956</v>
      </c>
      <c r="AL190" s="129">
        <v>-9.0157958687727916E-3</v>
      </c>
      <c r="AM190" s="129">
        <v>-3.1543243243243242</v>
      </c>
      <c r="AN190" s="129">
        <v>-2.6582653061224484</v>
      </c>
      <c r="AO190" s="129">
        <v>-0.86335092348284959</v>
      </c>
      <c r="AP190" s="129">
        <v>0.20898785425101216</v>
      </c>
      <c r="AQ190" s="129">
        <v>-0.98208044382801685</v>
      </c>
      <c r="AR190" s="129">
        <v>0.4536</v>
      </c>
      <c r="AS190" s="129">
        <v>-0.36986918604651164</v>
      </c>
      <c r="AT190" s="129">
        <v>0.50657777777777779</v>
      </c>
      <c r="AU190" s="129">
        <v>1.2678507462686568</v>
      </c>
      <c r="AV190" s="129">
        <v>1.9741071428571426</v>
      </c>
      <c r="AW190" s="129">
        <v>15.172825768667641</v>
      </c>
      <c r="AX190" s="129">
        <v>-1.3068106734434559</v>
      </c>
      <c r="AY190" s="129">
        <v>-4.9686580645161289</v>
      </c>
      <c r="AZ190" s="129">
        <v>-1.8662040816326533</v>
      </c>
      <c r="BA190" s="129">
        <v>-0.40837988826815635</v>
      </c>
      <c r="BB190" s="129">
        <v>-0.21895774647887323</v>
      </c>
      <c r="BC190" s="129">
        <v>-0.10582743988684577</v>
      </c>
      <c r="BD190" s="129">
        <v>-0.73021337126600272</v>
      </c>
      <c r="BE190" s="129">
        <v>-0.640115606936416</v>
      </c>
      <c r="BF190" s="129">
        <v>1.9148245614035089</v>
      </c>
      <c r="BG190" s="129">
        <v>2.1361904761904764</v>
      </c>
      <c r="BH190" s="129">
        <v>8.4534090909090907</v>
      </c>
      <c r="BI190" s="129">
        <v>0.87167325428194997</v>
      </c>
      <c r="BJ190" s="129">
        <v>-0.59533596837944669</v>
      </c>
      <c r="BK190" s="129">
        <v>-0.1529718875502008</v>
      </c>
      <c r="BL190" s="129">
        <v>-1.9234501347708897</v>
      </c>
      <c r="BM190" s="129">
        <v>1.499655172413793</v>
      </c>
      <c r="BN190" s="129">
        <v>1.5480737704918033</v>
      </c>
      <c r="BO190" s="129">
        <v>1.9487533875338749</v>
      </c>
      <c r="BP190" s="129">
        <v>-0.51056300268096511</v>
      </c>
      <c r="BQ190" s="129">
        <v>-0.35676589986468193</v>
      </c>
      <c r="BR190" s="129">
        <v>0.75523224043715831</v>
      </c>
      <c r="BS190" s="129">
        <v>6.0868579234972673</v>
      </c>
      <c r="BT190" s="129">
        <v>5.9157812500000002</v>
      </c>
      <c r="BU190" s="129">
        <v>1.0849321824907521</v>
      </c>
      <c r="BV190" s="129">
        <v>-1.4517904993909867</v>
      </c>
      <c r="BW190" s="129">
        <v>-1.6491935483870965</v>
      </c>
      <c r="BX190" s="129">
        <v>-2.1752525252525254</v>
      </c>
      <c r="BY190" s="129">
        <v>1.8049870466321243</v>
      </c>
      <c r="BZ190" s="129">
        <v>0.42701664532650452</v>
      </c>
      <c r="CA190" s="129">
        <v>0.82279129321382838</v>
      </c>
      <c r="CB190" s="129">
        <v>-0.17071428571428576</v>
      </c>
      <c r="CC190" s="129">
        <v>-0.75444015444015444</v>
      </c>
      <c r="CD190" s="129">
        <v>0.58552083333333327</v>
      </c>
      <c r="CE190" s="129">
        <v>12.834285714285715</v>
      </c>
      <c r="CF190" s="129">
        <v>3.689965397923876</v>
      </c>
      <c r="CG190" s="129">
        <v>0.94103448275862078</v>
      </c>
      <c r="CH190" s="129">
        <v>-1.03</v>
      </c>
      <c r="CI190" s="129">
        <v>-0.48</v>
      </c>
      <c r="CJ190" s="129">
        <v>-1.8100000000000003</v>
      </c>
      <c r="CK190" s="129">
        <v>0.96</v>
      </c>
      <c r="CL190" s="129">
        <v>0.57999999999999996</v>
      </c>
      <c r="CM190" s="129">
        <v>1.08</v>
      </c>
      <c r="CN190" s="129">
        <v>-0.7</v>
      </c>
      <c r="CO190" s="129">
        <v>-1.4200000000000002</v>
      </c>
      <c r="CP190" s="129">
        <v>0.73</v>
      </c>
      <c r="CQ190" s="129">
        <v>0.28999999999999998</v>
      </c>
      <c r="CR190" s="129">
        <v>5.4399999999999995</v>
      </c>
      <c r="CS190" s="129">
        <v>4.3099999999999996</v>
      </c>
      <c r="CT190" s="129">
        <v>-1.7300000000000002</v>
      </c>
      <c r="CU190" s="129">
        <v>-0.96000000000000008</v>
      </c>
      <c r="CV190" s="129">
        <v>-1.36</v>
      </c>
      <c r="CW190" s="129">
        <v>-0.22</v>
      </c>
      <c r="CX190" s="129">
        <v>1.6599999999999997</v>
      </c>
      <c r="CY190" s="129">
        <v>1.0900000000000001</v>
      </c>
      <c r="CZ190" s="129">
        <v>-0.32</v>
      </c>
      <c r="DA190" s="129">
        <v>-1.39</v>
      </c>
      <c r="DB190" s="129">
        <v>-0.13</v>
      </c>
      <c r="DC190" s="129">
        <v>1.92</v>
      </c>
      <c r="DD190" s="129">
        <v>8.1</v>
      </c>
      <c r="DE190" s="129">
        <v>1.17</v>
      </c>
      <c r="DF190" s="129">
        <v>-0.31</v>
      </c>
      <c r="DG190" s="129">
        <v>-0.27</v>
      </c>
      <c r="DH190" s="129">
        <v>-3.0700000000000003</v>
      </c>
      <c r="DI190" s="129">
        <v>0.42</v>
      </c>
      <c r="DJ190" s="129">
        <v>2.71</v>
      </c>
      <c r="DK190" s="129">
        <v>-0.66</v>
      </c>
      <c r="DL190" s="129">
        <v>-0.53</v>
      </c>
      <c r="DM190" s="129">
        <v>-2.5</v>
      </c>
      <c r="DN190" s="129">
        <v>1.6300000000000001</v>
      </c>
      <c r="DO190" s="129">
        <v>2.99</v>
      </c>
      <c r="DP190" s="129">
        <v>2.04</v>
      </c>
      <c r="DQ190" s="129">
        <v>1.5900000000000003</v>
      </c>
      <c r="DR190" s="129">
        <v>-1.7500000000000002</v>
      </c>
      <c r="DS190" s="129">
        <v>-2.14</v>
      </c>
      <c r="DT190" s="129">
        <v>1.04</v>
      </c>
      <c r="DU190" s="129">
        <v>-0.92000000000000015</v>
      </c>
      <c r="DV190" s="129">
        <v>1.1299999999999999</v>
      </c>
      <c r="DW190" s="129">
        <v>0.61</v>
      </c>
      <c r="DX190" s="129">
        <v>-0.2</v>
      </c>
      <c r="DY190" s="129">
        <v>-2</v>
      </c>
      <c r="DZ190" s="129">
        <v>1.64</v>
      </c>
      <c r="EA190" s="129">
        <v>7.13</v>
      </c>
      <c r="EB190" s="129">
        <v>2.72</v>
      </c>
      <c r="EC190" s="129">
        <v>4.5199999999999996</v>
      </c>
      <c r="ED190" s="129">
        <v>0.63</v>
      </c>
      <c r="EE190" s="129">
        <v>0.39999999999999997</v>
      </c>
      <c r="EF190" s="129">
        <v>-0.61</v>
      </c>
      <c r="EG190" s="129">
        <v>-1.87</v>
      </c>
      <c r="EH190" s="129">
        <v>0.96999999999999986</v>
      </c>
      <c r="EI190" s="129">
        <v>0.51</v>
      </c>
      <c r="EJ190" s="129">
        <v>-0.03</v>
      </c>
      <c r="EK190" s="129">
        <v>-1.7200000000000002</v>
      </c>
      <c r="EL190" s="129">
        <v>4.0599999999999996</v>
      </c>
      <c r="EM190" s="129">
        <v>2.2599999999999998</v>
      </c>
      <c r="EN190" s="129">
        <v>2.9</v>
      </c>
      <c r="EO190" s="129">
        <v>3.04</v>
      </c>
      <c r="EP190" s="129">
        <v>1.17</v>
      </c>
      <c r="EQ190" s="129">
        <v>-2.92</v>
      </c>
      <c r="ER190" s="129">
        <v>-5.38</v>
      </c>
      <c r="ES190" s="129">
        <v>1.19</v>
      </c>
      <c r="ET190" s="129">
        <v>1.21</v>
      </c>
      <c r="EU190" s="129">
        <v>-0.11</v>
      </c>
      <c r="EV190">
        <f>100*SUMIF('12pxv'!$E$39:$E$492,$A190,'12pxv'!H$39:H$492)/sub_peso!EV190</f>
        <v>-0.32999999999999996</v>
      </c>
      <c r="EW190">
        <f>100*SUMIF('12pxv'!$E$39:$E$492,$A190,'12pxv'!I$39:I$492)/sub_peso!EW190</f>
        <v>-0.16</v>
      </c>
      <c r="EX190">
        <f>100*SUMIF('12pxv'!$E$39:$E$492,$A190,'12pxv'!J$39:J$492)/sub_peso!EX190</f>
        <v>1.97</v>
      </c>
      <c r="EY190">
        <f>100*SUMIF('12pxv'!$E$39:$E$492,$A190,'12pxv'!K$39:K$492)/sub_peso!EY190</f>
        <v>3.7600000000000002</v>
      </c>
      <c r="EZ190">
        <f>100*SUMIF('12pxv'!$E$39:$E$492,$A190,'12pxv'!L$39:L$492)/sub_peso!EZ190</f>
        <v>4.21</v>
      </c>
      <c r="FA190">
        <f>100*SUMIF('12pxv'!$E$39:$E$492,$A190,'12pxv'!M$39:M$492)/sub_peso!FA190</f>
        <v>3.79</v>
      </c>
      <c r="FB190">
        <f>100*SUMIF('12pxv'!$E$39:$E$492,$A190,'12pxv'!N$39:N$492)/sub_peso!FB190</f>
        <v>-3.14</v>
      </c>
      <c r="FC190">
        <f>100*SUMIF('12pxv'!$E$39:$E$492,$A190,'12pxv'!O$39:O$492)/sub_peso!FC190</f>
        <v>-4.3099999999999996</v>
      </c>
      <c r="FD190">
        <f>100*SUMIF('12pxv'!$E$39:$E$492,$A190,'12pxv'!P$39:P$492)/sub_peso!FD190</f>
        <v>-2.57</v>
      </c>
      <c r="FE190">
        <f>100*SUMIF('12pxv'!$E$39:$E$492,$A190,'12pxv'!Q$39:Q$492)/sub_peso!FE190</f>
        <v>0.47</v>
      </c>
      <c r="FF190">
        <f>100*SUMIF('12pxv'!$E$39:$E$492,$A190,'12pxv'!R$39:R$492)/sub_peso!FF190</f>
        <v>1.17</v>
      </c>
      <c r="FG190">
        <f>100*SUMIF('12pxv'!$E$39:$E$492,$A190,'12pxv'!S$39:S$492)/sub_peso!FG190</f>
        <v>1.94</v>
      </c>
      <c r="FH190">
        <f>100*SUMIF('12pxv'!$E$39:$E$492,$A190,'12pxv'!T$39:T$492)/sub_peso!FH190</f>
        <v>-1.39</v>
      </c>
      <c r="FI190">
        <f>100*SUMIF('12pxv'!$E$39:$E$492,$A190,'12pxv'!U$39:U$492)/sub_peso!FI190</f>
        <v>0.79</v>
      </c>
      <c r="FJ190">
        <f>100*SUMIF('12pxv'!$E$39:$E$492,$A190,'12pxv'!V$39:V$492)/sub_peso!FJ190</f>
        <v>-0.28999999999999998</v>
      </c>
      <c r="FK190">
        <f>100*SUMIF('12pxv'!$E$39:$E$492,$A190,'12pxv'!W$39:W$492)/sub_peso!FK190</f>
        <v>3.65</v>
      </c>
      <c r="FL190">
        <f>100*SUMIF('12pxv'!$E$39:$E$492,$A190,'12pxv'!X$39:X$492)/sub_peso!FL190</f>
        <v>2.25</v>
      </c>
      <c r="FM190">
        <f>100*SUMIF('12pxv'!$E$39:$E$492,$A190,'12pxv'!Y$39:Y$492)/sub_peso!FM190</f>
        <v>0.87</v>
      </c>
      <c r="FN190">
        <f>100*SUMIF('12pxv'!$E$39:$E$492,$A190,'12pxv'!Z$39:Z$492)/sub_peso!FN190</f>
        <v>-4.7200000000000006</v>
      </c>
      <c r="FO190">
        <f>100*SUMIF('12pxv'!$E$39:$E$492,$A190,'12pxv'!AA$39:AA$492)/sub_peso!FO190</f>
        <v>-3.58</v>
      </c>
      <c r="FP190">
        <f>100*SUMIF('12pxv'!$E$39:$E$492,$A190,'12pxv'!AB$39:AB$492)/sub_peso!FP190</f>
        <v>0.35000000000000003</v>
      </c>
      <c r="FQ190">
        <f>100*SUMIF('12pxv'!$E$39:$E$492,$A190,'12pxv'!AC$39:AC$492)/sub_peso!FQ190</f>
        <v>0.43</v>
      </c>
      <c r="FR190">
        <f>100*SUMIF('12pxv'!$E$39:$E$492,$A190,'12pxv'!AD$39:AD$492)/sub_peso!FR190</f>
        <v>2.02</v>
      </c>
      <c r="FS190">
        <f>100*SUMIF('12pxv'!$E$39:$E$492,$A190,'12pxv'!AE$39:AE$492)/sub_peso!FS190</f>
        <v>-0.59</v>
      </c>
      <c r="FT190">
        <f>100*SUMIF('12pxv'!$E$39:$E$492,$A190,'12pxv'!AF$39:AF$492)/sub_peso!FT190</f>
        <v>-0.97</v>
      </c>
      <c r="FU190">
        <f>100*SUMIF('12pxv'!$E$39:$E$492,$A190,'12pxv'!AG$39:AG$492)/sub_peso!FU190</f>
        <v>-1.04</v>
      </c>
      <c r="FV190">
        <f>100*SUMIF('12pxv'!$E$39:$E$492,$A190,'12pxv'!AH$39:AH$492)/sub_peso!FV190</f>
        <v>0.38</v>
      </c>
      <c r="FW190">
        <f>100*SUMIF('12pxv'!$E$39:$E$492,$A190,'12pxv'!AI$39:AI$492)/sub_peso!FW190</f>
        <v>3.04</v>
      </c>
      <c r="FX190">
        <f>100*SUMIF('12pxv'!$E$39:$E$492,$A190,'12pxv'!AJ$39:AJ$492)/sub_peso!FX190</f>
        <v>1.4</v>
      </c>
      <c r="FY190">
        <f>100*SUMIF('12pxv'!$E$39:$E$492,$A190,'12pxv'!AK$39:AK$492)/sub_peso!FY190</f>
        <v>1.76</v>
      </c>
      <c r="FZ190">
        <f>100*SUMIF('12pxv'!$E$39:$E$492,$A190,'12pxv'!AL$39:AL$492)/sub_peso!FZ190</f>
        <v>-2.46</v>
      </c>
      <c r="GA190">
        <f>100*SUMIF('12pxv'!$E$39:$E$492,$A190,'12pxv'!AM$39:AM$492)/sub_peso!GA190</f>
        <v>-4.0999999999999996</v>
      </c>
      <c r="GB190">
        <f>100*SUMIF('12pxv'!$E$39:$E$492,$A190,'12pxv'!AN$39:AN$492)/sub_peso!GB190</f>
        <v>-3.47</v>
      </c>
    </row>
    <row r="191" spans="1:184" x14ac:dyDescent="0.25">
      <c r="A191" s="60">
        <v>4102004</v>
      </c>
      <c r="B191" s="56" t="s">
        <v>193</v>
      </c>
      <c r="C191" s="129">
        <v>-0.59</v>
      </c>
      <c r="D191" s="129">
        <v>0.78</v>
      </c>
      <c r="E191" s="129">
        <v>1.35</v>
      </c>
      <c r="F191" s="129">
        <v>1.45</v>
      </c>
      <c r="G191" s="129">
        <v>0.82000000000000006</v>
      </c>
      <c r="H191" s="129">
        <v>-0.7400000000000001</v>
      </c>
      <c r="I191" s="129">
        <v>-1.08</v>
      </c>
      <c r="J191" s="129">
        <v>-3.37</v>
      </c>
      <c r="K191" s="129">
        <v>-0.06</v>
      </c>
      <c r="L191" s="129">
        <v>0.35</v>
      </c>
      <c r="M191" s="129">
        <v>1.9</v>
      </c>
      <c r="N191" s="129">
        <v>0.86999999999999988</v>
      </c>
      <c r="O191" s="129">
        <v>0.21</v>
      </c>
      <c r="P191" s="129">
        <v>1.44</v>
      </c>
      <c r="Q191" s="129">
        <v>1.22</v>
      </c>
      <c r="R191" s="129">
        <v>2.9999999999999995E-2</v>
      </c>
      <c r="S191" s="129">
        <v>1.2700000000000002</v>
      </c>
      <c r="T191" s="129">
        <v>-0.65</v>
      </c>
      <c r="U191" s="129">
        <v>-1.5400000000000003</v>
      </c>
      <c r="V191" s="129">
        <v>-0.91</v>
      </c>
      <c r="W191" s="129">
        <v>-0.14000000000000001</v>
      </c>
      <c r="X191" s="129">
        <v>0.49</v>
      </c>
      <c r="Y191" s="129">
        <v>0.91</v>
      </c>
      <c r="Z191" s="129">
        <v>0.7</v>
      </c>
      <c r="AA191" s="129">
        <v>0.13</v>
      </c>
      <c r="AB191" s="129">
        <v>-0.01</v>
      </c>
      <c r="AC191" s="129">
        <v>0.98000000000000009</v>
      </c>
      <c r="AD191" s="129">
        <v>0.87</v>
      </c>
      <c r="AE191" s="129">
        <v>2.8900000000000006</v>
      </c>
      <c r="AF191" s="129">
        <v>0.32</v>
      </c>
      <c r="AG191" s="129">
        <v>-0.5</v>
      </c>
      <c r="AH191" s="129">
        <v>-0.71</v>
      </c>
      <c r="AI191" s="129">
        <v>1.7899999999999998</v>
      </c>
      <c r="AJ191" s="129">
        <v>2.85</v>
      </c>
      <c r="AK191" s="129">
        <v>3.03</v>
      </c>
      <c r="AL191" s="129">
        <v>1.5999999999999999</v>
      </c>
      <c r="AM191" s="129">
        <v>-0.37000000000000005</v>
      </c>
      <c r="AN191" s="129">
        <v>-0.22</v>
      </c>
      <c r="AO191" s="129">
        <v>2.42</v>
      </c>
      <c r="AP191" s="129">
        <v>1.65</v>
      </c>
      <c r="AQ191" s="129">
        <v>1.96</v>
      </c>
      <c r="AR191" s="129">
        <v>0.41</v>
      </c>
      <c r="AS191" s="129">
        <v>-1.61</v>
      </c>
      <c r="AT191" s="129">
        <v>0.90000000000000013</v>
      </c>
      <c r="AU191" s="129">
        <v>1.5699999999999998</v>
      </c>
      <c r="AV191" s="129">
        <v>1.8199999999999998</v>
      </c>
      <c r="AW191" s="129">
        <v>1.5899999999999999</v>
      </c>
      <c r="AX191" s="129">
        <v>0</v>
      </c>
      <c r="AY191" s="129">
        <v>-1.24</v>
      </c>
      <c r="AZ191" s="129">
        <v>2.27</v>
      </c>
      <c r="BA191" s="129">
        <v>0.85</v>
      </c>
      <c r="BB191" s="129">
        <v>1.38</v>
      </c>
      <c r="BC191" s="129">
        <v>0.14000000000000001</v>
      </c>
      <c r="BD191" s="129">
        <v>0.28999999999999998</v>
      </c>
      <c r="BE191" s="129">
        <v>0.03</v>
      </c>
      <c r="BF191" s="129">
        <v>0.16</v>
      </c>
      <c r="BG191" s="129">
        <v>1.0900000000000001</v>
      </c>
      <c r="BH191" s="129">
        <v>1.71</v>
      </c>
      <c r="BI191" s="129">
        <v>0.31</v>
      </c>
      <c r="BJ191" s="129">
        <v>-0.72</v>
      </c>
      <c r="BK191" s="129">
        <v>0.57999999999999996</v>
      </c>
      <c r="BL191" s="129">
        <v>1.87</v>
      </c>
      <c r="BM191" s="129">
        <v>1.57</v>
      </c>
      <c r="BN191" s="129">
        <v>2.14</v>
      </c>
      <c r="BO191" s="129">
        <v>2.13</v>
      </c>
      <c r="BP191" s="129">
        <v>-0.62</v>
      </c>
      <c r="BQ191" s="129">
        <v>-0.51</v>
      </c>
      <c r="BR191" s="129">
        <v>1.44</v>
      </c>
      <c r="BS191" s="129">
        <v>1.9599999999999997</v>
      </c>
      <c r="BT191" s="129">
        <v>2.12</v>
      </c>
      <c r="BU191" s="129">
        <v>0.53</v>
      </c>
      <c r="BV191" s="129">
        <v>0.10999999999999999</v>
      </c>
      <c r="BW191" s="129">
        <v>-0.03</v>
      </c>
      <c r="BX191" s="129">
        <v>1.3999999999999997</v>
      </c>
      <c r="BY191" s="129">
        <v>1.6499999999999997</v>
      </c>
      <c r="BZ191" s="129">
        <v>2.4700000000000006</v>
      </c>
      <c r="CA191" s="129">
        <v>1.78</v>
      </c>
      <c r="CB191" s="129">
        <v>-0.15</v>
      </c>
      <c r="CC191" s="129">
        <v>-1.6</v>
      </c>
      <c r="CD191" s="129">
        <v>1.22</v>
      </c>
      <c r="CE191" s="129">
        <v>1.1299999999999997</v>
      </c>
      <c r="CF191" s="129">
        <v>1.73</v>
      </c>
      <c r="CG191" s="129">
        <v>2.44</v>
      </c>
      <c r="CH191" s="129">
        <v>-1.96</v>
      </c>
      <c r="CI191" s="129">
        <v>-0.45</v>
      </c>
      <c r="CJ191" s="129">
        <v>1.55</v>
      </c>
      <c r="CK191" s="129">
        <v>0.8600000000000001</v>
      </c>
      <c r="CL191" s="129">
        <v>-0.05</v>
      </c>
      <c r="CM191" s="129">
        <v>1.78</v>
      </c>
      <c r="CN191" s="129">
        <v>-1.07</v>
      </c>
      <c r="CO191" s="129">
        <v>-1.56</v>
      </c>
      <c r="CP191" s="129">
        <v>-0.17</v>
      </c>
      <c r="CQ191" s="129">
        <v>0.83</v>
      </c>
      <c r="CR191" s="129">
        <v>0.53</v>
      </c>
      <c r="CS191" s="129">
        <v>0.85</v>
      </c>
      <c r="CT191" s="129">
        <v>-1.29</v>
      </c>
      <c r="CU191" s="129">
        <v>0.4</v>
      </c>
      <c r="CV191" s="129">
        <v>1.25</v>
      </c>
      <c r="CW191" s="129">
        <v>-0.19</v>
      </c>
      <c r="CX191" s="129">
        <v>1.46</v>
      </c>
      <c r="CY191" s="129">
        <v>0.01</v>
      </c>
      <c r="CZ191" s="129">
        <v>-0.5</v>
      </c>
      <c r="DA191" s="129">
        <v>-1.85</v>
      </c>
      <c r="DB191" s="129">
        <v>-0.68</v>
      </c>
      <c r="DC191" s="129">
        <v>-0.37</v>
      </c>
      <c r="DD191" s="129">
        <v>7.0000000000000007E-2</v>
      </c>
      <c r="DE191" s="129">
        <v>0.81000000000000016</v>
      </c>
      <c r="DF191" s="129">
        <v>-0.78</v>
      </c>
      <c r="DG191" s="129">
        <v>0.13</v>
      </c>
      <c r="DH191" s="129">
        <v>2.37</v>
      </c>
      <c r="DI191" s="129">
        <v>2.1800000000000002</v>
      </c>
      <c r="DJ191" s="129">
        <v>1.2</v>
      </c>
      <c r="DK191" s="129">
        <v>0.77000000000000013</v>
      </c>
      <c r="DL191" s="129">
        <v>-0.33</v>
      </c>
      <c r="DM191" s="129">
        <v>-0.34</v>
      </c>
      <c r="DN191" s="129">
        <v>-2.62</v>
      </c>
      <c r="DO191" s="129">
        <v>0.48</v>
      </c>
      <c r="DP191" s="129">
        <v>0.52</v>
      </c>
      <c r="DQ191" s="129">
        <v>2.57</v>
      </c>
      <c r="DR191" s="129">
        <v>-0.67</v>
      </c>
      <c r="DS191" s="129">
        <v>0.85</v>
      </c>
      <c r="DT191" s="129">
        <v>3.44</v>
      </c>
      <c r="DU191" s="129">
        <v>1.89</v>
      </c>
      <c r="DV191" s="129">
        <v>0.33999999999999997</v>
      </c>
      <c r="DW191" s="129">
        <v>0.98</v>
      </c>
      <c r="DX191" s="129">
        <v>0.18000000000000002</v>
      </c>
      <c r="DY191" s="129">
        <v>-0.66999999999999993</v>
      </c>
      <c r="DZ191" s="129">
        <v>1.4899999999999998</v>
      </c>
      <c r="EA191" s="129">
        <v>-0.18</v>
      </c>
      <c r="EB191" s="129">
        <v>2.0099999999999998</v>
      </c>
      <c r="EC191" s="129">
        <v>-0.18</v>
      </c>
      <c r="ED191" s="129">
        <v>0.18</v>
      </c>
      <c r="EE191" s="129">
        <v>-0.43</v>
      </c>
      <c r="EF191" s="129">
        <v>2.36</v>
      </c>
      <c r="EG191" s="129">
        <v>1.42</v>
      </c>
      <c r="EH191" s="129">
        <v>0.10999999999999999</v>
      </c>
      <c r="EI191" s="129">
        <v>0.85</v>
      </c>
      <c r="EJ191" s="129">
        <v>-0.93</v>
      </c>
      <c r="EK191" s="129">
        <v>-2.5</v>
      </c>
      <c r="EL191" s="129">
        <v>0.92</v>
      </c>
      <c r="EM191" s="129">
        <v>0.99</v>
      </c>
      <c r="EN191" s="129">
        <v>0.82</v>
      </c>
      <c r="EO191" s="129">
        <v>0.81</v>
      </c>
      <c r="EP191" s="129">
        <v>-0.56000000000000005</v>
      </c>
      <c r="EQ191" s="129">
        <v>1.5699999999999998</v>
      </c>
      <c r="ER191" s="129">
        <v>2.37</v>
      </c>
      <c r="ES191" s="129">
        <v>1.58</v>
      </c>
      <c r="ET191" s="129">
        <v>0.14000000000000001</v>
      </c>
      <c r="EU191" s="129">
        <v>0.99</v>
      </c>
      <c r="EV191">
        <f>100*SUMIF('12pxv'!$E$39:$E$492,$A191,'12pxv'!H$39:H$492)/sub_peso!EV191</f>
        <v>-2.12</v>
      </c>
      <c r="EW191">
        <f>100*SUMIF('12pxv'!$E$39:$E$492,$A191,'12pxv'!I$39:I$492)/sub_peso!EW191</f>
        <v>0.28999999999999998</v>
      </c>
      <c r="EX191">
        <f>100*SUMIF('12pxv'!$E$39:$E$492,$A191,'12pxv'!J$39:J$492)/sub_peso!EX191</f>
        <v>0.54</v>
      </c>
      <c r="EY191">
        <f>100*SUMIF('12pxv'!$E$39:$E$492,$A191,'12pxv'!K$39:K$492)/sub_peso!EY191</f>
        <v>0.9900000000000001</v>
      </c>
      <c r="EZ191">
        <f>100*SUMIF('12pxv'!$E$39:$E$492,$A191,'12pxv'!L$39:L$492)/sub_peso!EZ191</f>
        <v>0.25</v>
      </c>
      <c r="FA191">
        <f>100*SUMIF('12pxv'!$E$39:$E$492,$A191,'12pxv'!M$39:M$492)/sub_peso!FA191</f>
        <v>-7.9999999999999988E-2</v>
      </c>
      <c r="FB191">
        <f>100*SUMIF('12pxv'!$E$39:$E$492,$A191,'12pxv'!N$39:N$492)/sub_peso!FB191</f>
        <v>1.9499999999999997</v>
      </c>
      <c r="FC191">
        <f>100*SUMIF('12pxv'!$E$39:$E$492,$A191,'12pxv'!O$39:O$492)/sub_peso!FC191</f>
        <v>1.23</v>
      </c>
      <c r="FD191">
        <f>100*SUMIF('12pxv'!$E$39:$E$492,$A191,'12pxv'!P$39:P$492)/sub_peso!FD191</f>
        <v>-0.06</v>
      </c>
      <c r="FE191">
        <f>100*SUMIF('12pxv'!$E$39:$E$492,$A191,'12pxv'!Q$39:Q$492)/sub_peso!FE191</f>
        <v>-1.66</v>
      </c>
      <c r="FF191">
        <f>100*SUMIF('12pxv'!$E$39:$E$492,$A191,'12pxv'!R$39:R$492)/sub_peso!FF191</f>
        <v>1.4700000000000002</v>
      </c>
      <c r="FG191">
        <f>100*SUMIF('12pxv'!$E$39:$E$492,$A191,'12pxv'!S$39:S$492)/sub_peso!FG191</f>
        <v>2.6200000000000006</v>
      </c>
      <c r="FH191">
        <f>100*SUMIF('12pxv'!$E$39:$E$492,$A191,'12pxv'!T$39:T$492)/sub_peso!FH191</f>
        <v>-1.1600000000000001</v>
      </c>
      <c r="FI191">
        <f>100*SUMIF('12pxv'!$E$39:$E$492,$A191,'12pxv'!U$39:U$492)/sub_peso!FI191</f>
        <v>0.06</v>
      </c>
      <c r="FJ191">
        <f>100*SUMIF('12pxv'!$E$39:$E$492,$A191,'12pxv'!V$39:V$492)/sub_peso!FJ191</f>
        <v>-0.05</v>
      </c>
      <c r="FK191">
        <f>100*SUMIF('12pxv'!$E$39:$E$492,$A191,'12pxv'!W$39:W$492)/sub_peso!FK191</f>
        <v>0.84</v>
      </c>
      <c r="FL191">
        <f>100*SUMIF('12pxv'!$E$39:$E$492,$A191,'12pxv'!X$39:X$492)/sub_peso!FL191</f>
        <v>-0.85000000000000009</v>
      </c>
      <c r="FM191">
        <f>100*SUMIF('12pxv'!$E$39:$E$492,$A191,'12pxv'!Y$39:Y$492)/sub_peso!FM191</f>
        <v>1.88</v>
      </c>
      <c r="FN191">
        <f>100*SUMIF('12pxv'!$E$39:$E$492,$A191,'12pxv'!Z$39:Z$492)/sub_peso!FN191</f>
        <v>-0.03</v>
      </c>
      <c r="FO191">
        <f>100*SUMIF('12pxv'!$E$39:$E$492,$A191,'12pxv'!AA$39:AA$492)/sub_peso!FO191</f>
        <v>0.22</v>
      </c>
      <c r="FP191">
        <f>100*SUMIF('12pxv'!$E$39:$E$492,$A191,'12pxv'!AB$39:AB$492)/sub_peso!FP191</f>
        <v>0.69999999999999984</v>
      </c>
      <c r="FQ191">
        <f>100*SUMIF('12pxv'!$E$39:$E$492,$A191,'12pxv'!AC$39:AC$492)/sub_peso!FQ191</f>
        <v>0.96</v>
      </c>
      <c r="FR191">
        <f>100*SUMIF('12pxv'!$E$39:$E$492,$A191,'12pxv'!AD$39:AD$492)/sub_peso!FR191</f>
        <v>2.0499999999999998</v>
      </c>
      <c r="FS191">
        <f>100*SUMIF('12pxv'!$E$39:$E$492,$A191,'12pxv'!AE$39:AE$492)/sub_peso!FS191</f>
        <v>1.37</v>
      </c>
      <c r="FT191">
        <f>100*SUMIF('12pxv'!$E$39:$E$492,$A191,'12pxv'!AF$39:AF$492)/sub_peso!FT191</f>
        <v>-0.78</v>
      </c>
      <c r="FU191">
        <f>100*SUMIF('12pxv'!$E$39:$E$492,$A191,'12pxv'!AG$39:AG$492)/sub_peso!FU191</f>
        <v>-1.0399999999999998</v>
      </c>
      <c r="FV191">
        <f>100*SUMIF('12pxv'!$E$39:$E$492,$A191,'12pxv'!AH$39:AH$492)/sub_peso!FV191</f>
        <v>-0.21</v>
      </c>
      <c r="FW191">
        <f>100*SUMIF('12pxv'!$E$39:$E$492,$A191,'12pxv'!AI$39:AI$492)/sub_peso!FW191</f>
        <v>0.81000000000000016</v>
      </c>
      <c r="FX191">
        <f>100*SUMIF('12pxv'!$E$39:$E$492,$A191,'12pxv'!AJ$39:AJ$492)/sub_peso!FX191</f>
        <v>1.4899999999999998</v>
      </c>
      <c r="FY191">
        <f>100*SUMIF('12pxv'!$E$39:$E$492,$A191,'12pxv'!AK$39:AK$492)/sub_peso!FY191</f>
        <v>-0.78</v>
      </c>
      <c r="FZ191">
        <f>100*SUMIF('12pxv'!$E$39:$E$492,$A191,'12pxv'!AL$39:AL$492)/sub_peso!FZ191</f>
        <v>-0.59999999999999987</v>
      </c>
      <c r="GA191">
        <f>100*SUMIF('12pxv'!$E$39:$E$492,$A191,'12pxv'!AM$39:AM$492)/sub_peso!GA191</f>
        <v>-0.3</v>
      </c>
      <c r="GB191">
        <f>100*SUMIF('12pxv'!$E$39:$E$492,$A191,'12pxv'!AN$39:AN$492)/sub_peso!GB191</f>
        <v>-0.52</v>
      </c>
    </row>
    <row r="192" spans="1:184" x14ac:dyDescent="0.25">
      <c r="A192" s="60">
        <v>4102005</v>
      </c>
      <c r="B192" s="56" t="s">
        <v>194</v>
      </c>
      <c r="C192" s="129">
        <v>0.46</v>
      </c>
      <c r="D192" s="129">
        <v>1.1200000000000001</v>
      </c>
      <c r="E192" s="129">
        <v>1.1200000000000001</v>
      </c>
      <c r="F192" s="129">
        <v>1.5700000000000003</v>
      </c>
      <c r="G192" s="129">
        <v>1.1700000000000002</v>
      </c>
      <c r="H192" s="129">
        <v>0.36</v>
      </c>
      <c r="I192" s="129">
        <v>-1.17</v>
      </c>
      <c r="J192" s="129">
        <v>-3.3799999999999994</v>
      </c>
      <c r="K192" s="129">
        <v>-1.25</v>
      </c>
      <c r="L192" s="129">
        <v>-0.78</v>
      </c>
      <c r="M192" s="129">
        <v>0.41000000000000003</v>
      </c>
      <c r="N192" s="129">
        <v>0.57999999999999996</v>
      </c>
      <c r="O192" s="129">
        <v>0.35999999999999993</v>
      </c>
      <c r="P192" s="129">
        <v>-7.0000000000000007E-2</v>
      </c>
      <c r="Q192" s="129">
        <v>0.93000000000000016</v>
      </c>
      <c r="R192" s="129">
        <v>1.3799999999999997</v>
      </c>
      <c r="S192" s="129">
        <v>2.4199999999999995</v>
      </c>
      <c r="T192" s="129">
        <v>-0.2</v>
      </c>
      <c r="U192" s="129">
        <v>-1.1299999999999999</v>
      </c>
      <c r="V192" s="129">
        <v>-0.93999999999999984</v>
      </c>
      <c r="W192" s="129">
        <v>-1.07</v>
      </c>
      <c r="X192" s="129">
        <v>0.03</v>
      </c>
      <c r="Y192" s="129">
        <v>0.35</v>
      </c>
      <c r="Z192" s="129">
        <v>0.61</v>
      </c>
      <c r="AA192" s="129">
        <v>0.67</v>
      </c>
      <c r="AB192" s="129">
        <v>0.27</v>
      </c>
      <c r="AC192" s="129">
        <v>0.23</v>
      </c>
      <c r="AD192" s="129">
        <v>2.02</v>
      </c>
      <c r="AE192" s="129">
        <v>3.17</v>
      </c>
      <c r="AF192" s="129">
        <v>0.6</v>
      </c>
      <c r="AG192" s="129">
        <v>-1.0900000000000001</v>
      </c>
      <c r="AH192" s="129">
        <v>-0.41</v>
      </c>
      <c r="AI192" s="129">
        <v>2.12</v>
      </c>
      <c r="AJ192" s="129">
        <v>2.3900000000000006</v>
      </c>
      <c r="AK192" s="129">
        <v>2.5099999999999993</v>
      </c>
      <c r="AL192" s="129">
        <v>2.4</v>
      </c>
      <c r="AM192" s="129">
        <v>0.36</v>
      </c>
      <c r="AN192" s="129">
        <v>2.21</v>
      </c>
      <c r="AO192" s="129">
        <v>1.02</v>
      </c>
      <c r="AP192" s="129">
        <v>0.89</v>
      </c>
      <c r="AQ192" s="129">
        <v>1.69</v>
      </c>
      <c r="AR192" s="129">
        <v>-0.64</v>
      </c>
      <c r="AS192" s="129">
        <v>0.10999999999999999</v>
      </c>
      <c r="AT192" s="129">
        <v>-0.47</v>
      </c>
      <c r="AU192" s="129">
        <v>0.69</v>
      </c>
      <c r="AV192" s="129">
        <v>1.36</v>
      </c>
      <c r="AW192" s="129">
        <v>1.57</v>
      </c>
      <c r="AX192" s="129">
        <v>-0.88</v>
      </c>
      <c r="AY192" s="129">
        <v>1.04</v>
      </c>
      <c r="AZ192" s="129">
        <v>0.21</v>
      </c>
      <c r="BA192" s="129">
        <v>1.48</v>
      </c>
      <c r="BB192" s="129">
        <v>1.9800000000000002</v>
      </c>
      <c r="BC192" s="129">
        <v>0.83</v>
      </c>
      <c r="BD192" s="129">
        <v>0.77000000000000013</v>
      </c>
      <c r="BE192" s="129">
        <v>-0.02</v>
      </c>
      <c r="BF192" s="129">
        <v>0.8</v>
      </c>
      <c r="BG192" s="129">
        <v>1.53</v>
      </c>
      <c r="BH192" s="129">
        <v>1.67</v>
      </c>
      <c r="BI192" s="129">
        <v>2.1999999999999997</v>
      </c>
      <c r="BJ192" s="129">
        <v>1.39</v>
      </c>
      <c r="BK192" s="129">
        <v>-1.1399999999999997</v>
      </c>
      <c r="BL192" s="129">
        <v>0.36</v>
      </c>
      <c r="BM192" s="129">
        <v>1.6</v>
      </c>
      <c r="BN192" s="129">
        <v>1.43</v>
      </c>
      <c r="BO192" s="129">
        <v>2.27</v>
      </c>
      <c r="BP192" s="129">
        <v>-0.97000000000000008</v>
      </c>
      <c r="BQ192" s="129">
        <v>-1.4</v>
      </c>
      <c r="BR192" s="129">
        <v>-1.01</v>
      </c>
      <c r="BS192" s="129">
        <v>-1.28</v>
      </c>
      <c r="BT192" s="129">
        <v>1.6699999999999997</v>
      </c>
      <c r="BU192" s="129">
        <v>0.96</v>
      </c>
      <c r="BV192" s="129">
        <v>1.03</v>
      </c>
      <c r="BW192" s="129">
        <v>0.94</v>
      </c>
      <c r="BX192" s="129">
        <v>1.68</v>
      </c>
      <c r="BY192" s="129">
        <v>1.6599999999999997</v>
      </c>
      <c r="BZ192" s="129">
        <v>1.71</v>
      </c>
      <c r="CA192" s="129">
        <v>1.5</v>
      </c>
      <c r="CB192" s="129">
        <v>-0.62</v>
      </c>
      <c r="CC192" s="129">
        <v>-0.82</v>
      </c>
      <c r="CD192" s="129">
        <v>1.46</v>
      </c>
      <c r="CE192" s="129">
        <v>1.01</v>
      </c>
      <c r="CF192" s="129">
        <v>1.8899999999999997</v>
      </c>
      <c r="CG192" s="129">
        <v>1.54</v>
      </c>
      <c r="CH192" s="129">
        <v>-1.05</v>
      </c>
      <c r="CI192" s="129">
        <v>0.62</v>
      </c>
      <c r="CJ192" s="129">
        <v>1.29</v>
      </c>
      <c r="CK192" s="129">
        <v>0.65</v>
      </c>
      <c r="CL192" s="129">
        <v>1.64</v>
      </c>
      <c r="CM192" s="129">
        <v>2.21</v>
      </c>
      <c r="CN192" s="129">
        <v>-1.1700000000000002</v>
      </c>
      <c r="CO192" s="129">
        <v>-1.39</v>
      </c>
      <c r="CP192" s="129">
        <v>-0.23999999999999996</v>
      </c>
      <c r="CQ192" s="129">
        <v>-0.04</v>
      </c>
      <c r="CR192" s="129">
        <v>0.12</v>
      </c>
      <c r="CS192" s="129">
        <v>-1.68</v>
      </c>
      <c r="CT192" s="129">
        <v>-0.68</v>
      </c>
      <c r="CU192" s="129">
        <v>-0.66999999999999993</v>
      </c>
      <c r="CV192" s="129">
        <v>1.29</v>
      </c>
      <c r="CW192" s="129">
        <v>2.2999999999999998</v>
      </c>
      <c r="CX192" s="129">
        <v>0.53</v>
      </c>
      <c r="CY192" s="129">
        <v>1.08</v>
      </c>
      <c r="CZ192" s="129">
        <v>1.67</v>
      </c>
      <c r="DA192" s="129">
        <v>-2.27</v>
      </c>
      <c r="DB192" s="129">
        <v>7.0000000000000007E-2</v>
      </c>
      <c r="DC192" s="129">
        <v>1.6900000000000002</v>
      </c>
      <c r="DD192" s="129">
        <v>2.15</v>
      </c>
      <c r="DE192" s="129">
        <v>1.7299999999999998</v>
      </c>
      <c r="DF192" s="129">
        <v>-2.06</v>
      </c>
      <c r="DG192" s="129">
        <v>3.01</v>
      </c>
      <c r="DH192" s="129">
        <v>0.97</v>
      </c>
      <c r="DI192" s="129">
        <v>2.5400000000000005</v>
      </c>
      <c r="DJ192" s="129">
        <v>0.89</v>
      </c>
      <c r="DK192" s="129">
        <v>1.1200000000000001</v>
      </c>
      <c r="DL192" s="129">
        <v>-0.48999999999999994</v>
      </c>
      <c r="DM192" s="129">
        <v>-0.56999999999999995</v>
      </c>
      <c r="DN192" s="129">
        <v>1.0900000000000001</v>
      </c>
      <c r="DO192" s="129">
        <v>1.1000000000000001</v>
      </c>
      <c r="DP192" s="129">
        <v>2.2999999999999998</v>
      </c>
      <c r="DQ192" s="129">
        <v>1.19</v>
      </c>
      <c r="DR192" s="129">
        <v>2.09</v>
      </c>
      <c r="DS192" s="129">
        <v>-2.61</v>
      </c>
      <c r="DT192" s="129">
        <v>-0.48000000000000009</v>
      </c>
      <c r="DU192" s="129">
        <v>0.71</v>
      </c>
      <c r="DV192" s="129">
        <v>0.37</v>
      </c>
      <c r="DW192" s="129">
        <v>1.35</v>
      </c>
      <c r="DX192" s="129">
        <v>0.31</v>
      </c>
      <c r="DY192" s="129">
        <v>-1.1000000000000001</v>
      </c>
      <c r="DZ192" s="129">
        <v>1.8700000000000003</v>
      </c>
      <c r="EA192" s="129">
        <v>-0.79</v>
      </c>
      <c r="EB192" s="129">
        <v>0.56999999999999984</v>
      </c>
      <c r="EC192" s="129">
        <v>-0.41</v>
      </c>
      <c r="ED192" s="129">
        <v>0.54</v>
      </c>
      <c r="EE192" s="129">
        <v>-1.3400000000000003</v>
      </c>
      <c r="EF192" s="129">
        <v>-0.28999999999999998</v>
      </c>
      <c r="EG192" s="129">
        <v>1.58</v>
      </c>
      <c r="EH192" s="129">
        <v>1.99</v>
      </c>
      <c r="EI192" s="129">
        <v>5.2</v>
      </c>
      <c r="EJ192" s="129">
        <v>-1.29</v>
      </c>
      <c r="EK192" s="129">
        <v>-1.1200000000000001</v>
      </c>
      <c r="EL192" s="129">
        <v>0.73</v>
      </c>
      <c r="EM192" s="129">
        <v>0.57999999999999996</v>
      </c>
      <c r="EN192" s="129">
        <v>1.66</v>
      </c>
      <c r="EO192" s="129">
        <v>-1.28</v>
      </c>
      <c r="EP192" s="129">
        <v>-0.21000000000000002</v>
      </c>
      <c r="EQ192" s="129">
        <v>1.1399999999999999</v>
      </c>
      <c r="ER192" s="129">
        <v>2.2000000000000002</v>
      </c>
      <c r="ES192" s="129">
        <v>3.52</v>
      </c>
      <c r="ET192" s="129">
        <v>0.37</v>
      </c>
      <c r="EU192" s="129">
        <v>-0.81</v>
      </c>
      <c r="EV192">
        <f>100*SUMIF('12pxv'!$E$39:$E$492,$A192,'12pxv'!H$39:H$492)/sub_peso!EV192</f>
        <v>-0.49</v>
      </c>
      <c r="EW192">
        <f>100*SUMIF('12pxv'!$E$39:$E$492,$A192,'12pxv'!I$39:I$492)/sub_peso!EW192</f>
        <v>-0.65</v>
      </c>
      <c r="EX192">
        <f>100*SUMIF('12pxv'!$E$39:$E$492,$A192,'12pxv'!J$39:J$492)/sub_peso!EX192</f>
        <v>-1.44</v>
      </c>
      <c r="EY192">
        <f>100*SUMIF('12pxv'!$E$39:$E$492,$A192,'12pxv'!K$39:K$492)/sub_peso!EY192</f>
        <v>2.12</v>
      </c>
      <c r="EZ192">
        <f>100*SUMIF('12pxv'!$E$39:$E$492,$A192,'12pxv'!L$39:L$492)/sub_peso!EZ192</f>
        <v>-0.02</v>
      </c>
      <c r="FA192">
        <f>100*SUMIF('12pxv'!$E$39:$E$492,$A192,'12pxv'!M$39:M$492)/sub_peso!FA192</f>
        <v>2.11</v>
      </c>
      <c r="FB192">
        <f>100*SUMIF('12pxv'!$E$39:$E$492,$A192,'12pxv'!N$39:N$492)/sub_peso!FB192</f>
        <v>-1.32</v>
      </c>
      <c r="FC192">
        <f>100*SUMIF('12pxv'!$E$39:$E$492,$A192,'12pxv'!O$39:O$492)/sub_peso!FC192</f>
        <v>1.4700000000000002</v>
      </c>
      <c r="FD192">
        <f>100*SUMIF('12pxv'!$E$39:$E$492,$A192,'12pxv'!P$39:P$492)/sub_peso!FD192</f>
        <v>0.75</v>
      </c>
      <c r="FE192">
        <f>100*SUMIF('12pxv'!$E$39:$E$492,$A192,'12pxv'!Q$39:Q$492)/sub_peso!FE192</f>
        <v>-0.47</v>
      </c>
      <c r="FF192">
        <f>100*SUMIF('12pxv'!$E$39:$E$492,$A192,'12pxv'!R$39:R$492)/sub_peso!FF192</f>
        <v>1.04</v>
      </c>
      <c r="FG192">
        <f>100*SUMIF('12pxv'!$E$39:$E$492,$A192,'12pxv'!S$39:S$492)/sub_peso!FG192</f>
        <v>1.66</v>
      </c>
      <c r="FH192">
        <f>100*SUMIF('12pxv'!$E$39:$E$492,$A192,'12pxv'!T$39:T$492)/sub_peso!FH192</f>
        <v>-0.98</v>
      </c>
      <c r="FI192">
        <f>100*SUMIF('12pxv'!$E$39:$E$492,$A192,'12pxv'!U$39:U$492)/sub_peso!FI192</f>
        <v>0.26</v>
      </c>
      <c r="FJ192">
        <f>100*SUMIF('12pxv'!$E$39:$E$492,$A192,'12pxv'!V$39:V$492)/sub_peso!FJ192</f>
        <v>-0.91</v>
      </c>
      <c r="FK192">
        <f>100*SUMIF('12pxv'!$E$39:$E$492,$A192,'12pxv'!W$39:W$492)/sub_peso!FK192</f>
        <v>1.1200000000000001</v>
      </c>
      <c r="FL192">
        <f>100*SUMIF('12pxv'!$E$39:$E$492,$A192,'12pxv'!X$39:X$492)/sub_peso!FL192</f>
        <v>0.23</v>
      </c>
      <c r="FM192">
        <f>100*SUMIF('12pxv'!$E$39:$E$492,$A192,'12pxv'!Y$39:Y$492)/sub_peso!FM192</f>
        <v>0.94</v>
      </c>
      <c r="FN192">
        <f>100*SUMIF('12pxv'!$E$39:$E$492,$A192,'12pxv'!Z$39:Z$492)/sub_peso!FN192</f>
        <v>0.68</v>
      </c>
      <c r="FO192">
        <f>100*SUMIF('12pxv'!$E$39:$E$492,$A192,'12pxv'!AA$39:AA$492)/sub_peso!FO192</f>
        <v>-0.89</v>
      </c>
      <c r="FP192">
        <f>100*SUMIF('12pxv'!$E$39:$E$492,$A192,'12pxv'!AB$39:AB$492)/sub_peso!FP192</f>
        <v>0.82000000000000006</v>
      </c>
      <c r="FQ192">
        <f>100*SUMIF('12pxv'!$E$39:$E$492,$A192,'12pxv'!AC$39:AC$492)/sub_peso!FQ192</f>
        <v>2.1800000000000002</v>
      </c>
      <c r="FR192">
        <f>100*SUMIF('12pxv'!$E$39:$E$492,$A192,'12pxv'!AD$39:AD$492)/sub_peso!FR192</f>
        <v>2.34</v>
      </c>
      <c r="FS192">
        <f>100*SUMIF('12pxv'!$E$39:$E$492,$A192,'12pxv'!AE$39:AE$492)/sub_peso!FS192</f>
        <v>1.1000000000000001</v>
      </c>
      <c r="FT192">
        <f>100*SUMIF('12pxv'!$E$39:$E$492,$A192,'12pxv'!AF$39:AF$492)/sub_peso!FT192</f>
        <v>-1.41</v>
      </c>
      <c r="FU192">
        <f>100*SUMIF('12pxv'!$E$39:$E$492,$A192,'12pxv'!AG$39:AG$492)/sub_peso!FU192</f>
        <v>-0.77000000000000013</v>
      </c>
      <c r="FV192">
        <f>100*SUMIF('12pxv'!$E$39:$E$492,$A192,'12pxv'!AH$39:AH$492)/sub_peso!FV192</f>
        <v>-9.9999999999999992E-2</v>
      </c>
      <c r="FW192">
        <f>100*SUMIF('12pxv'!$E$39:$E$492,$A192,'12pxv'!AI$39:AI$492)/sub_peso!FW192</f>
        <v>0.87</v>
      </c>
      <c r="FX192">
        <f>100*SUMIF('12pxv'!$E$39:$E$492,$A192,'12pxv'!AJ$39:AJ$492)/sub_peso!FX192</f>
        <v>1.96</v>
      </c>
      <c r="FY192">
        <f>100*SUMIF('12pxv'!$E$39:$E$492,$A192,'12pxv'!AK$39:AK$492)/sub_peso!FY192</f>
        <v>-0.44000000000000006</v>
      </c>
      <c r="FZ192">
        <f>100*SUMIF('12pxv'!$E$39:$E$492,$A192,'12pxv'!AL$39:AL$492)/sub_peso!FZ192</f>
        <v>-0.56999999999999995</v>
      </c>
      <c r="GA192">
        <f>100*SUMIF('12pxv'!$E$39:$E$492,$A192,'12pxv'!AM$39:AM$492)/sub_peso!GA192</f>
        <v>0.53</v>
      </c>
      <c r="GB192">
        <f>100*SUMIF('12pxv'!$E$39:$E$492,$A192,'12pxv'!AN$39:AN$492)/sub_peso!GB192</f>
        <v>-0.2</v>
      </c>
    </row>
    <row r="193" spans="1:184" x14ac:dyDescent="0.25">
      <c r="A193" s="60">
        <v>4102008</v>
      </c>
      <c r="B193" s="56" t="s">
        <v>195</v>
      </c>
      <c r="C193" s="129">
        <v>-0.25</v>
      </c>
      <c r="D193" s="129">
        <v>1.3599999999999999</v>
      </c>
      <c r="E193" s="129">
        <v>1.85</v>
      </c>
      <c r="F193" s="129">
        <v>-1.07</v>
      </c>
      <c r="G193" s="129">
        <v>0.99</v>
      </c>
      <c r="H193" s="129">
        <v>-0.19</v>
      </c>
      <c r="I193" s="129">
        <v>-1.4400000000000002</v>
      </c>
      <c r="J193" s="129">
        <v>-3.2099999999999995</v>
      </c>
      <c r="K193" s="129">
        <v>-0.02</v>
      </c>
      <c r="L193" s="129">
        <v>-0.28999999999999998</v>
      </c>
      <c r="M193" s="129">
        <v>0.84</v>
      </c>
      <c r="N193" s="129">
        <v>0.8</v>
      </c>
      <c r="O193" s="129">
        <v>1.21</v>
      </c>
      <c r="P193" s="129">
        <v>0.94999999999999984</v>
      </c>
      <c r="Q193" s="129">
        <v>1.65</v>
      </c>
      <c r="R193" s="129">
        <v>-0.08</v>
      </c>
      <c r="S193" s="129">
        <v>0.96</v>
      </c>
      <c r="T193" s="129">
        <v>-0.01</v>
      </c>
      <c r="U193" s="129">
        <v>-0.25</v>
      </c>
      <c r="V193" s="129">
        <v>0.26</v>
      </c>
      <c r="W193" s="129">
        <v>-1.01</v>
      </c>
      <c r="X193" s="129">
        <v>-0.54</v>
      </c>
      <c r="Y193" s="129">
        <v>0.34</v>
      </c>
      <c r="Z193" s="129">
        <v>0.40999999999999992</v>
      </c>
      <c r="AA193" s="129">
        <v>1.39</v>
      </c>
      <c r="AB193" s="129">
        <v>0.43999999999999995</v>
      </c>
      <c r="AC193" s="129">
        <v>-0.32999999999999996</v>
      </c>
      <c r="AD193" s="129">
        <v>0.33999999999999997</v>
      </c>
      <c r="AE193" s="129">
        <v>0.17999999999999997</v>
      </c>
      <c r="AF193" s="129">
        <v>0.63</v>
      </c>
      <c r="AG193" s="129">
        <v>-1.1299999999999999</v>
      </c>
      <c r="AH193" s="129">
        <v>0.41999999999999993</v>
      </c>
      <c r="AI193" s="129">
        <v>2.8500000000000005</v>
      </c>
      <c r="AJ193" s="129">
        <v>1.47</v>
      </c>
      <c r="AK193" s="129">
        <v>1.44</v>
      </c>
      <c r="AL193" s="129">
        <v>0.65</v>
      </c>
      <c r="AM193" s="129">
        <v>-0.72</v>
      </c>
      <c r="AN193" s="129">
        <v>1.31</v>
      </c>
      <c r="AO193" s="129">
        <v>1.19</v>
      </c>
      <c r="AP193" s="129">
        <v>0.46</v>
      </c>
      <c r="AQ193" s="129">
        <v>0.54</v>
      </c>
      <c r="AR193" s="129">
        <v>0.27</v>
      </c>
      <c r="AS193" s="129">
        <v>-0.43000000000000005</v>
      </c>
      <c r="AT193" s="129">
        <v>0.86999999999999988</v>
      </c>
      <c r="AU193" s="129">
        <v>1.06</v>
      </c>
      <c r="AV193" s="129">
        <v>1.96</v>
      </c>
      <c r="AW193" s="129">
        <v>1.18</v>
      </c>
      <c r="AX193" s="129">
        <v>-0.43</v>
      </c>
      <c r="AY193" s="129">
        <v>-0.41999999999999993</v>
      </c>
      <c r="AZ193" s="129">
        <v>1.44</v>
      </c>
      <c r="BA193" s="129">
        <v>0.73999999999999988</v>
      </c>
      <c r="BB193" s="129">
        <v>1.03</v>
      </c>
      <c r="BC193" s="129">
        <v>1.84</v>
      </c>
      <c r="BD193" s="129">
        <v>-0.13</v>
      </c>
      <c r="BE193" s="129">
        <v>0.36999999999999994</v>
      </c>
      <c r="BF193" s="129">
        <v>0.79</v>
      </c>
      <c r="BG193" s="129">
        <v>2.2599999999999998</v>
      </c>
      <c r="BH193" s="129">
        <v>0.78</v>
      </c>
      <c r="BI193" s="129">
        <v>1.01</v>
      </c>
      <c r="BJ193" s="129">
        <v>-0.46</v>
      </c>
      <c r="BK193" s="129">
        <v>0.73999999999999988</v>
      </c>
      <c r="BL193" s="129">
        <v>1.78</v>
      </c>
      <c r="BM193" s="129">
        <v>1.9700000000000002</v>
      </c>
      <c r="BN193" s="129">
        <v>1.5</v>
      </c>
      <c r="BO193" s="129">
        <v>1.6</v>
      </c>
      <c r="BP193" s="129">
        <v>0.18</v>
      </c>
      <c r="BQ193" s="129">
        <v>0.51</v>
      </c>
      <c r="BR193" s="129">
        <v>-0.7</v>
      </c>
      <c r="BS193" s="129">
        <v>1.35</v>
      </c>
      <c r="BT193" s="129">
        <v>2.0699999999999998</v>
      </c>
      <c r="BU193" s="129">
        <v>0.49000000000000005</v>
      </c>
      <c r="BV193" s="129">
        <v>0.89</v>
      </c>
      <c r="BW193" s="129">
        <v>0.56999999999999995</v>
      </c>
      <c r="BX193" s="129">
        <v>1.2799999999999998</v>
      </c>
      <c r="BY193" s="129">
        <v>1.8</v>
      </c>
      <c r="BZ193" s="129">
        <v>0.31</v>
      </c>
      <c r="CA193" s="129">
        <v>1.5</v>
      </c>
      <c r="CB193" s="129">
        <v>7.0000000000000007E-2</v>
      </c>
      <c r="CC193" s="129">
        <v>-0.65</v>
      </c>
      <c r="CD193" s="129">
        <v>1.1399999999999999</v>
      </c>
      <c r="CE193" s="129">
        <v>1.78</v>
      </c>
      <c r="CF193" s="129">
        <v>1.67</v>
      </c>
      <c r="CG193" s="129">
        <v>0.22000000000000003</v>
      </c>
      <c r="CH193" s="129">
        <v>-1.39</v>
      </c>
      <c r="CI193" s="129">
        <v>-0.63</v>
      </c>
      <c r="CJ193" s="129">
        <v>1.9799999999999998</v>
      </c>
      <c r="CK193" s="129">
        <v>-0.12</v>
      </c>
      <c r="CL193" s="129">
        <v>1.47</v>
      </c>
      <c r="CM193" s="129">
        <v>1.81</v>
      </c>
      <c r="CN193" s="129">
        <v>-1.4800000000000002</v>
      </c>
      <c r="CO193" s="129">
        <v>-1.1099999999999999</v>
      </c>
      <c r="CP193" s="129">
        <v>1.4399999999999997</v>
      </c>
      <c r="CQ193" s="129">
        <v>-1.9999999999999997E-2</v>
      </c>
      <c r="CR193" s="129">
        <v>1.81</v>
      </c>
      <c r="CS193" s="129">
        <v>1.7600000000000002</v>
      </c>
      <c r="CT193" s="129">
        <v>-0.8</v>
      </c>
      <c r="CU193" s="129">
        <v>-1.2499999999999998</v>
      </c>
      <c r="CV193" s="129">
        <v>1.72</v>
      </c>
      <c r="CW193" s="129">
        <v>0.11999999999999998</v>
      </c>
      <c r="CX193" s="129">
        <v>-0.26</v>
      </c>
      <c r="CY193" s="129">
        <v>0.52</v>
      </c>
      <c r="CZ193" s="129">
        <v>-0.31999999999999995</v>
      </c>
      <c r="DA193" s="129">
        <v>-0.36</v>
      </c>
      <c r="DB193" s="129">
        <v>2.2400000000000002</v>
      </c>
      <c r="DC193" s="129">
        <v>3.33</v>
      </c>
      <c r="DD193" s="129">
        <v>1.75</v>
      </c>
      <c r="DE193" s="129">
        <v>0.32</v>
      </c>
      <c r="DF193" s="129">
        <v>1.79</v>
      </c>
      <c r="DG193" s="129">
        <v>0.35</v>
      </c>
      <c r="DH193" s="129">
        <v>1.4</v>
      </c>
      <c r="DI193" s="129">
        <v>1.51</v>
      </c>
      <c r="DJ193" s="129">
        <v>1.19</v>
      </c>
      <c r="DK193" s="129">
        <v>1.2599999999999998</v>
      </c>
      <c r="DL193" s="129">
        <v>0.01</v>
      </c>
      <c r="DM193" s="129">
        <v>0.69</v>
      </c>
      <c r="DN193" s="129">
        <v>1.47</v>
      </c>
      <c r="DO193" s="129">
        <v>1.1000000000000001</v>
      </c>
      <c r="DP193" s="129">
        <v>1.3300000000000003</v>
      </c>
      <c r="DQ193" s="129">
        <v>-1.56</v>
      </c>
      <c r="DR193" s="129">
        <v>-0.57999999999999996</v>
      </c>
      <c r="DS193" s="129">
        <v>0.74</v>
      </c>
      <c r="DT193" s="129">
        <v>0.28000000000000003</v>
      </c>
      <c r="DU193" s="129">
        <v>0.40000000000000008</v>
      </c>
      <c r="DV193" s="129">
        <v>0.59</v>
      </c>
      <c r="DW193" s="129">
        <v>1.2600000000000002</v>
      </c>
      <c r="DX193" s="129">
        <v>0.38</v>
      </c>
      <c r="DY193" s="129">
        <v>-0.02</v>
      </c>
      <c r="DZ193" s="129">
        <v>0.22</v>
      </c>
      <c r="EA193" s="129">
        <v>1.72</v>
      </c>
      <c r="EB193" s="129">
        <v>0.76</v>
      </c>
      <c r="EC193" s="129">
        <v>-0.56000000000000005</v>
      </c>
      <c r="ED193" s="129">
        <v>-0.53</v>
      </c>
      <c r="EE193" s="129">
        <v>-0.26</v>
      </c>
      <c r="EF193" s="129">
        <v>0.85</v>
      </c>
      <c r="EG193" s="129">
        <v>0.21</v>
      </c>
      <c r="EH193" s="129">
        <v>2.35</v>
      </c>
      <c r="EI193" s="129">
        <v>2.85</v>
      </c>
      <c r="EJ193" s="129">
        <v>-0.26</v>
      </c>
      <c r="EK193" s="129">
        <v>-0.11</v>
      </c>
      <c r="EL193" s="129">
        <v>-0.51</v>
      </c>
      <c r="EM193" s="129">
        <v>1.24</v>
      </c>
      <c r="EN193" s="129">
        <v>1.73</v>
      </c>
      <c r="EO193" s="129">
        <v>1.43</v>
      </c>
      <c r="EP193" s="129">
        <v>-0.03</v>
      </c>
      <c r="EQ193" s="129">
        <v>1.4699999999999998</v>
      </c>
      <c r="ER193" s="129">
        <v>0.03</v>
      </c>
      <c r="ES193" s="129">
        <v>0.06</v>
      </c>
      <c r="ET193" s="129">
        <v>0.74</v>
      </c>
      <c r="EU193" s="129">
        <v>0.43</v>
      </c>
      <c r="EV193">
        <f>100*SUMIF('12pxv'!$E$39:$E$492,$A193,'12pxv'!H$39:H$492)/sub_peso!EV193</f>
        <v>0.02</v>
      </c>
      <c r="EW193">
        <f>100*SUMIF('12pxv'!$E$39:$E$492,$A193,'12pxv'!I$39:I$492)/sub_peso!EW193</f>
        <v>-0.83</v>
      </c>
      <c r="EX193">
        <f>100*SUMIF('12pxv'!$E$39:$E$492,$A193,'12pxv'!J$39:J$492)/sub_peso!EX193</f>
        <v>-2.39</v>
      </c>
      <c r="EY193">
        <f>100*SUMIF('12pxv'!$E$39:$E$492,$A193,'12pxv'!K$39:K$492)/sub_peso!EY193</f>
        <v>-0.32999999999999996</v>
      </c>
      <c r="EZ193">
        <f>100*SUMIF('12pxv'!$E$39:$E$492,$A193,'12pxv'!L$39:L$492)/sub_peso!EZ193</f>
        <v>1.26</v>
      </c>
      <c r="FA193">
        <f>100*SUMIF('12pxv'!$E$39:$E$492,$A193,'12pxv'!M$39:M$492)/sub_peso!FA193</f>
        <v>-0.21</v>
      </c>
      <c r="FB193">
        <f>100*SUMIF('12pxv'!$E$39:$E$492,$A193,'12pxv'!N$39:N$492)/sub_peso!FB193</f>
        <v>-0.01</v>
      </c>
      <c r="FC193">
        <f>100*SUMIF('12pxv'!$E$39:$E$492,$A193,'12pxv'!O$39:O$492)/sub_peso!FC193</f>
        <v>-0.13</v>
      </c>
      <c r="FD193">
        <f>100*SUMIF('12pxv'!$E$39:$E$492,$A193,'12pxv'!P$39:P$492)/sub_peso!FD193</f>
        <v>1.07</v>
      </c>
      <c r="FE193">
        <f>100*SUMIF('12pxv'!$E$39:$E$492,$A193,'12pxv'!Q$39:Q$492)/sub_peso!FE193</f>
        <v>0.89</v>
      </c>
      <c r="FF193">
        <f>100*SUMIF('12pxv'!$E$39:$E$492,$A193,'12pxv'!R$39:R$492)/sub_peso!FF193</f>
        <v>1.5</v>
      </c>
      <c r="FG193">
        <f>100*SUMIF('12pxv'!$E$39:$E$492,$A193,'12pxv'!S$39:S$492)/sub_peso!FG193</f>
        <v>2.23</v>
      </c>
      <c r="FH193">
        <f>100*SUMIF('12pxv'!$E$39:$E$492,$A193,'12pxv'!T$39:T$492)/sub_peso!FH193</f>
        <v>-1.42</v>
      </c>
      <c r="FI193">
        <f>100*SUMIF('12pxv'!$E$39:$E$492,$A193,'12pxv'!U$39:U$492)/sub_peso!FI193</f>
        <v>1.37</v>
      </c>
      <c r="FJ193">
        <f>100*SUMIF('12pxv'!$E$39:$E$492,$A193,'12pxv'!V$39:V$492)/sub_peso!FJ193</f>
        <v>-0.51</v>
      </c>
      <c r="FK193">
        <f>100*SUMIF('12pxv'!$E$39:$E$492,$A193,'12pxv'!W$39:W$492)/sub_peso!FK193</f>
        <v>1.6</v>
      </c>
      <c r="FL193">
        <f>100*SUMIF('12pxv'!$E$39:$E$492,$A193,'12pxv'!X$39:X$492)/sub_peso!FL193</f>
        <v>-0.51</v>
      </c>
      <c r="FM193">
        <f>100*SUMIF('12pxv'!$E$39:$E$492,$A193,'12pxv'!Y$39:Y$492)/sub_peso!FM193</f>
        <v>0.39</v>
      </c>
      <c r="FN193">
        <f>100*SUMIF('12pxv'!$E$39:$E$492,$A193,'12pxv'!Z$39:Z$492)/sub_peso!FN193</f>
        <v>-0.86</v>
      </c>
      <c r="FO193">
        <f>100*SUMIF('12pxv'!$E$39:$E$492,$A193,'12pxv'!AA$39:AA$492)/sub_peso!FO193</f>
        <v>-0.37999999999999995</v>
      </c>
      <c r="FP193">
        <f>100*SUMIF('12pxv'!$E$39:$E$492,$A193,'12pxv'!AB$39:AB$492)/sub_peso!FP193</f>
        <v>1.49</v>
      </c>
      <c r="FQ193">
        <f>100*SUMIF('12pxv'!$E$39:$E$492,$A193,'12pxv'!AC$39:AC$492)/sub_peso!FQ193</f>
        <v>1.9299999999999997</v>
      </c>
      <c r="FR193">
        <f>100*SUMIF('12pxv'!$E$39:$E$492,$A193,'12pxv'!AD$39:AD$492)/sub_peso!FR193</f>
        <v>0.99</v>
      </c>
      <c r="FS193">
        <f>100*SUMIF('12pxv'!$E$39:$E$492,$A193,'12pxv'!AE$39:AE$492)/sub_peso!FS193</f>
        <v>0.04</v>
      </c>
      <c r="FT193">
        <f>100*SUMIF('12pxv'!$E$39:$E$492,$A193,'12pxv'!AF$39:AF$492)/sub_peso!FT193</f>
        <v>0.05</v>
      </c>
      <c r="FU193">
        <f>100*SUMIF('12pxv'!$E$39:$E$492,$A193,'12pxv'!AG$39:AG$492)/sub_peso!FU193</f>
        <v>-0.9</v>
      </c>
      <c r="FV193">
        <f>100*SUMIF('12pxv'!$E$39:$E$492,$A193,'12pxv'!AH$39:AH$492)/sub_peso!FV193</f>
        <v>0.71</v>
      </c>
      <c r="FW193">
        <f>100*SUMIF('12pxv'!$E$39:$E$492,$A193,'12pxv'!AI$39:AI$492)/sub_peso!FW193</f>
        <v>-0.09</v>
      </c>
      <c r="FX193">
        <f>100*SUMIF('12pxv'!$E$39:$E$492,$A193,'12pxv'!AJ$39:AJ$492)/sub_peso!FX193</f>
        <v>-5.9999999999999991E-2</v>
      </c>
      <c r="FY193">
        <f>100*SUMIF('12pxv'!$E$39:$E$492,$A193,'12pxv'!AK$39:AK$492)/sub_peso!FY193</f>
        <v>-0.7599999999999999</v>
      </c>
      <c r="FZ193">
        <f>100*SUMIF('12pxv'!$E$39:$E$492,$A193,'12pxv'!AL$39:AL$492)/sub_peso!FZ193</f>
        <v>-0.58000000000000007</v>
      </c>
      <c r="GA193">
        <f>100*SUMIF('12pxv'!$E$39:$E$492,$A193,'12pxv'!AM$39:AM$492)/sub_peso!GA193</f>
        <v>-0.23</v>
      </c>
      <c r="GB193">
        <f>100*SUMIF('12pxv'!$E$39:$E$492,$A193,'12pxv'!AN$39:AN$492)/sub_peso!GB193</f>
        <v>1.7300000000000002</v>
      </c>
    </row>
    <row r="194" spans="1:184" x14ac:dyDescent="0.25">
      <c r="A194" s="60">
        <v>4102010</v>
      </c>
      <c r="B194" s="56" t="s">
        <v>196</v>
      </c>
      <c r="C194" s="129">
        <v>-0.6399999999999999</v>
      </c>
      <c r="D194" s="129">
        <v>1.05</v>
      </c>
      <c r="E194" s="129">
        <v>0.42999999999999994</v>
      </c>
      <c r="F194" s="129">
        <v>-0.31</v>
      </c>
      <c r="G194" s="129">
        <v>0.57999999999999996</v>
      </c>
      <c r="H194" s="129">
        <v>1.8900000000000001</v>
      </c>
      <c r="I194" s="129">
        <v>-0.95000000000000007</v>
      </c>
      <c r="J194" s="129">
        <v>-1.7399999999999998</v>
      </c>
      <c r="K194" s="129">
        <v>1.41</v>
      </c>
      <c r="L194" s="129">
        <v>-0.63000000000000012</v>
      </c>
      <c r="M194" s="129">
        <v>0</v>
      </c>
      <c r="N194" s="129">
        <v>1.07</v>
      </c>
      <c r="O194" s="129">
        <v>-1.0900000000000001</v>
      </c>
      <c r="P194" s="129">
        <v>0.97</v>
      </c>
      <c r="Q194" s="129">
        <v>-0.31</v>
      </c>
      <c r="R194" s="129">
        <v>-0.51</v>
      </c>
      <c r="S194" s="129">
        <v>1.81</v>
      </c>
      <c r="T194" s="129">
        <v>-0.51</v>
      </c>
      <c r="U194" s="129">
        <v>0.02</v>
      </c>
      <c r="V194" s="129">
        <v>-0.28000000000000003</v>
      </c>
      <c r="W194" s="129">
        <v>-0.13</v>
      </c>
      <c r="X194" s="129">
        <v>0.6</v>
      </c>
      <c r="Y194" s="129">
        <v>-0.21</v>
      </c>
      <c r="Z194" s="129">
        <v>0.17999999999999997</v>
      </c>
      <c r="AA194" s="129">
        <v>1.28</v>
      </c>
      <c r="AB194" s="129">
        <v>8.0000000000000016E-2</v>
      </c>
      <c r="AC194" s="129">
        <v>0.86</v>
      </c>
      <c r="AD194" s="129">
        <v>0.02</v>
      </c>
      <c r="AE194" s="129">
        <v>0.85000000000000009</v>
      </c>
      <c r="AF194" s="129">
        <v>1.7500000000000002</v>
      </c>
      <c r="AG194" s="129">
        <v>-0.48</v>
      </c>
      <c r="AH194" s="129">
        <v>1.4200000000000002</v>
      </c>
      <c r="AI194" s="129">
        <v>1.01</v>
      </c>
      <c r="AJ194" s="129">
        <v>-0.28999999999999998</v>
      </c>
      <c r="AK194" s="129">
        <v>0.83</v>
      </c>
      <c r="AL194" s="129">
        <v>-0.47999999999999993</v>
      </c>
      <c r="AM194" s="129">
        <v>-1</v>
      </c>
      <c r="AN194" s="129">
        <v>-0.93</v>
      </c>
      <c r="AO194" s="129">
        <v>0.37999999999999995</v>
      </c>
      <c r="AP194" s="129">
        <v>1.7799999999999998</v>
      </c>
      <c r="AQ194" s="129">
        <v>2.1</v>
      </c>
      <c r="AR194" s="129">
        <v>1.87</v>
      </c>
      <c r="AS194" s="129">
        <v>0.87</v>
      </c>
      <c r="AT194" s="129">
        <v>1.3299999999999998</v>
      </c>
      <c r="AU194" s="129">
        <v>-0.15</v>
      </c>
      <c r="AV194" s="129">
        <v>0.27</v>
      </c>
      <c r="AW194" s="129">
        <v>1.1200000000000001</v>
      </c>
      <c r="AX194" s="129">
        <v>0.21</v>
      </c>
      <c r="AY194" s="129">
        <v>0.81</v>
      </c>
      <c r="AZ194" s="129">
        <v>1.7399999999999998</v>
      </c>
      <c r="BA194" s="129">
        <v>0.83</v>
      </c>
      <c r="BB194" s="129">
        <v>1.29</v>
      </c>
      <c r="BC194" s="129">
        <v>0.5</v>
      </c>
      <c r="BD194" s="129">
        <v>1.6900000000000002</v>
      </c>
      <c r="BE194" s="129">
        <v>0.52</v>
      </c>
      <c r="BF194" s="129">
        <v>0.41999999999999993</v>
      </c>
      <c r="BG194" s="129">
        <v>0.37999999999999995</v>
      </c>
      <c r="BH194" s="129">
        <v>1.46</v>
      </c>
      <c r="BI194" s="129">
        <v>0.01</v>
      </c>
      <c r="BJ194" s="129">
        <v>-0.34000000000000008</v>
      </c>
      <c r="BK194" s="129">
        <v>0.34</v>
      </c>
      <c r="BL194" s="129">
        <v>1.19</v>
      </c>
      <c r="BM194" s="129">
        <v>0.53</v>
      </c>
      <c r="BN194" s="129">
        <v>1.2600000000000002</v>
      </c>
      <c r="BO194" s="129">
        <v>2.1</v>
      </c>
      <c r="BP194" s="129">
        <v>0.18999999999999997</v>
      </c>
      <c r="BQ194" s="129">
        <v>0.22</v>
      </c>
      <c r="BR194" s="129">
        <v>1.68</v>
      </c>
      <c r="BS194" s="129">
        <v>-0.28000000000000003</v>
      </c>
      <c r="BT194" s="129">
        <v>2.5899999999999994</v>
      </c>
      <c r="BU194" s="129">
        <v>-0.68</v>
      </c>
      <c r="BV194" s="129">
        <v>-0.93</v>
      </c>
      <c r="BW194" s="129">
        <v>0.35999999999999993</v>
      </c>
      <c r="BX194" s="129">
        <v>0.49</v>
      </c>
      <c r="BY194" s="129">
        <v>0.60000000000000009</v>
      </c>
      <c r="BZ194" s="129">
        <v>1.69</v>
      </c>
      <c r="CA194" s="129">
        <v>0.91</v>
      </c>
      <c r="CB194" s="129">
        <v>0.26</v>
      </c>
      <c r="CC194" s="129">
        <v>-0.36</v>
      </c>
      <c r="CD194" s="129">
        <v>0.3</v>
      </c>
      <c r="CE194" s="129">
        <v>-0.30000000000000004</v>
      </c>
      <c r="CF194" s="129">
        <v>-0.35999999999999993</v>
      </c>
      <c r="CG194" s="129">
        <v>0.62</v>
      </c>
      <c r="CH194" s="129">
        <v>0.60999999999999988</v>
      </c>
      <c r="CI194" s="129">
        <v>0.72</v>
      </c>
      <c r="CJ194" s="129">
        <v>-0.43000000000000005</v>
      </c>
      <c r="CK194" s="129">
        <v>1.25</v>
      </c>
      <c r="CL194" s="129">
        <v>7.0000000000000007E-2</v>
      </c>
      <c r="CM194" s="129">
        <v>0.09</v>
      </c>
      <c r="CN194" s="129">
        <v>0.25</v>
      </c>
      <c r="CO194" s="129">
        <v>0.41</v>
      </c>
      <c r="CP194" s="129">
        <v>0.26</v>
      </c>
      <c r="CQ194" s="129">
        <v>1.1000000000000001</v>
      </c>
      <c r="CR194" s="129">
        <v>-0.12</v>
      </c>
      <c r="CS194" s="129">
        <v>-0.11</v>
      </c>
      <c r="CT194" s="129">
        <v>-0.31</v>
      </c>
      <c r="CU194" s="129">
        <v>1.9999999999999997E-2</v>
      </c>
      <c r="CV194" s="129">
        <v>-1.1399999999999999</v>
      </c>
      <c r="CW194" s="129">
        <v>0.56000000000000005</v>
      </c>
      <c r="CX194" s="129">
        <v>0.98</v>
      </c>
      <c r="CY194" s="129">
        <v>-0.01</v>
      </c>
      <c r="CZ194" s="129">
        <v>0.56000000000000005</v>
      </c>
      <c r="DA194" s="129">
        <v>-0.79</v>
      </c>
      <c r="DB194" s="129">
        <v>0.83</v>
      </c>
      <c r="DC194" s="129">
        <v>-0.91999999999999993</v>
      </c>
      <c r="DD194" s="129">
        <v>0.56999999999999995</v>
      </c>
      <c r="DE194" s="129">
        <v>0.37</v>
      </c>
      <c r="DF194" s="129">
        <v>0.94</v>
      </c>
      <c r="DG194" s="129">
        <v>-0.42000000000000004</v>
      </c>
      <c r="DH194" s="129">
        <v>0.14000000000000001</v>
      </c>
      <c r="DI194" s="129">
        <v>0.98000000000000009</v>
      </c>
      <c r="DJ194" s="129">
        <v>1.07</v>
      </c>
      <c r="DK194" s="129">
        <v>0.01</v>
      </c>
      <c r="DL194" s="129">
        <v>0.67000000000000015</v>
      </c>
      <c r="DM194" s="129">
        <v>-0.91000000000000014</v>
      </c>
      <c r="DN194" s="129">
        <v>-0.31000000000000005</v>
      </c>
      <c r="DO194" s="129">
        <v>0.49000000000000005</v>
      </c>
      <c r="DP194" s="129">
        <v>-0.69</v>
      </c>
      <c r="DQ194" s="129">
        <v>1.61</v>
      </c>
      <c r="DR194" s="129">
        <v>-0.68</v>
      </c>
      <c r="DS194" s="129">
        <v>-0.44</v>
      </c>
      <c r="DT194" s="129">
        <v>0.49</v>
      </c>
      <c r="DU194" s="129">
        <v>-0.25</v>
      </c>
      <c r="DV194" s="129">
        <v>0.54</v>
      </c>
      <c r="DW194" s="129">
        <v>-0.46</v>
      </c>
      <c r="DX194" s="129">
        <v>-0.34</v>
      </c>
      <c r="DY194" s="129">
        <v>-0.61</v>
      </c>
      <c r="DZ194" s="129">
        <v>0.03</v>
      </c>
      <c r="EA194" s="129">
        <v>1.55</v>
      </c>
      <c r="EB194" s="129">
        <v>0.77</v>
      </c>
      <c r="EC194" s="129">
        <v>0.52</v>
      </c>
      <c r="ED194" s="129">
        <v>-0.2</v>
      </c>
      <c r="EE194" s="129">
        <v>6.0000000000000005E-2</v>
      </c>
      <c r="EF194" s="129">
        <v>0.45000000000000007</v>
      </c>
      <c r="EG194" s="129">
        <v>0.89</v>
      </c>
      <c r="EH194" s="129">
        <v>-0.02</v>
      </c>
      <c r="EI194" s="129">
        <v>0.38</v>
      </c>
      <c r="EJ194" s="129">
        <v>3.0000000000000002E-2</v>
      </c>
      <c r="EK194" s="129">
        <v>0.34999999999999992</v>
      </c>
      <c r="EL194" s="129">
        <v>0.40999999999999992</v>
      </c>
      <c r="EM194" s="129">
        <v>1.6899999999999997</v>
      </c>
      <c r="EN194" s="129">
        <v>1.04</v>
      </c>
      <c r="EO194" s="129">
        <v>2.23</v>
      </c>
      <c r="EP194" s="129">
        <v>0.6399999999999999</v>
      </c>
      <c r="EQ194" s="129">
        <v>0.41</v>
      </c>
      <c r="ER194" s="129">
        <v>-0.36</v>
      </c>
      <c r="ES194" s="129">
        <v>1.28</v>
      </c>
      <c r="ET194" s="129">
        <v>-0.31</v>
      </c>
      <c r="EU194" s="129">
        <v>1.0900000000000001</v>
      </c>
      <c r="EV194">
        <f>100*SUMIF('12pxv'!$E$39:$E$492,$A194,'12pxv'!H$39:H$492)/sub_peso!EV194</f>
        <v>-1.17</v>
      </c>
      <c r="EW194">
        <f>100*SUMIF('12pxv'!$E$39:$E$492,$A194,'12pxv'!I$39:I$492)/sub_peso!EW194</f>
        <v>0.23</v>
      </c>
      <c r="EX194">
        <f>100*SUMIF('12pxv'!$E$39:$E$492,$A194,'12pxv'!J$39:J$492)/sub_peso!EX194</f>
        <v>-0.32</v>
      </c>
      <c r="EY194">
        <f>100*SUMIF('12pxv'!$E$39:$E$492,$A194,'12pxv'!K$39:K$492)/sub_peso!EY194</f>
        <v>0.19</v>
      </c>
      <c r="EZ194">
        <f>100*SUMIF('12pxv'!$E$39:$E$492,$A194,'12pxv'!L$39:L$492)/sub_peso!EZ194</f>
        <v>0.88</v>
      </c>
      <c r="FA194">
        <f>100*SUMIF('12pxv'!$E$39:$E$492,$A194,'12pxv'!M$39:M$492)/sub_peso!FA194</f>
        <v>-0.01</v>
      </c>
      <c r="FB194">
        <f>100*SUMIF('12pxv'!$E$39:$E$492,$A194,'12pxv'!N$39:N$492)/sub_peso!FB194</f>
        <v>-0.44</v>
      </c>
      <c r="FC194">
        <f>100*SUMIF('12pxv'!$E$39:$E$492,$A194,'12pxv'!O$39:O$492)/sub_peso!FC194</f>
        <v>0.57999999999999996</v>
      </c>
      <c r="FD194">
        <f>100*SUMIF('12pxv'!$E$39:$E$492,$A194,'12pxv'!P$39:P$492)/sub_peso!FD194</f>
        <v>1.6</v>
      </c>
      <c r="FE194">
        <f>100*SUMIF('12pxv'!$E$39:$E$492,$A194,'12pxv'!Q$39:Q$492)/sub_peso!FE194</f>
        <v>1.1299999999999999</v>
      </c>
      <c r="FF194">
        <f>100*SUMIF('12pxv'!$E$39:$E$492,$A194,'12pxv'!R$39:R$492)/sub_peso!FF194</f>
        <v>0.66</v>
      </c>
      <c r="FG194">
        <f>100*SUMIF('12pxv'!$E$39:$E$492,$A194,'12pxv'!S$39:S$492)/sub_peso!FG194</f>
        <v>0.54</v>
      </c>
      <c r="FH194">
        <f>100*SUMIF('12pxv'!$E$39:$E$492,$A194,'12pxv'!T$39:T$492)/sub_peso!FH194</f>
        <v>0.33</v>
      </c>
      <c r="FI194">
        <f>100*SUMIF('12pxv'!$E$39:$E$492,$A194,'12pxv'!U$39:U$492)/sub_peso!FI194</f>
        <v>0.41</v>
      </c>
      <c r="FJ194">
        <f>100*SUMIF('12pxv'!$E$39:$E$492,$A194,'12pxv'!V$39:V$492)/sub_peso!FJ194</f>
        <v>1.0900000000000001</v>
      </c>
      <c r="FK194">
        <f>100*SUMIF('12pxv'!$E$39:$E$492,$A194,'12pxv'!W$39:W$492)/sub_peso!FK194</f>
        <v>-0.43</v>
      </c>
      <c r="FL194">
        <f>100*SUMIF('12pxv'!$E$39:$E$492,$A194,'12pxv'!X$39:X$492)/sub_peso!FL194</f>
        <v>1.51</v>
      </c>
      <c r="FM194">
        <f>100*SUMIF('12pxv'!$E$39:$E$492,$A194,'12pxv'!Y$39:Y$492)/sub_peso!FM194</f>
        <v>-0.37</v>
      </c>
      <c r="FN194">
        <f>100*SUMIF('12pxv'!$E$39:$E$492,$A194,'12pxv'!Z$39:Z$492)/sub_peso!FN194</f>
        <v>0.45</v>
      </c>
      <c r="FO194">
        <f>100*SUMIF('12pxv'!$E$39:$E$492,$A194,'12pxv'!AA$39:AA$492)/sub_peso!FO194</f>
        <v>0.51</v>
      </c>
      <c r="FP194">
        <f>100*SUMIF('12pxv'!$E$39:$E$492,$A194,'12pxv'!AB$39:AB$492)/sub_peso!FP194</f>
        <v>1.57</v>
      </c>
      <c r="FQ194">
        <f>100*SUMIF('12pxv'!$E$39:$E$492,$A194,'12pxv'!AC$39:AC$492)/sub_peso!FQ194</f>
        <v>-0.4</v>
      </c>
      <c r="FR194">
        <f>100*SUMIF('12pxv'!$E$39:$E$492,$A194,'12pxv'!AD$39:AD$492)/sub_peso!FR194</f>
        <v>1.82</v>
      </c>
      <c r="FS194">
        <f>100*SUMIF('12pxv'!$E$39:$E$492,$A194,'12pxv'!AE$39:AE$492)/sub_peso!FS194</f>
        <v>0</v>
      </c>
      <c r="FT194">
        <f>100*SUMIF('12pxv'!$E$39:$E$492,$A194,'12pxv'!AF$39:AF$492)/sub_peso!FT194</f>
        <v>0.74</v>
      </c>
      <c r="FU194">
        <f>100*SUMIF('12pxv'!$E$39:$E$492,$A194,'12pxv'!AG$39:AG$492)/sub_peso!FU194</f>
        <v>-0.23999999999999996</v>
      </c>
      <c r="FV194">
        <f>100*SUMIF('12pxv'!$E$39:$E$492,$A194,'12pxv'!AH$39:AH$492)/sub_peso!FV194</f>
        <v>0.36999999999999994</v>
      </c>
      <c r="FW194">
        <f>100*SUMIF('12pxv'!$E$39:$E$492,$A194,'12pxv'!AI$39:AI$492)/sub_peso!FW194</f>
        <v>-0.21</v>
      </c>
      <c r="FX194">
        <f>100*SUMIF('12pxv'!$E$39:$E$492,$A194,'12pxv'!AJ$39:AJ$492)/sub_peso!FX194</f>
        <v>0.64</v>
      </c>
      <c r="FY194">
        <f>100*SUMIF('12pxv'!$E$39:$E$492,$A194,'12pxv'!AK$39:AK$492)/sub_peso!FY194</f>
        <v>0.94999999999999984</v>
      </c>
      <c r="FZ194">
        <f>100*SUMIF('12pxv'!$E$39:$E$492,$A194,'12pxv'!AL$39:AL$492)/sub_peso!FZ194</f>
        <v>1.0900000000000001</v>
      </c>
      <c r="GA194">
        <f>100*SUMIF('12pxv'!$E$39:$E$492,$A194,'12pxv'!AM$39:AM$492)/sub_peso!GA194</f>
        <v>-0.77000000000000013</v>
      </c>
      <c r="GB194">
        <f>100*SUMIF('12pxv'!$E$39:$E$492,$A194,'12pxv'!AN$39:AN$492)/sub_peso!GB194</f>
        <v>1</v>
      </c>
    </row>
    <row r="195" spans="1:184" x14ac:dyDescent="0.25">
      <c r="A195" s="60">
        <v>4102013</v>
      </c>
      <c r="B195" s="56" t="s">
        <v>197</v>
      </c>
      <c r="C195" s="129">
        <v>-0.55000000000000004</v>
      </c>
      <c r="D195" s="129">
        <v>1.8</v>
      </c>
      <c r="E195" s="129">
        <v>-0.08</v>
      </c>
      <c r="F195" s="129">
        <v>1.37</v>
      </c>
      <c r="G195" s="129">
        <v>0.53</v>
      </c>
      <c r="H195" s="129">
        <v>0.43999999999999995</v>
      </c>
      <c r="I195" s="129">
        <v>-0.81000000000000016</v>
      </c>
      <c r="J195" s="129">
        <v>-2.71</v>
      </c>
      <c r="K195" s="129">
        <v>-1.44</v>
      </c>
      <c r="L195" s="129">
        <v>-0.21</v>
      </c>
      <c r="M195" s="129">
        <v>0.54</v>
      </c>
      <c r="N195" s="129">
        <v>0.75</v>
      </c>
      <c r="O195" s="129">
        <v>0.73000000000000009</v>
      </c>
      <c r="P195" s="129">
        <v>0.43999999999999995</v>
      </c>
      <c r="Q195" s="129">
        <v>0.67</v>
      </c>
      <c r="R195" s="129">
        <v>0.22</v>
      </c>
      <c r="S195" s="129">
        <v>0.74</v>
      </c>
      <c r="T195" s="129">
        <v>0.78</v>
      </c>
      <c r="U195" s="129">
        <v>-0.66</v>
      </c>
      <c r="V195" s="129">
        <v>-0.51</v>
      </c>
      <c r="W195" s="129">
        <v>-0.79</v>
      </c>
      <c r="X195" s="129">
        <v>-0.51</v>
      </c>
      <c r="Y195" s="129">
        <v>0.2</v>
      </c>
      <c r="Z195" s="129">
        <v>-0.08</v>
      </c>
      <c r="AA195" s="129">
        <v>0.68</v>
      </c>
      <c r="AB195" s="129">
        <v>0.84</v>
      </c>
      <c r="AC195" s="129">
        <v>0.53</v>
      </c>
      <c r="AD195" s="129">
        <v>1.44</v>
      </c>
      <c r="AE195" s="129">
        <v>5.1100000000000003</v>
      </c>
      <c r="AF195" s="129">
        <v>0.41</v>
      </c>
      <c r="AG195" s="129">
        <v>-0.29999999999999993</v>
      </c>
      <c r="AH195" s="129">
        <v>-0.46</v>
      </c>
      <c r="AI195" s="129">
        <v>-1.7300000000000002</v>
      </c>
      <c r="AJ195" s="129">
        <v>0.90999999999999992</v>
      </c>
      <c r="AK195" s="129">
        <v>-0.06</v>
      </c>
      <c r="AL195" s="129">
        <v>1.04</v>
      </c>
      <c r="AM195" s="129">
        <v>2.08</v>
      </c>
      <c r="AN195" s="129">
        <v>-1.02</v>
      </c>
      <c r="AO195" s="129">
        <v>2.0099999999999998</v>
      </c>
      <c r="AP195" s="129">
        <v>2.1</v>
      </c>
      <c r="AQ195" s="129">
        <v>1.5000000000000002</v>
      </c>
      <c r="AR195" s="129">
        <v>1.1599999999999999</v>
      </c>
      <c r="AS195" s="129">
        <v>7.0000000000000007E-2</v>
      </c>
      <c r="AT195" s="129">
        <v>-0.27</v>
      </c>
      <c r="AU195" s="129">
        <v>0.7599999999999999</v>
      </c>
      <c r="AV195" s="129">
        <v>-0.41999999999999993</v>
      </c>
      <c r="AW195" s="129">
        <v>-0.28000000000000003</v>
      </c>
      <c r="AX195" s="129">
        <v>1.04</v>
      </c>
      <c r="AY195" s="129">
        <v>9.9999999999999992E-2</v>
      </c>
      <c r="AZ195" s="129">
        <v>0.85</v>
      </c>
      <c r="BA195" s="129">
        <v>1.24</v>
      </c>
      <c r="BB195" s="129">
        <v>1.6599999999999997</v>
      </c>
      <c r="BC195" s="129">
        <v>1.73</v>
      </c>
      <c r="BD195" s="129">
        <v>0.87</v>
      </c>
      <c r="BE195" s="129">
        <v>0.73</v>
      </c>
      <c r="BF195" s="129">
        <v>-0.03</v>
      </c>
      <c r="BG195" s="129">
        <v>0.62000000000000011</v>
      </c>
      <c r="BH195" s="129">
        <v>0.85000000000000009</v>
      </c>
      <c r="BI195" s="129">
        <v>-0.58000000000000007</v>
      </c>
      <c r="BJ195" s="129">
        <v>0.53</v>
      </c>
      <c r="BK195" s="129">
        <v>1.06</v>
      </c>
      <c r="BL195" s="129">
        <v>2</v>
      </c>
      <c r="BM195" s="129">
        <v>0.25</v>
      </c>
      <c r="BN195" s="129">
        <v>1.94</v>
      </c>
      <c r="BO195" s="129">
        <v>2.5300000000000002</v>
      </c>
      <c r="BP195" s="129">
        <v>0.23</v>
      </c>
      <c r="BQ195" s="129">
        <v>-0.84</v>
      </c>
      <c r="BR195" s="129">
        <v>0.83999999999999986</v>
      </c>
      <c r="BS195" s="129">
        <v>-0.66999999999999993</v>
      </c>
      <c r="BT195" s="129">
        <v>-0.21</v>
      </c>
      <c r="BU195" s="129">
        <v>0.39</v>
      </c>
      <c r="BV195" s="129">
        <v>-0.1</v>
      </c>
      <c r="BW195" s="129">
        <v>1.3</v>
      </c>
      <c r="BX195" s="129">
        <v>-0.02</v>
      </c>
      <c r="BY195" s="129">
        <v>2.02</v>
      </c>
      <c r="BZ195" s="129">
        <v>1.1000000000000001</v>
      </c>
      <c r="CA195" s="129">
        <v>2.8900000000000006</v>
      </c>
      <c r="CB195" s="129">
        <v>-0.28000000000000003</v>
      </c>
      <c r="CC195" s="129">
        <v>-0.86</v>
      </c>
      <c r="CD195" s="129">
        <v>0.08</v>
      </c>
      <c r="CE195" s="129">
        <v>0.56999999999999995</v>
      </c>
      <c r="CF195" s="129">
        <v>0.88</v>
      </c>
      <c r="CG195" s="129">
        <v>-0.27</v>
      </c>
      <c r="CH195" s="129">
        <v>0.25</v>
      </c>
      <c r="CI195" s="129">
        <v>-0.43</v>
      </c>
      <c r="CJ195" s="129">
        <v>0.34</v>
      </c>
      <c r="CK195" s="129">
        <v>1.07</v>
      </c>
      <c r="CL195" s="129">
        <v>1.45</v>
      </c>
      <c r="CM195" s="129">
        <v>2.4500000000000002</v>
      </c>
      <c r="CN195" s="129">
        <v>-1.29</v>
      </c>
      <c r="CO195" s="129">
        <v>-1.07</v>
      </c>
      <c r="CP195" s="129">
        <v>0.21</v>
      </c>
      <c r="CQ195" s="129">
        <v>1.45</v>
      </c>
      <c r="CR195" s="129">
        <v>-0.22</v>
      </c>
      <c r="CS195" s="129">
        <v>-0.21999999999999997</v>
      </c>
      <c r="CT195" s="129">
        <v>-1.25</v>
      </c>
      <c r="CU195" s="129">
        <v>0.13</v>
      </c>
      <c r="CV195" s="129">
        <v>0.56000000000000005</v>
      </c>
      <c r="CW195" s="129">
        <v>-0.51</v>
      </c>
      <c r="CX195" s="129">
        <v>1.07</v>
      </c>
      <c r="CY195" s="129">
        <v>4.9999999999999996E-2</v>
      </c>
      <c r="CZ195" s="129">
        <v>0.51</v>
      </c>
      <c r="DA195" s="129">
        <v>0.54</v>
      </c>
      <c r="DB195" s="129">
        <v>-0.61</v>
      </c>
      <c r="DC195" s="129">
        <v>0.22</v>
      </c>
      <c r="DD195" s="129">
        <v>-0.88</v>
      </c>
      <c r="DE195" s="129">
        <v>-2.74</v>
      </c>
      <c r="DF195" s="129">
        <v>2.09</v>
      </c>
      <c r="DG195" s="129">
        <v>1.79</v>
      </c>
      <c r="DH195" s="129">
        <v>0.69</v>
      </c>
      <c r="DI195" s="129">
        <v>0.41</v>
      </c>
      <c r="DJ195" s="129">
        <v>1.98</v>
      </c>
      <c r="DK195" s="129">
        <v>1.46</v>
      </c>
      <c r="DL195" s="129">
        <v>0.02</v>
      </c>
      <c r="DM195" s="129">
        <v>1.0900000000000001</v>
      </c>
      <c r="DN195" s="129">
        <v>-0.20999999999999996</v>
      </c>
      <c r="DO195" s="129">
        <v>-0.71</v>
      </c>
      <c r="DP195" s="129">
        <v>-0.96</v>
      </c>
      <c r="DQ195" s="129">
        <v>1.19</v>
      </c>
      <c r="DR195" s="129">
        <v>0.04</v>
      </c>
      <c r="DS195" s="129">
        <v>-0.18</v>
      </c>
      <c r="DT195" s="129">
        <v>2.54</v>
      </c>
      <c r="DU195" s="129">
        <v>0.62</v>
      </c>
      <c r="DV195" s="129">
        <v>0.80000000000000016</v>
      </c>
      <c r="DW195" s="129">
        <v>0.64</v>
      </c>
      <c r="DX195" s="129">
        <v>1.07</v>
      </c>
      <c r="DY195" s="129">
        <v>0.57999999999999996</v>
      </c>
      <c r="DZ195" s="129">
        <v>0.63</v>
      </c>
      <c r="EA195" s="129">
        <v>-1.24</v>
      </c>
      <c r="EB195" s="129">
        <v>0.3</v>
      </c>
      <c r="EC195" s="129">
        <v>-0.41000000000000003</v>
      </c>
      <c r="ED195" s="129">
        <v>0.78</v>
      </c>
      <c r="EE195" s="129">
        <v>-1.1100000000000001</v>
      </c>
      <c r="EF195" s="129">
        <v>1.51</v>
      </c>
      <c r="EG195" s="129">
        <v>1</v>
      </c>
      <c r="EH195" s="129">
        <v>3.3</v>
      </c>
      <c r="EI195" s="129">
        <v>2.19</v>
      </c>
      <c r="EJ195" s="129">
        <v>1.54</v>
      </c>
      <c r="EK195" s="129">
        <v>-1.02</v>
      </c>
      <c r="EL195" s="129">
        <v>0.43</v>
      </c>
      <c r="EM195" s="129">
        <v>0.79999999999999993</v>
      </c>
      <c r="EN195" s="129">
        <v>-0.77999999999999992</v>
      </c>
      <c r="EO195" s="129">
        <v>0.4</v>
      </c>
      <c r="EP195" s="129">
        <v>-0.32</v>
      </c>
      <c r="EQ195" s="129">
        <v>0.7</v>
      </c>
      <c r="ER195" s="129">
        <v>1.8500000000000003</v>
      </c>
      <c r="ES195" s="129">
        <v>2.11</v>
      </c>
      <c r="ET195" s="129">
        <v>1.3</v>
      </c>
      <c r="EU195" s="129">
        <v>2.68</v>
      </c>
      <c r="EV195">
        <f>100*SUMIF('12pxv'!$E$39:$E$492,$A195,'12pxv'!H$39:H$492)/sub_peso!EV195</f>
        <v>0.87</v>
      </c>
      <c r="EW195">
        <f>100*SUMIF('12pxv'!$E$39:$E$492,$A195,'12pxv'!I$39:I$492)/sub_peso!EW195</f>
        <v>-0.26</v>
      </c>
      <c r="EX195">
        <f>100*SUMIF('12pxv'!$E$39:$E$492,$A195,'12pxv'!J$39:J$492)/sub_peso!EX195</f>
        <v>-1.45</v>
      </c>
      <c r="EY195">
        <f>100*SUMIF('12pxv'!$E$39:$E$492,$A195,'12pxv'!K$39:K$492)/sub_peso!EY195</f>
        <v>-1.29</v>
      </c>
      <c r="EZ195">
        <f>100*SUMIF('12pxv'!$E$39:$E$492,$A195,'12pxv'!L$39:L$492)/sub_peso!EZ195</f>
        <v>0.34</v>
      </c>
      <c r="FA195">
        <f>100*SUMIF('12pxv'!$E$39:$E$492,$A195,'12pxv'!M$39:M$492)/sub_peso!FA195</f>
        <v>0.13</v>
      </c>
      <c r="FB195">
        <f>100*SUMIF('12pxv'!$E$39:$E$492,$A195,'12pxv'!N$39:N$492)/sub_peso!FB195</f>
        <v>1.32</v>
      </c>
      <c r="FC195">
        <f>100*SUMIF('12pxv'!$E$39:$E$492,$A195,'12pxv'!O$39:O$492)/sub_peso!FC195</f>
        <v>0.33</v>
      </c>
      <c r="FD195">
        <f>100*SUMIF('12pxv'!$E$39:$E$492,$A195,'12pxv'!P$39:P$492)/sub_peso!FD195</f>
        <v>2.17</v>
      </c>
      <c r="FE195">
        <f>100*SUMIF('12pxv'!$E$39:$E$492,$A195,'12pxv'!Q$39:Q$492)/sub_peso!FE195</f>
        <v>-0.51</v>
      </c>
      <c r="FF195">
        <f>100*SUMIF('12pxv'!$E$39:$E$492,$A195,'12pxv'!R$39:R$492)/sub_peso!FF195</f>
        <v>1.39</v>
      </c>
      <c r="FG195">
        <f>100*SUMIF('12pxv'!$E$39:$E$492,$A195,'12pxv'!S$39:S$492)/sub_peso!FG195</f>
        <v>1.35</v>
      </c>
      <c r="FH195">
        <f>100*SUMIF('12pxv'!$E$39:$E$492,$A195,'12pxv'!T$39:T$492)/sub_peso!FH195</f>
        <v>1.33</v>
      </c>
      <c r="FI195">
        <f>100*SUMIF('12pxv'!$E$39:$E$492,$A195,'12pxv'!U$39:U$492)/sub_peso!FI195</f>
        <v>0.71</v>
      </c>
      <c r="FJ195">
        <f>100*SUMIF('12pxv'!$E$39:$E$492,$A195,'12pxv'!V$39:V$492)/sub_peso!FJ195</f>
        <v>-8.0000000000000016E-2</v>
      </c>
      <c r="FK195">
        <f>100*SUMIF('12pxv'!$E$39:$E$492,$A195,'12pxv'!W$39:W$492)/sub_peso!FK195</f>
        <v>0.53</v>
      </c>
      <c r="FL195">
        <f>100*SUMIF('12pxv'!$E$39:$E$492,$A195,'12pxv'!X$39:X$492)/sub_peso!FL195</f>
        <v>0.66</v>
      </c>
      <c r="FM195">
        <f>100*SUMIF('12pxv'!$E$39:$E$492,$A195,'12pxv'!Y$39:Y$492)/sub_peso!FM195</f>
        <v>1.1000000000000003</v>
      </c>
      <c r="FN195">
        <f>100*SUMIF('12pxv'!$E$39:$E$492,$A195,'12pxv'!Z$39:Z$492)/sub_peso!FN195</f>
        <v>-0.77999999999999992</v>
      </c>
      <c r="FO195">
        <f>100*SUMIF('12pxv'!$E$39:$E$492,$A195,'12pxv'!AA$39:AA$492)/sub_peso!FO195</f>
        <v>0.11</v>
      </c>
      <c r="FP195">
        <f>100*SUMIF('12pxv'!$E$39:$E$492,$A195,'12pxv'!AB$39:AB$492)/sub_peso!FP195</f>
        <v>1.56</v>
      </c>
      <c r="FQ195">
        <f>100*SUMIF('12pxv'!$E$39:$E$492,$A195,'12pxv'!AC$39:AC$492)/sub_peso!FQ195</f>
        <v>2.36</v>
      </c>
      <c r="FR195">
        <f>100*SUMIF('12pxv'!$E$39:$E$492,$A195,'12pxv'!AD$39:AD$492)/sub_peso!FR195</f>
        <v>1.47</v>
      </c>
      <c r="FS195">
        <f>100*SUMIF('12pxv'!$E$39:$E$492,$A195,'12pxv'!AE$39:AE$492)/sub_peso!FS195</f>
        <v>2.46</v>
      </c>
      <c r="FT195">
        <f>100*SUMIF('12pxv'!$E$39:$E$492,$A195,'12pxv'!AF$39:AF$492)/sub_peso!FT195</f>
        <v>0.17</v>
      </c>
      <c r="FU195">
        <f>100*SUMIF('12pxv'!$E$39:$E$492,$A195,'12pxv'!AG$39:AG$492)/sub_peso!FU195</f>
        <v>-0.55000000000000004</v>
      </c>
      <c r="FV195">
        <f>100*SUMIF('12pxv'!$E$39:$E$492,$A195,'12pxv'!AH$39:AH$492)/sub_peso!FV195</f>
        <v>0.16</v>
      </c>
      <c r="FW195">
        <f>100*SUMIF('12pxv'!$E$39:$E$492,$A195,'12pxv'!AI$39:AI$492)/sub_peso!FW195</f>
        <v>0.28000000000000003</v>
      </c>
      <c r="FX195">
        <f>100*SUMIF('12pxv'!$E$39:$E$492,$A195,'12pxv'!AJ$39:AJ$492)/sub_peso!FX195</f>
        <v>0.35</v>
      </c>
      <c r="FY195">
        <f>100*SUMIF('12pxv'!$E$39:$E$492,$A195,'12pxv'!AK$39:AK$492)/sub_peso!FY195</f>
        <v>-1.2699999999999998</v>
      </c>
      <c r="FZ195">
        <f>100*SUMIF('12pxv'!$E$39:$E$492,$A195,'12pxv'!AL$39:AL$492)/sub_peso!FZ195</f>
        <v>-0.37</v>
      </c>
      <c r="GA195">
        <f>100*SUMIF('12pxv'!$E$39:$E$492,$A195,'12pxv'!AM$39:AM$492)/sub_peso!GA195</f>
        <v>0.21999999999999997</v>
      </c>
      <c r="GB195">
        <f>100*SUMIF('12pxv'!$E$39:$E$492,$A195,'12pxv'!AN$39:AN$492)/sub_peso!GB195</f>
        <v>0.71000000000000008</v>
      </c>
    </row>
    <row r="196" spans="1:184" x14ac:dyDescent="0.25">
      <c r="A196" s="60">
        <v>4103001</v>
      </c>
      <c r="B196" s="56" t="s">
        <v>198</v>
      </c>
      <c r="C196" s="129">
        <v>-0.13</v>
      </c>
      <c r="D196" s="129">
        <v>-0.12</v>
      </c>
      <c r="E196" s="129">
        <v>0.61</v>
      </c>
      <c r="F196" s="129">
        <v>0.01</v>
      </c>
      <c r="G196" s="129">
        <v>-0.41999999999999993</v>
      </c>
      <c r="H196" s="129">
        <v>1.3</v>
      </c>
      <c r="I196" s="129">
        <v>1.55</v>
      </c>
      <c r="J196" s="129">
        <v>0.13</v>
      </c>
      <c r="K196" s="129">
        <v>0.04</v>
      </c>
      <c r="L196" s="129">
        <v>5.9999999999999991E-2</v>
      </c>
      <c r="M196" s="129">
        <v>0.48000000000000004</v>
      </c>
      <c r="N196" s="129">
        <v>-0.42</v>
      </c>
      <c r="O196" s="129">
        <v>0.81000000000000016</v>
      </c>
      <c r="P196" s="129">
        <v>-0.56000000000000005</v>
      </c>
      <c r="Q196" s="129">
        <v>0.36000000000000004</v>
      </c>
      <c r="R196" s="129">
        <v>0.09</v>
      </c>
      <c r="S196" s="129">
        <v>0.11</v>
      </c>
      <c r="T196" s="129">
        <v>-7.0000000000000007E-2</v>
      </c>
      <c r="U196" s="129">
        <v>0.28000000000000003</v>
      </c>
      <c r="V196" s="129">
        <v>0.52</v>
      </c>
      <c r="W196" s="129">
        <v>0.44</v>
      </c>
      <c r="X196" s="129">
        <v>-1.01</v>
      </c>
      <c r="Y196" s="129">
        <v>-0.12000000000000001</v>
      </c>
      <c r="Z196" s="129">
        <v>0.9</v>
      </c>
      <c r="AA196" s="129">
        <v>-0.1</v>
      </c>
      <c r="AB196" s="129">
        <v>0.62</v>
      </c>
      <c r="AC196" s="129">
        <v>0.6</v>
      </c>
      <c r="AD196" s="129">
        <v>0.82</v>
      </c>
      <c r="AE196" s="129">
        <v>0.41</v>
      </c>
      <c r="AF196" s="129">
        <v>1.0900000000000001</v>
      </c>
      <c r="AG196" s="129">
        <v>0.9900000000000001</v>
      </c>
      <c r="AH196" s="129">
        <v>-0.21999999999999997</v>
      </c>
      <c r="AI196" s="129">
        <v>3.65</v>
      </c>
      <c r="AJ196" s="129">
        <v>0.65</v>
      </c>
      <c r="AK196" s="129">
        <v>0.44</v>
      </c>
      <c r="AL196" s="129">
        <v>1.41</v>
      </c>
      <c r="AM196" s="129">
        <v>1.59</v>
      </c>
      <c r="AN196" s="129">
        <v>-0.14000000000000001</v>
      </c>
      <c r="AO196" s="129">
        <v>-0.14000000000000001</v>
      </c>
      <c r="AP196" s="129">
        <v>0.19000000000000003</v>
      </c>
      <c r="AQ196" s="129">
        <v>-1.06</v>
      </c>
      <c r="AR196" s="129">
        <v>2.2200000000000002</v>
      </c>
      <c r="AS196" s="129">
        <v>2.41</v>
      </c>
      <c r="AT196" s="129">
        <v>1.9499999999999997</v>
      </c>
      <c r="AU196" s="129">
        <v>1.89</v>
      </c>
      <c r="AV196" s="129">
        <v>0.75</v>
      </c>
      <c r="AW196" s="129">
        <v>1.56</v>
      </c>
      <c r="AX196" s="129">
        <v>0.88</v>
      </c>
      <c r="AY196" s="129">
        <v>-0.18000000000000002</v>
      </c>
      <c r="AZ196" s="129">
        <v>-0.05</v>
      </c>
      <c r="BA196" s="129">
        <v>1.27</v>
      </c>
      <c r="BB196" s="129">
        <v>-0.64</v>
      </c>
      <c r="BC196" s="129">
        <v>0.57999999999999996</v>
      </c>
      <c r="BD196" s="129">
        <v>1.4999999999999998</v>
      </c>
      <c r="BE196" s="129">
        <v>2.0699999999999998</v>
      </c>
      <c r="BF196" s="129">
        <v>1.8700000000000003</v>
      </c>
      <c r="BG196" s="129">
        <v>-0.5</v>
      </c>
      <c r="BH196" s="129">
        <v>0.90000000000000013</v>
      </c>
      <c r="BI196" s="129">
        <v>1.19</v>
      </c>
      <c r="BJ196" s="129">
        <v>-0.13</v>
      </c>
      <c r="BK196" s="129">
        <v>-0.61</v>
      </c>
      <c r="BL196" s="129">
        <v>0.47</v>
      </c>
      <c r="BM196" s="129">
        <v>0.01</v>
      </c>
      <c r="BN196" s="129">
        <v>-0.48</v>
      </c>
      <c r="BO196" s="129">
        <v>2.0699999999999998</v>
      </c>
      <c r="BP196" s="129">
        <v>2.4500000000000002</v>
      </c>
      <c r="BQ196" s="129">
        <v>0.8</v>
      </c>
      <c r="BR196" s="129">
        <v>0.9</v>
      </c>
      <c r="BS196" s="129">
        <v>0.56000000000000005</v>
      </c>
      <c r="BT196" s="129">
        <v>1.23</v>
      </c>
      <c r="BU196" s="129">
        <v>-0.15</v>
      </c>
      <c r="BV196" s="129">
        <v>-7.0000000000000007E-2</v>
      </c>
      <c r="BW196" s="129">
        <v>-0.63</v>
      </c>
      <c r="BX196" s="129">
        <v>-0.16</v>
      </c>
      <c r="BY196" s="129">
        <v>0.24</v>
      </c>
      <c r="BZ196" s="129">
        <v>7.0000000000000007E-2</v>
      </c>
      <c r="CA196" s="129">
        <v>0.45</v>
      </c>
      <c r="CB196" s="129">
        <v>1.79</v>
      </c>
      <c r="CC196" s="129">
        <v>1.02</v>
      </c>
      <c r="CD196" s="129">
        <v>0.21</v>
      </c>
      <c r="CE196" s="129">
        <v>0.63</v>
      </c>
      <c r="CF196" s="129">
        <v>-0.19000000000000003</v>
      </c>
      <c r="CG196" s="129">
        <v>0.65</v>
      </c>
      <c r="CH196" s="129">
        <v>-0.11</v>
      </c>
      <c r="CI196" s="129">
        <v>0.59</v>
      </c>
      <c r="CJ196" s="129">
        <v>-0.15</v>
      </c>
      <c r="CK196" s="129">
        <v>-0.2</v>
      </c>
      <c r="CL196" s="129">
        <v>0.65000000000000013</v>
      </c>
      <c r="CM196" s="129">
        <v>1.2299999999999998</v>
      </c>
      <c r="CN196" s="129">
        <v>1.1599999999999999</v>
      </c>
      <c r="CO196" s="129">
        <v>0.92999999999999994</v>
      </c>
      <c r="CP196" s="129">
        <v>0.86</v>
      </c>
      <c r="CQ196" s="129">
        <v>0.25</v>
      </c>
      <c r="CR196" s="129">
        <v>1.17</v>
      </c>
      <c r="CS196" s="129">
        <v>-0.43</v>
      </c>
      <c r="CT196" s="129">
        <v>0.48</v>
      </c>
      <c r="CU196" s="129">
        <v>0.31</v>
      </c>
      <c r="CV196" s="129">
        <v>-0.28000000000000003</v>
      </c>
      <c r="CW196" s="129">
        <v>0.64999999999999991</v>
      </c>
      <c r="CX196" s="129">
        <v>0.27999999999999997</v>
      </c>
      <c r="CY196" s="129">
        <v>0.45</v>
      </c>
      <c r="CZ196" s="129">
        <v>0.36000000000000004</v>
      </c>
      <c r="DA196" s="129">
        <v>1.1000000000000001</v>
      </c>
      <c r="DB196" s="129">
        <v>-0.05</v>
      </c>
      <c r="DC196" s="129">
        <v>-0.21</v>
      </c>
      <c r="DD196" s="129">
        <v>0.34</v>
      </c>
      <c r="DE196" s="129">
        <v>1.89</v>
      </c>
      <c r="DF196" s="129">
        <v>-0.52999999999999992</v>
      </c>
      <c r="DG196" s="129">
        <v>1.5400000000000003</v>
      </c>
      <c r="DH196" s="129">
        <v>-0.78</v>
      </c>
      <c r="DI196" s="129">
        <v>1.1499999999999999</v>
      </c>
      <c r="DJ196" s="129">
        <v>0.94</v>
      </c>
      <c r="DK196" s="129">
        <v>0.78000000000000014</v>
      </c>
      <c r="DL196" s="129">
        <v>-0.62</v>
      </c>
      <c r="DM196" s="129">
        <v>0.80999999999999994</v>
      </c>
      <c r="DN196" s="129">
        <v>0.45</v>
      </c>
      <c r="DO196" s="129">
        <v>1.7000000000000002</v>
      </c>
      <c r="DP196" s="129">
        <v>0.06</v>
      </c>
      <c r="DQ196" s="129">
        <v>0.8</v>
      </c>
      <c r="DR196" s="129">
        <v>0.69</v>
      </c>
      <c r="DS196" s="129">
        <v>-0.15</v>
      </c>
      <c r="DT196" s="129">
        <v>-1.0900000000000001</v>
      </c>
      <c r="DU196" s="129">
        <v>0.52</v>
      </c>
      <c r="DV196" s="129">
        <v>0.26</v>
      </c>
      <c r="DW196" s="129">
        <v>1.2400000000000002</v>
      </c>
      <c r="DX196" s="129">
        <v>1.52</v>
      </c>
      <c r="DY196" s="129">
        <v>0.20000000000000004</v>
      </c>
      <c r="DZ196" s="129">
        <v>0.18000000000000002</v>
      </c>
      <c r="EA196" s="129">
        <v>0.35999999999999993</v>
      </c>
      <c r="EB196" s="129">
        <v>0.47</v>
      </c>
      <c r="EC196" s="129">
        <v>0.68</v>
      </c>
      <c r="ED196" s="129">
        <v>-0.11</v>
      </c>
      <c r="EE196" s="129">
        <v>0.94</v>
      </c>
      <c r="EF196" s="129">
        <v>-0.45</v>
      </c>
      <c r="EG196" s="129">
        <v>-0.34</v>
      </c>
      <c r="EH196" s="129">
        <v>0.14000000000000001</v>
      </c>
      <c r="EI196" s="129">
        <v>0.56000000000000005</v>
      </c>
      <c r="EJ196" s="129">
        <v>1.66</v>
      </c>
      <c r="EK196" s="129">
        <v>1.02</v>
      </c>
      <c r="EL196" s="129">
        <v>0.65</v>
      </c>
      <c r="EM196" s="129">
        <v>-0.05</v>
      </c>
      <c r="EN196" s="129">
        <v>1.73</v>
      </c>
      <c r="EO196" s="129">
        <v>0.14000000000000001</v>
      </c>
      <c r="EP196" s="129">
        <v>0.35</v>
      </c>
      <c r="EQ196" s="129">
        <v>-0.16</v>
      </c>
      <c r="ER196" s="129">
        <v>1.5</v>
      </c>
      <c r="ES196" s="129">
        <v>0.23</v>
      </c>
      <c r="ET196" s="129">
        <v>-0.32</v>
      </c>
      <c r="EU196" s="129">
        <v>0.87999999999999989</v>
      </c>
      <c r="EV196">
        <f>100*SUMIF('12pxv'!$E$39:$E$492,$A196,'12pxv'!H$39:H$492)/sub_peso!EV196</f>
        <v>1.8000000000000003</v>
      </c>
      <c r="EW196">
        <f>100*SUMIF('12pxv'!$E$39:$E$492,$A196,'12pxv'!I$39:I$492)/sub_peso!EW196</f>
        <v>2.62</v>
      </c>
      <c r="EX196">
        <f>100*SUMIF('12pxv'!$E$39:$E$492,$A196,'12pxv'!J$39:J$492)/sub_peso!EX196</f>
        <v>-0.64</v>
      </c>
      <c r="EY196">
        <f>100*SUMIF('12pxv'!$E$39:$E$492,$A196,'12pxv'!K$39:K$492)/sub_peso!EY196</f>
        <v>-0.35</v>
      </c>
      <c r="EZ196">
        <f>100*SUMIF('12pxv'!$E$39:$E$492,$A196,'12pxv'!L$39:L$492)/sub_peso!EZ196</f>
        <v>0.54</v>
      </c>
      <c r="FA196">
        <f>100*SUMIF('12pxv'!$E$39:$E$492,$A196,'12pxv'!M$39:M$492)/sub_peso!FA196</f>
        <v>-0.27</v>
      </c>
      <c r="FB196">
        <f>100*SUMIF('12pxv'!$E$39:$E$492,$A196,'12pxv'!N$39:N$492)/sub_peso!FB196</f>
        <v>-1.23</v>
      </c>
      <c r="FC196">
        <f>100*SUMIF('12pxv'!$E$39:$E$492,$A196,'12pxv'!O$39:O$492)/sub_peso!FC196</f>
        <v>1.46</v>
      </c>
      <c r="FD196">
        <f>100*SUMIF('12pxv'!$E$39:$E$492,$A196,'12pxv'!P$39:P$492)/sub_peso!FD196</f>
        <v>-1.1599999999999999</v>
      </c>
      <c r="FE196">
        <f>100*SUMIF('12pxv'!$E$39:$E$492,$A196,'12pxv'!Q$39:Q$492)/sub_peso!FE196</f>
        <v>0.82</v>
      </c>
      <c r="FF196">
        <f>100*SUMIF('12pxv'!$E$39:$E$492,$A196,'12pxv'!R$39:R$492)/sub_peso!FF196</f>
        <v>-0.28000000000000003</v>
      </c>
      <c r="FG196">
        <f>100*SUMIF('12pxv'!$E$39:$E$492,$A196,'12pxv'!S$39:S$492)/sub_peso!FG196</f>
        <v>-0.34</v>
      </c>
      <c r="FH196">
        <f>100*SUMIF('12pxv'!$E$39:$E$492,$A196,'12pxv'!T$39:T$492)/sub_peso!FH196</f>
        <v>2.6200000000000006</v>
      </c>
      <c r="FI196">
        <f>100*SUMIF('12pxv'!$E$39:$E$492,$A196,'12pxv'!U$39:U$492)/sub_peso!FI196</f>
        <v>2.71</v>
      </c>
      <c r="FJ196">
        <f>100*SUMIF('12pxv'!$E$39:$E$492,$A196,'12pxv'!V$39:V$492)/sub_peso!FJ196</f>
        <v>0.52</v>
      </c>
      <c r="FK196">
        <f>100*SUMIF('12pxv'!$E$39:$E$492,$A196,'12pxv'!W$39:W$492)/sub_peso!FK196</f>
        <v>0.93</v>
      </c>
      <c r="FL196">
        <f>100*SUMIF('12pxv'!$E$39:$E$492,$A196,'12pxv'!X$39:X$492)/sub_peso!FL196</f>
        <v>-0.98000000000000009</v>
      </c>
      <c r="FM196">
        <f>100*SUMIF('12pxv'!$E$39:$E$492,$A196,'12pxv'!Y$39:Y$492)/sub_peso!FM196</f>
        <v>0.46999999999999992</v>
      </c>
      <c r="FN196">
        <f>100*SUMIF('12pxv'!$E$39:$E$492,$A196,'12pxv'!Z$39:Z$492)/sub_peso!FN196</f>
        <v>0.13000000000000003</v>
      </c>
      <c r="FO196">
        <f>100*SUMIF('12pxv'!$E$39:$E$492,$A196,'12pxv'!AA$39:AA$492)/sub_peso!FO196</f>
        <v>-0.14000000000000001</v>
      </c>
      <c r="FP196">
        <f>100*SUMIF('12pxv'!$E$39:$E$492,$A196,'12pxv'!AB$39:AB$492)/sub_peso!FP196</f>
        <v>0.48</v>
      </c>
      <c r="FQ196">
        <f>100*SUMIF('12pxv'!$E$39:$E$492,$A196,'12pxv'!AC$39:AC$492)/sub_peso!FQ196</f>
        <v>0.55000000000000004</v>
      </c>
      <c r="FR196">
        <f>100*SUMIF('12pxv'!$E$39:$E$492,$A196,'12pxv'!AD$39:AD$492)/sub_peso!FR196</f>
        <v>-0.4</v>
      </c>
      <c r="FS196">
        <f>100*SUMIF('12pxv'!$E$39:$E$492,$A196,'12pxv'!AE$39:AE$492)/sub_peso!FS196</f>
        <v>0.5</v>
      </c>
      <c r="FT196">
        <f>100*SUMIF('12pxv'!$E$39:$E$492,$A196,'12pxv'!AF$39:AF$492)/sub_peso!FT196</f>
        <v>1.54</v>
      </c>
      <c r="FU196">
        <f>100*SUMIF('12pxv'!$E$39:$E$492,$A196,'12pxv'!AG$39:AG$492)/sub_peso!FU196</f>
        <v>1.89</v>
      </c>
      <c r="FV196">
        <f>100*SUMIF('12pxv'!$E$39:$E$492,$A196,'12pxv'!AH$39:AH$492)/sub_peso!FV196</f>
        <v>1.24</v>
      </c>
      <c r="FW196">
        <f>100*SUMIF('12pxv'!$E$39:$E$492,$A196,'12pxv'!AI$39:AI$492)/sub_peso!FW196</f>
        <v>1</v>
      </c>
      <c r="FX196">
        <f>100*SUMIF('12pxv'!$E$39:$E$492,$A196,'12pxv'!AJ$39:AJ$492)/sub_peso!FX196</f>
        <v>0.28999999999999998</v>
      </c>
      <c r="FY196">
        <f>100*SUMIF('12pxv'!$E$39:$E$492,$A196,'12pxv'!AK$39:AK$492)/sub_peso!FY196</f>
        <v>1.1000000000000001</v>
      </c>
      <c r="FZ196">
        <f>100*SUMIF('12pxv'!$E$39:$E$492,$A196,'12pxv'!AL$39:AL$492)/sub_peso!FZ196</f>
        <v>-0.64000000000000012</v>
      </c>
      <c r="GA196">
        <f>100*SUMIF('12pxv'!$E$39:$E$492,$A196,'12pxv'!AM$39:AM$492)/sub_peso!GA196</f>
        <v>-0.12</v>
      </c>
      <c r="GB196">
        <f>100*SUMIF('12pxv'!$E$39:$E$492,$A196,'12pxv'!AN$39:AN$492)/sub_peso!GB196</f>
        <v>0.47</v>
      </c>
    </row>
    <row r="197" spans="1:184" x14ac:dyDescent="0.25">
      <c r="A197" s="60">
        <v>4103002</v>
      </c>
      <c r="B197" s="56" t="s">
        <v>199</v>
      </c>
      <c r="C197" s="129">
        <v>0.19</v>
      </c>
      <c r="D197" s="129">
        <v>0.27</v>
      </c>
      <c r="E197" s="129">
        <v>1.1499999999999997</v>
      </c>
      <c r="F197" s="129">
        <v>0.34</v>
      </c>
      <c r="G197" s="129">
        <v>0.76000000000000012</v>
      </c>
      <c r="H197" s="129">
        <v>-0.89</v>
      </c>
      <c r="I197" s="129">
        <v>-1.45</v>
      </c>
      <c r="J197" s="129">
        <v>-0.49</v>
      </c>
      <c r="K197" s="129">
        <v>3.12</v>
      </c>
      <c r="L197" s="129">
        <v>0.36</v>
      </c>
      <c r="M197" s="129">
        <v>1.88</v>
      </c>
      <c r="N197" s="129">
        <v>1.1599999999999999</v>
      </c>
      <c r="O197" s="129">
        <v>0.63</v>
      </c>
      <c r="P197" s="129">
        <v>-0.13</v>
      </c>
      <c r="Q197" s="129">
        <v>0</v>
      </c>
      <c r="R197" s="129">
        <v>0.47</v>
      </c>
      <c r="S197" s="129">
        <v>-0.16</v>
      </c>
      <c r="T197" s="129">
        <v>-0.93000000000000016</v>
      </c>
      <c r="U197" s="129">
        <v>-2.12</v>
      </c>
      <c r="V197" s="129">
        <v>0.11000000000000001</v>
      </c>
      <c r="W197" s="129">
        <v>0.41</v>
      </c>
      <c r="X197" s="129">
        <v>0.56999999999999995</v>
      </c>
      <c r="Y197" s="129">
        <v>1.05</v>
      </c>
      <c r="Z197" s="129">
        <v>0.67</v>
      </c>
      <c r="AA197" s="129">
        <v>0.23999999999999996</v>
      </c>
      <c r="AB197" s="129">
        <v>-0.05</v>
      </c>
      <c r="AC197" s="129">
        <v>0.26</v>
      </c>
      <c r="AD197" s="129">
        <v>0.51</v>
      </c>
      <c r="AE197" s="129">
        <v>1.66</v>
      </c>
      <c r="AF197" s="129">
        <v>0.16999999999999998</v>
      </c>
      <c r="AG197" s="129">
        <v>-1.01</v>
      </c>
      <c r="AH197" s="129">
        <v>0.21</v>
      </c>
      <c r="AI197" s="129">
        <v>2.0499999999999998</v>
      </c>
      <c r="AJ197" s="129">
        <v>2.15</v>
      </c>
      <c r="AK197" s="129">
        <v>-0.13</v>
      </c>
      <c r="AL197" s="129">
        <v>1.74</v>
      </c>
      <c r="AM197" s="129">
        <v>-0.12000000000000001</v>
      </c>
      <c r="AN197" s="129">
        <v>-0.44</v>
      </c>
      <c r="AO197" s="129">
        <v>2.3199999999999998</v>
      </c>
      <c r="AP197" s="129">
        <v>-0.88000000000000012</v>
      </c>
      <c r="AQ197" s="129">
        <v>0.37</v>
      </c>
      <c r="AR197" s="129">
        <v>0.08</v>
      </c>
      <c r="AS197" s="129">
        <v>-1.04</v>
      </c>
      <c r="AT197" s="129">
        <v>-0.62</v>
      </c>
      <c r="AU197" s="129">
        <v>2.14</v>
      </c>
      <c r="AV197" s="129">
        <v>2.8499999999999996</v>
      </c>
      <c r="AW197" s="129">
        <v>2.48</v>
      </c>
      <c r="AX197" s="129">
        <v>1.57</v>
      </c>
      <c r="AY197" s="129">
        <v>1.71</v>
      </c>
      <c r="AZ197" s="129">
        <v>0.14000000000000001</v>
      </c>
      <c r="BA197" s="129">
        <v>1.6900000000000002</v>
      </c>
      <c r="BB197" s="129">
        <v>0.28000000000000003</v>
      </c>
      <c r="BC197" s="129">
        <v>0.08</v>
      </c>
      <c r="BD197" s="129">
        <v>2.0299999999999998</v>
      </c>
      <c r="BE197" s="129">
        <v>-1.0900000000000001</v>
      </c>
      <c r="BF197" s="129">
        <v>1.52</v>
      </c>
      <c r="BG197" s="129">
        <v>2.2200000000000002</v>
      </c>
      <c r="BH197" s="129">
        <v>0.84999999999999987</v>
      </c>
      <c r="BI197" s="129">
        <v>2.62</v>
      </c>
      <c r="BJ197" s="129">
        <v>0.80000000000000016</v>
      </c>
      <c r="BK197" s="129">
        <v>-0.37</v>
      </c>
      <c r="BL197" s="129">
        <v>0.79</v>
      </c>
      <c r="BM197" s="129">
        <v>0.42000000000000004</v>
      </c>
      <c r="BN197" s="129">
        <v>0.84999999999999987</v>
      </c>
      <c r="BO197" s="129">
        <v>0.33</v>
      </c>
      <c r="BP197" s="129">
        <v>0.19</v>
      </c>
      <c r="BQ197" s="129">
        <v>-0.25</v>
      </c>
      <c r="BR197" s="129">
        <v>2.29</v>
      </c>
      <c r="BS197" s="129">
        <v>2.7100000000000004</v>
      </c>
      <c r="BT197" s="129">
        <v>0.97000000000000008</v>
      </c>
      <c r="BU197" s="129">
        <v>-0.66</v>
      </c>
      <c r="BV197" s="129">
        <v>0.14000000000000001</v>
      </c>
      <c r="BW197" s="129">
        <v>-0.45</v>
      </c>
      <c r="BX197" s="129">
        <v>1.02</v>
      </c>
      <c r="BY197" s="129">
        <v>1.1599999999999999</v>
      </c>
      <c r="BZ197" s="129">
        <v>0.62999999999999989</v>
      </c>
      <c r="CA197" s="129">
        <v>-0.09</v>
      </c>
      <c r="CB197" s="129">
        <v>0.57999999999999996</v>
      </c>
      <c r="CC197" s="129">
        <v>-1.54</v>
      </c>
      <c r="CD197" s="129">
        <v>-0.53</v>
      </c>
      <c r="CE197" s="129">
        <v>1.79</v>
      </c>
      <c r="CF197" s="129">
        <v>2.21</v>
      </c>
      <c r="CG197" s="129">
        <v>0.28999999999999998</v>
      </c>
      <c r="CH197" s="129">
        <v>0.75</v>
      </c>
      <c r="CI197" s="129">
        <v>-1.1599999999999999</v>
      </c>
      <c r="CJ197" s="129">
        <v>-0.96</v>
      </c>
      <c r="CK197" s="129">
        <v>0.37</v>
      </c>
      <c r="CL197" s="129">
        <v>1.04</v>
      </c>
      <c r="CM197" s="129">
        <v>0.12</v>
      </c>
      <c r="CN197" s="129">
        <v>0.39</v>
      </c>
      <c r="CO197" s="129">
        <v>-1.1499999999999999</v>
      </c>
      <c r="CP197" s="129">
        <v>1.2</v>
      </c>
      <c r="CQ197" s="129">
        <v>0.81</v>
      </c>
      <c r="CR197" s="129">
        <v>-0.53000000000000014</v>
      </c>
      <c r="CS197" s="129">
        <v>3.44</v>
      </c>
      <c r="CT197" s="129">
        <v>-1.1099999999999999</v>
      </c>
      <c r="CU197" s="129">
        <v>-1.3299999999999998</v>
      </c>
      <c r="CV197" s="129">
        <v>-0.02</v>
      </c>
      <c r="CW197" s="129">
        <v>1.77</v>
      </c>
      <c r="CX197" s="129">
        <v>-1.03</v>
      </c>
      <c r="CY197" s="129">
        <v>1.32</v>
      </c>
      <c r="CZ197" s="129">
        <v>0.24</v>
      </c>
      <c r="DA197" s="129">
        <v>-1.55</v>
      </c>
      <c r="DB197" s="129">
        <v>2.11</v>
      </c>
      <c r="DC197" s="129">
        <v>1.43</v>
      </c>
      <c r="DD197" s="129">
        <v>0.37</v>
      </c>
      <c r="DE197" s="129">
        <v>1.77</v>
      </c>
      <c r="DF197" s="129">
        <v>-0.28999999999999998</v>
      </c>
      <c r="DG197" s="129">
        <v>-0.21</v>
      </c>
      <c r="DH197" s="129">
        <v>0.53</v>
      </c>
      <c r="DI197" s="129">
        <v>1.85</v>
      </c>
      <c r="DJ197" s="129">
        <v>0.76</v>
      </c>
      <c r="DK197" s="129">
        <v>0.89</v>
      </c>
      <c r="DL197" s="129">
        <v>0.61</v>
      </c>
      <c r="DM197" s="129">
        <v>-1.36</v>
      </c>
      <c r="DN197" s="129">
        <v>2.44</v>
      </c>
      <c r="DO197" s="129">
        <v>1.76</v>
      </c>
      <c r="DP197" s="129">
        <v>0.59</v>
      </c>
      <c r="DQ197" s="129">
        <v>-2.0700000000000003</v>
      </c>
      <c r="DR197" s="129">
        <v>0.43000000000000005</v>
      </c>
      <c r="DS197" s="129">
        <v>-0.49000000000000005</v>
      </c>
      <c r="DT197" s="129">
        <v>-0.09</v>
      </c>
      <c r="DU197" s="129">
        <v>0.8</v>
      </c>
      <c r="DV197" s="129">
        <v>0.39</v>
      </c>
      <c r="DW197" s="129">
        <v>0.13999999999999999</v>
      </c>
      <c r="DX197" s="129">
        <v>0.39</v>
      </c>
      <c r="DY197" s="129">
        <v>-1.84</v>
      </c>
      <c r="DZ197" s="129">
        <v>1.43</v>
      </c>
      <c r="EA197" s="129">
        <v>2.93</v>
      </c>
      <c r="EB197" s="129">
        <v>1.7199999999999998</v>
      </c>
      <c r="EC197" s="129">
        <v>0.7</v>
      </c>
      <c r="ED197" s="129">
        <v>-0.25</v>
      </c>
      <c r="EE197" s="129">
        <v>-1.33</v>
      </c>
      <c r="EF197" s="129">
        <v>0.52</v>
      </c>
      <c r="EG197" s="129">
        <v>0.28999999999999998</v>
      </c>
      <c r="EH197" s="129">
        <v>0.25</v>
      </c>
      <c r="EI197" s="129">
        <v>1.51</v>
      </c>
      <c r="EJ197" s="129">
        <v>2.9999999999999995E-2</v>
      </c>
      <c r="EK197" s="129">
        <v>-0.62</v>
      </c>
      <c r="EL197" s="129">
        <v>2.4500000000000006</v>
      </c>
      <c r="EM197" s="129">
        <v>3.6299999999999994</v>
      </c>
      <c r="EN197" s="129">
        <v>1.36</v>
      </c>
      <c r="EO197" s="129">
        <v>0.68</v>
      </c>
      <c r="EP197" s="129">
        <v>1.55</v>
      </c>
      <c r="EQ197" s="129">
        <v>0.71</v>
      </c>
      <c r="ER197" s="129">
        <v>0.04</v>
      </c>
      <c r="ES197" s="129">
        <v>1.49</v>
      </c>
      <c r="ET197" s="129">
        <v>0.19</v>
      </c>
      <c r="EU197" s="129">
        <v>-0.16000000000000003</v>
      </c>
      <c r="EV197">
        <f>100*SUMIF('12pxv'!$E$39:$E$492,$A197,'12pxv'!H$39:H$492)/sub_peso!EV197</f>
        <v>-0.34</v>
      </c>
      <c r="EW197">
        <f>100*SUMIF('12pxv'!$E$39:$E$492,$A197,'12pxv'!I$39:I$492)/sub_peso!EW197</f>
        <v>-0.62</v>
      </c>
      <c r="EX197">
        <f>100*SUMIF('12pxv'!$E$39:$E$492,$A197,'12pxv'!J$39:J$492)/sub_peso!EX197</f>
        <v>0.97</v>
      </c>
      <c r="EY197">
        <f>100*SUMIF('12pxv'!$E$39:$E$492,$A197,'12pxv'!K$39:K$492)/sub_peso!EY197</f>
        <v>2.3199999999999998</v>
      </c>
      <c r="EZ197">
        <f>100*SUMIF('12pxv'!$E$39:$E$492,$A197,'12pxv'!L$39:L$492)/sub_peso!EZ197</f>
        <v>0.95</v>
      </c>
      <c r="FA197">
        <f>100*SUMIF('12pxv'!$E$39:$E$492,$A197,'12pxv'!M$39:M$492)/sub_peso!FA197</f>
        <v>-0.06</v>
      </c>
      <c r="FB197">
        <f>100*SUMIF('12pxv'!$E$39:$E$492,$A197,'12pxv'!N$39:N$492)/sub_peso!FB197</f>
        <v>-0.6</v>
      </c>
      <c r="FC197">
        <f>100*SUMIF('12pxv'!$E$39:$E$492,$A197,'12pxv'!O$39:O$492)/sub_peso!FC197</f>
        <v>-0.39000000000000007</v>
      </c>
      <c r="FD197">
        <f>100*SUMIF('12pxv'!$E$39:$E$492,$A197,'12pxv'!P$39:P$492)/sub_peso!FD197</f>
        <v>0.47</v>
      </c>
      <c r="FE197">
        <f>100*SUMIF('12pxv'!$E$39:$E$492,$A197,'12pxv'!Q$39:Q$492)/sub_peso!FE197</f>
        <v>0.73</v>
      </c>
      <c r="FF197">
        <f>100*SUMIF('12pxv'!$E$39:$E$492,$A197,'12pxv'!R$39:R$492)/sub_peso!FF197</f>
        <v>1.23</v>
      </c>
      <c r="FG197">
        <f>100*SUMIF('12pxv'!$E$39:$E$492,$A197,'12pxv'!S$39:S$492)/sub_peso!FG197</f>
        <v>0.01</v>
      </c>
      <c r="FH197">
        <f>100*SUMIF('12pxv'!$E$39:$E$492,$A197,'12pxv'!T$39:T$492)/sub_peso!FH197</f>
        <v>-0.38000000000000006</v>
      </c>
      <c r="FI197">
        <f>100*SUMIF('12pxv'!$E$39:$E$492,$A197,'12pxv'!U$39:U$492)/sub_peso!FI197</f>
        <v>1.39</v>
      </c>
      <c r="FJ197">
        <f>100*SUMIF('12pxv'!$E$39:$E$492,$A197,'12pxv'!V$39:V$492)/sub_peso!FJ197</f>
        <v>1.66</v>
      </c>
      <c r="FK197">
        <f>100*SUMIF('12pxv'!$E$39:$E$492,$A197,'12pxv'!W$39:W$492)/sub_peso!FK197</f>
        <v>0.96</v>
      </c>
      <c r="FL197">
        <f>100*SUMIF('12pxv'!$E$39:$E$492,$A197,'12pxv'!X$39:X$492)/sub_peso!FL197</f>
        <v>1.01</v>
      </c>
      <c r="FM197">
        <f>100*SUMIF('12pxv'!$E$39:$E$492,$A197,'12pxv'!Y$39:Y$492)/sub_peso!FM197</f>
        <v>-7.0000000000000007E-2</v>
      </c>
      <c r="FN197">
        <f>100*SUMIF('12pxv'!$E$39:$E$492,$A197,'12pxv'!Z$39:Z$492)/sub_peso!FN197</f>
        <v>-0.84</v>
      </c>
      <c r="FO197">
        <f>100*SUMIF('12pxv'!$E$39:$E$492,$A197,'12pxv'!AA$39:AA$492)/sub_peso!FO197</f>
        <v>1.1200000000000001</v>
      </c>
      <c r="FP197">
        <f>100*SUMIF('12pxv'!$E$39:$E$492,$A197,'12pxv'!AB$39:AB$492)/sub_peso!FP197</f>
        <v>0.09</v>
      </c>
      <c r="FQ197">
        <f>100*SUMIF('12pxv'!$E$39:$E$492,$A197,'12pxv'!AC$39:AC$492)/sub_peso!FQ197</f>
        <v>0.56000000000000005</v>
      </c>
      <c r="FR197">
        <f>100*SUMIF('12pxv'!$E$39:$E$492,$A197,'12pxv'!AD$39:AD$492)/sub_peso!FR197</f>
        <v>-0.31</v>
      </c>
      <c r="FS197">
        <f>100*SUMIF('12pxv'!$E$39:$E$492,$A197,'12pxv'!AE$39:AE$492)/sub_peso!FS197</f>
        <v>1.38</v>
      </c>
      <c r="FT197">
        <f>100*SUMIF('12pxv'!$E$39:$E$492,$A197,'12pxv'!AF$39:AF$492)/sub_peso!FT197</f>
        <v>-0.76000000000000012</v>
      </c>
      <c r="FU197">
        <f>100*SUMIF('12pxv'!$E$39:$E$492,$A197,'12pxv'!AG$39:AG$492)/sub_peso!FU197</f>
        <v>1.6000000000000003</v>
      </c>
      <c r="FV197">
        <f>100*SUMIF('12pxv'!$E$39:$E$492,$A197,'12pxv'!AH$39:AH$492)/sub_peso!FV197</f>
        <v>1.64</v>
      </c>
      <c r="FW197">
        <f>100*SUMIF('12pxv'!$E$39:$E$492,$A197,'12pxv'!AI$39:AI$492)/sub_peso!FW197</f>
        <v>0.91</v>
      </c>
      <c r="FX197">
        <f>100*SUMIF('12pxv'!$E$39:$E$492,$A197,'12pxv'!AJ$39:AJ$492)/sub_peso!FX197</f>
        <v>1.72</v>
      </c>
      <c r="FY197">
        <f>100*SUMIF('12pxv'!$E$39:$E$492,$A197,'12pxv'!AK$39:AK$492)/sub_peso!FY197</f>
        <v>1.3</v>
      </c>
      <c r="FZ197">
        <f>100*SUMIF('12pxv'!$E$39:$E$492,$A197,'12pxv'!AL$39:AL$492)/sub_peso!FZ197</f>
        <v>-0.21999999999999997</v>
      </c>
      <c r="GA197">
        <f>100*SUMIF('12pxv'!$E$39:$E$492,$A197,'12pxv'!AM$39:AM$492)/sub_peso!GA197</f>
        <v>-1.39</v>
      </c>
      <c r="GB197">
        <f>100*SUMIF('12pxv'!$E$39:$E$492,$A197,'12pxv'!AN$39:AN$492)/sub_peso!GB197</f>
        <v>-0.27</v>
      </c>
    </row>
    <row r="198" spans="1:184" x14ac:dyDescent="0.25">
      <c r="A198" s="60">
        <v>4103005</v>
      </c>
      <c r="B198" s="56" t="s">
        <v>200</v>
      </c>
      <c r="C198" s="129">
        <v>-1.0421818181818181</v>
      </c>
      <c r="D198" s="129">
        <v>-3.9330985915492868E-2</v>
      </c>
      <c r="E198" s="129">
        <v>0.2491872791519435</v>
      </c>
      <c r="F198" s="129">
        <v>0.84143621766280097</v>
      </c>
      <c r="G198" s="129">
        <v>-0.17428571428571427</v>
      </c>
      <c r="H198" s="129">
        <v>0.20802158273381299</v>
      </c>
      <c r="I198" s="129">
        <v>0.87701897018970199</v>
      </c>
      <c r="J198" s="129">
        <v>-0.19197309417040354</v>
      </c>
      <c r="K198" s="129">
        <v>2.8225742574257429</v>
      </c>
      <c r="L198" s="129">
        <v>2.6122319859402459</v>
      </c>
      <c r="M198" s="129">
        <v>2.948688946015424</v>
      </c>
      <c r="N198" s="129">
        <v>1.2873121869782971</v>
      </c>
      <c r="O198" s="129">
        <v>-0.68280201342281888</v>
      </c>
      <c r="P198" s="129">
        <v>0.11534246575342463</v>
      </c>
      <c r="Q198" s="129">
        <v>0.19868150684931499</v>
      </c>
      <c r="R198" s="129">
        <v>-0.89803082191780803</v>
      </c>
      <c r="S198" s="129">
        <v>-1.0884155844155845</v>
      </c>
      <c r="T198" s="129">
        <v>-6.1477572559366769E-2</v>
      </c>
      <c r="U198" s="129">
        <v>-0.68011494252873561</v>
      </c>
      <c r="V198" s="129">
        <v>-1.0260142984807863</v>
      </c>
      <c r="W198" s="129">
        <v>1.0570652173913038E-2</v>
      </c>
      <c r="X198" s="129">
        <v>-0.39292993630573247</v>
      </c>
      <c r="Y198" s="129">
        <v>7.9523302752293583</v>
      </c>
      <c r="Z198" s="129">
        <v>1.8628717948717946</v>
      </c>
      <c r="AA198" s="129">
        <v>-1.4229752770673487</v>
      </c>
      <c r="AB198" s="129">
        <v>-2.1218885987815495</v>
      </c>
      <c r="AC198" s="129">
        <v>-1.0587355298308103</v>
      </c>
      <c r="AD198" s="129">
        <v>-0.31197822141560794</v>
      </c>
      <c r="AE198" s="129">
        <v>2.484725274725275</v>
      </c>
      <c r="AF198" s="129">
        <v>0.12699910152740343</v>
      </c>
      <c r="AG198" s="129">
        <v>-0.55081081081081085</v>
      </c>
      <c r="AH198" s="129">
        <v>2.6000000000000006E-2</v>
      </c>
      <c r="AI198" s="129">
        <v>1.0305758683729431</v>
      </c>
      <c r="AJ198" s="129">
        <v>1.6252554744525547</v>
      </c>
      <c r="AK198" s="129">
        <v>6.4964356435643564</v>
      </c>
      <c r="AL198" s="129">
        <v>2.1831467345207805</v>
      </c>
      <c r="AM198" s="129">
        <v>-3.2210756302521006</v>
      </c>
      <c r="AN198" s="129">
        <v>-1.9456069868995631</v>
      </c>
      <c r="AO198" s="129">
        <v>-1.3281434977578475</v>
      </c>
      <c r="AP198" s="129">
        <v>-0.54646408839779004</v>
      </c>
      <c r="AQ198" s="129">
        <v>-0.20126787416587225</v>
      </c>
      <c r="AR198" s="129">
        <v>0.75927875243664722</v>
      </c>
      <c r="AS198" s="129">
        <v>-0.5178656126482214</v>
      </c>
      <c r="AT198" s="129">
        <v>0.4344702320887992</v>
      </c>
      <c r="AU198" s="129">
        <v>0.93893184130213625</v>
      </c>
      <c r="AV198" s="129">
        <v>1.458770325203252</v>
      </c>
      <c r="AW198" s="129">
        <v>12.083229376257545</v>
      </c>
      <c r="AX198" s="129">
        <v>-0.28957923008057296</v>
      </c>
      <c r="AY198" s="129">
        <v>-2.8642574257425739</v>
      </c>
      <c r="AZ198" s="129">
        <v>-1.5589684014869887</v>
      </c>
      <c r="BA198" s="129">
        <v>7.7687916270218843E-2</v>
      </c>
      <c r="BB198" s="129">
        <v>-1.1749571020019065</v>
      </c>
      <c r="BC198" s="129">
        <v>0.13291102514506772</v>
      </c>
      <c r="BD198" s="129">
        <v>-1.2015145631067958</v>
      </c>
      <c r="BE198" s="129">
        <v>1.3361127596439173</v>
      </c>
      <c r="BF198" s="129">
        <v>-0.91578999018645735</v>
      </c>
      <c r="BG198" s="129">
        <v>1.710129482071713</v>
      </c>
      <c r="BH198" s="129">
        <v>7.8726843657817103</v>
      </c>
      <c r="BI198" s="129">
        <v>2.2272477064220184</v>
      </c>
      <c r="BJ198" s="129">
        <v>-1.1596651583710407</v>
      </c>
      <c r="BK198" s="129">
        <v>-2.0277079482439926</v>
      </c>
      <c r="BL198" s="129">
        <v>-0.15518518518518512</v>
      </c>
      <c r="BM198" s="129">
        <v>0.3929484732824427</v>
      </c>
      <c r="BN198" s="129">
        <v>1.00621776504298</v>
      </c>
      <c r="BO198" s="129">
        <v>1.4740952380952379</v>
      </c>
      <c r="BP198" s="129">
        <v>0.23670766319772943</v>
      </c>
      <c r="BQ198" s="129">
        <v>5.2960151802656549E-2</v>
      </c>
      <c r="BR198" s="129">
        <v>1.0711545801526716</v>
      </c>
      <c r="BS198" s="129">
        <v>3.6991920152091256</v>
      </c>
      <c r="BT198" s="129">
        <v>11.05035185185185</v>
      </c>
      <c r="BU198" s="129">
        <v>-0.56282845188284536</v>
      </c>
      <c r="BV198" s="129">
        <v>-0.24161480235492014</v>
      </c>
      <c r="BW198" s="129">
        <v>-0.89508030431107366</v>
      </c>
      <c r="BX198" s="129">
        <v>-2.0889325362937665</v>
      </c>
      <c r="BY198" s="129">
        <v>0.82394045534150628</v>
      </c>
      <c r="BZ198" s="129">
        <v>0.13532808398950133</v>
      </c>
      <c r="CA198" s="129">
        <v>0.36382791922739244</v>
      </c>
      <c r="CB198" s="129">
        <v>9.4609306409130803E-2</v>
      </c>
      <c r="CC198" s="129">
        <v>-0.44755066079295164</v>
      </c>
      <c r="CD198" s="129">
        <v>-1.1793960923623436E-2</v>
      </c>
      <c r="CE198" s="129">
        <v>9.7277074041034783</v>
      </c>
      <c r="CF198" s="129">
        <v>4.5478338762214987</v>
      </c>
      <c r="CG198" s="129">
        <v>0.29948598130841109</v>
      </c>
      <c r="CH198" s="129">
        <v>-1.0900000000000001</v>
      </c>
      <c r="CI198" s="129">
        <v>-2.2200000000000002</v>
      </c>
      <c r="CJ198" s="129">
        <v>-1.18</v>
      </c>
      <c r="CK198" s="129">
        <v>0.6</v>
      </c>
      <c r="CL198" s="129">
        <v>0.92000000000000015</v>
      </c>
      <c r="CM198" s="129">
        <v>0.12</v>
      </c>
      <c r="CN198" s="129">
        <v>-0.12</v>
      </c>
      <c r="CO198" s="129">
        <v>-0.25</v>
      </c>
      <c r="CP198" s="129">
        <v>1.06</v>
      </c>
      <c r="CQ198" s="129">
        <v>0.33000000000000007</v>
      </c>
      <c r="CR198" s="129">
        <v>5.4200000000000008</v>
      </c>
      <c r="CS198" s="129">
        <v>1.25</v>
      </c>
      <c r="CT198" s="129">
        <v>-1.9499999999999997</v>
      </c>
      <c r="CU198" s="129">
        <v>-2.5400000000000005</v>
      </c>
      <c r="CV198" s="129">
        <v>-0.71</v>
      </c>
      <c r="CW198" s="129">
        <v>1.4</v>
      </c>
      <c r="CX198" s="129">
        <v>-0.7</v>
      </c>
      <c r="CY198" s="129">
        <v>1.01</v>
      </c>
      <c r="CZ198" s="129">
        <v>-0.18</v>
      </c>
      <c r="DA198" s="129">
        <v>-0.81999999999999984</v>
      </c>
      <c r="DB198" s="129">
        <v>1.49</v>
      </c>
      <c r="DC198" s="129">
        <v>1.2</v>
      </c>
      <c r="DD198" s="129">
        <v>9.240000000000002</v>
      </c>
      <c r="DE198" s="129">
        <v>2.1699999999999995</v>
      </c>
      <c r="DF198" s="129">
        <v>0.77</v>
      </c>
      <c r="DG198" s="129">
        <v>5.9999999999999991E-2</v>
      </c>
      <c r="DH198" s="129">
        <v>0.64</v>
      </c>
      <c r="DI198" s="129">
        <v>1.74</v>
      </c>
      <c r="DJ198" s="129">
        <v>0.22</v>
      </c>
      <c r="DK198" s="129">
        <v>0.61</v>
      </c>
      <c r="DL198" s="129">
        <v>0.15</v>
      </c>
      <c r="DM198" s="129">
        <v>-1.52</v>
      </c>
      <c r="DN198" s="129">
        <v>8.3300000000000018</v>
      </c>
      <c r="DO198" s="129">
        <v>2.67</v>
      </c>
      <c r="DP198" s="129">
        <v>3.01</v>
      </c>
      <c r="DQ198" s="129">
        <v>1.38</v>
      </c>
      <c r="DR198" s="129">
        <v>0.22</v>
      </c>
      <c r="DS198" s="129">
        <v>-2.12</v>
      </c>
      <c r="DT198" s="129">
        <v>-1.9</v>
      </c>
      <c r="DU198" s="129">
        <v>-0.02</v>
      </c>
      <c r="DV198" s="129">
        <v>1.8800000000000001</v>
      </c>
      <c r="DW198" s="129">
        <v>1.51</v>
      </c>
      <c r="DX198" s="129">
        <v>-2.84</v>
      </c>
      <c r="DY198" s="129">
        <v>-7.3</v>
      </c>
      <c r="DZ198" s="129">
        <v>2.56</v>
      </c>
      <c r="EA198" s="129">
        <v>5.7999999999999989</v>
      </c>
      <c r="EB198" s="129">
        <v>2.09</v>
      </c>
      <c r="EC198" s="129">
        <v>2.5</v>
      </c>
      <c r="ED198" s="129">
        <v>-1.7099999999999997</v>
      </c>
      <c r="EE198" s="129">
        <v>-1.37</v>
      </c>
      <c r="EF198" s="129">
        <v>-1.53</v>
      </c>
      <c r="EG198" s="129">
        <v>0.04</v>
      </c>
      <c r="EH198" s="129">
        <v>0.94999999999999984</v>
      </c>
      <c r="EI198" s="129">
        <v>0.51</v>
      </c>
      <c r="EJ198" s="129">
        <v>-0.01</v>
      </c>
      <c r="EK198" s="129">
        <v>-0.06</v>
      </c>
      <c r="EL198" s="129">
        <v>3.66</v>
      </c>
      <c r="EM198" s="129">
        <v>2.4700000000000002</v>
      </c>
      <c r="EN198" s="129">
        <v>2.58</v>
      </c>
      <c r="EO198" s="129">
        <v>1.1299999999999999</v>
      </c>
      <c r="EP198" s="129">
        <v>0.12000000000000001</v>
      </c>
      <c r="EQ198" s="129">
        <v>-1.95</v>
      </c>
      <c r="ER198" s="129">
        <v>-4.54</v>
      </c>
      <c r="ES198" s="129">
        <v>0.77999999999999992</v>
      </c>
      <c r="ET198" s="129">
        <v>0.53</v>
      </c>
      <c r="EU198" s="129">
        <v>0.28000000000000003</v>
      </c>
      <c r="EV198">
        <f>100*SUMIF('12pxv'!$E$39:$E$492,$A198,'12pxv'!H$39:H$492)/sub_peso!EV198</f>
        <v>0.71</v>
      </c>
      <c r="EW198">
        <f>100*SUMIF('12pxv'!$E$39:$E$492,$A198,'12pxv'!I$39:I$492)/sub_peso!EW198</f>
        <v>6.9999999999999993E-2</v>
      </c>
      <c r="EX198">
        <f>100*SUMIF('12pxv'!$E$39:$E$492,$A198,'12pxv'!J$39:J$492)/sub_peso!EX198</f>
        <v>2.3199999999999998</v>
      </c>
      <c r="EY198">
        <f>100*SUMIF('12pxv'!$E$39:$E$492,$A198,'12pxv'!K$39:K$492)/sub_peso!EY198</f>
        <v>3.0399999999999996</v>
      </c>
      <c r="EZ198">
        <f>100*SUMIF('12pxv'!$E$39:$E$492,$A198,'12pxv'!L$39:L$492)/sub_peso!EZ198</f>
        <v>3.75</v>
      </c>
      <c r="FA198">
        <f>100*SUMIF('12pxv'!$E$39:$E$492,$A198,'12pxv'!M$39:M$492)/sub_peso!FA198</f>
        <v>1.9199999999999997</v>
      </c>
      <c r="FB198">
        <f>100*SUMIF('12pxv'!$E$39:$E$492,$A198,'12pxv'!N$39:N$492)/sub_peso!FB198</f>
        <v>-1.92</v>
      </c>
      <c r="FC198">
        <f>100*SUMIF('12pxv'!$E$39:$E$492,$A198,'12pxv'!O$39:O$492)/sub_peso!FC198</f>
        <v>-4</v>
      </c>
      <c r="FD198">
        <f>100*SUMIF('12pxv'!$E$39:$E$492,$A198,'12pxv'!P$39:P$492)/sub_peso!FD198</f>
        <v>-0.35000000000000003</v>
      </c>
      <c r="FE198">
        <f>100*SUMIF('12pxv'!$E$39:$E$492,$A198,'12pxv'!Q$39:Q$492)/sub_peso!FE198</f>
        <v>2.0299999999999998</v>
      </c>
      <c r="FF198">
        <f>100*SUMIF('12pxv'!$E$39:$E$492,$A198,'12pxv'!R$39:R$492)/sub_peso!FF198</f>
        <v>0.62000000000000011</v>
      </c>
      <c r="FG198">
        <f>100*SUMIF('12pxv'!$E$39:$E$492,$A198,'12pxv'!S$39:S$492)/sub_peso!FG198</f>
        <v>1.06</v>
      </c>
      <c r="FH198">
        <f>100*SUMIF('12pxv'!$E$39:$E$492,$A198,'12pxv'!T$39:T$492)/sub_peso!FH198</f>
        <v>-0.31999999999999995</v>
      </c>
      <c r="FI198">
        <f>100*SUMIF('12pxv'!$E$39:$E$492,$A198,'12pxv'!U$39:U$492)/sub_peso!FI198</f>
        <v>0.81</v>
      </c>
      <c r="FJ198">
        <f>100*SUMIF('12pxv'!$E$39:$E$492,$A198,'12pxv'!V$39:V$492)/sub_peso!FJ198</f>
        <v>0.66</v>
      </c>
      <c r="FK198">
        <f>100*SUMIF('12pxv'!$E$39:$E$492,$A198,'12pxv'!W$39:W$492)/sub_peso!FK198</f>
        <v>4.5</v>
      </c>
      <c r="FL198">
        <f>100*SUMIF('12pxv'!$E$39:$E$492,$A198,'12pxv'!X$39:X$492)/sub_peso!FL198</f>
        <v>2.5099999999999998</v>
      </c>
      <c r="FM198">
        <f>100*SUMIF('12pxv'!$E$39:$E$492,$A198,'12pxv'!Y$39:Y$492)/sub_peso!FM198</f>
        <v>-0.48</v>
      </c>
      <c r="FN198">
        <f>100*SUMIF('12pxv'!$E$39:$E$492,$A198,'12pxv'!Z$39:Z$492)/sub_peso!FN198</f>
        <v>-1.61</v>
      </c>
      <c r="FO198">
        <f>100*SUMIF('12pxv'!$E$39:$E$492,$A198,'12pxv'!AA$39:AA$492)/sub_peso!FO198</f>
        <v>-1.74</v>
      </c>
      <c r="FP198">
        <f>100*SUMIF('12pxv'!$E$39:$E$492,$A198,'12pxv'!AB$39:AB$492)/sub_peso!FP198</f>
        <v>-2.0299999999999998</v>
      </c>
      <c r="FQ198">
        <f>100*SUMIF('12pxv'!$E$39:$E$492,$A198,'12pxv'!AC$39:AC$492)/sub_peso!FQ198</f>
        <v>1.02</v>
      </c>
      <c r="FR198">
        <f>100*SUMIF('12pxv'!$E$39:$E$492,$A198,'12pxv'!AD$39:AD$492)/sub_peso!FR198</f>
        <v>-0.16</v>
      </c>
      <c r="FS198">
        <f>100*SUMIF('12pxv'!$E$39:$E$492,$A198,'12pxv'!AE$39:AE$492)/sub_peso!FS198</f>
        <v>1.1100000000000001</v>
      </c>
      <c r="FT198">
        <f>100*SUMIF('12pxv'!$E$39:$E$492,$A198,'12pxv'!AF$39:AF$492)/sub_peso!FT198</f>
        <v>-1.03</v>
      </c>
      <c r="FU198">
        <f>100*SUMIF('12pxv'!$E$39:$E$492,$A198,'12pxv'!AG$39:AG$492)/sub_peso!FU198</f>
        <v>1.38</v>
      </c>
      <c r="FV198">
        <f>100*SUMIF('12pxv'!$E$39:$E$492,$A198,'12pxv'!AH$39:AH$492)/sub_peso!FV198</f>
        <v>0.97999999999999987</v>
      </c>
      <c r="FW198">
        <f>100*SUMIF('12pxv'!$E$39:$E$492,$A198,'12pxv'!AI$39:AI$492)/sub_peso!FW198</f>
        <v>1.27</v>
      </c>
      <c r="FX198">
        <f>100*SUMIF('12pxv'!$E$39:$E$492,$A198,'12pxv'!AJ$39:AJ$492)/sub_peso!FX198</f>
        <v>1.1900000000000002</v>
      </c>
      <c r="FY198">
        <f>100*SUMIF('12pxv'!$E$39:$E$492,$A198,'12pxv'!AK$39:AK$492)/sub_peso!FY198</f>
        <v>3.28</v>
      </c>
      <c r="FZ198">
        <f>100*SUMIF('12pxv'!$E$39:$E$492,$A198,'12pxv'!AL$39:AL$492)/sub_peso!FZ198</f>
        <v>-1.49</v>
      </c>
      <c r="GA198">
        <f>100*SUMIF('12pxv'!$E$39:$E$492,$A198,'12pxv'!AM$39:AM$492)/sub_peso!GA198</f>
        <v>-2.93</v>
      </c>
      <c r="GB198">
        <f>100*SUMIF('12pxv'!$E$39:$E$492,$A198,'12pxv'!AN$39:AN$492)/sub_peso!GB198</f>
        <v>-3.79</v>
      </c>
    </row>
    <row r="199" spans="1:184" x14ac:dyDescent="0.25">
      <c r="A199" s="60">
        <v>4103007</v>
      </c>
      <c r="B199" s="56" t="s">
        <v>201</v>
      </c>
      <c r="C199" s="129">
        <v>-0.33</v>
      </c>
      <c r="D199" s="129">
        <v>1.3</v>
      </c>
      <c r="E199" s="129">
        <v>0.28999999999999998</v>
      </c>
      <c r="F199" s="129">
        <v>-0.56999999999999995</v>
      </c>
      <c r="G199" s="129">
        <v>-0.08</v>
      </c>
      <c r="H199" s="129">
        <v>0.28000000000000003</v>
      </c>
      <c r="I199" s="129">
        <v>-0.93999999999999984</v>
      </c>
      <c r="J199" s="129">
        <v>-2.35</v>
      </c>
      <c r="K199" s="129">
        <v>0.23000000000000004</v>
      </c>
      <c r="L199" s="129">
        <v>0.09</v>
      </c>
      <c r="M199" s="129">
        <v>-0.03</v>
      </c>
      <c r="N199" s="129">
        <v>1.37</v>
      </c>
      <c r="O199" s="129">
        <v>0.02</v>
      </c>
      <c r="P199" s="129">
        <v>-0.48</v>
      </c>
      <c r="Q199" s="129">
        <v>-0.17</v>
      </c>
      <c r="R199" s="129">
        <v>0.41000000000000003</v>
      </c>
      <c r="S199" s="129">
        <v>-0.85</v>
      </c>
      <c r="T199" s="129">
        <v>1.36</v>
      </c>
      <c r="U199" s="129">
        <v>-1.76</v>
      </c>
      <c r="V199" s="129">
        <v>-1.3</v>
      </c>
      <c r="W199" s="129">
        <v>-1.57</v>
      </c>
      <c r="X199" s="129">
        <v>-0.28999999999999998</v>
      </c>
      <c r="Y199" s="129">
        <v>0.97</v>
      </c>
      <c r="Z199" s="129">
        <v>0.24000000000000002</v>
      </c>
      <c r="AA199" s="129">
        <v>0.24000000000000002</v>
      </c>
      <c r="AB199" s="129">
        <v>-0.72</v>
      </c>
      <c r="AC199" s="129">
        <v>0.45999999999999996</v>
      </c>
      <c r="AD199" s="129">
        <v>1.1200000000000001</v>
      </c>
      <c r="AE199" s="129">
        <v>2.6099999999999994</v>
      </c>
      <c r="AF199" s="129">
        <v>0.37</v>
      </c>
      <c r="AG199" s="129">
        <v>-1.29</v>
      </c>
      <c r="AH199" s="129">
        <v>0.17</v>
      </c>
      <c r="AI199" s="129">
        <v>-0.26</v>
      </c>
      <c r="AJ199" s="129">
        <v>1.67</v>
      </c>
      <c r="AK199" s="129">
        <v>0.66</v>
      </c>
      <c r="AL199" s="129">
        <v>2.35</v>
      </c>
      <c r="AM199" s="129">
        <v>0.71</v>
      </c>
      <c r="AN199" s="129">
        <v>-0.76</v>
      </c>
      <c r="AO199" s="129">
        <v>2.4</v>
      </c>
      <c r="AP199" s="129">
        <v>3.0000000000000006E-2</v>
      </c>
      <c r="AQ199" s="129">
        <v>5.9999999999999984E-2</v>
      </c>
      <c r="AR199" s="129">
        <v>0.92</v>
      </c>
      <c r="AS199" s="129">
        <v>0.26999999999999996</v>
      </c>
      <c r="AT199" s="129">
        <v>0.53000000000000014</v>
      </c>
      <c r="AU199" s="129">
        <v>-0.19</v>
      </c>
      <c r="AV199" s="129">
        <v>1.7800000000000002</v>
      </c>
      <c r="AW199" s="129">
        <v>1.69</v>
      </c>
      <c r="AX199" s="129">
        <v>1.3599999999999999</v>
      </c>
      <c r="AY199" s="129">
        <v>0.75</v>
      </c>
      <c r="AZ199" s="129">
        <v>1.34</v>
      </c>
      <c r="BA199" s="129">
        <v>0.90000000000000013</v>
      </c>
      <c r="BB199" s="129">
        <v>0.79000000000000015</v>
      </c>
      <c r="BC199" s="129">
        <v>1.31</v>
      </c>
      <c r="BD199" s="129">
        <v>0.57999999999999996</v>
      </c>
      <c r="BE199" s="129">
        <v>-0.13</v>
      </c>
      <c r="BF199" s="129">
        <v>0.09</v>
      </c>
      <c r="BG199" s="129">
        <v>1.02</v>
      </c>
      <c r="BH199" s="129">
        <v>0.46000000000000008</v>
      </c>
      <c r="BI199" s="129">
        <v>3.7400000000000011</v>
      </c>
      <c r="BJ199" s="129">
        <v>1.8800000000000001</v>
      </c>
      <c r="BK199" s="129">
        <v>0.53</v>
      </c>
      <c r="BL199" s="129">
        <v>0.85</v>
      </c>
      <c r="BM199" s="129">
        <v>-0.2</v>
      </c>
      <c r="BN199" s="129">
        <v>1.63</v>
      </c>
      <c r="BO199" s="129">
        <v>2.1000000000000005</v>
      </c>
      <c r="BP199" s="129">
        <v>0.27</v>
      </c>
      <c r="BQ199" s="129">
        <v>-0.93</v>
      </c>
      <c r="BR199" s="129">
        <v>0.32</v>
      </c>
      <c r="BS199" s="129">
        <v>1.4299999999999997</v>
      </c>
      <c r="BT199" s="129">
        <v>1.0399999999999998</v>
      </c>
      <c r="BU199" s="129">
        <v>0.37</v>
      </c>
      <c r="BV199" s="129">
        <v>1.1200000000000001</v>
      </c>
      <c r="BW199" s="129">
        <v>-1.1599999999999999</v>
      </c>
      <c r="BX199" s="129">
        <v>0.01</v>
      </c>
      <c r="BY199" s="129">
        <v>0.25000000000000006</v>
      </c>
      <c r="BZ199" s="129">
        <v>0.78</v>
      </c>
      <c r="CA199" s="129">
        <v>-0.13</v>
      </c>
      <c r="CB199" s="129">
        <v>1.06</v>
      </c>
      <c r="CC199" s="129">
        <v>-0.5</v>
      </c>
      <c r="CD199" s="129">
        <v>0.26999999999999996</v>
      </c>
      <c r="CE199" s="129">
        <v>1.86</v>
      </c>
      <c r="CF199" s="129">
        <v>-0.03</v>
      </c>
      <c r="CG199" s="129">
        <v>0.35</v>
      </c>
      <c r="CH199" s="129">
        <v>-1.5599999999999998</v>
      </c>
      <c r="CI199" s="129">
        <v>-1.58</v>
      </c>
      <c r="CJ199" s="129">
        <v>2.2400000000000002</v>
      </c>
      <c r="CK199" s="129">
        <v>2.06</v>
      </c>
      <c r="CL199" s="129">
        <v>0.48</v>
      </c>
      <c r="CM199" s="129">
        <v>1.52</v>
      </c>
      <c r="CN199" s="129">
        <v>-0.92</v>
      </c>
      <c r="CO199" s="129">
        <v>-1.93</v>
      </c>
      <c r="CP199" s="129">
        <v>-1.46</v>
      </c>
      <c r="CQ199" s="129">
        <v>0.43000000000000005</v>
      </c>
      <c r="CR199" s="129">
        <v>3.01</v>
      </c>
      <c r="CS199" s="129">
        <v>3.07</v>
      </c>
      <c r="CT199" s="129">
        <v>-0.43</v>
      </c>
      <c r="CU199" s="129">
        <v>-2.17</v>
      </c>
      <c r="CV199" s="129">
        <v>-0.93</v>
      </c>
      <c r="CW199" s="129">
        <v>0.95</v>
      </c>
      <c r="CX199" s="129">
        <v>0.15</v>
      </c>
      <c r="CY199" s="129">
        <v>2.5300000000000002</v>
      </c>
      <c r="CZ199" s="129">
        <v>-0.14000000000000001</v>
      </c>
      <c r="DA199" s="129">
        <v>-1.4400000000000002</v>
      </c>
      <c r="DB199" s="129">
        <v>1.23</v>
      </c>
      <c r="DC199" s="129">
        <v>-0.9</v>
      </c>
      <c r="DD199" s="129">
        <v>2.19</v>
      </c>
      <c r="DE199" s="129">
        <v>2.12</v>
      </c>
      <c r="DF199" s="129">
        <v>1.4</v>
      </c>
      <c r="DG199" s="129">
        <v>2.27</v>
      </c>
      <c r="DH199" s="129">
        <v>1.46</v>
      </c>
      <c r="DI199" s="129">
        <v>0.43</v>
      </c>
      <c r="DJ199" s="129">
        <v>-1.07</v>
      </c>
      <c r="DK199" s="129">
        <v>3.01</v>
      </c>
      <c r="DL199" s="129">
        <v>-0.39</v>
      </c>
      <c r="DM199" s="129">
        <v>-1.1299999999999997</v>
      </c>
      <c r="DN199" s="129">
        <v>1.9</v>
      </c>
      <c r="DO199" s="129">
        <v>2.17</v>
      </c>
      <c r="DP199" s="129">
        <v>1.3199999999999998</v>
      </c>
      <c r="DQ199" s="129">
        <v>2.8199999999999994</v>
      </c>
      <c r="DR199" s="129">
        <v>-1.3100000000000003</v>
      </c>
      <c r="DS199" s="129">
        <v>-0.75000000000000011</v>
      </c>
      <c r="DT199" s="129">
        <v>1.84</v>
      </c>
      <c r="DU199" s="129">
        <v>0.56000000000000005</v>
      </c>
      <c r="DV199" s="129">
        <v>-0.24</v>
      </c>
      <c r="DW199" s="129">
        <v>-0.08</v>
      </c>
      <c r="DX199" s="129">
        <v>-0.56999999999999995</v>
      </c>
      <c r="DY199" s="129">
        <v>0.45</v>
      </c>
      <c r="DZ199" s="129">
        <v>0.77</v>
      </c>
      <c r="EA199" s="129">
        <v>0.56000000000000005</v>
      </c>
      <c r="EB199" s="129">
        <v>-0.44</v>
      </c>
      <c r="EC199" s="129">
        <v>-1.5</v>
      </c>
      <c r="ED199" s="129">
        <v>2.4800000000000004</v>
      </c>
      <c r="EE199" s="129">
        <v>0.77999999999999992</v>
      </c>
      <c r="EF199" s="129">
        <v>2.1499999999999995</v>
      </c>
      <c r="EG199" s="129">
        <v>0.31</v>
      </c>
      <c r="EH199" s="129">
        <v>3.5800000000000005</v>
      </c>
      <c r="EI199" s="129">
        <v>1.4400000000000002</v>
      </c>
      <c r="EJ199" s="129">
        <v>-0.54000000000000015</v>
      </c>
      <c r="EK199" s="129">
        <v>-0.34</v>
      </c>
      <c r="EL199" s="129">
        <v>3.31</v>
      </c>
      <c r="EM199" s="129">
        <v>2.19</v>
      </c>
      <c r="EN199" s="129">
        <v>1.5699999999999998</v>
      </c>
      <c r="EO199" s="129">
        <v>0.15</v>
      </c>
      <c r="EP199" s="129">
        <v>2.5400000000000005</v>
      </c>
      <c r="EQ199" s="129">
        <v>0.33</v>
      </c>
      <c r="ER199" s="129">
        <v>2.97</v>
      </c>
      <c r="ES199" s="129">
        <v>1.1600000000000001</v>
      </c>
      <c r="ET199" s="129">
        <v>-0.04</v>
      </c>
      <c r="EU199" s="129">
        <v>2.9</v>
      </c>
      <c r="EV199">
        <f>100*SUMIF('12pxv'!$E$39:$E$492,$A199,'12pxv'!H$39:H$492)/sub_peso!EV199</f>
        <v>-0.14000000000000001</v>
      </c>
      <c r="EW199">
        <f>100*SUMIF('12pxv'!$E$39:$E$492,$A199,'12pxv'!I$39:I$492)/sub_peso!EW199</f>
        <v>-1.68</v>
      </c>
      <c r="EX199">
        <f>100*SUMIF('12pxv'!$E$39:$E$492,$A199,'12pxv'!J$39:J$492)/sub_peso!EX199</f>
        <v>-1.3000000000000003</v>
      </c>
      <c r="EY199">
        <f>100*SUMIF('12pxv'!$E$39:$E$492,$A199,'12pxv'!K$39:K$492)/sub_peso!EY199</f>
        <v>1.1200000000000001</v>
      </c>
      <c r="EZ199">
        <f>100*SUMIF('12pxv'!$E$39:$E$492,$A199,'12pxv'!L$39:L$492)/sub_peso!EZ199</f>
        <v>-0.36</v>
      </c>
      <c r="FA199">
        <f>100*SUMIF('12pxv'!$E$39:$E$492,$A199,'12pxv'!M$39:M$492)/sub_peso!FA199</f>
        <v>0.14000000000000001</v>
      </c>
      <c r="FB199">
        <f>100*SUMIF('12pxv'!$E$39:$E$492,$A199,'12pxv'!N$39:N$492)/sub_peso!FB199</f>
        <v>0.74999999999999989</v>
      </c>
      <c r="FC199">
        <f>100*SUMIF('12pxv'!$E$39:$E$492,$A199,'12pxv'!O$39:O$492)/sub_peso!FC199</f>
        <v>0.09</v>
      </c>
      <c r="FD199">
        <f>100*SUMIF('12pxv'!$E$39:$E$492,$A199,'12pxv'!P$39:P$492)/sub_peso!FD199</f>
        <v>-0.59</v>
      </c>
      <c r="FE199">
        <f>100*SUMIF('12pxv'!$E$39:$E$492,$A199,'12pxv'!Q$39:Q$492)/sub_peso!FE199</f>
        <v>1.17</v>
      </c>
      <c r="FF199">
        <f>100*SUMIF('12pxv'!$E$39:$E$492,$A199,'12pxv'!R$39:R$492)/sub_peso!FF199</f>
        <v>0.33999999999999997</v>
      </c>
      <c r="FG199">
        <f>100*SUMIF('12pxv'!$E$39:$E$492,$A199,'12pxv'!S$39:S$492)/sub_peso!FG199</f>
        <v>1.7200000000000002</v>
      </c>
      <c r="FH199">
        <f>100*SUMIF('12pxv'!$E$39:$E$492,$A199,'12pxv'!T$39:T$492)/sub_peso!FH199</f>
        <v>0.33</v>
      </c>
      <c r="FI199">
        <f>100*SUMIF('12pxv'!$E$39:$E$492,$A199,'12pxv'!U$39:U$492)/sub_peso!FI199</f>
        <v>0.19</v>
      </c>
      <c r="FJ199">
        <f>100*SUMIF('12pxv'!$E$39:$E$492,$A199,'12pxv'!V$39:V$492)/sub_peso!FJ199</f>
        <v>-0.23</v>
      </c>
      <c r="FK199">
        <f>100*SUMIF('12pxv'!$E$39:$E$492,$A199,'12pxv'!W$39:W$492)/sub_peso!FK199</f>
        <v>1.1599999999999999</v>
      </c>
      <c r="FL199">
        <f>100*SUMIF('12pxv'!$E$39:$E$492,$A199,'12pxv'!X$39:X$492)/sub_peso!FL199</f>
        <v>0.78999999999999992</v>
      </c>
      <c r="FM199">
        <f>100*SUMIF('12pxv'!$E$39:$E$492,$A199,'12pxv'!Y$39:Y$492)/sub_peso!FM199</f>
        <v>1.3899999999999997</v>
      </c>
      <c r="FN199">
        <f>100*SUMIF('12pxv'!$E$39:$E$492,$A199,'12pxv'!Z$39:Z$492)/sub_peso!FN199</f>
        <v>0.16</v>
      </c>
      <c r="FO199">
        <f>100*SUMIF('12pxv'!$E$39:$E$492,$A199,'12pxv'!AA$39:AA$492)/sub_peso!FO199</f>
        <v>-0.75</v>
      </c>
      <c r="FP199">
        <f>100*SUMIF('12pxv'!$E$39:$E$492,$A199,'12pxv'!AB$39:AB$492)/sub_peso!FP199</f>
        <v>-0.56000000000000005</v>
      </c>
      <c r="FQ199">
        <f>100*SUMIF('12pxv'!$E$39:$E$492,$A199,'12pxv'!AC$39:AC$492)/sub_peso!FQ199</f>
        <v>0.77000000000000013</v>
      </c>
      <c r="FR199">
        <f>100*SUMIF('12pxv'!$E$39:$E$492,$A199,'12pxv'!AD$39:AD$492)/sub_peso!FR199</f>
        <v>1.1000000000000001</v>
      </c>
      <c r="FS199">
        <f>100*SUMIF('12pxv'!$E$39:$E$492,$A199,'12pxv'!AE$39:AE$492)/sub_peso!FS199</f>
        <v>0.35</v>
      </c>
      <c r="FT199">
        <f>100*SUMIF('12pxv'!$E$39:$E$492,$A199,'12pxv'!AF$39:AF$492)/sub_peso!FT199</f>
        <v>-0.32</v>
      </c>
      <c r="FU199">
        <f>100*SUMIF('12pxv'!$E$39:$E$492,$A199,'12pxv'!AG$39:AG$492)/sub_peso!FU199</f>
        <v>0.38</v>
      </c>
      <c r="FV199">
        <f>100*SUMIF('12pxv'!$E$39:$E$492,$A199,'12pxv'!AH$39:AH$492)/sub_peso!FV199</f>
        <v>1.58</v>
      </c>
      <c r="FW199">
        <f>100*SUMIF('12pxv'!$E$39:$E$492,$A199,'12pxv'!AI$39:AI$492)/sub_peso!FW199</f>
        <v>1.9800000000000002</v>
      </c>
      <c r="FX199">
        <f>100*SUMIF('12pxv'!$E$39:$E$492,$A199,'12pxv'!AJ$39:AJ$492)/sub_peso!FX199</f>
        <v>1.57</v>
      </c>
      <c r="FY199">
        <f>100*SUMIF('12pxv'!$E$39:$E$492,$A199,'12pxv'!AK$39:AK$492)/sub_peso!FY199</f>
        <v>0.71000000000000008</v>
      </c>
      <c r="FZ199">
        <f>100*SUMIF('12pxv'!$E$39:$E$492,$A199,'12pxv'!AL$39:AL$492)/sub_peso!FZ199</f>
        <v>-0.3</v>
      </c>
      <c r="GA199">
        <f>100*SUMIF('12pxv'!$E$39:$E$492,$A199,'12pxv'!AM$39:AM$492)/sub_peso!GA199</f>
        <v>-0.62999999999999989</v>
      </c>
      <c r="GB199">
        <f>100*SUMIF('12pxv'!$E$39:$E$492,$A199,'12pxv'!AN$39:AN$492)/sub_peso!GB199</f>
        <v>-0.41</v>
      </c>
    </row>
    <row r="200" spans="1:184" x14ac:dyDescent="0.25">
      <c r="A200" s="60">
        <v>4103008</v>
      </c>
      <c r="B200" s="56" t="s">
        <v>202</v>
      </c>
      <c r="C200" s="129">
        <v>0.43</v>
      </c>
      <c r="D200" s="129">
        <v>1.31</v>
      </c>
      <c r="E200" s="129">
        <v>0.59</v>
      </c>
      <c r="F200" s="129">
        <v>1.4</v>
      </c>
      <c r="G200" s="129">
        <v>1.04</v>
      </c>
      <c r="H200" s="129">
        <v>0.48</v>
      </c>
      <c r="I200" s="129">
        <v>0.87000000000000011</v>
      </c>
      <c r="J200" s="129">
        <v>-3.07</v>
      </c>
      <c r="K200" s="129">
        <v>-2.6</v>
      </c>
      <c r="L200" s="129">
        <v>-0.51</v>
      </c>
      <c r="M200" s="129">
        <v>0.62</v>
      </c>
      <c r="N200" s="129">
        <v>0.91</v>
      </c>
      <c r="O200" s="129">
        <v>1.8</v>
      </c>
      <c r="P200" s="129">
        <v>1.95</v>
      </c>
      <c r="Q200" s="129">
        <v>0.63</v>
      </c>
      <c r="R200" s="129">
        <v>1.2499999999999998</v>
      </c>
      <c r="S200" s="129">
        <v>1.43</v>
      </c>
      <c r="T200" s="129">
        <v>0.32000000000000006</v>
      </c>
      <c r="U200" s="129">
        <v>-0.91</v>
      </c>
      <c r="V200" s="129">
        <v>-1.1200000000000001</v>
      </c>
      <c r="W200" s="129">
        <v>-1.1399999999999999</v>
      </c>
      <c r="X200" s="129">
        <v>-0.72999999999999987</v>
      </c>
      <c r="Y200" s="129">
        <v>0.5</v>
      </c>
      <c r="Z200" s="129">
        <v>0.33</v>
      </c>
      <c r="AA200" s="129">
        <v>0.28999999999999998</v>
      </c>
      <c r="AB200" s="129">
        <v>0.55000000000000004</v>
      </c>
      <c r="AC200" s="129">
        <v>0.92</v>
      </c>
      <c r="AD200" s="129">
        <v>0.56999999999999995</v>
      </c>
      <c r="AE200" s="129">
        <v>5.09</v>
      </c>
      <c r="AF200" s="129">
        <v>0.02</v>
      </c>
      <c r="AG200" s="129">
        <v>0.11999999999999998</v>
      </c>
      <c r="AH200" s="129">
        <v>-0.36</v>
      </c>
      <c r="AI200" s="129">
        <v>-0.84000000000000008</v>
      </c>
      <c r="AJ200" s="129">
        <v>1.5399999999999998</v>
      </c>
      <c r="AK200" s="129">
        <v>-1</v>
      </c>
      <c r="AL200" s="129">
        <v>1.44</v>
      </c>
      <c r="AM200" s="129">
        <v>2.88</v>
      </c>
      <c r="AN200" s="129">
        <v>1.3199999999999998</v>
      </c>
      <c r="AO200" s="129">
        <v>-1.0900000000000001</v>
      </c>
      <c r="AP200" s="129">
        <v>0.69</v>
      </c>
      <c r="AQ200" s="129">
        <v>1.54</v>
      </c>
      <c r="AR200" s="129">
        <v>0.76999999999999991</v>
      </c>
      <c r="AS200" s="129">
        <v>-0.57999999999999996</v>
      </c>
      <c r="AT200" s="129">
        <v>-1.1299999999999999</v>
      </c>
      <c r="AU200" s="129">
        <v>-0.76</v>
      </c>
      <c r="AV200" s="129">
        <v>1.55</v>
      </c>
      <c r="AW200" s="129">
        <v>1.53</v>
      </c>
      <c r="AX200" s="129">
        <v>0.5</v>
      </c>
      <c r="AY200" s="129">
        <v>1.38</v>
      </c>
      <c r="AZ200" s="129">
        <v>-7.0000000000000007E-2</v>
      </c>
      <c r="BA200" s="129">
        <v>0.51</v>
      </c>
      <c r="BB200" s="129">
        <v>2.11</v>
      </c>
      <c r="BC200" s="129">
        <v>1.91</v>
      </c>
      <c r="BD200" s="129">
        <v>0.67</v>
      </c>
      <c r="BE200" s="129">
        <v>0.35</v>
      </c>
      <c r="BF200" s="129">
        <v>-0.75</v>
      </c>
      <c r="BG200" s="129">
        <v>0.86</v>
      </c>
      <c r="BH200" s="129">
        <v>0.52</v>
      </c>
      <c r="BI200" s="129">
        <v>-0.31</v>
      </c>
      <c r="BJ200" s="129">
        <v>1.36</v>
      </c>
      <c r="BK200" s="129">
        <v>2.2400000000000002</v>
      </c>
      <c r="BL200" s="129">
        <v>2.2599999999999998</v>
      </c>
      <c r="BM200" s="129">
        <v>-0.7</v>
      </c>
      <c r="BN200" s="129">
        <v>2.2599999999999998</v>
      </c>
      <c r="BO200" s="129">
        <v>1.18</v>
      </c>
      <c r="BP200" s="129">
        <v>-0.45</v>
      </c>
      <c r="BQ200" s="129">
        <v>0.5</v>
      </c>
      <c r="BR200" s="129">
        <v>-0.14000000000000001</v>
      </c>
      <c r="BS200" s="129">
        <v>0.52</v>
      </c>
      <c r="BT200" s="129">
        <v>-0.37</v>
      </c>
      <c r="BU200" s="129">
        <v>-0.33</v>
      </c>
      <c r="BV200" s="129">
        <v>-0.83</v>
      </c>
      <c r="BW200" s="129">
        <v>1.08</v>
      </c>
      <c r="BX200" s="129">
        <v>1.6899999999999997</v>
      </c>
      <c r="BY200" s="129">
        <v>0.32</v>
      </c>
      <c r="BZ200" s="129">
        <v>-0.01</v>
      </c>
      <c r="CA200" s="129">
        <v>1.1299999999999999</v>
      </c>
      <c r="CB200" s="129">
        <v>-0.72</v>
      </c>
      <c r="CC200" s="129">
        <v>-0.2</v>
      </c>
      <c r="CD200" s="129">
        <v>-0.65</v>
      </c>
      <c r="CE200" s="129">
        <v>-0.21999999999999997</v>
      </c>
      <c r="CF200" s="129">
        <v>-0.67</v>
      </c>
      <c r="CG200" s="129">
        <v>1.8300000000000003</v>
      </c>
      <c r="CH200" s="129">
        <v>-1.1200000000000001</v>
      </c>
      <c r="CI200" s="129">
        <v>-0.03</v>
      </c>
      <c r="CJ200" s="129">
        <v>0.79</v>
      </c>
      <c r="CK200" s="129">
        <v>-0.56999999999999995</v>
      </c>
      <c r="CL200" s="129">
        <v>0.84</v>
      </c>
      <c r="CM200" s="129">
        <v>0.38</v>
      </c>
      <c r="CN200" s="129">
        <v>-0.18</v>
      </c>
      <c r="CO200" s="129">
        <v>1.53</v>
      </c>
      <c r="CP200" s="129">
        <v>-0.65</v>
      </c>
      <c r="CQ200" s="129">
        <v>-0.61</v>
      </c>
      <c r="CR200" s="129">
        <v>0.7</v>
      </c>
      <c r="CS200" s="129">
        <v>2.21</v>
      </c>
      <c r="CT200" s="129">
        <v>0.36</v>
      </c>
      <c r="CU200" s="129">
        <v>0.38000000000000006</v>
      </c>
      <c r="CV200" s="129">
        <v>1.34</v>
      </c>
      <c r="CW200" s="129">
        <v>0.05</v>
      </c>
      <c r="CX200" s="129">
        <v>-0.51</v>
      </c>
      <c r="CY200" s="129">
        <v>0.82</v>
      </c>
      <c r="CZ200" s="129">
        <v>-0.24</v>
      </c>
      <c r="DA200" s="129">
        <v>0.38</v>
      </c>
      <c r="DB200" s="129">
        <v>0.19</v>
      </c>
      <c r="DC200" s="129">
        <v>1.1399999999999999</v>
      </c>
      <c r="DD200" s="129">
        <v>0.13</v>
      </c>
      <c r="DE200" s="129">
        <v>0.64</v>
      </c>
      <c r="DF200" s="129">
        <v>-0.99</v>
      </c>
      <c r="DG200" s="129">
        <v>1.5</v>
      </c>
      <c r="DH200" s="129">
        <v>0.9900000000000001</v>
      </c>
      <c r="DI200" s="129">
        <v>-0.79</v>
      </c>
      <c r="DJ200" s="129">
        <v>1.23</v>
      </c>
      <c r="DK200" s="129">
        <v>1.05</v>
      </c>
      <c r="DL200" s="129">
        <v>2.92</v>
      </c>
      <c r="DM200" s="129">
        <v>-0.97999999999999987</v>
      </c>
      <c r="DN200" s="129">
        <v>-0.52</v>
      </c>
      <c r="DO200" s="129">
        <v>-0.40000000000000008</v>
      </c>
      <c r="DP200" s="129">
        <v>0.47000000000000003</v>
      </c>
      <c r="DQ200" s="129">
        <v>-1.49</v>
      </c>
      <c r="DR200" s="129">
        <v>1.86</v>
      </c>
      <c r="DS200" s="129">
        <v>0.08</v>
      </c>
      <c r="DT200" s="129">
        <v>0.59</v>
      </c>
      <c r="DU200" s="129">
        <v>0.3</v>
      </c>
      <c r="DV200" s="129">
        <v>1.02</v>
      </c>
      <c r="DW200" s="129">
        <v>1.39</v>
      </c>
      <c r="DX200" s="129">
        <v>0.31</v>
      </c>
      <c r="DY200" s="129">
        <v>-0.19</v>
      </c>
      <c r="DZ200" s="129">
        <v>0.03</v>
      </c>
      <c r="EA200" s="129">
        <v>0.41</v>
      </c>
      <c r="EB200" s="129">
        <v>0.72</v>
      </c>
      <c r="EC200" s="129">
        <v>0.33</v>
      </c>
      <c r="ED200" s="129">
        <v>0.98</v>
      </c>
      <c r="EE200" s="129">
        <v>1.26</v>
      </c>
      <c r="EF200" s="129">
        <v>0.56000000000000005</v>
      </c>
      <c r="EG200" s="129">
        <v>3.41</v>
      </c>
      <c r="EH200" s="129">
        <v>0.04</v>
      </c>
      <c r="EI200" s="129">
        <v>1.89</v>
      </c>
      <c r="EJ200" s="129">
        <v>1.0900000000000001</v>
      </c>
      <c r="EK200" s="129">
        <v>-0.08</v>
      </c>
      <c r="EL200" s="129">
        <v>-0.61</v>
      </c>
      <c r="EM200" s="129">
        <v>0.92000000000000015</v>
      </c>
      <c r="EN200" s="129">
        <v>1.23</v>
      </c>
      <c r="EO200" s="129">
        <v>1.21</v>
      </c>
      <c r="EP200" s="129">
        <v>-0.09</v>
      </c>
      <c r="EQ200" s="129">
        <v>0.10999999999999999</v>
      </c>
      <c r="ER200" s="129">
        <v>-5.9999999999999991E-2</v>
      </c>
      <c r="ES200" s="129">
        <v>1.97</v>
      </c>
      <c r="ET200" s="129">
        <v>1.26</v>
      </c>
      <c r="EU200" s="129">
        <v>1.9699999999999998</v>
      </c>
      <c r="EV200">
        <f>100*SUMIF('12pxv'!$E$39:$E$492,$A200,'12pxv'!H$39:H$492)/sub_peso!EV200</f>
        <v>-7.0000000000000007E-2</v>
      </c>
      <c r="EW200">
        <f>100*SUMIF('12pxv'!$E$39:$E$492,$A200,'12pxv'!I$39:I$492)/sub_peso!EW200</f>
        <v>-0.05</v>
      </c>
      <c r="EX200">
        <f>100*SUMIF('12pxv'!$E$39:$E$492,$A200,'12pxv'!J$39:J$492)/sub_peso!EX200</f>
        <v>-2.4900000000000002</v>
      </c>
      <c r="EY200">
        <f>100*SUMIF('12pxv'!$E$39:$E$492,$A200,'12pxv'!K$39:K$492)/sub_peso!EY200</f>
        <v>-0.79</v>
      </c>
      <c r="EZ200">
        <f>100*SUMIF('12pxv'!$E$39:$E$492,$A200,'12pxv'!L$39:L$492)/sub_peso!EZ200</f>
        <v>0.24000000000000005</v>
      </c>
      <c r="FA200">
        <f>100*SUMIF('12pxv'!$E$39:$E$492,$A200,'12pxv'!M$39:M$492)/sub_peso!FA200</f>
        <v>-1.26</v>
      </c>
      <c r="FB200">
        <f>100*SUMIF('12pxv'!$E$39:$E$492,$A200,'12pxv'!N$39:N$492)/sub_peso!FB200</f>
        <v>-0.16</v>
      </c>
      <c r="FC200">
        <f>100*SUMIF('12pxv'!$E$39:$E$492,$A200,'12pxv'!O$39:O$492)/sub_peso!FC200</f>
        <v>0.97</v>
      </c>
      <c r="FD200">
        <f>100*SUMIF('12pxv'!$E$39:$E$492,$A200,'12pxv'!P$39:P$492)/sub_peso!FD200</f>
        <v>1.82</v>
      </c>
      <c r="FE200">
        <f>100*SUMIF('12pxv'!$E$39:$E$492,$A200,'12pxv'!Q$39:Q$492)/sub_peso!FE200</f>
        <v>2.81</v>
      </c>
      <c r="FF200">
        <f>100*SUMIF('12pxv'!$E$39:$E$492,$A200,'12pxv'!R$39:R$492)/sub_peso!FF200</f>
        <v>1.46</v>
      </c>
      <c r="FG200">
        <f>100*SUMIF('12pxv'!$E$39:$E$492,$A200,'12pxv'!S$39:S$492)/sub_peso!FG200</f>
        <v>0.92</v>
      </c>
      <c r="FH200">
        <f>100*SUMIF('12pxv'!$E$39:$E$492,$A200,'12pxv'!T$39:T$492)/sub_peso!FH200</f>
        <v>0.25999999999999995</v>
      </c>
      <c r="FI200">
        <f>100*SUMIF('12pxv'!$E$39:$E$492,$A200,'12pxv'!U$39:U$492)/sub_peso!FI200</f>
        <v>0.32</v>
      </c>
      <c r="FJ200">
        <f>100*SUMIF('12pxv'!$E$39:$E$492,$A200,'12pxv'!V$39:V$492)/sub_peso!FJ200</f>
        <v>1.59</v>
      </c>
      <c r="FK200">
        <f>100*SUMIF('12pxv'!$E$39:$E$492,$A200,'12pxv'!W$39:W$492)/sub_peso!FK200</f>
        <v>-1.17</v>
      </c>
      <c r="FL200">
        <f>100*SUMIF('12pxv'!$E$39:$E$492,$A200,'12pxv'!X$39:X$492)/sub_peso!FL200</f>
        <v>-0.38</v>
      </c>
      <c r="FM200">
        <f>100*SUMIF('12pxv'!$E$39:$E$492,$A200,'12pxv'!Y$39:Y$492)/sub_peso!FM200</f>
        <v>0.6</v>
      </c>
      <c r="FN200">
        <f>100*SUMIF('12pxv'!$E$39:$E$492,$A200,'12pxv'!Z$39:Z$492)/sub_peso!FN200</f>
        <v>1.1100000000000001</v>
      </c>
      <c r="FO200">
        <f>100*SUMIF('12pxv'!$E$39:$E$492,$A200,'12pxv'!AA$39:AA$492)/sub_peso!FO200</f>
        <v>0.22</v>
      </c>
      <c r="FP200">
        <f>100*SUMIF('12pxv'!$E$39:$E$492,$A200,'12pxv'!AB$39:AB$492)/sub_peso!FP200</f>
        <v>0.76</v>
      </c>
      <c r="FQ200">
        <f>100*SUMIF('12pxv'!$E$39:$E$492,$A200,'12pxv'!AC$39:AC$492)/sub_peso!FQ200</f>
        <v>1.1399999999999999</v>
      </c>
      <c r="FR200">
        <f>100*SUMIF('12pxv'!$E$39:$E$492,$A200,'12pxv'!AD$39:AD$492)/sub_peso!FR200</f>
        <v>0.57999999999999996</v>
      </c>
      <c r="FS200">
        <f>100*SUMIF('12pxv'!$E$39:$E$492,$A200,'12pxv'!AE$39:AE$492)/sub_peso!FS200</f>
        <v>1.21</v>
      </c>
      <c r="FT200">
        <f>100*SUMIF('12pxv'!$E$39:$E$492,$A200,'12pxv'!AF$39:AF$492)/sub_peso!FT200</f>
        <v>0.05</v>
      </c>
      <c r="FU200">
        <f>100*SUMIF('12pxv'!$E$39:$E$492,$A200,'12pxv'!AG$39:AG$492)/sub_peso!FU200</f>
        <v>1.0599999999999998</v>
      </c>
      <c r="FV200">
        <f>100*SUMIF('12pxv'!$E$39:$E$492,$A200,'12pxv'!AH$39:AH$492)/sub_peso!FV200</f>
        <v>0.47</v>
      </c>
      <c r="FW200">
        <f>100*SUMIF('12pxv'!$E$39:$E$492,$A200,'12pxv'!AI$39:AI$492)/sub_peso!FW200</f>
        <v>0.28000000000000003</v>
      </c>
      <c r="FX200">
        <f>100*SUMIF('12pxv'!$E$39:$E$492,$A200,'12pxv'!AJ$39:AJ$492)/sub_peso!FX200</f>
        <v>-0.26</v>
      </c>
      <c r="FY200">
        <f>100*SUMIF('12pxv'!$E$39:$E$492,$A200,'12pxv'!AK$39:AK$492)/sub_peso!FY200</f>
        <v>1.0700000000000003</v>
      </c>
      <c r="FZ200">
        <f>100*SUMIF('12pxv'!$E$39:$E$492,$A200,'12pxv'!AL$39:AL$492)/sub_peso!FZ200</f>
        <v>0.52</v>
      </c>
      <c r="GA200">
        <f>100*SUMIF('12pxv'!$E$39:$E$492,$A200,'12pxv'!AM$39:AM$492)/sub_peso!GA200</f>
        <v>0.02</v>
      </c>
      <c r="GB200">
        <f>100*SUMIF('12pxv'!$E$39:$E$492,$A200,'12pxv'!AN$39:AN$492)/sub_peso!GB200</f>
        <v>0.54000000000000015</v>
      </c>
    </row>
    <row r="201" spans="1:184" x14ac:dyDescent="0.25">
      <c r="A201" s="60">
        <v>4103011</v>
      </c>
      <c r="B201" s="56" t="s">
        <v>203</v>
      </c>
      <c r="C201" s="129">
        <v>-0.28359512525389297</v>
      </c>
      <c r="D201" s="129">
        <v>0.77079234972677602</v>
      </c>
      <c r="E201" s="129">
        <v>1.0600747790618625</v>
      </c>
      <c r="F201" s="129">
        <v>1.8441933287950987</v>
      </c>
      <c r="G201" s="129">
        <v>1.475708502024292E-2</v>
      </c>
      <c r="H201" s="129">
        <v>0.14807327001356854</v>
      </c>
      <c r="I201" s="129">
        <v>0.30767552828902522</v>
      </c>
      <c r="J201" s="129">
        <v>-3.5574931880108998</v>
      </c>
      <c r="K201" s="129">
        <v>0.15236376503892429</v>
      </c>
      <c r="L201" s="129">
        <v>-0.77862313697657914</v>
      </c>
      <c r="M201" s="129">
        <v>0.49811158798283262</v>
      </c>
      <c r="N201" s="129">
        <v>1.194935805991441</v>
      </c>
      <c r="O201" s="129">
        <v>0.33237822349570195</v>
      </c>
      <c r="P201" s="129">
        <v>1.2849927641099859</v>
      </c>
      <c r="Q201" s="129">
        <v>0.37314244810307801</v>
      </c>
      <c r="R201" s="129">
        <v>1.066885714285714</v>
      </c>
      <c r="S201" s="129">
        <v>-0.50951098511693826</v>
      </c>
      <c r="T201" s="129">
        <v>0.5993982808022924</v>
      </c>
      <c r="U201" s="129">
        <v>-0.95132521489971333</v>
      </c>
      <c r="V201" s="129">
        <v>-1.6121293604651163</v>
      </c>
      <c r="W201" s="129">
        <v>0.13762045959970345</v>
      </c>
      <c r="X201" s="129">
        <v>-0.1267982129560685</v>
      </c>
      <c r="Y201" s="129">
        <v>1.1961077844311392E-2</v>
      </c>
      <c r="Z201" s="129">
        <v>8.3684210526315667E-3</v>
      </c>
      <c r="AA201" s="129">
        <v>0.13475609756097565</v>
      </c>
      <c r="AB201" s="129">
        <v>-0.68846743295019153</v>
      </c>
      <c r="AC201" s="129">
        <v>0.91845201238390095</v>
      </c>
      <c r="AD201" s="129">
        <v>-4.7401392111368915E-2</v>
      </c>
      <c r="AE201" s="129">
        <v>3.1776635514018681</v>
      </c>
      <c r="AF201" s="129">
        <v>-0.39526595744680848</v>
      </c>
      <c r="AG201" s="129">
        <v>-1.1559080459770112</v>
      </c>
      <c r="AH201" s="129">
        <v>-0.30641744548286592</v>
      </c>
      <c r="AI201" s="129">
        <v>0.33993710691823908</v>
      </c>
      <c r="AJ201" s="129">
        <v>2.0906240126382309</v>
      </c>
      <c r="AK201" s="129">
        <v>1.6249612403100775</v>
      </c>
      <c r="AL201" s="129">
        <v>0.31263399693721289</v>
      </c>
      <c r="AM201" s="129">
        <v>-0.66512741312741308</v>
      </c>
      <c r="AN201" s="129">
        <v>-0.52262705238467533</v>
      </c>
      <c r="AO201" s="129">
        <v>2.4676069730586372</v>
      </c>
      <c r="AP201" s="129">
        <v>0.15801096319498822</v>
      </c>
      <c r="AQ201" s="129">
        <v>1.3358904109589043</v>
      </c>
      <c r="AR201" s="129">
        <v>0.94772727272727275</v>
      </c>
      <c r="AS201" s="129">
        <v>-0.46987674609695973</v>
      </c>
      <c r="AT201" s="129">
        <v>0.85222315436241602</v>
      </c>
      <c r="AU201" s="129">
        <v>1.0659090909090909</v>
      </c>
      <c r="AV201" s="129">
        <v>1.6224053826745166</v>
      </c>
      <c r="AW201" s="129">
        <v>1.0903743760399334</v>
      </c>
      <c r="AX201" s="129">
        <v>0.33502054231717332</v>
      </c>
      <c r="AY201" s="129">
        <v>-1.048169129720854</v>
      </c>
      <c r="AZ201" s="129">
        <v>1.7041430948419301</v>
      </c>
      <c r="BA201" s="129">
        <v>2.5255115511551152</v>
      </c>
      <c r="BB201" s="129">
        <v>3.5044390637610986E-2</v>
      </c>
      <c r="BC201" s="129">
        <v>0.83595469255663435</v>
      </c>
      <c r="BD201" s="129">
        <v>0.42106451612903223</v>
      </c>
      <c r="BE201" s="129">
        <v>-0.62187702265372169</v>
      </c>
      <c r="BF201" s="129">
        <v>-0.17530712530712531</v>
      </c>
      <c r="BG201" s="129">
        <v>1.5439653751030502</v>
      </c>
      <c r="BH201" s="129">
        <v>1.6144335778321106</v>
      </c>
      <c r="BI201" s="129">
        <v>0.87121065375302664</v>
      </c>
      <c r="BJ201" s="129">
        <v>0.7612409347300565</v>
      </c>
      <c r="BK201" s="129">
        <v>0.93169491525423709</v>
      </c>
      <c r="BL201" s="129">
        <v>1.6471256038647342</v>
      </c>
      <c r="BM201" s="129">
        <v>0.68272438443208905</v>
      </c>
      <c r="BN201" s="129">
        <v>1.8484853291038861</v>
      </c>
      <c r="BO201" s="129">
        <v>2.3801724137931033</v>
      </c>
      <c r="BP201" s="129">
        <v>-0.32108880308880311</v>
      </c>
      <c r="BQ201" s="129">
        <v>0.19105140186915881</v>
      </c>
      <c r="BR201" s="129">
        <v>0.92441751368256431</v>
      </c>
      <c r="BS201" s="129">
        <v>0.24703819173811387</v>
      </c>
      <c r="BT201" s="129">
        <v>0.34230769230769231</v>
      </c>
      <c r="BU201" s="129">
        <v>1.1935978004713279</v>
      </c>
      <c r="BV201" s="129">
        <v>0.57062063615205572</v>
      </c>
      <c r="BW201" s="129">
        <v>-3.8460943542150038E-2</v>
      </c>
      <c r="BX201" s="129">
        <v>0.38458559256390396</v>
      </c>
      <c r="BY201" s="129">
        <v>0.55748837209302338</v>
      </c>
      <c r="BZ201" s="129">
        <v>0.80260869565217419</v>
      </c>
      <c r="CA201" s="129">
        <v>0.38854489164086692</v>
      </c>
      <c r="CB201" s="129">
        <v>-0.22101393188854485</v>
      </c>
      <c r="CC201" s="129">
        <v>-0.53246489859594381</v>
      </c>
      <c r="CD201" s="129">
        <v>1.1924862313139259</v>
      </c>
      <c r="CE201" s="129">
        <v>-1.2032968749999999</v>
      </c>
      <c r="CF201" s="129">
        <v>1.8589064976228211</v>
      </c>
      <c r="CG201" s="129">
        <v>0.51264591439688711</v>
      </c>
      <c r="CH201" s="129">
        <v>-1.5700000000000003</v>
      </c>
      <c r="CI201" s="129">
        <v>1.7700000000000002</v>
      </c>
      <c r="CJ201" s="129">
        <v>-0.53</v>
      </c>
      <c r="CK201" s="129">
        <v>0.77</v>
      </c>
      <c r="CL201" s="129">
        <v>0.77</v>
      </c>
      <c r="CM201" s="129">
        <v>1</v>
      </c>
      <c r="CN201" s="129">
        <v>-0.95999999999999985</v>
      </c>
      <c r="CO201" s="129">
        <v>0.27</v>
      </c>
      <c r="CP201" s="129">
        <v>1.75</v>
      </c>
      <c r="CQ201" s="129">
        <v>1.03</v>
      </c>
      <c r="CR201" s="129">
        <v>1.64</v>
      </c>
      <c r="CS201" s="129">
        <v>1.27</v>
      </c>
      <c r="CT201" s="129">
        <v>-1.03</v>
      </c>
      <c r="CU201" s="129">
        <v>6.0000000000000005E-2</v>
      </c>
      <c r="CV201" s="129">
        <v>-0.04</v>
      </c>
      <c r="CW201" s="129">
        <v>0.68000000000000016</v>
      </c>
      <c r="CX201" s="129">
        <v>0.56999999999999995</v>
      </c>
      <c r="CY201" s="129">
        <v>1.1000000000000001</v>
      </c>
      <c r="CZ201" s="129">
        <v>-0.51</v>
      </c>
      <c r="DA201" s="129">
        <v>-0.82</v>
      </c>
      <c r="DB201" s="129">
        <v>1.74</v>
      </c>
      <c r="DC201" s="129">
        <v>1.59</v>
      </c>
      <c r="DD201" s="129">
        <v>1.8400000000000003</v>
      </c>
      <c r="DE201" s="129">
        <v>1.23</v>
      </c>
      <c r="DF201" s="129">
        <v>0.17</v>
      </c>
      <c r="DG201" s="129">
        <v>0.65</v>
      </c>
      <c r="DH201" s="129">
        <v>1.52</v>
      </c>
      <c r="DI201" s="129">
        <v>0.57999999999999996</v>
      </c>
      <c r="DJ201" s="129">
        <v>0.83</v>
      </c>
      <c r="DK201" s="129">
        <v>1.17</v>
      </c>
      <c r="DL201" s="129">
        <v>0.37</v>
      </c>
      <c r="DM201" s="129">
        <v>-1.6000000000000003</v>
      </c>
      <c r="DN201" s="129">
        <v>-0.03</v>
      </c>
      <c r="DO201" s="129">
        <v>2.6599999999999997</v>
      </c>
      <c r="DP201" s="129">
        <v>1.7299999999999998</v>
      </c>
      <c r="DQ201" s="129">
        <v>1.35</v>
      </c>
      <c r="DR201" s="129">
        <v>-0.98999999999999988</v>
      </c>
      <c r="DS201" s="129">
        <v>-0.87000000000000011</v>
      </c>
      <c r="DT201" s="129">
        <v>-0.62</v>
      </c>
      <c r="DU201" s="129">
        <v>0.65</v>
      </c>
      <c r="DV201" s="129">
        <v>1.1399999999999999</v>
      </c>
      <c r="DW201" s="129">
        <v>0.7</v>
      </c>
      <c r="DX201" s="129">
        <v>0.28999999999999998</v>
      </c>
      <c r="DY201" s="129">
        <v>-1.48</v>
      </c>
      <c r="DZ201" s="129">
        <v>1.55</v>
      </c>
      <c r="EA201" s="129">
        <v>2.3199999999999998</v>
      </c>
      <c r="EB201" s="129">
        <v>2.0499999999999998</v>
      </c>
      <c r="EC201" s="129">
        <v>0.69</v>
      </c>
      <c r="ED201" s="129">
        <v>-0.63</v>
      </c>
      <c r="EE201" s="129">
        <v>-1.48</v>
      </c>
      <c r="EF201" s="129">
        <v>-0.78999999999999992</v>
      </c>
      <c r="EG201" s="129">
        <v>1.01</v>
      </c>
      <c r="EH201" s="129">
        <v>1.84</v>
      </c>
      <c r="EI201" s="129">
        <v>0.98</v>
      </c>
      <c r="EJ201" s="129">
        <v>-0.52</v>
      </c>
      <c r="EK201" s="129">
        <v>0.8600000000000001</v>
      </c>
      <c r="EL201" s="129">
        <v>1.1000000000000001</v>
      </c>
      <c r="EM201" s="129">
        <v>3.17</v>
      </c>
      <c r="EN201" s="129">
        <v>0.72</v>
      </c>
      <c r="EO201" s="129">
        <v>1.94</v>
      </c>
      <c r="EP201" s="129">
        <v>0.92</v>
      </c>
      <c r="EQ201" s="129">
        <v>1.29</v>
      </c>
      <c r="ER201" s="129">
        <v>0.56000000000000005</v>
      </c>
      <c r="ES201" s="129">
        <v>0.28999999999999998</v>
      </c>
      <c r="ET201" s="129">
        <v>0.54</v>
      </c>
      <c r="EU201" s="129">
        <v>0.28999999999999998</v>
      </c>
      <c r="EV201">
        <f>100*SUMIF('12pxv'!$E$39:$E$492,$A201,'12pxv'!H$39:H$492)/sub_peso!EV201</f>
        <v>-1.1200000000000001</v>
      </c>
      <c r="EW201">
        <f>100*SUMIF('12pxv'!$E$39:$E$492,$A201,'12pxv'!I$39:I$492)/sub_peso!EW201</f>
        <v>1.5900000000000003</v>
      </c>
      <c r="EX201">
        <f>100*SUMIF('12pxv'!$E$39:$E$492,$A201,'12pxv'!J$39:J$492)/sub_peso!EX201</f>
        <v>-2.4</v>
      </c>
      <c r="EY201">
        <f>100*SUMIF('12pxv'!$E$39:$E$492,$A201,'12pxv'!K$39:K$492)/sub_peso!EY201</f>
        <v>1.3</v>
      </c>
      <c r="EZ201">
        <f>100*SUMIF('12pxv'!$E$39:$E$492,$A201,'12pxv'!L$39:L$492)/sub_peso!EZ201</f>
        <v>1.46</v>
      </c>
      <c r="FA201">
        <f>100*SUMIF('12pxv'!$E$39:$E$492,$A201,'12pxv'!M$39:M$492)/sub_peso!FA201</f>
        <v>1.04</v>
      </c>
      <c r="FB201">
        <f>100*SUMIF('12pxv'!$E$39:$E$492,$A201,'12pxv'!N$39:N$492)/sub_peso!FB201</f>
        <v>-0.49</v>
      </c>
      <c r="FC201">
        <f>100*SUMIF('12pxv'!$E$39:$E$492,$A201,'12pxv'!O$39:O$492)/sub_peso!FC201</f>
        <v>0.83000000000000007</v>
      </c>
      <c r="FD201">
        <f>100*SUMIF('12pxv'!$E$39:$E$492,$A201,'12pxv'!P$39:P$492)/sub_peso!FD201</f>
        <v>1</v>
      </c>
      <c r="FE201">
        <f>100*SUMIF('12pxv'!$E$39:$E$492,$A201,'12pxv'!Q$39:Q$492)/sub_peso!FE201</f>
        <v>1.94</v>
      </c>
      <c r="FF201">
        <f>100*SUMIF('12pxv'!$E$39:$E$492,$A201,'12pxv'!R$39:R$492)/sub_peso!FF201</f>
        <v>0.17</v>
      </c>
      <c r="FG201">
        <f>100*SUMIF('12pxv'!$E$39:$E$492,$A201,'12pxv'!S$39:S$492)/sub_peso!FG201</f>
        <v>1.01</v>
      </c>
      <c r="FH201">
        <f>100*SUMIF('12pxv'!$E$39:$E$492,$A201,'12pxv'!T$39:T$492)/sub_peso!FH201</f>
        <v>-0.4</v>
      </c>
      <c r="FI201">
        <f>100*SUMIF('12pxv'!$E$39:$E$492,$A201,'12pxv'!U$39:U$492)/sub_peso!FI201</f>
        <v>0.56999999999999995</v>
      </c>
      <c r="FJ201">
        <f>100*SUMIF('12pxv'!$E$39:$E$492,$A201,'12pxv'!V$39:V$492)/sub_peso!FJ201</f>
        <v>-0.14000000000000001</v>
      </c>
      <c r="FK201">
        <f>100*SUMIF('12pxv'!$E$39:$E$492,$A201,'12pxv'!W$39:W$492)/sub_peso!FK201</f>
        <v>1.24</v>
      </c>
      <c r="FL201">
        <f>100*SUMIF('12pxv'!$E$39:$E$492,$A201,'12pxv'!X$39:X$492)/sub_peso!FL201</f>
        <v>0.86</v>
      </c>
      <c r="FM201">
        <f>100*SUMIF('12pxv'!$E$39:$E$492,$A201,'12pxv'!Y$39:Y$492)/sub_peso!FM201</f>
        <v>0.48000000000000004</v>
      </c>
      <c r="FN201">
        <f>100*SUMIF('12pxv'!$E$39:$E$492,$A201,'12pxv'!Z$39:Z$492)/sub_peso!FN201</f>
        <v>-0.86</v>
      </c>
      <c r="FO201">
        <f>100*SUMIF('12pxv'!$E$39:$E$492,$A201,'12pxv'!AA$39:AA$492)/sub_peso!FO201</f>
        <v>1.5699999999999998</v>
      </c>
      <c r="FP201">
        <f>100*SUMIF('12pxv'!$E$39:$E$492,$A201,'12pxv'!AB$39:AB$492)/sub_peso!FP201</f>
        <v>1.22</v>
      </c>
      <c r="FQ201">
        <f>100*SUMIF('12pxv'!$E$39:$E$492,$A201,'12pxv'!AC$39:AC$492)/sub_peso!FQ201</f>
        <v>0.71</v>
      </c>
      <c r="FR201">
        <f>100*SUMIF('12pxv'!$E$39:$E$492,$A201,'12pxv'!AD$39:AD$492)/sub_peso!FR201</f>
        <v>0.23000000000000004</v>
      </c>
      <c r="FS201">
        <f>100*SUMIF('12pxv'!$E$39:$E$492,$A201,'12pxv'!AE$39:AE$492)/sub_peso!FS201</f>
        <v>1.1200000000000001</v>
      </c>
      <c r="FT201">
        <f>100*SUMIF('12pxv'!$E$39:$E$492,$A201,'12pxv'!AF$39:AF$492)/sub_peso!FT201</f>
        <v>-0.76</v>
      </c>
      <c r="FU201">
        <f>100*SUMIF('12pxv'!$E$39:$E$492,$A201,'12pxv'!AG$39:AG$492)/sub_peso!FU201</f>
        <v>0.92999999999999994</v>
      </c>
      <c r="FV201">
        <f>100*SUMIF('12pxv'!$E$39:$E$492,$A201,'12pxv'!AH$39:AH$492)/sub_peso!FV201</f>
        <v>1.2</v>
      </c>
      <c r="FW201">
        <f>100*SUMIF('12pxv'!$E$39:$E$492,$A201,'12pxv'!AI$39:AI$492)/sub_peso!FW201</f>
        <v>0.25</v>
      </c>
      <c r="FX201">
        <f>100*SUMIF('12pxv'!$E$39:$E$492,$A201,'12pxv'!AJ$39:AJ$492)/sub_peso!FX201</f>
        <v>1</v>
      </c>
      <c r="FY201">
        <f>100*SUMIF('12pxv'!$E$39:$E$492,$A201,'12pxv'!AK$39:AK$492)/sub_peso!FY201</f>
        <v>0.33</v>
      </c>
      <c r="FZ201">
        <f>100*SUMIF('12pxv'!$E$39:$E$492,$A201,'12pxv'!AL$39:AL$492)/sub_peso!FZ201</f>
        <v>-0.4</v>
      </c>
      <c r="GA201">
        <f>100*SUMIF('12pxv'!$E$39:$E$492,$A201,'12pxv'!AM$39:AM$492)/sub_peso!GA201</f>
        <v>-0.94999999999999984</v>
      </c>
      <c r="GB201">
        <f>100*SUMIF('12pxv'!$E$39:$E$492,$A201,'12pxv'!AN$39:AN$492)/sub_peso!GB201</f>
        <v>0.69</v>
      </c>
    </row>
    <row r="202" spans="1:184" x14ac:dyDescent="0.25">
      <c r="A202" s="60">
        <v>4103031</v>
      </c>
      <c r="B202" s="56" t="s">
        <v>204</v>
      </c>
      <c r="C202" s="129">
        <v>-0.27314930991217068</v>
      </c>
      <c r="D202" s="129">
        <v>0.59051833122629571</v>
      </c>
      <c r="E202" s="129">
        <v>0.56147540983606559</v>
      </c>
      <c r="F202" s="129">
        <v>0.39637055837563451</v>
      </c>
      <c r="G202" s="129">
        <v>0.31150510204081638</v>
      </c>
      <c r="H202" s="129">
        <v>-0.53231754161331635</v>
      </c>
      <c r="I202" s="129">
        <v>0.92414507772020704</v>
      </c>
      <c r="J202" s="129">
        <v>-3.3880744544287551</v>
      </c>
      <c r="K202" s="129">
        <v>0.41055925432756324</v>
      </c>
      <c r="L202" s="129">
        <v>-0.46223701731025291</v>
      </c>
      <c r="M202" s="129">
        <v>-0.39475935828877001</v>
      </c>
      <c r="N202" s="129">
        <v>0.5954986522911051</v>
      </c>
      <c r="O202" s="129">
        <v>0.73375000000000001</v>
      </c>
      <c r="P202" s="129">
        <v>0.51714090287277703</v>
      </c>
      <c r="Q202" s="129">
        <v>0.10738062755798089</v>
      </c>
      <c r="R202" s="129">
        <v>1.3988540245566168</v>
      </c>
      <c r="S202" s="129">
        <v>1.135748987854251</v>
      </c>
      <c r="T202" s="129">
        <v>0.68284563758389272</v>
      </c>
      <c r="U202" s="129">
        <v>0.12140750670241288</v>
      </c>
      <c r="V202" s="129">
        <v>-1.4806460296096906</v>
      </c>
      <c r="W202" s="129">
        <v>-0.78090534979423876</v>
      </c>
      <c r="X202" s="129">
        <v>0.11244784422809459</v>
      </c>
      <c r="Y202" s="129">
        <v>0.68834030683403069</v>
      </c>
      <c r="Z202" s="129">
        <v>6.8052851182197505E-2</v>
      </c>
      <c r="AA202" s="129">
        <v>0.82149295774647901</v>
      </c>
      <c r="AB202" s="129">
        <v>-0.54119718309859155</v>
      </c>
      <c r="AC202" s="129">
        <v>-0.40524147727272725</v>
      </c>
      <c r="AD202" s="129">
        <v>0.98410071942446031</v>
      </c>
      <c r="AE202" s="129">
        <v>3.8101578192252514</v>
      </c>
      <c r="AF202" s="129">
        <v>-0.91079276773296236</v>
      </c>
      <c r="AG202" s="129">
        <v>0.11586741889985895</v>
      </c>
      <c r="AH202" s="129">
        <v>-0.35168316831683161</v>
      </c>
      <c r="AI202" s="129">
        <v>-1.1271428571428572</v>
      </c>
      <c r="AJ202" s="129">
        <v>0.61109170305676841</v>
      </c>
      <c r="AK202" s="129">
        <v>0.46727536231884065</v>
      </c>
      <c r="AL202" s="129">
        <v>1.7062318840579711</v>
      </c>
      <c r="AM202" s="129">
        <v>2.4980403458213258</v>
      </c>
      <c r="AN202" s="129">
        <v>-1.0737872340425529</v>
      </c>
      <c r="AO202" s="129">
        <v>2.5620634920634924</v>
      </c>
      <c r="AP202" s="129">
        <v>-0.28546362339514975</v>
      </c>
      <c r="AQ202" s="129">
        <v>0.8294256259204712</v>
      </c>
      <c r="AR202" s="129">
        <v>0.73985074626865677</v>
      </c>
      <c r="AS202" s="129">
        <v>-1.2092575757575759</v>
      </c>
      <c r="AT202" s="129">
        <v>1.0628816199376947</v>
      </c>
      <c r="AU202" s="129">
        <v>-2.4836193447737919E-2</v>
      </c>
      <c r="AV202" s="129">
        <v>-0.62044164037854899</v>
      </c>
      <c r="AW202" s="129">
        <v>0.93878787878787862</v>
      </c>
      <c r="AX202" s="129">
        <v>0.37456556082148496</v>
      </c>
      <c r="AY202" s="129">
        <v>0.71113564668769724</v>
      </c>
      <c r="AZ202" s="129">
        <v>1.9347484276729556</v>
      </c>
      <c r="BA202" s="129">
        <v>1.8614307931570762</v>
      </c>
      <c r="BB202" s="129">
        <v>1.1682568807339448</v>
      </c>
      <c r="BC202" s="129">
        <v>1.0515022761760244</v>
      </c>
      <c r="BD202" s="129">
        <v>1.3625377643504539E-2</v>
      </c>
      <c r="BE202" s="129">
        <v>0.69006088280060873</v>
      </c>
      <c r="BF202" s="129">
        <v>-1.3158904109589042</v>
      </c>
      <c r="BG202" s="129">
        <v>-0.59047987616099062</v>
      </c>
      <c r="BH202" s="129">
        <v>0.52084375000000005</v>
      </c>
      <c r="BI202" s="129">
        <v>0.95260937499999976</v>
      </c>
      <c r="BJ202" s="129">
        <v>0.2192523364485981</v>
      </c>
      <c r="BK202" s="129">
        <v>-0.31487460815047025</v>
      </c>
      <c r="BL202" s="129">
        <v>1.0223892405063291</v>
      </c>
      <c r="BM202" s="129">
        <v>1.0944339622641508</v>
      </c>
      <c r="BN202" s="129">
        <v>0.76926677067082694</v>
      </c>
      <c r="BO202" s="129">
        <v>1.7226209048361938</v>
      </c>
      <c r="BP202" s="129">
        <v>0.45371517027863778</v>
      </c>
      <c r="BQ202" s="129">
        <v>-0.13597523219814245</v>
      </c>
      <c r="BR202" s="129">
        <v>1.5712948517940717</v>
      </c>
      <c r="BS202" s="129">
        <v>1.2269444444444444</v>
      </c>
      <c r="BT202" s="129">
        <v>0.9468970814132105</v>
      </c>
      <c r="BU202" s="129">
        <v>0.16133231240428789</v>
      </c>
      <c r="BV202" s="129">
        <v>-0.48247706422018355</v>
      </c>
      <c r="BW202" s="129">
        <v>-0.39796610169491525</v>
      </c>
      <c r="BX202" s="129">
        <v>0.44804953560371513</v>
      </c>
      <c r="BY202" s="129">
        <v>0.84080495356037166</v>
      </c>
      <c r="BZ202" s="129">
        <v>1.4463467492260065</v>
      </c>
      <c r="CA202" s="129">
        <v>1.1115360983102918</v>
      </c>
      <c r="CB202" s="129">
        <v>-0.7051524390243904</v>
      </c>
      <c r="CC202" s="129">
        <v>-0.17484567901234568</v>
      </c>
      <c r="CD202" s="129">
        <v>-0.7189130434782609</v>
      </c>
      <c r="CE202" s="129">
        <v>0.98249999999999993</v>
      </c>
      <c r="CF202" s="129">
        <v>0.20446177847113889</v>
      </c>
      <c r="CG202" s="129">
        <v>0.76912772585669786</v>
      </c>
      <c r="CH202" s="129">
        <v>-0.79</v>
      </c>
      <c r="CI202" s="129">
        <v>2.12</v>
      </c>
      <c r="CJ202" s="129">
        <v>0.83000000000000007</v>
      </c>
      <c r="CK202" s="129">
        <v>7.0000000000000007E-2</v>
      </c>
      <c r="CL202" s="129">
        <v>1.56</v>
      </c>
      <c r="CM202" s="129">
        <v>2.4300000000000002</v>
      </c>
      <c r="CN202" s="129">
        <v>-0.11000000000000001</v>
      </c>
      <c r="CO202" s="129">
        <v>-5.000000000000001E-2</v>
      </c>
      <c r="CP202" s="129">
        <v>0.72999999999999987</v>
      </c>
      <c r="CQ202" s="129">
        <v>-0.54</v>
      </c>
      <c r="CR202" s="129">
        <v>-1.38</v>
      </c>
      <c r="CS202" s="129">
        <v>1.5499999999999998</v>
      </c>
      <c r="CT202" s="129">
        <v>-0.4</v>
      </c>
      <c r="CU202" s="129">
        <v>0.18999999999999997</v>
      </c>
      <c r="CV202" s="129">
        <v>1.24</v>
      </c>
      <c r="CW202" s="129">
        <v>-1.32</v>
      </c>
      <c r="CX202" s="129">
        <v>-0.34</v>
      </c>
      <c r="CY202" s="129">
        <v>1.5799999999999998</v>
      </c>
      <c r="CZ202" s="129">
        <v>-0.7</v>
      </c>
      <c r="DA202" s="129">
        <v>-0.31</v>
      </c>
      <c r="DB202" s="129">
        <v>1.74</v>
      </c>
      <c r="DC202" s="129">
        <v>-0.15</v>
      </c>
      <c r="DD202" s="129">
        <v>-0.01</v>
      </c>
      <c r="DE202" s="129">
        <v>-0.64</v>
      </c>
      <c r="DF202" s="129">
        <v>0.16</v>
      </c>
      <c r="DG202" s="129">
        <v>0.32</v>
      </c>
      <c r="DH202" s="129">
        <v>-1.58</v>
      </c>
      <c r="DI202" s="129">
        <v>0.44</v>
      </c>
      <c r="DJ202" s="129">
        <v>-0.21</v>
      </c>
      <c r="DK202" s="129">
        <v>1.51</v>
      </c>
      <c r="DL202" s="129">
        <v>1.7599999999999998</v>
      </c>
      <c r="DM202" s="129">
        <v>2.57</v>
      </c>
      <c r="DN202" s="129">
        <v>1.43</v>
      </c>
      <c r="DO202" s="129">
        <v>1.68</v>
      </c>
      <c r="DP202" s="129">
        <v>-0.5</v>
      </c>
      <c r="DQ202" s="129">
        <v>0.18</v>
      </c>
      <c r="DR202" s="129">
        <v>-0.48999999999999994</v>
      </c>
      <c r="DS202" s="129">
        <v>0.79</v>
      </c>
      <c r="DT202" s="129">
        <v>0.48</v>
      </c>
      <c r="DU202" s="129">
        <v>2.57</v>
      </c>
      <c r="DV202" s="129">
        <v>0.88</v>
      </c>
      <c r="DW202" s="129">
        <v>0.72</v>
      </c>
      <c r="DX202" s="129">
        <v>0.14000000000000001</v>
      </c>
      <c r="DY202" s="129">
        <v>-0.06</v>
      </c>
      <c r="DZ202" s="129">
        <v>-0.16</v>
      </c>
      <c r="EA202" s="129">
        <v>-1.87</v>
      </c>
      <c r="EB202" s="129">
        <v>0.62</v>
      </c>
      <c r="EC202" s="129">
        <v>0.09</v>
      </c>
      <c r="ED202" s="129">
        <v>0.59</v>
      </c>
      <c r="EE202" s="129">
        <v>0.5</v>
      </c>
      <c r="EF202" s="129">
        <v>1.07</v>
      </c>
      <c r="EG202" s="129">
        <v>2.66</v>
      </c>
      <c r="EH202" s="129">
        <v>0.33</v>
      </c>
      <c r="EI202" s="129">
        <v>1.7799999999999998</v>
      </c>
      <c r="EJ202" s="129">
        <v>-0.1</v>
      </c>
      <c r="EK202" s="129">
        <v>-0.33</v>
      </c>
      <c r="EL202" s="129">
        <v>3.0199999999999996</v>
      </c>
      <c r="EM202" s="129">
        <v>-0.89</v>
      </c>
      <c r="EN202" s="129">
        <v>1.54</v>
      </c>
      <c r="EO202" s="129">
        <v>0.82</v>
      </c>
      <c r="EP202" s="129">
        <v>0.21999999999999997</v>
      </c>
      <c r="EQ202" s="129">
        <v>1.65</v>
      </c>
      <c r="ER202" s="129">
        <v>0.44</v>
      </c>
      <c r="ES202" s="129">
        <v>1.1100000000000001</v>
      </c>
      <c r="ET202" s="129">
        <v>0.88</v>
      </c>
      <c r="EU202" s="129">
        <v>0.1</v>
      </c>
      <c r="EV202">
        <f>100*SUMIF('12pxv'!$E$39:$E$492,$A202,'12pxv'!H$39:H$492)/sub_peso!EV202</f>
        <v>0.27</v>
      </c>
      <c r="EW202">
        <f>100*SUMIF('12pxv'!$E$39:$E$492,$A202,'12pxv'!I$39:I$492)/sub_peso!EW202</f>
        <v>-0.96</v>
      </c>
      <c r="EX202">
        <f>100*SUMIF('12pxv'!$E$39:$E$492,$A202,'12pxv'!J$39:J$492)/sub_peso!EX202</f>
        <v>-1.6699999999999997</v>
      </c>
      <c r="EY202">
        <f>100*SUMIF('12pxv'!$E$39:$E$492,$A202,'12pxv'!K$39:K$492)/sub_peso!EY202</f>
        <v>0.34</v>
      </c>
      <c r="EZ202">
        <f>100*SUMIF('12pxv'!$E$39:$E$492,$A202,'12pxv'!L$39:L$492)/sub_peso!EZ202</f>
        <v>-1.02</v>
      </c>
      <c r="FA202">
        <f>100*SUMIF('12pxv'!$E$39:$E$492,$A202,'12pxv'!M$39:M$492)/sub_peso!FA202</f>
        <v>1.82</v>
      </c>
      <c r="FB202">
        <f>100*SUMIF('12pxv'!$E$39:$E$492,$A202,'12pxv'!N$39:N$492)/sub_peso!FB202</f>
        <v>0.15000000000000002</v>
      </c>
      <c r="FC202">
        <f>100*SUMIF('12pxv'!$E$39:$E$492,$A202,'12pxv'!O$39:O$492)/sub_peso!FC202</f>
        <v>1.1200000000000001</v>
      </c>
      <c r="FD202">
        <f>100*SUMIF('12pxv'!$E$39:$E$492,$A202,'12pxv'!P$39:P$492)/sub_peso!FD202</f>
        <v>0.92999999999999994</v>
      </c>
      <c r="FE202">
        <f>100*SUMIF('12pxv'!$E$39:$E$492,$A202,'12pxv'!Q$39:Q$492)/sub_peso!FE202</f>
        <v>-0.8899999999999999</v>
      </c>
      <c r="FF202">
        <f>100*SUMIF('12pxv'!$E$39:$E$492,$A202,'12pxv'!R$39:R$492)/sub_peso!FF202</f>
        <v>1.61</v>
      </c>
      <c r="FG202">
        <f>100*SUMIF('12pxv'!$E$39:$E$492,$A202,'12pxv'!S$39:S$492)/sub_peso!FG202</f>
        <v>1.77</v>
      </c>
      <c r="FH202">
        <f>100*SUMIF('12pxv'!$E$39:$E$492,$A202,'12pxv'!T$39:T$492)/sub_peso!FH202</f>
        <v>1.0900000000000001</v>
      </c>
      <c r="FI202">
        <f>100*SUMIF('12pxv'!$E$39:$E$492,$A202,'12pxv'!U$39:U$492)/sub_peso!FI202</f>
        <v>0.80000000000000016</v>
      </c>
      <c r="FJ202">
        <f>100*SUMIF('12pxv'!$E$39:$E$492,$A202,'12pxv'!V$39:V$492)/sub_peso!FJ202</f>
        <v>-0.58999999999999986</v>
      </c>
      <c r="FK202">
        <f>100*SUMIF('12pxv'!$E$39:$E$492,$A202,'12pxv'!W$39:W$492)/sub_peso!FK202</f>
        <v>-0.32</v>
      </c>
      <c r="FL202">
        <f>100*SUMIF('12pxv'!$E$39:$E$492,$A202,'12pxv'!X$39:X$492)/sub_peso!FL202</f>
        <v>-0.37</v>
      </c>
      <c r="FM202">
        <f>100*SUMIF('12pxv'!$E$39:$E$492,$A202,'12pxv'!Y$39:Y$492)/sub_peso!FM202</f>
        <v>-0.41</v>
      </c>
      <c r="FN202">
        <f>100*SUMIF('12pxv'!$E$39:$E$492,$A202,'12pxv'!Z$39:Z$492)/sub_peso!FN202</f>
        <v>1.02</v>
      </c>
      <c r="FO202">
        <f>100*SUMIF('12pxv'!$E$39:$E$492,$A202,'12pxv'!AA$39:AA$492)/sub_peso!FO202</f>
        <v>0.86</v>
      </c>
      <c r="FP202">
        <f>100*SUMIF('12pxv'!$E$39:$E$492,$A202,'12pxv'!AB$39:AB$492)/sub_peso!FP202</f>
        <v>0.75</v>
      </c>
      <c r="FQ202">
        <f>100*SUMIF('12pxv'!$E$39:$E$492,$A202,'12pxv'!AC$39:AC$492)/sub_peso!FQ202</f>
        <v>0.79</v>
      </c>
      <c r="FR202">
        <f>100*SUMIF('12pxv'!$E$39:$E$492,$A202,'12pxv'!AD$39:AD$492)/sub_peso!FR202</f>
        <v>0.02</v>
      </c>
      <c r="FS202">
        <f>100*SUMIF('12pxv'!$E$39:$E$492,$A202,'12pxv'!AE$39:AE$492)/sub_peso!FS202</f>
        <v>0.48</v>
      </c>
      <c r="FT202">
        <f>100*SUMIF('12pxv'!$E$39:$E$492,$A202,'12pxv'!AF$39:AF$492)/sub_peso!FT202</f>
        <v>1.61</v>
      </c>
      <c r="FU202">
        <f>100*SUMIF('12pxv'!$E$39:$E$492,$A202,'12pxv'!AG$39:AG$492)/sub_peso!FU202</f>
        <v>1.31</v>
      </c>
      <c r="FV202">
        <f>100*SUMIF('12pxv'!$E$39:$E$492,$A202,'12pxv'!AH$39:AH$492)/sub_peso!FV202</f>
        <v>-1.32</v>
      </c>
      <c r="FW202">
        <f>100*SUMIF('12pxv'!$E$39:$E$492,$A202,'12pxv'!AI$39:AI$492)/sub_peso!FW202</f>
        <v>-0.44</v>
      </c>
      <c r="FX202">
        <f>100*SUMIF('12pxv'!$E$39:$E$492,$A202,'12pxv'!AJ$39:AJ$492)/sub_peso!FX202</f>
        <v>-0.01</v>
      </c>
      <c r="FY202">
        <f>100*SUMIF('12pxv'!$E$39:$E$492,$A202,'12pxv'!AK$39:AK$492)/sub_peso!FY202</f>
        <v>1.53</v>
      </c>
      <c r="FZ202">
        <f>100*SUMIF('12pxv'!$E$39:$E$492,$A202,'12pxv'!AL$39:AL$492)/sub_peso!FZ202</f>
        <v>-0.09</v>
      </c>
      <c r="GA202">
        <f>100*SUMIF('12pxv'!$E$39:$E$492,$A202,'12pxv'!AM$39:AM$492)/sub_peso!GA202</f>
        <v>2.08</v>
      </c>
      <c r="GB202">
        <f>100*SUMIF('12pxv'!$E$39:$E$492,$A202,'12pxv'!AN$39:AN$492)/sub_peso!GB202</f>
        <v>1.29</v>
      </c>
    </row>
    <row r="203" spans="1:184" x14ac:dyDescent="0.25">
      <c r="A203" s="60">
        <v>4201002</v>
      </c>
      <c r="B203" s="56" t="s">
        <v>205</v>
      </c>
      <c r="C203" s="129">
        <v>0.43000000000000005</v>
      </c>
      <c r="D203" s="129">
        <v>-7.9999999999999988E-2</v>
      </c>
      <c r="E203" s="129">
        <v>0.33</v>
      </c>
      <c r="F203" s="129">
        <v>0.09</v>
      </c>
      <c r="G203" s="129">
        <v>0.76000000000000012</v>
      </c>
      <c r="H203" s="129">
        <v>0.44</v>
      </c>
      <c r="I203" s="129">
        <v>-0.98</v>
      </c>
      <c r="J203" s="129">
        <v>-0.56999999999999995</v>
      </c>
      <c r="K203" s="129">
        <v>1.52</v>
      </c>
      <c r="L203" s="129">
        <v>1.56</v>
      </c>
      <c r="M203" s="129">
        <v>0.6</v>
      </c>
      <c r="N203" s="129">
        <v>1.67</v>
      </c>
      <c r="O203" s="129">
        <v>1.82</v>
      </c>
      <c r="P203" s="129">
        <v>0.56000000000000016</v>
      </c>
      <c r="Q203" s="129">
        <v>1.05</v>
      </c>
      <c r="R203" s="129">
        <v>-0.62000000000000011</v>
      </c>
      <c r="S203" s="129">
        <v>1.65</v>
      </c>
      <c r="T203" s="129">
        <v>-0.11999999999999998</v>
      </c>
      <c r="U203" s="129">
        <v>0.44</v>
      </c>
      <c r="V203" s="129">
        <v>0.3</v>
      </c>
      <c r="W203" s="129">
        <v>-0.17</v>
      </c>
      <c r="X203" s="129">
        <v>0.27</v>
      </c>
      <c r="Y203" s="129">
        <v>1.64</v>
      </c>
      <c r="Z203" s="129">
        <v>1.53</v>
      </c>
      <c r="AA203" s="129">
        <v>1.32</v>
      </c>
      <c r="AB203" s="129">
        <v>0.74999999999999989</v>
      </c>
      <c r="AC203" s="129">
        <v>0.8</v>
      </c>
      <c r="AD203" s="129">
        <v>0.7</v>
      </c>
      <c r="AE203" s="129">
        <v>2.37</v>
      </c>
      <c r="AF203" s="129">
        <v>1.24</v>
      </c>
      <c r="AG203" s="129">
        <v>0.28999999999999998</v>
      </c>
      <c r="AH203" s="129">
        <v>-0.84999999999999987</v>
      </c>
      <c r="AI203" s="129">
        <v>1.0599999999999998</v>
      </c>
      <c r="AJ203" s="129">
        <v>0.94</v>
      </c>
      <c r="AK203" s="129">
        <v>1.71</v>
      </c>
      <c r="AL203" s="129">
        <v>-0.03</v>
      </c>
      <c r="AM203" s="129">
        <v>0.18999999999999997</v>
      </c>
      <c r="AN203" s="129">
        <v>1.37</v>
      </c>
      <c r="AO203" s="129">
        <v>1.1399999999999999</v>
      </c>
      <c r="AP203" s="129">
        <v>0.55000000000000004</v>
      </c>
      <c r="AQ203" s="129">
        <v>1.5</v>
      </c>
      <c r="AR203" s="129">
        <v>0.87000000000000011</v>
      </c>
      <c r="AS203" s="129">
        <v>1.44</v>
      </c>
      <c r="AT203" s="129">
        <v>0.17</v>
      </c>
      <c r="AU203" s="129">
        <v>1.4899999999999998</v>
      </c>
      <c r="AV203" s="129">
        <v>0.51</v>
      </c>
      <c r="AW203" s="129">
        <v>0.53000000000000014</v>
      </c>
      <c r="AX203" s="129">
        <v>1.52</v>
      </c>
      <c r="AY203" s="129">
        <v>-0.09</v>
      </c>
      <c r="AZ203" s="129">
        <v>0.79</v>
      </c>
      <c r="BA203" s="129">
        <v>0.04</v>
      </c>
      <c r="BB203" s="129">
        <v>1.71</v>
      </c>
      <c r="BC203" s="129">
        <v>2.38</v>
      </c>
      <c r="BD203" s="129">
        <v>0.81</v>
      </c>
      <c r="BE203" s="129">
        <v>-0.33</v>
      </c>
      <c r="BF203" s="129">
        <v>-0.73</v>
      </c>
      <c r="BG203" s="129">
        <v>1.47</v>
      </c>
      <c r="BH203" s="129">
        <v>1.73</v>
      </c>
      <c r="BI203" s="129">
        <v>0.74</v>
      </c>
      <c r="BJ203" s="129">
        <v>0.01</v>
      </c>
      <c r="BK203" s="129">
        <v>1.59</v>
      </c>
      <c r="BL203" s="129">
        <v>0.18</v>
      </c>
      <c r="BM203" s="129">
        <v>0.65</v>
      </c>
      <c r="BN203" s="129">
        <v>1.1399999999999999</v>
      </c>
      <c r="BO203" s="129">
        <v>0.48999999999999994</v>
      </c>
      <c r="BP203" s="129">
        <v>2.0099999999999993</v>
      </c>
      <c r="BQ203" s="129">
        <v>-0.96</v>
      </c>
      <c r="BR203" s="129">
        <v>0.2</v>
      </c>
      <c r="BS203" s="129">
        <v>0.85</v>
      </c>
      <c r="BT203" s="129">
        <v>0.64</v>
      </c>
      <c r="BU203" s="129">
        <v>0.65</v>
      </c>
      <c r="BV203" s="129">
        <v>1.63</v>
      </c>
      <c r="BW203" s="129">
        <v>-1.58</v>
      </c>
      <c r="BX203" s="129">
        <v>7.0000000000000007E-2</v>
      </c>
      <c r="BY203" s="129">
        <v>0.09</v>
      </c>
      <c r="BZ203" s="129">
        <v>1.22</v>
      </c>
      <c r="CA203" s="129">
        <v>0.47</v>
      </c>
      <c r="CB203" s="129">
        <v>-0.23</v>
      </c>
      <c r="CC203" s="129">
        <v>-0.28000000000000003</v>
      </c>
      <c r="CD203" s="129">
        <v>0.23</v>
      </c>
      <c r="CE203" s="129">
        <v>0.32</v>
      </c>
      <c r="CF203" s="129">
        <v>0.44</v>
      </c>
      <c r="CG203" s="129">
        <v>1.1299999999999999</v>
      </c>
      <c r="CH203" s="129">
        <v>0.01</v>
      </c>
      <c r="CI203" s="129">
        <v>0.42</v>
      </c>
      <c r="CJ203" s="129">
        <v>0.10999999999999999</v>
      </c>
      <c r="CK203" s="129">
        <v>1.6999999999999997</v>
      </c>
      <c r="CL203" s="129">
        <v>0.21</v>
      </c>
      <c r="CM203" s="129">
        <v>0.27</v>
      </c>
      <c r="CN203" s="129">
        <v>-7.0000000000000007E-2</v>
      </c>
      <c r="CO203" s="129">
        <v>-1.06</v>
      </c>
      <c r="CP203" s="129">
        <v>0.46000000000000008</v>
      </c>
      <c r="CQ203" s="129">
        <v>0.1</v>
      </c>
      <c r="CR203" s="129">
        <v>0.98999999999999988</v>
      </c>
      <c r="CS203" s="129">
        <v>0.63</v>
      </c>
      <c r="CT203" s="129">
        <v>0.27</v>
      </c>
      <c r="CU203" s="129">
        <v>-0.21</v>
      </c>
      <c r="CV203" s="129">
        <v>3.0000000000000002E-2</v>
      </c>
      <c r="CW203" s="129">
        <v>0.49</v>
      </c>
      <c r="CX203" s="129">
        <v>0.56000000000000005</v>
      </c>
      <c r="CY203" s="129">
        <v>0.38</v>
      </c>
      <c r="CZ203" s="129">
        <v>0.16</v>
      </c>
      <c r="DA203" s="129">
        <v>2.9999999999999995E-2</v>
      </c>
      <c r="DB203" s="129">
        <v>0.84</v>
      </c>
      <c r="DC203" s="129">
        <v>-0.18</v>
      </c>
      <c r="DD203" s="129">
        <v>0.3</v>
      </c>
      <c r="DE203" s="129">
        <v>1.18</v>
      </c>
      <c r="DF203" s="129">
        <v>-0.48000000000000004</v>
      </c>
      <c r="DG203" s="129">
        <v>1.02</v>
      </c>
      <c r="DH203" s="129">
        <v>0.67</v>
      </c>
      <c r="DI203" s="129">
        <v>-0.03</v>
      </c>
      <c r="DJ203" s="129">
        <v>0.59</v>
      </c>
      <c r="DK203" s="129">
        <v>-0.31</v>
      </c>
      <c r="DL203" s="129">
        <v>0.77000000000000013</v>
      </c>
      <c r="DM203" s="129">
        <v>0.51</v>
      </c>
      <c r="DN203" s="129">
        <v>-0.67</v>
      </c>
      <c r="DO203" s="129">
        <v>-0.33</v>
      </c>
      <c r="DP203" s="129">
        <v>1.71</v>
      </c>
      <c r="DQ203" s="129">
        <v>-0.24</v>
      </c>
      <c r="DR203" s="129">
        <v>0.36</v>
      </c>
      <c r="DS203" s="129">
        <v>-1.3</v>
      </c>
      <c r="DT203" s="129">
        <v>1.6</v>
      </c>
      <c r="DU203" s="129">
        <v>0.51</v>
      </c>
      <c r="DV203" s="129">
        <v>-0.8600000000000001</v>
      </c>
      <c r="DW203" s="129">
        <v>1.02</v>
      </c>
      <c r="DX203" s="129">
        <v>0.28999999999999998</v>
      </c>
      <c r="DY203" s="129">
        <v>-0.38999999999999996</v>
      </c>
      <c r="DZ203" s="129">
        <v>-0.41</v>
      </c>
      <c r="EA203" s="129">
        <v>0.56000000000000005</v>
      </c>
      <c r="EB203" s="129">
        <v>0.18</v>
      </c>
      <c r="EC203" s="129">
        <v>0.48000000000000004</v>
      </c>
      <c r="ED203" s="129">
        <v>0.28999999999999998</v>
      </c>
      <c r="EE203" s="129">
        <v>0.35</v>
      </c>
      <c r="EF203" s="129">
        <v>0.64</v>
      </c>
      <c r="EG203" s="129">
        <v>0.93000000000000016</v>
      </c>
      <c r="EH203" s="129">
        <v>1.17</v>
      </c>
      <c r="EI203" s="129">
        <v>0.7</v>
      </c>
      <c r="EJ203" s="129">
        <v>0.8</v>
      </c>
      <c r="EK203" s="129">
        <v>0.3</v>
      </c>
      <c r="EL203" s="129">
        <v>-0.59</v>
      </c>
      <c r="EM203" s="129">
        <v>0.7</v>
      </c>
      <c r="EN203" s="129">
        <v>0.61</v>
      </c>
      <c r="EO203" s="129">
        <v>1.1100000000000001</v>
      </c>
      <c r="EP203" s="129">
        <v>0.32</v>
      </c>
      <c r="EQ203" s="129">
        <v>-0.28000000000000003</v>
      </c>
      <c r="ER203" s="129">
        <v>0.31</v>
      </c>
      <c r="ES203" s="129">
        <v>0.77</v>
      </c>
      <c r="ET203" s="129">
        <v>0.44</v>
      </c>
      <c r="EU203" s="129">
        <v>1.04</v>
      </c>
      <c r="EV203">
        <f>100*SUMIF('12pxv'!$E$39:$E$492,$A203,'12pxv'!H$39:H$492)/sub_peso!EV203</f>
        <v>-0.81</v>
      </c>
      <c r="EW203">
        <f>100*SUMIF('12pxv'!$E$39:$E$492,$A203,'12pxv'!I$39:I$492)/sub_peso!EW203</f>
        <v>-0.02</v>
      </c>
      <c r="EX203">
        <f>100*SUMIF('12pxv'!$E$39:$E$492,$A203,'12pxv'!J$39:J$492)/sub_peso!EX203</f>
        <v>0.28000000000000003</v>
      </c>
      <c r="EY203">
        <f>100*SUMIF('12pxv'!$E$39:$E$492,$A203,'12pxv'!K$39:K$492)/sub_peso!EY203</f>
        <v>1.3</v>
      </c>
      <c r="EZ203">
        <f>100*SUMIF('12pxv'!$E$39:$E$492,$A203,'12pxv'!L$39:L$492)/sub_peso!EZ203</f>
        <v>3.06</v>
      </c>
      <c r="FA203">
        <f>100*SUMIF('12pxv'!$E$39:$E$492,$A203,'12pxv'!M$39:M$492)/sub_peso!FA203</f>
        <v>-0.99999999999999989</v>
      </c>
      <c r="FB203">
        <f>100*SUMIF('12pxv'!$E$39:$E$492,$A203,'12pxv'!N$39:N$492)/sub_peso!FB203</f>
        <v>1.2</v>
      </c>
      <c r="FC203">
        <f>100*SUMIF('12pxv'!$E$39:$E$492,$A203,'12pxv'!O$39:O$492)/sub_peso!FC203</f>
        <v>0.51</v>
      </c>
      <c r="FD203">
        <f>100*SUMIF('12pxv'!$E$39:$E$492,$A203,'12pxv'!P$39:P$492)/sub_peso!FD203</f>
        <v>1.4</v>
      </c>
      <c r="FE203">
        <f>100*SUMIF('12pxv'!$E$39:$E$492,$A203,'12pxv'!Q$39:Q$492)/sub_peso!FE203</f>
        <v>0.64</v>
      </c>
      <c r="FF203">
        <f>100*SUMIF('12pxv'!$E$39:$E$492,$A203,'12pxv'!R$39:R$492)/sub_peso!FF203</f>
        <v>1.1200000000000001</v>
      </c>
      <c r="FG203">
        <f>100*SUMIF('12pxv'!$E$39:$E$492,$A203,'12pxv'!S$39:S$492)/sub_peso!FG203</f>
        <v>0.37</v>
      </c>
      <c r="FH203">
        <f>100*SUMIF('12pxv'!$E$39:$E$492,$A203,'12pxv'!T$39:T$492)/sub_peso!FH203</f>
        <v>0.1</v>
      </c>
      <c r="FI203">
        <f>100*SUMIF('12pxv'!$E$39:$E$492,$A203,'12pxv'!U$39:U$492)/sub_peso!FI203</f>
        <v>0.9900000000000001</v>
      </c>
      <c r="FJ203">
        <f>100*SUMIF('12pxv'!$E$39:$E$492,$A203,'12pxv'!V$39:V$492)/sub_peso!FJ203</f>
        <v>0.91</v>
      </c>
      <c r="FK203">
        <f>100*SUMIF('12pxv'!$E$39:$E$492,$A203,'12pxv'!W$39:W$492)/sub_peso!FK203</f>
        <v>0.38</v>
      </c>
      <c r="FL203">
        <f>100*SUMIF('12pxv'!$E$39:$E$492,$A203,'12pxv'!X$39:X$492)/sub_peso!FL203</f>
        <v>0.48999999999999994</v>
      </c>
      <c r="FM203">
        <f>100*SUMIF('12pxv'!$E$39:$E$492,$A203,'12pxv'!Y$39:Y$492)/sub_peso!FM203</f>
        <v>0.36</v>
      </c>
      <c r="FN203">
        <f>100*SUMIF('12pxv'!$E$39:$E$492,$A203,'12pxv'!Z$39:Z$492)/sub_peso!FN203</f>
        <v>-0.78</v>
      </c>
      <c r="FO203">
        <f>100*SUMIF('12pxv'!$E$39:$E$492,$A203,'12pxv'!AA$39:AA$492)/sub_peso!FO203</f>
        <v>5.9999999999999984E-2</v>
      </c>
      <c r="FP203">
        <f>100*SUMIF('12pxv'!$E$39:$E$492,$A203,'12pxv'!AB$39:AB$492)/sub_peso!FP203</f>
        <v>-6.0000000000000005E-2</v>
      </c>
      <c r="FQ203">
        <f>100*SUMIF('12pxv'!$E$39:$E$492,$A203,'12pxv'!AC$39:AC$492)/sub_peso!FQ203</f>
        <v>1.64</v>
      </c>
      <c r="FR203">
        <f>100*SUMIF('12pxv'!$E$39:$E$492,$A203,'12pxv'!AD$39:AD$492)/sub_peso!FR203</f>
        <v>1.02</v>
      </c>
      <c r="FS203">
        <f>100*SUMIF('12pxv'!$E$39:$E$492,$A203,'12pxv'!AE$39:AE$492)/sub_peso!FS203</f>
        <v>1.0699999999999998</v>
      </c>
      <c r="FT203">
        <f>100*SUMIF('12pxv'!$E$39:$E$492,$A203,'12pxv'!AF$39:AF$492)/sub_peso!FT203</f>
        <v>-0.71</v>
      </c>
      <c r="FU203">
        <f>100*SUMIF('12pxv'!$E$39:$E$492,$A203,'12pxv'!AG$39:AG$492)/sub_peso!FU203</f>
        <v>0.32</v>
      </c>
      <c r="FV203">
        <f>100*SUMIF('12pxv'!$E$39:$E$492,$A203,'12pxv'!AH$39:AH$492)/sub_peso!FV203</f>
        <v>-0.51</v>
      </c>
      <c r="FW203">
        <f>100*SUMIF('12pxv'!$E$39:$E$492,$A203,'12pxv'!AI$39:AI$492)/sub_peso!FW203</f>
        <v>0.28999999999999998</v>
      </c>
      <c r="FX203">
        <f>100*SUMIF('12pxv'!$E$39:$E$492,$A203,'12pxv'!AJ$39:AJ$492)/sub_peso!FX203</f>
        <v>1.2499999999999998</v>
      </c>
      <c r="FY203">
        <f>100*SUMIF('12pxv'!$E$39:$E$492,$A203,'12pxv'!AK$39:AK$492)/sub_peso!FY203</f>
        <v>0.98</v>
      </c>
      <c r="FZ203">
        <f>100*SUMIF('12pxv'!$E$39:$E$492,$A203,'12pxv'!AL$39:AL$492)/sub_peso!FZ203</f>
        <v>0.12000000000000002</v>
      </c>
      <c r="GA203">
        <f>100*SUMIF('12pxv'!$E$39:$E$492,$A203,'12pxv'!AM$39:AM$492)/sub_peso!GA203</f>
        <v>1.36</v>
      </c>
      <c r="GB203">
        <f>100*SUMIF('12pxv'!$E$39:$E$492,$A203,'12pxv'!AN$39:AN$492)/sub_peso!GB203</f>
        <v>-0.05</v>
      </c>
    </row>
    <row r="204" spans="1:184" x14ac:dyDescent="0.25">
      <c r="A204" s="60">
        <v>4201003</v>
      </c>
      <c r="B204" s="56" t="s">
        <v>206</v>
      </c>
      <c r="C204" s="129">
        <v>-0.9900000000000001</v>
      </c>
      <c r="D204" s="129">
        <v>-0.3</v>
      </c>
      <c r="E204" s="129">
        <v>-0.61</v>
      </c>
      <c r="F204" s="129">
        <v>-0.27</v>
      </c>
      <c r="G204" s="129">
        <v>-0.37999999999999995</v>
      </c>
      <c r="H204" s="129">
        <v>0.34</v>
      </c>
      <c r="I204" s="129">
        <v>-0.5</v>
      </c>
      <c r="J204" s="129">
        <v>-1.5</v>
      </c>
      <c r="K204" s="129">
        <v>3.8000000000000003</v>
      </c>
      <c r="L204" s="129">
        <v>1.3</v>
      </c>
      <c r="M204" s="129">
        <v>2.04</v>
      </c>
      <c r="N204" s="129">
        <v>1.69</v>
      </c>
      <c r="O204" s="129">
        <v>1.27</v>
      </c>
      <c r="P204" s="129">
        <v>-0.2</v>
      </c>
      <c r="Q204" s="129">
        <v>0.1</v>
      </c>
      <c r="R204" s="129">
        <v>1.05</v>
      </c>
      <c r="S204" s="129">
        <v>0.23</v>
      </c>
      <c r="T204" s="129">
        <v>-0.96999999999999986</v>
      </c>
      <c r="U204" s="129">
        <v>-0.64</v>
      </c>
      <c r="V204" s="129">
        <v>1.02</v>
      </c>
      <c r="W204" s="129">
        <v>0.17</v>
      </c>
      <c r="X204" s="129">
        <v>1.55</v>
      </c>
      <c r="Y204" s="129">
        <v>1.18</v>
      </c>
      <c r="Z204" s="129">
        <v>-0.33</v>
      </c>
      <c r="AA204" s="129">
        <v>-0.81000000000000016</v>
      </c>
      <c r="AB204" s="129">
        <v>0.22</v>
      </c>
      <c r="AC204" s="129">
        <v>0.47000000000000003</v>
      </c>
      <c r="AD204" s="129">
        <v>1.25</v>
      </c>
      <c r="AE204" s="129">
        <v>1.5499999999999998</v>
      </c>
      <c r="AF204" s="129">
        <v>1.25</v>
      </c>
      <c r="AG204" s="129">
        <v>-1.08</v>
      </c>
      <c r="AH204" s="129">
        <v>1.45</v>
      </c>
      <c r="AI204" s="129">
        <v>1.1599999999999999</v>
      </c>
      <c r="AJ204" s="129">
        <v>1.7299999999999998</v>
      </c>
      <c r="AK204" s="129">
        <v>2.5</v>
      </c>
      <c r="AL204" s="129">
        <v>1.41</v>
      </c>
      <c r="AM204" s="129">
        <v>0.52</v>
      </c>
      <c r="AN204" s="129">
        <v>-0.06</v>
      </c>
      <c r="AO204" s="129">
        <v>0.28000000000000003</v>
      </c>
      <c r="AP204" s="129">
        <v>0.55000000000000004</v>
      </c>
      <c r="AQ204" s="129">
        <v>1.82</v>
      </c>
      <c r="AR204" s="129">
        <v>0.95000000000000007</v>
      </c>
      <c r="AS204" s="129">
        <v>8.9999999999999983E-2</v>
      </c>
      <c r="AT204" s="129">
        <v>-0.47000000000000003</v>
      </c>
      <c r="AU204" s="129">
        <v>2.81</v>
      </c>
      <c r="AV204" s="129">
        <v>2.11</v>
      </c>
      <c r="AW204" s="129">
        <v>2.74</v>
      </c>
      <c r="AX204" s="129">
        <v>1.77</v>
      </c>
      <c r="AY204" s="129">
        <v>-0.96</v>
      </c>
      <c r="AZ204" s="129">
        <v>-0.17</v>
      </c>
      <c r="BA204" s="129">
        <v>1.19</v>
      </c>
      <c r="BB204" s="129">
        <v>0.34</v>
      </c>
      <c r="BC204" s="129">
        <v>0.72999999999999987</v>
      </c>
      <c r="BD204" s="129">
        <v>6.0000000000000005E-2</v>
      </c>
      <c r="BE204" s="129">
        <v>-0.18000000000000002</v>
      </c>
      <c r="BF204" s="129">
        <v>0.5</v>
      </c>
      <c r="BG204" s="129">
        <v>1.57</v>
      </c>
      <c r="BH204" s="129">
        <v>2.5299999999999998</v>
      </c>
      <c r="BI204" s="129">
        <v>1.33</v>
      </c>
      <c r="BJ204" s="129">
        <v>0.88</v>
      </c>
      <c r="BK204" s="129">
        <v>0.02</v>
      </c>
      <c r="BL204" s="129">
        <v>0.08</v>
      </c>
      <c r="BM204" s="129">
        <v>1.08</v>
      </c>
      <c r="BN204" s="129">
        <v>7.0000000000000007E-2</v>
      </c>
      <c r="BO204" s="129">
        <v>0.56000000000000005</v>
      </c>
      <c r="BP204" s="129">
        <v>-0.18</v>
      </c>
      <c r="BQ204" s="129">
        <v>0.28000000000000003</v>
      </c>
      <c r="BR204" s="129">
        <v>0.4</v>
      </c>
      <c r="BS204" s="129">
        <v>1.35</v>
      </c>
      <c r="BT204" s="129">
        <v>1.22</v>
      </c>
      <c r="BU204" s="129">
        <v>1.5</v>
      </c>
      <c r="BV204" s="129">
        <v>1.8099999999999998</v>
      </c>
      <c r="BW204" s="129">
        <v>-0.72</v>
      </c>
      <c r="BX204" s="129">
        <v>-0.51</v>
      </c>
      <c r="BY204" s="129">
        <v>0.37</v>
      </c>
      <c r="BZ204" s="129">
        <v>0.6</v>
      </c>
      <c r="CA204" s="129">
        <v>2.42</v>
      </c>
      <c r="CB204" s="129">
        <v>-0.34</v>
      </c>
      <c r="CC204" s="129">
        <v>0.53</v>
      </c>
      <c r="CD204" s="129">
        <v>0.18000000000000002</v>
      </c>
      <c r="CE204" s="129">
        <v>1.68</v>
      </c>
      <c r="CF204" s="129">
        <v>0.06</v>
      </c>
      <c r="CG204" s="129">
        <v>1.78</v>
      </c>
      <c r="CH204" s="129">
        <v>0.24999999999999997</v>
      </c>
      <c r="CI204" s="129">
        <v>0.38</v>
      </c>
      <c r="CJ204" s="129">
        <v>0.15</v>
      </c>
      <c r="CK204" s="129">
        <v>-0.13</v>
      </c>
      <c r="CL204" s="129">
        <v>-0.03</v>
      </c>
      <c r="CM204" s="129">
        <v>0.45</v>
      </c>
      <c r="CN204" s="129">
        <v>0.20999999999999996</v>
      </c>
      <c r="CO204" s="129">
        <v>-0.52</v>
      </c>
      <c r="CP204" s="129">
        <v>0.57999999999999996</v>
      </c>
      <c r="CQ204" s="129">
        <v>1.19</v>
      </c>
      <c r="CR204" s="129">
        <v>1.6900000000000002</v>
      </c>
      <c r="CS204" s="129">
        <v>1.41</v>
      </c>
      <c r="CT204" s="129">
        <v>-0.56000000000000005</v>
      </c>
      <c r="CU204" s="129">
        <v>0.69</v>
      </c>
      <c r="CV204" s="129">
        <v>-0.13</v>
      </c>
      <c r="CW204" s="129">
        <v>1.32</v>
      </c>
      <c r="CX204" s="129">
        <v>1.8200000000000003</v>
      </c>
      <c r="CY204" s="129">
        <v>0.33</v>
      </c>
      <c r="CZ204" s="129">
        <v>0.20999999999999996</v>
      </c>
      <c r="DA204" s="129">
        <v>-0.96</v>
      </c>
      <c r="DB204" s="129">
        <v>2.0299999999999998</v>
      </c>
      <c r="DC204" s="129">
        <v>1.9999999999999998</v>
      </c>
      <c r="DD204" s="129">
        <v>1.28</v>
      </c>
      <c r="DE204" s="129">
        <v>0.45</v>
      </c>
      <c r="DF204" s="129">
        <v>0.04</v>
      </c>
      <c r="DG204" s="129">
        <v>1.17</v>
      </c>
      <c r="DH204" s="129">
        <v>-0.84000000000000008</v>
      </c>
      <c r="DI204" s="129">
        <v>-7.0000000000000007E-2</v>
      </c>
      <c r="DJ204" s="129">
        <v>1.45</v>
      </c>
      <c r="DK204" s="129">
        <v>1.51</v>
      </c>
      <c r="DL204" s="129">
        <v>-1.88</v>
      </c>
      <c r="DM204" s="129">
        <v>0.69</v>
      </c>
      <c r="DN204" s="129">
        <v>1.47</v>
      </c>
      <c r="DO204" s="129">
        <v>-0.3</v>
      </c>
      <c r="DP204" s="129">
        <v>2.54</v>
      </c>
      <c r="DQ204" s="129">
        <v>1.1399999999999999</v>
      </c>
      <c r="DR204" s="129">
        <v>0.59</v>
      </c>
      <c r="DS204" s="129">
        <v>-0.96</v>
      </c>
      <c r="DT204" s="129">
        <v>-0.06</v>
      </c>
      <c r="DU204" s="129">
        <v>2.04</v>
      </c>
      <c r="DV204" s="129">
        <v>0.87</v>
      </c>
      <c r="DW204" s="129">
        <v>0.97000000000000008</v>
      </c>
      <c r="DX204" s="129">
        <v>6.0000000000000005E-2</v>
      </c>
      <c r="DY204" s="129">
        <v>0.56000000000000005</v>
      </c>
      <c r="DZ204" s="129">
        <v>-0.44</v>
      </c>
      <c r="EA204" s="129">
        <v>2.0499999999999998</v>
      </c>
      <c r="EB204" s="129">
        <v>0.68</v>
      </c>
      <c r="EC204" s="129">
        <v>0.98</v>
      </c>
      <c r="ED204" s="129">
        <v>0.15</v>
      </c>
      <c r="EE204" s="129">
        <v>-1.06</v>
      </c>
      <c r="EF204" s="129">
        <v>-0.19999999999999998</v>
      </c>
      <c r="EG204" s="129">
        <v>1.32</v>
      </c>
      <c r="EH204" s="129">
        <v>1.05</v>
      </c>
      <c r="EI204" s="129">
        <v>1.43</v>
      </c>
      <c r="EJ204" s="129">
        <v>0.24</v>
      </c>
      <c r="EK204" s="129">
        <v>-0.33</v>
      </c>
      <c r="EL204" s="129">
        <v>1.32</v>
      </c>
      <c r="EM204" s="129">
        <v>2.4500000000000002</v>
      </c>
      <c r="EN204" s="129">
        <v>2.81</v>
      </c>
      <c r="EO204" s="129">
        <v>1.39</v>
      </c>
      <c r="EP204" s="129">
        <v>0.8</v>
      </c>
      <c r="EQ204" s="129">
        <v>0.13</v>
      </c>
      <c r="ER204" s="129">
        <v>1.5199999999999998</v>
      </c>
      <c r="ES204" s="129">
        <v>1.7599999999999998</v>
      </c>
      <c r="ET204" s="129">
        <v>1.4700000000000002</v>
      </c>
      <c r="EU204" s="129">
        <v>0.76000000000000012</v>
      </c>
      <c r="EV204">
        <f>100*SUMIF('12pxv'!$E$39:$E$492,$A204,'12pxv'!H$39:H$492)/sub_peso!EV204</f>
        <v>0.38999999999999996</v>
      </c>
      <c r="EW204">
        <f>100*SUMIF('12pxv'!$E$39:$E$492,$A204,'12pxv'!I$39:I$492)/sub_peso!EW204</f>
        <v>0.06</v>
      </c>
      <c r="EX204">
        <f>100*SUMIF('12pxv'!$E$39:$E$492,$A204,'12pxv'!J$39:J$492)/sub_peso!EX204</f>
        <v>-0.35</v>
      </c>
      <c r="EY204">
        <f>100*SUMIF('12pxv'!$E$39:$E$492,$A204,'12pxv'!K$39:K$492)/sub_peso!EY204</f>
        <v>1.7199999999999998</v>
      </c>
      <c r="EZ204">
        <f>100*SUMIF('12pxv'!$E$39:$E$492,$A204,'12pxv'!L$39:L$492)/sub_peso!EZ204</f>
        <v>1.5</v>
      </c>
      <c r="FA204">
        <f>100*SUMIF('12pxv'!$E$39:$E$492,$A204,'12pxv'!M$39:M$492)/sub_peso!FA204</f>
        <v>-0.32000000000000006</v>
      </c>
      <c r="FB204">
        <f>100*SUMIF('12pxv'!$E$39:$E$492,$A204,'12pxv'!N$39:N$492)/sub_peso!FB204</f>
        <v>1.49</v>
      </c>
      <c r="FC204">
        <f>100*SUMIF('12pxv'!$E$39:$E$492,$A204,'12pxv'!O$39:O$492)/sub_peso!FC204</f>
        <v>-1.5799999999999998</v>
      </c>
      <c r="FD204">
        <f>100*SUMIF('12pxv'!$E$39:$E$492,$A204,'12pxv'!P$39:P$492)/sub_peso!FD204</f>
        <v>1.8099999999999998</v>
      </c>
      <c r="FE204">
        <f>100*SUMIF('12pxv'!$E$39:$E$492,$A204,'12pxv'!Q$39:Q$492)/sub_peso!FE204</f>
        <v>2.1800000000000002</v>
      </c>
      <c r="FF204">
        <f>100*SUMIF('12pxv'!$E$39:$E$492,$A204,'12pxv'!R$39:R$492)/sub_peso!FF204</f>
        <v>1.1200000000000001</v>
      </c>
      <c r="FG204">
        <f>100*SUMIF('12pxv'!$E$39:$E$492,$A204,'12pxv'!S$39:S$492)/sub_peso!FG204</f>
        <v>1.48</v>
      </c>
      <c r="FH204">
        <f>100*SUMIF('12pxv'!$E$39:$E$492,$A204,'12pxv'!T$39:T$492)/sub_peso!FH204</f>
        <v>-1.01</v>
      </c>
      <c r="FI204">
        <f>100*SUMIF('12pxv'!$E$39:$E$492,$A204,'12pxv'!U$39:U$492)/sub_peso!FI204</f>
        <v>-0.46</v>
      </c>
      <c r="FJ204">
        <f>100*SUMIF('12pxv'!$E$39:$E$492,$A204,'12pxv'!V$39:V$492)/sub_peso!FJ204</f>
        <v>0.95</v>
      </c>
      <c r="FK204">
        <f>100*SUMIF('12pxv'!$E$39:$E$492,$A204,'12pxv'!W$39:W$492)/sub_peso!FK204</f>
        <v>0.59</v>
      </c>
      <c r="FL204">
        <f>100*SUMIF('12pxv'!$E$39:$E$492,$A204,'12pxv'!X$39:X$492)/sub_peso!FL204</f>
        <v>1.9099999999999997</v>
      </c>
      <c r="FM204">
        <f>100*SUMIF('12pxv'!$E$39:$E$492,$A204,'12pxv'!Y$39:Y$492)/sub_peso!FM204</f>
        <v>0.05</v>
      </c>
      <c r="FN204">
        <f>100*SUMIF('12pxv'!$E$39:$E$492,$A204,'12pxv'!Z$39:Z$492)/sub_peso!FN204</f>
        <v>-0.69999999999999984</v>
      </c>
      <c r="FO204">
        <f>100*SUMIF('12pxv'!$E$39:$E$492,$A204,'12pxv'!AA$39:AA$492)/sub_peso!FO204</f>
        <v>0.23000000000000004</v>
      </c>
      <c r="FP204">
        <f>100*SUMIF('12pxv'!$E$39:$E$492,$A204,'12pxv'!AB$39:AB$492)/sub_peso!FP204</f>
        <v>-0.39</v>
      </c>
      <c r="FQ204">
        <f>100*SUMIF('12pxv'!$E$39:$E$492,$A204,'12pxv'!AC$39:AC$492)/sub_peso!FQ204</f>
        <v>0.2</v>
      </c>
      <c r="FR204">
        <f>100*SUMIF('12pxv'!$E$39:$E$492,$A204,'12pxv'!AD$39:AD$492)/sub_peso!FR204</f>
        <v>0.32</v>
      </c>
      <c r="FS204">
        <f>100*SUMIF('12pxv'!$E$39:$E$492,$A204,'12pxv'!AE$39:AE$492)/sub_peso!FS204</f>
        <v>-0.22</v>
      </c>
      <c r="FT204">
        <f>100*SUMIF('12pxv'!$E$39:$E$492,$A204,'12pxv'!AF$39:AF$492)/sub_peso!FT204</f>
        <v>0.13</v>
      </c>
      <c r="FU204">
        <f>100*SUMIF('12pxv'!$E$39:$E$492,$A204,'12pxv'!AG$39:AG$492)/sub_peso!FU204</f>
        <v>-1.55</v>
      </c>
      <c r="FV204">
        <f>100*SUMIF('12pxv'!$E$39:$E$492,$A204,'12pxv'!AH$39:AH$492)/sub_peso!FV204</f>
        <v>1.6300000000000001</v>
      </c>
      <c r="FW204">
        <f>100*SUMIF('12pxv'!$E$39:$E$492,$A204,'12pxv'!AI$39:AI$492)/sub_peso!FW204</f>
        <v>0.87999999999999989</v>
      </c>
      <c r="FX204">
        <f>100*SUMIF('12pxv'!$E$39:$E$492,$A204,'12pxv'!AJ$39:AJ$492)/sub_peso!FX204</f>
        <v>0.41</v>
      </c>
      <c r="FY204">
        <f>100*SUMIF('12pxv'!$E$39:$E$492,$A204,'12pxv'!AK$39:AK$492)/sub_peso!FY204</f>
        <v>0.97</v>
      </c>
      <c r="FZ204">
        <f>100*SUMIF('12pxv'!$E$39:$E$492,$A204,'12pxv'!AL$39:AL$492)/sub_peso!FZ204</f>
        <v>-0.6</v>
      </c>
      <c r="GA204">
        <f>100*SUMIF('12pxv'!$E$39:$E$492,$A204,'12pxv'!AM$39:AM$492)/sub_peso!GA204</f>
        <v>-0.13</v>
      </c>
      <c r="GB204">
        <f>100*SUMIF('12pxv'!$E$39:$E$492,$A204,'12pxv'!AN$39:AN$492)/sub_peso!GB204</f>
        <v>0.97</v>
      </c>
    </row>
    <row r="205" spans="1:184" x14ac:dyDescent="0.25">
      <c r="A205" s="60">
        <v>4201004</v>
      </c>
      <c r="B205" s="56" t="s">
        <v>207</v>
      </c>
      <c r="C205" s="129">
        <v>-0.73</v>
      </c>
      <c r="D205" s="129">
        <v>0.81</v>
      </c>
      <c r="E205" s="129">
        <v>-0.7</v>
      </c>
      <c r="F205" s="129">
        <v>2.0000000000000004E-2</v>
      </c>
      <c r="G205" s="129">
        <v>0.42999999999999994</v>
      </c>
      <c r="H205" s="129">
        <v>-9.9999999999999985E-3</v>
      </c>
      <c r="I205" s="129">
        <v>-0.57999999999999996</v>
      </c>
      <c r="J205" s="129">
        <v>-1.7500000000000002</v>
      </c>
      <c r="K205" s="129">
        <v>2.41</v>
      </c>
      <c r="L205" s="129">
        <v>-0.15</v>
      </c>
      <c r="M205" s="129">
        <v>1.52</v>
      </c>
      <c r="N205" s="129">
        <v>0.91999999999999993</v>
      </c>
      <c r="O205" s="129">
        <v>0.77999999999999992</v>
      </c>
      <c r="P205" s="129">
        <v>0.45</v>
      </c>
      <c r="Q205" s="129">
        <v>0.16</v>
      </c>
      <c r="R205" s="129">
        <v>-0.15</v>
      </c>
      <c r="S205" s="129">
        <v>0.8899999999999999</v>
      </c>
      <c r="T205" s="129">
        <v>0.15</v>
      </c>
      <c r="U205" s="129">
        <v>-0.39000000000000007</v>
      </c>
      <c r="V205" s="129">
        <v>0</v>
      </c>
      <c r="W205" s="129">
        <v>-0.78000000000000014</v>
      </c>
      <c r="X205" s="129">
        <v>0.25</v>
      </c>
      <c r="Y205" s="129">
        <v>0.79999999999999993</v>
      </c>
      <c r="Z205" s="129">
        <v>-0.12</v>
      </c>
      <c r="AA205" s="129">
        <v>0.67</v>
      </c>
      <c r="AB205" s="129">
        <v>0.6</v>
      </c>
      <c r="AC205" s="129">
        <v>0.34</v>
      </c>
      <c r="AD205" s="129">
        <v>0.77</v>
      </c>
      <c r="AE205" s="129">
        <v>1.7099999999999997</v>
      </c>
      <c r="AF205" s="129">
        <v>1.22</v>
      </c>
      <c r="AG205" s="129">
        <v>0.4</v>
      </c>
      <c r="AH205" s="129">
        <v>-0.61</v>
      </c>
      <c r="AI205" s="129">
        <v>-0.27</v>
      </c>
      <c r="AJ205" s="129">
        <v>0.86</v>
      </c>
      <c r="AK205" s="129">
        <v>0.69</v>
      </c>
      <c r="AL205" s="129">
        <v>1</v>
      </c>
      <c r="AM205" s="129">
        <v>0.9</v>
      </c>
      <c r="AN205" s="129">
        <v>0.21</v>
      </c>
      <c r="AO205" s="129">
        <v>-0.21</v>
      </c>
      <c r="AP205" s="129">
        <v>0.92</v>
      </c>
      <c r="AQ205" s="129">
        <v>-7.0000000000000007E-2</v>
      </c>
      <c r="AR205" s="129">
        <v>0.52</v>
      </c>
      <c r="AS205" s="129">
        <v>1.1200000000000001</v>
      </c>
      <c r="AT205" s="129">
        <v>0.11</v>
      </c>
      <c r="AU205" s="129">
        <v>0.53</v>
      </c>
      <c r="AV205" s="129">
        <v>1.03</v>
      </c>
      <c r="AW205" s="129">
        <v>0.85</v>
      </c>
      <c r="AX205" s="129">
        <v>1.5499999999999998</v>
      </c>
      <c r="AY205" s="129">
        <v>0.17</v>
      </c>
      <c r="AZ205" s="129">
        <v>0.27</v>
      </c>
      <c r="BA205" s="129">
        <v>-0.33</v>
      </c>
      <c r="BB205" s="129">
        <v>0.1</v>
      </c>
      <c r="BC205" s="129">
        <v>0.67</v>
      </c>
      <c r="BD205" s="129">
        <v>0.52</v>
      </c>
      <c r="BE205" s="129">
        <v>-0.05</v>
      </c>
      <c r="BF205" s="129">
        <v>-0.17</v>
      </c>
      <c r="BG205" s="129">
        <v>1.04</v>
      </c>
      <c r="BH205" s="129">
        <v>-0.10999999999999999</v>
      </c>
      <c r="BI205" s="129">
        <v>1.29</v>
      </c>
      <c r="BJ205" s="129">
        <v>0.71</v>
      </c>
      <c r="BK205" s="129">
        <v>0.43</v>
      </c>
      <c r="BL205" s="129">
        <v>0.43</v>
      </c>
      <c r="BM205" s="129">
        <v>0.71</v>
      </c>
      <c r="BN205" s="129">
        <v>0.38999999999999996</v>
      </c>
      <c r="BO205" s="129">
        <v>1.0900000000000001</v>
      </c>
      <c r="BP205" s="129">
        <v>-0.34</v>
      </c>
      <c r="BQ205" s="129">
        <v>1.6799999999999997</v>
      </c>
      <c r="BR205" s="129">
        <v>0.22</v>
      </c>
      <c r="BS205" s="129">
        <v>1.29</v>
      </c>
      <c r="BT205" s="129">
        <v>0.1</v>
      </c>
      <c r="BU205" s="129">
        <v>1.58</v>
      </c>
      <c r="BV205" s="129">
        <v>1.69</v>
      </c>
      <c r="BW205" s="129">
        <v>0.76</v>
      </c>
      <c r="BX205" s="129">
        <v>1.05</v>
      </c>
      <c r="BY205" s="129">
        <v>0.7</v>
      </c>
      <c r="BZ205" s="129">
        <v>0.17000000000000004</v>
      </c>
      <c r="CA205" s="129">
        <v>2.29</v>
      </c>
      <c r="CB205" s="129">
        <v>-0.15</v>
      </c>
      <c r="CC205" s="129">
        <v>-0.02</v>
      </c>
      <c r="CD205" s="129">
        <v>0.85</v>
      </c>
      <c r="CE205" s="129">
        <v>1.02</v>
      </c>
      <c r="CF205" s="129">
        <v>0.59</v>
      </c>
      <c r="CG205" s="129">
        <v>3.0000000000000002E-2</v>
      </c>
      <c r="CH205" s="129">
        <v>0.84</v>
      </c>
      <c r="CI205" s="129">
        <v>-1.35</v>
      </c>
      <c r="CJ205" s="129">
        <v>1.44</v>
      </c>
      <c r="CK205" s="129">
        <v>0.17</v>
      </c>
      <c r="CL205" s="129">
        <v>1.1299999999999999</v>
      </c>
      <c r="CM205" s="129">
        <v>3.33</v>
      </c>
      <c r="CN205" s="129">
        <v>0.88</v>
      </c>
      <c r="CO205" s="129">
        <v>-1.5699999999999998</v>
      </c>
      <c r="CP205" s="129">
        <v>0.67</v>
      </c>
      <c r="CQ205" s="129">
        <v>-0.94000000000000006</v>
      </c>
      <c r="CR205" s="129">
        <v>0.43</v>
      </c>
      <c r="CS205" s="129">
        <v>0.47999999999999993</v>
      </c>
      <c r="CT205" s="129">
        <v>0.4</v>
      </c>
      <c r="CU205" s="129">
        <v>-1.01</v>
      </c>
      <c r="CV205" s="129">
        <v>0.62</v>
      </c>
      <c r="CW205" s="129">
        <v>-2.2200000000000002</v>
      </c>
      <c r="CX205" s="129">
        <v>1.4599999999999997</v>
      </c>
      <c r="CY205" s="129">
        <v>0.13</v>
      </c>
      <c r="CZ205" s="129">
        <v>1.26</v>
      </c>
      <c r="DA205" s="129">
        <v>-1.07</v>
      </c>
      <c r="DB205" s="129">
        <v>2.27</v>
      </c>
      <c r="DC205" s="129">
        <v>-1.58</v>
      </c>
      <c r="DD205" s="129">
        <v>2.5</v>
      </c>
      <c r="DE205" s="129">
        <v>0.88</v>
      </c>
      <c r="DF205" s="129">
        <v>1.31</v>
      </c>
      <c r="DG205" s="129">
        <v>-2.4499999999999997</v>
      </c>
      <c r="DH205" s="129">
        <v>2.59</v>
      </c>
      <c r="DI205" s="129">
        <v>1.18</v>
      </c>
      <c r="DJ205" s="129">
        <v>0.26</v>
      </c>
      <c r="DK205" s="129">
        <v>2.69</v>
      </c>
      <c r="DL205" s="129">
        <v>0.76</v>
      </c>
      <c r="DM205" s="129">
        <v>-0.05</v>
      </c>
      <c r="DN205" s="129">
        <v>-1.1499999999999999</v>
      </c>
      <c r="DO205" s="129">
        <v>0.52</v>
      </c>
      <c r="DP205" s="129">
        <v>0.18</v>
      </c>
      <c r="DQ205" s="129">
        <v>3.01</v>
      </c>
      <c r="DR205" s="129">
        <v>2.9</v>
      </c>
      <c r="DS205" s="129">
        <v>-1.6599999999999997</v>
      </c>
      <c r="DT205" s="129">
        <v>-0.33</v>
      </c>
      <c r="DU205" s="129">
        <v>0.66</v>
      </c>
      <c r="DV205" s="129">
        <v>-4.09</v>
      </c>
      <c r="DW205" s="129">
        <v>1.52</v>
      </c>
      <c r="DX205" s="129">
        <v>0.7</v>
      </c>
      <c r="DY205" s="129">
        <v>-2.6</v>
      </c>
      <c r="DZ205" s="129">
        <v>3.2</v>
      </c>
      <c r="EA205" s="129">
        <v>1.98</v>
      </c>
      <c r="EB205" s="129">
        <v>-0.19</v>
      </c>
      <c r="EC205" s="129">
        <v>0.15</v>
      </c>
      <c r="ED205" s="129">
        <v>-0.2</v>
      </c>
      <c r="EE205" s="129">
        <v>-0.66</v>
      </c>
      <c r="EF205" s="129">
        <v>0.27</v>
      </c>
      <c r="EG205" s="129">
        <v>1.7199999999999998</v>
      </c>
      <c r="EH205" s="129">
        <v>0.32</v>
      </c>
      <c r="EI205" s="129">
        <v>1.73</v>
      </c>
      <c r="EJ205" s="129">
        <v>0.4</v>
      </c>
      <c r="EK205" s="129">
        <v>0.69</v>
      </c>
      <c r="EL205" s="129">
        <v>-0.61</v>
      </c>
      <c r="EM205" s="129">
        <v>0.79</v>
      </c>
      <c r="EN205" s="129">
        <v>0.06</v>
      </c>
      <c r="EO205" s="129">
        <v>0.43999999999999995</v>
      </c>
      <c r="EP205" s="129">
        <v>-0.86999999999999988</v>
      </c>
      <c r="EQ205" s="129">
        <v>3.4399999999999995</v>
      </c>
      <c r="ER205" s="129">
        <v>2.09</v>
      </c>
      <c r="ES205" s="129">
        <v>1.21</v>
      </c>
      <c r="ET205" s="129">
        <v>2.0299999999999998</v>
      </c>
      <c r="EU205" s="129">
        <v>1.69</v>
      </c>
      <c r="EV205">
        <f>100*SUMIF('12pxv'!$E$39:$E$492,$A205,'12pxv'!H$39:H$492)/sub_peso!EV205</f>
        <v>0.19</v>
      </c>
      <c r="EW205">
        <f>100*SUMIF('12pxv'!$E$39:$E$492,$A205,'12pxv'!I$39:I$492)/sub_peso!EW205</f>
        <v>-1.1299999999999997</v>
      </c>
      <c r="EX205">
        <f>100*SUMIF('12pxv'!$E$39:$E$492,$A205,'12pxv'!J$39:J$492)/sub_peso!EX205</f>
        <v>0.35</v>
      </c>
      <c r="EY205">
        <f>100*SUMIF('12pxv'!$E$39:$E$492,$A205,'12pxv'!K$39:K$492)/sub_peso!EY205</f>
        <v>0.23000000000000004</v>
      </c>
      <c r="EZ205">
        <f>100*SUMIF('12pxv'!$E$39:$E$492,$A205,'12pxv'!L$39:L$492)/sub_peso!EZ205</f>
        <v>1.68</v>
      </c>
      <c r="FA205">
        <f>100*SUMIF('12pxv'!$E$39:$E$492,$A205,'12pxv'!M$39:M$492)/sub_peso!FA205</f>
        <v>-1.31</v>
      </c>
      <c r="FB205">
        <f>100*SUMIF('12pxv'!$E$39:$E$492,$A205,'12pxv'!N$39:N$492)/sub_peso!FB205</f>
        <v>0.27</v>
      </c>
      <c r="FC205">
        <f>100*SUMIF('12pxv'!$E$39:$E$492,$A205,'12pxv'!O$39:O$492)/sub_peso!FC205</f>
        <v>-0.72</v>
      </c>
      <c r="FD205">
        <f>100*SUMIF('12pxv'!$E$39:$E$492,$A205,'12pxv'!P$39:P$492)/sub_peso!FD205</f>
        <v>0.95000000000000007</v>
      </c>
      <c r="FE205">
        <f>100*SUMIF('12pxv'!$E$39:$E$492,$A205,'12pxv'!Q$39:Q$492)/sub_peso!FE205</f>
        <v>0.35</v>
      </c>
      <c r="FF205">
        <f>100*SUMIF('12pxv'!$E$39:$E$492,$A205,'12pxv'!R$39:R$492)/sub_peso!FF205</f>
        <v>0.74</v>
      </c>
      <c r="FG205">
        <f>100*SUMIF('12pxv'!$E$39:$E$492,$A205,'12pxv'!S$39:S$492)/sub_peso!FG205</f>
        <v>2.4200000000000004</v>
      </c>
      <c r="FH205">
        <f>100*SUMIF('12pxv'!$E$39:$E$492,$A205,'12pxv'!T$39:T$492)/sub_peso!FH205</f>
        <v>-1.24</v>
      </c>
      <c r="FI205">
        <f>100*SUMIF('12pxv'!$E$39:$E$492,$A205,'12pxv'!U$39:U$492)/sub_peso!FI205</f>
        <v>2.93</v>
      </c>
      <c r="FJ205">
        <f>100*SUMIF('12pxv'!$E$39:$E$492,$A205,'12pxv'!V$39:V$492)/sub_peso!FJ205</f>
        <v>-0.53</v>
      </c>
      <c r="FK205">
        <f>100*SUMIF('12pxv'!$E$39:$E$492,$A205,'12pxv'!W$39:W$492)/sub_peso!FK205</f>
        <v>1.18</v>
      </c>
      <c r="FL205">
        <f>100*SUMIF('12pxv'!$E$39:$E$492,$A205,'12pxv'!X$39:X$492)/sub_peso!FL205</f>
        <v>-0.45999999999999996</v>
      </c>
      <c r="FM205">
        <f>100*SUMIF('12pxv'!$E$39:$E$492,$A205,'12pxv'!Y$39:Y$492)/sub_peso!FM205</f>
        <v>2.1500000000000004</v>
      </c>
      <c r="FN205">
        <f>100*SUMIF('12pxv'!$E$39:$E$492,$A205,'12pxv'!Z$39:Z$492)/sub_peso!FN205</f>
        <v>1.78</v>
      </c>
      <c r="FO205">
        <f>100*SUMIF('12pxv'!$E$39:$E$492,$A205,'12pxv'!AA$39:AA$492)/sub_peso!FO205</f>
        <v>2.44</v>
      </c>
      <c r="FP205">
        <f>100*SUMIF('12pxv'!$E$39:$E$492,$A205,'12pxv'!AB$39:AB$492)/sub_peso!FP205</f>
        <v>-0.69</v>
      </c>
      <c r="FQ205">
        <f>100*SUMIF('12pxv'!$E$39:$E$492,$A205,'12pxv'!AC$39:AC$492)/sub_peso!FQ205</f>
        <v>1.23</v>
      </c>
      <c r="FR205">
        <f>100*SUMIF('12pxv'!$E$39:$E$492,$A205,'12pxv'!AD$39:AD$492)/sub_peso!FR205</f>
        <v>1.3300000000000003</v>
      </c>
      <c r="FS205">
        <f>100*SUMIF('12pxv'!$E$39:$E$492,$A205,'12pxv'!AE$39:AE$492)/sub_peso!FS205</f>
        <v>-0.3</v>
      </c>
      <c r="FT205">
        <f>100*SUMIF('12pxv'!$E$39:$E$492,$A205,'12pxv'!AF$39:AF$492)/sub_peso!FT205</f>
        <v>-0.56000000000000005</v>
      </c>
      <c r="FU205">
        <f>100*SUMIF('12pxv'!$E$39:$E$492,$A205,'12pxv'!AG$39:AG$492)/sub_peso!FU205</f>
        <v>0.4900000000000001</v>
      </c>
      <c r="FV205">
        <f>100*SUMIF('12pxv'!$E$39:$E$492,$A205,'12pxv'!AH$39:AH$492)/sub_peso!FV205</f>
        <v>-0.62000000000000011</v>
      </c>
      <c r="FW205">
        <f>100*SUMIF('12pxv'!$E$39:$E$492,$A205,'12pxv'!AI$39:AI$492)/sub_peso!FW205</f>
        <v>1.8499999999999999</v>
      </c>
      <c r="FX205">
        <f>100*SUMIF('12pxv'!$E$39:$E$492,$A205,'12pxv'!AJ$39:AJ$492)/sub_peso!FX205</f>
        <v>-0.35000000000000003</v>
      </c>
      <c r="FY205">
        <f>100*SUMIF('12pxv'!$E$39:$E$492,$A205,'12pxv'!AK$39:AK$492)/sub_peso!FY205</f>
        <v>1.88</v>
      </c>
      <c r="FZ205">
        <f>100*SUMIF('12pxv'!$E$39:$E$492,$A205,'12pxv'!AL$39:AL$492)/sub_peso!FZ205</f>
        <v>0.72</v>
      </c>
      <c r="GA205">
        <f>100*SUMIF('12pxv'!$E$39:$E$492,$A205,'12pxv'!AM$39:AM$492)/sub_peso!GA205</f>
        <v>-1.54</v>
      </c>
      <c r="GB205">
        <f>100*SUMIF('12pxv'!$E$39:$E$492,$A205,'12pxv'!AN$39:AN$492)/sub_peso!GB205</f>
        <v>2.19</v>
      </c>
    </row>
    <row r="206" spans="1:184" x14ac:dyDescent="0.25">
      <c r="A206" s="60">
        <v>4201006</v>
      </c>
      <c r="B206" s="56" t="s">
        <v>208</v>
      </c>
      <c r="C206" s="129">
        <v>-0.92999999999999994</v>
      </c>
      <c r="D206" s="129">
        <v>-0.08</v>
      </c>
      <c r="E206" s="129">
        <v>0.55000000000000004</v>
      </c>
      <c r="F206" s="129">
        <v>1.35</v>
      </c>
      <c r="G206" s="129">
        <v>0.89</v>
      </c>
      <c r="H206" s="129">
        <v>1.43</v>
      </c>
      <c r="I206" s="129">
        <v>-0.53</v>
      </c>
      <c r="J206" s="129">
        <v>-1.42</v>
      </c>
      <c r="K206" s="129">
        <v>-0.01</v>
      </c>
      <c r="L206" s="129">
        <v>-0.23</v>
      </c>
      <c r="M206" s="129">
        <v>1.07</v>
      </c>
      <c r="N206" s="129">
        <v>-0.48</v>
      </c>
      <c r="O206" s="129">
        <v>1.39</v>
      </c>
      <c r="P206" s="129">
        <v>0.83</v>
      </c>
      <c r="Q206" s="129">
        <v>0.99</v>
      </c>
      <c r="R206" s="129">
        <v>0.6100000000000001</v>
      </c>
      <c r="S206" s="129">
        <v>1.7800000000000002</v>
      </c>
      <c r="T206" s="129">
        <v>1.25</v>
      </c>
      <c r="U206" s="129">
        <v>0.41</v>
      </c>
      <c r="V206" s="129">
        <v>-0.85</v>
      </c>
      <c r="W206" s="129">
        <v>-1.5899999999999999</v>
      </c>
      <c r="X206" s="129">
        <v>-0.01</v>
      </c>
      <c r="Y206" s="129">
        <v>0.36999999999999994</v>
      </c>
      <c r="Z206" s="129">
        <v>0.49</v>
      </c>
      <c r="AA206" s="129">
        <v>0.26</v>
      </c>
      <c r="AB206" s="129">
        <v>0.5</v>
      </c>
      <c r="AC206" s="129">
        <v>1.43</v>
      </c>
      <c r="AD206" s="129">
        <v>1.31</v>
      </c>
      <c r="AE206" s="129">
        <v>3.47</v>
      </c>
      <c r="AF206" s="129">
        <v>1.24</v>
      </c>
      <c r="AG206" s="129">
        <v>0.33</v>
      </c>
      <c r="AH206" s="129">
        <v>0.17</v>
      </c>
      <c r="AI206" s="129">
        <v>-1.1200000000000001</v>
      </c>
      <c r="AJ206" s="129">
        <v>1.24</v>
      </c>
      <c r="AK206" s="129">
        <v>1.46</v>
      </c>
      <c r="AL206" s="129">
        <v>-0.03</v>
      </c>
      <c r="AM206" s="129">
        <v>1.8300000000000003</v>
      </c>
      <c r="AN206" s="129">
        <v>-0.59</v>
      </c>
      <c r="AO206" s="129">
        <v>-0.28999999999999998</v>
      </c>
      <c r="AP206" s="129">
        <v>1.1299999999999997</v>
      </c>
      <c r="AQ206" s="129">
        <v>0.66</v>
      </c>
      <c r="AR206" s="129">
        <v>2.5099999999999998</v>
      </c>
      <c r="AS206" s="129">
        <v>1.9100000000000001</v>
      </c>
      <c r="AT206" s="129">
        <v>0.86</v>
      </c>
      <c r="AU206" s="129">
        <v>0.16</v>
      </c>
      <c r="AV206" s="129">
        <v>1.21</v>
      </c>
      <c r="AW206" s="129">
        <v>1.1499999999999997</v>
      </c>
      <c r="AX206" s="129">
        <v>0.64</v>
      </c>
      <c r="AY206" s="129">
        <v>1.7499999999999998</v>
      </c>
      <c r="AZ206" s="129">
        <v>1.8900000000000001</v>
      </c>
      <c r="BA206" s="129">
        <v>1.1499999999999999</v>
      </c>
      <c r="BB206" s="129">
        <v>1.1100000000000001</v>
      </c>
      <c r="BC206" s="129">
        <v>2.2000000000000002</v>
      </c>
      <c r="BD206" s="129">
        <v>0.56000000000000005</v>
      </c>
      <c r="BE206" s="129">
        <v>-0.3</v>
      </c>
      <c r="BF206" s="129">
        <v>-0.31</v>
      </c>
      <c r="BG206" s="129">
        <v>1.19</v>
      </c>
      <c r="BH206" s="129">
        <v>0.96</v>
      </c>
      <c r="BI206" s="129">
        <v>1.46</v>
      </c>
      <c r="BJ206" s="129">
        <v>1.31</v>
      </c>
      <c r="BK206" s="129">
        <v>0.54</v>
      </c>
      <c r="BL206" s="129">
        <v>1.1399999999999999</v>
      </c>
      <c r="BM206" s="129">
        <v>1.26</v>
      </c>
      <c r="BN206" s="129">
        <v>0.94</v>
      </c>
      <c r="BO206" s="129">
        <v>0.82</v>
      </c>
      <c r="BP206" s="129">
        <v>0.59</v>
      </c>
      <c r="BQ206" s="129">
        <v>0.5</v>
      </c>
      <c r="BR206" s="129">
        <v>-0.75</v>
      </c>
      <c r="BS206" s="129">
        <v>0.15</v>
      </c>
      <c r="BT206" s="129">
        <v>1.24</v>
      </c>
      <c r="BU206" s="129">
        <v>-0.46</v>
      </c>
      <c r="BV206" s="129">
        <v>1.1100000000000001</v>
      </c>
      <c r="BW206" s="129">
        <v>0.2</v>
      </c>
      <c r="BX206" s="129">
        <v>1.01</v>
      </c>
      <c r="BY206" s="129">
        <v>0.78</v>
      </c>
      <c r="BZ206" s="129">
        <v>1.33</v>
      </c>
      <c r="CA206" s="129">
        <v>0.79</v>
      </c>
      <c r="CB206" s="129">
        <v>0.32</v>
      </c>
      <c r="CC206" s="129">
        <v>0.66</v>
      </c>
      <c r="CD206" s="129">
        <v>-0.3</v>
      </c>
      <c r="CE206" s="129">
        <v>-0.43999999999999995</v>
      </c>
      <c r="CF206" s="129">
        <v>0.86</v>
      </c>
      <c r="CG206" s="129">
        <v>1.0099999999999998</v>
      </c>
      <c r="CH206" s="129">
        <v>-0.55000000000000004</v>
      </c>
      <c r="CI206" s="129">
        <v>1.91</v>
      </c>
      <c r="CJ206" s="129">
        <v>-0.5</v>
      </c>
      <c r="CK206" s="129">
        <v>1.83</v>
      </c>
      <c r="CL206" s="129">
        <v>-0.14000000000000001</v>
      </c>
      <c r="CM206" s="129">
        <v>1.23</v>
      </c>
      <c r="CN206" s="129">
        <v>1.29</v>
      </c>
      <c r="CO206" s="129">
        <v>-1.35</v>
      </c>
      <c r="CP206" s="129">
        <v>-0.27</v>
      </c>
      <c r="CQ206" s="129">
        <v>0.65</v>
      </c>
      <c r="CR206" s="129">
        <v>-0.86999999999999988</v>
      </c>
      <c r="CS206" s="129">
        <v>1.18</v>
      </c>
      <c r="CT206" s="129">
        <v>-0.23000000000000004</v>
      </c>
      <c r="CU206" s="129">
        <v>-0.32</v>
      </c>
      <c r="CV206" s="129">
        <v>1.1299999999999999</v>
      </c>
      <c r="CW206" s="129">
        <v>-0.28000000000000003</v>
      </c>
      <c r="CX206" s="129">
        <v>-1.07</v>
      </c>
      <c r="CY206" s="129">
        <v>1.35</v>
      </c>
      <c r="CZ206" s="129">
        <v>1.26</v>
      </c>
      <c r="DA206" s="129">
        <v>0.68</v>
      </c>
      <c r="DB206" s="129">
        <v>-0.69</v>
      </c>
      <c r="DC206" s="129">
        <v>2.27</v>
      </c>
      <c r="DD206" s="129">
        <v>-0.02</v>
      </c>
      <c r="DE206" s="129">
        <v>2.2799999999999998</v>
      </c>
      <c r="DF206" s="129">
        <v>-1.33</v>
      </c>
      <c r="DG206" s="129">
        <v>1.45</v>
      </c>
      <c r="DH206" s="129">
        <v>-1.1599999999999999</v>
      </c>
      <c r="DI206" s="129">
        <v>0.97000000000000008</v>
      </c>
      <c r="DJ206" s="129">
        <v>1.34</v>
      </c>
      <c r="DK206" s="129">
        <v>3.2500000000000004</v>
      </c>
      <c r="DL206" s="129">
        <v>-0.73</v>
      </c>
      <c r="DM206" s="129">
        <v>0.8</v>
      </c>
      <c r="DN206" s="129">
        <v>0.65</v>
      </c>
      <c r="DO206" s="129">
        <v>1.55</v>
      </c>
      <c r="DP206" s="129">
        <v>0.46999999999999992</v>
      </c>
      <c r="DQ206" s="129">
        <v>1.4</v>
      </c>
      <c r="DR206" s="129">
        <v>1.7500000000000002</v>
      </c>
      <c r="DS206" s="129">
        <v>-0.55000000000000004</v>
      </c>
      <c r="DT206" s="129">
        <v>0.42</v>
      </c>
      <c r="DU206" s="129">
        <v>0.63</v>
      </c>
      <c r="DV206" s="129">
        <v>-0.7</v>
      </c>
      <c r="DW206" s="129">
        <v>-0.47</v>
      </c>
      <c r="DX206" s="129">
        <v>1.48</v>
      </c>
      <c r="DY206" s="129">
        <v>0.92</v>
      </c>
      <c r="DZ206" s="129">
        <v>3.32</v>
      </c>
      <c r="EA206" s="129">
        <v>-0.28999999999999998</v>
      </c>
      <c r="EB206" s="129">
        <v>1.26</v>
      </c>
      <c r="EC206" s="129">
        <v>0.97999999999999987</v>
      </c>
      <c r="ED206" s="129">
        <v>-0.27</v>
      </c>
      <c r="EE206" s="129">
        <v>-0.42</v>
      </c>
      <c r="EF206" s="129">
        <v>-0.27</v>
      </c>
      <c r="EG206" s="129">
        <v>3.78</v>
      </c>
      <c r="EH206" s="129">
        <v>1.42</v>
      </c>
      <c r="EI206" s="129">
        <v>0.02</v>
      </c>
      <c r="EJ206" s="129">
        <v>-0.82</v>
      </c>
      <c r="EK206" s="129">
        <v>-0.75</v>
      </c>
      <c r="EL206" s="129">
        <v>2.86</v>
      </c>
      <c r="EM206" s="129">
        <v>3.18</v>
      </c>
      <c r="EN206" s="129">
        <v>-0.87</v>
      </c>
      <c r="EO206" s="129">
        <v>0.64</v>
      </c>
      <c r="EP206" s="129">
        <v>-1.1399999999999999</v>
      </c>
      <c r="EQ206" s="129">
        <v>0.78</v>
      </c>
      <c r="ER206" s="129">
        <v>1.31</v>
      </c>
      <c r="ES206" s="129">
        <v>-1.21</v>
      </c>
      <c r="ET206" s="129">
        <v>1.86</v>
      </c>
      <c r="EU206" s="129">
        <v>0.23</v>
      </c>
      <c r="EV206">
        <f>100*SUMIF('12pxv'!$E$39:$E$492,$A206,'12pxv'!H$39:H$492)/sub_peso!EV206</f>
        <v>-0.69000000000000006</v>
      </c>
      <c r="EW206">
        <f>100*SUMIF('12pxv'!$E$39:$E$492,$A206,'12pxv'!I$39:I$492)/sub_peso!EW206</f>
        <v>-0.82</v>
      </c>
      <c r="EX206">
        <f>100*SUMIF('12pxv'!$E$39:$E$492,$A206,'12pxv'!J$39:J$492)/sub_peso!EX206</f>
        <v>-1.99</v>
      </c>
      <c r="EY206">
        <f>100*SUMIF('12pxv'!$E$39:$E$492,$A206,'12pxv'!K$39:K$492)/sub_peso!EY206</f>
        <v>-1.8399999999999999</v>
      </c>
      <c r="EZ206">
        <f>100*SUMIF('12pxv'!$E$39:$E$492,$A206,'12pxv'!L$39:L$492)/sub_peso!EZ206</f>
        <v>2.6199999999999997</v>
      </c>
      <c r="FA206">
        <f>100*SUMIF('12pxv'!$E$39:$E$492,$A206,'12pxv'!M$39:M$492)/sub_peso!FA206</f>
        <v>-1.59</v>
      </c>
      <c r="FB206">
        <f>100*SUMIF('12pxv'!$E$39:$E$492,$A206,'12pxv'!N$39:N$492)/sub_peso!FB206</f>
        <v>0.2</v>
      </c>
      <c r="FC206">
        <f>100*SUMIF('12pxv'!$E$39:$E$492,$A206,'12pxv'!O$39:O$492)/sub_peso!FC206</f>
        <v>1.1399999999999999</v>
      </c>
      <c r="FD206">
        <f>100*SUMIF('12pxv'!$E$39:$E$492,$A206,'12pxv'!P$39:P$492)/sub_peso!FD206</f>
        <v>0.02</v>
      </c>
      <c r="FE206">
        <f>100*SUMIF('12pxv'!$E$39:$E$492,$A206,'12pxv'!Q$39:Q$492)/sub_peso!FE206</f>
        <v>4.2300000000000004</v>
      </c>
      <c r="FF206">
        <f>100*SUMIF('12pxv'!$E$39:$E$492,$A206,'12pxv'!R$39:R$492)/sub_peso!FF206</f>
        <v>-0.35000000000000003</v>
      </c>
      <c r="FG206">
        <f>100*SUMIF('12pxv'!$E$39:$E$492,$A206,'12pxv'!S$39:S$492)/sub_peso!FG206</f>
        <v>-0.93</v>
      </c>
      <c r="FH206">
        <f>100*SUMIF('12pxv'!$E$39:$E$492,$A206,'12pxv'!T$39:T$492)/sub_peso!FH206</f>
        <v>-0.49000000000000005</v>
      </c>
      <c r="FI206">
        <f>100*SUMIF('12pxv'!$E$39:$E$492,$A206,'12pxv'!U$39:U$492)/sub_peso!FI206</f>
        <v>-1.1400000000000001</v>
      </c>
      <c r="FJ206">
        <f>100*SUMIF('12pxv'!$E$39:$E$492,$A206,'12pxv'!V$39:V$492)/sub_peso!FJ206</f>
        <v>0.38</v>
      </c>
      <c r="FK206">
        <f>100*SUMIF('12pxv'!$E$39:$E$492,$A206,'12pxv'!W$39:W$492)/sub_peso!FK206</f>
        <v>2.42</v>
      </c>
      <c r="FL206">
        <f>100*SUMIF('12pxv'!$E$39:$E$492,$A206,'12pxv'!X$39:X$492)/sub_peso!FL206</f>
        <v>1.4500000000000002</v>
      </c>
      <c r="FM206">
        <f>100*SUMIF('12pxv'!$E$39:$E$492,$A206,'12pxv'!Y$39:Y$492)/sub_peso!FM206</f>
        <v>-0.59</v>
      </c>
      <c r="FN206">
        <f>100*SUMIF('12pxv'!$E$39:$E$492,$A206,'12pxv'!Z$39:Z$492)/sub_peso!FN206</f>
        <v>0.54</v>
      </c>
      <c r="FO206">
        <f>100*SUMIF('12pxv'!$E$39:$E$492,$A206,'12pxv'!AA$39:AA$492)/sub_peso!FO206</f>
        <v>-1.06</v>
      </c>
      <c r="FP206">
        <f>100*SUMIF('12pxv'!$E$39:$E$492,$A206,'12pxv'!AB$39:AB$492)/sub_peso!FP206</f>
        <v>1.01</v>
      </c>
      <c r="FQ206">
        <f>100*SUMIF('12pxv'!$E$39:$E$492,$A206,'12pxv'!AC$39:AC$492)/sub_peso!FQ206</f>
        <v>1.6900000000000002</v>
      </c>
      <c r="FR206">
        <f>100*SUMIF('12pxv'!$E$39:$E$492,$A206,'12pxv'!AD$39:AD$492)/sub_peso!FR206</f>
        <v>1.32</v>
      </c>
      <c r="FS206">
        <f>100*SUMIF('12pxv'!$E$39:$E$492,$A206,'12pxv'!AE$39:AE$492)/sub_peso!FS206</f>
        <v>0.3</v>
      </c>
      <c r="FT206">
        <f>100*SUMIF('12pxv'!$E$39:$E$492,$A206,'12pxv'!AF$39:AF$492)/sub_peso!FT206</f>
        <v>1.1100000000000001</v>
      </c>
      <c r="FU206">
        <f>100*SUMIF('12pxv'!$E$39:$E$492,$A206,'12pxv'!AG$39:AG$492)/sub_peso!FU206</f>
        <v>-1.25</v>
      </c>
      <c r="FV206">
        <f>100*SUMIF('12pxv'!$E$39:$E$492,$A206,'12pxv'!AH$39:AH$492)/sub_peso!FV206</f>
        <v>0.59000000000000008</v>
      </c>
      <c r="FW206">
        <f>100*SUMIF('12pxv'!$E$39:$E$492,$A206,'12pxv'!AI$39:AI$492)/sub_peso!FW206</f>
        <v>-0.19</v>
      </c>
      <c r="FX206">
        <f>100*SUMIF('12pxv'!$E$39:$E$492,$A206,'12pxv'!AJ$39:AJ$492)/sub_peso!FX206</f>
        <v>1.63</v>
      </c>
      <c r="FY206">
        <f>100*SUMIF('12pxv'!$E$39:$E$492,$A206,'12pxv'!AK$39:AK$492)/sub_peso!FY206</f>
        <v>-0.65</v>
      </c>
      <c r="FZ206">
        <f>100*SUMIF('12pxv'!$E$39:$E$492,$A206,'12pxv'!AL$39:AL$492)/sub_peso!FZ206</f>
        <v>2.81</v>
      </c>
      <c r="GA206">
        <f>100*SUMIF('12pxv'!$E$39:$E$492,$A206,'12pxv'!AM$39:AM$492)/sub_peso!GA206</f>
        <v>-0.32</v>
      </c>
      <c r="GB206">
        <f>100*SUMIF('12pxv'!$E$39:$E$492,$A206,'12pxv'!AN$39:AN$492)/sub_peso!GB206</f>
        <v>0.35999999999999993</v>
      </c>
    </row>
    <row r="207" spans="1:184" x14ac:dyDescent="0.25">
      <c r="A207" s="60">
        <v>4201007</v>
      </c>
      <c r="B207" s="56" t="s">
        <v>209</v>
      </c>
      <c r="C207" s="129">
        <v>-0.26</v>
      </c>
      <c r="D207" s="129">
        <v>1.1000000000000001</v>
      </c>
      <c r="E207" s="129">
        <v>0.95</v>
      </c>
      <c r="F207" s="129">
        <v>0.20999999999999996</v>
      </c>
      <c r="G207" s="129">
        <v>0.56000000000000005</v>
      </c>
      <c r="H207" s="129">
        <v>-0.91</v>
      </c>
      <c r="I207" s="129">
        <v>-1.5099999999999998</v>
      </c>
      <c r="J207" s="129">
        <v>-3.96</v>
      </c>
      <c r="K207" s="129">
        <v>-0.77</v>
      </c>
      <c r="L207" s="129">
        <v>1.37</v>
      </c>
      <c r="M207" s="129">
        <v>0.79999999999999993</v>
      </c>
      <c r="N207" s="129">
        <v>0.57999999999999996</v>
      </c>
      <c r="O207" s="129">
        <v>0.93000000000000016</v>
      </c>
      <c r="P207" s="129">
        <v>2.16</v>
      </c>
      <c r="Q207" s="129">
        <v>1.1499999999999999</v>
      </c>
      <c r="R207" s="129">
        <v>0.93</v>
      </c>
      <c r="S207" s="129">
        <v>2.56</v>
      </c>
      <c r="T207" s="129">
        <v>1.4</v>
      </c>
      <c r="U207" s="129">
        <v>-2.5600000000000005</v>
      </c>
      <c r="V207" s="129">
        <v>-0.62</v>
      </c>
      <c r="W207" s="129">
        <v>-1.01</v>
      </c>
      <c r="X207" s="129">
        <v>-0.86</v>
      </c>
      <c r="Y207" s="129">
        <v>0.17999999999999997</v>
      </c>
      <c r="Z207" s="129">
        <v>0.66</v>
      </c>
      <c r="AA207" s="129">
        <v>0.97</v>
      </c>
      <c r="AB207" s="129">
        <v>1.6300000000000001</v>
      </c>
      <c r="AC207" s="129">
        <v>1.69</v>
      </c>
      <c r="AD207" s="129">
        <v>1.62</v>
      </c>
      <c r="AE207" s="129">
        <v>3.52</v>
      </c>
      <c r="AF207" s="129">
        <v>1.01</v>
      </c>
      <c r="AG207" s="129">
        <v>-1.3099999999999998</v>
      </c>
      <c r="AH207" s="129">
        <v>-1.7</v>
      </c>
      <c r="AI207" s="129">
        <v>0.48000000000000004</v>
      </c>
      <c r="AJ207" s="129">
        <v>0.2</v>
      </c>
      <c r="AK207" s="129">
        <v>1.3</v>
      </c>
      <c r="AL207" s="129">
        <v>1.7400000000000002</v>
      </c>
      <c r="AM207" s="129">
        <v>0.67</v>
      </c>
      <c r="AN207" s="129">
        <v>1.63</v>
      </c>
      <c r="AO207" s="129">
        <v>2.6499999999999995</v>
      </c>
      <c r="AP207" s="129">
        <v>2.06</v>
      </c>
      <c r="AQ207" s="129">
        <v>2.08</v>
      </c>
      <c r="AR207" s="129">
        <v>0.3</v>
      </c>
      <c r="AS207" s="129">
        <v>-1.1399999999999999</v>
      </c>
      <c r="AT207" s="129">
        <v>-0.4</v>
      </c>
      <c r="AU207" s="129">
        <v>0.23999999999999996</v>
      </c>
      <c r="AV207" s="129">
        <v>1.03</v>
      </c>
      <c r="AW207" s="129">
        <v>0.92</v>
      </c>
      <c r="AX207" s="129">
        <v>2.7699999999999996</v>
      </c>
      <c r="AY207" s="129">
        <v>2.2200000000000002</v>
      </c>
      <c r="AZ207" s="129">
        <v>0.28999999999999998</v>
      </c>
      <c r="BA207" s="129">
        <v>1.97</v>
      </c>
      <c r="BB207" s="129">
        <v>0.67</v>
      </c>
      <c r="BC207" s="129">
        <v>0.51</v>
      </c>
      <c r="BD207" s="129">
        <v>-0.71000000000000008</v>
      </c>
      <c r="BE207" s="129">
        <v>-0.85</v>
      </c>
      <c r="BF207" s="129">
        <v>-0.63</v>
      </c>
      <c r="BG207" s="129">
        <v>0.46</v>
      </c>
      <c r="BH207" s="129">
        <v>1.1599999999999999</v>
      </c>
      <c r="BI207" s="129">
        <v>-0.5</v>
      </c>
      <c r="BJ207" s="129">
        <v>0.8</v>
      </c>
      <c r="BK207" s="129">
        <v>0.64</v>
      </c>
      <c r="BL207" s="129">
        <v>2.83</v>
      </c>
      <c r="BM207" s="129">
        <v>2.59</v>
      </c>
      <c r="BN207" s="129">
        <v>0.08</v>
      </c>
      <c r="BO207" s="129">
        <v>3.03</v>
      </c>
      <c r="BP207" s="129">
        <v>0.25</v>
      </c>
      <c r="BQ207" s="129">
        <v>-0.16</v>
      </c>
      <c r="BR207" s="129">
        <v>0.54</v>
      </c>
      <c r="BS207" s="129">
        <v>0.01</v>
      </c>
      <c r="BT207" s="129">
        <v>1.03</v>
      </c>
      <c r="BU207" s="129">
        <v>1.17</v>
      </c>
      <c r="BV207" s="129">
        <v>1.6299999999999997</v>
      </c>
      <c r="BW207" s="129">
        <v>-0.27</v>
      </c>
      <c r="BX207" s="129">
        <v>0.31999999999999995</v>
      </c>
      <c r="BY207" s="129">
        <v>1.07</v>
      </c>
      <c r="BZ207" s="129">
        <v>1.08</v>
      </c>
      <c r="CA207" s="129">
        <v>3.53</v>
      </c>
      <c r="CB207" s="129">
        <v>1.25</v>
      </c>
      <c r="CC207" s="129">
        <v>-0.17</v>
      </c>
      <c r="CD207" s="129">
        <v>-0.53</v>
      </c>
      <c r="CE207" s="129">
        <v>-0.40000000000000008</v>
      </c>
      <c r="CF207" s="129">
        <v>0.21999999999999997</v>
      </c>
      <c r="CG207" s="129">
        <v>0.9900000000000001</v>
      </c>
      <c r="CH207" s="129">
        <v>0.64</v>
      </c>
      <c r="CI207" s="129">
        <v>1.3</v>
      </c>
      <c r="CJ207" s="129">
        <v>0.33</v>
      </c>
      <c r="CK207" s="129">
        <v>0.78</v>
      </c>
      <c r="CL207" s="129">
        <v>0.67000000000000015</v>
      </c>
      <c r="CM207" s="129">
        <v>0.19</v>
      </c>
      <c r="CN207" s="129">
        <v>-0.02</v>
      </c>
      <c r="CO207" s="129">
        <v>-1.36</v>
      </c>
      <c r="CP207" s="129">
        <v>-0.67000000000000015</v>
      </c>
      <c r="CQ207" s="129">
        <v>1.4299999999999997</v>
      </c>
      <c r="CR207" s="129">
        <v>-0.27</v>
      </c>
      <c r="CS207" s="129">
        <v>0.35</v>
      </c>
      <c r="CT207" s="129">
        <v>0.06</v>
      </c>
      <c r="CU207" s="129">
        <v>0.95</v>
      </c>
      <c r="CV207" s="129">
        <v>0.81</v>
      </c>
      <c r="CW207" s="129">
        <v>1.0599999999999998</v>
      </c>
      <c r="CX207" s="129">
        <v>1.68</v>
      </c>
      <c r="CY207" s="129">
        <v>-0.53</v>
      </c>
      <c r="CZ207" s="129">
        <v>0.64</v>
      </c>
      <c r="DA207" s="129">
        <v>-0.53999999999999992</v>
      </c>
      <c r="DB207" s="129">
        <v>0.57999999999999996</v>
      </c>
      <c r="DC207" s="129">
        <v>0.71</v>
      </c>
      <c r="DD207" s="129">
        <v>0.74</v>
      </c>
      <c r="DE207" s="129">
        <v>-0.79</v>
      </c>
      <c r="DF207" s="129">
        <v>-0.79</v>
      </c>
      <c r="DG207" s="129">
        <v>0.86</v>
      </c>
      <c r="DH207" s="129">
        <v>1.1599999999999999</v>
      </c>
      <c r="DI207" s="129">
        <v>0.47</v>
      </c>
      <c r="DJ207" s="129">
        <v>0.94</v>
      </c>
      <c r="DK207" s="129">
        <v>1.74</v>
      </c>
      <c r="DL207" s="129">
        <v>-0.02</v>
      </c>
      <c r="DM207" s="129">
        <v>-1.7</v>
      </c>
      <c r="DN207" s="129">
        <v>-0.63</v>
      </c>
      <c r="DO207" s="129">
        <v>-0.22</v>
      </c>
      <c r="DP207" s="129">
        <v>1.44</v>
      </c>
      <c r="DQ207" s="129">
        <v>0.05</v>
      </c>
      <c r="DR207" s="129">
        <v>0.68</v>
      </c>
      <c r="DS207" s="129">
        <v>1.4999999999999998</v>
      </c>
      <c r="DT207" s="129">
        <v>0.97</v>
      </c>
      <c r="DU207" s="129">
        <v>1.8699999999999999</v>
      </c>
      <c r="DV207" s="129">
        <v>1.92</v>
      </c>
      <c r="DW207" s="129">
        <v>-0.42</v>
      </c>
      <c r="DX207" s="129">
        <v>0.9900000000000001</v>
      </c>
      <c r="DY207" s="129">
        <v>-1.42</v>
      </c>
      <c r="DZ207" s="129">
        <v>-0.45</v>
      </c>
      <c r="EA207" s="129">
        <v>0.55999999999999994</v>
      </c>
      <c r="EB207" s="129">
        <v>0.81</v>
      </c>
      <c r="EC207" s="129">
        <v>1.21</v>
      </c>
      <c r="ED207" s="129">
        <v>-0.02</v>
      </c>
      <c r="EE207" s="129">
        <v>1.4</v>
      </c>
      <c r="EF207" s="129">
        <v>1.4299999999999997</v>
      </c>
      <c r="EG207" s="129">
        <v>1.9899999999999998</v>
      </c>
      <c r="EH207" s="129">
        <v>2.23</v>
      </c>
      <c r="EI207" s="129">
        <v>1.9</v>
      </c>
      <c r="EJ207" s="129">
        <v>-0.11999999999999998</v>
      </c>
      <c r="EK207" s="129">
        <v>0.37</v>
      </c>
      <c r="EL207" s="129">
        <v>0.61999999999999988</v>
      </c>
      <c r="EM207" s="129">
        <v>1.75</v>
      </c>
      <c r="EN207" s="129">
        <v>0.95</v>
      </c>
      <c r="EO207" s="129">
        <v>0.49999999999999994</v>
      </c>
      <c r="EP207" s="129">
        <v>0.37</v>
      </c>
      <c r="EQ207" s="129">
        <v>0.71</v>
      </c>
      <c r="ER207" s="129">
        <v>2.2000000000000002</v>
      </c>
      <c r="ES207" s="129">
        <v>1.9900000000000002</v>
      </c>
      <c r="ET207" s="129">
        <v>1.66</v>
      </c>
      <c r="EU207" s="129">
        <v>1.07</v>
      </c>
      <c r="EV207">
        <f>100*SUMIF('12pxv'!$E$39:$E$492,$A207,'12pxv'!H$39:H$492)/sub_peso!EV207</f>
        <v>0.65999999999999992</v>
      </c>
      <c r="EW207">
        <f>100*SUMIF('12pxv'!$E$39:$E$492,$A207,'12pxv'!I$39:I$492)/sub_peso!EW207</f>
        <v>-0.18</v>
      </c>
      <c r="EX207">
        <f>100*SUMIF('12pxv'!$E$39:$E$492,$A207,'12pxv'!J$39:J$492)/sub_peso!EX207</f>
        <v>-1.4699999999999998</v>
      </c>
      <c r="EY207">
        <f>100*SUMIF('12pxv'!$E$39:$E$492,$A207,'12pxv'!K$39:K$492)/sub_peso!EY207</f>
        <v>0.72</v>
      </c>
      <c r="EZ207">
        <f>100*SUMIF('12pxv'!$E$39:$E$492,$A207,'12pxv'!L$39:L$492)/sub_peso!EZ207</f>
        <v>1.3</v>
      </c>
      <c r="FA207">
        <f>100*SUMIF('12pxv'!$E$39:$E$492,$A207,'12pxv'!M$39:M$492)/sub_peso!FA207</f>
        <v>1.47</v>
      </c>
      <c r="FB207">
        <f>100*SUMIF('12pxv'!$E$39:$E$492,$A207,'12pxv'!N$39:N$492)/sub_peso!FB207</f>
        <v>-0.28999999999999998</v>
      </c>
      <c r="FC207">
        <f>100*SUMIF('12pxv'!$E$39:$E$492,$A207,'12pxv'!O$39:O$492)/sub_peso!FC207</f>
        <v>1.9299999999999997</v>
      </c>
      <c r="FD207">
        <f>100*SUMIF('12pxv'!$E$39:$E$492,$A207,'12pxv'!P$39:P$492)/sub_peso!FD207</f>
        <v>1.3200000000000003</v>
      </c>
      <c r="FE207">
        <f>100*SUMIF('12pxv'!$E$39:$E$492,$A207,'12pxv'!Q$39:Q$492)/sub_peso!FE207</f>
        <v>2.68</v>
      </c>
      <c r="FF207">
        <f>100*SUMIF('12pxv'!$E$39:$E$492,$A207,'12pxv'!R$39:R$492)/sub_peso!FF207</f>
        <v>1.04</v>
      </c>
      <c r="FG207">
        <f>100*SUMIF('12pxv'!$E$39:$E$492,$A207,'12pxv'!S$39:S$492)/sub_peso!FG207</f>
        <v>1.8000000000000003</v>
      </c>
      <c r="FH207">
        <f>100*SUMIF('12pxv'!$E$39:$E$492,$A207,'12pxv'!T$39:T$492)/sub_peso!FH207</f>
        <v>1.1299999999999997</v>
      </c>
      <c r="FI207">
        <f>100*SUMIF('12pxv'!$E$39:$E$492,$A207,'12pxv'!U$39:U$492)/sub_peso!FI207</f>
        <v>7.0000000000000007E-2</v>
      </c>
      <c r="FJ207">
        <f>100*SUMIF('12pxv'!$E$39:$E$492,$A207,'12pxv'!V$39:V$492)/sub_peso!FJ207</f>
        <v>0.22</v>
      </c>
      <c r="FK207">
        <f>100*SUMIF('12pxv'!$E$39:$E$492,$A207,'12pxv'!W$39:W$492)/sub_peso!FK207</f>
        <v>-1.3</v>
      </c>
      <c r="FL207">
        <f>100*SUMIF('12pxv'!$E$39:$E$492,$A207,'12pxv'!X$39:X$492)/sub_peso!FL207</f>
        <v>-0.09</v>
      </c>
      <c r="FM207">
        <f>100*SUMIF('12pxv'!$E$39:$E$492,$A207,'12pxv'!Y$39:Y$492)/sub_peso!FM207</f>
        <v>0.55999999999999994</v>
      </c>
      <c r="FN207">
        <f>100*SUMIF('12pxv'!$E$39:$E$492,$A207,'12pxv'!Z$39:Z$492)/sub_peso!FN207</f>
        <v>0.57999999999999996</v>
      </c>
      <c r="FO207">
        <f>100*SUMIF('12pxv'!$E$39:$E$492,$A207,'12pxv'!AA$39:AA$492)/sub_peso!FO207</f>
        <v>0.52</v>
      </c>
      <c r="FP207">
        <f>100*SUMIF('12pxv'!$E$39:$E$492,$A207,'12pxv'!AB$39:AB$492)/sub_peso!FP207</f>
        <v>0.92</v>
      </c>
      <c r="FQ207">
        <f>100*SUMIF('12pxv'!$E$39:$E$492,$A207,'12pxv'!AC$39:AC$492)/sub_peso!FQ207</f>
        <v>1.69</v>
      </c>
      <c r="FR207">
        <f>100*SUMIF('12pxv'!$E$39:$E$492,$A207,'12pxv'!AD$39:AD$492)/sub_peso!FR207</f>
        <v>0.71999999999999986</v>
      </c>
      <c r="FS207">
        <f>100*SUMIF('12pxv'!$E$39:$E$492,$A207,'12pxv'!AE$39:AE$492)/sub_peso!FS207</f>
        <v>0.16</v>
      </c>
      <c r="FT207">
        <f>100*SUMIF('12pxv'!$E$39:$E$492,$A207,'12pxv'!AF$39:AF$492)/sub_peso!FT207</f>
        <v>0.24999999999999997</v>
      </c>
      <c r="FU207">
        <f>100*SUMIF('12pxv'!$E$39:$E$492,$A207,'12pxv'!AG$39:AG$492)/sub_peso!FU207</f>
        <v>-1.48</v>
      </c>
      <c r="FV207">
        <f>100*SUMIF('12pxv'!$E$39:$E$492,$A207,'12pxv'!AH$39:AH$492)/sub_peso!FV207</f>
        <v>-1.1900000000000002</v>
      </c>
      <c r="FW207">
        <f>100*SUMIF('12pxv'!$E$39:$E$492,$A207,'12pxv'!AI$39:AI$492)/sub_peso!FW207</f>
        <v>-0.80000000000000016</v>
      </c>
      <c r="FX207">
        <f>100*SUMIF('12pxv'!$E$39:$E$492,$A207,'12pxv'!AJ$39:AJ$492)/sub_peso!FX207</f>
        <v>1.4600000000000002</v>
      </c>
      <c r="FY207">
        <f>100*SUMIF('12pxv'!$E$39:$E$492,$A207,'12pxv'!AK$39:AK$492)/sub_peso!FY207</f>
        <v>0.43999999999999995</v>
      </c>
      <c r="FZ207">
        <f>100*SUMIF('12pxv'!$E$39:$E$492,$A207,'12pxv'!AL$39:AL$492)/sub_peso!FZ207</f>
        <v>-0.67</v>
      </c>
      <c r="GA207">
        <f>100*SUMIF('12pxv'!$E$39:$E$492,$A207,'12pxv'!AM$39:AM$492)/sub_peso!GA207</f>
        <v>0.81</v>
      </c>
      <c r="GB207">
        <f>100*SUMIF('12pxv'!$E$39:$E$492,$A207,'12pxv'!AN$39:AN$492)/sub_peso!GB207</f>
        <v>1.54</v>
      </c>
    </row>
    <row r="208" spans="1:184" x14ac:dyDescent="0.25">
      <c r="A208" s="60">
        <v>4201008</v>
      </c>
      <c r="B208" s="56" t="s">
        <v>210</v>
      </c>
      <c r="C208" s="129">
        <v>-0.45000000000000007</v>
      </c>
      <c r="D208" s="129">
        <v>-0.44</v>
      </c>
      <c r="E208" s="129">
        <v>0.65</v>
      </c>
      <c r="F208" s="129">
        <v>1.35</v>
      </c>
      <c r="G208" s="129">
        <v>0.13</v>
      </c>
      <c r="H208" s="129">
        <v>0.62</v>
      </c>
      <c r="I208" s="129">
        <v>1.1200000000000001</v>
      </c>
      <c r="J208" s="129">
        <v>-0.61</v>
      </c>
      <c r="K208" s="129">
        <v>-0.92000000000000015</v>
      </c>
      <c r="L208" s="129">
        <v>-0.43</v>
      </c>
      <c r="M208" s="129">
        <v>0.54</v>
      </c>
      <c r="N208" s="129">
        <v>2.0299999999999998</v>
      </c>
      <c r="O208" s="129">
        <v>1.1200000000000001</v>
      </c>
      <c r="P208" s="129">
        <v>0.42</v>
      </c>
      <c r="Q208" s="129">
        <v>1</v>
      </c>
      <c r="R208" s="129">
        <v>-0.63</v>
      </c>
      <c r="S208" s="129">
        <v>1.43</v>
      </c>
      <c r="T208" s="129">
        <v>0.84</v>
      </c>
      <c r="U208" s="129">
        <v>-0.1</v>
      </c>
      <c r="V208" s="129">
        <v>-4.9999999999999996E-2</v>
      </c>
      <c r="W208" s="129">
        <v>-9.9999999999999992E-2</v>
      </c>
      <c r="X208" s="129">
        <v>-1.4699999999999998</v>
      </c>
      <c r="Y208" s="129">
        <v>0.18999999999999997</v>
      </c>
      <c r="Z208" s="129">
        <v>0.72</v>
      </c>
      <c r="AA208" s="129">
        <v>1.28</v>
      </c>
      <c r="AB208" s="129">
        <v>-1</v>
      </c>
      <c r="AC208" s="129">
        <v>0</v>
      </c>
      <c r="AD208" s="129">
        <v>1.28</v>
      </c>
      <c r="AE208" s="129">
        <v>2.94</v>
      </c>
      <c r="AF208" s="129">
        <v>0.17</v>
      </c>
      <c r="AG208" s="129">
        <v>1.36</v>
      </c>
      <c r="AH208" s="129">
        <v>0.79000000000000015</v>
      </c>
      <c r="AI208" s="129">
        <v>-0.21</v>
      </c>
      <c r="AJ208" s="129">
        <v>1.47</v>
      </c>
      <c r="AK208" s="129">
        <v>1.05</v>
      </c>
      <c r="AL208" s="129">
        <v>1.28</v>
      </c>
      <c r="AM208" s="129">
        <v>0.93</v>
      </c>
      <c r="AN208" s="129">
        <v>2.16</v>
      </c>
      <c r="AO208" s="129">
        <v>1.2</v>
      </c>
      <c r="AP208" s="129">
        <v>1.7399999999999998</v>
      </c>
      <c r="AQ208" s="129">
        <v>2.4500000000000002</v>
      </c>
      <c r="AR208" s="129">
        <v>0.73</v>
      </c>
      <c r="AS208" s="129">
        <v>0.6</v>
      </c>
      <c r="AT208" s="129">
        <v>0.91</v>
      </c>
      <c r="AU208" s="129">
        <v>1.43</v>
      </c>
      <c r="AV208" s="129">
        <v>0.64</v>
      </c>
      <c r="AW208" s="129">
        <v>1.29</v>
      </c>
      <c r="AX208" s="129">
        <v>1.95</v>
      </c>
      <c r="AY208" s="129">
        <v>1.19</v>
      </c>
      <c r="AZ208" s="129">
        <v>0.45999999999999996</v>
      </c>
      <c r="BA208" s="129">
        <v>1.77</v>
      </c>
      <c r="BB208" s="129">
        <v>1.55</v>
      </c>
      <c r="BC208" s="129">
        <v>1.62</v>
      </c>
      <c r="BD208" s="129">
        <v>0.6</v>
      </c>
      <c r="BE208" s="129">
        <v>1.08</v>
      </c>
      <c r="BF208" s="129">
        <v>0.35</v>
      </c>
      <c r="BG208" s="129">
        <v>0.28999999999999998</v>
      </c>
      <c r="BH208" s="129">
        <v>-0.41000000000000003</v>
      </c>
      <c r="BI208" s="129">
        <v>2.0499999999999998</v>
      </c>
      <c r="BJ208" s="129">
        <v>0.87</v>
      </c>
      <c r="BK208" s="129">
        <v>-3.0000000000000002E-2</v>
      </c>
      <c r="BL208" s="129">
        <v>-0.4</v>
      </c>
      <c r="BM208" s="129">
        <v>0.84</v>
      </c>
      <c r="BN208" s="129">
        <v>0.6</v>
      </c>
      <c r="BO208" s="129">
        <v>1.72</v>
      </c>
      <c r="BP208" s="129">
        <v>0.09</v>
      </c>
      <c r="BQ208" s="129">
        <v>-0.59</v>
      </c>
      <c r="BR208" s="129">
        <v>1</v>
      </c>
      <c r="BS208" s="129">
        <v>1.76</v>
      </c>
      <c r="BT208" s="129">
        <v>0.13</v>
      </c>
      <c r="BU208" s="129">
        <v>-0.08</v>
      </c>
      <c r="BV208" s="129">
        <v>1.18</v>
      </c>
      <c r="BW208" s="129">
        <v>-0.38000000000000006</v>
      </c>
      <c r="BX208" s="129">
        <v>-0.08</v>
      </c>
      <c r="BY208" s="129">
        <v>1.8200000000000003</v>
      </c>
      <c r="BZ208" s="129">
        <v>0.82</v>
      </c>
      <c r="CA208" s="129">
        <v>3.6299999999999994</v>
      </c>
      <c r="CB208" s="129">
        <v>-0.17000000000000004</v>
      </c>
      <c r="CC208" s="129">
        <v>1.71</v>
      </c>
      <c r="CD208" s="129">
        <v>-1.22</v>
      </c>
      <c r="CE208" s="129">
        <v>-0.46999999999999992</v>
      </c>
      <c r="CF208" s="129">
        <v>-0.26</v>
      </c>
      <c r="CG208" s="129">
        <v>1.21</v>
      </c>
      <c r="CH208" s="129">
        <v>1.1599999999999999</v>
      </c>
      <c r="CI208" s="129">
        <v>-0.75</v>
      </c>
      <c r="CJ208" s="129">
        <v>0.71</v>
      </c>
      <c r="CK208" s="129">
        <v>0.64</v>
      </c>
      <c r="CL208" s="129">
        <v>0.2</v>
      </c>
      <c r="CM208" s="129">
        <v>2.8300000000000005</v>
      </c>
      <c r="CN208" s="129">
        <v>-0.37999999999999995</v>
      </c>
      <c r="CO208" s="129">
        <v>0.89</v>
      </c>
      <c r="CP208" s="129">
        <v>-1.41</v>
      </c>
      <c r="CQ208" s="129">
        <v>0.19</v>
      </c>
      <c r="CR208" s="129">
        <v>0.61</v>
      </c>
      <c r="CS208" s="129">
        <v>-0.14000000000000001</v>
      </c>
      <c r="CT208" s="129">
        <v>0.84</v>
      </c>
      <c r="CU208" s="129">
        <v>0.45000000000000007</v>
      </c>
      <c r="CV208" s="129">
        <v>0.4900000000000001</v>
      </c>
      <c r="CW208" s="129">
        <v>-0.34000000000000008</v>
      </c>
      <c r="CX208" s="129">
        <v>0.99000000000000021</v>
      </c>
      <c r="CY208" s="129">
        <v>0.65</v>
      </c>
      <c r="CZ208" s="129">
        <v>1.29</v>
      </c>
      <c r="DA208" s="129">
        <v>-1.1599999999999999</v>
      </c>
      <c r="DB208" s="129">
        <v>0.75</v>
      </c>
      <c r="DC208" s="129">
        <v>0.33</v>
      </c>
      <c r="DD208" s="129">
        <v>0.54</v>
      </c>
      <c r="DE208" s="129">
        <v>0.77</v>
      </c>
      <c r="DF208" s="129">
        <v>-1.3199999999999998</v>
      </c>
      <c r="DG208" s="129">
        <v>1.37</v>
      </c>
      <c r="DH208" s="129">
        <v>0.78</v>
      </c>
      <c r="DI208" s="129">
        <v>1.31</v>
      </c>
      <c r="DJ208" s="129">
        <v>0.83</v>
      </c>
      <c r="DK208" s="129">
        <v>1.1200000000000001</v>
      </c>
      <c r="DL208" s="129">
        <v>0.98999999999999988</v>
      </c>
      <c r="DM208" s="129">
        <v>-1.2</v>
      </c>
      <c r="DN208" s="129">
        <v>1.08</v>
      </c>
      <c r="DO208" s="129">
        <v>1.57</v>
      </c>
      <c r="DP208" s="129">
        <v>1.61</v>
      </c>
      <c r="DQ208" s="129">
        <v>0.16</v>
      </c>
      <c r="DR208" s="129">
        <v>0.45</v>
      </c>
      <c r="DS208" s="129">
        <v>-0.64</v>
      </c>
      <c r="DT208" s="129">
        <v>0.52</v>
      </c>
      <c r="DU208" s="129">
        <v>0.44</v>
      </c>
      <c r="DV208" s="129">
        <v>1.37</v>
      </c>
      <c r="DW208" s="129">
        <v>0.94</v>
      </c>
      <c r="DX208" s="129">
        <v>0.46</v>
      </c>
      <c r="DY208" s="129">
        <v>1.17</v>
      </c>
      <c r="DZ208" s="129">
        <v>0.01</v>
      </c>
      <c r="EA208" s="129">
        <v>1</v>
      </c>
      <c r="EB208" s="129">
        <v>0.37</v>
      </c>
      <c r="EC208" s="129">
        <v>1.02</v>
      </c>
      <c r="ED208" s="129">
        <v>0.73</v>
      </c>
      <c r="EE208" s="129">
        <v>0.17</v>
      </c>
      <c r="EF208" s="129">
        <v>0.15</v>
      </c>
      <c r="EG208" s="129">
        <v>1.76</v>
      </c>
      <c r="EH208" s="129">
        <v>1.04</v>
      </c>
      <c r="EI208" s="129">
        <v>0.68</v>
      </c>
      <c r="EJ208" s="129">
        <v>1.21</v>
      </c>
      <c r="EK208" s="129">
        <v>-0.16</v>
      </c>
      <c r="EL208" s="129">
        <v>0.05</v>
      </c>
      <c r="EM208" s="129">
        <v>0.35999999999999993</v>
      </c>
      <c r="EN208" s="129">
        <v>-0.32</v>
      </c>
      <c r="EO208" s="129">
        <v>1.22</v>
      </c>
      <c r="EP208" s="129">
        <v>-0.74</v>
      </c>
      <c r="EQ208" s="129">
        <v>0.23</v>
      </c>
      <c r="ER208" s="129">
        <v>0.4</v>
      </c>
      <c r="ES208" s="129">
        <v>1.87</v>
      </c>
      <c r="ET208" s="129">
        <v>1.06</v>
      </c>
      <c r="EU208" s="129">
        <v>0.8</v>
      </c>
      <c r="EV208">
        <f>100*SUMIF('12pxv'!$E$39:$E$492,$A208,'12pxv'!H$39:H$492)/sub_peso!EV208</f>
        <v>0.88</v>
      </c>
      <c r="EW208">
        <f>100*SUMIF('12pxv'!$E$39:$E$492,$A208,'12pxv'!I$39:I$492)/sub_peso!EW208</f>
        <v>-0.16</v>
      </c>
      <c r="EX208">
        <f>100*SUMIF('12pxv'!$E$39:$E$492,$A208,'12pxv'!J$39:J$492)/sub_peso!EX208</f>
        <v>-0.71</v>
      </c>
      <c r="EY208">
        <f>100*SUMIF('12pxv'!$E$39:$E$492,$A208,'12pxv'!K$39:K$492)/sub_peso!EY208</f>
        <v>-1.24</v>
      </c>
      <c r="EZ208">
        <f>100*SUMIF('12pxv'!$E$39:$E$492,$A208,'12pxv'!L$39:L$492)/sub_peso!EZ208</f>
        <v>1.82</v>
      </c>
      <c r="FA208">
        <f>100*SUMIF('12pxv'!$E$39:$E$492,$A208,'12pxv'!M$39:M$492)/sub_peso!FA208</f>
        <v>-2.42</v>
      </c>
      <c r="FB208">
        <f>100*SUMIF('12pxv'!$E$39:$E$492,$A208,'12pxv'!N$39:N$492)/sub_peso!FB208</f>
        <v>1.19</v>
      </c>
      <c r="FC208">
        <f>100*SUMIF('12pxv'!$E$39:$E$492,$A208,'12pxv'!O$39:O$492)/sub_peso!FC208</f>
        <v>0.17</v>
      </c>
      <c r="FD208">
        <f>100*SUMIF('12pxv'!$E$39:$E$492,$A208,'12pxv'!P$39:P$492)/sub_peso!FD208</f>
        <v>1.3</v>
      </c>
      <c r="FE208">
        <f>100*SUMIF('12pxv'!$E$39:$E$492,$A208,'12pxv'!Q$39:Q$492)/sub_peso!FE208</f>
        <v>1.02</v>
      </c>
      <c r="FF208">
        <f>100*SUMIF('12pxv'!$E$39:$E$492,$A208,'12pxv'!R$39:R$492)/sub_peso!FF208</f>
        <v>2.09</v>
      </c>
      <c r="FG208">
        <f>100*SUMIF('12pxv'!$E$39:$E$492,$A208,'12pxv'!S$39:S$492)/sub_peso!FG208</f>
        <v>-0.75</v>
      </c>
      <c r="FH208">
        <f>100*SUMIF('12pxv'!$E$39:$E$492,$A208,'12pxv'!T$39:T$492)/sub_peso!FH208</f>
        <v>0.59</v>
      </c>
      <c r="FI208">
        <f>100*SUMIF('12pxv'!$E$39:$E$492,$A208,'12pxv'!U$39:U$492)/sub_peso!FI208</f>
        <v>1.4</v>
      </c>
      <c r="FJ208">
        <f>100*SUMIF('12pxv'!$E$39:$E$492,$A208,'12pxv'!V$39:V$492)/sub_peso!FJ208</f>
        <v>-1.2</v>
      </c>
      <c r="FK208">
        <f>100*SUMIF('12pxv'!$E$39:$E$492,$A208,'12pxv'!W$39:W$492)/sub_peso!FK208</f>
        <v>0.27</v>
      </c>
      <c r="FL208">
        <f>100*SUMIF('12pxv'!$E$39:$E$492,$A208,'12pxv'!X$39:X$492)/sub_peso!FL208</f>
        <v>-1.27</v>
      </c>
      <c r="FM208">
        <f>100*SUMIF('12pxv'!$E$39:$E$492,$A208,'12pxv'!Y$39:Y$492)/sub_peso!FM208</f>
        <v>0.55000000000000004</v>
      </c>
      <c r="FN208">
        <f>100*SUMIF('12pxv'!$E$39:$E$492,$A208,'12pxv'!Z$39:Z$492)/sub_peso!FN208</f>
        <v>1.22</v>
      </c>
      <c r="FO208">
        <f>100*SUMIF('12pxv'!$E$39:$E$492,$A208,'12pxv'!AA$39:AA$492)/sub_peso!FO208</f>
        <v>0.83</v>
      </c>
      <c r="FP208">
        <f>100*SUMIF('12pxv'!$E$39:$E$492,$A208,'12pxv'!AB$39:AB$492)/sub_peso!FP208</f>
        <v>1.37</v>
      </c>
      <c r="FQ208">
        <f>100*SUMIF('12pxv'!$E$39:$E$492,$A208,'12pxv'!AC$39:AC$492)/sub_peso!FQ208</f>
        <v>0.51</v>
      </c>
      <c r="FR208">
        <f>100*SUMIF('12pxv'!$E$39:$E$492,$A208,'12pxv'!AD$39:AD$492)/sub_peso!FR208</f>
        <v>1.04</v>
      </c>
      <c r="FS208">
        <f>100*SUMIF('12pxv'!$E$39:$E$492,$A208,'12pxv'!AE$39:AE$492)/sub_peso!FS208</f>
        <v>0.67</v>
      </c>
      <c r="FT208">
        <f>100*SUMIF('12pxv'!$E$39:$E$492,$A208,'12pxv'!AF$39:AF$492)/sub_peso!FT208</f>
        <v>1.65</v>
      </c>
      <c r="FU208">
        <f>100*SUMIF('12pxv'!$E$39:$E$492,$A208,'12pxv'!AG$39:AG$492)/sub_peso!FU208</f>
        <v>-0.24</v>
      </c>
      <c r="FV208">
        <f>100*SUMIF('12pxv'!$E$39:$E$492,$A208,'12pxv'!AH$39:AH$492)/sub_peso!FV208</f>
        <v>-0.76</v>
      </c>
      <c r="FW208">
        <f>100*SUMIF('12pxv'!$E$39:$E$492,$A208,'12pxv'!AI$39:AI$492)/sub_peso!FW208</f>
        <v>-0.7</v>
      </c>
      <c r="FX208">
        <f>100*SUMIF('12pxv'!$E$39:$E$492,$A208,'12pxv'!AJ$39:AJ$492)/sub_peso!FX208</f>
        <v>0.69</v>
      </c>
      <c r="FY208">
        <f>100*SUMIF('12pxv'!$E$39:$E$492,$A208,'12pxv'!AK$39:AK$492)/sub_peso!FY208</f>
        <v>0.26</v>
      </c>
      <c r="FZ208">
        <f>100*SUMIF('12pxv'!$E$39:$E$492,$A208,'12pxv'!AL$39:AL$492)/sub_peso!FZ208</f>
        <v>1.7899999999999998</v>
      </c>
      <c r="GA208">
        <f>100*SUMIF('12pxv'!$E$39:$E$492,$A208,'12pxv'!AM$39:AM$492)/sub_peso!GA208</f>
        <v>1.3</v>
      </c>
      <c r="GB208">
        <f>100*SUMIF('12pxv'!$E$39:$E$492,$A208,'12pxv'!AN$39:AN$492)/sub_peso!GB208</f>
        <v>0.62</v>
      </c>
    </row>
    <row r="209" spans="1:184" x14ac:dyDescent="0.25">
      <c r="A209" s="60">
        <v>4201015</v>
      </c>
      <c r="B209" s="56" t="s">
        <v>211</v>
      </c>
      <c r="C209" s="129">
        <v>0.13838392124692372</v>
      </c>
      <c r="D209" s="129">
        <v>0.80225514403292175</v>
      </c>
      <c r="E209" s="129">
        <v>1.1782882882882884</v>
      </c>
      <c r="F209" s="129">
        <v>1.1386639344262297</v>
      </c>
      <c r="G209" s="129">
        <v>1.6661651676206051</v>
      </c>
      <c r="H209" s="129">
        <v>-0.11285829959514172</v>
      </c>
      <c r="I209" s="129">
        <v>-9.6014669926650364E-2</v>
      </c>
      <c r="J209" s="129">
        <v>-1.3669255928045787</v>
      </c>
      <c r="K209" s="129">
        <v>1.6764896265560167</v>
      </c>
      <c r="L209" s="129">
        <v>-0.27016393442622949</v>
      </c>
      <c r="M209" s="129">
        <v>0.53782894736842102</v>
      </c>
      <c r="N209" s="129">
        <v>1.611967213114754</v>
      </c>
      <c r="O209" s="129">
        <v>-0.75393442622950801</v>
      </c>
      <c r="P209" s="129">
        <v>0.64426778242677818</v>
      </c>
      <c r="Q209" s="129">
        <v>0.53229999999999988</v>
      </c>
      <c r="R209" s="129">
        <v>4.9626245847176079E-2</v>
      </c>
      <c r="S209" s="129">
        <v>1.1459068219633943</v>
      </c>
      <c r="T209" s="129">
        <v>0.88071960297766749</v>
      </c>
      <c r="U209" s="129">
        <v>-2.2254455445544545</v>
      </c>
      <c r="V209" s="129">
        <v>0.27093220338983048</v>
      </c>
      <c r="W209" s="129">
        <v>-0.4961290322580646</v>
      </c>
      <c r="X209" s="129">
        <v>0.87098712446351945</v>
      </c>
      <c r="Y209" s="129">
        <v>0.53174358974358982</v>
      </c>
      <c r="Z209" s="129">
        <v>0.75124679760888124</v>
      </c>
      <c r="AA209" s="129">
        <v>0.14623711340206189</v>
      </c>
      <c r="AB209" s="129">
        <v>-7.721934369602762E-2</v>
      </c>
      <c r="AC209" s="129">
        <v>1.1561871750433275</v>
      </c>
      <c r="AD209" s="129">
        <v>0.93822107081174422</v>
      </c>
      <c r="AE209" s="129">
        <v>2.6970542635658918</v>
      </c>
      <c r="AF209" s="129">
        <v>0.2046114864864865</v>
      </c>
      <c r="AG209" s="129">
        <v>-0.95004237288135585</v>
      </c>
      <c r="AH209" s="129">
        <v>7.7084048027444244E-2</v>
      </c>
      <c r="AI209" s="129">
        <v>1.5652286453839515</v>
      </c>
      <c r="AJ209" s="129">
        <v>1.6778082191780821</v>
      </c>
      <c r="AK209" s="129">
        <v>1.0502784810126582</v>
      </c>
      <c r="AL209" s="129">
        <v>1.0214765100671142</v>
      </c>
      <c r="AM209" s="129">
        <v>-0.16633613445378154</v>
      </c>
      <c r="AN209" s="129">
        <v>1.2170762711864405</v>
      </c>
      <c r="AO209" s="129">
        <v>1.0449241146711636</v>
      </c>
      <c r="AP209" s="129">
        <v>2.6749238578680203</v>
      </c>
      <c r="AQ209" s="129">
        <v>1.2061799660441426</v>
      </c>
      <c r="AR209" s="129">
        <v>2.0081078767123284</v>
      </c>
      <c r="AS209" s="129">
        <v>0.73399141630901288</v>
      </c>
      <c r="AT209" s="129">
        <v>-0.44048442906574392</v>
      </c>
      <c r="AU209" s="129">
        <v>0.30372031662269122</v>
      </c>
      <c r="AV209" s="129">
        <v>1.7752967227635075</v>
      </c>
      <c r="AW209" s="129">
        <v>0.97325153374233131</v>
      </c>
      <c r="AX209" s="129">
        <v>4.9090121317157759E-2</v>
      </c>
      <c r="AY209" s="129">
        <v>0.6693489583333333</v>
      </c>
      <c r="AZ209" s="129">
        <v>0.44761245674740485</v>
      </c>
      <c r="BA209" s="129">
        <v>0.75382812500000007</v>
      </c>
      <c r="BB209" s="129">
        <v>1.7084356093344857</v>
      </c>
      <c r="BC209" s="129">
        <v>1.6096078431372549</v>
      </c>
      <c r="BD209" s="129">
        <v>0.84882799325463731</v>
      </c>
      <c r="BE209" s="129">
        <v>-0.8119055649241147</v>
      </c>
      <c r="BF209" s="129">
        <v>0.69826347305389225</v>
      </c>
      <c r="BG209" s="129">
        <v>2.3300341296928329</v>
      </c>
      <c r="BH209" s="129">
        <v>1.7058375209380232</v>
      </c>
      <c r="BI209" s="129">
        <v>-0.4715632754342432</v>
      </c>
      <c r="BJ209" s="129">
        <v>4.2010050251256287E-2</v>
      </c>
      <c r="BK209" s="129">
        <v>-0.41422784810126578</v>
      </c>
      <c r="BL209" s="129">
        <v>1.1635549872122763</v>
      </c>
      <c r="BM209" s="129">
        <v>0.81556683587140444</v>
      </c>
      <c r="BN209" s="129">
        <v>0.76529907329401858</v>
      </c>
      <c r="BO209" s="129">
        <v>2.455757575757576</v>
      </c>
      <c r="BP209" s="129">
        <v>0.15792703150912105</v>
      </c>
      <c r="BQ209" s="129">
        <v>2.1530782029950086E-2</v>
      </c>
      <c r="BR209" s="129">
        <v>0.62984924623115579</v>
      </c>
      <c r="BS209" s="129">
        <v>1.2615062761506277</v>
      </c>
      <c r="BT209" s="129">
        <v>0.154975</v>
      </c>
      <c r="BU209" s="129">
        <v>1.0124016736401675</v>
      </c>
      <c r="BV209" s="129">
        <v>-0.90737582781456949</v>
      </c>
      <c r="BW209" s="129">
        <v>0.41286432160804021</v>
      </c>
      <c r="BX209" s="129">
        <v>-1.8411371237458195E-2</v>
      </c>
      <c r="BY209" s="129">
        <v>0.33273719563392112</v>
      </c>
      <c r="BZ209" s="129">
        <v>-0.24973883740522329</v>
      </c>
      <c r="CA209" s="129">
        <v>3.3978844519966023</v>
      </c>
      <c r="CB209" s="129">
        <v>0.55681780708985984</v>
      </c>
      <c r="CC209" s="129">
        <v>-0.21801980198019802</v>
      </c>
      <c r="CD209" s="129">
        <v>0.89114522821576758</v>
      </c>
      <c r="CE209" s="129">
        <v>0.5944297520661157</v>
      </c>
      <c r="CF209" s="129">
        <v>1.5834156378600825</v>
      </c>
      <c r="CG209" s="129">
        <v>1.5584671532846714</v>
      </c>
      <c r="CH209" s="129">
        <v>0.15</v>
      </c>
      <c r="CI209" s="129">
        <v>0.84</v>
      </c>
      <c r="CJ209" s="129">
        <v>0.16</v>
      </c>
      <c r="CK209" s="129">
        <v>1.4</v>
      </c>
      <c r="CL209" s="129">
        <v>0.81</v>
      </c>
      <c r="CM209" s="129">
        <v>-0.75000000000000011</v>
      </c>
      <c r="CN209" s="129">
        <v>0.45</v>
      </c>
      <c r="CO209" s="129">
        <v>0.47000000000000003</v>
      </c>
      <c r="CP209" s="129">
        <v>1.0799999999999998</v>
      </c>
      <c r="CQ209" s="129">
        <v>1.0400000000000003</v>
      </c>
      <c r="CR209" s="129">
        <v>0.93</v>
      </c>
      <c r="CS209" s="129">
        <v>0.41000000000000003</v>
      </c>
      <c r="CT209" s="129">
        <v>-0.16</v>
      </c>
      <c r="CU209" s="129">
        <v>0.68</v>
      </c>
      <c r="CV209" s="129">
        <v>1.43</v>
      </c>
      <c r="CW209" s="129">
        <v>2.33</v>
      </c>
      <c r="CX209" s="129">
        <v>1.1000000000000001</v>
      </c>
      <c r="CY209" s="129">
        <v>1.42</v>
      </c>
      <c r="CZ209" s="129">
        <v>0.44</v>
      </c>
      <c r="DA209" s="129">
        <v>0.19</v>
      </c>
      <c r="DB209" s="129">
        <v>1.9</v>
      </c>
      <c r="DC209" s="129">
        <v>2.81</v>
      </c>
      <c r="DD209" s="129">
        <v>1.04</v>
      </c>
      <c r="DE209" s="129">
        <v>2</v>
      </c>
      <c r="DF209" s="129">
        <v>0</v>
      </c>
      <c r="DG209" s="129">
        <v>0.38</v>
      </c>
      <c r="DH209" s="129">
        <v>1.1200000000000001</v>
      </c>
      <c r="DI209" s="129">
        <v>0.95999999999999985</v>
      </c>
      <c r="DJ209" s="129">
        <v>0.73000000000000009</v>
      </c>
      <c r="DK209" s="129">
        <v>1.1399999999999997</v>
      </c>
      <c r="DL209" s="129">
        <v>-0.65</v>
      </c>
      <c r="DM209" s="129">
        <v>-0.25</v>
      </c>
      <c r="DN209" s="129">
        <v>-0.28999999999999998</v>
      </c>
      <c r="DO209" s="129">
        <v>1.71</v>
      </c>
      <c r="DP209" s="129">
        <v>0.21000000000000002</v>
      </c>
      <c r="DQ209" s="129">
        <v>1.1700000000000002</v>
      </c>
      <c r="DR209" s="129">
        <v>0.82</v>
      </c>
      <c r="DS209" s="129">
        <v>1.3899999999999997</v>
      </c>
      <c r="DT209" s="129">
        <v>0.26</v>
      </c>
      <c r="DU209" s="129">
        <v>0.71</v>
      </c>
      <c r="DV209" s="129">
        <v>-0.17</v>
      </c>
      <c r="DW209" s="129">
        <v>0.46</v>
      </c>
      <c r="DX209" s="129">
        <v>-0.53</v>
      </c>
      <c r="DY209" s="129">
        <v>-0.03</v>
      </c>
      <c r="DZ209" s="129">
        <v>1.3900000000000001</v>
      </c>
      <c r="EA209" s="129">
        <v>0.19</v>
      </c>
      <c r="EB209" s="129">
        <v>0.79</v>
      </c>
      <c r="EC209" s="129">
        <v>0.55000000000000004</v>
      </c>
      <c r="ED209" s="129">
        <v>0.2</v>
      </c>
      <c r="EE209" s="129">
        <v>0.38000000000000006</v>
      </c>
      <c r="EF209" s="129">
        <v>1.78</v>
      </c>
      <c r="EG209" s="129">
        <v>1.7699999999999998</v>
      </c>
      <c r="EH209" s="129">
        <v>0.08</v>
      </c>
      <c r="EI209" s="129">
        <v>-0.15</v>
      </c>
      <c r="EJ209" s="129">
        <v>-0.56000000000000005</v>
      </c>
      <c r="EK209" s="129">
        <v>-0.22000000000000003</v>
      </c>
      <c r="EL209" s="129">
        <v>0.98</v>
      </c>
      <c r="EM209" s="129">
        <v>1.2</v>
      </c>
      <c r="EN209" s="129">
        <v>1.1100000000000001</v>
      </c>
      <c r="EO209" s="129">
        <v>1.42</v>
      </c>
      <c r="EP209" s="129">
        <v>-0.97000000000000008</v>
      </c>
      <c r="EQ209" s="129">
        <v>-0.44000000000000006</v>
      </c>
      <c r="ER209" s="129">
        <v>1.62</v>
      </c>
      <c r="ES209" s="129">
        <v>2.0699999999999998</v>
      </c>
      <c r="ET209" s="129">
        <v>-0.84000000000000008</v>
      </c>
      <c r="EU209" s="129">
        <v>-1.33</v>
      </c>
      <c r="EV209">
        <f>100*SUMIF('12pxv'!$E$39:$E$492,$A209,'12pxv'!H$39:H$492)/sub_peso!EV209</f>
        <v>0.79</v>
      </c>
      <c r="EW209">
        <f>100*SUMIF('12pxv'!$E$39:$E$492,$A209,'12pxv'!I$39:I$492)/sub_peso!EW209</f>
        <v>-1.1200000000000001</v>
      </c>
      <c r="EX209">
        <f>100*SUMIF('12pxv'!$E$39:$E$492,$A209,'12pxv'!J$39:J$492)/sub_peso!EX209</f>
        <v>-0.1</v>
      </c>
      <c r="EY209">
        <f>100*SUMIF('12pxv'!$E$39:$E$492,$A209,'12pxv'!K$39:K$492)/sub_peso!EY209</f>
        <v>-0.09</v>
      </c>
      <c r="EZ209">
        <f>100*SUMIF('12pxv'!$E$39:$E$492,$A209,'12pxv'!L$39:L$492)/sub_peso!EZ209</f>
        <v>1.2</v>
      </c>
      <c r="FA209">
        <f>100*SUMIF('12pxv'!$E$39:$E$492,$A209,'12pxv'!M$39:M$492)/sub_peso!FA209</f>
        <v>1.46</v>
      </c>
      <c r="FB209">
        <f>100*SUMIF('12pxv'!$E$39:$E$492,$A209,'12pxv'!N$39:N$492)/sub_peso!FB209</f>
        <v>-0.13</v>
      </c>
      <c r="FC209">
        <f>100*SUMIF('12pxv'!$E$39:$E$492,$A209,'12pxv'!O$39:O$492)/sub_peso!FC209</f>
        <v>0.33</v>
      </c>
      <c r="FD209">
        <f>100*SUMIF('12pxv'!$E$39:$E$492,$A209,'12pxv'!P$39:P$492)/sub_peso!FD209</f>
        <v>0.84</v>
      </c>
      <c r="FE209">
        <f>100*SUMIF('12pxv'!$E$39:$E$492,$A209,'12pxv'!Q$39:Q$492)/sub_peso!FE209</f>
        <v>0.31</v>
      </c>
      <c r="FF209">
        <f>100*SUMIF('12pxv'!$E$39:$E$492,$A209,'12pxv'!R$39:R$492)/sub_peso!FF209</f>
        <v>1.7199999999999998</v>
      </c>
      <c r="FG209">
        <f>100*SUMIF('12pxv'!$E$39:$E$492,$A209,'12pxv'!S$39:S$492)/sub_peso!FG209</f>
        <v>0.31</v>
      </c>
      <c r="FH209">
        <f>100*SUMIF('12pxv'!$E$39:$E$492,$A209,'12pxv'!T$39:T$492)/sub_peso!FH209</f>
        <v>0.04</v>
      </c>
      <c r="FI209">
        <f>100*SUMIF('12pxv'!$E$39:$E$492,$A209,'12pxv'!U$39:U$492)/sub_peso!FI209</f>
        <v>1.67</v>
      </c>
      <c r="FJ209">
        <f>100*SUMIF('12pxv'!$E$39:$E$492,$A209,'12pxv'!V$39:V$492)/sub_peso!FJ209</f>
        <v>0.86</v>
      </c>
      <c r="FK209">
        <f>100*SUMIF('12pxv'!$E$39:$E$492,$A209,'12pxv'!W$39:W$492)/sub_peso!FK209</f>
        <v>1.93</v>
      </c>
      <c r="FL209">
        <f>100*SUMIF('12pxv'!$E$39:$E$492,$A209,'12pxv'!X$39:X$492)/sub_peso!FL209</f>
        <v>2.48</v>
      </c>
      <c r="FM209">
        <f>100*SUMIF('12pxv'!$E$39:$E$492,$A209,'12pxv'!Y$39:Y$492)/sub_peso!FM209</f>
        <v>0.66</v>
      </c>
      <c r="FN209">
        <f>100*SUMIF('12pxv'!$E$39:$E$492,$A209,'12pxv'!Z$39:Z$492)/sub_peso!FN209</f>
        <v>0.22</v>
      </c>
      <c r="FO209">
        <f>100*SUMIF('12pxv'!$E$39:$E$492,$A209,'12pxv'!AA$39:AA$492)/sub_peso!FO209</f>
        <v>-0.35</v>
      </c>
      <c r="FP209">
        <f>100*SUMIF('12pxv'!$E$39:$E$492,$A209,'12pxv'!AB$39:AB$492)/sub_peso!FP209</f>
        <v>-7.0000000000000007E-2</v>
      </c>
      <c r="FQ209">
        <f>100*SUMIF('12pxv'!$E$39:$E$492,$A209,'12pxv'!AC$39:AC$492)/sub_peso!FQ209</f>
        <v>1.48</v>
      </c>
      <c r="FR209">
        <f>100*SUMIF('12pxv'!$E$39:$E$492,$A209,'12pxv'!AD$39:AD$492)/sub_peso!FR209</f>
        <v>1.02</v>
      </c>
      <c r="FS209">
        <f>100*SUMIF('12pxv'!$E$39:$E$492,$A209,'12pxv'!AE$39:AE$492)/sub_peso!FS209</f>
        <v>1.6599999999999997</v>
      </c>
      <c r="FT209">
        <f>100*SUMIF('12pxv'!$E$39:$E$492,$A209,'12pxv'!AF$39:AF$492)/sub_peso!FT209</f>
        <v>0.41999999999999993</v>
      </c>
      <c r="FU209">
        <f>100*SUMIF('12pxv'!$E$39:$E$492,$A209,'12pxv'!AG$39:AG$492)/sub_peso!FU209</f>
        <v>-0.6</v>
      </c>
      <c r="FV209">
        <f>100*SUMIF('12pxv'!$E$39:$E$492,$A209,'12pxv'!AH$39:AH$492)/sub_peso!FV209</f>
        <v>-7.0000000000000007E-2</v>
      </c>
      <c r="FW209">
        <f>100*SUMIF('12pxv'!$E$39:$E$492,$A209,'12pxv'!AI$39:AI$492)/sub_peso!FW209</f>
        <v>-1.1499999999999999</v>
      </c>
      <c r="FX209">
        <f>100*SUMIF('12pxv'!$E$39:$E$492,$A209,'12pxv'!AJ$39:AJ$492)/sub_peso!FX209</f>
        <v>1.0900000000000001</v>
      </c>
      <c r="FY209">
        <f>100*SUMIF('12pxv'!$E$39:$E$492,$A209,'12pxv'!AK$39:AK$492)/sub_peso!FY209</f>
        <v>1.04</v>
      </c>
      <c r="FZ209">
        <f>100*SUMIF('12pxv'!$E$39:$E$492,$A209,'12pxv'!AL$39:AL$492)/sub_peso!FZ209</f>
        <v>1.02</v>
      </c>
      <c r="GA209">
        <f>100*SUMIF('12pxv'!$E$39:$E$492,$A209,'12pxv'!AM$39:AM$492)/sub_peso!GA209</f>
        <v>-0.26</v>
      </c>
      <c r="GB209">
        <f>100*SUMIF('12pxv'!$E$39:$E$492,$A209,'12pxv'!AN$39:AN$492)/sub_peso!GB209</f>
        <v>0.79</v>
      </c>
    </row>
    <row r="210" spans="1:184" x14ac:dyDescent="0.25">
      <c r="A210" s="60">
        <v>4201063</v>
      </c>
      <c r="B210" s="56" t="s">
        <v>212</v>
      </c>
      <c r="C210" s="129">
        <v>-0.65</v>
      </c>
      <c r="D210" s="129">
        <v>-0.06</v>
      </c>
      <c r="E210" s="129">
        <v>0.49</v>
      </c>
      <c r="F210" s="129">
        <v>0.17</v>
      </c>
      <c r="G210" s="129">
        <v>-0.21</v>
      </c>
      <c r="H210" s="129">
        <v>0.67</v>
      </c>
      <c r="I210" s="129">
        <v>-0.01</v>
      </c>
      <c r="J210" s="129">
        <v>-0.94000000000000006</v>
      </c>
      <c r="K210" s="129">
        <v>1.01</v>
      </c>
      <c r="L210" s="129">
        <v>-0.19999999999999998</v>
      </c>
      <c r="M210" s="129">
        <v>1.38</v>
      </c>
      <c r="N210" s="129">
        <v>0.94</v>
      </c>
      <c r="O210" s="129">
        <v>1.36</v>
      </c>
      <c r="P210" s="129">
        <v>-0.16</v>
      </c>
      <c r="Q210" s="129">
        <v>1.23</v>
      </c>
      <c r="R210" s="129">
        <v>0.79</v>
      </c>
      <c r="S210" s="129">
        <v>0.65</v>
      </c>
      <c r="T210" s="129">
        <v>-0.12</v>
      </c>
      <c r="U210" s="129">
        <v>0.32</v>
      </c>
      <c r="V210" s="129">
        <v>0.08</v>
      </c>
      <c r="W210" s="129">
        <v>5.000000000000001E-2</v>
      </c>
      <c r="X210" s="129">
        <v>-0.1</v>
      </c>
      <c r="Y210" s="129">
        <v>0.64</v>
      </c>
      <c r="Z210" s="129">
        <v>0.36</v>
      </c>
      <c r="AA210" s="129">
        <v>0.4</v>
      </c>
      <c r="AB210" s="129">
        <v>0.45</v>
      </c>
      <c r="AC210" s="129">
        <v>0.25</v>
      </c>
      <c r="AD210" s="129">
        <v>1.05</v>
      </c>
      <c r="AE210" s="129">
        <v>1.62</v>
      </c>
      <c r="AF210" s="129">
        <v>-0.17</v>
      </c>
      <c r="AG210" s="129">
        <v>0.28000000000000003</v>
      </c>
      <c r="AH210" s="129">
        <v>-0.01</v>
      </c>
      <c r="AI210" s="129">
        <v>1.18</v>
      </c>
      <c r="AJ210" s="129">
        <v>1.52</v>
      </c>
      <c r="AK210" s="129">
        <v>-0.11</v>
      </c>
      <c r="AL210" s="129">
        <v>-7.0000000000000007E-2</v>
      </c>
      <c r="AM210" s="129">
        <v>0.75</v>
      </c>
      <c r="AN210" s="129">
        <v>0.51</v>
      </c>
      <c r="AO210" s="129">
        <v>1.5000000000000002</v>
      </c>
      <c r="AP210" s="129">
        <v>1.4399999999999997</v>
      </c>
      <c r="AQ210" s="129">
        <v>0.52</v>
      </c>
      <c r="AR210" s="129">
        <v>2</v>
      </c>
      <c r="AS210" s="129">
        <v>0.18</v>
      </c>
      <c r="AT210" s="129">
        <v>1.42</v>
      </c>
      <c r="AU210" s="129">
        <v>-0.04</v>
      </c>
      <c r="AV210" s="129">
        <v>0.85999999999999988</v>
      </c>
      <c r="AW210" s="129">
        <v>1.1499999999999999</v>
      </c>
      <c r="AX210" s="129">
        <v>1.03</v>
      </c>
      <c r="AY210" s="129">
        <v>0.88000000000000012</v>
      </c>
      <c r="AZ210" s="129">
        <v>1.34</v>
      </c>
      <c r="BA210" s="129">
        <v>-0.28000000000000003</v>
      </c>
      <c r="BB210" s="129">
        <v>1.7</v>
      </c>
      <c r="BC210" s="129">
        <v>1.08</v>
      </c>
      <c r="BD210" s="129">
        <v>-0.47</v>
      </c>
      <c r="BE210" s="129">
        <v>0.42</v>
      </c>
      <c r="BF210" s="129">
        <v>1.21</v>
      </c>
      <c r="BG210" s="129">
        <v>0.57999999999999996</v>
      </c>
      <c r="BH210" s="129">
        <v>0.77999999999999992</v>
      </c>
      <c r="BI210" s="129">
        <v>1.48</v>
      </c>
      <c r="BJ210" s="129">
        <v>1.23</v>
      </c>
      <c r="BK210" s="129">
        <v>1.18</v>
      </c>
      <c r="BL210" s="129">
        <v>1.1599999999999999</v>
      </c>
      <c r="BM210" s="129">
        <v>1.27</v>
      </c>
      <c r="BN210" s="129">
        <v>0.84999999999999987</v>
      </c>
      <c r="BO210" s="129">
        <v>1.8699999999999999</v>
      </c>
      <c r="BP210" s="129">
        <v>0.38</v>
      </c>
      <c r="BQ210" s="129">
        <v>0.14000000000000001</v>
      </c>
      <c r="BR210" s="129">
        <v>0.88000000000000012</v>
      </c>
      <c r="BS210" s="129">
        <v>0.43000000000000005</v>
      </c>
      <c r="BT210" s="129">
        <v>1.1299999999999999</v>
      </c>
      <c r="BU210" s="129">
        <v>0.72999999999999987</v>
      </c>
      <c r="BV210" s="129">
        <v>2.9999999999999995E-2</v>
      </c>
      <c r="BW210" s="129">
        <v>1.26</v>
      </c>
      <c r="BX210" s="129">
        <v>0.54</v>
      </c>
      <c r="BY210" s="129">
        <v>-0.42</v>
      </c>
      <c r="BZ210" s="129">
        <v>1.55</v>
      </c>
      <c r="CA210" s="129">
        <v>3.5799999999999996</v>
      </c>
      <c r="CB210" s="129">
        <v>0.08</v>
      </c>
      <c r="CC210" s="129">
        <v>-0.59</v>
      </c>
      <c r="CD210" s="129">
        <v>1</v>
      </c>
      <c r="CE210" s="129">
        <v>0.33</v>
      </c>
      <c r="CF210" s="129">
        <v>-0.09</v>
      </c>
      <c r="CG210" s="129">
        <v>-0.23</v>
      </c>
      <c r="CH210" s="129">
        <v>8.9999999999999983E-2</v>
      </c>
      <c r="CI210" s="129">
        <v>0.76</v>
      </c>
      <c r="CJ210" s="129">
        <v>0.32</v>
      </c>
      <c r="CK210" s="129">
        <v>0.79999999999999993</v>
      </c>
      <c r="CL210" s="129">
        <v>0.81</v>
      </c>
      <c r="CM210" s="129">
        <v>0.39</v>
      </c>
      <c r="CN210" s="129">
        <v>0.77999999999999992</v>
      </c>
      <c r="CO210" s="129">
        <v>-0.52</v>
      </c>
      <c r="CP210" s="129">
        <v>0.33</v>
      </c>
      <c r="CQ210" s="129">
        <v>0.55000000000000004</v>
      </c>
      <c r="CR210" s="129">
        <v>0.28000000000000003</v>
      </c>
      <c r="CS210" s="129">
        <v>2.13</v>
      </c>
      <c r="CT210" s="129">
        <v>1.02</v>
      </c>
      <c r="CU210" s="129">
        <v>0.63</v>
      </c>
      <c r="CV210" s="129">
        <v>0.1</v>
      </c>
      <c r="CW210" s="129">
        <v>1.24</v>
      </c>
      <c r="CX210" s="129">
        <v>0.16</v>
      </c>
      <c r="CY210" s="129">
        <v>1.7099999999999997</v>
      </c>
      <c r="CZ210" s="129">
        <v>0.6</v>
      </c>
      <c r="DA210" s="129">
        <v>-0.03</v>
      </c>
      <c r="DB210" s="129">
        <v>0.98</v>
      </c>
      <c r="DC210" s="129">
        <v>2.5900000000000003</v>
      </c>
      <c r="DD210" s="129">
        <v>0.69</v>
      </c>
      <c r="DE210" s="129">
        <v>-0.28999999999999998</v>
      </c>
      <c r="DF210" s="129">
        <v>0.37</v>
      </c>
      <c r="DG210" s="129">
        <v>0.33</v>
      </c>
      <c r="DH210" s="129">
        <v>0.1</v>
      </c>
      <c r="DI210" s="129">
        <v>0.59</v>
      </c>
      <c r="DJ210" s="129">
        <v>-0.39000000000000007</v>
      </c>
      <c r="DK210" s="129">
        <v>0.28999999999999998</v>
      </c>
      <c r="DL210" s="129">
        <v>0.44999999999999996</v>
      </c>
      <c r="DM210" s="129">
        <v>-0.03</v>
      </c>
      <c r="DN210" s="129">
        <v>0.62</v>
      </c>
      <c r="DO210" s="129">
        <v>0.82000000000000006</v>
      </c>
      <c r="DP210" s="129">
        <v>1.4999999999999998</v>
      </c>
      <c r="DQ210" s="129">
        <v>0.5</v>
      </c>
      <c r="DR210" s="129">
        <v>0.41</v>
      </c>
      <c r="DS210" s="129">
        <v>0.97000000000000008</v>
      </c>
      <c r="DT210" s="129">
        <v>1.41</v>
      </c>
      <c r="DU210" s="129">
        <v>1.55</v>
      </c>
      <c r="DV210" s="129">
        <v>-0.47</v>
      </c>
      <c r="DW210" s="129">
        <v>1.1000000000000001</v>
      </c>
      <c r="DX210" s="129">
        <v>0.75</v>
      </c>
      <c r="DY210" s="129">
        <v>7.0000000000000007E-2</v>
      </c>
      <c r="DZ210" s="129">
        <v>0.51</v>
      </c>
      <c r="EA210" s="129">
        <v>1.24</v>
      </c>
      <c r="EB210" s="129">
        <v>0.95</v>
      </c>
      <c r="EC210" s="129">
        <v>1.74</v>
      </c>
      <c r="ED210" s="129">
        <v>-0.03</v>
      </c>
      <c r="EE210" s="129">
        <v>0.64000000000000012</v>
      </c>
      <c r="EF210" s="129">
        <v>0.38</v>
      </c>
      <c r="EG210" s="129">
        <v>1.47</v>
      </c>
      <c r="EH210" s="129">
        <v>0.35</v>
      </c>
      <c r="EI210" s="129">
        <v>0.14000000000000001</v>
      </c>
      <c r="EJ210" s="129">
        <v>0.53</v>
      </c>
      <c r="EK210" s="129">
        <v>-1.39</v>
      </c>
      <c r="EL210" s="129">
        <v>0.68</v>
      </c>
      <c r="EM210" s="129">
        <v>1.4</v>
      </c>
      <c r="EN210" s="129">
        <v>0.49</v>
      </c>
      <c r="EO210" s="129">
        <v>1.47</v>
      </c>
      <c r="EP210" s="129">
        <v>-0.21</v>
      </c>
      <c r="EQ210" s="129">
        <v>-0.19000000000000003</v>
      </c>
      <c r="ER210" s="129">
        <v>0.17</v>
      </c>
      <c r="ES210" s="129">
        <v>0.21</v>
      </c>
      <c r="ET210" s="129">
        <v>0.57999999999999996</v>
      </c>
      <c r="EU210" s="129">
        <v>0.8</v>
      </c>
      <c r="EV210">
        <f>100*SUMIF('12pxv'!$E$39:$E$492,$A210,'12pxv'!H$39:H$492)/sub_peso!EV210</f>
        <v>-0.56000000000000005</v>
      </c>
      <c r="EW210">
        <f>100*SUMIF('12pxv'!$E$39:$E$492,$A210,'12pxv'!I$39:I$492)/sub_peso!EW210</f>
        <v>-0.89</v>
      </c>
      <c r="EX210">
        <f>100*SUMIF('12pxv'!$E$39:$E$492,$A210,'12pxv'!J$39:J$492)/sub_peso!EX210</f>
        <v>1.25</v>
      </c>
      <c r="EY210">
        <f>100*SUMIF('12pxv'!$E$39:$E$492,$A210,'12pxv'!K$39:K$492)/sub_peso!EY210</f>
        <v>1.8700000000000003</v>
      </c>
      <c r="EZ210">
        <f>100*SUMIF('12pxv'!$E$39:$E$492,$A210,'12pxv'!L$39:L$492)/sub_peso!EZ210</f>
        <v>0.15000000000000002</v>
      </c>
      <c r="FA210">
        <f>100*SUMIF('12pxv'!$E$39:$E$492,$A210,'12pxv'!M$39:M$492)/sub_peso!FA210</f>
        <v>-0.71</v>
      </c>
      <c r="FB210">
        <f>100*SUMIF('12pxv'!$E$39:$E$492,$A210,'12pxv'!N$39:N$492)/sub_peso!FB210</f>
        <v>1.5</v>
      </c>
      <c r="FC210">
        <f>100*SUMIF('12pxv'!$E$39:$E$492,$A210,'12pxv'!O$39:O$492)/sub_peso!FC210</f>
        <v>0.8</v>
      </c>
      <c r="FD210">
        <f>100*SUMIF('12pxv'!$E$39:$E$492,$A210,'12pxv'!P$39:P$492)/sub_peso!FD210</f>
        <v>0.51</v>
      </c>
      <c r="FE210">
        <f>100*SUMIF('12pxv'!$E$39:$E$492,$A210,'12pxv'!Q$39:Q$492)/sub_peso!FE210</f>
        <v>1.05</v>
      </c>
      <c r="FF210">
        <f>100*SUMIF('12pxv'!$E$39:$E$492,$A210,'12pxv'!R$39:R$492)/sub_peso!FF210</f>
        <v>0.15</v>
      </c>
      <c r="FG210">
        <f>100*SUMIF('12pxv'!$E$39:$E$492,$A210,'12pxv'!S$39:S$492)/sub_peso!FG210</f>
        <v>-1.9999999999999997E-2</v>
      </c>
      <c r="FH210">
        <f>100*SUMIF('12pxv'!$E$39:$E$492,$A210,'12pxv'!T$39:T$492)/sub_peso!FH210</f>
        <v>0.17</v>
      </c>
      <c r="FI210">
        <f>100*SUMIF('12pxv'!$E$39:$E$492,$A210,'12pxv'!U$39:U$492)/sub_peso!FI210</f>
        <v>-0.14000000000000001</v>
      </c>
      <c r="FJ210">
        <f>100*SUMIF('12pxv'!$E$39:$E$492,$A210,'12pxv'!V$39:V$492)/sub_peso!FJ210</f>
        <v>0.85000000000000009</v>
      </c>
      <c r="FK210">
        <f>100*SUMIF('12pxv'!$E$39:$E$492,$A210,'12pxv'!W$39:W$492)/sub_peso!FK210</f>
        <v>-0.38</v>
      </c>
      <c r="FL210">
        <f>100*SUMIF('12pxv'!$E$39:$E$492,$A210,'12pxv'!X$39:X$492)/sub_peso!FL210</f>
        <v>1.45</v>
      </c>
      <c r="FM210">
        <f>100*SUMIF('12pxv'!$E$39:$E$492,$A210,'12pxv'!Y$39:Y$492)/sub_peso!FM210</f>
        <v>-0.87</v>
      </c>
      <c r="FN210">
        <f>100*SUMIF('12pxv'!$E$39:$E$492,$A210,'12pxv'!Z$39:Z$492)/sub_peso!FN210</f>
        <v>7.0000000000000007E-2</v>
      </c>
      <c r="FO210">
        <f>100*SUMIF('12pxv'!$E$39:$E$492,$A210,'12pxv'!AA$39:AA$492)/sub_peso!FO210</f>
        <v>-0.69000000000000006</v>
      </c>
      <c r="FP210">
        <f>100*SUMIF('12pxv'!$E$39:$E$492,$A210,'12pxv'!AB$39:AB$492)/sub_peso!FP210</f>
        <v>1.2700000000000002</v>
      </c>
      <c r="FQ210">
        <f>100*SUMIF('12pxv'!$E$39:$E$492,$A210,'12pxv'!AC$39:AC$492)/sub_peso!FQ210</f>
        <v>0.74</v>
      </c>
      <c r="FR210">
        <f>100*SUMIF('12pxv'!$E$39:$E$492,$A210,'12pxv'!AD$39:AD$492)/sub_peso!FR210</f>
        <v>0.87</v>
      </c>
      <c r="FS210">
        <f>100*SUMIF('12pxv'!$E$39:$E$492,$A210,'12pxv'!AE$39:AE$492)/sub_peso!FS210</f>
        <v>0.79</v>
      </c>
      <c r="FT210">
        <f>100*SUMIF('12pxv'!$E$39:$E$492,$A210,'12pxv'!AF$39:AF$492)/sub_peso!FT210</f>
        <v>-0.06</v>
      </c>
      <c r="FU210">
        <f>100*SUMIF('12pxv'!$E$39:$E$492,$A210,'12pxv'!AG$39:AG$492)/sub_peso!FU210</f>
        <v>-0.01</v>
      </c>
      <c r="FV210">
        <f>100*SUMIF('12pxv'!$E$39:$E$492,$A210,'12pxv'!AH$39:AH$492)/sub_peso!FV210</f>
        <v>0.85</v>
      </c>
      <c r="FW210">
        <f>100*SUMIF('12pxv'!$E$39:$E$492,$A210,'12pxv'!AI$39:AI$492)/sub_peso!FW210</f>
        <v>1.32</v>
      </c>
      <c r="FX210">
        <f>100*SUMIF('12pxv'!$E$39:$E$492,$A210,'12pxv'!AJ$39:AJ$492)/sub_peso!FX210</f>
        <v>-0.21</v>
      </c>
      <c r="FY210">
        <f>100*SUMIF('12pxv'!$E$39:$E$492,$A210,'12pxv'!AK$39:AK$492)/sub_peso!FY210</f>
        <v>0.81</v>
      </c>
      <c r="FZ210">
        <f>100*SUMIF('12pxv'!$E$39:$E$492,$A210,'12pxv'!AL$39:AL$492)/sub_peso!FZ210</f>
        <v>0.19999999999999998</v>
      </c>
      <c r="GA210">
        <f>100*SUMIF('12pxv'!$E$39:$E$492,$A210,'12pxv'!AM$39:AM$492)/sub_peso!GA210</f>
        <v>-0.53</v>
      </c>
      <c r="GB210">
        <f>100*SUMIF('12pxv'!$E$39:$E$492,$A210,'12pxv'!AN$39:AN$492)/sub_peso!GB210</f>
        <v>0.64</v>
      </c>
    </row>
    <row r="211" spans="1:184" x14ac:dyDescent="0.25">
      <c r="A211" s="60">
        <v>4301001</v>
      </c>
      <c r="B211" s="56" t="s">
        <v>213</v>
      </c>
      <c r="C211" s="129">
        <v>1.08</v>
      </c>
      <c r="D211" s="129">
        <v>0.21</v>
      </c>
      <c r="E211" s="129">
        <v>2.85</v>
      </c>
      <c r="F211" s="129">
        <v>0.89</v>
      </c>
      <c r="G211" s="129">
        <v>0.96</v>
      </c>
      <c r="H211" s="129">
        <v>-0.88</v>
      </c>
      <c r="I211" s="129">
        <v>-1.1000000000000001</v>
      </c>
      <c r="J211" s="129">
        <v>2.48</v>
      </c>
      <c r="K211" s="129">
        <v>0.72</v>
      </c>
      <c r="L211" s="129">
        <v>-0.87000000000000011</v>
      </c>
      <c r="M211" s="129">
        <v>0.8899999999999999</v>
      </c>
      <c r="N211" s="129">
        <v>1.38</v>
      </c>
      <c r="O211" s="129">
        <v>-7.0000000000000007E-2</v>
      </c>
      <c r="P211" s="129">
        <v>1.6</v>
      </c>
      <c r="Q211" s="129">
        <v>0.34</v>
      </c>
      <c r="R211" s="129">
        <v>0.63</v>
      </c>
      <c r="S211" s="129">
        <v>4.07</v>
      </c>
      <c r="T211" s="129">
        <v>-1.4</v>
      </c>
      <c r="U211" s="129">
        <v>-0.01</v>
      </c>
      <c r="V211" s="129">
        <v>1.7199999999999998</v>
      </c>
      <c r="W211" s="129">
        <v>0.46</v>
      </c>
      <c r="X211" s="129">
        <v>-0.59</v>
      </c>
      <c r="Y211" s="129">
        <v>1.55</v>
      </c>
      <c r="Z211" s="129">
        <v>2.8900000000000006</v>
      </c>
      <c r="AA211" s="129">
        <v>0.49000000000000005</v>
      </c>
      <c r="AB211" s="129">
        <v>0.81</v>
      </c>
      <c r="AC211" s="129">
        <v>0.76</v>
      </c>
      <c r="AD211" s="129">
        <v>0.68</v>
      </c>
      <c r="AE211" s="129">
        <v>1.86</v>
      </c>
      <c r="AF211" s="129">
        <v>1.4499999999999997</v>
      </c>
      <c r="AG211" s="129">
        <v>-1.5899999999999999</v>
      </c>
      <c r="AH211" s="129">
        <v>-0.91</v>
      </c>
      <c r="AI211" s="129">
        <v>0.55000000000000004</v>
      </c>
      <c r="AJ211" s="129">
        <v>1.19</v>
      </c>
      <c r="AK211" s="129">
        <v>2.2000000000000002</v>
      </c>
      <c r="AL211" s="129">
        <v>-2.0499999999999998</v>
      </c>
      <c r="AM211" s="129">
        <v>0.34999999999999992</v>
      </c>
      <c r="AN211" s="129">
        <v>0.06</v>
      </c>
      <c r="AO211" s="129">
        <v>2.3199999999999998</v>
      </c>
      <c r="AP211" s="129">
        <v>1.05</v>
      </c>
      <c r="AQ211" s="129">
        <v>0.23999999999999996</v>
      </c>
      <c r="AR211" s="129">
        <v>0.2</v>
      </c>
      <c r="AS211" s="129">
        <v>-0.7</v>
      </c>
      <c r="AT211" s="129">
        <v>0.72</v>
      </c>
      <c r="AU211" s="129">
        <v>0.82</v>
      </c>
      <c r="AV211" s="129">
        <v>0.92</v>
      </c>
      <c r="AW211" s="129">
        <v>1.07</v>
      </c>
      <c r="AX211" s="129">
        <v>-0.74</v>
      </c>
      <c r="AY211" s="129">
        <v>7.0000000000000007E-2</v>
      </c>
      <c r="AZ211" s="129">
        <v>-0.28999999999999998</v>
      </c>
      <c r="BA211" s="129">
        <v>-0.25</v>
      </c>
      <c r="BB211" s="129">
        <v>0.65</v>
      </c>
      <c r="BC211" s="129">
        <v>-1.83</v>
      </c>
      <c r="BD211" s="129">
        <v>-1.54</v>
      </c>
      <c r="BE211" s="129">
        <v>-0.7</v>
      </c>
      <c r="BF211" s="129">
        <v>0.48</v>
      </c>
      <c r="BG211" s="129">
        <v>-1.24</v>
      </c>
      <c r="BH211" s="129">
        <v>-0.17</v>
      </c>
      <c r="BI211" s="129">
        <v>0.89</v>
      </c>
      <c r="BJ211" s="129">
        <v>-0.84</v>
      </c>
      <c r="BK211" s="129">
        <v>1.52</v>
      </c>
      <c r="BL211" s="129">
        <v>-1.05</v>
      </c>
      <c r="BM211" s="129">
        <v>2.33</v>
      </c>
      <c r="BN211" s="129">
        <v>0.02</v>
      </c>
      <c r="BO211" s="129">
        <v>1.9</v>
      </c>
      <c r="BP211" s="129">
        <v>-0.28999999999999998</v>
      </c>
      <c r="BQ211" s="129">
        <v>0.95000000000000007</v>
      </c>
      <c r="BR211" s="129">
        <v>-0.87</v>
      </c>
      <c r="BS211" s="129">
        <v>1.32</v>
      </c>
      <c r="BT211" s="129">
        <v>-0.62</v>
      </c>
      <c r="BU211" s="129">
        <v>-1.28</v>
      </c>
      <c r="BV211" s="129">
        <v>0.64</v>
      </c>
      <c r="BW211" s="129">
        <v>0.21</v>
      </c>
      <c r="BX211" s="129">
        <v>1.03</v>
      </c>
      <c r="BY211" s="129">
        <v>-0.98</v>
      </c>
      <c r="BZ211" s="129">
        <v>0.53</v>
      </c>
      <c r="CA211" s="129">
        <v>0.08</v>
      </c>
      <c r="CB211" s="129">
        <v>0.48000000000000004</v>
      </c>
      <c r="CC211" s="129">
        <v>0.41</v>
      </c>
      <c r="CD211" s="129">
        <v>-0.13</v>
      </c>
      <c r="CE211" s="129">
        <v>-0.56999999999999995</v>
      </c>
      <c r="CF211" s="129">
        <v>-0.37</v>
      </c>
      <c r="CG211" s="129">
        <v>-1.0900000000000001</v>
      </c>
      <c r="CH211" s="129">
        <v>-1.36</v>
      </c>
      <c r="CI211" s="129">
        <v>-0.97000000000000008</v>
      </c>
      <c r="CJ211" s="129">
        <v>-0.36</v>
      </c>
      <c r="CK211" s="129">
        <v>0.22</v>
      </c>
      <c r="CL211" s="129">
        <v>0.56000000000000005</v>
      </c>
      <c r="CM211" s="129">
        <v>-0.62</v>
      </c>
      <c r="CN211" s="129">
        <v>1.53</v>
      </c>
      <c r="CO211" s="129">
        <v>-1.31</v>
      </c>
      <c r="CP211" s="129">
        <v>-0.48</v>
      </c>
      <c r="CQ211" s="129">
        <v>0.26</v>
      </c>
      <c r="CR211" s="129">
        <v>0.42999999999999994</v>
      </c>
      <c r="CS211" s="129">
        <v>-0.16</v>
      </c>
      <c r="CT211" s="129">
        <v>0.96</v>
      </c>
      <c r="CU211" s="129">
        <v>-0.27</v>
      </c>
      <c r="CV211" s="129">
        <v>7.0000000000000007E-2</v>
      </c>
      <c r="CW211" s="129">
        <v>0.29000000000000004</v>
      </c>
      <c r="CX211" s="129">
        <v>0.22</v>
      </c>
      <c r="CY211" s="129">
        <v>1.03</v>
      </c>
      <c r="CZ211" s="129">
        <v>-0.3</v>
      </c>
      <c r="DA211" s="129">
        <v>-0.22</v>
      </c>
      <c r="DB211" s="129">
        <v>0.06</v>
      </c>
      <c r="DC211" s="129">
        <v>0.36</v>
      </c>
      <c r="DD211" s="129">
        <v>-0.47</v>
      </c>
      <c r="DE211" s="129">
        <v>-0.62</v>
      </c>
      <c r="DF211" s="129">
        <v>-0.71</v>
      </c>
      <c r="DG211" s="129">
        <v>2.46</v>
      </c>
      <c r="DH211" s="129">
        <v>1.36</v>
      </c>
      <c r="DI211" s="129">
        <v>0.68</v>
      </c>
      <c r="DJ211" s="129">
        <v>1.6899999999999995</v>
      </c>
      <c r="DK211" s="129">
        <v>2.5099999999999998</v>
      </c>
      <c r="DL211" s="129">
        <v>-0.86</v>
      </c>
      <c r="DM211" s="129">
        <v>-0.12</v>
      </c>
      <c r="DN211" s="129">
        <v>1.44</v>
      </c>
      <c r="DO211" s="129">
        <v>0.05</v>
      </c>
      <c r="DP211" s="129">
        <v>-0.19</v>
      </c>
      <c r="DQ211" s="129">
        <v>2.13</v>
      </c>
      <c r="DR211" s="129">
        <v>1.58</v>
      </c>
      <c r="DS211" s="129">
        <v>-0.38</v>
      </c>
      <c r="DT211" s="129">
        <v>-0.94</v>
      </c>
      <c r="DU211" s="129">
        <v>2.9999999999999992E-2</v>
      </c>
      <c r="DV211" s="129">
        <v>1.8</v>
      </c>
      <c r="DW211" s="129">
        <v>1.9900000000000002</v>
      </c>
      <c r="DX211" s="129">
        <v>0.57999999999999996</v>
      </c>
      <c r="DY211" s="129">
        <v>-0.11</v>
      </c>
      <c r="DZ211" s="129">
        <v>2.3199999999999998</v>
      </c>
      <c r="EA211" s="129">
        <v>-0.19999999999999998</v>
      </c>
      <c r="EB211" s="129">
        <v>1.02</v>
      </c>
      <c r="EC211" s="129">
        <v>1.73</v>
      </c>
      <c r="ED211" s="129">
        <v>0.23</v>
      </c>
      <c r="EE211" s="129">
        <v>2.2599999999999998</v>
      </c>
      <c r="EF211" s="129">
        <v>0.22000000000000003</v>
      </c>
      <c r="EG211" s="129">
        <v>0.47</v>
      </c>
      <c r="EH211" s="129">
        <v>-1.3</v>
      </c>
      <c r="EI211" s="129">
        <v>2.12</v>
      </c>
      <c r="EJ211" s="129">
        <v>-0.04</v>
      </c>
      <c r="EK211" s="129">
        <v>1.34</v>
      </c>
      <c r="EL211" s="129">
        <v>-0.05</v>
      </c>
      <c r="EM211" s="129">
        <v>-1.64</v>
      </c>
      <c r="EN211" s="129">
        <v>-7.0000000000000007E-2</v>
      </c>
      <c r="EO211" s="129">
        <v>0.33</v>
      </c>
      <c r="EP211" s="129">
        <v>-0.77</v>
      </c>
      <c r="EQ211" s="129">
        <v>0.56999999999999995</v>
      </c>
      <c r="ER211" s="129">
        <v>0.15</v>
      </c>
      <c r="ES211" s="129">
        <v>-2</v>
      </c>
      <c r="ET211" s="129">
        <v>1.48</v>
      </c>
      <c r="EU211" s="129">
        <v>0.23</v>
      </c>
      <c r="EV211">
        <f>100*SUMIF('12pxv'!$E$39:$E$492,$A211,'12pxv'!H$39:H$492)/sub_peso!EV211</f>
        <v>1.1100000000000001</v>
      </c>
      <c r="EW211">
        <f>100*SUMIF('12pxv'!$E$39:$E$492,$A211,'12pxv'!I$39:I$492)/sub_peso!EW211</f>
        <v>-0.36</v>
      </c>
      <c r="EX211">
        <f>100*SUMIF('12pxv'!$E$39:$E$492,$A211,'12pxv'!J$39:J$492)/sub_peso!EX211</f>
        <v>-1.8500000000000003</v>
      </c>
      <c r="EY211">
        <f>100*SUMIF('12pxv'!$E$39:$E$492,$A211,'12pxv'!K$39:K$492)/sub_peso!EY211</f>
        <v>-0.28999999999999998</v>
      </c>
      <c r="EZ211">
        <f>100*SUMIF('12pxv'!$E$39:$E$492,$A211,'12pxv'!L$39:L$492)/sub_peso!EZ211</f>
        <v>2.7100000000000004</v>
      </c>
      <c r="FA211">
        <f>100*SUMIF('12pxv'!$E$39:$E$492,$A211,'12pxv'!M$39:M$492)/sub_peso!FA211</f>
        <v>1.21</v>
      </c>
      <c r="FB211">
        <f>100*SUMIF('12pxv'!$E$39:$E$492,$A211,'12pxv'!N$39:N$492)/sub_peso!FB211</f>
        <v>-0.31</v>
      </c>
      <c r="FC211">
        <f>100*SUMIF('12pxv'!$E$39:$E$492,$A211,'12pxv'!O$39:O$492)/sub_peso!FC211</f>
        <v>0.95999999999999985</v>
      </c>
      <c r="FD211">
        <f>100*SUMIF('12pxv'!$E$39:$E$492,$A211,'12pxv'!P$39:P$492)/sub_peso!FD211</f>
        <v>2.08</v>
      </c>
      <c r="FE211">
        <f>100*SUMIF('12pxv'!$E$39:$E$492,$A211,'12pxv'!Q$39:Q$492)/sub_peso!FE211</f>
        <v>1.28</v>
      </c>
      <c r="FF211">
        <f>100*SUMIF('12pxv'!$E$39:$E$492,$A211,'12pxv'!R$39:R$492)/sub_peso!FF211</f>
        <v>-0.09</v>
      </c>
      <c r="FG211">
        <f>100*SUMIF('12pxv'!$E$39:$E$492,$A211,'12pxv'!S$39:S$492)/sub_peso!FG211</f>
        <v>0.17000000000000004</v>
      </c>
      <c r="FH211">
        <f>100*SUMIF('12pxv'!$E$39:$E$492,$A211,'12pxv'!T$39:T$492)/sub_peso!FH211</f>
        <v>-7.0000000000000007E-2</v>
      </c>
      <c r="FI211">
        <f>100*SUMIF('12pxv'!$E$39:$E$492,$A211,'12pxv'!U$39:U$492)/sub_peso!FI211</f>
        <v>0.57999999999999996</v>
      </c>
      <c r="FJ211">
        <f>100*SUMIF('12pxv'!$E$39:$E$492,$A211,'12pxv'!V$39:V$492)/sub_peso!FJ211</f>
        <v>0.46000000000000008</v>
      </c>
      <c r="FK211">
        <f>100*SUMIF('12pxv'!$E$39:$E$492,$A211,'12pxv'!W$39:W$492)/sub_peso!FK211</f>
        <v>-0.83</v>
      </c>
      <c r="FL211">
        <f>100*SUMIF('12pxv'!$E$39:$E$492,$A211,'12pxv'!X$39:X$492)/sub_peso!FL211</f>
        <v>1.2</v>
      </c>
      <c r="FM211">
        <f>100*SUMIF('12pxv'!$E$39:$E$492,$A211,'12pxv'!Y$39:Y$492)/sub_peso!FM211</f>
        <v>0.33</v>
      </c>
      <c r="FN211">
        <f>100*SUMIF('12pxv'!$E$39:$E$492,$A211,'12pxv'!Z$39:Z$492)/sub_peso!FN211</f>
        <v>-0.5</v>
      </c>
      <c r="FO211">
        <f>100*SUMIF('12pxv'!$E$39:$E$492,$A211,'12pxv'!AA$39:AA$492)/sub_peso!FO211</f>
        <v>0.39</v>
      </c>
      <c r="FP211">
        <f>100*SUMIF('12pxv'!$E$39:$E$492,$A211,'12pxv'!AB$39:AB$492)/sub_peso!FP211</f>
        <v>1.5200000000000002</v>
      </c>
      <c r="FQ211">
        <f>100*SUMIF('12pxv'!$E$39:$E$492,$A211,'12pxv'!AC$39:AC$492)/sub_peso!FQ211</f>
        <v>1.8099999999999998</v>
      </c>
      <c r="FR211">
        <f>100*SUMIF('12pxv'!$E$39:$E$492,$A211,'12pxv'!AD$39:AD$492)/sub_peso!FR211</f>
        <v>1.07</v>
      </c>
      <c r="FS211">
        <f>100*SUMIF('12pxv'!$E$39:$E$492,$A211,'12pxv'!AE$39:AE$492)/sub_peso!FS211</f>
        <v>1.21</v>
      </c>
      <c r="FT211">
        <f>100*SUMIF('12pxv'!$E$39:$E$492,$A211,'12pxv'!AF$39:AF$492)/sub_peso!FT211</f>
        <v>0.91000000000000014</v>
      </c>
      <c r="FU211">
        <f>100*SUMIF('12pxv'!$E$39:$E$492,$A211,'12pxv'!AG$39:AG$492)/sub_peso!FU211</f>
        <v>0.21</v>
      </c>
      <c r="FV211">
        <f>100*SUMIF('12pxv'!$E$39:$E$492,$A211,'12pxv'!AH$39:AH$492)/sub_peso!FV211</f>
        <v>1.1299999999999999</v>
      </c>
      <c r="FW211">
        <f>100*SUMIF('12pxv'!$E$39:$E$492,$A211,'12pxv'!AI$39:AI$492)/sub_peso!FW211</f>
        <v>1.23</v>
      </c>
      <c r="FX211">
        <f>100*SUMIF('12pxv'!$E$39:$E$492,$A211,'12pxv'!AJ$39:AJ$492)/sub_peso!FX211</f>
        <v>-0.66</v>
      </c>
      <c r="FY211">
        <f>100*SUMIF('12pxv'!$E$39:$E$492,$A211,'12pxv'!AK$39:AK$492)/sub_peso!FY211</f>
        <v>0.04</v>
      </c>
      <c r="FZ211">
        <f>100*SUMIF('12pxv'!$E$39:$E$492,$A211,'12pxv'!AL$39:AL$492)/sub_peso!FZ211</f>
        <v>1.0900000000000001</v>
      </c>
      <c r="GA211">
        <f>100*SUMIF('12pxv'!$E$39:$E$492,$A211,'12pxv'!AM$39:AM$492)/sub_peso!GA211</f>
        <v>0.83</v>
      </c>
      <c r="GB211">
        <f>100*SUMIF('12pxv'!$E$39:$E$492,$A211,'12pxv'!AN$39:AN$492)/sub_peso!GB211</f>
        <v>0.35</v>
      </c>
    </row>
    <row r="212" spans="1:184" x14ac:dyDescent="0.25">
      <c r="A212" s="60">
        <v>4301002</v>
      </c>
      <c r="B212" s="56" t="s">
        <v>214</v>
      </c>
      <c r="C212" s="129">
        <v>1.55</v>
      </c>
      <c r="D212" s="129">
        <v>0.55000000000000004</v>
      </c>
      <c r="E212" s="129">
        <v>4.12</v>
      </c>
      <c r="F212" s="129">
        <v>1.06</v>
      </c>
      <c r="G212" s="129">
        <v>0.76999999999999991</v>
      </c>
      <c r="H212" s="129">
        <v>-1.0999999999999999</v>
      </c>
      <c r="I212" s="129">
        <v>-1.67</v>
      </c>
      <c r="J212" s="129">
        <v>2.5599999999999996</v>
      </c>
      <c r="K212" s="129">
        <v>1.2</v>
      </c>
      <c r="L212" s="129">
        <v>3.0000000000000002E-2</v>
      </c>
      <c r="M212" s="129">
        <v>0.20000000000000004</v>
      </c>
      <c r="N212" s="129">
        <v>-0.62</v>
      </c>
      <c r="O212" s="129">
        <v>3.38</v>
      </c>
      <c r="P212" s="129">
        <v>-0.28999999999999998</v>
      </c>
      <c r="Q212" s="129">
        <v>1.22</v>
      </c>
      <c r="R212" s="129">
        <v>0.46</v>
      </c>
      <c r="S212" s="129">
        <v>-0.34</v>
      </c>
      <c r="T212" s="129">
        <v>0.66</v>
      </c>
      <c r="U212" s="129">
        <v>1.6399999999999997</v>
      </c>
      <c r="V212" s="129">
        <v>-0.49</v>
      </c>
      <c r="W212" s="129">
        <v>-1.0899999999999999</v>
      </c>
      <c r="X212" s="129">
        <v>1.0600000000000003</v>
      </c>
      <c r="Y212" s="129">
        <v>2.02</v>
      </c>
      <c r="Z212" s="129">
        <v>4.9599999999999991</v>
      </c>
      <c r="AA212" s="129">
        <v>2.23</v>
      </c>
      <c r="AB212" s="129">
        <v>2.0499999999999998</v>
      </c>
      <c r="AC212" s="129">
        <v>2.0900000000000003</v>
      </c>
      <c r="AD212" s="129">
        <v>0.74</v>
      </c>
      <c r="AE212" s="129">
        <v>-0.17</v>
      </c>
      <c r="AF212" s="129">
        <v>0.31</v>
      </c>
      <c r="AG212" s="129">
        <v>7.0000000000000007E-2</v>
      </c>
      <c r="AH212" s="129">
        <v>0.22000000000000006</v>
      </c>
      <c r="AI212" s="129">
        <v>0.38</v>
      </c>
      <c r="AJ212" s="129">
        <v>-1.1000000000000001</v>
      </c>
      <c r="AK212" s="129">
        <v>2.6799999999999997</v>
      </c>
      <c r="AL212" s="129">
        <v>3.4</v>
      </c>
      <c r="AM212" s="129">
        <v>2.56</v>
      </c>
      <c r="AN212" s="129">
        <v>5.48</v>
      </c>
      <c r="AO212" s="129">
        <v>4.0599999999999996</v>
      </c>
      <c r="AP212" s="129">
        <v>4.8899999999999997</v>
      </c>
      <c r="AQ212" s="129">
        <v>2.4</v>
      </c>
      <c r="AR212" s="129">
        <v>2.65</v>
      </c>
      <c r="AS212" s="129">
        <v>3.53</v>
      </c>
      <c r="AT212" s="129">
        <v>3.7499999999999996</v>
      </c>
      <c r="AU212" s="129">
        <v>0.62</v>
      </c>
      <c r="AV212" s="129">
        <v>-1.43</v>
      </c>
      <c r="AW212" s="129">
        <v>0.79</v>
      </c>
      <c r="AX212" s="129">
        <v>-2.8</v>
      </c>
      <c r="AY212" s="129">
        <v>-0.89999999999999991</v>
      </c>
      <c r="AZ212" s="129">
        <v>1.38</v>
      </c>
      <c r="BA212" s="129">
        <v>0.26</v>
      </c>
      <c r="BB212" s="129">
        <v>0.48</v>
      </c>
      <c r="BC212" s="129">
        <v>-0.45</v>
      </c>
      <c r="BD212" s="129">
        <v>0.28000000000000003</v>
      </c>
      <c r="BE212" s="129">
        <v>-0.52</v>
      </c>
      <c r="BF212" s="129">
        <v>-0.66</v>
      </c>
      <c r="BG212" s="129">
        <v>-1.25</v>
      </c>
      <c r="BH212" s="129">
        <v>-0.26</v>
      </c>
      <c r="BI212" s="129">
        <v>0.9</v>
      </c>
      <c r="BJ212" s="129">
        <v>-0.16</v>
      </c>
      <c r="BK212" s="129">
        <v>1.07</v>
      </c>
      <c r="BL212" s="129">
        <v>-1.52</v>
      </c>
      <c r="BM212" s="129">
        <v>1.25</v>
      </c>
      <c r="BN212" s="129">
        <v>0.52</v>
      </c>
      <c r="BO212" s="129">
        <v>-0.97</v>
      </c>
      <c r="BP212" s="129">
        <v>1.42</v>
      </c>
      <c r="BQ212" s="129">
        <v>0.18999999999999997</v>
      </c>
      <c r="BR212" s="129">
        <v>0.93000000000000027</v>
      </c>
      <c r="BS212" s="129">
        <v>0.2</v>
      </c>
      <c r="BT212" s="129">
        <v>0.59</v>
      </c>
      <c r="BU212" s="129">
        <v>-1.64</v>
      </c>
      <c r="BV212" s="129">
        <v>-0.98</v>
      </c>
      <c r="BW212" s="129">
        <v>1.46</v>
      </c>
      <c r="BX212" s="129">
        <v>-1.33</v>
      </c>
      <c r="BY212" s="129">
        <v>-0.21000000000000002</v>
      </c>
      <c r="BZ212" s="129">
        <v>-1.42</v>
      </c>
      <c r="CA212" s="129">
        <v>1.77</v>
      </c>
      <c r="CB212" s="129">
        <v>1.5000000000000002</v>
      </c>
      <c r="CC212" s="129">
        <v>0.39</v>
      </c>
      <c r="CD212" s="129">
        <v>-0.76</v>
      </c>
      <c r="CE212" s="129">
        <v>1.0799999999999998</v>
      </c>
      <c r="CF212" s="129">
        <v>2.27</v>
      </c>
      <c r="CG212" s="129">
        <v>0.69</v>
      </c>
      <c r="CH212" s="129">
        <v>-0.19</v>
      </c>
      <c r="CI212" s="129">
        <v>0.54000000000000015</v>
      </c>
      <c r="CJ212" s="129">
        <v>-0.84</v>
      </c>
      <c r="CK212" s="129">
        <v>-0.05</v>
      </c>
      <c r="CL212" s="129">
        <v>0.49</v>
      </c>
      <c r="CM212" s="129">
        <v>0.17</v>
      </c>
      <c r="CN212" s="129">
        <v>1.1000000000000003</v>
      </c>
      <c r="CO212" s="129">
        <v>-1.5100000000000002</v>
      </c>
      <c r="CP212" s="129">
        <v>0.36</v>
      </c>
      <c r="CQ212" s="129">
        <v>-0.46</v>
      </c>
      <c r="CR212" s="129">
        <v>-0.46000000000000008</v>
      </c>
      <c r="CS212" s="129">
        <v>0.89000000000000012</v>
      </c>
      <c r="CT212" s="129">
        <v>-0.97</v>
      </c>
      <c r="CU212" s="129">
        <v>-0.37999999999999995</v>
      </c>
      <c r="CV212" s="129">
        <v>-0.2</v>
      </c>
      <c r="CW212" s="129">
        <v>0.57999999999999996</v>
      </c>
      <c r="CX212" s="129">
        <v>1.2700000000000002</v>
      </c>
      <c r="CY212" s="129">
        <v>0.89</v>
      </c>
      <c r="CZ212" s="129">
        <v>0.83999999999999986</v>
      </c>
      <c r="DA212" s="129">
        <v>0.13</v>
      </c>
      <c r="DB212" s="129">
        <v>0.4</v>
      </c>
      <c r="DC212" s="129">
        <v>0.09</v>
      </c>
      <c r="DD212" s="129">
        <v>-7.0000000000000007E-2</v>
      </c>
      <c r="DE212" s="129">
        <v>-0.11</v>
      </c>
      <c r="DF212" s="129">
        <v>-0.49</v>
      </c>
      <c r="DG212" s="129">
        <v>1.95</v>
      </c>
      <c r="DH212" s="129">
        <v>-0.04</v>
      </c>
      <c r="DI212" s="129">
        <v>4.45</v>
      </c>
      <c r="DJ212" s="129">
        <v>2.42</v>
      </c>
      <c r="DK212" s="129">
        <v>2.37</v>
      </c>
      <c r="DL212" s="129">
        <v>1.89</v>
      </c>
      <c r="DM212" s="129">
        <v>2.65</v>
      </c>
      <c r="DN212" s="129">
        <v>6.32</v>
      </c>
      <c r="DO212" s="129">
        <v>2.5299999999999998</v>
      </c>
      <c r="DP212" s="129">
        <v>1.7400000000000002</v>
      </c>
      <c r="DQ212" s="129">
        <v>0.04</v>
      </c>
      <c r="DR212" s="129">
        <v>-0.39</v>
      </c>
      <c r="DS212" s="129">
        <v>-0.32999999999999996</v>
      </c>
      <c r="DT212" s="129">
        <v>1.1000000000000001</v>
      </c>
      <c r="DU212" s="129">
        <v>0.92000000000000015</v>
      </c>
      <c r="DV212" s="129">
        <v>-0.17</v>
      </c>
      <c r="DW212" s="129">
        <v>2.1199999999999997</v>
      </c>
      <c r="DX212" s="129">
        <v>2.0299999999999998</v>
      </c>
      <c r="DY212" s="129">
        <v>0.81</v>
      </c>
      <c r="DZ212" s="129">
        <v>1.01</v>
      </c>
      <c r="EA212" s="129">
        <v>2.75</v>
      </c>
      <c r="EB212" s="129">
        <v>-0.17</v>
      </c>
      <c r="EC212" s="129">
        <v>3.01</v>
      </c>
      <c r="ED212" s="129">
        <v>0.5</v>
      </c>
      <c r="EE212" s="129">
        <v>1.33</v>
      </c>
      <c r="EF212" s="129">
        <v>0.69</v>
      </c>
      <c r="EG212" s="129">
        <v>1.38</v>
      </c>
      <c r="EH212" s="129">
        <v>3.8300000000000005</v>
      </c>
      <c r="EI212" s="129">
        <v>3.76</v>
      </c>
      <c r="EJ212" s="129">
        <v>0.27</v>
      </c>
      <c r="EK212" s="129">
        <v>1.38</v>
      </c>
      <c r="EL212" s="129">
        <v>1.83</v>
      </c>
      <c r="EM212" s="129">
        <v>-0.66</v>
      </c>
      <c r="EN212" s="129">
        <v>0.52</v>
      </c>
      <c r="EO212" s="129">
        <v>0.62</v>
      </c>
      <c r="EP212" s="129">
        <v>1.1100000000000001</v>
      </c>
      <c r="EQ212" s="129">
        <v>2.04</v>
      </c>
      <c r="ER212" s="129">
        <v>5.23</v>
      </c>
      <c r="ES212" s="129">
        <v>1.7</v>
      </c>
      <c r="ET212" s="129">
        <v>3.14</v>
      </c>
      <c r="EU212" s="129">
        <v>1.9699999999999998</v>
      </c>
      <c r="EV212">
        <f>100*SUMIF('12pxv'!$E$39:$E$492,$A212,'12pxv'!H$39:H$492)/sub_peso!EV212</f>
        <v>2.62</v>
      </c>
      <c r="EW212">
        <f>100*SUMIF('12pxv'!$E$39:$E$492,$A212,'12pxv'!I$39:I$492)/sub_peso!EW212</f>
        <v>1.69</v>
      </c>
      <c r="EX212">
        <f>100*SUMIF('12pxv'!$E$39:$E$492,$A212,'12pxv'!J$39:J$492)/sub_peso!EX212</f>
        <v>-0.01</v>
      </c>
      <c r="EY212">
        <f>100*SUMIF('12pxv'!$E$39:$E$492,$A212,'12pxv'!K$39:K$492)/sub_peso!EY212</f>
        <v>-0.38</v>
      </c>
      <c r="EZ212">
        <f>100*SUMIF('12pxv'!$E$39:$E$492,$A212,'12pxv'!L$39:L$492)/sub_peso!EZ212</f>
        <v>0.34</v>
      </c>
      <c r="FA212">
        <f>100*SUMIF('12pxv'!$E$39:$E$492,$A212,'12pxv'!M$39:M$492)/sub_peso!FA212</f>
        <v>0.95999999999999985</v>
      </c>
      <c r="FB212">
        <f>100*SUMIF('12pxv'!$E$39:$E$492,$A212,'12pxv'!N$39:N$492)/sub_peso!FB212</f>
        <v>0.8</v>
      </c>
      <c r="FC212">
        <f>100*SUMIF('12pxv'!$E$39:$E$492,$A212,'12pxv'!O$39:O$492)/sub_peso!FC212</f>
        <v>0.34</v>
      </c>
      <c r="FD212">
        <f>100*SUMIF('12pxv'!$E$39:$E$492,$A212,'12pxv'!P$39:P$492)/sub_peso!FD212</f>
        <v>1.85</v>
      </c>
      <c r="FE212">
        <f>100*SUMIF('12pxv'!$E$39:$E$492,$A212,'12pxv'!Q$39:Q$492)/sub_peso!FE212</f>
        <v>1.9599999999999997</v>
      </c>
      <c r="FF212">
        <f>100*SUMIF('12pxv'!$E$39:$E$492,$A212,'12pxv'!R$39:R$492)/sub_peso!FF212</f>
        <v>1.41</v>
      </c>
      <c r="FG212">
        <f>100*SUMIF('12pxv'!$E$39:$E$492,$A212,'12pxv'!S$39:S$492)/sub_peso!FG212</f>
        <v>2.2599999999999998</v>
      </c>
      <c r="FH212">
        <f>100*SUMIF('12pxv'!$E$39:$E$492,$A212,'12pxv'!T$39:T$492)/sub_peso!FH212</f>
        <v>1.22</v>
      </c>
      <c r="FI212">
        <f>100*SUMIF('12pxv'!$E$39:$E$492,$A212,'12pxv'!U$39:U$492)/sub_peso!FI212</f>
        <v>2.93</v>
      </c>
      <c r="FJ212">
        <f>100*SUMIF('12pxv'!$E$39:$E$492,$A212,'12pxv'!V$39:V$492)/sub_peso!FJ212</f>
        <v>1.2899999999999998</v>
      </c>
      <c r="FK212">
        <f>100*SUMIF('12pxv'!$E$39:$E$492,$A212,'12pxv'!W$39:W$492)/sub_peso!FK212</f>
        <v>1.0900000000000001</v>
      </c>
      <c r="FL212">
        <f>100*SUMIF('12pxv'!$E$39:$E$492,$A212,'12pxv'!X$39:X$492)/sub_peso!FL212</f>
        <v>1.03</v>
      </c>
      <c r="FM212">
        <f>100*SUMIF('12pxv'!$E$39:$E$492,$A212,'12pxv'!Y$39:Y$492)/sub_peso!FM212</f>
        <v>-0.25</v>
      </c>
      <c r="FN212">
        <f>100*SUMIF('12pxv'!$E$39:$E$492,$A212,'12pxv'!Z$39:Z$492)/sub_peso!FN212</f>
        <v>-0.27</v>
      </c>
      <c r="FO212">
        <f>100*SUMIF('12pxv'!$E$39:$E$492,$A212,'12pxv'!AA$39:AA$492)/sub_peso!FO212</f>
        <v>1.05</v>
      </c>
      <c r="FP212">
        <f>100*SUMIF('12pxv'!$E$39:$E$492,$A212,'12pxv'!AB$39:AB$492)/sub_peso!FP212</f>
        <v>0.24</v>
      </c>
      <c r="FQ212">
        <f>100*SUMIF('12pxv'!$E$39:$E$492,$A212,'12pxv'!AC$39:AC$492)/sub_peso!FQ212</f>
        <v>-0.41</v>
      </c>
      <c r="FR212">
        <f>100*SUMIF('12pxv'!$E$39:$E$492,$A212,'12pxv'!AD$39:AD$492)/sub_peso!FR212</f>
        <v>-2.9999999999999995E-2</v>
      </c>
      <c r="FS212">
        <f>100*SUMIF('12pxv'!$E$39:$E$492,$A212,'12pxv'!AE$39:AE$492)/sub_peso!FS212</f>
        <v>1.29</v>
      </c>
      <c r="FT212">
        <f>100*SUMIF('12pxv'!$E$39:$E$492,$A212,'12pxv'!AF$39:AF$492)/sub_peso!FT212</f>
        <v>1.38</v>
      </c>
      <c r="FU212">
        <f>100*SUMIF('12pxv'!$E$39:$E$492,$A212,'12pxv'!AG$39:AG$492)/sub_peso!FU212</f>
        <v>-1.3100000000000003</v>
      </c>
      <c r="FV212">
        <f>100*SUMIF('12pxv'!$E$39:$E$492,$A212,'12pxv'!AH$39:AH$492)/sub_peso!FV212</f>
        <v>-1.53</v>
      </c>
      <c r="FW212">
        <f>100*SUMIF('12pxv'!$E$39:$E$492,$A212,'12pxv'!AI$39:AI$492)/sub_peso!FW212</f>
        <v>0.18999999999999997</v>
      </c>
      <c r="FX212">
        <f>100*SUMIF('12pxv'!$E$39:$E$492,$A212,'12pxv'!AJ$39:AJ$492)/sub_peso!FX212</f>
        <v>1.49</v>
      </c>
      <c r="FY212">
        <f>100*SUMIF('12pxv'!$E$39:$E$492,$A212,'12pxv'!AK$39:AK$492)/sub_peso!FY212</f>
        <v>0.32999999999999996</v>
      </c>
      <c r="FZ212">
        <f>100*SUMIF('12pxv'!$E$39:$E$492,$A212,'12pxv'!AL$39:AL$492)/sub_peso!FZ212</f>
        <v>0.05</v>
      </c>
      <c r="GA212">
        <f>100*SUMIF('12pxv'!$E$39:$E$492,$A212,'12pxv'!AM$39:AM$492)/sub_peso!GA212</f>
        <v>-0.09</v>
      </c>
      <c r="GB212">
        <f>100*SUMIF('12pxv'!$E$39:$E$492,$A212,'12pxv'!AN$39:AN$492)/sub_peso!GB212</f>
        <v>-0.09</v>
      </c>
    </row>
    <row r="213" spans="1:184" x14ac:dyDescent="0.25">
      <c r="A213" s="60">
        <v>4301004</v>
      </c>
      <c r="B213" s="56" t="s">
        <v>215</v>
      </c>
      <c r="C213" s="129">
        <v>1.2900000000000003</v>
      </c>
      <c r="D213" s="129">
        <v>0.12000000000000001</v>
      </c>
      <c r="E213" s="129">
        <v>1.72</v>
      </c>
      <c r="F213" s="129">
        <v>0.39</v>
      </c>
      <c r="G213" s="129">
        <v>1.22</v>
      </c>
      <c r="H213" s="129">
        <v>-0.88</v>
      </c>
      <c r="I213" s="129">
        <v>0.15000000000000002</v>
      </c>
      <c r="J213" s="129">
        <v>1.8400000000000003</v>
      </c>
      <c r="K213" s="129">
        <v>-0.28999999999999998</v>
      </c>
      <c r="L213" s="129">
        <v>-0.56999999999999995</v>
      </c>
      <c r="M213" s="129">
        <v>1.4899999999999998</v>
      </c>
      <c r="N213" s="129">
        <v>0.41</v>
      </c>
      <c r="O213" s="129">
        <v>0.95</v>
      </c>
      <c r="P213" s="129">
        <v>1.6400000000000001</v>
      </c>
      <c r="Q213" s="129">
        <v>-0.47</v>
      </c>
      <c r="R213" s="129">
        <v>0.5</v>
      </c>
      <c r="S213" s="129">
        <v>1.3399999999999999</v>
      </c>
      <c r="T213" s="129">
        <v>1.05</v>
      </c>
      <c r="U213" s="129">
        <v>0.05</v>
      </c>
      <c r="V213" s="129">
        <v>1.2</v>
      </c>
      <c r="W213" s="129">
        <v>0.9</v>
      </c>
      <c r="X213" s="129">
        <v>0.75</v>
      </c>
      <c r="Y213" s="129">
        <v>1.1299999999999999</v>
      </c>
      <c r="Z213" s="129">
        <v>0.46</v>
      </c>
      <c r="AA213" s="129">
        <v>2.5600000000000005</v>
      </c>
      <c r="AB213" s="129">
        <v>1.1399999999999999</v>
      </c>
      <c r="AC213" s="129">
        <v>1.29</v>
      </c>
      <c r="AD213" s="129">
        <v>1.5</v>
      </c>
      <c r="AE213" s="129">
        <v>1.75</v>
      </c>
      <c r="AF213" s="129">
        <v>1.53</v>
      </c>
      <c r="AG213" s="129">
        <v>-0.82</v>
      </c>
      <c r="AH213" s="129">
        <v>-0.35</v>
      </c>
      <c r="AI213" s="129">
        <v>0.3</v>
      </c>
      <c r="AJ213" s="129">
        <v>2.02</v>
      </c>
      <c r="AK213" s="129">
        <v>2</v>
      </c>
      <c r="AL213" s="129">
        <v>1.78</v>
      </c>
      <c r="AM213" s="129">
        <v>2.86</v>
      </c>
      <c r="AN213" s="129">
        <v>1.81</v>
      </c>
      <c r="AO213" s="129">
        <v>2.5099999999999998</v>
      </c>
      <c r="AP213" s="129">
        <v>2.06</v>
      </c>
      <c r="AQ213" s="129">
        <v>1.65</v>
      </c>
      <c r="AR213" s="129">
        <v>4.25</v>
      </c>
      <c r="AS213" s="129">
        <v>2.4700000000000002</v>
      </c>
      <c r="AT213" s="129">
        <v>0.75</v>
      </c>
      <c r="AU213" s="129">
        <v>1.32</v>
      </c>
      <c r="AV213" s="129">
        <v>0.95</v>
      </c>
      <c r="AW213" s="129">
        <v>0.77</v>
      </c>
      <c r="AX213" s="129">
        <v>-0.8</v>
      </c>
      <c r="AY213" s="129">
        <v>0.3</v>
      </c>
      <c r="AZ213" s="129">
        <v>1.36</v>
      </c>
      <c r="BA213" s="129">
        <v>0.34</v>
      </c>
      <c r="BB213" s="129">
        <v>-0.3</v>
      </c>
      <c r="BC213" s="129">
        <v>0.94</v>
      </c>
      <c r="BD213" s="129">
        <v>-0.28000000000000003</v>
      </c>
      <c r="BE213" s="129">
        <v>-0.54</v>
      </c>
      <c r="BF213" s="129">
        <v>1.05</v>
      </c>
      <c r="BG213" s="129">
        <v>0.39</v>
      </c>
      <c r="BH213" s="129">
        <v>0.09</v>
      </c>
      <c r="BI213" s="129">
        <v>0.46000000000000008</v>
      </c>
      <c r="BJ213" s="129">
        <v>-7.0000000000000007E-2</v>
      </c>
      <c r="BK213" s="129">
        <v>1.42</v>
      </c>
      <c r="BL213" s="129">
        <v>0.23999999999999994</v>
      </c>
      <c r="BM213" s="129">
        <v>-0.50000000000000011</v>
      </c>
      <c r="BN213" s="129">
        <v>-0.18</v>
      </c>
      <c r="BO213" s="129">
        <v>2.3199999999999998</v>
      </c>
      <c r="BP213" s="129">
        <v>-1.26</v>
      </c>
      <c r="BQ213" s="129">
        <v>1.9400000000000002</v>
      </c>
      <c r="BR213" s="129">
        <v>1.04</v>
      </c>
      <c r="BS213" s="129">
        <v>-2.1</v>
      </c>
      <c r="BT213" s="129">
        <v>1.33</v>
      </c>
      <c r="BU213" s="129">
        <v>0.61</v>
      </c>
      <c r="BV213" s="129">
        <v>0.13</v>
      </c>
      <c r="BW213" s="129">
        <v>0</v>
      </c>
      <c r="BX213" s="129">
        <v>-0.97000000000000008</v>
      </c>
      <c r="BY213" s="129">
        <v>-0.06</v>
      </c>
      <c r="BZ213" s="129">
        <v>0.24</v>
      </c>
      <c r="CA213" s="129">
        <v>2.4</v>
      </c>
      <c r="CB213" s="129">
        <v>-0.2</v>
      </c>
      <c r="CC213" s="129">
        <v>0.43</v>
      </c>
      <c r="CD213" s="129">
        <v>-0.05</v>
      </c>
      <c r="CE213" s="129">
        <v>-0.27</v>
      </c>
      <c r="CF213" s="129">
        <v>0.53</v>
      </c>
      <c r="CG213" s="129">
        <v>-0.04</v>
      </c>
      <c r="CH213" s="129">
        <v>-0.60999999999999988</v>
      </c>
      <c r="CI213" s="129">
        <v>-0.12000000000000001</v>
      </c>
      <c r="CJ213" s="129">
        <v>0.05</v>
      </c>
      <c r="CK213" s="129">
        <v>0.56999999999999995</v>
      </c>
      <c r="CL213" s="129">
        <v>0.47</v>
      </c>
      <c r="CM213" s="129">
        <v>0.08</v>
      </c>
      <c r="CN213" s="129">
        <v>1.1000000000000001</v>
      </c>
      <c r="CO213" s="129">
        <v>1.02</v>
      </c>
      <c r="CP213" s="129">
        <v>0.51</v>
      </c>
      <c r="CQ213" s="129">
        <v>0.19</v>
      </c>
      <c r="CR213" s="129">
        <v>1.1399999999999999</v>
      </c>
      <c r="CS213" s="129">
        <v>-1.21</v>
      </c>
      <c r="CT213" s="129">
        <v>1.1299999999999999</v>
      </c>
      <c r="CU213" s="129">
        <v>-0.92</v>
      </c>
      <c r="CV213" s="129">
        <v>1.0700000000000003</v>
      </c>
      <c r="CW213" s="129">
        <v>-0.24000000000000002</v>
      </c>
      <c r="CX213" s="129">
        <v>0.42</v>
      </c>
      <c r="CY213" s="129">
        <v>1.31</v>
      </c>
      <c r="CZ213" s="129">
        <v>-0.21</v>
      </c>
      <c r="DA213" s="129">
        <v>-0.42</v>
      </c>
      <c r="DB213" s="129">
        <v>0.14000000000000004</v>
      </c>
      <c r="DC213" s="129">
        <v>0.28999999999999998</v>
      </c>
      <c r="DD213" s="129">
        <v>-0.52</v>
      </c>
      <c r="DE213" s="129">
        <v>0.58999999999999986</v>
      </c>
      <c r="DF213" s="129">
        <v>-0.61</v>
      </c>
      <c r="DG213" s="129">
        <v>-2.9999999999999995E-2</v>
      </c>
      <c r="DH213" s="129">
        <v>1.19</v>
      </c>
      <c r="DI213" s="129">
        <v>0.88</v>
      </c>
      <c r="DJ213" s="129">
        <v>-0.18</v>
      </c>
      <c r="DK213" s="129">
        <v>1.61</v>
      </c>
      <c r="DL213" s="129">
        <v>-0.34</v>
      </c>
      <c r="DM213" s="129">
        <v>0.41</v>
      </c>
      <c r="DN213" s="129">
        <v>-1.36</v>
      </c>
      <c r="DO213" s="129">
        <v>0.84</v>
      </c>
      <c r="DP213" s="129">
        <v>1.63</v>
      </c>
      <c r="DQ213" s="129">
        <v>-1.88</v>
      </c>
      <c r="DR213" s="129">
        <v>-7.0000000000000007E-2</v>
      </c>
      <c r="DS213" s="129">
        <v>0.93</v>
      </c>
      <c r="DT213" s="129">
        <v>0.91</v>
      </c>
      <c r="DU213" s="129">
        <v>-1.1599999999999997</v>
      </c>
      <c r="DV213" s="129">
        <v>1.36</v>
      </c>
      <c r="DW213" s="129">
        <v>3</v>
      </c>
      <c r="DX213" s="129">
        <v>2.68</v>
      </c>
      <c r="DY213" s="129">
        <v>-0.15</v>
      </c>
      <c r="DZ213" s="129">
        <v>0.61</v>
      </c>
      <c r="EA213" s="129">
        <v>2.2099999999999995</v>
      </c>
      <c r="EB213" s="129">
        <v>-0.22</v>
      </c>
      <c r="EC213" s="129">
        <v>0.52</v>
      </c>
      <c r="ED213" s="129">
        <v>-1.47</v>
      </c>
      <c r="EE213" s="129">
        <v>-1.42</v>
      </c>
      <c r="EF213" s="129">
        <v>0.02</v>
      </c>
      <c r="EG213" s="129">
        <v>0.12000000000000001</v>
      </c>
      <c r="EH213" s="129">
        <v>1.25</v>
      </c>
      <c r="EI213" s="129">
        <v>-0.28999999999999992</v>
      </c>
      <c r="EJ213" s="129">
        <v>-0.60000000000000009</v>
      </c>
      <c r="EK213" s="129">
        <v>0.95</v>
      </c>
      <c r="EL213" s="129">
        <v>0.27000000000000007</v>
      </c>
      <c r="EM213" s="129">
        <v>-0.5</v>
      </c>
      <c r="EN213" s="129">
        <v>1.1000000000000001</v>
      </c>
      <c r="EO213" s="129">
        <v>0.49000000000000005</v>
      </c>
      <c r="EP213" s="129">
        <v>-0.39</v>
      </c>
      <c r="EQ213" s="129">
        <v>1.21</v>
      </c>
      <c r="ER213" s="129">
        <v>-0.05</v>
      </c>
      <c r="ES213" s="129">
        <v>0.97</v>
      </c>
      <c r="ET213" s="129">
        <v>1.17</v>
      </c>
      <c r="EU213" s="129">
        <v>0.35</v>
      </c>
      <c r="EV213">
        <f>100*SUMIF('12pxv'!$E$39:$E$492,$A213,'12pxv'!H$39:H$492)/sub_peso!EV213</f>
        <v>-0.26000000000000006</v>
      </c>
      <c r="EW213">
        <f>100*SUMIF('12pxv'!$E$39:$E$492,$A213,'12pxv'!I$39:I$492)/sub_peso!EW213</f>
        <v>-0.02</v>
      </c>
      <c r="EX213">
        <f>100*SUMIF('12pxv'!$E$39:$E$492,$A213,'12pxv'!J$39:J$492)/sub_peso!EX213</f>
        <v>-0.04</v>
      </c>
      <c r="EY213">
        <f>100*SUMIF('12pxv'!$E$39:$E$492,$A213,'12pxv'!K$39:K$492)/sub_peso!EY213</f>
        <v>0.85999999999999988</v>
      </c>
      <c r="EZ213">
        <f>100*SUMIF('12pxv'!$E$39:$E$492,$A213,'12pxv'!L$39:L$492)/sub_peso!EZ213</f>
        <v>0.87</v>
      </c>
      <c r="FA213">
        <f>100*SUMIF('12pxv'!$E$39:$E$492,$A213,'12pxv'!M$39:M$492)/sub_peso!FA213</f>
        <v>-1.04</v>
      </c>
      <c r="FB213">
        <f>100*SUMIF('12pxv'!$E$39:$E$492,$A213,'12pxv'!N$39:N$492)/sub_peso!FB213</f>
        <v>1.67</v>
      </c>
      <c r="FC213">
        <f>100*SUMIF('12pxv'!$E$39:$E$492,$A213,'12pxv'!O$39:O$492)/sub_peso!FC213</f>
        <v>-4.79</v>
      </c>
      <c r="FD213">
        <f>100*SUMIF('12pxv'!$E$39:$E$492,$A213,'12pxv'!P$39:P$492)/sub_peso!FD213</f>
        <v>3.32</v>
      </c>
      <c r="FE213">
        <f>100*SUMIF('12pxv'!$E$39:$E$492,$A213,'12pxv'!Q$39:Q$492)/sub_peso!FE213</f>
        <v>-1.0400000000000003</v>
      </c>
      <c r="FF213">
        <f>100*SUMIF('12pxv'!$E$39:$E$492,$A213,'12pxv'!R$39:R$492)/sub_peso!FF213</f>
        <v>1.01</v>
      </c>
      <c r="FG213">
        <f>100*SUMIF('12pxv'!$E$39:$E$492,$A213,'12pxv'!S$39:S$492)/sub_peso!FG213</f>
        <v>0.71</v>
      </c>
      <c r="FH213">
        <f>100*SUMIF('12pxv'!$E$39:$E$492,$A213,'12pxv'!T$39:T$492)/sub_peso!FH213</f>
        <v>2.21</v>
      </c>
      <c r="FI213">
        <f>100*SUMIF('12pxv'!$E$39:$E$492,$A213,'12pxv'!U$39:U$492)/sub_peso!FI213</f>
        <v>1.44</v>
      </c>
      <c r="FJ213">
        <f>100*SUMIF('12pxv'!$E$39:$E$492,$A213,'12pxv'!V$39:V$492)/sub_peso!FJ213</f>
        <v>1.07</v>
      </c>
      <c r="FK213">
        <f>100*SUMIF('12pxv'!$E$39:$E$492,$A213,'12pxv'!W$39:W$492)/sub_peso!FK213</f>
        <v>2.4</v>
      </c>
      <c r="FL213">
        <f>100*SUMIF('12pxv'!$E$39:$E$492,$A213,'12pxv'!X$39:X$492)/sub_peso!FL213</f>
        <v>1.03</v>
      </c>
      <c r="FM213">
        <f>100*SUMIF('12pxv'!$E$39:$E$492,$A213,'12pxv'!Y$39:Y$492)/sub_peso!FM213</f>
        <v>0.94</v>
      </c>
      <c r="FN213">
        <f>100*SUMIF('12pxv'!$E$39:$E$492,$A213,'12pxv'!Z$39:Z$492)/sub_peso!FN213</f>
        <v>2.12</v>
      </c>
      <c r="FO213">
        <f>100*SUMIF('12pxv'!$E$39:$E$492,$A213,'12pxv'!AA$39:AA$492)/sub_peso!FO213</f>
        <v>1.94</v>
      </c>
      <c r="FP213">
        <f>100*SUMIF('12pxv'!$E$39:$E$492,$A213,'12pxv'!AB$39:AB$492)/sub_peso!FP213</f>
        <v>1.57</v>
      </c>
      <c r="FQ213">
        <f>100*SUMIF('12pxv'!$E$39:$E$492,$A213,'12pxv'!AC$39:AC$492)/sub_peso!FQ213</f>
        <v>1.31</v>
      </c>
      <c r="FR213">
        <f>100*SUMIF('12pxv'!$E$39:$E$492,$A213,'12pxv'!AD$39:AD$492)/sub_peso!FR213</f>
        <v>0.22999999999999998</v>
      </c>
      <c r="FS213">
        <f>100*SUMIF('12pxv'!$E$39:$E$492,$A213,'12pxv'!AE$39:AE$492)/sub_peso!FS213</f>
        <v>0.41</v>
      </c>
      <c r="FT213">
        <f>100*SUMIF('12pxv'!$E$39:$E$492,$A213,'12pxv'!AF$39:AF$492)/sub_peso!FT213</f>
        <v>2.23</v>
      </c>
      <c r="FU213">
        <f>100*SUMIF('12pxv'!$E$39:$E$492,$A213,'12pxv'!AG$39:AG$492)/sub_peso!FU213</f>
        <v>-0.64</v>
      </c>
      <c r="FV213">
        <f>100*SUMIF('12pxv'!$E$39:$E$492,$A213,'12pxv'!AH$39:AH$492)/sub_peso!FV213</f>
        <v>-2.52</v>
      </c>
      <c r="FW213">
        <f>100*SUMIF('12pxv'!$E$39:$E$492,$A213,'12pxv'!AI$39:AI$492)/sub_peso!FW213</f>
        <v>1.9300000000000002</v>
      </c>
      <c r="FX213">
        <f>100*SUMIF('12pxv'!$E$39:$E$492,$A213,'12pxv'!AJ$39:AJ$492)/sub_peso!FX213</f>
        <v>1.32</v>
      </c>
      <c r="FY213">
        <f>100*SUMIF('12pxv'!$E$39:$E$492,$A213,'12pxv'!AK$39:AK$492)/sub_peso!FY213</f>
        <v>-0.54</v>
      </c>
      <c r="FZ213">
        <f>100*SUMIF('12pxv'!$E$39:$E$492,$A213,'12pxv'!AL$39:AL$492)/sub_peso!FZ213</f>
        <v>1.21</v>
      </c>
      <c r="GA213">
        <f>100*SUMIF('12pxv'!$E$39:$E$492,$A213,'12pxv'!AM$39:AM$492)/sub_peso!GA213</f>
        <v>-0.4</v>
      </c>
      <c r="GB213">
        <f>100*SUMIF('12pxv'!$E$39:$E$492,$A213,'12pxv'!AN$39:AN$492)/sub_peso!GB213</f>
        <v>-0.63</v>
      </c>
    </row>
    <row r="214" spans="1:184" x14ac:dyDescent="0.25">
      <c r="A214" s="60">
        <v>4401001</v>
      </c>
      <c r="B214" s="56" t="s">
        <v>216</v>
      </c>
      <c r="C214" s="129">
        <v>1.18</v>
      </c>
      <c r="D214" s="129">
        <v>0.94999999999999984</v>
      </c>
      <c r="E214" s="129">
        <v>1.42</v>
      </c>
      <c r="F214" s="129">
        <v>1.47</v>
      </c>
      <c r="G214" s="129">
        <v>1.6</v>
      </c>
      <c r="H214" s="129">
        <v>0.96</v>
      </c>
      <c r="I214" s="129">
        <v>0.69</v>
      </c>
      <c r="J214" s="129">
        <v>0.59999999999999987</v>
      </c>
      <c r="K214" s="129">
        <v>0.61</v>
      </c>
      <c r="L214" s="129">
        <v>0.56999999999999995</v>
      </c>
      <c r="M214" s="129">
        <v>1.2700000000000002</v>
      </c>
      <c r="N214" s="129">
        <v>0.22</v>
      </c>
      <c r="O214" s="129">
        <v>1.44</v>
      </c>
      <c r="P214" s="129">
        <v>0.71</v>
      </c>
      <c r="Q214" s="129">
        <v>-0.45</v>
      </c>
      <c r="R214" s="129">
        <v>0.91999999999999993</v>
      </c>
      <c r="S214" s="129">
        <v>0.88</v>
      </c>
      <c r="T214" s="129">
        <v>-0.26</v>
      </c>
      <c r="U214" s="129">
        <v>0.82</v>
      </c>
      <c r="V214" s="129">
        <v>0.03</v>
      </c>
      <c r="W214" s="129">
        <v>0.7</v>
      </c>
      <c r="X214" s="129">
        <v>-0.11</v>
      </c>
      <c r="Y214" s="129">
        <v>-0.39</v>
      </c>
      <c r="Z214" s="129">
        <v>-0.33000000000000007</v>
      </c>
      <c r="AA214" s="129">
        <v>0.56999999999999995</v>
      </c>
      <c r="AB214" s="129">
        <v>1.3</v>
      </c>
      <c r="AC214" s="129">
        <v>0.39000000000000007</v>
      </c>
      <c r="AD214" s="129">
        <v>1.2100000000000002</v>
      </c>
      <c r="AE214" s="129">
        <v>0.41</v>
      </c>
      <c r="AF214" s="129">
        <v>0.39</v>
      </c>
      <c r="AG214" s="129">
        <v>-0.81</v>
      </c>
      <c r="AH214" s="129">
        <v>0.44000000000000006</v>
      </c>
      <c r="AI214" s="129">
        <v>0.49</v>
      </c>
      <c r="AJ214" s="129">
        <v>1.53</v>
      </c>
      <c r="AK214" s="129">
        <v>0.13</v>
      </c>
      <c r="AL214" s="129">
        <v>1.64</v>
      </c>
      <c r="AM214" s="129">
        <v>-0.93</v>
      </c>
      <c r="AN214" s="129">
        <v>4.0000000000000008E-2</v>
      </c>
      <c r="AO214" s="129">
        <v>2.7</v>
      </c>
      <c r="AP214" s="129">
        <v>0.96</v>
      </c>
      <c r="AQ214" s="129">
        <v>1.1899999999999997</v>
      </c>
      <c r="AR214" s="129">
        <v>2.74</v>
      </c>
      <c r="AS214" s="129">
        <v>2.5299999999999998</v>
      </c>
      <c r="AT214" s="129">
        <v>0.96</v>
      </c>
      <c r="AU214" s="129">
        <v>1.22</v>
      </c>
      <c r="AV214" s="129">
        <v>1.03</v>
      </c>
      <c r="AW214" s="129">
        <v>0.32</v>
      </c>
      <c r="AX214" s="129">
        <v>1.3200000000000003</v>
      </c>
      <c r="AY214" s="129">
        <v>1.02</v>
      </c>
      <c r="AZ214" s="129">
        <v>1.5599999999999998</v>
      </c>
      <c r="BA214" s="129">
        <v>1.2599999999999998</v>
      </c>
      <c r="BB214" s="129">
        <v>0.94999999999999984</v>
      </c>
      <c r="BC214" s="129">
        <v>0.68</v>
      </c>
      <c r="BD214" s="129">
        <v>0.16</v>
      </c>
      <c r="BE214" s="129">
        <v>-0.10999999999999999</v>
      </c>
      <c r="BF214" s="129">
        <v>0.38</v>
      </c>
      <c r="BG214" s="129">
        <v>0.17999999999999997</v>
      </c>
      <c r="BH214" s="129">
        <v>0.69999999999999984</v>
      </c>
      <c r="BI214" s="129">
        <v>0.27</v>
      </c>
      <c r="BJ214" s="129">
        <v>0.31</v>
      </c>
      <c r="BK214" s="129">
        <v>0.75</v>
      </c>
      <c r="BL214" s="129">
        <v>1.0899999999999999</v>
      </c>
      <c r="BM214" s="129">
        <v>1.1599999999999999</v>
      </c>
      <c r="BN214" s="129">
        <v>0.74</v>
      </c>
      <c r="BO214" s="129">
        <v>0.42999999999999994</v>
      </c>
      <c r="BP214" s="129">
        <v>-0.01</v>
      </c>
      <c r="BQ214" s="129">
        <v>-0.40999999999999992</v>
      </c>
      <c r="BR214" s="129">
        <v>-0.3</v>
      </c>
      <c r="BS214" s="129">
        <v>0.36</v>
      </c>
      <c r="BT214" s="129">
        <v>0.21</v>
      </c>
      <c r="BU214" s="129">
        <v>-0.38</v>
      </c>
      <c r="BV214" s="129">
        <v>1.0000000000000002E-2</v>
      </c>
      <c r="BW214" s="129">
        <v>-0.5</v>
      </c>
      <c r="BX214" s="129">
        <v>-0.36</v>
      </c>
      <c r="BY214" s="129">
        <v>0.16999999999999998</v>
      </c>
      <c r="BZ214" s="129">
        <v>0.55000000000000004</v>
      </c>
      <c r="CA214" s="129">
        <v>0.86999999999999988</v>
      </c>
      <c r="CB214" s="129">
        <v>-1.1000000000000001</v>
      </c>
      <c r="CC214" s="129">
        <v>-0.32</v>
      </c>
      <c r="CD214" s="129">
        <v>-0.14000000000000001</v>
      </c>
      <c r="CE214" s="129">
        <v>0.31</v>
      </c>
      <c r="CF214" s="129">
        <v>-0.68000000000000016</v>
      </c>
      <c r="CG214" s="129">
        <v>0.32</v>
      </c>
      <c r="CH214" s="129">
        <v>-7.0000000000000007E-2</v>
      </c>
      <c r="CI214" s="129">
        <v>-0.95999999999999985</v>
      </c>
      <c r="CJ214" s="129">
        <v>-0.38</v>
      </c>
      <c r="CK214" s="129">
        <v>0.02</v>
      </c>
      <c r="CL214" s="129">
        <v>1.34</v>
      </c>
      <c r="CM214" s="129">
        <v>0.14000000000000001</v>
      </c>
      <c r="CN214" s="129">
        <v>-0.28999999999999998</v>
      </c>
      <c r="CO214" s="129">
        <v>-0.36</v>
      </c>
      <c r="CP214" s="129">
        <v>-0.45</v>
      </c>
      <c r="CQ214" s="129">
        <v>-0.27</v>
      </c>
      <c r="CR214" s="129">
        <v>0.02</v>
      </c>
      <c r="CS214" s="129">
        <v>-0.12</v>
      </c>
      <c r="CT214" s="129">
        <v>-0.65</v>
      </c>
      <c r="CU214" s="129">
        <v>0.24000000000000002</v>
      </c>
      <c r="CV214" s="129">
        <v>-0.48</v>
      </c>
      <c r="CW214" s="129">
        <v>0.16</v>
      </c>
      <c r="CX214" s="129">
        <v>-0.03</v>
      </c>
      <c r="CY214" s="129">
        <v>0.02</v>
      </c>
      <c r="CZ214" s="129">
        <v>-0.33</v>
      </c>
      <c r="DA214" s="129">
        <v>-0.02</v>
      </c>
      <c r="DB214" s="129">
        <v>0.13</v>
      </c>
      <c r="DC214" s="129">
        <v>0.52</v>
      </c>
      <c r="DD214" s="129">
        <v>0.16000000000000003</v>
      </c>
      <c r="DE214" s="129">
        <v>0.65</v>
      </c>
      <c r="DF214" s="129">
        <v>0.17</v>
      </c>
      <c r="DG214" s="129">
        <v>0.56999999999999995</v>
      </c>
      <c r="DH214" s="129">
        <v>0.39</v>
      </c>
      <c r="DI214" s="129">
        <v>1.01</v>
      </c>
      <c r="DJ214" s="129">
        <v>0.85</v>
      </c>
      <c r="DK214" s="129">
        <v>0.28999999999999998</v>
      </c>
      <c r="DL214" s="129">
        <v>-0.62</v>
      </c>
      <c r="DM214" s="129">
        <v>-0.18</v>
      </c>
      <c r="DN214" s="129">
        <v>1.4</v>
      </c>
      <c r="DO214" s="129">
        <v>1.9999999999999998</v>
      </c>
      <c r="DP214" s="129">
        <v>-0.24000000000000002</v>
      </c>
      <c r="DQ214" s="129">
        <v>0.5</v>
      </c>
      <c r="DR214" s="129">
        <v>-0.4</v>
      </c>
      <c r="DS214" s="129">
        <v>-0.43</v>
      </c>
      <c r="DT214" s="129">
        <v>1.1000000000000001</v>
      </c>
      <c r="DU214" s="129">
        <v>-0.83</v>
      </c>
      <c r="DV214" s="129">
        <v>0.34</v>
      </c>
      <c r="DW214" s="129">
        <v>-0.66</v>
      </c>
      <c r="DX214" s="129">
        <v>0.4</v>
      </c>
      <c r="DY214" s="129">
        <v>0.56999999999999995</v>
      </c>
      <c r="DZ214" s="129">
        <v>0.06</v>
      </c>
      <c r="EA214" s="129">
        <v>-0.17</v>
      </c>
      <c r="EB214" s="129">
        <v>0.85</v>
      </c>
      <c r="EC214" s="129">
        <v>-0.48000000000000009</v>
      </c>
      <c r="ED214" s="129">
        <v>-0.22</v>
      </c>
      <c r="EE214" s="129">
        <v>-0.22</v>
      </c>
      <c r="EF214" s="129">
        <v>0.36</v>
      </c>
      <c r="EG214" s="129">
        <v>0.44999999999999996</v>
      </c>
      <c r="EH214" s="129">
        <v>-5.9999999999999991E-2</v>
      </c>
      <c r="EI214" s="129">
        <v>0.34</v>
      </c>
      <c r="EJ214" s="129">
        <v>0.05</v>
      </c>
      <c r="EK214" s="129">
        <v>0.39</v>
      </c>
      <c r="EL214" s="129">
        <v>0.48000000000000004</v>
      </c>
      <c r="EM214" s="129">
        <v>0.2</v>
      </c>
      <c r="EN214" s="129">
        <v>-0.38999999999999996</v>
      </c>
      <c r="EO214" s="129">
        <v>1.62</v>
      </c>
      <c r="EP214" s="129">
        <v>0.49999999999999994</v>
      </c>
      <c r="EQ214" s="129">
        <v>0.15</v>
      </c>
      <c r="ER214" s="129">
        <v>0.48999999999999994</v>
      </c>
      <c r="ES214" s="129">
        <v>0.84</v>
      </c>
      <c r="ET214" s="129">
        <v>0.04</v>
      </c>
      <c r="EU214" s="129">
        <v>0.87</v>
      </c>
      <c r="EV214">
        <f>100*SUMIF('12pxv'!$E$39:$E$492,$A214,'12pxv'!H$39:H$492)/sub_peso!EV214</f>
        <v>-0.9</v>
      </c>
      <c r="EW214">
        <f>100*SUMIF('12pxv'!$E$39:$E$492,$A214,'12pxv'!I$39:I$492)/sub_peso!EW214</f>
        <v>1.84</v>
      </c>
      <c r="EX214">
        <f>100*SUMIF('12pxv'!$E$39:$E$492,$A214,'12pxv'!J$39:J$492)/sub_peso!EX214</f>
        <v>0.61</v>
      </c>
      <c r="EY214">
        <f>100*SUMIF('12pxv'!$E$39:$E$492,$A214,'12pxv'!K$39:K$492)/sub_peso!EY214</f>
        <v>0.69</v>
      </c>
      <c r="EZ214">
        <f>100*SUMIF('12pxv'!$E$39:$E$492,$A214,'12pxv'!L$39:L$492)/sub_peso!EZ214</f>
        <v>-0.2</v>
      </c>
      <c r="FA214">
        <f>100*SUMIF('12pxv'!$E$39:$E$492,$A214,'12pxv'!M$39:M$492)/sub_peso!FA214</f>
        <v>0.97</v>
      </c>
      <c r="FB214">
        <f>100*SUMIF('12pxv'!$E$39:$E$492,$A214,'12pxv'!N$39:N$492)/sub_peso!FB214</f>
        <v>2.9999999999999995E-2</v>
      </c>
      <c r="FC214">
        <f>100*SUMIF('12pxv'!$E$39:$E$492,$A214,'12pxv'!O$39:O$492)/sub_peso!FC214</f>
        <v>-0.32000000000000006</v>
      </c>
      <c r="FD214">
        <f>100*SUMIF('12pxv'!$E$39:$E$492,$A214,'12pxv'!P$39:P$492)/sub_peso!FD214</f>
        <v>0.96999999999999986</v>
      </c>
      <c r="FE214">
        <f>100*SUMIF('12pxv'!$E$39:$E$492,$A214,'12pxv'!Q$39:Q$492)/sub_peso!FE214</f>
        <v>0.17</v>
      </c>
      <c r="FF214">
        <f>100*SUMIF('12pxv'!$E$39:$E$492,$A214,'12pxv'!R$39:R$492)/sub_peso!FF214</f>
        <v>0.43</v>
      </c>
      <c r="FG214">
        <f>100*SUMIF('12pxv'!$E$39:$E$492,$A214,'12pxv'!S$39:S$492)/sub_peso!FG214</f>
        <v>-0.2</v>
      </c>
      <c r="FH214">
        <f>100*SUMIF('12pxv'!$E$39:$E$492,$A214,'12pxv'!T$39:T$492)/sub_peso!FH214</f>
        <v>-0.49000000000000005</v>
      </c>
      <c r="FI214">
        <f>100*SUMIF('12pxv'!$E$39:$E$492,$A214,'12pxv'!U$39:U$492)/sub_peso!FI214</f>
        <v>0.75</v>
      </c>
      <c r="FJ214">
        <f>100*SUMIF('12pxv'!$E$39:$E$492,$A214,'12pxv'!V$39:V$492)/sub_peso!FJ214</f>
        <v>0.2</v>
      </c>
      <c r="FK214">
        <f>100*SUMIF('12pxv'!$E$39:$E$492,$A214,'12pxv'!W$39:W$492)/sub_peso!FK214</f>
        <v>0.84</v>
      </c>
      <c r="FL214">
        <f>100*SUMIF('12pxv'!$E$39:$E$492,$A214,'12pxv'!X$39:X$492)/sub_peso!FL214</f>
        <v>0.44</v>
      </c>
      <c r="FM214">
        <f>100*SUMIF('12pxv'!$E$39:$E$492,$A214,'12pxv'!Y$39:Y$492)/sub_peso!FM214</f>
        <v>-0.16</v>
      </c>
      <c r="FN214">
        <f>100*SUMIF('12pxv'!$E$39:$E$492,$A214,'12pxv'!Z$39:Z$492)/sub_peso!FN214</f>
        <v>0.99</v>
      </c>
      <c r="FO214">
        <f>100*SUMIF('12pxv'!$E$39:$E$492,$A214,'12pxv'!AA$39:AA$492)/sub_peso!FO214</f>
        <v>2.9999999999999995E-2</v>
      </c>
      <c r="FP214">
        <f>100*SUMIF('12pxv'!$E$39:$E$492,$A214,'12pxv'!AB$39:AB$492)/sub_peso!FP214</f>
        <v>0.70000000000000007</v>
      </c>
      <c r="FQ214">
        <f>100*SUMIF('12pxv'!$E$39:$E$492,$A214,'12pxv'!AC$39:AC$492)/sub_peso!FQ214</f>
        <v>1.2299999999999998</v>
      </c>
      <c r="FR214">
        <f>100*SUMIF('12pxv'!$E$39:$E$492,$A214,'12pxv'!AD$39:AD$492)/sub_peso!FR214</f>
        <v>-0.26</v>
      </c>
      <c r="FS214">
        <f>100*SUMIF('12pxv'!$E$39:$E$492,$A214,'12pxv'!AE$39:AE$492)/sub_peso!FS214</f>
        <v>0.99</v>
      </c>
      <c r="FT214">
        <f>100*SUMIF('12pxv'!$E$39:$E$492,$A214,'12pxv'!AF$39:AF$492)/sub_peso!FT214</f>
        <v>0.22</v>
      </c>
      <c r="FU214">
        <f>100*SUMIF('12pxv'!$E$39:$E$492,$A214,'12pxv'!AG$39:AG$492)/sub_peso!FU214</f>
        <v>0.76</v>
      </c>
      <c r="FV214">
        <f>100*SUMIF('12pxv'!$E$39:$E$492,$A214,'12pxv'!AH$39:AH$492)/sub_peso!FV214</f>
        <v>0.43</v>
      </c>
      <c r="FW214">
        <f>100*SUMIF('12pxv'!$E$39:$E$492,$A214,'12pxv'!AI$39:AI$492)/sub_peso!FW214</f>
        <v>-0.17</v>
      </c>
      <c r="FX214">
        <f>100*SUMIF('12pxv'!$E$39:$E$492,$A214,'12pxv'!AJ$39:AJ$492)/sub_peso!FX214</f>
        <v>0.95</v>
      </c>
      <c r="FY214">
        <f>100*SUMIF('12pxv'!$E$39:$E$492,$A214,'12pxv'!AK$39:AK$492)/sub_peso!FY214</f>
        <v>0.43</v>
      </c>
      <c r="FZ214">
        <f>100*SUMIF('12pxv'!$E$39:$E$492,$A214,'12pxv'!AL$39:AL$492)/sub_peso!FZ214</f>
        <v>0.95999999999999985</v>
      </c>
      <c r="GA214">
        <f>100*SUMIF('12pxv'!$E$39:$E$492,$A214,'12pxv'!AM$39:AM$492)/sub_peso!GA214</f>
        <v>0.54</v>
      </c>
      <c r="GB214">
        <f>100*SUMIF('12pxv'!$E$39:$E$492,$A214,'12pxv'!AN$39:AN$492)/sub_peso!GB214</f>
        <v>0.23</v>
      </c>
    </row>
    <row r="215" spans="1:184" x14ac:dyDescent="0.25">
      <c r="A215" s="60">
        <v>4401002</v>
      </c>
      <c r="B215" s="56" t="s">
        <v>217</v>
      </c>
      <c r="C215" s="129">
        <v>-0.24</v>
      </c>
      <c r="D215" s="129">
        <v>1.05</v>
      </c>
      <c r="E215" s="129">
        <v>0.38</v>
      </c>
      <c r="F215" s="129">
        <v>-1.64</v>
      </c>
      <c r="G215" s="129">
        <v>1.54</v>
      </c>
      <c r="H215" s="129">
        <v>-0.88</v>
      </c>
      <c r="I215" s="129">
        <v>1.03</v>
      </c>
      <c r="J215" s="129">
        <v>-0.15</v>
      </c>
      <c r="K215" s="129">
        <v>1.81</v>
      </c>
      <c r="L215" s="129">
        <v>-0.36999999999999994</v>
      </c>
      <c r="M215" s="129">
        <v>1.1000000000000001</v>
      </c>
      <c r="N215" s="129">
        <v>-1.51</v>
      </c>
      <c r="O215" s="129">
        <v>0.83999999999999986</v>
      </c>
      <c r="P215" s="129">
        <v>0.04</v>
      </c>
      <c r="Q215" s="129">
        <v>0.64</v>
      </c>
      <c r="R215" s="129">
        <v>0.28000000000000003</v>
      </c>
      <c r="S215" s="129">
        <v>-0.37000000000000005</v>
      </c>
      <c r="T215" s="129">
        <v>1.06</v>
      </c>
      <c r="U215" s="129">
        <v>0.48000000000000004</v>
      </c>
      <c r="V215" s="129">
        <v>1.4</v>
      </c>
      <c r="W215" s="129">
        <v>1.1599999999999999</v>
      </c>
      <c r="X215" s="129">
        <v>-0.52</v>
      </c>
      <c r="Y215" s="129">
        <v>1.22</v>
      </c>
      <c r="Z215" s="129">
        <v>1.1100000000000001</v>
      </c>
      <c r="AA215" s="129">
        <v>0.52</v>
      </c>
      <c r="AB215" s="129">
        <v>-0.43</v>
      </c>
      <c r="AC215" s="129">
        <v>0.15</v>
      </c>
      <c r="AD215" s="129">
        <v>-0.16</v>
      </c>
      <c r="AE215" s="129">
        <v>1.31</v>
      </c>
      <c r="AF215" s="129">
        <v>0.93000000000000016</v>
      </c>
      <c r="AG215" s="129">
        <v>-2.2200000000000002</v>
      </c>
      <c r="AH215" s="129">
        <v>0.71</v>
      </c>
      <c r="AI215" s="129">
        <v>-1.05</v>
      </c>
      <c r="AJ215" s="129">
        <v>-0.75</v>
      </c>
      <c r="AK215" s="129">
        <v>0.62</v>
      </c>
      <c r="AL215" s="129">
        <v>0.5</v>
      </c>
      <c r="AM215" s="129">
        <v>0.54</v>
      </c>
      <c r="AN215" s="129">
        <v>0.17</v>
      </c>
      <c r="AO215" s="129">
        <v>2.41</v>
      </c>
      <c r="AP215" s="129">
        <v>0.9900000000000001</v>
      </c>
      <c r="AQ215" s="129">
        <v>0.57999999999999996</v>
      </c>
      <c r="AR215" s="129">
        <v>2.08</v>
      </c>
      <c r="AS215" s="129">
        <v>1.33</v>
      </c>
      <c r="AT215" s="129">
        <v>0.3</v>
      </c>
      <c r="AU215" s="129">
        <v>1.8100000000000003</v>
      </c>
      <c r="AV215" s="129">
        <v>1.07</v>
      </c>
      <c r="AW215" s="129">
        <v>0.63</v>
      </c>
      <c r="AX215" s="129">
        <v>-0.41</v>
      </c>
      <c r="AY215" s="129">
        <v>0.02</v>
      </c>
      <c r="AZ215" s="129">
        <v>0.88</v>
      </c>
      <c r="BA215" s="129">
        <v>1.0900000000000001</v>
      </c>
      <c r="BB215" s="129">
        <v>-0.47000000000000003</v>
      </c>
      <c r="BC215" s="129">
        <v>1.0900000000000001</v>
      </c>
      <c r="BD215" s="129">
        <v>0.55000000000000004</v>
      </c>
      <c r="BE215" s="129">
        <v>-0.19</v>
      </c>
      <c r="BF215" s="129">
        <v>-0.52</v>
      </c>
      <c r="BG215" s="129">
        <v>-0.21000000000000002</v>
      </c>
      <c r="BH215" s="129">
        <v>1.1299999999999999</v>
      </c>
      <c r="BI215" s="129">
        <v>-0.32</v>
      </c>
      <c r="BJ215" s="129">
        <v>-0.89</v>
      </c>
      <c r="BK215" s="129">
        <v>2.04</v>
      </c>
      <c r="BL215" s="129">
        <v>1.07</v>
      </c>
      <c r="BM215" s="129">
        <v>0.22</v>
      </c>
      <c r="BN215" s="129">
        <v>0.1</v>
      </c>
      <c r="BO215" s="129">
        <v>0.13</v>
      </c>
      <c r="BP215" s="129">
        <v>0.91</v>
      </c>
      <c r="BQ215" s="129">
        <v>0.56999999999999995</v>
      </c>
      <c r="BR215" s="129">
        <v>0.22000000000000003</v>
      </c>
      <c r="BS215" s="129">
        <v>0.35</v>
      </c>
      <c r="BT215" s="129">
        <v>0.85999999999999988</v>
      </c>
      <c r="BU215" s="129">
        <v>-0.11</v>
      </c>
      <c r="BV215" s="129">
        <v>0.14000000000000001</v>
      </c>
      <c r="BW215" s="129">
        <v>0.27</v>
      </c>
      <c r="BX215" s="129">
        <v>-0.38999999999999996</v>
      </c>
      <c r="BY215" s="129">
        <v>0.15</v>
      </c>
      <c r="BZ215" s="129">
        <v>-0.22999999999999998</v>
      </c>
      <c r="CA215" s="129">
        <v>-0.18</v>
      </c>
      <c r="CB215" s="129">
        <v>-0.09</v>
      </c>
      <c r="CC215" s="129">
        <v>0.5</v>
      </c>
      <c r="CD215" s="129">
        <v>-0.38</v>
      </c>
      <c r="CE215" s="129">
        <v>0.79</v>
      </c>
      <c r="CF215" s="129">
        <v>-0.33</v>
      </c>
      <c r="CG215" s="129">
        <v>0.12</v>
      </c>
      <c r="CH215" s="129">
        <v>0.81</v>
      </c>
      <c r="CI215" s="129">
        <v>0</v>
      </c>
      <c r="CJ215" s="129">
        <v>7.0000000000000007E-2</v>
      </c>
      <c r="CK215" s="129">
        <v>9.9999999999999992E-2</v>
      </c>
      <c r="CL215" s="129">
        <v>-0.43999999999999995</v>
      </c>
      <c r="CM215" s="129">
        <v>-0.02</v>
      </c>
      <c r="CN215" s="129">
        <v>-0.37</v>
      </c>
      <c r="CO215" s="129">
        <v>-0.11999999999999998</v>
      </c>
      <c r="CP215" s="129">
        <v>0.93</v>
      </c>
      <c r="CQ215" s="129">
        <v>0.3</v>
      </c>
      <c r="CR215" s="129">
        <v>0.32</v>
      </c>
      <c r="CS215" s="129">
        <v>-0.34</v>
      </c>
      <c r="CT215" s="129">
        <v>0.21</v>
      </c>
      <c r="CU215" s="129">
        <v>0.28999999999999998</v>
      </c>
      <c r="CV215" s="129">
        <v>0.28000000000000003</v>
      </c>
      <c r="CW215" s="129">
        <v>0.24</v>
      </c>
      <c r="CX215" s="129">
        <v>-0.38</v>
      </c>
      <c r="CY215" s="129">
        <v>0.27</v>
      </c>
      <c r="CZ215" s="129">
        <v>-0.37</v>
      </c>
      <c r="DA215" s="129">
        <v>-0.08</v>
      </c>
      <c r="DB215" s="129">
        <v>0.26</v>
      </c>
      <c r="DC215" s="129">
        <v>1.03</v>
      </c>
      <c r="DD215" s="129">
        <v>0.05</v>
      </c>
      <c r="DE215" s="129">
        <v>0.21999999999999997</v>
      </c>
      <c r="DF215" s="129">
        <v>0.65</v>
      </c>
      <c r="DG215" s="129">
        <v>1.52</v>
      </c>
      <c r="DH215" s="129">
        <v>1.1499999999999999</v>
      </c>
      <c r="DI215" s="129">
        <v>0.86</v>
      </c>
      <c r="DJ215" s="129">
        <v>0.64</v>
      </c>
      <c r="DK215" s="129">
        <v>-0.02</v>
      </c>
      <c r="DL215" s="129">
        <v>-0.74</v>
      </c>
      <c r="DM215" s="129">
        <v>0.32000000000000006</v>
      </c>
      <c r="DN215" s="129">
        <v>0.73999999999999988</v>
      </c>
      <c r="DO215" s="129">
        <v>0.66</v>
      </c>
      <c r="DP215" s="129">
        <v>-0.01</v>
      </c>
      <c r="DQ215" s="129">
        <v>1.86</v>
      </c>
      <c r="DR215" s="129">
        <v>0.59</v>
      </c>
      <c r="DS215" s="129">
        <v>0.11</v>
      </c>
      <c r="DT215" s="129">
        <v>0.4</v>
      </c>
      <c r="DU215" s="129">
        <v>0.04</v>
      </c>
      <c r="DV215" s="129">
        <v>-0.46</v>
      </c>
      <c r="DW215" s="129">
        <v>9.0000000000000011E-2</v>
      </c>
      <c r="DX215" s="129">
        <v>-0.37</v>
      </c>
      <c r="DY215" s="129">
        <v>-0.33999999999999997</v>
      </c>
      <c r="DZ215" s="129">
        <v>0.74</v>
      </c>
      <c r="EA215" s="129">
        <v>-0.03</v>
      </c>
      <c r="EB215" s="129">
        <v>1.4</v>
      </c>
      <c r="EC215" s="129">
        <v>0.69</v>
      </c>
      <c r="ED215" s="129">
        <v>-1</v>
      </c>
      <c r="EE215" s="129">
        <v>1.52</v>
      </c>
      <c r="EF215" s="129">
        <v>1.23</v>
      </c>
      <c r="EG215" s="129">
        <v>0.25</v>
      </c>
      <c r="EH215" s="129">
        <v>-0.04</v>
      </c>
      <c r="EI215" s="129">
        <v>0.67999999999999994</v>
      </c>
      <c r="EJ215" s="129">
        <v>-0.79</v>
      </c>
      <c r="EK215" s="129">
        <v>0.51</v>
      </c>
      <c r="EL215" s="129">
        <v>2.09</v>
      </c>
      <c r="EM215" s="129">
        <v>0.15</v>
      </c>
      <c r="EN215" s="129">
        <v>0.95</v>
      </c>
      <c r="EO215" s="129">
        <v>0.79</v>
      </c>
      <c r="EP215" s="129">
        <v>0.72</v>
      </c>
      <c r="EQ215" s="129">
        <v>-0.52</v>
      </c>
      <c r="ER215" s="129">
        <v>0.26</v>
      </c>
      <c r="ES215" s="129">
        <v>1.1599999999999999</v>
      </c>
      <c r="ET215" s="129">
        <v>-1.07</v>
      </c>
      <c r="EU215" s="129">
        <v>0.9</v>
      </c>
      <c r="EV215">
        <f>100*SUMIF('12pxv'!$E$39:$E$492,$A215,'12pxv'!H$39:H$492)/sub_peso!EV215</f>
        <v>2.67</v>
      </c>
      <c r="EW215">
        <f>100*SUMIF('12pxv'!$E$39:$E$492,$A215,'12pxv'!I$39:I$492)/sub_peso!EW215</f>
        <v>-1.27</v>
      </c>
      <c r="EX215">
        <f>100*SUMIF('12pxv'!$E$39:$E$492,$A215,'12pxv'!J$39:J$492)/sub_peso!EX215</f>
        <v>-0.31</v>
      </c>
      <c r="EY215">
        <f>100*SUMIF('12pxv'!$E$39:$E$492,$A215,'12pxv'!K$39:K$492)/sub_peso!EY215</f>
        <v>0.8600000000000001</v>
      </c>
      <c r="EZ215">
        <f>100*SUMIF('12pxv'!$E$39:$E$492,$A215,'12pxv'!L$39:L$492)/sub_peso!EZ215</f>
        <v>1.65</v>
      </c>
      <c r="FA215">
        <f>100*SUMIF('12pxv'!$E$39:$E$492,$A215,'12pxv'!M$39:M$492)/sub_peso!FA215</f>
        <v>1.05</v>
      </c>
      <c r="FB215">
        <f>100*SUMIF('12pxv'!$E$39:$E$492,$A215,'12pxv'!N$39:N$492)/sub_peso!FB215</f>
        <v>-0.72</v>
      </c>
      <c r="FC215">
        <f>100*SUMIF('12pxv'!$E$39:$E$492,$A215,'12pxv'!O$39:O$492)/sub_peso!FC215</f>
        <v>0.23</v>
      </c>
      <c r="FD215">
        <f>100*SUMIF('12pxv'!$E$39:$E$492,$A215,'12pxv'!P$39:P$492)/sub_peso!FD215</f>
        <v>0.72999999999999987</v>
      </c>
      <c r="FE215">
        <f>100*SUMIF('12pxv'!$E$39:$E$492,$A215,'12pxv'!Q$39:Q$492)/sub_peso!FE215</f>
        <v>0.26</v>
      </c>
      <c r="FF215">
        <f>100*SUMIF('12pxv'!$E$39:$E$492,$A215,'12pxv'!R$39:R$492)/sub_peso!FF215</f>
        <v>-0.12000000000000001</v>
      </c>
      <c r="FG215">
        <f>100*SUMIF('12pxv'!$E$39:$E$492,$A215,'12pxv'!S$39:S$492)/sub_peso!FG215</f>
        <v>0.83</v>
      </c>
      <c r="FH215">
        <f>100*SUMIF('12pxv'!$E$39:$E$492,$A215,'12pxv'!T$39:T$492)/sub_peso!FH215</f>
        <v>0.7</v>
      </c>
      <c r="FI215">
        <f>100*SUMIF('12pxv'!$E$39:$E$492,$A215,'12pxv'!U$39:U$492)/sub_peso!FI215</f>
        <v>-0.34</v>
      </c>
      <c r="FJ215">
        <f>100*SUMIF('12pxv'!$E$39:$E$492,$A215,'12pxv'!V$39:V$492)/sub_peso!FJ215</f>
        <v>-0.35</v>
      </c>
      <c r="FK215">
        <f>100*SUMIF('12pxv'!$E$39:$E$492,$A215,'12pxv'!W$39:W$492)/sub_peso!FK215</f>
        <v>0.7599999999999999</v>
      </c>
      <c r="FL215">
        <f>100*SUMIF('12pxv'!$E$39:$E$492,$A215,'12pxv'!X$39:X$492)/sub_peso!FL215</f>
        <v>0.41</v>
      </c>
      <c r="FM215">
        <f>100*SUMIF('12pxv'!$E$39:$E$492,$A215,'12pxv'!Y$39:Y$492)/sub_peso!FM215</f>
        <v>-0.44</v>
      </c>
      <c r="FN215">
        <f>100*SUMIF('12pxv'!$E$39:$E$492,$A215,'12pxv'!Z$39:Z$492)/sub_peso!FN215</f>
        <v>0.61</v>
      </c>
      <c r="FO215">
        <f>100*SUMIF('12pxv'!$E$39:$E$492,$A215,'12pxv'!AA$39:AA$492)/sub_peso!FO215</f>
        <v>0.03</v>
      </c>
      <c r="FP215">
        <f>100*SUMIF('12pxv'!$E$39:$E$492,$A215,'12pxv'!AB$39:AB$492)/sub_peso!FP215</f>
        <v>1.5199999999999998</v>
      </c>
      <c r="FQ215">
        <f>100*SUMIF('12pxv'!$E$39:$E$492,$A215,'12pxv'!AC$39:AC$492)/sub_peso!FQ215</f>
        <v>1.1000000000000001</v>
      </c>
      <c r="FR215">
        <f>100*SUMIF('12pxv'!$E$39:$E$492,$A215,'12pxv'!AD$39:AD$492)/sub_peso!FR215</f>
        <v>0.28000000000000003</v>
      </c>
      <c r="FS215">
        <f>100*SUMIF('12pxv'!$E$39:$E$492,$A215,'12pxv'!AE$39:AE$492)/sub_peso!FS215</f>
        <v>0.63</v>
      </c>
      <c r="FT215">
        <f>100*SUMIF('12pxv'!$E$39:$E$492,$A215,'12pxv'!AF$39:AF$492)/sub_peso!FT215</f>
        <v>1.1399999999999999</v>
      </c>
      <c r="FU215">
        <f>100*SUMIF('12pxv'!$E$39:$E$492,$A215,'12pxv'!AG$39:AG$492)/sub_peso!FU215</f>
        <v>1.1000000000000001</v>
      </c>
      <c r="FV215">
        <f>100*SUMIF('12pxv'!$E$39:$E$492,$A215,'12pxv'!AH$39:AH$492)/sub_peso!FV215</f>
        <v>0.56999999999999995</v>
      </c>
      <c r="FW215">
        <f>100*SUMIF('12pxv'!$E$39:$E$492,$A215,'12pxv'!AI$39:AI$492)/sub_peso!FW215</f>
        <v>-0.13</v>
      </c>
      <c r="FX215">
        <f>100*SUMIF('12pxv'!$E$39:$E$492,$A215,'12pxv'!AJ$39:AJ$492)/sub_peso!FX215</f>
        <v>0.7400000000000001</v>
      </c>
      <c r="FY215">
        <f>100*SUMIF('12pxv'!$E$39:$E$492,$A215,'12pxv'!AK$39:AK$492)/sub_peso!FY215</f>
        <v>0.88</v>
      </c>
      <c r="FZ215">
        <f>100*SUMIF('12pxv'!$E$39:$E$492,$A215,'12pxv'!AL$39:AL$492)/sub_peso!FZ215</f>
        <v>1.25</v>
      </c>
      <c r="GA215">
        <f>100*SUMIF('12pxv'!$E$39:$E$492,$A215,'12pxv'!AM$39:AM$492)/sub_peso!GA215</f>
        <v>6.0000000000000005E-2</v>
      </c>
      <c r="GB215">
        <f>100*SUMIF('12pxv'!$E$39:$E$492,$A215,'12pxv'!AN$39:AN$492)/sub_peso!GB215</f>
        <v>0.66</v>
      </c>
    </row>
    <row r="216" spans="1:184" x14ac:dyDescent="0.25">
      <c r="A216" s="60">
        <v>5101001</v>
      </c>
      <c r="B216" s="56" t="s">
        <v>218</v>
      </c>
      <c r="C216" s="129">
        <v>1.1499999999999999</v>
      </c>
      <c r="D216" s="129">
        <v>0.59</v>
      </c>
      <c r="E216" s="129">
        <v>1.1299999999999999</v>
      </c>
      <c r="F216" s="129">
        <v>0.42000000000000004</v>
      </c>
      <c r="G216" s="129">
        <v>0.54</v>
      </c>
      <c r="H216" s="129">
        <v>0.76999999999999991</v>
      </c>
      <c r="I216" s="129">
        <v>0.45</v>
      </c>
      <c r="J216" s="129">
        <v>2.09</v>
      </c>
      <c r="K216" s="129">
        <v>0.56999999999999995</v>
      </c>
      <c r="L216" s="129">
        <v>0</v>
      </c>
      <c r="M216" s="129">
        <v>0.08</v>
      </c>
      <c r="N216" s="129">
        <v>0.32</v>
      </c>
      <c r="O216" s="129">
        <v>0.14000000000000001</v>
      </c>
      <c r="P216" s="129">
        <v>0.21000000000000002</v>
      </c>
      <c r="Q216" s="129">
        <v>0</v>
      </c>
      <c r="R216" s="129">
        <v>0.87</v>
      </c>
      <c r="S216" s="129">
        <v>2.12</v>
      </c>
      <c r="T216" s="129">
        <v>1.8</v>
      </c>
      <c r="U216" s="129">
        <v>2.23</v>
      </c>
      <c r="V216" s="129">
        <v>0.28999999999999998</v>
      </c>
      <c r="W216" s="129">
        <v>0</v>
      </c>
      <c r="X216" s="129">
        <v>1.32</v>
      </c>
      <c r="Y216" s="129">
        <v>5.22</v>
      </c>
      <c r="Z216" s="129">
        <v>0.55000000000000004</v>
      </c>
      <c r="AA216" s="129">
        <v>0.32</v>
      </c>
      <c r="AB216" s="129">
        <v>1.24</v>
      </c>
      <c r="AC216" s="129">
        <v>0.08</v>
      </c>
      <c r="AD216" s="129">
        <v>0.5</v>
      </c>
      <c r="AE216" s="129">
        <v>1.0900000000000001</v>
      </c>
      <c r="AF216" s="129">
        <v>1.34</v>
      </c>
      <c r="AG216" s="129">
        <v>0.83000000000000007</v>
      </c>
      <c r="AH216" s="129">
        <v>0.61</v>
      </c>
      <c r="AI216" s="129">
        <v>0.28000000000000003</v>
      </c>
      <c r="AJ216" s="129">
        <v>0.23</v>
      </c>
      <c r="AK216" s="129">
        <v>2.44</v>
      </c>
      <c r="AL216" s="129">
        <v>0.02</v>
      </c>
      <c r="AM216" s="129">
        <v>0.09</v>
      </c>
      <c r="AN216" s="129">
        <v>0</v>
      </c>
      <c r="AO216" s="129">
        <v>1.02</v>
      </c>
      <c r="AP216" s="129">
        <v>1.94</v>
      </c>
      <c r="AQ216" s="129">
        <v>2.67</v>
      </c>
      <c r="AR216" s="129">
        <v>4.99</v>
      </c>
      <c r="AS216" s="129">
        <v>5.910000000000001</v>
      </c>
      <c r="AT216" s="129">
        <v>1.75</v>
      </c>
      <c r="AU216" s="129">
        <v>1.96</v>
      </c>
      <c r="AV216" s="129">
        <v>1.59</v>
      </c>
      <c r="AW216" s="129">
        <v>-7.0000000000000007E-2</v>
      </c>
      <c r="AX216" s="129">
        <v>0</v>
      </c>
      <c r="AY216" s="129">
        <v>0</v>
      </c>
      <c r="AZ216" s="129">
        <v>1.07</v>
      </c>
      <c r="BA216" s="129">
        <v>0.12</v>
      </c>
      <c r="BB216" s="129">
        <v>1.08</v>
      </c>
      <c r="BC216" s="129">
        <v>0.97000000000000008</v>
      </c>
      <c r="BD216" s="129">
        <v>0.24</v>
      </c>
      <c r="BE216" s="129">
        <v>-7.0000000000000007E-2</v>
      </c>
      <c r="BF216" s="129">
        <v>0.48000000000000004</v>
      </c>
      <c r="BG216" s="129">
        <v>0.6</v>
      </c>
      <c r="BH216" s="129">
        <v>-0.46000000000000008</v>
      </c>
      <c r="BI216" s="129">
        <v>0.62</v>
      </c>
      <c r="BJ216" s="129">
        <v>0.52</v>
      </c>
      <c r="BK216" s="129">
        <v>0.52</v>
      </c>
      <c r="BL216" s="129">
        <v>0</v>
      </c>
      <c r="BM216" s="129">
        <v>0</v>
      </c>
      <c r="BN216" s="129">
        <v>0.59</v>
      </c>
      <c r="BO216" s="129">
        <v>1.6</v>
      </c>
      <c r="BP216" s="129">
        <v>-0.1</v>
      </c>
      <c r="BQ216" s="129">
        <v>-0.37</v>
      </c>
      <c r="BR216" s="129">
        <v>5.0199999999999996</v>
      </c>
      <c r="BS216" s="129">
        <v>2.5699999999999994</v>
      </c>
      <c r="BT216" s="129">
        <v>0.82000000000000006</v>
      </c>
      <c r="BU216" s="129">
        <v>0</v>
      </c>
      <c r="BV216" s="129">
        <v>-0.21999999999999997</v>
      </c>
      <c r="BW216" s="129">
        <v>0.36000000000000004</v>
      </c>
      <c r="BX216" s="129">
        <v>0.04</v>
      </c>
      <c r="BY216" s="129">
        <v>1.1000000000000001</v>
      </c>
      <c r="BZ216" s="129">
        <v>0.6399999999999999</v>
      </c>
      <c r="CA216" s="129">
        <v>0.24</v>
      </c>
      <c r="CB216" s="129">
        <v>1.82</v>
      </c>
      <c r="CC216" s="129">
        <v>1.2500000000000002</v>
      </c>
      <c r="CD216" s="129">
        <v>3.9999999999999994E-2</v>
      </c>
      <c r="CE216" s="129">
        <v>0</v>
      </c>
      <c r="CF216" s="129">
        <v>0.15999999999999998</v>
      </c>
      <c r="CG216" s="129">
        <v>5.000000000000001E-2</v>
      </c>
      <c r="CH216" s="129">
        <v>0</v>
      </c>
      <c r="CI216" s="129">
        <v>0</v>
      </c>
      <c r="CJ216" s="129">
        <v>0</v>
      </c>
      <c r="CK216" s="129">
        <v>0</v>
      </c>
      <c r="CL216" s="129">
        <v>0</v>
      </c>
      <c r="CM216" s="129">
        <v>4.6100000000000003</v>
      </c>
      <c r="CN216" s="129">
        <v>1.6600000000000001</v>
      </c>
      <c r="CO216" s="129">
        <v>1.6</v>
      </c>
      <c r="CP216" s="129">
        <v>0.09</v>
      </c>
      <c r="CQ216" s="129">
        <v>0.03</v>
      </c>
      <c r="CR216" s="129">
        <v>0.24</v>
      </c>
      <c r="CS216" s="129">
        <v>0</v>
      </c>
      <c r="CT216" s="129">
        <v>0</v>
      </c>
      <c r="CU216" s="129">
        <v>0.43</v>
      </c>
      <c r="CV216" s="129">
        <v>0.21</v>
      </c>
      <c r="CW216" s="129">
        <v>0</v>
      </c>
      <c r="CX216" s="129">
        <v>0</v>
      </c>
      <c r="CY216" s="129">
        <v>0.35</v>
      </c>
      <c r="CZ216" s="129">
        <v>1.19</v>
      </c>
      <c r="DA216" s="129">
        <v>0.49</v>
      </c>
      <c r="DB216" s="129">
        <v>5.9999999999999991E-2</v>
      </c>
      <c r="DC216" s="129">
        <v>0.1</v>
      </c>
      <c r="DD216" s="129">
        <v>0.31</v>
      </c>
      <c r="DE216" s="129">
        <v>0</v>
      </c>
      <c r="DF216" s="129">
        <v>0</v>
      </c>
      <c r="DG216" s="129">
        <v>0</v>
      </c>
      <c r="DH216" s="129">
        <v>0</v>
      </c>
      <c r="DI216" s="129">
        <v>0</v>
      </c>
      <c r="DJ216" s="129">
        <v>0</v>
      </c>
      <c r="DK216" s="129">
        <v>0.89</v>
      </c>
      <c r="DL216" s="129">
        <v>3.24</v>
      </c>
      <c r="DM216" s="129">
        <v>1.0299999999999998</v>
      </c>
      <c r="DN216" s="129">
        <v>0.11</v>
      </c>
      <c r="DO216" s="129">
        <v>0.14000000000000001</v>
      </c>
      <c r="DP216" s="129">
        <v>0.41</v>
      </c>
      <c r="DQ216" s="129">
        <v>0.33</v>
      </c>
      <c r="DR216" s="129">
        <v>0</v>
      </c>
      <c r="DS216" s="129">
        <v>0</v>
      </c>
      <c r="DT216" s="129">
        <v>0</v>
      </c>
      <c r="DU216" s="129">
        <v>0</v>
      </c>
      <c r="DV216" s="129">
        <v>0</v>
      </c>
      <c r="DW216" s="129">
        <v>0</v>
      </c>
      <c r="DX216" s="129">
        <v>3.9</v>
      </c>
      <c r="DY216" s="129">
        <v>2.5</v>
      </c>
      <c r="DZ216" s="129">
        <v>0.6</v>
      </c>
      <c r="EA216" s="129">
        <v>0</v>
      </c>
      <c r="EB216" s="129">
        <v>0</v>
      </c>
      <c r="EC216" s="129">
        <v>0</v>
      </c>
      <c r="ED216" s="129">
        <v>0.38</v>
      </c>
      <c r="EE216" s="129">
        <v>-0.38</v>
      </c>
      <c r="EF216" s="129">
        <v>0</v>
      </c>
      <c r="EG216" s="129">
        <v>0</v>
      </c>
      <c r="EH216" s="129">
        <v>0.3</v>
      </c>
      <c r="EI216" s="129">
        <v>7.0000000000000007E-2</v>
      </c>
      <c r="EJ216" s="129">
        <v>4.129999999999999</v>
      </c>
      <c r="EK216" s="129">
        <v>1.3</v>
      </c>
      <c r="EL216" s="129">
        <v>0.95000000000000007</v>
      </c>
      <c r="EM216" s="129">
        <v>0.22</v>
      </c>
      <c r="EN216" s="129">
        <v>0.79</v>
      </c>
      <c r="EO216" s="129">
        <v>0.79</v>
      </c>
      <c r="EP216" s="129">
        <v>3.0000000000000002E-2</v>
      </c>
      <c r="EQ216" s="129">
        <v>0</v>
      </c>
      <c r="ER216" s="129">
        <v>0</v>
      </c>
      <c r="ES216" s="129">
        <v>0</v>
      </c>
      <c r="ET216" s="129">
        <v>0</v>
      </c>
      <c r="EU216" s="129">
        <v>0</v>
      </c>
      <c r="EV216">
        <f>100*SUMIF('12pxv'!$E$39:$E$492,$A216,'12pxv'!H$39:H$492)/sub_peso!EV216</f>
        <v>2.5400000000000005</v>
      </c>
      <c r="EW216">
        <f>100*SUMIF('12pxv'!$E$39:$E$492,$A216,'12pxv'!I$39:I$492)/sub_peso!EW216</f>
        <v>0.72000000000000008</v>
      </c>
      <c r="EX216">
        <f>100*SUMIF('12pxv'!$E$39:$E$492,$A216,'12pxv'!J$39:J$492)/sub_peso!EX216</f>
        <v>0.22000000000000003</v>
      </c>
      <c r="EY216">
        <f>100*SUMIF('12pxv'!$E$39:$E$492,$A216,'12pxv'!K$39:K$492)/sub_peso!EY216</f>
        <v>0.04</v>
      </c>
      <c r="EZ216">
        <f>100*SUMIF('12pxv'!$E$39:$E$492,$A216,'12pxv'!L$39:L$492)/sub_peso!EZ216</f>
        <v>7.0000000000000007E-2</v>
      </c>
      <c r="FA216">
        <f>100*SUMIF('12pxv'!$E$39:$E$492,$A216,'12pxv'!M$39:M$492)/sub_peso!FA216</f>
        <v>0.87000000000000011</v>
      </c>
      <c r="FB216">
        <f>100*SUMIF('12pxv'!$E$39:$E$492,$A216,'12pxv'!N$39:N$492)/sub_peso!FB216</f>
        <v>0.17</v>
      </c>
      <c r="FC216">
        <f>100*SUMIF('12pxv'!$E$39:$E$492,$A216,'12pxv'!O$39:O$492)/sub_peso!FC216</f>
        <v>0.46</v>
      </c>
      <c r="FD216">
        <f>100*SUMIF('12pxv'!$E$39:$E$492,$A216,'12pxv'!P$39:P$492)/sub_peso!FD216</f>
        <v>0.08</v>
      </c>
      <c r="FE216">
        <f>100*SUMIF('12pxv'!$E$39:$E$492,$A216,'12pxv'!Q$39:Q$492)/sub_peso!FE216</f>
        <v>0</v>
      </c>
      <c r="FF216">
        <f>100*SUMIF('12pxv'!$E$39:$E$492,$A216,'12pxv'!R$39:R$492)/sub_peso!FF216</f>
        <v>0</v>
      </c>
      <c r="FG216">
        <f>100*SUMIF('12pxv'!$E$39:$E$492,$A216,'12pxv'!S$39:S$492)/sub_peso!FG216</f>
        <v>0</v>
      </c>
      <c r="FH216">
        <f>100*SUMIF('12pxv'!$E$39:$E$492,$A216,'12pxv'!T$39:T$492)/sub_peso!FH216</f>
        <v>0.32999999999999996</v>
      </c>
      <c r="FI216">
        <f>100*SUMIF('12pxv'!$E$39:$E$492,$A216,'12pxv'!U$39:U$492)/sub_peso!FI216</f>
        <v>0.62</v>
      </c>
      <c r="FJ216">
        <f>100*SUMIF('12pxv'!$E$39:$E$492,$A216,'12pxv'!V$39:V$492)/sub_peso!FJ216</f>
        <v>0.35</v>
      </c>
      <c r="FK216">
        <f>100*SUMIF('12pxv'!$E$39:$E$492,$A216,'12pxv'!W$39:W$492)/sub_peso!FK216</f>
        <v>-0.24</v>
      </c>
      <c r="FL216">
        <f>100*SUMIF('12pxv'!$E$39:$E$492,$A216,'12pxv'!X$39:X$492)/sub_peso!FL216</f>
        <v>-0.02</v>
      </c>
      <c r="FM216">
        <f>100*SUMIF('12pxv'!$E$39:$E$492,$A216,'12pxv'!Y$39:Y$492)/sub_peso!FM216</f>
        <v>2.61</v>
      </c>
      <c r="FN216">
        <f>100*SUMIF('12pxv'!$E$39:$E$492,$A216,'12pxv'!Z$39:Z$492)/sub_peso!FN216</f>
        <v>-3.32</v>
      </c>
      <c r="FO216">
        <f>100*SUMIF('12pxv'!$E$39:$E$492,$A216,'12pxv'!AA$39:AA$492)/sub_peso!FO216</f>
        <v>-0.2</v>
      </c>
      <c r="FP216">
        <f>100*SUMIF('12pxv'!$E$39:$E$492,$A216,'12pxv'!AB$39:AB$492)/sub_peso!FP216</f>
        <v>0</v>
      </c>
      <c r="FQ216">
        <f>100*SUMIF('12pxv'!$E$39:$E$492,$A216,'12pxv'!AC$39:AC$492)/sub_peso!FQ216</f>
        <v>0</v>
      </c>
      <c r="FR216">
        <f>100*SUMIF('12pxv'!$E$39:$E$492,$A216,'12pxv'!AD$39:AD$492)/sub_peso!FR216</f>
        <v>0</v>
      </c>
      <c r="FS216">
        <f>100*SUMIF('12pxv'!$E$39:$E$492,$A216,'12pxv'!AE$39:AE$492)/sub_peso!FS216</f>
        <v>0</v>
      </c>
      <c r="FT216">
        <f>100*SUMIF('12pxv'!$E$39:$E$492,$A216,'12pxv'!AF$39:AF$492)/sub_peso!FT216</f>
        <v>0</v>
      </c>
      <c r="FU216">
        <f>100*SUMIF('12pxv'!$E$39:$E$492,$A216,'12pxv'!AG$39:AG$492)/sub_peso!FU216</f>
        <v>1.2900000000000003</v>
      </c>
      <c r="FV216">
        <f>100*SUMIF('12pxv'!$E$39:$E$492,$A216,'12pxv'!AH$39:AH$492)/sub_peso!FV216</f>
        <v>0.6</v>
      </c>
      <c r="FW216">
        <f>100*SUMIF('12pxv'!$E$39:$E$492,$A216,'12pxv'!AI$39:AI$492)/sub_peso!FW216</f>
        <v>0.24</v>
      </c>
      <c r="FX216">
        <f>100*SUMIF('12pxv'!$E$39:$E$492,$A216,'12pxv'!AJ$39:AJ$492)/sub_peso!FX216</f>
        <v>0.72000000000000008</v>
      </c>
      <c r="FY216">
        <f>100*SUMIF('12pxv'!$E$39:$E$492,$A216,'12pxv'!AK$39:AK$492)/sub_peso!FY216</f>
        <v>0.57999999999999996</v>
      </c>
      <c r="FZ216">
        <f>100*SUMIF('12pxv'!$E$39:$E$492,$A216,'12pxv'!AL$39:AL$492)/sub_peso!FZ216</f>
        <v>0</v>
      </c>
      <c r="GA216">
        <f>100*SUMIF('12pxv'!$E$39:$E$492,$A216,'12pxv'!AM$39:AM$492)/sub_peso!GA216</f>
        <v>0</v>
      </c>
      <c r="GB216">
        <f>100*SUMIF('12pxv'!$E$39:$E$492,$A216,'12pxv'!AN$39:AN$492)/sub_peso!GB216</f>
        <v>0</v>
      </c>
    </row>
    <row r="217" spans="1:184" x14ac:dyDescent="0.25">
      <c r="A217" s="60">
        <v>5101002</v>
      </c>
      <c r="B217" s="56" t="s">
        <v>219</v>
      </c>
      <c r="C217" s="129">
        <v>1.97</v>
      </c>
      <c r="D217" s="129">
        <v>1.9699999999999998</v>
      </c>
      <c r="E217" s="129">
        <v>3.22</v>
      </c>
      <c r="F217" s="129">
        <v>0.32</v>
      </c>
      <c r="G217" s="129">
        <v>0</v>
      </c>
      <c r="H217" s="129">
        <v>0</v>
      </c>
      <c r="I217" s="129">
        <v>0</v>
      </c>
      <c r="J217" s="129">
        <v>0</v>
      </c>
      <c r="K217" s="129">
        <v>0.27</v>
      </c>
      <c r="L217" s="129">
        <v>0.66</v>
      </c>
      <c r="M217" s="129">
        <v>0.76999999999999991</v>
      </c>
      <c r="N217" s="129">
        <v>0.90999999999999992</v>
      </c>
      <c r="O217" s="129">
        <v>0.52</v>
      </c>
      <c r="P217" s="129">
        <v>0.48</v>
      </c>
      <c r="Q217" s="129">
        <v>0.04</v>
      </c>
      <c r="R217" s="129">
        <v>0</v>
      </c>
      <c r="S217" s="129">
        <v>0.89999999999999991</v>
      </c>
      <c r="T217" s="129">
        <v>1.28</v>
      </c>
      <c r="U217" s="129">
        <v>0.87999999999999989</v>
      </c>
      <c r="V217" s="129">
        <v>0.43</v>
      </c>
      <c r="W217" s="129">
        <v>0</v>
      </c>
      <c r="X217" s="129">
        <v>2.02</v>
      </c>
      <c r="Y217" s="129">
        <v>1.37</v>
      </c>
      <c r="Z217" s="129">
        <v>1.01</v>
      </c>
      <c r="AA217" s="129">
        <v>0.21</v>
      </c>
      <c r="AB217" s="129">
        <v>0</v>
      </c>
      <c r="AC217" s="129">
        <v>0.17</v>
      </c>
      <c r="AD217" s="129">
        <v>0.38</v>
      </c>
      <c r="AE217" s="129">
        <v>3.02</v>
      </c>
      <c r="AF217" s="129">
        <v>0.7</v>
      </c>
      <c r="AG217" s="129">
        <v>0</v>
      </c>
      <c r="AH217" s="129">
        <v>0</v>
      </c>
      <c r="AI217" s="129">
        <v>0</v>
      </c>
      <c r="AJ217" s="129">
        <v>0</v>
      </c>
      <c r="AK217" s="129">
        <v>1.37</v>
      </c>
      <c r="AL217" s="129">
        <v>0.15</v>
      </c>
      <c r="AM217" s="129">
        <v>0.34</v>
      </c>
      <c r="AN217" s="129">
        <v>0.35</v>
      </c>
      <c r="AO217" s="129">
        <v>0.37</v>
      </c>
      <c r="AP217" s="129">
        <v>1.85</v>
      </c>
      <c r="AQ217" s="129">
        <v>0.32999999999999996</v>
      </c>
      <c r="AR217" s="129">
        <v>2.4699999999999998</v>
      </c>
      <c r="AS217" s="129">
        <v>2.6500000000000004</v>
      </c>
      <c r="AT217" s="129">
        <v>1.03</v>
      </c>
      <c r="AU217" s="129">
        <v>0.12</v>
      </c>
      <c r="AV217" s="129">
        <v>0</v>
      </c>
      <c r="AW217" s="129">
        <v>0.54</v>
      </c>
      <c r="AX217" s="129">
        <v>1</v>
      </c>
      <c r="AY217" s="129">
        <v>0</v>
      </c>
      <c r="AZ217" s="129">
        <v>2.87</v>
      </c>
      <c r="BA217" s="129">
        <v>3.3199999999999994</v>
      </c>
      <c r="BB217" s="129">
        <v>0</v>
      </c>
      <c r="BC217" s="129">
        <v>0</v>
      </c>
      <c r="BD217" s="129">
        <v>1.37</v>
      </c>
      <c r="BE217" s="129">
        <v>0.48</v>
      </c>
      <c r="BF217" s="129">
        <v>0</v>
      </c>
      <c r="BG217" s="129">
        <v>0</v>
      </c>
      <c r="BH217" s="129">
        <v>0</v>
      </c>
      <c r="BI217" s="129">
        <v>0</v>
      </c>
      <c r="BJ217" s="129">
        <v>0</v>
      </c>
      <c r="BK217" s="129">
        <v>-0.08</v>
      </c>
      <c r="BL217" s="129">
        <v>0.47</v>
      </c>
      <c r="BM217" s="129">
        <v>5.000000000000001E-2</v>
      </c>
      <c r="BN217" s="129">
        <v>0.6</v>
      </c>
      <c r="BO217" s="129">
        <v>1.26</v>
      </c>
      <c r="BP217" s="129">
        <v>0</v>
      </c>
      <c r="BQ217" s="129">
        <v>0</v>
      </c>
      <c r="BR217" s="129">
        <v>1.42</v>
      </c>
      <c r="BS217" s="129">
        <v>0.92</v>
      </c>
      <c r="BT217" s="129">
        <v>0.10000000000000002</v>
      </c>
      <c r="BU217" s="129">
        <v>0</v>
      </c>
      <c r="BV217" s="129">
        <v>0</v>
      </c>
      <c r="BW217" s="129">
        <v>0</v>
      </c>
      <c r="BX217" s="129">
        <v>0</v>
      </c>
      <c r="BY217" s="129">
        <v>0</v>
      </c>
      <c r="BZ217" s="129">
        <v>0.09</v>
      </c>
      <c r="CA217" s="129">
        <v>1.41</v>
      </c>
      <c r="CB217" s="129">
        <v>1.19</v>
      </c>
      <c r="CC217" s="129">
        <v>0.18000000000000002</v>
      </c>
      <c r="CD217" s="129">
        <v>1.68</v>
      </c>
      <c r="CE217" s="129">
        <v>1.82</v>
      </c>
      <c r="CF217" s="129">
        <v>0.97999999999999987</v>
      </c>
      <c r="CG217" s="129">
        <v>0.16</v>
      </c>
      <c r="CH217" s="129">
        <v>0</v>
      </c>
      <c r="CI217" s="129">
        <v>3.9999999999999994E-2</v>
      </c>
      <c r="CJ217" s="129">
        <v>0.2</v>
      </c>
      <c r="CK217" s="129">
        <v>0</v>
      </c>
      <c r="CL217" s="129">
        <v>7.0000000000000007E-2</v>
      </c>
      <c r="CM217" s="129">
        <v>2.5499999999999998</v>
      </c>
      <c r="CN217" s="129">
        <v>1.2</v>
      </c>
      <c r="CO217" s="129">
        <v>0.85</v>
      </c>
      <c r="CP217" s="129">
        <v>7.0000000000000007E-2</v>
      </c>
      <c r="CQ217" s="129">
        <v>0</v>
      </c>
      <c r="CR217" s="129">
        <v>0</v>
      </c>
      <c r="CS217" s="129">
        <v>0</v>
      </c>
      <c r="CT217" s="129">
        <v>0.32000000000000006</v>
      </c>
      <c r="CU217" s="129">
        <v>0.04</v>
      </c>
      <c r="CV217" s="129">
        <v>0</v>
      </c>
      <c r="CW217" s="129">
        <v>0.5</v>
      </c>
      <c r="CX217" s="129">
        <v>7.0000000000000007E-2</v>
      </c>
      <c r="CY217" s="129">
        <v>0</v>
      </c>
      <c r="CZ217" s="129">
        <v>0</v>
      </c>
      <c r="DA217" s="129">
        <v>1.1299999999999999</v>
      </c>
      <c r="DB217" s="129">
        <v>1.2899999999999998</v>
      </c>
      <c r="DC217" s="129">
        <v>0</v>
      </c>
      <c r="DD217" s="129">
        <v>0.04</v>
      </c>
      <c r="DE217" s="129">
        <v>0.13</v>
      </c>
      <c r="DF217" s="129">
        <v>0</v>
      </c>
      <c r="DG217" s="129">
        <v>7.0000000000000007E-2</v>
      </c>
      <c r="DH217" s="129">
        <v>0</v>
      </c>
      <c r="DI217" s="129">
        <v>0</v>
      </c>
      <c r="DJ217" s="129">
        <v>0</v>
      </c>
      <c r="DK217" s="129">
        <v>0.51</v>
      </c>
      <c r="DL217" s="129">
        <v>0.53</v>
      </c>
      <c r="DM217" s="129">
        <v>0.31</v>
      </c>
      <c r="DN217" s="129">
        <v>0.24</v>
      </c>
      <c r="DO217" s="129">
        <v>0</v>
      </c>
      <c r="DP217" s="129">
        <v>0</v>
      </c>
      <c r="DQ217" s="129">
        <v>0.22</v>
      </c>
      <c r="DR217" s="129">
        <v>0.34000000000000008</v>
      </c>
      <c r="DS217" s="129">
        <v>1.22</v>
      </c>
      <c r="DT217" s="129">
        <v>0.19</v>
      </c>
      <c r="DU217" s="129">
        <v>0</v>
      </c>
      <c r="DV217" s="129">
        <v>0</v>
      </c>
      <c r="DW217" s="129">
        <v>0</v>
      </c>
      <c r="DX217" s="129">
        <v>0.06</v>
      </c>
      <c r="DY217" s="129">
        <v>0.37999999999999995</v>
      </c>
      <c r="DZ217" s="129">
        <v>1.92</v>
      </c>
      <c r="EA217" s="129">
        <v>0.57999999999999996</v>
      </c>
      <c r="EB217" s="129">
        <v>0.47</v>
      </c>
      <c r="EC217" s="129">
        <v>7.0000000000000007E-2</v>
      </c>
      <c r="ED217" s="129">
        <v>0</v>
      </c>
      <c r="EE217" s="129">
        <v>0.19</v>
      </c>
      <c r="EF217" s="129">
        <v>0.14000000000000001</v>
      </c>
      <c r="EG217" s="129">
        <v>0</v>
      </c>
      <c r="EH217" s="129">
        <v>0</v>
      </c>
      <c r="EI217" s="129">
        <v>0</v>
      </c>
      <c r="EJ217" s="129">
        <v>2.0299999999999998</v>
      </c>
      <c r="EK217" s="129">
        <v>2.41</v>
      </c>
      <c r="EL217" s="129">
        <v>0</v>
      </c>
      <c r="EM217" s="129">
        <v>2.96</v>
      </c>
      <c r="EN217" s="129">
        <v>0.48999999999999994</v>
      </c>
      <c r="EO217" s="129">
        <v>0.19000000000000003</v>
      </c>
      <c r="EP217" s="129">
        <v>0.2</v>
      </c>
      <c r="EQ217" s="129">
        <v>0.18000000000000002</v>
      </c>
      <c r="ER217" s="129">
        <v>0</v>
      </c>
      <c r="ES217" s="129">
        <v>0</v>
      </c>
      <c r="ET217" s="129">
        <v>0</v>
      </c>
      <c r="EU217" s="129">
        <v>0.75</v>
      </c>
      <c r="EV217">
        <f>100*SUMIF('12pxv'!$E$39:$E$492,$A217,'12pxv'!H$39:H$492)/sub_peso!EV217</f>
        <v>0.42</v>
      </c>
      <c r="EW217">
        <f>100*SUMIF('12pxv'!$E$39:$E$492,$A217,'12pxv'!I$39:I$492)/sub_peso!EW217</f>
        <v>0.25999999999999995</v>
      </c>
      <c r="EX217">
        <f>100*SUMIF('12pxv'!$E$39:$E$492,$A217,'12pxv'!J$39:J$492)/sub_peso!EX217</f>
        <v>0.19</v>
      </c>
      <c r="EY217">
        <f>100*SUMIF('12pxv'!$E$39:$E$492,$A217,'12pxv'!K$39:K$492)/sub_peso!EY217</f>
        <v>1.44</v>
      </c>
      <c r="EZ217">
        <f>100*SUMIF('12pxv'!$E$39:$E$492,$A217,'12pxv'!L$39:L$492)/sub_peso!EZ217</f>
        <v>1.1599999999999999</v>
      </c>
      <c r="FA217">
        <f>100*SUMIF('12pxv'!$E$39:$E$492,$A217,'12pxv'!M$39:M$492)/sub_peso!FA217</f>
        <v>0.87999999999999989</v>
      </c>
      <c r="FB217">
        <f>100*SUMIF('12pxv'!$E$39:$E$492,$A217,'12pxv'!N$39:N$492)/sub_peso!FB217</f>
        <v>0</v>
      </c>
      <c r="FC217">
        <f>100*SUMIF('12pxv'!$E$39:$E$492,$A217,'12pxv'!O$39:O$492)/sub_peso!FC217</f>
        <v>0</v>
      </c>
      <c r="FD217">
        <f>100*SUMIF('12pxv'!$E$39:$E$492,$A217,'12pxv'!P$39:P$492)/sub_peso!FD217</f>
        <v>0</v>
      </c>
      <c r="FE217">
        <f>100*SUMIF('12pxv'!$E$39:$E$492,$A217,'12pxv'!Q$39:Q$492)/sub_peso!FE217</f>
        <v>0</v>
      </c>
      <c r="FF217">
        <f>100*SUMIF('12pxv'!$E$39:$E$492,$A217,'12pxv'!R$39:R$492)/sub_peso!FF217</f>
        <v>0</v>
      </c>
      <c r="FG217">
        <f>100*SUMIF('12pxv'!$E$39:$E$492,$A217,'12pxv'!S$39:S$492)/sub_peso!FG217</f>
        <v>0</v>
      </c>
      <c r="FH217">
        <f>100*SUMIF('12pxv'!$E$39:$E$492,$A217,'12pxv'!T$39:T$492)/sub_peso!FH217</f>
        <v>0</v>
      </c>
      <c r="FI217">
        <f>100*SUMIF('12pxv'!$E$39:$E$492,$A217,'12pxv'!U$39:U$492)/sub_peso!FI217</f>
        <v>0</v>
      </c>
      <c r="FJ217">
        <f>100*SUMIF('12pxv'!$E$39:$E$492,$A217,'12pxv'!V$39:V$492)/sub_peso!FJ217</f>
        <v>0.2</v>
      </c>
      <c r="FK217">
        <f>100*SUMIF('12pxv'!$E$39:$E$492,$A217,'12pxv'!W$39:W$492)/sub_peso!FK217</f>
        <v>0.74</v>
      </c>
      <c r="FL217">
        <f>100*SUMIF('12pxv'!$E$39:$E$492,$A217,'12pxv'!X$39:X$492)/sub_peso!FL217</f>
        <v>0.41</v>
      </c>
      <c r="FM217">
        <f>100*SUMIF('12pxv'!$E$39:$E$492,$A217,'12pxv'!Y$39:Y$492)/sub_peso!FM217</f>
        <v>3.9999999999999994E-2</v>
      </c>
      <c r="FN217">
        <f>100*SUMIF('12pxv'!$E$39:$E$492,$A217,'12pxv'!Z$39:Z$492)/sub_peso!FN217</f>
        <v>0.2</v>
      </c>
      <c r="FO217">
        <f>100*SUMIF('12pxv'!$E$39:$E$492,$A217,'12pxv'!AA$39:AA$492)/sub_peso!FO217</f>
        <v>8.0000000000000016E-2</v>
      </c>
      <c r="FP217">
        <f>100*SUMIF('12pxv'!$E$39:$E$492,$A217,'12pxv'!AB$39:AB$492)/sub_peso!FP217</f>
        <v>0.5</v>
      </c>
      <c r="FQ217">
        <f>100*SUMIF('12pxv'!$E$39:$E$492,$A217,'12pxv'!AC$39:AC$492)/sub_peso!FQ217</f>
        <v>0.17000000000000004</v>
      </c>
      <c r="FR217">
        <f>100*SUMIF('12pxv'!$E$39:$E$492,$A217,'12pxv'!AD$39:AD$492)/sub_peso!FR217</f>
        <v>0</v>
      </c>
      <c r="FS217">
        <f>100*SUMIF('12pxv'!$E$39:$E$492,$A217,'12pxv'!AE$39:AE$492)/sub_peso!FS217</f>
        <v>0.17999999999999997</v>
      </c>
      <c r="FT217">
        <f>100*SUMIF('12pxv'!$E$39:$E$492,$A217,'12pxv'!AF$39:AF$492)/sub_peso!FT217</f>
        <v>3.28</v>
      </c>
      <c r="FU217">
        <f>100*SUMIF('12pxv'!$E$39:$E$492,$A217,'12pxv'!AG$39:AG$492)/sub_peso!FU217</f>
        <v>0.21000000000000002</v>
      </c>
      <c r="FV217">
        <f>100*SUMIF('12pxv'!$E$39:$E$492,$A217,'12pxv'!AH$39:AH$492)/sub_peso!FV217</f>
        <v>0</v>
      </c>
      <c r="FW217">
        <f>100*SUMIF('12pxv'!$E$39:$E$492,$A217,'12pxv'!AI$39:AI$492)/sub_peso!FW217</f>
        <v>0.64</v>
      </c>
      <c r="FX217">
        <f>100*SUMIF('12pxv'!$E$39:$E$492,$A217,'12pxv'!AJ$39:AJ$492)/sub_peso!FX217</f>
        <v>1.04</v>
      </c>
      <c r="FY217">
        <f>100*SUMIF('12pxv'!$E$39:$E$492,$A217,'12pxv'!AK$39:AK$492)/sub_peso!FY217</f>
        <v>0.25999999999999995</v>
      </c>
      <c r="FZ217">
        <f>100*SUMIF('12pxv'!$E$39:$E$492,$A217,'12pxv'!AL$39:AL$492)/sub_peso!FZ217</f>
        <v>0.28999999999999998</v>
      </c>
      <c r="GA217">
        <f>100*SUMIF('12pxv'!$E$39:$E$492,$A217,'12pxv'!AM$39:AM$492)/sub_peso!GA217</f>
        <v>0.03</v>
      </c>
      <c r="GB217">
        <f>100*SUMIF('12pxv'!$E$39:$E$492,$A217,'12pxv'!AN$39:AN$492)/sub_peso!GB217</f>
        <v>0.1</v>
      </c>
    </row>
    <row r="218" spans="1:184" x14ac:dyDescent="0.25">
      <c r="A218" s="60">
        <v>5101004</v>
      </c>
      <c r="B218" s="56" t="s">
        <v>220</v>
      </c>
      <c r="C218" s="129">
        <v>8.74</v>
      </c>
      <c r="D218" s="129">
        <v>0.89000000000000012</v>
      </c>
      <c r="E218" s="129">
        <v>0</v>
      </c>
      <c r="F218" s="129">
        <v>0</v>
      </c>
      <c r="G218" s="129">
        <v>0</v>
      </c>
      <c r="H218" s="129">
        <v>0</v>
      </c>
      <c r="I218" s="129">
        <v>0</v>
      </c>
      <c r="J218" s="129">
        <v>0</v>
      </c>
      <c r="K218" s="129">
        <v>0</v>
      </c>
      <c r="L218" s="129">
        <v>0</v>
      </c>
      <c r="M218" s="129">
        <v>0</v>
      </c>
      <c r="N218" s="129">
        <v>0</v>
      </c>
      <c r="O218" s="129">
        <v>0</v>
      </c>
      <c r="P218" s="129">
        <v>0</v>
      </c>
      <c r="Q218" s="129">
        <v>0</v>
      </c>
      <c r="R218" s="129">
        <v>0</v>
      </c>
      <c r="S218" s="129">
        <v>0</v>
      </c>
      <c r="T218" s="129">
        <v>0</v>
      </c>
      <c r="U218" s="129">
        <v>0</v>
      </c>
      <c r="V218" s="129">
        <v>0</v>
      </c>
      <c r="W218" s="129">
        <v>0</v>
      </c>
      <c r="X218" s="129">
        <v>0</v>
      </c>
      <c r="Y218" s="129">
        <v>0</v>
      </c>
      <c r="Z218" s="129">
        <v>7.08</v>
      </c>
      <c r="AA218" s="129">
        <v>6.03</v>
      </c>
      <c r="AB218" s="129">
        <v>0.22999999999999998</v>
      </c>
      <c r="AC218" s="129">
        <v>0</v>
      </c>
      <c r="AD218" s="129">
        <v>0</v>
      </c>
      <c r="AE218" s="129">
        <v>0</v>
      </c>
      <c r="AF218" s="129">
        <v>0</v>
      </c>
      <c r="AG218" s="129">
        <v>0</v>
      </c>
      <c r="AH218" s="129">
        <v>0</v>
      </c>
      <c r="AI218" s="129">
        <v>0</v>
      </c>
      <c r="AJ218" s="129">
        <v>0</v>
      </c>
      <c r="AK218" s="129">
        <v>0</v>
      </c>
      <c r="AL218" s="129">
        <v>0</v>
      </c>
      <c r="AM218" s="129">
        <v>0</v>
      </c>
      <c r="AN218" s="129">
        <v>0</v>
      </c>
      <c r="AO218" s="129">
        <v>0</v>
      </c>
      <c r="AP218" s="129">
        <v>0</v>
      </c>
      <c r="AQ218" s="129">
        <v>0</v>
      </c>
      <c r="AR218" s="129">
        <v>20.64</v>
      </c>
      <c r="AS218" s="129">
        <v>0.12000000000000001</v>
      </c>
      <c r="AT218" s="129">
        <v>0</v>
      </c>
      <c r="AU218" s="129">
        <v>0</v>
      </c>
      <c r="AV218" s="129">
        <v>0</v>
      </c>
      <c r="AW218" s="129">
        <v>0.48000000000000004</v>
      </c>
      <c r="AX218" s="129">
        <v>0.26</v>
      </c>
      <c r="AY218" s="129">
        <v>0</v>
      </c>
      <c r="AZ218" s="129">
        <v>0</v>
      </c>
      <c r="BA218" s="129">
        <v>0</v>
      </c>
      <c r="BB218" s="129">
        <v>0</v>
      </c>
      <c r="BC218" s="129">
        <v>0.28999999999999998</v>
      </c>
      <c r="BD218" s="129">
        <v>7.0000000000000007E-2</v>
      </c>
      <c r="BE218" s="129">
        <v>0</v>
      </c>
      <c r="BF218" s="129">
        <v>0</v>
      </c>
      <c r="BG218" s="129">
        <v>0</v>
      </c>
      <c r="BH218" s="129">
        <v>0</v>
      </c>
      <c r="BI218" s="129">
        <v>0</v>
      </c>
      <c r="BJ218" s="129">
        <v>0</v>
      </c>
      <c r="BK218" s="129">
        <v>0</v>
      </c>
      <c r="BL218" s="129">
        <v>0</v>
      </c>
      <c r="BM218" s="129">
        <v>0</v>
      </c>
      <c r="BN218" s="129">
        <v>0</v>
      </c>
      <c r="BO218" s="129">
        <v>0</v>
      </c>
      <c r="BP218" s="129">
        <v>4.0700000000000012</v>
      </c>
      <c r="BQ218" s="129">
        <v>5.87</v>
      </c>
      <c r="BR218" s="129">
        <v>0</v>
      </c>
      <c r="BS218" s="129">
        <v>0</v>
      </c>
      <c r="BT218" s="129">
        <v>0</v>
      </c>
      <c r="BU218" s="129">
        <v>0.1</v>
      </c>
      <c r="BV218" s="129">
        <v>0.23</v>
      </c>
      <c r="BW218" s="129">
        <v>0</v>
      </c>
      <c r="BX218" s="129">
        <v>0</v>
      </c>
      <c r="BY218" s="129">
        <v>0</v>
      </c>
      <c r="BZ218" s="129">
        <v>0</v>
      </c>
      <c r="CA218" s="129">
        <v>0</v>
      </c>
      <c r="CB218" s="129">
        <v>0</v>
      </c>
      <c r="CC218" s="129">
        <v>0.3</v>
      </c>
      <c r="CD218" s="129">
        <v>0.36</v>
      </c>
      <c r="CE218" s="129">
        <v>0</v>
      </c>
      <c r="CF218" s="129">
        <v>0</v>
      </c>
      <c r="CG218" s="129">
        <v>0</v>
      </c>
      <c r="CH218" s="129">
        <v>0.1</v>
      </c>
      <c r="CI218" s="129">
        <v>0</v>
      </c>
      <c r="CJ218" s="129">
        <v>0</v>
      </c>
      <c r="CK218" s="129">
        <v>0</v>
      </c>
      <c r="CL218" s="129">
        <v>0</v>
      </c>
      <c r="CM218" s="129">
        <v>6.07</v>
      </c>
      <c r="CN218" s="129">
        <v>0.3</v>
      </c>
      <c r="CO218" s="129">
        <v>0.45000000000000007</v>
      </c>
      <c r="CP218" s="129">
        <v>0.45000000000000007</v>
      </c>
      <c r="CQ218" s="129">
        <v>0</v>
      </c>
      <c r="CR218" s="129">
        <v>0</v>
      </c>
      <c r="CS218" s="129">
        <v>0</v>
      </c>
      <c r="CT218" s="129">
        <v>0</v>
      </c>
      <c r="CU218" s="129">
        <v>0</v>
      </c>
      <c r="CV218" s="129">
        <v>0.36</v>
      </c>
      <c r="CW218" s="129">
        <v>0.52999999999999992</v>
      </c>
      <c r="CX218" s="129">
        <v>0</v>
      </c>
      <c r="CY218" s="129">
        <v>0</v>
      </c>
      <c r="CZ218" s="129">
        <v>0.09</v>
      </c>
      <c r="DA218" s="129">
        <v>2.85</v>
      </c>
      <c r="DB218" s="129">
        <v>0.86</v>
      </c>
      <c r="DC218" s="129">
        <v>0</v>
      </c>
      <c r="DD218" s="129">
        <v>0</v>
      </c>
      <c r="DE218" s="129">
        <v>1.77</v>
      </c>
      <c r="DF218" s="129">
        <v>0</v>
      </c>
      <c r="DG218" s="129">
        <v>0</v>
      </c>
      <c r="DH218" s="129">
        <v>0</v>
      </c>
      <c r="DI218" s="129">
        <v>0</v>
      </c>
      <c r="DJ218" s="129">
        <v>0</v>
      </c>
      <c r="DK218" s="129">
        <v>0</v>
      </c>
      <c r="DL218" s="129">
        <v>1.41</v>
      </c>
      <c r="DM218" s="129">
        <v>3.13</v>
      </c>
      <c r="DN218" s="129">
        <v>1.6</v>
      </c>
      <c r="DO218" s="129">
        <v>0</v>
      </c>
      <c r="DP218" s="129">
        <v>0</v>
      </c>
      <c r="DQ218" s="129">
        <v>0</v>
      </c>
      <c r="DR218" s="129">
        <v>0</v>
      </c>
      <c r="DS218" s="129">
        <v>0.08</v>
      </c>
      <c r="DT218" s="129">
        <v>0.30999999999999994</v>
      </c>
      <c r="DU218" s="129">
        <v>0</v>
      </c>
      <c r="DV218" s="129">
        <v>0</v>
      </c>
      <c r="DW218" s="129">
        <v>0</v>
      </c>
      <c r="DX218" s="129">
        <v>0</v>
      </c>
      <c r="DY218" s="129">
        <v>1.57</v>
      </c>
      <c r="DZ218" s="129">
        <v>1.0299999999999998</v>
      </c>
      <c r="EA218" s="129">
        <v>0</v>
      </c>
      <c r="EB218" s="129">
        <v>0</v>
      </c>
      <c r="EC218" s="129">
        <v>0</v>
      </c>
      <c r="ED218" s="129">
        <v>0</v>
      </c>
      <c r="EE218" s="129">
        <v>0</v>
      </c>
      <c r="EF218" s="129">
        <v>0</v>
      </c>
      <c r="EG218" s="129">
        <v>0</v>
      </c>
      <c r="EH218" s="129">
        <v>0</v>
      </c>
      <c r="EI218" s="129">
        <v>0</v>
      </c>
      <c r="EJ218" s="129">
        <v>0</v>
      </c>
      <c r="EK218" s="129">
        <v>4.6900000000000004</v>
      </c>
      <c r="EL218" s="129">
        <v>3.76</v>
      </c>
      <c r="EM218" s="129">
        <v>0</v>
      </c>
      <c r="EN218" s="129">
        <v>-0.77000000000000013</v>
      </c>
      <c r="EO218" s="129">
        <v>0.56000000000000005</v>
      </c>
      <c r="EP218" s="129">
        <v>0.21</v>
      </c>
      <c r="EQ218" s="129">
        <v>0</v>
      </c>
      <c r="ER218" s="129">
        <v>0</v>
      </c>
      <c r="ES218" s="129">
        <v>0</v>
      </c>
      <c r="ET218" s="129">
        <v>0</v>
      </c>
      <c r="EU218" s="129">
        <v>0</v>
      </c>
      <c r="EV218">
        <f>100*SUMIF('12pxv'!$E$39:$E$492,$A218,'12pxv'!H$39:H$492)/sub_peso!EV218</f>
        <v>0</v>
      </c>
      <c r="EW218">
        <f>100*SUMIF('12pxv'!$E$39:$E$492,$A218,'12pxv'!I$39:I$492)/sub_peso!EW218</f>
        <v>3.3000000000000003</v>
      </c>
      <c r="EX218">
        <f>100*SUMIF('12pxv'!$E$39:$E$492,$A218,'12pxv'!J$39:J$492)/sub_peso!EX218</f>
        <v>-0.18</v>
      </c>
      <c r="EY218">
        <f>100*SUMIF('12pxv'!$E$39:$E$492,$A218,'12pxv'!K$39:K$492)/sub_peso!EY218</f>
        <v>0</v>
      </c>
      <c r="EZ218">
        <f>100*SUMIF('12pxv'!$E$39:$E$492,$A218,'12pxv'!L$39:L$492)/sub_peso!EZ218</f>
        <v>0</v>
      </c>
      <c r="FA218">
        <f>100*SUMIF('12pxv'!$E$39:$E$492,$A218,'12pxv'!M$39:M$492)/sub_peso!FA218</f>
        <v>0</v>
      </c>
      <c r="FB218">
        <f>100*SUMIF('12pxv'!$E$39:$E$492,$A218,'12pxv'!N$39:N$492)/sub_peso!FB218</f>
        <v>0</v>
      </c>
      <c r="FC218">
        <f>100*SUMIF('12pxv'!$E$39:$E$492,$A218,'12pxv'!O$39:O$492)/sub_peso!FC218</f>
        <v>0</v>
      </c>
      <c r="FD218">
        <f>100*SUMIF('12pxv'!$E$39:$E$492,$A218,'12pxv'!P$39:P$492)/sub_peso!FD218</f>
        <v>0</v>
      </c>
      <c r="FE218">
        <f>100*SUMIF('12pxv'!$E$39:$E$492,$A218,'12pxv'!Q$39:Q$492)/sub_peso!FE218</f>
        <v>0</v>
      </c>
      <c r="FF218">
        <f>100*SUMIF('12pxv'!$E$39:$E$492,$A218,'12pxv'!R$39:R$492)/sub_peso!FF218</f>
        <v>0</v>
      </c>
      <c r="FG218">
        <f>100*SUMIF('12pxv'!$E$39:$E$492,$A218,'12pxv'!S$39:S$492)/sub_peso!FG218</f>
        <v>0</v>
      </c>
      <c r="FH218">
        <f>100*SUMIF('12pxv'!$E$39:$E$492,$A218,'12pxv'!T$39:T$492)/sub_peso!FH218</f>
        <v>0</v>
      </c>
      <c r="FI218">
        <f>100*SUMIF('12pxv'!$E$39:$E$492,$A218,'12pxv'!U$39:U$492)/sub_peso!FI218</f>
        <v>1.1399999999999999</v>
      </c>
      <c r="FJ218">
        <f>100*SUMIF('12pxv'!$E$39:$E$492,$A218,'12pxv'!V$39:V$492)/sub_peso!FJ218</f>
        <v>0.13</v>
      </c>
      <c r="FK218">
        <f>100*SUMIF('12pxv'!$E$39:$E$492,$A218,'12pxv'!W$39:W$492)/sub_peso!FK218</f>
        <v>0</v>
      </c>
      <c r="FL218">
        <f>100*SUMIF('12pxv'!$E$39:$E$492,$A218,'12pxv'!X$39:X$492)/sub_peso!FL218</f>
        <v>0</v>
      </c>
      <c r="FM218">
        <f>100*SUMIF('12pxv'!$E$39:$E$492,$A218,'12pxv'!Y$39:Y$492)/sub_peso!FM218</f>
        <v>3</v>
      </c>
      <c r="FN218">
        <f>100*SUMIF('12pxv'!$E$39:$E$492,$A218,'12pxv'!Z$39:Z$492)/sub_peso!FN218</f>
        <v>-4.13</v>
      </c>
      <c r="FO218">
        <f>100*SUMIF('12pxv'!$E$39:$E$492,$A218,'12pxv'!AA$39:AA$492)/sub_peso!FO218</f>
        <v>0</v>
      </c>
      <c r="FP218">
        <f>100*SUMIF('12pxv'!$E$39:$E$492,$A218,'12pxv'!AB$39:AB$492)/sub_peso!FP218</f>
        <v>0</v>
      </c>
      <c r="FQ218">
        <f>100*SUMIF('12pxv'!$E$39:$E$492,$A218,'12pxv'!AC$39:AC$492)/sub_peso!FQ218</f>
        <v>0</v>
      </c>
      <c r="FR218">
        <f>100*SUMIF('12pxv'!$E$39:$E$492,$A218,'12pxv'!AD$39:AD$492)/sub_peso!FR218</f>
        <v>0</v>
      </c>
      <c r="FS218">
        <f>100*SUMIF('12pxv'!$E$39:$E$492,$A218,'12pxv'!AE$39:AE$492)/sub_peso!FS218</f>
        <v>0</v>
      </c>
      <c r="FT218">
        <f>100*SUMIF('12pxv'!$E$39:$E$492,$A218,'12pxv'!AF$39:AF$492)/sub_peso!FT218</f>
        <v>0</v>
      </c>
      <c r="FU218">
        <f>100*SUMIF('12pxv'!$E$39:$E$492,$A218,'12pxv'!AG$39:AG$492)/sub_peso!FU218</f>
        <v>0</v>
      </c>
      <c r="FV218">
        <f>100*SUMIF('12pxv'!$E$39:$E$492,$A218,'12pxv'!AH$39:AH$492)/sub_peso!FV218</f>
        <v>0</v>
      </c>
      <c r="FW218">
        <f>100*SUMIF('12pxv'!$E$39:$E$492,$A218,'12pxv'!AI$39:AI$492)/sub_peso!FW218</f>
        <v>0</v>
      </c>
      <c r="FX218">
        <f>100*SUMIF('12pxv'!$E$39:$E$492,$A218,'12pxv'!AJ$39:AJ$492)/sub_peso!FX218</f>
        <v>0.69</v>
      </c>
      <c r="FY218">
        <f>100*SUMIF('12pxv'!$E$39:$E$492,$A218,'12pxv'!AK$39:AK$492)/sub_peso!FY218</f>
        <v>1.18</v>
      </c>
      <c r="FZ218">
        <f>100*SUMIF('12pxv'!$E$39:$E$492,$A218,'12pxv'!AL$39:AL$492)/sub_peso!FZ218</f>
        <v>0</v>
      </c>
      <c r="GA218">
        <f>100*SUMIF('12pxv'!$E$39:$E$492,$A218,'12pxv'!AM$39:AM$492)/sub_peso!GA218</f>
        <v>0</v>
      </c>
      <c r="GB218">
        <f>100*SUMIF('12pxv'!$E$39:$E$492,$A218,'12pxv'!AN$39:AN$492)/sub_peso!GB218</f>
        <v>0</v>
      </c>
    </row>
    <row r="219" spans="1:184" x14ac:dyDescent="0.25">
      <c r="A219" s="60">
        <v>5101006</v>
      </c>
      <c r="B219" s="56" t="s">
        <v>221</v>
      </c>
      <c r="C219" s="129">
        <v>3.8299999999999996</v>
      </c>
      <c r="D219" s="129">
        <v>1.03</v>
      </c>
      <c r="E219" s="129">
        <v>0.88</v>
      </c>
      <c r="F219" s="129">
        <v>1.2899999999999998</v>
      </c>
      <c r="G219" s="129">
        <v>0.87</v>
      </c>
      <c r="H219" s="129">
        <v>2</v>
      </c>
      <c r="I219" s="129">
        <v>0.24000000000000002</v>
      </c>
      <c r="J219" s="129">
        <v>0.69</v>
      </c>
      <c r="K219" s="129">
        <v>0.18</v>
      </c>
      <c r="L219" s="129">
        <v>-0.25</v>
      </c>
      <c r="M219" s="129">
        <v>0.22000000000000003</v>
      </c>
      <c r="N219" s="129">
        <v>0.2</v>
      </c>
      <c r="O219" s="129">
        <v>0.33</v>
      </c>
      <c r="P219" s="129">
        <v>1.45</v>
      </c>
      <c r="Q219" s="129">
        <v>0.34</v>
      </c>
      <c r="R219" s="129">
        <v>-0.11</v>
      </c>
      <c r="S219" s="129">
        <v>1.59</v>
      </c>
      <c r="T219" s="129">
        <v>1.34</v>
      </c>
      <c r="U219" s="129">
        <v>0.84</v>
      </c>
      <c r="V219" s="129">
        <v>0.06</v>
      </c>
      <c r="W219" s="129">
        <v>-0.10000000000000002</v>
      </c>
      <c r="X219" s="129">
        <v>0.02</v>
      </c>
      <c r="Y219" s="129">
        <v>-7.0000000000000007E-2</v>
      </c>
      <c r="Z219" s="129">
        <v>5.52</v>
      </c>
      <c r="AA219" s="129">
        <v>5.21</v>
      </c>
      <c r="AB219" s="129">
        <v>2.06</v>
      </c>
      <c r="AC219" s="129">
        <v>0.54</v>
      </c>
      <c r="AD219" s="129">
        <v>-0.11999999999999998</v>
      </c>
      <c r="AE219" s="129">
        <v>0.25</v>
      </c>
      <c r="AF219" s="129">
        <v>0.10000000000000002</v>
      </c>
      <c r="AG219" s="129">
        <v>1.28</v>
      </c>
      <c r="AH219" s="129">
        <v>-0.01</v>
      </c>
      <c r="AI219" s="129">
        <v>-0.06</v>
      </c>
      <c r="AJ219" s="129">
        <v>0.01</v>
      </c>
      <c r="AK219" s="129">
        <v>2.9999999999999995E-2</v>
      </c>
      <c r="AL219" s="129">
        <v>1.31</v>
      </c>
      <c r="AM219" s="129">
        <v>1.32</v>
      </c>
      <c r="AN219" s="129">
        <v>-0.03</v>
      </c>
      <c r="AO219" s="129">
        <v>-0.02</v>
      </c>
      <c r="AP219" s="129">
        <v>2.4300000000000002</v>
      </c>
      <c r="AQ219" s="129">
        <v>1.2</v>
      </c>
      <c r="AR219" s="129">
        <v>7.1800000000000006</v>
      </c>
      <c r="AS219" s="129">
        <v>3.74</v>
      </c>
      <c r="AT219" s="129">
        <v>-0.17999999999999997</v>
      </c>
      <c r="AU219" s="129">
        <v>0.92</v>
      </c>
      <c r="AV219" s="129">
        <v>1.05</v>
      </c>
      <c r="AW219" s="129">
        <v>1.98</v>
      </c>
      <c r="AX219" s="129">
        <v>1.01</v>
      </c>
      <c r="AY219" s="129">
        <v>0.55000000000000004</v>
      </c>
      <c r="AZ219" s="129">
        <v>-7.0000000000000007E-2</v>
      </c>
      <c r="BA219" s="129">
        <v>0</v>
      </c>
      <c r="BB219" s="129">
        <v>0</v>
      </c>
      <c r="BC219" s="129">
        <v>1.54</v>
      </c>
      <c r="BD219" s="129">
        <v>0.9</v>
      </c>
      <c r="BE219" s="129">
        <v>0.06</v>
      </c>
      <c r="BF219" s="129">
        <v>0.27</v>
      </c>
      <c r="BG219" s="129">
        <v>0.51</v>
      </c>
      <c r="BH219" s="129">
        <v>0.93000000000000016</v>
      </c>
      <c r="BI219" s="129">
        <v>0.01</v>
      </c>
      <c r="BJ219" s="129">
        <v>0.42000000000000004</v>
      </c>
      <c r="BK219" s="129">
        <v>0.13</v>
      </c>
      <c r="BL219" s="129">
        <v>0</v>
      </c>
      <c r="BM219" s="129">
        <v>0</v>
      </c>
      <c r="BN219" s="129">
        <v>0.74</v>
      </c>
      <c r="BO219" s="129">
        <v>0.77</v>
      </c>
      <c r="BP219" s="129">
        <v>5.23</v>
      </c>
      <c r="BQ219" s="129">
        <v>2.52</v>
      </c>
      <c r="BR219" s="129">
        <v>0.01</v>
      </c>
      <c r="BS219" s="129">
        <v>0.36</v>
      </c>
      <c r="BT219" s="129">
        <v>0.85</v>
      </c>
      <c r="BU219" s="129">
        <v>-4.9999999999999996E-2</v>
      </c>
      <c r="BV219" s="129">
        <v>9.9999999999999992E-2</v>
      </c>
      <c r="BW219" s="129">
        <v>0.55000000000000004</v>
      </c>
      <c r="BX219" s="129">
        <v>0.15</v>
      </c>
      <c r="BY219" s="129">
        <v>0</v>
      </c>
      <c r="BZ219" s="129">
        <v>0.8</v>
      </c>
      <c r="CA219" s="129">
        <v>1.31</v>
      </c>
      <c r="CB219" s="129">
        <v>0.95</v>
      </c>
      <c r="CC219" s="129">
        <v>-9.0000000000000011E-2</v>
      </c>
      <c r="CD219" s="129">
        <v>-0.21</v>
      </c>
      <c r="CE219" s="129">
        <v>-0.02</v>
      </c>
      <c r="CF219" s="129">
        <v>-4.9999999999999996E-2</v>
      </c>
      <c r="CG219" s="129">
        <v>-0.05</v>
      </c>
      <c r="CH219" s="129">
        <v>3.14</v>
      </c>
      <c r="CI219" s="129">
        <v>0.95999999999999985</v>
      </c>
      <c r="CJ219" s="129">
        <v>-6.0000000000000005E-2</v>
      </c>
      <c r="CK219" s="129">
        <v>0.03</v>
      </c>
      <c r="CL219" s="129">
        <v>0.5</v>
      </c>
      <c r="CM219" s="129">
        <v>3.52</v>
      </c>
      <c r="CN219" s="129">
        <v>2.2400000000000002</v>
      </c>
      <c r="CO219" s="129">
        <v>-7.0000000000000007E-2</v>
      </c>
      <c r="CP219" s="129">
        <v>0.02</v>
      </c>
      <c r="CQ219" s="129">
        <v>0.03</v>
      </c>
      <c r="CR219" s="129">
        <v>0.26</v>
      </c>
      <c r="CS219" s="129">
        <v>0.02</v>
      </c>
      <c r="CT219" s="129">
        <v>-0.02</v>
      </c>
      <c r="CU219" s="129">
        <v>7.0000000000000007E-2</v>
      </c>
      <c r="CV219" s="129">
        <v>0.02</v>
      </c>
      <c r="CW219" s="129">
        <v>0</v>
      </c>
      <c r="CX219" s="129">
        <v>0.28000000000000003</v>
      </c>
      <c r="CY219" s="129">
        <v>1.3</v>
      </c>
      <c r="CZ219" s="129">
        <v>1.18</v>
      </c>
      <c r="DA219" s="129">
        <v>0.70000000000000007</v>
      </c>
      <c r="DB219" s="129">
        <v>0.53</v>
      </c>
      <c r="DC219" s="129">
        <v>0.17</v>
      </c>
      <c r="DD219" s="129">
        <v>-3.0000000000000002E-2</v>
      </c>
      <c r="DE219" s="129">
        <v>0.02</v>
      </c>
      <c r="DF219" s="129">
        <v>0.28999999999999998</v>
      </c>
      <c r="DG219" s="129">
        <v>5.9999999999999991E-2</v>
      </c>
      <c r="DH219" s="129">
        <v>0.31</v>
      </c>
      <c r="DI219" s="129">
        <v>0.66</v>
      </c>
      <c r="DJ219" s="129">
        <v>0.31</v>
      </c>
      <c r="DK219" s="129">
        <v>1.33</v>
      </c>
      <c r="DL219" s="129">
        <v>2.92</v>
      </c>
      <c r="DM219" s="129">
        <v>1.61</v>
      </c>
      <c r="DN219" s="129">
        <v>0.21000000000000002</v>
      </c>
      <c r="DO219" s="129">
        <v>7.0000000000000007E-2</v>
      </c>
      <c r="DP219" s="129">
        <v>0.13</v>
      </c>
      <c r="DQ219" s="129">
        <v>0.08</v>
      </c>
      <c r="DR219" s="129">
        <v>0.01</v>
      </c>
      <c r="DS219" s="129">
        <v>0.08</v>
      </c>
      <c r="DT219" s="129">
        <v>0.08</v>
      </c>
      <c r="DU219" s="129">
        <v>0.62</v>
      </c>
      <c r="DV219" s="129">
        <v>0.16999999999999998</v>
      </c>
      <c r="DW219" s="129">
        <v>0.08</v>
      </c>
      <c r="DX219" s="129">
        <v>2.9399999999999995</v>
      </c>
      <c r="DY219" s="129">
        <v>0.62</v>
      </c>
      <c r="DZ219" s="129">
        <v>0.13</v>
      </c>
      <c r="EA219" s="129">
        <v>0.14000000000000001</v>
      </c>
      <c r="EB219" s="129">
        <v>-0.02</v>
      </c>
      <c r="EC219" s="129">
        <v>0.08</v>
      </c>
      <c r="ED219" s="129">
        <v>0.05</v>
      </c>
      <c r="EE219" s="129">
        <v>0.18</v>
      </c>
      <c r="EF219" s="129">
        <v>0.32999999999999996</v>
      </c>
      <c r="EG219" s="129">
        <v>0.1</v>
      </c>
      <c r="EH219" s="129">
        <v>0</v>
      </c>
      <c r="EI219" s="129">
        <v>0.16</v>
      </c>
      <c r="EJ219" s="129">
        <v>2.5</v>
      </c>
      <c r="EK219" s="129">
        <v>0.88</v>
      </c>
      <c r="EL219" s="129">
        <v>1.4700000000000002</v>
      </c>
      <c r="EM219" s="129">
        <v>0.54</v>
      </c>
      <c r="EN219" s="129">
        <v>0.09</v>
      </c>
      <c r="EO219" s="129">
        <v>-0.11</v>
      </c>
      <c r="EP219" s="129">
        <v>0.17</v>
      </c>
      <c r="EQ219" s="129">
        <v>-0.06</v>
      </c>
      <c r="ER219" s="129">
        <v>-0.19999999999999998</v>
      </c>
      <c r="ES219" s="129">
        <v>0.03</v>
      </c>
      <c r="ET219" s="129">
        <v>-7.0000000000000007E-2</v>
      </c>
      <c r="EU219" s="129">
        <v>0.54</v>
      </c>
      <c r="EV219">
        <f>100*SUMIF('12pxv'!$E$39:$E$492,$A219,'12pxv'!H$39:H$492)/sub_peso!EV219</f>
        <v>3.23</v>
      </c>
      <c r="EW219">
        <f>100*SUMIF('12pxv'!$E$39:$E$492,$A219,'12pxv'!I$39:I$492)/sub_peso!EW219</f>
        <v>1.07</v>
      </c>
      <c r="EX219">
        <f>100*SUMIF('12pxv'!$E$39:$E$492,$A219,'12pxv'!J$39:J$492)/sub_peso!EX219</f>
        <v>0.76</v>
      </c>
      <c r="EY219">
        <f>100*SUMIF('12pxv'!$E$39:$E$492,$A219,'12pxv'!K$39:K$492)/sub_peso!EY219</f>
        <v>-5.9999999999999991E-2</v>
      </c>
      <c r="EZ219">
        <f>100*SUMIF('12pxv'!$E$39:$E$492,$A219,'12pxv'!L$39:L$492)/sub_peso!EZ219</f>
        <v>-0.1</v>
      </c>
      <c r="FA219">
        <f>100*SUMIF('12pxv'!$E$39:$E$492,$A219,'12pxv'!M$39:M$492)/sub_peso!FA219</f>
        <v>0.97</v>
      </c>
      <c r="FB219">
        <f>100*SUMIF('12pxv'!$E$39:$E$492,$A219,'12pxv'!N$39:N$492)/sub_peso!FB219</f>
        <v>0.66</v>
      </c>
      <c r="FC219">
        <f>100*SUMIF('12pxv'!$E$39:$E$492,$A219,'12pxv'!O$39:O$492)/sub_peso!FC219</f>
        <v>0.03</v>
      </c>
      <c r="FD219">
        <f>100*SUMIF('12pxv'!$E$39:$E$492,$A219,'12pxv'!P$39:P$492)/sub_peso!FD219</f>
        <v>-0.22</v>
      </c>
      <c r="FE219">
        <f>100*SUMIF('12pxv'!$E$39:$E$492,$A219,'12pxv'!Q$39:Q$492)/sub_peso!FE219</f>
        <v>-1.0000000000000002E-2</v>
      </c>
      <c r="FF219">
        <f>100*SUMIF('12pxv'!$E$39:$E$492,$A219,'12pxv'!R$39:R$492)/sub_peso!FF219</f>
        <v>-0.02</v>
      </c>
      <c r="FG219">
        <f>100*SUMIF('12pxv'!$E$39:$E$492,$A219,'12pxv'!S$39:S$492)/sub_peso!FG219</f>
        <v>-7.9999999999999988E-2</v>
      </c>
      <c r="FH219">
        <f>100*SUMIF('12pxv'!$E$39:$E$492,$A219,'12pxv'!T$39:T$492)/sub_peso!FH219</f>
        <v>2.84</v>
      </c>
      <c r="FI219">
        <f>100*SUMIF('12pxv'!$E$39:$E$492,$A219,'12pxv'!U$39:U$492)/sub_peso!FI219</f>
        <v>0.39</v>
      </c>
      <c r="FJ219">
        <f>100*SUMIF('12pxv'!$E$39:$E$492,$A219,'12pxv'!V$39:V$492)/sub_peso!FJ219</f>
        <v>0.38</v>
      </c>
      <c r="FK219">
        <f>100*SUMIF('12pxv'!$E$39:$E$492,$A219,'12pxv'!W$39:W$492)/sub_peso!FK219</f>
        <v>0.13</v>
      </c>
      <c r="FL219">
        <f>100*SUMIF('12pxv'!$E$39:$E$492,$A219,'12pxv'!X$39:X$492)/sub_peso!FL219</f>
        <v>-0.01</v>
      </c>
      <c r="FM219">
        <f>100*SUMIF('12pxv'!$E$39:$E$492,$A219,'12pxv'!Y$39:Y$492)/sub_peso!FM219</f>
        <v>1.03</v>
      </c>
      <c r="FN219">
        <f>100*SUMIF('12pxv'!$E$39:$E$492,$A219,'12pxv'!Z$39:Z$492)/sub_peso!FN219</f>
        <v>-1.69</v>
      </c>
      <c r="FO219">
        <f>100*SUMIF('12pxv'!$E$39:$E$492,$A219,'12pxv'!AA$39:AA$492)/sub_peso!FO219</f>
        <v>0</v>
      </c>
      <c r="FP219">
        <f>100*SUMIF('12pxv'!$E$39:$E$492,$A219,'12pxv'!AB$39:AB$492)/sub_peso!FP219</f>
        <v>-0.02</v>
      </c>
      <c r="FQ219">
        <f>100*SUMIF('12pxv'!$E$39:$E$492,$A219,'12pxv'!AC$39:AC$492)/sub_peso!FQ219</f>
        <v>0.22</v>
      </c>
      <c r="FR219">
        <f>100*SUMIF('12pxv'!$E$39:$E$492,$A219,'12pxv'!AD$39:AD$492)/sub_peso!FR219</f>
        <v>0</v>
      </c>
      <c r="FS219">
        <f>100*SUMIF('12pxv'!$E$39:$E$492,$A219,'12pxv'!AE$39:AE$492)/sub_peso!FS219</f>
        <v>0.25</v>
      </c>
      <c r="FT219">
        <f>100*SUMIF('12pxv'!$E$39:$E$492,$A219,'12pxv'!AF$39:AF$492)/sub_peso!FT219</f>
        <v>1.76</v>
      </c>
      <c r="FU219">
        <f>100*SUMIF('12pxv'!$E$39:$E$492,$A219,'12pxv'!AG$39:AG$492)/sub_peso!FU219</f>
        <v>0.53</v>
      </c>
      <c r="FV219">
        <f>100*SUMIF('12pxv'!$E$39:$E$492,$A219,'12pxv'!AH$39:AH$492)/sub_peso!FV219</f>
        <v>0.47</v>
      </c>
      <c r="FW219">
        <f>100*SUMIF('12pxv'!$E$39:$E$492,$A219,'12pxv'!AI$39:AI$492)/sub_peso!FW219</f>
        <v>0.35</v>
      </c>
      <c r="FX219">
        <f>100*SUMIF('12pxv'!$E$39:$E$492,$A219,'12pxv'!AJ$39:AJ$492)/sub_peso!FX219</f>
        <v>0.43000000000000005</v>
      </c>
      <c r="FY219">
        <f>100*SUMIF('12pxv'!$E$39:$E$492,$A219,'12pxv'!AK$39:AK$492)/sub_peso!FY219</f>
        <v>0.05</v>
      </c>
      <c r="FZ219">
        <f>100*SUMIF('12pxv'!$E$39:$E$492,$A219,'12pxv'!AL$39:AL$492)/sub_peso!FZ219</f>
        <v>0.16</v>
      </c>
      <c r="GA219">
        <f>100*SUMIF('12pxv'!$E$39:$E$492,$A219,'12pxv'!AM$39:AM$492)/sub_peso!GA219</f>
        <v>0.19</v>
      </c>
      <c r="GB219">
        <f>100*SUMIF('12pxv'!$E$39:$E$492,$A219,'12pxv'!AN$39:AN$492)/sub_peso!GB219</f>
        <v>0.39999999999999997</v>
      </c>
    </row>
    <row r="220" spans="1:184" x14ac:dyDescent="0.25">
      <c r="A220" s="60">
        <v>5101007</v>
      </c>
      <c r="B220" s="56" t="s">
        <v>222</v>
      </c>
      <c r="C220" s="129">
        <v>2.0499999999999998</v>
      </c>
      <c r="D220" s="129">
        <v>0</v>
      </c>
      <c r="E220" s="129">
        <v>0.21999999999999997</v>
      </c>
      <c r="F220" s="129">
        <v>0.32</v>
      </c>
      <c r="G220" s="129">
        <v>0.06</v>
      </c>
      <c r="H220" s="129">
        <v>0.24000000000000002</v>
      </c>
      <c r="I220" s="129">
        <v>-7.0000000000000007E-2</v>
      </c>
      <c r="J220" s="129">
        <v>-0.18</v>
      </c>
      <c r="K220" s="129">
        <v>0.43</v>
      </c>
      <c r="L220" s="129">
        <v>-0.55000000000000004</v>
      </c>
      <c r="M220" s="129">
        <v>0.90000000000000013</v>
      </c>
      <c r="N220" s="129">
        <v>2.77</v>
      </c>
      <c r="O220" s="129">
        <v>2.35</v>
      </c>
      <c r="P220" s="129">
        <v>0.51</v>
      </c>
      <c r="Q220" s="129">
        <v>-0.22</v>
      </c>
      <c r="R220" s="129">
        <v>0</v>
      </c>
      <c r="S220" s="129">
        <v>0</v>
      </c>
      <c r="T220" s="129">
        <v>0</v>
      </c>
      <c r="U220" s="129">
        <v>-0.17</v>
      </c>
      <c r="V220" s="129">
        <v>-0.1</v>
      </c>
      <c r="W220" s="129">
        <v>-0.02</v>
      </c>
      <c r="X220" s="129">
        <v>0.09</v>
      </c>
      <c r="Y220" s="129">
        <v>0.01</v>
      </c>
      <c r="Z220" s="129">
        <v>11.65</v>
      </c>
      <c r="AA220" s="129">
        <v>8.6</v>
      </c>
      <c r="AB220" s="129">
        <v>-0.05</v>
      </c>
      <c r="AC220" s="129">
        <v>0</v>
      </c>
      <c r="AD220" s="129">
        <v>0</v>
      </c>
      <c r="AE220" s="129">
        <v>-2.9999999999999995E-2</v>
      </c>
      <c r="AF220" s="129">
        <v>0</v>
      </c>
      <c r="AG220" s="129">
        <v>0.18</v>
      </c>
      <c r="AH220" s="129">
        <v>0</v>
      </c>
      <c r="AI220" s="129">
        <v>-0.79999999999999993</v>
      </c>
      <c r="AJ220" s="129">
        <v>0.03</v>
      </c>
      <c r="AK220" s="129">
        <v>-0.73</v>
      </c>
      <c r="AL220" s="129">
        <v>6.54</v>
      </c>
      <c r="AM220" s="129">
        <v>4.16</v>
      </c>
      <c r="AN220" s="129">
        <v>-7.0000000000000007E-2</v>
      </c>
      <c r="AO220" s="129">
        <v>-0.57999999999999996</v>
      </c>
      <c r="AP220" s="129">
        <v>0.08</v>
      </c>
      <c r="AQ220" s="129">
        <v>1.25</v>
      </c>
      <c r="AR220" s="129">
        <v>0.25</v>
      </c>
      <c r="AS220" s="129">
        <v>0.03</v>
      </c>
      <c r="AT220" s="129">
        <v>0.20000000000000004</v>
      </c>
      <c r="AU220" s="129">
        <v>-0.22</v>
      </c>
      <c r="AV220" s="129">
        <v>-7.0000000000000007E-2</v>
      </c>
      <c r="AW220" s="129">
        <v>0.14000000000000001</v>
      </c>
      <c r="AX220" s="129">
        <v>10.11</v>
      </c>
      <c r="AY220" s="129">
        <v>5.29</v>
      </c>
      <c r="AZ220" s="129">
        <v>0.01</v>
      </c>
      <c r="BA220" s="129">
        <v>-0.05</v>
      </c>
      <c r="BB220" s="129">
        <v>-0.45000000000000007</v>
      </c>
      <c r="BC220" s="129">
        <v>1.04</v>
      </c>
      <c r="BD220" s="129">
        <v>-0.62</v>
      </c>
      <c r="BE220" s="129">
        <v>-0.46</v>
      </c>
      <c r="BF220" s="129">
        <v>-0.08</v>
      </c>
      <c r="BG220" s="129">
        <v>0.03</v>
      </c>
      <c r="BH220" s="129">
        <v>-0.13</v>
      </c>
      <c r="BI220" s="129">
        <v>0.52</v>
      </c>
      <c r="BJ220" s="129">
        <v>4.9800000000000004</v>
      </c>
      <c r="BK220" s="129">
        <v>0.33</v>
      </c>
      <c r="BL220" s="129">
        <v>-0.02</v>
      </c>
      <c r="BM220" s="129">
        <v>0.09</v>
      </c>
      <c r="BN220" s="129">
        <v>0.01</v>
      </c>
      <c r="BO220" s="129">
        <v>0.43</v>
      </c>
      <c r="BP220" s="129">
        <v>0.02</v>
      </c>
      <c r="BQ220" s="129">
        <v>0.12</v>
      </c>
      <c r="BR220" s="129">
        <v>0</v>
      </c>
      <c r="BS220" s="129">
        <v>-0.34</v>
      </c>
      <c r="BT220" s="129">
        <v>0.03</v>
      </c>
      <c r="BU220" s="129">
        <v>0.05</v>
      </c>
      <c r="BV220" s="129">
        <v>14.07</v>
      </c>
      <c r="BW220" s="129">
        <v>9.9999999999999992E-2</v>
      </c>
      <c r="BX220" s="129">
        <v>0</v>
      </c>
      <c r="BY220" s="129">
        <v>0</v>
      </c>
      <c r="BZ220" s="129">
        <v>0.5</v>
      </c>
      <c r="CA220" s="129">
        <v>-0.11000000000000001</v>
      </c>
      <c r="CB220" s="129">
        <v>0.16</v>
      </c>
      <c r="CC220" s="129">
        <v>0.24</v>
      </c>
      <c r="CD220" s="129">
        <v>-7.0000000000000007E-2</v>
      </c>
      <c r="CE220" s="129">
        <v>-1.67</v>
      </c>
      <c r="CF220" s="129">
        <v>0.03</v>
      </c>
      <c r="CG220" s="129">
        <v>0.01</v>
      </c>
      <c r="CH220" s="129">
        <v>6.64</v>
      </c>
      <c r="CI220" s="129">
        <v>1.02</v>
      </c>
      <c r="CJ220" s="129">
        <v>-0.28000000000000003</v>
      </c>
      <c r="CK220" s="129">
        <v>9.9999999999999985E-3</v>
      </c>
      <c r="CL220" s="129">
        <v>-0.04</v>
      </c>
      <c r="CM220" s="129">
        <v>0.15999999999999998</v>
      </c>
      <c r="CN220" s="129">
        <v>0.22999999999999998</v>
      </c>
      <c r="CO220" s="129">
        <v>0.17</v>
      </c>
      <c r="CP220" s="129">
        <v>0.03</v>
      </c>
      <c r="CQ220" s="129">
        <v>-0.17999999999999997</v>
      </c>
      <c r="CR220" s="129">
        <v>0.03</v>
      </c>
      <c r="CS220" s="129">
        <v>-0.69</v>
      </c>
      <c r="CT220" s="129">
        <v>4.78</v>
      </c>
      <c r="CU220" s="129">
        <v>-0.05</v>
      </c>
      <c r="CV220" s="129">
        <v>-0.67</v>
      </c>
      <c r="CW220" s="129">
        <v>0.18</v>
      </c>
      <c r="CX220" s="129">
        <v>1.0000000000000002E-2</v>
      </c>
      <c r="CY220" s="129">
        <v>0.81</v>
      </c>
      <c r="CZ220" s="129">
        <v>0.34</v>
      </c>
      <c r="DA220" s="129">
        <v>0.34</v>
      </c>
      <c r="DB220" s="129">
        <v>-0.78</v>
      </c>
      <c r="DC220" s="129">
        <v>-0.49</v>
      </c>
      <c r="DD220" s="129">
        <v>-0.08</v>
      </c>
      <c r="DE220" s="129">
        <v>0.24</v>
      </c>
      <c r="DF220" s="129">
        <v>8.3800000000000008</v>
      </c>
      <c r="DG220" s="129">
        <v>-0.62999999999999989</v>
      </c>
      <c r="DH220" s="129">
        <v>-0.57999999999999996</v>
      </c>
      <c r="DI220" s="129">
        <v>0.14000000000000001</v>
      </c>
      <c r="DJ220" s="129">
        <v>0.23999999999999996</v>
      </c>
      <c r="DK220" s="129">
        <v>2.21</v>
      </c>
      <c r="DL220" s="129">
        <v>-0.27</v>
      </c>
      <c r="DM220" s="129">
        <v>-0.56999999999999995</v>
      </c>
      <c r="DN220" s="129">
        <v>-0.44</v>
      </c>
      <c r="DO220" s="129">
        <v>-0.40999999999999992</v>
      </c>
      <c r="DP220" s="129">
        <v>-0.12</v>
      </c>
      <c r="DQ220" s="129">
        <v>-0.28000000000000003</v>
      </c>
      <c r="DR220" s="129">
        <v>5.8</v>
      </c>
      <c r="DS220" s="129">
        <v>0.6</v>
      </c>
      <c r="DT220" s="129">
        <v>-0.12</v>
      </c>
      <c r="DU220" s="129">
        <v>0.1</v>
      </c>
      <c r="DV220" s="129">
        <v>-0.26</v>
      </c>
      <c r="DW220" s="129">
        <v>1.49</v>
      </c>
      <c r="DX220" s="129">
        <v>1.33</v>
      </c>
      <c r="DY220" s="129">
        <v>-0.31000000000000005</v>
      </c>
      <c r="DZ220" s="129">
        <v>-1.89</v>
      </c>
      <c r="EA220" s="129">
        <v>-0.36</v>
      </c>
      <c r="EB220" s="129">
        <v>-3.0000000000000002E-2</v>
      </c>
      <c r="EC220" s="129">
        <v>-0.38</v>
      </c>
      <c r="ED220" s="129">
        <v>1.27</v>
      </c>
      <c r="EE220" s="129">
        <v>-2.04</v>
      </c>
      <c r="EF220" s="129">
        <v>-0.13999999999999999</v>
      </c>
      <c r="EG220" s="129">
        <v>-0.77</v>
      </c>
      <c r="EH220" s="129">
        <v>0.16</v>
      </c>
      <c r="EI220" s="129">
        <v>2.58</v>
      </c>
      <c r="EJ220" s="129">
        <v>3.63</v>
      </c>
      <c r="EK220" s="129">
        <v>-2.04</v>
      </c>
      <c r="EL220" s="129">
        <v>-1.1399999999999999</v>
      </c>
      <c r="EM220" s="129">
        <v>-0.62</v>
      </c>
      <c r="EN220" s="129">
        <v>-0.36</v>
      </c>
      <c r="EO220" s="129">
        <v>0.55000000000000004</v>
      </c>
      <c r="EP220" s="129">
        <v>5.8</v>
      </c>
      <c r="EQ220" s="129">
        <v>0.23</v>
      </c>
      <c r="ER220" s="129">
        <v>0.01</v>
      </c>
      <c r="ES220" s="129">
        <v>-0.2</v>
      </c>
      <c r="ET220" s="129">
        <v>-0.42</v>
      </c>
      <c r="EU220" s="129">
        <v>1.27</v>
      </c>
      <c r="EV220">
        <f>100*SUMIF('12pxv'!$E$39:$E$492,$A220,'12pxv'!H$39:H$492)/sub_peso!EV220</f>
        <v>0.56000000000000005</v>
      </c>
      <c r="EW220">
        <f>100*SUMIF('12pxv'!$E$39:$E$492,$A220,'12pxv'!I$39:I$492)/sub_peso!EW220</f>
        <v>-0.53</v>
      </c>
      <c r="EX220">
        <f>100*SUMIF('12pxv'!$E$39:$E$492,$A220,'12pxv'!J$39:J$492)/sub_peso!EX220</f>
        <v>-0.45000000000000007</v>
      </c>
      <c r="EY220">
        <f>100*SUMIF('12pxv'!$E$39:$E$492,$A220,'12pxv'!K$39:K$492)/sub_peso!EY220</f>
        <v>-0.44999999999999996</v>
      </c>
      <c r="EZ220">
        <f>100*SUMIF('12pxv'!$E$39:$E$492,$A220,'12pxv'!L$39:L$492)/sub_peso!EZ220</f>
        <v>0.01</v>
      </c>
      <c r="FA220">
        <f>100*SUMIF('12pxv'!$E$39:$E$492,$A220,'12pxv'!M$39:M$492)/sub_peso!FA220</f>
        <v>7.0000000000000007E-2</v>
      </c>
      <c r="FB220">
        <f>100*SUMIF('12pxv'!$E$39:$E$492,$A220,'12pxv'!N$39:N$492)/sub_peso!FB220</f>
        <v>5</v>
      </c>
      <c r="FC220">
        <f>100*SUMIF('12pxv'!$E$39:$E$492,$A220,'12pxv'!O$39:O$492)/sub_peso!FC220</f>
        <v>-0.25</v>
      </c>
      <c r="FD220">
        <f>100*SUMIF('12pxv'!$E$39:$E$492,$A220,'12pxv'!P$39:P$492)/sub_peso!FD220</f>
        <v>-0.62</v>
      </c>
      <c r="FE220">
        <f>100*SUMIF('12pxv'!$E$39:$E$492,$A220,'12pxv'!Q$39:Q$492)/sub_peso!FE220</f>
        <v>0.02</v>
      </c>
      <c r="FF220">
        <f>100*SUMIF('12pxv'!$E$39:$E$492,$A220,'12pxv'!R$39:R$492)/sub_peso!FF220</f>
        <v>0.02</v>
      </c>
      <c r="FG220">
        <f>100*SUMIF('12pxv'!$E$39:$E$492,$A220,'12pxv'!S$39:S$492)/sub_peso!FG220</f>
        <v>2.38</v>
      </c>
      <c r="FH220">
        <f>100*SUMIF('12pxv'!$E$39:$E$492,$A220,'12pxv'!T$39:T$492)/sub_peso!FH220</f>
        <v>0.08</v>
      </c>
      <c r="FI220">
        <f>100*SUMIF('12pxv'!$E$39:$E$492,$A220,'12pxv'!U$39:U$492)/sub_peso!FI220</f>
        <v>-0.44</v>
      </c>
      <c r="FJ220">
        <f>100*SUMIF('12pxv'!$E$39:$E$492,$A220,'12pxv'!V$39:V$492)/sub_peso!FJ220</f>
        <v>-0.97</v>
      </c>
      <c r="FK220">
        <f>100*SUMIF('12pxv'!$E$39:$E$492,$A220,'12pxv'!W$39:W$492)/sub_peso!FK220</f>
        <v>-0.10000000000000002</v>
      </c>
      <c r="FL220">
        <f>100*SUMIF('12pxv'!$E$39:$E$492,$A220,'12pxv'!X$39:X$492)/sub_peso!FL220</f>
        <v>-0.02</v>
      </c>
      <c r="FM220">
        <f>100*SUMIF('12pxv'!$E$39:$E$492,$A220,'12pxv'!Y$39:Y$492)/sub_peso!FM220</f>
        <v>0.02</v>
      </c>
      <c r="FN220">
        <f>100*SUMIF('12pxv'!$E$39:$E$492,$A220,'12pxv'!Z$39:Z$492)/sub_peso!FN220</f>
        <v>1.44</v>
      </c>
      <c r="FO220">
        <f>100*SUMIF('12pxv'!$E$39:$E$492,$A220,'12pxv'!AA$39:AA$492)/sub_peso!FO220</f>
        <v>-0.47</v>
      </c>
      <c r="FP220">
        <f>100*SUMIF('12pxv'!$E$39:$E$492,$A220,'12pxv'!AB$39:AB$492)/sub_peso!FP220</f>
        <v>-0.62</v>
      </c>
      <c r="FQ220">
        <f>100*SUMIF('12pxv'!$E$39:$E$492,$A220,'12pxv'!AC$39:AC$492)/sub_peso!FQ220</f>
        <v>6.22</v>
      </c>
      <c r="FR220">
        <f>100*SUMIF('12pxv'!$E$39:$E$492,$A220,'12pxv'!AD$39:AD$492)/sub_peso!FR220</f>
        <v>-0.05</v>
      </c>
      <c r="FS220">
        <f>100*SUMIF('12pxv'!$E$39:$E$492,$A220,'12pxv'!AE$39:AE$492)/sub_peso!FS220</f>
        <v>1.3</v>
      </c>
      <c r="FT220">
        <f>100*SUMIF('12pxv'!$E$39:$E$492,$A220,'12pxv'!AF$39:AF$492)/sub_peso!FT220</f>
        <v>0.81</v>
      </c>
      <c r="FU220">
        <f>100*SUMIF('12pxv'!$E$39:$E$492,$A220,'12pxv'!AG$39:AG$492)/sub_peso!FU220</f>
        <v>-0.83000000000000007</v>
      </c>
      <c r="FV220">
        <f>100*SUMIF('12pxv'!$E$39:$E$492,$A220,'12pxv'!AH$39:AH$492)/sub_peso!FV220</f>
        <v>0</v>
      </c>
      <c r="FW220">
        <f>100*SUMIF('12pxv'!$E$39:$E$492,$A220,'12pxv'!AI$39:AI$492)/sub_peso!FW220</f>
        <v>-0.14000000000000001</v>
      </c>
      <c r="FX220">
        <f>100*SUMIF('12pxv'!$E$39:$E$492,$A220,'12pxv'!AJ$39:AJ$492)/sub_peso!FX220</f>
        <v>-0.25</v>
      </c>
      <c r="FY220">
        <f>100*SUMIF('12pxv'!$E$39:$E$492,$A220,'12pxv'!AK$39:AK$492)/sub_peso!FY220</f>
        <v>-0.16</v>
      </c>
      <c r="FZ220">
        <f>100*SUMIF('12pxv'!$E$39:$E$492,$A220,'12pxv'!AL$39:AL$492)/sub_peso!FZ220</f>
        <v>4.79</v>
      </c>
      <c r="GA220">
        <f>100*SUMIF('12pxv'!$E$39:$E$492,$A220,'12pxv'!AM$39:AM$492)/sub_peso!GA220</f>
        <v>0.23</v>
      </c>
      <c r="GB220">
        <f>100*SUMIF('12pxv'!$E$39:$E$492,$A220,'12pxv'!AN$39:AN$492)/sub_peso!GB220</f>
        <v>-0.44</v>
      </c>
    </row>
    <row r="221" spans="1:184" x14ac:dyDescent="0.25">
      <c r="A221" s="60">
        <v>5101010</v>
      </c>
      <c r="B221" s="56" t="s">
        <v>223</v>
      </c>
      <c r="C221" s="129">
        <v>-0.56000000000000005</v>
      </c>
      <c r="D221" s="129">
        <v>-0.5</v>
      </c>
      <c r="E221" s="129">
        <v>0.01</v>
      </c>
      <c r="F221" s="129">
        <v>0.04</v>
      </c>
      <c r="G221" s="129">
        <v>1.0000000000000002E-2</v>
      </c>
      <c r="H221" s="129">
        <v>0.02</v>
      </c>
      <c r="I221" s="129">
        <v>-0.01</v>
      </c>
      <c r="J221" s="129">
        <v>-0.5</v>
      </c>
      <c r="K221" s="129">
        <v>-0.78</v>
      </c>
      <c r="L221" s="129">
        <v>0.09</v>
      </c>
      <c r="M221" s="129">
        <v>-0.71</v>
      </c>
      <c r="N221" s="129">
        <v>10.390000000000002</v>
      </c>
      <c r="O221" s="129">
        <v>8.7499999999999982</v>
      </c>
      <c r="P221" s="129">
        <v>0</v>
      </c>
      <c r="Q221" s="129">
        <v>0</v>
      </c>
      <c r="R221" s="129">
        <v>0.13</v>
      </c>
      <c r="S221" s="129">
        <v>-0.01</v>
      </c>
      <c r="T221" s="129">
        <v>0.01</v>
      </c>
      <c r="U221" s="129">
        <v>0</v>
      </c>
      <c r="V221" s="129">
        <v>-0.35</v>
      </c>
      <c r="W221" s="129">
        <v>-1.7700000000000002</v>
      </c>
      <c r="X221" s="129">
        <v>-0.5</v>
      </c>
      <c r="Y221" s="129">
        <v>10.370000000000001</v>
      </c>
      <c r="Z221" s="129">
        <v>5.15</v>
      </c>
      <c r="AA221" s="129">
        <v>2.31</v>
      </c>
      <c r="AB221" s="129">
        <v>1.84</v>
      </c>
      <c r="AC221" s="129">
        <v>8.43</v>
      </c>
      <c r="AD221" s="129">
        <v>1.17</v>
      </c>
      <c r="AE221" s="129">
        <v>-1.65</v>
      </c>
      <c r="AF221" s="129">
        <v>1.96</v>
      </c>
      <c r="AG221" s="129">
        <v>0.77</v>
      </c>
      <c r="AH221" s="129">
        <v>0.12</v>
      </c>
      <c r="AI221" s="129">
        <v>1.45</v>
      </c>
      <c r="AJ221" s="129">
        <v>1.07</v>
      </c>
      <c r="AK221" s="129">
        <v>6.7899999999999991</v>
      </c>
      <c r="AL221" s="129">
        <v>2.46</v>
      </c>
      <c r="AM221" s="129">
        <v>7.09</v>
      </c>
      <c r="AN221" s="129">
        <v>0.03</v>
      </c>
      <c r="AO221" s="129">
        <v>11.850000000000001</v>
      </c>
      <c r="AP221" s="129">
        <v>11.35</v>
      </c>
      <c r="AQ221" s="129">
        <v>0.44000000000000006</v>
      </c>
      <c r="AR221" s="129">
        <v>0.01</v>
      </c>
      <c r="AS221" s="129">
        <v>0</v>
      </c>
      <c r="AT221" s="129">
        <v>4.7300000000000004</v>
      </c>
      <c r="AU221" s="129">
        <v>3.1700000000000004</v>
      </c>
      <c r="AV221" s="129">
        <v>2.33</v>
      </c>
      <c r="AW221" s="129">
        <v>1.79</v>
      </c>
      <c r="AX221" s="129">
        <v>0</v>
      </c>
      <c r="AY221" s="129">
        <v>9.9999999999999985E-3</v>
      </c>
      <c r="AZ221" s="129">
        <v>-0.67</v>
      </c>
      <c r="BA221" s="129">
        <v>-4.13</v>
      </c>
      <c r="BB221" s="129">
        <v>0</v>
      </c>
      <c r="BC221" s="129">
        <v>0</v>
      </c>
      <c r="BD221" s="129">
        <v>0</v>
      </c>
      <c r="BE221" s="129">
        <v>0</v>
      </c>
      <c r="BF221" s="129">
        <v>0</v>
      </c>
      <c r="BG221" s="129">
        <v>0</v>
      </c>
      <c r="BH221" s="129">
        <v>0</v>
      </c>
      <c r="BI221" s="129">
        <v>0</v>
      </c>
      <c r="BJ221" s="129">
        <v>0</v>
      </c>
      <c r="BK221" s="129">
        <v>0.17</v>
      </c>
      <c r="BL221" s="129">
        <v>0.12000000000000001</v>
      </c>
      <c r="BM221" s="129">
        <v>5.03</v>
      </c>
      <c r="BN221" s="129">
        <v>2.86</v>
      </c>
      <c r="BO221" s="129">
        <v>-2.14</v>
      </c>
      <c r="BP221" s="129">
        <v>-0.72</v>
      </c>
      <c r="BQ221" s="129">
        <v>0.51</v>
      </c>
      <c r="BR221" s="129">
        <v>-5.13</v>
      </c>
      <c r="BS221" s="129">
        <v>0</v>
      </c>
      <c r="BT221" s="129">
        <v>0</v>
      </c>
      <c r="BU221" s="129">
        <v>3.6</v>
      </c>
      <c r="BV221" s="129">
        <v>2.84</v>
      </c>
      <c r="BW221" s="129">
        <v>4.8</v>
      </c>
      <c r="BX221" s="129">
        <v>2.96</v>
      </c>
      <c r="BY221" s="129">
        <v>11.06</v>
      </c>
      <c r="BZ221" s="129">
        <v>5.0399999999999991</v>
      </c>
      <c r="CA221" s="129">
        <v>0.9</v>
      </c>
      <c r="CB221" s="129">
        <v>-1.2</v>
      </c>
      <c r="CC221" s="129">
        <v>-1.43</v>
      </c>
      <c r="CD221" s="129">
        <v>-2.91</v>
      </c>
      <c r="CE221" s="129">
        <v>-0.65</v>
      </c>
      <c r="CF221" s="129">
        <v>-0.30000000000000004</v>
      </c>
      <c r="CG221" s="129">
        <v>-1.0900000000000001</v>
      </c>
      <c r="CH221" s="129">
        <v>0.63</v>
      </c>
      <c r="CI221" s="129">
        <v>-1.9700000000000002</v>
      </c>
      <c r="CJ221" s="129">
        <v>0.31</v>
      </c>
      <c r="CK221" s="129">
        <v>-1.51</v>
      </c>
      <c r="CL221" s="129">
        <v>0.21</v>
      </c>
      <c r="CM221" s="129">
        <v>-9.9999999999999992E-2</v>
      </c>
      <c r="CN221" s="129">
        <v>0.27</v>
      </c>
      <c r="CO221" s="129">
        <v>0.27</v>
      </c>
      <c r="CP221" s="129">
        <v>3.0000000000000002E-2</v>
      </c>
      <c r="CQ221" s="129">
        <v>-0.83</v>
      </c>
      <c r="CR221" s="129">
        <v>-0.42999999999999994</v>
      </c>
      <c r="CS221" s="129">
        <v>0.38</v>
      </c>
      <c r="CT221" s="129">
        <v>0.21</v>
      </c>
      <c r="CU221" s="129">
        <v>2.19</v>
      </c>
      <c r="CV221" s="129">
        <v>0.22</v>
      </c>
      <c r="CW221" s="129">
        <v>0.32</v>
      </c>
      <c r="CX221" s="129">
        <v>0.26</v>
      </c>
      <c r="CY221" s="129">
        <v>0.21000000000000002</v>
      </c>
      <c r="CZ221" s="129">
        <v>0.12000000000000001</v>
      </c>
      <c r="DA221" s="129">
        <v>0.31</v>
      </c>
      <c r="DB221" s="129">
        <v>0.36</v>
      </c>
      <c r="DC221" s="129">
        <v>0.31</v>
      </c>
      <c r="DD221" s="129">
        <v>2.2599999999999998</v>
      </c>
      <c r="DE221" s="129">
        <v>3.7</v>
      </c>
      <c r="DF221" s="129">
        <v>0.13</v>
      </c>
      <c r="DG221" s="129">
        <v>0.22</v>
      </c>
      <c r="DH221" s="129">
        <v>0.92999999999999994</v>
      </c>
      <c r="DI221" s="129">
        <v>1.23</v>
      </c>
      <c r="DJ221" s="129">
        <v>0.73</v>
      </c>
      <c r="DK221" s="129">
        <v>1.31</v>
      </c>
      <c r="DL221" s="129">
        <v>0.86999999999999988</v>
      </c>
      <c r="DM221" s="129">
        <v>0.82000000000000006</v>
      </c>
      <c r="DN221" s="129">
        <v>0</v>
      </c>
      <c r="DO221" s="129">
        <v>-1.1299999999999999</v>
      </c>
      <c r="DP221" s="129">
        <v>-1.19</v>
      </c>
      <c r="DQ221" s="129">
        <v>1.73</v>
      </c>
      <c r="DR221" s="129">
        <v>-6.81</v>
      </c>
      <c r="DS221" s="129">
        <v>-10.97</v>
      </c>
      <c r="DT221" s="129">
        <v>3.58</v>
      </c>
      <c r="DU221" s="129">
        <v>-12.43</v>
      </c>
      <c r="DV221" s="129">
        <v>18.03</v>
      </c>
      <c r="DW221" s="129">
        <v>46.91</v>
      </c>
      <c r="DX221" s="129">
        <v>-4</v>
      </c>
      <c r="DY221" s="129">
        <v>-6.57</v>
      </c>
      <c r="DZ221" s="129">
        <v>-6.35</v>
      </c>
      <c r="EA221" s="129">
        <v>-5.120000000000001</v>
      </c>
      <c r="EB221" s="129">
        <v>-0.9</v>
      </c>
      <c r="EC221" s="129">
        <v>12.57</v>
      </c>
      <c r="ED221" s="129">
        <v>9.15</v>
      </c>
      <c r="EE221" s="129">
        <v>-10.320000000000002</v>
      </c>
      <c r="EF221" s="129">
        <v>7.58</v>
      </c>
      <c r="EG221" s="129">
        <v>3.69</v>
      </c>
      <c r="EH221" s="129">
        <v>-1.26</v>
      </c>
      <c r="EI221" s="129">
        <v>7.61</v>
      </c>
      <c r="EJ221" s="129">
        <v>6.2100000000000009</v>
      </c>
      <c r="EK221" s="129">
        <v>-11.43</v>
      </c>
      <c r="EL221" s="129">
        <v>29.13</v>
      </c>
      <c r="EM221" s="129">
        <v>-9.42</v>
      </c>
      <c r="EN221" s="129">
        <v>-11.569999999999999</v>
      </c>
      <c r="EO221" s="129">
        <v>12.830000000000002</v>
      </c>
      <c r="EP221" s="129">
        <v>3.2</v>
      </c>
      <c r="EQ221" s="129">
        <v>-5.95</v>
      </c>
      <c r="ER221" s="129">
        <v>23.4</v>
      </c>
      <c r="ES221" s="129">
        <v>14.260000000000002</v>
      </c>
      <c r="ET221" s="129">
        <v>3.91</v>
      </c>
      <c r="EU221" s="129">
        <v>-2.0499999999999998</v>
      </c>
      <c r="EV221">
        <f>100*SUMIF('12pxv'!$E$39:$E$492,$A221,'12pxv'!H$39:H$492)/sub_peso!EV221</f>
        <v>10.61</v>
      </c>
      <c r="EW221">
        <f>100*SUMIF('12pxv'!$E$39:$E$492,$A221,'12pxv'!I$39:I$492)/sub_peso!EW221</f>
        <v>-8.84</v>
      </c>
      <c r="EX221">
        <f>100*SUMIF('12pxv'!$E$39:$E$492,$A221,'12pxv'!J$39:J$492)/sub_peso!EX221</f>
        <v>1.34</v>
      </c>
      <c r="EY221">
        <f>100*SUMIF('12pxv'!$E$39:$E$492,$A221,'12pxv'!K$39:K$492)/sub_peso!EY221</f>
        <v>2.06</v>
      </c>
      <c r="EZ221">
        <f>100*SUMIF('12pxv'!$E$39:$E$492,$A221,'12pxv'!L$39:L$492)/sub_peso!EZ221</f>
        <v>-10.85</v>
      </c>
      <c r="FA221">
        <f>100*SUMIF('12pxv'!$E$39:$E$492,$A221,'12pxv'!M$39:M$492)/sub_peso!FA221</f>
        <v>0.76</v>
      </c>
      <c r="FB221">
        <f>100*SUMIF('12pxv'!$E$39:$E$492,$A221,'12pxv'!N$39:N$492)/sub_peso!FB221</f>
        <v>0.8600000000000001</v>
      </c>
      <c r="FC221">
        <f>100*SUMIF('12pxv'!$E$39:$E$492,$A221,'12pxv'!O$39:O$492)/sub_peso!FC221</f>
        <v>-4.55</v>
      </c>
      <c r="FD221">
        <f>100*SUMIF('12pxv'!$E$39:$E$492,$A221,'12pxv'!P$39:P$492)/sub_peso!FD221</f>
        <v>4.99</v>
      </c>
      <c r="FE221">
        <f>100*SUMIF('12pxv'!$E$39:$E$492,$A221,'12pxv'!Q$39:Q$492)/sub_peso!FE221</f>
        <v>1.62</v>
      </c>
      <c r="FF221">
        <f>100*SUMIF('12pxv'!$E$39:$E$492,$A221,'12pxv'!R$39:R$492)/sub_peso!FF221</f>
        <v>11.8</v>
      </c>
      <c r="FG221">
        <f>100*SUMIF('12pxv'!$E$39:$E$492,$A221,'12pxv'!S$39:S$492)/sub_peso!FG221</f>
        <v>17.12</v>
      </c>
      <c r="FH221">
        <f>100*SUMIF('12pxv'!$E$39:$E$492,$A221,'12pxv'!T$39:T$492)/sub_peso!FH221</f>
        <v>5.1500000000000012</v>
      </c>
      <c r="FI221">
        <f>100*SUMIF('12pxv'!$E$39:$E$492,$A221,'12pxv'!U$39:U$492)/sub_peso!FI221</f>
        <v>-9.9799999999999986</v>
      </c>
      <c r="FJ221">
        <f>100*SUMIF('12pxv'!$E$39:$E$492,$A221,'12pxv'!V$39:V$492)/sub_peso!FJ221</f>
        <v>-16.43</v>
      </c>
      <c r="FK221">
        <f>100*SUMIF('12pxv'!$E$39:$E$492,$A221,'12pxv'!W$39:W$492)/sub_peso!FK221</f>
        <v>-9.1199999999999992</v>
      </c>
      <c r="FL221">
        <f>100*SUMIF('12pxv'!$E$39:$E$492,$A221,'12pxv'!X$39:X$492)/sub_peso!FL221</f>
        <v>-3.43</v>
      </c>
      <c r="FM221">
        <f>100*SUMIF('12pxv'!$E$39:$E$492,$A221,'12pxv'!Y$39:Y$492)/sub_peso!FM221</f>
        <v>6.71</v>
      </c>
      <c r="FN221">
        <f>100*SUMIF('12pxv'!$E$39:$E$492,$A221,'12pxv'!Z$39:Z$492)/sub_peso!FN221</f>
        <v>0.17</v>
      </c>
      <c r="FO221">
        <f>100*SUMIF('12pxv'!$E$39:$E$492,$A221,'12pxv'!AA$39:AA$492)/sub_peso!FO221</f>
        <v>-0.61</v>
      </c>
      <c r="FP221">
        <f>100*SUMIF('12pxv'!$E$39:$E$492,$A221,'12pxv'!AB$39:AB$492)/sub_peso!FP221</f>
        <v>16.089999999999996</v>
      </c>
      <c r="FQ221">
        <f>100*SUMIF('12pxv'!$E$39:$E$492,$A221,'12pxv'!AC$39:AC$492)/sub_peso!FQ221</f>
        <v>-1.9600000000000002</v>
      </c>
      <c r="FR221">
        <f>100*SUMIF('12pxv'!$E$39:$E$492,$A221,'12pxv'!AD$39:AD$492)/sub_peso!FR221</f>
        <v>6.52</v>
      </c>
      <c r="FS221">
        <f>100*SUMIF('12pxv'!$E$39:$E$492,$A221,'12pxv'!AE$39:AE$492)/sub_peso!FS221</f>
        <v>20.13</v>
      </c>
      <c r="FT221">
        <f>100*SUMIF('12pxv'!$E$39:$E$492,$A221,'12pxv'!AF$39:AF$492)/sub_peso!FT221</f>
        <v>-15.879999999999999</v>
      </c>
      <c r="FU221">
        <f>100*SUMIF('12pxv'!$E$39:$E$492,$A221,'12pxv'!AG$39:AG$492)/sub_peso!FU221</f>
        <v>-20.55</v>
      </c>
      <c r="FV221">
        <f>100*SUMIF('12pxv'!$E$39:$E$492,$A221,'12pxv'!AH$39:AH$492)/sub_peso!FV221</f>
        <v>26.489999999999995</v>
      </c>
      <c r="FW221">
        <f>100*SUMIF('12pxv'!$E$39:$E$492,$A221,'12pxv'!AI$39:AI$492)/sub_peso!FW221</f>
        <v>-1.87</v>
      </c>
      <c r="FX221">
        <f>100*SUMIF('12pxv'!$E$39:$E$492,$A221,'12pxv'!AJ$39:AJ$492)/sub_peso!FX221</f>
        <v>-21.11</v>
      </c>
      <c r="FY221">
        <f>100*SUMIF('12pxv'!$E$39:$E$492,$A221,'12pxv'!AK$39:AK$492)/sub_peso!FY221</f>
        <v>21.95</v>
      </c>
      <c r="FZ221">
        <f>100*SUMIF('12pxv'!$E$39:$E$492,$A221,'12pxv'!AL$39:AL$492)/sub_peso!FZ221</f>
        <v>-26.859999999999996</v>
      </c>
      <c r="GA221">
        <f>100*SUMIF('12pxv'!$E$39:$E$492,$A221,'12pxv'!AM$39:AM$492)/sub_peso!GA221</f>
        <v>10.16</v>
      </c>
      <c r="GB221">
        <f>100*SUMIF('12pxv'!$E$39:$E$492,$A221,'12pxv'!AN$39:AN$492)/sub_peso!GB221</f>
        <v>17.850000000000005</v>
      </c>
    </row>
    <row r="222" spans="1:184" x14ac:dyDescent="0.25">
      <c r="A222" s="60">
        <v>5101011</v>
      </c>
      <c r="B222" s="56" t="s">
        <v>224</v>
      </c>
      <c r="C222" s="129">
        <v>9.75</v>
      </c>
      <c r="D222" s="129">
        <v>0.63</v>
      </c>
      <c r="E222" s="129">
        <v>0</v>
      </c>
      <c r="F222" s="129">
        <v>0.28999999999999992</v>
      </c>
      <c r="G222" s="129">
        <v>7.0000000000000007E-2</v>
      </c>
      <c r="H222" s="129">
        <v>0</v>
      </c>
      <c r="I222" s="129">
        <v>0</v>
      </c>
      <c r="J222" s="129">
        <v>0</v>
      </c>
      <c r="K222" s="129">
        <v>0</v>
      </c>
      <c r="L222" s="129">
        <v>0</v>
      </c>
      <c r="M222" s="129">
        <v>0.21000000000000002</v>
      </c>
      <c r="N222" s="129">
        <v>1.2</v>
      </c>
      <c r="O222" s="129">
        <v>0</v>
      </c>
      <c r="P222" s="129">
        <v>0</v>
      </c>
      <c r="Q222" s="129">
        <v>0</v>
      </c>
      <c r="R222" s="129">
        <v>0</v>
      </c>
      <c r="S222" s="129">
        <v>0.56999999999999995</v>
      </c>
      <c r="T222" s="129">
        <v>0.55000000000000004</v>
      </c>
      <c r="U222" s="129">
        <v>0</v>
      </c>
      <c r="V222" s="129">
        <v>0</v>
      </c>
      <c r="W222" s="129">
        <v>7.0000000000000007E-2</v>
      </c>
      <c r="X222" s="129">
        <v>0.4</v>
      </c>
      <c r="Y222" s="129">
        <v>7.0000000000000007E-2</v>
      </c>
      <c r="Z222" s="129">
        <v>6.27</v>
      </c>
      <c r="AA222" s="129">
        <v>5.74</v>
      </c>
      <c r="AB222" s="129">
        <v>0</v>
      </c>
      <c r="AC222" s="129">
        <v>0</v>
      </c>
      <c r="AD222" s="129">
        <v>0</v>
      </c>
      <c r="AE222" s="129">
        <v>0</v>
      </c>
      <c r="AF222" s="129">
        <v>0</v>
      </c>
      <c r="AG222" s="129">
        <v>0</v>
      </c>
      <c r="AH222" s="129">
        <v>0</v>
      </c>
      <c r="AI222" s="129">
        <v>0.71</v>
      </c>
      <c r="AJ222" s="129">
        <v>0.49</v>
      </c>
      <c r="AK222" s="129">
        <v>0</v>
      </c>
      <c r="AL222" s="129">
        <v>0</v>
      </c>
      <c r="AM222" s="129">
        <v>0</v>
      </c>
      <c r="AN222" s="129">
        <v>0</v>
      </c>
      <c r="AO222" s="129">
        <v>0</v>
      </c>
      <c r="AP222" s="129">
        <v>0</v>
      </c>
      <c r="AQ222" s="129">
        <v>0</v>
      </c>
      <c r="AR222" s="129">
        <v>4.8400000000000007</v>
      </c>
      <c r="AS222" s="129">
        <v>10.78</v>
      </c>
      <c r="AT222" s="129">
        <v>0</v>
      </c>
      <c r="AU222" s="129">
        <v>1.66</v>
      </c>
      <c r="AV222" s="129">
        <v>0.38</v>
      </c>
      <c r="AW222" s="129">
        <v>0</v>
      </c>
      <c r="AX222" s="129">
        <v>0</v>
      </c>
      <c r="AY222" s="129">
        <v>0</v>
      </c>
      <c r="AZ222" s="129">
        <v>0</v>
      </c>
      <c r="BA222" s="129">
        <v>0</v>
      </c>
      <c r="BB222" s="129">
        <v>0</v>
      </c>
      <c r="BC222" s="129">
        <v>0</v>
      </c>
      <c r="BD222" s="129">
        <v>0</v>
      </c>
      <c r="BE222" s="129">
        <v>0</v>
      </c>
      <c r="BF222" s="129">
        <v>0</v>
      </c>
      <c r="BG222" s="129">
        <v>0.44</v>
      </c>
      <c r="BH222" s="129">
        <v>0.14000000000000001</v>
      </c>
      <c r="BI222" s="129">
        <v>0</v>
      </c>
      <c r="BJ222" s="129">
        <v>-0.08</v>
      </c>
      <c r="BK222" s="129">
        <v>-0.02</v>
      </c>
      <c r="BL222" s="129">
        <v>-0.31</v>
      </c>
      <c r="BM222" s="129">
        <v>0.28999999999999998</v>
      </c>
      <c r="BN222" s="129">
        <v>0.01</v>
      </c>
      <c r="BO222" s="129">
        <v>0.01</v>
      </c>
      <c r="BP222" s="129">
        <v>6.05</v>
      </c>
      <c r="BQ222" s="129">
        <v>8.1399999999999988</v>
      </c>
      <c r="BR222" s="129">
        <v>0.14000000000000001</v>
      </c>
      <c r="BS222" s="129">
        <v>0.90000000000000013</v>
      </c>
      <c r="BT222" s="129">
        <v>0</v>
      </c>
      <c r="BU222" s="129">
        <v>0</v>
      </c>
      <c r="BV222" s="129">
        <v>0</v>
      </c>
      <c r="BW222" s="129">
        <v>0</v>
      </c>
      <c r="BX222" s="129">
        <v>0</v>
      </c>
      <c r="BY222" s="129">
        <v>0</v>
      </c>
      <c r="BZ222" s="129">
        <v>6.0000000000000005E-2</v>
      </c>
      <c r="CA222" s="129">
        <v>0.08</v>
      </c>
      <c r="CB222" s="129">
        <v>-0.17</v>
      </c>
      <c r="CC222" s="129">
        <v>-0.03</v>
      </c>
      <c r="CD222" s="129">
        <v>0.61</v>
      </c>
      <c r="CE222" s="129">
        <v>0.64</v>
      </c>
      <c r="CF222" s="129">
        <v>0</v>
      </c>
      <c r="CG222" s="129">
        <v>0</v>
      </c>
      <c r="CH222" s="129">
        <v>0</v>
      </c>
      <c r="CI222" s="129">
        <v>0.26</v>
      </c>
      <c r="CJ222" s="129">
        <v>0.06</v>
      </c>
      <c r="CK222" s="129">
        <v>0</v>
      </c>
      <c r="CL222" s="129">
        <v>0</v>
      </c>
      <c r="CM222" s="129">
        <v>6.47</v>
      </c>
      <c r="CN222" s="129">
        <v>1.98</v>
      </c>
      <c r="CO222" s="129">
        <v>-0.26</v>
      </c>
      <c r="CP222" s="129">
        <v>-0.24</v>
      </c>
      <c r="CQ222" s="129">
        <v>-7.0000000000000007E-2</v>
      </c>
      <c r="CR222" s="129">
        <v>0.11</v>
      </c>
      <c r="CS222" s="129">
        <v>0</v>
      </c>
      <c r="CT222" s="129">
        <v>0</v>
      </c>
      <c r="CU222" s="129">
        <v>0.23</v>
      </c>
      <c r="CV222" s="129">
        <v>0.06</v>
      </c>
      <c r="CW222" s="129">
        <v>0</v>
      </c>
      <c r="CX222" s="129">
        <v>0</v>
      </c>
      <c r="CY222" s="129">
        <v>0.24000000000000002</v>
      </c>
      <c r="CZ222" s="129">
        <v>0.05</v>
      </c>
      <c r="DA222" s="129">
        <v>2.2000000000000002</v>
      </c>
      <c r="DB222" s="129">
        <v>0.92000000000000015</v>
      </c>
      <c r="DC222" s="129">
        <v>0.7</v>
      </c>
      <c r="DD222" s="129">
        <v>0.43</v>
      </c>
      <c r="DE222" s="129">
        <v>0</v>
      </c>
      <c r="DF222" s="129">
        <v>0</v>
      </c>
      <c r="DG222" s="129">
        <v>0</v>
      </c>
      <c r="DH222" s="129">
        <v>0</v>
      </c>
      <c r="DI222" s="129">
        <v>0</v>
      </c>
      <c r="DJ222" s="129">
        <v>0</v>
      </c>
      <c r="DK222" s="129">
        <v>0</v>
      </c>
      <c r="DL222" s="129">
        <v>0</v>
      </c>
      <c r="DM222" s="129">
        <v>2.71</v>
      </c>
      <c r="DN222" s="129">
        <v>1.7600000000000002</v>
      </c>
      <c r="DO222" s="129">
        <v>0.91</v>
      </c>
      <c r="DP222" s="129">
        <v>0.16</v>
      </c>
      <c r="DQ222" s="129">
        <v>0</v>
      </c>
      <c r="DR222" s="129">
        <v>0</v>
      </c>
      <c r="DS222" s="129">
        <v>0</v>
      </c>
      <c r="DT222" s="129">
        <v>0</v>
      </c>
      <c r="DU222" s="129">
        <v>0</v>
      </c>
      <c r="DV222" s="129">
        <v>0</v>
      </c>
      <c r="DW222" s="129">
        <v>0</v>
      </c>
      <c r="DX222" s="129">
        <v>0</v>
      </c>
      <c r="DY222" s="129">
        <v>1.71</v>
      </c>
      <c r="DZ222" s="129">
        <v>1.1000000000000001</v>
      </c>
      <c r="EA222" s="129">
        <v>-0.03</v>
      </c>
      <c r="EB222" s="129">
        <v>0</v>
      </c>
      <c r="EC222" s="129">
        <v>0</v>
      </c>
      <c r="ED222" s="129">
        <v>0</v>
      </c>
      <c r="EE222" s="129">
        <v>0</v>
      </c>
      <c r="EF222" s="129">
        <v>0.05</v>
      </c>
      <c r="EG222" s="129">
        <v>-5.000000000000001E-2</v>
      </c>
      <c r="EH222" s="129">
        <v>0.05</v>
      </c>
      <c r="EI222" s="129">
        <v>-0.05</v>
      </c>
      <c r="EJ222" s="129">
        <v>0</v>
      </c>
      <c r="EK222" s="129">
        <v>3.05</v>
      </c>
      <c r="EL222" s="129">
        <v>3.81</v>
      </c>
      <c r="EM222" s="129">
        <v>1.52</v>
      </c>
      <c r="EN222" s="129">
        <v>0.14000000000000001</v>
      </c>
      <c r="EO222" s="129">
        <v>0</v>
      </c>
      <c r="EP222" s="129">
        <v>0</v>
      </c>
      <c r="EQ222" s="129">
        <v>0</v>
      </c>
      <c r="ER222" s="129">
        <v>0</v>
      </c>
      <c r="ES222" s="129">
        <v>0</v>
      </c>
      <c r="ET222" s="129">
        <v>0</v>
      </c>
      <c r="EU222" s="129">
        <v>0</v>
      </c>
      <c r="EV222">
        <f>100*SUMIF('12pxv'!$E$39:$E$492,$A222,'12pxv'!H$39:H$492)/sub_peso!EV222</f>
        <v>0</v>
      </c>
      <c r="EW222">
        <f>100*SUMIF('12pxv'!$E$39:$E$492,$A222,'12pxv'!I$39:I$492)/sub_peso!EW222</f>
        <v>2.8000000000000003</v>
      </c>
      <c r="EX222">
        <f>100*SUMIF('12pxv'!$E$39:$E$492,$A222,'12pxv'!J$39:J$492)/sub_peso!EX222</f>
        <v>-0.25</v>
      </c>
      <c r="EY222">
        <f>100*SUMIF('12pxv'!$E$39:$E$492,$A222,'12pxv'!K$39:K$492)/sub_peso!EY222</f>
        <v>0.74</v>
      </c>
      <c r="EZ222">
        <f>100*SUMIF('12pxv'!$E$39:$E$492,$A222,'12pxv'!L$39:L$492)/sub_peso!EZ222</f>
        <v>0.08</v>
      </c>
      <c r="FA222">
        <f>100*SUMIF('12pxv'!$E$39:$E$492,$A222,'12pxv'!M$39:M$492)/sub_peso!FA222</f>
        <v>0</v>
      </c>
      <c r="FB222">
        <f>100*SUMIF('12pxv'!$E$39:$E$492,$A222,'12pxv'!N$39:N$492)/sub_peso!FB222</f>
        <v>0</v>
      </c>
      <c r="FC222">
        <f>100*SUMIF('12pxv'!$E$39:$E$492,$A222,'12pxv'!O$39:O$492)/sub_peso!FC222</f>
        <v>0</v>
      </c>
      <c r="FD222">
        <f>100*SUMIF('12pxv'!$E$39:$E$492,$A222,'12pxv'!P$39:P$492)/sub_peso!FD222</f>
        <v>0</v>
      </c>
      <c r="FE222">
        <f>100*SUMIF('12pxv'!$E$39:$E$492,$A222,'12pxv'!Q$39:Q$492)/sub_peso!FE222</f>
        <v>0</v>
      </c>
      <c r="FF222">
        <f>100*SUMIF('12pxv'!$E$39:$E$492,$A222,'12pxv'!R$39:R$492)/sub_peso!FF222</f>
        <v>0</v>
      </c>
      <c r="FG222">
        <f>100*SUMIF('12pxv'!$E$39:$E$492,$A222,'12pxv'!S$39:S$492)/sub_peso!FG222</f>
        <v>0</v>
      </c>
      <c r="FH222">
        <f>100*SUMIF('12pxv'!$E$39:$E$492,$A222,'12pxv'!T$39:T$492)/sub_peso!FH222</f>
        <v>0</v>
      </c>
      <c r="FI222">
        <f>100*SUMIF('12pxv'!$E$39:$E$492,$A222,'12pxv'!U$39:U$492)/sub_peso!FI222</f>
        <v>0</v>
      </c>
      <c r="FJ222">
        <f>100*SUMIF('12pxv'!$E$39:$E$492,$A222,'12pxv'!V$39:V$492)/sub_peso!FJ222</f>
        <v>0</v>
      </c>
      <c r="FK222">
        <f>100*SUMIF('12pxv'!$E$39:$E$492,$A222,'12pxv'!W$39:W$492)/sub_peso!FK222</f>
        <v>2.1</v>
      </c>
      <c r="FL222">
        <f>100*SUMIF('12pxv'!$E$39:$E$492,$A222,'12pxv'!X$39:X$492)/sub_peso!FL222</f>
        <v>0.32</v>
      </c>
      <c r="FM222">
        <f>100*SUMIF('12pxv'!$E$39:$E$492,$A222,'12pxv'!Y$39:Y$492)/sub_peso!FM222</f>
        <v>2.75</v>
      </c>
      <c r="FN222">
        <f>100*SUMIF('12pxv'!$E$39:$E$492,$A222,'12pxv'!Z$39:Z$492)/sub_peso!FN222</f>
        <v>-4.97</v>
      </c>
      <c r="FO222">
        <f>100*SUMIF('12pxv'!$E$39:$E$492,$A222,'12pxv'!AA$39:AA$492)/sub_peso!FO222</f>
        <v>0</v>
      </c>
      <c r="FP222">
        <f>100*SUMIF('12pxv'!$E$39:$E$492,$A222,'12pxv'!AB$39:AB$492)/sub_peso!FP222</f>
        <v>0</v>
      </c>
      <c r="FQ222">
        <f>100*SUMIF('12pxv'!$E$39:$E$492,$A222,'12pxv'!AC$39:AC$492)/sub_peso!FQ222</f>
        <v>0</v>
      </c>
      <c r="FR222">
        <f>100*SUMIF('12pxv'!$E$39:$E$492,$A222,'12pxv'!AD$39:AD$492)/sub_peso!FR222</f>
        <v>0</v>
      </c>
      <c r="FS222">
        <f>100*SUMIF('12pxv'!$E$39:$E$492,$A222,'12pxv'!AE$39:AE$492)/sub_peso!FS222</f>
        <v>0</v>
      </c>
      <c r="FT222">
        <f>100*SUMIF('12pxv'!$E$39:$E$492,$A222,'12pxv'!AF$39:AF$492)/sub_peso!FT222</f>
        <v>0</v>
      </c>
      <c r="FU222">
        <f>100*SUMIF('12pxv'!$E$39:$E$492,$A222,'12pxv'!AG$39:AG$492)/sub_peso!FU222</f>
        <v>0</v>
      </c>
      <c r="FV222">
        <f>100*SUMIF('12pxv'!$E$39:$E$492,$A222,'12pxv'!AH$39:AH$492)/sub_peso!FV222</f>
        <v>0</v>
      </c>
      <c r="FW222">
        <f>100*SUMIF('12pxv'!$E$39:$E$492,$A222,'12pxv'!AI$39:AI$492)/sub_peso!FW222</f>
        <v>0</v>
      </c>
      <c r="FX222">
        <f>100*SUMIF('12pxv'!$E$39:$E$492,$A222,'12pxv'!AJ$39:AJ$492)/sub_peso!FX222</f>
        <v>0.88</v>
      </c>
      <c r="FY222">
        <f>100*SUMIF('12pxv'!$E$39:$E$492,$A222,'12pxv'!AK$39:AK$492)/sub_peso!FY222</f>
        <v>1.5</v>
      </c>
      <c r="FZ222">
        <f>100*SUMIF('12pxv'!$E$39:$E$492,$A222,'12pxv'!AL$39:AL$492)/sub_peso!FZ222</f>
        <v>0</v>
      </c>
      <c r="GA222">
        <f>100*SUMIF('12pxv'!$E$39:$E$492,$A222,'12pxv'!AM$39:AM$492)/sub_peso!GA222</f>
        <v>0</v>
      </c>
      <c r="GB222">
        <f>100*SUMIF('12pxv'!$E$39:$E$492,$A222,'12pxv'!AN$39:AN$492)/sub_peso!GB222</f>
        <v>0</v>
      </c>
    </row>
    <row r="223" spans="1:184" x14ac:dyDescent="0.25">
      <c r="A223" s="60">
        <v>5101022</v>
      </c>
      <c r="B223" s="56" t="s">
        <v>225</v>
      </c>
      <c r="C223" s="129">
        <v>6.2695035460992907E-2</v>
      </c>
      <c r="D223" s="129">
        <v>0</v>
      </c>
      <c r="E223" s="129">
        <v>2.1460992907801417</v>
      </c>
      <c r="F223" s="129">
        <v>0</v>
      </c>
      <c r="G223" s="129">
        <v>4.0571428571428571E-2</v>
      </c>
      <c r="H223" s="129">
        <v>0</v>
      </c>
      <c r="I223" s="129">
        <v>-4.057971014492754E-2</v>
      </c>
      <c r="J223" s="129">
        <v>0</v>
      </c>
      <c r="K223" s="129">
        <v>2.9463503649635032</v>
      </c>
      <c r="L223" s="129">
        <v>6.7304964539007098E-2</v>
      </c>
      <c r="M223" s="129">
        <v>-6.7304964539007098E-2</v>
      </c>
      <c r="N223" s="129">
        <v>0</v>
      </c>
      <c r="O223" s="129">
        <v>0</v>
      </c>
      <c r="P223" s="129">
        <v>0</v>
      </c>
      <c r="Q223" s="129">
        <v>0</v>
      </c>
      <c r="R223" s="129">
        <v>1.762043795620438</v>
      </c>
      <c r="S223" s="129">
        <v>8.2505755395683469</v>
      </c>
      <c r="T223" s="129">
        <v>3.9828859060402686</v>
      </c>
      <c r="U223" s="129">
        <v>0</v>
      </c>
      <c r="V223" s="129">
        <v>0</v>
      </c>
      <c r="W223" s="129">
        <v>0</v>
      </c>
      <c r="X223" s="129">
        <v>-3.7493333333333334</v>
      </c>
      <c r="Y223" s="129">
        <v>0</v>
      </c>
      <c r="Z223" s="129">
        <v>2.4114685314685316</v>
      </c>
      <c r="AA223" s="129">
        <v>0</v>
      </c>
      <c r="AB223" s="129">
        <v>0</v>
      </c>
      <c r="AC223" s="129">
        <v>1.23056338028169</v>
      </c>
      <c r="AD223" s="129">
        <v>3.7604225352112675</v>
      </c>
      <c r="AE223" s="129">
        <v>3.3572108843537416</v>
      </c>
      <c r="AF223" s="129">
        <v>-1.0172847682119206</v>
      </c>
      <c r="AG223" s="129">
        <v>0</v>
      </c>
      <c r="AH223" s="129">
        <v>-0.51333333333333331</v>
      </c>
      <c r="AI223" s="129">
        <v>-1.1764383561643834</v>
      </c>
      <c r="AJ223" s="129">
        <v>-1.1591608391608395</v>
      </c>
      <c r="AK223" s="129">
        <v>-8.3191489361702134E-2</v>
      </c>
      <c r="AL223" s="129">
        <v>7.033404255319148</v>
      </c>
      <c r="AM223" s="129">
        <v>0</v>
      </c>
      <c r="AN223" s="129">
        <v>0</v>
      </c>
      <c r="AO223" s="129">
        <v>0</v>
      </c>
      <c r="AP223" s="129">
        <v>4.8899999999999997</v>
      </c>
      <c r="AQ223" s="129">
        <v>2.4828571428571427</v>
      </c>
      <c r="AR223" s="129">
        <v>6.5123287671232886</v>
      </c>
      <c r="AS223" s="129">
        <v>2.9380921052631583</v>
      </c>
      <c r="AT223" s="129">
        <v>-2.192207792207792</v>
      </c>
      <c r="AU223" s="129">
        <v>-2.075973154362416</v>
      </c>
      <c r="AV223" s="129">
        <v>-0.35255172413793101</v>
      </c>
      <c r="AW223" s="129">
        <v>0</v>
      </c>
      <c r="AX223" s="129">
        <v>2.7450000000000001</v>
      </c>
      <c r="AY223" s="129">
        <v>0</v>
      </c>
      <c r="AZ223" s="129">
        <v>-0.34527397260273973</v>
      </c>
      <c r="BA223" s="129">
        <v>-0.82638888888888884</v>
      </c>
      <c r="BB223" s="129">
        <v>0</v>
      </c>
      <c r="BC223" s="129">
        <v>0.58422535211267601</v>
      </c>
      <c r="BD223" s="129">
        <v>0.96253521126760544</v>
      </c>
      <c r="BE223" s="129">
        <v>0</v>
      </c>
      <c r="BF223" s="129">
        <v>-0.3954609929078014</v>
      </c>
      <c r="BG223" s="129">
        <v>0</v>
      </c>
      <c r="BH223" s="129">
        <v>0</v>
      </c>
      <c r="BI223" s="129">
        <v>0</v>
      </c>
      <c r="BJ223" s="129">
        <v>0</v>
      </c>
      <c r="BK223" s="129">
        <v>0</v>
      </c>
      <c r="BL223" s="129">
        <v>0</v>
      </c>
      <c r="BM223" s="129">
        <v>0</v>
      </c>
      <c r="BN223" s="129">
        <v>0</v>
      </c>
      <c r="BO223" s="129">
        <v>0</v>
      </c>
      <c r="BP223" s="129">
        <v>1.8392592592592591</v>
      </c>
      <c r="BQ223" s="129">
        <v>0.90474452554744522</v>
      </c>
      <c r="BR223" s="129">
        <v>0</v>
      </c>
      <c r="BS223" s="129">
        <v>0</v>
      </c>
      <c r="BT223" s="129">
        <v>0</v>
      </c>
      <c r="BU223" s="129">
        <v>0</v>
      </c>
      <c r="BV223" s="129">
        <v>0</v>
      </c>
      <c r="BW223" s="129">
        <v>0</v>
      </c>
      <c r="BX223" s="129">
        <v>0</v>
      </c>
      <c r="BY223" s="129">
        <v>0</v>
      </c>
      <c r="BZ223" s="129">
        <v>0</v>
      </c>
      <c r="CA223" s="129">
        <v>0</v>
      </c>
      <c r="CB223" s="129">
        <v>0.69230769230769218</v>
      </c>
      <c r="CC223" s="129">
        <v>0.3175572519083969</v>
      </c>
      <c r="CD223" s="129">
        <v>0.155</v>
      </c>
      <c r="CE223" s="129">
        <v>1.0299999999999998</v>
      </c>
      <c r="CF223" s="129">
        <v>3.5155725190839697</v>
      </c>
      <c r="CG223" s="129">
        <v>0</v>
      </c>
      <c r="CH223" s="129">
        <v>1.8782706766917294</v>
      </c>
      <c r="CI223" s="129">
        <v>-1.7083211678832118</v>
      </c>
      <c r="CJ223" s="129">
        <v>-0.59313432835820878</v>
      </c>
      <c r="CK223" s="129">
        <v>0</v>
      </c>
      <c r="CL223" s="129">
        <v>0</v>
      </c>
      <c r="CM223" s="129">
        <v>0</v>
      </c>
      <c r="CN223" s="129">
        <v>0.26750000000000007</v>
      </c>
      <c r="CO223" s="129">
        <v>1.0504580152671754</v>
      </c>
      <c r="CP223" s="129">
        <v>3.0139694656488554</v>
      </c>
      <c r="CQ223" s="129">
        <v>2.6414814814814811</v>
      </c>
      <c r="CR223" s="129">
        <v>4.5109489051094888E-2</v>
      </c>
      <c r="CS223" s="129">
        <v>4.7153284671532847E-2</v>
      </c>
      <c r="CT223" s="129">
        <v>0.411970802919708</v>
      </c>
      <c r="CU223" s="129">
        <v>0</v>
      </c>
      <c r="CV223" s="129">
        <v>-0.41897810218978099</v>
      </c>
      <c r="CW223" s="129">
        <v>5.4999999999999993E-2</v>
      </c>
      <c r="CX223" s="129">
        <v>0.74066666666666658</v>
      </c>
      <c r="CY223" s="129">
        <v>2.1825000000000001</v>
      </c>
      <c r="CZ223" s="129">
        <v>0</v>
      </c>
      <c r="DA223" s="129">
        <v>0</v>
      </c>
      <c r="DB223" s="129">
        <v>0</v>
      </c>
      <c r="DC223" s="129">
        <v>-4.2985074626865669E-2</v>
      </c>
      <c r="DD223" s="129">
        <v>0</v>
      </c>
      <c r="DE223" s="129">
        <v>4.0902255639097752E-2</v>
      </c>
      <c r="DF223" s="129">
        <v>0.55757575757575761</v>
      </c>
      <c r="DG223" s="129">
        <v>0.14545454545454545</v>
      </c>
      <c r="DH223" s="129">
        <v>0</v>
      </c>
      <c r="DI223" s="129">
        <v>0</v>
      </c>
      <c r="DJ223" s="129">
        <v>0</v>
      </c>
      <c r="DK223" s="129">
        <v>0</v>
      </c>
      <c r="DL223" s="129">
        <v>0.37343511450381683</v>
      </c>
      <c r="DM223" s="129">
        <v>0.25415384615384612</v>
      </c>
      <c r="DN223" s="129">
        <v>-7.6899224806201552E-2</v>
      </c>
      <c r="DO223" s="129">
        <v>3.5553488372093018</v>
      </c>
      <c r="DP223" s="129">
        <v>3.4281203007518797</v>
      </c>
      <c r="DQ223" s="129">
        <v>0</v>
      </c>
      <c r="DR223" s="129">
        <v>0</v>
      </c>
      <c r="DS223" s="129">
        <v>0</v>
      </c>
      <c r="DT223" s="129">
        <v>0</v>
      </c>
      <c r="DU223" s="129">
        <v>0</v>
      </c>
      <c r="DV223" s="129">
        <v>0</v>
      </c>
      <c r="DW223" s="129">
        <v>3.5591911764705881</v>
      </c>
      <c r="DX223" s="129">
        <v>3.4582014388489211</v>
      </c>
      <c r="DY223" s="129">
        <v>0</v>
      </c>
      <c r="DZ223" s="129">
        <v>0</v>
      </c>
      <c r="EA223" s="129">
        <v>0</v>
      </c>
      <c r="EB223" s="129">
        <v>0</v>
      </c>
      <c r="EC223" s="129">
        <v>0</v>
      </c>
      <c r="ED223" s="129">
        <v>0</v>
      </c>
      <c r="EE223" s="129">
        <v>0</v>
      </c>
      <c r="EF223" s="129">
        <v>0</v>
      </c>
      <c r="EG223" s="129">
        <v>0</v>
      </c>
      <c r="EH223" s="129">
        <v>0</v>
      </c>
      <c r="EI223" s="129">
        <v>0.22814814814814818</v>
      </c>
      <c r="EJ223" s="129">
        <v>0</v>
      </c>
      <c r="EK223" s="129">
        <v>0</v>
      </c>
      <c r="EL223" s="129">
        <v>0</v>
      </c>
      <c r="EM223" s="129">
        <v>0</v>
      </c>
      <c r="EN223" s="129">
        <v>0</v>
      </c>
      <c r="EO223" s="129">
        <v>0</v>
      </c>
      <c r="EP223" s="129">
        <v>0</v>
      </c>
      <c r="EQ223" s="129">
        <v>0</v>
      </c>
      <c r="ER223" s="129">
        <v>0</v>
      </c>
      <c r="ES223" s="129">
        <v>0</v>
      </c>
      <c r="ET223" s="129">
        <v>0</v>
      </c>
      <c r="EU223" s="129">
        <v>0</v>
      </c>
      <c r="EV223">
        <f>100*SUMIF('12pxv'!$E$39:$E$492,$A223,'12pxv'!H$39:H$492)/sub_peso!EV223</f>
        <v>0</v>
      </c>
      <c r="EW223">
        <f>100*SUMIF('12pxv'!$E$39:$E$492,$A223,'12pxv'!I$39:I$492)/sub_peso!EW223</f>
        <v>-0.28999999999999998</v>
      </c>
      <c r="EX223">
        <f>100*SUMIF('12pxv'!$E$39:$E$492,$A223,'12pxv'!J$39:J$492)/sub_peso!EX223</f>
        <v>0</v>
      </c>
      <c r="EY223">
        <f>100*SUMIF('12pxv'!$E$39:$E$492,$A223,'12pxv'!K$39:K$492)/sub_peso!EY223</f>
        <v>0</v>
      </c>
      <c r="EZ223">
        <f>100*SUMIF('12pxv'!$E$39:$E$492,$A223,'12pxv'!L$39:L$492)/sub_peso!EZ223</f>
        <v>0</v>
      </c>
      <c r="FA223">
        <f>100*SUMIF('12pxv'!$E$39:$E$492,$A223,'12pxv'!M$39:M$492)/sub_peso!FA223</f>
        <v>0</v>
      </c>
      <c r="FB223">
        <f>100*SUMIF('12pxv'!$E$39:$E$492,$A223,'12pxv'!N$39:N$492)/sub_peso!FB223</f>
        <v>21.26</v>
      </c>
      <c r="FC223">
        <f>100*SUMIF('12pxv'!$E$39:$E$492,$A223,'12pxv'!O$39:O$492)/sub_peso!FC223</f>
        <v>-17.53</v>
      </c>
      <c r="FD223">
        <f>100*SUMIF('12pxv'!$E$39:$E$492,$A223,'12pxv'!P$39:P$492)/sub_peso!FD223</f>
        <v>0</v>
      </c>
      <c r="FE223">
        <f>100*SUMIF('12pxv'!$E$39:$E$492,$A223,'12pxv'!Q$39:Q$492)/sub_peso!FE223</f>
        <v>0</v>
      </c>
      <c r="FF223">
        <f>100*SUMIF('12pxv'!$E$39:$E$492,$A223,'12pxv'!R$39:R$492)/sub_peso!FF223</f>
        <v>0</v>
      </c>
      <c r="FG223">
        <f>100*SUMIF('12pxv'!$E$39:$E$492,$A223,'12pxv'!S$39:S$492)/sub_peso!FG223</f>
        <v>0</v>
      </c>
      <c r="FH223">
        <f>100*SUMIF('12pxv'!$E$39:$E$492,$A223,'12pxv'!T$39:T$492)/sub_peso!FH223</f>
        <v>1.01</v>
      </c>
      <c r="FI223">
        <f>100*SUMIF('12pxv'!$E$39:$E$492,$A223,'12pxv'!U$39:U$492)/sub_peso!FI223</f>
        <v>6.7</v>
      </c>
      <c r="FJ223">
        <f>100*SUMIF('12pxv'!$E$39:$E$492,$A223,'12pxv'!V$39:V$492)/sub_peso!FJ223</f>
        <v>-4.45</v>
      </c>
      <c r="FK223">
        <f>100*SUMIF('12pxv'!$E$39:$E$492,$A223,'12pxv'!W$39:W$492)/sub_peso!FK223</f>
        <v>0</v>
      </c>
      <c r="FL223">
        <f>100*SUMIF('12pxv'!$E$39:$E$492,$A223,'12pxv'!X$39:X$492)/sub_peso!FL223</f>
        <v>0</v>
      </c>
      <c r="FM223">
        <f>100*SUMIF('12pxv'!$E$39:$E$492,$A223,'12pxv'!Y$39:Y$492)/sub_peso!FM223</f>
        <v>0</v>
      </c>
      <c r="FN223">
        <f>100*SUMIF('12pxv'!$E$39:$E$492,$A223,'12pxv'!Z$39:Z$492)/sub_peso!FN223</f>
        <v>34.580000000000005</v>
      </c>
      <c r="FO223">
        <f>100*SUMIF('12pxv'!$E$39:$E$492,$A223,'12pxv'!AA$39:AA$492)/sub_peso!FO223</f>
        <v>-0.32</v>
      </c>
      <c r="FP223">
        <f>100*SUMIF('12pxv'!$E$39:$E$492,$A223,'12pxv'!AB$39:AB$492)/sub_peso!FP223</f>
        <v>0.16</v>
      </c>
      <c r="FQ223">
        <f>100*SUMIF('12pxv'!$E$39:$E$492,$A223,'12pxv'!AC$39:AC$492)/sub_peso!FQ223</f>
        <v>0</v>
      </c>
      <c r="FR223">
        <f>100*SUMIF('12pxv'!$E$39:$E$492,$A223,'12pxv'!AD$39:AD$492)/sub_peso!FR223</f>
        <v>0</v>
      </c>
      <c r="FS223">
        <f>100*SUMIF('12pxv'!$E$39:$E$492,$A223,'12pxv'!AE$39:AE$492)/sub_peso!FS223</f>
        <v>0</v>
      </c>
      <c r="FT223">
        <f>100*SUMIF('12pxv'!$E$39:$E$492,$A223,'12pxv'!AF$39:AF$492)/sub_peso!FT223</f>
        <v>0</v>
      </c>
      <c r="FU223">
        <f>100*SUMIF('12pxv'!$E$39:$E$492,$A223,'12pxv'!AG$39:AG$492)/sub_peso!FU223</f>
        <v>0</v>
      </c>
      <c r="FV223">
        <f>100*SUMIF('12pxv'!$E$39:$E$492,$A223,'12pxv'!AH$39:AH$492)/sub_peso!FV223</f>
        <v>-0.16</v>
      </c>
      <c r="FW223">
        <f>100*SUMIF('12pxv'!$E$39:$E$492,$A223,'12pxv'!AI$39:AI$492)/sub_peso!FW223</f>
        <v>-0.16</v>
      </c>
      <c r="FX223">
        <f>100*SUMIF('12pxv'!$E$39:$E$492,$A223,'12pxv'!AJ$39:AJ$492)/sub_peso!FX223</f>
        <v>0</v>
      </c>
      <c r="FY223">
        <f>100*SUMIF('12pxv'!$E$39:$E$492,$A223,'12pxv'!AK$39:AK$492)/sub_peso!FY223</f>
        <v>-0.16</v>
      </c>
      <c r="FZ223">
        <f>100*SUMIF('12pxv'!$E$39:$E$492,$A223,'12pxv'!AL$39:AL$492)/sub_peso!FZ223</f>
        <v>0</v>
      </c>
      <c r="GA223">
        <f>100*SUMIF('12pxv'!$E$39:$E$492,$A223,'12pxv'!AM$39:AM$492)/sub_peso!GA223</f>
        <v>0.80000000000000016</v>
      </c>
      <c r="GB223">
        <f>100*SUMIF('12pxv'!$E$39:$E$492,$A223,'12pxv'!AN$39:AN$492)/sub_peso!GB223</f>
        <v>-0.49000000000000005</v>
      </c>
    </row>
    <row r="224" spans="1:184" x14ac:dyDescent="0.25">
      <c r="A224" s="60">
        <v>5101026</v>
      </c>
      <c r="B224" s="56" t="s">
        <v>226</v>
      </c>
      <c r="C224" s="129">
        <v>2.06</v>
      </c>
      <c r="D224" s="129">
        <v>-0.89</v>
      </c>
      <c r="E224" s="129">
        <v>-7.0000000000000021E-2</v>
      </c>
      <c r="F224" s="129">
        <v>1.58</v>
      </c>
      <c r="G224" s="129">
        <v>-2.2000000000000002</v>
      </c>
      <c r="H224" s="129">
        <v>0.28999999999999998</v>
      </c>
      <c r="I224" s="129">
        <v>-0.73</v>
      </c>
      <c r="J224" s="129">
        <v>-0.54</v>
      </c>
      <c r="K224" s="129">
        <v>2.2200000000000002</v>
      </c>
      <c r="L224" s="129">
        <v>-1.1399999999999999</v>
      </c>
      <c r="M224" s="129">
        <v>1.1699999999999997</v>
      </c>
      <c r="N224" s="129">
        <v>-0.21</v>
      </c>
      <c r="O224" s="129">
        <v>1.1599999999999999</v>
      </c>
      <c r="P224" s="129">
        <v>0.7</v>
      </c>
      <c r="Q224" s="129">
        <v>-0.71</v>
      </c>
      <c r="R224" s="129">
        <v>6.9999999999999993E-2</v>
      </c>
      <c r="S224" s="129">
        <v>0.42000000000000004</v>
      </c>
      <c r="T224" s="129">
        <v>0.80999999999999994</v>
      </c>
      <c r="U224" s="129">
        <v>0</v>
      </c>
      <c r="V224" s="129">
        <v>0.39</v>
      </c>
      <c r="W224" s="129">
        <v>0.32</v>
      </c>
      <c r="X224" s="129">
        <v>-0.13</v>
      </c>
      <c r="Y224" s="129">
        <v>-0.17</v>
      </c>
      <c r="Z224" s="129">
        <v>-8.0000000000000016E-2</v>
      </c>
      <c r="AA224" s="129">
        <v>0.14000000000000001</v>
      </c>
      <c r="AB224" s="129">
        <v>0.75</v>
      </c>
      <c r="AC224" s="129">
        <v>-0.6399999999999999</v>
      </c>
      <c r="AD224" s="129">
        <v>0.32</v>
      </c>
      <c r="AE224" s="129">
        <v>-0.89</v>
      </c>
      <c r="AF224" s="129">
        <v>0.44</v>
      </c>
      <c r="AG224" s="129">
        <v>4.88</v>
      </c>
      <c r="AH224" s="129">
        <v>2.2799999999999998</v>
      </c>
      <c r="AI224" s="129">
        <v>-0.12</v>
      </c>
      <c r="AJ224" s="129">
        <v>0.51</v>
      </c>
      <c r="AK224" s="129">
        <v>0.48000000000000004</v>
      </c>
      <c r="AL224" s="129">
        <v>0.57999999999999996</v>
      </c>
      <c r="AM224" s="129">
        <v>0.1</v>
      </c>
      <c r="AN224" s="129">
        <v>-0.14999999999999997</v>
      </c>
      <c r="AO224" s="129">
        <v>0.68</v>
      </c>
      <c r="AP224" s="129">
        <v>0.78000000000000014</v>
      </c>
      <c r="AQ224" s="129">
        <v>0.24</v>
      </c>
      <c r="AR224" s="129">
        <v>0.32</v>
      </c>
      <c r="AS224" s="129">
        <v>3.18</v>
      </c>
      <c r="AT224" s="129">
        <v>3.0599999999999996</v>
      </c>
      <c r="AU224" s="129">
        <v>1.22</v>
      </c>
      <c r="AV224" s="129">
        <v>0.57999999999999996</v>
      </c>
      <c r="AW224" s="129">
        <v>-0.2</v>
      </c>
      <c r="AX224" s="129">
        <v>0.17</v>
      </c>
      <c r="AY224" s="129">
        <v>0.26</v>
      </c>
      <c r="AZ224" s="129">
        <v>-0.22</v>
      </c>
      <c r="BA224" s="129">
        <v>-0.40000000000000008</v>
      </c>
      <c r="BB224" s="129">
        <v>-0.43</v>
      </c>
      <c r="BC224" s="129">
        <v>-5.9999999999999991E-2</v>
      </c>
      <c r="BD224" s="129">
        <v>0.26</v>
      </c>
      <c r="BE224" s="129">
        <v>2.64</v>
      </c>
      <c r="BF224" s="129">
        <v>2.91</v>
      </c>
      <c r="BG224" s="129">
        <v>1.43</v>
      </c>
      <c r="BH224" s="129">
        <v>-0.32999999999999996</v>
      </c>
      <c r="BI224" s="129">
        <v>0.17</v>
      </c>
      <c r="BJ224" s="129">
        <v>-0.79999999999999993</v>
      </c>
      <c r="BK224" s="129">
        <v>-0.26</v>
      </c>
      <c r="BL224" s="129">
        <v>0.33</v>
      </c>
      <c r="BM224" s="129">
        <v>0.26</v>
      </c>
      <c r="BN224" s="129">
        <v>-0.24</v>
      </c>
      <c r="BO224" s="129">
        <v>-0.56999999999999995</v>
      </c>
      <c r="BP224" s="129">
        <v>0.2</v>
      </c>
      <c r="BQ224" s="129">
        <v>1.9100000000000001</v>
      </c>
      <c r="BR224" s="129">
        <v>3.4700000000000006</v>
      </c>
      <c r="BS224" s="129">
        <v>2.3899999999999997</v>
      </c>
      <c r="BT224" s="129">
        <v>-0.1</v>
      </c>
      <c r="BU224" s="129">
        <v>0.72</v>
      </c>
      <c r="BV224" s="129">
        <v>0.24000000000000002</v>
      </c>
      <c r="BW224" s="129">
        <v>0.61</v>
      </c>
      <c r="BX224" s="129">
        <v>0.16000000000000003</v>
      </c>
      <c r="BY224" s="129">
        <v>7.0000000000000007E-2</v>
      </c>
      <c r="BZ224" s="129">
        <v>-0.03</v>
      </c>
      <c r="CA224" s="129">
        <v>0.11</v>
      </c>
      <c r="CB224" s="129">
        <v>0.66999999999999993</v>
      </c>
      <c r="CC224" s="129">
        <v>2.1</v>
      </c>
      <c r="CD224" s="129">
        <v>1.67</v>
      </c>
      <c r="CE224" s="129">
        <v>0.71</v>
      </c>
      <c r="CF224" s="129">
        <v>0.27</v>
      </c>
      <c r="CG224" s="129">
        <v>-0.11</v>
      </c>
      <c r="CH224" s="129">
        <v>0.37</v>
      </c>
      <c r="CI224" s="129">
        <v>-0.41</v>
      </c>
      <c r="CJ224" s="129">
        <v>-0.73</v>
      </c>
      <c r="CK224" s="129">
        <v>-0.11999999999999998</v>
      </c>
      <c r="CL224" s="129">
        <v>-0.04</v>
      </c>
      <c r="CM224" s="129">
        <v>-1.9999999999999997E-2</v>
      </c>
      <c r="CN224" s="129">
        <v>0</v>
      </c>
      <c r="CO224" s="129">
        <v>0.78</v>
      </c>
      <c r="CP224" s="129">
        <v>0.05</v>
      </c>
      <c r="CQ224" s="129">
        <v>0.19999999999999998</v>
      </c>
      <c r="CR224" s="129">
        <v>-0.13999999999999999</v>
      </c>
      <c r="CS224" s="129">
        <v>0.08</v>
      </c>
      <c r="CT224" s="129">
        <v>0.03</v>
      </c>
      <c r="CU224" s="129">
        <v>0.06</v>
      </c>
      <c r="CV224" s="129">
        <v>-0.03</v>
      </c>
      <c r="CW224" s="129">
        <v>0.48</v>
      </c>
      <c r="CX224" s="129">
        <v>-0.08</v>
      </c>
      <c r="CY224" s="129">
        <v>0</v>
      </c>
      <c r="CZ224" s="129">
        <v>0</v>
      </c>
      <c r="DA224" s="129">
        <v>2.81</v>
      </c>
      <c r="DB224" s="129">
        <v>0.58000000000000007</v>
      </c>
      <c r="DC224" s="129">
        <v>0.1</v>
      </c>
      <c r="DD224" s="129">
        <v>3.0000000000000002E-2</v>
      </c>
      <c r="DE224" s="129">
        <v>0.68</v>
      </c>
      <c r="DF224" s="129">
        <v>0.34</v>
      </c>
      <c r="DG224" s="129">
        <v>0.43</v>
      </c>
      <c r="DH224" s="129">
        <v>0.27999999999999997</v>
      </c>
      <c r="DI224" s="129">
        <v>0.35</v>
      </c>
      <c r="DJ224" s="129">
        <v>0.03</v>
      </c>
      <c r="DK224" s="129">
        <v>-1.07</v>
      </c>
      <c r="DL224" s="129">
        <v>1.24</v>
      </c>
      <c r="DM224" s="129">
        <v>3.34</v>
      </c>
      <c r="DN224" s="129">
        <v>1.3</v>
      </c>
      <c r="DO224" s="129">
        <v>1.4</v>
      </c>
      <c r="DP224" s="129">
        <v>-0.52</v>
      </c>
      <c r="DQ224" s="129">
        <v>-0.01</v>
      </c>
      <c r="DR224" s="129">
        <v>0.05</v>
      </c>
      <c r="DS224" s="129">
        <v>0.84000000000000008</v>
      </c>
      <c r="DT224" s="129">
        <v>-0.03</v>
      </c>
      <c r="DU224" s="129">
        <v>0.12</v>
      </c>
      <c r="DV224" s="129">
        <v>0.41</v>
      </c>
      <c r="DW224" s="129">
        <v>7.0000000000000007E-2</v>
      </c>
      <c r="DX224" s="129">
        <v>0.55000000000000016</v>
      </c>
      <c r="DY224" s="129">
        <v>3.26</v>
      </c>
      <c r="DZ224" s="129">
        <v>1.38</v>
      </c>
      <c r="EA224" s="129">
        <v>0.97000000000000008</v>
      </c>
      <c r="EB224" s="129">
        <v>0.17000000000000004</v>
      </c>
      <c r="EC224" s="129">
        <v>0.14000000000000001</v>
      </c>
      <c r="ED224" s="129">
        <v>-0.4</v>
      </c>
      <c r="EE224" s="129">
        <v>0.06</v>
      </c>
      <c r="EF224" s="129">
        <v>1.08</v>
      </c>
      <c r="EG224" s="129">
        <v>6.0000000000000005E-2</v>
      </c>
      <c r="EH224" s="129">
        <v>6.0000000000000005E-2</v>
      </c>
      <c r="EI224" s="129">
        <v>0.31</v>
      </c>
      <c r="EJ224" s="129">
        <v>0</v>
      </c>
      <c r="EK224" s="129">
        <v>2</v>
      </c>
      <c r="EL224" s="129">
        <v>0.83</v>
      </c>
      <c r="EM224" s="129">
        <v>0.34</v>
      </c>
      <c r="EN224" s="129">
        <v>0</v>
      </c>
      <c r="EO224" s="129">
        <v>2.0000000000000004E-2</v>
      </c>
      <c r="EP224" s="129">
        <v>-0.02</v>
      </c>
      <c r="EQ224" s="129">
        <v>0.67</v>
      </c>
      <c r="ER224" s="129">
        <v>0.16999999999999998</v>
      </c>
      <c r="ES224" s="129">
        <v>-0.06</v>
      </c>
      <c r="ET224" s="129">
        <v>1.0000000000000002E-2</v>
      </c>
      <c r="EU224" s="129">
        <v>-0.70999999999999985</v>
      </c>
      <c r="EV224">
        <f>100*SUMIF('12pxv'!$E$39:$E$492,$A224,'12pxv'!H$39:H$492)/sub_peso!EV224</f>
        <v>-0.05</v>
      </c>
      <c r="EW224">
        <f>100*SUMIF('12pxv'!$E$39:$E$492,$A224,'12pxv'!I$39:I$492)/sub_peso!EW224</f>
        <v>1.94</v>
      </c>
      <c r="EX224">
        <f>100*SUMIF('12pxv'!$E$39:$E$492,$A224,'12pxv'!J$39:J$492)/sub_peso!EX224</f>
        <v>1.2200000000000002</v>
      </c>
      <c r="EY224">
        <f>100*SUMIF('12pxv'!$E$39:$E$492,$A224,'12pxv'!K$39:K$492)/sub_peso!EY224</f>
        <v>0.95</v>
      </c>
      <c r="EZ224">
        <f>100*SUMIF('12pxv'!$E$39:$E$492,$A224,'12pxv'!L$39:L$492)/sub_peso!EZ224</f>
        <v>-0.33</v>
      </c>
      <c r="FA224">
        <f>100*SUMIF('12pxv'!$E$39:$E$492,$A224,'12pxv'!M$39:M$492)/sub_peso!FA224</f>
        <v>0.15</v>
      </c>
      <c r="FB224">
        <f>100*SUMIF('12pxv'!$E$39:$E$492,$A224,'12pxv'!N$39:N$492)/sub_peso!FB224</f>
        <v>-0.04</v>
      </c>
      <c r="FC224">
        <f>100*SUMIF('12pxv'!$E$39:$E$492,$A224,'12pxv'!O$39:O$492)/sub_peso!FC224</f>
        <v>0.44000000000000006</v>
      </c>
      <c r="FD224">
        <f>100*SUMIF('12pxv'!$E$39:$E$492,$A224,'12pxv'!P$39:P$492)/sub_peso!FD224</f>
        <v>0.33000000000000007</v>
      </c>
      <c r="FE224">
        <f>100*SUMIF('12pxv'!$E$39:$E$492,$A224,'12pxv'!Q$39:Q$492)/sub_peso!FE224</f>
        <v>0</v>
      </c>
      <c r="FF224">
        <f>100*SUMIF('12pxv'!$E$39:$E$492,$A224,'12pxv'!R$39:R$492)/sub_peso!FF224</f>
        <v>3.0000000000000002E-2</v>
      </c>
      <c r="FG224">
        <f>100*SUMIF('12pxv'!$E$39:$E$492,$A224,'12pxv'!S$39:S$492)/sub_peso!FG224</f>
        <v>0</v>
      </c>
      <c r="FH224">
        <f>100*SUMIF('12pxv'!$E$39:$E$492,$A224,'12pxv'!T$39:T$492)/sub_peso!FH224</f>
        <v>0.18</v>
      </c>
      <c r="FI224">
        <f>100*SUMIF('12pxv'!$E$39:$E$492,$A224,'12pxv'!U$39:U$492)/sub_peso!FI224</f>
        <v>5.46</v>
      </c>
      <c r="FJ224">
        <f>100*SUMIF('12pxv'!$E$39:$E$492,$A224,'12pxv'!V$39:V$492)/sub_peso!FJ224</f>
        <v>2.3400000000000003</v>
      </c>
      <c r="FK224">
        <f>100*SUMIF('12pxv'!$E$39:$E$492,$A224,'12pxv'!W$39:W$492)/sub_peso!FK224</f>
        <v>0.61</v>
      </c>
      <c r="FL224">
        <f>100*SUMIF('12pxv'!$E$39:$E$492,$A224,'12pxv'!X$39:X$492)/sub_peso!FL224</f>
        <v>0.55000000000000004</v>
      </c>
      <c r="FM224">
        <f>100*SUMIF('12pxv'!$E$39:$E$492,$A224,'12pxv'!Y$39:Y$492)/sub_peso!FM224</f>
        <v>-0.39</v>
      </c>
      <c r="FN224">
        <f>100*SUMIF('12pxv'!$E$39:$E$492,$A224,'12pxv'!Z$39:Z$492)/sub_peso!FN224</f>
        <v>0</v>
      </c>
      <c r="FO224">
        <f>100*SUMIF('12pxv'!$E$39:$E$492,$A224,'12pxv'!AA$39:AA$492)/sub_peso!FO224</f>
        <v>-0.09</v>
      </c>
      <c r="FP224">
        <f>100*SUMIF('12pxv'!$E$39:$E$492,$A224,'12pxv'!AB$39:AB$492)/sub_peso!FP224</f>
        <v>-0.33</v>
      </c>
      <c r="FQ224">
        <f>100*SUMIF('12pxv'!$E$39:$E$492,$A224,'12pxv'!AC$39:AC$492)/sub_peso!FQ224</f>
        <v>1.05</v>
      </c>
      <c r="FR224">
        <f>100*SUMIF('12pxv'!$E$39:$E$492,$A224,'12pxv'!AD$39:AD$492)/sub_peso!FR224</f>
        <v>0</v>
      </c>
      <c r="FS224">
        <f>100*SUMIF('12pxv'!$E$39:$E$492,$A224,'12pxv'!AE$39:AE$492)/sub_peso!FS224</f>
        <v>-0.14000000000000001</v>
      </c>
      <c r="FT224">
        <f>100*SUMIF('12pxv'!$E$39:$E$492,$A224,'12pxv'!AF$39:AF$492)/sub_peso!FT224</f>
        <v>0.49</v>
      </c>
      <c r="FU224">
        <f>100*SUMIF('12pxv'!$E$39:$E$492,$A224,'12pxv'!AG$39:AG$492)/sub_peso!FU224</f>
        <v>4.2900000000000009</v>
      </c>
      <c r="FV224">
        <f>100*SUMIF('12pxv'!$E$39:$E$492,$A224,'12pxv'!AH$39:AH$492)/sub_peso!FV224</f>
        <v>0.52</v>
      </c>
      <c r="FW224">
        <f>100*SUMIF('12pxv'!$E$39:$E$492,$A224,'12pxv'!AI$39:AI$492)/sub_peso!FW224</f>
        <v>0.56999999999999995</v>
      </c>
      <c r="FX224">
        <f>100*SUMIF('12pxv'!$E$39:$E$492,$A224,'12pxv'!AJ$39:AJ$492)/sub_peso!FX224</f>
        <v>0.37</v>
      </c>
      <c r="FY224">
        <f>100*SUMIF('12pxv'!$E$39:$E$492,$A224,'12pxv'!AK$39:AK$492)/sub_peso!FY224</f>
        <v>0.45</v>
      </c>
      <c r="FZ224">
        <f>100*SUMIF('12pxv'!$E$39:$E$492,$A224,'12pxv'!AL$39:AL$492)/sub_peso!FZ224</f>
        <v>-0.76</v>
      </c>
      <c r="GA224">
        <f>100*SUMIF('12pxv'!$E$39:$E$492,$A224,'12pxv'!AM$39:AM$492)/sub_peso!GA224</f>
        <v>0.06</v>
      </c>
      <c r="GB224">
        <f>100*SUMIF('12pxv'!$E$39:$E$492,$A224,'12pxv'!AN$39:AN$492)/sub_peso!GB224</f>
        <v>0.39000000000000007</v>
      </c>
    </row>
    <row r="225" spans="1:184" x14ac:dyDescent="0.25">
      <c r="A225" s="60">
        <v>5102001</v>
      </c>
      <c r="B225" s="56" t="s">
        <v>227</v>
      </c>
      <c r="C225" s="129">
        <v>0</v>
      </c>
      <c r="D225" s="129">
        <v>0</v>
      </c>
      <c r="E225" s="129">
        <v>12.22</v>
      </c>
      <c r="F225" s="129">
        <v>0</v>
      </c>
      <c r="G225" s="129">
        <v>0</v>
      </c>
      <c r="H225" s="129">
        <v>0.15</v>
      </c>
      <c r="I225" s="129">
        <v>1.06</v>
      </c>
      <c r="J225" s="129">
        <v>0.1</v>
      </c>
      <c r="K225" s="129">
        <v>0.91999999999999993</v>
      </c>
      <c r="L225" s="129">
        <v>0.23</v>
      </c>
      <c r="M225" s="129">
        <v>0</v>
      </c>
      <c r="N225" s="129">
        <v>1.24</v>
      </c>
      <c r="O225" s="129">
        <v>0.53</v>
      </c>
      <c r="P225" s="129">
        <v>-0.55000000000000004</v>
      </c>
      <c r="Q225" s="129">
        <v>0.19</v>
      </c>
      <c r="R225" s="129">
        <v>-0.28000000000000003</v>
      </c>
      <c r="S225" s="129">
        <v>0.3</v>
      </c>
      <c r="T225" s="129">
        <v>0.21999999999999997</v>
      </c>
      <c r="U225" s="129">
        <v>0.48000000000000004</v>
      </c>
      <c r="V225" s="129">
        <v>0.42</v>
      </c>
      <c r="W225" s="129">
        <v>-0.16</v>
      </c>
      <c r="X225" s="129">
        <v>0.78</v>
      </c>
      <c r="Y225" s="129">
        <v>0.45</v>
      </c>
      <c r="Z225" s="129">
        <v>0.48</v>
      </c>
      <c r="AA225" s="129">
        <v>-0.26</v>
      </c>
      <c r="AB225" s="129">
        <v>-0.56000000000000005</v>
      </c>
      <c r="AC225" s="129">
        <v>-0.71</v>
      </c>
      <c r="AD225" s="129">
        <v>0.12999999999999998</v>
      </c>
      <c r="AE225" s="129">
        <v>1.1399999999999997</v>
      </c>
      <c r="AF225" s="129">
        <v>0.66</v>
      </c>
      <c r="AG225" s="129">
        <v>0.11</v>
      </c>
      <c r="AH225" s="129">
        <v>-0.06</v>
      </c>
      <c r="AI225" s="129">
        <v>0.17999999999999997</v>
      </c>
      <c r="AJ225" s="129">
        <v>-0.67</v>
      </c>
      <c r="AK225" s="129">
        <v>-0.79</v>
      </c>
      <c r="AL225" s="129">
        <v>-0.38000000000000006</v>
      </c>
      <c r="AM225" s="129">
        <v>-0.36</v>
      </c>
      <c r="AN225" s="129">
        <v>-0.28000000000000003</v>
      </c>
      <c r="AO225" s="129">
        <v>-0.96</v>
      </c>
      <c r="AP225" s="129">
        <v>1.85</v>
      </c>
      <c r="AQ225" s="129">
        <v>1.2</v>
      </c>
      <c r="AR225" s="129">
        <v>1.2400000000000002</v>
      </c>
      <c r="AS225" s="129">
        <v>0.11000000000000001</v>
      </c>
      <c r="AT225" s="129">
        <v>0.59000000000000008</v>
      </c>
      <c r="AU225" s="129">
        <v>0.97</v>
      </c>
      <c r="AV225" s="129">
        <v>-7.0000000000000007E-2</v>
      </c>
      <c r="AW225" s="129">
        <v>-0.12</v>
      </c>
      <c r="AX225" s="129">
        <v>0.43</v>
      </c>
      <c r="AY225" s="129">
        <v>-0.74</v>
      </c>
      <c r="AZ225" s="129">
        <v>-0.65</v>
      </c>
      <c r="BA225" s="129">
        <v>-0.85</v>
      </c>
      <c r="BB225" s="129">
        <v>-0.33</v>
      </c>
      <c r="BC225" s="129">
        <v>0.45</v>
      </c>
      <c r="BD225" s="129">
        <v>1.62</v>
      </c>
      <c r="BE225" s="129">
        <v>1.56</v>
      </c>
      <c r="BF225" s="129">
        <v>2.33</v>
      </c>
      <c r="BG225" s="129">
        <v>0.73</v>
      </c>
      <c r="BH225" s="129">
        <v>1.1000000000000001</v>
      </c>
      <c r="BI225" s="129">
        <v>1.1299999999999999</v>
      </c>
      <c r="BJ225" s="129">
        <v>0.4</v>
      </c>
      <c r="BK225" s="129">
        <v>0.60000000000000009</v>
      </c>
      <c r="BL225" s="129">
        <v>0.88</v>
      </c>
      <c r="BM225" s="129">
        <v>1.29</v>
      </c>
      <c r="BN225" s="129">
        <v>0.78999999999999992</v>
      </c>
      <c r="BO225" s="129">
        <v>0.46</v>
      </c>
      <c r="BP225" s="129">
        <v>1.27</v>
      </c>
      <c r="BQ225" s="129">
        <v>0.22</v>
      </c>
      <c r="BR225" s="129">
        <v>0.31</v>
      </c>
      <c r="BS225" s="129">
        <v>0.76</v>
      </c>
      <c r="BT225" s="129">
        <v>-0.06</v>
      </c>
      <c r="BU225" s="129">
        <v>0.63000000000000012</v>
      </c>
      <c r="BV225" s="129">
        <v>5.9999999999999991E-2</v>
      </c>
      <c r="BW225" s="129">
        <v>1.9999999999999997E-2</v>
      </c>
      <c r="BX225" s="129">
        <v>-0.34</v>
      </c>
      <c r="BY225" s="129">
        <v>0.47</v>
      </c>
      <c r="BZ225" s="129">
        <v>-0.23000000000000004</v>
      </c>
      <c r="CA225" s="129">
        <v>9.0000000000000011E-2</v>
      </c>
      <c r="CB225" s="129">
        <v>1.39</v>
      </c>
      <c r="CC225" s="129">
        <v>0.06</v>
      </c>
      <c r="CD225" s="129">
        <v>-0.35</v>
      </c>
      <c r="CE225" s="129">
        <v>-0.16</v>
      </c>
      <c r="CF225" s="129">
        <v>0.77</v>
      </c>
      <c r="CG225" s="129">
        <v>-0.66</v>
      </c>
      <c r="CH225" s="129">
        <v>-0.42</v>
      </c>
      <c r="CI225" s="129">
        <v>-0.6</v>
      </c>
      <c r="CJ225" s="129">
        <v>-0.18</v>
      </c>
      <c r="CK225" s="129">
        <v>0.49</v>
      </c>
      <c r="CL225" s="129">
        <v>0.15</v>
      </c>
      <c r="CM225" s="129">
        <v>0.45</v>
      </c>
      <c r="CN225" s="129">
        <v>-0.28999999999999998</v>
      </c>
      <c r="CO225" s="129">
        <v>-0.02</v>
      </c>
      <c r="CP225" s="129">
        <v>0.17000000000000004</v>
      </c>
      <c r="CQ225" s="129">
        <v>-0.19</v>
      </c>
      <c r="CR225" s="129">
        <v>0.05</v>
      </c>
      <c r="CS225" s="129">
        <v>0.2</v>
      </c>
      <c r="CT225" s="129">
        <v>1.0000000000000002E-2</v>
      </c>
      <c r="CU225" s="129">
        <v>0.38</v>
      </c>
      <c r="CV225" s="129">
        <v>0.39</v>
      </c>
      <c r="CW225" s="129">
        <v>0.16000000000000003</v>
      </c>
      <c r="CX225" s="129">
        <v>0.11000000000000001</v>
      </c>
      <c r="CY225" s="129">
        <v>0.78</v>
      </c>
      <c r="CZ225" s="129">
        <v>0.26</v>
      </c>
      <c r="DA225" s="129">
        <v>0.14000000000000001</v>
      </c>
      <c r="DB225" s="129">
        <v>2.0000000000000004E-2</v>
      </c>
      <c r="DC225" s="129">
        <v>-0.23</v>
      </c>
      <c r="DD225" s="129">
        <v>0.23</v>
      </c>
      <c r="DE225" s="129">
        <v>0.46</v>
      </c>
      <c r="DF225" s="129">
        <v>0.04</v>
      </c>
      <c r="DG225" s="129">
        <v>-0.19</v>
      </c>
      <c r="DH225" s="129">
        <v>-0.36999999999999994</v>
      </c>
      <c r="DI225" s="129">
        <v>-0.22</v>
      </c>
      <c r="DJ225" s="129">
        <v>-0.39999999999999997</v>
      </c>
      <c r="DK225" s="129">
        <v>-1.9900000000000002</v>
      </c>
      <c r="DL225" s="129">
        <v>-3.1500000000000004</v>
      </c>
      <c r="DM225" s="129">
        <v>-0.7</v>
      </c>
      <c r="DN225" s="129">
        <v>-0.78</v>
      </c>
      <c r="DO225" s="129">
        <v>-0.47</v>
      </c>
      <c r="DP225" s="129">
        <v>-0.59</v>
      </c>
      <c r="DQ225" s="129">
        <v>-0.33</v>
      </c>
      <c r="DR225" s="129">
        <v>-0.1</v>
      </c>
      <c r="DS225" s="129">
        <v>0.25</v>
      </c>
      <c r="DT225" s="129">
        <v>0.67</v>
      </c>
      <c r="DU225" s="129">
        <v>1.08</v>
      </c>
      <c r="DV225" s="129">
        <v>0.35</v>
      </c>
      <c r="DW225" s="129">
        <v>0.17</v>
      </c>
      <c r="DX225" s="129">
        <v>-0.04</v>
      </c>
      <c r="DY225" s="129">
        <v>0.18</v>
      </c>
      <c r="DZ225" s="129">
        <v>-0.72000000000000008</v>
      </c>
      <c r="EA225" s="129">
        <v>1.04</v>
      </c>
      <c r="EB225" s="129">
        <v>0.7599999999999999</v>
      </c>
      <c r="EC225" s="129">
        <v>-0.37</v>
      </c>
      <c r="ED225" s="129">
        <v>-0.71</v>
      </c>
      <c r="EE225" s="129">
        <v>-0.6</v>
      </c>
      <c r="EF225" s="129">
        <v>-0.26</v>
      </c>
      <c r="EG225" s="129">
        <v>-0.23</v>
      </c>
      <c r="EH225" s="129">
        <v>-0.21</v>
      </c>
      <c r="EI225" s="129">
        <v>0.13</v>
      </c>
      <c r="EJ225" s="129">
        <v>-0.04</v>
      </c>
      <c r="EK225" s="129">
        <v>-0.08</v>
      </c>
      <c r="EL225" s="129">
        <v>-0.34</v>
      </c>
      <c r="EM225" s="129">
        <v>-0.28000000000000003</v>
      </c>
      <c r="EN225" s="129">
        <v>-0.57999999999999996</v>
      </c>
      <c r="EO225" s="129">
        <v>-0.67</v>
      </c>
      <c r="EP225" s="129">
        <v>-0.05</v>
      </c>
      <c r="EQ225" s="129">
        <v>-0.36999999999999994</v>
      </c>
      <c r="ER225" s="129">
        <v>0.18</v>
      </c>
      <c r="ES225" s="129">
        <v>-0.09</v>
      </c>
      <c r="ET225" s="129">
        <v>-0.51</v>
      </c>
      <c r="EU225" s="129">
        <v>-7.0000000000000007E-2</v>
      </c>
      <c r="EV225">
        <f>100*SUMIF('12pxv'!$E$39:$E$492,$A225,'12pxv'!H$39:H$492)/sub_peso!EV225</f>
        <v>0.05</v>
      </c>
      <c r="EW225">
        <f>100*SUMIF('12pxv'!$E$39:$E$492,$A225,'12pxv'!I$39:I$492)/sub_peso!EW225</f>
        <v>-0.25</v>
      </c>
      <c r="EX225">
        <f>100*SUMIF('12pxv'!$E$39:$E$492,$A225,'12pxv'!J$39:J$492)/sub_peso!EX225</f>
        <v>-0.06</v>
      </c>
      <c r="EY225">
        <f>100*SUMIF('12pxv'!$E$39:$E$492,$A225,'12pxv'!K$39:K$492)/sub_peso!EY225</f>
        <v>-0.55000000000000004</v>
      </c>
      <c r="EZ225">
        <f>100*SUMIF('12pxv'!$E$39:$E$492,$A225,'12pxv'!L$39:L$492)/sub_peso!EZ225</f>
        <v>-0.4900000000000001</v>
      </c>
      <c r="FA225">
        <f>100*SUMIF('12pxv'!$E$39:$E$492,$A225,'12pxv'!M$39:M$492)/sub_peso!FA225</f>
        <v>-5.48</v>
      </c>
      <c r="FB225">
        <f>100*SUMIF('12pxv'!$E$39:$E$492,$A225,'12pxv'!N$39:N$492)/sub_peso!FB225</f>
        <v>0.01</v>
      </c>
      <c r="FC225">
        <f>100*SUMIF('12pxv'!$E$39:$E$492,$A225,'12pxv'!O$39:O$492)/sub_peso!FC225</f>
        <v>0.34</v>
      </c>
      <c r="FD225">
        <f>100*SUMIF('12pxv'!$E$39:$E$492,$A225,'12pxv'!P$39:P$492)/sub_peso!FD225</f>
        <v>-0.08</v>
      </c>
      <c r="FE225">
        <f>100*SUMIF('12pxv'!$E$39:$E$492,$A225,'12pxv'!Q$39:Q$492)/sub_peso!FE225</f>
        <v>0.32</v>
      </c>
      <c r="FF225">
        <f>100*SUMIF('12pxv'!$E$39:$E$492,$A225,'12pxv'!R$39:R$492)/sub_peso!FF225</f>
        <v>0.52</v>
      </c>
      <c r="FG225">
        <f>100*SUMIF('12pxv'!$E$39:$E$492,$A225,'12pxv'!S$39:S$492)/sub_peso!FG225</f>
        <v>-0.04</v>
      </c>
      <c r="FH225">
        <f>100*SUMIF('12pxv'!$E$39:$E$492,$A225,'12pxv'!T$39:T$492)/sub_peso!FH225</f>
        <v>1.41</v>
      </c>
      <c r="FI225">
        <f>100*SUMIF('12pxv'!$E$39:$E$492,$A225,'12pxv'!U$39:U$492)/sub_peso!FI225</f>
        <v>0.59</v>
      </c>
      <c r="FJ225">
        <f>100*SUMIF('12pxv'!$E$39:$E$492,$A225,'12pxv'!V$39:V$492)/sub_peso!FJ225</f>
        <v>0.35000000000000003</v>
      </c>
      <c r="FK225">
        <f>100*SUMIF('12pxv'!$E$39:$E$492,$A225,'12pxv'!W$39:W$492)/sub_peso!FK225</f>
        <v>-0.12</v>
      </c>
      <c r="FL225">
        <f>100*SUMIF('12pxv'!$E$39:$E$492,$A225,'12pxv'!X$39:X$492)/sub_peso!FL225</f>
        <v>-0.16</v>
      </c>
      <c r="FM225">
        <f>100*SUMIF('12pxv'!$E$39:$E$492,$A225,'12pxv'!Y$39:Y$492)/sub_peso!FM225</f>
        <v>0.05</v>
      </c>
      <c r="FN225">
        <f>100*SUMIF('12pxv'!$E$39:$E$492,$A225,'12pxv'!Z$39:Z$492)/sub_peso!FN225</f>
        <v>-0.29000000000000004</v>
      </c>
      <c r="FO225">
        <f>100*SUMIF('12pxv'!$E$39:$E$492,$A225,'12pxv'!AA$39:AA$492)/sub_peso!FO225</f>
        <v>0.45</v>
      </c>
      <c r="FP225">
        <f>100*SUMIF('12pxv'!$E$39:$E$492,$A225,'12pxv'!AB$39:AB$492)/sub_peso!FP225</f>
        <v>0.37000000000000005</v>
      </c>
      <c r="FQ225">
        <f>100*SUMIF('12pxv'!$E$39:$E$492,$A225,'12pxv'!AC$39:AC$492)/sub_peso!FQ225</f>
        <v>0.54</v>
      </c>
      <c r="FR225">
        <f>100*SUMIF('12pxv'!$E$39:$E$492,$A225,'12pxv'!AD$39:AD$492)/sub_peso!FR225</f>
        <v>-0.14000000000000001</v>
      </c>
      <c r="FS225">
        <f>100*SUMIF('12pxv'!$E$39:$E$492,$A225,'12pxv'!AE$39:AE$492)/sub_peso!FS225</f>
        <v>0.43000000000000005</v>
      </c>
      <c r="FT225">
        <f>100*SUMIF('12pxv'!$E$39:$E$492,$A225,'12pxv'!AF$39:AF$492)/sub_peso!FT225</f>
        <v>0.57999999999999996</v>
      </c>
      <c r="FU225">
        <f>100*SUMIF('12pxv'!$E$39:$E$492,$A225,'12pxv'!AG$39:AG$492)/sub_peso!FU225</f>
        <v>0.52</v>
      </c>
      <c r="FV225">
        <f>100*SUMIF('12pxv'!$E$39:$E$492,$A225,'12pxv'!AH$39:AH$492)/sub_peso!FV225</f>
        <v>0.78</v>
      </c>
      <c r="FW225">
        <f>100*SUMIF('12pxv'!$E$39:$E$492,$A225,'12pxv'!AI$39:AI$492)/sub_peso!FW225</f>
        <v>0.28999999999999998</v>
      </c>
      <c r="FX225">
        <f>100*SUMIF('12pxv'!$E$39:$E$492,$A225,'12pxv'!AJ$39:AJ$492)/sub_peso!FX225</f>
        <v>0.71</v>
      </c>
      <c r="FY225">
        <f>100*SUMIF('12pxv'!$E$39:$E$492,$A225,'12pxv'!AK$39:AK$492)/sub_peso!FY225</f>
        <v>-6.0000000000000005E-2</v>
      </c>
      <c r="FZ225">
        <f>100*SUMIF('12pxv'!$E$39:$E$492,$A225,'12pxv'!AL$39:AL$492)/sub_peso!FZ225</f>
        <v>-0.28999999999999998</v>
      </c>
      <c r="GA225">
        <f>100*SUMIF('12pxv'!$E$39:$E$492,$A225,'12pxv'!AM$39:AM$492)/sub_peso!GA225</f>
        <v>0.22</v>
      </c>
      <c r="GB225">
        <f>100*SUMIF('12pxv'!$E$39:$E$492,$A225,'12pxv'!AN$39:AN$492)/sub_peso!GB225</f>
        <v>0.76</v>
      </c>
    </row>
    <row r="226" spans="1:184" x14ac:dyDescent="0.25">
      <c r="A226" s="60">
        <v>5102004</v>
      </c>
      <c r="B226" s="56" t="s">
        <v>228</v>
      </c>
      <c r="C226" s="129">
        <v>-1.1300000000000001</v>
      </c>
      <c r="D226" s="129">
        <v>-1.3199999999999998</v>
      </c>
      <c r="E226" s="129">
        <v>-1.32</v>
      </c>
      <c r="F226" s="129">
        <v>-1.7000000000000002</v>
      </c>
      <c r="G226" s="129">
        <v>-1.69</v>
      </c>
      <c r="H226" s="129">
        <v>-0.26</v>
      </c>
      <c r="I226" s="129">
        <v>-0.33000000000000007</v>
      </c>
      <c r="J226" s="129">
        <v>-0.44</v>
      </c>
      <c r="K226" s="129">
        <v>-0.43</v>
      </c>
      <c r="L226" s="129">
        <v>-0.42000000000000004</v>
      </c>
      <c r="M226" s="129">
        <v>-0.39000000000000007</v>
      </c>
      <c r="N226" s="129">
        <v>-0.38</v>
      </c>
      <c r="O226" s="129">
        <v>-0.36</v>
      </c>
      <c r="P226" s="129">
        <v>-0.33999999999999997</v>
      </c>
      <c r="Q226" s="129">
        <v>-0.31</v>
      </c>
      <c r="R226" s="129">
        <v>-0.3</v>
      </c>
      <c r="S226" s="129">
        <v>-0.99</v>
      </c>
      <c r="T226" s="129">
        <v>0.23000000000000004</v>
      </c>
      <c r="U226" s="129">
        <v>0.20000000000000004</v>
      </c>
      <c r="V226" s="129">
        <v>0.2</v>
      </c>
      <c r="W226" s="129">
        <v>0.21</v>
      </c>
      <c r="X226" s="129">
        <v>-1.42</v>
      </c>
      <c r="Y226" s="129">
        <v>-1.4100000000000001</v>
      </c>
      <c r="Z226" s="129">
        <v>-1.3799999999999997</v>
      </c>
      <c r="AA226" s="129">
        <v>-1.37</v>
      </c>
      <c r="AB226" s="129">
        <v>-1.35</v>
      </c>
      <c r="AC226" s="129">
        <v>-1.33</v>
      </c>
      <c r="AD226" s="129">
        <v>-1.32</v>
      </c>
      <c r="AE226" s="129">
        <v>13.26</v>
      </c>
      <c r="AF226" s="129">
        <v>-0.56999999999999995</v>
      </c>
      <c r="AG226" s="129">
        <v>-0.64999999999999991</v>
      </c>
      <c r="AH226" s="129">
        <v>-0.62</v>
      </c>
      <c r="AI226" s="129">
        <v>-0.65</v>
      </c>
      <c r="AJ226" s="129">
        <v>-0.65</v>
      </c>
      <c r="AK226" s="129">
        <v>-0.65</v>
      </c>
      <c r="AL226" s="129">
        <v>-0.65</v>
      </c>
      <c r="AM226" s="129">
        <v>-0.66</v>
      </c>
      <c r="AN226" s="129">
        <v>-0.64</v>
      </c>
      <c r="AO226" s="129">
        <v>-0.64</v>
      </c>
      <c r="AP226" s="129">
        <v>-0.63</v>
      </c>
      <c r="AQ226" s="129">
        <v>-0.47</v>
      </c>
      <c r="AR226" s="129">
        <v>0.35</v>
      </c>
      <c r="AS226" s="129">
        <v>0.35</v>
      </c>
      <c r="AT226" s="129">
        <v>0.38</v>
      </c>
      <c r="AU226" s="129">
        <v>0.38999999999999996</v>
      </c>
      <c r="AV226" s="129">
        <v>0.39</v>
      </c>
      <c r="AW226" s="129">
        <v>0.39</v>
      </c>
      <c r="AX226" s="129">
        <v>0.39000000000000007</v>
      </c>
      <c r="AY226" s="129">
        <v>0.39</v>
      </c>
      <c r="AZ226" s="129">
        <v>0.39</v>
      </c>
      <c r="BA226" s="129">
        <v>0.38999999999999996</v>
      </c>
      <c r="BB226" s="129">
        <v>0.34</v>
      </c>
      <c r="BC226" s="129">
        <v>0.34</v>
      </c>
      <c r="BD226" s="129">
        <v>0.73</v>
      </c>
      <c r="BE226" s="129">
        <v>0.68</v>
      </c>
      <c r="BF226" s="129">
        <v>0.86</v>
      </c>
      <c r="BG226" s="129">
        <v>0.85999999999999988</v>
      </c>
      <c r="BH226" s="129">
        <v>0.85999999999999988</v>
      </c>
      <c r="BI226" s="129">
        <v>0.86999999999999988</v>
      </c>
      <c r="BJ226" s="129">
        <v>0.86</v>
      </c>
      <c r="BK226" s="129">
        <v>0.87</v>
      </c>
      <c r="BL226" s="129">
        <v>0.86999999999999988</v>
      </c>
      <c r="BM226" s="129">
        <v>0.87</v>
      </c>
      <c r="BN226" s="129">
        <v>0.87</v>
      </c>
      <c r="BO226" s="129">
        <v>0.85</v>
      </c>
      <c r="BP226" s="129">
        <v>1.03</v>
      </c>
      <c r="BQ226" s="129">
        <v>1.04</v>
      </c>
      <c r="BR226" s="129">
        <v>1.28</v>
      </c>
      <c r="BS226" s="129">
        <v>1.3</v>
      </c>
      <c r="BT226" s="129">
        <v>1.35</v>
      </c>
      <c r="BU226" s="129">
        <v>1.3</v>
      </c>
      <c r="BV226" s="129">
        <v>1.3</v>
      </c>
      <c r="BW226" s="129">
        <v>1.3</v>
      </c>
      <c r="BX226" s="129">
        <v>1.3</v>
      </c>
      <c r="BY226" s="129">
        <v>1.3</v>
      </c>
      <c r="BZ226" s="129">
        <v>1.31</v>
      </c>
      <c r="CA226" s="129">
        <v>1.31</v>
      </c>
      <c r="CB226" s="129">
        <v>0</v>
      </c>
      <c r="CC226" s="129">
        <v>0.01</v>
      </c>
      <c r="CD226" s="129">
        <v>0.01</v>
      </c>
      <c r="CE226" s="129">
        <v>0.01</v>
      </c>
      <c r="CF226" s="129">
        <v>0.01</v>
      </c>
      <c r="CG226" s="129">
        <v>0.12000000000000001</v>
      </c>
      <c r="CH226" s="129">
        <v>0.1</v>
      </c>
      <c r="CI226" s="129">
        <v>0.1</v>
      </c>
      <c r="CJ226" s="129">
        <v>0.1</v>
      </c>
      <c r="CK226" s="129">
        <v>0.1</v>
      </c>
      <c r="CL226" s="129">
        <v>0.1</v>
      </c>
      <c r="CM226" s="129">
        <v>0.54999999999999993</v>
      </c>
      <c r="CN226" s="129">
        <v>0.68</v>
      </c>
      <c r="CO226" s="129">
        <v>0.68</v>
      </c>
      <c r="CP226" s="129">
        <v>0.68</v>
      </c>
      <c r="CQ226" s="129">
        <v>0.68</v>
      </c>
      <c r="CR226" s="129">
        <v>0.68</v>
      </c>
      <c r="CS226" s="129">
        <v>0.68</v>
      </c>
      <c r="CT226" s="129">
        <v>0.68</v>
      </c>
      <c r="CU226" s="129">
        <v>0.68000000000000016</v>
      </c>
      <c r="CV226" s="129">
        <v>0.68</v>
      </c>
      <c r="CW226" s="129">
        <v>0.68</v>
      </c>
      <c r="CX226" s="129">
        <v>0.68</v>
      </c>
      <c r="CY226" s="129">
        <v>0.72</v>
      </c>
      <c r="CZ226" s="129">
        <v>0.38</v>
      </c>
      <c r="DA226" s="129">
        <v>0.38</v>
      </c>
      <c r="DB226" s="129">
        <v>0.38000000000000006</v>
      </c>
      <c r="DC226" s="129">
        <v>0.38</v>
      </c>
      <c r="DD226" s="129">
        <v>0.38</v>
      </c>
      <c r="DE226" s="129">
        <v>0.39</v>
      </c>
      <c r="DF226" s="129">
        <v>0.39</v>
      </c>
      <c r="DG226" s="129">
        <v>0.39000000000000007</v>
      </c>
      <c r="DH226" s="129">
        <v>0.39</v>
      </c>
      <c r="DI226" s="129">
        <v>0.39</v>
      </c>
      <c r="DJ226" s="129">
        <v>0.39</v>
      </c>
      <c r="DK226" s="129">
        <v>0.40000000000000008</v>
      </c>
      <c r="DL226" s="129">
        <v>0.2</v>
      </c>
      <c r="DM226" s="129">
        <v>0.37</v>
      </c>
      <c r="DN226" s="129">
        <v>0.37000000000000005</v>
      </c>
      <c r="DO226" s="129">
        <v>0.37</v>
      </c>
      <c r="DP226" s="129">
        <v>0.38</v>
      </c>
      <c r="DQ226" s="129">
        <v>0.37</v>
      </c>
      <c r="DR226" s="129">
        <v>0.37</v>
      </c>
      <c r="DS226" s="129">
        <v>0.37</v>
      </c>
      <c r="DT226" s="129">
        <v>0.37</v>
      </c>
      <c r="DU226" s="129">
        <v>0.37</v>
      </c>
      <c r="DV226" s="129">
        <v>0.38</v>
      </c>
      <c r="DW226" s="129">
        <v>0.38</v>
      </c>
      <c r="DX226" s="129">
        <v>-0.73000000000000009</v>
      </c>
      <c r="DY226" s="129">
        <v>-0.86</v>
      </c>
      <c r="DZ226" s="129">
        <v>-0.86</v>
      </c>
      <c r="EA226" s="129">
        <v>-0.86</v>
      </c>
      <c r="EB226" s="129">
        <v>-0.85999999999999988</v>
      </c>
      <c r="EC226" s="129">
        <v>-0.86</v>
      </c>
      <c r="ED226" s="129">
        <v>-0.86</v>
      </c>
      <c r="EE226" s="129">
        <v>-0.85</v>
      </c>
      <c r="EF226" s="129">
        <v>-0.62000000000000011</v>
      </c>
      <c r="EG226" s="129">
        <v>-0.86</v>
      </c>
      <c r="EH226" s="129">
        <v>-0.85</v>
      </c>
      <c r="EI226" s="129">
        <v>-0.9</v>
      </c>
      <c r="EJ226" s="129">
        <v>0.33</v>
      </c>
      <c r="EK226" s="129">
        <v>0.33</v>
      </c>
      <c r="EL226" s="129">
        <v>0.33</v>
      </c>
      <c r="EM226" s="129">
        <v>0.33000000000000007</v>
      </c>
      <c r="EN226" s="129">
        <v>0.33000000000000007</v>
      </c>
      <c r="EO226" s="129">
        <v>0.34000000000000008</v>
      </c>
      <c r="EP226" s="129">
        <v>0.3</v>
      </c>
      <c r="EQ226" s="129">
        <v>0.33000000000000007</v>
      </c>
      <c r="ER226" s="129">
        <v>0.33</v>
      </c>
      <c r="ES226" s="129">
        <v>0.34000000000000008</v>
      </c>
      <c r="ET226" s="129">
        <v>0.32000000000000006</v>
      </c>
      <c r="EU226" s="129">
        <v>0.31</v>
      </c>
      <c r="EV226">
        <f>100*SUMIF('12pxv'!$E$39:$E$492,$A226,'12pxv'!H$39:H$492)/sub_peso!EV226</f>
        <v>0.11</v>
      </c>
      <c r="EW226">
        <f>100*SUMIF('12pxv'!$E$39:$E$492,$A226,'12pxv'!I$39:I$492)/sub_peso!EW226</f>
        <v>0.11</v>
      </c>
      <c r="EX226">
        <f>100*SUMIF('12pxv'!$E$39:$E$492,$A226,'12pxv'!J$39:J$492)/sub_peso!EX226</f>
        <v>0.10999999999999999</v>
      </c>
      <c r="EY226">
        <f>100*SUMIF('12pxv'!$E$39:$E$492,$A226,'12pxv'!K$39:K$492)/sub_peso!EY226</f>
        <v>0.11000000000000001</v>
      </c>
      <c r="EZ226">
        <f>100*SUMIF('12pxv'!$E$39:$E$492,$A226,'12pxv'!L$39:L$492)/sub_peso!EZ226</f>
        <v>0.11</v>
      </c>
      <c r="FA226">
        <f>100*SUMIF('12pxv'!$E$39:$E$492,$A226,'12pxv'!M$39:M$492)/sub_peso!FA226</f>
        <v>0.11000000000000001</v>
      </c>
      <c r="FB226">
        <f>100*SUMIF('12pxv'!$E$39:$E$492,$A226,'12pxv'!N$39:N$492)/sub_peso!FB226</f>
        <v>0.11</v>
      </c>
      <c r="FC226">
        <f>100*SUMIF('12pxv'!$E$39:$E$492,$A226,'12pxv'!O$39:O$492)/sub_peso!FC226</f>
        <v>0.11</v>
      </c>
      <c r="FD226">
        <f>100*SUMIF('12pxv'!$E$39:$E$492,$A226,'12pxv'!P$39:P$492)/sub_peso!FD226</f>
        <v>0.10999999999999999</v>
      </c>
      <c r="FE226">
        <f>100*SUMIF('12pxv'!$E$39:$E$492,$A226,'12pxv'!Q$39:Q$492)/sub_peso!FE226</f>
        <v>0.11000000000000001</v>
      </c>
      <c r="FF226">
        <f>100*SUMIF('12pxv'!$E$39:$E$492,$A226,'12pxv'!R$39:R$492)/sub_peso!FF226</f>
        <v>0.11</v>
      </c>
      <c r="FG226">
        <f>100*SUMIF('12pxv'!$E$39:$E$492,$A226,'12pxv'!S$39:S$492)/sub_peso!FG226</f>
        <v>0.12</v>
      </c>
      <c r="FH226">
        <f>100*SUMIF('12pxv'!$E$39:$E$492,$A226,'12pxv'!T$39:T$492)/sub_peso!FH226</f>
        <v>0</v>
      </c>
      <c r="FI226">
        <f>100*SUMIF('12pxv'!$E$39:$E$492,$A226,'12pxv'!U$39:U$492)/sub_peso!FI226</f>
        <v>-0.32</v>
      </c>
      <c r="FJ226">
        <f>100*SUMIF('12pxv'!$E$39:$E$492,$A226,'12pxv'!V$39:V$492)/sub_peso!FJ226</f>
        <v>-0.31</v>
      </c>
      <c r="FK226">
        <f>100*SUMIF('12pxv'!$E$39:$E$492,$A226,'12pxv'!W$39:W$492)/sub_peso!FK226</f>
        <v>-0.31</v>
      </c>
      <c r="FL226">
        <f>100*SUMIF('12pxv'!$E$39:$E$492,$A226,'12pxv'!X$39:X$492)/sub_peso!FL226</f>
        <v>-0.31</v>
      </c>
      <c r="FM226">
        <f>100*SUMIF('12pxv'!$E$39:$E$492,$A226,'12pxv'!Y$39:Y$492)/sub_peso!FM226</f>
        <v>-0.31</v>
      </c>
      <c r="FN226">
        <f>100*SUMIF('12pxv'!$E$39:$E$492,$A226,'12pxv'!Z$39:Z$492)/sub_peso!FN226</f>
        <v>-0.31</v>
      </c>
      <c r="FO226">
        <f>100*SUMIF('12pxv'!$E$39:$E$492,$A226,'12pxv'!AA$39:AA$492)/sub_peso!FO226</f>
        <v>-0.31</v>
      </c>
      <c r="FP226">
        <f>100*SUMIF('12pxv'!$E$39:$E$492,$A226,'12pxv'!AB$39:AB$492)/sub_peso!FP226</f>
        <v>-0.31</v>
      </c>
      <c r="FQ226">
        <f>100*SUMIF('12pxv'!$E$39:$E$492,$A226,'12pxv'!AC$39:AC$492)/sub_peso!FQ226</f>
        <v>-0.31</v>
      </c>
      <c r="FR226">
        <f>100*SUMIF('12pxv'!$E$39:$E$492,$A226,'12pxv'!AD$39:AD$492)/sub_peso!FR226</f>
        <v>-0.31</v>
      </c>
      <c r="FS226">
        <f>100*SUMIF('12pxv'!$E$39:$E$492,$A226,'12pxv'!AE$39:AE$492)/sub_peso!FS226</f>
        <v>-0.31</v>
      </c>
      <c r="FT226">
        <f>100*SUMIF('12pxv'!$E$39:$E$492,$A226,'12pxv'!AF$39:AF$492)/sub_peso!FT226</f>
        <v>0</v>
      </c>
      <c r="FU226">
        <f>100*SUMIF('12pxv'!$E$39:$E$492,$A226,'12pxv'!AG$39:AG$492)/sub_peso!FU226</f>
        <v>0.27</v>
      </c>
      <c r="FV226">
        <f>100*SUMIF('12pxv'!$E$39:$E$492,$A226,'12pxv'!AH$39:AH$492)/sub_peso!FV226</f>
        <v>0.28000000000000003</v>
      </c>
      <c r="FW226">
        <f>100*SUMIF('12pxv'!$E$39:$E$492,$A226,'12pxv'!AI$39:AI$492)/sub_peso!FW226</f>
        <v>0.28000000000000003</v>
      </c>
      <c r="FX226">
        <f>100*SUMIF('12pxv'!$E$39:$E$492,$A226,'12pxv'!AJ$39:AJ$492)/sub_peso!FX226</f>
        <v>0.27</v>
      </c>
      <c r="FY226">
        <f>100*SUMIF('12pxv'!$E$39:$E$492,$A226,'12pxv'!AK$39:AK$492)/sub_peso!FY226</f>
        <v>0.28000000000000003</v>
      </c>
      <c r="FZ226">
        <f>100*SUMIF('12pxv'!$E$39:$E$492,$A226,'12pxv'!AL$39:AL$492)/sub_peso!FZ226</f>
        <v>0.28000000000000003</v>
      </c>
      <c r="GA226">
        <f>100*SUMIF('12pxv'!$E$39:$E$492,$A226,'12pxv'!AM$39:AM$492)/sub_peso!GA226</f>
        <v>0.28000000000000003</v>
      </c>
      <c r="GB226">
        <f>100*SUMIF('12pxv'!$E$39:$E$492,$A226,'12pxv'!AN$39:AN$492)/sub_peso!GB226</f>
        <v>0.28000000000000003</v>
      </c>
    </row>
    <row r="227" spans="1:184" x14ac:dyDescent="0.25">
      <c r="A227" s="60">
        <v>5102005</v>
      </c>
      <c r="B227" s="56" t="s">
        <v>229</v>
      </c>
      <c r="C227" s="129">
        <v>0</v>
      </c>
      <c r="D227" s="129">
        <v>0</v>
      </c>
      <c r="E227" s="129">
        <v>0</v>
      </c>
      <c r="F227" s="129">
        <v>0</v>
      </c>
      <c r="G227" s="129">
        <v>7.32</v>
      </c>
      <c r="H227" s="129">
        <v>0</v>
      </c>
      <c r="I227" s="129">
        <v>0.34</v>
      </c>
      <c r="J227" s="129">
        <v>-0.34000000000000008</v>
      </c>
      <c r="K227" s="129">
        <v>0.83</v>
      </c>
      <c r="L227" s="129">
        <v>0.72</v>
      </c>
      <c r="M227" s="129">
        <v>0.44</v>
      </c>
      <c r="N227" s="129">
        <v>-0.51</v>
      </c>
      <c r="O227" s="129">
        <v>2.5099999999999998</v>
      </c>
      <c r="P227" s="129">
        <v>2</v>
      </c>
      <c r="Q227" s="129">
        <v>4.59</v>
      </c>
      <c r="R227" s="129">
        <v>-0.99</v>
      </c>
      <c r="S227" s="129">
        <v>-9.9999999999999985E-3</v>
      </c>
      <c r="T227" s="129">
        <v>-1.4299999999999997</v>
      </c>
      <c r="U227" s="129">
        <v>2.69</v>
      </c>
      <c r="V227" s="129">
        <v>-3.94</v>
      </c>
      <c r="W227" s="129">
        <v>4.3099999999999996</v>
      </c>
      <c r="X227" s="129">
        <v>1.3500000000000003</v>
      </c>
      <c r="Y227" s="129">
        <v>3.1800000000000006</v>
      </c>
      <c r="Z227" s="129">
        <v>5.8</v>
      </c>
      <c r="AA227" s="129">
        <v>-4.97</v>
      </c>
      <c r="AB227" s="129">
        <v>1.6399999999999997</v>
      </c>
      <c r="AC227" s="129">
        <v>1.03</v>
      </c>
      <c r="AD227" s="129">
        <v>-1.74</v>
      </c>
      <c r="AE227" s="129">
        <v>-0.64000000000000012</v>
      </c>
      <c r="AF227" s="129">
        <v>0.92</v>
      </c>
      <c r="AG227" s="129">
        <v>3.92</v>
      </c>
      <c r="AH227" s="129">
        <v>-2.36</v>
      </c>
      <c r="AI227" s="129">
        <v>1</v>
      </c>
      <c r="AJ227" s="129">
        <v>-1.4899999999999998</v>
      </c>
      <c r="AK227" s="129">
        <v>3.15</v>
      </c>
      <c r="AL227" s="129">
        <v>-0.47</v>
      </c>
      <c r="AM227" s="129">
        <v>-0.20999999999999996</v>
      </c>
      <c r="AN227" s="129">
        <v>4.58</v>
      </c>
      <c r="AO227" s="129">
        <v>2.4700000000000002</v>
      </c>
      <c r="AP227" s="129">
        <v>-1.27</v>
      </c>
      <c r="AQ227" s="129">
        <v>-0.87</v>
      </c>
      <c r="AR227" s="129">
        <v>-3.86</v>
      </c>
      <c r="AS227" s="129">
        <v>2.1800000000000002</v>
      </c>
      <c r="AT227" s="129">
        <v>-6.58</v>
      </c>
      <c r="AU227" s="129">
        <v>3.1</v>
      </c>
      <c r="AV227" s="129">
        <v>1.39</v>
      </c>
      <c r="AW227" s="129">
        <v>1.56</v>
      </c>
      <c r="AX227" s="129">
        <v>-0.91</v>
      </c>
      <c r="AY227" s="129">
        <v>0.8</v>
      </c>
      <c r="AZ227" s="129">
        <v>1.7399999999999998</v>
      </c>
      <c r="BA227" s="129">
        <v>2.91</v>
      </c>
      <c r="BB227" s="129">
        <v>1.8900000000000001</v>
      </c>
      <c r="BC227" s="129">
        <v>-0.71</v>
      </c>
      <c r="BD227" s="129">
        <v>2.87</v>
      </c>
      <c r="BE227" s="129">
        <v>1.23</v>
      </c>
      <c r="BF227" s="129">
        <v>0.41000000000000003</v>
      </c>
      <c r="BG227" s="129">
        <v>1.6600000000000001</v>
      </c>
      <c r="BH227" s="129">
        <v>0.40000000000000008</v>
      </c>
      <c r="BI227" s="129">
        <v>2.6600000000000006</v>
      </c>
      <c r="BJ227" s="129">
        <v>2.2799999999999998</v>
      </c>
      <c r="BK227" s="129">
        <v>1.2499999999999998</v>
      </c>
      <c r="BL227" s="129">
        <v>2.7999999999999994</v>
      </c>
      <c r="BM227" s="129">
        <v>0.98</v>
      </c>
      <c r="BN227" s="129">
        <v>3.42</v>
      </c>
      <c r="BO227" s="129">
        <v>2.0299999999999998</v>
      </c>
      <c r="BP227" s="129">
        <v>1.5</v>
      </c>
      <c r="BQ227" s="129">
        <v>2.29</v>
      </c>
      <c r="BR227" s="129">
        <v>0.4</v>
      </c>
      <c r="BS227" s="129">
        <v>1.95</v>
      </c>
      <c r="BT227" s="129">
        <v>2.3599999999999994</v>
      </c>
      <c r="BU227" s="129">
        <v>4.7899999999999991</v>
      </c>
      <c r="BV227" s="129">
        <v>3.55</v>
      </c>
      <c r="BW227" s="129">
        <v>-0.01</v>
      </c>
      <c r="BX227" s="129">
        <v>0.35000000000000003</v>
      </c>
      <c r="BY227" s="129">
        <v>1.2</v>
      </c>
      <c r="BZ227" s="129">
        <v>6.83</v>
      </c>
      <c r="CA227" s="129">
        <v>-4.2</v>
      </c>
      <c r="CB227" s="129">
        <v>2.4300000000000002</v>
      </c>
      <c r="CC227" s="129">
        <v>1.82</v>
      </c>
      <c r="CD227" s="129">
        <v>0.47</v>
      </c>
      <c r="CE227" s="129">
        <v>0.37</v>
      </c>
      <c r="CF227" s="129">
        <v>1.03</v>
      </c>
      <c r="CG227" s="129">
        <v>-0.53000000000000014</v>
      </c>
      <c r="CH227" s="129">
        <v>-0.32</v>
      </c>
      <c r="CI227" s="129">
        <v>-1.9800000000000002</v>
      </c>
      <c r="CJ227" s="129">
        <v>0.45</v>
      </c>
      <c r="CK227" s="129">
        <v>-0.3</v>
      </c>
      <c r="CL227" s="129">
        <v>-0.19</v>
      </c>
      <c r="CM227" s="129">
        <v>-1.6599999999999997</v>
      </c>
      <c r="CN227" s="129">
        <v>-2.1</v>
      </c>
      <c r="CO227" s="129">
        <v>0.67</v>
      </c>
      <c r="CP227" s="129">
        <v>0.14000000000000001</v>
      </c>
      <c r="CQ227" s="129">
        <v>-2.52</v>
      </c>
      <c r="CR227" s="129">
        <v>-1.1100000000000003</v>
      </c>
      <c r="CS227" s="129">
        <v>-3.14</v>
      </c>
      <c r="CT227" s="129">
        <v>-0.19</v>
      </c>
      <c r="CU227" s="129">
        <v>-1.6499999999999997</v>
      </c>
      <c r="CV227" s="129">
        <v>-4.01</v>
      </c>
      <c r="CW227" s="129">
        <v>-2.2100000000000004</v>
      </c>
      <c r="CX227" s="129">
        <v>-0.38</v>
      </c>
      <c r="CY227" s="129">
        <v>0.56999999999999995</v>
      </c>
      <c r="CZ227" s="129">
        <v>0.99</v>
      </c>
      <c r="DA227" s="129">
        <v>4.91</v>
      </c>
      <c r="DB227" s="129">
        <v>0.06</v>
      </c>
      <c r="DC227" s="129">
        <v>-1.1199999999999999</v>
      </c>
      <c r="DD227" s="129">
        <v>-1.38</v>
      </c>
      <c r="DE227" s="129">
        <v>0.39</v>
      </c>
      <c r="DF227" s="129">
        <v>-1.35</v>
      </c>
      <c r="DG227" s="129">
        <v>-1.18</v>
      </c>
      <c r="DH227" s="129">
        <v>3.1399999999999997</v>
      </c>
      <c r="DI227" s="129">
        <v>-0.61</v>
      </c>
      <c r="DJ227" s="129">
        <v>1.98</v>
      </c>
      <c r="DK227" s="129">
        <v>0.36</v>
      </c>
      <c r="DL227" s="129">
        <v>-1.97</v>
      </c>
      <c r="DM227" s="129">
        <v>-0.64</v>
      </c>
      <c r="DN227" s="129">
        <v>-3.6399999999999997</v>
      </c>
      <c r="DO227" s="129">
        <v>1.73</v>
      </c>
      <c r="DP227" s="129">
        <v>0.22</v>
      </c>
      <c r="DQ227" s="129">
        <v>0.13</v>
      </c>
      <c r="DR227" s="129">
        <v>-1.2</v>
      </c>
      <c r="DS227" s="129">
        <v>-2.0299999999999998</v>
      </c>
      <c r="DT227" s="129">
        <v>0.26</v>
      </c>
      <c r="DU227" s="129">
        <v>2.73</v>
      </c>
      <c r="DV227" s="129">
        <v>3.59</v>
      </c>
      <c r="DW227" s="129">
        <v>-3.25</v>
      </c>
      <c r="DX227" s="129">
        <v>1.6299999999999997</v>
      </c>
      <c r="DY227" s="129">
        <v>0.94999999999999984</v>
      </c>
      <c r="DZ227" s="129">
        <v>2.27</v>
      </c>
      <c r="EA227" s="129">
        <v>0.44</v>
      </c>
      <c r="EB227" s="129">
        <v>0.39</v>
      </c>
      <c r="EC227" s="129">
        <v>0.02</v>
      </c>
      <c r="ED227" s="129">
        <v>-0.49</v>
      </c>
      <c r="EE227" s="129">
        <v>1.2600000000000002</v>
      </c>
      <c r="EF227" s="129">
        <v>-0.2</v>
      </c>
      <c r="EG227" s="129">
        <v>-1.76</v>
      </c>
      <c r="EH227" s="129">
        <v>-7.37</v>
      </c>
      <c r="EI227" s="129">
        <v>-0.37</v>
      </c>
      <c r="EJ227" s="129">
        <v>0.88</v>
      </c>
      <c r="EK227" s="129">
        <v>2.2000000000000002</v>
      </c>
      <c r="EL227" s="129">
        <v>1.0000000000000002E-2</v>
      </c>
      <c r="EM227" s="129">
        <v>-2.0299999999999998</v>
      </c>
      <c r="EN227" s="129">
        <v>0.31</v>
      </c>
      <c r="EO227" s="129">
        <v>1.1100000000000001</v>
      </c>
      <c r="EP227" s="129">
        <v>-0.04</v>
      </c>
      <c r="EQ227" s="129">
        <v>-0.88000000000000012</v>
      </c>
      <c r="ER227" s="129">
        <v>0.86</v>
      </c>
      <c r="ES227" s="129">
        <v>4.5</v>
      </c>
      <c r="ET227" s="129">
        <v>-0.56000000000000005</v>
      </c>
      <c r="EU227" s="129">
        <v>-6.8600000000000012</v>
      </c>
      <c r="EV227">
        <f>100*SUMIF('12pxv'!$E$39:$E$492,$A227,'12pxv'!H$39:H$492)/sub_peso!EV227</f>
        <v>2.69</v>
      </c>
      <c r="EW227">
        <f>100*SUMIF('12pxv'!$E$39:$E$492,$A227,'12pxv'!I$39:I$492)/sub_peso!EW227</f>
        <v>1.03</v>
      </c>
      <c r="EX227">
        <f>100*SUMIF('12pxv'!$E$39:$E$492,$A227,'12pxv'!J$39:J$492)/sub_peso!EX227</f>
        <v>1.1200000000000001</v>
      </c>
      <c r="EY227">
        <f>100*SUMIF('12pxv'!$E$39:$E$492,$A227,'12pxv'!K$39:K$492)/sub_peso!EY227</f>
        <v>1.1399999999999999</v>
      </c>
      <c r="EZ227">
        <f>100*SUMIF('12pxv'!$E$39:$E$492,$A227,'12pxv'!L$39:L$492)/sub_peso!EZ227</f>
        <v>1.67</v>
      </c>
      <c r="FA227">
        <f>100*SUMIF('12pxv'!$E$39:$E$492,$A227,'12pxv'!M$39:M$492)/sub_peso!FA227</f>
        <v>-0.04</v>
      </c>
      <c r="FB227">
        <f>100*SUMIF('12pxv'!$E$39:$E$492,$A227,'12pxv'!N$39:N$492)/sub_peso!FB227</f>
        <v>-0.36999999999999994</v>
      </c>
      <c r="FC227">
        <f>100*SUMIF('12pxv'!$E$39:$E$492,$A227,'12pxv'!O$39:O$492)/sub_peso!FC227</f>
        <v>0.98</v>
      </c>
      <c r="FD227">
        <f>100*SUMIF('12pxv'!$E$39:$E$492,$A227,'12pxv'!P$39:P$492)/sub_peso!FD227</f>
        <v>0.35</v>
      </c>
      <c r="FE227">
        <f>100*SUMIF('12pxv'!$E$39:$E$492,$A227,'12pxv'!Q$39:Q$492)/sub_peso!FE227</f>
        <v>-0.9</v>
      </c>
      <c r="FF227">
        <f>100*SUMIF('12pxv'!$E$39:$E$492,$A227,'12pxv'!R$39:R$492)/sub_peso!FF227</f>
        <v>-0.33000000000000007</v>
      </c>
      <c r="FG227">
        <f>100*SUMIF('12pxv'!$E$39:$E$492,$A227,'12pxv'!S$39:S$492)/sub_peso!FG227</f>
        <v>0.23</v>
      </c>
      <c r="FH227">
        <f>100*SUMIF('12pxv'!$E$39:$E$492,$A227,'12pxv'!T$39:T$492)/sub_peso!FH227</f>
        <v>0.77</v>
      </c>
      <c r="FI227">
        <f>100*SUMIF('12pxv'!$E$39:$E$492,$A227,'12pxv'!U$39:U$492)/sub_peso!FI227</f>
        <v>0.44</v>
      </c>
      <c r="FJ227">
        <f>100*SUMIF('12pxv'!$E$39:$E$492,$A227,'12pxv'!V$39:V$492)/sub_peso!FJ227</f>
        <v>0.27</v>
      </c>
      <c r="FK227">
        <f>100*SUMIF('12pxv'!$E$39:$E$492,$A227,'12pxv'!W$39:W$492)/sub_peso!FK227</f>
        <v>0.46</v>
      </c>
      <c r="FL227">
        <f>100*SUMIF('12pxv'!$E$39:$E$492,$A227,'12pxv'!X$39:X$492)/sub_peso!FL227</f>
        <v>0.27</v>
      </c>
      <c r="FM227">
        <f>100*SUMIF('12pxv'!$E$39:$E$492,$A227,'12pxv'!Y$39:Y$492)/sub_peso!FM227</f>
        <v>-0.44</v>
      </c>
      <c r="FN227">
        <f>100*SUMIF('12pxv'!$E$39:$E$492,$A227,'12pxv'!Z$39:Z$492)/sub_peso!FN227</f>
        <v>-1.84</v>
      </c>
      <c r="FO227">
        <f>100*SUMIF('12pxv'!$E$39:$E$492,$A227,'12pxv'!AA$39:AA$492)/sub_peso!FO227</f>
        <v>-0.98</v>
      </c>
      <c r="FP227">
        <f>100*SUMIF('12pxv'!$E$39:$E$492,$A227,'12pxv'!AB$39:AB$492)/sub_peso!FP227</f>
        <v>0.9</v>
      </c>
      <c r="FQ227">
        <f>100*SUMIF('12pxv'!$E$39:$E$492,$A227,'12pxv'!AC$39:AC$492)/sub_peso!FQ227</f>
        <v>-6.0000000000000005E-2</v>
      </c>
      <c r="FR227">
        <f>100*SUMIF('12pxv'!$E$39:$E$492,$A227,'12pxv'!AD$39:AD$492)/sub_peso!FR227</f>
        <v>-9.0000000000000011E-2</v>
      </c>
      <c r="FS227">
        <f>100*SUMIF('12pxv'!$E$39:$E$492,$A227,'12pxv'!AE$39:AE$492)/sub_peso!FS227</f>
        <v>-0.16</v>
      </c>
      <c r="FT227">
        <f>100*SUMIF('12pxv'!$E$39:$E$492,$A227,'12pxv'!AF$39:AF$492)/sub_peso!FT227</f>
        <v>0.26</v>
      </c>
      <c r="FU227">
        <f>100*SUMIF('12pxv'!$E$39:$E$492,$A227,'12pxv'!AG$39:AG$492)/sub_peso!FU227</f>
        <v>0.72</v>
      </c>
      <c r="FV227">
        <f>100*SUMIF('12pxv'!$E$39:$E$492,$A227,'12pxv'!AH$39:AH$492)/sub_peso!FV227</f>
        <v>0.84</v>
      </c>
      <c r="FW227">
        <f>100*SUMIF('12pxv'!$E$39:$E$492,$A227,'12pxv'!AI$39:AI$492)/sub_peso!FW227</f>
        <v>1.67</v>
      </c>
      <c r="FX227">
        <f>100*SUMIF('12pxv'!$E$39:$E$492,$A227,'12pxv'!AJ$39:AJ$492)/sub_peso!FX227</f>
        <v>-0.48</v>
      </c>
      <c r="FY227">
        <f>100*SUMIF('12pxv'!$E$39:$E$492,$A227,'12pxv'!AK$39:AK$492)/sub_peso!FY227</f>
        <v>1.05</v>
      </c>
      <c r="FZ227">
        <f>100*SUMIF('12pxv'!$E$39:$E$492,$A227,'12pxv'!AL$39:AL$492)/sub_peso!FZ227</f>
        <v>0.99</v>
      </c>
      <c r="GA227">
        <f>100*SUMIF('12pxv'!$E$39:$E$492,$A227,'12pxv'!AM$39:AM$492)/sub_peso!GA227</f>
        <v>-0.32</v>
      </c>
      <c r="GB227">
        <f>100*SUMIF('12pxv'!$E$39:$E$492,$A227,'12pxv'!AN$39:AN$492)/sub_peso!GB227</f>
        <v>0.41000000000000003</v>
      </c>
    </row>
    <row r="228" spans="1:184" x14ac:dyDescent="0.25">
      <c r="A228" s="60">
        <v>5102007</v>
      </c>
      <c r="B228" s="56" t="s">
        <v>230</v>
      </c>
      <c r="C228" s="129">
        <v>1.6</v>
      </c>
      <c r="D228" s="129">
        <v>0.18</v>
      </c>
      <c r="E228" s="129">
        <v>1.59</v>
      </c>
      <c r="F228" s="129">
        <v>0.24</v>
      </c>
      <c r="G228" s="129">
        <v>0.55000000000000004</v>
      </c>
      <c r="H228" s="129">
        <v>-0.33</v>
      </c>
      <c r="I228" s="129">
        <v>0.88</v>
      </c>
      <c r="J228" s="129">
        <v>0.95</v>
      </c>
      <c r="K228" s="129">
        <v>1.27</v>
      </c>
      <c r="L228" s="129">
        <v>0.97</v>
      </c>
      <c r="M228" s="129">
        <v>1.1000000000000001</v>
      </c>
      <c r="N228" s="129">
        <v>-0.17</v>
      </c>
      <c r="O228" s="129">
        <v>0.61</v>
      </c>
      <c r="P228" s="129">
        <v>0.62</v>
      </c>
      <c r="Q228" s="129">
        <v>-0.43</v>
      </c>
      <c r="R228" s="129">
        <v>1.8500000000000003</v>
      </c>
      <c r="S228" s="129">
        <v>0.03</v>
      </c>
      <c r="T228" s="129">
        <v>-0.54</v>
      </c>
      <c r="U228" s="129">
        <v>2.2999999999999998</v>
      </c>
      <c r="V228" s="129">
        <v>0.22</v>
      </c>
      <c r="W228" s="129">
        <v>-1.2600000000000002</v>
      </c>
      <c r="X228" s="129">
        <v>0.72</v>
      </c>
      <c r="Y228" s="129">
        <v>0.06</v>
      </c>
      <c r="Z228" s="129">
        <v>0.55000000000000004</v>
      </c>
      <c r="AA228" s="129">
        <v>2.0499999999999998</v>
      </c>
      <c r="AB228" s="129">
        <v>0.56000000000000005</v>
      </c>
      <c r="AC228" s="129">
        <v>0.04</v>
      </c>
      <c r="AD228" s="129">
        <v>-1.17</v>
      </c>
      <c r="AE228" s="129">
        <v>2.21</v>
      </c>
      <c r="AF228" s="129">
        <v>0.68</v>
      </c>
      <c r="AG228" s="129">
        <v>1.1499999999999999</v>
      </c>
      <c r="AH228" s="129">
        <v>-0.78</v>
      </c>
      <c r="AI228" s="129">
        <v>0.9</v>
      </c>
      <c r="AJ228" s="129">
        <v>1.64</v>
      </c>
      <c r="AK228" s="129">
        <v>-1.7600000000000005</v>
      </c>
      <c r="AL228" s="129">
        <v>1.04</v>
      </c>
      <c r="AM228" s="129">
        <v>0.83</v>
      </c>
      <c r="AN228" s="129">
        <v>-1.1399999999999999</v>
      </c>
      <c r="AO228" s="129">
        <v>0.97</v>
      </c>
      <c r="AP228" s="129">
        <v>2.58</v>
      </c>
      <c r="AQ228" s="129">
        <v>9.42</v>
      </c>
      <c r="AR228" s="129">
        <v>4.43</v>
      </c>
      <c r="AS228" s="129">
        <v>3.2399999999999998</v>
      </c>
      <c r="AT228" s="129">
        <v>1.7200000000000002</v>
      </c>
      <c r="AU228" s="129">
        <v>2.15</v>
      </c>
      <c r="AV228" s="129">
        <v>0.09</v>
      </c>
      <c r="AW228" s="129">
        <v>0.67</v>
      </c>
      <c r="AX228" s="129">
        <v>-0.11999999999999998</v>
      </c>
      <c r="AY228" s="129">
        <v>0.18</v>
      </c>
      <c r="AZ228" s="129">
        <v>1.46</v>
      </c>
      <c r="BA228" s="129">
        <v>0.99</v>
      </c>
      <c r="BB228" s="129">
        <v>0.55000000000000004</v>
      </c>
      <c r="BC228" s="129">
        <v>-0.02</v>
      </c>
      <c r="BD228" s="129">
        <v>0.75</v>
      </c>
      <c r="BE228" s="129">
        <v>0.63</v>
      </c>
      <c r="BF228" s="129">
        <v>-0.13</v>
      </c>
      <c r="BG228" s="129">
        <v>1.79</v>
      </c>
      <c r="BH228" s="129">
        <v>-0.46999999999999992</v>
      </c>
      <c r="BI228" s="129">
        <v>0.52</v>
      </c>
      <c r="BJ228" s="129">
        <v>1.65</v>
      </c>
      <c r="BK228" s="129">
        <v>0.64</v>
      </c>
      <c r="BL228" s="129">
        <v>1.49</v>
      </c>
      <c r="BM228" s="129">
        <v>-0.11</v>
      </c>
      <c r="BN228" s="129">
        <v>0.89</v>
      </c>
      <c r="BO228" s="129">
        <v>1.49</v>
      </c>
      <c r="BP228" s="129">
        <v>1.73</v>
      </c>
      <c r="BQ228" s="129">
        <v>0.61</v>
      </c>
      <c r="BR228" s="129">
        <v>0.41</v>
      </c>
      <c r="BS228" s="129">
        <v>0.46</v>
      </c>
      <c r="BT228" s="129">
        <v>-0.12</v>
      </c>
      <c r="BU228" s="129">
        <v>0.10999999999999999</v>
      </c>
      <c r="BV228" s="129">
        <v>0.46000000000000008</v>
      </c>
      <c r="BW228" s="129">
        <v>0.68</v>
      </c>
      <c r="BX228" s="129">
        <v>0.45</v>
      </c>
      <c r="BY228" s="129">
        <v>1.6899999999999997</v>
      </c>
      <c r="BZ228" s="129">
        <v>-0.2</v>
      </c>
      <c r="CA228" s="129">
        <v>0.39</v>
      </c>
      <c r="CB228" s="129">
        <v>0.79</v>
      </c>
      <c r="CC228" s="129">
        <v>2.0499999999999998</v>
      </c>
      <c r="CD228" s="129">
        <v>1.73</v>
      </c>
      <c r="CE228" s="129">
        <v>1.05</v>
      </c>
      <c r="CF228" s="129">
        <v>-0.09</v>
      </c>
      <c r="CG228" s="129">
        <v>1.24</v>
      </c>
      <c r="CH228" s="129">
        <v>-0.13</v>
      </c>
      <c r="CI228" s="129">
        <v>0.59</v>
      </c>
      <c r="CJ228" s="129">
        <v>2.11</v>
      </c>
      <c r="CK228" s="129">
        <v>1.6200000000000003</v>
      </c>
      <c r="CL228" s="129">
        <v>0.02</v>
      </c>
      <c r="CM228" s="129">
        <v>0.45000000000000007</v>
      </c>
      <c r="CN228" s="129">
        <v>0.94999999999999984</v>
      </c>
      <c r="CO228" s="129">
        <v>0.53</v>
      </c>
      <c r="CP228" s="129">
        <v>1.23</v>
      </c>
      <c r="CQ228" s="129">
        <v>0.42000000000000004</v>
      </c>
      <c r="CR228" s="129">
        <v>1.56</v>
      </c>
      <c r="CS228" s="129">
        <v>-0.5</v>
      </c>
      <c r="CT228" s="129">
        <v>-0.96999999999999986</v>
      </c>
      <c r="CU228" s="129">
        <v>0.9</v>
      </c>
      <c r="CV228" s="129">
        <v>0.67</v>
      </c>
      <c r="CW228" s="129">
        <v>0.01</v>
      </c>
      <c r="CX228" s="129">
        <v>-0.69</v>
      </c>
      <c r="CY228" s="129">
        <v>0.4</v>
      </c>
      <c r="CZ228" s="129">
        <v>-0.38999999999999996</v>
      </c>
      <c r="DA228" s="129">
        <v>1.03</v>
      </c>
      <c r="DB228" s="129">
        <v>0.61</v>
      </c>
      <c r="DC228" s="129">
        <v>1.44</v>
      </c>
      <c r="DD228" s="129">
        <v>0.71</v>
      </c>
      <c r="DE228" s="129">
        <v>1.7800000000000002</v>
      </c>
      <c r="DF228" s="129">
        <v>1.1399999999999999</v>
      </c>
      <c r="DG228" s="129">
        <v>1.95</v>
      </c>
      <c r="DH228" s="129">
        <v>1.86</v>
      </c>
      <c r="DI228" s="129">
        <v>1.8999999999999997</v>
      </c>
      <c r="DJ228" s="129">
        <v>2.5099999999999998</v>
      </c>
      <c r="DK228" s="129">
        <v>4.18</v>
      </c>
      <c r="DL228" s="129">
        <v>2.1</v>
      </c>
      <c r="DM228" s="129">
        <v>3.78</v>
      </c>
      <c r="DN228" s="129">
        <v>3.67</v>
      </c>
      <c r="DO228" s="129">
        <v>-0.14000000000000001</v>
      </c>
      <c r="DP228" s="129">
        <v>0.4</v>
      </c>
      <c r="DQ228" s="129">
        <v>0.89</v>
      </c>
      <c r="DR228" s="129">
        <v>0.12000000000000001</v>
      </c>
      <c r="DS228" s="129">
        <v>-1.44</v>
      </c>
      <c r="DT228" s="129">
        <v>-0.87000000000000011</v>
      </c>
      <c r="DU228" s="129">
        <v>-0.18</v>
      </c>
      <c r="DV228" s="129">
        <v>1.24</v>
      </c>
      <c r="DW228" s="129">
        <v>0.08</v>
      </c>
      <c r="DX228" s="129">
        <v>0.34000000000000008</v>
      </c>
      <c r="DY228" s="129">
        <v>-0.4</v>
      </c>
      <c r="DZ228" s="129">
        <v>-0.27</v>
      </c>
      <c r="EA228" s="129">
        <v>0.73</v>
      </c>
      <c r="EB228" s="129">
        <v>0.6</v>
      </c>
      <c r="EC228" s="129">
        <v>-0.38</v>
      </c>
      <c r="ED228" s="129">
        <v>0.43</v>
      </c>
      <c r="EE228" s="129">
        <v>-0.52</v>
      </c>
      <c r="EF228" s="129">
        <v>0.68</v>
      </c>
      <c r="EG228" s="129">
        <v>0.41000000000000003</v>
      </c>
      <c r="EH228" s="129">
        <v>-0.62</v>
      </c>
      <c r="EI228" s="129">
        <v>0.28000000000000003</v>
      </c>
      <c r="EJ228" s="129">
        <v>0.05</v>
      </c>
      <c r="EK228" s="129">
        <v>1.6900000000000002</v>
      </c>
      <c r="EL228" s="129">
        <v>-0.53</v>
      </c>
      <c r="EM228" s="129">
        <v>1.41</v>
      </c>
      <c r="EN228" s="129">
        <v>-0.25</v>
      </c>
      <c r="EO228" s="129">
        <v>0.35999999999999993</v>
      </c>
      <c r="EP228" s="129">
        <v>1.32</v>
      </c>
      <c r="EQ228" s="129">
        <v>-0.28999999999999998</v>
      </c>
      <c r="ER228" s="129">
        <v>0.96</v>
      </c>
      <c r="ES228" s="129">
        <v>0.34</v>
      </c>
      <c r="ET228" s="129">
        <v>0.43999999999999995</v>
      </c>
      <c r="EU228" s="129">
        <v>-0.43000000000000005</v>
      </c>
      <c r="EV228">
        <f>100*SUMIF('12pxv'!$E$39:$E$492,$A228,'12pxv'!H$39:H$492)/sub_peso!EV228</f>
        <v>-0.31000000000000005</v>
      </c>
      <c r="EW228">
        <f>100*SUMIF('12pxv'!$E$39:$E$492,$A228,'12pxv'!I$39:I$492)/sub_peso!EW228</f>
        <v>0.91</v>
      </c>
      <c r="EX228">
        <f>100*SUMIF('12pxv'!$E$39:$E$492,$A228,'12pxv'!J$39:J$492)/sub_peso!EX228</f>
        <v>-1.07</v>
      </c>
      <c r="EY228">
        <f>100*SUMIF('12pxv'!$E$39:$E$492,$A228,'12pxv'!K$39:K$492)/sub_peso!EY228</f>
        <v>-0.45</v>
      </c>
      <c r="EZ228">
        <f>100*SUMIF('12pxv'!$E$39:$E$492,$A228,'12pxv'!L$39:L$492)/sub_peso!EZ228</f>
        <v>1.21</v>
      </c>
      <c r="FA228">
        <f>100*SUMIF('12pxv'!$E$39:$E$492,$A228,'12pxv'!M$39:M$492)/sub_peso!FA228</f>
        <v>5.9999999999999991E-2</v>
      </c>
      <c r="FB228">
        <f>100*SUMIF('12pxv'!$E$39:$E$492,$A228,'12pxv'!N$39:N$492)/sub_peso!FB228</f>
        <v>0.85999999999999988</v>
      </c>
      <c r="FC228">
        <f>100*SUMIF('12pxv'!$E$39:$E$492,$A228,'12pxv'!O$39:O$492)/sub_peso!FC228</f>
        <v>0.79</v>
      </c>
      <c r="FD228">
        <f>100*SUMIF('12pxv'!$E$39:$E$492,$A228,'12pxv'!P$39:P$492)/sub_peso!FD228</f>
        <v>0.94000000000000006</v>
      </c>
      <c r="FE228">
        <f>100*SUMIF('12pxv'!$E$39:$E$492,$A228,'12pxv'!Q$39:Q$492)/sub_peso!FE228</f>
        <v>0.66</v>
      </c>
      <c r="FF228">
        <f>100*SUMIF('12pxv'!$E$39:$E$492,$A228,'12pxv'!R$39:R$492)/sub_peso!FF228</f>
        <v>0.48</v>
      </c>
      <c r="FG228">
        <f>100*SUMIF('12pxv'!$E$39:$E$492,$A228,'12pxv'!S$39:S$492)/sub_peso!FG228</f>
        <v>0.44</v>
      </c>
      <c r="FH228">
        <f>100*SUMIF('12pxv'!$E$39:$E$492,$A228,'12pxv'!T$39:T$492)/sub_peso!FH228</f>
        <v>0.32</v>
      </c>
      <c r="FI228">
        <f>100*SUMIF('12pxv'!$E$39:$E$492,$A228,'12pxv'!U$39:U$492)/sub_peso!FI228</f>
        <v>-0.1</v>
      </c>
      <c r="FJ228">
        <f>100*SUMIF('12pxv'!$E$39:$E$492,$A228,'12pxv'!V$39:V$492)/sub_peso!FJ228</f>
        <v>0</v>
      </c>
      <c r="FK228">
        <f>100*SUMIF('12pxv'!$E$39:$E$492,$A228,'12pxv'!W$39:W$492)/sub_peso!FK228</f>
        <v>-0.05</v>
      </c>
      <c r="FL228">
        <f>100*SUMIF('12pxv'!$E$39:$E$492,$A228,'12pxv'!X$39:X$492)/sub_peso!FL228</f>
        <v>0.16</v>
      </c>
      <c r="FM228">
        <f>100*SUMIF('12pxv'!$E$39:$E$492,$A228,'12pxv'!Y$39:Y$492)/sub_peso!FM228</f>
        <v>-0.6100000000000001</v>
      </c>
      <c r="FN228">
        <f>100*SUMIF('12pxv'!$E$39:$E$492,$A228,'12pxv'!Z$39:Z$492)/sub_peso!FN228</f>
        <v>0.5</v>
      </c>
      <c r="FO228">
        <f>100*SUMIF('12pxv'!$E$39:$E$492,$A228,'12pxv'!AA$39:AA$492)/sub_peso!FO228</f>
        <v>0.42</v>
      </c>
      <c r="FP228">
        <f>100*SUMIF('12pxv'!$E$39:$E$492,$A228,'12pxv'!AB$39:AB$492)/sub_peso!FP228</f>
        <v>-0.28000000000000003</v>
      </c>
      <c r="FQ228">
        <f>100*SUMIF('12pxv'!$E$39:$E$492,$A228,'12pxv'!AC$39:AC$492)/sub_peso!FQ228</f>
        <v>0.69</v>
      </c>
      <c r="FR228">
        <f>100*SUMIF('12pxv'!$E$39:$E$492,$A228,'12pxv'!AD$39:AD$492)/sub_peso!FR228</f>
        <v>0.56999999999999984</v>
      </c>
      <c r="FS228">
        <f>100*SUMIF('12pxv'!$E$39:$E$492,$A228,'12pxv'!AE$39:AE$492)/sub_peso!FS228</f>
        <v>0.67</v>
      </c>
      <c r="FT228">
        <f>100*SUMIF('12pxv'!$E$39:$E$492,$A228,'12pxv'!AF$39:AF$492)/sub_peso!FT228</f>
        <v>0.73</v>
      </c>
      <c r="FU228">
        <f>100*SUMIF('12pxv'!$E$39:$E$492,$A228,'12pxv'!AG$39:AG$492)/sub_peso!FU228</f>
        <v>0.34</v>
      </c>
      <c r="FV228">
        <f>100*SUMIF('12pxv'!$E$39:$E$492,$A228,'12pxv'!AH$39:AH$492)/sub_peso!FV228</f>
        <v>0.69000000000000006</v>
      </c>
      <c r="FW228">
        <f>100*SUMIF('12pxv'!$E$39:$E$492,$A228,'12pxv'!AI$39:AI$492)/sub_peso!FW228</f>
        <v>0.89</v>
      </c>
      <c r="FX228">
        <f>100*SUMIF('12pxv'!$E$39:$E$492,$A228,'12pxv'!AJ$39:AJ$492)/sub_peso!FX228</f>
        <v>0.91</v>
      </c>
      <c r="FY228">
        <f>100*SUMIF('12pxv'!$E$39:$E$492,$A228,'12pxv'!AK$39:AK$492)/sub_peso!FY228</f>
        <v>0.67</v>
      </c>
      <c r="FZ228">
        <f>100*SUMIF('12pxv'!$E$39:$E$492,$A228,'12pxv'!AL$39:AL$492)/sub_peso!FZ228</f>
        <v>0.4</v>
      </c>
      <c r="GA228">
        <f>100*SUMIF('12pxv'!$E$39:$E$492,$A228,'12pxv'!AM$39:AM$492)/sub_peso!GA228</f>
        <v>1.42</v>
      </c>
      <c r="GB228">
        <f>100*SUMIF('12pxv'!$E$39:$E$492,$A228,'12pxv'!AN$39:AN$492)/sub_peso!GB228</f>
        <v>0.78</v>
      </c>
    </row>
    <row r="229" spans="1:184" x14ac:dyDescent="0.25">
      <c r="A229" s="60">
        <v>5102009</v>
      </c>
      <c r="B229" s="56" t="s">
        <v>231</v>
      </c>
      <c r="C229" s="129">
        <v>0.69</v>
      </c>
      <c r="D229" s="129">
        <v>0.96000000000000019</v>
      </c>
      <c r="E229" s="129">
        <v>0.81000000000000016</v>
      </c>
      <c r="F229" s="129">
        <v>1.06</v>
      </c>
      <c r="G229" s="129">
        <v>0.95000000000000018</v>
      </c>
      <c r="H229" s="129">
        <v>-0.24</v>
      </c>
      <c r="I229" s="129">
        <v>1.77</v>
      </c>
      <c r="J229" s="129">
        <v>-0.24</v>
      </c>
      <c r="K229" s="129">
        <v>1.06</v>
      </c>
      <c r="L229" s="129">
        <v>0.15</v>
      </c>
      <c r="M229" s="129">
        <v>0.1</v>
      </c>
      <c r="N229" s="129">
        <v>1.08</v>
      </c>
      <c r="O229" s="129">
        <v>1.87</v>
      </c>
      <c r="P229" s="129">
        <v>0.6</v>
      </c>
      <c r="Q229" s="129">
        <v>-0.85</v>
      </c>
      <c r="R229" s="129">
        <v>0.12</v>
      </c>
      <c r="S229" s="129">
        <v>-1.36</v>
      </c>
      <c r="T229" s="129">
        <v>1.1000000000000001</v>
      </c>
      <c r="U229" s="129">
        <v>0.87</v>
      </c>
      <c r="V229" s="129">
        <v>0.28000000000000003</v>
      </c>
      <c r="W229" s="129">
        <v>0.46</v>
      </c>
      <c r="X229" s="129">
        <v>-0.14000000000000001</v>
      </c>
      <c r="Y229" s="129">
        <v>1.83</v>
      </c>
      <c r="Z229" s="129">
        <v>-0.91000000000000014</v>
      </c>
      <c r="AA229" s="129">
        <v>-0.46999999999999992</v>
      </c>
      <c r="AB229" s="129">
        <v>1.1299999999999999</v>
      </c>
      <c r="AC229" s="129">
        <v>-0.37</v>
      </c>
      <c r="AD229" s="129">
        <v>-0.39</v>
      </c>
      <c r="AE229" s="129">
        <v>7.0000000000000007E-2</v>
      </c>
      <c r="AF229" s="129">
        <v>-0.7</v>
      </c>
      <c r="AG229" s="129">
        <v>1.62</v>
      </c>
      <c r="AH229" s="129">
        <v>0.04</v>
      </c>
      <c r="AI229" s="129">
        <v>0.87</v>
      </c>
      <c r="AJ229" s="129">
        <v>1.4</v>
      </c>
      <c r="AK229" s="129">
        <v>-0.72</v>
      </c>
      <c r="AL229" s="129">
        <v>-0.25999999999999995</v>
      </c>
      <c r="AM229" s="129">
        <v>0.2</v>
      </c>
      <c r="AN229" s="129">
        <v>0.08</v>
      </c>
      <c r="AO229" s="129">
        <v>0.25</v>
      </c>
      <c r="AP229" s="129">
        <v>1.9999999999999998</v>
      </c>
      <c r="AQ229" s="129">
        <v>2.44</v>
      </c>
      <c r="AR229" s="129">
        <v>2.42</v>
      </c>
      <c r="AS229" s="129">
        <v>0.7</v>
      </c>
      <c r="AT229" s="129">
        <v>0.56000000000000005</v>
      </c>
      <c r="AU229" s="129">
        <v>0.78999999999999992</v>
      </c>
      <c r="AV229" s="129">
        <v>0.8</v>
      </c>
      <c r="AW229" s="129">
        <v>0.54</v>
      </c>
      <c r="AX229" s="129">
        <v>-0.62</v>
      </c>
      <c r="AY229" s="129">
        <v>0.02</v>
      </c>
      <c r="AZ229" s="129">
        <v>0.52999999999999992</v>
      </c>
      <c r="BA229" s="129">
        <v>-7.0000000000000007E-2</v>
      </c>
      <c r="BB229" s="129">
        <v>1.49</v>
      </c>
      <c r="BC229" s="129">
        <v>0.24</v>
      </c>
      <c r="BD229" s="129">
        <v>0.72</v>
      </c>
      <c r="BE229" s="129">
        <v>0.87</v>
      </c>
      <c r="BF229" s="129">
        <v>1.95</v>
      </c>
      <c r="BG229" s="129">
        <v>0.24</v>
      </c>
      <c r="BH229" s="129">
        <v>2.0499999999999998</v>
      </c>
      <c r="BI229" s="129">
        <v>2.73</v>
      </c>
      <c r="BJ229" s="129">
        <v>1.39</v>
      </c>
      <c r="BK229" s="129">
        <v>1.73</v>
      </c>
      <c r="BL229" s="129">
        <v>2.78</v>
      </c>
      <c r="BM229" s="129">
        <v>1.78</v>
      </c>
      <c r="BN229" s="129">
        <v>0.81</v>
      </c>
      <c r="BO229" s="129">
        <v>0.93000000000000016</v>
      </c>
      <c r="BP229" s="129">
        <v>0.37</v>
      </c>
      <c r="BQ229" s="129">
        <v>0.57000000000000006</v>
      </c>
      <c r="BR229" s="129">
        <v>0.36</v>
      </c>
      <c r="BS229" s="129">
        <v>0.84</v>
      </c>
      <c r="BT229" s="129">
        <v>0.87000000000000011</v>
      </c>
      <c r="BU229" s="129">
        <v>0.27</v>
      </c>
      <c r="BV229" s="129">
        <v>0.53</v>
      </c>
      <c r="BW229" s="129">
        <v>-0.16</v>
      </c>
      <c r="BX229" s="129">
        <v>-0.43</v>
      </c>
      <c r="BY229" s="129">
        <v>0.73</v>
      </c>
      <c r="BZ229" s="129">
        <v>0.04</v>
      </c>
      <c r="CA229" s="129">
        <v>-0.08</v>
      </c>
      <c r="CB229" s="129">
        <v>0.26</v>
      </c>
      <c r="CC229" s="129">
        <v>1.02</v>
      </c>
      <c r="CD229" s="129">
        <v>0.19</v>
      </c>
      <c r="CE229" s="129">
        <v>-0.05</v>
      </c>
      <c r="CF229" s="129">
        <v>0.42</v>
      </c>
      <c r="CG229" s="129">
        <v>-0.17</v>
      </c>
      <c r="CH229" s="129">
        <v>-0.23</v>
      </c>
      <c r="CI229" s="129">
        <v>-0.27</v>
      </c>
      <c r="CJ229" s="129">
        <v>0.83</v>
      </c>
      <c r="CK229" s="129">
        <v>-0.85</v>
      </c>
      <c r="CL229" s="129">
        <v>0.13</v>
      </c>
      <c r="CM229" s="129">
        <v>0.39</v>
      </c>
      <c r="CN229" s="129">
        <v>0.91</v>
      </c>
      <c r="CO229" s="129">
        <v>0.53</v>
      </c>
      <c r="CP229" s="129">
        <v>0.61</v>
      </c>
      <c r="CQ229" s="129">
        <v>0.41</v>
      </c>
      <c r="CR229" s="129">
        <v>-0.2</v>
      </c>
      <c r="CS229" s="129">
        <v>8.0000000000000016E-2</v>
      </c>
      <c r="CT229" s="129">
        <v>0</v>
      </c>
      <c r="CU229" s="129">
        <v>0.23</v>
      </c>
      <c r="CV229" s="129">
        <v>0.98</v>
      </c>
      <c r="CW229" s="129">
        <v>0.12</v>
      </c>
      <c r="CX229" s="129">
        <v>0.5</v>
      </c>
      <c r="CY229" s="129">
        <v>0.27</v>
      </c>
      <c r="CZ229" s="129">
        <v>1.1000000000000001</v>
      </c>
      <c r="DA229" s="129">
        <v>1.56</v>
      </c>
      <c r="DB229" s="129">
        <v>0.4</v>
      </c>
      <c r="DC229" s="129">
        <v>0.84</v>
      </c>
      <c r="DD229" s="129">
        <v>1.04</v>
      </c>
      <c r="DE229" s="129">
        <v>0.5</v>
      </c>
      <c r="DF229" s="129">
        <v>0.56999999999999995</v>
      </c>
      <c r="DG229" s="129">
        <v>1.65</v>
      </c>
      <c r="DH229" s="129">
        <v>-7.0000000000000007E-2</v>
      </c>
      <c r="DI229" s="129">
        <v>-0.42</v>
      </c>
      <c r="DJ229" s="129">
        <v>0.42</v>
      </c>
      <c r="DK229" s="129">
        <v>0.65</v>
      </c>
      <c r="DL229" s="129">
        <v>0.43</v>
      </c>
      <c r="DM229" s="129">
        <v>-0.44999999999999996</v>
      </c>
      <c r="DN229" s="129">
        <v>0.74</v>
      </c>
      <c r="DO229" s="129">
        <v>-0.4</v>
      </c>
      <c r="DP229" s="129">
        <v>0.77</v>
      </c>
      <c r="DQ229" s="129">
        <v>-0.1</v>
      </c>
      <c r="DR229" s="129">
        <v>0.27</v>
      </c>
      <c r="DS229" s="129">
        <v>0.26</v>
      </c>
      <c r="DT229" s="129">
        <v>-0.35</v>
      </c>
      <c r="DU229" s="129">
        <v>0.16999999999999998</v>
      </c>
      <c r="DV229" s="129">
        <v>0.97</v>
      </c>
      <c r="DW229" s="129">
        <v>-0.08</v>
      </c>
      <c r="DX229" s="129">
        <v>0.97</v>
      </c>
      <c r="DY229" s="129">
        <v>0.34</v>
      </c>
      <c r="DZ229" s="129">
        <v>1.37</v>
      </c>
      <c r="EA229" s="129">
        <v>0.47</v>
      </c>
      <c r="EB229" s="129">
        <v>0.73</v>
      </c>
      <c r="EC229" s="129">
        <v>-0.73</v>
      </c>
      <c r="ED229" s="129">
        <v>0.27</v>
      </c>
      <c r="EE229" s="129">
        <v>0.09</v>
      </c>
      <c r="EF229" s="129">
        <v>0.62999999999999989</v>
      </c>
      <c r="EG229" s="129">
        <v>-0.87</v>
      </c>
      <c r="EH229" s="129">
        <v>0.71</v>
      </c>
      <c r="EI229" s="129">
        <v>-0.34</v>
      </c>
      <c r="EJ229" s="129">
        <v>0.02</v>
      </c>
      <c r="EK229" s="129">
        <v>-0.09</v>
      </c>
      <c r="EL229" s="129">
        <v>0.36</v>
      </c>
      <c r="EM229" s="129">
        <v>0.92000000000000015</v>
      </c>
      <c r="EN229" s="129">
        <v>0.64999999999999991</v>
      </c>
      <c r="EO229" s="129">
        <v>0</v>
      </c>
      <c r="EP229" s="129">
        <v>0.76999999999999991</v>
      </c>
      <c r="EQ229" s="129">
        <v>0.62</v>
      </c>
      <c r="ER229" s="129">
        <v>-9.9999999999999992E-2</v>
      </c>
      <c r="ES229" s="129">
        <v>-0.16</v>
      </c>
      <c r="ET229" s="129">
        <v>3.9999999999999994E-2</v>
      </c>
      <c r="EU229" s="129">
        <v>8.0000000000000016E-2</v>
      </c>
      <c r="EV229">
        <f>100*SUMIF('12pxv'!$E$39:$E$492,$A229,'12pxv'!H$39:H$492)/sub_peso!EV229</f>
        <v>1.28</v>
      </c>
      <c r="EW229">
        <f>100*SUMIF('12pxv'!$E$39:$E$492,$A229,'12pxv'!I$39:I$492)/sub_peso!EW229</f>
        <v>-0.03</v>
      </c>
      <c r="EX229">
        <f>100*SUMIF('12pxv'!$E$39:$E$492,$A229,'12pxv'!J$39:J$492)/sub_peso!EX229</f>
        <v>0.75</v>
      </c>
      <c r="EY229">
        <f>100*SUMIF('12pxv'!$E$39:$E$492,$A229,'12pxv'!K$39:K$492)/sub_peso!EY229</f>
        <v>0.54000000000000015</v>
      </c>
      <c r="EZ229">
        <f>100*SUMIF('12pxv'!$E$39:$E$492,$A229,'12pxv'!L$39:L$492)/sub_peso!EZ229</f>
        <v>0.06</v>
      </c>
      <c r="FA229">
        <f>100*SUMIF('12pxv'!$E$39:$E$492,$A229,'12pxv'!M$39:M$492)/sub_peso!FA229</f>
        <v>-0.48</v>
      </c>
      <c r="FB229">
        <f>100*SUMIF('12pxv'!$E$39:$E$492,$A229,'12pxv'!N$39:N$492)/sub_peso!FB229</f>
        <v>0.74</v>
      </c>
      <c r="FC229">
        <f>100*SUMIF('12pxv'!$E$39:$E$492,$A229,'12pxv'!O$39:O$492)/sub_peso!FC229</f>
        <v>0.38</v>
      </c>
      <c r="FD229">
        <f>100*SUMIF('12pxv'!$E$39:$E$492,$A229,'12pxv'!P$39:P$492)/sub_peso!FD229</f>
        <v>-0.34</v>
      </c>
      <c r="FE229">
        <f>100*SUMIF('12pxv'!$E$39:$E$492,$A229,'12pxv'!Q$39:Q$492)/sub_peso!FE229</f>
        <v>0.45</v>
      </c>
      <c r="FF229">
        <f>100*SUMIF('12pxv'!$E$39:$E$492,$A229,'12pxv'!R$39:R$492)/sub_peso!FF229</f>
        <v>-0.28000000000000003</v>
      </c>
      <c r="FG229">
        <f>100*SUMIF('12pxv'!$E$39:$E$492,$A229,'12pxv'!S$39:S$492)/sub_peso!FG229</f>
        <v>0.56000000000000005</v>
      </c>
      <c r="FH229">
        <f>100*SUMIF('12pxv'!$E$39:$E$492,$A229,'12pxv'!T$39:T$492)/sub_peso!FH229</f>
        <v>0.06</v>
      </c>
      <c r="FI229">
        <f>100*SUMIF('12pxv'!$E$39:$E$492,$A229,'12pxv'!U$39:U$492)/sub_peso!FI229</f>
        <v>0.36000000000000004</v>
      </c>
      <c r="FJ229">
        <f>100*SUMIF('12pxv'!$E$39:$E$492,$A229,'12pxv'!V$39:V$492)/sub_peso!FJ229</f>
        <v>0.39</v>
      </c>
      <c r="FK229">
        <f>100*SUMIF('12pxv'!$E$39:$E$492,$A229,'12pxv'!W$39:W$492)/sub_peso!FK229</f>
        <v>0.44</v>
      </c>
      <c r="FL229">
        <f>100*SUMIF('12pxv'!$E$39:$E$492,$A229,'12pxv'!X$39:X$492)/sub_peso!FL229</f>
        <v>0.23</v>
      </c>
      <c r="FM229">
        <f>100*SUMIF('12pxv'!$E$39:$E$492,$A229,'12pxv'!Y$39:Y$492)/sub_peso!FM229</f>
        <v>0.41</v>
      </c>
      <c r="FN229">
        <f>100*SUMIF('12pxv'!$E$39:$E$492,$A229,'12pxv'!Z$39:Z$492)/sub_peso!FN229</f>
        <v>0.41</v>
      </c>
      <c r="FO229">
        <f>100*SUMIF('12pxv'!$E$39:$E$492,$A229,'12pxv'!AA$39:AA$492)/sub_peso!FO229</f>
        <v>-0.11</v>
      </c>
      <c r="FP229">
        <f>100*SUMIF('12pxv'!$E$39:$E$492,$A229,'12pxv'!AB$39:AB$492)/sub_peso!FP229</f>
        <v>0.98999999999999988</v>
      </c>
      <c r="FQ229">
        <f>100*SUMIF('12pxv'!$E$39:$E$492,$A229,'12pxv'!AC$39:AC$492)/sub_peso!FQ229</f>
        <v>0.15</v>
      </c>
      <c r="FR229">
        <f>100*SUMIF('12pxv'!$E$39:$E$492,$A229,'12pxv'!AD$39:AD$492)/sub_peso!FR229</f>
        <v>0.59</v>
      </c>
      <c r="FS229">
        <f>100*SUMIF('12pxv'!$E$39:$E$492,$A229,'12pxv'!AE$39:AE$492)/sub_peso!FS229</f>
        <v>0.08</v>
      </c>
      <c r="FT229">
        <f>100*SUMIF('12pxv'!$E$39:$E$492,$A229,'12pxv'!AF$39:AF$492)/sub_peso!FT229</f>
        <v>8.0000000000000016E-2</v>
      </c>
      <c r="FU229">
        <f>100*SUMIF('12pxv'!$E$39:$E$492,$A229,'12pxv'!AG$39:AG$492)/sub_peso!FU229</f>
        <v>0.26</v>
      </c>
      <c r="FV229">
        <f>100*SUMIF('12pxv'!$E$39:$E$492,$A229,'12pxv'!AH$39:AH$492)/sub_peso!FV229</f>
        <v>0.22</v>
      </c>
      <c r="FW229">
        <f>100*SUMIF('12pxv'!$E$39:$E$492,$A229,'12pxv'!AI$39:AI$492)/sub_peso!FW229</f>
        <v>0.06</v>
      </c>
      <c r="FX229">
        <f>100*SUMIF('12pxv'!$E$39:$E$492,$A229,'12pxv'!AJ$39:AJ$492)/sub_peso!FX229</f>
        <v>-0.05</v>
      </c>
      <c r="FY229">
        <f>100*SUMIF('12pxv'!$E$39:$E$492,$A229,'12pxv'!AK$39:AK$492)/sub_peso!FY229</f>
        <v>1.48</v>
      </c>
      <c r="FZ229">
        <f>100*SUMIF('12pxv'!$E$39:$E$492,$A229,'12pxv'!AL$39:AL$492)/sub_peso!FZ229</f>
        <v>-0.40000000000000008</v>
      </c>
      <c r="GA229">
        <f>100*SUMIF('12pxv'!$E$39:$E$492,$A229,'12pxv'!AM$39:AM$492)/sub_peso!GA229</f>
        <v>0.94</v>
      </c>
      <c r="GB229">
        <f>100*SUMIF('12pxv'!$E$39:$E$492,$A229,'12pxv'!AN$39:AN$492)/sub_peso!GB229</f>
        <v>0.69999999999999984</v>
      </c>
    </row>
    <row r="230" spans="1:184" x14ac:dyDescent="0.25">
      <c r="A230" s="60">
        <v>5102010</v>
      </c>
      <c r="B230" s="56" t="s">
        <v>232</v>
      </c>
      <c r="C230" s="129">
        <v>0.73</v>
      </c>
      <c r="D230" s="129">
        <v>0.18</v>
      </c>
      <c r="E230" s="129">
        <v>0.93</v>
      </c>
      <c r="F230" s="129">
        <v>1.31</v>
      </c>
      <c r="G230" s="129">
        <v>0.6</v>
      </c>
      <c r="H230" s="129">
        <v>0.6</v>
      </c>
      <c r="I230" s="129">
        <v>0.6</v>
      </c>
      <c r="J230" s="129">
        <v>0.23</v>
      </c>
      <c r="K230" s="129">
        <v>0.35</v>
      </c>
      <c r="L230" s="129">
        <v>-0.34999999999999992</v>
      </c>
      <c r="M230" s="129">
        <v>0.46</v>
      </c>
      <c r="N230" s="129">
        <v>-0.05</v>
      </c>
      <c r="O230" s="129">
        <v>-0.04</v>
      </c>
      <c r="P230" s="129">
        <v>4.9999999999999996E-2</v>
      </c>
      <c r="Q230" s="129">
        <v>0.1</v>
      </c>
      <c r="R230" s="129">
        <v>0.35</v>
      </c>
      <c r="S230" s="129">
        <v>1.61</v>
      </c>
      <c r="T230" s="129">
        <v>2.95</v>
      </c>
      <c r="U230" s="129">
        <v>0.76</v>
      </c>
      <c r="V230" s="129">
        <v>0.02</v>
      </c>
      <c r="W230" s="129">
        <v>1.2399999999999998</v>
      </c>
      <c r="X230" s="129">
        <v>1.04</v>
      </c>
      <c r="Y230" s="129">
        <v>1.39</v>
      </c>
      <c r="Z230" s="129">
        <v>1.54</v>
      </c>
      <c r="AA230" s="129">
        <v>1.32</v>
      </c>
      <c r="AB230" s="129">
        <v>0.22</v>
      </c>
      <c r="AC230" s="129">
        <v>0.91999999999999993</v>
      </c>
      <c r="AD230" s="129">
        <v>0.8</v>
      </c>
      <c r="AE230" s="129">
        <v>0.64</v>
      </c>
      <c r="AF230" s="129">
        <v>0.35</v>
      </c>
      <c r="AG230" s="129">
        <v>0.42</v>
      </c>
      <c r="AH230" s="129">
        <v>-0.02</v>
      </c>
      <c r="AI230" s="129">
        <v>1.21</v>
      </c>
      <c r="AJ230" s="129">
        <v>0.87</v>
      </c>
      <c r="AK230" s="129">
        <v>0.13</v>
      </c>
      <c r="AL230" s="129">
        <v>1</v>
      </c>
      <c r="AM230" s="129">
        <v>3.02</v>
      </c>
      <c r="AN230" s="129">
        <v>4.16</v>
      </c>
      <c r="AO230" s="129">
        <v>2.46</v>
      </c>
      <c r="AP230" s="129">
        <v>5.0100000000000007</v>
      </c>
      <c r="AQ230" s="129">
        <v>4.46</v>
      </c>
      <c r="AR230" s="129">
        <v>4.7300000000000004</v>
      </c>
      <c r="AS230" s="129">
        <v>2.29</v>
      </c>
      <c r="AT230" s="129">
        <v>2.62</v>
      </c>
      <c r="AU230" s="129">
        <v>2.4</v>
      </c>
      <c r="AV230" s="129">
        <v>1.61</v>
      </c>
      <c r="AW230" s="129">
        <v>1.07</v>
      </c>
      <c r="AX230" s="129">
        <v>0.86</v>
      </c>
      <c r="AY230" s="129">
        <v>0.43</v>
      </c>
      <c r="AZ230" s="129">
        <v>0.43000000000000005</v>
      </c>
      <c r="BA230" s="129">
        <v>1.5</v>
      </c>
      <c r="BB230" s="129">
        <v>0.43</v>
      </c>
      <c r="BC230" s="129">
        <v>0.51</v>
      </c>
      <c r="BD230" s="129">
        <v>1.96</v>
      </c>
      <c r="BE230" s="129">
        <v>2.0600000000000005</v>
      </c>
      <c r="BF230" s="129">
        <v>1.7900000000000003</v>
      </c>
      <c r="BG230" s="129">
        <v>1.72</v>
      </c>
      <c r="BH230" s="129">
        <v>0.93</v>
      </c>
      <c r="BI230" s="129">
        <v>1.41</v>
      </c>
      <c r="BJ230" s="129">
        <v>2.81</v>
      </c>
      <c r="BK230" s="129">
        <v>1.07</v>
      </c>
      <c r="BL230" s="129">
        <v>1.04</v>
      </c>
      <c r="BM230" s="129">
        <v>0.23</v>
      </c>
      <c r="BN230" s="129">
        <v>0.72999999999999987</v>
      </c>
      <c r="BO230" s="129">
        <v>0.94999999999999984</v>
      </c>
      <c r="BP230" s="129">
        <v>1.35</v>
      </c>
      <c r="BQ230" s="129">
        <v>0.97</v>
      </c>
      <c r="BR230" s="129">
        <v>0.54</v>
      </c>
      <c r="BS230" s="129">
        <v>0.72</v>
      </c>
      <c r="BT230" s="129">
        <v>0.73</v>
      </c>
      <c r="BU230" s="129">
        <v>-0.03</v>
      </c>
      <c r="BV230" s="129">
        <v>-0.41</v>
      </c>
      <c r="BW230" s="129">
        <v>-0.82000000000000006</v>
      </c>
      <c r="BX230" s="129">
        <v>-0.23</v>
      </c>
      <c r="BY230" s="129">
        <v>-0.41</v>
      </c>
      <c r="BZ230" s="129">
        <v>0.71</v>
      </c>
      <c r="CA230" s="129">
        <v>-0.49</v>
      </c>
      <c r="CB230" s="129">
        <v>0.17</v>
      </c>
      <c r="CC230" s="129">
        <v>0.11000000000000001</v>
      </c>
      <c r="CD230" s="129">
        <v>-0.4</v>
      </c>
      <c r="CE230" s="129">
        <v>0.74</v>
      </c>
      <c r="CF230" s="129">
        <v>-0.53</v>
      </c>
      <c r="CG230" s="129">
        <v>-0.94999999999999984</v>
      </c>
      <c r="CH230" s="129">
        <v>-0.45</v>
      </c>
      <c r="CI230" s="129">
        <v>-0.68</v>
      </c>
      <c r="CJ230" s="129">
        <v>0.41</v>
      </c>
      <c r="CK230" s="129">
        <v>-0.67999999999999994</v>
      </c>
      <c r="CL230" s="129">
        <v>-0.32000000000000006</v>
      </c>
      <c r="CM230" s="129">
        <v>0.68</v>
      </c>
      <c r="CN230" s="129">
        <v>-0.17</v>
      </c>
      <c r="CO230" s="129">
        <v>0.26</v>
      </c>
      <c r="CP230" s="129">
        <v>-0.30000000000000004</v>
      </c>
      <c r="CQ230" s="129">
        <v>-0.31999999999999995</v>
      </c>
      <c r="CR230" s="129">
        <v>-0.49</v>
      </c>
      <c r="CS230" s="129">
        <v>-0.56000000000000005</v>
      </c>
      <c r="CT230" s="129">
        <v>-0.19</v>
      </c>
      <c r="CU230" s="129">
        <v>-0.16</v>
      </c>
      <c r="CV230" s="129">
        <v>0.44</v>
      </c>
      <c r="CW230" s="129">
        <v>-0.23</v>
      </c>
      <c r="CX230" s="129">
        <v>-0.28999999999999998</v>
      </c>
      <c r="CY230" s="129">
        <v>-0.24</v>
      </c>
      <c r="CZ230" s="129">
        <v>0.59</v>
      </c>
      <c r="DA230" s="129">
        <v>0.42</v>
      </c>
      <c r="DB230" s="129">
        <v>-0.12</v>
      </c>
      <c r="DC230" s="129">
        <v>-0.35000000000000003</v>
      </c>
      <c r="DD230" s="129">
        <v>0.22</v>
      </c>
      <c r="DE230" s="129">
        <v>0.46999999999999992</v>
      </c>
      <c r="DF230" s="129">
        <v>0.4</v>
      </c>
      <c r="DG230" s="129">
        <v>0.57999999999999996</v>
      </c>
      <c r="DH230" s="129">
        <v>0.04</v>
      </c>
      <c r="DI230" s="129">
        <v>2.78</v>
      </c>
      <c r="DJ230" s="129">
        <v>3.34</v>
      </c>
      <c r="DK230" s="129">
        <v>1.83</v>
      </c>
      <c r="DL230" s="129">
        <v>0.88</v>
      </c>
      <c r="DM230" s="129">
        <v>1.0900000000000001</v>
      </c>
      <c r="DN230" s="129">
        <v>0.86</v>
      </c>
      <c r="DO230" s="129">
        <v>-0.46</v>
      </c>
      <c r="DP230" s="129">
        <v>-0.37999999999999995</v>
      </c>
      <c r="DQ230" s="129">
        <v>-0.38</v>
      </c>
      <c r="DR230" s="129">
        <v>-0.65999999999999992</v>
      </c>
      <c r="DS230" s="129">
        <v>0.08</v>
      </c>
      <c r="DT230" s="129">
        <v>-0.16999999999999998</v>
      </c>
      <c r="DU230" s="129">
        <v>1.9999999999999997E-2</v>
      </c>
      <c r="DV230" s="129">
        <v>0.36</v>
      </c>
      <c r="DW230" s="129">
        <v>-0.09</v>
      </c>
      <c r="DX230" s="129">
        <v>0.79000000000000015</v>
      </c>
      <c r="DY230" s="129">
        <v>0.94999999999999984</v>
      </c>
      <c r="DZ230" s="129">
        <v>0.93</v>
      </c>
      <c r="EA230" s="129">
        <v>0.72</v>
      </c>
      <c r="EB230" s="129">
        <v>1.0699999999999998</v>
      </c>
      <c r="EC230" s="129">
        <v>0.11</v>
      </c>
      <c r="ED230" s="129">
        <v>-0.16000000000000003</v>
      </c>
      <c r="EE230" s="129">
        <v>-0.26</v>
      </c>
      <c r="EF230" s="129">
        <v>-0.59999999999999987</v>
      </c>
      <c r="EG230" s="129">
        <v>-0.12</v>
      </c>
      <c r="EH230" s="129">
        <v>0.26999999999999996</v>
      </c>
      <c r="EI230" s="129">
        <v>-0.21</v>
      </c>
      <c r="EJ230" s="129">
        <v>0.51</v>
      </c>
      <c r="EK230" s="129">
        <v>0.14000000000000004</v>
      </c>
      <c r="EL230" s="129">
        <v>0.37999999999999995</v>
      </c>
      <c r="EM230" s="129">
        <v>0.02</v>
      </c>
      <c r="EN230" s="129">
        <v>-0.32</v>
      </c>
      <c r="EO230" s="129">
        <v>-7.0000000000000007E-2</v>
      </c>
      <c r="EP230" s="129">
        <v>0.47</v>
      </c>
      <c r="EQ230" s="129">
        <v>0.30999999999999994</v>
      </c>
      <c r="ER230" s="129">
        <v>-0.26</v>
      </c>
      <c r="ES230" s="129">
        <v>0.72</v>
      </c>
      <c r="ET230" s="129">
        <v>0.32</v>
      </c>
      <c r="EU230" s="129">
        <v>0.57000000000000006</v>
      </c>
      <c r="EV230">
        <f>100*SUMIF('12pxv'!$E$39:$E$492,$A230,'12pxv'!H$39:H$492)/sub_peso!EV230</f>
        <v>0.44</v>
      </c>
      <c r="EW230">
        <f>100*SUMIF('12pxv'!$E$39:$E$492,$A230,'12pxv'!I$39:I$492)/sub_peso!EW230</f>
        <v>-0.05</v>
      </c>
      <c r="EX230">
        <f>100*SUMIF('12pxv'!$E$39:$E$492,$A230,'12pxv'!J$39:J$492)/sub_peso!EX230</f>
        <v>0.25</v>
      </c>
      <c r="EY230">
        <f>100*SUMIF('12pxv'!$E$39:$E$492,$A230,'12pxv'!K$39:K$492)/sub_peso!EY230</f>
        <v>0.04</v>
      </c>
      <c r="EZ230">
        <f>100*SUMIF('12pxv'!$E$39:$E$492,$A230,'12pxv'!L$39:L$492)/sub_peso!EZ230</f>
        <v>0.12000000000000002</v>
      </c>
      <c r="FA230">
        <f>100*SUMIF('12pxv'!$E$39:$E$492,$A230,'12pxv'!M$39:M$492)/sub_peso!FA230</f>
        <v>0.19</v>
      </c>
      <c r="FB230">
        <f>100*SUMIF('12pxv'!$E$39:$E$492,$A230,'12pxv'!N$39:N$492)/sub_peso!FB230</f>
        <v>0.2</v>
      </c>
      <c r="FC230">
        <f>100*SUMIF('12pxv'!$E$39:$E$492,$A230,'12pxv'!O$39:O$492)/sub_peso!FC230</f>
        <v>1.1299999999999999</v>
      </c>
      <c r="FD230">
        <f>100*SUMIF('12pxv'!$E$39:$E$492,$A230,'12pxv'!P$39:P$492)/sub_peso!FD230</f>
        <v>0.14000000000000001</v>
      </c>
      <c r="FE230">
        <f>100*SUMIF('12pxv'!$E$39:$E$492,$A230,'12pxv'!Q$39:Q$492)/sub_peso!FE230</f>
        <v>-0.74</v>
      </c>
      <c r="FF230">
        <f>100*SUMIF('12pxv'!$E$39:$E$492,$A230,'12pxv'!R$39:R$492)/sub_peso!FF230</f>
        <v>0.41</v>
      </c>
      <c r="FG230">
        <f>100*SUMIF('12pxv'!$E$39:$E$492,$A230,'12pxv'!S$39:S$492)/sub_peso!FG230</f>
        <v>0.42</v>
      </c>
      <c r="FH230">
        <f>100*SUMIF('12pxv'!$E$39:$E$492,$A230,'12pxv'!T$39:T$492)/sub_peso!FH230</f>
        <v>0.8</v>
      </c>
      <c r="FI230">
        <f>100*SUMIF('12pxv'!$E$39:$E$492,$A230,'12pxv'!U$39:U$492)/sub_peso!FI230</f>
        <v>0.33</v>
      </c>
      <c r="FJ230">
        <f>100*SUMIF('12pxv'!$E$39:$E$492,$A230,'12pxv'!V$39:V$492)/sub_peso!FJ230</f>
        <v>0.13</v>
      </c>
      <c r="FK230">
        <f>100*SUMIF('12pxv'!$E$39:$E$492,$A230,'12pxv'!W$39:W$492)/sub_peso!FK230</f>
        <v>0.55000000000000004</v>
      </c>
      <c r="FL230">
        <f>100*SUMIF('12pxv'!$E$39:$E$492,$A230,'12pxv'!X$39:X$492)/sub_peso!FL230</f>
        <v>0.16000000000000003</v>
      </c>
      <c r="FM230">
        <f>100*SUMIF('12pxv'!$E$39:$E$492,$A230,'12pxv'!Y$39:Y$492)/sub_peso!FM230</f>
        <v>0.12</v>
      </c>
      <c r="FN230">
        <f>100*SUMIF('12pxv'!$E$39:$E$492,$A230,'12pxv'!Z$39:Z$492)/sub_peso!FN230</f>
        <v>0.12</v>
      </c>
      <c r="FO230">
        <f>100*SUMIF('12pxv'!$E$39:$E$492,$A230,'12pxv'!AA$39:AA$492)/sub_peso!FO230</f>
        <v>0.19</v>
      </c>
      <c r="FP230">
        <f>100*SUMIF('12pxv'!$E$39:$E$492,$A230,'12pxv'!AB$39:AB$492)/sub_peso!FP230</f>
        <v>0.53000000000000014</v>
      </c>
      <c r="FQ230">
        <f>100*SUMIF('12pxv'!$E$39:$E$492,$A230,'12pxv'!AC$39:AC$492)/sub_peso!FQ230</f>
        <v>0.43</v>
      </c>
      <c r="FR230">
        <f>100*SUMIF('12pxv'!$E$39:$E$492,$A230,'12pxv'!AD$39:AD$492)/sub_peso!FR230</f>
        <v>0.09</v>
      </c>
      <c r="FS230">
        <f>100*SUMIF('12pxv'!$E$39:$E$492,$A230,'12pxv'!AE$39:AE$492)/sub_peso!FS230</f>
        <v>0.66</v>
      </c>
      <c r="FT230">
        <f>100*SUMIF('12pxv'!$E$39:$E$492,$A230,'12pxv'!AF$39:AF$492)/sub_peso!FT230</f>
        <v>0.31</v>
      </c>
      <c r="FU230">
        <f>100*SUMIF('12pxv'!$E$39:$E$492,$A230,'12pxv'!AG$39:AG$492)/sub_peso!FU230</f>
        <v>0.97</v>
      </c>
      <c r="FV230">
        <f>100*SUMIF('12pxv'!$E$39:$E$492,$A230,'12pxv'!AH$39:AH$492)/sub_peso!FV230</f>
        <v>-0.1</v>
      </c>
      <c r="FW230">
        <f>100*SUMIF('12pxv'!$E$39:$E$492,$A230,'12pxv'!AI$39:AI$492)/sub_peso!FW230</f>
        <v>0.10999999999999999</v>
      </c>
      <c r="FX230">
        <f>100*SUMIF('12pxv'!$E$39:$E$492,$A230,'12pxv'!AJ$39:AJ$492)/sub_peso!FX230</f>
        <v>-7.0000000000000007E-2</v>
      </c>
      <c r="FY230">
        <f>100*SUMIF('12pxv'!$E$39:$E$492,$A230,'12pxv'!AK$39:AK$492)/sub_peso!FY230</f>
        <v>-0.56000000000000005</v>
      </c>
      <c r="FZ230">
        <f>100*SUMIF('12pxv'!$E$39:$E$492,$A230,'12pxv'!AL$39:AL$492)/sub_peso!FZ230</f>
        <v>-1.01</v>
      </c>
      <c r="GA230">
        <f>100*SUMIF('12pxv'!$E$39:$E$492,$A230,'12pxv'!AM$39:AM$492)/sub_peso!GA230</f>
        <v>0.23999999999999996</v>
      </c>
      <c r="GB230">
        <f>100*SUMIF('12pxv'!$E$39:$E$492,$A230,'12pxv'!AN$39:AN$492)/sub_peso!GB230</f>
        <v>-0.47000000000000003</v>
      </c>
    </row>
    <row r="231" spans="1:184" x14ac:dyDescent="0.25">
      <c r="A231" s="60">
        <v>5102011</v>
      </c>
      <c r="B231" s="56" t="s">
        <v>233</v>
      </c>
      <c r="C231" s="129">
        <v>0.35000000000000003</v>
      </c>
      <c r="D231" s="129">
        <v>-0.33</v>
      </c>
      <c r="E231" s="129">
        <v>0.96</v>
      </c>
      <c r="F231" s="129">
        <v>0.61</v>
      </c>
      <c r="G231" s="129">
        <v>-0.04</v>
      </c>
      <c r="H231" s="129">
        <v>0.03</v>
      </c>
      <c r="I231" s="129">
        <v>1.32</v>
      </c>
      <c r="J231" s="129">
        <v>0.18</v>
      </c>
      <c r="K231" s="129">
        <v>0.43</v>
      </c>
      <c r="L231" s="129">
        <v>-1.3</v>
      </c>
      <c r="M231" s="129">
        <v>1.18</v>
      </c>
      <c r="N231" s="129">
        <v>0.26</v>
      </c>
      <c r="O231" s="129">
        <v>1.2</v>
      </c>
      <c r="P231" s="129">
        <v>0.77</v>
      </c>
      <c r="Q231" s="129">
        <v>-0.25</v>
      </c>
      <c r="R231" s="129">
        <v>0.02</v>
      </c>
      <c r="S231" s="129">
        <v>-0.74</v>
      </c>
      <c r="T231" s="129">
        <v>1.1100000000000001</v>
      </c>
      <c r="U231" s="129">
        <v>0.29999999999999993</v>
      </c>
      <c r="V231" s="129">
        <v>0.17</v>
      </c>
      <c r="W231" s="129">
        <v>0.57999999999999996</v>
      </c>
      <c r="X231" s="129">
        <v>0.14000000000000001</v>
      </c>
      <c r="Y231" s="129">
        <v>0.62</v>
      </c>
      <c r="Z231" s="129">
        <v>0.32</v>
      </c>
      <c r="AA231" s="129">
        <v>0.72</v>
      </c>
      <c r="AB231" s="129">
        <v>0.19999999999999998</v>
      </c>
      <c r="AC231" s="129">
        <v>0.28000000000000003</v>
      </c>
      <c r="AD231" s="129">
        <v>0.75</v>
      </c>
      <c r="AE231" s="129">
        <v>1.97</v>
      </c>
      <c r="AF231" s="129">
        <v>-0.38000000000000006</v>
      </c>
      <c r="AG231" s="129">
        <v>-0.36</v>
      </c>
      <c r="AH231" s="129">
        <v>0.84</v>
      </c>
      <c r="AI231" s="129">
        <v>1.2100000000000002</v>
      </c>
      <c r="AJ231" s="129">
        <v>1.1499999999999999</v>
      </c>
      <c r="AK231" s="129">
        <v>-2.48</v>
      </c>
      <c r="AL231" s="129">
        <v>1.2</v>
      </c>
      <c r="AM231" s="129">
        <v>0.39999999999999997</v>
      </c>
      <c r="AN231" s="129">
        <v>0.85</v>
      </c>
      <c r="AO231" s="129">
        <v>-0.43</v>
      </c>
      <c r="AP231" s="129">
        <v>1.42</v>
      </c>
      <c r="AQ231" s="129">
        <v>1.9900000000000002</v>
      </c>
      <c r="AR231" s="129">
        <v>2.46</v>
      </c>
      <c r="AS231" s="129">
        <v>0.85000000000000009</v>
      </c>
      <c r="AT231" s="129">
        <v>0.41</v>
      </c>
      <c r="AU231" s="129">
        <v>-0.52</v>
      </c>
      <c r="AV231" s="129">
        <v>1.1100000000000001</v>
      </c>
      <c r="AW231" s="129">
        <v>0.37</v>
      </c>
      <c r="AX231" s="129">
        <v>1.7299999999999998</v>
      </c>
      <c r="AY231" s="129">
        <v>0.57999999999999996</v>
      </c>
      <c r="AZ231" s="129">
        <v>4.9999999999999996E-2</v>
      </c>
      <c r="BA231" s="129">
        <v>-0.18</v>
      </c>
      <c r="BB231" s="129">
        <v>0.29000000000000004</v>
      </c>
      <c r="BC231" s="129">
        <v>1.1599999999999999</v>
      </c>
      <c r="BD231" s="129">
        <v>0.16</v>
      </c>
      <c r="BE231" s="129">
        <v>2.6699999999999995</v>
      </c>
      <c r="BF231" s="129">
        <v>0.72</v>
      </c>
      <c r="BG231" s="129">
        <v>-0.26</v>
      </c>
      <c r="BH231" s="129">
        <v>2.04</v>
      </c>
      <c r="BI231" s="129">
        <v>0.05</v>
      </c>
      <c r="BJ231" s="129">
        <v>1.24</v>
      </c>
      <c r="BK231" s="129">
        <v>0.03</v>
      </c>
      <c r="BL231" s="129">
        <v>1.1199999999999999</v>
      </c>
      <c r="BM231" s="129">
        <v>-0.04</v>
      </c>
      <c r="BN231" s="129">
        <v>1.88</v>
      </c>
      <c r="BO231" s="129">
        <v>0.48</v>
      </c>
      <c r="BP231" s="129">
        <v>0.54</v>
      </c>
      <c r="BQ231" s="129">
        <v>1.18</v>
      </c>
      <c r="BR231" s="129">
        <v>0.7</v>
      </c>
      <c r="BS231" s="129">
        <v>0.55000000000000004</v>
      </c>
      <c r="BT231" s="129">
        <v>0.02</v>
      </c>
      <c r="BU231" s="129">
        <v>0.87</v>
      </c>
      <c r="BV231" s="129">
        <v>1.21</v>
      </c>
      <c r="BW231" s="129">
        <v>-0.36</v>
      </c>
      <c r="BX231" s="129">
        <v>-0.59</v>
      </c>
      <c r="BY231" s="129">
        <v>1.5499999999999998</v>
      </c>
      <c r="BZ231" s="129">
        <v>-1.28</v>
      </c>
      <c r="CA231" s="129">
        <v>0.3</v>
      </c>
      <c r="CB231" s="129">
        <v>1.05</v>
      </c>
      <c r="CC231" s="129">
        <v>1.68</v>
      </c>
      <c r="CD231" s="129">
        <v>-0.78</v>
      </c>
      <c r="CE231" s="129">
        <v>0.39</v>
      </c>
      <c r="CF231" s="129">
        <v>0.64999999999999991</v>
      </c>
      <c r="CG231" s="129">
        <v>0.75</v>
      </c>
      <c r="CH231" s="129">
        <v>-7.0000000000000007E-2</v>
      </c>
      <c r="CI231" s="129">
        <v>-0.02</v>
      </c>
      <c r="CJ231" s="129">
        <v>-0.12000000000000001</v>
      </c>
      <c r="CK231" s="129">
        <v>0.88000000000000012</v>
      </c>
      <c r="CL231" s="129">
        <v>-0.15</v>
      </c>
      <c r="CM231" s="129">
        <v>0.76000000000000012</v>
      </c>
      <c r="CN231" s="129">
        <v>0.92</v>
      </c>
      <c r="CO231" s="129">
        <v>0.28000000000000003</v>
      </c>
      <c r="CP231" s="129">
        <v>0.35000000000000003</v>
      </c>
      <c r="CQ231" s="129">
        <v>-0.24</v>
      </c>
      <c r="CR231" s="129">
        <v>0.94</v>
      </c>
      <c r="CS231" s="129">
        <v>0.75</v>
      </c>
      <c r="CT231" s="129">
        <v>0.36</v>
      </c>
      <c r="CU231" s="129">
        <v>1.4099999999999997</v>
      </c>
      <c r="CV231" s="129">
        <v>0.11</v>
      </c>
      <c r="CW231" s="129">
        <v>0.39999999999999997</v>
      </c>
      <c r="CX231" s="129">
        <v>1.22</v>
      </c>
      <c r="CY231" s="129">
        <v>-0.46</v>
      </c>
      <c r="CZ231" s="129">
        <v>0.56999999999999995</v>
      </c>
      <c r="DA231" s="129">
        <v>0.13</v>
      </c>
      <c r="DB231" s="129">
        <v>1.45</v>
      </c>
      <c r="DC231" s="129">
        <v>-0.1</v>
      </c>
      <c r="DD231" s="129">
        <v>0.6</v>
      </c>
      <c r="DE231" s="129">
        <v>0.88</v>
      </c>
      <c r="DF231" s="129">
        <v>1.22</v>
      </c>
      <c r="DG231" s="129">
        <v>0.72</v>
      </c>
      <c r="DH231" s="129">
        <v>1.1599999999999999</v>
      </c>
      <c r="DI231" s="129">
        <v>0.34999999999999992</v>
      </c>
      <c r="DJ231" s="129">
        <v>0.61999999999999988</v>
      </c>
      <c r="DK231" s="129">
        <v>1.26</v>
      </c>
      <c r="DL231" s="129">
        <v>1.0900000000000001</v>
      </c>
      <c r="DM231" s="129">
        <v>0.62000000000000011</v>
      </c>
      <c r="DN231" s="129">
        <v>0.67999999999999994</v>
      </c>
      <c r="DO231" s="129">
        <v>1.1399999999999999</v>
      </c>
      <c r="DP231" s="129">
        <v>1.31</v>
      </c>
      <c r="DQ231" s="129">
        <v>0.48</v>
      </c>
      <c r="DR231" s="129">
        <v>1.28</v>
      </c>
      <c r="DS231" s="129">
        <v>0.4</v>
      </c>
      <c r="DT231" s="129">
        <v>0.1</v>
      </c>
      <c r="DU231" s="129">
        <v>-2.0000000000000004E-2</v>
      </c>
      <c r="DV231" s="129">
        <v>0.11000000000000001</v>
      </c>
      <c r="DW231" s="129">
        <v>0.78</v>
      </c>
      <c r="DX231" s="129">
        <v>0.70000000000000007</v>
      </c>
      <c r="DY231" s="129">
        <v>0.23</v>
      </c>
      <c r="DZ231" s="129">
        <v>0.54</v>
      </c>
      <c r="EA231" s="129">
        <v>1.2099999999999997</v>
      </c>
      <c r="EB231" s="129">
        <v>0.84</v>
      </c>
      <c r="EC231" s="129">
        <v>0.14000000000000001</v>
      </c>
      <c r="ED231" s="129">
        <v>-3.9999999999999994E-2</v>
      </c>
      <c r="EE231" s="129">
        <v>1.1100000000000001</v>
      </c>
      <c r="EF231" s="129">
        <v>9.9999999999999992E-2</v>
      </c>
      <c r="EG231" s="129">
        <v>0.73999999999999988</v>
      </c>
      <c r="EH231" s="129">
        <v>-0.02</v>
      </c>
      <c r="EI231" s="129">
        <v>0.84</v>
      </c>
      <c r="EJ231" s="129">
        <v>0.99</v>
      </c>
      <c r="EK231" s="129">
        <v>0.72</v>
      </c>
      <c r="EL231" s="129">
        <v>0.89000000000000012</v>
      </c>
      <c r="EM231" s="129">
        <v>0.99</v>
      </c>
      <c r="EN231" s="129">
        <v>-9.0000000000000011E-2</v>
      </c>
      <c r="EO231" s="129">
        <v>0.95</v>
      </c>
      <c r="EP231" s="129">
        <v>1.52</v>
      </c>
      <c r="EQ231" s="129">
        <v>1.1000000000000001</v>
      </c>
      <c r="ER231" s="129">
        <v>1.23</v>
      </c>
      <c r="ES231" s="129">
        <v>0.6</v>
      </c>
      <c r="ET231" s="129">
        <v>0.53</v>
      </c>
      <c r="EU231" s="129">
        <v>0.49000000000000005</v>
      </c>
      <c r="EV231">
        <f>100*SUMIF('12pxv'!$E$39:$E$492,$A231,'12pxv'!H$39:H$492)/sub_peso!EV231</f>
        <v>0.71</v>
      </c>
      <c r="EW231">
        <f>100*SUMIF('12pxv'!$E$39:$E$492,$A231,'12pxv'!I$39:I$492)/sub_peso!EW231</f>
        <v>0.27</v>
      </c>
      <c r="EX231">
        <f>100*SUMIF('12pxv'!$E$39:$E$492,$A231,'12pxv'!J$39:J$492)/sub_peso!EX231</f>
        <v>0.87</v>
      </c>
      <c r="EY231">
        <f>100*SUMIF('12pxv'!$E$39:$E$492,$A231,'12pxv'!K$39:K$492)/sub_peso!EY231</f>
        <v>0.67000000000000015</v>
      </c>
      <c r="EZ231">
        <f>100*SUMIF('12pxv'!$E$39:$E$492,$A231,'12pxv'!L$39:L$492)/sub_peso!EZ231</f>
        <v>0.13</v>
      </c>
      <c r="FA231">
        <f>100*SUMIF('12pxv'!$E$39:$E$492,$A231,'12pxv'!M$39:M$492)/sub_peso!FA231</f>
        <v>0.55000000000000004</v>
      </c>
      <c r="FB231">
        <f>100*SUMIF('12pxv'!$E$39:$E$492,$A231,'12pxv'!N$39:N$492)/sub_peso!FB231</f>
        <v>0.49000000000000005</v>
      </c>
      <c r="FC231">
        <f>100*SUMIF('12pxv'!$E$39:$E$492,$A231,'12pxv'!O$39:O$492)/sub_peso!FC231</f>
        <v>0.67</v>
      </c>
      <c r="FD231">
        <f>100*SUMIF('12pxv'!$E$39:$E$492,$A231,'12pxv'!P$39:P$492)/sub_peso!FD231</f>
        <v>-0.55000000000000004</v>
      </c>
      <c r="FE231">
        <f>100*SUMIF('12pxv'!$E$39:$E$492,$A231,'12pxv'!Q$39:Q$492)/sub_peso!FE231</f>
        <v>0.32</v>
      </c>
      <c r="FF231">
        <f>100*SUMIF('12pxv'!$E$39:$E$492,$A231,'12pxv'!R$39:R$492)/sub_peso!FF231</f>
        <v>0.44</v>
      </c>
      <c r="FG231">
        <f>100*SUMIF('12pxv'!$E$39:$E$492,$A231,'12pxv'!S$39:S$492)/sub_peso!FG231</f>
        <v>0.33</v>
      </c>
      <c r="FH231">
        <f>100*SUMIF('12pxv'!$E$39:$E$492,$A231,'12pxv'!T$39:T$492)/sub_peso!FH231</f>
        <v>0.42000000000000004</v>
      </c>
      <c r="FI231">
        <f>100*SUMIF('12pxv'!$E$39:$E$492,$A231,'12pxv'!U$39:U$492)/sub_peso!FI231</f>
        <v>0.43</v>
      </c>
      <c r="FJ231">
        <f>100*SUMIF('12pxv'!$E$39:$E$492,$A231,'12pxv'!V$39:V$492)/sub_peso!FJ231</f>
        <v>0.59</v>
      </c>
      <c r="FK231">
        <f>100*SUMIF('12pxv'!$E$39:$E$492,$A231,'12pxv'!W$39:W$492)/sub_peso!FK231</f>
        <v>1.82</v>
      </c>
      <c r="FL231">
        <f>100*SUMIF('12pxv'!$E$39:$E$492,$A231,'12pxv'!X$39:X$492)/sub_peso!FL231</f>
        <v>0.1</v>
      </c>
      <c r="FM231">
        <f>100*SUMIF('12pxv'!$E$39:$E$492,$A231,'12pxv'!Y$39:Y$492)/sub_peso!FM231</f>
        <v>0.39</v>
      </c>
      <c r="FN231">
        <f>100*SUMIF('12pxv'!$E$39:$E$492,$A231,'12pxv'!Z$39:Z$492)/sub_peso!FN231</f>
        <v>0.34</v>
      </c>
      <c r="FO231">
        <f>100*SUMIF('12pxv'!$E$39:$E$492,$A231,'12pxv'!AA$39:AA$492)/sub_peso!FO231</f>
        <v>0.65</v>
      </c>
      <c r="FP231">
        <f>100*SUMIF('12pxv'!$E$39:$E$492,$A231,'12pxv'!AB$39:AB$492)/sub_peso!FP231</f>
        <v>0.89999999999999991</v>
      </c>
      <c r="FQ231">
        <f>100*SUMIF('12pxv'!$E$39:$E$492,$A231,'12pxv'!AC$39:AC$492)/sub_peso!FQ231</f>
        <v>-6.0000000000000005E-2</v>
      </c>
      <c r="FR231">
        <f>100*SUMIF('12pxv'!$E$39:$E$492,$A231,'12pxv'!AD$39:AD$492)/sub_peso!FR231</f>
        <v>0.42</v>
      </c>
      <c r="FS231">
        <f>100*SUMIF('12pxv'!$E$39:$E$492,$A231,'12pxv'!AE$39:AE$492)/sub_peso!FS231</f>
        <v>0.83</v>
      </c>
      <c r="FT231">
        <f>100*SUMIF('12pxv'!$E$39:$E$492,$A231,'12pxv'!AF$39:AF$492)/sub_peso!FT231</f>
        <v>0.73999999999999988</v>
      </c>
      <c r="FU231">
        <f>100*SUMIF('12pxv'!$E$39:$E$492,$A231,'12pxv'!AG$39:AG$492)/sub_peso!FU231</f>
        <v>0.78</v>
      </c>
      <c r="FV231">
        <f>100*SUMIF('12pxv'!$E$39:$E$492,$A231,'12pxv'!AH$39:AH$492)/sub_peso!FV231</f>
        <v>0.9</v>
      </c>
      <c r="FW231">
        <f>100*SUMIF('12pxv'!$E$39:$E$492,$A231,'12pxv'!AI$39:AI$492)/sub_peso!FW231</f>
        <v>0.6</v>
      </c>
      <c r="FX231">
        <f>100*SUMIF('12pxv'!$E$39:$E$492,$A231,'12pxv'!AJ$39:AJ$492)/sub_peso!FX231</f>
        <v>1.1599999999999999</v>
      </c>
      <c r="FY231">
        <f>100*SUMIF('12pxv'!$E$39:$E$492,$A231,'12pxv'!AK$39:AK$492)/sub_peso!FY231</f>
        <v>0.45</v>
      </c>
      <c r="FZ231">
        <f>100*SUMIF('12pxv'!$E$39:$E$492,$A231,'12pxv'!AL$39:AL$492)/sub_peso!FZ231</f>
        <v>-0.54</v>
      </c>
      <c r="GA231">
        <f>100*SUMIF('12pxv'!$E$39:$E$492,$A231,'12pxv'!AM$39:AM$492)/sub_peso!GA231</f>
        <v>0.45</v>
      </c>
      <c r="GB231">
        <f>100*SUMIF('12pxv'!$E$39:$E$492,$A231,'12pxv'!AN$39:AN$492)/sub_peso!GB231</f>
        <v>1.35</v>
      </c>
    </row>
    <row r="232" spans="1:184" x14ac:dyDescent="0.25">
      <c r="A232" s="60">
        <v>5102013</v>
      </c>
      <c r="B232" s="56" t="s">
        <v>234</v>
      </c>
      <c r="C232" s="129">
        <v>-0.75</v>
      </c>
      <c r="D232" s="129">
        <v>0.6</v>
      </c>
      <c r="E232" s="129">
        <v>0.32</v>
      </c>
      <c r="F232" s="129">
        <v>-0.54</v>
      </c>
      <c r="G232" s="129">
        <v>0.85</v>
      </c>
      <c r="H232" s="129">
        <v>-0.26</v>
      </c>
      <c r="I232" s="129">
        <v>-0.69</v>
      </c>
      <c r="J232" s="129">
        <v>1.44</v>
      </c>
      <c r="K232" s="129">
        <v>0.25</v>
      </c>
      <c r="L232" s="129">
        <v>-0.59</v>
      </c>
      <c r="M232" s="129">
        <v>-2.0000000000000004E-2</v>
      </c>
      <c r="N232" s="129">
        <v>0.51</v>
      </c>
      <c r="O232" s="129">
        <v>1.1499999999999999</v>
      </c>
      <c r="P232" s="129">
        <v>0.39</v>
      </c>
      <c r="Q232" s="129">
        <v>0.7</v>
      </c>
      <c r="R232" s="129">
        <v>8.0000000000000016E-2</v>
      </c>
      <c r="S232" s="129">
        <v>-0.67999999999999994</v>
      </c>
      <c r="T232" s="129">
        <v>0.56000000000000005</v>
      </c>
      <c r="U232" s="129">
        <v>-0.18000000000000002</v>
      </c>
      <c r="V232" s="129">
        <v>1.54</v>
      </c>
      <c r="W232" s="129">
        <v>-0.14000000000000001</v>
      </c>
      <c r="X232" s="129">
        <v>-0.53</v>
      </c>
      <c r="Y232" s="129">
        <v>-0.04</v>
      </c>
      <c r="Z232" s="129">
        <v>-5.9999999999999991E-2</v>
      </c>
      <c r="AA232" s="129">
        <v>0.26</v>
      </c>
      <c r="AB232" s="129">
        <v>-0.82999999999999985</v>
      </c>
      <c r="AC232" s="129">
        <v>9.9999999999999992E-2</v>
      </c>
      <c r="AD232" s="129">
        <v>1.24</v>
      </c>
      <c r="AE232" s="129">
        <v>0.62</v>
      </c>
      <c r="AF232" s="129">
        <v>0.04</v>
      </c>
      <c r="AG232" s="129">
        <v>-0.21</v>
      </c>
      <c r="AH232" s="129">
        <v>-0.53</v>
      </c>
      <c r="AI232" s="129">
        <v>1.4499999999999997</v>
      </c>
      <c r="AJ232" s="129">
        <v>-0.21999999999999997</v>
      </c>
      <c r="AK232" s="129">
        <v>1.18</v>
      </c>
      <c r="AL232" s="129">
        <v>0.74</v>
      </c>
      <c r="AM232" s="129">
        <v>0.71000000000000008</v>
      </c>
      <c r="AN232" s="129">
        <v>-0.45</v>
      </c>
      <c r="AO232" s="129">
        <v>-1.1499999999999999</v>
      </c>
      <c r="AP232" s="129">
        <v>0.83</v>
      </c>
      <c r="AQ232" s="129">
        <v>0.25</v>
      </c>
      <c r="AR232" s="129">
        <v>-0.49</v>
      </c>
      <c r="AS232" s="129">
        <v>-0.44</v>
      </c>
      <c r="AT232" s="129">
        <v>-0.90000000000000013</v>
      </c>
      <c r="AU232" s="129">
        <v>1.55</v>
      </c>
      <c r="AV232" s="129">
        <v>1</v>
      </c>
      <c r="AW232" s="129">
        <v>-1.6600000000000004</v>
      </c>
      <c r="AX232" s="129">
        <v>0.13</v>
      </c>
      <c r="AY232" s="129">
        <v>2.71</v>
      </c>
      <c r="AZ232" s="129">
        <v>0.63</v>
      </c>
      <c r="BA232" s="129">
        <v>0.85</v>
      </c>
      <c r="BB232" s="129">
        <v>0.59</v>
      </c>
      <c r="BC232" s="129">
        <v>-1.1499999999999999</v>
      </c>
      <c r="BD232" s="129">
        <v>0.56000000000000005</v>
      </c>
      <c r="BE232" s="129">
        <v>-0.45</v>
      </c>
      <c r="BF232" s="129">
        <v>-0.81</v>
      </c>
      <c r="BG232" s="129">
        <v>0.1</v>
      </c>
      <c r="BH232" s="129">
        <v>-0.63</v>
      </c>
      <c r="BI232" s="129">
        <v>-0.03</v>
      </c>
      <c r="BJ232" s="129">
        <v>-0.81</v>
      </c>
      <c r="BK232" s="129">
        <v>0</v>
      </c>
      <c r="BL232" s="129">
        <v>-0.01</v>
      </c>
      <c r="BM232" s="129">
        <v>-0.46000000000000008</v>
      </c>
      <c r="BN232" s="129">
        <v>0.56999999999999995</v>
      </c>
      <c r="BO232" s="129">
        <v>-0.41</v>
      </c>
      <c r="BP232" s="129">
        <v>1.18</v>
      </c>
      <c r="BQ232" s="129">
        <v>-0.12</v>
      </c>
      <c r="BR232" s="129">
        <v>0.11</v>
      </c>
      <c r="BS232" s="129">
        <v>0.43</v>
      </c>
      <c r="BT232" s="129">
        <v>1.0199999999999998</v>
      </c>
      <c r="BU232" s="129">
        <v>0.39</v>
      </c>
      <c r="BV232" s="129">
        <v>1.39</v>
      </c>
      <c r="BW232" s="129">
        <v>0.75000000000000011</v>
      </c>
      <c r="BX232" s="129">
        <v>0.3</v>
      </c>
      <c r="BY232" s="129">
        <v>-0.03</v>
      </c>
      <c r="BZ232" s="129">
        <v>-0.67</v>
      </c>
      <c r="CA232" s="129">
        <v>0.7</v>
      </c>
      <c r="CB232" s="129">
        <v>0.9800000000000002</v>
      </c>
      <c r="CC232" s="129">
        <v>-0.16</v>
      </c>
      <c r="CD232" s="129">
        <v>0.31</v>
      </c>
      <c r="CE232" s="129">
        <v>0.41</v>
      </c>
      <c r="CF232" s="129">
        <v>0.97</v>
      </c>
      <c r="CG232" s="129">
        <v>0.17</v>
      </c>
      <c r="CH232" s="129">
        <v>0.74</v>
      </c>
      <c r="CI232" s="129">
        <v>0.67</v>
      </c>
      <c r="CJ232" s="129">
        <v>0.55000000000000004</v>
      </c>
      <c r="CK232" s="129">
        <v>0.96999999999999986</v>
      </c>
      <c r="CL232" s="129">
        <v>0.88</v>
      </c>
      <c r="CM232" s="129">
        <v>1.27</v>
      </c>
      <c r="CN232" s="129">
        <v>-0.32</v>
      </c>
      <c r="CO232" s="129">
        <v>0.79</v>
      </c>
      <c r="CP232" s="129">
        <v>0.98000000000000009</v>
      </c>
      <c r="CQ232" s="129">
        <v>0.76</v>
      </c>
      <c r="CR232" s="129">
        <v>0.61</v>
      </c>
      <c r="CS232" s="129">
        <v>0.42999999999999994</v>
      </c>
      <c r="CT232" s="129">
        <v>0.97999999999999987</v>
      </c>
      <c r="CU232" s="129">
        <v>0.55000000000000004</v>
      </c>
      <c r="CV232" s="129">
        <v>0.35</v>
      </c>
      <c r="CW232" s="129">
        <v>-0.51</v>
      </c>
      <c r="CX232" s="129">
        <v>0.89</v>
      </c>
      <c r="CY232" s="129">
        <v>1.08</v>
      </c>
      <c r="CZ232" s="129">
        <v>0.15</v>
      </c>
      <c r="DA232" s="129">
        <v>1.06</v>
      </c>
      <c r="DB232" s="129">
        <v>0.8</v>
      </c>
      <c r="DC232" s="129">
        <v>0.79</v>
      </c>
      <c r="DD232" s="129">
        <v>0.33</v>
      </c>
      <c r="DE232" s="129">
        <v>0.5</v>
      </c>
      <c r="DF232" s="129">
        <v>0.9900000000000001</v>
      </c>
      <c r="DG232" s="129">
        <v>1.08</v>
      </c>
      <c r="DH232" s="129">
        <v>0.02</v>
      </c>
      <c r="DI232" s="129">
        <v>0.73</v>
      </c>
      <c r="DJ232" s="129">
        <v>-0.34</v>
      </c>
      <c r="DK232" s="129">
        <v>1.22</v>
      </c>
      <c r="DL232" s="129">
        <v>0.79</v>
      </c>
      <c r="DM232" s="129">
        <v>0.62</v>
      </c>
      <c r="DN232" s="129">
        <v>1.62</v>
      </c>
      <c r="DO232" s="129">
        <v>1.2</v>
      </c>
      <c r="DP232" s="129">
        <v>0.85999999999999988</v>
      </c>
      <c r="DQ232" s="129">
        <v>0.54</v>
      </c>
      <c r="DR232" s="129">
        <v>0.59</v>
      </c>
      <c r="DS232" s="129">
        <v>0.6</v>
      </c>
      <c r="DT232" s="129">
        <v>1.38</v>
      </c>
      <c r="DU232" s="129">
        <v>0.33</v>
      </c>
      <c r="DV232" s="129">
        <v>0.06</v>
      </c>
      <c r="DW232" s="129">
        <v>0.57999999999999996</v>
      </c>
      <c r="DX232" s="129">
        <v>1.1599999999999999</v>
      </c>
      <c r="DY232" s="129">
        <v>1.5399999999999998</v>
      </c>
      <c r="DZ232" s="129">
        <v>0.64</v>
      </c>
      <c r="EA232" s="129">
        <v>1.8900000000000001</v>
      </c>
      <c r="EB232" s="129">
        <v>1.4799999999999998</v>
      </c>
      <c r="EC232" s="129">
        <v>1.7400000000000002</v>
      </c>
      <c r="ED232" s="129">
        <v>0.94</v>
      </c>
      <c r="EE232" s="129">
        <v>-0.19</v>
      </c>
      <c r="EF232" s="129">
        <v>1.6</v>
      </c>
      <c r="EG232" s="129">
        <v>0.28000000000000003</v>
      </c>
      <c r="EH232" s="129">
        <v>-0.41</v>
      </c>
      <c r="EI232" s="129">
        <v>-0.45999999999999996</v>
      </c>
      <c r="EJ232" s="129">
        <v>0.21</v>
      </c>
      <c r="EK232" s="129">
        <v>2</v>
      </c>
      <c r="EL232" s="129">
        <v>0.66</v>
      </c>
      <c r="EM232" s="129">
        <v>2.64</v>
      </c>
      <c r="EN232" s="129">
        <v>1.9199999999999997</v>
      </c>
      <c r="EO232" s="129">
        <v>1.8</v>
      </c>
      <c r="EP232" s="129">
        <v>-0.12000000000000001</v>
      </c>
      <c r="EQ232" s="129">
        <v>0.59</v>
      </c>
      <c r="ER232" s="129">
        <v>0.65</v>
      </c>
      <c r="ES232" s="129">
        <v>0.64</v>
      </c>
      <c r="ET232" s="129">
        <v>1.18</v>
      </c>
      <c r="EU232" s="129">
        <v>1.02</v>
      </c>
      <c r="EV232">
        <f>100*SUMIF('12pxv'!$E$39:$E$492,$A232,'12pxv'!H$39:H$492)/sub_peso!EV232</f>
        <v>0.43</v>
      </c>
      <c r="EW232">
        <f>100*SUMIF('12pxv'!$E$39:$E$492,$A232,'12pxv'!I$39:I$492)/sub_peso!EW232</f>
        <v>2.17</v>
      </c>
      <c r="EX232">
        <f>100*SUMIF('12pxv'!$E$39:$E$492,$A232,'12pxv'!J$39:J$492)/sub_peso!EX232</f>
        <v>0</v>
      </c>
      <c r="EY232">
        <f>100*SUMIF('12pxv'!$E$39:$E$492,$A232,'12pxv'!K$39:K$492)/sub_peso!EY232</f>
        <v>1.53</v>
      </c>
      <c r="EZ232">
        <f>100*SUMIF('12pxv'!$E$39:$E$492,$A232,'12pxv'!L$39:L$492)/sub_peso!EZ232</f>
        <v>0.18</v>
      </c>
      <c r="FA232">
        <f>100*SUMIF('12pxv'!$E$39:$E$492,$A232,'12pxv'!M$39:M$492)/sub_peso!FA232</f>
        <v>0.81</v>
      </c>
      <c r="FB232">
        <f>100*SUMIF('12pxv'!$E$39:$E$492,$A232,'12pxv'!N$39:N$492)/sub_peso!FB232</f>
        <v>1.0699999999999998</v>
      </c>
      <c r="FC232">
        <f>100*SUMIF('12pxv'!$E$39:$E$492,$A232,'12pxv'!O$39:O$492)/sub_peso!FC232</f>
        <v>0.31</v>
      </c>
      <c r="FD232">
        <f>100*SUMIF('12pxv'!$E$39:$E$492,$A232,'12pxv'!P$39:P$492)/sub_peso!FD232</f>
        <v>1.24</v>
      </c>
      <c r="FE232">
        <f>100*SUMIF('12pxv'!$E$39:$E$492,$A232,'12pxv'!Q$39:Q$492)/sub_peso!FE232</f>
        <v>0.35</v>
      </c>
      <c r="FF232">
        <f>100*SUMIF('12pxv'!$E$39:$E$492,$A232,'12pxv'!R$39:R$492)/sub_peso!FF232</f>
        <v>0.3</v>
      </c>
      <c r="FG232">
        <f>100*SUMIF('12pxv'!$E$39:$E$492,$A232,'12pxv'!S$39:S$492)/sub_peso!FG232</f>
        <v>0.38000000000000006</v>
      </c>
      <c r="FH232">
        <f>100*SUMIF('12pxv'!$E$39:$E$492,$A232,'12pxv'!T$39:T$492)/sub_peso!FH232</f>
        <v>0.9</v>
      </c>
      <c r="FI232">
        <f>100*SUMIF('12pxv'!$E$39:$E$492,$A232,'12pxv'!U$39:U$492)/sub_peso!FI232</f>
        <v>1.58</v>
      </c>
      <c r="FJ232">
        <f>100*SUMIF('12pxv'!$E$39:$E$492,$A232,'12pxv'!V$39:V$492)/sub_peso!FJ232</f>
        <v>-0.37</v>
      </c>
      <c r="FK232">
        <f>100*SUMIF('12pxv'!$E$39:$E$492,$A232,'12pxv'!W$39:W$492)/sub_peso!FK232</f>
        <v>2.92</v>
      </c>
      <c r="FL232">
        <f>100*SUMIF('12pxv'!$E$39:$E$492,$A232,'12pxv'!X$39:X$492)/sub_peso!FL232</f>
        <v>1.63</v>
      </c>
      <c r="FM232">
        <f>100*SUMIF('12pxv'!$E$39:$E$492,$A232,'12pxv'!Y$39:Y$492)/sub_peso!FM232</f>
        <v>1.1299999999999997</v>
      </c>
      <c r="FN232">
        <f>100*SUMIF('12pxv'!$E$39:$E$492,$A232,'12pxv'!Z$39:Z$492)/sub_peso!FN232</f>
        <v>1.03</v>
      </c>
      <c r="FO232">
        <f>100*SUMIF('12pxv'!$E$39:$E$492,$A232,'12pxv'!AA$39:AA$492)/sub_peso!FO232</f>
        <v>0.39</v>
      </c>
      <c r="FP232">
        <f>100*SUMIF('12pxv'!$E$39:$E$492,$A232,'12pxv'!AB$39:AB$492)/sub_peso!FP232</f>
        <v>1.34</v>
      </c>
      <c r="FQ232">
        <f>100*SUMIF('12pxv'!$E$39:$E$492,$A232,'12pxv'!AC$39:AC$492)/sub_peso!FQ232</f>
        <v>0.79</v>
      </c>
      <c r="FR232">
        <f>100*SUMIF('12pxv'!$E$39:$E$492,$A232,'12pxv'!AD$39:AD$492)/sub_peso!FR232</f>
        <v>0</v>
      </c>
      <c r="FS232">
        <f>100*SUMIF('12pxv'!$E$39:$E$492,$A232,'12pxv'!AE$39:AE$492)/sub_peso!FS232</f>
        <v>1.66</v>
      </c>
      <c r="FT232">
        <f>100*SUMIF('12pxv'!$E$39:$E$492,$A232,'12pxv'!AF$39:AF$492)/sub_peso!FT232</f>
        <v>0.23999999999999996</v>
      </c>
      <c r="FU232">
        <f>100*SUMIF('12pxv'!$E$39:$E$492,$A232,'12pxv'!AG$39:AG$492)/sub_peso!FU232</f>
        <v>0.4</v>
      </c>
      <c r="FV232">
        <f>100*SUMIF('12pxv'!$E$39:$E$492,$A232,'12pxv'!AH$39:AH$492)/sub_peso!FV232</f>
        <v>1.08</v>
      </c>
      <c r="FW232">
        <f>100*SUMIF('12pxv'!$E$39:$E$492,$A232,'12pxv'!AI$39:AI$492)/sub_peso!FW232</f>
        <v>0.61999999999999988</v>
      </c>
      <c r="FX232">
        <f>100*SUMIF('12pxv'!$E$39:$E$492,$A232,'12pxv'!AJ$39:AJ$492)/sub_peso!FX232</f>
        <v>1.05</v>
      </c>
      <c r="FY232">
        <f>100*SUMIF('12pxv'!$E$39:$E$492,$A232,'12pxv'!AK$39:AK$492)/sub_peso!FY232</f>
        <v>0.65</v>
      </c>
      <c r="FZ232">
        <f>100*SUMIF('12pxv'!$E$39:$E$492,$A232,'12pxv'!AL$39:AL$492)/sub_peso!FZ232</f>
        <v>0.15</v>
      </c>
      <c r="GA232">
        <f>100*SUMIF('12pxv'!$E$39:$E$492,$A232,'12pxv'!AM$39:AM$492)/sub_peso!GA232</f>
        <v>0.5</v>
      </c>
      <c r="GB232">
        <f>100*SUMIF('12pxv'!$E$39:$E$492,$A232,'12pxv'!AN$39:AN$492)/sub_peso!GB232</f>
        <v>0.56000000000000005</v>
      </c>
    </row>
    <row r="233" spans="1:184" x14ac:dyDescent="0.25">
      <c r="A233" s="60">
        <v>5102015</v>
      </c>
      <c r="B233" s="56" t="s">
        <v>235</v>
      </c>
      <c r="C233" s="129">
        <v>0</v>
      </c>
      <c r="D233" s="129">
        <v>0</v>
      </c>
      <c r="E233" s="129">
        <v>0</v>
      </c>
      <c r="F233" s="129">
        <v>3.92</v>
      </c>
      <c r="G233" s="129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129">
        <v>0</v>
      </c>
      <c r="N233" s="129">
        <v>13.9</v>
      </c>
      <c r="O233" s="129">
        <v>1.55</v>
      </c>
      <c r="P233" s="129">
        <v>0</v>
      </c>
      <c r="Q233" s="129">
        <v>0</v>
      </c>
      <c r="R233" s="129">
        <v>0</v>
      </c>
      <c r="S233" s="129">
        <v>0</v>
      </c>
      <c r="T233" s="129">
        <v>0</v>
      </c>
      <c r="U233" s="129">
        <v>1.83</v>
      </c>
      <c r="V233" s="129">
        <v>0</v>
      </c>
      <c r="W233" s="129">
        <v>0</v>
      </c>
      <c r="X233" s="129">
        <v>0</v>
      </c>
      <c r="Y233" s="129">
        <v>0</v>
      </c>
      <c r="Z233" s="129">
        <v>10.409999999999998</v>
      </c>
      <c r="AA233" s="129">
        <v>1.1599999999999999</v>
      </c>
      <c r="AB233" s="129">
        <v>0</v>
      </c>
      <c r="AC233" s="129">
        <v>0</v>
      </c>
      <c r="AD233" s="129">
        <v>0</v>
      </c>
      <c r="AE233" s="129">
        <v>0</v>
      </c>
      <c r="AF233" s="129">
        <v>0</v>
      </c>
      <c r="AG233" s="129">
        <v>0</v>
      </c>
      <c r="AH233" s="129">
        <v>0</v>
      </c>
      <c r="AI233" s="129">
        <v>0</v>
      </c>
      <c r="AJ233" s="129">
        <v>0</v>
      </c>
      <c r="AK233" s="129">
        <v>0</v>
      </c>
      <c r="AL233" s="129">
        <v>7.0600000000000005</v>
      </c>
      <c r="AM233" s="129">
        <v>0.74</v>
      </c>
      <c r="AN233" s="129">
        <v>0.71</v>
      </c>
      <c r="AO233" s="129">
        <v>0</v>
      </c>
      <c r="AP233" s="129">
        <v>0</v>
      </c>
      <c r="AQ233" s="129">
        <v>1.81</v>
      </c>
      <c r="AR233" s="129">
        <v>4.5500000000000007</v>
      </c>
      <c r="AS233" s="129">
        <v>0</v>
      </c>
      <c r="AT233" s="129">
        <v>0</v>
      </c>
      <c r="AU233" s="129">
        <v>0</v>
      </c>
      <c r="AV233" s="129">
        <v>0</v>
      </c>
      <c r="AW233" s="129">
        <v>0</v>
      </c>
      <c r="AX233" s="129">
        <v>17.899999999999999</v>
      </c>
      <c r="AY233" s="129">
        <v>1.1300000000000001</v>
      </c>
      <c r="AZ233" s="129">
        <v>2.2000000000000006</v>
      </c>
      <c r="BA233" s="129">
        <v>0.39</v>
      </c>
      <c r="BB233" s="129">
        <v>0</v>
      </c>
      <c r="BC233" s="129">
        <v>0</v>
      </c>
      <c r="BD233" s="129">
        <v>4.8600000000000012</v>
      </c>
      <c r="BE233" s="129">
        <v>0.62</v>
      </c>
      <c r="BF233" s="129">
        <v>0</v>
      </c>
      <c r="BG233" s="129">
        <v>0</v>
      </c>
      <c r="BH233" s="129">
        <v>0</v>
      </c>
      <c r="BI233" s="129">
        <v>0</v>
      </c>
      <c r="BJ233" s="129">
        <v>5.54</v>
      </c>
      <c r="BK233" s="129">
        <v>1.71</v>
      </c>
      <c r="BL233" s="129">
        <v>0</v>
      </c>
      <c r="BM233" s="129">
        <v>0</v>
      </c>
      <c r="BN233" s="129">
        <v>0</v>
      </c>
      <c r="BO233" s="129">
        <v>0</v>
      </c>
      <c r="BP233" s="129">
        <v>0</v>
      </c>
      <c r="BQ233" s="129">
        <v>0</v>
      </c>
      <c r="BR233" s="129">
        <v>0</v>
      </c>
      <c r="BS233" s="129">
        <v>0</v>
      </c>
      <c r="BT233" s="129">
        <v>0</v>
      </c>
      <c r="BU233" s="129">
        <v>0</v>
      </c>
      <c r="BV233" s="129">
        <v>7.0699999999999994</v>
      </c>
      <c r="BW233" s="129">
        <v>0.72</v>
      </c>
      <c r="BX233" s="129">
        <v>2.04</v>
      </c>
      <c r="BY233" s="129">
        <v>0</v>
      </c>
      <c r="BZ233" s="129">
        <v>0</v>
      </c>
      <c r="CA233" s="129">
        <v>0</v>
      </c>
      <c r="CB233" s="129">
        <v>0</v>
      </c>
      <c r="CC233" s="129">
        <v>0</v>
      </c>
      <c r="CD233" s="129">
        <v>0</v>
      </c>
      <c r="CE233" s="129">
        <v>0</v>
      </c>
      <c r="CF233" s="129">
        <v>0</v>
      </c>
      <c r="CG233" s="129">
        <v>0</v>
      </c>
      <c r="CH233" s="129">
        <v>-0.27</v>
      </c>
      <c r="CI233" s="129">
        <v>0.65</v>
      </c>
      <c r="CJ233" s="129">
        <v>0.11</v>
      </c>
      <c r="CK233" s="129">
        <v>0.01</v>
      </c>
      <c r="CL233" s="129">
        <v>0.03</v>
      </c>
      <c r="CM233" s="129">
        <v>0.27</v>
      </c>
      <c r="CN233" s="129">
        <v>0.36</v>
      </c>
      <c r="CO233" s="129">
        <v>0</v>
      </c>
      <c r="CP233" s="129">
        <v>0</v>
      </c>
      <c r="CQ233" s="129">
        <v>0</v>
      </c>
      <c r="CR233" s="129">
        <v>0</v>
      </c>
      <c r="CS233" s="129">
        <v>0</v>
      </c>
      <c r="CT233" s="129">
        <v>2.68</v>
      </c>
      <c r="CU233" s="129">
        <v>0.43000000000000005</v>
      </c>
      <c r="CV233" s="129">
        <v>0.63</v>
      </c>
      <c r="CW233" s="129">
        <v>0.18</v>
      </c>
      <c r="CX233" s="129">
        <v>0.04</v>
      </c>
      <c r="CY233" s="129">
        <v>0.23</v>
      </c>
      <c r="CZ233" s="129">
        <v>0.3</v>
      </c>
      <c r="DA233" s="129">
        <v>0.04</v>
      </c>
      <c r="DB233" s="129">
        <v>0</v>
      </c>
      <c r="DC233" s="129">
        <v>0</v>
      </c>
      <c r="DD233" s="129">
        <v>0</v>
      </c>
      <c r="DE233" s="129">
        <v>0</v>
      </c>
      <c r="DF233" s="129">
        <v>8.19</v>
      </c>
      <c r="DG233" s="129">
        <v>0.63</v>
      </c>
      <c r="DH233" s="129">
        <v>0.36</v>
      </c>
      <c r="DI233" s="129">
        <v>0.05</v>
      </c>
      <c r="DJ233" s="129">
        <v>0.12</v>
      </c>
      <c r="DK233" s="129">
        <v>1.8700000000000003</v>
      </c>
      <c r="DL233" s="129">
        <v>0.94000000000000006</v>
      </c>
      <c r="DM233" s="129">
        <v>5.000000000000001E-2</v>
      </c>
      <c r="DN233" s="129">
        <v>0</v>
      </c>
      <c r="DO233" s="129">
        <v>0</v>
      </c>
      <c r="DP233" s="129">
        <v>0</v>
      </c>
      <c r="DQ233" s="129">
        <v>0</v>
      </c>
      <c r="DR233" s="129">
        <v>0.83</v>
      </c>
      <c r="DS233" s="129">
        <v>0.76999999999999991</v>
      </c>
      <c r="DT233" s="129">
        <v>0.37000000000000005</v>
      </c>
      <c r="DU233" s="129">
        <v>0.05</v>
      </c>
      <c r="DV233" s="129">
        <v>0.09</v>
      </c>
      <c r="DW233" s="129">
        <v>8.9999999999999983E-2</v>
      </c>
      <c r="DX233" s="129">
        <v>-3.83</v>
      </c>
      <c r="DY233" s="129">
        <v>-5.57</v>
      </c>
      <c r="DZ233" s="129">
        <v>0</v>
      </c>
      <c r="EA233" s="129">
        <v>0</v>
      </c>
      <c r="EB233" s="129">
        <v>0</v>
      </c>
      <c r="EC233" s="129">
        <v>0</v>
      </c>
      <c r="ED233" s="129">
        <v>2.4700000000000002</v>
      </c>
      <c r="EE233" s="129">
        <v>0.52</v>
      </c>
      <c r="EF233" s="129">
        <v>0.23</v>
      </c>
      <c r="EG233" s="129">
        <v>0.06</v>
      </c>
      <c r="EH233" s="129">
        <v>0.09</v>
      </c>
      <c r="EI233" s="129">
        <v>0.3</v>
      </c>
      <c r="EJ233" s="129">
        <v>0.15</v>
      </c>
      <c r="EK233" s="129">
        <v>0.02</v>
      </c>
      <c r="EL233" s="129">
        <v>0</v>
      </c>
      <c r="EM233" s="129">
        <v>0</v>
      </c>
      <c r="EN233" s="129">
        <v>0</v>
      </c>
      <c r="EO233" s="129">
        <v>0</v>
      </c>
      <c r="EP233" s="129">
        <v>4.62</v>
      </c>
      <c r="EQ233" s="129">
        <v>0.79</v>
      </c>
      <c r="ER233" s="129">
        <v>0.36</v>
      </c>
      <c r="ES233" s="129">
        <v>0.09</v>
      </c>
      <c r="ET233" s="129">
        <v>0.13</v>
      </c>
      <c r="EU233" s="129">
        <v>0.17</v>
      </c>
      <c r="EV233">
        <f>100*SUMIF('12pxv'!$E$39:$E$492,$A233,'12pxv'!H$39:H$492)/sub_peso!EV233</f>
        <v>0.94000000000000006</v>
      </c>
      <c r="EW233">
        <f>100*SUMIF('12pxv'!$E$39:$E$492,$A233,'12pxv'!I$39:I$492)/sub_peso!EW233</f>
        <v>0.21999999999999997</v>
      </c>
      <c r="EX233">
        <f>100*SUMIF('12pxv'!$E$39:$E$492,$A233,'12pxv'!J$39:J$492)/sub_peso!EX233</f>
        <v>0</v>
      </c>
      <c r="EY233">
        <f>100*SUMIF('12pxv'!$E$39:$E$492,$A233,'12pxv'!K$39:K$492)/sub_peso!EY233</f>
        <v>0</v>
      </c>
      <c r="EZ233">
        <f>100*SUMIF('12pxv'!$E$39:$E$492,$A233,'12pxv'!L$39:L$492)/sub_peso!EZ233</f>
        <v>0</v>
      </c>
      <c r="FA233">
        <f>100*SUMIF('12pxv'!$E$39:$E$492,$A233,'12pxv'!M$39:M$492)/sub_peso!FA233</f>
        <v>0</v>
      </c>
      <c r="FB233">
        <f>100*SUMIF('12pxv'!$E$39:$E$492,$A233,'12pxv'!N$39:N$492)/sub_peso!FB233</f>
        <v>1.95</v>
      </c>
      <c r="FC233">
        <f>100*SUMIF('12pxv'!$E$39:$E$492,$A233,'12pxv'!O$39:O$492)/sub_peso!FC233</f>
        <v>1.36</v>
      </c>
      <c r="FD233">
        <f>100*SUMIF('12pxv'!$E$39:$E$492,$A233,'12pxv'!P$39:P$492)/sub_peso!FD233</f>
        <v>0.21</v>
      </c>
      <c r="FE233">
        <f>100*SUMIF('12pxv'!$E$39:$E$492,$A233,'12pxv'!Q$39:Q$492)/sub_peso!FE233</f>
        <v>0.09</v>
      </c>
      <c r="FF233">
        <f>100*SUMIF('12pxv'!$E$39:$E$492,$A233,'12pxv'!R$39:R$492)/sub_peso!FF233</f>
        <v>0.12</v>
      </c>
      <c r="FG233">
        <f>100*SUMIF('12pxv'!$E$39:$E$492,$A233,'12pxv'!S$39:S$492)/sub_peso!FG233</f>
        <v>0.55000000000000004</v>
      </c>
      <c r="FH233">
        <f>100*SUMIF('12pxv'!$E$39:$E$492,$A233,'12pxv'!T$39:T$492)/sub_peso!FH233</f>
        <v>0.69</v>
      </c>
      <c r="FI233">
        <f>100*SUMIF('12pxv'!$E$39:$E$492,$A233,'12pxv'!U$39:U$492)/sub_peso!FI233</f>
        <v>0</v>
      </c>
      <c r="FJ233">
        <f>100*SUMIF('12pxv'!$E$39:$E$492,$A233,'12pxv'!V$39:V$492)/sub_peso!FJ233</f>
        <v>0</v>
      </c>
      <c r="FK233">
        <f>100*SUMIF('12pxv'!$E$39:$E$492,$A233,'12pxv'!W$39:W$492)/sub_peso!FK233</f>
        <v>0</v>
      </c>
      <c r="FL233">
        <f>100*SUMIF('12pxv'!$E$39:$E$492,$A233,'12pxv'!X$39:X$492)/sub_peso!FL233</f>
        <v>0</v>
      </c>
      <c r="FM233">
        <f>100*SUMIF('12pxv'!$E$39:$E$492,$A233,'12pxv'!Y$39:Y$492)/sub_peso!FM233</f>
        <v>0</v>
      </c>
      <c r="FN233">
        <f>100*SUMIF('12pxv'!$E$39:$E$492,$A233,'12pxv'!Z$39:Z$492)/sub_peso!FN233</f>
        <v>0</v>
      </c>
      <c r="FO233">
        <f>100*SUMIF('12pxv'!$E$39:$E$492,$A233,'12pxv'!AA$39:AA$492)/sub_peso!FO233</f>
        <v>0</v>
      </c>
      <c r="FP233">
        <f>100*SUMIF('12pxv'!$E$39:$E$492,$A233,'12pxv'!AB$39:AB$492)/sub_peso!FP233</f>
        <v>0</v>
      </c>
      <c r="FQ233">
        <f>100*SUMIF('12pxv'!$E$39:$E$492,$A233,'12pxv'!AC$39:AC$492)/sub_peso!FQ233</f>
        <v>0.08</v>
      </c>
      <c r="FR233">
        <f>100*SUMIF('12pxv'!$E$39:$E$492,$A233,'12pxv'!AD$39:AD$492)/sub_peso!FR233</f>
        <v>0.23</v>
      </c>
      <c r="FS233">
        <f>100*SUMIF('12pxv'!$E$39:$E$492,$A233,'12pxv'!AE$39:AE$492)/sub_peso!FS233</f>
        <v>0.97</v>
      </c>
      <c r="FT233">
        <f>100*SUMIF('12pxv'!$E$39:$E$492,$A233,'12pxv'!AF$39:AF$492)/sub_peso!FT233</f>
        <v>-1.07</v>
      </c>
      <c r="FU233">
        <f>100*SUMIF('12pxv'!$E$39:$E$492,$A233,'12pxv'!AG$39:AG$492)/sub_peso!FU233</f>
        <v>0.06</v>
      </c>
      <c r="FV233">
        <f>100*SUMIF('12pxv'!$E$39:$E$492,$A233,'12pxv'!AH$39:AH$492)/sub_peso!FV233</f>
        <v>0</v>
      </c>
      <c r="FW233">
        <f>100*SUMIF('12pxv'!$E$39:$E$492,$A233,'12pxv'!AI$39:AI$492)/sub_peso!FW233</f>
        <v>0</v>
      </c>
      <c r="FX233">
        <f>100*SUMIF('12pxv'!$E$39:$E$492,$A233,'12pxv'!AJ$39:AJ$492)/sub_peso!FX233</f>
        <v>0</v>
      </c>
      <c r="FY233">
        <f>100*SUMIF('12pxv'!$E$39:$E$492,$A233,'12pxv'!AK$39:AK$492)/sub_peso!FY233</f>
        <v>0</v>
      </c>
      <c r="FZ233">
        <f>100*SUMIF('12pxv'!$E$39:$E$492,$A233,'12pxv'!AL$39:AL$492)/sub_peso!FZ233</f>
        <v>2.37</v>
      </c>
      <c r="GA233">
        <f>100*SUMIF('12pxv'!$E$39:$E$492,$A233,'12pxv'!AM$39:AM$492)/sub_peso!GA233</f>
        <v>1.4</v>
      </c>
      <c r="GB233">
        <f>100*SUMIF('12pxv'!$E$39:$E$492,$A233,'12pxv'!AN$39:AN$492)/sub_peso!GB233</f>
        <v>0.36</v>
      </c>
    </row>
    <row r="234" spans="1:184" x14ac:dyDescent="0.25">
      <c r="A234" s="60">
        <v>5102019</v>
      </c>
      <c r="B234" s="56" t="s">
        <v>236</v>
      </c>
      <c r="C234" s="129">
        <v>0.73</v>
      </c>
      <c r="D234" s="129">
        <v>0.39</v>
      </c>
      <c r="E234" s="129">
        <v>0.65</v>
      </c>
      <c r="F234" s="129">
        <v>0.09</v>
      </c>
      <c r="G234" s="129">
        <v>0.93</v>
      </c>
      <c r="H234" s="129">
        <v>0.64</v>
      </c>
      <c r="I234" s="129">
        <v>0.74</v>
      </c>
      <c r="J234" s="129">
        <v>-0.01</v>
      </c>
      <c r="K234" s="129">
        <v>0.16</v>
      </c>
      <c r="L234" s="129">
        <v>0.41000000000000003</v>
      </c>
      <c r="M234" s="129">
        <v>0.16999999999999998</v>
      </c>
      <c r="N234" s="129">
        <v>1.23</v>
      </c>
      <c r="O234" s="129">
        <v>0.64</v>
      </c>
      <c r="P234" s="129">
        <v>1.24</v>
      </c>
      <c r="Q234" s="129">
        <v>0.52</v>
      </c>
      <c r="R234" s="129">
        <v>-0.92</v>
      </c>
      <c r="S234" s="129">
        <v>-1.4</v>
      </c>
      <c r="T234" s="129">
        <v>0.19</v>
      </c>
      <c r="U234" s="129">
        <v>1.54</v>
      </c>
      <c r="V234" s="129">
        <v>-0.81</v>
      </c>
      <c r="W234" s="129">
        <v>0.52</v>
      </c>
      <c r="X234" s="129">
        <v>0.46</v>
      </c>
      <c r="Y234" s="129">
        <v>-0.65</v>
      </c>
      <c r="Z234" s="129">
        <v>3.17</v>
      </c>
      <c r="AA234" s="129">
        <v>-0.87</v>
      </c>
      <c r="AB234" s="129">
        <v>-1.02</v>
      </c>
      <c r="AC234" s="129">
        <v>-0.93</v>
      </c>
      <c r="AD234" s="129">
        <v>-0.27</v>
      </c>
      <c r="AE234" s="129">
        <v>2.27</v>
      </c>
      <c r="AF234" s="129">
        <v>-0.82</v>
      </c>
      <c r="AG234" s="129">
        <v>-1.45</v>
      </c>
      <c r="AH234" s="129">
        <v>1.27</v>
      </c>
      <c r="AI234" s="129">
        <v>0.62999999999999989</v>
      </c>
      <c r="AJ234" s="129">
        <v>0.78</v>
      </c>
      <c r="AK234" s="129">
        <v>-1.91</v>
      </c>
      <c r="AL234" s="129">
        <v>0.73999999999999988</v>
      </c>
      <c r="AM234" s="129">
        <v>0.44000000000000006</v>
      </c>
      <c r="AN234" s="129">
        <v>-0.03</v>
      </c>
      <c r="AO234" s="129">
        <v>0.72</v>
      </c>
      <c r="AP234" s="129">
        <v>1.5099999999999998</v>
      </c>
      <c r="AQ234" s="129">
        <v>2.0699999999999998</v>
      </c>
      <c r="AR234" s="129">
        <v>2.0299999999999998</v>
      </c>
      <c r="AS234" s="129">
        <v>-0.02</v>
      </c>
      <c r="AT234" s="129">
        <v>0.54</v>
      </c>
      <c r="AU234" s="129">
        <v>0.34</v>
      </c>
      <c r="AV234" s="129">
        <v>1.0900000000000001</v>
      </c>
      <c r="AW234" s="129">
        <v>-2.36</v>
      </c>
      <c r="AX234" s="129">
        <v>1.1000000000000001</v>
      </c>
      <c r="AY234" s="129">
        <v>0.62999999999999989</v>
      </c>
      <c r="AZ234" s="129">
        <v>0.79</v>
      </c>
      <c r="BA234" s="129">
        <v>-1.24</v>
      </c>
      <c r="BB234" s="129">
        <v>1.0900000000000001</v>
      </c>
      <c r="BC234" s="129">
        <v>9.9999999999999985E-3</v>
      </c>
      <c r="BD234" s="129">
        <v>0.62</v>
      </c>
      <c r="BE234" s="129">
        <v>0.13</v>
      </c>
      <c r="BF234" s="129">
        <v>-0.18</v>
      </c>
      <c r="BG234" s="129">
        <v>0.24</v>
      </c>
      <c r="BH234" s="129">
        <v>0.96000000000000008</v>
      </c>
      <c r="BI234" s="129">
        <v>-0.7</v>
      </c>
      <c r="BJ234" s="129">
        <v>0.35</v>
      </c>
      <c r="BK234" s="129">
        <v>0.72</v>
      </c>
      <c r="BL234" s="129">
        <v>-0.47</v>
      </c>
      <c r="BM234" s="129">
        <v>-0.54</v>
      </c>
      <c r="BN234" s="129">
        <v>0.63</v>
      </c>
      <c r="BO234" s="129">
        <v>0.27</v>
      </c>
      <c r="BP234" s="129">
        <v>1.52</v>
      </c>
      <c r="BQ234" s="129">
        <v>0.23000000000000004</v>
      </c>
      <c r="BR234" s="129">
        <v>0.22999999999999998</v>
      </c>
      <c r="BS234" s="129">
        <v>1.01</v>
      </c>
      <c r="BT234" s="129">
        <v>-7.0000000000000007E-2</v>
      </c>
      <c r="BU234" s="129">
        <v>-0.13</v>
      </c>
      <c r="BV234" s="129">
        <v>1.86</v>
      </c>
      <c r="BW234" s="129">
        <v>0.53</v>
      </c>
      <c r="BX234" s="129">
        <v>-0.34000000000000008</v>
      </c>
      <c r="BY234" s="129">
        <v>0.44000000000000006</v>
      </c>
      <c r="BZ234" s="129">
        <v>1.31</v>
      </c>
      <c r="CA234" s="129">
        <v>0.36</v>
      </c>
      <c r="CB234" s="129">
        <v>0.61</v>
      </c>
      <c r="CC234" s="129">
        <v>1.7800000000000002</v>
      </c>
      <c r="CD234" s="129">
        <v>-0.51</v>
      </c>
      <c r="CE234" s="129">
        <v>0.56999999999999995</v>
      </c>
      <c r="CF234" s="129">
        <v>1.28</v>
      </c>
      <c r="CG234" s="129">
        <v>0.86999999999999988</v>
      </c>
      <c r="CH234" s="129">
        <v>-1.5700000000000003</v>
      </c>
      <c r="CI234" s="129">
        <v>1.31</v>
      </c>
      <c r="CJ234" s="129">
        <v>-0.65</v>
      </c>
      <c r="CK234" s="129">
        <v>0.56999999999999995</v>
      </c>
      <c r="CL234" s="129">
        <v>0.8600000000000001</v>
      </c>
      <c r="CM234" s="129">
        <v>-0.26</v>
      </c>
      <c r="CN234" s="129">
        <v>1.18</v>
      </c>
      <c r="CO234" s="129">
        <v>-0.16</v>
      </c>
      <c r="CP234" s="129">
        <v>1.92</v>
      </c>
      <c r="CQ234" s="129">
        <v>0.11999999999999998</v>
      </c>
      <c r="CR234" s="129">
        <v>0.49000000000000005</v>
      </c>
      <c r="CS234" s="129">
        <v>2.1800000000000002</v>
      </c>
      <c r="CT234" s="129">
        <v>0.8899999999999999</v>
      </c>
      <c r="CU234" s="129">
        <v>-0.13</v>
      </c>
      <c r="CV234" s="129">
        <v>-1.1399999999999999</v>
      </c>
      <c r="CW234" s="129">
        <v>0.64</v>
      </c>
      <c r="CX234" s="129">
        <v>0.5</v>
      </c>
      <c r="CY234" s="129">
        <v>1.5899999999999999</v>
      </c>
      <c r="CZ234" s="129">
        <v>1.06</v>
      </c>
      <c r="DA234" s="129">
        <v>-0.8</v>
      </c>
      <c r="DB234" s="129">
        <v>0.15</v>
      </c>
      <c r="DC234" s="129">
        <v>0.08</v>
      </c>
      <c r="DD234" s="129">
        <v>-0.64</v>
      </c>
      <c r="DE234" s="129">
        <v>-0.73</v>
      </c>
      <c r="DF234" s="129">
        <v>0.67</v>
      </c>
      <c r="DG234" s="129">
        <v>1.48</v>
      </c>
      <c r="DH234" s="129">
        <v>1.49</v>
      </c>
      <c r="DI234" s="129">
        <v>0.01</v>
      </c>
      <c r="DJ234" s="129">
        <v>2.5299999999999998</v>
      </c>
      <c r="DK234" s="129">
        <v>1.6200000000000003</v>
      </c>
      <c r="DL234" s="129">
        <v>0.17</v>
      </c>
      <c r="DM234" s="129">
        <v>0.25</v>
      </c>
      <c r="DN234" s="129">
        <v>3.02</v>
      </c>
      <c r="DO234" s="129">
        <v>1.6300000000000001</v>
      </c>
      <c r="DP234" s="129">
        <v>1.5399999999999998</v>
      </c>
      <c r="DQ234" s="129">
        <v>-0.28999999999999998</v>
      </c>
      <c r="DR234" s="129">
        <v>0.4</v>
      </c>
      <c r="DS234" s="129">
        <v>0.4</v>
      </c>
      <c r="DT234" s="129">
        <v>3.1100000000000003</v>
      </c>
      <c r="DU234" s="129">
        <v>-0.22999999999999998</v>
      </c>
      <c r="DV234" s="129">
        <v>0.88000000000000012</v>
      </c>
      <c r="DW234" s="129">
        <v>0.33</v>
      </c>
      <c r="DX234" s="129">
        <v>0.95</v>
      </c>
      <c r="DY234" s="129">
        <v>1.94</v>
      </c>
      <c r="DZ234" s="129">
        <v>0.70999999999999985</v>
      </c>
      <c r="EA234" s="129">
        <v>1.85</v>
      </c>
      <c r="EB234" s="129">
        <v>1.31</v>
      </c>
      <c r="EC234" s="129">
        <v>1.69</v>
      </c>
      <c r="ED234" s="129">
        <v>1.01</v>
      </c>
      <c r="EE234" s="129">
        <v>-0.74</v>
      </c>
      <c r="EF234" s="129">
        <v>3.7200000000000006</v>
      </c>
      <c r="EG234" s="129">
        <v>1.64</v>
      </c>
      <c r="EH234" s="129">
        <v>-0.66999999999999993</v>
      </c>
      <c r="EI234" s="129">
        <v>1.4199999999999997</v>
      </c>
      <c r="EJ234" s="129">
        <v>1.79</v>
      </c>
      <c r="EK234" s="129">
        <v>2.37</v>
      </c>
      <c r="EL234" s="129">
        <v>0.52</v>
      </c>
      <c r="EM234" s="129">
        <v>2.8899999999999997</v>
      </c>
      <c r="EN234" s="129">
        <v>0.1</v>
      </c>
      <c r="EO234" s="129">
        <v>0.32999999999999996</v>
      </c>
      <c r="EP234" s="129">
        <v>0.14000000000000001</v>
      </c>
      <c r="EQ234" s="129">
        <v>0.86</v>
      </c>
      <c r="ER234" s="129">
        <v>0.46</v>
      </c>
      <c r="ES234" s="129">
        <v>0.33000000000000007</v>
      </c>
      <c r="ET234" s="129">
        <v>0.44</v>
      </c>
      <c r="EU234" s="129">
        <v>-0.09</v>
      </c>
      <c r="EV234">
        <f>100*SUMIF('12pxv'!$E$39:$E$492,$A234,'12pxv'!H$39:H$492)/sub_peso!EV234</f>
        <v>0.95999999999999985</v>
      </c>
      <c r="EW234">
        <f>100*SUMIF('12pxv'!$E$39:$E$492,$A234,'12pxv'!I$39:I$492)/sub_peso!EW234</f>
        <v>1.2899999999999998</v>
      </c>
      <c r="EX234">
        <f>100*SUMIF('12pxv'!$E$39:$E$492,$A234,'12pxv'!J$39:J$492)/sub_peso!EX234</f>
        <v>9.0000000000000011E-2</v>
      </c>
      <c r="EY234">
        <f>100*SUMIF('12pxv'!$E$39:$E$492,$A234,'12pxv'!K$39:K$492)/sub_peso!EY234</f>
        <v>0.15</v>
      </c>
      <c r="EZ234">
        <f>100*SUMIF('12pxv'!$E$39:$E$492,$A234,'12pxv'!L$39:L$492)/sub_peso!EZ234</f>
        <v>-0.33999999999999997</v>
      </c>
      <c r="FA234">
        <f>100*SUMIF('12pxv'!$E$39:$E$492,$A234,'12pxv'!M$39:M$492)/sub_peso!FA234</f>
        <v>1.53</v>
      </c>
      <c r="FB234">
        <f>100*SUMIF('12pxv'!$E$39:$E$492,$A234,'12pxv'!N$39:N$492)/sub_peso!FB234</f>
        <v>0.56999999999999995</v>
      </c>
      <c r="FC234">
        <f>100*SUMIF('12pxv'!$E$39:$E$492,$A234,'12pxv'!O$39:O$492)/sub_peso!FC234</f>
        <v>-0.66999999999999993</v>
      </c>
      <c r="FD234">
        <f>100*SUMIF('12pxv'!$E$39:$E$492,$A234,'12pxv'!P$39:P$492)/sub_peso!FD234</f>
        <v>-0.4</v>
      </c>
      <c r="FE234">
        <f>100*SUMIF('12pxv'!$E$39:$E$492,$A234,'12pxv'!Q$39:Q$492)/sub_peso!FE234</f>
        <v>2.02</v>
      </c>
      <c r="FF234">
        <f>100*SUMIF('12pxv'!$E$39:$E$492,$A234,'12pxv'!R$39:R$492)/sub_peso!FF234</f>
        <v>0.77</v>
      </c>
      <c r="FG234">
        <f>100*SUMIF('12pxv'!$E$39:$E$492,$A234,'12pxv'!S$39:S$492)/sub_peso!FG234</f>
        <v>1.1299999999999999</v>
      </c>
      <c r="FH234">
        <f>100*SUMIF('12pxv'!$E$39:$E$492,$A234,'12pxv'!T$39:T$492)/sub_peso!FH234</f>
        <v>0.85</v>
      </c>
      <c r="FI234">
        <f>100*SUMIF('12pxv'!$E$39:$E$492,$A234,'12pxv'!U$39:U$492)/sub_peso!FI234</f>
        <v>1.58</v>
      </c>
      <c r="FJ234">
        <f>100*SUMIF('12pxv'!$E$39:$E$492,$A234,'12pxv'!V$39:V$492)/sub_peso!FJ234</f>
        <v>2.6</v>
      </c>
      <c r="FK234">
        <f>100*SUMIF('12pxv'!$E$39:$E$492,$A234,'12pxv'!W$39:W$492)/sub_peso!FK234</f>
        <v>-2.2000000000000002</v>
      </c>
      <c r="FL234">
        <f>100*SUMIF('12pxv'!$E$39:$E$492,$A234,'12pxv'!X$39:X$492)/sub_peso!FL234</f>
        <v>4.9999999999999996E-2</v>
      </c>
      <c r="FM234">
        <f>100*SUMIF('12pxv'!$E$39:$E$492,$A234,'12pxv'!Y$39:Y$492)/sub_peso!FM234</f>
        <v>-0.37999999999999995</v>
      </c>
      <c r="FN234">
        <f>100*SUMIF('12pxv'!$E$39:$E$492,$A234,'12pxv'!Z$39:Z$492)/sub_peso!FN234</f>
        <v>1.31</v>
      </c>
      <c r="FO234">
        <f>100*SUMIF('12pxv'!$E$39:$E$492,$A234,'12pxv'!AA$39:AA$492)/sub_peso!FO234</f>
        <v>2.06</v>
      </c>
      <c r="FP234">
        <f>100*SUMIF('12pxv'!$E$39:$E$492,$A234,'12pxv'!AB$39:AB$492)/sub_peso!FP234</f>
        <v>2.17</v>
      </c>
      <c r="FQ234">
        <f>100*SUMIF('12pxv'!$E$39:$E$492,$A234,'12pxv'!AC$39:AC$492)/sub_peso!FQ234</f>
        <v>-0.69999999999999984</v>
      </c>
      <c r="FR234">
        <f>100*SUMIF('12pxv'!$E$39:$E$492,$A234,'12pxv'!AD$39:AD$492)/sub_peso!FR234</f>
        <v>0.61</v>
      </c>
      <c r="FS234">
        <f>100*SUMIF('12pxv'!$E$39:$E$492,$A234,'12pxv'!AE$39:AE$492)/sub_peso!FS234</f>
        <v>1.82</v>
      </c>
      <c r="FT234">
        <f>100*SUMIF('12pxv'!$E$39:$E$492,$A234,'12pxv'!AF$39:AF$492)/sub_peso!FT234</f>
        <v>1.4399999999999997</v>
      </c>
      <c r="FU234">
        <f>100*SUMIF('12pxv'!$E$39:$E$492,$A234,'12pxv'!AG$39:AG$492)/sub_peso!FU234</f>
        <v>1.05</v>
      </c>
      <c r="FV234">
        <f>100*SUMIF('12pxv'!$E$39:$E$492,$A234,'12pxv'!AH$39:AH$492)/sub_peso!FV234</f>
        <v>-0.55000000000000004</v>
      </c>
      <c r="FW234">
        <f>100*SUMIF('12pxv'!$E$39:$E$492,$A234,'12pxv'!AI$39:AI$492)/sub_peso!FW234</f>
        <v>-0.51</v>
      </c>
      <c r="FX234">
        <f>100*SUMIF('12pxv'!$E$39:$E$492,$A234,'12pxv'!AJ$39:AJ$492)/sub_peso!FX234</f>
        <v>1</v>
      </c>
      <c r="FY234">
        <f>100*SUMIF('12pxv'!$E$39:$E$492,$A234,'12pxv'!AK$39:AK$492)/sub_peso!FY234</f>
        <v>-0.92</v>
      </c>
      <c r="FZ234">
        <f>100*SUMIF('12pxv'!$E$39:$E$492,$A234,'12pxv'!AL$39:AL$492)/sub_peso!FZ234</f>
        <v>-0.67000000000000015</v>
      </c>
      <c r="GA234">
        <f>100*SUMIF('12pxv'!$E$39:$E$492,$A234,'12pxv'!AM$39:AM$492)/sub_peso!GA234</f>
        <v>-2</v>
      </c>
      <c r="GB234">
        <f>100*SUMIF('12pxv'!$E$39:$E$492,$A234,'12pxv'!AN$39:AN$492)/sub_peso!GB234</f>
        <v>4.16</v>
      </c>
    </row>
    <row r="235" spans="1:184" x14ac:dyDescent="0.25">
      <c r="A235" s="60">
        <v>5102020</v>
      </c>
      <c r="B235" s="56" t="s">
        <v>237</v>
      </c>
      <c r="C235" s="129">
        <v>1.8300000000000003</v>
      </c>
      <c r="D235" s="129">
        <v>2.0499999999999998</v>
      </c>
      <c r="E235" s="129">
        <v>1.9699999999999998</v>
      </c>
      <c r="F235" s="129">
        <v>1.3</v>
      </c>
      <c r="G235" s="129">
        <v>-2.2599999999999998</v>
      </c>
      <c r="H235" s="129">
        <v>1.49</v>
      </c>
      <c r="I235" s="129">
        <v>2</v>
      </c>
      <c r="J235" s="129">
        <v>2.23</v>
      </c>
      <c r="K235" s="129">
        <v>1.8599999999999999</v>
      </c>
      <c r="L235" s="129">
        <v>1.76</v>
      </c>
      <c r="M235" s="129">
        <v>0.94000000000000006</v>
      </c>
      <c r="N235" s="129">
        <v>0.81</v>
      </c>
      <c r="O235" s="129">
        <v>0.55000000000000004</v>
      </c>
      <c r="P235" s="129">
        <v>1.17</v>
      </c>
      <c r="Q235" s="129">
        <v>1.25</v>
      </c>
      <c r="R235" s="129">
        <v>0.21</v>
      </c>
      <c r="S235" s="129">
        <v>-1.64</v>
      </c>
      <c r="T235" s="129">
        <v>0.28999999999999998</v>
      </c>
      <c r="U235" s="129">
        <v>1.21</v>
      </c>
      <c r="V235" s="129">
        <v>1.22</v>
      </c>
      <c r="W235" s="129">
        <v>0.68</v>
      </c>
      <c r="X235" s="129">
        <v>1.47</v>
      </c>
      <c r="Y235" s="129">
        <v>0.22</v>
      </c>
      <c r="Z235" s="129">
        <v>-0.04</v>
      </c>
      <c r="AA235" s="129">
        <v>0.56999999999999995</v>
      </c>
      <c r="AB235" s="129">
        <v>-1.42</v>
      </c>
      <c r="AC235" s="129">
        <v>0.44000000000000006</v>
      </c>
      <c r="AD235" s="129">
        <v>0.76999999999999991</v>
      </c>
      <c r="AE235" s="129">
        <v>0.23</v>
      </c>
      <c r="AF235" s="129">
        <v>0.9</v>
      </c>
      <c r="AG235" s="129">
        <v>0.75</v>
      </c>
      <c r="AH235" s="129">
        <v>1.1599999999999999</v>
      </c>
      <c r="AI235" s="129">
        <v>1.74</v>
      </c>
      <c r="AJ235" s="129">
        <v>1.34</v>
      </c>
      <c r="AK235" s="129">
        <v>0.13</v>
      </c>
      <c r="AL235" s="129">
        <v>0.48999999999999994</v>
      </c>
      <c r="AM235" s="129">
        <v>0.21000000000000002</v>
      </c>
      <c r="AN235" s="129">
        <v>0.27</v>
      </c>
      <c r="AO235" s="129">
        <v>0.05</v>
      </c>
      <c r="AP235" s="129">
        <v>0.92000000000000015</v>
      </c>
      <c r="AQ235" s="129">
        <v>-1.91</v>
      </c>
      <c r="AR235" s="129">
        <v>0.31</v>
      </c>
      <c r="AS235" s="129">
        <v>-1.18</v>
      </c>
      <c r="AT235" s="129">
        <v>-0.01</v>
      </c>
      <c r="AU235" s="129">
        <v>-0.16</v>
      </c>
      <c r="AV235" s="129">
        <v>0.18</v>
      </c>
      <c r="AW235" s="129">
        <v>0.67</v>
      </c>
      <c r="AX235" s="129">
        <v>0.41</v>
      </c>
      <c r="AY235" s="129">
        <v>0.33</v>
      </c>
      <c r="AZ235" s="129">
        <v>-0.03</v>
      </c>
      <c r="BA235" s="129">
        <v>-0.94999999999999984</v>
      </c>
      <c r="BB235" s="129">
        <v>0.45</v>
      </c>
      <c r="BC235" s="129">
        <v>1.08</v>
      </c>
      <c r="BD235" s="129">
        <v>1.26</v>
      </c>
      <c r="BE235" s="129">
        <v>1.39</v>
      </c>
      <c r="BF235" s="129">
        <v>1.54</v>
      </c>
      <c r="BG235" s="129">
        <v>1.59</v>
      </c>
      <c r="BH235" s="129">
        <v>1.44</v>
      </c>
      <c r="BI235" s="129">
        <v>0.52</v>
      </c>
      <c r="BJ235" s="129">
        <v>0.35</v>
      </c>
      <c r="BK235" s="129">
        <v>0.95999999999999985</v>
      </c>
      <c r="BL235" s="129">
        <v>1.05</v>
      </c>
      <c r="BM235" s="129">
        <v>0.49000000000000005</v>
      </c>
      <c r="BN235" s="129">
        <v>0.87</v>
      </c>
      <c r="BO235" s="129">
        <v>0.27</v>
      </c>
      <c r="BP235" s="129">
        <v>0.61</v>
      </c>
      <c r="BQ235" s="129">
        <v>0.01</v>
      </c>
      <c r="BR235" s="129">
        <v>0.05</v>
      </c>
      <c r="BS235" s="129">
        <v>0.99</v>
      </c>
      <c r="BT235" s="129">
        <v>0.21</v>
      </c>
      <c r="BU235" s="129">
        <v>0.59</v>
      </c>
      <c r="BV235" s="129">
        <v>0.51</v>
      </c>
      <c r="BW235" s="129">
        <v>0.43000000000000005</v>
      </c>
      <c r="BX235" s="129">
        <v>1.01</v>
      </c>
      <c r="BY235" s="129">
        <v>1.1200000000000001</v>
      </c>
      <c r="BZ235" s="129">
        <v>-0.13</v>
      </c>
      <c r="CA235" s="129">
        <v>-0.81</v>
      </c>
      <c r="CB235" s="129">
        <v>0.18000000000000002</v>
      </c>
      <c r="CC235" s="129">
        <v>0.54</v>
      </c>
      <c r="CD235" s="129">
        <v>-0.2</v>
      </c>
      <c r="CE235" s="129">
        <v>-0.26</v>
      </c>
      <c r="CF235" s="129">
        <v>-0.22</v>
      </c>
      <c r="CG235" s="129">
        <v>-0.35</v>
      </c>
      <c r="CH235" s="129">
        <v>-0.42</v>
      </c>
      <c r="CI235" s="129">
        <v>-0.5</v>
      </c>
      <c r="CJ235" s="129">
        <v>0.76</v>
      </c>
      <c r="CK235" s="129">
        <v>-1.51</v>
      </c>
      <c r="CL235" s="129">
        <v>-1.1100000000000001</v>
      </c>
      <c r="CM235" s="129">
        <v>-0.19</v>
      </c>
      <c r="CN235" s="129">
        <v>1.34</v>
      </c>
      <c r="CO235" s="129">
        <v>-1.3400000000000003</v>
      </c>
      <c r="CP235" s="129">
        <v>-0.6</v>
      </c>
      <c r="CQ235" s="129">
        <v>1.0599999999999998</v>
      </c>
      <c r="CR235" s="129">
        <v>-0.42</v>
      </c>
      <c r="CS235" s="129">
        <v>-0.08</v>
      </c>
      <c r="CT235" s="129">
        <v>0.1</v>
      </c>
      <c r="CU235" s="129">
        <v>0.53</v>
      </c>
      <c r="CV235" s="129">
        <v>-0.37999999999999995</v>
      </c>
      <c r="CW235" s="129">
        <v>-0.08</v>
      </c>
      <c r="CX235" s="129">
        <v>0.06</v>
      </c>
      <c r="CY235" s="129">
        <v>-7.0000000000000007E-2</v>
      </c>
      <c r="CZ235" s="129">
        <v>0.5099999999999999</v>
      </c>
      <c r="DA235" s="129">
        <v>-0.24</v>
      </c>
      <c r="DB235" s="129">
        <v>0.19</v>
      </c>
      <c r="DC235" s="129">
        <v>-0.36</v>
      </c>
      <c r="DD235" s="129">
        <v>0.85000000000000009</v>
      </c>
      <c r="DE235" s="129">
        <v>0.38</v>
      </c>
      <c r="DF235" s="129">
        <v>-0.78</v>
      </c>
      <c r="DG235" s="129">
        <v>9.9999999999999985E-3</v>
      </c>
      <c r="DH235" s="129">
        <v>1.0599999999999998</v>
      </c>
      <c r="DI235" s="129">
        <v>-0.57999999999999996</v>
      </c>
      <c r="DJ235" s="129">
        <v>-2.61</v>
      </c>
      <c r="DK235" s="129">
        <v>-2.76</v>
      </c>
      <c r="DL235" s="129">
        <v>-3.27</v>
      </c>
      <c r="DM235" s="129">
        <v>-1.64</v>
      </c>
      <c r="DN235" s="129">
        <v>-5.9999999999999991E-2</v>
      </c>
      <c r="DO235" s="129">
        <v>-1.6199999999999999</v>
      </c>
      <c r="DP235" s="129">
        <v>-0.71</v>
      </c>
      <c r="DQ235" s="129">
        <v>-1.74</v>
      </c>
      <c r="DR235" s="129">
        <v>-1.6599999999999997</v>
      </c>
      <c r="DS235" s="129">
        <v>-1.55</v>
      </c>
      <c r="DT235" s="129">
        <v>0.86</v>
      </c>
      <c r="DU235" s="129">
        <v>-0.09</v>
      </c>
      <c r="DV235" s="129">
        <v>-1.47</v>
      </c>
      <c r="DW235" s="129">
        <v>0.41</v>
      </c>
      <c r="DX235" s="129">
        <v>0.16000000000000003</v>
      </c>
      <c r="DY235" s="129">
        <v>0.23000000000000004</v>
      </c>
      <c r="DZ235" s="129">
        <v>0.15</v>
      </c>
      <c r="EA235" s="129">
        <v>0.27</v>
      </c>
      <c r="EB235" s="129">
        <v>0.02</v>
      </c>
      <c r="EC235" s="129">
        <v>-1.21</v>
      </c>
      <c r="ED235" s="129">
        <v>-0.99</v>
      </c>
      <c r="EE235" s="129">
        <v>-0.03</v>
      </c>
      <c r="EF235" s="129">
        <v>-0.46</v>
      </c>
      <c r="EG235" s="129">
        <v>0.3</v>
      </c>
      <c r="EH235" s="129">
        <v>0.41</v>
      </c>
      <c r="EI235" s="129">
        <v>-0.86</v>
      </c>
      <c r="EJ235" s="129">
        <v>0.26</v>
      </c>
      <c r="EK235" s="129">
        <v>-0.19</v>
      </c>
      <c r="EL235" s="129">
        <v>-0.35</v>
      </c>
      <c r="EM235" s="129">
        <v>-0.53</v>
      </c>
      <c r="EN235" s="129">
        <v>-1.26</v>
      </c>
      <c r="EO235" s="129">
        <v>0.42999999999999994</v>
      </c>
      <c r="EP235" s="129">
        <v>-0.47</v>
      </c>
      <c r="EQ235" s="129">
        <v>-0.61</v>
      </c>
      <c r="ER235" s="129">
        <v>0.51</v>
      </c>
      <c r="ES235" s="129">
        <v>-0.15</v>
      </c>
      <c r="ET235" s="129">
        <v>-1.08</v>
      </c>
      <c r="EU235" s="129">
        <v>-0.32</v>
      </c>
      <c r="EV235">
        <f>100*SUMIF('12pxv'!$E$39:$E$492,$A235,'12pxv'!H$39:H$492)/sub_peso!EV235</f>
        <v>-1.08</v>
      </c>
      <c r="EW235">
        <f>100*SUMIF('12pxv'!$E$39:$E$492,$A235,'12pxv'!I$39:I$492)/sub_peso!EW235</f>
        <v>-0.26</v>
      </c>
      <c r="EX235">
        <f>100*SUMIF('12pxv'!$E$39:$E$492,$A235,'12pxv'!J$39:J$492)/sub_peso!EX235</f>
        <v>-1.6599999999999997</v>
      </c>
      <c r="EY235">
        <f>100*SUMIF('12pxv'!$E$39:$E$492,$A235,'12pxv'!K$39:K$492)/sub_peso!EY235</f>
        <v>0.38</v>
      </c>
      <c r="EZ235">
        <f>100*SUMIF('12pxv'!$E$39:$E$492,$A235,'12pxv'!L$39:L$492)/sub_peso!EZ235</f>
        <v>-1.4</v>
      </c>
      <c r="FA235">
        <f>100*SUMIF('12pxv'!$E$39:$E$492,$A235,'12pxv'!M$39:M$492)/sub_peso!FA235</f>
        <v>-4.120000000000001</v>
      </c>
      <c r="FB235">
        <f>100*SUMIF('12pxv'!$E$39:$E$492,$A235,'12pxv'!N$39:N$492)/sub_peso!FB235</f>
        <v>-0.91</v>
      </c>
      <c r="FC235">
        <f>100*SUMIF('12pxv'!$E$39:$E$492,$A235,'12pxv'!O$39:O$492)/sub_peso!FC235</f>
        <v>0.15</v>
      </c>
      <c r="FD235">
        <f>100*SUMIF('12pxv'!$E$39:$E$492,$A235,'12pxv'!P$39:P$492)/sub_peso!FD235</f>
        <v>-1.62</v>
      </c>
      <c r="FE235">
        <f>100*SUMIF('12pxv'!$E$39:$E$492,$A235,'12pxv'!Q$39:Q$492)/sub_peso!FE235</f>
        <v>-0.17000000000000004</v>
      </c>
      <c r="FF235">
        <f>100*SUMIF('12pxv'!$E$39:$E$492,$A235,'12pxv'!R$39:R$492)/sub_peso!FF235</f>
        <v>-0.59999999999999987</v>
      </c>
      <c r="FG235">
        <f>100*SUMIF('12pxv'!$E$39:$E$492,$A235,'12pxv'!S$39:S$492)/sub_peso!FG235</f>
        <v>0.11</v>
      </c>
      <c r="FH235">
        <f>100*SUMIF('12pxv'!$E$39:$E$492,$A235,'12pxv'!T$39:T$492)/sub_peso!FH235</f>
        <v>-0.3</v>
      </c>
      <c r="FI235">
        <f>100*SUMIF('12pxv'!$E$39:$E$492,$A235,'12pxv'!U$39:U$492)/sub_peso!FI235</f>
        <v>-0.57999999999999996</v>
      </c>
      <c r="FJ235">
        <f>100*SUMIF('12pxv'!$E$39:$E$492,$A235,'12pxv'!V$39:V$492)/sub_peso!FJ235</f>
        <v>0.65999999999999992</v>
      </c>
      <c r="FK235">
        <f>100*SUMIF('12pxv'!$E$39:$E$492,$A235,'12pxv'!W$39:W$492)/sub_peso!FK235</f>
        <v>-0.21999999999999997</v>
      </c>
      <c r="FL235">
        <f>100*SUMIF('12pxv'!$E$39:$E$492,$A235,'12pxv'!X$39:X$492)/sub_peso!FL235</f>
        <v>0.05</v>
      </c>
      <c r="FM235">
        <f>100*SUMIF('12pxv'!$E$39:$E$492,$A235,'12pxv'!Y$39:Y$492)/sub_peso!FM235</f>
        <v>-0.33</v>
      </c>
      <c r="FN235">
        <f>100*SUMIF('12pxv'!$E$39:$E$492,$A235,'12pxv'!Z$39:Z$492)/sub_peso!FN235</f>
        <v>-0.37</v>
      </c>
      <c r="FO235">
        <f>100*SUMIF('12pxv'!$E$39:$E$492,$A235,'12pxv'!AA$39:AA$492)/sub_peso!FO235</f>
        <v>-0.5</v>
      </c>
      <c r="FP235">
        <f>100*SUMIF('12pxv'!$E$39:$E$492,$A235,'12pxv'!AB$39:AB$492)/sub_peso!FP235</f>
        <v>-0.45</v>
      </c>
      <c r="FQ235">
        <f>100*SUMIF('12pxv'!$E$39:$E$492,$A235,'12pxv'!AC$39:AC$492)/sub_peso!FQ235</f>
        <v>0.03</v>
      </c>
      <c r="FR235">
        <f>100*SUMIF('12pxv'!$E$39:$E$492,$A235,'12pxv'!AD$39:AD$492)/sub_peso!FR235</f>
        <v>-0.2</v>
      </c>
      <c r="FS235">
        <f>100*SUMIF('12pxv'!$E$39:$E$492,$A235,'12pxv'!AE$39:AE$492)/sub_peso!FS235</f>
        <v>-0.24</v>
      </c>
      <c r="FT235">
        <f>100*SUMIF('12pxv'!$E$39:$E$492,$A235,'12pxv'!AF$39:AF$492)/sub_peso!FT235</f>
        <v>-0.04</v>
      </c>
      <c r="FU235">
        <f>100*SUMIF('12pxv'!$E$39:$E$492,$A235,'12pxv'!AG$39:AG$492)/sub_peso!FU235</f>
        <v>0.42</v>
      </c>
      <c r="FV235">
        <f>100*SUMIF('12pxv'!$E$39:$E$492,$A235,'12pxv'!AH$39:AH$492)/sub_peso!FV235</f>
        <v>0.78</v>
      </c>
      <c r="FW235">
        <f>100*SUMIF('12pxv'!$E$39:$E$492,$A235,'12pxv'!AI$39:AI$492)/sub_peso!FW235</f>
        <v>0.2</v>
      </c>
      <c r="FX235">
        <f>100*SUMIF('12pxv'!$E$39:$E$492,$A235,'12pxv'!AJ$39:AJ$492)/sub_peso!FX235</f>
        <v>-0.24</v>
      </c>
      <c r="FY235">
        <f>100*SUMIF('12pxv'!$E$39:$E$492,$A235,'12pxv'!AK$39:AK$492)/sub_peso!FY235</f>
        <v>-0.13</v>
      </c>
      <c r="FZ235">
        <f>100*SUMIF('12pxv'!$E$39:$E$492,$A235,'12pxv'!AL$39:AL$492)/sub_peso!FZ235</f>
        <v>-0.09</v>
      </c>
      <c r="GA235">
        <f>100*SUMIF('12pxv'!$E$39:$E$492,$A235,'12pxv'!AM$39:AM$492)/sub_peso!GA235</f>
        <v>-0.91</v>
      </c>
      <c r="GB235">
        <f>100*SUMIF('12pxv'!$E$39:$E$492,$A235,'12pxv'!AN$39:AN$492)/sub_peso!GB235</f>
        <v>-1.1200000000000001</v>
      </c>
    </row>
    <row r="236" spans="1:184" x14ac:dyDescent="0.25">
      <c r="A236" s="60">
        <v>5102037</v>
      </c>
      <c r="B236" s="56" t="s">
        <v>238</v>
      </c>
      <c r="C236" s="129">
        <v>0.25</v>
      </c>
      <c r="D236" s="129">
        <v>-8.9999999999999983E-2</v>
      </c>
      <c r="E236" s="129">
        <v>0.48999999999999994</v>
      </c>
      <c r="F236" s="129">
        <v>0.26</v>
      </c>
      <c r="G236" s="129">
        <v>1.24</v>
      </c>
      <c r="H236" s="129">
        <v>0.69</v>
      </c>
      <c r="I236" s="129">
        <v>0.79</v>
      </c>
      <c r="J236" s="129">
        <v>0.82</v>
      </c>
      <c r="K236" s="129">
        <v>0.46999999999999992</v>
      </c>
      <c r="L236" s="129">
        <v>0.85</v>
      </c>
      <c r="M236" s="129">
        <v>0.94</v>
      </c>
      <c r="N236" s="129">
        <v>0.16</v>
      </c>
      <c r="O236" s="129">
        <v>0.15</v>
      </c>
      <c r="P236" s="129">
        <v>1.1499999999999999</v>
      </c>
      <c r="Q236" s="129">
        <v>-0.31</v>
      </c>
      <c r="R236" s="129">
        <v>0.35999999999999993</v>
      </c>
      <c r="S236" s="129">
        <v>-0.03</v>
      </c>
      <c r="T236" s="129">
        <v>0.52</v>
      </c>
      <c r="U236" s="129">
        <v>-1.05</v>
      </c>
      <c r="V236" s="129">
        <v>0.69</v>
      </c>
      <c r="W236" s="129">
        <v>0.75</v>
      </c>
      <c r="X236" s="129">
        <v>1.56</v>
      </c>
      <c r="Y236" s="129">
        <v>1.2</v>
      </c>
      <c r="Z236" s="129">
        <v>0.5</v>
      </c>
      <c r="AA236" s="129">
        <v>1.17</v>
      </c>
      <c r="AB236" s="129">
        <v>0.33000000000000007</v>
      </c>
      <c r="AC236" s="129">
        <v>0.78999999999999992</v>
      </c>
      <c r="AD236" s="129">
        <v>-0.87999999999999989</v>
      </c>
      <c r="AE236" s="129">
        <v>-0.16</v>
      </c>
      <c r="AF236" s="129">
        <v>-0.32</v>
      </c>
      <c r="AG236" s="129">
        <v>1.3399999999999999</v>
      </c>
      <c r="AH236" s="129">
        <v>1.95</v>
      </c>
      <c r="AI236" s="129">
        <v>-0.11000000000000001</v>
      </c>
      <c r="AJ236" s="129">
        <v>1.1400000000000001</v>
      </c>
      <c r="AK236" s="129">
        <v>-0.89</v>
      </c>
      <c r="AL236" s="129">
        <v>-0.14000000000000001</v>
      </c>
      <c r="AM236" s="129">
        <v>-1.49</v>
      </c>
      <c r="AN236" s="129">
        <v>1.65</v>
      </c>
      <c r="AO236" s="129">
        <v>-0.87</v>
      </c>
      <c r="AP236" s="129">
        <v>-2.61</v>
      </c>
      <c r="AQ236" s="129">
        <v>0.4</v>
      </c>
      <c r="AR236" s="129">
        <v>2.41</v>
      </c>
      <c r="AS236" s="129">
        <v>0.80000000000000016</v>
      </c>
      <c r="AT236" s="129">
        <v>-1</v>
      </c>
      <c r="AU236" s="129">
        <v>0.26</v>
      </c>
      <c r="AV236" s="129">
        <v>-0.85999999999999988</v>
      </c>
      <c r="AW236" s="129">
        <v>-0.73</v>
      </c>
      <c r="AX236" s="129">
        <v>2.2200000000000002</v>
      </c>
      <c r="AY236" s="129">
        <v>0.97</v>
      </c>
      <c r="AZ236" s="129">
        <v>0.18</v>
      </c>
      <c r="BA236" s="129">
        <v>0.72</v>
      </c>
      <c r="BB236" s="129">
        <v>-0.24</v>
      </c>
      <c r="BC236" s="129">
        <v>-0.33</v>
      </c>
      <c r="BD236" s="129">
        <v>1.07</v>
      </c>
      <c r="BE236" s="129">
        <v>0</v>
      </c>
      <c r="BF236" s="129">
        <v>2.6</v>
      </c>
      <c r="BG236" s="129">
        <v>1.87</v>
      </c>
      <c r="BH236" s="129">
        <v>-1.4700000000000002</v>
      </c>
      <c r="BI236" s="129">
        <v>-0.56000000000000005</v>
      </c>
      <c r="BJ236" s="129">
        <v>-1.96</v>
      </c>
      <c r="BK236" s="129">
        <v>1.07</v>
      </c>
      <c r="BL236" s="129">
        <v>-0.65</v>
      </c>
      <c r="BM236" s="129">
        <v>2.1800000000000002</v>
      </c>
      <c r="BN236" s="129">
        <v>0.65</v>
      </c>
      <c r="BO236" s="129">
        <v>0.59</v>
      </c>
      <c r="BP236" s="129">
        <v>0.35</v>
      </c>
      <c r="BQ236" s="129">
        <v>0.74</v>
      </c>
      <c r="BR236" s="129">
        <v>0.68</v>
      </c>
      <c r="BS236" s="129">
        <v>0.11999999999999998</v>
      </c>
      <c r="BT236" s="129">
        <v>1.19</v>
      </c>
      <c r="BU236" s="129">
        <v>0.72000000000000008</v>
      </c>
      <c r="BV236" s="129">
        <v>0.23</v>
      </c>
      <c r="BW236" s="129">
        <v>-1.64</v>
      </c>
      <c r="BX236" s="129">
        <v>-0.27</v>
      </c>
      <c r="BY236" s="129">
        <v>0.5</v>
      </c>
      <c r="BZ236" s="129">
        <v>-0.28000000000000003</v>
      </c>
      <c r="CA236" s="129">
        <v>-0.68</v>
      </c>
      <c r="CB236" s="129">
        <v>-1.5999999999999999</v>
      </c>
      <c r="CC236" s="129">
        <v>-0.36</v>
      </c>
      <c r="CD236" s="129">
        <v>1.5299999999999998</v>
      </c>
      <c r="CE236" s="129">
        <v>0.56000000000000005</v>
      </c>
      <c r="CF236" s="129">
        <v>-0.5</v>
      </c>
      <c r="CG236" s="129">
        <v>-0.45</v>
      </c>
      <c r="CH236" s="129">
        <v>-0.23000000000000004</v>
      </c>
      <c r="CI236" s="129">
        <v>-1.28</v>
      </c>
      <c r="CJ236" s="129">
        <v>-7.0000000000000007E-2</v>
      </c>
      <c r="CK236" s="129">
        <v>0.22</v>
      </c>
      <c r="CL236" s="129">
        <v>0.65000000000000013</v>
      </c>
      <c r="CM236" s="129">
        <v>-0.47</v>
      </c>
      <c r="CN236" s="129">
        <v>-0.33</v>
      </c>
      <c r="CO236" s="129">
        <v>-0.44999999999999996</v>
      </c>
      <c r="CP236" s="129">
        <v>-0.82</v>
      </c>
      <c r="CQ236" s="129">
        <v>0.31000000000000005</v>
      </c>
      <c r="CR236" s="129">
        <v>-0.35999999999999993</v>
      </c>
      <c r="CS236" s="129">
        <v>0.48000000000000004</v>
      </c>
      <c r="CT236" s="129">
        <v>-1.19</v>
      </c>
      <c r="CU236" s="129">
        <v>1.49</v>
      </c>
      <c r="CV236" s="129">
        <v>-0.43</v>
      </c>
      <c r="CW236" s="129">
        <v>-0.34</v>
      </c>
      <c r="CX236" s="129">
        <v>0.05</v>
      </c>
      <c r="CY236" s="129">
        <v>4.3600000000000003</v>
      </c>
      <c r="CZ236" s="129">
        <v>0.33</v>
      </c>
      <c r="DA236" s="129">
        <v>1.79</v>
      </c>
      <c r="DB236" s="129">
        <v>0.22</v>
      </c>
      <c r="DC236" s="129">
        <v>0.28999999999999998</v>
      </c>
      <c r="DD236" s="129">
        <v>-0.3</v>
      </c>
      <c r="DE236" s="129">
        <v>0.34</v>
      </c>
      <c r="DF236" s="129">
        <v>-0.51</v>
      </c>
      <c r="DG236" s="129">
        <v>-0.38</v>
      </c>
      <c r="DH236" s="129">
        <v>2.86</v>
      </c>
      <c r="DI236" s="129">
        <v>0.08</v>
      </c>
      <c r="DJ236" s="129">
        <v>1.0900000000000001</v>
      </c>
      <c r="DK236" s="129">
        <v>-0.78000000000000014</v>
      </c>
      <c r="DL236" s="129">
        <v>0.87</v>
      </c>
      <c r="DM236" s="129">
        <v>2.11</v>
      </c>
      <c r="DN236" s="129">
        <v>1.4800000000000002</v>
      </c>
      <c r="DO236" s="129">
        <v>-0.28999999999999998</v>
      </c>
      <c r="DP236" s="129">
        <v>1.1399999999999999</v>
      </c>
      <c r="DQ236" s="129">
        <v>0.45</v>
      </c>
      <c r="DR236" s="129">
        <v>0.96</v>
      </c>
      <c r="DS236" s="129">
        <v>0.49</v>
      </c>
      <c r="DT236" s="129">
        <v>1.36</v>
      </c>
      <c r="DU236" s="129">
        <v>1.61</v>
      </c>
      <c r="DV236" s="129">
        <v>3.24</v>
      </c>
      <c r="DW236" s="129">
        <v>0.54</v>
      </c>
      <c r="DX236" s="129">
        <v>-2.75</v>
      </c>
      <c r="DY236" s="129">
        <v>1.83</v>
      </c>
      <c r="DZ236" s="129">
        <v>-0.10000000000000002</v>
      </c>
      <c r="EA236" s="129">
        <v>3.36</v>
      </c>
      <c r="EB236" s="129">
        <v>0.31</v>
      </c>
      <c r="EC236" s="129">
        <v>0.79000000000000015</v>
      </c>
      <c r="ED236" s="129">
        <v>-2.0099999999999993</v>
      </c>
      <c r="EE236" s="129">
        <v>-2.58</v>
      </c>
      <c r="EF236" s="129">
        <v>2.3999999999999995</v>
      </c>
      <c r="EG236" s="129">
        <v>-0.99999999999999989</v>
      </c>
      <c r="EH236" s="129">
        <v>2.17</v>
      </c>
      <c r="EI236" s="129">
        <v>-3.33</v>
      </c>
      <c r="EJ236" s="129">
        <v>0.88</v>
      </c>
      <c r="EK236" s="129">
        <v>3.3600000000000003</v>
      </c>
      <c r="EL236" s="129">
        <v>2.0499999999999998</v>
      </c>
      <c r="EM236" s="129">
        <v>1.79</v>
      </c>
      <c r="EN236" s="129">
        <v>1.93</v>
      </c>
      <c r="EO236" s="129">
        <v>-0.37</v>
      </c>
      <c r="EP236" s="129">
        <v>1.78</v>
      </c>
      <c r="EQ236" s="129">
        <v>-0.20999999999999996</v>
      </c>
      <c r="ER236" s="129">
        <v>-0.7400000000000001</v>
      </c>
      <c r="ES236" s="129">
        <v>0.35</v>
      </c>
      <c r="ET236" s="129">
        <v>-0.41999999999999993</v>
      </c>
      <c r="EU236" s="129">
        <v>-1.4</v>
      </c>
      <c r="EV236">
        <f>100*SUMIF('12pxv'!$E$39:$E$492,$A236,'12pxv'!H$39:H$492)/sub_peso!EV236</f>
        <v>0.23</v>
      </c>
      <c r="EW236">
        <f>100*SUMIF('12pxv'!$E$39:$E$492,$A236,'12pxv'!I$39:I$492)/sub_peso!EW236</f>
        <v>1.3400000000000003</v>
      </c>
      <c r="EX236">
        <f>100*SUMIF('12pxv'!$E$39:$E$492,$A236,'12pxv'!J$39:J$492)/sub_peso!EX236</f>
        <v>-0.63</v>
      </c>
      <c r="EY236">
        <f>100*SUMIF('12pxv'!$E$39:$E$492,$A236,'12pxv'!K$39:K$492)/sub_peso!EY236</f>
        <v>1.55</v>
      </c>
      <c r="EZ236">
        <f>100*SUMIF('12pxv'!$E$39:$E$492,$A236,'12pxv'!L$39:L$492)/sub_peso!EZ236</f>
        <v>-0.79</v>
      </c>
      <c r="FA236">
        <f>100*SUMIF('12pxv'!$E$39:$E$492,$A236,'12pxv'!M$39:M$492)/sub_peso!FA236</f>
        <v>0.28999999999999998</v>
      </c>
      <c r="FB236">
        <f>100*SUMIF('12pxv'!$E$39:$E$492,$A236,'12pxv'!N$39:N$492)/sub_peso!FB236</f>
        <v>0.01</v>
      </c>
      <c r="FC236">
        <f>100*SUMIF('12pxv'!$E$39:$E$492,$A236,'12pxv'!O$39:O$492)/sub_peso!FC236</f>
        <v>0.86</v>
      </c>
      <c r="FD236">
        <f>100*SUMIF('12pxv'!$E$39:$E$492,$A236,'12pxv'!P$39:P$492)/sub_peso!FD236</f>
        <v>-0.66000000000000014</v>
      </c>
      <c r="FE236">
        <f>100*SUMIF('12pxv'!$E$39:$E$492,$A236,'12pxv'!Q$39:Q$492)/sub_peso!FE236</f>
        <v>1.28</v>
      </c>
      <c r="FF236">
        <f>100*SUMIF('12pxv'!$E$39:$E$492,$A236,'12pxv'!R$39:R$492)/sub_peso!FF236</f>
        <v>0.82</v>
      </c>
      <c r="FG236">
        <f>100*SUMIF('12pxv'!$E$39:$E$492,$A236,'12pxv'!S$39:S$492)/sub_peso!FG236</f>
        <v>0.25</v>
      </c>
      <c r="FH236">
        <f>100*SUMIF('12pxv'!$E$39:$E$492,$A236,'12pxv'!T$39:T$492)/sub_peso!FH236</f>
        <v>1.1200000000000001</v>
      </c>
      <c r="FI236">
        <f>100*SUMIF('12pxv'!$E$39:$E$492,$A236,'12pxv'!U$39:U$492)/sub_peso!FI236</f>
        <v>1.83</v>
      </c>
      <c r="FJ236">
        <f>100*SUMIF('12pxv'!$E$39:$E$492,$A236,'12pxv'!V$39:V$492)/sub_peso!FJ236</f>
        <v>-0.21</v>
      </c>
      <c r="FK236">
        <f>100*SUMIF('12pxv'!$E$39:$E$492,$A236,'12pxv'!W$39:W$492)/sub_peso!FK236</f>
        <v>-0.72</v>
      </c>
      <c r="FL236">
        <f>100*SUMIF('12pxv'!$E$39:$E$492,$A236,'12pxv'!X$39:X$492)/sub_peso!FL236</f>
        <v>1.2</v>
      </c>
      <c r="FM236">
        <f>100*SUMIF('12pxv'!$E$39:$E$492,$A236,'12pxv'!Y$39:Y$492)/sub_peso!FM236</f>
        <v>0.33</v>
      </c>
      <c r="FN236">
        <f>100*SUMIF('12pxv'!$E$39:$E$492,$A236,'12pxv'!Z$39:Z$492)/sub_peso!FN236</f>
        <v>-0.13999999999999999</v>
      </c>
      <c r="FO236">
        <f>100*SUMIF('12pxv'!$E$39:$E$492,$A236,'12pxv'!AA$39:AA$492)/sub_peso!FO236</f>
        <v>-0.17</v>
      </c>
      <c r="FP236">
        <f>100*SUMIF('12pxv'!$E$39:$E$492,$A236,'12pxv'!AB$39:AB$492)/sub_peso!FP236</f>
        <v>-0.02</v>
      </c>
      <c r="FQ236">
        <f>100*SUMIF('12pxv'!$E$39:$E$492,$A236,'12pxv'!AC$39:AC$492)/sub_peso!FQ236</f>
        <v>0.49</v>
      </c>
      <c r="FR236">
        <f>100*SUMIF('12pxv'!$E$39:$E$492,$A236,'12pxv'!AD$39:AD$492)/sub_peso!FR236</f>
        <v>-0.8</v>
      </c>
      <c r="FS236">
        <f>100*SUMIF('12pxv'!$E$39:$E$492,$A236,'12pxv'!AE$39:AE$492)/sub_peso!FS236</f>
        <v>2.1099999999999994</v>
      </c>
      <c r="FT236">
        <f>100*SUMIF('12pxv'!$E$39:$E$492,$A236,'12pxv'!AF$39:AF$492)/sub_peso!FT236</f>
        <v>1.03</v>
      </c>
      <c r="FU236">
        <f>100*SUMIF('12pxv'!$E$39:$E$492,$A236,'12pxv'!AG$39:AG$492)/sub_peso!FU236</f>
        <v>1.88</v>
      </c>
      <c r="FV236">
        <f>100*SUMIF('12pxv'!$E$39:$E$492,$A236,'12pxv'!AH$39:AH$492)/sub_peso!FV236</f>
        <v>-4.0000000000000008E-2</v>
      </c>
      <c r="FW236">
        <f>100*SUMIF('12pxv'!$E$39:$E$492,$A236,'12pxv'!AI$39:AI$492)/sub_peso!FW236</f>
        <v>1.5</v>
      </c>
      <c r="FX236">
        <f>100*SUMIF('12pxv'!$E$39:$E$492,$A236,'12pxv'!AJ$39:AJ$492)/sub_peso!FX236</f>
        <v>0.99999999999999989</v>
      </c>
      <c r="FY236">
        <f>100*SUMIF('12pxv'!$E$39:$E$492,$A236,'12pxv'!AK$39:AK$492)/sub_peso!FY236</f>
        <v>0.37000000000000005</v>
      </c>
      <c r="FZ236">
        <f>100*SUMIF('12pxv'!$E$39:$E$492,$A236,'12pxv'!AL$39:AL$492)/sub_peso!FZ236</f>
        <v>2.4500000000000002</v>
      </c>
      <c r="GA236">
        <f>100*SUMIF('12pxv'!$E$39:$E$492,$A236,'12pxv'!AM$39:AM$492)/sub_peso!GA236</f>
        <v>-1.96</v>
      </c>
      <c r="GB236">
        <f>100*SUMIF('12pxv'!$E$39:$E$492,$A236,'12pxv'!AN$39:AN$492)/sub_peso!GB236</f>
        <v>1.9199999999999997</v>
      </c>
    </row>
    <row r="237" spans="1:184" x14ac:dyDescent="0.25">
      <c r="A237" s="60">
        <v>5102053</v>
      </c>
      <c r="B237" s="56" t="s">
        <v>239</v>
      </c>
      <c r="C237" s="129">
        <v>0</v>
      </c>
      <c r="D237" s="129">
        <v>0</v>
      </c>
      <c r="E237" s="129">
        <v>0</v>
      </c>
      <c r="F237" s="129">
        <v>0</v>
      </c>
      <c r="G237" s="129">
        <v>0</v>
      </c>
      <c r="H237" s="129">
        <v>0</v>
      </c>
      <c r="I237" s="129">
        <v>1.6</v>
      </c>
      <c r="J237" s="129">
        <v>6.86</v>
      </c>
      <c r="K237" s="129">
        <v>0.23999999999999996</v>
      </c>
      <c r="L237" s="129">
        <v>0</v>
      </c>
      <c r="M237" s="129">
        <v>0</v>
      </c>
      <c r="N237" s="129">
        <v>0</v>
      </c>
      <c r="O237" s="129">
        <v>0</v>
      </c>
      <c r="P237" s="129">
        <v>0</v>
      </c>
      <c r="Q237" s="129">
        <v>0</v>
      </c>
      <c r="R237" s="129">
        <v>-0.17</v>
      </c>
      <c r="S237" s="129">
        <v>0.23</v>
      </c>
      <c r="T237" s="129">
        <v>-0.23</v>
      </c>
      <c r="U237" s="129">
        <v>0.44999999999999996</v>
      </c>
      <c r="V237" s="129">
        <v>0.38</v>
      </c>
      <c r="W237" s="129">
        <v>1.64</v>
      </c>
      <c r="X237" s="129">
        <v>1.25</v>
      </c>
      <c r="Y237" s="129">
        <v>0.15999999999999998</v>
      </c>
      <c r="Z237" s="129">
        <v>-0.27</v>
      </c>
      <c r="AA237" s="129">
        <v>-0.06</v>
      </c>
      <c r="AB237" s="129">
        <v>0.59</v>
      </c>
      <c r="AC237" s="129">
        <v>0.57999999999999996</v>
      </c>
      <c r="AD237" s="129">
        <v>0.51</v>
      </c>
      <c r="AE237" s="129">
        <v>-0.04</v>
      </c>
      <c r="AF237" s="129">
        <v>3.0000000000000002E-2</v>
      </c>
      <c r="AG237" s="129">
        <v>0</v>
      </c>
      <c r="AH237" s="129">
        <v>0.64</v>
      </c>
      <c r="AI237" s="129">
        <v>-0.3</v>
      </c>
      <c r="AJ237" s="129">
        <v>0.3</v>
      </c>
      <c r="AK237" s="129">
        <v>0.7</v>
      </c>
      <c r="AL237" s="129">
        <v>0.25</v>
      </c>
      <c r="AM237" s="129">
        <v>-0.16</v>
      </c>
      <c r="AN237" s="129">
        <v>2.09</v>
      </c>
      <c r="AO237" s="129">
        <v>-0.09</v>
      </c>
      <c r="AP237" s="129">
        <v>0.76</v>
      </c>
      <c r="AQ237" s="129">
        <v>2.72</v>
      </c>
      <c r="AR237" s="129">
        <v>2.2599999999999998</v>
      </c>
      <c r="AS237" s="129">
        <v>-0.63</v>
      </c>
      <c r="AT237" s="129">
        <v>1.01</v>
      </c>
      <c r="AU237" s="129">
        <v>1.4200000000000002</v>
      </c>
      <c r="AV237" s="129">
        <v>-0.39999999999999997</v>
      </c>
      <c r="AW237" s="129">
        <v>0.48000000000000004</v>
      </c>
      <c r="AX237" s="129">
        <v>0.21999999999999997</v>
      </c>
      <c r="AY237" s="129">
        <v>-0.53</v>
      </c>
      <c r="AZ237" s="129">
        <v>0.3</v>
      </c>
      <c r="BA237" s="129">
        <v>-1.06</v>
      </c>
      <c r="BB237" s="129">
        <v>0.97999999999999987</v>
      </c>
      <c r="BC237" s="129">
        <v>-0.76</v>
      </c>
      <c r="BD237" s="129">
        <v>0.59</v>
      </c>
      <c r="BE237" s="129">
        <v>-0.32</v>
      </c>
      <c r="BF237" s="129">
        <v>-0.75</v>
      </c>
      <c r="BG237" s="129">
        <v>0.33</v>
      </c>
      <c r="BH237" s="129">
        <v>1.34</v>
      </c>
      <c r="BI237" s="129">
        <v>0.7</v>
      </c>
      <c r="BJ237" s="129">
        <v>0</v>
      </c>
      <c r="BK237" s="129">
        <v>1.18</v>
      </c>
      <c r="BL237" s="129">
        <v>1.7499999999999998</v>
      </c>
      <c r="BM237" s="129">
        <v>0.05</v>
      </c>
      <c r="BN237" s="129">
        <v>1.23</v>
      </c>
      <c r="BO237" s="129">
        <v>0.14000000000000001</v>
      </c>
      <c r="BP237" s="129">
        <v>0.88</v>
      </c>
      <c r="BQ237" s="129">
        <v>0.23</v>
      </c>
      <c r="BR237" s="129">
        <v>0.01</v>
      </c>
      <c r="BS237" s="129">
        <v>0.47</v>
      </c>
      <c r="BT237" s="129">
        <v>0.55000000000000004</v>
      </c>
      <c r="BU237" s="129">
        <v>1.29</v>
      </c>
      <c r="BV237" s="129">
        <v>0.39999999999999997</v>
      </c>
      <c r="BW237" s="129">
        <v>0.28000000000000003</v>
      </c>
      <c r="BX237" s="129">
        <v>0.37000000000000005</v>
      </c>
      <c r="BY237" s="129">
        <v>-0.08</v>
      </c>
      <c r="BZ237" s="129">
        <v>-0.17</v>
      </c>
      <c r="CA237" s="129">
        <v>-0.23</v>
      </c>
      <c r="CB237" s="129">
        <v>0.1</v>
      </c>
      <c r="CC237" s="129">
        <v>0.16</v>
      </c>
      <c r="CD237" s="129">
        <v>-0.28000000000000003</v>
      </c>
      <c r="CE237" s="129">
        <v>0.18</v>
      </c>
      <c r="CF237" s="129">
        <v>-0.04</v>
      </c>
      <c r="CG237" s="129">
        <v>0.23</v>
      </c>
      <c r="CH237" s="129">
        <v>0.7</v>
      </c>
      <c r="CI237" s="129">
        <v>-0.31999999999999995</v>
      </c>
      <c r="CJ237" s="129">
        <v>0.12</v>
      </c>
      <c r="CK237" s="129">
        <v>0.36</v>
      </c>
      <c r="CL237" s="129">
        <v>-0.01</v>
      </c>
      <c r="CM237" s="129">
        <v>-5.000000000000001E-2</v>
      </c>
      <c r="CN237" s="129">
        <v>-0.17</v>
      </c>
      <c r="CO237" s="129">
        <v>0.03</v>
      </c>
      <c r="CP237" s="129">
        <v>0.12</v>
      </c>
      <c r="CQ237" s="129">
        <v>-0.13</v>
      </c>
      <c r="CR237" s="129">
        <v>-0.04</v>
      </c>
      <c r="CS237" s="129">
        <v>-1.9999999999999997E-2</v>
      </c>
      <c r="CT237" s="129">
        <v>-0.05</v>
      </c>
      <c r="CU237" s="129">
        <v>-0.26</v>
      </c>
      <c r="CV237" s="129">
        <v>-0.2</v>
      </c>
      <c r="CW237" s="129">
        <v>0.28999999999999992</v>
      </c>
      <c r="CX237" s="129">
        <v>-0.05</v>
      </c>
      <c r="CY237" s="129">
        <v>-0.08</v>
      </c>
      <c r="CZ237" s="129">
        <v>-0.12</v>
      </c>
      <c r="DA237" s="129">
        <v>-0.42</v>
      </c>
      <c r="DB237" s="129">
        <v>0.03</v>
      </c>
      <c r="DC237" s="129">
        <v>-0.31</v>
      </c>
      <c r="DD237" s="129">
        <v>7.0000000000000007E-2</v>
      </c>
      <c r="DE237" s="129">
        <v>-0.72</v>
      </c>
      <c r="DF237" s="129">
        <v>0.36</v>
      </c>
      <c r="DG237" s="129">
        <v>-0.14000000000000001</v>
      </c>
      <c r="DH237" s="129">
        <v>-0.01</v>
      </c>
      <c r="DI237" s="129">
        <v>-0.24</v>
      </c>
      <c r="DJ237" s="129">
        <v>-0.52</v>
      </c>
      <c r="DK237" s="129">
        <v>-0.55000000000000004</v>
      </c>
      <c r="DL237" s="129">
        <v>-0.68</v>
      </c>
      <c r="DM237" s="129">
        <v>-0.58999999999999986</v>
      </c>
      <c r="DN237" s="129">
        <v>-0.5</v>
      </c>
      <c r="DO237" s="129">
        <v>-0.67</v>
      </c>
      <c r="DP237" s="129">
        <v>-0.53</v>
      </c>
      <c r="DQ237" s="129">
        <v>-0.62000000000000011</v>
      </c>
      <c r="DR237" s="129">
        <v>-0.1</v>
      </c>
      <c r="DS237" s="129">
        <v>-0.16</v>
      </c>
      <c r="DT237" s="129">
        <v>0.36</v>
      </c>
      <c r="DU237" s="129">
        <v>0.27</v>
      </c>
      <c r="DV237" s="129">
        <v>1.1299999999999999</v>
      </c>
      <c r="DW237" s="129">
        <v>-3.0000000000000002E-2</v>
      </c>
      <c r="DX237" s="129">
        <v>-0.56000000000000005</v>
      </c>
      <c r="DY237" s="129">
        <v>-0.51</v>
      </c>
      <c r="DZ237" s="129">
        <v>-0.22</v>
      </c>
      <c r="EA237" s="129">
        <v>0.06</v>
      </c>
      <c r="EB237" s="129">
        <v>0.66</v>
      </c>
      <c r="EC237" s="129">
        <v>7.0000000000000007E-2</v>
      </c>
      <c r="ED237" s="129">
        <v>-0.38</v>
      </c>
      <c r="EE237" s="129">
        <v>-2.0000000000000004E-2</v>
      </c>
      <c r="EF237" s="129">
        <v>0.49</v>
      </c>
      <c r="EG237" s="129">
        <v>-0.62</v>
      </c>
      <c r="EH237" s="129">
        <v>-0.31</v>
      </c>
      <c r="EI237" s="129">
        <v>-6.0000000000000005E-2</v>
      </c>
      <c r="EJ237" s="129">
        <v>-0.09</v>
      </c>
      <c r="EK237" s="129">
        <v>-0.03</v>
      </c>
      <c r="EL237" s="129">
        <v>-0.19</v>
      </c>
      <c r="EM237" s="129">
        <v>0.01</v>
      </c>
      <c r="EN237" s="129">
        <v>-0.21</v>
      </c>
      <c r="EO237" s="129">
        <v>0.14000000000000001</v>
      </c>
      <c r="EP237" s="129">
        <v>-0.03</v>
      </c>
      <c r="EQ237" s="129">
        <v>-0.35</v>
      </c>
      <c r="ER237" s="129">
        <v>-0.5</v>
      </c>
      <c r="ES237" s="129">
        <v>-0.38999999999999996</v>
      </c>
      <c r="ET237" s="129">
        <v>-0.19999999999999998</v>
      </c>
      <c r="EU237" s="129">
        <v>-0.28000000000000003</v>
      </c>
      <c r="EV237">
        <f>100*SUMIF('12pxv'!$E$39:$E$492,$A237,'12pxv'!H$39:H$492)/sub_peso!EV237</f>
        <v>-0.33000000000000007</v>
      </c>
      <c r="EW237">
        <f>100*SUMIF('12pxv'!$E$39:$E$492,$A237,'12pxv'!I$39:I$492)/sub_peso!EW237</f>
        <v>-0.36</v>
      </c>
      <c r="EX237">
        <f>100*SUMIF('12pxv'!$E$39:$E$492,$A237,'12pxv'!J$39:J$492)/sub_peso!EX237</f>
        <v>-0.14000000000000004</v>
      </c>
      <c r="EY237">
        <f>100*SUMIF('12pxv'!$E$39:$E$492,$A237,'12pxv'!K$39:K$492)/sub_peso!EY237</f>
        <v>-0.1</v>
      </c>
      <c r="EZ237">
        <f>100*SUMIF('12pxv'!$E$39:$E$492,$A237,'12pxv'!L$39:L$492)/sub_peso!EZ237</f>
        <v>0.5</v>
      </c>
      <c r="FA237">
        <f>100*SUMIF('12pxv'!$E$39:$E$492,$A237,'12pxv'!M$39:M$492)/sub_peso!FA237</f>
        <v>-0.41999999999999993</v>
      </c>
      <c r="FB237">
        <f>100*SUMIF('12pxv'!$E$39:$E$492,$A237,'12pxv'!N$39:N$492)/sub_peso!FB237</f>
        <v>-0.34</v>
      </c>
      <c r="FC237">
        <f>100*SUMIF('12pxv'!$E$39:$E$492,$A237,'12pxv'!O$39:O$492)/sub_peso!FC237</f>
        <v>-0.44</v>
      </c>
      <c r="FD237">
        <f>100*SUMIF('12pxv'!$E$39:$E$492,$A237,'12pxv'!P$39:P$492)/sub_peso!FD237</f>
        <v>-0.56000000000000005</v>
      </c>
      <c r="FE237">
        <f>100*SUMIF('12pxv'!$E$39:$E$492,$A237,'12pxv'!Q$39:Q$492)/sub_peso!FE237</f>
        <v>-0.74</v>
      </c>
      <c r="FF237">
        <f>100*SUMIF('12pxv'!$E$39:$E$492,$A237,'12pxv'!R$39:R$492)/sub_peso!FF237</f>
        <v>0.29000000000000004</v>
      </c>
      <c r="FG237">
        <f>100*SUMIF('12pxv'!$E$39:$E$492,$A237,'12pxv'!S$39:S$492)/sub_peso!FG237</f>
        <v>2.9999999999999995E-2</v>
      </c>
      <c r="FH237">
        <f>100*SUMIF('12pxv'!$E$39:$E$492,$A237,'12pxv'!T$39:T$492)/sub_peso!FH237</f>
        <v>0.1</v>
      </c>
      <c r="FI237">
        <f>100*SUMIF('12pxv'!$E$39:$E$492,$A237,'12pxv'!U$39:U$492)/sub_peso!FI237</f>
        <v>-4.0000000000000008E-2</v>
      </c>
      <c r="FJ237">
        <f>100*SUMIF('12pxv'!$E$39:$E$492,$A237,'12pxv'!V$39:V$492)/sub_peso!FJ237</f>
        <v>0.32</v>
      </c>
      <c r="FK237">
        <f>100*SUMIF('12pxv'!$E$39:$E$492,$A237,'12pxv'!W$39:W$492)/sub_peso!FK237</f>
        <v>-7.0000000000000007E-2</v>
      </c>
      <c r="FL237">
        <f>100*SUMIF('12pxv'!$E$39:$E$492,$A237,'12pxv'!X$39:X$492)/sub_peso!FL237</f>
        <v>0.92</v>
      </c>
      <c r="FM237">
        <f>100*SUMIF('12pxv'!$E$39:$E$492,$A237,'12pxv'!Y$39:Y$492)/sub_peso!FM237</f>
        <v>-0.05</v>
      </c>
      <c r="FN237">
        <f>100*SUMIF('12pxv'!$E$39:$E$492,$A237,'12pxv'!Z$39:Z$492)/sub_peso!FN237</f>
        <v>-1.0000000000000002E-2</v>
      </c>
      <c r="FO237">
        <f>100*SUMIF('12pxv'!$E$39:$E$492,$A237,'12pxv'!AA$39:AA$492)/sub_peso!FO237</f>
        <v>-0.02</v>
      </c>
      <c r="FP237">
        <f>100*SUMIF('12pxv'!$E$39:$E$492,$A237,'12pxv'!AB$39:AB$492)/sub_peso!FP237</f>
        <v>0.05</v>
      </c>
      <c r="FQ237">
        <f>100*SUMIF('12pxv'!$E$39:$E$492,$A237,'12pxv'!AC$39:AC$492)/sub_peso!FQ237</f>
        <v>7.0000000000000007E-2</v>
      </c>
      <c r="FR237">
        <f>100*SUMIF('12pxv'!$E$39:$E$492,$A237,'12pxv'!AD$39:AD$492)/sub_peso!FR237</f>
        <v>-7.0000000000000007E-2</v>
      </c>
      <c r="FS237">
        <f>100*SUMIF('12pxv'!$E$39:$E$492,$A237,'12pxv'!AE$39:AE$492)/sub_peso!FS237</f>
        <v>-0.19</v>
      </c>
      <c r="FT237">
        <f>100*SUMIF('12pxv'!$E$39:$E$492,$A237,'12pxv'!AF$39:AF$492)/sub_peso!FT237</f>
        <v>0.23000000000000004</v>
      </c>
      <c r="FU237">
        <f>100*SUMIF('12pxv'!$E$39:$E$492,$A237,'12pxv'!AG$39:AG$492)/sub_peso!FU237</f>
        <v>0.33</v>
      </c>
      <c r="FV237">
        <f>100*SUMIF('12pxv'!$E$39:$E$492,$A237,'12pxv'!AH$39:AH$492)/sub_peso!FV237</f>
        <v>8.0000000000000016E-2</v>
      </c>
      <c r="FW237">
        <f>100*SUMIF('12pxv'!$E$39:$E$492,$A237,'12pxv'!AI$39:AI$492)/sub_peso!FW237</f>
        <v>0.47</v>
      </c>
      <c r="FX237">
        <f>100*SUMIF('12pxv'!$E$39:$E$492,$A237,'12pxv'!AJ$39:AJ$492)/sub_peso!FX237</f>
        <v>-0.66</v>
      </c>
      <c r="FY237">
        <f>100*SUMIF('12pxv'!$E$39:$E$492,$A237,'12pxv'!AK$39:AK$492)/sub_peso!FY237</f>
        <v>-0.04</v>
      </c>
      <c r="FZ237">
        <f>100*SUMIF('12pxv'!$E$39:$E$492,$A237,'12pxv'!AL$39:AL$492)/sub_peso!FZ237</f>
        <v>-0.14000000000000001</v>
      </c>
      <c r="GA237">
        <f>100*SUMIF('12pxv'!$E$39:$E$492,$A237,'12pxv'!AM$39:AM$492)/sub_peso!GA237</f>
        <v>-0.14999999999999997</v>
      </c>
      <c r="GB237">
        <f>100*SUMIF('12pxv'!$E$39:$E$492,$A237,'12pxv'!AN$39:AN$492)/sub_peso!GB237</f>
        <v>-0.16</v>
      </c>
    </row>
    <row r="238" spans="1:184" x14ac:dyDescent="0.25">
      <c r="A238" s="60">
        <v>5104001</v>
      </c>
      <c r="B238" s="56" t="s">
        <v>240</v>
      </c>
      <c r="C238" s="129">
        <v>4.1599999999999993</v>
      </c>
      <c r="D238" s="129">
        <v>0.48</v>
      </c>
      <c r="E238" s="129">
        <v>0.89</v>
      </c>
      <c r="F238" s="129">
        <v>4.6000000000000005</v>
      </c>
      <c r="G238" s="129">
        <v>0.8</v>
      </c>
      <c r="H238" s="129">
        <v>-0.36000000000000004</v>
      </c>
      <c r="I238" s="129">
        <v>-1.55</v>
      </c>
      <c r="J238" s="129">
        <v>4.8899999999999997</v>
      </c>
      <c r="K238" s="129">
        <v>-0.22</v>
      </c>
      <c r="L238" s="129">
        <v>0.01</v>
      </c>
      <c r="M238" s="129">
        <v>-0.92</v>
      </c>
      <c r="N238" s="129">
        <v>10.27</v>
      </c>
      <c r="O238" s="129">
        <v>7.54</v>
      </c>
      <c r="P238" s="129">
        <v>-1.7</v>
      </c>
      <c r="Q238" s="129">
        <v>-7.0000000000000007E-2</v>
      </c>
      <c r="R238" s="129">
        <v>2.8</v>
      </c>
      <c r="S238" s="129">
        <v>7.3200000000000012</v>
      </c>
      <c r="T238" s="129">
        <v>0.15</v>
      </c>
      <c r="U238" s="129">
        <v>-7.0000000000000007E-2</v>
      </c>
      <c r="V238" s="129">
        <v>-0.33</v>
      </c>
      <c r="W238" s="129">
        <v>-1.7300000000000002</v>
      </c>
      <c r="X238" s="129">
        <v>-1.23</v>
      </c>
      <c r="Y238" s="129">
        <v>-0.46</v>
      </c>
      <c r="Z238" s="129">
        <v>7.01</v>
      </c>
      <c r="AA238" s="129">
        <v>0.97999999999999987</v>
      </c>
      <c r="AB238" s="129">
        <v>-0.57999999999999996</v>
      </c>
      <c r="AC238" s="129">
        <v>3.58</v>
      </c>
      <c r="AD238" s="129">
        <v>0.28999999999999998</v>
      </c>
      <c r="AE238" s="129">
        <v>-0.34</v>
      </c>
      <c r="AF238" s="129">
        <v>-9.92</v>
      </c>
      <c r="AG238" s="129">
        <v>-5.12</v>
      </c>
      <c r="AH238" s="129">
        <v>4.16</v>
      </c>
      <c r="AI238" s="129">
        <v>8.6999999999999993</v>
      </c>
      <c r="AJ238" s="129">
        <v>0.5</v>
      </c>
      <c r="AK238" s="129">
        <v>-0.26</v>
      </c>
      <c r="AL238" s="129">
        <v>2.87</v>
      </c>
      <c r="AM238" s="129">
        <v>-1.39</v>
      </c>
      <c r="AN238" s="129">
        <v>-0.01</v>
      </c>
      <c r="AO238" s="129">
        <v>1.7800000000000002</v>
      </c>
      <c r="AP238" s="129">
        <v>10.53</v>
      </c>
      <c r="AQ238" s="129">
        <v>1.28</v>
      </c>
      <c r="AR238" s="129">
        <v>8.82</v>
      </c>
      <c r="AS238" s="129">
        <v>3.29</v>
      </c>
      <c r="AT238" s="129">
        <v>-0.31</v>
      </c>
      <c r="AU238" s="129">
        <v>-0.79000000000000015</v>
      </c>
      <c r="AV238" s="129">
        <v>-3.3799999999999994</v>
      </c>
      <c r="AW238" s="129">
        <v>-4.9400000000000004</v>
      </c>
      <c r="AX238" s="129">
        <v>-2.74</v>
      </c>
      <c r="AY238" s="129">
        <v>0.37</v>
      </c>
      <c r="AZ238" s="129">
        <v>1.61</v>
      </c>
      <c r="BA238" s="129">
        <v>-0.23999999999999996</v>
      </c>
      <c r="BB238" s="129">
        <v>-0.14000000000000001</v>
      </c>
      <c r="BC238" s="129">
        <v>0.34</v>
      </c>
      <c r="BD238" s="129">
        <v>0.49</v>
      </c>
      <c r="BE238" s="129">
        <v>0.19</v>
      </c>
      <c r="BF238" s="129">
        <v>-1.41</v>
      </c>
      <c r="BG238" s="129">
        <v>-1.31</v>
      </c>
      <c r="BH238" s="129">
        <v>0.02</v>
      </c>
      <c r="BI238" s="129">
        <v>3.5199999999999996</v>
      </c>
      <c r="BJ238" s="129">
        <v>2.46</v>
      </c>
      <c r="BK238" s="129">
        <v>1.64</v>
      </c>
      <c r="BL238" s="129">
        <v>-0.7</v>
      </c>
      <c r="BM238" s="129">
        <v>1.45</v>
      </c>
      <c r="BN238" s="129">
        <v>2.56</v>
      </c>
      <c r="BO238" s="129">
        <v>5.0599999999999996</v>
      </c>
      <c r="BP238" s="129">
        <v>6.0000000000000005E-2</v>
      </c>
      <c r="BQ238" s="129">
        <v>-0.79</v>
      </c>
      <c r="BR238" s="129">
        <v>0.71</v>
      </c>
      <c r="BS238" s="129">
        <v>0.42000000000000004</v>
      </c>
      <c r="BT238" s="129">
        <v>-0.64</v>
      </c>
      <c r="BU238" s="129">
        <v>-1.5100000000000002</v>
      </c>
      <c r="BV238" s="129">
        <v>0.87</v>
      </c>
      <c r="BW238" s="129">
        <v>0.34</v>
      </c>
      <c r="BX238" s="129">
        <v>3.36</v>
      </c>
      <c r="BY238" s="129">
        <v>4.17</v>
      </c>
      <c r="BZ238" s="129">
        <v>0.82999999999999985</v>
      </c>
      <c r="CA238" s="129">
        <v>-0.18</v>
      </c>
      <c r="CB238" s="129">
        <v>1.19</v>
      </c>
      <c r="CC238" s="129">
        <v>0.56999999999999995</v>
      </c>
      <c r="CD238" s="129">
        <v>2.78</v>
      </c>
      <c r="CE238" s="129">
        <v>-0.09</v>
      </c>
      <c r="CF238" s="129">
        <v>0.44</v>
      </c>
      <c r="CG238" s="129">
        <v>-1.6</v>
      </c>
      <c r="CH238" s="129">
        <v>0.81</v>
      </c>
      <c r="CI238" s="129">
        <v>-0.4</v>
      </c>
      <c r="CJ238" s="129">
        <v>-0.05</v>
      </c>
      <c r="CK238" s="129">
        <v>-0.10999999999999999</v>
      </c>
      <c r="CL238" s="129">
        <v>-0.17</v>
      </c>
      <c r="CM238" s="129">
        <v>-0.41</v>
      </c>
      <c r="CN238" s="129">
        <v>-0.56999999999999995</v>
      </c>
      <c r="CO238" s="129">
        <v>-0.8600000000000001</v>
      </c>
      <c r="CP238" s="129">
        <v>0.72</v>
      </c>
      <c r="CQ238" s="129">
        <v>0.66</v>
      </c>
      <c r="CR238" s="129">
        <v>0.33</v>
      </c>
      <c r="CS238" s="129">
        <v>-0.77</v>
      </c>
      <c r="CT238" s="129">
        <v>-0.51</v>
      </c>
      <c r="CU238" s="129">
        <v>-0.8899999999999999</v>
      </c>
      <c r="CV238" s="129">
        <v>-0.78999999999999992</v>
      </c>
      <c r="CW238" s="129">
        <v>0.36</v>
      </c>
      <c r="CX238" s="129">
        <v>0.64</v>
      </c>
      <c r="CY238" s="129">
        <v>1.03</v>
      </c>
      <c r="CZ238" s="129">
        <v>-0.38</v>
      </c>
      <c r="DA238" s="129">
        <v>-1.42</v>
      </c>
      <c r="DB238" s="129">
        <v>0.76</v>
      </c>
      <c r="DC238" s="129">
        <v>-0.14000000000000001</v>
      </c>
      <c r="DD238" s="129">
        <v>4.9999999999999996E-2</v>
      </c>
      <c r="DE238" s="129">
        <v>-0.08</v>
      </c>
      <c r="DF238" s="129">
        <v>0.59</v>
      </c>
      <c r="DG238" s="129">
        <v>-0.25</v>
      </c>
      <c r="DH238" s="129">
        <v>0.69</v>
      </c>
      <c r="DI238" s="129">
        <v>-0.18</v>
      </c>
      <c r="DJ238" s="129">
        <v>0.21000000000000002</v>
      </c>
      <c r="DK238" s="129">
        <v>-0.09</v>
      </c>
      <c r="DL238" s="129">
        <v>0.42</v>
      </c>
      <c r="DM238" s="129">
        <v>-0.04</v>
      </c>
      <c r="DN238" s="129">
        <v>-0.34</v>
      </c>
      <c r="DO238" s="129">
        <v>-0.46</v>
      </c>
      <c r="DP238" s="129">
        <v>-0.9</v>
      </c>
      <c r="DQ238" s="129">
        <v>0.52</v>
      </c>
      <c r="DR238" s="129">
        <v>0.68</v>
      </c>
      <c r="DS238" s="129">
        <v>0.16</v>
      </c>
      <c r="DT238" s="129">
        <v>-0.02</v>
      </c>
      <c r="DU238" s="129">
        <v>1.06</v>
      </c>
      <c r="DV238" s="129">
        <v>0.85000000000000009</v>
      </c>
      <c r="DW238" s="129">
        <v>0.13</v>
      </c>
      <c r="DX238" s="129">
        <v>1.33</v>
      </c>
      <c r="DY238" s="129">
        <v>0.97000000000000008</v>
      </c>
      <c r="DZ238" s="129">
        <v>-1.95</v>
      </c>
      <c r="EA238" s="129">
        <v>-0.56000000000000005</v>
      </c>
      <c r="EB238" s="129">
        <v>0.01</v>
      </c>
      <c r="EC238" s="129">
        <v>-0.76</v>
      </c>
      <c r="ED238" s="129">
        <v>-0.13</v>
      </c>
      <c r="EE238" s="129">
        <v>0.75</v>
      </c>
      <c r="EF238" s="129">
        <v>-0.14000000000000001</v>
      </c>
      <c r="EG238" s="129">
        <v>1.1299999999999999</v>
      </c>
      <c r="EH238" s="129">
        <v>0.81</v>
      </c>
      <c r="EI238" s="129">
        <v>0.25</v>
      </c>
      <c r="EJ238" s="129">
        <v>0.62</v>
      </c>
      <c r="EK238" s="129">
        <v>0.5</v>
      </c>
      <c r="EL238" s="129">
        <v>1.9699999999999998</v>
      </c>
      <c r="EM238" s="129">
        <v>6.26</v>
      </c>
      <c r="EN238" s="129">
        <v>0.85</v>
      </c>
      <c r="EO238" s="129">
        <v>-3.94</v>
      </c>
      <c r="EP238" s="129">
        <v>0.15</v>
      </c>
      <c r="EQ238" s="129">
        <v>-0.14000000000000001</v>
      </c>
      <c r="ER238" s="129">
        <v>0.51</v>
      </c>
      <c r="ES238" s="129">
        <v>0.17</v>
      </c>
      <c r="ET238" s="129">
        <v>-0.25</v>
      </c>
      <c r="EU238" s="129">
        <v>0.3</v>
      </c>
      <c r="EV238">
        <f>100*SUMIF('12pxv'!$E$39:$E$492,$A238,'12pxv'!H$39:H$492)/sub_peso!EV238</f>
        <v>-0.35</v>
      </c>
      <c r="EW238">
        <f>100*SUMIF('12pxv'!$E$39:$E$492,$A238,'12pxv'!I$39:I$492)/sub_peso!EW238</f>
        <v>-0.4</v>
      </c>
      <c r="EX238">
        <f>100*SUMIF('12pxv'!$E$39:$E$492,$A238,'12pxv'!J$39:J$492)/sub_peso!EX238</f>
        <v>0.10999999999999999</v>
      </c>
      <c r="EY238">
        <f>100*SUMIF('12pxv'!$E$39:$E$492,$A238,'12pxv'!K$39:K$492)/sub_peso!EY238</f>
        <v>-0.27</v>
      </c>
      <c r="EZ238">
        <f>100*SUMIF('12pxv'!$E$39:$E$492,$A238,'12pxv'!L$39:L$492)/sub_peso!EZ238</f>
        <v>-0.52</v>
      </c>
      <c r="FA238">
        <f>100*SUMIF('12pxv'!$E$39:$E$492,$A238,'12pxv'!M$39:M$492)/sub_peso!FA238</f>
        <v>-0.40999999999999992</v>
      </c>
      <c r="FB238">
        <f>100*SUMIF('12pxv'!$E$39:$E$492,$A238,'12pxv'!N$39:N$492)/sub_peso!FB238</f>
        <v>-0.43</v>
      </c>
      <c r="FC238">
        <f>100*SUMIF('12pxv'!$E$39:$E$492,$A238,'12pxv'!O$39:O$492)/sub_peso!FC238</f>
        <v>-0.09</v>
      </c>
      <c r="FD238">
        <f>100*SUMIF('12pxv'!$E$39:$E$492,$A238,'12pxv'!P$39:P$492)/sub_peso!FD238</f>
        <v>-0.13</v>
      </c>
      <c r="FE238">
        <f>100*SUMIF('12pxv'!$E$39:$E$492,$A238,'12pxv'!Q$39:Q$492)/sub_peso!FE238</f>
        <v>0.75</v>
      </c>
      <c r="FF238">
        <f>100*SUMIF('12pxv'!$E$39:$E$492,$A238,'12pxv'!R$39:R$492)/sub_peso!FF238</f>
        <v>1.18</v>
      </c>
      <c r="FG238">
        <f>100*SUMIF('12pxv'!$E$39:$E$492,$A238,'12pxv'!S$39:S$492)/sub_peso!FG238</f>
        <v>0.18</v>
      </c>
      <c r="FH238">
        <f>100*SUMIF('12pxv'!$E$39:$E$492,$A238,'12pxv'!T$39:T$492)/sub_peso!FH238</f>
        <v>0.27000000000000007</v>
      </c>
      <c r="FI238">
        <f>100*SUMIF('12pxv'!$E$39:$E$492,$A238,'12pxv'!U$39:U$492)/sub_peso!FI238</f>
        <v>4.1000000000000005</v>
      </c>
      <c r="FJ238">
        <f>100*SUMIF('12pxv'!$E$39:$E$492,$A238,'12pxv'!V$39:V$492)/sub_peso!FJ238</f>
        <v>0.09</v>
      </c>
      <c r="FK238">
        <f>100*SUMIF('12pxv'!$E$39:$E$492,$A238,'12pxv'!W$39:W$492)/sub_peso!FK238</f>
        <v>-0.41</v>
      </c>
      <c r="FL238">
        <f>100*SUMIF('12pxv'!$E$39:$E$492,$A238,'12pxv'!X$39:X$492)/sub_peso!FL238</f>
        <v>-0.52</v>
      </c>
      <c r="FM238">
        <f>100*SUMIF('12pxv'!$E$39:$E$492,$A238,'12pxv'!Y$39:Y$492)/sub_peso!FM238</f>
        <v>-0.93</v>
      </c>
      <c r="FN238">
        <f>100*SUMIF('12pxv'!$E$39:$E$492,$A238,'12pxv'!Z$39:Z$492)/sub_peso!FN238</f>
        <v>-0.23</v>
      </c>
      <c r="FO238">
        <f>100*SUMIF('12pxv'!$E$39:$E$492,$A238,'12pxv'!AA$39:AA$492)/sub_peso!FO238</f>
        <v>-0.15</v>
      </c>
      <c r="FP238">
        <f>100*SUMIF('12pxv'!$E$39:$E$492,$A238,'12pxv'!AB$39:AB$492)/sub_peso!FP238</f>
        <v>-0.42</v>
      </c>
      <c r="FQ238">
        <f>100*SUMIF('12pxv'!$E$39:$E$492,$A238,'12pxv'!AC$39:AC$492)/sub_peso!FQ238</f>
        <v>0.01</v>
      </c>
      <c r="FR238">
        <f>100*SUMIF('12pxv'!$E$39:$E$492,$A238,'12pxv'!AD$39:AD$492)/sub_peso!FR238</f>
        <v>0.63</v>
      </c>
      <c r="FS238">
        <f>100*SUMIF('12pxv'!$E$39:$E$492,$A238,'12pxv'!AE$39:AE$492)/sub_peso!FS238</f>
        <v>4.04</v>
      </c>
      <c r="FT238">
        <f>100*SUMIF('12pxv'!$E$39:$E$492,$A238,'12pxv'!AF$39:AF$492)/sub_peso!FT238</f>
        <v>0.6</v>
      </c>
      <c r="FU238">
        <f>100*SUMIF('12pxv'!$E$39:$E$492,$A238,'12pxv'!AG$39:AG$492)/sub_peso!FU238</f>
        <v>0.04</v>
      </c>
      <c r="FV238">
        <f>100*SUMIF('12pxv'!$E$39:$E$492,$A238,'12pxv'!AH$39:AH$492)/sub_peso!FV238</f>
        <v>0.67</v>
      </c>
      <c r="FW238">
        <f>100*SUMIF('12pxv'!$E$39:$E$492,$A238,'12pxv'!AI$39:AI$492)/sub_peso!FW238</f>
        <v>0.43</v>
      </c>
      <c r="FX238">
        <f>100*SUMIF('12pxv'!$E$39:$E$492,$A238,'12pxv'!AJ$39:AJ$492)/sub_peso!FX238</f>
        <v>-0.35</v>
      </c>
      <c r="FY238">
        <f>100*SUMIF('12pxv'!$E$39:$E$492,$A238,'12pxv'!AK$39:AK$492)/sub_peso!FY238</f>
        <v>-0.72</v>
      </c>
      <c r="FZ238">
        <f>100*SUMIF('12pxv'!$E$39:$E$492,$A238,'12pxv'!AL$39:AL$492)/sub_peso!FZ238</f>
        <v>-0.8</v>
      </c>
      <c r="GA238">
        <f>100*SUMIF('12pxv'!$E$39:$E$492,$A238,'12pxv'!AM$39:AM$492)/sub_peso!GA238</f>
        <v>0.3</v>
      </c>
      <c r="GB238">
        <f>100*SUMIF('12pxv'!$E$39:$E$492,$A238,'12pxv'!AN$39:AN$492)/sub_peso!GB238</f>
        <v>-7.0000000000000007E-2</v>
      </c>
    </row>
    <row r="239" spans="1:184" x14ac:dyDescent="0.25">
      <c r="A239" s="60">
        <v>5104002</v>
      </c>
      <c r="B239" s="56" t="s">
        <v>241</v>
      </c>
      <c r="C239" s="129">
        <v>-3.93</v>
      </c>
      <c r="D239" s="129">
        <v>1.38</v>
      </c>
      <c r="E239" s="129">
        <v>10.600000000000001</v>
      </c>
      <c r="F239" s="129">
        <v>30.33</v>
      </c>
      <c r="G239" s="129">
        <v>4.59</v>
      </c>
      <c r="H239" s="129">
        <v>0.11999999999999998</v>
      </c>
      <c r="I239" s="129">
        <v>-0.3</v>
      </c>
      <c r="J239" s="129">
        <v>0.28000000000000003</v>
      </c>
      <c r="K239" s="129">
        <v>-0.91</v>
      </c>
      <c r="L239" s="129">
        <v>-0.63</v>
      </c>
      <c r="M239" s="129">
        <v>-1.55</v>
      </c>
      <c r="N239" s="129">
        <v>13.44</v>
      </c>
      <c r="O239" s="129">
        <v>16.7</v>
      </c>
      <c r="P239" s="129">
        <v>0.81</v>
      </c>
      <c r="Q239" s="129">
        <v>-1.55</v>
      </c>
      <c r="R239" s="129">
        <v>0.96</v>
      </c>
      <c r="S239" s="129">
        <v>3.2800000000000002</v>
      </c>
      <c r="T239" s="129">
        <v>1.26</v>
      </c>
      <c r="U239" s="129">
        <v>-0.56000000000000005</v>
      </c>
      <c r="V239" s="129">
        <v>-1.25</v>
      </c>
      <c r="W239" s="129">
        <v>-2.59</v>
      </c>
      <c r="X239" s="129">
        <v>-2.15</v>
      </c>
      <c r="Y239" s="129">
        <v>-1.4</v>
      </c>
      <c r="Z239" s="129">
        <v>-1.06</v>
      </c>
      <c r="AA239" s="129">
        <v>-0.6</v>
      </c>
      <c r="AB239" s="129">
        <v>-0.16</v>
      </c>
      <c r="AC239" s="129">
        <v>1.83</v>
      </c>
      <c r="AD239" s="129">
        <v>0.74</v>
      </c>
      <c r="AE239" s="129">
        <v>-0.61</v>
      </c>
      <c r="AF239" s="129">
        <v>-0.76</v>
      </c>
      <c r="AG239" s="129">
        <v>-0.45000000000000007</v>
      </c>
      <c r="AH239" s="129">
        <v>0.38</v>
      </c>
      <c r="AI239" s="129">
        <v>-0.03</v>
      </c>
      <c r="AJ239" s="129">
        <v>-0.09</v>
      </c>
      <c r="AK239" s="129">
        <v>-1.4</v>
      </c>
      <c r="AL239" s="129">
        <v>-6.42</v>
      </c>
      <c r="AM239" s="129">
        <v>-4.4800000000000004</v>
      </c>
      <c r="AN239" s="129">
        <v>4.32</v>
      </c>
      <c r="AO239" s="129">
        <v>10.999999999999998</v>
      </c>
      <c r="AP239" s="129">
        <v>26.35</v>
      </c>
      <c r="AQ239" s="129">
        <v>2.96</v>
      </c>
      <c r="AR239" s="129">
        <v>5.9599999999999991</v>
      </c>
      <c r="AS239" s="129">
        <v>11.82</v>
      </c>
      <c r="AT239" s="129">
        <v>2.57</v>
      </c>
      <c r="AU239" s="129">
        <v>-2.0499999999999998</v>
      </c>
      <c r="AV239" s="129">
        <v>-3.88</v>
      </c>
      <c r="AW239" s="129">
        <v>-12.140000000000002</v>
      </c>
      <c r="AX239" s="129">
        <v>-10.28</v>
      </c>
      <c r="AY239" s="129">
        <v>-0.52</v>
      </c>
      <c r="AZ239" s="129">
        <v>2.71</v>
      </c>
      <c r="BA239" s="129">
        <v>-3.07</v>
      </c>
      <c r="BB239" s="129">
        <v>-3.3800000000000003</v>
      </c>
      <c r="BC239" s="129">
        <v>1.25</v>
      </c>
      <c r="BD239" s="129">
        <v>1.8900000000000001</v>
      </c>
      <c r="BE239" s="129">
        <v>-2.54</v>
      </c>
      <c r="BF239" s="129">
        <v>-12.87</v>
      </c>
      <c r="BG239" s="129">
        <v>-4.2</v>
      </c>
      <c r="BH239" s="129">
        <v>2.2799999999999998</v>
      </c>
      <c r="BI239" s="129">
        <v>11.35</v>
      </c>
      <c r="BJ239" s="129">
        <v>2.6100000000000003</v>
      </c>
      <c r="BK239" s="129">
        <v>11.49</v>
      </c>
      <c r="BL239" s="129">
        <v>1.21</v>
      </c>
      <c r="BM239" s="129">
        <v>5.31</v>
      </c>
      <c r="BN239" s="129">
        <v>11.17</v>
      </c>
      <c r="BO239" s="129">
        <v>2.81</v>
      </c>
      <c r="BP239" s="129">
        <v>-1.23</v>
      </c>
      <c r="BQ239" s="129">
        <v>-1.44</v>
      </c>
      <c r="BR239" s="129">
        <v>0.56999999999999995</v>
      </c>
      <c r="BS239" s="129">
        <v>0.51</v>
      </c>
      <c r="BT239" s="129">
        <v>-5.42</v>
      </c>
      <c r="BU239" s="129">
        <v>-8.7899999999999991</v>
      </c>
      <c r="BV239" s="129">
        <v>2.0499999999999998</v>
      </c>
      <c r="BW239" s="129">
        <v>1.58</v>
      </c>
      <c r="BX239" s="129">
        <v>1.4100000000000001</v>
      </c>
      <c r="BY239" s="129">
        <v>10.480000000000002</v>
      </c>
      <c r="BZ239" s="129">
        <v>2.52</v>
      </c>
      <c r="CA239" s="129">
        <v>4.53</v>
      </c>
      <c r="CB239" s="129">
        <v>9.8699999999999992</v>
      </c>
      <c r="CC239" s="129">
        <v>2.88</v>
      </c>
      <c r="CD239" s="129">
        <v>12.849999999999998</v>
      </c>
      <c r="CE239" s="129">
        <v>-0.11000000000000001</v>
      </c>
      <c r="CF239" s="129">
        <v>-11.060000000000002</v>
      </c>
      <c r="CG239" s="129">
        <v>-8.77</v>
      </c>
      <c r="CH239" s="129">
        <v>1.04</v>
      </c>
      <c r="CI239" s="129">
        <v>-0.80000000000000016</v>
      </c>
      <c r="CJ239" s="129">
        <v>-3.76</v>
      </c>
      <c r="CK239" s="129">
        <v>-3.28</v>
      </c>
      <c r="CL239" s="129">
        <v>-0.85999999999999988</v>
      </c>
      <c r="CM239" s="129">
        <v>-0.78</v>
      </c>
      <c r="CN239" s="129">
        <v>7.23</v>
      </c>
      <c r="CO239" s="129">
        <v>-0.81</v>
      </c>
      <c r="CP239" s="129">
        <v>-0.65000000000000013</v>
      </c>
      <c r="CQ239" s="129">
        <v>7.34</v>
      </c>
      <c r="CR239" s="129">
        <v>2.82</v>
      </c>
      <c r="CS239" s="129">
        <v>-12.35</v>
      </c>
      <c r="CT239" s="129">
        <v>-6.9599999999999991</v>
      </c>
      <c r="CU239" s="129">
        <v>-3.7599999999999993</v>
      </c>
      <c r="CV239" s="129">
        <v>-1.77</v>
      </c>
      <c r="CW239" s="129">
        <v>-0.9</v>
      </c>
      <c r="CX239" s="129">
        <v>5.29</v>
      </c>
      <c r="CY239" s="129">
        <v>9.35</v>
      </c>
      <c r="CZ239" s="129">
        <v>-1.1200000000000001</v>
      </c>
      <c r="DA239" s="129">
        <v>-2.31</v>
      </c>
      <c r="DB239" s="129">
        <v>1.73</v>
      </c>
      <c r="DC239" s="129">
        <v>-0.65</v>
      </c>
      <c r="DD239" s="129">
        <v>1.1100000000000001</v>
      </c>
      <c r="DE239" s="129">
        <v>-1.9400000000000002</v>
      </c>
      <c r="DF239" s="129">
        <v>1.89</v>
      </c>
      <c r="DG239" s="129">
        <v>0.43</v>
      </c>
      <c r="DH239" s="129">
        <v>1.2</v>
      </c>
      <c r="DI239" s="129">
        <v>1.08</v>
      </c>
      <c r="DJ239" s="129">
        <v>-0.21</v>
      </c>
      <c r="DK239" s="129">
        <v>-0.04</v>
      </c>
      <c r="DL239" s="129">
        <v>0.70999999999999985</v>
      </c>
      <c r="DM239" s="129">
        <v>1.23</v>
      </c>
      <c r="DN239" s="129">
        <v>-1.2299999999999998</v>
      </c>
      <c r="DO239" s="129">
        <v>-3.02</v>
      </c>
      <c r="DP239" s="129">
        <v>-3.79</v>
      </c>
      <c r="DQ239" s="129">
        <v>-2.02</v>
      </c>
      <c r="DR239" s="129">
        <v>2.4700000000000002</v>
      </c>
      <c r="DS239" s="129">
        <v>1.44</v>
      </c>
      <c r="DT239" s="129">
        <v>2.31</v>
      </c>
      <c r="DU239" s="129">
        <v>10.61</v>
      </c>
      <c r="DV239" s="129">
        <v>4.6100000000000003</v>
      </c>
      <c r="DW239" s="129">
        <v>1.52</v>
      </c>
      <c r="DX239" s="129">
        <v>11.09</v>
      </c>
      <c r="DY239" s="129">
        <v>3.21</v>
      </c>
      <c r="DZ239" s="129">
        <v>-8.8699999999999992</v>
      </c>
      <c r="EA239" s="129">
        <v>-8.3699999999999992</v>
      </c>
      <c r="EB239" s="129">
        <v>-5.77</v>
      </c>
      <c r="EC239" s="129">
        <v>-5.41</v>
      </c>
      <c r="ED239" s="129">
        <v>1.52</v>
      </c>
      <c r="EE239" s="129">
        <v>4.12</v>
      </c>
      <c r="EF239" s="129">
        <v>0.86</v>
      </c>
      <c r="EG239" s="129">
        <v>7.410000000000001</v>
      </c>
      <c r="EH239" s="129">
        <v>2.97</v>
      </c>
      <c r="EI239" s="129">
        <v>3.7</v>
      </c>
      <c r="EJ239" s="129">
        <v>3.78</v>
      </c>
      <c r="EK239" s="129">
        <v>2.5499999999999998</v>
      </c>
      <c r="EL239" s="129">
        <v>10.78</v>
      </c>
      <c r="EM239" s="129">
        <v>11.2</v>
      </c>
      <c r="EN239" s="129">
        <v>-11.34</v>
      </c>
      <c r="EO239" s="129">
        <v>-8.84</v>
      </c>
      <c r="EP239" s="129">
        <v>4.01</v>
      </c>
      <c r="EQ239" s="129">
        <v>0.3</v>
      </c>
      <c r="ER239" s="129">
        <v>3.01</v>
      </c>
      <c r="ES239" s="129">
        <v>-0.36</v>
      </c>
      <c r="ET239" s="129">
        <v>1.28</v>
      </c>
      <c r="EU239" s="129">
        <v>0.74</v>
      </c>
      <c r="EV239">
        <f>100*SUMIF('12pxv'!$E$39:$E$492,$A239,'12pxv'!H$39:H$492)/sub_peso!EV239</f>
        <v>-1.25</v>
      </c>
      <c r="EW239">
        <f>100*SUMIF('12pxv'!$E$39:$E$492,$A239,'12pxv'!I$39:I$492)/sub_peso!EW239</f>
        <v>-2.8700000000000006</v>
      </c>
      <c r="EX239">
        <f>100*SUMIF('12pxv'!$E$39:$E$492,$A239,'12pxv'!J$39:J$492)/sub_peso!EX239</f>
        <v>1.88</v>
      </c>
      <c r="EY239">
        <f>100*SUMIF('12pxv'!$E$39:$E$492,$A239,'12pxv'!K$39:K$492)/sub_peso!EY239</f>
        <v>0.80999999999999983</v>
      </c>
      <c r="EZ239">
        <f>100*SUMIF('12pxv'!$E$39:$E$492,$A239,'12pxv'!L$39:L$492)/sub_peso!EZ239</f>
        <v>-1.34</v>
      </c>
      <c r="FA239">
        <f>100*SUMIF('12pxv'!$E$39:$E$492,$A239,'12pxv'!M$39:M$492)/sub_peso!FA239</f>
        <v>-1.24</v>
      </c>
      <c r="FB239">
        <f>100*SUMIF('12pxv'!$E$39:$E$492,$A239,'12pxv'!N$39:N$492)/sub_peso!FB239</f>
        <v>-2</v>
      </c>
      <c r="FC239">
        <f>100*SUMIF('12pxv'!$E$39:$E$492,$A239,'12pxv'!O$39:O$492)/sub_peso!FC239</f>
        <v>-0.82</v>
      </c>
      <c r="FD239">
        <f>100*SUMIF('12pxv'!$E$39:$E$492,$A239,'12pxv'!P$39:P$492)/sub_peso!FD239</f>
        <v>0.26</v>
      </c>
      <c r="FE239">
        <f>100*SUMIF('12pxv'!$E$39:$E$492,$A239,'12pxv'!Q$39:Q$492)/sub_peso!FE239</f>
        <v>0.04</v>
      </c>
      <c r="FF239">
        <f>100*SUMIF('12pxv'!$E$39:$E$492,$A239,'12pxv'!R$39:R$492)/sub_peso!FF239</f>
        <v>0.63</v>
      </c>
      <c r="FG239">
        <f>100*SUMIF('12pxv'!$E$39:$E$492,$A239,'12pxv'!S$39:S$492)/sub_peso!FG239</f>
        <v>2.11</v>
      </c>
      <c r="FH239">
        <f>100*SUMIF('12pxv'!$E$39:$E$492,$A239,'12pxv'!T$39:T$492)/sub_peso!FH239</f>
        <v>1.1100000000000001</v>
      </c>
      <c r="FI239">
        <f>100*SUMIF('12pxv'!$E$39:$E$492,$A239,'12pxv'!U$39:U$492)/sub_peso!FI239</f>
        <v>2.1600000000000006</v>
      </c>
      <c r="FJ239">
        <f>100*SUMIF('12pxv'!$E$39:$E$492,$A239,'12pxv'!V$39:V$492)/sub_peso!FJ239</f>
        <v>3.5500000000000003</v>
      </c>
      <c r="FK239">
        <f>100*SUMIF('12pxv'!$E$39:$E$492,$A239,'12pxv'!W$39:W$492)/sub_peso!FK239</f>
        <v>0.16</v>
      </c>
      <c r="FL239">
        <f>100*SUMIF('12pxv'!$E$39:$E$492,$A239,'12pxv'!X$39:X$492)/sub_peso!FL239</f>
        <v>-1.9699999999999998</v>
      </c>
      <c r="FM239">
        <f>100*SUMIF('12pxv'!$E$39:$E$492,$A239,'12pxv'!Y$39:Y$492)/sub_peso!FM239</f>
        <v>-5.33</v>
      </c>
      <c r="FN239">
        <f>100*SUMIF('12pxv'!$E$39:$E$492,$A239,'12pxv'!Z$39:Z$492)/sub_peso!FN239</f>
        <v>-0.55000000000000016</v>
      </c>
      <c r="FO239">
        <f>100*SUMIF('12pxv'!$E$39:$E$492,$A239,'12pxv'!AA$39:AA$492)/sub_peso!FO239</f>
        <v>-1.1599999999999999</v>
      </c>
      <c r="FP239">
        <f>100*SUMIF('12pxv'!$E$39:$E$492,$A239,'12pxv'!AB$39:AB$492)/sub_peso!FP239</f>
        <v>-0.72</v>
      </c>
      <c r="FQ239">
        <f>100*SUMIF('12pxv'!$E$39:$E$492,$A239,'12pxv'!AC$39:AC$492)/sub_peso!FQ239</f>
        <v>0.92999999999999994</v>
      </c>
      <c r="FR239">
        <f>100*SUMIF('12pxv'!$E$39:$E$492,$A239,'12pxv'!AD$39:AD$492)/sub_peso!FR239</f>
        <v>0.93999999999999984</v>
      </c>
      <c r="FS239">
        <f>100*SUMIF('12pxv'!$E$39:$E$492,$A239,'12pxv'!AE$39:AE$492)/sub_peso!FS239</f>
        <v>4.83</v>
      </c>
      <c r="FT239">
        <f>100*SUMIF('12pxv'!$E$39:$E$492,$A239,'12pxv'!AF$39:AF$492)/sub_peso!FT239</f>
        <v>1.43</v>
      </c>
      <c r="FU239">
        <f>100*SUMIF('12pxv'!$E$39:$E$492,$A239,'12pxv'!AG$39:AG$492)/sub_peso!FU239</f>
        <v>1.8700000000000003</v>
      </c>
      <c r="FV239">
        <f>100*SUMIF('12pxv'!$E$39:$E$492,$A239,'12pxv'!AH$39:AH$492)/sub_peso!FV239</f>
        <v>4.07</v>
      </c>
      <c r="FW239">
        <f>100*SUMIF('12pxv'!$E$39:$E$492,$A239,'12pxv'!AI$39:AI$492)/sub_peso!FW239</f>
        <v>0.59</v>
      </c>
      <c r="FX239">
        <f>100*SUMIF('12pxv'!$E$39:$E$492,$A239,'12pxv'!AJ$39:AJ$492)/sub_peso!FX239</f>
        <v>-2.34</v>
      </c>
      <c r="FY239">
        <f>100*SUMIF('12pxv'!$E$39:$E$492,$A239,'12pxv'!AK$39:AK$492)/sub_peso!FY239</f>
        <v>-3.42</v>
      </c>
      <c r="FZ239">
        <f>100*SUMIF('12pxv'!$E$39:$E$492,$A239,'12pxv'!AL$39:AL$492)/sub_peso!FZ239</f>
        <v>-1.55</v>
      </c>
      <c r="GA239">
        <f>100*SUMIF('12pxv'!$E$39:$E$492,$A239,'12pxv'!AM$39:AM$492)/sub_peso!GA239</f>
        <v>-7.0000000000000021E-2</v>
      </c>
      <c r="GB239">
        <f>100*SUMIF('12pxv'!$E$39:$E$492,$A239,'12pxv'!AN$39:AN$492)/sub_peso!GB239</f>
        <v>-0.01</v>
      </c>
    </row>
    <row r="240" spans="1:184" x14ac:dyDescent="0.25">
      <c r="A240" s="60">
        <v>5104003</v>
      </c>
      <c r="B240" s="56" t="s">
        <v>242</v>
      </c>
      <c r="C240" s="129">
        <v>0</v>
      </c>
      <c r="D240" s="129">
        <v>0</v>
      </c>
      <c r="E240" s="129">
        <v>1.6</v>
      </c>
      <c r="F240" s="129">
        <v>0.54</v>
      </c>
      <c r="G240" s="129">
        <v>-7.0000000000000007E-2</v>
      </c>
      <c r="H240" s="129">
        <v>-0.12000000000000001</v>
      </c>
      <c r="I240" s="129">
        <v>-0.37</v>
      </c>
      <c r="J240" s="129">
        <v>4.1399999999999997</v>
      </c>
      <c r="K240" s="129">
        <v>0.96000000000000008</v>
      </c>
      <c r="L240" s="129">
        <v>-0.09</v>
      </c>
      <c r="M240" s="129">
        <v>6.9999999999999993E-2</v>
      </c>
      <c r="N240" s="129">
        <v>7.19</v>
      </c>
      <c r="O240" s="129">
        <v>4.12</v>
      </c>
      <c r="P240" s="129">
        <v>-0.1</v>
      </c>
      <c r="Q240" s="129">
        <v>-0.09</v>
      </c>
      <c r="R240" s="129">
        <v>2.09</v>
      </c>
      <c r="S240" s="129">
        <v>6.85</v>
      </c>
      <c r="T240" s="129">
        <v>-9.9999999999999992E-2</v>
      </c>
      <c r="U240" s="129">
        <v>0.27</v>
      </c>
      <c r="V240" s="129">
        <v>-0.02</v>
      </c>
      <c r="W240" s="129">
        <v>-0.12</v>
      </c>
      <c r="X240" s="129">
        <v>0.2</v>
      </c>
      <c r="Y240" s="129">
        <v>-0.14000000000000001</v>
      </c>
      <c r="Z240" s="129">
        <v>5.09</v>
      </c>
      <c r="AA240" s="129">
        <v>3.04</v>
      </c>
      <c r="AB240" s="129">
        <v>0.84</v>
      </c>
      <c r="AC240" s="129">
        <v>4.21</v>
      </c>
      <c r="AD240" s="129">
        <v>1.5500000000000003</v>
      </c>
      <c r="AE240" s="129">
        <v>0.02</v>
      </c>
      <c r="AF240" s="129">
        <v>-1.7799999999999998</v>
      </c>
      <c r="AG240" s="129">
        <v>0.57999999999999996</v>
      </c>
      <c r="AH240" s="129">
        <v>0.96000000000000008</v>
      </c>
      <c r="AI240" s="129">
        <v>7.59</v>
      </c>
      <c r="AJ240" s="129">
        <v>1.23</v>
      </c>
      <c r="AK240" s="129">
        <v>1.07</v>
      </c>
      <c r="AL240" s="129">
        <v>7.9700000000000006</v>
      </c>
      <c r="AM240" s="129">
        <v>3.9799999999999995</v>
      </c>
      <c r="AN240" s="129">
        <v>-1.4099999999999997</v>
      </c>
      <c r="AO240" s="129">
        <v>0.54</v>
      </c>
      <c r="AP240" s="129">
        <v>14.630000000000003</v>
      </c>
      <c r="AQ240" s="129">
        <v>8.01</v>
      </c>
      <c r="AR240" s="129">
        <v>11.88</v>
      </c>
      <c r="AS240" s="129">
        <v>1.05</v>
      </c>
      <c r="AT240" s="129">
        <v>0.04</v>
      </c>
      <c r="AU240" s="129">
        <v>-0.17</v>
      </c>
      <c r="AV240" s="129">
        <v>-3.89</v>
      </c>
      <c r="AW240" s="129">
        <v>-2.12</v>
      </c>
      <c r="AX240" s="129">
        <v>-0.83</v>
      </c>
      <c r="AY240" s="129">
        <v>-0.69</v>
      </c>
      <c r="AZ240" s="129">
        <v>-0.47</v>
      </c>
      <c r="BA240" s="129">
        <v>-0.57999999999999996</v>
      </c>
      <c r="BB240" s="129">
        <v>-0.44</v>
      </c>
      <c r="BC240" s="129">
        <v>-0.3</v>
      </c>
      <c r="BD240" s="129">
        <v>-0.11</v>
      </c>
      <c r="BE240" s="129">
        <v>-0.12</v>
      </c>
      <c r="BF240" s="129">
        <v>0.2</v>
      </c>
      <c r="BG240" s="129">
        <v>-4.9999999999999996E-2</v>
      </c>
      <c r="BH240" s="129">
        <v>0.55000000000000004</v>
      </c>
      <c r="BI240" s="129">
        <v>3.91</v>
      </c>
      <c r="BJ240" s="129">
        <v>3.2</v>
      </c>
      <c r="BK240" s="129">
        <v>0.22</v>
      </c>
      <c r="BL240" s="129">
        <v>-0.03</v>
      </c>
      <c r="BM240" s="129">
        <v>1.72</v>
      </c>
      <c r="BN240" s="129">
        <v>2.94</v>
      </c>
      <c r="BO240" s="129">
        <v>6.07</v>
      </c>
      <c r="BP240" s="129">
        <v>1</v>
      </c>
      <c r="BQ240" s="129">
        <v>-0.69</v>
      </c>
      <c r="BR240" s="129">
        <v>0.97</v>
      </c>
      <c r="BS240" s="129">
        <v>-0.35</v>
      </c>
      <c r="BT240" s="129">
        <v>0.41</v>
      </c>
      <c r="BU240" s="129">
        <v>-0.22</v>
      </c>
      <c r="BV240" s="129">
        <v>-0.16</v>
      </c>
      <c r="BW240" s="129">
        <v>8.0000000000000016E-2</v>
      </c>
      <c r="BX240" s="129">
        <v>5.17</v>
      </c>
      <c r="BY240" s="129">
        <v>4.5</v>
      </c>
      <c r="BZ240" s="129">
        <v>0.54</v>
      </c>
      <c r="CA240" s="129">
        <v>-0.26000000000000006</v>
      </c>
      <c r="CB240" s="129">
        <v>-0.27999999999999997</v>
      </c>
      <c r="CC240" s="129">
        <v>0.45</v>
      </c>
      <c r="CD240" s="129">
        <v>0.63</v>
      </c>
      <c r="CE240" s="129">
        <v>-0.06</v>
      </c>
      <c r="CF240" s="129">
        <v>-0.34</v>
      </c>
      <c r="CG240" s="129">
        <v>-0.15</v>
      </c>
      <c r="CH240" s="129">
        <v>0.18999999999999997</v>
      </c>
      <c r="CI240" s="129">
        <v>0.47</v>
      </c>
      <c r="CJ240" s="129">
        <v>-0.03</v>
      </c>
      <c r="CK240" s="129">
        <v>-0.23</v>
      </c>
      <c r="CL240" s="129">
        <v>1.9999999999999997E-2</v>
      </c>
      <c r="CM240" s="129">
        <v>0.02</v>
      </c>
      <c r="CN240" s="129">
        <v>-0.16</v>
      </c>
      <c r="CO240" s="129">
        <v>0.28000000000000003</v>
      </c>
      <c r="CP240" s="129">
        <v>0.04</v>
      </c>
      <c r="CQ240" s="129">
        <v>-0.1</v>
      </c>
      <c r="CR240" s="129">
        <v>0.43000000000000005</v>
      </c>
      <c r="CS240" s="129">
        <v>-0.87</v>
      </c>
      <c r="CT240" s="129">
        <v>-0.22</v>
      </c>
      <c r="CU240" s="129">
        <v>-0.12000000000000001</v>
      </c>
      <c r="CV240" s="129">
        <v>-7.0000000000000007E-2</v>
      </c>
      <c r="CW240" s="129">
        <v>-0.24000000000000002</v>
      </c>
      <c r="CX240" s="129">
        <v>0.16</v>
      </c>
      <c r="CY240" s="129">
        <v>0.46</v>
      </c>
      <c r="CZ240" s="129">
        <v>8.9999999999999983E-2</v>
      </c>
      <c r="DA240" s="129">
        <v>0.42</v>
      </c>
      <c r="DB240" s="129">
        <v>0.19</v>
      </c>
      <c r="DC240" s="129">
        <v>-0.02</v>
      </c>
      <c r="DD240" s="129">
        <v>7.24</v>
      </c>
      <c r="DE240" s="129">
        <v>1.53</v>
      </c>
      <c r="DF240" s="129">
        <v>2.15</v>
      </c>
      <c r="DG240" s="129">
        <v>0.21</v>
      </c>
      <c r="DH240" s="129">
        <v>-0.19</v>
      </c>
      <c r="DI240" s="129">
        <v>0.94</v>
      </c>
      <c r="DJ240" s="129">
        <v>0.12</v>
      </c>
      <c r="DK240" s="129">
        <v>-0.21</v>
      </c>
      <c r="DL240" s="129">
        <v>0.33</v>
      </c>
      <c r="DM240" s="129">
        <v>-0.33999999999999997</v>
      </c>
      <c r="DN240" s="129">
        <v>-3.0000000000000002E-2</v>
      </c>
      <c r="DO240" s="129">
        <v>0.35</v>
      </c>
      <c r="DP240" s="129">
        <v>-0.23</v>
      </c>
      <c r="DQ240" s="129">
        <v>-2.0499999999999998</v>
      </c>
      <c r="DR240" s="129">
        <v>-3.19</v>
      </c>
      <c r="DS240" s="129">
        <v>-0.02</v>
      </c>
      <c r="DT240" s="129">
        <v>-0.25</v>
      </c>
      <c r="DU240" s="129">
        <v>0.23</v>
      </c>
      <c r="DV240" s="129">
        <v>-0.19</v>
      </c>
      <c r="DW240" s="129">
        <v>-0.02</v>
      </c>
      <c r="DX240" s="129">
        <v>0.26</v>
      </c>
      <c r="DY240" s="129">
        <v>0</v>
      </c>
      <c r="DZ240" s="129">
        <v>-0.1</v>
      </c>
      <c r="EA240" s="129">
        <v>-0.3</v>
      </c>
      <c r="EB240" s="129">
        <v>0.03</v>
      </c>
      <c r="EC240" s="129">
        <v>0.02</v>
      </c>
      <c r="ED240" s="129">
        <v>0.04</v>
      </c>
      <c r="EE240" s="129">
        <v>-0.01</v>
      </c>
      <c r="EF240" s="129">
        <v>0.04</v>
      </c>
      <c r="EG240" s="129">
        <v>3.0000000000000002E-2</v>
      </c>
      <c r="EH240" s="129">
        <v>-0.21</v>
      </c>
      <c r="EI240" s="129">
        <v>0.09</v>
      </c>
      <c r="EJ240" s="129">
        <v>0.71000000000000008</v>
      </c>
      <c r="EK240" s="129">
        <v>0.65</v>
      </c>
      <c r="EL240" s="129">
        <v>0.37</v>
      </c>
      <c r="EM240" s="129">
        <v>7.0000000000000007E-2</v>
      </c>
      <c r="EN240" s="129">
        <v>-0.03</v>
      </c>
      <c r="EO240" s="129">
        <v>-0.15</v>
      </c>
      <c r="EP240" s="129">
        <v>-0.18</v>
      </c>
      <c r="EQ240" s="129">
        <v>0.02</v>
      </c>
      <c r="ER240" s="129">
        <v>0</v>
      </c>
      <c r="ES240" s="129">
        <v>-0.23999999999999996</v>
      </c>
      <c r="ET240" s="129">
        <v>0.04</v>
      </c>
      <c r="EU240" s="129">
        <v>0.59</v>
      </c>
      <c r="EV240">
        <f>100*SUMIF('12pxv'!$E$39:$E$492,$A240,'12pxv'!H$39:H$492)/sub_peso!EV240</f>
        <v>0.3</v>
      </c>
      <c r="EW240">
        <f>100*SUMIF('12pxv'!$E$39:$E$492,$A240,'12pxv'!I$39:I$492)/sub_peso!EW240</f>
        <v>0.04</v>
      </c>
      <c r="EX240">
        <f>100*SUMIF('12pxv'!$E$39:$E$492,$A240,'12pxv'!J$39:J$492)/sub_peso!EX240</f>
        <v>0.36</v>
      </c>
      <c r="EY240">
        <f>100*SUMIF('12pxv'!$E$39:$E$492,$A240,'12pxv'!K$39:K$492)/sub_peso!EY240</f>
        <v>0.08</v>
      </c>
      <c r="EZ240">
        <f>100*SUMIF('12pxv'!$E$39:$E$492,$A240,'12pxv'!L$39:L$492)/sub_peso!EZ240</f>
        <v>0.49999999999999994</v>
      </c>
      <c r="FA240">
        <f>100*SUMIF('12pxv'!$E$39:$E$492,$A240,'12pxv'!M$39:M$492)/sub_peso!FA240</f>
        <v>-0.04</v>
      </c>
      <c r="FB240">
        <f>100*SUMIF('12pxv'!$E$39:$E$492,$A240,'12pxv'!N$39:N$492)/sub_peso!FB240</f>
        <v>1.43</v>
      </c>
      <c r="FC240">
        <f>100*SUMIF('12pxv'!$E$39:$E$492,$A240,'12pxv'!O$39:O$492)/sub_peso!FC240</f>
        <v>1.86</v>
      </c>
      <c r="FD240">
        <f>100*SUMIF('12pxv'!$E$39:$E$492,$A240,'12pxv'!P$39:P$492)/sub_peso!FD240</f>
        <v>0.43000000000000005</v>
      </c>
      <c r="FE240">
        <f>100*SUMIF('12pxv'!$E$39:$E$492,$A240,'12pxv'!Q$39:Q$492)/sub_peso!FE240</f>
        <v>0.64</v>
      </c>
      <c r="FF240">
        <f>100*SUMIF('12pxv'!$E$39:$E$492,$A240,'12pxv'!R$39:R$492)/sub_peso!FF240</f>
        <v>0.37</v>
      </c>
      <c r="FG240">
        <f>100*SUMIF('12pxv'!$E$39:$E$492,$A240,'12pxv'!S$39:S$492)/sub_peso!FG240</f>
        <v>0.17</v>
      </c>
      <c r="FH240">
        <f>100*SUMIF('12pxv'!$E$39:$E$492,$A240,'12pxv'!T$39:T$492)/sub_peso!FH240</f>
        <v>0.56999999999999995</v>
      </c>
      <c r="FI240">
        <f>100*SUMIF('12pxv'!$E$39:$E$492,$A240,'12pxv'!U$39:U$492)/sub_peso!FI240</f>
        <v>3.72</v>
      </c>
      <c r="FJ240">
        <f>100*SUMIF('12pxv'!$E$39:$E$492,$A240,'12pxv'!V$39:V$492)/sub_peso!FJ240</f>
        <v>3.12</v>
      </c>
      <c r="FK240">
        <f>100*SUMIF('12pxv'!$E$39:$E$492,$A240,'12pxv'!W$39:W$492)/sub_peso!FK240</f>
        <v>0.91</v>
      </c>
      <c r="FL240">
        <f>100*SUMIF('12pxv'!$E$39:$E$492,$A240,'12pxv'!X$39:X$492)/sub_peso!FL240</f>
        <v>0.43999999999999995</v>
      </c>
      <c r="FM240">
        <f>100*SUMIF('12pxv'!$E$39:$E$492,$A240,'12pxv'!Y$39:Y$492)/sub_peso!FM240</f>
        <v>-0.14000000000000001</v>
      </c>
      <c r="FN240">
        <f>100*SUMIF('12pxv'!$E$39:$E$492,$A240,'12pxv'!Z$39:Z$492)/sub_peso!FN240</f>
        <v>0.35</v>
      </c>
      <c r="FO240">
        <f>100*SUMIF('12pxv'!$E$39:$E$492,$A240,'12pxv'!AA$39:AA$492)/sub_peso!FO240</f>
        <v>0.39</v>
      </c>
      <c r="FP240">
        <f>100*SUMIF('12pxv'!$E$39:$E$492,$A240,'12pxv'!AB$39:AB$492)/sub_peso!FP240</f>
        <v>0.12</v>
      </c>
      <c r="FQ240">
        <f>100*SUMIF('12pxv'!$E$39:$E$492,$A240,'12pxv'!AC$39:AC$492)/sub_peso!FQ240</f>
        <v>0.05</v>
      </c>
      <c r="FR240">
        <f>100*SUMIF('12pxv'!$E$39:$E$492,$A240,'12pxv'!AD$39:AD$492)/sub_peso!FR240</f>
        <v>0.33</v>
      </c>
      <c r="FS240">
        <f>100*SUMIF('12pxv'!$E$39:$E$492,$A240,'12pxv'!AE$39:AE$492)/sub_peso!FS240</f>
        <v>4.8899999999999997</v>
      </c>
      <c r="FT240">
        <f>100*SUMIF('12pxv'!$E$39:$E$492,$A240,'12pxv'!AF$39:AF$492)/sub_peso!FT240</f>
        <v>0.91</v>
      </c>
      <c r="FU240">
        <f>100*SUMIF('12pxv'!$E$39:$E$492,$A240,'12pxv'!AG$39:AG$492)/sub_peso!FU240</f>
        <v>0.59</v>
      </c>
      <c r="FV240">
        <f>100*SUMIF('12pxv'!$E$39:$E$492,$A240,'12pxv'!AH$39:AH$492)/sub_peso!FV240</f>
        <v>0.10000000000000002</v>
      </c>
      <c r="FW240">
        <f>100*SUMIF('12pxv'!$E$39:$E$492,$A240,'12pxv'!AI$39:AI$492)/sub_peso!FW240</f>
        <v>0.14000000000000001</v>
      </c>
      <c r="FX240">
        <f>100*SUMIF('12pxv'!$E$39:$E$492,$A240,'12pxv'!AJ$39:AJ$492)/sub_peso!FX240</f>
        <v>0.41</v>
      </c>
      <c r="FY240">
        <f>100*SUMIF('12pxv'!$E$39:$E$492,$A240,'12pxv'!AK$39:AK$492)/sub_peso!FY240</f>
        <v>-0.27</v>
      </c>
      <c r="FZ240">
        <f>100*SUMIF('12pxv'!$E$39:$E$492,$A240,'12pxv'!AL$39:AL$492)/sub_peso!FZ240</f>
        <v>-0.23</v>
      </c>
      <c r="GA240">
        <f>100*SUMIF('12pxv'!$E$39:$E$492,$A240,'12pxv'!AM$39:AM$492)/sub_peso!GA240</f>
        <v>0.51</v>
      </c>
      <c r="GB240">
        <f>100*SUMIF('12pxv'!$E$39:$E$492,$A240,'12pxv'!AN$39:AN$492)/sub_peso!GB240</f>
        <v>0</v>
      </c>
    </row>
    <row r="241" spans="1:184" x14ac:dyDescent="0.25">
      <c r="A241" s="60">
        <v>6101001</v>
      </c>
      <c r="B241" s="56" t="s">
        <v>243</v>
      </c>
      <c r="C241" s="129">
        <v>2.12</v>
      </c>
      <c r="D241" s="129">
        <v>0.63</v>
      </c>
      <c r="E241" s="129">
        <v>5.000000000000001E-2</v>
      </c>
      <c r="F241" s="129">
        <v>-0.34</v>
      </c>
      <c r="G241" s="129">
        <v>-7.0000000000000007E-2</v>
      </c>
      <c r="H241" s="129">
        <v>0.25</v>
      </c>
      <c r="I241" s="129">
        <v>0.11999999999999998</v>
      </c>
      <c r="J241" s="129">
        <v>-0.13</v>
      </c>
      <c r="K241" s="129">
        <v>-0.35</v>
      </c>
      <c r="L241" s="129">
        <v>-0.44000000000000006</v>
      </c>
      <c r="M241" s="129">
        <v>0.13</v>
      </c>
      <c r="N241" s="129">
        <v>0.16</v>
      </c>
      <c r="O241" s="129">
        <v>0.24000000000000002</v>
      </c>
      <c r="P241" s="129">
        <v>-0.61</v>
      </c>
      <c r="Q241" s="129">
        <v>0.31</v>
      </c>
      <c r="R241" s="129">
        <v>-0.15</v>
      </c>
      <c r="S241" s="129">
        <v>-0.59</v>
      </c>
      <c r="T241" s="129">
        <v>0.27</v>
      </c>
      <c r="U241" s="129">
        <v>3.39</v>
      </c>
      <c r="V241" s="129">
        <v>2.56</v>
      </c>
      <c r="W241" s="129">
        <v>0.25</v>
      </c>
      <c r="X241" s="129">
        <v>-3.12</v>
      </c>
      <c r="Y241" s="129">
        <v>-4.05</v>
      </c>
      <c r="Z241" s="129">
        <v>-0.7</v>
      </c>
      <c r="AA241" s="129">
        <v>-1.1000000000000001</v>
      </c>
      <c r="AB241" s="129">
        <v>0.09</v>
      </c>
      <c r="AC241" s="129">
        <v>-0.06</v>
      </c>
      <c r="AD241" s="129">
        <v>0.63</v>
      </c>
      <c r="AE241" s="129">
        <v>1.93</v>
      </c>
      <c r="AF241" s="129">
        <v>0.87</v>
      </c>
      <c r="AG241" s="129">
        <v>1.9099999999999997</v>
      </c>
      <c r="AH241" s="129">
        <v>1.54</v>
      </c>
      <c r="AI241" s="129">
        <v>0</v>
      </c>
      <c r="AJ241" s="129">
        <v>-0.56999999999999995</v>
      </c>
      <c r="AK241" s="129">
        <v>-0.2</v>
      </c>
      <c r="AL241" s="129">
        <v>-0.75</v>
      </c>
      <c r="AM241" s="129">
        <v>0.05</v>
      </c>
      <c r="AN241" s="129">
        <v>-0.86</v>
      </c>
      <c r="AO241" s="129">
        <v>-0.13</v>
      </c>
      <c r="AP241" s="129">
        <v>0.83</v>
      </c>
      <c r="AQ241" s="129">
        <v>6.31</v>
      </c>
      <c r="AR241" s="129">
        <v>1.89</v>
      </c>
      <c r="AS241" s="129">
        <v>0.73</v>
      </c>
      <c r="AT241" s="129">
        <v>3.47</v>
      </c>
      <c r="AU241" s="129">
        <v>3.08</v>
      </c>
      <c r="AV241" s="129">
        <v>0.64</v>
      </c>
      <c r="AW241" s="129">
        <v>0.16</v>
      </c>
      <c r="AX241" s="129">
        <v>-1.43</v>
      </c>
      <c r="AY241" s="129">
        <v>1.52</v>
      </c>
      <c r="AZ241" s="129">
        <v>-0.86999999999999988</v>
      </c>
      <c r="BA241" s="129">
        <v>0.14000000000000004</v>
      </c>
      <c r="BB241" s="129">
        <v>-0.78</v>
      </c>
      <c r="BC241" s="129">
        <v>0.48</v>
      </c>
      <c r="BD241" s="129">
        <v>0.47999999999999993</v>
      </c>
      <c r="BE241" s="129">
        <v>-0.18</v>
      </c>
      <c r="BF241" s="129">
        <v>-0.12</v>
      </c>
      <c r="BG241" s="129">
        <v>3.94</v>
      </c>
      <c r="BH241" s="129">
        <v>1.63</v>
      </c>
      <c r="BI241" s="129">
        <v>0.21</v>
      </c>
      <c r="BJ241" s="129">
        <v>0.3</v>
      </c>
      <c r="BK241" s="129">
        <v>-0.96</v>
      </c>
      <c r="BL241" s="129">
        <v>0.17</v>
      </c>
      <c r="BM241" s="129">
        <v>0.84</v>
      </c>
      <c r="BN241" s="129">
        <v>-0.09</v>
      </c>
      <c r="BO241" s="129">
        <v>-0.02</v>
      </c>
      <c r="BP241" s="129">
        <v>-0.01</v>
      </c>
      <c r="BQ241" s="129">
        <v>0.94</v>
      </c>
      <c r="BR241" s="129">
        <v>-1.4599999999999997</v>
      </c>
      <c r="BS241" s="129">
        <v>3.31</v>
      </c>
      <c r="BT241" s="129">
        <v>2.2000000000000002</v>
      </c>
      <c r="BU241" s="129">
        <v>0.05</v>
      </c>
      <c r="BV241" s="129">
        <v>0.95999999999999985</v>
      </c>
      <c r="BW241" s="129">
        <v>-0.13</v>
      </c>
      <c r="BX241" s="129">
        <v>0.12</v>
      </c>
      <c r="BY241" s="129">
        <v>0.48000000000000009</v>
      </c>
      <c r="BZ241" s="129">
        <v>-0.12</v>
      </c>
      <c r="CA241" s="129">
        <v>-0.82</v>
      </c>
      <c r="CB241" s="129">
        <v>0.28999999999999998</v>
      </c>
      <c r="CC241" s="129">
        <v>0.33</v>
      </c>
      <c r="CD241" s="129">
        <v>0.08</v>
      </c>
      <c r="CE241" s="129">
        <v>3.02</v>
      </c>
      <c r="CF241" s="129">
        <v>0.76999999999999991</v>
      </c>
      <c r="CG241" s="129">
        <v>0.51</v>
      </c>
      <c r="CH241" s="129">
        <v>-8.9999999999999983E-2</v>
      </c>
      <c r="CI241" s="129">
        <v>5.9999999999999991E-2</v>
      </c>
      <c r="CJ241" s="129">
        <v>-0.17</v>
      </c>
      <c r="CK241" s="129">
        <v>-7.0000000000000007E-2</v>
      </c>
      <c r="CL241" s="129">
        <v>-0.55000000000000004</v>
      </c>
      <c r="CM241" s="129">
        <v>0.24</v>
      </c>
      <c r="CN241" s="129">
        <v>0.43</v>
      </c>
      <c r="CO241" s="129">
        <v>-0.86</v>
      </c>
      <c r="CP241" s="129">
        <v>0.15</v>
      </c>
      <c r="CQ241" s="129">
        <v>0.05</v>
      </c>
      <c r="CR241" s="129">
        <v>-0.34</v>
      </c>
      <c r="CS241" s="129">
        <v>-0.25</v>
      </c>
      <c r="CT241" s="129">
        <v>-1.24</v>
      </c>
      <c r="CU241" s="129">
        <v>-0.51</v>
      </c>
      <c r="CV241" s="129">
        <v>0.44999999999999996</v>
      </c>
      <c r="CW241" s="129">
        <v>0.71</v>
      </c>
      <c r="CX241" s="129">
        <v>0.80999999999999994</v>
      </c>
      <c r="CY241" s="129">
        <v>-0.92</v>
      </c>
      <c r="CZ241" s="129">
        <v>0.13</v>
      </c>
      <c r="DA241" s="129">
        <v>0.02</v>
      </c>
      <c r="DB241" s="129">
        <v>1.0900000000000001</v>
      </c>
      <c r="DC241" s="129">
        <v>1.04</v>
      </c>
      <c r="DD241" s="129">
        <v>1.32</v>
      </c>
      <c r="DE241" s="129">
        <v>0.5</v>
      </c>
      <c r="DF241" s="129">
        <v>0.66</v>
      </c>
      <c r="DG241" s="129">
        <v>-0.74</v>
      </c>
      <c r="DH241" s="129">
        <v>0.69</v>
      </c>
      <c r="DI241" s="129">
        <v>0.01</v>
      </c>
      <c r="DJ241" s="129">
        <v>0.17</v>
      </c>
      <c r="DK241" s="129">
        <v>-0.02</v>
      </c>
      <c r="DL241" s="129">
        <v>0.5</v>
      </c>
      <c r="DM241" s="129">
        <v>0.99</v>
      </c>
      <c r="DN241" s="129">
        <v>4.9999999999999996E-2</v>
      </c>
      <c r="DO241" s="129">
        <v>3.31</v>
      </c>
      <c r="DP241" s="129">
        <v>0.09</v>
      </c>
      <c r="DQ241" s="129">
        <v>-0.38000000000000006</v>
      </c>
      <c r="DR241" s="129">
        <v>0.53</v>
      </c>
      <c r="DS241" s="129">
        <v>-0.02</v>
      </c>
      <c r="DT241" s="129">
        <v>0.28999999999999998</v>
      </c>
      <c r="DU241" s="129">
        <v>0.04</v>
      </c>
      <c r="DV241" s="129">
        <v>-0.7</v>
      </c>
      <c r="DW241" s="129">
        <v>0.10000000000000002</v>
      </c>
      <c r="DX241" s="129">
        <v>-0.03</v>
      </c>
      <c r="DY241" s="129">
        <v>-0.81999999999999984</v>
      </c>
      <c r="DZ241" s="129">
        <v>0.05</v>
      </c>
      <c r="EA241" s="129">
        <v>2.39</v>
      </c>
      <c r="EB241" s="129">
        <v>2.19</v>
      </c>
      <c r="EC241" s="129">
        <v>1.32</v>
      </c>
      <c r="ED241" s="129">
        <v>-0.67</v>
      </c>
      <c r="EE241" s="129">
        <v>0.20000000000000004</v>
      </c>
      <c r="EF241" s="129">
        <v>-0.32</v>
      </c>
      <c r="EG241" s="129">
        <v>-0.53</v>
      </c>
      <c r="EH241" s="129">
        <v>0.09</v>
      </c>
      <c r="EI241" s="129">
        <v>0.31</v>
      </c>
      <c r="EJ241" s="129">
        <v>-0.51</v>
      </c>
      <c r="EK241" s="129">
        <v>-0.53</v>
      </c>
      <c r="EL241" s="129">
        <v>0.57999999999999996</v>
      </c>
      <c r="EM241" s="129">
        <v>3.01</v>
      </c>
      <c r="EN241" s="129">
        <v>1.63</v>
      </c>
      <c r="EO241" s="129">
        <v>0.65</v>
      </c>
      <c r="EP241" s="129">
        <v>0.3</v>
      </c>
      <c r="EQ241" s="129">
        <v>-0.6</v>
      </c>
      <c r="ER241" s="129">
        <v>-0.4</v>
      </c>
      <c r="ES241" s="129">
        <v>0.22</v>
      </c>
      <c r="ET241" s="129">
        <v>0.09</v>
      </c>
      <c r="EU241" s="129">
        <v>0.77</v>
      </c>
      <c r="EV241">
        <f>100*SUMIF('12pxv'!$E$39:$E$492,$A241,'12pxv'!H$39:H$492)/sub_peso!EV241</f>
        <v>0.01</v>
      </c>
      <c r="EW241">
        <f>100*SUMIF('12pxv'!$E$39:$E$492,$A241,'12pxv'!I$39:I$492)/sub_peso!EW241</f>
        <v>0</v>
      </c>
      <c r="EX241">
        <f>100*SUMIF('12pxv'!$E$39:$E$492,$A241,'12pxv'!J$39:J$492)/sub_peso!EX241</f>
        <v>0.98</v>
      </c>
      <c r="EY241">
        <f>100*SUMIF('12pxv'!$E$39:$E$492,$A241,'12pxv'!K$39:K$492)/sub_peso!EY241</f>
        <v>1.8100000000000003</v>
      </c>
      <c r="EZ241">
        <f>100*SUMIF('12pxv'!$E$39:$E$492,$A241,'12pxv'!L$39:L$492)/sub_peso!EZ241</f>
        <v>0.86999999999999988</v>
      </c>
      <c r="FA241">
        <f>100*SUMIF('12pxv'!$E$39:$E$492,$A241,'12pxv'!M$39:M$492)/sub_peso!FA241</f>
        <v>0.56000000000000005</v>
      </c>
      <c r="FB241">
        <f>100*SUMIF('12pxv'!$E$39:$E$492,$A241,'12pxv'!N$39:N$492)/sub_peso!FB241</f>
        <v>0.36</v>
      </c>
      <c r="FC241">
        <f>100*SUMIF('12pxv'!$E$39:$E$492,$A241,'12pxv'!O$39:O$492)/sub_peso!FC241</f>
        <v>1</v>
      </c>
      <c r="FD241">
        <f>100*SUMIF('12pxv'!$E$39:$E$492,$A241,'12pxv'!P$39:P$492)/sub_peso!FD241</f>
        <v>-0.68</v>
      </c>
      <c r="FE241">
        <f>100*SUMIF('12pxv'!$E$39:$E$492,$A241,'12pxv'!Q$39:Q$492)/sub_peso!FE241</f>
        <v>0.1</v>
      </c>
      <c r="FF241">
        <f>100*SUMIF('12pxv'!$E$39:$E$492,$A241,'12pxv'!R$39:R$492)/sub_peso!FF241</f>
        <v>0.18</v>
      </c>
      <c r="FG241">
        <f>100*SUMIF('12pxv'!$E$39:$E$492,$A241,'12pxv'!S$39:S$492)/sub_peso!FG241</f>
        <v>0.13</v>
      </c>
      <c r="FH241">
        <f>100*SUMIF('12pxv'!$E$39:$E$492,$A241,'12pxv'!T$39:T$492)/sub_peso!FH241</f>
        <v>0.25</v>
      </c>
      <c r="FI241">
        <f>100*SUMIF('12pxv'!$E$39:$E$492,$A241,'12pxv'!U$39:U$492)/sub_peso!FI241</f>
        <v>-0.3</v>
      </c>
      <c r="FJ241">
        <f>100*SUMIF('12pxv'!$E$39:$E$492,$A241,'12pxv'!V$39:V$492)/sub_peso!FJ241</f>
        <v>0.39</v>
      </c>
      <c r="FK241">
        <f>100*SUMIF('12pxv'!$E$39:$E$492,$A241,'12pxv'!W$39:W$492)/sub_peso!FK241</f>
        <v>3.09</v>
      </c>
      <c r="FL241">
        <f>100*SUMIF('12pxv'!$E$39:$E$492,$A241,'12pxv'!X$39:X$492)/sub_peso!FL241</f>
        <v>2.2599999999999998</v>
      </c>
      <c r="FM241">
        <f>100*SUMIF('12pxv'!$E$39:$E$492,$A241,'12pxv'!Y$39:Y$492)/sub_peso!FM241</f>
        <v>0.12</v>
      </c>
      <c r="FN241">
        <f>100*SUMIF('12pxv'!$E$39:$E$492,$A241,'12pxv'!Z$39:Z$492)/sub_peso!FN241</f>
        <v>0.16</v>
      </c>
      <c r="FO241">
        <f>100*SUMIF('12pxv'!$E$39:$E$492,$A241,'12pxv'!AA$39:AA$492)/sub_peso!FO241</f>
        <v>-0.06</v>
      </c>
      <c r="FP241">
        <f>100*SUMIF('12pxv'!$E$39:$E$492,$A241,'12pxv'!AB$39:AB$492)/sub_peso!FP241</f>
        <v>-0.09</v>
      </c>
      <c r="FQ241">
        <f>100*SUMIF('12pxv'!$E$39:$E$492,$A241,'12pxv'!AC$39:AC$492)/sub_peso!FQ241</f>
        <v>-0.53</v>
      </c>
      <c r="FR241">
        <f>100*SUMIF('12pxv'!$E$39:$E$492,$A241,'12pxv'!AD$39:AD$492)/sub_peso!FR241</f>
        <v>0.02</v>
      </c>
      <c r="FS241">
        <f>100*SUMIF('12pxv'!$E$39:$E$492,$A241,'12pxv'!AE$39:AE$492)/sub_peso!FS241</f>
        <v>-0.2</v>
      </c>
      <c r="FT241">
        <f>100*SUMIF('12pxv'!$E$39:$E$492,$A241,'12pxv'!AF$39:AF$492)/sub_peso!FT241</f>
        <v>0.51</v>
      </c>
      <c r="FU241">
        <f>100*SUMIF('12pxv'!$E$39:$E$492,$A241,'12pxv'!AG$39:AG$492)/sub_peso!FU241</f>
        <v>0.38</v>
      </c>
      <c r="FV241">
        <f>100*SUMIF('12pxv'!$E$39:$E$492,$A241,'12pxv'!AH$39:AH$492)/sub_peso!FV241</f>
        <v>-0.04</v>
      </c>
      <c r="FW241">
        <f>100*SUMIF('12pxv'!$E$39:$E$492,$A241,'12pxv'!AI$39:AI$492)/sub_peso!FW241</f>
        <v>2.25</v>
      </c>
      <c r="FX241">
        <f>100*SUMIF('12pxv'!$E$39:$E$492,$A241,'12pxv'!AJ$39:AJ$492)/sub_peso!FX241</f>
        <v>1.18</v>
      </c>
      <c r="FY241">
        <f>100*SUMIF('12pxv'!$E$39:$E$492,$A241,'12pxv'!AK$39:AK$492)/sub_peso!FY241</f>
        <v>-0.18999999999999997</v>
      </c>
      <c r="FZ241">
        <f>100*SUMIF('12pxv'!$E$39:$E$492,$A241,'12pxv'!AL$39:AL$492)/sub_peso!FZ241</f>
        <v>0.93</v>
      </c>
      <c r="GA241">
        <f>100*SUMIF('12pxv'!$E$39:$E$492,$A241,'12pxv'!AM$39:AM$492)/sub_peso!GA241</f>
        <v>-0.9800000000000002</v>
      </c>
      <c r="GB241">
        <f>100*SUMIF('12pxv'!$E$39:$E$492,$A241,'12pxv'!AN$39:AN$492)/sub_peso!GB241</f>
        <v>0.4</v>
      </c>
    </row>
    <row r="242" spans="1:184" x14ac:dyDescent="0.25">
      <c r="A242" s="60">
        <v>6101002</v>
      </c>
      <c r="B242" s="56" t="s">
        <v>244</v>
      </c>
      <c r="C242" s="129">
        <v>2.0499999999999998</v>
      </c>
      <c r="D242" s="129">
        <v>0.63</v>
      </c>
      <c r="E242" s="129">
        <v>-0.27</v>
      </c>
      <c r="F242" s="129">
        <v>0.61</v>
      </c>
      <c r="G242" s="129">
        <v>0.45</v>
      </c>
      <c r="H242" s="129">
        <v>0.05</v>
      </c>
      <c r="I242" s="129">
        <v>0.06</v>
      </c>
      <c r="J242" s="129">
        <v>-9.9999999999999992E-2</v>
      </c>
      <c r="K242" s="129">
        <v>0.02</v>
      </c>
      <c r="L242" s="129">
        <v>0.11</v>
      </c>
      <c r="M242" s="129">
        <v>1.61</v>
      </c>
      <c r="N242" s="129">
        <v>2.14</v>
      </c>
      <c r="O242" s="129">
        <v>-0.3</v>
      </c>
      <c r="P242" s="129">
        <v>-0.26</v>
      </c>
      <c r="Q242" s="129">
        <v>-0.36</v>
      </c>
      <c r="R242" s="129">
        <v>-0.59</v>
      </c>
      <c r="S242" s="129">
        <v>0.16</v>
      </c>
      <c r="T242" s="129">
        <v>0.08</v>
      </c>
      <c r="U242" s="129">
        <v>1.47</v>
      </c>
      <c r="V242" s="129">
        <v>1.1599999999999999</v>
      </c>
      <c r="W242" s="129">
        <v>0.44999999999999996</v>
      </c>
      <c r="X242" s="129">
        <v>1.1100000000000001</v>
      </c>
      <c r="Y242" s="129">
        <v>0.56999999999999995</v>
      </c>
      <c r="Z242" s="129">
        <v>0.48999999999999994</v>
      </c>
      <c r="AA242" s="129">
        <v>0.21</v>
      </c>
      <c r="AB242" s="129">
        <v>0.03</v>
      </c>
      <c r="AC242" s="129">
        <v>0.03</v>
      </c>
      <c r="AD242" s="129">
        <v>0.62</v>
      </c>
      <c r="AE242" s="129">
        <v>2.09</v>
      </c>
      <c r="AF242" s="129">
        <v>0.64</v>
      </c>
      <c r="AG242" s="129">
        <v>1.93</v>
      </c>
      <c r="AH242" s="129">
        <v>2.15</v>
      </c>
      <c r="AI242" s="129">
        <v>0.78</v>
      </c>
      <c r="AJ242" s="129">
        <v>-0.53</v>
      </c>
      <c r="AK242" s="129">
        <v>-0.94</v>
      </c>
      <c r="AL242" s="129">
        <v>0.99</v>
      </c>
      <c r="AM242" s="129">
        <v>0.19</v>
      </c>
      <c r="AN242" s="129">
        <v>-0.28999999999999998</v>
      </c>
      <c r="AO242" s="129">
        <v>-0.3</v>
      </c>
      <c r="AP242" s="129">
        <v>0.7</v>
      </c>
      <c r="AQ242" s="129">
        <v>6.7</v>
      </c>
      <c r="AR242" s="129">
        <v>2.5</v>
      </c>
      <c r="AS242" s="129">
        <v>0.75</v>
      </c>
      <c r="AT242" s="129">
        <v>4.57</v>
      </c>
      <c r="AU242" s="129">
        <v>2.5499999999999998</v>
      </c>
      <c r="AV242" s="129">
        <v>0.6</v>
      </c>
      <c r="AW242" s="129">
        <v>-0.39000000000000007</v>
      </c>
      <c r="AX242" s="129">
        <v>0.69</v>
      </c>
      <c r="AY242" s="129">
        <v>0.51</v>
      </c>
      <c r="AZ242" s="129">
        <v>1.7100000000000002</v>
      </c>
      <c r="BA242" s="129">
        <v>1.38</v>
      </c>
      <c r="BB242" s="129">
        <v>0.47</v>
      </c>
      <c r="BC242" s="129">
        <v>0.80000000000000016</v>
      </c>
      <c r="BD242" s="129">
        <v>1.6399999999999997</v>
      </c>
      <c r="BE242" s="129">
        <v>0.09</v>
      </c>
      <c r="BF242" s="129">
        <v>1.44</v>
      </c>
      <c r="BG242" s="129">
        <v>4</v>
      </c>
      <c r="BH242" s="129">
        <v>2.5499999999999998</v>
      </c>
      <c r="BI242" s="129">
        <v>0.48999999999999994</v>
      </c>
      <c r="BJ242" s="129">
        <v>0.32</v>
      </c>
      <c r="BK242" s="129">
        <v>0.24</v>
      </c>
      <c r="BL242" s="129">
        <v>-0.53</v>
      </c>
      <c r="BM242" s="129">
        <v>0.31</v>
      </c>
      <c r="BN242" s="129">
        <v>-0.08</v>
      </c>
      <c r="BO242" s="129">
        <v>0.38</v>
      </c>
      <c r="BP242" s="129">
        <v>0.14000000000000001</v>
      </c>
      <c r="BQ242" s="129">
        <v>0.19</v>
      </c>
      <c r="BR242" s="129">
        <v>-0.14000000000000001</v>
      </c>
      <c r="BS242" s="129">
        <v>2.73</v>
      </c>
      <c r="BT242" s="129">
        <v>2.21</v>
      </c>
      <c r="BU242" s="129">
        <v>-0.23000000000000004</v>
      </c>
      <c r="BV242" s="129">
        <v>0.84</v>
      </c>
      <c r="BW242" s="129">
        <v>0.85999999999999988</v>
      </c>
      <c r="BX242" s="129">
        <v>1.56</v>
      </c>
      <c r="BY242" s="129">
        <v>0.88</v>
      </c>
      <c r="BZ242" s="129">
        <v>-0.40999999999999992</v>
      </c>
      <c r="CA242" s="129">
        <v>0.24000000000000002</v>
      </c>
      <c r="CB242" s="129">
        <v>0.43</v>
      </c>
      <c r="CC242" s="129">
        <v>1.02</v>
      </c>
      <c r="CD242" s="129">
        <v>-0.04</v>
      </c>
      <c r="CE242" s="129">
        <v>2.33</v>
      </c>
      <c r="CF242" s="129">
        <v>2.11</v>
      </c>
      <c r="CG242" s="129">
        <v>0.09</v>
      </c>
      <c r="CH242" s="129">
        <v>0.09</v>
      </c>
      <c r="CI242" s="129">
        <v>0.61</v>
      </c>
      <c r="CJ242" s="129">
        <v>0.92000000000000015</v>
      </c>
      <c r="CK242" s="129">
        <v>0.35</v>
      </c>
      <c r="CL242" s="129">
        <v>-0.04</v>
      </c>
      <c r="CM242" s="129">
        <v>0.71</v>
      </c>
      <c r="CN242" s="129">
        <v>1.0900000000000001</v>
      </c>
      <c r="CO242" s="129">
        <v>0.4</v>
      </c>
      <c r="CP242" s="129">
        <v>-0.10000000000000002</v>
      </c>
      <c r="CQ242" s="129">
        <v>1.2499999999999998</v>
      </c>
      <c r="CR242" s="129">
        <v>1</v>
      </c>
      <c r="CS242" s="129">
        <v>-0.52</v>
      </c>
      <c r="CT242" s="129">
        <v>-0.2</v>
      </c>
      <c r="CU242" s="129">
        <v>0.04</v>
      </c>
      <c r="CV242" s="129">
        <v>0.42</v>
      </c>
      <c r="CW242" s="129">
        <v>0.45</v>
      </c>
      <c r="CX242" s="129">
        <v>0.34000000000000008</v>
      </c>
      <c r="CY242" s="129">
        <v>-0.27</v>
      </c>
      <c r="CZ242" s="129">
        <v>0.42</v>
      </c>
      <c r="DA242" s="129">
        <v>0.5</v>
      </c>
      <c r="DB242" s="129">
        <v>-0.02</v>
      </c>
      <c r="DC242" s="129">
        <v>1.19</v>
      </c>
      <c r="DD242" s="129">
        <v>1.4700000000000002</v>
      </c>
      <c r="DE242" s="129">
        <v>0.55000000000000004</v>
      </c>
      <c r="DF242" s="129">
        <v>0.32000000000000006</v>
      </c>
      <c r="DG242" s="129">
        <v>-0.85</v>
      </c>
      <c r="DH242" s="129">
        <v>0.48</v>
      </c>
      <c r="DI242" s="129">
        <v>0.26</v>
      </c>
      <c r="DJ242" s="129">
        <v>0.5</v>
      </c>
      <c r="DK242" s="129">
        <v>7.0000000000000007E-2</v>
      </c>
      <c r="DL242" s="129">
        <v>0.39</v>
      </c>
      <c r="DM242" s="129">
        <v>0.41</v>
      </c>
      <c r="DN242" s="129">
        <v>0.69</v>
      </c>
      <c r="DO242" s="129">
        <v>2.6700000000000004</v>
      </c>
      <c r="DP242" s="129">
        <v>1.01</v>
      </c>
      <c r="DQ242" s="129">
        <v>-0.55000000000000004</v>
      </c>
      <c r="DR242" s="129">
        <v>-0.09</v>
      </c>
      <c r="DS242" s="129">
        <v>0.15</v>
      </c>
      <c r="DT242" s="129">
        <v>0.27</v>
      </c>
      <c r="DU242" s="129">
        <v>0.05</v>
      </c>
      <c r="DV242" s="129">
        <v>0.33</v>
      </c>
      <c r="DW242" s="129">
        <v>-0.15</v>
      </c>
      <c r="DX242" s="129">
        <v>0.27</v>
      </c>
      <c r="DY242" s="129">
        <v>0.4</v>
      </c>
      <c r="DZ242" s="129">
        <v>0.46</v>
      </c>
      <c r="EA242" s="129">
        <v>2.36</v>
      </c>
      <c r="EB242" s="129">
        <v>1.03</v>
      </c>
      <c r="EC242" s="129">
        <v>0.35</v>
      </c>
      <c r="ED242" s="129">
        <v>-0.28000000000000003</v>
      </c>
      <c r="EE242" s="129">
        <v>-0.26</v>
      </c>
      <c r="EF242" s="129">
        <v>0.69999999999999984</v>
      </c>
      <c r="EG242" s="129">
        <v>0.05</v>
      </c>
      <c r="EH242" s="129">
        <v>-0.33</v>
      </c>
      <c r="EI242" s="129">
        <v>0.38000000000000006</v>
      </c>
      <c r="EJ242" s="129">
        <v>0.5</v>
      </c>
      <c r="EK242" s="129">
        <v>0</v>
      </c>
      <c r="EL242" s="129">
        <v>-0.17</v>
      </c>
      <c r="EM242" s="129">
        <v>2.4300000000000002</v>
      </c>
      <c r="EN242" s="129">
        <v>1.19</v>
      </c>
      <c r="EO242" s="129">
        <v>0.73</v>
      </c>
      <c r="EP242" s="129">
        <v>0.12</v>
      </c>
      <c r="EQ242" s="129">
        <v>0.32</v>
      </c>
      <c r="ER242" s="129">
        <v>0.16000000000000003</v>
      </c>
      <c r="ES242" s="129">
        <v>0.20000000000000004</v>
      </c>
      <c r="ET242" s="129">
        <v>-0.31</v>
      </c>
      <c r="EU242" s="129">
        <v>0.87</v>
      </c>
      <c r="EV242">
        <f>100*SUMIF('12pxv'!$E$39:$E$492,$A242,'12pxv'!H$39:H$492)/sub_peso!EV242</f>
        <v>-0.20000000000000004</v>
      </c>
      <c r="EW242">
        <f>100*SUMIF('12pxv'!$E$39:$E$492,$A242,'12pxv'!I$39:I$492)/sub_peso!EW242</f>
        <v>0.86</v>
      </c>
      <c r="EX242">
        <f>100*SUMIF('12pxv'!$E$39:$E$492,$A242,'12pxv'!J$39:J$492)/sub_peso!EX242</f>
        <v>0.12</v>
      </c>
      <c r="EY242">
        <f>100*SUMIF('12pxv'!$E$39:$E$492,$A242,'12pxv'!K$39:K$492)/sub_peso!EY242</f>
        <v>1.69</v>
      </c>
      <c r="EZ242">
        <f>100*SUMIF('12pxv'!$E$39:$E$492,$A242,'12pxv'!L$39:L$492)/sub_peso!EZ242</f>
        <v>1.1000000000000001</v>
      </c>
      <c r="FA242">
        <f>100*SUMIF('12pxv'!$E$39:$E$492,$A242,'12pxv'!M$39:M$492)/sub_peso!FA242</f>
        <v>0.45</v>
      </c>
      <c r="FB242">
        <f>100*SUMIF('12pxv'!$E$39:$E$492,$A242,'12pxv'!N$39:N$492)/sub_peso!FB242</f>
        <v>0.57999999999999996</v>
      </c>
      <c r="FC242">
        <f>100*SUMIF('12pxv'!$E$39:$E$492,$A242,'12pxv'!O$39:O$492)/sub_peso!FC242</f>
        <v>0.50000000000000011</v>
      </c>
      <c r="FD242">
        <f>100*SUMIF('12pxv'!$E$39:$E$492,$A242,'12pxv'!P$39:P$492)/sub_peso!FD242</f>
        <v>-0.3</v>
      </c>
      <c r="FE242">
        <f>100*SUMIF('12pxv'!$E$39:$E$492,$A242,'12pxv'!Q$39:Q$492)/sub_peso!FE242</f>
        <v>0.57000000000000006</v>
      </c>
      <c r="FF242">
        <f>100*SUMIF('12pxv'!$E$39:$E$492,$A242,'12pxv'!R$39:R$492)/sub_peso!FF242</f>
        <v>0.44</v>
      </c>
      <c r="FG242">
        <f>100*SUMIF('12pxv'!$E$39:$E$492,$A242,'12pxv'!S$39:S$492)/sub_peso!FG242</f>
        <v>-0.05</v>
      </c>
      <c r="FH242">
        <f>100*SUMIF('12pxv'!$E$39:$E$492,$A242,'12pxv'!T$39:T$492)/sub_peso!FH242</f>
        <v>0.24999999999999997</v>
      </c>
      <c r="FI242">
        <f>100*SUMIF('12pxv'!$E$39:$E$492,$A242,'12pxv'!U$39:U$492)/sub_peso!FI242</f>
        <v>0.19000000000000003</v>
      </c>
      <c r="FJ242">
        <f>100*SUMIF('12pxv'!$E$39:$E$492,$A242,'12pxv'!V$39:V$492)/sub_peso!FJ242</f>
        <v>0.01</v>
      </c>
      <c r="FK242">
        <f>100*SUMIF('12pxv'!$E$39:$E$492,$A242,'12pxv'!W$39:W$492)/sub_peso!FK242</f>
        <v>2.36</v>
      </c>
      <c r="FL242">
        <f>100*SUMIF('12pxv'!$E$39:$E$492,$A242,'12pxv'!X$39:X$492)/sub_peso!FL242</f>
        <v>1.5</v>
      </c>
      <c r="FM242">
        <f>100*SUMIF('12pxv'!$E$39:$E$492,$A242,'12pxv'!Y$39:Y$492)/sub_peso!FM242</f>
        <v>0.26</v>
      </c>
      <c r="FN242">
        <f>100*SUMIF('12pxv'!$E$39:$E$492,$A242,'12pxv'!Z$39:Z$492)/sub_peso!FN242</f>
        <v>0.3</v>
      </c>
      <c r="FO242">
        <f>100*SUMIF('12pxv'!$E$39:$E$492,$A242,'12pxv'!AA$39:AA$492)/sub_peso!FO242</f>
        <v>0</v>
      </c>
      <c r="FP242">
        <f>100*SUMIF('12pxv'!$E$39:$E$492,$A242,'12pxv'!AB$39:AB$492)/sub_peso!FP242</f>
        <v>-0.14000000000000001</v>
      </c>
      <c r="FQ242">
        <f>100*SUMIF('12pxv'!$E$39:$E$492,$A242,'12pxv'!AC$39:AC$492)/sub_peso!FQ242</f>
        <v>-0.03</v>
      </c>
      <c r="FR242">
        <f>100*SUMIF('12pxv'!$E$39:$E$492,$A242,'12pxv'!AD$39:AD$492)/sub_peso!FR242</f>
        <v>0.48</v>
      </c>
      <c r="FS242">
        <f>100*SUMIF('12pxv'!$E$39:$E$492,$A242,'12pxv'!AE$39:AE$492)/sub_peso!FS242</f>
        <v>0.04</v>
      </c>
      <c r="FT242">
        <f>100*SUMIF('12pxv'!$E$39:$E$492,$A242,'12pxv'!AF$39:AF$492)/sub_peso!FT242</f>
        <v>0.66</v>
      </c>
      <c r="FU242">
        <f>100*SUMIF('12pxv'!$E$39:$E$492,$A242,'12pxv'!AG$39:AG$492)/sub_peso!FU242</f>
        <v>0.19</v>
      </c>
      <c r="FV242">
        <f>100*SUMIF('12pxv'!$E$39:$E$492,$A242,'12pxv'!AH$39:AH$492)/sub_peso!FV242</f>
        <v>0.2</v>
      </c>
      <c r="FW242">
        <f>100*SUMIF('12pxv'!$E$39:$E$492,$A242,'12pxv'!AI$39:AI$492)/sub_peso!FW242</f>
        <v>1.9600000000000002</v>
      </c>
      <c r="FX242">
        <f>100*SUMIF('12pxv'!$E$39:$E$492,$A242,'12pxv'!AJ$39:AJ$492)/sub_peso!FX242</f>
        <v>1.5100000000000002</v>
      </c>
      <c r="FY242">
        <f>100*SUMIF('12pxv'!$E$39:$E$492,$A242,'12pxv'!AK$39:AK$492)/sub_peso!FY242</f>
        <v>0.32000000000000006</v>
      </c>
      <c r="FZ242">
        <f>100*SUMIF('12pxv'!$E$39:$E$492,$A242,'12pxv'!AL$39:AL$492)/sub_peso!FZ242</f>
        <v>-0.04</v>
      </c>
      <c r="GA242">
        <f>100*SUMIF('12pxv'!$E$39:$E$492,$A242,'12pxv'!AM$39:AM$492)/sub_peso!GA242</f>
        <v>-0.15</v>
      </c>
      <c r="GB242">
        <f>100*SUMIF('12pxv'!$E$39:$E$492,$A242,'12pxv'!AN$39:AN$492)/sub_peso!GB242</f>
        <v>0.31</v>
      </c>
    </row>
    <row r="243" spans="1:184" x14ac:dyDescent="0.25">
      <c r="A243" s="60">
        <v>6101003</v>
      </c>
      <c r="B243" s="56" t="s">
        <v>245</v>
      </c>
      <c r="C243" s="129">
        <v>1.8099999999999998</v>
      </c>
      <c r="D243" s="129">
        <v>0.01</v>
      </c>
      <c r="E243" s="129">
        <v>0.53</v>
      </c>
      <c r="F243" s="129">
        <v>0.27</v>
      </c>
      <c r="G243" s="129">
        <v>0.09</v>
      </c>
      <c r="H243" s="129">
        <v>2.9599999999999995</v>
      </c>
      <c r="I243" s="129">
        <v>0.6</v>
      </c>
      <c r="J243" s="129">
        <v>-0.11000000000000001</v>
      </c>
      <c r="K243" s="129">
        <v>7.0000000000000007E-2</v>
      </c>
      <c r="L243" s="129">
        <v>7.0000000000000007E-2</v>
      </c>
      <c r="M243" s="129">
        <v>3.05</v>
      </c>
      <c r="N243" s="129">
        <v>0.49000000000000005</v>
      </c>
      <c r="O243" s="129">
        <v>0.02</v>
      </c>
      <c r="P243" s="129">
        <v>-0.73</v>
      </c>
      <c r="Q243" s="129">
        <v>0.74</v>
      </c>
      <c r="R243" s="129">
        <v>-0.62000000000000011</v>
      </c>
      <c r="S243" s="129">
        <v>-0.81</v>
      </c>
      <c r="T243" s="129">
        <v>0.36000000000000004</v>
      </c>
      <c r="U243" s="129">
        <v>1.93</v>
      </c>
      <c r="V243" s="129">
        <v>0.84000000000000008</v>
      </c>
      <c r="W243" s="129">
        <v>-0.47</v>
      </c>
      <c r="X243" s="129">
        <v>-2.42</v>
      </c>
      <c r="Y243" s="129">
        <v>-4.93</v>
      </c>
      <c r="Z243" s="129">
        <v>-0.96000000000000008</v>
      </c>
      <c r="AA243" s="129">
        <v>-1.4000000000000001</v>
      </c>
      <c r="AB243" s="129">
        <v>0.6</v>
      </c>
      <c r="AC243" s="129">
        <v>0.33</v>
      </c>
      <c r="AD243" s="129">
        <v>0.31</v>
      </c>
      <c r="AE243" s="129">
        <v>1.7599999999999998</v>
      </c>
      <c r="AF243" s="129">
        <v>1.04</v>
      </c>
      <c r="AG243" s="129">
        <v>2.12</v>
      </c>
      <c r="AH243" s="129">
        <v>1.59</v>
      </c>
      <c r="AI243" s="129">
        <v>0.24</v>
      </c>
      <c r="AJ243" s="129">
        <v>-0.72</v>
      </c>
      <c r="AK243" s="129">
        <v>0.04</v>
      </c>
      <c r="AL243" s="129">
        <v>0.39</v>
      </c>
      <c r="AM243" s="129">
        <v>0.47999999999999993</v>
      </c>
      <c r="AN243" s="129">
        <v>-0.38</v>
      </c>
      <c r="AO243" s="129">
        <v>0.01</v>
      </c>
      <c r="AP243" s="129">
        <v>0.38</v>
      </c>
      <c r="AQ243" s="129">
        <v>6.2300000000000013</v>
      </c>
      <c r="AR243" s="129">
        <v>2.15</v>
      </c>
      <c r="AS243" s="129">
        <v>0.37</v>
      </c>
      <c r="AT243" s="129">
        <v>5.31</v>
      </c>
      <c r="AU243" s="129">
        <v>2.48</v>
      </c>
      <c r="AV243" s="129">
        <v>-0.08</v>
      </c>
      <c r="AW243" s="129">
        <v>-0.78</v>
      </c>
      <c r="AX243" s="129">
        <v>0.82</v>
      </c>
      <c r="AY243" s="129">
        <v>-0.42000000000000004</v>
      </c>
      <c r="AZ243" s="129">
        <v>0.04</v>
      </c>
      <c r="BA243" s="129">
        <v>0.56999999999999995</v>
      </c>
      <c r="BB243" s="129">
        <v>-0.90000000000000013</v>
      </c>
      <c r="BC243" s="129">
        <v>0.4</v>
      </c>
      <c r="BD243" s="129">
        <v>5.000000000000001E-2</v>
      </c>
      <c r="BE243" s="129">
        <v>0.3</v>
      </c>
      <c r="BF243" s="129">
        <v>0.32</v>
      </c>
      <c r="BG243" s="129">
        <v>2.59</v>
      </c>
      <c r="BH243" s="129">
        <v>2.89</v>
      </c>
      <c r="BI243" s="129">
        <v>0.51</v>
      </c>
      <c r="BJ243" s="129">
        <v>0.08</v>
      </c>
      <c r="BK243" s="129">
        <v>-0.51</v>
      </c>
      <c r="BL243" s="129">
        <v>-0.36999999999999994</v>
      </c>
      <c r="BM243" s="129">
        <v>0.05</v>
      </c>
      <c r="BN243" s="129">
        <v>-0.38</v>
      </c>
      <c r="BO243" s="129">
        <v>0.02</v>
      </c>
      <c r="BP243" s="129">
        <v>-0.06</v>
      </c>
      <c r="BQ243" s="129">
        <v>-0.16</v>
      </c>
      <c r="BR243" s="129">
        <v>0.31</v>
      </c>
      <c r="BS243" s="129">
        <v>3.1700000000000004</v>
      </c>
      <c r="BT243" s="129">
        <v>0.77999999999999992</v>
      </c>
      <c r="BU243" s="129">
        <v>-0.27</v>
      </c>
      <c r="BV243" s="129">
        <v>0.26</v>
      </c>
      <c r="BW243" s="129">
        <v>0.51</v>
      </c>
      <c r="BX243" s="129">
        <v>0.65</v>
      </c>
      <c r="BY243" s="129">
        <v>0.02</v>
      </c>
      <c r="BZ243" s="129">
        <v>-0.98000000000000009</v>
      </c>
      <c r="CA243" s="129">
        <v>0.91999999999999993</v>
      </c>
      <c r="CB243" s="129">
        <v>-0.13</v>
      </c>
      <c r="CC243" s="129">
        <v>0.78</v>
      </c>
      <c r="CD243" s="129">
        <v>-0.44</v>
      </c>
      <c r="CE243" s="129">
        <v>1.78</v>
      </c>
      <c r="CF243" s="129">
        <v>0.65</v>
      </c>
      <c r="CG243" s="129">
        <v>0.71</v>
      </c>
      <c r="CH243" s="129">
        <v>-1.0000000000000002E-2</v>
      </c>
      <c r="CI243" s="129">
        <v>-0.13</v>
      </c>
      <c r="CJ243" s="129">
        <v>-0.04</v>
      </c>
      <c r="CK243" s="129">
        <v>-0.55000000000000004</v>
      </c>
      <c r="CL243" s="129">
        <v>-2.9999999999999995E-2</v>
      </c>
      <c r="CM243" s="129">
        <v>-0.37000000000000005</v>
      </c>
      <c r="CN243" s="129">
        <v>0.65</v>
      </c>
      <c r="CO243" s="129">
        <v>-0.04</v>
      </c>
      <c r="CP243" s="129">
        <v>0.22</v>
      </c>
      <c r="CQ243" s="129">
        <v>4.9999999999999996E-2</v>
      </c>
      <c r="CR243" s="129">
        <v>0.51</v>
      </c>
      <c r="CS243" s="129">
        <v>2.9999999999999995E-2</v>
      </c>
      <c r="CT243" s="129">
        <v>0.16</v>
      </c>
      <c r="CU243" s="129">
        <v>-0.12000000000000001</v>
      </c>
      <c r="CV243" s="129">
        <v>0.02</v>
      </c>
      <c r="CW243" s="129">
        <v>0.08</v>
      </c>
      <c r="CX243" s="129">
        <v>0</v>
      </c>
      <c r="CY243" s="129">
        <v>-0.61</v>
      </c>
      <c r="CZ243" s="129">
        <v>-0.44000000000000006</v>
      </c>
      <c r="DA243" s="129">
        <v>0.55000000000000004</v>
      </c>
      <c r="DB243" s="129">
        <v>0.2</v>
      </c>
      <c r="DC243" s="129">
        <v>1.49</v>
      </c>
      <c r="DD243" s="129">
        <v>1.21</v>
      </c>
      <c r="DE243" s="129">
        <v>1</v>
      </c>
      <c r="DF243" s="129">
        <v>1.2</v>
      </c>
      <c r="DG243" s="129">
        <v>-1</v>
      </c>
      <c r="DH243" s="129">
        <v>0.32</v>
      </c>
      <c r="DI243" s="129">
        <v>-0.15</v>
      </c>
      <c r="DJ243" s="129">
        <v>0.6399999999999999</v>
      </c>
      <c r="DK243" s="129">
        <v>-1.9999999999999997E-2</v>
      </c>
      <c r="DL243" s="129">
        <v>0.23</v>
      </c>
      <c r="DM243" s="129">
        <v>-3.0000000000000002E-2</v>
      </c>
      <c r="DN243" s="129">
        <v>0.77</v>
      </c>
      <c r="DO243" s="129">
        <v>3.5599999999999996</v>
      </c>
      <c r="DP243" s="129">
        <v>0.94000000000000006</v>
      </c>
      <c r="DQ243" s="129">
        <v>0.61</v>
      </c>
      <c r="DR243" s="129">
        <v>0.1</v>
      </c>
      <c r="DS243" s="129">
        <v>-0.8</v>
      </c>
      <c r="DT243" s="129">
        <v>0.16000000000000003</v>
      </c>
      <c r="DU243" s="129">
        <v>-0.3</v>
      </c>
      <c r="DV243" s="129">
        <v>-0.15000000000000002</v>
      </c>
      <c r="DW243" s="129">
        <v>0.33</v>
      </c>
      <c r="DX243" s="129">
        <v>-0.11000000000000001</v>
      </c>
      <c r="DY243" s="129">
        <v>9.9999999999999985E-3</v>
      </c>
      <c r="DZ243" s="129">
        <v>-0.73000000000000009</v>
      </c>
      <c r="EA243" s="129">
        <v>2.7499999999999996</v>
      </c>
      <c r="EB243" s="129">
        <v>1.1000000000000001</v>
      </c>
      <c r="EC243" s="129">
        <v>0.55000000000000004</v>
      </c>
      <c r="ED243" s="129">
        <v>0.52</v>
      </c>
      <c r="EE243" s="129">
        <v>0.46</v>
      </c>
      <c r="EF243" s="129">
        <v>0.13</v>
      </c>
      <c r="EG243" s="129">
        <v>-0.37000000000000005</v>
      </c>
      <c r="EH243" s="129">
        <v>-0.14000000000000001</v>
      </c>
      <c r="EI243" s="129">
        <v>-0.18</v>
      </c>
      <c r="EJ243" s="129">
        <v>0.39</v>
      </c>
      <c r="EK243" s="129">
        <v>-0.45000000000000007</v>
      </c>
      <c r="EL243" s="129">
        <v>0.04</v>
      </c>
      <c r="EM243" s="129">
        <v>2.15</v>
      </c>
      <c r="EN243" s="129">
        <v>1.6</v>
      </c>
      <c r="EO243" s="129">
        <v>-0.01</v>
      </c>
      <c r="EP243" s="129">
        <v>-0.20000000000000004</v>
      </c>
      <c r="EQ243" s="129">
        <v>-8.9999999999999983E-2</v>
      </c>
      <c r="ER243" s="129">
        <v>-0.1</v>
      </c>
      <c r="ES243" s="129">
        <v>0.6</v>
      </c>
      <c r="ET243" s="129">
        <v>-0.06</v>
      </c>
      <c r="EU243" s="129">
        <v>0.16000000000000003</v>
      </c>
      <c r="EV243">
        <f>100*SUMIF('12pxv'!$E$39:$E$492,$A243,'12pxv'!H$39:H$492)/sub_peso!EV243</f>
        <v>0.25</v>
      </c>
      <c r="EW243">
        <f>100*SUMIF('12pxv'!$E$39:$E$492,$A243,'12pxv'!I$39:I$492)/sub_peso!EW243</f>
        <v>1.1299999999999999</v>
      </c>
      <c r="EX243">
        <f>100*SUMIF('12pxv'!$E$39:$E$492,$A243,'12pxv'!J$39:J$492)/sub_peso!EX243</f>
        <v>0.12</v>
      </c>
      <c r="EY243">
        <f>100*SUMIF('12pxv'!$E$39:$E$492,$A243,'12pxv'!K$39:K$492)/sub_peso!EY243</f>
        <v>2.23</v>
      </c>
      <c r="EZ243">
        <f>100*SUMIF('12pxv'!$E$39:$E$492,$A243,'12pxv'!L$39:L$492)/sub_peso!EZ243</f>
        <v>0.9</v>
      </c>
      <c r="FA243">
        <f>100*SUMIF('12pxv'!$E$39:$E$492,$A243,'12pxv'!M$39:M$492)/sub_peso!FA243</f>
        <v>0.25</v>
      </c>
      <c r="FB243">
        <f>100*SUMIF('12pxv'!$E$39:$E$492,$A243,'12pxv'!N$39:N$492)/sub_peso!FB243</f>
        <v>0.89</v>
      </c>
      <c r="FC243">
        <f>100*SUMIF('12pxv'!$E$39:$E$492,$A243,'12pxv'!O$39:O$492)/sub_peso!FC243</f>
        <v>7.0000000000000007E-2</v>
      </c>
      <c r="FD243">
        <f>100*SUMIF('12pxv'!$E$39:$E$492,$A243,'12pxv'!P$39:P$492)/sub_peso!FD243</f>
        <v>-0.01</v>
      </c>
      <c r="FE243">
        <f>100*SUMIF('12pxv'!$E$39:$E$492,$A243,'12pxv'!Q$39:Q$492)/sub_peso!FE243</f>
        <v>-0.05</v>
      </c>
      <c r="FF243">
        <f>100*SUMIF('12pxv'!$E$39:$E$492,$A243,'12pxv'!R$39:R$492)/sub_peso!FF243</f>
        <v>-0.21999999999999997</v>
      </c>
      <c r="FG243">
        <f>100*SUMIF('12pxv'!$E$39:$E$492,$A243,'12pxv'!S$39:S$492)/sub_peso!FG243</f>
        <v>0.25</v>
      </c>
      <c r="FH243">
        <f>100*SUMIF('12pxv'!$E$39:$E$492,$A243,'12pxv'!T$39:T$492)/sub_peso!FH243</f>
        <v>-0.23999999999999996</v>
      </c>
      <c r="FI243">
        <f>100*SUMIF('12pxv'!$E$39:$E$492,$A243,'12pxv'!U$39:U$492)/sub_peso!FI243</f>
        <v>0.14000000000000001</v>
      </c>
      <c r="FJ243">
        <f>100*SUMIF('12pxv'!$E$39:$E$492,$A243,'12pxv'!V$39:V$492)/sub_peso!FJ243</f>
        <v>0.02</v>
      </c>
      <c r="FK243">
        <f>100*SUMIF('12pxv'!$E$39:$E$492,$A243,'12pxv'!W$39:W$492)/sub_peso!FK243</f>
        <v>3.36</v>
      </c>
      <c r="FL243">
        <f>100*SUMIF('12pxv'!$E$39:$E$492,$A243,'12pxv'!X$39:X$492)/sub_peso!FL243</f>
        <v>1.72</v>
      </c>
      <c r="FM243">
        <f>100*SUMIF('12pxv'!$E$39:$E$492,$A243,'12pxv'!Y$39:Y$492)/sub_peso!FM243</f>
        <v>0.28000000000000003</v>
      </c>
      <c r="FN243">
        <f>100*SUMIF('12pxv'!$E$39:$E$492,$A243,'12pxv'!Z$39:Z$492)/sub_peso!FN243</f>
        <v>-0.15</v>
      </c>
      <c r="FO243">
        <f>100*SUMIF('12pxv'!$E$39:$E$492,$A243,'12pxv'!AA$39:AA$492)/sub_peso!FO243</f>
        <v>0.06</v>
      </c>
      <c r="FP243">
        <f>100*SUMIF('12pxv'!$E$39:$E$492,$A243,'12pxv'!AB$39:AB$492)/sub_peso!FP243</f>
        <v>-0.67</v>
      </c>
      <c r="FQ243">
        <f>100*SUMIF('12pxv'!$E$39:$E$492,$A243,'12pxv'!AC$39:AC$492)/sub_peso!FQ243</f>
        <v>-0.28999999999999998</v>
      </c>
      <c r="FR243">
        <f>100*SUMIF('12pxv'!$E$39:$E$492,$A243,'12pxv'!AD$39:AD$492)/sub_peso!FR243</f>
        <v>0.77</v>
      </c>
      <c r="FS243">
        <f>100*SUMIF('12pxv'!$E$39:$E$492,$A243,'12pxv'!AE$39:AE$492)/sub_peso!FS243</f>
        <v>-0.77</v>
      </c>
      <c r="FT243">
        <f>100*SUMIF('12pxv'!$E$39:$E$492,$A243,'12pxv'!AF$39:AF$492)/sub_peso!FT243</f>
        <v>0.91</v>
      </c>
      <c r="FU243">
        <f>100*SUMIF('12pxv'!$E$39:$E$492,$A243,'12pxv'!AG$39:AG$492)/sub_peso!FU243</f>
        <v>0.71</v>
      </c>
      <c r="FV243">
        <f>100*SUMIF('12pxv'!$E$39:$E$492,$A243,'12pxv'!AH$39:AH$492)/sub_peso!FV243</f>
        <v>-0.33</v>
      </c>
      <c r="FW243">
        <f>100*SUMIF('12pxv'!$E$39:$E$492,$A243,'12pxv'!AI$39:AI$492)/sub_peso!FW243</f>
        <v>1.8300000000000003</v>
      </c>
      <c r="FX243">
        <f>100*SUMIF('12pxv'!$E$39:$E$492,$A243,'12pxv'!AJ$39:AJ$492)/sub_peso!FX243</f>
        <v>2.5100000000000002</v>
      </c>
      <c r="FY243">
        <f>100*SUMIF('12pxv'!$E$39:$E$492,$A243,'12pxv'!AK$39:AK$492)/sub_peso!FY243</f>
        <v>0.16</v>
      </c>
      <c r="FZ243">
        <f>100*SUMIF('12pxv'!$E$39:$E$492,$A243,'12pxv'!AL$39:AL$492)/sub_peso!FZ243</f>
        <v>0.39000000000000007</v>
      </c>
      <c r="GA243">
        <f>100*SUMIF('12pxv'!$E$39:$E$492,$A243,'12pxv'!AM$39:AM$492)/sub_peso!GA243</f>
        <v>-0.27</v>
      </c>
      <c r="GB243">
        <f>100*SUMIF('12pxv'!$E$39:$E$492,$A243,'12pxv'!AN$39:AN$492)/sub_peso!GB243</f>
        <v>0.21000000000000002</v>
      </c>
    </row>
    <row r="244" spans="1:184" x14ac:dyDescent="0.25">
      <c r="A244" s="60">
        <v>6101004</v>
      </c>
      <c r="B244" s="56" t="s">
        <v>246</v>
      </c>
      <c r="C244" s="129">
        <v>1.6300000000000001</v>
      </c>
      <c r="D244" s="129">
        <v>0.13</v>
      </c>
      <c r="E244" s="129">
        <v>0.15</v>
      </c>
      <c r="F244" s="129">
        <v>0.96000000000000008</v>
      </c>
      <c r="G244" s="129">
        <v>0.21</v>
      </c>
      <c r="H244" s="129">
        <v>0.53</v>
      </c>
      <c r="I244" s="129">
        <v>0.12</v>
      </c>
      <c r="J244" s="129">
        <v>0.65999999999999992</v>
      </c>
      <c r="K244" s="129">
        <v>-0.48</v>
      </c>
      <c r="L244" s="129">
        <v>-0.26</v>
      </c>
      <c r="M244" s="129">
        <v>0.62</v>
      </c>
      <c r="N244" s="129">
        <v>1.45</v>
      </c>
      <c r="O244" s="129">
        <v>-0.2</v>
      </c>
      <c r="P244" s="129">
        <v>-7.0000000000000007E-2</v>
      </c>
      <c r="Q244" s="129">
        <v>0.13</v>
      </c>
      <c r="R244" s="129">
        <v>-0.03</v>
      </c>
      <c r="S244" s="129">
        <v>-0.48</v>
      </c>
      <c r="T244" s="129">
        <v>0.5</v>
      </c>
      <c r="U244" s="129">
        <v>1.05</v>
      </c>
      <c r="V244" s="129">
        <v>0.4</v>
      </c>
      <c r="W244" s="129">
        <v>0.05</v>
      </c>
      <c r="X244" s="129">
        <v>0.28999999999999998</v>
      </c>
      <c r="Y244" s="129">
        <v>0.72000000000000008</v>
      </c>
      <c r="Z244" s="129">
        <v>-0.38999999999999996</v>
      </c>
      <c r="AA244" s="129">
        <v>-0.34000000000000008</v>
      </c>
      <c r="AB244" s="129">
        <v>2.0000000000000004E-2</v>
      </c>
      <c r="AC244" s="129">
        <v>0.12</v>
      </c>
      <c r="AD244" s="129">
        <v>0.43</v>
      </c>
      <c r="AE244" s="129">
        <v>1.77</v>
      </c>
      <c r="AF244" s="129">
        <v>0.85</v>
      </c>
      <c r="AG244" s="129">
        <v>1.2600000000000002</v>
      </c>
      <c r="AH244" s="129">
        <v>1.5</v>
      </c>
      <c r="AI244" s="129">
        <v>0.53</v>
      </c>
      <c r="AJ244" s="129">
        <v>-0.38</v>
      </c>
      <c r="AK244" s="129">
        <v>-0.14000000000000001</v>
      </c>
      <c r="AL244" s="129">
        <v>0.12</v>
      </c>
      <c r="AM244" s="129">
        <v>0.28000000000000003</v>
      </c>
      <c r="AN244" s="129">
        <v>0.39</v>
      </c>
      <c r="AO244" s="129">
        <v>-0.56000000000000005</v>
      </c>
      <c r="AP244" s="129">
        <v>1.4400000000000002</v>
      </c>
      <c r="AQ244" s="129">
        <v>5.379999999999999</v>
      </c>
      <c r="AR244" s="129">
        <v>1.6999999999999997</v>
      </c>
      <c r="AS244" s="129">
        <v>0.48999999999999994</v>
      </c>
      <c r="AT244" s="129">
        <v>3.92</v>
      </c>
      <c r="AU244" s="129">
        <v>3.02</v>
      </c>
      <c r="AV244" s="129">
        <v>-0.44</v>
      </c>
      <c r="AW244" s="129">
        <v>-1.06</v>
      </c>
      <c r="AX244" s="129">
        <v>0.05</v>
      </c>
      <c r="AY244" s="129">
        <v>-2.9999999999999995E-2</v>
      </c>
      <c r="AZ244" s="129">
        <v>0.89999999999999991</v>
      </c>
      <c r="BA244" s="129">
        <v>1.36</v>
      </c>
      <c r="BB244" s="129">
        <v>-0.13</v>
      </c>
      <c r="BC244" s="129">
        <v>-0.02</v>
      </c>
      <c r="BD244" s="129">
        <v>1.6200000000000003</v>
      </c>
      <c r="BE244" s="129">
        <v>-0.6100000000000001</v>
      </c>
      <c r="BF244" s="129">
        <v>0.82</v>
      </c>
      <c r="BG244" s="129">
        <v>2.72</v>
      </c>
      <c r="BH244" s="129">
        <v>2.06</v>
      </c>
      <c r="BI244" s="129">
        <v>0.31999999999999995</v>
      </c>
      <c r="BJ244" s="129">
        <v>0.19999999999999998</v>
      </c>
      <c r="BK244" s="129">
        <v>0.32</v>
      </c>
      <c r="BL244" s="129">
        <v>0.28000000000000003</v>
      </c>
      <c r="BM244" s="129">
        <v>0.62000000000000011</v>
      </c>
      <c r="BN244" s="129">
        <v>0.38</v>
      </c>
      <c r="BO244" s="129">
        <v>7.0000000000000007E-2</v>
      </c>
      <c r="BP244" s="129">
        <v>0.94000000000000006</v>
      </c>
      <c r="BQ244" s="129">
        <v>-0.34</v>
      </c>
      <c r="BR244" s="129">
        <v>-0.18</v>
      </c>
      <c r="BS244" s="129">
        <v>3</v>
      </c>
      <c r="BT244" s="129">
        <v>2.21</v>
      </c>
      <c r="BU244" s="129">
        <v>0.26</v>
      </c>
      <c r="BV244" s="129">
        <v>0.36000000000000004</v>
      </c>
      <c r="BW244" s="129">
        <v>4.0000000000000008E-2</v>
      </c>
      <c r="BX244" s="129">
        <v>0.83000000000000007</v>
      </c>
      <c r="BY244" s="129">
        <v>0.6</v>
      </c>
      <c r="BZ244" s="129">
        <v>7.9999999999999988E-2</v>
      </c>
      <c r="CA244" s="129">
        <v>-0.09</v>
      </c>
      <c r="CB244" s="129">
        <v>0.9</v>
      </c>
      <c r="CC244" s="129">
        <v>0.13</v>
      </c>
      <c r="CD244" s="129">
        <v>0.34000000000000008</v>
      </c>
      <c r="CE244" s="129">
        <v>2.38</v>
      </c>
      <c r="CF244" s="129">
        <v>1.5</v>
      </c>
      <c r="CG244" s="129">
        <v>0.28999999999999992</v>
      </c>
      <c r="CH244" s="129">
        <v>0.23</v>
      </c>
      <c r="CI244" s="129">
        <v>0.12</v>
      </c>
      <c r="CJ244" s="129">
        <v>0.40000000000000008</v>
      </c>
      <c r="CK244" s="129">
        <v>0.34</v>
      </c>
      <c r="CL244" s="129">
        <v>0.17</v>
      </c>
      <c r="CM244" s="129">
        <v>0.82</v>
      </c>
      <c r="CN244" s="129">
        <v>1.4700000000000002</v>
      </c>
      <c r="CO244" s="129">
        <v>0.26</v>
      </c>
      <c r="CP244" s="129">
        <v>0.76</v>
      </c>
      <c r="CQ244" s="129">
        <v>0.70000000000000007</v>
      </c>
      <c r="CR244" s="129">
        <v>0.82</v>
      </c>
      <c r="CS244" s="129">
        <v>0.12000000000000001</v>
      </c>
      <c r="CT244" s="129">
        <v>-0.36</v>
      </c>
      <c r="CU244" s="129">
        <v>-5.000000000000001E-2</v>
      </c>
      <c r="CV244" s="129">
        <v>0.6</v>
      </c>
      <c r="CW244" s="129">
        <v>0.18</v>
      </c>
      <c r="CX244" s="129">
        <v>0.86</v>
      </c>
      <c r="CY244" s="129">
        <v>0.28999999999999998</v>
      </c>
      <c r="CZ244" s="129">
        <v>1.1100000000000001</v>
      </c>
      <c r="DA244" s="129">
        <v>0.78000000000000014</v>
      </c>
      <c r="DB244" s="129">
        <v>7.0000000000000007E-2</v>
      </c>
      <c r="DC244" s="129">
        <v>2.2400000000000002</v>
      </c>
      <c r="DD244" s="129">
        <v>1.19</v>
      </c>
      <c r="DE244" s="129">
        <v>0.9</v>
      </c>
      <c r="DF244" s="129">
        <v>0.11000000000000001</v>
      </c>
      <c r="DG244" s="129">
        <v>-0.5</v>
      </c>
      <c r="DH244" s="129">
        <v>0.66999999999999993</v>
      </c>
      <c r="DI244" s="129">
        <v>0.37999999999999995</v>
      </c>
      <c r="DJ244" s="129">
        <v>-0.16</v>
      </c>
      <c r="DK244" s="129">
        <v>-0.11</v>
      </c>
      <c r="DL244" s="129">
        <v>1.29</v>
      </c>
      <c r="DM244" s="129">
        <v>0.69</v>
      </c>
      <c r="DN244" s="129">
        <v>0.66</v>
      </c>
      <c r="DO244" s="129">
        <v>3.0399999999999996</v>
      </c>
      <c r="DP244" s="129">
        <v>1.27</v>
      </c>
      <c r="DQ244" s="129">
        <v>0.40999999999999992</v>
      </c>
      <c r="DR244" s="129">
        <v>-0.53</v>
      </c>
      <c r="DS244" s="129">
        <v>-0.10000000000000002</v>
      </c>
      <c r="DT244" s="129">
        <v>0.44999999999999996</v>
      </c>
      <c r="DU244" s="129">
        <v>0.11</v>
      </c>
      <c r="DV244" s="129">
        <v>-0.19</v>
      </c>
      <c r="DW244" s="129">
        <v>0.35</v>
      </c>
      <c r="DX244" s="129">
        <v>0.5</v>
      </c>
      <c r="DY244" s="129">
        <v>0.01</v>
      </c>
      <c r="DZ244" s="129">
        <v>0.10000000000000002</v>
      </c>
      <c r="EA244" s="129">
        <v>1.23</v>
      </c>
      <c r="EB244" s="129">
        <v>0.76</v>
      </c>
      <c r="EC244" s="129">
        <v>-0.4</v>
      </c>
      <c r="ED244" s="129">
        <v>-0.11999999999999998</v>
      </c>
      <c r="EE244" s="129">
        <v>0.64</v>
      </c>
      <c r="EF244" s="129">
        <v>0.18</v>
      </c>
      <c r="EG244" s="129">
        <v>-0.25</v>
      </c>
      <c r="EH244" s="129">
        <v>0.4</v>
      </c>
      <c r="EI244" s="129">
        <v>-3.0000000000000002E-2</v>
      </c>
      <c r="EJ244" s="129">
        <v>0.15</v>
      </c>
      <c r="EK244" s="129">
        <v>0.59</v>
      </c>
      <c r="EL244" s="129">
        <v>-0.39</v>
      </c>
      <c r="EM244" s="129">
        <v>2.59</v>
      </c>
      <c r="EN244" s="129">
        <v>0.87</v>
      </c>
      <c r="EO244" s="129">
        <v>-0.11</v>
      </c>
      <c r="EP244" s="129">
        <v>-0.48999999999999994</v>
      </c>
      <c r="EQ244" s="129">
        <v>-0.44999999999999996</v>
      </c>
      <c r="ER244" s="129">
        <v>0.68999999999999984</v>
      </c>
      <c r="ES244" s="129">
        <v>-0.1</v>
      </c>
      <c r="ET244" s="129">
        <v>0.87000000000000011</v>
      </c>
      <c r="EU244" s="129">
        <v>0.42999999999999994</v>
      </c>
      <c r="EV244">
        <f>100*SUMIF('12pxv'!$E$39:$E$492,$A244,'12pxv'!H$39:H$492)/sub_peso!EV244</f>
        <v>3.0000000000000002E-2</v>
      </c>
      <c r="EW244">
        <f>100*SUMIF('12pxv'!$E$39:$E$492,$A244,'12pxv'!I$39:I$492)/sub_peso!EW244</f>
        <v>0.66</v>
      </c>
      <c r="EX244">
        <f>100*SUMIF('12pxv'!$E$39:$E$492,$A244,'12pxv'!J$39:J$492)/sub_peso!EX244</f>
        <v>-0.24</v>
      </c>
      <c r="EY244">
        <f>100*SUMIF('12pxv'!$E$39:$E$492,$A244,'12pxv'!K$39:K$492)/sub_peso!EY244</f>
        <v>1.72</v>
      </c>
      <c r="EZ244">
        <f>100*SUMIF('12pxv'!$E$39:$E$492,$A244,'12pxv'!L$39:L$492)/sub_peso!EZ244</f>
        <v>-0.91</v>
      </c>
      <c r="FA244">
        <f>100*SUMIF('12pxv'!$E$39:$E$492,$A244,'12pxv'!M$39:M$492)/sub_peso!FA244</f>
        <v>0.21</v>
      </c>
      <c r="FB244">
        <f>100*SUMIF('12pxv'!$E$39:$E$492,$A244,'12pxv'!N$39:N$492)/sub_peso!FB244</f>
        <v>-0.1</v>
      </c>
      <c r="FC244">
        <f>100*SUMIF('12pxv'!$E$39:$E$492,$A244,'12pxv'!O$39:O$492)/sub_peso!FC244</f>
        <v>0.22</v>
      </c>
      <c r="FD244">
        <f>100*SUMIF('12pxv'!$E$39:$E$492,$A244,'12pxv'!P$39:P$492)/sub_peso!FD244</f>
        <v>0.02</v>
      </c>
      <c r="FE244">
        <f>100*SUMIF('12pxv'!$E$39:$E$492,$A244,'12pxv'!Q$39:Q$492)/sub_peso!FE244</f>
        <v>0.16000000000000003</v>
      </c>
      <c r="FF244">
        <f>100*SUMIF('12pxv'!$E$39:$E$492,$A244,'12pxv'!R$39:R$492)/sub_peso!FF244</f>
        <v>0.84</v>
      </c>
      <c r="FG244">
        <f>100*SUMIF('12pxv'!$E$39:$E$492,$A244,'12pxv'!S$39:S$492)/sub_peso!FG244</f>
        <v>0.01</v>
      </c>
      <c r="FH244">
        <f>100*SUMIF('12pxv'!$E$39:$E$492,$A244,'12pxv'!T$39:T$492)/sub_peso!FH244</f>
        <v>0.14000000000000001</v>
      </c>
      <c r="FI244">
        <f>100*SUMIF('12pxv'!$E$39:$E$492,$A244,'12pxv'!U$39:U$492)/sub_peso!FI244</f>
        <v>0.27</v>
      </c>
      <c r="FJ244">
        <f>100*SUMIF('12pxv'!$E$39:$E$492,$A244,'12pxv'!V$39:V$492)/sub_peso!FJ244</f>
        <v>-0.09</v>
      </c>
      <c r="FK244">
        <f>100*SUMIF('12pxv'!$E$39:$E$492,$A244,'12pxv'!W$39:W$492)/sub_peso!FK244</f>
        <v>2.5599999999999996</v>
      </c>
      <c r="FL244">
        <f>100*SUMIF('12pxv'!$E$39:$E$492,$A244,'12pxv'!X$39:X$492)/sub_peso!FL244</f>
        <v>1.26</v>
      </c>
      <c r="FM244">
        <f>100*SUMIF('12pxv'!$E$39:$E$492,$A244,'12pxv'!Y$39:Y$492)/sub_peso!FM244</f>
        <v>0.27</v>
      </c>
      <c r="FN244">
        <f>100*SUMIF('12pxv'!$E$39:$E$492,$A244,'12pxv'!Z$39:Z$492)/sub_peso!FN244</f>
        <v>0.57999999999999996</v>
      </c>
      <c r="FO244">
        <f>100*SUMIF('12pxv'!$E$39:$E$492,$A244,'12pxv'!AA$39:AA$492)/sub_peso!FO244</f>
        <v>-0.37</v>
      </c>
      <c r="FP244">
        <f>100*SUMIF('12pxv'!$E$39:$E$492,$A244,'12pxv'!AB$39:AB$492)/sub_peso!FP244</f>
        <v>0.6</v>
      </c>
      <c r="FQ244">
        <f>100*SUMIF('12pxv'!$E$39:$E$492,$A244,'12pxv'!AC$39:AC$492)/sub_peso!FQ244</f>
        <v>0.05</v>
      </c>
      <c r="FR244">
        <f>100*SUMIF('12pxv'!$E$39:$E$492,$A244,'12pxv'!AD$39:AD$492)/sub_peso!FR244</f>
        <v>0.28999999999999998</v>
      </c>
      <c r="FS244">
        <f>100*SUMIF('12pxv'!$E$39:$E$492,$A244,'12pxv'!AE$39:AE$492)/sub_peso!FS244</f>
        <v>0.42</v>
      </c>
      <c r="FT244">
        <f>100*SUMIF('12pxv'!$E$39:$E$492,$A244,'12pxv'!AF$39:AF$492)/sub_peso!FT244</f>
        <v>0.13000000000000003</v>
      </c>
      <c r="FU244">
        <f>100*SUMIF('12pxv'!$E$39:$E$492,$A244,'12pxv'!AG$39:AG$492)/sub_peso!FU244</f>
        <v>0.46</v>
      </c>
      <c r="FV244">
        <f>100*SUMIF('12pxv'!$E$39:$E$492,$A244,'12pxv'!AH$39:AH$492)/sub_peso!FV244</f>
        <v>0.22</v>
      </c>
      <c r="FW244">
        <f>100*SUMIF('12pxv'!$E$39:$E$492,$A244,'12pxv'!AI$39:AI$492)/sub_peso!FW244</f>
        <v>0.98999999999999988</v>
      </c>
      <c r="FX244">
        <f>100*SUMIF('12pxv'!$E$39:$E$492,$A244,'12pxv'!AJ$39:AJ$492)/sub_peso!FX244</f>
        <v>1.8</v>
      </c>
      <c r="FY244">
        <f>100*SUMIF('12pxv'!$E$39:$E$492,$A244,'12pxv'!AK$39:AK$492)/sub_peso!FY244</f>
        <v>0.55000000000000016</v>
      </c>
      <c r="FZ244">
        <f>100*SUMIF('12pxv'!$E$39:$E$492,$A244,'12pxv'!AL$39:AL$492)/sub_peso!FZ244</f>
        <v>8.0000000000000016E-2</v>
      </c>
      <c r="GA244">
        <f>100*SUMIF('12pxv'!$E$39:$E$492,$A244,'12pxv'!AM$39:AM$492)/sub_peso!GA244</f>
        <v>-0.67</v>
      </c>
      <c r="GB244">
        <f>100*SUMIF('12pxv'!$E$39:$E$492,$A244,'12pxv'!AN$39:AN$492)/sub_peso!GB244</f>
        <v>0.14000000000000001</v>
      </c>
    </row>
    <row r="245" spans="1:184" x14ac:dyDescent="0.25">
      <c r="A245" s="60">
        <v>6101006</v>
      </c>
      <c r="B245" s="56" t="s">
        <v>247</v>
      </c>
      <c r="C245" s="129">
        <v>1.0900000000000001</v>
      </c>
      <c r="D245" s="129">
        <v>0.24</v>
      </c>
      <c r="E245" s="129">
        <v>0.39</v>
      </c>
      <c r="F245" s="129">
        <v>0.12</v>
      </c>
      <c r="G245" s="129">
        <v>-3.0000000000000002E-2</v>
      </c>
      <c r="H245" s="129">
        <v>0.3</v>
      </c>
      <c r="I245" s="129">
        <v>0.18</v>
      </c>
      <c r="J245" s="129">
        <v>0.28999999999999998</v>
      </c>
      <c r="K245" s="129">
        <v>0.24</v>
      </c>
      <c r="L245" s="129">
        <v>-0.33</v>
      </c>
      <c r="M245" s="129">
        <v>-0.39</v>
      </c>
      <c r="N245" s="129">
        <v>-0.31</v>
      </c>
      <c r="O245" s="129">
        <v>-0.71</v>
      </c>
      <c r="P245" s="129">
        <v>-0.1</v>
      </c>
      <c r="Q245" s="129">
        <v>-1</v>
      </c>
      <c r="R245" s="129">
        <v>-0.48999999999999994</v>
      </c>
      <c r="S245" s="129">
        <v>0.43</v>
      </c>
      <c r="T245" s="129">
        <v>-0.10000000000000002</v>
      </c>
      <c r="U245" s="129">
        <v>2.2999999999999998</v>
      </c>
      <c r="V245" s="129">
        <v>-0.47999999999999987</v>
      </c>
      <c r="W245" s="129">
        <v>0.89</v>
      </c>
      <c r="X245" s="129">
        <v>-0.13</v>
      </c>
      <c r="Y245" s="129">
        <v>-0.33</v>
      </c>
      <c r="Z245" s="129">
        <v>-0.13000000000000003</v>
      </c>
      <c r="AA245" s="129">
        <v>-0.32999999999999996</v>
      </c>
      <c r="AB245" s="129">
        <v>0.09</v>
      </c>
      <c r="AC245" s="129">
        <v>-0.35</v>
      </c>
      <c r="AD245" s="129">
        <v>0.05</v>
      </c>
      <c r="AE245" s="129">
        <v>1.83</v>
      </c>
      <c r="AF245" s="129">
        <v>0.56000000000000005</v>
      </c>
      <c r="AG245" s="129">
        <v>1.39</v>
      </c>
      <c r="AH245" s="129">
        <v>2.2599999999999998</v>
      </c>
      <c r="AI245" s="129">
        <v>0.43</v>
      </c>
      <c r="AJ245" s="129">
        <v>-0.16</v>
      </c>
      <c r="AK245" s="129">
        <v>-0.64</v>
      </c>
      <c r="AL245" s="129">
        <v>0.4</v>
      </c>
      <c r="AM245" s="129">
        <v>-0.1</v>
      </c>
      <c r="AN245" s="129">
        <v>0.14000000000000001</v>
      </c>
      <c r="AO245" s="129">
        <v>-0.36</v>
      </c>
      <c r="AP245" s="129">
        <v>0.40999999999999992</v>
      </c>
      <c r="AQ245" s="129">
        <v>5.59</v>
      </c>
      <c r="AR245" s="129">
        <v>1.72</v>
      </c>
      <c r="AS245" s="129">
        <v>-0.35</v>
      </c>
      <c r="AT245" s="129">
        <v>3.53</v>
      </c>
      <c r="AU245" s="129">
        <v>3.21</v>
      </c>
      <c r="AV245" s="129">
        <v>-0.06</v>
      </c>
      <c r="AW245" s="129">
        <v>-0.42</v>
      </c>
      <c r="AX245" s="129">
        <v>0.39</v>
      </c>
      <c r="AY245" s="129">
        <v>-0.51</v>
      </c>
      <c r="AZ245" s="129">
        <v>0.83</v>
      </c>
      <c r="BA245" s="129">
        <v>1.01</v>
      </c>
      <c r="BB245" s="129">
        <v>0.02</v>
      </c>
      <c r="BC245" s="129">
        <v>0.39</v>
      </c>
      <c r="BD245" s="129">
        <v>-0.2</v>
      </c>
      <c r="BE245" s="129">
        <v>-0.59</v>
      </c>
      <c r="BF245" s="129">
        <v>0.62</v>
      </c>
      <c r="BG245" s="129">
        <v>2.5099999999999998</v>
      </c>
      <c r="BH245" s="129">
        <v>1.06</v>
      </c>
      <c r="BI245" s="129">
        <v>0.43</v>
      </c>
      <c r="BJ245" s="129">
        <v>-0.11</v>
      </c>
      <c r="BK245" s="129">
        <v>0</v>
      </c>
      <c r="BL245" s="129">
        <v>-0.2</v>
      </c>
      <c r="BM245" s="129">
        <v>0.03</v>
      </c>
      <c r="BN245" s="129">
        <v>-0.13</v>
      </c>
      <c r="BO245" s="129">
        <v>0.01</v>
      </c>
      <c r="BP245" s="129">
        <v>0.53</v>
      </c>
      <c r="BQ245" s="129">
        <v>-0.5</v>
      </c>
      <c r="BR245" s="129">
        <v>-0.34</v>
      </c>
      <c r="BS245" s="129">
        <v>4.33</v>
      </c>
      <c r="BT245" s="129">
        <v>1.48</v>
      </c>
      <c r="BU245" s="129">
        <v>-2.9999999999999995E-2</v>
      </c>
      <c r="BV245" s="129">
        <v>-0.37</v>
      </c>
      <c r="BW245" s="129">
        <v>0.19</v>
      </c>
      <c r="BX245" s="129">
        <v>-0.01</v>
      </c>
      <c r="BY245" s="129">
        <v>0.61</v>
      </c>
      <c r="BZ245" s="129">
        <v>0.13000000000000003</v>
      </c>
      <c r="CA245" s="129">
        <v>0.02</v>
      </c>
      <c r="CB245" s="129">
        <v>-0.1</v>
      </c>
      <c r="CC245" s="129">
        <v>-0.01</v>
      </c>
      <c r="CD245" s="129">
        <v>-0.11</v>
      </c>
      <c r="CE245" s="129">
        <v>3.3999999999999995</v>
      </c>
      <c r="CF245" s="129">
        <v>0.88</v>
      </c>
      <c r="CG245" s="129">
        <v>0.01</v>
      </c>
      <c r="CH245" s="129">
        <v>0.57999999999999996</v>
      </c>
      <c r="CI245" s="129">
        <v>-0.02</v>
      </c>
      <c r="CJ245" s="129">
        <v>-0.39000000000000007</v>
      </c>
      <c r="CK245" s="129">
        <v>0.02</v>
      </c>
      <c r="CL245" s="129">
        <v>-0.63</v>
      </c>
      <c r="CM245" s="129">
        <v>0.37</v>
      </c>
      <c r="CN245" s="129">
        <v>-0.59</v>
      </c>
      <c r="CO245" s="129">
        <v>0.34</v>
      </c>
      <c r="CP245" s="129">
        <v>-0.34</v>
      </c>
      <c r="CQ245" s="129">
        <v>0.51</v>
      </c>
      <c r="CR245" s="129">
        <v>0.87</v>
      </c>
      <c r="CS245" s="129">
        <v>0.18</v>
      </c>
      <c r="CT245" s="129">
        <v>-0.72000000000000008</v>
      </c>
      <c r="CU245" s="129">
        <v>-0.39</v>
      </c>
      <c r="CV245" s="129">
        <v>0.66</v>
      </c>
      <c r="CW245" s="129">
        <v>-0.28999999999999998</v>
      </c>
      <c r="CX245" s="129">
        <v>0.45</v>
      </c>
      <c r="CY245" s="129">
        <v>-0.67</v>
      </c>
      <c r="CZ245" s="129">
        <v>-0.42999999999999994</v>
      </c>
      <c r="DA245" s="129">
        <v>0.6</v>
      </c>
      <c r="DB245" s="129">
        <v>0.71999999999999986</v>
      </c>
      <c r="DC245" s="129">
        <v>0.78000000000000014</v>
      </c>
      <c r="DD245" s="129">
        <v>0.79999999999999993</v>
      </c>
      <c r="DE245" s="129">
        <v>1.1399999999999999</v>
      </c>
      <c r="DF245" s="129">
        <v>0.15</v>
      </c>
      <c r="DG245" s="129">
        <v>2.9999999999999995E-2</v>
      </c>
      <c r="DH245" s="129">
        <v>0.38999999999999996</v>
      </c>
      <c r="DI245" s="129">
        <v>-0.59</v>
      </c>
      <c r="DJ245" s="129">
        <v>-0.21</v>
      </c>
      <c r="DK245" s="129">
        <v>0.06</v>
      </c>
      <c r="DL245" s="129">
        <v>0.73</v>
      </c>
      <c r="DM245" s="129">
        <v>0.03</v>
      </c>
      <c r="DN245" s="129">
        <v>0.4</v>
      </c>
      <c r="DO245" s="129">
        <v>2.64</v>
      </c>
      <c r="DP245" s="129">
        <v>2.2400000000000002</v>
      </c>
      <c r="DQ245" s="129">
        <v>0.59</v>
      </c>
      <c r="DR245" s="129">
        <v>0.16</v>
      </c>
      <c r="DS245" s="129">
        <v>0.09</v>
      </c>
      <c r="DT245" s="129">
        <v>0.02</v>
      </c>
      <c r="DU245" s="129">
        <v>-0.14000000000000001</v>
      </c>
      <c r="DV245" s="129">
        <v>-0.18</v>
      </c>
      <c r="DW245" s="129">
        <v>-0.04</v>
      </c>
      <c r="DX245" s="129">
        <v>-0.08</v>
      </c>
      <c r="DY245" s="129">
        <v>-0.5</v>
      </c>
      <c r="DZ245" s="129">
        <v>0.59</v>
      </c>
      <c r="EA245" s="129">
        <v>2.0699999999999998</v>
      </c>
      <c r="EB245" s="129">
        <v>1.19</v>
      </c>
      <c r="EC245" s="129">
        <v>0.27</v>
      </c>
      <c r="ED245" s="129">
        <v>0.08</v>
      </c>
      <c r="EE245" s="129">
        <v>-0.04</v>
      </c>
      <c r="EF245" s="129">
        <v>0.16</v>
      </c>
      <c r="EG245" s="129">
        <v>-0.33</v>
      </c>
      <c r="EH245" s="129">
        <v>0.3</v>
      </c>
      <c r="EI245" s="129">
        <v>-0.03</v>
      </c>
      <c r="EJ245" s="129">
        <v>-0.06</v>
      </c>
      <c r="EK245" s="129">
        <v>-0.18</v>
      </c>
      <c r="EL245" s="129">
        <v>0.17</v>
      </c>
      <c r="EM245" s="129">
        <v>2.57</v>
      </c>
      <c r="EN245" s="129">
        <v>1.26</v>
      </c>
      <c r="EO245" s="129">
        <v>0.66</v>
      </c>
      <c r="EP245" s="129">
        <v>0.3</v>
      </c>
      <c r="EQ245" s="129">
        <v>0.36</v>
      </c>
      <c r="ER245" s="129">
        <v>-0.47000000000000003</v>
      </c>
      <c r="ES245" s="129">
        <v>-0.01</v>
      </c>
      <c r="ET245" s="129">
        <v>0.12000000000000001</v>
      </c>
      <c r="EU245" s="129">
        <v>0.1</v>
      </c>
      <c r="EV245">
        <f>100*SUMIF('12pxv'!$E$39:$E$492,$A245,'12pxv'!H$39:H$492)/sub_peso!EV245</f>
        <v>0.09</v>
      </c>
      <c r="EW245">
        <f>100*SUMIF('12pxv'!$E$39:$E$492,$A245,'12pxv'!I$39:I$492)/sub_peso!EW245</f>
        <v>0.36</v>
      </c>
      <c r="EX245">
        <f>100*SUMIF('12pxv'!$E$39:$E$492,$A245,'12pxv'!J$39:J$492)/sub_peso!EX245</f>
        <v>-0.4</v>
      </c>
      <c r="EY245">
        <f>100*SUMIF('12pxv'!$E$39:$E$492,$A245,'12pxv'!K$39:K$492)/sub_peso!EY245</f>
        <v>1.83</v>
      </c>
      <c r="EZ245">
        <f>100*SUMIF('12pxv'!$E$39:$E$492,$A245,'12pxv'!L$39:L$492)/sub_peso!EZ245</f>
        <v>0.82</v>
      </c>
      <c r="FA245">
        <f>100*SUMIF('12pxv'!$E$39:$E$492,$A245,'12pxv'!M$39:M$492)/sub_peso!FA245</f>
        <v>0.27</v>
      </c>
      <c r="FB245">
        <f>100*SUMIF('12pxv'!$E$39:$E$492,$A245,'12pxv'!N$39:N$492)/sub_peso!FB245</f>
        <v>-8.0000000000000016E-2</v>
      </c>
      <c r="FC245">
        <f>100*SUMIF('12pxv'!$E$39:$E$492,$A245,'12pxv'!O$39:O$492)/sub_peso!FC245</f>
        <v>0.09</v>
      </c>
      <c r="FD245">
        <f>100*SUMIF('12pxv'!$E$39:$E$492,$A245,'12pxv'!P$39:P$492)/sub_peso!FD245</f>
        <v>-0.25999999999999995</v>
      </c>
      <c r="FE245">
        <f>100*SUMIF('12pxv'!$E$39:$E$492,$A245,'12pxv'!Q$39:Q$492)/sub_peso!FE245</f>
        <v>0.02</v>
      </c>
      <c r="FF245">
        <f>100*SUMIF('12pxv'!$E$39:$E$492,$A245,'12pxv'!R$39:R$492)/sub_peso!FF245</f>
        <v>0.11</v>
      </c>
      <c r="FG245">
        <f>100*SUMIF('12pxv'!$E$39:$E$492,$A245,'12pxv'!S$39:S$492)/sub_peso!FG245</f>
        <v>-0.41</v>
      </c>
      <c r="FH245">
        <f>100*SUMIF('12pxv'!$E$39:$E$492,$A245,'12pxv'!T$39:T$492)/sub_peso!FH245</f>
        <v>0.17</v>
      </c>
      <c r="FI245">
        <f>100*SUMIF('12pxv'!$E$39:$E$492,$A245,'12pxv'!U$39:U$492)/sub_peso!FI245</f>
        <v>-0.04</v>
      </c>
      <c r="FJ245">
        <f>100*SUMIF('12pxv'!$E$39:$E$492,$A245,'12pxv'!V$39:V$492)/sub_peso!FJ245</f>
        <v>-2.9999999999999995E-2</v>
      </c>
      <c r="FK245">
        <f>100*SUMIF('12pxv'!$E$39:$E$492,$A245,'12pxv'!W$39:W$492)/sub_peso!FK245</f>
        <v>2.99</v>
      </c>
      <c r="FL245">
        <f>100*SUMIF('12pxv'!$E$39:$E$492,$A245,'12pxv'!X$39:X$492)/sub_peso!FL245</f>
        <v>1.27</v>
      </c>
      <c r="FM245">
        <f>100*SUMIF('12pxv'!$E$39:$E$492,$A245,'12pxv'!Y$39:Y$492)/sub_peso!FM245</f>
        <v>0.39</v>
      </c>
      <c r="FN245">
        <f>100*SUMIF('12pxv'!$E$39:$E$492,$A245,'12pxv'!Z$39:Z$492)/sub_peso!FN245</f>
        <v>-0.01</v>
      </c>
      <c r="FO245">
        <f>100*SUMIF('12pxv'!$E$39:$E$492,$A245,'12pxv'!AA$39:AA$492)/sub_peso!FO245</f>
        <v>-0.13</v>
      </c>
      <c r="FP245">
        <f>100*SUMIF('12pxv'!$E$39:$E$492,$A245,'12pxv'!AB$39:AB$492)/sub_peso!FP245</f>
        <v>0.10000000000000002</v>
      </c>
      <c r="FQ245">
        <f>100*SUMIF('12pxv'!$E$39:$E$492,$A245,'12pxv'!AC$39:AC$492)/sub_peso!FQ245</f>
        <v>-0.34</v>
      </c>
      <c r="FR245">
        <f>100*SUMIF('12pxv'!$E$39:$E$492,$A245,'12pxv'!AD$39:AD$492)/sub_peso!FR245</f>
        <v>0.04</v>
      </c>
      <c r="FS245">
        <f>100*SUMIF('12pxv'!$E$39:$E$492,$A245,'12pxv'!AE$39:AE$492)/sub_peso!FS245</f>
        <v>0</v>
      </c>
      <c r="FT245">
        <f>100*SUMIF('12pxv'!$E$39:$E$492,$A245,'12pxv'!AF$39:AF$492)/sub_peso!FT245</f>
        <v>0.22</v>
      </c>
      <c r="FU245">
        <f>100*SUMIF('12pxv'!$E$39:$E$492,$A245,'12pxv'!AG$39:AG$492)/sub_peso!FU245</f>
        <v>0.53</v>
      </c>
      <c r="FV245">
        <f>100*SUMIF('12pxv'!$E$39:$E$492,$A245,'12pxv'!AH$39:AH$492)/sub_peso!FV245</f>
        <v>0.22</v>
      </c>
      <c r="FW245">
        <f>100*SUMIF('12pxv'!$E$39:$E$492,$A245,'12pxv'!AI$39:AI$492)/sub_peso!FW245</f>
        <v>2.0100000000000002</v>
      </c>
      <c r="FX245">
        <f>100*SUMIF('12pxv'!$E$39:$E$492,$A245,'12pxv'!AJ$39:AJ$492)/sub_peso!FX245</f>
        <v>0.87</v>
      </c>
      <c r="FY245">
        <f>100*SUMIF('12pxv'!$E$39:$E$492,$A245,'12pxv'!AK$39:AK$492)/sub_peso!FY245</f>
        <v>-0.19</v>
      </c>
      <c r="FZ245">
        <f>100*SUMIF('12pxv'!$E$39:$E$492,$A245,'12pxv'!AL$39:AL$492)/sub_peso!FZ245</f>
        <v>0.08</v>
      </c>
      <c r="GA245">
        <f>100*SUMIF('12pxv'!$E$39:$E$492,$A245,'12pxv'!AM$39:AM$492)/sub_peso!GA245</f>
        <v>0.23</v>
      </c>
      <c r="GB245">
        <f>100*SUMIF('12pxv'!$E$39:$E$492,$A245,'12pxv'!AN$39:AN$492)/sub_peso!GB245</f>
        <v>-0.31000000000000005</v>
      </c>
    </row>
    <row r="246" spans="1:184" x14ac:dyDescent="0.25">
      <c r="A246" s="60">
        <v>6101007</v>
      </c>
      <c r="B246" s="56" t="s">
        <v>248</v>
      </c>
      <c r="C246" s="129">
        <v>1.38</v>
      </c>
      <c r="D246" s="129">
        <v>0.93999999999999984</v>
      </c>
      <c r="E246" s="129">
        <v>0.28999999999999998</v>
      </c>
      <c r="F246" s="129">
        <v>-0.12</v>
      </c>
      <c r="G246" s="129">
        <v>-0.14000000000000001</v>
      </c>
      <c r="H246" s="129">
        <v>0.39</v>
      </c>
      <c r="I246" s="129">
        <v>-0.02</v>
      </c>
      <c r="J246" s="129">
        <v>0.14000000000000001</v>
      </c>
      <c r="K246" s="129">
        <v>-0.05</v>
      </c>
      <c r="L246" s="129">
        <v>-0.42</v>
      </c>
      <c r="M246" s="129">
        <v>0.82</v>
      </c>
      <c r="N246" s="129">
        <v>1.3</v>
      </c>
      <c r="O246" s="129">
        <v>-0.56999999999999995</v>
      </c>
      <c r="P246" s="129">
        <v>-0.53</v>
      </c>
      <c r="Q246" s="129">
        <v>-0.91</v>
      </c>
      <c r="R246" s="129">
        <v>-0.54</v>
      </c>
      <c r="S246" s="129">
        <v>0.2</v>
      </c>
      <c r="T246" s="129">
        <v>-0.04</v>
      </c>
      <c r="U246" s="129">
        <v>1.98</v>
      </c>
      <c r="V246" s="129">
        <v>0.39</v>
      </c>
      <c r="W246" s="129">
        <v>0.39</v>
      </c>
      <c r="X246" s="129">
        <v>-1.02</v>
      </c>
      <c r="Y246" s="129">
        <v>-2.1599999999999997</v>
      </c>
      <c r="Z246" s="129">
        <v>-0.56000000000000005</v>
      </c>
      <c r="AA246" s="129">
        <v>-0.31</v>
      </c>
      <c r="AB246" s="129">
        <v>-0.19</v>
      </c>
      <c r="AC246" s="129">
        <v>0.18</v>
      </c>
      <c r="AD246" s="129">
        <v>0.54</v>
      </c>
      <c r="AE246" s="129">
        <v>1.6</v>
      </c>
      <c r="AF246" s="129">
        <v>0.7400000000000001</v>
      </c>
      <c r="AG246" s="129">
        <v>1.58</v>
      </c>
      <c r="AH246" s="129">
        <v>1.66</v>
      </c>
      <c r="AI246" s="129">
        <v>-0.04</v>
      </c>
      <c r="AJ246" s="129">
        <v>7.0000000000000007E-2</v>
      </c>
      <c r="AK246" s="129">
        <v>0.05</v>
      </c>
      <c r="AL246" s="129">
        <v>0.32</v>
      </c>
      <c r="AM246" s="129">
        <v>7.0000000000000007E-2</v>
      </c>
      <c r="AN246" s="129">
        <v>-0.36</v>
      </c>
      <c r="AO246" s="129">
        <v>-0.06</v>
      </c>
      <c r="AP246" s="129">
        <v>-0.14999999999999997</v>
      </c>
      <c r="AQ246" s="129">
        <v>6.6199999999999992</v>
      </c>
      <c r="AR246" s="129">
        <v>1.64</v>
      </c>
      <c r="AS246" s="129">
        <v>-0.34</v>
      </c>
      <c r="AT246" s="129">
        <v>4.6500000000000004</v>
      </c>
      <c r="AU246" s="129">
        <v>3.22</v>
      </c>
      <c r="AV246" s="129">
        <v>-0.48</v>
      </c>
      <c r="AW246" s="129">
        <v>-0.2</v>
      </c>
      <c r="AX246" s="129">
        <v>3.0000000000000002E-2</v>
      </c>
      <c r="AY246" s="129">
        <v>0.69999999999999984</v>
      </c>
      <c r="AZ246" s="129">
        <v>0.67</v>
      </c>
      <c r="BA246" s="129">
        <v>0.52</v>
      </c>
      <c r="BB246" s="129">
        <v>-1.1499999999999999</v>
      </c>
      <c r="BC246" s="129">
        <v>0.8</v>
      </c>
      <c r="BD246" s="129">
        <v>-0.01</v>
      </c>
      <c r="BE246" s="129">
        <v>-0.27</v>
      </c>
      <c r="BF246" s="129">
        <v>-0.03</v>
      </c>
      <c r="BG246" s="129">
        <v>2.2599999999999998</v>
      </c>
      <c r="BH246" s="129">
        <v>2.1</v>
      </c>
      <c r="BI246" s="129">
        <v>0.38</v>
      </c>
      <c r="BJ246" s="129">
        <v>0.24</v>
      </c>
      <c r="BK246" s="129">
        <v>0.1</v>
      </c>
      <c r="BL246" s="129">
        <v>-0.47</v>
      </c>
      <c r="BM246" s="129">
        <v>-0.38</v>
      </c>
      <c r="BN246" s="129">
        <v>-0.14000000000000001</v>
      </c>
      <c r="BO246" s="129">
        <v>0.26999999999999996</v>
      </c>
      <c r="BP246" s="129">
        <v>-0.20999999999999996</v>
      </c>
      <c r="BQ246" s="129">
        <v>0.81</v>
      </c>
      <c r="BR246" s="129">
        <v>0.03</v>
      </c>
      <c r="BS246" s="129">
        <v>4.6900000000000013</v>
      </c>
      <c r="BT246" s="129">
        <v>2.0099999999999998</v>
      </c>
      <c r="BU246" s="129">
        <v>-0.93</v>
      </c>
      <c r="BV246" s="129">
        <v>-0.45999999999999996</v>
      </c>
      <c r="BW246" s="129">
        <v>1.03</v>
      </c>
      <c r="BX246" s="129">
        <v>-0.2</v>
      </c>
      <c r="BY246" s="129">
        <v>0.28999999999999998</v>
      </c>
      <c r="BZ246" s="129">
        <v>-0.41</v>
      </c>
      <c r="CA246" s="129">
        <v>0.37</v>
      </c>
      <c r="CB246" s="129">
        <v>-7.9999999999999988E-2</v>
      </c>
      <c r="CC246" s="129">
        <v>-0.03</v>
      </c>
      <c r="CD246" s="129">
        <v>0.45</v>
      </c>
      <c r="CE246" s="129">
        <v>2.52</v>
      </c>
      <c r="CF246" s="129">
        <v>0.33000000000000007</v>
      </c>
      <c r="CG246" s="129">
        <v>0.39</v>
      </c>
      <c r="CH246" s="129">
        <v>0.09</v>
      </c>
      <c r="CI246" s="129">
        <v>-0.47</v>
      </c>
      <c r="CJ246" s="129">
        <v>0.37</v>
      </c>
      <c r="CK246" s="129">
        <v>-0.12</v>
      </c>
      <c r="CL246" s="129">
        <v>5.9999999999999991E-2</v>
      </c>
      <c r="CM246" s="129">
        <v>0.11</v>
      </c>
      <c r="CN246" s="129">
        <v>-6.0000000000000012E-2</v>
      </c>
      <c r="CO246" s="129">
        <v>0.57999999999999996</v>
      </c>
      <c r="CP246" s="129">
        <v>-0.79</v>
      </c>
      <c r="CQ246" s="129">
        <v>0.52000000000000013</v>
      </c>
      <c r="CR246" s="129">
        <v>0.67</v>
      </c>
      <c r="CS246" s="129">
        <v>-0.44000000000000006</v>
      </c>
      <c r="CT246" s="129">
        <v>-0.56000000000000005</v>
      </c>
      <c r="CU246" s="129">
        <v>0.24</v>
      </c>
      <c r="CV246" s="129">
        <v>0.86</v>
      </c>
      <c r="CW246" s="129">
        <v>0.02</v>
      </c>
      <c r="CX246" s="129">
        <v>0.90000000000000013</v>
      </c>
      <c r="CY246" s="129">
        <v>-0.97</v>
      </c>
      <c r="CZ246" s="129">
        <v>-0.36</v>
      </c>
      <c r="DA246" s="129">
        <v>0.55000000000000016</v>
      </c>
      <c r="DB246" s="129">
        <v>-0.94</v>
      </c>
      <c r="DC246" s="129">
        <v>-0.62</v>
      </c>
      <c r="DD246" s="129">
        <v>0.51</v>
      </c>
      <c r="DE246" s="129">
        <v>-0.13</v>
      </c>
      <c r="DF246" s="129">
        <v>-0.73</v>
      </c>
      <c r="DG246" s="129">
        <v>0.78000000000000014</v>
      </c>
      <c r="DH246" s="129">
        <v>-0.40999999999999992</v>
      </c>
      <c r="DI246" s="129">
        <v>-0.12</v>
      </c>
      <c r="DJ246" s="129">
        <v>0.14000000000000001</v>
      </c>
      <c r="DK246" s="129">
        <v>-0.10999999999999999</v>
      </c>
      <c r="DL246" s="129">
        <v>0.42</v>
      </c>
      <c r="DM246" s="129">
        <v>-0.12</v>
      </c>
      <c r="DN246" s="129">
        <v>0.22000000000000003</v>
      </c>
      <c r="DO246" s="129">
        <v>3.1299999999999994</v>
      </c>
      <c r="DP246" s="129">
        <v>1.88</v>
      </c>
      <c r="DQ246" s="129">
        <v>0.51</v>
      </c>
      <c r="DR246" s="129">
        <v>0.05</v>
      </c>
      <c r="DS246" s="129">
        <v>0.22</v>
      </c>
      <c r="DT246" s="129">
        <v>-0.27</v>
      </c>
      <c r="DU246" s="129">
        <v>-7.0000000000000007E-2</v>
      </c>
      <c r="DV246" s="129">
        <v>-0.24</v>
      </c>
      <c r="DW246" s="129">
        <v>0.17</v>
      </c>
      <c r="DX246" s="129">
        <v>0.21999999999999997</v>
      </c>
      <c r="DY246" s="129">
        <v>-0.12</v>
      </c>
      <c r="DZ246" s="129">
        <v>0.28000000000000003</v>
      </c>
      <c r="EA246" s="129">
        <v>2.6400000000000006</v>
      </c>
      <c r="EB246" s="129">
        <v>1.33</v>
      </c>
      <c r="EC246" s="129">
        <v>5.000000000000001E-2</v>
      </c>
      <c r="ED246" s="129">
        <v>-0.16</v>
      </c>
      <c r="EE246" s="129">
        <v>-0.34</v>
      </c>
      <c r="EF246" s="129">
        <v>0.4</v>
      </c>
      <c r="EG246" s="129">
        <v>-0.21999999999999997</v>
      </c>
      <c r="EH246" s="129">
        <v>0.03</v>
      </c>
      <c r="EI246" s="129">
        <v>0.23</v>
      </c>
      <c r="EJ246" s="129">
        <v>-0.13</v>
      </c>
      <c r="EK246" s="129">
        <v>-0.51</v>
      </c>
      <c r="EL246" s="129">
        <v>0.37999999999999995</v>
      </c>
      <c r="EM246" s="129">
        <v>2.85</v>
      </c>
      <c r="EN246" s="129">
        <v>1.64</v>
      </c>
      <c r="EO246" s="129">
        <v>0.49</v>
      </c>
      <c r="EP246" s="129">
        <v>-0.14000000000000001</v>
      </c>
      <c r="EQ246" s="129">
        <v>-0.21</v>
      </c>
      <c r="ER246" s="129">
        <v>-1.08</v>
      </c>
      <c r="ES246" s="129">
        <v>-0.25</v>
      </c>
      <c r="ET246" s="129">
        <v>0.7</v>
      </c>
      <c r="EU246" s="129">
        <v>0.42999999999999994</v>
      </c>
      <c r="EV246">
        <f>100*SUMIF('12pxv'!$E$39:$E$492,$A246,'12pxv'!H$39:H$492)/sub_peso!EV246</f>
        <v>0.24</v>
      </c>
      <c r="EW246">
        <f>100*SUMIF('12pxv'!$E$39:$E$492,$A246,'12pxv'!I$39:I$492)/sub_peso!EW246</f>
        <v>0.73999999999999988</v>
      </c>
      <c r="EX246">
        <f>100*SUMIF('12pxv'!$E$39:$E$492,$A246,'12pxv'!J$39:J$492)/sub_peso!EX246</f>
        <v>0.01</v>
      </c>
      <c r="EY246">
        <f>100*SUMIF('12pxv'!$E$39:$E$492,$A246,'12pxv'!K$39:K$492)/sub_peso!EY246</f>
        <v>1.64</v>
      </c>
      <c r="EZ246">
        <f>100*SUMIF('12pxv'!$E$39:$E$492,$A246,'12pxv'!L$39:L$492)/sub_peso!EZ246</f>
        <v>1.83</v>
      </c>
      <c r="FA246">
        <f>100*SUMIF('12pxv'!$E$39:$E$492,$A246,'12pxv'!M$39:M$492)/sub_peso!FA246</f>
        <v>-0.27</v>
      </c>
      <c r="FB246">
        <f>100*SUMIF('12pxv'!$E$39:$E$492,$A246,'12pxv'!N$39:N$492)/sub_peso!FB246</f>
        <v>0.34</v>
      </c>
      <c r="FC246">
        <f>100*SUMIF('12pxv'!$E$39:$E$492,$A246,'12pxv'!O$39:O$492)/sub_peso!FC246</f>
        <v>0.21</v>
      </c>
      <c r="FD246">
        <f>100*SUMIF('12pxv'!$E$39:$E$492,$A246,'12pxv'!P$39:P$492)/sub_peso!FD246</f>
        <v>-0.09</v>
      </c>
      <c r="FE246">
        <f>100*SUMIF('12pxv'!$E$39:$E$492,$A246,'12pxv'!Q$39:Q$492)/sub_peso!FE246</f>
        <v>-0.24</v>
      </c>
      <c r="FF246">
        <f>100*SUMIF('12pxv'!$E$39:$E$492,$A246,'12pxv'!R$39:R$492)/sub_peso!FF246</f>
        <v>0.21</v>
      </c>
      <c r="FG246">
        <f>100*SUMIF('12pxv'!$E$39:$E$492,$A246,'12pxv'!S$39:S$492)/sub_peso!FG246</f>
        <v>-0.32999999999999996</v>
      </c>
      <c r="FH246">
        <f>100*SUMIF('12pxv'!$E$39:$E$492,$A246,'12pxv'!T$39:T$492)/sub_peso!FH246</f>
        <v>-0.25</v>
      </c>
      <c r="FI246">
        <f>100*SUMIF('12pxv'!$E$39:$E$492,$A246,'12pxv'!U$39:U$492)/sub_peso!FI246</f>
        <v>0.79</v>
      </c>
      <c r="FJ246">
        <f>100*SUMIF('12pxv'!$E$39:$E$492,$A246,'12pxv'!V$39:V$492)/sub_peso!FJ246</f>
        <v>-0.11</v>
      </c>
      <c r="FK246">
        <f>100*SUMIF('12pxv'!$E$39:$E$492,$A246,'12pxv'!W$39:W$492)/sub_peso!FK246</f>
        <v>2.94</v>
      </c>
      <c r="FL246">
        <f>100*SUMIF('12pxv'!$E$39:$E$492,$A246,'12pxv'!X$39:X$492)/sub_peso!FL246</f>
        <v>1.5300000000000002</v>
      </c>
      <c r="FM246">
        <f>100*SUMIF('12pxv'!$E$39:$E$492,$A246,'12pxv'!Y$39:Y$492)/sub_peso!FM246</f>
        <v>0.37999999999999995</v>
      </c>
      <c r="FN246">
        <f>100*SUMIF('12pxv'!$E$39:$E$492,$A246,'12pxv'!Z$39:Z$492)/sub_peso!FN246</f>
        <v>0.02</v>
      </c>
      <c r="FO246">
        <f>100*SUMIF('12pxv'!$E$39:$E$492,$A246,'12pxv'!AA$39:AA$492)/sub_peso!FO246</f>
        <v>-9.0000000000000011E-2</v>
      </c>
      <c r="FP246">
        <f>100*SUMIF('12pxv'!$E$39:$E$492,$A246,'12pxv'!AB$39:AB$492)/sub_peso!FP246</f>
        <v>-0.30000000000000004</v>
      </c>
      <c r="FQ246">
        <f>100*SUMIF('12pxv'!$E$39:$E$492,$A246,'12pxv'!AC$39:AC$492)/sub_peso!FQ246</f>
        <v>-0.03</v>
      </c>
      <c r="FR246">
        <f>100*SUMIF('12pxv'!$E$39:$E$492,$A246,'12pxv'!AD$39:AD$492)/sub_peso!FR246</f>
        <v>0.08</v>
      </c>
      <c r="FS246">
        <f>100*SUMIF('12pxv'!$E$39:$E$492,$A246,'12pxv'!AE$39:AE$492)/sub_peso!FS246</f>
        <v>-0.15000000000000002</v>
      </c>
      <c r="FT246">
        <f>100*SUMIF('12pxv'!$E$39:$E$492,$A246,'12pxv'!AF$39:AF$492)/sub_peso!FT246</f>
        <v>0.68</v>
      </c>
      <c r="FU246">
        <f>100*SUMIF('12pxv'!$E$39:$E$492,$A246,'12pxv'!AG$39:AG$492)/sub_peso!FU246</f>
        <v>0.28000000000000003</v>
      </c>
      <c r="FV246">
        <f>100*SUMIF('12pxv'!$E$39:$E$492,$A246,'12pxv'!AH$39:AH$492)/sub_peso!FV246</f>
        <v>-0.06</v>
      </c>
      <c r="FW246">
        <f>100*SUMIF('12pxv'!$E$39:$E$492,$A246,'12pxv'!AI$39:AI$492)/sub_peso!FW246</f>
        <v>2.82</v>
      </c>
      <c r="FX246">
        <f>100*SUMIF('12pxv'!$E$39:$E$492,$A246,'12pxv'!AJ$39:AJ$492)/sub_peso!FX246</f>
        <v>1.1600000000000001</v>
      </c>
      <c r="FY246">
        <f>100*SUMIF('12pxv'!$E$39:$E$492,$A246,'12pxv'!AK$39:AK$492)/sub_peso!FY246</f>
        <v>-0.13999999999999999</v>
      </c>
      <c r="FZ246">
        <f>100*SUMIF('12pxv'!$E$39:$E$492,$A246,'12pxv'!AL$39:AL$492)/sub_peso!FZ246</f>
        <v>0.54000000000000015</v>
      </c>
      <c r="GA246">
        <f>100*SUMIF('12pxv'!$E$39:$E$492,$A246,'12pxv'!AM$39:AM$492)/sub_peso!GA246</f>
        <v>0.32</v>
      </c>
      <c r="GB246">
        <f>100*SUMIF('12pxv'!$E$39:$E$492,$A246,'12pxv'!AN$39:AN$492)/sub_peso!GB246</f>
        <v>0.18999999999999997</v>
      </c>
    </row>
    <row r="247" spans="1:184" x14ac:dyDescent="0.25">
      <c r="A247" s="60">
        <v>6101009</v>
      </c>
      <c r="B247" s="56" t="s">
        <v>249</v>
      </c>
      <c r="C247" s="129">
        <v>2.39</v>
      </c>
      <c r="D247" s="129">
        <v>-0.09</v>
      </c>
      <c r="E247" s="129">
        <v>0.49</v>
      </c>
      <c r="F247" s="129">
        <v>-7.0000000000000007E-2</v>
      </c>
      <c r="G247" s="129">
        <v>-0.41000000000000003</v>
      </c>
      <c r="H247" s="129">
        <v>1.21</v>
      </c>
      <c r="I247" s="129">
        <v>0.15</v>
      </c>
      <c r="J247" s="129">
        <v>-0.08</v>
      </c>
      <c r="K247" s="129">
        <v>-0.22000000000000003</v>
      </c>
      <c r="L247" s="129">
        <v>7.9999999999999988E-2</v>
      </c>
      <c r="M247" s="129">
        <v>0.92999999999999994</v>
      </c>
      <c r="N247" s="129">
        <v>0.68</v>
      </c>
      <c r="O247" s="129">
        <v>-0.61999999999999988</v>
      </c>
      <c r="P247" s="129">
        <v>0.24</v>
      </c>
      <c r="Q247" s="129">
        <v>-0.56000000000000005</v>
      </c>
      <c r="R247" s="129">
        <v>-1.08</v>
      </c>
      <c r="S247" s="129">
        <v>0.49000000000000005</v>
      </c>
      <c r="T247" s="129">
        <v>-0.34999999999999992</v>
      </c>
      <c r="U247" s="129">
        <v>1.8100000000000003</v>
      </c>
      <c r="V247" s="129">
        <v>2.02</v>
      </c>
      <c r="W247" s="129">
        <v>0.68</v>
      </c>
      <c r="X247" s="129">
        <v>0.42</v>
      </c>
      <c r="Y247" s="129">
        <v>-1.89</v>
      </c>
      <c r="Z247" s="129">
        <v>-0.15</v>
      </c>
      <c r="AA247" s="129">
        <v>-0.87</v>
      </c>
      <c r="AB247" s="129">
        <v>0.28999999999999998</v>
      </c>
      <c r="AC247" s="129">
        <v>0.09</v>
      </c>
      <c r="AD247" s="129">
        <v>0.49</v>
      </c>
      <c r="AE247" s="129">
        <v>1.75</v>
      </c>
      <c r="AF247" s="129">
        <v>0.14000000000000001</v>
      </c>
      <c r="AG247" s="129">
        <v>2.11</v>
      </c>
      <c r="AH247" s="129">
        <v>1.87</v>
      </c>
      <c r="AI247" s="129">
        <v>0.6</v>
      </c>
      <c r="AJ247" s="129">
        <v>-0.31</v>
      </c>
      <c r="AK247" s="129">
        <v>0.13</v>
      </c>
      <c r="AL247" s="129">
        <v>0.52</v>
      </c>
      <c r="AM247" s="129">
        <v>0.15</v>
      </c>
      <c r="AN247" s="129">
        <v>-0.01</v>
      </c>
      <c r="AO247" s="129">
        <v>-0.45</v>
      </c>
      <c r="AP247" s="129">
        <v>0.70000000000000007</v>
      </c>
      <c r="AQ247" s="129">
        <v>6.76</v>
      </c>
      <c r="AR247" s="129">
        <v>1.5700000000000003</v>
      </c>
      <c r="AS247" s="129">
        <v>-0.83000000000000007</v>
      </c>
      <c r="AT247" s="129">
        <v>5.08</v>
      </c>
      <c r="AU247" s="129">
        <v>3.1400000000000006</v>
      </c>
      <c r="AV247" s="129">
        <v>0.55000000000000004</v>
      </c>
      <c r="AW247" s="129">
        <v>-0.5</v>
      </c>
      <c r="AX247" s="129">
        <v>0.18</v>
      </c>
      <c r="AY247" s="129">
        <v>0.21999999999999997</v>
      </c>
      <c r="AZ247" s="129">
        <v>0.51</v>
      </c>
      <c r="BA247" s="129">
        <v>0.93000000000000016</v>
      </c>
      <c r="BB247" s="129">
        <v>-0.11</v>
      </c>
      <c r="BC247" s="129">
        <v>1.1100000000000001</v>
      </c>
      <c r="BD247" s="129">
        <v>-0.21</v>
      </c>
      <c r="BE247" s="129">
        <v>-0.87999999999999989</v>
      </c>
      <c r="BF247" s="129">
        <v>0.80999999999999994</v>
      </c>
      <c r="BG247" s="129">
        <v>1.8499999999999999</v>
      </c>
      <c r="BH247" s="129">
        <v>2.23</v>
      </c>
      <c r="BI247" s="129">
        <v>0.59</v>
      </c>
      <c r="BJ247" s="129">
        <v>6.0000000000000005E-2</v>
      </c>
      <c r="BK247" s="129">
        <v>0.14000000000000001</v>
      </c>
      <c r="BL247" s="129">
        <v>-0.05</v>
      </c>
      <c r="BM247" s="129">
        <v>-0.21000000000000002</v>
      </c>
      <c r="BN247" s="129">
        <v>7.0000000000000007E-2</v>
      </c>
      <c r="BO247" s="129">
        <v>-0.4</v>
      </c>
      <c r="BP247" s="129">
        <v>0.46999999999999992</v>
      </c>
      <c r="BQ247" s="129">
        <v>-0.17</v>
      </c>
      <c r="BR247" s="129">
        <v>-0.14000000000000001</v>
      </c>
      <c r="BS247" s="129">
        <v>4.1399999999999997</v>
      </c>
      <c r="BT247" s="129">
        <v>1.6299999999999997</v>
      </c>
      <c r="BU247" s="129">
        <v>0.03</v>
      </c>
      <c r="BV247" s="129">
        <v>8.9999999999999983E-2</v>
      </c>
      <c r="BW247" s="129">
        <v>-0.1</v>
      </c>
      <c r="BX247" s="129">
        <v>-0.1</v>
      </c>
      <c r="BY247" s="129">
        <v>0.63</v>
      </c>
      <c r="BZ247" s="129">
        <v>0.08</v>
      </c>
      <c r="CA247" s="129">
        <v>0.23000000000000004</v>
      </c>
      <c r="CB247" s="129">
        <v>-0.41999999999999993</v>
      </c>
      <c r="CC247" s="129">
        <v>-0.22</v>
      </c>
      <c r="CD247" s="129">
        <v>0.78</v>
      </c>
      <c r="CE247" s="129">
        <v>2.09</v>
      </c>
      <c r="CF247" s="129">
        <v>0.94</v>
      </c>
      <c r="CG247" s="129">
        <v>-3.0000000000000002E-2</v>
      </c>
      <c r="CH247" s="129">
        <v>0.35</v>
      </c>
      <c r="CI247" s="129">
        <v>0.16999999999999998</v>
      </c>
      <c r="CJ247" s="129">
        <v>0.1</v>
      </c>
      <c r="CK247" s="129">
        <v>-7.0000000000000007E-2</v>
      </c>
      <c r="CL247" s="129">
        <v>-0.37</v>
      </c>
      <c r="CM247" s="129">
        <v>0.06</v>
      </c>
      <c r="CN247" s="129">
        <v>-0.03</v>
      </c>
      <c r="CO247" s="129">
        <v>0.11</v>
      </c>
      <c r="CP247" s="129">
        <v>-0.55000000000000004</v>
      </c>
      <c r="CQ247" s="129">
        <v>0.76</v>
      </c>
      <c r="CR247" s="129">
        <v>0.82999999999999985</v>
      </c>
      <c r="CS247" s="129">
        <v>-0.66</v>
      </c>
      <c r="CT247" s="129">
        <v>-0.55000000000000004</v>
      </c>
      <c r="CU247" s="129">
        <v>-1.9999999999999997E-2</v>
      </c>
      <c r="CV247" s="129">
        <v>-0.12</v>
      </c>
      <c r="CW247" s="129">
        <v>0.4</v>
      </c>
      <c r="CX247" s="129">
        <v>0.79</v>
      </c>
      <c r="CY247" s="129">
        <v>-1.08</v>
      </c>
      <c r="CZ247" s="129">
        <v>-0.06</v>
      </c>
      <c r="DA247" s="129">
        <v>0.5</v>
      </c>
      <c r="DB247" s="129">
        <v>0.17999999999999997</v>
      </c>
      <c r="DC247" s="129">
        <v>1.07</v>
      </c>
      <c r="DD247" s="129">
        <v>1.02</v>
      </c>
      <c r="DE247" s="129">
        <v>0.74</v>
      </c>
      <c r="DF247" s="129">
        <v>0.4</v>
      </c>
      <c r="DG247" s="129">
        <v>-0.14000000000000001</v>
      </c>
      <c r="DH247" s="129">
        <v>-0.04</v>
      </c>
      <c r="DI247" s="129">
        <v>-0.35</v>
      </c>
      <c r="DJ247" s="129">
        <v>-0.05</v>
      </c>
      <c r="DK247" s="129">
        <v>-0.34999999999999992</v>
      </c>
      <c r="DL247" s="129">
        <v>0.51</v>
      </c>
      <c r="DM247" s="129">
        <v>-0.44999999999999996</v>
      </c>
      <c r="DN247" s="129">
        <v>0.70999999999999985</v>
      </c>
      <c r="DO247" s="129">
        <v>2.6</v>
      </c>
      <c r="DP247" s="129">
        <v>1.55</v>
      </c>
      <c r="DQ247" s="129">
        <v>0.23999999999999996</v>
      </c>
      <c r="DR247" s="129">
        <v>0.41</v>
      </c>
      <c r="DS247" s="129">
        <v>0.67000000000000015</v>
      </c>
      <c r="DT247" s="129">
        <v>-0.09</v>
      </c>
      <c r="DU247" s="129">
        <v>-0.38</v>
      </c>
      <c r="DV247" s="129">
        <v>-0.13</v>
      </c>
      <c r="DW247" s="129">
        <v>0</v>
      </c>
      <c r="DX247" s="129">
        <v>0.33999999999999997</v>
      </c>
      <c r="DY247" s="129">
        <v>-0.45999999999999996</v>
      </c>
      <c r="DZ247" s="129">
        <v>0.99</v>
      </c>
      <c r="EA247" s="129">
        <v>0.93000000000000016</v>
      </c>
      <c r="EB247" s="129">
        <v>1.06</v>
      </c>
      <c r="EC247" s="129">
        <v>0.68999999999999984</v>
      </c>
      <c r="ED247" s="129">
        <v>-0.39000000000000007</v>
      </c>
      <c r="EE247" s="129">
        <v>-0.15</v>
      </c>
      <c r="EF247" s="129">
        <v>0.28000000000000003</v>
      </c>
      <c r="EG247" s="129">
        <v>-0.52</v>
      </c>
      <c r="EH247" s="129">
        <v>-0.31</v>
      </c>
      <c r="EI247" s="129">
        <v>-0.28999999999999998</v>
      </c>
      <c r="EJ247" s="129">
        <v>0.13</v>
      </c>
      <c r="EK247" s="129">
        <v>-0.68</v>
      </c>
      <c r="EL247" s="129">
        <v>0.63</v>
      </c>
      <c r="EM247" s="129">
        <v>1.88</v>
      </c>
      <c r="EN247" s="129">
        <v>1.67</v>
      </c>
      <c r="EO247" s="129">
        <v>0.2</v>
      </c>
      <c r="EP247" s="129">
        <v>0.53</v>
      </c>
      <c r="EQ247" s="129">
        <v>0.14000000000000001</v>
      </c>
      <c r="ER247" s="129">
        <v>-0.16</v>
      </c>
      <c r="ES247" s="129">
        <v>0.47000000000000003</v>
      </c>
      <c r="ET247" s="129">
        <v>0.16</v>
      </c>
      <c r="EU247" s="129">
        <v>-0.11999999999999998</v>
      </c>
      <c r="EV247">
        <f>100*SUMIF('12pxv'!$E$39:$E$492,$A247,'12pxv'!H$39:H$492)/sub_peso!EV247</f>
        <v>0.23</v>
      </c>
      <c r="EW247">
        <f>100*SUMIF('12pxv'!$E$39:$E$492,$A247,'12pxv'!I$39:I$492)/sub_peso!EW247</f>
        <v>0.37</v>
      </c>
      <c r="EX247">
        <f>100*SUMIF('12pxv'!$E$39:$E$492,$A247,'12pxv'!J$39:J$492)/sub_peso!EX247</f>
        <v>-0.13</v>
      </c>
      <c r="EY247">
        <f>100*SUMIF('12pxv'!$E$39:$E$492,$A247,'12pxv'!K$39:K$492)/sub_peso!EY247</f>
        <v>2.52</v>
      </c>
      <c r="EZ247">
        <f>100*SUMIF('12pxv'!$E$39:$E$492,$A247,'12pxv'!L$39:L$492)/sub_peso!EZ247</f>
        <v>0.76</v>
      </c>
      <c r="FA247">
        <f>100*SUMIF('12pxv'!$E$39:$E$492,$A247,'12pxv'!M$39:M$492)/sub_peso!FA247</f>
        <v>0.01</v>
      </c>
      <c r="FB247">
        <f>100*SUMIF('12pxv'!$E$39:$E$492,$A247,'12pxv'!N$39:N$492)/sub_peso!FB247</f>
        <v>-0.23</v>
      </c>
      <c r="FC247">
        <f>100*SUMIF('12pxv'!$E$39:$E$492,$A247,'12pxv'!O$39:O$492)/sub_peso!FC247</f>
        <v>0.26</v>
      </c>
      <c r="FD247">
        <f>100*SUMIF('12pxv'!$E$39:$E$492,$A247,'12pxv'!P$39:P$492)/sub_peso!FD247</f>
        <v>-0.01</v>
      </c>
      <c r="FE247">
        <f>100*SUMIF('12pxv'!$E$39:$E$492,$A247,'12pxv'!Q$39:Q$492)/sub_peso!FE247</f>
        <v>-7.0000000000000007E-2</v>
      </c>
      <c r="FF247">
        <f>100*SUMIF('12pxv'!$E$39:$E$492,$A247,'12pxv'!R$39:R$492)/sub_peso!FF247</f>
        <v>0.48</v>
      </c>
      <c r="FG247">
        <f>100*SUMIF('12pxv'!$E$39:$E$492,$A247,'12pxv'!S$39:S$492)/sub_peso!FG247</f>
        <v>-0.02</v>
      </c>
      <c r="FH247">
        <f>100*SUMIF('12pxv'!$E$39:$E$492,$A247,'12pxv'!T$39:T$492)/sub_peso!FH247</f>
        <v>0.01</v>
      </c>
      <c r="FI247">
        <f>100*SUMIF('12pxv'!$E$39:$E$492,$A247,'12pxv'!U$39:U$492)/sub_peso!FI247</f>
        <v>-0.09</v>
      </c>
      <c r="FJ247">
        <f>100*SUMIF('12pxv'!$E$39:$E$492,$A247,'12pxv'!V$39:V$492)/sub_peso!FJ247</f>
        <v>-0.30999999999999994</v>
      </c>
      <c r="FK247">
        <f>100*SUMIF('12pxv'!$E$39:$E$492,$A247,'12pxv'!W$39:W$492)/sub_peso!FK247</f>
        <v>2.54</v>
      </c>
      <c r="FL247">
        <f>100*SUMIF('12pxv'!$E$39:$E$492,$A247,'12pxv'!X$39:X$492)/sub_peso!FL247</f>
        <v>1.8899999999999997</v>
      </c>
      <c r="FM247">
        <f>100*SUMIF('12pxv'!$E$39:$E$492,$A247,'12pxv'!Y$39:Y$492)/sub_peso!FM247</f>
        <v>0.26</v>
      </c>
      <c r="FN247">
        <f>100*SUMIF('12pxv'!$E$39:$E$492,$A247,'12pxv'!Z$39:Z$492)/sub_peso!FN247</f>
        <v>0.19</v>
      </c>
      <c r="FO247">
        <f>100*SUMIF('12pxv'!$E$39:$E$492,$A247,'12pxv'!AA$39:AA$492)/sub_peso!FO247</f>
        <v>-0.13</v>
      </c>
      <c r="FP247">
        <f>100*SUMIF('12pxv'!$E$39:$E$492,$A247,'12pxv'!AB$39:AB$492)/sub_peso!FP247</f>
        <v>0</v>
      </c>
      <c r="FQ247">
        <f>100*SUMIF('12pxv'!$E$39:$E$492,$A247,'12pxv'!AC$39:AC$492)/sub_peso!FQ247</f>
        <v>-0.50000000000000011</v>
      </c>
      <c r="FR247">
        <f>100*SUMIF('12pxv'!$E$39:$E$492,$A247,'12pxv'!AD$39:AD$492)/sub_peso!FR247</f>
        <v>0.14999999999999997</v>
      </c>
      <c r="FS247">
        <f>100*SUMIF('12pxv'!$E$39:$E$492,$A247,'12pxv'!AE$39:AE$492)/sub_peso!FS247</f>
        <v>0.28999999999999998</v>
      </c>
      <c r="FT247">
        <f>100*SUMIF('12pxv'!$E$39:$E$492,$A247,'12pxv'!AF$39:AF$492)/sub_peso!FT247</f>
        <v>0.32</v>
      </c>
      <c r="FU247">
        <f>100*SUMIF('12pxv'!$E$39:$E$492,$A247,'12pxv'!AG$39:AG$492)/sub_peso!FU247</f>
        <v>-0.04</v>
      </c>
      <c r="FV247">
        <f>100*SUMIF('12pxv'!$E$39:$E$492,$A247,'12pxv'!AH$39:AH$492)/sub_peso!FV247</f>
        <v>-7.0000000000000007E-2</v>
      </c>
      <c r="FW247">
        <f>100*SUMIF('12pxv'!$E$39:$E$492,$A247,'12pxv'!AI$39:AI$492)/sub_peso!FW247</f>
        <v>1.83</v>
      </c>
      <c r="FX247">
        <f>100*SUMIF('12pxv'!$E$39:$E$492,$A247,'12pxv'!AJ$39:AJ$492)/sub_peso!FX247</f>
        <v>1.55</v>
      </c>
      <c r="FY247">
        <f>100*SUMIF('12pxv'!$E$39:$E$492,$A247,'12pxv'!AK$39:AK$492)/sub_peso!FY247</f>
        <v>0.47</v>
      </c>
      <c r="FZ247">
        <f>100*SUMIF('12pxv'!$E$39:$E$492,$A247,'12pxv'!AL$39:AL$492)/sub_peso!FZ247</f>
        <v>-0.42</v>
      </c>
      <c r="GA247">
        <f>100*SUMIF('12pxv'!$E$39:$E$492,$A247,'12pxv'!AM$39:AM$492)/sub_peso!GA247</f>
        <v>0.54</v>
      </c>
      <c r="GB247">
        <f>100*SUMIF('12pxv'!$E$39:$E$492,$A247,'12pxv'!AN$39:AN$492)/sub_peso!GB247</f>
        <v>0.19</v>
      </c>
    </row>
    <row r="248" spans="1:184" x14ac:dyDescent="0.25">
      <c r="A248" s="60">
        <v>6101010</v>
      </c>
      <c r="B248" s="56" t="s">
        <v>250</v>
      </c>
      <c r="C248" s="129">
        <v>1.89</v>
      </c>
      <c r="D248" s="129">
        <v>-0.44999999999999996</v>
      </c>
      <c r="E248" s="129">
        <v>0.18999999999999997</v>
      </c>
      <c r="F248" s="129">
        <v>0.32</v>
      </c>
      <c r="G248" s="129">
        <v>-1.61</v>
      </c>
      <c r="H248" s="129">
        <v>0.9900000000000001</v>
      </c>
      <c r="I248" s="129">
        <v>-0.76</v>
      </c>
      <c r="J248" s="129">
        <v>-0.81999999999999984</v>
      </c>
      <c r="K248" s="129">
        <v>-0.83</v>
      </c>
      <c r="L248" s="129">
        <v>-3.9999999999999994E-2</v>
      </c>
      <c r="M248" s="129">
        <v>1.5</v>
      </c>
      <c r="N248" s="129">
        <v>-0.3</v>
      </c>
      <c r="O248" s="129">
        <v>-0.06</v>
      </c>
      <c r="P248" s="129">
        <v>0.1</v>
      </c>
      <c r="Q248" s="129">
        <v>-0.49</v>
      </c>
      <c r="R248" s="129">
        <v>-0.38</v>
      </c>
      <c r="S248" s="129">
        <v>0.09</v>
      </c>
      <c r="T248" s="129">
        <v>0.28999999999999998</v>
      </c>
      <c r="U248" s="129">
        <v>1.07</v>
      </c>
      <c r="V248" s="129">
        <v>0.67999999999999994</v>
      </c>
      <c r="W248" s="129">
        <v>0.97999999999999987</v>
      </c>
      <c r="X248" s="129">
        <v>0.85000000000000009</v>
      </c>
      <c r="Y248" s="129">
        <v>7.0000000000000007E-2</v>
      </c>
      <c r="Z248" s="129">
        <v>-0.23999999999999996</v>
      </c>
      <c r="AA248" s="129">
        <v>-0.63</v>
      </c>
      <c r="AB248" s="129">
        <v>0.21</v>
      </c>
      <c r="AC248" s="129">
        <v>0.28999999999999998</v>
      </c>
      <c r="AD248" s="129">
        <v>-0.04</v>
      </c>
      <c r="AE248" s="129">
        <v>1.96</v>
      </c>
      <c r="AF248" s="129">
        <v>0.71999999999999986</v>
      </c>
      <c r="AG248" s="129">
        <v>2.11</v>
      </c>
      <c r="AH248" s="129">
        <v>2.89</v>
      </c>
      <c r="AI248" s="129">
        <v>7.0000000000000007E-2</v>
      </c>
      <c r="AJ248" s="129">
        <v>-0.03</v>
      </c>
      <c r="AK248" s="129">
        <v>-0.38</v>
      </c>
      <c r="AL248" s="129">
        <v>1.48</v>
      </c>
      <c r="AM248" s="129">
        <v>-0.45</v>
      </c>
      <c r="AN248" s="129">
        <v>0.21</v>
      </c>
      <c r="AO248" s="129">
        <v>-0.38</v>
      </c>
      <c r="AP248" s="129">
        <v>0.67</v>
      </c>
      <c r="AQ248" s="129">
        <v>5.29</v>
      </c>
      <c r="AR248" s="129">
        <v>2.88</v>
      </c>
      <c r="AS248" s="129">
        <v>-0.45999999999999996</v>
      </c>
      <c r="AT248" s="129">
        <v>4.58</v>
      </c>
      <c r="AU248" s="129">
        <v>3.77</v>
      </c>
      <c r="AV248" s="129">
        <v>0.05</v>
      </c>
      <c r="AW248" s="129">
        <v>-0.16</v>
      </c>
      <c r="AX248" s="129">
        <v>0.59</v>
      </c>
      <c r="AY248" s="129">
        <v>0.15</v>
      </c>
      <c r="AZ248" s="129">
        <v>1.1100000000000001</v>
      </c>
      <c r="BA248" s="129">
        <v>0.72</v>
      </c>
      <c r="BB248" s="129">
        <v>-0.28000000000000003</v>
      </c>
      <c r="BC248" s="129">
        <v>0.13</v>
      </c>
      <c r="BD248" s="129">
        <v>0.84</v>
      </c>
      <c r="BE248" s="129">
        <v>-0.34</v>
      </c>
      <c r="BF248" s="129">
        <v>0.79</v>
      </c>
      <c r="BG248" s="129">
        <v>3.1</v>
      </c>
      <c r="BH248" s="129">
        <v>2.5700000000000003</v>
      </c>
      <c r="BI248" s="129">
        <v>0.17999999999999997</v>
      </c>
      <c r="BJ248" s="129">
        <v>5.9999999999999991E-2</v>
      </c>
      <c r="BK248" s="129">
        <v>0.42</v>
      </c>
      <c r="BL248" s="129">
        <v>-0.16</v>
      </c>
      <c r="BM248" s="129">
        <v>3.9999999999999994E-2</v>
      </c>
      <c r="BN248" s="129">
        <v>0.28999999999999998</v>
      </c>
      <c r="BO248" s="129">
        <v>0.40000000000000008</v>
      </c>
      <c r="BP248" s="129">
        <v>5.9999999999999991E-2</v>
      </c>
      <c r="BQ248" s="129">
        <v>-0.18</v>
      </c>
      <c r="BR248" s="129">
        <v>0.34</v>
      </c>
      <c r="BS248" s="129">
        <v>3.2099999999999995</v>
      </c>
      <c r="BT248" s="129">
        <v>1.41</v>
      </c>
      <c r="BU248" s="129">
        <v>0.40999999999999992</v>
      </c>
      <c r="BV248" s="129">
        <v>0</v>
      </c>
      <c r="BW248" s="129">
        <v>0.4</v>
      </c>
      <c r="BX248" s="129">
        <v>-0.31</v>
      </c>
      <c r="BY248" s="129">
        <v>0.51</v>
      </c>
      <c r="BZ248" s="129">
        <v>-0.05</v>
      </c>
      <c r="CA248" s="129">
        <v>0.76</v>
      </c>
      <c r="CB248" s="129">
        <v>-0.3</v>
      </c>
      <c r="CC248" s="129">
        <v>-6.0000000000000005E-2</v>
      </c>
      <c r="CD248" s="129">
        <v>0.23</v>
      </c>
      <c r="CE248" s="129">
        <v>1.8</v>
      </c>
      <c r="CF248" s="129">
        <v>1.32</v>
      </c>
      <c r="CG248" s="129">
        <v>-0.25</v>
      </c>
      <c r="CH248" s="129">
        <v>1.07</v>
      </c>
      <c r="CI248" s="129">
        <v>0.02</v>
      </c>
      <c r="CJ248" s="129">
        <v>0.39000000000000007</v>
      </c>
      <c r="CK248" s="129">
        <v>-0.17</v>
      </c>
      <c r="CL248" s="129">
        <v>0.2</v>
      </c>
      <c r="CM248" s="129">
        <v>0.23</v>
      </c>
      <c r="CN248" s="129">
        <v>-0.72</v>
      </c>
      <c r="CO248" s="129">
        <v>1.01</v>
      </c>
      <c r="CP248" s="129">
        <v>-0.56999999999999995</v>
      </c>
      <c r="CQ248" s="129">
        <v>0.43999999999999995</v>
      </c>
      <c r="CR248" s="129">
        <v>0.72</v>
      </c>
      <c r="CS248" s="129">
        <v>0.24</v>
      </c>
      <c r="CT248" s="129">
        <v>-0.3</v>
      </c>
      <c r="CU248" s="129">
        <v>-0.69000000000000006</v>
      </c>
      <c r="CV248" s="129">
        <v>0.42000000000000004</v>
      </c>
      <c r="CW248" s="129">
        <v>-0.02</v>
      </c>
      <c r="CX248" s="129">
        <v>0.49</v>
      </c>
      <c r="CY248" s="129">
        <v>-1.1499999999999997</v>
      </c>
      <c r="CZ248" s="129">
        <v>0.56999999999999995</v>
      </c>
      <c r="DA248" s="129">
        <v>0.93</v>
      </c>
      <c r="DB248" s="129">
        <v>7.0000000000000007E-2</v>
      </c>
      <c r="DC248" s="129">
        <v>1.07</v>
      </c>
      <c r="DD248" s="129">
        <v>-0.21</v>
      </c>
      <c r="DE248" s="129">
        <v>1.22</v>
      </c>
      <c r="DF248" s="129">
        <v>-0.02</v>
      </c>
      <c r="DG248" s="129">
        <v>1.2700000000000002</v>
      </c>
      <c r="DH248" s="129">
        <v>-0.3</v>
      </c>
      <c r="DI248" s="129">
        <v>-0.25</v>
      </c>
      <c r="DJ248" s="129">
        <v>0.32</v>
      </c>
      <c r="DK248" s="129">
        <v>0.17</v>
      </c>
      <c r="DL248" s="129">
        <v>9.9999999999999992E-2</v>
      </c>
      <c r="DM248" s="129">
        <v>0.17999999999999997</v>
      </c>
      <c r="DN248" s="129">
        <v>0.10999999999999999</v>
      </c>
      <c r="DO248" s="129">
        <v>2.92</v>
      </c>
      <c r="DP248" s="129">
        <v>1.97</v>
      </c>
      <c r="DQ248" s="129">
        <v>0.62</v>
      </c>
      <c r="DR248" s="129">
        <v>-0.52</v>
      </c>
      <c r="DS248" s="129">
        <v>0.48</v>
      </c>
      <c r="DT248" s="129">
        <v>-0.22</v>
      </c>
      <c r="DU248" s="129">
        <v>0.54</v>
      </c>
      <c r="DV248" s="129">
        <v>-0.45</v>
      </c>
      <c r="DW248" s="129">
        <v>0.57999999999999996</v>
      </c>
      <c r="DX248" s="129">
        <v>-0.15</v>
      </c>
      <c r="DY248" s="129">
        <v>-0.27</v>
      </c>
      <c r="DZ248" s="129">
        <v>0.27</v>
      </c>
      <c r="EA248" s="129">
        <v>2.15</v>
      </c>
      <c r="EB248" s="129">
        <v>1.3</v>
      </c>
      <c r="EC248" s="129">
        <v>0.42</v>
      </c>
      <c r="ED248" s="129">
        <v>-0.44</v>
      </c>
      <c r="EE248" s="129">
        <v>0.01</v>
      </c>
      <c r="EF248" s="129">
        <v>0.18</v>
      </c>
      <c r="EG248" s="129">
        <v>-1.0000000000000002E-2</v>
      </c>
      <c r="EH248" s="129">
        <v>0.7599999999999999</v>
      </c>
      <c r="EI248" s="129">
        <v>-0.24</v>
      </c>
      <c r="EJ248" s="129">
        <v>-1.1200000000000001</v>
      </c>
      <c r="EK248" s="129">
        <v>-0.31</v>
      </c>
      <c r="EL248" s="129">
        <v>0.93</v>
      </c>
      <c r="EM248" s="129">
        <v>2.0499999999999998</v>
      </c>
      <c r="EN248" s="129">
        <v>1.47</v>
      </c>
      <c r="EO248" s="129">
        <v>0.12</v>
      </c>
      <c r="EP248" s="129">
        <v>-0.35</v>
      </c>
      <c r="EQ248" s="129">
        <v>0.03</v>
      </c>
      <c r="ER248" s="129">
        <v>0.25</v>
      </c>
      <c r="ES248" s="129">
        <v>-0.17000000000000004</v>
      </c>
      <c r="ET248" s="129">
        <v>0.28999999999999998</v>
      </c>
      <c r="EU248" s="129">
        <v>-0.17</v>
      </c>
      <c r="EV248">
        <f>100*SUMIF('12pxv'!$E$39:$E$492,$A248,'12pxv'!H$39:H$492)/sub_peso!EV248</f>
        <v>0.77999999999999992</v>
      </c>
      <c r="EW248">
        <f>100*SUMIF('12pxv'!$E$39:$E$492,$A248,'12pxv'!I$39:I$492)/sub_peso!EW248</f>
        <v>-0.11</v>
      </c>
      <c r="EX248">
        <f>100*SUMIF('12pxv'!$E$39:$E$492,$A248,'12pxv'!J$39:J$492)/sub_peso!EX248</f>
        <v>8.9999999999999983E-2</v>
      </c>
      <c r="EY248">
        <f>100*SUMIF('12pxv'!$E$39:$E$492,$A248,'12pxv'!K$39:K$492)/sub_peso!EY248</f>
        <v>1.33</v>
      </c>
      <c r="EZ248">
        <f>100*SUMIF('12pxv'!$E$39:$E$492,$A248,'12pxv'!L$39:L$492)/sub_peso!EZ248</f>
        <v>1.1099999999999999</v>
      </c>
      <c r="FA248">
        <f>100*SUMIF('12pxv'!$E$39:$E$492,$A248,'12pxv'!M$39:M$492)/sub_peso!FA248</f>
        <v>0.18999999999999997</v>
      </c>
      <c r="FB248">
        <f>100*SUMIF('12pxv'!$E$39:$E$492,$A248,'12pxv'!N$39:N$492)/sub_peso!FB248</f>
        <v>-0.13999999999999999</v>
      </c>
      <c r="FC248">
        <f>100*SUMIF('12pxv'!$E$39:$E$492,$A248,'12pxv'!O$39:O$492)/sub_peso!FC248</f>
        <v>0.09</v>
      </c>
      <c r="FD248">
        <f>100*SUMIF('12pxv'!$E$39:$E$492,$A248,'12pxv'!P$39:P$492)/sub_peso!FD248</f>
        <v>-0.38</v>
      </c>
      <c r="FE248">
        <f>100*SUMIF('12pxv'!$E$39:$E$492,$A248,'12pxv'!Q$39:Q$492)/sub_peso!FE248</f>
        <v>0.32</v>
      </c>
      <c r="FF248">
        <f>100*SUMIF('12pxv'!$E$39:$E$492,$A248,'12pxv'!R$39:R$492)/sub_peso!FF248</f>
        <v>0.38</v>
      </c>
      <c r="FG248">
        <f>100*SUMIF('12pxv'!$E$39:$E$492,$A248,'12pxv'!S$39:S$492)/sub_peso!FG248</f>
        <v>-0.09</v>
      </c>
      <c r="FH248">
        <f>100*SUMIF('12pxv'!$E$39:$E$492,$A248,'12pxv'!T$39:T$492)/sub_peso!FH248</f>
        <v>-0.2</v>
      </c>
      <c r="FI248">
        <f>100*SUMIF('12pxv'!$E$39:$E$492,$A248,'12pxv'!U$39:U$492)/sub_peso!FI248</f>
        <v>0.26000000000000006</v>
      </c>
      <c r="FJ248">
        <f>100*SUMIF('12pxv'!$E$39:$E$492,$A248,'12pxv'!V$39:V$492)/sub_peso!FJ248</f>
        <v>0.39</v>
      </c>
      <c r="FK248">
        <f>100*SUMIF('12pxv'!$E$39:$E$492,$A248,'12pxv'!W$39:W$492)/sub_peso!FK248</f>
        <v>1.99</v>
      </c>
      <c r="FL248">
        <f>100*SUMIF('12pxv'!$E$39:$E$492,$A248,'12pxv'!X$39:X$492)/sub_peso!FL248</f>
        <v>1.57</v>
      </c>
      <c r="FM248">
        <f>100*SUMIF('12pxv'!$E$39:$E$492,$A248,'12pxv'!Y$39:Y$492)/sub_peso!FM248</f>
        <v>0.27</v>
      </c>
      <c r="FN248">
        <f>100*SUMIF('12pxv'!$E$39:$E$492,$A248,'12pxv'!Z$39:Z$492)/sub_peso!FN248</f>
        <v>-0.35</v>
      </c>
      <c r="FO248">
        <f>100*SUMIF('12pxv'!$E$39:$E$492,$A248,'12pxv'!AA$39:AA$492)/sub_peso!FO248</f>
        <v>7.0000000000000007E-2</v>
      </c>
      <c r="FP248">
        <f>100*SUMIF('12pxv'!$E$39:$E$492,$A248,'12pxv'!AB$39:AB$492)/sub_peso!FP248</f>
        <v>0.25</v>
      </c>
      <c r="FQ248">
        <f>100*SUMIF('12pxv'!$E$39:$E$492,$A248,'12pxv'!AC$39:AC$492)/sub_peso!FQ248</f>
        <v>-0.15</v>
      </c>
      <c r="FR248">
        <f>100*SUMIF('12pxv'!$E$39:$E$492,$A248,'12pxv'!AD$39:AD$492)/sub_peso!FR248</f>
        <v>0.31</v>
      </c>
      <c r="FS248">
        <f>100*SUMIF('12pxv'!$E$39:$E$492,$A248,'12pxv'!AE$39:AE$492)/sub_peso!FS248</f>
        <v>0.28999999999999998</v>
      </c>
      <c r="FT248">
        <f>100*SUMIF('12pxv'!$E$39:$E$492,$A248,'12pxv'!AF$39:AF$492)/sub_peso!FT248</f>
        <v>0.09</v>
      </c>
      <c r="FU248">
        <f>100*SUMIF('12pxv'!$E$39:$E$492,$A248,'12pxv'!AG$39:AG$492)/sub_peso!FU248</f>
        <v>0.03</v>
      </c>
      <c r="FV248">
        <f>100*SUMIF('12pxv'!$E$39:$E$492,$A248,'12pxv'!AH$39:AH$492)/sub_peso!FV248</f>
        <v>0.32</v>
      </c>
      <c r="FW248">
        <f>100*SUMIF('12pxv'!$E$39:$E$492,$A248,'12pxv'!AI$39:AI$492)/sub_peso!FW248</f>
        <v>1.43</v>
      </c>
      <c r="FX248">
        <f>100*SUMIF('12pxv'!$E$39:$E$492,$A248,'12pxv'!AJ$39:AJ$492)/sub_peso!FX248</f>
        <v>1.1000000000000001</v>
      </c>
      <c r="FY248">
        <f>100*SUMIF('12pxv'!$E$39:$E$492,$A248,'12pxv'!AK$39:AK$492)/sub_peso!FY248</f>
        <v>0.24999999999999997</v>
      </c>
      <c r="FZ248">
        <f>100*SUMIF('12pxv'!$E$39:$E$492,$A248,'12pxv'!AL$39:AL$492)/sub_peso!FZ248</f>
        <v>0.01</v>
      </c>
      <c r="GA248">
        <f>100*SUMIF('12pxv'!$E$39:$E$492,$A248,'12pxv'!AM$39:AM$492)/sub_peso!GA248</f>
        <v>-1.0000000000000002E-2</v>
      </c>
      <c r="GB248">
        <f>100*SUMIF('12pxv'!$E$39:$E$492,$A248,'12pxv'!AN$39:AN$492)/sub_peso!GB248</f>
        <v>-0.22</v>
      </c>
    </row>
    <row r="249" spans="1:184" x14ac:dyDescent="0.25">
      <c r="A249" s="60">
        <v>6101011</v>
      </c>
      <c r="B249" s="56" t="s">
        <v>251</v>
      </c>
      <c r="C249" s="129">
        <v>1.8152540913006028</v>
      </c>
      <c r="D249" s="129">
        <v>-1.3905652358691031E-2</v>
      </c>
      <c r="E249" s="129">
        <v>0.42156076759061828</v>
      </c>
      <c r="F249" s="129">
        <v>0.11517626827171107</v>
      </c>
      <c r="G249" s="129">
        <v>4.0459272097053731E-2</v>
      </c>
      <c r="H249" s="129">
        <v>0.42337979094076655</v>
      </c>
      <c r="I249" s="129">
        <v>-0.69719773024879972</v>
      </c>
      <c r="J249" s="129">
        <v>-0.48804663440387147</v>
      </c>
      <c r="K249" s="129">
        <v>-0.76831634913602131</v>
      </c>
      <c r="L249" s="129">
        <v>-0.42074439461883412</v>
      </c>
      <c r="M249" s="129">
        <v>1.3174594594594597</v>
      </c>
      <c r="N249" s="129">
        <v>0.2045454545454545</v>
      </c>
      <c r="O249" s="129">
        <v>-0.20220262324739938</v>
      </c>
      <c r="P249" s="129">
        <v>-0.6739853076216713</v>
      </c>
      <c r="Q249" s="129">
        <v>-0.15368226030569704</v>
      </c>
      <c r="R249" s="129">
        <v>-0.91973525313516014</v>
      </c>
      <c r="S249" s="129">
        <v>0.366361071932299</v>
      </c>
      <c r="T249" s="129">
        <v>-0.15014124293785311</v>
      </c>
      <c r="U249" s="129">
        <v>2.1622807017543857</v>
      </c>
      <c r="V249" s="129">
        <v>1.764671634839311</v>
      </c>
      <c r="W249" s="129">
        <v>-0.17897977941176474</v>
      </c>
      <c r="X249" s="129">
        <v>-0.23479166666666665</v>
      </c>
      <c r="Y249" s="129">
        <v>-3.2284249767008384</v>
      </c>
      <c r="Z249" s="129">
        <v>-0.51504600484261498</v>
      </c>
      <c r="AA249" s="129">
        <v>-0.39746423285643812</v>
      </c>
      <c r="AB249" s="129">
        <v>-0.80216458852867845</v>
      </c>
      <c r="AC249" s="129">
        <v>-0.66665153807362587</v>
      </c>
      <c r="AD249" s="129">
        <v>0.59157113613101331</v>
      </c>
      <c r="AE249" s="129">
        <v>2.3269278033794163</v>
      </c>
      <c r="AF249" s="129">
        <v>0.1370694864048338</v>
      </c>
      <c r="AG249" s="129">
        <v>2.5079434057604852</v>
      </c>
      <c r="AH249" s="129">
        <v>1.2611078140454997</v>
      </c>
      <c r="AI249" s="129">
        <v>0.49775429975429969</v>
      </c>
      <c r="AJ249" s="129">
        <v>-0.27549309664694283</v>
      </c>
      <c r="AK249" s="129">
        <v>0.74077838373822524</v>
      </c>
      <c r="AL249" s="129">
        <v>1.444385185185185</v>
      </c>
      <c r="AM249" s="129">
        <v>1.2507832512315267</v>
      </c>
      <c r="AN249" s="129">
        <v>-9.2850146914789447E-2</v>
      </c>
      <c r="AO249" s="129">
        <v>-2.0040276406712736</v>
      </c>
      <c r="AP249" s="129">
        <v>-0.79319550791220028</v>
      </c>
      <c r="AQ249" s="129">
        <v>5.6505296610169493</v>
      </c>
      <c r="AR249" s="129">
        <v>1.1952405322415558</v>
      </c>
      <c r="AS249" s="129">
        <v>-0.36177260981912146</v>
      </c>
      <c r="AT249" s="129">
        <v>5.5118387776606941</v>
      </c>
      <c r="AU249" s="129">
        <v>2.0910060667340749</v>
      </c>
      <c r="AV249" s="129">
        <v>0.293605</v>
      </c>
      <c r="AW249" s="129">
        <v>-0.35459378134403208</v>
      </c>
      <c r="AX249" s="129">
        <v>0.24951758793969847</v>
      </c>
      <c r="AY249" s="129">
        <v>-1.4173366834170853</v>
      </c>
      <c r="AZ249" s="129">
        <v>0.47282208588957053</v>
      </c>
      <c r="BA249" s="129">
        <v>0.34087179487179486</v>
      </c>
      <c r="BB249" s="129">
        <v>-9.6523076923076934E-2</v>
      </c>
      <c r="BC249" s="129">
        <v>4.4225424601132213E-2</v>
      </c>
      <c r="BD249" s="129">
        <v>-9.1183462532299739E-2</v>
      </c>
      <c r="BE249" s="129">
        <v>0.4961750911933297</v>
      </c>
      <c r="BF249" s="129">
        <v>0.11136150234741783</v>
      </c>
      <c r="BG249" s="129">
        <v>3.388355159769513</v>
      </c>
      <c r="BH249" s="129">
        <v>1.9152417302798981</v>
      </c>
      <c r="BI249" s="129">
        <v>-0.20251506024096388</v>
      </c>
      <c r="BJ249" s="129">
        <v>0.16730866700456157</v>
      </c>
      <c r="BK249" s="129">
        <v>0.34883103624298106</v>
      </c>
      <c r="BL249" s="129">
        <v>-0.13654042988741041</v>
      </c>
      <c r="BM249" s="129">
        <v>-0.46879629629629621</v>
      </c>
      <c r="BN249" s="129">
        <v>0.85658536585365852</v>
      </c>
      <c r="BO249" s="129">
        <v>-0.90008290155440418</v>
      </c>
      <c r="BP249" s="129">
        <v>0.22145118733509231</v>
      </c>
      <c r="BQ249" s="129">
        <v>-0.13671610169491527</v>
      </c>
      <c r="BR249" s="129">
        <v>-8.832000000000001E-2</v>
      </c>
      <c r="BS249" s="129">
        <v>4.0989038151531441</v>
      </c>
      <c r="BT249" s="129">
        <v>1.2544791666666666</v>
      </c>
      <c r="BU249" s="129">
        <v>0.1347417355371901</v>
      </c>
      <c r="BV249" s="129">
        <v>-0.23719814241486065</v>
      </c>
      <c r="BW249" s="129">
        <v>0.4428060165975104</v>
      </c>
      <c r="BX249" s="129">
        <v>-0.4462564632885212</v>
      </c>
      <c r="BY249" s="129">
        <v>0.67275143303804052</v>
      </c>
      <c r="BZ249" s="129">
        <v>0.32979123173277669</v>
      </c>
      <c r="CA249" s="129">
        <v>-0.86310344827586194</v>
      </c>
      <c r="CB249" s="129">
        <v>0.5592380952380952</v>
      </c>
      <c r="CC249" s="129">
        <v>-0.17342857142857143</v>
      </c>
      <c r="CD249" s="129">
        <v>-0.17094680851063826</v>
      </c>
      <c r="CE249" s="129">
        <v>2.2945824411134903</v>
      </c>
      <c r="CF249" s="129">
        <v>1.6999213424226536</v>
      </c>
      <c r="CG249" s="129">
        <v>-0.49605263157894736</v>
      </c>
      <c r="CH249" s="129">
        <v>0.73</v>
      </c>
      <c r="CI249" s="129">
        <v>-0.26</v>
      </c>
      <c r="CJ249" s="129">
        <v>-0.51</v>
      </c>
      <c r="CK249" s="129">
        <v>0.48</v>
      </c>
      <c r="CL249" s="129">
        <v>-0.36</v>
      </c>
      <c r="CM249" s="129">
        <v>0.59</v>
      </c>
      <c r="CN249" s="129">
        <v>0.04</v>
      </c>
      <c r="CO249" s="129">
        <v>0.17</v>
      </c>
      <c r="CP249" s="129">
        <v>-0.84</v>
      </c>
      <c r="CQ249" s="129">
        <v>1.19</v>
      </c>
      <c r="CR249" s="129">
        <v>-0.22000000000000003</v>
      </c>
      <c r="CS249" s="129">
        <v>-0.95</v>
      </c>
      <c r="CT249" s="129">
        <v>-0.15</v>
      </c>
      <c r="CU249" s="129">
        <v>0.98999999999999988</v>
      </c>
      <c r="CV249" s="129">
        <v>-7.0000000000000007E-2</v>
      </c>
      <c r="CW249" s="129">
        <v>0.85999999999999988</v>
      </c>
      <c r="CX249" s="129">
        <v>0.68000000000000016</v>
      </c>
      <c r="CY249" s="129">
        <v>-2.4699999999999998</v>
      </c>
      <c r="CZ249" s="129">
        <v>0.8899999999999999</v>
      </c>
      <c r="DA249" s="129">
        <v>0.08</v>
      </c>
      <c r="DB249" s="129">
        <v>-0.66</v>
      </c>
      <c r="DC249" s="129">
        <v>1.27</v>
      </c>
      <c r="DD249" s="129">
        <v>1.54</v>
      </c>
      <c r="DE249" s="129">
        <v>0.41</v>
      </c>
      <c r="DF249" s="129">
        <v>0.98</v>
      </c>
      <c r="DG249" s="129">
        <v>-0.41</v>
      </c>
      <c r="DH249" s="129">
        <v>-8.9999999999999983E-2</v>
      </c>
      <c r="DI249" s="129">
        <v>0.53</v>
      </c>
      <c r="DJ249" s="129">
        <v>-0.17999999999999997</v>
      </c>
      <c r="DK249" s="129">
        <v>0.12</v>
      </c>
      <c r="DL249" s="129">
        <v>0.7</v>
      </c>
      <c r="DM249" s="129">
        <v>0.28999999999999998</v>
      </c>
      <c r="DN249" s="129">
        <v>0.21000000000000002</v>
      </c>
      <c r="DO249" s="129">
        <v>3.01</v>
      </c>
      <c r="DP249" s="129">
        <v>1.42</v>
      </c>
      <c r="DQ249" s="129">
        <v>1.06</v>
      </c>
      <c r="DR249" s="129">
        <v>0.70999999999999985</v>
      </c>
      <c r="DS249" s="129">
        <v>-0.32</v>
      </c>
      <c r="DT249" s="129">
        <v>-0.33</v>
      </c>
      <c r="DU249" s="129">
        <v>0.22</v>
      </c>
      <c r="DV249" s="129">
        <v>-0.35</v>
      </c>
      <c r="DW249" s="129">
        <v>0.16</v>
      </c>
      <c r="DX249" s="129">
        <v>-0.33</v>
      </c>
      <c r="DY249" s="129">
        <v>-0.42</v>
      </c>
      <c r="DZ249" s="129">
        <v>0.21</v>
      </c>
      <c r="EA249" s="129">
        <v>2.29</v>
      </c>
      <c r="EB249" s="129">
        <v>0.57999999999999996</v>
      </c>
      <c r="EC249" s="129">
        <v>-0.15</v>
      </c>
      <c r="ED249" s="129">
        <v>0.65</v>
      </c>
      <c r="EE249" s="129">
        <v>0.48</v>
      </c>
      <c r="EF249" s="129">
        <v>-0.1</v>
      </c>
      <c r="EG249" s="129">
        <v>0</v>
      </c>
      <c r="EH249" s="129">
        <v>-0.20999999999999996</v>
      </c>
      <c r="EI249" s="129">
        <v>-0.01</v>
      </c>
      <c r="EJ249" s="129">
        <v>-0.37</v>
      </c>
      <c r="EK249" s="129">
        <v>0.23</v>
      </c>
      <c r="EL249" s="129">
        <v>0.22000000000000003</v>
      </c>
      <c r="EM249" s="129">
        <v>2.31</v>
      </c>
      <c r="EN249" s="129">
        <v>0.27</v>
      </c>
      <c r="EO249" s="129">
        <v>1.37</v>
      </c>
      <c r="EP249" s="129">
        <v>-0.12000000000000001</v>
      </c>
      <c r="EQ249" s="129">
        <v>-0.17</v>
      </c>
      <c r="ER249" s="129">
        <v>0.24</v>
      </c>
      <c r="ES249" s="129">
        <v>-0.26</v>
      </c>
      <c r="ET249" s="129">
        <v>0.19000000000000003</v>
      </c>
      <c r="EU249" s="129">
        <v>0.42</v>
      </c>
      <c r="EV249">
        <f>100*SUMIF('12pxv'!$E$39:$E$492,$A249,'12pxv'!H$39:H$492)/sub_peso!EV249</f>
        <v>-0.09</v>
      </c>
      <c r="EW249">
        <f>100*SUMIF('12pxv'!$E$39:$E$492,$A249,'12pxv'!I$39:I$492)/sub_peso!EW249</f>
        <v>0.44000000000000006</v>
      </c>
      <c r="EX249">
        <f>100*SUMIF('12pxv'!$E$39:$E$492,$A249,'12pxv'!J$39:J$492)/sub_peso!EX249</f>
        <v>-0.50000000000000011</v>
      </c>
      <c r="EY249">
        <f>100*SUMIF('12pxv'!$E$39:$E$492,$A249,'12pxv'!K$39:K$492)/sub_peso!EY249</f>
        <v>0.23</v>
      </c>
      <c r="EZ249">
        <f>100*SUMIF('12pxv'!$E$39:$E$492,$A249,'12pxv'!L$39:L$492)/sub_peso!EZ249</f>
        <v>0.1</v>
      </c>
      <c r="FA249">
        <f>100*SUMIF('12pxv'!$E$39:$E$492,$A249,'12pxv'!M$39:M$492)/sub_peso!FA249</f>
        <v>0.23</v>
      </c>
      <c r="FB249">
        <f>100*SUMIF('12pxv'!$E$39:$E$492,$A249,'12pxv'!N$39:N$492)/sub_peso!FB249</f>
        <v>-0.12</v>
      </c>
      <c r="FC249">
        <f>100*SUMIF('12pxv'!$E$39:$E$492,$A249,'12pxv'!O$39:O$492)/sub_peso!FC249</f>
        <v>0.36</v>
      </c>
      <c r="FD249">
        <f>100*SUMIF('12pxv'!$E$39:$E$492,$A249,'12pxv'!P$39:P$492)/sub_peso!FD249</f>
        <v>0.18</v>
      </c>
      <c r="FE249">
        <f>100*SUMIF('12pxv'!$E$39:$E$492,$A249,'12pxv'!Q$39:Q$492)/sub_peso!FE249</f>
        <v>0.14000000000000001</v>
      </c>
      <c r="FF249">
        <f>100*SUMIF('12pxv'!$E$39:$E$492,$A249,'12pxv'!R$39:R$492)/sub_peso!FF249</f>
        <v>-0.25</v>
      </c>
      <c r="FG249">
        <f>100*SUMIF('12pxv'!$E$39:$E$492,$A249,'12pxv'!S$39:S$492)/sub_peso!FG249</f>
        <v>-2.9999999999999995E-2</v>
      </c>
      <c r="FH249">
        <f>100*SUMIF('12pxv'!$E$39:$E$492,$A249,'12pxv'!T$39:T$492)/sub_peso!FH249</f>
        <v>-0.02</v>
      </c>
      <c r="FI249">
        <f>100*SUMIF('12pxv'!$E$39:$E$492,$A249,'12pxv'!U$39:U$492)/sub_peso!FI249</f>
        <v>-0.22</v>
      </c>
      <c r="FJ249">
        <f>100*SUMIF('12pxv'!$E$39:$E$492,$A249,'12pxv'!V$39:V$492)/sub_peso!FJ249</f>
        <v>-0.16999999999999998</v>
      </c>
      <c r="FK249">
        <f>100*SUMIF('12pxv'!$E$39:$E$492,$A249,'12pxv'!W$39:W$492)/sub_peso!FK249</f>
        <v>2.5499999999999998</v>
      </c>
      <c r="FL249">
        <f>100*SUMIF('12pxv'!$E$39:$E$492,$A249,'12pxv'!X$39:X$492)/sub_peso!FL249</f>
        <v>1.1499999999999999</v>
      </c>
      <c r="FM249">
        <f>100*SUMIF('12pxv'!$E$39:$E$492,$A249,'12pxv'!Y$39:Y$492)/sub_peso!FM249</f>
        <v>-0.51</v>
      </c>
      <c r="FN249">
        <f>100*SUMIF('12pxv'!$E$39:$E$492,$A249,'12pxv'!Z$39:Z$492)/sub_peso!FN249</f>
        <v>-0.30000000000000004</v>
      </c>
      <c r="FO249">
        <f>100*SUMIF('12pxv'!$E$39:$E$492,$A249,'12pxv'!AA$39:AA$492)/sub_peso!FO249</f>
        <v>-0.92</v>
      </c>
      <c r="FP249">
        <f>100*SUMIF('12pxv'!$E$39:$E$492,$A249,'12pxv'!AB$39:AB$492)/sub_peso!FP249</f>
        <v>-0.09</v>
      </c>
      <c r="FQ249">
        <f>100*SUMIF('12pxv'!$E$39:$E$492,$A249,'12pxv'!AC$39:AC$492)/sub_peso!FQ249</f>
        <v>0.36</v>
      </c>
      <c r="FR249">
        <f>100*SUMIF('12pxv'!$E$39:$E$492,$A249,'12pxv'!AD$39:AD$492)/sub_peso!FR249</f>
        <v>0.21</v>
      </c>
      <c r="FS249">
        <f>100*SUMIF('12pxv'!$E$39:$E$492,$A249,'12pxv'!AE$39:AE$492)/sub_peso!FS249</f>
        <v>0.23</v>
      </c>
      <c r="FT249">
        <f>100*SUMIF('12pxv'!$E$39:$E$492,$A249,'12pxv'!AF$39:AF$492)/sub_peso!FT249</f>
        <v>-0.09</v>
      </c>
      <c r="FU249">
        <f>100*SUMIF('12pxv'!$E$39:$E$492,$A249,'12pxv'!AG$39:AG$492)/sub_peso!FU249</f>
        <v>-0.17</v>
      </c>
      <c r="FV249">
        <f>100*SUMIF('12pxv'!$E$39:$E$492,$A249,'12pxv'!AH$39:AH$492)/sub_peso!FV249</f>
        <v>-0.28999999999999998</v>
      </c>
      <c r="FW249">
        <f>100*SUMIF('12pxv'!$E$39:$E$492,$A249,'12pxv'!AI$39:AI$492)/sub_peso!FW249</f>
        <v>1.1599999999999999</v>
      </c>
      <c r="FX249">
        <f>100*SUMIF('12pxv'!$E$39:$E$492,$A249,'12pxv'!AJ$39:AJ$492)/sub_peso!FX249</f>
        <v>0.72</v>
      </c>
      <c r="FY249">
        <f>100*SUMIF('12pxv'!$E$39:$E$492,$A249,'12pxv'!AK$39:AK$492)/sub_peso!FY249</f>
        <v>-0.03</v>
      </c>
      <c r="FZ249">
        <f>100*SUMIF('12pxv'!$E$39:$E$492,$A249,'12pxv'!AL$39:AL$492)/sub_peso!FZ249</f>
        <v>0.11000000000000001</v>
      </c>
      <c r="GA249">
        <f>100*SUMIF('12pxv'!$E$39:$E$492,$A249,'12pxv'!AM$39:AM$492)/sub_peso!GA249</f>
        <v>0.25</v>
      </c>
      <c r="GB249">
        <f>100*SUMIF('12pxv'!$E$39:$E$492,$A249,'12pxv'!AN$39:AN$492)/sub_peso!GB249</f>
        <v>-0.16</v>
      </c>
    </row>
    <row r="250" spans="1:184" x14ac:dyDescent="0.25">
      <c r="A250" s="60">
        <v>6101013</v>
      </c>
      <c r="B250" s="56" t="s">
        <v>252</v>
      </c>
      <c r="C250" s="129">
        <v>2.4000000000000004</v>
      </c>
      <c r="D250" s="129">
        <v>0.25</v>
      </c>
      <c r="E250" s="129">
        <v>-0.11</v>
      </c>
      <c r="F250" s="129">
        <v>0.16999999999999998</v>
      </c>
      <c r="G250" s="129">
        <v>0.11</v>
      </c>
      <c r="H250" s="129">
        <v>0.44999999999999996</v>
      </c>
      <c r="I250" s="129">
        <v>-0.77</v>
      </c>
      <c r="J250" s="129">
        <v>9.9999999999999992E-2</v>
      </c>
      <c r="K250" s="129">
        <v>-0.1</v>
      </c>
      <c r="L250" s="129">
        <v>-1.0000000000000002E-2</v>
      </c>
      <c r="M250" s="129">
        <v>2.0099999999999998</v>
      </c>
      <c r="N250" s="129">
        <v>0.95000000000000007</v>
      </c>
      <c r="O250" s="129">
        <v>0.37</v>
      </c>
      <c r="P250" s="129">
        <v>7.0000000000000007E-2</v>
      </c>
      <c r="Q250" s="129">
        <v>-0.39</v>
      </c>
      <c r="R250" s="129">
        <v>-0.19000000000000003</v>
      </c>
      <c r="S250" s="129">
        <v>0.34999999999999992</v>
      </c>
      <c r="T250" s="129">
        <v>0.35999999999999993</v>
      </c>
      <c r="U250" s="129">
        <v>-0.39</v>
      </c>
      <c r="V250" s="129">
        <v>1.2000000000000002</v>
      </c>
      <c r="W250" s="129">
        <v>0.02</v>
      </c>
      <c r="X250" s="129">
        <v>-0.99</v>
      </c>
      <c r="Y250" s="129">
        <v>-2.66</v>
      </c>
      <c r="Z250" s="129">
        <v>-0.43</v>
      </c>
      <c r="AA250" s="129">
        <v>0.04</v>
      </c>
      <c r="AB250" s="129">
        <v>-0.39</v>
      </c>
      <c r="AC250" s="129">
        <v>-0.08</v>
      </c>
      <c r="AD250" s="129">
        <v>0.15</v>
      </c>
      <c r="AE250" s="129">
        <v>1.7</v>
      </c>
      <c r="AF250" s="129">
        <v>0.35</v>
      </c>
      <c r="AG250" s="129">
        <v>3.1000000000000005</v>
      </c>
      <c r="AH250" s="129">
        <v>1.1599999999999999</v>
      </c>
      <c r="AI250" s="129">
        <v>0.85999999999999988</v>
      </c>
      <c r="AJ250" s="129">
        <v>-0.21</v>
      </c>
      <c r="AK250" s="129">
        <v>-0.19</v>
      </c>
      <c r="AL250" s="129">
        <v>-4.9999999999999996E-2</v>
      </c>
      <c r="AM250" s="129">
        <v>-0.65</v>
      </c>
      <c r="AN250" s="129">
        <v>-0.74</v>
      </c>
      <c r="AO250" s="129">
        <v>0.53</v>
      </c>
      <c r="AP250" s="129">
        <v>0.57999999999999996</v>
      </c>
      <c r="AQ250" s="129">
        <v>5.93</v>
      </c>
      <c r="AR250" s="129">
        <v>2.57</v>
      </c>
      <c r="AS250" s="129">
        <v>0.41</v>
      </c>
      <c r="AT250" s="129">
        <v>3.68</v>
      </c>
      <c r="AU250" s="129">
        <v>2.71</v>
      </c>
      <c r="AV250" s="129">
        <v>0.94</v>
      </c>
      <c r="AW250" s="129">
        <v>-0.68</v>
      </c>
      <c r="AX250" s="129">
        <v>0.03</v>
      </c>
      <c r="AY250" s="129">
        <v>0.28000000000000003</v>
      </c>
      <c r="AZ250" s="129">
        <v>0.56000000000000005</v>
      </c>
      <c r="BA250" s="129">
        <v>-0.22000000000000003</v>
      </c>
      <c r="BB250" s="129">
        <v>-0.28999999999999998</v>
      </c>
      <c r="BC250" s="129">
        <v>0.32</v>
      </c>
      <c r="BD250" s="129">
        <v>0.75</v>
      </c>
      <c r="BE250" s="129">
        <v>-1.1200000000000001</v>
      </c>
      <c r="BF250" s="129">
        <v>0.61</v>
      </c>
      <c r="BG250" s="129">
        <v>2.6399999999999997</v>
      </c>
      <c r="BH250" s="129">
        <v>2.21</v>
      </c>
      <c r="BI250" s="129">
        <v>-0.49</v>
      </c>
      <c r="BJ250" s="129">
        <v>0.63</v>
      </c>
      <c r="BK250" s="129">
        <v>0.46</v>
      </c>
      <c r="BL250" s="129">
        <v>-9.9999999999999985E-3</v>
      </c>
      <c r="BM250" s="129">
        <v>-0.36</v>
      </c>
      <c r="BN250" s="129">
        <v>0.37</v>
      </c>
      <c r="BO250" s="129">
        <v>-0.34</v>
      </c>
      <c r="BP250" s="129">
        <v>0.36</v>
      </c>
      <c r="BQ250" s="129">
        <v>-0.8</v>
      </c>
      <c r="BR250" s="129">
        <v>0.25</v>
      </c>
      <c r="BS250" s="129">
        <v>3.04</v>
      </c>
      <c r="BT250" s="129">
        <v>2.2400000000000002</v>
      </c>
      <c r="BU250" s="129">
        <v>-0.3</v>
      </c>
      <c r="BV250" s="129">
        <v>-0.17</v>
      </c>
      <c r="BW250" s="129">
        <v>-0.94</v>
      </c>
      <c r="BX250" s="129">
        <v>-0.31</v>
      </c>
      <c r="BY250" s="129">
        <v>0.66</v>
      </c>
      <c r="BZ250" s="129">
        <v>-0.14000000000000001</v>
      </c>
      <c r="CA250" s="129">
        <v>-0.66</v>
      </c>
      <c r="CB250" s="129">
        <v>1.18</v>
      </c>
      <c r="CC250" s="129">
        <v>-0.41</v>
      </c>
      <c r="CD250" s="129">
        <v>0.32</v>
      </c>
      <c r="CE250" s="129">
        <v>1.26</v>
      </c>
      <c r="CF250" s="129">
        <v>1.34</v>
      </c>
      <c r="CG250" s="129">
        <v>0.15</v>
      </c>
      <c r="CH250" s="129">
        <v>0.25</v>
      </c>
      <c r="CI250" s="129">
        <v>-0.75</v>
      </c>
      <c r="CJ250" s="129">
        <v>0.19</v>
      </c>
      <c r="CK250" s="129">
        <v>0.19</v>
      </c>
      <c r="CL250" s="129">
        <v>0.02</v>
      </c>
      <c r="CM250" s="129">
        <v>0.02</v>
      </c>
      <c r="CN250" s="129">
        <v>0.25</v>
      </c>
      <c r="CO250" s="129">
        <v>-4.9999999999999996E-2</v>
      </c>
      <c r="CP250" s="129">
        <v>-0.2</v>
      </c>
      <c r="CQ250" s="129">
        <v>-0.05</v>
      </c>
      <c r="CR250" s="129">
        <v>0.63</v>
      </c>
      <c r="CS250" s="129">
        <v>0.37</v>
      </c>
      <c r="CT250" s="129">
        <v>0.06</v>
      </c>
      <c r="CU250" s="129">
        <v>-0.36999999999999994</v>
      </c>
      <c r="CV250" s="129">
        <v>0.11</v>
      </c>
      <c r="CW250" s="129">
        <v>-0.12</v>
      </c>
      <c r="CX250" s="129">
        <v>0.79</v>
      </c>
      <c r="CY250" s="129">
        <v>-1.2</v>
      </c>
      <c r="CZ250" s="129">
        <v>0.01</v>
      </c>
      <c r="DA250" s="129">
        <v>0.24</v>
      </c>
      <c r="DB250" s="129">
        <v>0.68</v>
      </c>
      <c r="DC250" s="129">
        <v>1.25</v>
      </c>
      <c r="DD250" s="129">
        <v>0.43</v>
      </c>
      <c r="DE250" s="129">
        <v>0.96000000000000008</v>
      </c>
      <c r="DF250" s="129">
        <v>0.21</v>
      </c>
      <c r="DG250" s="129">
        <v>-0.47999999999999993</v>
      </c>
      <c r="DH250" s="129">
        <v>0.64</v>
      </c>
      <c r="DI250" s="129">
        <v>0.7</v>
      </c>
      <c r="DJ250" s="129">
        <v>-0.21</v>
      </c>
      <c r="DK250" s="129">
        <v>0.05</v>
      </c>
      <c r="DL250" s="129">
        <v>0.42000000000000004</v>
      </c>
      <c r="DM250" s="129">
        <v>0.45000000000000007</v>
      </c>
      <c r="DN250" s="129">
        <v>0.27</v>
      </c>
      <c r="DO250" s="129">
        <v>2.52</v>
      </c>
      <c r="DP250" s="129">
        <v>1.5799999999999998</v>
      </c>
      <c r="DQ250" s="129">
        <v>0.79</v>
      </c>
      <c r="DR250" s="129">
        <v>-0.39000000000000007</v>
      </c>
      <c r="DS250" s="129">
        <v>-0.43000000000000005</v>
      </c>
      <c r="DT250" s="129">
        <v>0.06</v>
      </c>
      <c r="DU250" s="129">
        <v>-1.21</v>
      </c>
      <c r="DV250" s="129">
        <v>0.48000000000000004</v>
      </c>
      <c r="DW250" s="129">
        <v>0.08</v>
      </c>
      <c r="DX250" s="129">
        <v>0.4</v>
      </c>
      <c r="DY250" s="129">
        <v>-0.69</v>
      </c>
      <c r="DZ250" s="129">
        <v>-0.38</v>
      </c>
      <c r="EA250" s="129">
        <v>2.4900000000000002</v>
      </c>
      <c r="EB250" s="129">
        <v>1.62</v>
      </c>
      <c r="EC250" s="129">
        <v>0.8600000000000001</v>
      </c>
      <c r="ED250" s="129">
        <v>-0.43999999999999995</v>
      </c>
      <c r="EE250" s="129">
        <v>0</v>
      </c>
      <c r="EF250" s="129">
        <v>0.08</v>
      </c>
      <c r="EG250" s="129">
        <v>-0.22999999999999998</v>
      </c>
      <c r="EH250" s="129">
        <v>0.59</v>
      </c>
      <c r="EI250" s="129">
        <v>0.34</v>
      </c>
      <c r="EJ250" s="129">
        <v>-0.64</v>
      </c>
      <c r="EK250" s="129">
        <v>-0.31</v>
      </c>
      <c r="EL250" s="129">
        <v>0.01</v>
      </c>
      <c r="EM250" s="129">
        <v>3.62</v>
      </c>
      <c r="EN250" s="129">
        <v>1.23</v>
      </c>
      <c r="EO250" s="129">
        <v>0.26</v>
      </c>
      <c r="EP250" s="129">
        <v>0.09</v>
      </c>
      <c r="EQ250" s="129">
        <v>0.21</v>
      </c>
      <c r="ER250" s="129">
        <v>-0.09</v>
      </c>
      <c r="ES250" s="129">
        <v>-9.0000000000000011E-2</v>
      </c>
      <c r="ET250" s="129">
        <v>9.0000000000000011E-2</v>
      </c>
      <c r="EU250" s="129">
        <v>-0.16</v>
      </c>
      <c r="EV250">
        <f>100*SUMIF('12pxv'!$E$39:$E$492,$A250,'12pxv'!H$39:H$492)/sub_peso!EV250</f>
        <v>0.1</v>
      </c>
      <c r="EW250">
        <f>100*SUMIF('12pxv'!$E$39:$E$492,$A250,'12pxv'!I$39:I$492)/sub_peso!EW250</f>
        <v>0.24</v>
      </c>
      <c r="EX250">
        <f>100*SUMIF('12pxv'!$E$39:$E$492,$A250,'12pxv'!J$39:J$492)/sub_peso!EX250</f>
        <v>0.41000000000000003</v>
      </c>
      <c r="EY250">
        <f>100*SUMIF('12pxv'!$E$39:$E$492,$A250,'12pxv'!K$39:K$492)/sub_peso!EY250</f>
        <v>2.39</v>
      </c>
      <c r="EZ250">
        <f>100*SUMIF('12pxv'!$E$39:$E$492,$A250,'12pxv'!L$39:L$492)/sub_peso!EZ250</f>
        <v>1.86</v>
      </c>
      <c r="FA250">
        <f>100*SUMIF('12pxv'!$E$39:$E$492,$A250,'12pxv'!M$39:M$492)/sub_peso!FA250</f>
        <v>0.4</v>
      </c>
      <c r="FB250">
        <f>100*SUMIF('12pxv'!$E$39:$E$492,$A250,'12pxv'!N$39:N$492)/sub_peso!FB250</f>
        <v>0.34</v>
      </c>
      <c r="FC250">
        <f>100*SUMIF('12pxv'!$E$39:$E$492,$A250,'12pxv'!O$39:O$492)/sub_peso!FC250</f>
        <v>0.37</v>
      </c>
      <c r="FD250">
        <f>100*SUMIF('12pxv'!$E$39:$E$492,$A250,'12pxv'!P$39:P$492)/sub_peso!FD250</f>
        <v>-0.26</v>
      </c>
      <c r="FE250">
        <f>100*SUMIF('12pxv'!$E$39:$E$492,$A250,'12pxv'!Q$39:Q$492)/sub_peso!FE250</f>
        <v>-0.16</v>
      </c>
      <c r="FF250">
        <f>100*SUMIF('12pxv'!$E$39:$E$492,$A250,'12pxv'!R$39:R$492)/sub_peso!FF250</f>
        <v>-0.26000000000000006</v>
      </c>
      <c r="FG250">
        <f>100*SUMIF('12pxv'!$E$39:$E$492,$A250,'12pxv'!S$39:S$492)/sub_peso!FG250</f>
        <v>-0.01</v>
      </c>
      <c r="FH250">
        <f>100*SUMIF('12pxv'!$E$39:$E$492,$A250,'12pxv'!T$39:T$492)/sub_peso!FH250</f>
        <v>0.72</v>
      </c>
      <c r="FI250">
        <f>100*SUMIF('12pxv'!$E$39:$E$492,$A250,'12pxv'!U$39:U$492)/sub_peso!FI250</f>
        <v>0.18</v>
      </c>
      <c r="FJ250">
        <f>100*SUMIF('12pxv'!$E$39:$E$492,$A250,'12pxv'!V$39:V$492)/sub_peso!FJ250</f>
        <v>-0.53</v>
      </c>
      <c r="FK250">
        <f>100*SUMIF('12pxv'!$E$39:$E$492,$A250,'12pxv'!W$39:W$492)/sub_peso!FK250</f>
        <v>3.95</v>
      </c>
      <c r="FL250">
        <f>100*SUMIF('12pxv'!$E$39:$E$492,$A250,'12pxv'!X$39:X$492)/sub_peso!FL250</f>
        <v>1.95</v>
      </c>
      <c r="FM250">
        <f>100*SUMIF('12pxv'!$E$39:$E$492,$A250,'12pxv'!Y$39:Y$492)/sub_peso!FM250</f>
        <v>0.29000000000000004</v>
      </c>
      <c r="FN250">
        <f>100*SUMIF('12pxv'!$E$39:$E$492,$A250,'12pxv'!Z$39:Z$492)/sub_peso!FN250</f>
        <v>-0.22</v>
      </c>
      <c r="FO250">
        <f>100*SUMIF('12pxv'!$E$39:$E$492,$A250,'12pxv'!AA$39:AA$492)/sub_peso!FO250</f>
        <v>-0.35000000000000003</v>
      </c>
      <c r="FP250">
        <f>100*SUMIF('12pxv'!$E$39:$E$492,$A250,'12pxv'!AB$39:AB$492)/sub_peso!FP250</f>
        <v>0.27</v>
      </c>
      <c r="FQ250">
        <f>100*SUMIF('12pxv'!$E$39:$E$492,$A250,'12pxv'!AC$39:AC$492)/sub_peso!FQ250</f>
        <v>-0.39</v>
      </c>
      <c r="FR250">
        <f>100*SUMIF('12pxv'!$E$39:$E$492,$A250,'12pxv'!AD$39:AD$492)/sub_peso!FR250</f>
        <v>0.32</v>
      </c>
      <c r="FS250">
        <f>100*SUMIF('12pxv'!$E$39:$E$492,$A250,'12pxv'!AE$39:AE$492)/sub_peso!FS250</f>
        <v>0.38999999999999996</v>
      </c>
      <c r="FT250">
        <f>100*SUMIF('12pxv'!$E$39:$E$492,$A250,'12pxv'!AF$39:AF$492)/sub_peso!FT250</f>
        <v>0.21</v>
      </c>
      <c r="FU250">
        <f>100*SUMIF('12pxv'!$E$39:$E$492,$A250,'12pxv'!AG$39:AG$492)/sub_peso!FU250</f>
        <v>-0.08</v>
      </c>
      <c r="FV250">
        <f>100*SUMIF('12pxv'!$E$39:$E$492,$A250,'12pxv'!AH$39:AH$492)/sub_peso!FV250</f>
        <v>-0.26999999999999996</v>
      </c>
      <c r="FW250">
        <f>100*SUMIF('12pxv'!$E$39:$E$492,$A250,'12pxv'!AI$39:AI$492)/sub_peso!FW250</f>
        <v>2.15</v>
      </c>
      <c r="FX250">
        <f>100*SUMIF('12pxv'!$E$39:$E$492,$A250,'12pxv'!AJ$39:AJ$492)/sub_peso!FX250</f>
        <v>1.6000000000000003</v>
      </c>
      <c r="FY250">
        <f>100*SUMIF('12pxv'!$E$39:$E$492,$A250,'12pxv'!AK$39:AK$492)/sub_peso!FY250</f>
        <v>0.49</v>
      </c>
      <c r="FZ250">
        <f>100*SUMIF('12pxv'!$E$39:$E$492,$A250,'12pxv'!AL$39:AL$492)/sub_peso!FZ250</f>
        <v>0.36000000000000004</v>
      </c>
      <c r="GA250">
        <f>100*SUMIF('12pxv'!$E$39:$E$492,$A250,'12pxv'!AM$39:AM$492)/sub_peso!GA250</f>
        <v>0.05</v>
      </c>
      <c r="GB250">
        <f>100*SUMIF('12pxv'!$E$39:$E$492,$A250,'12pxv'!AN$39:AN$492)/sub_peso!GB250</f>
        <v>-0.1</v>
      </c>
    </row>
    <row r="251" spans="1:184" x14ac:dyDescent="0.25">
      <c r="A251" s="60">
        <v>6101014</v>
      </c>
      <c r="B251" s="56" t="s">
        <v>253</v>
      </c>
      <c r="C251" s="129">
        <v>1.54</v>
      </c>
      <c r="D251" s="129">
        <v>-0.94999999999999984</v>
      </c>
      <c r="E251" s="129">
        <v>1.32</v>
      </c>
      <c r="F251" s="129">
        <v>0.22999999999999998</v>
      </c>
      <c r="G251" s="129">
        <v>7.9999999999999988E-2</v>
      </c>
      <c r="H251" s="129">
        <v>-8.9999999999999983E-2</v>
      </c>
      <c r="I251" s="129">
        <v>-0.21</v>
      </c>
      <c r="J251" s="129">
        <v>-0.6</v>
      </c>
      <c r="K251" s="129">
        <v>-0.54999999999999993</v>
      </c>
      <c r="L251" s="129">
        <v>-0.26</v>
      </c>
      <c r="M251" s="129">
        <v>0.88</v>
      </c>
      <c r="N251" s="129">
        <v>0.22</v>
      </c>
      <c r="O251" s="129">
        <v>-0.59</v>
      </c>
      <c r="P251" s="129">
        <v>0.1</v>
      </c>
      <c r="Q251" s="129">
        <v>0.45</v>
      </c>
      <c r="R251" s="129">
        <v>-0.91</v>
      </c>
      <c r="S251" s="129">
        <v>0.3</v>
      </c>
      <c r="T251" s="129">
        <v>0.24999999999999997</v>
      </c>
      <c r="U251" s="129">
        <v>2.2900000000000005</v>
      </c>
      <c r="V251" s="129">
        <v>1.84</v>
      </c>
      <c r="W251" s="129">
        <v>-0.24</v>
      </c>
      <c r="X251" s="129">
        <v>-0.2</v>
      </c>
      <c r="Y251" s="129">
        <v>-3.54</v>
      </c>
      <c r="Z251" s="129">
        <v>-0.39</v>
      </c>
      <c r="AA251" s="129">
        <v>-0.46000000000000008</v>
      </c>
      <c r="AB251" s="129">
        <v>-0.93999999999999984</v>
      </c>
      <c r="AC251" s="129">
        <v>-0.65</v>
      </c>
      <c r="AD251" s="129">
        <v>0.87</v>
      </c>
      <c r="AE251" s="129">
        <v>2.59</v>
      </c>
      <c r="AF251" s="129">
        <v>-0.77</v>
      </c>
      <c r="AG251" s="129">
        <v>2.5800000000000005</v>
      </c>
      <c r="AH251" s="129">
        <v>0.8</v>
      </c>
      <c r="AI251" s="129">
        <v>0.48</v>
      </c>
      <c r="AJ251" s="129">
        <v>-5.9999999999999991E-2</v>
      </c>
      <c r="AK251" s="129">
        <v>-0.54</v>
      </c>
      <c r="AL251" s="129">
        <v>0.45</v>
      </c>
      <c r="AM251" s="129">
        <v>0.46999999999999992</v>
      </c>
      <c r="AN251" s="129">
        <v>-0.8</v>
      </c>
      <c r="AO251" s="129">
        <v>0.62000000000000011</v>
      </c>
      <c r="AP251" s="129">
        <v>0.27</v>
      </c>
      <c r="AQ251" s="129">
        <v>5.18</v>
      </c>
      <c r="AR251" s="129">
        <v>3.08</v>
      </c>
      <c r="AS251" s="129">
        <v>-0.27</v>
      </c>
      <c r="AT251" s="129">
        <v>5.3899999999999988</v>
      </c>
      <c r="AU251" s="129">
        <v>2.19</v>
      </c>
      <c r="AV251" s="129">
        <v>0.87</v>
      </c>
      <c r="AW251" s="129">
        <v>0.17</v>
      </c>
      <c r="AX251" s="129">
        <v>-0.6</v>
      </c>
      <c r="AY251" s="129">
        <v>-0.28999999999999998</v>
      </c>
      <c r="AZ251" s="129">
        <v>0.02</v>
      </c>
      <c r="BA251" s="129">
        <v>0.33</v>
      </c>
      <c r="BB251" s="129">
        <v>-0.04</v>
      </c>
      <c r="BC251" s="129">
        <v>0.05</v>
      </c>
      <c r="BD251" s="129">
        <v>0.75</v>
      </c>
      <c r="BE251" s="129">
        <v>-0.37</v>
      </c>
      <c r="BF251" s="129">
        <v>0.55000000000000004</v>
      </c>
      <c r="BG251" s="129">
        <v>2.81</v>
      </c>
      <c r="BH251" s="129">
        <v>2.81</v>
      </c>
      <c r="BI251" s="129">
        <v>-0.57999999999999996</v>
      </c>
      <c r="BJ251" s="129">
        <v>-0.19999999999999998</v>
      </c>
      <c r="BK251" s="129">
        <v>0.39999999999999997</v>
      </c>
      <c r="BL251" s="129">
        <v>0.3</v>
      </c>
      <c r="BM251" s="129">
        <v>0.05</v>
      </c>
      <c r="BN251" s="129">
        <v>7.0000000000000007E-2</v>
      </c>
      <c r="BO251" s="129">
        <v>-4.9999999999999996E-2</v>
      </c>
      <c r="BP251" s="129">
        <v>0.42</v>
      </c>
      <c r="BQ251" s="129">
        <v>-0.81</v>
      </c>
      <c r="BR251" s="129">
        <v>0.13</v>
      </c>
      <c r="BS251" s="129">
        <v>2.93</v>
      </c>
      <c r="BT251" s="129">
        <v>2.08</v>
      </c>
      <c r="BU251" s="129">
        <v>-0.16</v>
      </c>
      <c r="BV251" s="129">
        <v>-0.99</v>
      </c>
      <c r="BW251" s="129">
        <v>-3.0000000000000002E-2</v>
      </c>
      <c r="BX251" s="129">
        <v>-0.59</v>
      </c>
      <c r="BY251" s="129">
        <v>-0.02</v>
      </c>
      <c r="BZ251" s="129">
        <v>1.04</v>
      </c>
      <c r="CA251" s="129">
        <v>4.0000000000000008E-2</v>
      </c>
      <c r="CB251" s="129">
        <v>0.66</v>
      </c>
      <c r="CC251" s="129">
        <v>-0.68</v>
      </c>
      <c r="CD251" s="129">
        <v>0.46</v>
      </c>
      <c r="CE251" s="129">
        <v>1.1000000000000001</v>
      </c>
      <c r="CF251" s="129">
        <v>2.36</v>
      </c>
      <c r="CG251" s="129">
        <v>0.06</v>
      </c>
      <c r="CH251" s="129">
        <v>7.0000000000000007E-2</v>
      </c>
      <c r="CI251" s="129">
        <v>-0.39</v>
      </c>
      <c r="CJ251" s="129">
        <v>-0.31</v>
      </c>
      <c r="CK251" s="129">
        <v>-0.18</v>
      </c>
      <c r="CL251" s="129">
        <v>-0.27</v>
      </c>
      <c r="CM251" s="129">
        <v>0.55000000000000004</v>
      </c>
      <c r="CN251" s="129">
        <v>0.3</v>
      </c>
      <c r="CO251" s="129">
        <v>-0.67</v>
      </c>
      <c r="CP251" s="129">
        <v>-0.35</v>
      </c>
      <c r="CQ251" s="129">
        <v>0.31</v>
      </c>
      <c r="CR251" s="129">
        <v>1.63</v>
      </c>
      <c r="CS251" s="129">
        <v>-1.1299999999999999</v>
      </c>
      <c r="CT251" s="129">
        <v>-0.3</v>
      </c>
      <c r="CU251" s="129">
        <v>0.37</v>
      </c>
      <c r="CV251" s="129">
        <v>-7.0000000000000007E-2</v>
      </c>
      <c r="CW251" s="129">
        <v>0.75</v>
      </c>
      <c r="CX251" s="129">
        <v>0.39</v>
      </c>
      <c r="CY251" s="129">
        <v>-1.85</v>
      </c>
      <c r="CZ251" s="129">
        <v>-0.02</v>
      </c>
      <c r="DA251" s="129">
        <v>0.24</v>
      </c>
      <c r="DB251" s="129">
        <v>0.25</v>
      </c>
      <c r="DC251" s="129">
        <v>1.57</v>
      </c>
      <c r="DD251" s="129">
        <v>0.84999999999999987</v>
      </c>
      <c r="DE251" s="129">
        <v>0.5</v>
      </c>
      <c r="DF251" s="129">
        <v>0.22000000000000003</v>
      </c>
      <c r="DG251" s="129">
        <v>-0.88</v>
      </c>
      <c r="DH251" s="129">
        <v>0.54</v>
      </c>
      <c r="DI251" s="129">
        <v>0.27</v>
      </c>
      <c r="DJ251" s="129">
        <v>0.26</v>
      </c>
      <c r="DK251" s="129">
        <v>-0.73</v>
      </c>
      <c r="DL251" s="129">
        <v>1.2200000000000002</v>
      </c>
      <c r="DM251" s="129">
        <v>0.6</v>
      </c>
      <c r="DN251" s="129">
        <v>0.25</v>
      </c>
      <c r="DO251" s="129">
        <v>2.5499999999999998</v>
      </c>
      <c r="DP251" s="129">
        <v>1.57</v>
      </c>
      <c r="DQ251" s="129">
        <v>0.35</v>
      </c>
      <c r="DR251" s="129">
        <v>-0.43</v>
      </c>
      <c r="DS251" s="129">
        <v>0.2</v>
      </c>
      <c r="DT251" s="129">
        <v>0.5</v>
      </c>
      <c r="DU251" s="129">
        <v>-0.79999999999999993</v>
      </c>
      <c r="DV251" s="129">
        <v>-0.08</v>
      </c>
      <c r="DW251" s="129">
        <v>0.05</v>
      </c>
      <c r="DX251" s="129">
        <v>-0.03</v>
      </c>
      <c r="DY251" s="129">
        <v>-1.1200000000000001</v>
      </c>
      <c r="DZ251" s="129">
        <v>-0.28999999999999998</v>
      </c>
      <c r="EA251" s="129">
        <v>2.2000000000000002</v>
      </c>
      <c r="EB251" s="129">
        <v>0.86999999999999988</v>
      </c>
      <c r="EC251" s="129">
        <v>0.68</v>
      </c>
      <c r="ED251" s="129">
        <v>-0.53</v>
      </c>
      <c r="EE251" s="129">
        <v>-0.18</v>
      </c>
      <c r="EF251" s="129">
        <v>0.06</v>
      </c>
      <c r="EG251" s="129">
        <v>-1.55</v>
      </c>
      <c r="EH251" s="129">
        <v>0.20999999999999996</v>
      </c>
      <c r="EI251" s="129">
        <v>0.3</v>
      </c>
      <c r="EJ251" s="129">
        <v>0.34</v>
      </c>
      <c r="EK251" s="129">
        <v>-0.28999999999999998</v>
      </c>
      <c r="EL251" s="129">
        <v>-8.9999999999999983E-2</v>
      </c>
      <c r="EM251" s="129">
        <v>1.74</v>
      </c>
      <c r="EN251" s="129">
        <v>1.0399999999999998</v>
      </c>
      <c r="EO251" s="129">
        <v>0.49</v>
      </c>
      <c r="EP251" s="129">
        <v>-0.28999999999999998</v>
      </c>
      <c r="EQ251" s="129">
        <v>0.90999999999999992</v>
      </c>
      <c r="ER251" s="129">
        <v>-0.28000000000000003</v>
      </c>
      <c r="ES251" s="129">
        <v>2.9999999999999995E-2</v>
      </c>
      <c r="ET251" s="129">
        <v>0.3</v>
      </c>
      <c r="EU251" s="129">
        <v>-0.54</v>
      </c>
      <c r="EV251">
        <f>100*SUMIF('12pxv'!$E$39:$E$492,$A251,'12pxv'!H$39:H$492)/sub_peso!EV251</f>
        <v>0.06</v>
      </c>
      <c r="EW251">
        <f>100*SUMIF('12pxv'!$E$39:$E$492,$A251,'12pxv'!I$39:I$492)/sub_peso!EW251</f>
        <v>0.76</v>
      </c>
      <c r="EX251">
        <f>100*SUMIF('12pxv'!$E$39:$E$492,$A251,'12pxv'!J$39:J$492)/sub_peso!EX251</f>
        <v>-0.18999999999999997</v>
      </c>
      <c r="EY251">
        <f>100*SUMIF('12pxv'!$E$39:$E$492,$A251,'12pxv'!K$39:K$492)/sub_peso!EY251</f>
        <v>1.3799999999999997</v>
      </c>
      <c r="EZ251">
        <f>100*SUMIF('12pxv'!$E$39:$E$492,$A251,'12pxv'!L$39:L$492)/sub_peso!EZ251</f>
        <v>1.43</v>
      </c>
      <c r="FA251">
        <f>100*SUMIF('12pxv'!$E$39:$E$492,$A251,'12pxv'!M$39:M$492)/sub_peso!FA251</f>
        <v>-0.75</v>
      </c>
      <c r="FB251">
        <f>100*SUMIF('12pxv'!$E$39:$E$492,$A251,'12pxv'!N$39:N$492)/sub_peso!FB251</f>
        <v>0.11000000000000001</v>
      </c>
      <c r="FC251">
        <f>100*SUMIF('12pxv'!$E$39:$E$492,$A251,'12pxv'!O$39:O$492)/sub_peso!FC251</f>
        <v>1.01</v>
      </c>
      <c r="FD251">
        <f>100*SUMIF('12pxv'!$E$39:$E$492,$A251,'12pxv'!P$39:P$492)/sub_peso!FD251</f>
        <v>0.82</v>
      </c>
      <c r="FE251">
        <f>100*SUMIF('12pxv'!$E$39:$E$492,$A251,'12pxv'!Q$39:Q$492)/sub_peso!FE251</f>
        <v>-0.17</v>
      </c>
      <c r="FF251">
        <f>100*SUMIF('12pxv'!$E$39:$E$492,$A251,'12pxv'!R$39:R$492)/sub_peso!FF251</f>
        <v>0.4</v>
      </c>
      <c r="FG251">
        <f>100*SUMIF('12pxv'!$E$39:$E$492,$A251,'12pxv'!S$39:S$492)/sub_peso!FG251</f>
        <v>-0.87</v>
      </c>
      <c r="FH251">
        <f>100*SUMIF('12pxv'!$E$39:$E$492,$A251,'12pxv'!T$39:T$492)/sub_peso!FH251</f>
        <v>0.79</v>
      </c>
      <c r="FI251">
        <f>100*SUMIF('12pxv'!$E$39:$E$492,$A251,'12pxv'!U$39:U$492)/sub_peso!FI251</f>
        <v>-0.21</v>
      </c>
      <c r="FJ251">
        <f>100*SUMIF('12pxv'!$E$39:$E$492,$A251,'12pxv'!V$39:V$492)/sub_peso!FJ251</f>
        <v>-0.46</v>
      </c>
      <c r="FK251">
        <f>100*SUMIF('12pxv'!$E$39:$E$492,$A251,'12pxv'!W$39:W$492)/sub_peso!FK251</f>
        <v>3.67</v>
      </c>
      <c r="FL251">
        <f>100*SUMIF('12pxv'!$E$39:$E$492,$A251,'12pxv'!X$39:X$492)/sub_peso!FL251</f>
        <v>1.62</v>
      </c>
      <c r="FM251">
        <f>100*SUMIF('12pxv'!$E$39:$E$492,$A251,'12pxv'!Y$39:Y$492)/sub_peso!FM251</f>
        <v>-0.56999999999999984</v>
      </c>
      <c r="FN251">
        <f>100*SUMIF('12pxv'!$E$39:$E$492,$A251,'12pxv'!Z$39:Z$492)/sub_peso!FN251</f>
        <v>0.55000000000000004</v>
      </c>
      <c r="FO251">
        <f>100*SUMIF('12pxv'!$E$39:$E$492,$A251,'12pxv'!AA$39:AA$492)/sub_peso!FO251</f>
        <v>-1.03</v>
      </c>
      <c r="FP251">
        <f>100*SUMIF('12pxv'!$E$39:$E$492,$A251,'12pxv'!AB$39:AB$492)/sub_peso!FP251</f>
        <v>0.37999999999999995</v>
      </c>
      <c r="FQ251">
        <f>100*SUMIF('12pxv'!$E$39:$E$492,$A251,'12pxv'!AC$39:AC$492)/sub_peso!FQ251</f>
        <v>-0.14000000000000001</v>
      </c>
      <c r="FR251">
        <f>100*SUMIF('12pxv'!$E$39:$E$492,$A251,'12pxv'!AD$39:AD$492)/sub_peso!FR251</f>
        <v>0.15</v>
      </c>
      <c r="FS251">
        <f>100*SUMIF('12pxv'!$E$39:$E$492,$A251,'12pxv'!AE$39:AE$492)/sub_peso!FS251</f>
        <v>-0.01</v>
      </c>
      <c r="FT251">
        <f>100*SUMIF('12pxv'!$E$39:$E$492,$A251,'12pxv'!AF$39:AF$492)/sub_peso!FT251</f>
        <v>0.44</v>
      </c>
      <c r="FU251">
        <f>100*SUMIF('12pxv'!$E$39:$E$492,$A251,'12pxv'!AG$39:AG$492)/sub_peso!FU251</f>
        <v>0.21</v>
      </c>
      <c r="FV251">
        <f>100*SUMIF('12pxv'!$E$39:$E$492,$A251,'12pxv'!AH$39:AH$492)/sub_peso!FV251</f>
        <v>-0.21000000000000002</v>
      </c>
      <c r="FW251">
        <f>100*SUMIF('12pxv'!$E$39:$E$492,$A251,'12pxv'!AI$39:AI$492)/sub_peso!FW251</f>
        <v>2.09</v>
      </c>
      <c r="FX251">
        <f>100*SUMIF('12pxv'!$E$39:$E$492,$A251,'12pxv'!AJ$39:AJ$492)/sub_peso!FX251</f>
        <v>1.71</v>
      </c>
      <c r="FY251">
        <f>100*SUMIF('12pxv'!$E$39:$E$492,$A251,'12pxv'!AK$39:AK$492)/sub_peso!FY251</f>
        <v>0.65</v>
      </c>
      <c r="FZ251">
        <f>100*SUMIF('12pxv'!$E$39:$E$492,$A251,'12pxv'!AL$39:AL$492)/sub_peso!FZ251</f>
        <v>0.28999999999999998</v>
      </c>
      <c r="GA251">
        <f>100*SUMIF('12pxv'!$E$39:$E$492,$A251,'12pxv'!AM$39:AM$492)/sub_peso!GA251</f>
        <v>0.30000000000000004</v>
      </c>
      <c r="GB251">
        <f>100*SUMIF('12pxv'!$E$39:$E$492,$A251,'12pxv'!AN$39:AN$492)/sub_peso!GB251</f>
        <v>9.0000000000000011E-2</v>
      </c>
    </row>
    <row r="252" spans="1:184" x14ac:dyDescent="0.25">
      <c r="A252" s="60">
        <v>6102002</v>
      </c>
      <c r="B252" s="56" t="s">
        <v>254</v>
      </c>
      <c r="C252" s="129">
        <v>-0.38999999999999996</v>
      </c>
      <c r="D252" s="129">
        <v>0.82</v>
      </c>
      <c r="E252" s="129">
        <v>1.2700000000000002</v>
      </c>
      <c r="F252" s="129">
        <v>-0.35999999999999993</v>
      </c>
      <c r="G252" s="129">
        <v>-0.08</v>
      </c>
      <c r="H252" s="129">
        <v>2.2800000000000002</v>
      </c>
      <c r="I252" s="129">
        <v>-0.44</v>
      </c>
      <c r="J252" s="129">
        <v>1.17</v>
      </c>
      <c r="K252" s="129">
        <v>-1.03</v>
      </c>
      <c r="L252" s="129">
        <v>-1.07</v>
      </c>
      <c r="M252" s="129">
        <v>0.8</v>
      </c>
      <c r="N252" s="129">
        <v>1.2</v>
      </c>
      <c r="O252" s="129">
        <v>1.06</v>
      </c>
      <c r="P252" s="129">
        <v>0.33</v>
      </c>
      <c r="Q252" s="129">
        <v>0.98999999999999988</v>
      </c>
      <c r="R252" s="129">
        <v>-0.53</v>
      </c>
      <c r="S252" s="129">
        <v>0.63</v>
      </c>
      <c r="T252" s="129">
        <v>0.40999999999999992</v>
      </c>
      <c r="U252" s="129">
        <v>0.88</v>
      </c>
      <c r="V252" s="129">
        <v>1.53</v>
      </c>
      <c r="W252" s="129">
        <v>0.63000000000000012</v>
      </c>
      <c r="X252" s="129">
        <v>0.82</v>
      </c>
      <c r="Y252" s="129">
        <v>1.82</v>
      </c>
      <c r="Z252" s="129">
        <v>0.36000000000000004</v>
      </c>
      <c r="AA252" s="129">
        <v>1.62</v>
      </c>
      <c r="AB252" s="129">
        <v>0.82</v>
      </c>
      <c r="AC252" s="129">
        <v>1.1999999999999997</v>
      </c>
      <c r="AD252" s="129">
        <v>1.39</v>
      </c>
      <c r="AE252" s="129">
        <v>0.68</v>
      </c>
      <c r="AF252" s="129">
        <v>-1.38</v>
      </c>
      <c r="AG252" s="129">
        <v>2.17</v>
      </c>
      <c r="AH252" s="129">
        <v>1.2600000000000002</v>
      </c>
      <c r="AI252" s="129">
        <v>0.33</v>
      </c>
      <c r="AJ252" s="129">
        <v>-0.5</v>
      </c>
      <c r="AK252" s="129">
        <v>2.58</v>
      </c>
      <c r="AL252" s="129">
        <v>-0.28000000000000003</v>
      </c>
      <c r="AM252" s="129">
        <v>1.43</v>
      </c>
      <c r="AN252" s="129">
        <v>1.7299999999999998</v>
      </c>
      <c r="AO252" s="129">
        <v>4.9999999999999996E-2</v>
      </c>
      <c r="AP252" s="129">
        <v>1.47</v>
      </c>
      <c r="AQ252" s="129">
        <v>1.6200000000000003</v>
      </c>
      <c r="AR252" s="129">
        <v>0.75000000000000011</v>
      </c>
      <c r="AS252" s="129">
        <v>1.4100000000000001</v>
      </c>
      <c r="AT252" s="129">
        <v>0.68</v>
      </c>
      <c r="AU252" s="129">
        <v>0.82</v>
      </c>
      <c r="AV252" s="129">
        <v>1.4899999999999998</v>
      </c>
      <c r="AW252" s="129">
        <v>2.2899999999999996</v>
      </c>
      <c r="AX252" s="129">
        <v>-0.06</v>
      </c>
      <c r="AY252" s="129">
        <v>0.12</v>
      </c>
      <c r="AZ252" s="129">
        <v>2.71</v>
      </c>
      <c r="BA252" s="129">
        <v>0.42</v>
      </c>
      <c r="BB252" s="129">
        <v>0.35</v>
      </c>
      <c r="BC252" s="129">
        <v>1.07</v>
      </c>
      <c r="BD252" s="129">
        <v>-0.22</v>
      </c>
      <c r="BE252" s="129">
        <v>1.28</v>
      </c>
      <c r="BF252" s="129">
        <v>0.04</v>
      </c>
      <c r="BG252" s="129">
        <v>1.6599999999999997</v>
      </c>
      <c r="BH252" s="129">
        <v>0.28000000000000003</v>
      </c>
      <c r="BI252" s="129">
        <v>1.88</v>
      </c>
      <c r="BJ252" s="129">
        <v>1.73</v>
      </c>
      <c r="BK252" s="129">
        <v>0.86</v>
      </c>
      <c r="BL252" s="129">
        <v>1.07</v>
      </c>
      <c r="BM252" s="129">
        <v>0.88000000000000012</v>
      </c>
      <c r="BN252" s="129">
        <v>1.48</v>
      </c>
      <c r="BO252" s="129">
        <v>0.53</v>
      </c>
      <c r="BP252" s="129">
        <v>-0.09</v>
      </c>
      <c r="BQ252" s="129">
        <v>1.9299999999999997</v>
      </c>
      <c r="BR252" s="129">
        <v>-0.33</v>
      </c>
      <c r="BS252" s="129">
        <v>1.1200000000000001</v>
      </c>
      <c r="BT252" s="129">
        <v>1.02</v>
      </c>
      <c r="BU252" s="129">
        <v>1.85</v>
      </c>
      <c r="BV252" s="129">
        <v>-0.69999999999999984</v>
      </c>
      <c r="BW252" s="129">
        <v>1.4500000000000002</v>
      </c>
      <c r="BX252" s="129">
        <v>1.29</v>
      </c>
      <c r="BY252" s="129">
        <v>0.28999999999999998</v>
      </c>
      <c r="BZ252" s="129">
        <v>1.66</v>
      </c>
      <c r="CA252" s="129">
        <v>-0.03</v>
      </c>
      <c r="CB252" s="129">
        <v>2.2000000000000002</v>
      </c>
      <c r="CC252" s="129">
        <v>0.84</v>
      </c>
      <c r="CD252" s="129">
        <v>-0.56999999999999984</v>
      </c>
      <c r="CE252" s="129">
        <v>1.0900000000000001</v>
      </c>
      <c r="CF252" s="129">
        <v>2.0000000000000004</v>
      </c>
      <c r="CG252" s="129">
        <v>1.2</v>
      </c>
      <c r="CH252" s="129">
        <v>1.02</v>
      </c>
      <c r="CI252" s="129">
        <v>-0.37</v>
      </c>
      <c r="CJ252" s="129">
        <v>0.78</v>
      </c>
      <c r="CK252" s="129">
        <v>2.3199999999999998</v>
      </c>
      <c r="CL252" s="129">
        <v>0.41</v>
      </c>
      <c r="CM252" s="129">
        <v>0.71000000000000008</v>
      </c>
      <c r="CN252" s="129">
        <v>0.88</v>
      </c>
      <c r="CO252" s="129">
        <v>1.31</v>
      </c>
      <c r="CP252" s="129">
        <v>3</v>
      </c>
      <c r="CQ252" s="129">
        <v>0.1</v>
      </c>
      <c r="CR252" s="129">
        <v>-0.12000000000000001</v>
      </c>
      <c r="CS252" s="129">
        <v>0.18</v>
      </c>
      <c r="CT252" s="129">
        <v>0.7599999999999999</v>
      </c>
      <c r="CU252" s="129">
        <v>-1.43</v>
      </c>
      <c r="CV252" s="129">
        <v>1</v>
      </c>
      <c r="CW252" s="129">
        <v>0.51</v>
      </c>
      <c r="CX252" s="129">
        <v>1.77</v>
      </c>
      <c r="CY252" s="129">
        <v>1.78</v>
      </c>
      <c r="CZ252" s="129">
        <v>0.57999999999999996</v>
      </c>
      <c r="DA252" s="129">
        <v>-0.86</v>
      </c>
      <c r="DB252" s="129">
        <v>2.19</v>
      </c>
      <c r="DC252" s="129">
        <v>-1.43</v>
      </c>
      <c r="DD252" s="129">
        <v>-0.59</v>
      </c>
      <c r="DE252" s="129">
        <v>1.3</v>
      </c>
      <c r="DF252" s="129">
        <v>2.2000000000000002</v>
      </c>
      <c r="DG252" s="129">
        <v>1.58</v>
      </c>
      <c r="DH252" s="129">
        <v>1.8599999999999999</v>
      </c>
      <c r="DI252" s="129">
        <v>-0.99</v>
      </c>
      <c r="DJ252" s="129">
        <v>0.98</v>
      </c>
      <c r="DK252" s="129">
        <v>0.72</v>
      </c>
      <c r="DL252" s="129">
        <v>-0.22</v>
      </c>
      <c r="DM252" s="129">
        <v>-0.42000000000000004</v>
      </c>
      <c r="DN252" s="129">
        <v>1.59</v>
      </c>
      <c r="DO252" s="129">
        <v>-0.27</v>
      </c>
      <c r="DP252" s="129">
        <v>1.27</v>
      </c>
      <c r="DQ252" s="129">
        <v>0.89</v>
      </c>
      <c r="DR252" s="129">
        <v>0.83</v>
      </c>
      <c r="DS252" s="129">
        <v>-0.81</v>
      </c>
      <c r="DT252" s="129">
        <v>0.96</v>
      </c>
      <c r="DU252" s="129">
        <v>0.63</v>
      </c>
      <c r="DV252" s="129">
        <v>1.67</v>
      </c>
      <c r="DW252" s="129">
        <v>-0.38</v>
      </c>
      <c r="DX252" s="129">
        <v>-0.57999999999999996</v>
      </c>
      <c r="DY252" s="129">
        <v>2.02</v>
      </c>
      <c r="DZ252" s="129">
        <v>0.17</v>
      </c>
      <c r="EA252" s="129">
        <v>0.01</v>
      </c>
      <c r="EB252" s="129">
        <v>-3.2300000000000004</v>
      </c>
      <c r="EC252" s="129">
        <v>1.9299999999999997</v>
      </c>
      <c r="ED252" s="129">
        <v>1.49</v>
      </c>
      <c r="EE252" s="129">
        <v>-0.74</v>
      </c>
      <c r="EF252" s="129">
        <v>-0.43999999999999995</v>
      </c>
      <c r="EG252" s="129">
        <v>1.1599999999999999</v>
      </c>
      <c r="EH252" s="129">
        <v>-1.06</v>
      </c>
      <c r="EI252" s="129">
        <v>-0.9</v>
      </c>
      <c r="EJ252" s="129">
        <v>1.58</v>
      </c>
      <c r="EK252" s="129">
        <v>0.83</v>
      </c>
      <c r="EL252" s="129">
        <v>0.82</v>
      </c>
      <c r="EM252" s="129">
        <v>0.9900000000000001</v>
      </c>
      <c r="EN252" s="129">
        <v>0.14000000000000001</v>
      </c>
      <c r="EO252" s="129">
        <v>0.23999999999999996</v>
      </c>
      <c r="EP252" s="129">
        <v>1.1299999999999999</v>
      </c>
      <c r="EQ252" s="129">
        <v>-0.04</v>
      </c>
      <c r="ER252" s="129">
        <v>0.17</v>
      </c>
      <c r="ES252" s="129">
        <v>-0.3</v>
      </c>
      <c r="ET252" s="129">
        <v>1.1399999999999999</v>
      </c>
      <c r="EU252" s="129">
        <v>0.41</v>
      </c>
      <c r="EV252">
        <f>100*SUMIF('12pxv'!$E$39:$E$492,$A252,'12pxv'!H$39:H$492)/sub_peso!EV252</f>
        <v>-5.000000000000001E-2</v>
      </c>
      <c r="EW252">
        <f>100*SUMIF('12pxv'!$E$39:$E$492,$A252,'12pxv'!I$39:I$492)/sub_peso!EW252</f>
        <v>-0.77999999999999992</v>
      </c>
      <c r="EX252">
        <f>100*SUMIF('12pxv'!$E$39:$E$492,$A252,'12pxv'!J$39:J$492)/sub_peso!EX252</f>
        <v>0.44</v>
      </c>
      <c r="EY252">
        <f>100*SUMIF('12pxv'!$E$39:$E$492,$A252,'12pxv'!K$39:K$492)/sub_peso!EY252</f>
        <v>-0.12</v>
      </c>
      <c r="EZ252">
        <f>100*SUMIF('12pxv'!$E$39:$E$492,$A252,'12pxv'!L$39:L$492)/sub_peso!EZ252</f>
        <v>0.56999999999999995</v>
      </c>
      <c r="FA252">
        <f>100*SUMIF('12pxv'!$E$39:$E$492,$A252,'12pxv'!M$39:M$492)/sub_peso!FA252</f>
        <v>-0.90999999999999992</v>
      </c>
      <c r="FB252">
        <f>100*SUMIF('12pxv'!$E$39:$E$492,$A252,'12pxv'!N$39:N$492)/sub_peso!FB252</f>
        <v>0.67000000000000015</v>
      </c>
      <c r="FC252">
        <f>100*SUMIF('12pxv'!$E$39:$E$492,$A252,'12pxv'!O$39:O$492)/sub_peso!FC252</f>
        <v>-7.0000000000000007E-2</v>
      </c>
      <c r="FD252">
        <f>100*SUMIF('12pxv'!$E$39:$E$492,$A252,'12pxv'!P$39:P$492)/sub_peso!FD252</f>
        <v>0.27</v>
      </c>
      <c r="FE252">
        <f>100*SUMIF('12pxv'!$E$39:$E$492,$A252,'12pxv'!Q$39:Q$492)/sub_peso!FE252</f>
        <v>0.91999999999999993</v>
      </c>
      <c r="FF252">
        <f>100*SUMIF('12pxv'!$E$39:$E$492,$A252,'12pxv'!R$39:R$492)/sub_peso!FF252</f>
        <v>1.17</v>
      </c>
      <c r="FG252">
        <f>100*SUMIF('12pxv'!$E$39:$E$492,$A252,'12pxv'!S$39:S$492)/sub_peso!FG252</f>
        <v>0.92</v>
      </c>
      <c r="FH252">
        <f>100*SUMIF('12pxv'!$E$39:$E$492,$A252,'12pxv'!T$39:T$492)/sub_peso!FH252</f>
        <v>-0.31999999999999995</v>
      </c>
      <c r="FI252">
        <f>100*SUMIF('12pxv'!$E$39:$E$492,$A252,'12pxv'!U$39:U$492)/sub_peso!FI252</f>
        <v>1.24</v>
      </c>
      <c r="FJ252">
        <f>100*SUMIF('12pxv'!$E$39:$E$492,$A252,'12pxv'!V$39:V$492)/sub_peso!FJ252</f>
        <v>2.74</v>
      </c>
      <c r="FK252">
        <f>100*SUMIF('12pxv'!$E$39:$E$492,$A252,'12pxv'!W$39:W$492)/sub_peso!FK252</f>
        <v>-0.53</v>
      </c>
      <c r="FL252">
        <f>100*SUMIF('12pxv'!$E$39:$E$492,$A252,'12pxv'!X$39:X$492)/sub_peso!FL252</f>
        <v>0.03</v>
      </c>
      <c r="FM252">
        <f>100*SUMIF('12pxv'!$E$39:$E$492,$A252,'12pxv'!Y$39:Y$492)/sub_peso!FM252</f>
        <v>1.1100000000000001</v>
      </c>
      <c r="FN252">
        <f>100*SUMIF('12pxv'!$E$39:$E$492,$A252,'12pxv'!Z$39:Z$492)/sub_peso!FN252</f>
        <v>-2.66</v>
      </c>
      <c r="FO252">
        <f>100*SUMIF('12pxv'!$E$39:$E$492,$A252,'12pxv'!AA$39:AA$492)/sub_peso!FO252</f>
        <v>3.91</v>
      </c>
      <c r="FP252">
        <f>100*SUMIF('12pxv'!$E$39:$E$492,$A252,'12pxv'!AB$39:AB$492)/sub_peso!FP252</f>
        <v>-1.84</v>
      </c>
      <c r="FQ252">
        <f>100*SUMIF('12pxv'!$E$39:$E$492,$A252,'12pxv'!AC$39:AC$492)/sub_peso!FQ252</f>
        <v>1.02</v>
      </c>
      <c r="FR252">
        <f>100*SUMIF('12pxv'!$E$39:$E$492,$A252,'12pxv'!AD$39:AD$492)/sub_peso!FR252</f>
        <v>1.95</v>
      </c>
      <c r="FS252">
        <f>100*SUMIF('12pxv'!$E$39:$E$492,$A252,'12pxv'!AE$39:AE$492)/sub_peso!FS252</f>
        <v>-0.89</v>
      </c>
      <c r="FT252">
        <f>100*SUMIF('12pxv'!$E$39:$E$492,$A252,'12pxv'!AF$39:AF$492)/sub_peso!FT252</f>
        <v>1.82</v>
      </c>
      <c r="FU252">
        <f>100*SUMIF('12pxv'!$E$39:$E$492,$A252,'12pxv'!AG$39:AG$492)/sub_peso!FU252</f>
        <v>-1.65</v>
      </c>
      <c r="FV252">
        <f>100*SUMIF('12pxv'!$E$39:$E$492,$A252,'12pxv'!AH$39:AH$492)/sub_peso!FV252</f>
        <v>2.1599999999999997</v>
      </c>
      <c r="FW252">
        <f>100*SUMIF('12pxv'!$E$39:$E$492,$A252,'12pxv'!AI$39:AI$492)/sub_peso!FW252</f>
        <v>-0.65</v>
      </c>
      <c r="FX252">
        <f>100*SUMIF('12pxv'!$E$39:$E$492,$A252,'12pxv'!AJ$39:AJ$492)/sub_peso!FX252</f>
        <v>-1.04</v>
      </c>
      <c r="FY252">
        <f>100*SUMIF('12pxv'!$E$39:$E$492,$A252,'12pxv'!AK$39:AK$492)/sub_peso!FY252</f>
        <v>0.8</v>
      </c>
      <c r="FZ252">
        <f>100*SUMIF('12pxv'!$E$39:$E$492,$A252,'12pxv'!AL$39:AL$492)/sub_peso!FZ252</f>
        <v>1.1299999999999999</v>
      </c>
      <c r="GA252">
        <f>100*SUMIF('12pxv'!$E$39:$E$492,$A252,'12pxv'!AM$39:AM$492)/sub_peso!GA252</f>
        <v>-1.21</v>
      </c>
      <c r="GB252">
        <f>100*SUMIF('12pxv'!$E$39:$E$492,$A252,'12pxv'!AN$39:AN$492)/sub_peso!GB252</f>
        <v>-0.14000000000000001</v>
      </c>
    </row>
    <row r="253" spans="1:184" x14ac:dyDescent="0.25">
      <c r="A253" s="60">
        <v>6102003</v>
      </c>
      <c r="B253" s="56" t="s">
        <v>255</v>
      </c>
      <c r="C253" s="129">
        <v>-0.28999999999999998</v>
      </c>
      <c r="D253" s="129">
        <v>0.6</v>
      </c>
      <c r="E253" s="129">
        <v>1.86</v>
      </c>
      <c r="F253" s="129">
        <v>-0.17</v>
      </c>
      <c r="G253" s="129">
        <v>-1.1399999999999999</v>
      </c>
      <c r="H253" s="129">
        <v>2.76</v>
      </c>
      <c r="I253" s="129">
        <v>1.79</v>
      </c>
      <c r="J253" s="129">
        <v>1.1500000000000001</v>
      </c>
      <c r="K253" s="129">
        <v>-0.75</v>
      </c>
      <c r="L253" s="129">
        <v>1.05</v>
      </c>
      <c r="M253" s="129">
        <v>-0.64</v>
      </c>
      <c r="N253" s="129">
        <v>0.04</v>
      </c>
      <c r="O253" s="129">
        <v>-0.21</v>
      </c>
      <c r="P253" s="129">
        <v>0.26</v>
      </c>
      <c r="Q253" s="129">
        <v>0.01</v>
      </c>
      <c r="R253" s="129">
        <v>0.92</v>
      </c>
      <c r="S253" s="129">
        <v>1.56</v>
      </c>
      <c r="T253" s="129">
        <v>-0.91</v>
      </c>
      <c r="U253" s="129">
        <v>2.4700000000000002</v>
      </c>
      <c r="V253" s="129">
        <v>0.45</v>
      </c>
      <c r="W253" s="129">
        <v>2.08</v>
      </c>
      <c r="X253" s="129">
        <v>0.99</v>
      </c>
      <c r="Y253" s="129">
        <v>1.83</v>
      </c>
      <c r="Z253" s="129">
        <v>2.73</v>
      </c>
      <c r="AA253" s="129">
        <v>1.3</v>
      </c>
      <c r="AB253" s="129">
        <v>1.1399999999999999</v>
      </c>
      <c r="AC253" s="129">
        <v>1.7</v>
      </c>
      <c r="AD253" s="129">
        <v>1.68</v>
      </c>
      <c r="AE253" s="129">
        <v>0.91</v>
      </c>
      <c r="AF253" s="129">
        <v>0.01</v>
      </c>
      <c r="AG253" s="129">
        <v>1.4</v>
      </c>
      <c r="AH253" s="129">
        <v>1.71</v>
      </c>
      <c r="AI253" s="129">
        <v>0.66</v>
      </c>
      <c r="AJ253" s="129">
        <v>-0.69</v>
      </c>
      <c r="AK253" s="129">
        <v>1.01</v>
      </c>
      <c r="AL253" s="129">
        <v>1.6500000000000004</v>
      </c>
      <c r="AM253" s="129">
        <v>0.72</v>
      </c>
      <c r="AN253" s="129">
        <v>-5.9999999999999991E-2</v>
      </c>
      <c r="AO253" s="129">
        <v>1.22</v>
      </c>
      <c r="AP253" s="129">
        <v>1.89</v>
      </c>
      <c r="AQ253" s="129">
        <v>1.8799999999999997</v>
      </c>
      <c r="AR253" s="129">
        <v>-0.87</v>
      </c>
      <c r="AS253" s="129">
        <v>0.52</v>
      </c>
      <c r="AT253" s="129">
        <v>2.31</v>
      </c>
      <c r="AU253" s="129">
        <v>0.44999999999999996</v>
      </c>
      <c r="AV253" s="129">
        <v>1.9</v>
      </c>
      <c r="AW253" s="129">
        <v>0.44999999999999996</v>
      </c>
      <c r="AX253" s="129">
        <v>0.14000000000000001</v>
      </c>
      <c r="AY253" s="129">
        <v>0.09</v>
      </c>
      <c r="AZ253" s="129">
        <v>2.77</v>
      </c>
      <c r="BA253" s="129">
        <v>-0.49999999999999994</v>
      </c>
      <c r="BB253" s="129">
        <v>0.31</v>
      </c>
      <c r="BC253" s="129">
        <v>1.51</v>
      </c>
      <c r="BD253" s="129">
        <v>1.54</v>
      </c>
      <c r="BE253" s="129">
        <v>-0.10999999999999999</v>
      </c>
      <c r="BF253" s="129">
        <v>0.89000000000000012</v>
      </c>
      <c r="BG253" s="129">
        <v>1.59</v>
      </c>
      <c r="BH253" s="129">
        <v>0.65</v>
      </c>
      <c r="BI253" s="129">
        <v>0.96</v>
      </c>
      <c r="BJ253" s="129">
        <v>0.53</v>
      </c>
      <c r="BK253" s="129">
        <v>-0.28000000000000003</v>
      </c>
      <c r="BL253" s="129">
        <v>3.0000000000000002E-2</v>
      </c>
      <c r="BM253" s="129">
        <v>1.37</v>
      </c>
      <c r="BN253" s="129">
        <v>0.14000000000000001</v>
      </c>
      <c r="BO253" s="129">
        <v>1.8599999999999999</v>
      </c>
      <c r="BP253" s="129">
        <v>1</v>
      </c>
      <c r="BQ253" s="129">
        <v>1.57</v>
      </c>
      <c r="BR253" s="129">
        <v>0.92000000000000026</v>
      </c>
      <c r="BS253" s="129">
        <v>0.12</v>
      </c>
      <c r="BT253" s="129">
        <v>1.01</v>
      </c>
      <c r="BU253" s="129">
        <v>0.68</v>
      </c>
      <c r="BV253" s="129">
        <v>0.49</v>
      </c>
      <c r="BW253" s="129">
        <v>0.13</v>
      </c>
      <c r="BX253" s="129">
        <v>1.59</v>
      </c>
      <c r="BY253" s="129">
        <v>2.86</v>
      </c>
      <c r="BZ253" s="129">
        <v>-0.68</v>
      </c>
      <c r="CA253" s="129">
        <v>1.28</v>
      </c>
      <c r="CB253" s="129">
        <v>1.23</v>
      </c>
      <c r="CC253" s="129">
        <v>-0.04</v>
      </c>
      <c r="CD253" s="129">
        <v>-0.19</v>
      </c>
      <c r="CE253" s="129">
        <v>0.99</v>
      </c>
      <c r="CF253" s="129">
        <v>2.02</v>
      </c>
      <c r="CG253" s="129">
        <v>0.97000000000000008</v>
      </c>
      <c r="CH253" s="129">
        <v>0.02</v>
      </c>
      <c r="CI253" s="129">
        <v>2.17</v>
      </c>
      <c r="CJ253" s="129">
        <v>-0.25</v>
      </c>
      <c r="CK253" s="129">
        <v>0.5</v>
      </c>
      <c r="CL253" s="129">
        <v>2.0699999999999998</v>
      </c>
      <c r="CM253" s="129">
        <v>0.2</v>
      </c>
      <c r="CN253" s="129">
        <v>0.20999999999999996</v>
      </c>
      <c r="CO253" s="129">
        <v>1.1200000000000001</v>
      </c>
      <c r="CP253" s="129">
        <v>1.88</v>
      </c>
      <c r="CQ253" s="129">
        <v>-0.13</v>
      </c>
      <c r="CR253" s="129">
        <v>0.88</v>
      </c>
      <c r="CS253" s="129">
        <v>0.64</v>
      </c>
      <c r="CT253" s="129">
        <v>-0.59</v>
      </c>
      <c r="CU253" s="129">
        <v>-9.9999999999999992E-2</v>
      </c>
      <c r="CV253" s="129">
        <v>0.89</v>
      </c>
      <c r="CW253" s="129">
        <v>1.37</v>
      </c>
      <c r="CX253" s="129">
        <v>1.6</v>
      </c>
      <c r="CY253" s="129">
        <v>-0.23</v>
      </c>
      <c r="CZ253" s="129">
        <v>0.4</v>
      </c>
      <c r="DA253" s="129">
        <v>-1.77</v>
      </c>
      <c r="DB253" s="129">
        <v>-0.35</v>
      </c>
      <c r="DC253" s="129">
        <v>0.19000000000000003</v>
      </c>
      <c r="DD253" s="129">
        <v>1.24</v>
      </c>
      <c r="DE253" s="129">
        <v>0.83</v>
      </c>
      <c r="DF253" s="129">
        <v>0.57999999999999996</v>
      </c>
      <c r="DG253" s="129">
        <v>2.44</v>
      </c>
      <c r="DH253" s="129">
        <v>-0.14999999999999997</v>
      </c>
      <c r="DI253" s="129">
        <v>0.1</v>
      </c>
      <c r="DJ253" s="129">
        <v>2.0499999999999998</v>
      </c>
      <c r="DK253" s="129">
        <v>0.28000000000000003</v>
      </c>
      <c r="DL253" s="129">
        <v>0.28999999999999998</v>
      </c>
      <c r="DM253" s="129">
        <v>0.28000000000000003</v>
      </c>
      <c r="DN253" s="129">
        <v>-2.0099999999999998</v>
      </c>
      <c r="DO253" s="129">
        <v>1.88</v>
      </c>
      <c r="DP253" s="129">
        <v>-1.32</v>
      </c>
      <c r="DQ253" s="129">
        <v>2.21</v>
      </c>
      <c r="DR253" s="129">
        <v>2.9799999999999995</v>
      </c>
      <c r="DS253" s="129">
        <v>0.03</v>
      </c>
      <c r="DT253" s="129">
        <v>-1.61</v>
      </c>
      <c r="DU253" s="129">
        <v>1.01</v>
      </c>
      <c r="DV253" s="129">
        <v>1.39</v>
      </c>
      <c r="DW253" s="129">
        <v>0.69</v>
      </c>
      <c r="DX253" s="129">
        <v>-0.41</v>
      </c>
      <c r="DY253" s="129">
        <v>1.06</v>
      </c>
      <c r="DZ253" s="129">
        <v>-0.93</v>
      </c>
      <c r="EA253" s="129">
        <v>-0.36000000000000004</v>
      </c>
      <c r="EB253" s="129">
        <v>0.69</v>
      </c>
      <c r="EC253" s="129">
        <v>0.48000000000000004</v>
      </c>
      <c r="ED253" s="129">
        <v>0.62999999999999989</v>
      </c>
      <c r="EE253" s="129">
        <v>0.69</v>
      </c>
      <c r="EF253" s="129">
        <v>0.23</v>
      </c>
      <c r="EG253" s="129">
        <v>-0.35</v>
      </c>
      <c r="EH253" s="129">
        <v>0.12</v>
      </c>
      <c r="EI253" s="129">
        <v>1.7099999999999997</v>
      </c>
      <c r="EJ253" s="129">
        <v>0.49</v>
      </c>
      <c r="EK253" s="129">
        <v>0.45</v>
      </c>
      <c r="EL253" s="129">
        <v>-8.9999999999999983E-2</v>
      </c>
      <c r="EM253" s="129">
        <v>0.48</v>
      </c>
      <c r="EN253" s="129">
        <v>0.98</v>
      </c>
      <c r="EO253" s="129">
        <v>0.73</v>
      </c>
      <c r="EP253" s="129">
        <v>0.31</v>
      </c>
      <c r="EQ253" s="129">
        <v>0.25</v>
      </c>
      <c r="ER253" s="129">
        <v>0.13</v>
      </c>
      <c r="ES253" s="129">
        <v>0.21000000000000002</v>
      </c>
      <c r="ET253" s="129">
        <v>0.55000000000000004</v>
      </c>
      <c r="EU253" s="129">
        <v>0.91000000000000014</v>
      </c>
      <c r="EV253">
        <f>100*SUMIF('12pxv'!$E$39:$E$492,$A253,'12pxv'!H$39:H$492)/sub_peso!EV253</f>
        <v>0.88</v>
      </c>
      <c r="EW253">
        <f>100*SUMIF('12pxv'!$E$39:$E$492,$A253,'12pxv'!I$39:I$492)/sub_peso!EW253</f>
        <v>-0.12</v>
      </c>
      <c r="EX253">
        <f>100*SUMIF('12pxv'!$E$39:$E$492,$A253,'12pxv'!J$39:J$492)/sub_peso!EX253</f>
        <v>0.25</v>
      </c>
      <c r="EY253">
        <f>100*SUMIF('12pxv'!$E$39:$E$492,$A253,'12pxv'!K$39:K$492)/sub_peso!EY253</f>
        <v>0.52</v>
      </c>
      <c r="EZ253">
        <f>100*SUMIF('12pxv'!$E$39:$E$492,$A253,'12pxv'!L$39:L$492)/sub_peso!EZ253</f>
        <v>-0.08</v>
      </c>
      <c r="FA253">
        <f>100*SUMIF('12pxv'!$E$39:$E$492,$A253,'12pxv'!M$39:M$492)/sub_peso!FA253</f>
        <v>-0.23999999999999996</v>
      </c>
      <c r="FB253">
        <f>100*SUMIF('12pxv'!$E$39:$E$492,$A253,'12pxv'!N$39:N$492)/sub_peso!FB253</f>
        <v>0.6</v>
      </c>
      <c r="FC253">
        <f>100*SUMIF('12pxv'!$E$39:$E$492,$A253,'12pxv'!O$39:O$492)/sub_peso!FC253</f>
        <v>-0.65</v>
      </c>
      <c r="FD253">
        <f>100*SUMIF('12pxv'!$E$39:$E$492,$A253,'12pxv'!P$39:P$492)/sub_peso!FD253</f>
        <v>0.03</v>
      </c>
      <c r="FE253">
        <f>100*SUMIF('12pxv'!$E$39:$E$492,$A253,'12pxv'!Q$39:Q$492)/sub_peso!FE253</f>
        <v>0.65</v>
      </c>
      <c r="FF253">
        <f>100*SUMIF('12pxv'!$E$39:$E$492,$A253,'12pxv'!R$39:R$492)/sub_peso!FF253</f>
        <v>0.03</v>
      </c>
      <c r="FG253">
        <f>100*SUMIF('12pxv'!$E$39:$E$492,$A253,'12pxv'!S$39:S$492)/sub_peso!FG253</f>
        <v>0.48</v>
      </c>
      <c r="FH253">
        <f>100*SUMIF('12pxv'!$E$39:$E$492,$A253,'12pxv'!T$39:T$492)/sub_peso!FH253</f>
        <v>1.51</v>
      </c>
      <c r="FI253">
        <f>100*SUMIF('12pxv'!$E$39:$E$492,$A253,'12pxv'!U$39:U$492)/sub_peso!FI253</f>
        <v>0.69999999999999984</v>
      </c>
      <c r="FJ253">
        <f>100*SUMIF('12pxv'!$E$39:$E$492,$A253,'12pxv'!V$39:V$492)/sub_peso!FJ253</f>
        <v>-8.0000000000000016E-2</v>
      </c>
      <c r="FK253">
        <f>100*SUMIF('12pxv'!$E$39:$E$492,$A253,'12pxv'!W$39:W$492)/sub_peso!FK253</f>
        <v>-0.27</v>
      </c>
      <c r="FL253">
        <f>100*SUMIF('12pxv'!$E$39:$E$492,$A253,'12pxv'!X$39:X$492)/sub_peso!FL253</f>
        <v>9.0000000000000011E-2</v>
      </c>
      <c r="FM253">
        <f>100*SUMIF('12pxv'!$E$39:$E$492,$A253,'12pxv'!Y$39:Y$492)/sub_peso!FM253</f>
        <v>-0.41</v>
      </c>
      <c r="FN253">
        <f>100*SUMIF('12pxv'!$E$39:$E$492,$A253,'12pxv'!Z$39:Z$492)/sub_peso!FN253</f>
        <v>0.4</v>
      </c>
      <c r="FO253">
        <f>100*SUMIF('12pxv'!$E$39:$E$492,$A253,'12pxv'!AA$39:AA$492)/sub_peso!FO253</f>
        <v>1.86</v>
      </c>
      <c r="FP253">
        <f>100*SUMIF('12pxv'!$E$39:$E$492,$A253,'12pxv'!AB$39:AB$492)/sub_peso!FP253</f>
        <v>-0.61</v>
      </c>
      <c r="FQ253">
        <f>100*SUMIF('12pxv'!$E$39:$E$492,$A253,'12pxv'!AC$39:AC$492)/sub_peso!FQ253</f>
        <v>0.31</v>
      </c>
      <c r="FR253">
        <f>100*SUMIF('12pxv'!$E$39:$E$492,$A253,'12pxv'!AD$39:AD$492)/sub_peso!FR253</f>
        <v>0.79</v>
      </c>
      <c r="FS253">
        <f>100*SUMIF('12pxv'!$E$39:$E$492,$A253,'12pxv'!AE$39:AE$492)/sub_peso!FS253</f>
        <v>-0.85</v>
      </c>
      <c r="FT253">
        <f>100*SUMIF('12pxv'!$E$39:$E$492,$A253,'12pxv'!AF$39:AF$492)/sub_peso!FT253</f>
        <v>0.93</v>
      </c>
      <c r="FU253">
        <f>100*SUMIF('12pxv'!$E$39:$E$492,$A253,'12pxv'!AG$39:AG$492)/sub_peso!FU253</f>
        <v>0.25000000000000006</v>
      </c>
      <c r="FV253">
        <f>100*SUMIF('12pxv'!$E$39:$E$492,$A253,'12pxv'!AH$39:AH$492)/sub_peso!FV253</f>
        <v>1.06</v>
      </c>
      <c r="FW253">
        <f>100*SUMIF('12pxv'!$E$39:$E$492,$A253,'12pxv'!AI$39:AI$492)/sub_peso!FW253</f>
        <v>-0.31</v>
      </c>
      <c r="FX253">
        <f>100*SUMIF('12pxv'!$E$39:$E$492,$A253,'12pxv'!AJ$39:AJ$492)/sub_peso!FX253</f>
        <v>1.54</v>
      </c>
      <c r="FY253">
        <f>100*SUMIF('12pxv'!$E$39:$E$492,$A253,'12pxv'!AK$39:AK$492)/sub_peso!FY253</f>
        <v>-5.000000000000001E-2</v>
      </c>
      <c r="FZ253">
        <f>100*SUMIF('12pxv'!$E$39:$E$492,$A253,'12pxv'!AL$39:AL$492)/sub_peso!FZ253</f>
        <v>1.34</v>
      </c>
      <c r="GA253">
        <f>100*SUMIF('12pxv'!$E$39:$E$492,$A253,'12pxv'!AM$39:AM$492)/sub_peso!GA253</f>
        <v>-0.92</v>
      </c>
      <c r="GB253">
        <f>100*SUMIF('12pxv'!$E$39:$E$492,$A253,'12pxv'!AN$39:AN$492)/sub_peso!GB253</f>
        <v>0.27000000000000007</v>
      </c>
    </row>
    <row r="254" spans="1:184" x14ac:dyDescent="0.25">
      <c r="A254" s="57">
        <v>6102011</v>
      </c>
      <c r="B254" s="56" t="s">
        <v>256</v>
      </c>
      <c r="C254" s="129">
        <v>-0.3646047269763652</v>
      </c>
      <c r="D254" s="129">
        <v>1.0633196384552179</v>
      </c>
      <c r="E254" s="129">
        <v>1.3570962479608484</v>
      </c>
      <c r="F254" s="129">
        <v>0.33351791530944624</v>
      </c>
      <c r="G254" s="129">
        <v>-4.8155737704918024E-2</v>
      </c>
      <c r="H254" s="129">
        <v>0.63279702970297036</v>
      </c>
      <c r="I254" s="129">
        <v>-8.123762376237624E-2</v>
      </c>
      <c r="J254" s="129">
        <v>0.97688999172870139</v>
      </c>
      <c r="K254" s="129">
        <v>-1.0331034482758621</v>
      </c>
      <c r="L254" s="129">
        <v>4.501666666666667E-2</v>
      </c>
      <c r="M254" s="129">
        <v>0.70855120732722721</v>
      </c>
      <c r="N254" s="129">
        <v>0.19507462686567165</v>
      </c>
      <c r="O254" s="129">
        <v>0.11613445378151263</v>
      </c>
      <c r="P254" s="129">
        <v>1.1395911413969335</v>
      </c>
      <c r="Q254" s="129">
        <v>1.8028101265822787</v>
      </c>
      <c r="R254" s="129">
        <v>0.42746887966804981</v>
      </c>
      <c r="S254" s="129">
        <v>5.9237779618889812E-2</v>
      </c>
      <c r="T254" s="129">
        <v>0.48899999999999999</v>
      </c>
      <c r="U254" s="129">
        <v>0.6101168614357263</v>
      </c>
      <c r="V254" s="129">
        <v>1.543275</v>
      </c>
      <c r="W254" s="129">
        <v>0.35563891178895302</v>
      </c>
      <c r="X254" s="129">
        <v>1.2533636363636362</v>
      </c>
      <c r="Y254" s="129">
        <v>0.40672131147540991</v>
      </c>
      <c r="Z254" s="129">
        <v>1.5178342904019686</v>
      </c>
      <c r="AA254" s="129">
        <v>2.6568739770867431</v>
      </c>
      <c r="AB254" s="129">
        <v>3.8595505617977525E-2</v>
      </c>
      <c r="AC254" s="129">
        <v>0.8680209171359613</v>
      </c>
      <c r="AD254" s="129">
        <v>1.4904987932421558</v>
      </c>
      <c r="AE254" s="129">
        <v>1.4856549520766773</v>
      </c>
      <c r="AF254" s="129">
        <v>1.1722169437846397</v>
      </c>
      <c r="AG254" s="129">
        <v>2.0923779527559052</v>
      </c>
      <c r="AH254" s="129">
        <v>0.1927863777089783</v>
      </c>
      <c r="AI254" s="129">
        <v>0.66160839160839158</v>
      </c>
      <c r="AJ254" s="129">
        <v>0.86922957198443573</v>
      </c>
      <c r="AK254" s="129">
        <v>-0.52199535962877031</v>
      </c>
      <c r="AL254" s="129">
        <v>1.6071093749999998</v>
      </c>
      <c r="AM254" s="129">
        <v>0.11052877138413686</v>
      </c>
      <c r="AN254" s="129">
        <v>1.6799843627834246</v>
      </c>
      <c r="AO254" s="129">
        <v>1.5665143299767623</v>
      </c>
      <c r="AP254" s="129">
        <v>2.1492111368909512</v>
      </c>
      <c r="AQ254" s="129">
        <v>4.4206010928961748</v>
      </c>
      <c r="AR254" s="129">
        <v>1.39012213740458</v>
      </c>
      <c r="AS254" s="129">
        <v>0.30055427251732103</v>
      </c>
      <c r="AT254" s="129">
        <v>3.4832761310452414</v>
      </c>
      <c r="AU254" s="129">
        <v>2.0075572519083971</v>
      </c>
      <c r="AV254" s="129">
        <v>0.23880574452003026</v>
      </c>
      <c r="AW254" s="129">
        <v>0.90468892261001521</v>
      </c>
      <c r="AX254" s="129">
        <v>0.43914414414414404</v>
      </c>
      <c r="AY254" s="129">
        <v>-0.5012134831460674</v>
      </c>
      <c r="AZ254" s="129">
        <v>0.5925075528700906</v>
      </c>
      <c r="BA254" s="129">
        <v>0.65227857683573043</v>
      </c>
      <c r="BB254" s="129">
        <v>0.37289592760180995</v>
      </c>
      <c r="BC254" s="129">
        <v>0.96522264150943415</v>
      </c>
      <c r="BD254" s="129">
        <v>0.25692712246431254</v>
      </c>
      <c r="BE254" s="129">
        <v>0.68897280966767371</v>
      </c>
      <c r="BF254" s="129">
        <v>1.1134365558912385</v>
      </c>
      <c r="BG254" s="129">
        <v>1.8298574643660914</v>
      </c>
      <c r="BH254" s="129">
        <v>0.40611398963730561</v>
      </c>
      <c r="BI254" s="129">
        <v>0.50766666666666671</v>
      </c>
      <c r="BJ254" s="129">
        <v>0.44919881305637982</v>
      </c>
      <c r="BK254" s="129">
        <v>0.92740878629932977</v>
      </c>
      <c r="BL254" s="129">
        <v>0.81920505200594362</v>
      </c>
      <c r="BM254" s="129">
        <v>0.23634615384615384</v>
      </c>
      <c r="BN254" s="129">
        <v>0.66137138621200875</v>
      </c>
      <c r="BO254" s="129">
        <v>-0.23633531157270027</v>
      </c>
      <c r="BP254" s="129">
        <v>-1.0749175412293854</v>
      </c>
      <c r="BQ254" s="129">
        <v>1.8101754385964914</v>
      </c>
      <c r="BR254" s="129">
        <v>0.74274096385542154</v>
      </c>
      <c r="BS254" s="129">
        <v>0.5129323308270678</v>
      </c>
      <c r="BT254" s="129">
        <v>-0.12381132075471697</v>
      </c>
      <c r="BU254" s="129">
        <v>1.0146241457858771</v>
      </c>
      <c r="BV254" s="129">
        <v>0.63045112781954893</v>
      </c>
      <c r="BW254" s="129">
        <v>-8.7513108614232199E-2</v>
      </c>
      <c r="BX254" s="129">
        <v>1.5815101427498124</v>
      </c>
      <c r="BY254" s="129">
        <v>0.32792284866468835</v>
      </c>
      <c r="BZ254" s="129">
        <v>1.2882265275707898</v>
      </c>
      <c r="CA254" s="129">
        <v>0.17299556213017753</v>
      </c>
      <c r="CB254" s="129">
        <v>-0.79370644922164579</v>
      </c>
      <c r="CC254" s="129">
        <v>-0.11313769751693002</v>
      </c>
      <c r="CD254" s="129">
        <v>-0.27068835098335858</v>
      </c>
      <c r="CE254" s="129">
        <v>1.0683993902439024</v>
      </c>
      <c r="CF254" s="129">
        <v>1.2825377643504532</v>
      </c>
      <c r="CG254" s="129">
        <v>0.49553398058252435</v>
      </c>
      <c r="CH254" s="129">
        <v>0.31250565355042964</v>
      </c>
      <c r="CI254" s="129">
        <v>0.20885275519421864</v>
      </c>
      <c r="CJ254" s="129">
        <v>0.11410464591790707</v>
      </c>
      <c r="CK254" s="129">
        <v>0.72826185101580121</v>
      </c>
      <c r="CL254" s="129">
        <v>0.285910931174089</v>
      </c>
      <c r="CM254" s="129">
        <v>2.9784172661870504E-2</v>
      </c>
      <c r="CN254" s="129">
        <v>0.3714995483288166</v>
      </c>
      <c r="CO254" s="129">
        <v>0.13402620876638047</v>
      </c>
      <c r="CP254" s="129">
        <v>0.70929251700680274</v>
      </c>
      <c r="CQ254" s="129">
        <v>0.6798689561680975</v>
      </c>
      <c r="CR254" s="129">
        <v>9.0836707152496643E-2</v>
      </c>
      <c r="CS254" s="129">
        <v>0.32352861649391618</v>
      </c>
      <c r="CT254" s="129">
        <v>0.57301351351351348</v>
      </c>
      <c r="CU254" s="129">
        <v>-0.14259541984732826</v>
      </c>
      <c r="CV254" s="129">
        <v>0.77935381834613637</v>
      </c>
      <c r="CW254" s="129">
        <v>-0.20186349348899868</v>
      </c>
      <c r="CX254" s="129">
        <v>-0.66375451263537899</v>
      </c>
      <c r="CY254" s="129">
        <v>0.45041951664386687</v>
      </c>
      <c r="CZ254" s="129">
        <v>-0.42599451303155006</v>
      </c>
      <c r="DA254" s="129">
        <v>0.44665588914549653</v>
      </c>
      <c r="DB254" s="129">
        <v>0.13253234750462109</v>
      </c>
      <c r="DC254" s="129">
        <v>-0.32718923933209648</v>
      </c>
      <c r="DD254" s="129">
        <v>1.3090032756200283</v>
      </c>
      <c r="DE254" s="129">
        <v>0.82426908752327743</v>
      </c>
      <c r="DF254" s="129">
        <v>0.38621860465116281</v>
      </c>
      <c r="DG254" s="129">
        <v>0.8154469273743018</v>
      </c>
      <c r="DH254" s="129">
        <v>-1.4894163964798517</v>
      </c>
      <c r="DI254" s="129">
        <v>0.50186528497409322</v>
      </c>
      <c r="DJ254" s="129">
        <v>1.2207253886010363</v>
      </c>
      <c r="DK254" s="129">
        <v>0.31076563958916897</v>
      </c>
      <c r="DL254" s="129">
        <v>0.82904761904761903</v>
      </c>
      <c r="DM254" s="129">
        <v>1.1365069767441858</v>
      </c>
      <c r="DN254" s="129">
        <v>-9.3589269195189645E-2</v>
      </c>
      <c r="DO254" s="129">
        <v>0.28735034802784215</v>
      </c>
      <c r="DP254" s="129">
        <v>-0.27334572490706316</v>
      </c>
      <c r="DQ254" s="129">
        <v>0.59186885245901621</v>
      </c>
      <c r="DR254" s="129">
        <v>7.3831775700934577E-2</v>
      </c>
      <c r="DS254" s="129">
        <v>0.37550772110435193</v>
      </c>
      <c r="DT254" s="129">
        <v>-4.4901960784313723E-2</v>
      </c>
      <c r="DU254" s="129">
        <v>-0.46760655737704915</v>
      </c>
      <c r="DV254" s="129">
        <v>1.7578301886792451</v>
      </c>
      <c r="DW254" s="129">
        <v>-0.69230912476722528</v>
      </c>
      <c r="DX254" s="129">
        <v>3.7129411764705883E-2</v>
      </c>
      <c r="DY254" s="129">
        <v>1.3161345333964944</v>
      </c>
      <c r="DZ254" s="129">
        <v>-3.8246936852026389E-2</v>
      </c>
      <c r="EA254" s="129">
        <v>-0.51541488857278339</v>
      </c>
      <c r="EB254" s="129">
        <v>1.3080441035474593</v>
      </c>
      <c r="EC254" s="129">
        <v>0.63144079885877302</v>
      </c>
      <c r="ED254" s="129">
        <v>-0.33189240207645115</v>
      </c>
      <c r="EE254" s="129">
        <v>0.20532005689900426</v>
      </c>
      <c r="EF254" s="129">
        <v>-3.9238410596026493E-2</v>
      </c>
      <c r="EG254" s="129">
        <v>0.4599714693295292</v>
      </c>
      <c r="EH254" s="129">
        <v>1.1369175797999047</v>
      </c>
      <c r="EI254" s="129">
        <v>0.40315589353612163</v>
      </c>
      <c r="EJ254" s="129">
        <v>0.49342857142857138</v>
      </c>
      <c r="EK254" s="129">
        <v>0.29993311036789294</v>
      </c>
      <c r="EL254" s="129">
        <v>0.8058233317330773</v>
      </c>
      <c r="EM254" s="129">
        <v>-0.31138195777351252</v>
      </c>
      <c r="EN254" s="129">
        <v>0.69449296458030074</v>
      </c>
      <c r="EO254" s="129">
        <v>0.32126392251815977</v>
      </c>
      <c r="EP254" s="129">
        <v>0.36761237312711459</v>
      </c>
      <c r="EQ254" s="129">
        <v>0.22463096960926193</v>
      </c>
      <c r="ER254" s="129">
        <v>0.50347826086956515</v>
      </c>
      <c r="ES254" s="129">
        <v>0.12173913043478261</v>
      </c>
      <c r="ET254" s="129">
        <v>0.20683139534883724</v>
      </c>
      <c r="EU254" s="129">
        <v>0.13193485658726303</v>
      </c>
      <c r="EV254">
        <f>100*SUMIF('12pxv'!$E$39:$E$492,$A254,'12pxv'!H$39:H$492)/sub_peso!EV254</f>
        <v>0.23000000000000004</v>
      </c>
      <c r="EW254">
        <f>100*SUMIF('12pxv'!$E$39:$E$492,$A254,'12pxv'!I$39:I$492)/sub_peso!EW254</f>
        <v>0.66</v>
      </c>
      <c r="EX254">
        <f>100*SUMIF('12pxv'!$E$39:$E$492,$A254,'12pxv'!J$39:J$492)/sub_peso!EX254</f>
        <v>0.38999999999999996</v>
      </c>
      <c r="EY254">
        <f>100*SUMIF('12pxv'!$E$39:$E$492,$A254,'12pxv'!K$39:K$492)/sub_peso!EY254</f>
        <v>0.02</v>
      </c>
      <c r="EZ254">
        <f>100*SUMIF('12pxv'!$E$39:$E$492,$A254,'12pxv'!L$39:L$492)/sub_peso!EZ254</f>
        <v>0.5</v>
      </c>
      <c r="FA254">
        <f>100*SUMIF('12pxv'!$E$39:$E$492,$A254,'12pxv'!M$39:M$492)/sub_peso!FA254</f>
        <v>0.68</v>
      </c>
      <c r="FB254">
        <f>100*SUMIF('12pxv'!$E$39:$E$492,$A254,'12pxv'!N$39:N$492)/sub_peso!FB254</f>
        <v>0.36999999999999994</v>
      </c>
      <c r="FC254">
        <f>100*SUMIF('12pxv'!$E$39:$E$492,$A254,'12pxv'!O$39:O$492)/sub_peso!FC254</f>
        <v>0.43</v>
      </c>
      <c r="FD254">
        <f>100*SUMIF('12pxv'!$E$39:$E$492,$A254,'12pxv'!P$39:P$492)/sub_peso!FD254</f>
        <v>0.73</v>
      </c>
      <c r="FE254">
        <f>100*SUMIF('12pxv'!$E$39:$E$492,$A254,'12pxv'!Q$39:Q$492)/sub_peso!FE254</f>
        <v>-0.06</v>
      </c>
      <c r="FF254">
        <f>100*SUMIF('12pxv'!$E$39:$E$492,$A254,'12pxv'!R$39:R$492)/sub_peso!FF254</f>
        <v>0.92999999999999994</v>
      </c>
      <c r="FG254">
        <f>100*SUMIF('12pxv'!$E$39:$E$492,$A254,'12pxv'!S$39:S$492)/sub_peso!FG254</f>
        <v>1.02</v>
      </c>
      <c r="FH254">
        <f>100*SUMIF('12pxv'!$E$39:$E$492,$A254,'12pxv'!T$39:T$492)/sub_peso!FH254</f>
        <v>0.32</v>
      </c>
      <c r="FI254">
        <f>100*SUMIF('12pxv'!$E$39:$E$492,$A254,'12pxv'!U$39:U$492)/sub_peso!FI254</f>
        <v>-0.11</v>
      </c>
      <c r="FJ254">
        <f>100*SUMIF('12pxv'!$E$39:$E$492,$A254,'12pxv'!V$39:V$492)/sub_peso!FJ254</f>
        <v>0.72</v>
      </c>
      <c r="FK254">
        <f>100*SUMIF('12pxv'!$E$39:$E$492,$A254,'12pxv'!W$39:W$492)/sub_peso!FK254</f>
        <v>0.18999999999999997</v>
      </c>
      <c r="FL254">
        <f>100*SUMIF('12pxv'!$E$39:$E$492,$A254,'12pxv'!X$39:X$492)/sub_peso!FL254</f>
        <v>6.0000000000000005E-2</v>
      </c>
      <c r="FM254">
        <f>100*SUMIF('12pxv'!$E$39:$E$492,$A254,'12pxv'!Y$39:Y$492)/sub_peso!FM254</f>
        <v>0.71999999999999986</v>
      </c>
      <c r="FN254">
        <f>100*SUMIF('12pxv'!$E$39:$E$492,$A254,'12pxv'!Z$39:Z$492)/sub_peso!FN254</f>
        <v>-0.25</v>
      </c>
      <c r="FO254">
        <f>100*SUMIF('12pxv'!$E$39:$E$492,$A254,'12pxv'!AA$39:AA$492)/sub_peso!FO254</f>
        <v>0.67</v>
      </c>
      <c r="FP254">
        <f>100*SUMIF('12pxv'!$E$39:$E$492,$A254,'12pxv'!AB$39:AB$492)/sub_peso!FP254</f>
        <v>0.66</v>
      </c>
      <c r="FQ254">
        <f>100*SUMIF('12pxv'!$E$39:$E$492,$A254,'12pxv'!AC$39:AC$492)/sub_peso!FQ254</f>
        <v>0.65</v>
      </c>
      <c r="FR254">
        <f>100*SUMIF('12pxv'!$E$39:$E$492,$A254,'12pxv'!AD$39:AD$492)/sub_peso!FR254</f>
        <v>-0.37</v>
      </c>
      <c r="FS254">
        <f>100*SUMIF('12pxv'!$E$39:$E$492,$A254,'12pxv'!AE$39:AE$492)/sub_peso!FS254</f>
        <v>1.25</v>
      </c>
      <c r="FT254">
        <f>100*SUMIF('12pxv'!$E$39:$E$492,$A254,'12pxv'!AF$39:AF$492)/sub_peso!FT254</f>
        <v>0.22999999999999998</v>
      </c>
      <c r="FU254">
        <f>100*SUMIF('12pxv'!$E$39:$E$492,$A254,'12pxv'!AG$39:AG$492)/sub_peso!FU254</f>
        <v>-0.7</v>
      </c>
      <c r="FV254">
        <f>100*SUMIF('12pxv'!$E$39:$E$492,$A254,'12pxv'!AH$39:AH$492)/sub_peso!FV254</f>
        <v>-0.13</v>
      </c>
      <c r="FW254">
        <f>100*SUMIF('12pxv'!$E$39:$E$492,$A254,'12pxv'!AI$39:AI$492)/sub_peso!FW254</f>
        <v>0.28000000000000003</v>
      </c>
      <c r="FX254">
        <f>100*SUMIF('12pxv'!$E$39:$E$492,$A254,'12pxv'!AJ$39:AJ$492)/sub_peso!FX254</f>
        <v>0</v>
      </c>
      <c r="FY254">
        <f>100*SUMIF('12pxv'!$E$39:$E$492,$A254,'12pxv'!AK$39:AK$492)/sub_peso!FY254</f>
        <v>1.31</v>
      </c>
      <c r="FZ254">
        <f>100*SUMIF('12pxv'!$E$39:$E$492,$A254,'12pxv'!AL$39:AL$492)/sub_peso!FZ254</f>
        <v>0.25</v>
      </c>
      <c r="GA254">
        <f>100*SUMIF('12pxv'!$E$39:$E$492,$A254,'12pxv'!AM$39:AM$492)/sub_peso!GA254</f>
        <v>0.49</v>
      </c>
      <c r="GB254">
        <f>100*SUMIF('12pxv'!$E$39:$E$492,$A254,'12pxv'!AN$39:AN$492)/sub_peso!GB254</f>
        <v>0.44</v>
      </c>
    </row>
    <row r="255" spans="1:184" x14ac:dyDescent="0.25">
      <c r="A255" s="60">
        <v>6201002</v>
      </c>
      <c r="B255" s="56" t="s">
        <v>257</v>
      </c>
      <c r="C255" s="129">
        <v>0.19</v>
      </c>
      <c r="D255" s="129">
        <v>0.78</v>
      </c>
      <c r="E255" s="129">
        <v>0.51</v>
      </c>
      <c r="F255" s="129">
        <v>0.33</v>
      </c>
      <c r="G255" s="129">
        <v>0.01</v>
      </c>
      <c r="H255" s="129">
        <v>0.39</v>
      </c>
      <c r="I255" s="129">
        <v>0.7</v>
      </c>
      <c r="J255" s="129">
        <v>0.27</v>
      </c>
      <c r="K255" s="129">
        <v>-0.03</v>
      </c>
      <c r="L255" s="129">
        <v>0.2</v>
      </c>
      <c r="M255" s="129">
        <v>0.56000000000000005</v>
      </c>
      <c r="N255" s="129">
        <v>4.9999999999999996E-2</v>
      </c>
      <c r="O255" s="129">
        <v>0.31</v>
      </c>
      <c r="P255" s="129">
        <v>0.03</v>
      </c>
      <c r="Q255" s="129">
        <v>0.56000000000000005</v>
      </c>
      <c r="R255" s="129">
        <v>0.19000000000000003</v>
      </c>
      <c r="S255" s="129">
        <v>0.48</v>
      </c>
      <c r="T255" s="129">
        <v>1.22</v>
      </c>
      <c r="U255" s="129">
        <v>0.38999999999999996</v>
      </c>
      <c r="V255" s="129">
        <v>-7.0000000000000007E-2</v>
      </c>
      <c r="W255" s="129">
        <v>-0.28999999999999998</v>
      </c>
      <c r="X255" s="129">
        <v>0.51</v>
      </c>
      <c r="Y255" s="129">
        <v>0.08</v>
      </c>
      <c r="Z255" s="129">
        <v>0.23999999999999996</v>
      </c>
      <c r="AA255" s="129">
        <v>1.01</v>
      </c>
      <c r="AB255" s="129">
        <v>0.49000000000000005</v>
      </c>
      <c r="AC255" s="129">
        <v>0.15</v>
      </c>
      <c r="AD255" s="129">
        <v>-0.09</v>
      </c>
      <c r="AE255" s="129">
        <v>0.08</v>
      </c>
      <c r="AF255" s="129">
        <v>0.5</v>
      </c>
      <c r="AG255" s="129">
        <v>0.51</v>
      </c>
      <c r="AH255" s="129">
        <v>0.47</v>
      </c>
      <c r="AI255" s="129">
        <v>0.55000000000000004</v>
      </c>
      <c r="AJ255" s="129">
        <v>0.85</v>
      </c>
      <c r="AK255" s="129">
        <v>7.0000000000000007E-2</v>
      </c>
      <c r="AL255" s="129">
        <v>0.24</v>
      </c>
      <c r="AM255" s="129">
        <v>0.72999999999999987</v>
      </c>
      <c r="AN255" s="129">
        <v>0.38</v>
      </c>
      <c r="AO255" s="129">
        <v>0.91</v>
      </c>
      <c r="AP255" s="129">
        <v>0.04</v>
      </c>
      <c r="AQ255" s="129">
        <v>0.04</v>
      </c>
      <c r="AR255" s="129">
        <v>1.5899999999999999</v>
      </c>
      <c r="AS255" s="129">
        <v>0.98000000000000009</v>
      </c>
      <c r="AT255" s="129">
        <v>0.22</v>
      </c>
      <c r="AU255" s="129">
        <v>1.0900000000000001</v>
      </c>
      <c r="AV255" s="129">
        <v>1.92</v>
      </c>
      <c r="AW255" s="129">
        <v>0.23</v>
      </c>
      <c r="AX255" s="129">
        <v>-0.24000000000000002</v>
      </c>
      <c r="AY255" s="129">
        <v>0.08</v>
      </c>
      <c r="AZ255" s="129">
        <v>0.62</v>
      </c>
      <c r="BA255" s="129">
        <v>0.09</v>
      </c>
      <c r="BB255" s="129">
        <v>0.25</v>
      </c>
      <c r="BC255" s="129">
        <v>0.18</v>
      </c>
      <c r="BD255" s="129">
        <v>1.1299999999999999</v>
      </c>
      <c r="BE255" s="129">
        <v>1.17</v>
      </c>
      <c r="BF255" s="129">
        <v>0.89000000000000012</v>
      </c>
      <c r="BG255" s="129">
        <v>0.71</v>
      </c>
      <c r="BH255" s="129">
        <v>0.38</v>
      </c>
      <c r="BI255" s="129">
        <v>0.75</v>
      </c>
      <c r="BJ255" s="129">
        <v>0.74</v>
      </c>
      <c r="BK255" s="129">
        <v>0.39</v>
      </c>
      <c r="BL255" s="129">
        <v>0.43999999999999995</v>
      </c>
      <c r="BM255" s="129">
        <v>-0.24</v>
      </c>
      <c r="BN255" s="129">
        <v>0.13</v>
      </c>
      <c r="BO255" s="129">
        <v>0.82</v>
      </c>
      <c r="BP255" s="129">
        <v>1.02</v>
      </c>
      <c r="BQ255" s="129">
        <v>0.23</v>
      </c>
      <c r="BR255" s="129">
        <v>0.36</v>
      </c>
      <c r="BS255" s="129">
        <v>0.39999999999999997</v>
      </c>
      <c r="BT255" s="129">
        <v>0.41</v>
      </c>
      <c r="BU255" s="129">
        <v>1.6100000000000003</v>
      </c>
      <c r="BV255" s="129">
        <v>0.81</v>
      </c>
      <c r="BW255" s="129">
        <v>1.0900000000000001</v>
      </c>
      <c r="BX255" s="129">
        <v>0.44</v>
      </c>
      <c r="BY255" s="129">
        <v>1.34</v>
      </c>
      <c r="BZ255" s="129">
        <v>0.45</v>
      </c>
      <c r="CA255" s="129">
        <v>-0.25</v>
      </c>
      <c r="CB255" s="129">
        <v>1.52</v>
      </c>
      <c r="CC255" s="129">
        <v>0.2</v>
      </c>
      <c r="CD255" s="129">
        <v>0.16</v>
      </c>
      <c r="CE255" s="129">
        <v>0.32</v>
      </c>
      <c r="CF255" s="129">
        <v>0.67</v>
      </c>
      <c r="CG255" s="129">
        <v>0.46</v>
      </c>
      <c r="CH255" s="129">
        <v>0.37999999999999995</v>
      </c>
      <c r="CI255" s="129">
        <v>0.6399999999999999</v>
      </c>
      <c r="CJ255" s="129">
        <v>0.1</v>
      </c>
      <c r="CK255" s="129">
        <v>-0.21</v>
      </c>
      <c r="CL255" s="129">
        <v>-9.9999999999999992E-2</v>
      </c>
      <c r="CM255" s="129">
        <v>-0.25</v>
      </c>
      <c r="CN255" s="129">
        <v>0.65000000000000013</v>
      </c>
      <c r="CO255" s="129">
        <v>1.02</v>
      </c>
      <c r="CP255" s="129">
        <v>0.95</v>
      </c>
      <c r="CQ255" s="129">
        <v>0.48000000000000004</v>
      </c>
      <c r="CR255" s="129">
        <v>0.34000000000000008</v>
      </c>
      <c r="CS255" s="129">
        <v>1.4</v>
      </c>
      <c r="CT255" s="129">
        <v>0.71999999999999986</v>
      </c>
      <c r="CU255" s="129">
        <v>0.24</v>
      </c>
      <c r="CV255" s="129">
        <v>1.1499999999999999</v>
      </c>
      <c r="CW255" s="129">
        <v>0.56999999999999984</v>
      </c>
      <c r="CX255" s="129">
        <v>0.23</v>
      </c>
      <c r="CY255" s="129">
        <v>0.45</v>
      </c>
      <c r="CZ255" s="129">
        <v>0.78</v>
      </c>
      <c r="DA255" s="129">
        <v>0.84</v>
      </c>
      <c r="DB255" s="129">
        <v>0.72</v>
      </c>
      <c r="DC255" s="129">
        <v>0.90999999999999992</v>
      </c>
      <c r="DD255" s="129">
        <v>-0.01</v>
      </c>
      <c r="DE255" s="129">
        <v>0.41000000000000003</v>
      </c>
      <c r="DF255" s="129">
        <v>0.47000000000000003</v>
      </c>
      <c r="DG255" s="129">
        <v>0.66</v>
      </c>
      <c r="DH255" s="129">
        <v>0.63</v>
      </c>
      <c r="DI255" s="129">
        <v>0.78</v>
      </c>
      <c r="DJ255" s="129">
        <v>-0.18</v>
      </c>
      <c r="DK255" s="129">
        <v>0.37999999999999995</v>
      </c>
      <c r="DL255" s="129">
        <v>0.86</v>
      </c>
      <c r="DM255" s="129">
        <v>1.6800000000000002</v>
      </c>
      <c r="DN255" s="129">
        <v>0.72</v>
      </c>
      <c r="DO255" s="129">
        <v>0.54</v>
      </c>
      <c r="DP255" s="129">
        <v>0.5</v>
      </c>
      <c r="DQ255" s="129">
        <v>0.55000000000000004</v>
      </c>
      <c r="DR255" s="129">
        <v>0.8</v>
      </c>
      <c r="DS255" s="129">
        <v>0.67</v>
      </c>
      <c r="DT255" s="129">
        <v>0.39</v>
      </c>
      <c r="DU255" s="129">
        <v>0.23</v>
      </c>
      <c r="DV255" s="129">
        <v>0.32999999999999996</v>
      </c>
      <c r="DW255" s="129">
        <v>0.69</v>
      </c>
      <c r="DX255" s="129">
        <v>1.7999999999999998</v>
      </c>
      <c r="DY255" s="129">
        <v>0.66</v>
      </c>
      <c r="DZ255" s="129">
        <v>1.47</v>
      </c>
      <c r="EA255" s="129">
        <v>0.94</v>
      </c>
      <c r="EB255" s="129">
        <v>0.94999999999999984</v>
      </c>
      <c r="EC255" s="129">
        <v>0.86</v>
      </c>
      <c r="ED255" s="129">
        <v>0.36</v>
      </c>
      <c r="EE255" s="129">
        <v>0.46</v>
      </c>
      <c r="EF255" s="129">
        <v>0.41</v>
      </c>
      <c r="EG255" s="129">
        <v>1.04</v>
      </c>
      <c r="EH255" s="129">
        <v>0.56000000000000016</v>
      </c>
      <c r="EI255" s="129">
        <v>0.79</v>
      </c>
      <c r="EJ255" s="129">
        <v>1.66</v>
      </c>
      <c r="EK255" s="129">
        <v>1.43</v>
      </c>
      <c r="EL255" s="129">
        <v>0.88</v>
      </c>
      <c r="EM255" s="129">
        <v>0.56999999999999995</v>
      </c>
      <c r="EN255" s="129">
        <v>0.73</v>
      </c>
      <c r="EO255" s="129">
        <v>1</v>
      </c>
      <c r="EP255" s="129">
        <v>0.79</v>
      </c>
      <c r="EQ255" s="129">
        <v>0.19</v>
      </c>
      <c r="ER255" s="129">
        <v>0.35</v>
      </c>
      <c r="ES255" s="129">
        <v>0.05</v>
      </c>
      <c r="ET255" s="129">
        <v>0.24000000000000002</v>
      </c>
      <c r="EU255" s="129">
        <v>0.57999999999999985</v>
      </c>
      <c r="EV255">
        <f>100*SUMIF('12pxv'!$E$39:$E$492,$A255,'12pxv'!H$39:H$492)/sub_peso!EV255</f>
        <v>2.1900000000000004</v>
      </c>
      <c r="EW255">
        <f>100*SUMIF('12pxv'!$E$39:$E$492,$A255,'12pxv'!I$39:I$492)/sub_peso!EW255</f>
        <v>0.91</v>
      </c>
      <c r="EX255">
        <f>100*SUMIF('12pxv'!$E$39:$E$492,$A255,'12pxv'!J$39:J$492)/sub_peso!EX255</f>
        <v>1.1599999999999999</v>
      </c>
      <c r="EY255">
        <f>100*SUMIF('12pxv'!$E$39:$E$492,$A255,'12pxv'!K$39:K$492)/sub_peso!EY255</f>
        <v>1.2</v>
      </c>
      <c r="EZ255">
        <f>100*SUMIF('12pxv'!$E$39:$E$492,$A255,'12pxv'!L$39:L$492)/sub_peso!EZ255</f>
        <v>0.7</v>
      </c>
      <c r="FA255">
        <f>100*SUMIF('12pxv'!$E$39:$E$492,$A255,'12pxv'!M$39:M$492)/sub_peso!FA255</f>
        <v>0.92</v>
      </c>
      <c r="FB255">
        <f>100*SUMIF('12pxv'!$E$39:$E$492,$A255,'12pxv'!N$39:N$492)/sub_peso!FB255</f>
        <v>0.7</v>
      </c>
      <c r="FC255">
        <f>100*SUMIF('12pxv'!$E$39:$E$492,$A255,'12pxv'!O$39:O$492)/sub_peso!FC255</f>
        <v>0.47000000000000003</v>
      </c>
      <c r="FD255">
        <f>100*SUMIF('12pxv'!$E$39:$E$492,$A255,'12pxv'!P$39:P$492)/sub_peso!FD255</f>
        <v>0.24</v>
      </c>
      <c r="FE255">
        <f>100*SUMIF('12pxv'!$E$39:$E$492,$A255,'12pxv'!Q$39:Q$492)/sub_peso!FE255</f>
        <v>1.75</v>
      </c>
      <c r="FF255">
        <f>100*SUMIF('12pxv'!$E$39:$E$492,$A255,'12pxv'!R$39:R$492)/sub_peso!FF255</f>
        <v>0.16</v>
      </c>
      <c r="FG255">
        <f>100*SUMIF('12pxv'!$E$39:$E$492,$A255,'12pxv'!S$39:S$492)/sub_peso!FG255</f>
        <v>0.21</v>
      </c>
      <c r="FH255">
        <f>100*SUMIF('12pxv'!$E$39:$E$492,$A255,'12pxv'!T$39:T$492)/sub_peso!FH255</f>
        <v>2.0599999999999996</v>
      </c>
      <c r="FI255">
        <f>100*SUMIF('12pxv'!$E$39:$E$492,$A255,'12pxv'!U$39:U$492)/sub_peso!FI255</f>
        <v>1.33</v>
      </c>
      <c r="FJ255">
        <f>100*SUMIF('12pxv'!$E$39:$E$492,$A255,'12pxv'!V$39:V$492)/sub_peso!FJ255</f>
        <v>0.83</v>
      </c>
      <c r="FK255">
        <f>100*SUMIF('12pxv'!$E$39:$E$492,$A255,'12pxv'!W$39:W$492)/sub_peso!FK255</f>
        <v>1.25</v>
      </c>
      <c r="FL255">
        <f>100*SUMIF('12pxv'!$E$39:$E$492,$A255,'12pxv'!X$39:X$492)/sub_peso!FL255</f>
        <v>1.1499999999999999</v>
      </c>
      <c r="FM255">
        <f>100*SUMIF('12pxv'!$E$39:$E$492,$A255,'12pxv'!Y$39:Y$492)/sub_peso!FM255</f>
        <v>0.41</v>
      </c>
      <c r="FN255">
        <f>100*SUMIF('12pxv'!$E$39:$E$492,$A255,'12pxv'!Z$39:Z$492)/sub_peso!FN255</f>
        <v>0.63</v>
      </c>
      <c r="FO255">
        <f>100*SUMIF('12pxv'!$E$39:$E$492,$A255,'12pxv'!AA$39:AA$492)/sub_peso!FO255</f>
        <v>1.34</v>
      </c>
      <c r="FP255">
        <f>100*SUMIF('12pxv'!$E$39:$E$492,$A255,'12pxv'!AB$39:AB$492)/sub_peso!FP255</f>
        <v>0.69</v>
      </c>
      <c r="FQ255">
        <f>100*SUMIF('12pxv'!$E$39:$E$492,$A255,'12pxv'!AC$39:AC$492)/sub_peso!FQ255</f>
        <v>0.8</v>
      </c>
      <c r="FR255">
        <f>100*SUMIF('12pxv'!$E$39:$E$492,$A255,'12pxv'!AD$39:AD$492)/sub_peso!FR255</f>
        <v>0.44</v>
      </c>
      <c r="FS255">
        <f>100*SUMIF('12pxv'!$E$39:$E$492,$A255,'12pxv'!AE$39:AE$492)/sub_peso!FS255</f>
        <v>0.24</v>
      </c>
      <c r="FT255">
        <f>100*SUMIF('12pxv'!$E$39:$E$492,$A255,'12pxv'!AF$39:AF$492)/sub_peso!FT255</f>
        <v>1.8</v>
      </c>
      <c r="FU255">
        <f>100*SUMIF('12pxv'!$E$39:$E$492,$A255,'12pxv'!AG$39:AG$492)/sub_peso!FU255</f>
        <v>0.86</v>
      </c>
      <c r="FV255">
        <f>100*SUMIF('12pxv'!$E$39:$E$492,$A255,'12pxv'!AH$39:AH$492)/sub_peso!FV255</f>
        <v>1.28</v>
      </c>
      <c r="FW255">
        <f>100*SUMIF('12pxv'!$E$39:$E$492,$A255,'12pxv'!AI$39:AI$492)/sub_peso!FW255</f>
        <v>1.58</v>
      </c>
      <c r="FX255">
        <f>100*SUMIF('12pxv'!$E$39:$E$492,$A255,'12pxv'!AJ$39:AJ$492)/sub_peso!FX255</f>
        <v>0.13</v>
      </c>
      <c r="FY255">
        <f>100*SUMIF('12pxv'!$E$39:$E$492,$A255,'12pxv'!AK$39:AK$492)/sub_peso!FY255</f>
        <v>0.6</v>
      </c>
      <c r="FZ255">
        <f>100*SUMIF('12pxv'!$E$39:$E$492,$A255,'12pxv'!AL$39:AL$492)/sub_peso!FZ255</f>
        <v>0.32</v>
      </c>
      <c r="GA255">
        <f>100*SUMIF('12pxv'!$E$39:$E$492,$A255,'12pxv'!AM$39:AM$492)/sub_peso!GA255</f>
        <v>0.67</v>
      </c>
      <c r="GB255">
        <f>100*SUMIF('12pxv'!$E$39:$E$492,$A255,'12pxv'!AN$39:AN$492)/sub_peso!GB255</f>
        <v>0.38</v>
      </c>
    </row>
    <row r="256" spans="1:184" x14ac:dyDescent="0.25">
      <c r="A256" s="60">
        <v>6201003</v>
      </c>
      <c r="B256" s="56" t="s">
        <v>258</v>
      </c>
      <c r="C256" s="129">
        <v>0</v>
      </c>
      <c r="D256" s="129">
        <v>1.26</v>
      </c>
      <c r="E256" s="129">
        <v>0.24000000000000002</v>
      </c>
      <c r="F256" s="129">
        <v>0.21</v>
      </c>
      <c r="G256" s="129">
        <v>-0.67</v>
      </c>
      <c r="H256" s="129">
        <v>0.15</v>
      </c>
      <c r="I256" s="129">
        <v>0.26</v>
      </c>
      <c r="J256" s="129">
        <v>0.54</v>
      </c>
      <c r="K256" s="129">
        <v>0.45000000000000007</v>
      </c>
      <c r="L256" s="129">
        <v>0.28999999999999998</v>
      </c>
      <c r="M256" s="129">
        <v>-7.0000000000000007E-2</v>
      </c>
      <c r="N256" s="129">
        <v>0.6</v>
      </c>
      <c r="O256" s="129">
        <v>0.24</v>
      </c>
      <c r="P256" s="129">
        <v>-0.06</v>
      </c>
      <c r="Q256" s="129">
        <v>0.16</v>
      </c>
      <c r="R256" s="129">
        <v>0.13</v>
      </c>
      <c r="S256" s="129">
        <v>0.3</v>
      </c>
      <c r="T256" s="129">
        <v>0.3</v>
      </c>
      <c r="U256" s="129">
        <v>9.9999999999999992E-2</v>
      </c>
      <c r="V256" s="129">
        <v>-0.23000000000000004</v>
      </c>
      <c r="W256" s="129">
        <v>0.38</v>
      </c>
      <c r="X256" s="129">
        <v>0.28000000000000003</v>
      </c>
      <c r="Y256" s="129">
        <v>0.11</v>
      </c>
      <c r="Z256" s="129">
        <v>0.3</v>
      </c>
      <c r="AA256" s="129">
        <v>0.09</v>
      </c>
      <c r="AB256" s="129">
        <v>0.28999999999999998</v>
      </c>
      <c r="AC256" s="129">
        <v>0.27</v>
      </c>
      <c r="AD256" s="129">
        <v>0.41000000000000003</v>
      </c>
      <c r="AE256" s="129">
        <v>0</v>
      </c>
      <c r="AF256" s="129">
        <v>0.17</v>
      </c>
      <c r="AG256" s="129">
        <v>0.09</v>
      </c>
      <c r="AH256" s="129">
        <v>7.9999999999999988E-2</v>
      </c>
      <c r="AI256" s="129">
        <v>0.64</v>
      </c>
      <c r="AJ256" s="129">
        <v>0</v>
      </c>
      <c r="AK256" s="129">
        <v>0.42000000000000004</v>
      </c>
      <c r="AL256" s="129">
        <v>0.15</v>
      </c>
      <c r="AM256" s="129">
        <v>1.44</v>
      </c>
      <c r="AN256" s="129">
        <v>1.9699999999999998</v>
      </c>
      <c r="AO256" s="129">
        <v>0.44</v>
      </c>
      <c r="AP256" s="129">
        <v>1.8099999999999996</v>
      </c>
      <c r="AQ256" s="129">
        <v>1.19</v>
      </c>
      <c r="AR256" s="129">
        <v>-0.09</v>
      </c>
      <c r="AS256" s="129">
        <v>0.68</v>
      </c>
      <c r="AT256" s="129">
        <v>0.22</v>
      </c>
      <c r="AU256" s="129">
        <v>-0.19</v>
      </c>
      <c r="AV256" s="129">
        <v>0.97</v>
      </c>
      <c r="AW256" s="129">
        <v>0.56000000000000005</v>
      </c>
      <c r="AX256" s="129">
        <v>-0.39</v>
      </c>
      <c r="AY256" s="129">
        <v>0.56999999999999995</v>
      </c>
      <c r="AZ256" s="129">
        <v>0.22</v>
      </c>
      <c r="BA256" s="129">
        <v>1.01</v>
      </c>
      <c r="BB256" s="129">
        <v>0.88</v>
      </c>
      <c r="BC256" s="129">
        <v>1.6399999999999997</v>
      </c>
      <c r="BD256" s="129">
        <v>-0.43</v>
      </c>
      <c r="BE256" s="129">
        <v>1.24</v>
      </c>
      <c r="BF256" s="129">
        <v>0.68000000000000016</v>
      </c>
      <c r="BG256" s="129">
        <v>0.28000000000000003</v>
      </c>
      <c r="BH256" s="129">
        <v>0.55000000000000004</v>
      </c>
      <c r="BI256" s="129">
        <v>0.3</v>
      </c>
      <c r="BJ256" s="129">
        <v>7.0000000000000007E-2</v>
      </c>
      <c r="BK256" s="129">
        <v>0.53</v>
      </c>
      <c r="BL256" s="129">
        <v>0.54</v>
      </c>
      <c r="BM256" s="129">
        <v>0.11</v>
      </c>
      <c r="BN256" s="129">
        <v>0.33</v>
      </c>
      <c r="BO256" s="129">
        <v>0.74</v>
      </c>
      <c r="BP256" s="129">
        <v>0.65</v>
      </c>
      <c r="BQ256" s="129">
        <v>0.75</v>
      </c>
      <c r="BR256" s="129">
        <v>0.62</v>
      </c>
      <c r="BS256" s="129">
        <v>9.0000000000000011E-2</v>
      </c>
      <c r="BT256" s="129">
        <v>0.14000000000000001</v>
      </c>
      <c r="BU256" s="129">
        <v>0.38</v>
      </c>
      <c r="BV256" s="129">
        <v>0.51</v>
      </c>
      <c r="BW256" s="129">
        <v>-0.11999999999999998</v>
      </c>
      <c r="BX256" s="129">
        <v>0.24</v>
      </c>
      <c r="BY256" s="129">
        <v>0.13</v>
      </c>
      <c r="BZ256" s="129">
        <v>0.49999999999999994</v>
      </c>
      <c r="CA256" s="129">
        <v>-0.5</v>
      </c>
      <c r="CB256" s="129">
        <v>0.44</v>
      </c>
      <c r="CC256" s="129">
        <v>0.44</v>
      </c>
      <c r="CD256" s="129">
        <v>0.81000000000000016</v>
      </c>
      <c r="CE256" s="129">
        <v>0.4</v>
      </c>
      <c r="CF256" s="129">
        <v>-7.0000000000000007E-2</v>
      </c>
      <c r="CG256" s="129">
        <v>0.15</v>
      </c>
      <c r="CH256" s="129">
        <v>1.05</v>
      </c>
      <c r="CI256" s="129">
        <v>0.3</v>
      </c>
      <c r="CJ256" s="129">
        <v>0.84000000000000008</v>
      </c>
      <c r="CK256" s="129">
        <v>0.42</v>
      </c>
      <c r="CL256" s="129">
        <v>0.54</v>
      </c>
      <c r="CM256" s="129">
        <v>-0.56999999999999995</v>
      </c>
      <c r="CN256" s="129">
        <v>1.27</v>
      </c>
      <c r="CO256" s="129">
        <v>0.85</v>
      </c>
      <c r="CP256" s="129">
        <v>0.55000000000000004</v>
      </c>
      <c r="CQ256" s="129">
        <v>0.15</v>
      </c>
      <c r="CR256" s="129">
        <v>0.09</v>
      </c>
      <c r="CS256" s="129">
        <v>-0.10999999999999999</v>
      </c>
      <c r="CT256" s="129">
        <v>0.82999999999999985</v>
      </c>
      <c r="CU256" s="129">
        <v>0.62</v>
      </c>
      <c r="CV256" s="129">
        <v>1.3299999999999998</v>
      </c>
      <c r="CW256" s="129">
        <v>0.49</v>
      </c>
      <c r="CX256" s="129">
        <v>1.1399999999999999</v>
      </c>
      <c r="CY256" s="129">
        <v>0.30999999999999994</v>
      </c>
      <c r="CZ256" s="129">
        <v>0.83000000000000007</v>
      </c>
      <c r="DA256" s="129">
        <v>-0.2</v>
      </c>
      <c r="DB256" s="129">
        <v>1.47</v>
      </c>
      <c r="DC256" s="129">
        <v>0.86</v>
      </c>
      <c r="DD256" s="129">
        <v>0.39</v>
      </c>
      <c r="DE256" s="129">
        <v>-0.36</v>
      </c>
      <c r="DF256" s="129">
        <v>0.42999999999999994</v>
      </c>
      <c r="DG256" s="129">
        <v>1.3099999999999998</v>
      </c>
      <c r="DH256" s="129">
        <v>0.53</v>
      </c>
      <c r="DI256" s="129">
        <v>-0.54</v>
      </c>
      <c r="DJ256" s="129">
        <v>0.76000000000000012</v>
      </c>
      <c r="DK256" s="129">
        <v>0.1</v>
      </c>
      <c r="DL256" s="129">
        <v>1.2</v>
      </c>
      <c r="DM256" s="129">
        <v>1.3499999999999999</v>
      </c>
      <c r="DN256" s="129">
        <v>0.2</v>
      </c>
      <c r="DO256" s="129">
        <v>0.51</v>
      </c>
      <c r="DP256" s="129">
        <v>0.98</v>
      </c>
      <c r="DQ256" s="129">
        <v>0.36</v>
      </c>
      <c r="DR256" s="129">
        <v>4.9999999999999996E-2</v>
      </c>
      <c r="DS256" s="129">
        <v>0.32999999999999996</v>
      </c>
      <c r="DT256" s="129">
        <v>0.28000000000000003</v>
      </c>
      <c r="DU256" s="129">
        <v>1.1100000000000001</v>
      </c>
      <c r="DV256" s="129">
        <v>0.17999999999999997</v>
      </c>
      <c r="DW256" s="129">
        <v>0</v>
      </c>
      <c r="DX256" s="129">
        <v>1.2199999999999998</v>
      </c>
      <c r="DY256" s="129">
        <v>0.62</v>
      </c>
      <c r="DZ256" s="129">
        <v>1.2500000000000002</v>
      </c>
      <c r="EA256" s="129">
        <v>0.53</v>
      </c>
      <c r="EB256" s="129">
        <v>0.79999999999999993</v>
      </c>
      <c r="EC256" s="129">
        <v>0.66</v>
      </c>
      <c r="ED256" s="129">
        <v>0.54</v>
      </c>
      <c r="EE256" s="129">
        <v>0.51</v>
      </c>
      <c r="EF256" s="129">
        <v>0.28000000000000003</v>
      </c>
      <c r="EG256" s="129">
        <v>0.52</v>
      </c>
      <c r="EH256" s="129">
        <v>0.36</v>
      </c>
      <c r="EI256" s="129">
        <v>0.46999999999999992</v>
      </c>
      <c r="EJ256" s="129">
        <v>0.76</v>
      </c>
      <c r="EK256" s="129">
        <v>0.5</v>
      </c>
      <c r="EL256" s="129">
        <v>0.45</v>
      </c>
      <c r="EM256" s="129">
        <v>0.74</v>
      </c>
      <c r="EN256" s="129">
        <v>0.59</v>
      </c>
      <c r="EO256" s="129">
        <v>1.05</v>
      </c>
      <c r="EP256" s="129">
        <v>1.1599999999999999</v>
      </c>
      <c r="EQ256" s="129">
        <v>0.63</v>
      </c>
      <c r="ER256" s="129">
        <v>0.56000000000000016</v>
      </c>
      <c r="ES256" s="129">
        <v>0.59999999999999987</v>
      </c>
      <c r="ET256" s="129">
        <v>0.59999999999999987</v>
      </c>
      <c r="EU256" s="129">
        <v>1.06</v>
      </c>
      <c r="EV256">
        <f>100*SUMIF('12pxv'!$E$39:$E$492,$A256,'12pxv'!H$39:H$492)/sub_peso!EV256</f>
        <v>1.8</v>
      </c>
      <c r="EW256">
        <f>100*SUMIF('12pxv'!$E$39:$E$492,$A256,'12pxv'!I$39:I$492)/sub_peso!EW256</f>
        <v>1.1200000000000001</v>
      </c>
      <c r="EX256">
        <f>100*SUMIF('12pxv'!$E$39:$E$492,$A256,'12pxv'!J$39:J$492)/sub_peso!EX256</f>
        <v>1.1100000000000001</v>
      </c>
      <c r="EY256">
        <f>100*SUMIF('12pxv'!$E$39:$E$492,$A256,'12pxv'!K$39:K$492)/sub_peso!EY256</f>
        <v>0.93000000000000016</v>
      </c>
      <c r="EZ256">
        <f>100*SUMIF('12pxv'!$E$39:$E$492,$A256,'12pxv'!L$39:L$492)/sub_peso!EZ256</f>
        <v>0.61</v>
      </c>
      <c r="FA256">
        <f>100*SUMIF('12pxv'!$E$39:$E$492,$A256,'12pxv'!M$39:M$492)/sub_peso!FA256</f>
        <v>0.53</v>
      </c>
      <c r="FB256">
        <f>100*SUMIF('12pxv'!$E$39:$E$492,$A256,'12pxv'!N$39:N$492)/sub_peso!FB256</f>
        <v>0.37</v>
      </c>
      <c r="FC256">
        <f>100*SUMIF('12pxv'!$E$39:$E$492,$A256,'12pxv'!O$39:O$492)/sub_peso!FC256</f>
        <v>0.37</v>
      </c>
      <c r="FD256">
        <f>100*SUMIF('12pxv'!$E$39:$E$492,$A256,'12pxv'!P$39:P$492)/sub_peso!FD256</f>
        <v>0.51</v>
      </c>
      <c r="FE256">
        <f>100*SUMIF('12pxv'!$E$39:$E$492,$A256,'12pxv'!Q$39:Q$492)/sub_peso!FE256</f>
        <v>0.52</v>
      </c>
      <c r="FF256">
        <f>100*SUMIF('12pxv'!$E$39:$E$492,$A256,'12pxv'!R$39:R$492)/sub_peso!FF256</f>
        <v>7.0000000000000007E-2</v>
      </c>
      <c r="FG256">
        <f>100*SUMIF('12pxv'!$E$39:$E$492,$A256,'12pxv'!S$39:S$492)/sub_peso!FG256</f>
        <v>0.12</v>
      </c>
      <c r="FH256">
        <f>100*SUMIF('12pxv'!$E$39:$E$492,$A256,'12pxv'!T$39:T$492)/sub_peso!FH256</f>
        <v>1.0199999999999998</v>
      </c>
      <c r="FI256">
        <f>100*SUMIF('12pxv'!$E$39:$E$492,$A256,'12pxv'!U$39:U$492)/sub_peso!FI256</f>
        <v>1.36</v>
      </c>
      <c r="FJ256">
        <f>100*SUMIF('12pxv'!$E$39:$E$492,$A256,'12pxv'!V$39:V$492)/sub_peso!FJ256</f>
        <v>0.6</v>
      </c>
      <c r="FK256">
        <f>100*SUMIF('12pxv'!$E$39:$E$492,$A256,'12pxv'!W$39:W$492)/sub_peso!FK256</f>
        <v>1.03</v>
      </c>
      <c r="FL256">
        <f>100*SUMIF('12pxv'!$E$39:$E$492,$A256,'12pxv'!X$39:X$492)/sub_peso!FL256</f>
        <v>0.5</v>
      </c>
      <c r="FM256">
        <f>100*SUMIF('12pxv'!$E$39:$E$492,$A256,'12pxv'!Y$39:Y$492)/sub_peso!FM256</f>
        <v>0.52</v>
      </c>
      <c r="FN256">
        <f>100*SUMIF('12pxv'!$E$39:$E$492,$A256,'12pxv'!Z$39:Z$492)/sub_peso!FN256</f>
        <v>0.94</v>
      </c>
      <c r="FO256">
        <f>100*SUMIF('12pxv'!$E$39:$E$492,$A256,'12pxv'!AA$39:AA$492)/sub_peso!FO256</f>
        <v>1.68</v>
      </c>
      <c r="FP256">
        <f>100*SUMIF('12pxv'!$E$39:$E$492,$A256,'12pxv'!AB$39:AB$492)/sub_peso!FP256</f>
        <v>0.28999999999999998</v>
      </c>
      <c r="FQ256">
        <f>100*SUMIF('12pxv'!$E$39:$E$492,$A256,'12pxv'!AC$39:AC$492)/sub_peso!FQ256</f>
        <v>0.95</v>
      </c>
      <c r="FR256">
        <f>100*SUMIF('12pxv'!$E$39:$E$492,$A256,'12pxv'!AD$39:AD$492)/sub_peso!FR256</f>
        <v>0.08</v>
      </c>
      <c r="FS256">
        <f>100*SUMIF('12pxv'!$E$39:$E$492,$A256,'12pxv'!AE$39:AE$492)/sub_peso!FS256</f>
        <v>0.37</v>
      </c>
      <c r="FT256">
        <f>100*SUMIF('12pxv'!$E$39:$E$492,$A256,'12pxv'!AF$39:AF$492)/sub_peso!FT256</f>
        <v>1.53</v>
      </c>
      <c r="FU256">
        <f>100*SUMIF('12pxv'!$E$39:$E$492,$A256,'12pxv'!AG$39:AG$492)/sub_peso!FU256</f>
        <v>0.43</v>
      </c>
      <c r="FV256">
        <f>100*SUMIF('12pxv'!$E$39:$E$492,$A256,'12pxv'!AH$39:AH$492)/sub_peso!FV256</f>
        <v>0.39</v>
      </c>
      <c r="FW256">
        <f>100*SUMIF('12pxv'!$E$39:$E$492,$A256,'12pxv'!AI$39:AI$492)/sub_peso!FW256</f>
        <v>0.31</v>
      </c>
      <c r="FX256">
        <f>100*SUMIF('12pxv'!$E$39:$E$492,$A256,'12pxv'!AJ$39:AJ$492)/sub_peso!FX256</f>
        <v>0.56999999999999995</v>
      </c>
      <c r="FY256">
        <f>100*SUMIF('12pxv'!$E$39:$E$492,$A256,'12pxv'!AK$39:AK$492)/sub_peso!FY256</f>
        <v>0.84</v>
      </c>
      <c r="FZ256">
        <f>100*SUMIF('12pxv'!$E$39:$E$492,$A256,'12pxv'!AL$39:AL$492)/sub_peso!FZ256</f>
        <v>0.79</v>
      </c>
      <c r="GA256">
        <f>100*SUMIF('12pxv'!$E$39:$E$492,$A256,'12pxv'!AM$39:AM$492)/sub_peso!GA256</f>
        <v>0.24999999999999997</v>
      </c>
      <c r="GB256">
        <f>100*SUMIF('12pxv'!$E$39:$E$492,$A256,'12pxv'!AN$39:AN$492)/sub_peso!GB256</f>
        <v>0.88</v>
      </c>
    </row>
    <row r="257" spans="1:184" x14ac:dyDescent="0.25">
      <c r="A257" s="60">
        <v>6201005</v>
      </c>
      <c r="B257" s="56" t="s">
        <v>259</v>
      </c>
      <c r="C257" s="129">
        <v>-0.34</v>
      </c>
      <c r="D257" s="129">
        <v>0.81000000000000016</v>
      </c>
      <c r="E257" s="129">
        <v>0.20999999999999996</v>
      </c>
      <c r="F257" s="129">
        <v>0.04</v>
      </c>
      <c r="G257" s="129">
        <v>0.34</v>
      </c>
      <c r="H257" s="129">
        <v>0.19000000000000003</v>
      </c>
      <c r="I257" s="129">
        <v>0.67</v>
      </c>
      <c r="J257" s="129">
        <v>0.66</v>
      </c>
      <c r="K257" s="129">
        <v>-0.04</v>
      </c>
      <c r="L257" s="129">
        <v>3.0000000000000002E-2</v>
      </c>
      <c r="M257" s="129">
        <v>-0.27</v>
      </c>
      <c r="N257" s="129">
        <v>0.22</v>
      </c>
      <c r="O257" s="129">
        <v>0.46</v>
      </c>
      <c r="P257" s="129">
        <v>0.3</v>
      </c>
      <c r="Q257" s="129">
        <v>0.38000000000000006</v>
      </c>
      <c r="R257" s="129">
        <v>0.03</v>
      </c>
      <c r="S257" s="129">
        <v>0.33</v>
      </c>
      <c r="T257" s="129">
        <v>0.28999999999999998</v>
      </c>
      <c r="U257" s="129">
        <v>0.3</v>
      </c>
      <c r="V257" s="129">
        <v>-0.01</v>
      </c>
      <c r="W257" s="129">
        <v>-0.28000000000000003</v>
      </c>
      <c r="X257" s="129">
        <v>0</v>
      </c>
      <c r="Y257" s="129">
        <v>0.09</v>
      </c>
      <c r="Z257" s="129">
        <v>0.43000000000000005</v>
      </c>
      <c r="AA257" s="129">
        <v>0.18</v>
      </c>
      <c r="AB257" s="129">
        <v>-0.02</v>
      </c>
      <c r="AC257" s="129">
        <v>0.46999999999999992</v>
      </c>
      <c r="AD257" s="129">
        <v>0.14000000000000001</v>
      </c>
      <c r="AE257" s="129">
        <v>0.09</v>
      </c>
      <c r="AF257" s="129">
        <v>0.4</v>
      </c>
      <c r="AG257" s="129">
        <v>-0.06</v>
      </c>
      <c r="AH257" s="129">
        <v>0.3</v>
      </c>
      <c r="AI257" s="129">
        <v>0.25</v>
      </c>
      <c r="AJ257" s="129">
        <v>7.0000000000000007E-2</v>
      </c>
      <c r="AK257" s="129">
        <v>0.62</v>
      </c>
      <c r="AL257" s="129">
        <v>0.49999999999999994</v>
      </c>
      <c r="AM257" s="129">
        <v>0.15</v>
      </c>
      <c r="AN257" s="129">
        <v>0.87000000000000011</v>
      </c>
      <c r="AO257" s="129">
        <v>0.75</v>
      </c>
      <c r="AP257" s="129">
        <v>0.53</v>
      </c>
      <c r="AQ257" s="129">
        <v>0.87</v>
      </c>
      <c r="AR257" s="129">
        <v>0.69</v>
      </c>
      <c r="AS257" s="129">
        <v>0.31</v>
      </c>
      <c r="AT257" s="129">
        <v>-0.46000000000000008</v>
      </c>
      <c r="AU257" s="129">
        <v>0.69</v>
      </c>
      <c r="AV257" s="129">
        <v>0.42</v>
      </c>
      <c r="AW257" s="129">
        <v>0.28000000000000008</v>
      </c>
      <c r="AX257" s="129">
        <v>-0.05</v>
      </c>
      <c r="AY257" s="129">
        <v>0.37</v>
      </c>
      <c r="AZ257" s="129">
        <v>1.0900000000000001</v>
      </c>
      <c r="BA257" s="129">
        <v>0.32</v>
      </c>
      <c r="BB257" s="129">
        <v>0.54</v>
      </c>
      <c r="BC257" s="129">
        <v>1.2</v>
      </c>
      <c r="BD257" s="129">
        <v>0.35</v>
      </c>
      <c r="BE257" s="129">
        <v>0.92</v>
      </c>
      <c r="BF257" s="129">
        <v>0.68</v>
      </c>
      <c r="BG257" s="129">
        <v>0.27</v>
      </c>
      <c r="BH257" s="129">
        <v>0.28000000000000003</v>
      </c>
      <c r="BI257" s="129">
        <v>0.35</v>
      </c>
      <c r="BJ257" s="129">
        <v>0.6100000000000001</v>
      </c>
      <c r="BK257" s="129">
        <v>0.25</v>
      </c>
      <c r="BL257" s="129">
        <v>0.72</v>
      </c>
      <c r="BM257" s="129">
        <v>0.76</v>
      </c>
      <c r="BN257" s="129">
        <v>0.28000000000000003</v>
      </c>
      <c r="BO257" s="129">
        <v>1.1399999999999999</v>
      </c>
      <c r="BP257" s="129">
        <v>0.39</v>
      </c>
      <c r="BQ257" s="129">
        <v>0.74</v>
      </c>
      <c r="BR257" s="129">
        <v>0.48</v>
      </c>
      <c r="BS257" s="129">
        <v>0.36</v>
      </c>
      <c r="BT257" s="129">
        <v>1.1299999999999997</v>
      </c>
      <c r="BU257" s="129">
        <v>0.15</v>
      </c>
      <c r="BV257" s="129">
        <v>0.39</v>
      </c>
      <c r="BW257" s="129">
        <v>0.38</v>
      </c>
      <c r="BX257" s="129">
        <v>0.42</v>
      </c>
      <c r="BY257" s="129">
        <v>-0.3</v>
      </c>
      <c r="BZ257" s="129">
        <v>0.09</v>
      </c>
      <c r="CA257" s="129">
        <v>0.65</v>
      </c>
      <c r="CB257" s="129">
        <v>-0.05</v>
      </c>
      <c r="CC257" s="129">
        <v>0.97</v>
      </c>
      <c r="CD257" s="129">
        <v>0.65</v>
      </c>
      <c r="CE257" s="129">
        <v>0.63</v>
      </c>
      <c r="CF257" s="129">
        <v>0.2</v>
      </c>
      <c r="CG257" s="129">
        <v>0.09</v>
      </c>
      <c r="CH257" s="129">
        <v>0.4</v>
      </c>
      <c r="CI257" s="129">
        <v>-0.21</v>
      </c>
      <c r="CJ257" s="129">
        <v>0.61</v>
      </c>
      <c r="CK257" s="129">
        <v>-0.32000000000000006</v>
      </c>
      <c r="CL257" s="129">
        <v>0.12</v>
      </c>
      <c r="CM257" s="129">
        <v>0.57999999999999985</v>
      </c>
      <c r="CN257" s="129">
        <v>0.76</v>
      </c>
      <c r="CO257" s="129">
        <v>0.08</v>
      </c>
      <c r="CP257" s="129">
        <v>0.24</v>
      </c>
      <c r="CQ257" s="129">
        <v>-0.17000000000000004</v>
      </c>
      <c r="CR257" s="129">
        <v>0.23</v>
      </c>
      <c r="CS257" s="129">
        <v>0.31</v>
      </c>
      <c r="CT257" s="129">
        <v>0.13999999999999999</v>
      </c>
      <c r="CU257" s="129">
        <v>0.73000000000000009</v>
      </c>
      <c r="CV257" s="129">
        <v>-0.15</v>
      </c>
      <c r="CW257" s="129">
        <v>1.57</v>
      </c>
      <c r="CX257" s="129">
        <v>1.2799999999999998</v>
      </c>
      <c r="CY257" s="129">
        <v>0.89</v>
      </c>
      <c r="CZ257" s="129">
        <v>0.89</v>
      </c>
      <c r="DA257" s="129">
        <v>1.44</v>
      </c>
      <c r="DB257" s="129">
        <v>1.36</v>
      </c>
      <c r="DC257" s="129">
        <v>0.60000000000000009</v>
      </c>
      <c r="DD257" s="129">
        <v>0.02</v>
      </c>
      <c r="DE257" s="129">
        <v>0.04</v>
      </c>
      <c r="DF257" s="129">
        <v>0.31</v>
      </c>
      <c r="DG257" s="129">
        <v>1.1000000000000001</v>
      </c>
      <c r="DH257" s="129">
        <v>-0.67</v>
      </c>
      <c r="DI257" s="129">
        <v>0.21</v>
      </c>
      <c r="DJ257" s="129">
        <v>0.85000000000000009</v>
      </c>
      <c r="DK257" s="129">
        <v>0.45000000000000007</v>
      </c>
      <c r="DL257" s="129">
        <v>0.5</v>
      </c>
      <c r="DM257" s="129">
        <v>1.62</v>
      </c>
      <c r="DN257" s="129">
        <v>0.67</v>
      </c>
      <c r="DO257" s="129">
        <v>-0.17</v>
      </c>
      <c r="DP257" s="129">
        <v>0.28000000000000003</v>
      </c>
      <c r="DQ257" s="129">
        <v>0.28000000000000003</v>
      </c>
      <c r="DR257" s="129">
        <v>0.59</v>
      </c>
      <c r="DS257" s="129">
        <v>0.34</v>
      </c>
      <c r="DT257" s="129">
        <v>0.6</v>
      </c>
      <c r="DU257" s="129">
        <v>0.52999999999999992</v>
      </c>
      <c r="DV257" s="129">
        <v>0.4</v>
      </c>
      <c r="DW257" s="129">
        <v>0.13</v>
      </c>
      <c r="DX257" s="129">
        <v>1.4700000000000002</v>
      </c>
      <c r="DY257" s="129">
        <v>0.46999999999999992</v>
      </c>
      <c r="DZ257" s="129">
        <v>-0.51</v>
      </c>
      <c r="EA257" s="129">
        <v>0.78999999999999992</v>
      </c>
      <c r="EB257" s="129">
        <v>0.13</v>
      </c>
      <c r="EC257" s="129">
        <v>0.75</v>
      </c>
      <c r="ED257" s="129">
        <v>0.48999999999999994</v>
      </c>
      <c r="EE257" s="129">
        <v>0.6</v>
      </c>
      <c r="EF257" s="129">
        <v>0.13</v>
      </c>
      <c r="EG257" s="129">
        <v>0.42</v>
      </c>
      <c r="EH257" s="129">
        <v>1.26</v>
      </c>
      <c r="EI257" s="129">
        <v>0.83999999999999986</v>
      </c>
      <c r="EJ257" s="129">
        <v>2.0699999999999998</v>
      </c>
      <c r="EK257" s="129">
        <v>0.18</v>
      </c>
      <c r="EL257" s="129">
        <v>0.16000000000000003</v>
      </c>
      <c r="EM257" s="129">
        <v>0.61999999999999988</v>
      </c>
      <c r="EN257" s="129">
        <v>0.85</v>
      </c>
      <c r="EO257" s="129">
        <v>1.23</v>
      </c>
      <c r="EP257" s="129">
        <v>1.7999999999999998</v>
      </c>
      <c r="EQ257" s="129">
        <v>0.15</v>
      </c>
      <c r="ER257" s="129">
        <v>0.3</v>
      </c>
      <c r="ES257" s="129">
        <v>0.32999999999999996</v>
      </c>
      <c r="ET257" s="129">
        <v>0.41</v>
      </c>
      <c r="EU257" s="129">
        <v>0.71</v>
      </c>
      <c r="EV257">
        <f>100*SUMIF('12pxv'!$E$39:$E$492,$A257,'12pxv'!H$39:H$492)/sub_peso!EV257</f>
        <v>1.4900000000000002</v>
      </c>
      <c r="EW257">
        <f>100*SUMIF('12pxv'!$E$39:$E$492,$A257,'12pxv'!I$39:I$492)/sub_peso!EW257</f>
        <v>0.69</v>
      </c>
      <c r="EX257">
        <f>100*SUMIF('12pxv'!$E$39:$E$492,$A257,'12pxv'!J$39:J$492)/sub_peso!EX257</f>
        <v>1.7</v>
      </c>
      <c r="EY257">
        <f>100*SUMIF('12pxv'!$E$39:$E$492,$A257,'12pxv'!K$39:K$492)/sub_peso!EY257</f>
        <v>0.22</v>
      </c>
      <c r="EZ257">
        <f>100*SUMIF('12pxv'!$E$39:$E$492,$A257,'12pxv'!L$39:L$492)/sub_peso!EZ257</f>
        <v>1.1699999999999997</v>
      </c>
      <c r="FA257">
        <f>100*SUMIF('12pxv'!$E$39:$E$492,$A257,'12pxv'!M$39:M$492)/sub_peso!FA257</f>
        <v>0.28999999999999998</v>
      </c>
      <c r="FB257">
        <f>100*SUMIF('12pxv'!$E$39:$E$492,$A257,'12pxv'!N$39:N$492)/sub_peso!FB257</f>
        <v>0.05</v>
      </c>
      <c r="FC257">
        <f>100*SUMIF('12pxv'!$E$39:$E$492,$A257,'12pxv'!O$39:O$492)/sub_peso!FC257</f>
        <v>0.13</v>
      </c>
      <c r="FD257">
        <f>100*SUMIF('12pxv'!$E$39:$E$492,$A257,'12pxv'!P$39:P$492)/sub_peso!FD257</f>
        <v>0.9900000000000001</v>
      </c>
      <c r="FE257">
        <f>100*SUMIF('12pxv'!$E$39:$E$492,$A257,'12pxv'!Q$39:Q$492)/sub_peso!FE257</f>
        <v>0.81</v>
      </c>
      <c r="FF257">
        <f>100*SUMIF('12pxv'!$E$39:$E$492,$A257,'12pxv'!R$39:R$492)/sub_peso!FF257</f>
        <v>1.08</v>
      </c>
      <c r="FG257">
        <f>100*SUMIF('12pxv'!$E$39:$E$492,$A257,'12pxv'!S$39:S$492)/sub_peso!FG257</f>
        <v>0.84</v>
      </c>
      <c r="FH257">
        <f>100*SUMIF('12pxv'!$E$39:$E$492,$A257,'12pxv'!T$39:T$492)/sub_peso!FH257</f>
        <v>2.08</v>
      </c>
      <c r="FI257">
        <f>100*SUMIF('12pxv'!$E$39:$E$492,$A257,'12pxv'!U$39:U$492)/sub_peso!FI257</f>
        <v>0.93000000000000016</v>
      </c>
      <c r="FJ257">
        <f>100*SUMIF('12pxv'!$E$39:$E$492,$A257,'12pxv'!V$39:V$492)/sub_peso!FJ257</f>
        <v>0.41</v>
      </c>
      <c r="FK257">
        <f>100*SUMIF('12pxv'!$E$39:$E$492,$A257,'12pxv'!W$39:W$492)/sub_peso!FK257</f>
        <v>1.48</v>
      </c>
      <c r="FL257">
        <f>100*SUMIF('12pxv'!$E$39:$E$492,$A257,'12pxv'!X$39:X$492)/sub_peso!FL257</f>
        <v>0.54</v>
      </c>
      <c r="FM257">
        <f>100*SUMIF('12pxv'!$E$39:$E$492,$A257,'12pxv'!Y$39:Y$492)/sub_peso!FM257</f>
        <v>0.81</v>
      </c>
      <c r="FN257">
        <f>100*SUMIF('12pxv'!$E$39:$E$492,$A257,'12pxv'!Z$39:Z$492)/sub_peso!FN257</f>
        <v>-0.42</v>
      </c>
      <c r="FO257">
        <f>100*SUMIF('12pxv'!$E$39:$E$492,$A257,'12pxv'!AA$39:AA$492)/sub_peso!FO257</f>
        <v>0.38</v>
      </c>
      <c r="FP257">
        <f>100*SUMIF('12pxv'!$E$39:$E$492,$A257,'12pxv'!AB$39:AB$492)/sub_peso!FP257</f>
        <v>-0.66</v>
      </c>
      <c r="FQ257">
        <f>100*SUMIF('12pxv'!$E$39:$E$492,$A257,'12pxv'!AC$39:AC$492)/sub_peso!FQ257</f>
        <v>1.1000000000000001</v>
      </c>
      <c r="FR257">
        <f>100*SUMIF('12pxv'!$E$39:$E$492,$A257,'12pxv'!AD$39:AD$492)/sub_peso!FR257</f>
        <v>0.84</v>
      </c>
      <c r="FS257">
        <f>100*SUMIF('12pxv'!$E$39:$E$492,$A257,'12pxv'!AE$39:AE$492)/sub_peso!FS257</f>
        <v>0.57999999999999996</v>
      </c>
      <c r="FT257">
        <f>100*SUMIF('12pxv'!$E$39:$E$492,$A257,'12pxv'!AF$39:AF$492)/sub_peso!FT257</f>
        <v>1.01</v>
      </c>
      <c r="FU257">
        <f>100*SUMIF('12pxv'!$E$39:$E$492,$A257,'12pxv'!AG$39:AG$492)/sub_peso!FU257</f>
        <v>1.5699999999999998</v>
      </c>
      <c r="FV257">
        <f>100*SUMIF('12pxv'!$E$39:$E$492,$A257,'12pxv'!AH$39:AH$492)/sub_peso!FV257</f>
        <v>0.10999999999999997</v>
      </c>
      <c r="FW257">
        <f>100*SUMIF('12pxv'!$E$39:$E$492,$A257,'12pxv'!AI$39:AI$492)/sub_peso!FW257</f>
        <v>-1.0000000000000002E-2</v>
      </c>
      <c r="FX257">
        <f>100*SUMIF('12pxv'!$E$39:$E$492,$A257,'12pxv'!AJ$39:AJ$492)/sub_peso!FX257</f>
        <v>2.1199999999999997</v>
      </c>
      <c r="FY257">
        <f>100*SUMIF('12pxv'!$E$39:$E$492,$A257,'12pxv'!AK$39:AK$492)/sub_peso!FY257</f>
        <v>-0.14000000000000001</v>
      </c>
      <c r="FZ257">
        <f>100*SUMIF('12pxv'!$E$39:$E$492,$A257,'12pxv'!AL$39:AL$492)/sub_peso!FZ257</f>
        <v>1.5</v>
      </c>
      <c r="GA257">
        <f>100*SUMIF('12pxv'!$E$39:$E$492,$A257,'12pxv'!AM$39:AM$492)/sub_peso!GA257</f>
        <v>0.3</v>
      </c>
      <c r="GB257">
        <f>100*SUMIF('12pxv'!$E$39:$E$492,$A257,'12pxv'!AN$39:AN$492)/sub_peso!GB257</f>
        <v>1.83</v>
      </c>
    </row>
    <row r="258" spans="1:184" x14ac:dyDescent="0.25">
      <c r="A258" s="57">
        <v>6201006</v>
      </c>
      <c r="B258" s="56" t="s">
        <v>260</v>
      </c>
      <c r="C258" s="129">
        <v>-0.39</v>
      </c>
      <c r="D258" s="129">
        <v>0.41</v>
      </c>
      <c r="E258" s="129">
        <v>0.28000000000000003</v>
      </c>
      <c r="F258" s="129">
        <v>0.02</v>
      </c>
      <c r="G258" s="129">
        <v>0.15</v>
      </c>
      <c r="H258" s="129">
        <v>0.22</v>
      </c>
      <c r="I258" s="129">
        <v>0.5</v>
      </c>
      <c r="J258" s="129">
        <v>-0.2</v>
      </c>
      <c r="K258" s="129">
        <v>0.54</v>
      </c>
      <c r="L258" s="129">
        <v>0.36</v>
      </c>
      <c r="M258" s="129">
        <v>-0.1</v>
      </c>
      <c r="N258" s="129">
        <v>1.68</v>
      </c>
      <c r="O258" s="129">
        <v>1.35</v>
      </c>
      <c r="P258" s="129">
        <v>-0.28000000000000003</v>
      </c>
      <c r="Q258" s="129">
        <v>0.15</v>
      </c>
      <c r="R258" s="129">
        <v>-0.04</v>
      </c>
      <c r="S258" s="129">
        <v>1.34</v>
      </c>
      <c r="T258" s="129">
        <v>-0.32000000000000006</v>
      </c>
      <c r="U258" s="129">
        <v>0.52</v>
      </c>
      <c r="V258" s="129">
        <v>0.33</v>
      </c>
      <c r="W258" s="129">
        <v>-0.62999999999999989</v>
      </c>
      <c r="X258" s="129">
        <v>-0.26</v>
      </c>
      <c r="Y258" s="129">
        <v>0.26</v>
      </c>
      <c r="Z258" s="129">
        <v>0.12</v>
      </c>
      <c r="AA258" s="129">
        <v>1.7199999999999998</v>
      </c>
      <c r="AB258" s="129">
        <v>0.5</v>
      </c>
      <c r="AC258" s="129">
        <v>0.59</v>
      </c>
      <c r="AD258" s="129">
        <v>-0.79000000000000015</v>
      </c>
      <c r="AE258" s="129">
        <v>0.56000000000000005</v>
      </c>
      <c r="AF258" s="129">
        <v>0.55000000000000004</v>
      </c>
      <c r="AG258" s="129">
        <v>3.0000000000000002E-2</v>
      </c>
      <c r="AH258" s="129">
        <v>-1.97</v>
      </c>
      <c r="AI258" s="129">
        <v>-0.35</v>
      </c>
      <c r="AJ258" s="129">
        <v>0.16999999999999998</v>
      </c>
      <c r="AK258" s="129">
        <v>1.18</v>
      </c>
      <c r="AL258" s="129">
        <v>-0.47000000000000003</v>
      </c>
      <c r="AM258" s="129">
        <v>3.2499999999999996</v>
      </c>
      <c r="AN258" s="129">
        <v>-0.45</v>
      </c>
      <c r="AO258" s="129">
        <v>-1.32</v>
      </c>
      <c r="AP258" s="129">
        <v>3.58</v>
      </c>
      <c r="AQ258" s="129">
        <v>0.88</v>
      </c>
      <c r="AR258" s="129">
        <v>1.7700000000000002</v>
      </c>
      <c r="AS258" s="129">
        <v>0.68</v>
      </c>
      <c r="AT258" s="129">
        <v>-1.01</v>
      </c>
      <c r="AU258" s="129">
        <v>-1.19</v>
      </c>
      <c r="AV258" s="129">
        <v>-0.88000000000000012</v>
      </c>
      <c r="AW258" s="129">
        <v>1.83</v>
      </c>
      <c r="AX258" s="129">
        <v>0.72000000000000008</v>
      </c>
      <c r="AY258" s="129">
        <v>-2.4700000000000002</v>
      </c>
      <c r="AZ258" s="129">
        <v>2.63</v>
      </c>
      <c r="BA258" s="129">
        <v>-0.45999999999999996</v>
      </c>
      <c r="BB258" s="129">
        <v>-0.06</v>
      </c>
      <c r="BC258" s="129">
        <v>0.01</v>
      </c>
      <c r="BD258" s="129">
        <v>0.67</v>
      </c>
      <c r="BE258" s="129">
        <v>-0.66</v>
      </c>
      <c r="BF258" s="129">
        <v>1.26</v>
      </c>
      <c r="BG258" s="129">
        <v>0.66</v>
      </c>
      <c r="BH258" s="129">
        <v>0.76000000000000012</v>
      </c>
      <c r="BI258" s="129">
        <v>1.4700000000000002</v>
      </c>
      <c r="BJ258" s="129">
        <v>-7.0000000000000007E-2</v>
      </c>
      <c r="BK258" s="129">
        <v>-0.12</v>
      </c>
      <c r="BL258" s="129">
        <v>0.82999999999999985</v>
      </c>
      <c r="BM258" s="129">
        <v>-1.44</v>
      </c>
      <c r="BN258" s="129">
        <v>1.28</v>
      </c>
      <c r="BO258" s="129">
        <v>0.8</v>
      </c>
      <c r="BP258" s="129">
        <v>1.8700000000000003</v>
      </c>
      <c r="BQ258" s="129">
        <v>0.74</v>
      </c>
      <c r="BR258" s="129">
        <v>-1.1100000000000001</v>
      </c>
      <c r="BS258" s="129">
        <v>-0.16</v>
      </c>
      <c r="BT258" s="129">
        <v>-0.85000000000000009</v>
      </c>
      <c r="BU258" s="129">
        <v>1.52</v>
      </c>
      <c r="BV258" s="129">
        <v>-0.63</v>
      </c>
      <c r="BW258" s="129">
        <v>1.6899999999999997</v>
      </c>
      <c r="BX258" s="129">
        <v>-0.63</v>
      </c>
      <c r="BY258" s="129">
        <v>0.57999999999999996</v>
      </c>
      <c r="BZ258" s="129">
        <v>0.01</v>
      </c>
      <c r="CA258" s="129">
        <v>0.46999999999999992</v>
      </c>
      <c r="CB258" s="129">
        <v>-0.05</v>
      </c>
      <c r="CC258" s="129">
        <v>0.32</v>
      </c>
      <c r="CD258" s="129">
        <v>2.64</v>
      </c>
      <c r="CE258" s="129">
        <v>7.0000000000000007E-2</v>
      </c>
      <c r="CF258" s="129">
        <v>-2.37</v>
      </c>
      <c r="CG258" s="129">
        <v>-0.36</v>
      </c>
      <c r="CH258" s="129">
        <v>1.5</v>
      </c>
      <c r="CI258" s="129">
        <v>1.1100000000000001</v>
      </c>
      <c r="CJ258" s="129">
        <v>0.31</v>
      </c>
      <c r="CK258" s="129">
        <v>0.54</v>
      </c>
      <c r="CL258" s="129">
        <v>0.14000000000000001</v>
      </c>
      <c r="CM258" s="129">
        <v>-0.31</v>
      </c>
      <c r="CN258" s="129">
        <v>-0.4</v>
      </c>
      <c r="CO258" s="129">
        <v>0.43</v>
      </c>
      <c r="CP258" s="129">
        <v>1.33</v>
      </c>
      <c r="CQ258" s="129">
        <v>-0.82</v>
      </c>
      <c r="CR258" s="129">
        <v>-0.16</v>
      </c>
      <c r="CS258" s="129">
        <v>0.03</v>
      </c>
      <c r="CT258" s="129">
        <v>1.33</v>
      </c>
      <c r="CU258" s="129">
        <v>0.78</v>
      </c>
      <c r="CV258" s="129">
        <v>0.65</v>
      </c>
      <c r="CW258" s="129">
        <v>-0.13</v>
      </c>
      <c r="CX258" s="129">
        <v>-0.33</v>
      </c>
      <c r="CY258" s="129">
        <v>0.95</v>
      </c>
      <c r="CZ258" s="129">
        <v>5.9999999999999991E-2</v>
      </c>
      <c r="DA258" s="129">
        <v>0.3</v>
      </c>
      <c r="DB258" s="129">
        <v>0.08</v>
      </c>
      <c r="DC258" s="129">
        <v>0.65999999999999992</v>
      </c>
      <c r="DD258" s="129">
        <v>1.1599999999999999</v>
      </c>
      <c r="DE258" s="129">
        <v>1.54</v>
      </c>
      <c r="DF258" s="129">
        <v>-0.27</v>
      </c>
      <c r="DG258" s="129">
        <v>0.81</v>
      </c>
      <c r="DH258" s="129">
        <v>0.69</v>
      </c>
      <c r="DI258" s="129">
        <v>1.0900000000000001</v>
      </c>
      <c r="DJ258" s="129">
        <v>1.4</v>
      </c>
      <c r="DK258" s="129">
        <v>0.6</v>
      </c>
      <c r="DL258" s="129">
        <v>0.73</v>
      </c>
      <c r="DM258" s="129">
        <v>0.18</v>
      </c>
      <c r="DN258" s="129">
        <v>-0.56000000000000005</v>
      </c>
      <c r="DO258" s="129">
        <v>0.28000000000000003</v>
      </c>
      <c r="DP258" s="129">
        <v>-7.0000000000000007E-2</v>
      </c>
      <c r="DQ258" s="129">
        <v>0.73</v>
      </c>
      <c r="DR258" s="129">
        <v>0.49</v>
      </c>
      <c r="DS258" s="129">
        <v>-0.22</v>
      </c>
      <c r="DT258" s="129">
        <v>-0.28999999999999998</v>
      </c>
      <c r="DU258" s="129">
        <v>-0.42</v>
      </c>
      <c r="DV258" s="129">
        <v>-1.9199999999999997</v>
      </c>
      <c r="DW258" s="129">
        <v>0.28000000000000003</v>
      </c>
      <c r="DX258" s="129">
        <v>0.17</v>
      </c>
      <c r="DY258" s="129">
        <v>1.23</v>
      </c>
      <c r="DZ258" s="129">
        <v>-0.69</v>
      </c>
      <c r="EA258" s="129">
        <v>0.75</v>
      </c>
      <c r="EB258" s="129">
        <v>0.53999999999999992</v>
      </c>
      <c r="EC258" s="129">
        <v>0.59</v>
      </c>
      <c r="ED258" s="129">
        <v>-0.62</v>
      </c>
      <c r="EE258" s="129">
        <v>0.62</v>
      </c>
      <c r="EF258" s="129">
        <v>-0.04</v>
      </c>
      <c r="EG258" s="129">
        <v>-0.43</v>
      </c>
      <c r="EH258" s="129">
        <v>0.43</v>
      </c>
      <c r="EI258" s="129">
        <v>-0.12000000000000002</v>
      </c>
      <c r="EJ258" s="129">
        <v>-0.51</v>
      </c>
      <c r="EK258" s="129">
        <v>0.42</v>
      </c>
      <c r="EL258" s="129">
        <v>0.73</v>
      </c>
      <c r="EM258" s="129">
        <v>0.87</v>
      </c>
      <c r="EN258" s="129">
        <v>-0.2</v>
      </c>
      <c r="EO258" s="129">
        <v>1.79</v>
      </c>
      <c r="EP258" s="129">
        <v>-0.42</v>
      </c>
      <c r="EQ258" s="129">
        <v>2.57</v>
      </c>
      <c r="ER258" s="129">
        <v>1.54</v>
      </c>
      <c r="ES258" s="129">
        <v>0.52000000000000013</v>
      </c>
      <c r="ET258" s="129">
        <v>-0.11</v>
      </c>
      <c r="EU258" s="129">
        <v>0.45</v>
      </c>
      <c r="EV258">
        <f>100*SUMIF('12pxv'!$E$39:$E$492,$A258,'12pxv'!H$39:H$492)/sub_peso!EV258</f>
        <v>2.96</v>
      </c>
      <c r="EW258">
        <f>100*SUMIF('12pxv'!$E$39:$E$492,$A258,'12pxv'!I$39:I$492)/sub_peso!EW258</f>
        <v>0.45</v>
      </c>
      <c r="EX258">
        <f>100*SUMIF('12pxv'!$E$39:$E$492,$A258,'12pxv'!J$39:J$492)/sub_peso!EX258</f>
        <v>0.77</v>
      </c>
      <c r="EY258">
        <f>100*SUMIF('12pxv'!$E$39:$E$492,$A258,'12pxv'!K$39:K$492)/sub_peso!EY258</f>
        <v>1.6500000000000001</v>
      </c>
      <c r="EZ258">
        <f>100*SUMIF('12pxv'!$E$39:$E$492,$A258,'12pxv'!L$39:L$492)/sub_peso!EZ258</f>
        <v>2.15</v>
      </c>
      <c r="FA258">
        <f>100*SUMIF('12pxv'!$E$39:$E$492,$A258,'12pxv'!M$39:M$492)/sub_peso!FA258</f>
        <v>2.2200000000000002</v>
      </c>
      <c r="FB258">
        <f>100*SUMIF('12pxv'!$E$39:$E$492,$A258,'12pxv'!N$39:N$492)/sub_peso!FB258</f>
        <v>0.51</v>
      </c>
      <c r="FC258">
        <f>100*SUMIF('12pxv'!$E$39:$E$492,$A258,'12pxv'!O$39:O$492)/sub_peso!FC258</f>
        <v>0.24000000000000002</v>
      </c>
      <c r="FD258">
        <f>100*SUMIF('12pxv'!$E$39:$E$492,$A258,'12pxv'!P$39:P$492)/sub_peso!FD258</f>
        <v>0</v>
      </c>
      <c r="FE258">
        <f>100*SUMIF('12pxv'!$E$39:$E$492,$A258,'12pxv'!Q$39:Q$492)/sub_peso!FE258</f>
        <v>1.25</v>
      </c>
      <c r="FF258">
        <f>100*SUMIF('12pxv'!$E$39:$E$492,$A258,'12pxv'!R$39:R$492)/sub_peso!FF258</f>
        <v>0.91</v>
      </c>
      <c r="FG258">
        <f>100*SUMIF('12pxv'!$E$39:$E$492,$A258,'12pxv'!S$39:S$492)/sub_peso!FG258</f>
        <v>-1.96</v>
      </c>
      <c r="FH258">
        <f>100*SUMIF('12pxv'!$E$39:$E$492,$A258,'12pxv'!T$39:T$492)/sub_peso!FH258</f>
        <v>0.56999999999999995</v>
      </c>
      <c r="FI258">
        <f>100*SUMIF('12pxv'!$E$39:$E$492,$A258,'12pxv'!U$39:U$492)/sub_peso!FI258</f>
        <v>0.12</v>
      </c>
      <c r="FJ258">
        <f>100*SUMIF('12pxv'!$E$39:$E$492,$A258,'12pxv'!V$39:V$492)/sub_peso!FJ258</f>
        <v>0.2</v>
      </c>
      <c r="FK258">
        <f>100*SUMIF('12pxv'!$E$39:$E$492,$A258,'12pxv'!W$39:W$492)/sub_peso!FK258</f>
        <v>-0.54</v>
      </c>
      <c r="FL258">
        <f>100*SUMIF('12pxv'!$E$39:$E$492,$A258,'12pxv'!X$39:X$492)/sub_peso!FL258</f>
        <v>0.85999999999999988</v>
      </c>
      <c r="FM258">
        <f>100*SUMIF('12pxv'!$E$39:$E$492,$A258,'12pxv'!Y$39:Y$492)/sub_peso!FM258</f>
        <v>0.87</v>
      </c>
      <c r="FN258">
        <f>100*SUMIF('12pxv'!$E$39:$E$492,$A258,'12pxv'!Z$39:Z$492)/sub_peso!FN258</f>
        <v>-0.53</v>
      </c>
      <c r="FO258">
        <f>100*SUMIF('12pxv'!$E$39:$E$492,$A258,'12pxv'!AA$39:AA$492)/sub_peso!FO258</f>
        <v>0.11</v>
      </c>
      <c r="FP258">
        <f>100*SUMIF('12pxv'!$E$39:$E$492,$A258,'12pxv'!AB$39:AB$492)/sub_peso!FP258</f>
        <v>-1.06</v>
      </c>
      <c r="FQ258">
        <f>100*SUMIF('12pxv'!$E$39:$E$492,$A258,'12pxv'!AC$39:AC$492)/sub_peso!FQ258</f>
        <v>0.31</v>
      </c>
      <c r="FR258">
        <f>100*SUMIF('12pxv'!$E$39:$E$492,$A258,'12pxv'!AD$39:AD$492)/sub_peso!FR258</f>
        <v>3.54</v>
      </c>
      <c r="FS258">
        <f>100*SUMIF('12pxv'!$E$39:$E$492,$A258,'12pxv'!AE$39:AE$492)/sub_peso!FS258</f>
        <v>-0.54</v>
      </c>
      <c r="FT258">
        <f>100*SUMIF('12pxv'!$E$39:$E$492,$A258,'12pxv'!AF$39:AF$492)/sub_peso!FT258</f>
        <v>-0.36</v>
      </c>
      <c r="FU258">
        <f>100*SUMIF('12pxv'!$E$39:$E$492,$A258,'12pxv'!AG$39:AG$492)/sub_peso!FU258</f>
        <v>1.18</v>
      </c>
      <c r="FV258">
        <f>100*SUMIF('12pxv'!$E$39:$E$492,$A258,'12pxv'!AH$39:AH$492)/sub_peso!FV258</f>
        <v>1.08</v>
      </c>
      <c r="FW258">
        <f>100*SUMIF('12pxv'!$E$39:$E$492,$A258,'12pxv'!AI$39:AI$492)/sub_peso!FW258</f>
        <v>-0.96000000000000008</v>
      </c>
      <c r="FX258">
        <f>100*SUMIF('12pxv'!$E$39:$E$492,$A258,'12pxv'!AJ$39:AJ$492)/sub_peso!FX258</f>
        <v>1.1200000000000001</v>
      </c>
      <c r="FY258">
        <f>100*SUMIF('12pxv'!$E$39:$E$492,$A258,'12pxv'!AK$39:AK$492)/sub_peso!FY258</f>
        <v>0.54</v>
      </c>
      <c r="FZ258">
        <f>100*SUMIF('12pxv'!$E$39:$E$492,$A258,'12pxv'!AL$39:AL$492)/sub_peso!FZ258</f>
        <v>0.39000000000000007</v>
      </c>
      <c r="GA258">
        <f>100*SUMIF('12pxv'!$E$39:$E$492,$A258,'12pxv'!AM$39:AM$492)/sub_peso!GA258</f>
        <v>-2.77</v>
      </c>
      <c r="GB258">
        <f>100*SUMIF('12pxv'!$E$39:$E$492,$A258,'12pxv'!AN$39:AN$492)/sub_peso!GB258</f>
        <v>-0.4</v>
      </c>
    </row>
    <row r="259" spans="1:184" x14ac:dyDescent="0.25">
      <c r="A259" s="58">
        <v>6201008</v>
      </c>
      <c r="B259" s="58" t="s">
        <v>261</v>
      </c>
      <c r="C259" s="129">
        <v>0.28000000000000003</v>
      </c>
      <c r="D259" s="129">
        <v>0.11</v>
      </c>
      <c r="E259" s="129">
        <v>0.25</v>
      </c>
      <c r="F259" s="129">
        <v>0.33</v>
      </c>
      <c r="G259" s="129">
        <v>-0.51</v>
      </c>
      <c r="H259" s="129">
        <v>-0.54</v>
      </c>
      <c r="I259" s="129">
        <v>-0.1</v>
      </c>
      <c r="J259" s="129">
        <v>-0.11</v>
      </c>
      <c r="K259" s="129">
        <v>0.02</v>
      </c>
      <c r="L259" s="129">
        <v>0.55999999999999994</v>
      </c>
      <c r="M259" s="129">
        <v>0.35</v>
      </c>
      <c r="N259" s="129">
        <v>0.16</v>
      </c>
      <c r="O259" s="129">
        <v>-0.5</v>
      </c>
      <c r="P259" s="129">
        <v>-0.26</v>
      </c>
      <c r="Q259" s="129">
        <v>0.55000000000000004</v>
      </c>
      <c r="R259" s="129">
        <v>0.56999999999999995</v>
      </c>
      <c r="S259" s="129">
        <v>0.36999999999999994</v>
      </c>
      <c r="T259" s="129">
        <v>-0.31</v>
      </c>
      <c r="U259" s="129">
        <v>0.46</v>
      </c>
      <c r="V259" s="129">
        <v>-0.85</v>
      </c>
      <c r="W259" s="129">
        <v>1.01</v>
      </c>
      <c r="X259" s="129">
        <v>0.99</v>
      </c>
      <c r="Y259" s="129">
        <v>0.24</v>
      </c>
      <c r="Z259" s="129">
        <v>-7.0000000000000007E-2</v>
      </c>
      <c r="AA259" s="129">
        <v>-0.04</v>
      </c>
      <c r="AB259" s="129">
        <v>0.24</v>
      </c>
      <c r="AC259" s="129">
        <v>0.81</v>
      </c>
      <c r="AD259" s="129">
        <v>-0.05</v>
      </c>
      <c r="AE259" s="129">
        <v>0.31</v>
      </c>
      <c r="AF259" s="129">
        <v>-0.04</v>
      </c>
      <c r="AG259" s="129">
        <v>0.2</v>
      </c>
      <c r="AH259" s="129">
        <v>-3.0000000000000002E-2</v>
      </c>
      <c r="AI259" s="129">
        <v>0.87</v>
      </c>
      <c r="AJ259" s="129">
        <v>0.33</v>
      </c>
      <c r="AK259" s="129">
        <v>0.34</v>
      </c>
      <c r="AL259" s="129">
        <v>0.21</v>
      </c>
      <c r="AM259" s="129">
        <v>0.1</v>
      </c>
      <c r="AN259" s="129">
        <v>0.87</v>
      </c>
      <c r="AO259" s="129">
        <v>-0.04</v>
      </c>
      <c r="AP259" s="129">
        <v>0.72999999999999987</v>
      </c>
      <c r="AQ259" s="129">
        <v>0.19</v>
      </c>
      <c r="AR259" s="129">
        <v>1.25</v>
      </c>
      <c r="AS259" s="129">
        <v>0.14000000000000001</v>
      </c>
      <c r="AT259" s="129">
        <v>-0.34999999999999992</v>
      </c>
      <c r="AU259" s="129">
        <v>0.49</v>
      </c>
      <c r="AV259" s="129">
        <v>-0.35999999999999993</v>
      </c>
      <c r="AW259" s="129">
        <v>1.29</v>
      </c>
      <c r="AX259" s="129">
        <v>-0.11999999999999998</v>
      </c>
      <c r="AY259" s="129">
        <v>0.21999999999999997</v>
      </c>
      <c r="AZ259" s="129">
        <v>-0.26</v>
      </c>
      <c r="BA259" s="129">
        <v>-0.39</v>
      </c>
      <c r="BB259" s="129">
        <v>0.64</v>
      </c>
      <c r="BC259" s="129">
        <v>0.47999999999999993</v>
      </c>
      <c r="BD259" s="129">
        <v>1.21</v>
      </c>
      <c r="BE259" s="129">
        <v>0.02</v>
      </c>
      <c r="BF259" s="129">
        <v>0.3</v>
      </c>
      <c r="BG259" s="129">
        <v>-0.03</v>
      </c>
      <c r="BH259" s="129">
        <v>-0.55000000000000004</v>
      </c>
      <c r="BI259" s="129">
        <v>0.12000000000000001</v>
      </c>
      <c r="BJ259" s="129">
        <v>0.28999999999999998</v>
      </c>
      <c r="BK259" s="129">
        <v>0.70000000000000007</v>
      </c>
      <c r="BL259" s="129">
        <v>-0.5</v>
      </c>
      <c r="BM259" s="129">
        <v>0.91</v>
      </c>
      <c r="BN259" s="129">
        <v>1.67</v>
      </c>
      <c r="BO259" s="129">
        <v>0</v>
      </c>
      <c r="BP259" s="129">
        <v>0.48999999999999994</v>
      </c>
      <c r="BQ259" s="129">
        <v>1.04</v>
      </c>
      <c r="BR259" s="129">
        <v>0.92</v>
      </c>
      <c r="BS259" s="129">
        <v>0.04</v>
      </c>
      <c r="BT259" s="129">
        <v>0.48</v>
      </c>
      <c r="BU259" s="129">
        <v>0.04</v>
      </c>
      <c r="BV259" s="129">
        <v>0.56999999999999995</v>
      </c>
      <c r="BW259" s="129">
        <v>1.4899999999999998</v>
      </c>
      <c r="BX259" s="129">
        <v>0.48000000000000004</v>
      </c>
      <c r="BY259" s="129">
        <v>0.9</v>
      </c>
      <c r="BZ259" s="129">
        <v>-0.18</v>
      </c>
      <c r="CA259" s="129">
        <v>-0.05</v>
      </c>
      <c r="CB259" s="129">
        <v>-0.93000000000000016</v>
      </c>
      <c r="CC259" s="129">
        <v>0.22999999999999998</v>
      </c>
      <c r="CD259" s="129">
        <v>-0.19</v>
      </c>
      <c r="CE259" s="129">
        <v>1.45</v>
      </c>
      <c r="CF259" s="129">
        <v>0.24</v>
      </c>
      <c r="CG259" s="129">
        <v>-7.0000000000000007E-2</v>
      </c>
      <c r="CH259" s="129">
        <v>-0.33</v>
      </c>
      <c r="CI259" s="129">
        <v>-0.45</v>
      </c>
      <c r="CJ259" s="129">
        <v>0.26</v>
      </c>
      <c r="CK259" s="129">
        <v>0.67</v>
      </c>
      <c r="CL259" s="129">
        <v>0.76000000000000012</v>
      </c>
      <c r="CM259" s="129">
        <v>-0.56000000000000005</v>
      </c>
      <c r="CN259" s="129">
        <v>0.85</v>
      </c>
      <c r="CO259" s="129">
        <v>0.32</v>
      </c>
      <c r="CP259" s="129">
        <v>7.0000000000000007E-2</v>
      </c>
      <c r="CQ259" s="129">
        <v>0.17</v>
      </c>
      <c r="CR259" s="129">
        <v>-0.02</v>
      </c>
      <c r="CS259" s="129">
        <v>1.44</v>
      </c>
      <c r="CT259" s="129">
        <v>-0.23999999999999994</v>
      </c>
      <c r="CU259" s="129">
        <v>0.26</v>
      </c>
      <c r="CV259" s="129">
        <v>-0.68</v>
      </c>
      <c r="CW259" s="129">
        <v>0.57999999999999996</v>
      </c>
      <c r="CX259" s="129">
        <v>6.0000000000000005E-2</v>
      </c>
      <c r="CY259" s="129">
        <v>1.77</v>
      </c>
      <c r="CZ259" s="129">
        <v>1.25</v>
      </c>
      <c r="DA259" s="129">
        <v>-0.64</v>
      </c>
      <c r="DB259" s="129">
        <v>1.19</v>
      </c>
      <c r="DC259" s="129">
        <v>-0.11</v>
      </c>
      <c r="DD259" s="129">
        <v>1.2600000000000002</v>
      </c>
      <c r="DE259" s="129">
        <v>0.2</v>
      </c>
      <c r="DF259" s="129">
        <v>-0.34</v>
      </c>
      <c r="DG259" s="129">
        <v>0.26</v>
      </c>
      <c r="DH259" s="129">
        <v>2.15</v>
      </c>
      <c r="DI259" s="129">
        <v>0.73</v>
      </c>
      <c r="DJ259" s="129">
        <v>1.8500000000000003</v>
      </c>
      <c r="DK259" s="129">
        <v>-0.25999999999999995</v>
      </c>
      <c r="DL259" s="129">
        <v>1.0700000000000003</v>
      </c>
      <c r="DM259" s="129">
        <v>1.1000000000000001</v>
      </c>
      <c r="DN259" s="129">
        <v>-0.43000000000000005</v>
      </c>
      <c r="DO259" s="129">
        <v>1.55</v>
      </c>
      <c r="DP259" s="129">
        <v>-0.2</v>
      </c>
      <c r="DQ259" s="129">
        <v>0.09</v>
      </c>
      <c r="DR259" s="129">
        <v>0.13</v>
      </c>
      <c r="DS259" s="129">
        <v>0.36</v>
      </c>
      <c r="DT259" s="129">
        <v>0.52</v>
      </c>
      <c r="DU259" s="129">
        <v>0.24000000000000002</v>
      </c>
      <c r="DV259" s="129">
        <v>0.53</v>
      </c>
      <c r="DW259" s="129">
        <v>0.69</v>
      </c>
      <c r="DX259" s="129">
        <v>1.4000000000000001</v>
      </c>
      <c r="DY259" s="129">
        <v>0.45999999999999996</v>
      </c>
      <c r="DZ259" s="129">
        <v>0.27</v>
      </c>
      <c r="EA259" s="129">
        <v>0.51</v>
      </c>
      <c r="EB259" s="129">
        <v>0.85</v>
      </c>
      <c r="EC259" s="129">
        <v>0.19</v>
      </c>
      <c r="ED259" s="129">
        <v>0.45</v>
      </c>
      <c r="EE259" s="129">
        <v>0.27</v>
      </c>
      <c r="EF259" s="129">
        <v>0.66</v>
      </c>
      <c r="EG259" s="129">
        <v>-0.4</v>
      </c>
      <c r="EH259" s="129">
        <v>0.34</v>
      </c>
      <c r="EI259" s="129">
        <v>0.22999999999999998</v>
      </c>
      <c r="EJ259" s="129">
        <v>0.39</v>
      </c>
      <c r="EK259" s="129">
        <v>0.85</v>
      </c>
      <c r="EL259" s="129">
        <v>0.19</v>
      </c>
      <c r="EM259" s="129">
        <v>1.0400000000000003</v>
      </c>
      <c r="EN259" s="129">
        <v>0.56000000000000005</v>
      </c>
      <c r="EO259" s="129">
        <v>1.23</v>
      </c>
      <c r="EP259" s="129">
        <v>0.64</v>
      </c>
      <c r="EQ259" s="129">
        <v>0.69</v>
      </c>
      <c r="ER259" s="129">
        <v>0.19</v>
      </c>
      <c r="ES259" s="129">
        <v>1.1499999999999999</v>
      </c>
      <c r="ET259" s="129">
        <v>-0.41</v>
      </c>
      <c r="EU259" s="129">
        <v>0.41</v>
      </c>
      <c r="EV259">
        <f>100*SUMIF('12pxv'!$E$39:$E$492,$A259,'12pxv'!H$39:H$492)/sub_peso!EV259</f>
        <v>1.8823665893271464</v>
      </c>
      <c r="EW259">
        <f>100*SUMIF('12pxv'!$E$39:$E$492,$A259,'12pxv'!I$39:I$492)/sub_peso!EW259</f>
        <v>0.53116883116883118</v>
      </c>
      <c r="EX259">
        <f>100*SUMIF('12pxv'!$E$39:$E$492,$A259,'12pxv'!J$39:J$492)/sub_peso!EX259</f>
        <v>0.8154698242933538</v>
      </c>
      <c r="EY259">
        <f>100*SUMIF('12pxv'!$E$39:$E$492,$A259,'12pxv'!K$39:K$492)/sub_peso!EY259</f>
        <v>1.4965276724791508</v>
      </c>
      <c r="EZ259">
        <f>100*SUMIF('12pxv'!$E$39:$E$492,$A259,'12pxv'!L$39:L$492)/sub_peso!EZ259</f>
        <v>0.55368421052631589</v>
      </c>
      <c r="FA259">
        <f>100*SUMIF('12pxv'!$E$39:$E$492,$A259,'12pxv'!M$39:M$492)/sub_peso!FA259</f>
        <v>0.56750187546886721</v>
      </c>
      <c r="FB259">
        <f>100*SUMIF('12pxv'!$E$39:$E$492,$A259,'12pxv'!N$39:N$492)/sub_peso!FB259</f>
        <v>1.1181194029850747</v>
      </c>
      <c r="FC259">
        <f>100*SUMIF('12pxv'!$E$39:$E$492,$A259,'12pxv'!O$39:O$492)/sub_peso!FC259</f>
        <v>2.1574074074074074</v>
      </c>
      <c r="FD259">
        <f>100*SUMIF('12pxv'!$E$39:$E$492,$A259,'12pxv'!P$39:P$492)/sub_peso!FD259</f>
        <v>9.4384559359067768E-2</v>
      </c>
      <c r="FE259">
        <f>100*SUMIF('12pxv'!$E$39:$E$492,$A259,'12pxv'!Q$39:Q$492)/sub_peso!FE259</f>
        <v>0.9986027798098025</v>
      </c>
      <c r="FF259">
        <f>100*SUMIF('12pxv'!$E$39:$E$492,$A259,'12pxv'!R$39:R$492)/sub_peso!FF259</f>
        <v>0.65451965065502193</v>
      </c>
      <c r="FG259">
        <f>100*SUMIF('12pxv'!$E$39:$E$492,$A259,'12pxv'!S$39:S$492)/sub_peso!FG259</f>
        <v>0.7400000000000001</v>
      </c>
      <c r="FH259">
        <f>100*SUMIF('12pxv'!$E$39:$E$492,$A259,'12pxv'!T$39:T$492)/sub_peso!FH259</f>
        <v>0.95002909090909082</v>
      </c>
      <c r="FI259">
        <f>100*SUMIF('12pxv'!$E$39:$E$492,$A259,'12pxv'!U$39:U$492)/sub_peso!FI259</f>
        <v>1.9419622093023257</v>
      </c>
      <c r="FJ259">
        <f>100*SUMIF('12pxv'!$E$39:$E$492,$A259,'12pxv'!V$39:V$492)/sub_peso!FJ259</f>
        <v>1.0028888888888887</v>
      </c>
      <c r="FK259">
        <f>100*SUMIF('12pxv'!$E$39:$E$492,$A259,'12pxv'!W$39:W$492)/sub_peso!FK259</f>
        <v>1.4173609129814551</v>
      </c>
      <c r="FL259">
        <f>100*SUMIF('12pxv'!$E$39:$E$492,$A259,'12pxv'!X$39:X$492)/sub_peso!FL259</f>
        <v>0.37004953998584578</v>
      </c>
      <c r="FM259">
        <f>100*SUMIF('12pxv'!$E$39:$E$492,$A259,'12pxv'!Y$39:Y$492)/sub_peso!FM259</f>
        <v>1.1080693069306933</v>
      </c>
      <c r="FN259">
        <f>100*SUMIF('12pxv'!$E$39:$E$492,$A259,'12pxv'!Z$39:Z$492)/sub_peso!FN259</f>
        <v>0.37922105263157896</v>
      </c>
      <c r="FO259">
        <f>100*SUMIF('12pxv'!$E$39:$E$492,$A259,'12pxv'!AA$39:AA$492)/sub_peso!FO259</f>
        <v>0.92313286713286713</v>
      </c>
      <c r="FP259">
        <f>100*SUMIF('12pxv'!$E$39:$E$492,$A259,'12pxv'!AB$39:AB$492)/sub_peso!FP259</f>
        <v>1.9225138888888889</v>
      </c>
      <c r="FQ259">
        <f>100*SUMIF('12pxv'!$E$39:$E$492,$A259,'12pxv'!AC$39:AC$492)/sub_peso!FQ259</f>
        <v>-3.7742818057455552E-2</v>
      </c>
      <c r="FR259">
        <f>100*SUMIF('12pxv'!$E$39:$E$492,$A259,'12pxv'!AD$39:AD$492)/sub_peso!FR259</f>
        <v>0.38370523415977964</v>
      </c>
      <c r="FS259">
        <f>100*SUMIF('12pxv'!$E$39:$E$492,$A259,'12pxv'!AE$39:AE$492)/sub_peso!FS259</f>
        <v>0.34621640248104746</v>
      </c>
      <c r="FT259">
        <f>100*SUMIF('12pxv'!$E$39:$E$492,$A259,'12pxv'!AF$39:AF$492)/sub_peso!FT259</f>
        <v>2.8853499999999999</v>
      </c>
      <c r="FU259">
        <f>100*SUMIF('12pxv'!$E$39:$E$492,$A259,'12pxv'!AG$39:AG$492)/sub_peso!FU259</f>
        <v>0.11739009071877185</v>
      </c>
      <c r="FV259">
        <f>100*SUMIF('12pxv'!$E$39:$E$492,$A259,'12pxv'!AH$39:AH$492)/sub_peso!FV259</f>
        <v>0.81645569620253178</v>
      </c>
      <c r="FW259">
        <f>100*SUMIF('12pxv'!$E$39:$E$492,$A259,'12pxv'!AI$39:AI$492)/sub_peso!FW259</f>
        <v>0.34746478873239428</v>
      </c>
      <c r="FX259">
        <f>100*SUMIF('12pxv'!$E$39:$E$492,$A259,'12pxv'!AJ$39:AJ$492)/sub_peso!FX259</f>
        <v>-0.18749470712773475</v>
      </c>
      <c r="FY259">
        <f>100*SUMIF('12pxv'!$E$39:$E$492,$A259,'12pxv'!AK$39:AK$492)/sub_peso!FY259</f>
        <v>0.56085106382978711</v>
      </c>
      <c r="FZ259">
        <f>100*SUMIF('12pxv'!$E$39:$E$492,$A259,'12pxv'!AL$39:AL$492)/sub_peso!FZ259</f>
        <v>1.1237393767705384</v>
      </c>
      <c r="GA259">
        <f>100*SUMIF('12pxv'!$E$39:$E$492,$A259,'12pxv'!AM$39:AM$492)/sub_peso!GA259</f>
        <v>0.10294323756131746</v>
      </c>
      <c r="GB259">
        <f>100*SUMIF('12pxv'!$E$39:$E$492,$A259,'12pxv'!AN$39:AN$492)/sub_peso!GB259</f>
        <v>5.6399999999999971E-2</v>
      </c>
    </row>
    <row r="260" spans="1:184" x14ac:dyDescent="0.25">
      <c r="A260" s="60">
        <v>6202003</v>
      </c>
      <c r="B260" s="56" t="s">
        <v>262</v>
      </c>
      <c r="C260" s="129">
        <v>-0.22</v>
      </c>
      <c r="D260" s="129">
        <v>0.28999999999999998</v>
      </c>
      <c r="E260" s="129">
        <v>-0.27</v>
      </c>
      <c r="F260" s="129">
        <v>8.9999999999999983E-2</v>
      </c>
      <c r="G260" s="129">
        <v>-0.05</v>
      </c>
      <c r="H260" s="129">
        <v>-3.0000000000000002E-2</v>
      </c>
      <c r="I260" s="129">
        <v>0.35000000000000003</v>
      </c>
      <c r="J260" s="129">
        <v>0.15</v>
      </c>
      <c r="K260" s="129">
        <v>-0.37</v>
      </c>
      <c r="L260" s="129">
        <v>0.27</v>
      </c>
      <c r="M260" s="129">
        <v>-0.67</v>
      </c>
      <c r="N260" s="129">
        <v>0.21</v>
      </c>
      <c r="O260" s="129">
        <v>0.01</v>
      </c>
      <c r="P260" s="129">
        <v>0.18</v>
      </c>
      <c r="Q260" s="129">
        <v>-0.28000000000000003</v>
      </c>
      <c r="R260" s="129">
        <v>0.95999999999999985</v>
      </c>
      <c r="S260" s="129">
        <v>0.72</v>
      </c>
      <c r="T260" s="129">
        <v>0.15</v>
      </c>
      <c r="U260" s="129">
        <v>-0.12</v>
      </c>
      <c r="V260" s="129">
        <v>0.2</v>
      </c>
      <c r="W260" s="129">
        <v>0.23</v>
      </c>
      <c r="X260" s="129">
        <v>-0.43</v>
      </c>
      <c r="Y260" s="129">
        <v>-0.1</v>
      </c>
      <c r="Z260" s="129">
        <v>-6.0000000000000005E-2</v>
      </c>
      <c r="AA260" s="129">
        <v>-0.22999999999999998</v>
      </c>
      <c r="AB260" s="129">
        <v>0.67</v>
      </c>
      <c r="AC260" s="129">
        <v>-0.31</v>
      </c>
      <c r="AD260" s="129">
        <v>0.33</v>
      </c>
      <c r="AE260" s="129">
        <v>0.17</v>
      </c>
      <c r="AF260" s="129">
        <v>0.53</v>
      </c>
      <c r="AG260" s="129">
        <v>-0.39999999999999997</v>
      </c>
      <c r="AH260" s="129">
        <v>0.43</v>
      </c>
      <c r="AI260" s="129">
        <v>0.18</v>
      </c>
      <c r="AJ260" s="129">
        <v>-0.35</v>
      </c>
      <c r="AK260" s="129">
        <v>-0.18</v>
      </c>
      <c r="AL260" s="129">
        <v>0.36</v>
      </c>
      <c r="AM260" s="129">
        <v>0.63</v>
      </c>
      <c r="AN260" s="129">
        <v>0.74</v>
      </c>
      <c r="AO260" s="129">
        <v>0.85</v>
      </c>
      <c r="AP260" s="129">
        <v>0.51</v>
      </c>
      <c r="AQ260" s="129">
        <v>0.99</v>
      </c>
      <c r="AR260" s="129">
        <v>0.94</v>
      </c>
      <c r="AS260" s="129">
        <v>0.38</v>
      </c>
      <c r="AT260" s="129">
        <v>0.17</v>
      </c>
      <c r="AU260" s="129">
        <v>7.0000000000000007E-2</v>
      </c>
      <c r="AV260" s="129">
        <v>0.84</v>
      </c>
      <c r="AW260" s="129">
        <v>-0.44</v>
      </c>
      <c r="AX260" s="129">
        <v>0.12</v>
      </c>
      <c r="AY260" s="129">
        <v>0.62</v>
      </c>
      <c r="AZ260" s="129">
        <v>-0.02</v>
      </c>
      <c r="BA260" s="129">
        <v>0.24</v>
      </c>
      <c r="BB260" s="129">
        <v>-0.16</v>
      </c>
      <c r="BC260" s="129">
        <v>0.21</v>
      </c>
      <c r="BD260" s="129">
        <v>0.16</v>
      </c>
      <c r="BE260" s="129">
        <v>0.54000000000000015</v>
      </c>
      <c r="BF260" s="129">
        <v>0.23999999999999996</v>
      </c>
      <c r="BG260" s="129">
        <v>0.77</v>
      </c>
      <c r="BH260" s="129">
        <v>0.21</v>
      </c>
      <c r="BI260" s="129">
        <v>-7.0000000000000007E-2</v>
      </c>
      <c r="BJ260" s="129">
        <v>0.54000000000000015</v>
      </c>
      <c r="BK260" s="129">
        <v>-0.15</v>
      </c>
      <c r="BL260" s="129">
        <v>0.05</v>
      </c>
      <c r="BM260" s="129">
        <v>0.38</v>
      </c>
      <c r="BN260" s="129">
        <v>0.21</v>
      </c>
      <c r="BO260" s="129">
        <v>-0.04</v>
      </c>
      <c r="BP260" s="129">
        <v>0.47</v>
      </c>
      <c r="BQ260" s="129">
        <v>0.74999999999999989</v>
      </c>
      <c r="BR260" s="129">
        <v>0.51</v>
      </c>
      <c r="BS260" s="129">
        <v>-0.13</v>
      </c>
      <c r="BT260" s="129">
        <v>0.19</v>
      </c>
      <c r="BU260" s="129">
        <v>0.13</v>
      </c>
      <c r="BV260" s="129">
        <v>0.14000000000000001</v>
      </c>
      <c r="BW260" s="129">
        <v>0.16</v>
      </c>
      <c r="BX260" s="129">
        <v>0.21</v>
      </c>
      <c r="BY260" s="129">
        <v>-0.41000000000000003</v>
      </c>
      <c r="BZ260" s="129">
        <v>0.14000000000000001</v>
      </c>
      <c r="CA260" s="129">
        <v>-0.1</v>
      </c>
      <c r="CB260" s="129">
        <v>-0.29999999999999993</v>
      </c>
      <c r="CC260" s="129">
        <v>-0.38</v>
      </c>
      <c r="CD260" s="129">
        <v>0.11</v>
      </c>
      <c r="CE260" s="129">
        <v>0.53</v>
      </c>
      <c r="CF260" s="129">
        <v>0.18</v>
      </c>
      <c r="CG260" s="129">
        <v>-0.46</v>
      </c>
      <c r="CH260" s="129">
        <v>0.13</v>
      </c>
      <c r="CI260" s="129">
        <v>0.28999999999999998</v>
      </c>
      <c r="CJ260" s="129">
        <v>0.27</v>
      </c>
      <c r="CK260" s="129">
        <v>0.18</v>
      </c>
      <c r="CL260" s="129">
        <v>-0.16</v>
      </c>
      <c r="CM260" s="129">
        <v>0.19000000000000003</v>
      </c>
      <c r="CN260" s="129">
        <v>0</v>
      </c>
      <c r="CO260" s="129">
        <v>0.13</v>
      </c>
      <c r="CP260" s="129">
        <v>0.2</v>
      </c>
      <c r="CQ260" s="129">
        <v>0.21</v>
      </c>
      <c r="CR260" s="129">
        <v>0.25</v>
      </c>
      <c r="CS260" s="129">
        <v>-0.28999999999999998</v>
      </c>
      <c r="CT260" s="129">
        <v>0.35</v>
      </c>
      <c r="CU260" s="129">
        <v>0.26</v>
      </c>
      <c r="CV260" s="129">
        <v>0.1</v>
      </c>
      <c r="CW260" s="129">
        <v>-0.09</v>
      </c>
      <c r="CX260" s="129">
        <v>-5.000000000000001E-2</v>
      </c>
      <c r="CY260" s="129">
        <v>0.32</v>
      </c>
      <c r="CZ260" s="129">
        <v>-0.82999999999999985</v>
      </c>
      <c r="DA260" s="129">
        <v>-0.18</v>
      </c>
      <c r="DB260" s="129">
        <v>-0.01</v>
      </c>
      <c r="DC260" s="129">
        <v>0.43</v>
      </c>
      <c r="DD260" s="129">
        <v>0.15</v>
      </c>
      <c r="DE260" s="129">
        <v>0.16</v>
      </c>
      <c r="DF260" s="129">
        <v>0.94000000000000006</v>
      </c>
      <c r="DG260" s="129">
        <v>-0.46999999999999992</v>
      </c>
      <c r="DH260" s="129">
        <v>0.2</v>
      </c>
      <c r="DI260" s="129">
        <v>-0.04</v>
      </c>
      <c r="DJ260" s="129">
        <v>0.11999999999999998</v>
      </c>
      <c r="DK260" s="129">
        <v>0.6</v>
      </c>
      <c r="DL260" s="129">
        <v>0.05</v>
      </c>
      <c r="DM260" s="129">
        <v>-0.12</v>
      </c>
      <c r="DN260" s="129">
        <v>0.04</v>
      </c>
      <c r="DO260" s="129">
        <v>0.09</v>
      </c>
      <c r="DP260" s="129">
        <v>1.1599999999999999</v>
      </c>
      <c r="DQ260" s="129">
        <v>0.24</v>
      </c>
      <c r="DR260" s="129">
        <v>0.18</v>
      </c>
      <c r="DS260" s="129">
        <v>0.47</v>
      </c>
      <c r="DT260" s="129">
        <v>-0.35</v>
      </c>
      <c r="DU260" s="129">
        <v>0.32</v>
      </c>
      <c r="DV260" s="129">
        <v>0.26</v>
      </c>
      <c r="DW260" s="129">
        <v>0.16</v>
      </c>
      <c r="DX260" s="129">
        <v>0.23</v>
      </c>
      <c r="DY260" s="129">
        <v>0.42000000000000004</v>
      </c>
      <c r="DZ260" s="129">
        <v>-0.7</v>
      </c>
      <c r="EA260" s="129">
        <v>0.76</v>
      </c>
      <c r="EB260" s="129">
        <v>0.42</v>
      </c>
      <c r="EC260" s="129">
        <v>0.13</v>
      </c>
      <c r="ED260" s="129">
        <v>0.44</v>
      </c>
      <c r="EE260" s="129">
        <v>0.23</v>
      </c>
      <c r="EF260" s="129">
        <v>0.47999999999999993</v>
      </c>
      <c r="EG260" s="129">
        <v>0.19999999999999998</v>
      </c>
      <c r="EH260" s="129">
        <v>0.37</v>
      </c>
      <c r="EI260" s="129">
        <v>0.08</v>
      </c>
      <c r="EJ260" s="129">
        <v>0.44</v>
      </c>
      <c r="EK260" s="129">
        <v>0.16</v>
      </c>
      <c r="EL260" s="129">
        <v>-0.05</v>
      </c>
      <c r="EM260" s="129">
        <v>-0.02</v>
      </c>
      <c r="EN260" s="129">
        <v>0.45</v>
      </c>
      <c r="EO260" s="129">
        <v>0.23999999999999996</v>
      </c>
      <c r="EP260" s="129">
        <v>0.47</v>
      </c>
      <c r="EQ260" s="129">
        <v>0.34</v>
      </c>
      <c r="ER260" s="129">
        <v>0.3</v>
      </c>
      <c r="ES260" s="129">
        <v>0.18</v>
      </c>
      <c r="ET260" s="129">
        <v>-0.17</v>
      </c>
      <c r="EU260" s="129">
        <v>0.61</v>
      </c>
      <c r="EV260">
        <f>100*SUMIF('12pxv'!$E$39:$E$492,$A260,'12pxv'!H$39:H$492)/sub_peso!EV260</f>
        <v>0.65</v>
      </c>
      <c r="EW260">
        <f>100*SUMIF('12pxv'!$E$39:$E$492,$A260,'12pxv'!I$39:I$492)/sub_peso!EW260</f>
        <v>0.43</v>
      </c>
      <c r="EX260">
        <f>100*SUMIF('12pxv'!$E$39:$E$492,$A260,'12pxv'!J$39:J$492)/sub_peso!EX260</f>
        <v>0.5</v>
      </c>
      <c r="EY260">
        <f>100*SUMIF('12pxv'!$E$39:$E$492,$A260,'12pxv'!K$39:K$492)/sub_peso!EY260</f>
        <v>0.73</v>
      </c>
      <c r="EZ260">
        <f>100*SUMIF('12pxv'!$E$39:$E$492,$A260,'12pxv'!L$39:L$492)/sub_peso!EZ260</f>
        <v>0.56999999999999995</v>
      </c>
      <c r="FA260">
        <f>100*SUMIF('12pxv'!$E$39:$E$492,$A260,'12pxv'!M$39:M$492)/sub_peso!FA260</f>
        <v>0.33</v>
      </c>
      <c r="FB260">
        <f>100*SUMIF('12pxv'!$E$39:$E$492,$A260,'12pxv'!N$39:N$492)/sub_peso!FB260</f>
        <v>0.63</v>
      </c>
      <c r="FC260">
        <f>100*SUMIF('12pxv'!$E$39:$E$492,$A260,'12pxv'!O$39:O$492)/sub_peso!FC260</f>
        <v>0.13</v>
      </c>
      <c r="FD260">
        <f>100*SUMIF('12pxv'!$E$39:$E$492,$A260,'12pxv'!P$39:P$492)/sub_peso!FD260</f>
        <v>0.26</v>
      </c>
      <c r="FE260">
        <f>100*SUMIF('12pxv'!$E$39:$E$492,$A260,'12pxv'!Q$39:Q$492)/sub_peso!FE260</f>
        <v>0.69</v>
      </c>
      <c r="FF260">
        <f>100*SUMIF('12pxv'!$E$39:$E$492,$A260,'12pxv'!R$39:R$492)/sub_peso!FF260</f>
        <v>-0.33</v>
      </c>
      <c r="FG260">
        <f>100*SUMIF('12pxv'!$E$39:$E$492,$A260,'12pxv'!S$39:S$492)/sub_peso!FG260</f>
        <v>-4.0000000000000008E-2</v>
      </c>
      <c r="FH260">
        <f>100*SUMIF('12pxv'!$E$39:$E$492,$A260,'12pxv'!T$39:T$492)/sub_peso!FH260</f>
        <v>0.31</v>
      </c>
      <c r="FI260">
        <f>100*SUMIF('12pxv'!$E$39:$E$492,$A260,'12pxv'!U$39:U$492)/sub_peso!FI260</f>
        <v>0.45</v>
      </c>
      <c r="FJ260">
        <f>100*SUMIF('12pxv'!$E$39:$E$492,$A260,'12pxv'!V$39:V$492)/sub_peso!FJ260</f>
        <v>0.10000000000000002</v>
      </c>
      <c r="FK260">
        <f>100*SUMIF('12pxv'!$E$39:$E$492,$A260,'12pxv'!W$39:W$492)/sub_peso!FK260</f>
        <v>0.68999999999999984</v>
      </c>
      <c r="FL260">
        <f>100*SUMIF('12pxv'!$E$39:$E$492,$A260,'12pxv'!X$39:X$492)/sub_peso!FL260</f>
        <v>0.24</v>
      </c>
      <c r="FM260">
        <f>100*SUMIF('12pxv'!$E$39:$E$492,$A260,'12pxv'!Y$39:Y$492)/sub_peso!FM260</f>
        <v>0.49</v>
      </c>
      <c r="FN260">
        <f>100*SUMIF('12pxv'!$E$39:$E$492,$A260,'12pxv'!Z$39:Z$492)/sub_peso!FN260</f>
        <v>-0.16</v>
      </c>
      <c r="FO260">
        <f>100*SUMIF('12pxv'!$E$39:$E$492,$A260,'12pxv'!AA$39:AA$492)/sub_peso!FO260</f>
        <v>0.61</v>
      </c>
      <c r="FP260">
        <f>100*SUMIF('12pxv'!$E$39:$E$492,$A260,'12pxv'!AB$39:AB$492)/sub_peso!FP260</f>
        <v>0.82</v>
      </c>
      <c r="FQ260">
        <f>100*SUMIF('12pxv'!$E$39:$E$492,$A260,'12pxv'!AC$39:AC$492)/sub_peso!FQ260</f>
        <v>0.25</v>
      </c>
      <c r="FR260">
        <f>100*SUMIF('12pxv'!$E$39:$E$492,$A260,'12pxv'!AD$39:AD$492)/sub_peso!FR260</f>
        <v>0.13</v>
      </c>
      <c r="FS260">
        <f>100*SUMIF('12pxv'!$E$39:$E$492,$A260,'12pxv'!AE$39:AE$492)/sub_peso!FS260</f>
        <v>0.37</v>
      </c>
      <c r="FT260">
        <f>100*SUMIF('12pxv'!$E$39:$E$492,$A260,'12pxv'!AF$39:AF$492)/sub_peso!FT260</f>
        <v>0.67</v>
      </c>
      <c r="FU260">
        <f>100*SUMIF('12pxv'!$E$39:$E$492,$A260,'12pxv'!AG$39:AG$492)/sub_peso!FU260</f>
        <v>0.46</v>
      </c>
      <c r="FV260">
        <f>100*SUMIF('12pxv'!$E$39:$E$492,$A260,'12pxv'!AH$39:AH$492)/sub_peso!FV260</f>
        <v>0.61</v>
      </c>
      <c r="FW260">
        <f>100*SUMIF('12pxv'!$E$39:$E$492,$A260,'12pxv'!AI$39:AI$492)/sub_peso!FW260</f>
        <v>0.34</v>
      </c>
      <c r="FX260">
        <f>100*SUMIF('12pxv'!$E$39:$E$492,$A260,'12pxv'!AJ$39:AJ$492)/sub_peso!FX260</f>
        <v>0.1</v>
      </c>
      <c r="FY260">
        <f>100*SUMIF('12pxv'!$E$39:$E$492,$A260,'12pxv'!AK$39:AK$492)/sub_peso!FY260</f>
        <v>0.17</v>
      </c>
      <c r="FZ260">
        <f>100*SUMIF('12pxv'!$E$39:$E$492,$A260,'12pxv'!AL$39:AL$492)/sub_peso!FZ260</f>
        <v>0.11000000000000001</v>
      </c>
      <c r="GA260">
        <f>100*SUMIF('12pxv'!$E$39:$E$492,$A260,'12pxv'!AM$39:AM$492)/sub_peso!GA260</f>
        <v>0.53000000000000014</v>
      </c>
      <c r="GB260">
        <f>100*SUMIF('12pxv'!$E$39:$E$492,$A260,'12pxv'!AN$39:AN$492)/sub_peso!GB260</f>
        <v>0.06</v>
      </c>
    </row>
    <row r="261" spans="1:184" x14ac:dyDescent="0.25">
      <c r="A261" s="60">
        <v>6202004</v>
      </c>
      <c r="B261" s="56" t="s">
        <v>263</v>
      </c>
      <c r="C261" s="129">
        <v>0.9</v>
      </c>
      <c r="D261" s="129">
        <v>-0.37</v>
      </c>
      <c r="E261" s="129">
        <v>0.18</v>
      </c>
      <c r="F261" s="129">
        <v>0.13</v>
      </c>
      <c r="G261" s="129">
        <v>0.24</v>
      </c>
      <c r="H261" s="129">
        <v>0.53</v>
      </c>
      <c r="I261" s="129">
        <v>-0.03</v>
      </c>
      <c r="J261" s="129">
        <v>0.13</v>
      </c>
      <c r="K261" s="129">
        <v>-0.32999999999999996</v>
      </c>
      <c r="L261" s="129">
        <v>-0.55000000000000004</v>
      </c>
      <c r="M261" s="129">
        <v>-0.36</v>
      </c>
      <c r="N261" s="129">
        <v>0.46</v>
      </c>
      <c r="O261" s="129">
        <v>0.16</v>
      </c>
      <c r="P261" s="129">
        <v>0.11</v>
      </c>
      <c r="Q261" s="129">
        <v>-0.21</v>
      </c>
      <c r="R261" s="129">
        <v>-0.4</v>
      </c>
      <c r="S261" s="129">
        <v>0.34999999999999992</v>
      </c>
      <c r="T261" s="129">
        <v>0.28000000000000003</v>
      </c>
      <c r="U261" s="129">
        <v>0.44999999999999996</v>
      </c>
      <c r="V261" s="129">
        <v>-0.19</v>
      </c>
      <c r="W261" s="129">
        <v>0.01</v>
      </c>
      <c r="X261" s="129">
        <v>0.16</v>
      </c>
      <c r="Y261" s="129">
        <v>-7.0000000000000007E-2</v>
      </c>
      <c r="Z261" s="129">
        <v>0.28999999999999998</v>
      </c>
      <c r="AA261" s="129">
        <v>-0.14000000000000004</v>
      </c>
      <c r="AB261" s="129">
        <v>0.5</v>
      </c>
      <c r="AC261" s="129">
        <v>8.9999999999999983E-2</v>
      </c>
      <c r="AD261" s="129">
        <v>-0.37</v>
      </c>
      <c r="AE261" s="129">
        <v>0.44</v>
      </c>
      <c r="AF261" s="129">
        <v>0.01</v>
      </c>
      <c r="AG261" s="129">
        <v>0.18</v>
      </c>
      <c r="AH261" s="129">
        <v>-0.06</v>
      </c>
      <c r="AI261" s="129">
        <v>0.30999999999999994</v>
      </c>
      <c r="AJ261" s="129">
        <v>0.18</v>
      </c>
      <c r="AK261" s="129">
        <v>0.28999999999999998</v>
      </c>
      <c r="AL261" s="129">
        <v>0.17</v>
      </c>
      <c r="AM261" s="129">
        <v>0.74</v>
      </c>
      <c r="AN261" s="129">
        <v>0.91999999999999993</v>
      </c>
      <c r="AO261" s="129">
        <v>0.42</v>
      </c>
      <c r="AP261" s="129">
        <v>0.53</v>
      </c>
      <c r="AQ261" s="129">
        <v>0.77000000000000013</v>
      </c>
      <c r="AR261" s="129">
        <v>0.22</v>
      </c>
      <c r="AS261" s="129">
        <v>0.59</v>
      </c>
      <c r="AT261" s="129">
        <v>-4.0000000000000008E-2</v>
      </c>
      <c r="AU261" s="129">
        <v>0.71999999999999986</v>
      </c>
      <c r="AV261" s="129">
        <v>0.65</v>
      </c>
      <c r="AW261" s="129">
        <v>0.95</v>
      </c>
      <c r="AX261" s="129">
        <v>0.53</v>
      </c>
      <c r="AY261" s="129">
        <v>0.21</v>
      </c>
      <c r="AZ261" s="129">
        <v>0.93</v>
      </c>
      <c r="BA261" s="129">
        <v>0.56999999999999995</v>
      </c>
      <c r="BB261" s="129">
        <v>0.42</v>
      </c>
      <c r="BC261" s="129">
        <v>0.7</v>
      </c>
      <c r="BD261" s="129">
        <v>0.95000000000000007</v>
      </c>
      <c r="BE261" s="129">
        <v>0.49000000000000005</v>
      </c>
      <c r="BF261" s="129">
        <v>0.55000000000000004</v>
      </c>
      <c r="BG261" s="129">
        <v>0.12</v>
      </c>
      <c r="BH261" s="129">
        <v>0.23000000000000004</v>
      </c>
      <c r="BI261" s="129">
        <v>0.84</v>
      </c>
      <c r="BJ261" s="129">
        <v>0.44999999999999996</v>
      </c>
      <c r="BK261" s="129">
        <v>0.28999999999999998</v>
      </c>
      <c r="BL261" s="129">
        <v>0.51</v>
      </c>
      <c r="BM261" s="129">
        <v>0.21</v>
      </c>
      <c r="BN261" s="129">
        <v>0.28999999999999998</v>
      </c>
      <c r="BO261" s="129">
        <v>0.94</v>
      </c>
      <c r="BP261" s="129">
        <v>0.61</v>
      </c>
      <c r="BQ261" s="129">
        <v>0.35000000000000003</v>
      </c>
      <c r="BR261" s="129">
        <v>0.12</v>
      </c>
      <c r="BS261" s="129">
        <v>1.1599999999999999</v>
      </c>
      <c r="BT261" s="129">
        <v>0.32999999999999996</v>
      </c>
      <c r="BU261" s="129">
        <v>8.9999999999999983E-2</v>
      </c>
      <c r="BV261" s="129">
        <v>0.40999999999999992</v>
      </c>
      <c r="BW261" s="129">
        <v>0.10999999999999999</v>
      </c>
      <c r="BX261" s="129">
        <v>0.26</v>
      </c>
      <c r="BY261" s="129">
        <v>0.18999999999999997</v>
      </c>
      <c r="BZ261" s="129">
        <v>-0.06</v>
      </c>
      <c r="CA261" s="129">
        <v>-0.02</v>
      </c>
      <c r="CB261" s="129">
        <v>-7.0000000000000007E-2</v>
      </c>
      <c r="CC261" s="129">
        <v>0.61</v>
      </c>
      <c r="CD261" s="129">
        <v>0.41000000000000003</v>
      </c>
      <c r="CE261" s="129">
        <v>0.12000000000000001</v>
      </c>
      <c r="CF261" s="129">
        <v>0.23000000000000004</v>
      </c>
      <c r="CG261" s="129">
        <v>0.3</v>
      </c>
      <c r="CH261" s="129">
        <v>0.62</v>
      </c>
      <c r="CI261" s="129">
        <v>0.14000000000000001</v>
      </c>
      <c r="CJ261" s="129">
        <v>0.54</v>
      </c>
      <c r="CK261" s="129">
        <v>-0.32</v>
      </c>
      <c r="CL261" s="129">
        <v>-0.03</v>
      </c>
      <c r="CM261" s="129">
        <v>1.32</v>
      </c>
      <c r="CN261" s="129">
        <v>-0.26</v>
      </c>
      <c r="CO261" s="129">
        <v>0.99</v>
      </c>
      <c r="CP261" s="129">
        <v>0.64</v>
      </c>
      <c r="CQ261" s="129">
        <v>-0.01</v>
      </c>
      <c r="CR261" s="129">
        <v>0.26</v>
      </c>
      <c r="CS261" s="129">
        <v>0.27</v>
      </c>
      <c r="CT261" s="129">
        <v>-4.9999999999999996E-2</v>
      </c>
      <c r="CU261" s="129">
        <v>-0.13</v>
      </c>
      <c r="CV261" s="129">
        <v>1.76</v>
      </c>
      <c r="CW261" s="129">
        <v>1.17</v>
      </c>
      <c r="CX261" s="129">
        <v>0.1</v>
      </c>
      <c r="CY261" s="129">
        <v>1.4500000000000002</v>
      </c>
      <c r="CZ261" s="129">
        <v>0.66</v>
      </c>
      <c r="DA261" s="129">
        <v>-0.26</v>
      </c>
      <c r="DB261" s="129">
        <v>-0.01</v>
      </c>
      <c r="DC261" s="129">
        <v>0.93999999999999984</v>
      </c>
      <c r="DD261" s="129">
        <v>0.45</v>
      </c>
      <c r="DE261" s="129">
        <v>0.6</v>
      </c>
      <c r="DF261" s="129">
        <v>0.12</v>
      </c>
      <c r="DG261" s="129">
        <v>0.93999999999999984</v>
      </c>
      <c r="DH261" s="129">
        <v>0.24000000000000002</v>
      </c>
      <c r="DI261" s="129">
        <v>0.3</v>
      </c>
      <c r="DJ261" s="129">
        <v>0.01</v>
      </c>
      <c r="DK261" s="129">
        <v>1.17</v>
      </c>
      <c r="DL261" s="129">
        <v>1.1200000000000001</v>
      </c>
      <c r="DM261" s="129">
        <v>1.32</v>
      </c>
      <c r="DN261" s="129">
        <v>0.48</v>
      </c>
      <c r="DO261" s="129">
        <v>0.14000000000000001</v>
      </c>
      <c r="DP261" s="129">
        <v>0.56999999999999995</v>
      </c>
      <c r="DQ261" s="129">
        <v>0.53</v>
      </c>
      <c r="DR261" s="129">
        <v>0.52</v>
      </c>
      <c r="DS261" s="129">
        <v>0.2</v>
      </c>
      <c r="DT261" s="129">
        <v>0.40999999999999992</v>
      </c>
      <c r="DU261" s="129">
        <v>0.8600000000000001</v>
      </c>
      <c r="DV261" s="129">
        <v>-0.18</v>
      </c>
      <c r="DW261" s="129">
        <v>0.24</v>
      </c>
      <c r="DX261" s="129">
        <v>1.88</v>
      </c>
      <c r="DY261" s="129">
        <v>1.17</v>
      </c>
      <c r="DZ261" s="129">
        <v>0.37</v>
      </c>
      <c r="EA261" s="129">
        <v>0.64</v>
      </c>
      <c r="EB261" s="129">
        <v>0.64</v>
      </c>
      <c r="EC261" s="129">
        <v>7.0000000000000007E-2</v>
      </c>
      <c r="ED261" s="129">
        <v>0.81</v>
      </c>
      <c r="EE261" s="129">
        <v>1.1299999999999999</v>
      </c>
      <c r="EF261" s="129">
        <v>0.61</v>
      </c>
      <c r="EG261" s="129">
        <v>-0.02</v>
      </c>
      <c r="EH261" s="129">
        <v>0.67</v>
      </c>
      <c r="EI261" s="129">
        <v>0.51</v>
      </c>
      <c r="EJ261" s="129">
        <v>1.25</v>
      </c>
      <c r="EK261" s="129">
        <v>0.08</v>
      </c>
      <c r="EL261" s="129">
        <v>0.39</v>
      </c>
      <c r="EM261" s="129">
        <v>1.02</v>
      </c>
      <c r="EN261" s="129">
        <v>0.69</v>
      </c>
      <c r="EO261" s="129">
        <v>0.77</v>
      </c>
      <c r="EP261" s="129">
        <v>1.34</v>
      </c>
      <c r="EQ261" s="129">
        <v>1.93</v>
      </c>
      <c r="ER261" s="129">
        <v>1.1599999999999999</v>
      </c>
      <c r="ES261" s="129">
        <v>0.37</v>
      </c>
      <c r="ET261" s="129">
        <v>0.54</v>
      </c>
      <c r="EU261" s="129">
        <v>1.5399999999999998</v>
      </c>
      <c r="EV261">
        <f>100*SUMIF('12pxv'!$E$39:$E$492,$A261,'12pxv'!H$39:H$492)/sub_peso!EV261</f>
        <v>0.7599999999999999</v>
      </c>
      <c r="EW261">
        <f>100*SUMIF('12pxv'!$E$39:$E$492,$A261,'12pxv'!I$39:I$492)/sub_peso!EW261</f>
        <v>1.19</v>
      </c>
      <c r="EX261">
        <f>100*SUMIF('12pxv'!$E$39:$E$492,$A261,'12pxv'!J$39:J$492)/sub_peso!EX261</f>
        <v>0.17</v>
      </c>
      <c r="EY261">
        <f>100*SUMIF('12pxv'!$E$39:$E$492,$A261,'12pxv'!K$39:K$492)/sub_peso!EY261</f>
        <v>0.94</v>
      </c>
      <c r="EZ261">
        <f>100*SUMIF('12pxv'!$E$39:$E$492,$A261,'12pxv'!L$39:L$492)/sub_peso!EZ261</f>
        <v>0.71999999999999986</v>
      </c>
      <c r="FA261">
        <f>100*SUMIF('12pxv'!$E$39:$E$492,$A261,'12pxv'!M$39:M$492)/sub_peso!FA261</f>
        <v>0.47</v>
      </c>
      <c r="FB261">
        <f>100*SUMIF('12pxv'!$E$39:$E$492,$A261,'12pxv'!N$39:N$492)/sub_peso!FB261</f>
        <v>7.0000000000000021E-2</v>
      </c>
      <c r="FC261">
        <f>100*SUMIF('12pxv'!$E$39:$E$492,$A261,'12pxv'!O$39:O$492)/sub_peso!FC261</f>
        <v>0.54</v>
      </c>
      <c r="FD261">
        <f>100*SUMIF('12pxv'!$E$39:$E$492,$A261,'12pxv'!P$39:P$492)/sub_peso!FD261</f>
        <v>0.31</v>
      </c>
      <c r="FE261">
        <f>100*SUMIF('12pxv'!$E$39:$E$492,$A261,'12pxv'!Q$39:Q$492)/sub_peso!FE261</f>
        <v>-0.26</v>
      </c>
      <c r="FF261">
        <f>100*SUMIF('12pxv'!$E$39:$E$492,$A261,'12pxv'!R$39:R$492)/sub_peso!FF261</f>
        <v>0.82</v>
      </c>
      <c r="FG261">
        <f>100*SUMIF('12pxv'!$E$39:$E$492,$A261,'12pxv'!S$39:S$492)/sub_peso!FG261</f>
        <v>1.1800000000000002</v>
      </c>
      <c r="FH261">
        <f>100*SUMIF('12pxv'!$E$39:$E$492,$A261,'12pxv'!T$39:T$492)/sub_peso!FH261</f>
        <v>1.83</v>
      </c>
      <c r="FI261">
        <f>100*SUMIF('12pxv'!$E$39:$E$492,$A261,'12pxv'!U$39:U$492)/sub_peso!FI261</f>
        <v>0.41</v>
      </c>
      <c r="FJ261">
        <f>100*SUMIF('12pxv'!$E$39:$E$492,$A261,'12pxv'!V$39:V$492)/sub_peso!FJ261</f>
        <v>0.27</v>
      </c>
      <c r="FK261">
        <f>100*SUMIF('12pxv'!$E$39:$E$492,$A261,'12pxv'!W$39:W$492)/sub_peso!FK261</f>
        <v>0.05</v>
      </c>
      <c r="FL261">
        <f>100*SUMIF('12pxv'!$E$39:$E$492,$A261,'12pxv'!X$39:X$492)/sub_peso!FL261</f>
        <v>0.95</v>
      </c>
      <c r="FM261">
        <f>100*SUMIF('12pxv'!$E$39:$E$492,$A261,'12pxv'!Y$39:Y$492)/sub_peso!FM261</f>
        <v>0.59</v>
      </c>
      <c r="FN261">
        <f>100*SUMIF('12pxv'!$E$39:$E$492,$A261,'12pxv'!Z$39:Z$492)/sub_peso!FN261</f>
        <v>0.25</v>
      </c>
      <c r="FO261">
        <f>100*SUMIF('12pxv'!$E$39:$E$492,$A261,'12pxv'!AA$39:AA$492)/sub_peso!FO261</f>
        <v>0.5</v>
      </c>
      <c r="FP261">
        <f>100*SUMIF('12pxv'!$E$39:$E$492,$A261,'12pxv'!AB$39:AB$492)/sub_peso!FP261</f>
        <v>1.49</v>
      </c>
      <c r="FQ261">
        <f>100*SUMIF('12pxv'!$E$39:$E$492,$A261,'12pxv'!AC$39:AC$492)/sub_peso!FQ261</f>
        <v>0.3</v>
      </c>
      <c r="FR261">
        <f>100*SUMIF('12pxv'!$E$39:$E$492,$A261,'12pxv'!AD$39:AD$492)/sub_peso!FR261</f>
        <v>0.5</v>
      </c>
      <c r="FS261">
        <f>100*SUMIF('12pxv'!$E$39:$E$492,$A261,'12pxv'!AE$39:AE$492)/sub_peso!FS261</f>
        <v>0.39999999999999997</v>
      </c>
      <c r="FT261">
        <f>100*SUMIF('12pxv'!$E$39:$E$492,$A261,'12pxv'!AF$39:AF$492)/sub_peso!FT261</f>
        <v>1.17</v>
      </c>
      <c r="FU261">
        <f>100*SUMIF('12pxv'!$E$39:$E$492,$A261,'12pxv'!AG$39:AG$492)/sub_peso!FU261</f>
        <v>-0.36</v>
      </c>
      <c r="FV261">
        <f>100*SUMIF('12pxv'!$E$39:$E$492,$A261,'12pxv'!AH$39:AH$492)/sub_peso!FV261</f>
        <v>0.73000000000000009</v>
      </c>
      <c r="FW261">
        <f>100*SUMIF('12pxv'!$E$39:$E$492,$A261,'12pxv'!AI$39:AI$492)/sub_peso!FW261</f>
        <v>0.93</v>
      </c>
      <c r="FX261">
        <f>100*SUMIF('12pxv'!$E$39:$E$492,$A261,'12pxv'!AJ$39:AJ$492)/sub_peso!FX261</f>
        <v>0.88</v>
      </c>
      <c r="FY261">
        <f>100*SUMIF('12pxv'!$E$39:$E$492,$A261,'12pxv'!AK$39:AK$492)/sub_peso!FY261</f>
        <v>1.05</v>
      </c>
      <c r="FZ261">
        <f>100*SUMIF('12pxv'!$E$39:$E$492,$A261,'12pxv'!AL$39:AL$492)/sub_peso!FZ261</f>
        <v>0.48</v>
      </c>
      <c r="GA261">
        <f>100*SUMIF('12pxv'!$E$39:$E$492,$A261,'12pxv'!AM$39:AM$492)/sub_peso!GA261</f>
        <v>0.45</v>
      </c>
      <c r="GB261">
        <f>100*SUMIF('12pxv'!$E$39:$E$492,$A261,'12pxv'!AN$39:AN$492)/sub_peso!GB261</f>
        <v>0.59999999999999987</v>
      </c>
    </row>
    <row r="262" spans="1:184" x14ac:dyDescent="0.25">
      <c r="A262" s="60">
        <v>6202006</v>
      </c>
      <c r="B262" s="56" t="s">
        <v>264</v>
      </c>
      <c r="C262" s="129">
        <v>0.2183455882352941</v>
      </c>
      <c r="D262" s="129">
        <v>5.1180811808118037E-2</v>
      </c>
      <c r="E262" s="129">
        <v>-0.26762962962962966</v>
      </c>
      <c r="F262" s="129">
        <v>-0.18210526315789474</v>
      </c>
      <c r="G262" s="129">
        <v>0.53030418250950562</v>
      </c>
      <c r="H262" s="129">
        <v>4.0606060606060611E-2</v>
      </c>
      <c r="I262" s="129">
        <v>-3.7251908396946566E-2</v>
      </c>
      <c r="J262" s="129">
        <v>-0.27222222222222231</v>
      </c>
      <c r="K262" s="129">
        <v>-0.75123076923076915</v>
      </c>
      <c r="L262" s="129">
        <v>0.81640625</v>
      </c>
      <c r="M262" s="129">
        <v>-9.2093023255813949E-2</v>
      </c>
      <c r="N262" s="129">
        <v>3.3151750972762642E-2</v>
      </c>
      <c r="O262" s="129">
        <v>0.68735177865612651</v>
      </c>
      <c r="P262" s="129">
        <v>9.7928286852589627E-2</v>
      </c>
      <c r="Q262" s="129">
        <v>-0.72809523809523824</v>
      </c>
      <c r="R262" s="129">
        <v>0.13200000000000001</v>
      </c>
      <c r="S262" s="129">
        <v>0.10562248995983937</v>
      </c>
      <c r="T262" s="129">
        <v>1.0931174089068817E-2</v>
      </c>
      <c r="U262" s="129">
        <v>0.69073170731707301</v>
      </c>
      <c r="V262" s="129">
        <v>0.1980566801619433</v>
      </c>
      <c r="W262" s="129">
        <v>-0.66268292682926833</v>
      </c>
      <c r="X262" s="129">
        <v>-0.47082644628099168</v>
      </c>
      <c r="Y262" s="129">
        <v>-0.49483333333333329</v>
      </c>
      <c r="Z262" s="129">
        <v>5.9663865546218456E-2</v>
      </c>
      <c r="AA262" s="129">
        <v>-0.5402542372881356</v>
      </c>
      <c r="AB262" s="129">
        <v>0.25974358974358974</v>
      </c>
      <c r="AC262" s="129">
        <v>0.68000000000000016</v>
      </c>
      <c r="AD262" s="129">
        <v>-0.36831896551724141</v>
      </c>
      <c r="AE262" s="129">
        <v>1.0106493506493506</v>
      </c>
      <c r="AF262" s="129">
        <v>-0.18727272727272726</v>
      </c>
      <c r="AG262" s="129">
        <v>-0.14480349344978166</v>
      </c>
      <c r="AH262" s="129">
        <v>0.17315789473684207</v>
      </c>
      <c r="AI262" s="129">
        <v>7.4361233480176203E-2</v>
      </c>
      <c r="AJ262" s="129">
        <v>0.13520000000000001</v>
      </c>
      <c r="AK262" s="129">
        <v>0.13360000000000005</v>
      </c>
      <c r="AL262" s="129">
        <v>-0.54808035714285708</v>
      </c>
      <c r="AM262" s="129">
        <v>1.4786425339366518</v>
      </c>
      <c r="AN262" s="129">
        <v>-0.37801801801801804</v>
      </c>
      <c r="AO262" s="129">
        <v>0.36172727272727273</v>
      </c>
      <c r="AP262" s="129">
        <v>0.48073394495412841</v>
      </c>
      <c r="AQ262" s="129">
        <v>1.0510377358490566</v>
      </c>
      <c r="AR262" s="129">
        <v>-0.55257142857142871</v>
      </c>
      <c r="AS262" s="129">
        <v>5.9999999999999984E-2</v>
      </c>
      <c r="AT262" s="129">
        <v>-0.4086567164179104</v>
      </c>
      <c r="AU262" s="129">
        <v>-0.11777777777777776</v>
      </c>
      <c r="AV262" s="129">
        <v>0.17558974358974358</v>
      </c>
      <c r="AW262" s="129">
        <v>1.2337113402061854</v>
      </c>
      <c r="AX262" s="129">
        <v>0.20602040816326531</v>
      </c>
      <c r="AY262" s="129">
        <v>0.51248730964467015</v>
      </c>
      <c r="AZ262" s="129">
        <v>0.64994923857868026</v>
      </c>
      <c r="BA262" s="129">
        <v>0.78685279187817259</v>
      </c>
      <c r="BB262" s="129">
        <v>0.33292929292929291</v>
      </c>
      <c r="BC262" s="129">
        <v>7.827411167512692E-2</v>
      </c>
      <c r="BD262" s="129">
        <v>-0.29647959183673472</v>
      </c>
      <c r="BE262" s="129">
        <v>4.4329896907216509E-3</v>
      </c>
      <c r="BF262" s="129">
        <v>0.70901554404145084</v>
      </c>
      <c r="BG262" s="129">
        <v>0.23927835051546392</v>
      </c>
      <c r="BH262" s="129">
        <v>-6.4922279792746104E-2</v>
      </c>
      <c r="BI262" s="129">
        <v>0.48507853403141366</v>
      </c>
      <c r="BJ262" s="129">
        <v>0.82649214659685877</v>
      </c>
      <c r="BK262" s="129">
        <v>0.87178010471204193</v>
      </c>
      <c r="BL262" s="129">
        <v>0.59239583333333334</v>
      </c>
      <c r="BM262" s="129">
        <v>0.57114583333333324</v>
      </c>
      <c r="BN262" s="129">
        <v>0.20322916666666663</v>
      </c>
      <c r="BO262" s="129">
        <v>0.37942408376963349</v>
      </c>
      <c r="BP262" s="129">
        <v>0.25373684210526315</v>
      </c>
      <c r="BQ262" s="129">
        <v>-0.37571428571428578</v>
      </c>
      <c r="BR262" s="129">
        <v>0.81491978609625659</v>
      </c>
      <c r="BS262" s="129">
        <v>0.61234042553191492</v>
      </c>
      <c r="BT262" s="129">
        <v>0.6991935483870968</v>
      </c>
      <c r="BU262" s="129">
        <v>0.69048387096774211</v>
      </c>
      <c r="BV262" s="129">
        <v>0.42829787234042555</v>
      </c>
      <c r="BW262" s="129">
        <v>0.83521276595744676</v>
      </c>
      <c r="BX262" s="129">
        <v>-9.7936507936507919E-2</v>
      </c>
      <c r="BY262" s="129">
        <v>0.28691489361702122</v>
      </c>
      <c r="BZ262" s="129">
        <v>-0.13313829787234044</v>
      </c>
      <c r="CA262" s="129">
        <v>0.18844919786096256</v>
      </c>
      <c r="CB262" s="129">
        <v>-0.10326203208556151</v>
      </c>
      <c r="CC262" s="129">
        <v>0.2394565217391304</v>
      </c>
      <c r="CD262" s="129">
        <v>0.1401086956521739</v>
      </c>
      <c r="CE262" s="129">
        <v>-0.31311475409836065</v>
      </c>
      <c r="CF262" s="129">
        <v>8.8571428571428579E-2</v>
      </c>
      <c r="CG262" s="129">
        <v>5.2307692307692305E-2</v>
      </c>
      <c r="CH262" s="129">
        <v>9.1923076923076927E-2</v>
      </c>
      <c r="CI262" s="129">
        <v>0.42840000000000006</v>
      </c>
      <c r="CJ262" s="129">
        <v>0.45491150442477873</v>
      </c>
      <c r="CK262" s="129">
        <v>0.19785294117647056</v>
      </c>
      <c r="CL262" s="129">
        <v>0.18802359882005898</v>
      </c>
      <c r="CM262" s="129">
        <v>0.29626292466765142</v>
      </c>
      <c r="CN262" s="129">
        <v>0.27317577548005906</v>
      </c>
      <c r="CO262" s="129">
        <v>7.4047267355982285E-2</v>
      </c>
      <c r="CP262" s="129">
        <v>0.3997041420118343</v>
      </c>
      <c r="CQ262" s="129">
        <v>8.2459259259259302E-2</v>
      </c>
      <c r="CR262" s="129">
        <v>0.11204747774480713</v>
      </c>
      <c r="CS262" s="129">
        <v>0.29416666666666669</v>
      </c>
      <c r="CT262" s="129">
        <v>0.15687500000000001</v>
      </c>
      <c r="CU262" s="129">
        <v>0.15162444113263784</v>
      </c>
      <c r="CV262" s="129">
        <v>1.06562874251497</v>
      </c>
      <c r="CW262" s="129">
        <v>-0.13762611275964393</v>
      </c>
      <c r="CX262" s="129">
        <v>-7.1236959761549791E-3</v>
      </c>
      <c r="CY262" s="129">
        <v>0.41652173913043472</v>
      </c>
      <c r="CZ262" s="129">
        <v>0.75804511278195486</v>
      </c>
      <c r="DA262" s="129">
        <v>-0.27619190404797606</v>
      </c>
      <c r="DB262" s="129">
        <v>0.6639274924471299</v>
      </c>
      <c r="DC262" s="129">
        <v>0.22061933534743203</v>
      </c>
      <c r="DD262" s="129">
        <v>-0.4789226100151745</v>
      </c>
      <c r="DE262" s="129">
        <v>0.67843317972350226</v>
      </c>
      <c r="DF262" s="129">
        <v>0.27259600614439322</v>
      </c>
      <c r="DG262" s="129">
        <v>4.7272727272727265E-2</v>
      </c>
      <c r="DH262" s="129">
        <v>9.8562596599690869E-2</v>
      </c>
      <c r="DI262" s="129">
        <v>9.9071207430340459E-3</v>
      </c>
      <c r="DJ262" s="129">
        <v>2.0171073094867799E-2</v>
      </c>
      <c r="DK262" s="129">
        <v>0.72898437500000002</v>
      </c>
      <c r="DL262" s="129">
        <v>0.52915887850467291</v>
      </c>
      <c r="DM262" s="129">
        <v>0.24082554517133956</v>
      </c>
      <c r="DN262" s="129">
        <v>-0.19726562499999994</v>
      </c>
      <c r="DO262" s="129">
        <v>0.40793103448275864</v>
      </c>
      <c r="DP262" s="129">
        <v>0.76011006289308181</v>
      </c>
      <c r="DQ262" s="129">
        <v>0.40948275862068967</v>
      </c>
      <c r="DR262" s="129">
        <v>0.62406885758998432</v>
      </c>
      <c r="DS262" s="129">
        <v>-3.6096423017107311E-2</v>
      </c>
      <c r="DT262" s="129">
        <v>0.65666666666666673</v>
      </c>
      <c r="DU262" s="129">
        <v>9.145962732919255E-2</v>
      </c>
      <c r="DV262" s="129">
        <v>0.22125972006220843</v>
      </c>
      <c r="DW262" s="129">
        <v>0.14208722741433022</v>
      </c>
      <c r="DX262" s="129">
        <v>0.69719188767550699</v>
      </c>
      <c r="DY262" s="129">
        <v>0.42254290171606856</v>
      </c>
      <c r="DZ262" s="129">
        <v>-0.27482758620689657</v>
      </c>
      <c r="EA262" s="129">
        <v>-6.4272151898734184E-2</v>
      </c>
      <c r="EB262" s="129">
        <v>0.81687898089171984</v>
      </c>
      <c r="EC262" s="129">
        <v>0.312</v>
      </c>
      <c r="ED262" s="129">
        <v>1.6482649842271293E-2</v>
      </c>
      <c r="EE262" s="129">
        <v>0.16433544303797465</v>
      </c>
      <c r="EF262" s="129">
        <v>0.68554502369668247</v>
      </c>
      <c r="EG262" s="129">
        <v>0.49439370078740152</v>
      </c>
      <c r="EH262" s="129">
        <v>6.3807266982622443E-2</v>
      </c>
      <c r="EI262" s="129">
        <v>0.48491228070175441</v>
      </c>
      <c r="EJ262" s="129">
        <v>0.80049520766773141</v>
      </c>
      <c r="EK262" s="129">
        <v>0.2472886762360447</v>
      </c>
      <c r="EL262" s="129">
        <v>7.1522435897435913E-2</v>
      </c>
      <c r="EM262" s="129">
        <v>0.62216129032258061</v>
      </c>
      <c r="EN262" s="129">
        <v>0.61550888529886916</v>
      </c>
      <c r="EO262" s="129">
        <v>0.3221935483870968</v>
      </c>
      <c r="EP262" s="129">
        <v>0.76260869565217393</v>
      </c>
      <c r="EQ262" s="129">
        <v>0.24059199999999997</v>
      </c>
      <c r="ER262" s="129">
        <v>0.26592948717948717</v>
      </c>
      <c r="ES262" s="129">
        <v>0.12173633440514468</v>
      </c>
      <c r="ET262" s="129">
        <v>9.7826086956521729E-2</v>
      </c>
      <c r="EU262" s="129">
        <v>0.57135922330097078</v>
      </c>
      <c r="EV262">
        <f>100*SUMIF('12pxv'!$E$39:$E$492,$A262,'12pxv'!H$39:H$492)/sub_peso!EV262</f>
        <v>0.64</v>
      </c>
      <c r="EW262">
        <f>100*SUMIF('12pxv'!$E$39:$E$492,$A262,'12pxv'!I$39:I$492)/sub_peso!EW262</f>
        <v>0.63</v>
      </c>
      <c r="EX262">
        <f>100*SUMIF('12pxv'!$E$39:$E$492,$A262,'12pxv'!J$39:J$492)/sub_peso!EX262</f>
        <v>0.10000000000000002</v>
      </c>
      <c r="EY262">
        <f>100*SUMIF('12pxv'!$E$39:$E$492,$A262,'12pxv'!K$39:K$492)/sub_peso!EY262</f>
        <v>0.90000000000000013</v>
      </c>
      <c r="EZ262">
        <f>100*SUMIF('12pxv'!$E$39:$E$492,$A262,'12pxv'!L$39:L$492)/sub_peso!EZ262</f>
        <v>0.24</v>
      </c>
      <c r="FA262">
        <f>100*SUMIF('12pxv'!$E$39:$E$492,$A262,'12pxv'!M$39:M$492)/sub_peso!FA262</f>
        <v>1.0300000000000002</v>
      </c>
      <c r="FB262">
        <f>100*SUMIF('12pxv'!$E$39:$E$492,$A262,'12pxv'!N$39:N$492)/sub_peso!FB262</f>
        <v>0.3</v>
      </c>
      <c r="FC262">
        <f>100*SUMIF('12pxv'!$E$39:$E$492,$A262,'12pxv'!O$39:O$492)/sub_peso!FC262</f>
        <v>0.47</v>
      </c>
      <c r="FD262">
        <f>100*SUMIF('12pxv'!$E$39:$E$492,$A262,'12pxv'!P$39:P$492)/sub_peso!FD262</f>
        <v>0.54</v>
      </c>
      <c r="FE262">
        <f>100*SUMIF('12pxv'!$E$39:$E$492,$A262,'12pxv'!Q$39:Q$492)/sub_peso!FE262</f>
        <v>0.72</v>
      </c>
      <c r="FF262">
        <f>100*SUMIF('12pxv'!$E$39:$E$492,$A262,'12pxv'!R$39:R$492)/sub_peso!FF262</f>
        <v>0.37</v>
      </c>
      <c r="FG262">
        <f>100*SUMIF('12pxv'!$E$39:$E$492,$A262,'12pxv'!S$39:S$492)/sub_peso!FG262</f>
        <v>0.65</v>
      </c>
      <c r="FH262">
        <f>100*SUMIF('12pxv'!$E$39:$E$492,$A262,'12pxv'!T$39:T$492)/sub_peso!FH262</f>
        <v>0.63</v>
      </c>
      <c r="FI262">
        <f>100*SUMIF('12pxv'!$E$39:$E$492,$A262,'12pxv'!U$39:U$492)/sub_peso!FI262</f>
        <v>1.0100000000000002</v>
      </c>
      <c r="FJ262">
        <f>100*SUMIF('12pxv'!$E$39:$E$492,$A262,'12pxv'!V$39:V$492)/sub_peso!FJ262</f>
        <v>0.64</v>
      </c>
      <c r="FK262">
        <f>100*SUMIF('12pxv'!$E$39:$E$492,$A262,'12pxv'!W$39:W$492)/sub_peso!FK262</f>
        <v>0.34</v>
      </c>
      <c r="FL262">
        <f>100*SUMIF('12pxv'!$E$39:$E$492,$A262,'12pxv'!X$39:X$492)/sub_peso!FL262</f>
        <v>0.12</v>
      </c>
      <c r="FM262">
        <f>100*SUMIF('12pxv'!$E$39:$E$492,$A262,'12pxv'!Y$39:Y$492)/sub_peso!FM262</f>
        <v>-0.14000000000000001</v>
      </c>
      <c r="FN262">
        <f>100*SUMIF('12pxv'!$E$39:$E$492,$A262,'12pxv'!Z$39:Z$492)/sub_peso!FN262</f>
        <v>0.65</v>
      </c>
      <c r="FO262">
        <f>100*SUMIF('12pxv'!$E$39:$E$492,$A262,'12pxv'!AA$39:AA$492)/sub_peso!FO262</f>
        <v>0.42</v>
      </c>
      <c r="FP262">
        <f>100*SUMIF('12pxv'!$E$39:$E$492,$A262,'12pxv'!AB$39:AB$492)/sub_peso!FP262</f>
        <v>0.3</v>
      </c>
      <c r="FQ262">
        <f>100*SUMIF('12pxv'!$E$39:$E$492,$A262,'12pxv'!AC$39:AC$492)/sub_peso!FQ262</f>
        <v>0.48</v>
      </c>
      <c r="FR262">
        <f>100*SUMIF('12pxv'!$E$39:$E$492,$A262,'12pxv'!AD$39:AD$492)/sub_peso!FR262</f>
        <v>0.71</v>
      </c>
      <c r="FS262">
        <f>100*SUMIF('12pxv'!$E$39:$E$492,$A262,'12pxv'!AE$39:AE$492)/sub_peso!FS262</f>
        <v>0.41</v>
      </c>
      <c r="FT262">
        <f>100*SUMIF('12pxv'!$E$39:$E$492,$A262,'12pxv'!AF$39:AF$492)/sub_peso!FT262</f>
        <v>0.89</v>
      </c>
      <c r="FU262">
        <f>100*SUMIF('12pxv'!$E$39:$E$492,$A262,'12pxv'!AG$39:AG$492)/sub_peso!FU262</f>
        <v>-0.2</v>
      </c>
      <c r="FV262">
        <f>100*SUMIF('12pxv'!$E$39:$E$492,$A262,'12pxv'!AH$39:AH$492)/sub_peso!FV262</f>
        <v>0.85</v>
      </c>
      <c r="FW262">
        <f>100*SUMIF('12pxv'!$E$39:$E$492,$A262,'12pxv'!AI$39:AI$492)/sub_peso!FW262</f>
        <v>1.07</v>
      </c>
      <c r="FX262">
        <f>100*SUMIF('12pxv'!$E$39:$E$492,$A262,'12pxv'!AJ$39:AJ$492)/sub_peso!FX262</f>
        <v>0.77</v>
      </c>
      <c r="FY262">
        <f>100*SUMIF('12pxv'!$E$39:$E$492,$A262,'12pxv'!AK$39:AK$492)/sub_peso!FY262</f>
        <v>0.13</v>
      </c>
      <c r="FZ262">
        <f>100*SUMIF('12pxv'!$E$39:$E$492,$A262,'12pxv'!AL$39:AL$492)/sub_peso!FZ262</f>
        <v>0.75000000000000011</v>
      </c>
      <c r="GA262">
        <f>100*SUMIF('12pxv'!$E$39:$E$492,$A262,'12pxv'!AM$39:AM$492)/sub_peso!GA262</f>
        <v>0.22</v>
      </c>
      <c r="GB262">
        <f>100*SUMIF('12pxv'!$E$39:$E$492,$A262,'12pxv'!AN$39:AN$492)/sub_peso!GB262</f>
        <v>0.18999999999999997</v>
      </c>
    </row>
    <row r="263" spans="1:184" x14ac:dyDescent="0.25">
      <c r="A263" s="60">
        <v>6203001</v>
      </c>
      <c r="B263" s="56" t="s">
        <v>265</v>
      </c>
      <c r="C263" s="129">
        <v>0.12</v>
      </c>
      <c r="D263" s="129">
        <v>1.21</v>
      </c>
      <c r="E263" s="129">
        <v>0.35999999999999993</v>
      </c>
      <c r="F263" s="129">
        <v>0.14000000000000001</v>
      </c>
      <c r="G263" s="129">
        <v>0.35999999999999993</v>
      </c>
      <c r="H263" s="129">
        <v>0.62</v>
      </c>
      <c r="I263" s="129">
        <v>0.13</v>
      </c>
      <c r="J263" s="129">
        <v>0.44</v>
      </c>
      <c r="K263" s="129">
        <v>0.37000000000000005</v>
      </c>
      <c r="L263" s="129">
        <v>-0.12</v>
      </c>
      <c r="M263" s="129">
        <v>-0.32</v>
      </c>
      <c r="N263" s="129">
        <v>0.57999999999999996</v>
      </c>
      <c r="O263" s="129">
        <v>3.65</v>
      </c>
      <c r="P263" s="129">
        <v>0</v>
      </c>
      <c r="Q263" s="129">
        <v>0</v>
      </c>
      <c r="R263" s="129">
        <v>0</v>
      </c>
      <c r="S263" s="129">
        <v>0</v>
      </c>
      <c r="T263" s="129">
        <v>0</v>
      </c>
      <c r="U263" s="129">
        <v>0</v>
      </c>
      <c r="V263" s="129">
        <v>0</v>
      </c>
      <c r="W263" s="129">
        <v>0</v>
      </c>
      <c r="X263" s="129">
        <v>0</v>
      </c>
      <c r="Y263" s="129">
        <v>0</v>
      </c>
      <c r="Z263" s="129">
        <v>0.7</v>
      </c>
      <c r="AA263" s="129">
        <v>0.7</v>
      </c>
      <c r="AB263" s="129">
        <v>0.71000000000000008</v>
      </c>
      <c r="AC263" s="129">
        <v>0.71</v>
      </c>
      <c r="AD263" s="129">
        <v>0.71</v>
      </c>
      <c r="AE263" s="129">
        <v>0.68</v>
      </c>
      <c r="AF263" s="129">
        <v>0.31</v>
      </c>
      <c r="AG263" s="129">
        <v>0.7</v>
      </c>
      <c r="AH263" s="129">
        <v>0.7</v>
      </c>
      <c r="AI263" s="129">
        <v>1.08</v>
      </c>
      <c r="AJ263" s="129">
        <v>0.69</v>
      </c>
      <c r="AK263" s="129">
        <v>0.69</v>
      </c>
      <c r="AL263" s="129">
        <v>0.67999999999999994</v>
      </c>
      <c r="AM263" s="129">
        <v>0.65</v>
      </c>
      <c r="AN263" s="129">
        <v>0.66</v>
      </c>
      <c r="AO263" s="129">
        <v>0.65</v>
      </c>
      <c r="AP263" s="129">
        <v>0.64999999999999991</v>
      </c>
      <c r="AQ263" s="129">
        <v>0.64999999999999991</v>
      </c>
      <c r="AR263" s="129">
        <v>0.64999999999999991</v>
      </c>
      <c r="AS263" s="129">
        <v>0.66000000000000014</v>
      </c>
      <c r="AT263" s="129">
        <v>0.66</v>
      </c>
      <c r="AU263" s="129">
        <v>0.62</v>
      </c>
      <c r="AV263" s="129">
        <v>0.63</v>
      </c>
      <c r="AW263" s="129">
        <v>0.64</v>
      </c>
      <c r="AX263" s="129">
        <v>0.71000000000000008</v>
      </c>
      <c r="AY263" s="129">
        <v>0.76</v>
      </c>
      <c r="AZ263" s="129">
        <v>0.75</v>
      </c>
      <c r="BA263" s="129">
        <v>0.75</v>
      </c>
      <c r="BB263" s="129">
        <v>0.75</v>
      </c>
      <c r="BC263" s="129">
        <v>0.75</v>
      </c>
      <c r="BD263" s="129">
        <v>0.76</v>
      </c>
      <c r="BE263" s="129">
        <v>0.75</v>
      </c>
      <c r="BF263" s="129">
        <v>0.75000000000000011</v>
      </c>
      <c r="BG263" s="129">
        <v>0.75000000000000011</v>
      </c>
      <c r="BH263" s="129">
        <v>0.74</v>
      </c>
      <c r="BI263" s="129">
        <v>0.74</v>
      </c>
      <c r="BJ263" s="129">
        <v>0.91000000000000014</v>
      </c>
      <c r="BK263" s="129">
        <v>0.92</v>
      </c>
      <c r="BL263" s="129">
        <v>0.92</v>
      </c>
      <c r="BM263" s="129">
        <v>0.92000000000000015</v>
      </c>
      <c r="BN263" s="129">
        <v>0.92</v>
      </c>
      <c r="BO263" s="129">
        <v>0.96</v>
      </c>
      <c r="BP263" s="129">
        <v>0.90000000000000013</v>
      </c>
      <c r="BQ263" s="129">
        <v>0.91999999999999993</v>
      </c>
      <c r="BR263" s="129">
        <v>0.94</v>
      </c>
      <c r="BS263" s="129">
        <v>0.92</v>
      </c>
      <c r="BT263" s="129">
        <v>0.92</v>
      </c>
      <c r="BU263" s="129">
        <v>0.92</v>
      </c>
      <c r="BV263" s="129">
        <v>0.98</v>
      </c>
      <c r="BW263" s="129">
        <v>1</v>
      </c>
      <c r="BX263" s="129">
        <v>0.95999999999999985</v>
      </c>
      <c r="BY263" s="129">
        <v>0.95</v>
      </c>
      <c r="BZ263" s="129">
        <v>1.01</v>
      </c>
      <c r="CA263" s="129">
        <v>0.99</v>
      </c>
      <c r="CB263" s="129">
        <v>1.89</v>
      </c>
      <c r="CC263" s="129">
        <v>1.07</v>
      </c>
      <c r="CD263" s="129">
        <v>1.04</v>
      </c>
      <c r="CE263" s="129">
        <v>1.04</v>
      </c>
      <c r="CF263" s="129">
        <v>1.04</v>
      </c>
      <c r="CG263" s="129">
        <v>0.99</v>
      </c>
      <c r="CH263" s="129">
        <v>0.79</v>
      </c>
      <c r="CI263" s="129">
        <v>0.76</v>
      </c>
      <c r="CJ263" s="129">
        <v>0.77</v>
      </c>
      <c r="CK263" s="129">
        <v>0.76</v>
      </c>
      <c r="CL263" s="129">
        <v>0.74999999999999989</v>
      </c>
      <c r="CM263" s="129">
        <v>0.75</v>
      </c>
      <c r="CN263" s="129">
        <v>0.74999999999999989</v>
      </c>
      <c r="CO263" s="129">
        <v>0.75</v>
      </c>
      <c r="CP263" s="129">
        <v>0.76000000000000012</v>
      </c>
      <c r="CQ263" s="129">
        <v>0.76</v>
      </c>
      <c r="CR263" s="129">
        <v>0.75</v>
      </c>
      <c r="CS263" s="129">
        <v>0.71</v>
      </c>
      <c r="CT263" s="129">
        <v>0.69</v>
      </c>
      <c r="CU263" s="129">
        <v>0.56000000000000005</v>
      </c>
      <c r="CV263" s="129">
        <v>0.53</v>
      </c>
      <c r="CW263" s="129">
        <v>0.53</v>
      </c>
      <c r="CX263" s="129">
        <v>0.53</v>
      </c>
      <c r="CY263" s="129">
        <v>0.51999999999999991</v>
      </c>
      <c r="CZ263" s="129">
        <v>0.52</v>
      </c>
      <c r="DA263" s="129">
        <v>0.52</v>
      </c>
      <c r="DB263" s="129">
        <v>0.51999999999999991</v>
      </c>
      <c r="DC263" s="129">
        <v>0.52</v>
      </c>
      <c r="DD263" s="129">
        <v>0.52</v>
      </c>
      <c r="DE263" s="129">
        <v>0.51</v>
      </c>
      <c r="DF263" s="129">
        <v>0.49</v>
      </c>
      <c r="DG263" s="129">
        <v>0.48</v>
      </c>
      <c r="DH263" s="129">
        <v>0.47999999999999993</v>
      </c>
      <c r="DI263" s="129">
        <v>0.47999999999999993</v>
      </c>
      <c r="DJ263" s="129">
        <v>0.48</v>
      </c>
      <c r="DK263" s="129">
        <v>0.48000000000000009</v>
      </c>
      <c r="DL263" s="129">
        <v>0.47</v>
      </c>
      <c r="DM263" s="129">
        <v>0.48</v>
      </c>
      <c r="DN263" s="129">
        <v>0.47</v>
      </c>
      <c r="DO263" s="129">
        <v>0.47999999999999993</v>
      </c>
      <c r="DP263" s="129">
        <v>0.5099999999999999</v>
      </c>
      <c r="DQ263" s="129">
        <v>0.53</v>
      </c>
      <c r="DR263" s="129">
        <v>0.54</v>
      </c>
      <c r="DS263" s="129">
        <v>0.55000000000000004</v>
      </c>
      <c r="DT263" s="129">
        <v>0.56000000000000005</v>
      </c>
      <c r="DU263" s="129">
        <v>0.56000000000000005</v>
      </c>
      <c r="DV263" s="129">
        <v>0.53</v>
      </c>
      <c r="DW263" s="129">
        <v>0.52999999999999992</v>
      </c>
      <c r="DX263" s="129">
        <v>0.53</v>
      </c>
      <c r="DY263" s="129">
        <v>0.53</v>
      </c>
      <c r="DZ263" s="129">
        <v>0.53</v>
      </c>
      <c r="EA263" s="129">
        <v>0.53000000000000014</v>
      </c>
      <c r="EB263" s="129">
        <v>0.54000000000000015</v>
      </c>
      <c r="EC263" s="129">
        <v>0.52</v>
      </c>
      <c r="ED263" s="129">
        <v>0.53</v>
      </c>
      <c r="EE263" s="129">
        <v>0.62</v>
      </c>
      <c r="EF263" s="129">
        <v>0.57999999999999996</v>
      </c>
      <c r="EG263" s="129">
        <v>0.59</v>
      </c>
      <c r="EH263" s="129">
        <v>0.57999999999999996</v>
      </c>
      <c r="EI263" s="129">
        <v>0.57999999999999996</v>
      </c>
      <c r="EJ263" s="129">
        <v>0.59</v>
      </c>
      <c r="EK263" s="129">
        <v>0.59</v>
      </c>
      <c r="EL263" s="129">
        <v>0.59</v>
      </c>
      <c r="EM263" s="129">
        <v>0.59</v>
      </c>
      <c r="EN263" s="129">
        <v>0.59</v>
      </c>
      <c r="EO263" s="129">
        <v>0.59</v>
      </c>
      <c r="EP263" s="129">
        <v>0.57999999999999985</v>
      </c>
      <c r="EQ263" s="129">
        <v>0.74</v>
      </c>
      <c r="ER263" s="129">
        <v>0.61</v>
      </c>
      <c r="ES263" s="129">
        <v>0.61</v>
      </c>
      <c r="ET263" s="129">
        <v>0.60999999999999988</v>
      </c>
      <c r="EU263" s="129">
        <v>0.61</v>
      </c>
      <c r="EV263">
        <f>100*SUMIF('12pxv'!$E$39:$E$492,$A263,'12pxv'!H$39:H$492)/sub_peso!EV263</f>
        <v>0.6</v>
      </c>
      <c r="EW263">
        <f>100*SUMIF('12pxv'!$E$39:$E$492,$A263,'12pxv'!I$39:I$492)/sub_peso!EW263</f>
        <v>0.61</v>
      </c>
      <c r="EX263">
        <f>100*SUMIF('12pxv'!$E$39:$E$492,$A263,'12pxv'!J$39:J$492)/sub_peso!EX263</f>
        <v>0.60000000000000009</v>
      </c>
      <c r="EY263">
        <f>100*SUMIF('12pxv'!$E$39:$E$492,$A263,'12pxv'!K$39:K$492)/sub_peso!EY263</f>
        <v>0.6</v>
      </c>
      <c r="EZ263">
        <f>100*SUMIF('12pxv'!$E$39:$E$492,$A263,'12pxv'!L$39:L$492)/sub_peso!EZ263</f>
        <v>0.6</v>
      </c>
      <c r="FA263">
        <f>100*SUMIF('12pxv'!$E$39:$E$492,$A263,'12pxv'!M$39:M$492)/sub_peso!FA263</f>
        <v>0.59999999999999987</v>
      </c>
      <c r="FB263">
        <f>100*SUMIF('12pxv'!$E$39:$E$492,$A263,'12pxv'!N$39:N$492)/sub_peso!FB263</f>
        <v>0.63000000000000012</v>
      </c>
      <c r="FC263">
        <f>100*SUMIF('12pxv'!$E$39:$E$492,$A263,'12pxv'!O$39:O$492)/sub_peso!FC263</f>
        <v>0.64000000000000012</v>
      </c>
      <c r="FD263">
        <f>100*SUMIF('12pxv'!$E$39:$E$492,$A263,'12pxv'!P$39:P$492)/sub_peso!FD263</f>
        <v>0.66</v>
      </c>
      <c r="FE263">
        <f>100*SUMIF('12pxv'!$E$39:$E$492,$A263,'12pxv'!Q$39:Q$492)/sub_peso!FE263</f>
        <v>0.66</v>
      </c>
      <c r="FF263">
        <f>100*SUMIF('12pxv'!$E$39:$E$492,$A263,'12pxv'!R$39:R$492)/sub_peso!FF263</f>
        <v>0.65</v>
      </c>
      <c r="FG263">
        <f>100*SUMIF('12pxv'!$E$39:$E$492,$A263,'12pxv'!S$39:S$492)/sub_peso!FG263</f>
        <v>0.65</v>
      </c>
      <c r="FH263">
        <f>100*SUMIF('12pxv'!$E$39:$E$492,$A263,'12pxv'!T$39:T$492)/sub_peso!FH263</f>
        <v>0.65</v>
      </c>
      <c r="FI263">
        <f>100*SUMIF('12pxv'!$E$39:$E$492,$A263,'12pxv'!U$39:U$492)/sub_peso!FI263</f>
        <v>0.65</v>
      </c>
      <c r="FJ263">
        <f>100*SUMIF('12pxv'!$E$39:$E$492,$A263,'12pxv'!V$39:V$492)/sub_peso!FJ263</f>
        <v>0.65</v>
      </c>
      <c r="FK263">
        <f>100*SUMIF('12pxv'!$E$39:$E$492,$A263,'12pxv'!W$39:W$492)/sub_peso!FK263</f>
        <v>0.65</v>
      </c>
      <c r="FL263">
        <f>100*SUMIF('12pxv'!$E$39:$E$492,$A263,'12pxv'!X$39:X$492)/sub_peso!FL263</f>
        <v>0.65</v>
      </c>
      <c r="FM263">
        <f>100*SUMIF('12pxv'!$E$39:$E$492,$A263,'12pxv'!Y$39:Y$492)/sub_peso!FM263</f>
        <v>0.65</v>
      </c>
      <c r="FN263">
        <f>100*SUMIF('12pxv'!$E$39:$E$492,$A263,'12pxv'!Z$39:Z$492)/sub_peso!FN263</f>
        <v>0.64</v>
      </c>
      <c r="FO263">
        <f>100*SUMIF('12pxv'!$E$39:$E$492,$A263,'12pxv'!AA$39:AA$492)/sub_peso!FO263</f>
        <v>0.94000000000000006</v>
      </c>
      <c r="FP263">
        <f>100*SUMIF('12pxv'!$E$39:$E$492,$A263,'12pxv'!AB$39:AB$492)/sub_peso!FP263</f>
        <v>0.74</v>
      </c>
      <c r="FQ263">
        <f>100*SUMIF('12pxv'!$E$39:$E$492,$A263,'12pxv'!AC$39:AC$492)/sub_peso!FQ263</f>
        <v>0.73</v>
      </c>
      <c r="FR263">
        <f>100*SUMIF('12pxv'!$E$39:$E$492,$A263,'12pxv'!AD$39:AD$492)/sub_peso!FR263</f>
        <v>0.72</v>
      </c>
      <c r="FS263">
        <f>100*SUMIF('12pxv'!$E$39:$E$492,$A263,'12pxv'!AE$39:AE$492)/sub_peso!FS263</f>
        <v>0.73</v>
      </c>
      <c r="FT263">
        <f>100*SUMIF('12pxv'!$E$39:$E$492,$A263,'12pxv'!AF$39:AF$492)/sub_peso!FT263</f>
        <v>0.72</v>
      </c>
      <c r="FU263">
        <f>100*SUMIF('12pxv'!$E$39:$E$492,$A263,'12pxv'!AG$39:AG$492)/sub_peso!FU263</f>
        <v>0.72</v>
      </c>
      <c r="FV263">
        <f>100*SUMIF('12pxv'!$E$39:$E$492,$A263,'12pxv'!AH$39:AH$492)/sub_peso!FV263</f>
        <v>0.73</v>
      </c>
      <c r="FW263">
        <f>100*SUMIF('12pxv'!$E$39:$E$492,$A263,'12pxv'!AI$39:AI$492)/sub_peso!FW263</f>
        <v>0.73</v>
      </c>
      <c r="FX263">
        <f>100*SUMIF('12pxv'!$E$39:$E$492,$A263,'12pxv'!AJ$39:AJ$492)/sub_peso!FX263</f>
        <v>0.72999999999999987</v>
      </c>
      <c r="FY263">
        <f>100*SUMIF('12pxv'!$E$39:$E$492,$A263,'12pxv'!AK$39:AK$492)/sub_peso!FY263</f>
        <v>0.73</v>
      </c>
      <c r="FZ263">
        <f>100*SUMIF('12pxv'!$E$39:$E$492,$A263,'12pxv'!AL$39:AL$492)/sub_peso!FZ263</f>
        <v>0.73</v>
      </c>
      <c r="GA263">
        <f>100*SUMIF('12pxv'!$E$39:$E$492,$A263,'12pxv'!AM$39:AM$492)/sub_peso!GA263</f>
        <v>0.9</v>
      </c>
      <c r="GB263">
        <f>100*SUMIF('12pxv'!$E$39:$E$492,$A263,'12pxv'!AN$39:AN$492)/sub_peso!GB263</f>
        <v>0.77</v>
      </c>
    </row>
    <row r="264" spans="1:184" x14ac:dyDescent="0.25">
      <c r="A264" s="60">
        <v>6301001</v>
      </c>
      <c r="B264" s="56" t="s">
        <v>266</v>
      </c>
      <c r="C264" s="129">
        <v>0.12</v>
      </c>
      <c r="D264" s="129">
        <v>1.3599999999999999</v>
      </c>
      <c r="E264" s="129">
        <v>-0.78</v>
      </c>
      <c r="F264" s="129">
        <v>-0.56000000000000005</v>
      </c>
      <c r="G264" s="129">
        <v>0.15</v>
      </c>
      <c r="H264" s="129">
        <v>0.43000000000000005</v>
      </c>
      <c r="I264" s="129">
        <v>1.69</v>
      </c>
      <c r="J264" s="129">
        <v>2.11</v>
      </c>
      <c r="K264" s="129">
        <v>1.33</v>
      </c>
      <c r="L264" s="129">
        <v>0.51</v>
      </c>
      <c r="M264" s="129">
        <v>1.08</v>
      </c>
      <c r="N264" s="129">
        <v>0.02</v>
      </c>
      <c r="O264" s="129">
        <v>1.2100000000000002</v>
      </c>
      <c r="P264" s="129">
        <v>-0.29000000000000004</v>
      </c>
      <c r="Q264" s="129">
        <v>0.4</v>
      </c>
      <c r="R264" s="129">
        <v>-3.9999999999999994E-2</v>
      </c>
      <c r="S264" s="129">
        <v>-0.63</v>
      </c>
      <c r="T264" s="129">
        <v>0.74999999999999989</v>
      </c>
      <c r="U264" s="129">
        <v>-0.52</v>
      </c>
      <c r="V264" s="129">
        <v>1.63</v>
      </c>
      <c r="W264" s="129">
        <v>1.03</v>
      </c>
      <c r="X264" s="129">
        <v>0.79</v>
      </c>
      <c r="Y264" s="129">
        <v>2.0099999999999998</v>
      </c>
      <c r="Z264" s="129">
        <v>1.05</v>
      </c>
      <c r="AA264" s="129">
        <v>0.56000000000000005</v>
      </c>
      <c r="AB264" s="129">
        <v>0.91</v>
      </c>
      <c r="AC264" s="129">
        <v>1.25</v>
      </c>
      <c r="AD264" s="129">
        <v>0.77999999999999992</v>
      </c>
      <c r="AE264" s="129">
        <v>0.25</v>
      </c>
      <c r="AF264" s="129">
        <v>0.46999999999999992</v>
      </c>
      <c r="AG264" s="129">
        <v>0.8</v>
      </c>
      <c r="AH264" s="129">
        <v>0.76</v>
      </c>
      <c r="AI264" s="129">
        <v>1.76</v>
      </c>
      <c r="AJ264" s="129">
        <v>1.3</v>
      </c>
      <c r="AK264" s="129">
        <v>0.83</v>
      </c>
      <c r="AL264" s="129">
        <v>1.76</v>
      </c>
      <c r="AM264" s="129">
        <v>0.52</v>
      </c>
      <c r="AN264" s="129">
        <v>0.45</v>
      </c>
      <c r="AO264" s="129">
        <v>0.44</v>
      </c>
      <c r="AP264" s="129">
        <v>1.76</v>
      </c>
      <c r="AQ264" s="129">
        <v>1.19</v>
      </c>
      <c r="AR264" s="129">
        <v>1.58</v>
      </c>
      <c r="AS264" s="129">
        <v>2.5</v>
      </c>
      <c r="AT264" s="129">
        <v>3.39</v>
      </c>
      <c r="AU264" s="129">
        <v>1.56</v>
      </c>
      <c r="AV264" s="129">
        <v>2.3999999999999995</v>
      </c>
      <c r="AW264" s="129">
        <v>1.01</v>
      </c>
      <c r="AX264" s="129">
        <v>0.08</v>
      </c>
      <c r="AY264" s="129">
        <v>-0.99</v>
      </c>
      <c r="AZ264" s="129">
        <v>-0.19</v>
      </c>
      <c r="BA264" s="129">
        <v>0</v>
      </c>
      <c r="BB264" s="129">
        <v>-0.22000000000000003</v>
      </c>
      <c r="BC264" s="129">
        <v>0.85</v>
      </c>
      <c r="BD264" s="129">
        <v>-0.05</v>
      </c>
      <c r="BE264" s="129">
        <v>0.12</v>
      </c>
      <c r="BF264" s="129">
        <v>-0.87</v>
      </c>
      <c r="BG264" s="129">
        <v>-0.38</v>
      </c>
      <c r="BH264" s="129">
        <v>0.05</v>
      </c>
      <c r="BI264" s="129">
        <v>0.47</v>
      </c>
      <c r="BJ264" s="129">
        <v>0</v>
      </c>
      <c r="BK264" s="129">
        <v>0.45</v>
      </c>
      <c r="BL264" s="129">
        <v>-0.86</v>
      </c>
      <c r="BM264" s="129">
        <v>0.82</v>
      </c>
      <c r="BN264" s="129">
        <v>-0.47</v>
      </c>
      <c r="BO264" s="129">
        <v>1.35</v>
      </c>
      <c r="BP264" s="129">
        <v>-0.59</v>
      </c>
      <c r="BQ264" s="129">
        <v>1.79</v>
      </c>
      <c r="BR264" s="129">
        <v>1.04</v>
      </c>
      <c r="BS264" s="129">
        <v>0.86</v>
      </c>
      <c r="BT264" s="129">
        <v>0.69999999999999984</v>
      </c>
      <c r="BU264" s="129">
        <v>-0.90999999999999992</v>
      </c>
      <c r="BV264" s="129">
        <v>0.28000000000000003</v>
      </c>
      <c r="BW264" s="129">
        <v>-0.71999999999999986</v>
      </c>
      <c r="BX264" s="129">
        <v>-1.4300000000000002</v>
      </c>
      <c r="BY264" s="129">
        <v>1.07</v>
      </c>
      <c r="BZ264" s="129">
        <v>0.28000000000000003</v>
      </c>
      <c r="CA264" s="129">
        <v>-0.24</v>
      </c>
      <c r="CB264" s="129">
        <v>0.09</v>
      </c>
      <c r="CC264" s="129">
        <v>0.95000000000000007</v>
      </c>
      <c r="CD264" s="129">
        <v>-0.42</v>
      </c>
      <c r="CE264" s="129">
        <v>-0.63000000000000012</v>
      </c>
      <c r="CF264" s="129">
        <v>0.01</v>
      </c>
      <c r="CG264" s="129">
        <v>-0.25</v>
      </c>
      <c r="CH264" s="129">
        <v>-0.31999999999999995</v>
      </c>
      <c r="CI264" s="129">
        <v>-0.68</v>
      </c>
      <c r="CJ264" s="129">
        <v>-0.33</v>
      </c>
      <c r="CK264" s="129">
        <v>0.04</v>
      </c>
      <c r="CL264" s="129">
        <v>-0.39</v>
      </c>
      <c r="CM264" s="129">
        <v>-1</v>
      </c>
      <c r="CN264" s="129">
        <v>-0.03</v>
      </c>
      <c r="CO264" s="129">
        <v>0.31</v>
      </c>
      <c r="CP264" s="129">
        <v>-0.9</v>
      </c>
      <c r="CQ264" s="129">
        <v>0.09</v>
      </c>
      <c r="CR264" s="129">
        <v>-0.03</v>
      </c>
      <c r="CS264" s="129">
        <v>1</v>
      </c>
      <c r="CT264" s="129">
        <v>0.39</v>
      </c>
      <c r="CU264" s="129">
        <v>0.62</v>
      </c>
      <c r="CV264" s="129">
        <v>-0.74</v>
      </c>
      <c r="CW264" s="129">
        <v>-0.69</v>
      </c>
      <c r="CX264" s="129">
        <v>-1.6600000000000001</v>
      </c>
      <c r="CY264" s="129">
        <v>0.5</v>
      </c>
      <c r="CZ264" s="129">
        <v>-1.33</v>
      </c>
      <c r="DA264" s="129">
        <v>1.4600000000000002</v>
      </c>
      <c r="DB264" s="129">
        <v>1.57</v>
      </c>
      <c r="DC264" s="129">
        <v>0.64</v>
      </c>
      <c r="DD264" s="129">
        <v>1.43</v>
      </c>
      <c r="DE264" s="129">
        <v>0.53</v>
      </c>
      <c r="DF264" s="129">
        <v>1.39</v>
      </c>
      <c r="DG264" s="129">
        <v>0.41</v>
      </c>
      <c r="DH264" s="129">
        <v>-0.14000000000000001</v>
      </c>
      <c r="DI264" s="129">
        <v>-0.1</v>
      </c>
      <c r="DJ264" s="129">
        <v>0.25</v>
      </c>
      <c r="DK264" s="129">
        <v>0.25</v>
      </c>
      <c r="DL264" s="129">
        <v>0.78000000000000014</v>
      </c>
      <c r="DM264" s="129">
        <v>2.9999999999999995E-2</v>
      </c>
      <c r="DN264" s="129">
        <v>0.51</v>
      </c>
      <c r="DO264" s="129">
        <v>-8.9999999999999983E-2</v>
      </c>
      <c r="DP264" s="129">
        <v>0.12</v>
      </c>
      <c r="DQ264" s="129">
        <v>0.71</v>
      </c>
      <c r="DR264" s="129">
        <v>-0.03</v>
      </c>
      <c r="DS264" s="129">
        <v>-0.73999999999999988</v>
      </c>
      <c r="DT264" s="129">
        <v>-0.69</v>
      </c>
      <c r="DU264" s="129">
        <v>0.48000000000000004</v>
      </c>
      <c r="DV264" s="129">
        <v>-0.40000000000000008</v>
      </c>
      <c r="DW264" s="129">
        <v>0.19</v>
      </c>
      <c r="DX264" s="129">
        <v>0.26</v>
      </c>
      <c r="DY264" s="129">
        <v>0.56999999999999995</v>
      </c>
      <c r="DZ264" s="129">
        <v>0.25</v>
      </c>
      <c r="EA264" s="129">
        <v>-0.49000000000000005</v>
      </c>
      <c r="EB264" s="129">
        <v>0.44</v>
      </c>
      <c r="EC264" s="129">
        <v>1</v>
      </c>
      <c r="ED264" s="129">
        <v>-0.1</v>
      </c>
      <c r="EE264" s="129">
        <v>-0.13</v>
      </c>
      <c r="EF264" s="129">
        <v>-3.0000000000000002E-2</v>
      </c>
      <c r="EG264" s="129">
        <v>0.5</v>
      </c>
      <c r="EH264" s="129">
        <v>-0.38</v>
      </c>
      <c r="EI264" s="129">
        <v>1.5399999999999998</v>
      </c>
      <c r="EJ264" s="129">
        <v>0.66</v>
      </c>
      <c r="EK264" s="129">
        <v>0.69</v>
      </c>
      <c r="EL264" s="129">
        <v>-0.42</v>
      </c>
      <c r="EM264" s="129">
        <v>0.4</v>
      </c>
      <c r="EN264" s="129">
        <v>1.03</v>
      </c>
      <c r="EO264" s="129">
        <v>1.53</v>
      </c>
      <c r="EP264" s="129">
        <v>0.45000000000000007</v>
      </c>
      <c r="EQ264" s="129">
        <v>1.36</v>
      </c>
      <c r="ER264" s="129">
        <v>0.15</v>
      </c>
      <c r="ES264" s="129">
        <v>0.14000000000000001</v>
      </c>
      <c r="ET264" s="129">
        <v>0.68</v>
      </c>
      <c r="EU264" s="129">
        <v>0.98</v>
      </c>
      <c r="EV264">
        <f>100*SUMIF('12pxv'!$E$39:$E$492,$A264,'12pxv'!H$39:H$492)/sub_peso!EV264</f>
        <v>-0.32</v>
      </c>
      <c r="EW264">
        <f>100*SUMIF('12pxv'!$E$39:$E$492,$A264,'12pxv'!I$39:I$492)/sub_peso!EW264</f>
        <v>1.04</v>
      </c>
      <c r="EX264">
        <f>100*SUMIF('12pxv'!$E$39:$E$492,$A264,'12pxv'!J$39:J$492)/sub_peso!EX264</f>
        <v>1.28</v>
      </c>
      <c r="EY264">
        <f>100*SUMIF('12pxv'!$E$39:$E$492,$A264,'12pxv'!K$39:K$492)/sub_peso!EY264</f>
        <v>1.25</v>
      </c>
      <c r="EZ264">
        <f>100*SUMIF('12pxv'!$E$39:$E$492,$A264,'12pxv'!L$39:L$492)/sub_peso!EZ264</f>
        <v>7.0000000000000007E-2</v>
      </c>
      <c r="FA264">
        <f>100*SUMIF('12pxv'!$E$39:$E$492,$A264,'12pxv'!M$39:M$492)/sub_peso!FA264</f>
        <v>0.33</v>
      </c>
      <c r="FB264">
        <f>100*SUMIF('12pxv'!$E$39:$E$492,$A264,'12pxv'!N$39:N$492)/sub_peso!FB264</f>
        <v>0.56000000000000005</v>
      </c>
      <c r="FC264">
        <f>100*SUMIF('12pxv'!$E$39:$E$492,$A264,'12pxv'!O$39:O$492)/sub_peso!FC264</f>
        <v>0.7</v>
      </c>
      <c r="FD264">
        <f>100*SUMIF('12pxv'!$E$39:$E$492,$A264,'12pxv'!P$39:P$492)/sub_peso!FD264</f>
        <v>-0.1</v>
      </c>
      <c r="FE264">
        <f>100*SUMIF('12pxv'!$E$39:$E$492,$A264,'12pxv'!Q$39:Q$492)/sub_peso!FE264</f>
        <v>1.4599999999999997</v>
      </c>
      <c r="FF264">
        <f>100*SUMIF('12pxv'!$E$39:$E$492,$A264,'12pxv'!R$39:R$492)/sub_peso!FF264</f>
        <v>0.21000000000000002</v>
      </c>
      <c r="FG264">
        <f>100*SUMIF('12pxv'!$E$39:$E$492,$A264,'12pxv'!S$39:S$492)/sub_peso!FG264</f>
        <v>0.83</v>
      </c>
      <c r="FH264">
        <f>100*SUMIF('12pxv'!$E$39:$E$492,$A264,'12pxv'!T$39:T$492)/sub_peso!FH264</f>
        <v>0.24</v>
      </c>
      <c r="FI264">
        <f>100*SUMIF('12pxv'!$E$39:$E$492,$A264,'12pxv'!U$39:U$492)/sub_peso!FI264</f>
        <v>0.75</v>
      </c>
      <c r="FJ264">
        <f>100*SUMIF('12pxv'!$E$39:$E$492,$A264,'12pxv'!V$39:V$492)/sub_peso!FJ264</f>
        <v>0.39</v>
      </c>
      <c r="FK264">
        <f>100*SUMIF('12pxv'!$E$39:$E$492,$A264,'12pxv'!W$39:W$492)/sub_peso!FK264</f>
        <v>1.77</v>
      </c>
      <c r="FL264">
        <f>100*SUMIF('12pxv'!$E$39:$E$492,$A264,'12pxv'!X$39:X$492)/sub_peso!FL264</f>
        <v>0.56999999999999995</v>
      </c>
      <c r="FM264">
        <f>100*SUMIF('12pxv'!$E$39:$E$492,$A264,'12pxv'!Y$39:Y$492)/sub_peso!FM264</f>
        <v>0.44</v>
      </c>
      <c r="FN264">
        <f>100*SUMIF('12pxv'!$E$39:$E$492,$A264,'12pxv'!Z$39:Z$492)/sub_peso!FN264</f>
        <v>0.76</v>
      </c>
      <c r="FO264">
        <f>100*SUMIF('12pxv'!$E$39:$E$492,$A264,'12pxv'!AA$39:AA$492)/sub_peso!FO264</f>
        <v>7.0000000000000007E-2</v>
      </c>
      <c r="FP264">
        <f>100*SUMIF('12pxv'!$E$39:$E$492,$A264,'12pxv'!AB$39:AB$492)/sub_peso!FP264</f>
        <v>-0.28000000000000003</v>
      </c>
      <c r="FQ264">
        <f>100*SUMIF('12pxv'!$E$39:$E$492,$A264,'12pxv'!AC$39:AC$492)/sub_peso!FQ264</f>
        <v>1.25</v>
      </c>
      <c r="FR264">
        <f>100*SUMIF('12pxv'!$E$39:$E$492,$A264,'12pxv'!AD$39:AD$492)/sub_peso!FR264</f>
        <v>0.17</v>
      </c>
      <c r="FS264">
        <f>100*SUMIF('12pxv'!$E$39:$E$492,$A264,'12pxv'!AE$39:AE$492)/sub_peso!FS264</f>
        <v>0.57999999999999996</v>
      </c>
      <c r="FT264">
        <f>100*SUMIF('12pxv'!$E$39:$E$492,$A264,'12pxv'!AF$39:AF$492)/sub_peso!FT264</f>
        <v>0.39</v>
      </c>
      <c r="FU264">
        <f>100*SUMIF('12pxv'!$E$39:$E$492,$A264,'12pxv'!AG$39:AG$492)/sub_peso!FU264</f>
        <v>0.15</v>
      </c>
      <c r="FV264">
        <f>100*SUMIF('12pxv'!$E$39:$E$492,$A264,'12pxv'!AH$39:AH$492)/sub_peso!FV264</f>
        <v>0.71000000000000008</v>
      </c>
      <c r="FW264">
        <f>100*SUMIF('12pxv'!$E$39:$E$492,$A264,'12pxv'!AI$39:AI$492)/sub_peso!FW264</f>
        <v>0.3</v>
      </c>
      <c r="FX264">
        <f>100*SUMIF('12pxv'!$E$39:$E$492,$A264,'12pxv'!AJ$39:AJ$492)/sub_peso!FX264</f>
        <v>0.72</v>
      </c>
      <c r="FY264">
        <f>100*SUMIF('12pxv'!$E$39:$E$492,$A264,'12pxv'!AK$39:AK$492)/sub_peso!FY264</f>
        <v>1.41</v>
      </c>
      <c r="FZ264">
        <f>100*SUMIF('12pxv'!$E$39:$E$492,$A264,'12pxv'!AL$39:AL$492)/sub_peso!FZ264</f>
        <v>0.46000000000000008</v>
      </c>
      <c r="GA264">
        <f>100*SUMIF('12pxv'!$E$39:$E$492,$A264,'12pxv'!AM$39:AM$492)/sub_peso!GA264</f>
        <v>-0.03</v>
      </c>
      <c r="GB264">
        <f>100*SUMIF('12pxv'!$E$39:$E$492,$A264,'12pxv'!AN$39:AN$492)/sub_peso!GB264</f>
        <v>0.73</v>
      </c>
    </row>
    <row r="265" spans="1:184" x14ac:dyDescent="0.25">
      <c r="A265" s="60">
        <v>6301006</v>
      </c>
      <c r="B265" s="56" t="s">
        <v>267</v>
      </c>
      <c r="C265" s="129">
        <v>-5.9281731715316491E-2</v>
      </c>
      <c r="D265" s="129">
        <v>0.46711081794195247</v>
      </c>
      <c r="E265" s="129">
        <v>-0.28350461133069826</v>
      </c>
      <c r="F265" s="129">
        <v>-0.37453208556149731</v>
      </c>
      <c r="G265" s="129">
        <v>1.6918157181571811</v>
      </c>
      <c r="H265" s="129">
        <v>-1.1923156836461128</v>
      </c>
      <c r="I265" s="129">
        <v>-0.44645854657113621</v>
      </c>
      <c r="J265" s="129">
        <v>-0.13817588457574717</v>
      </c>
      <c r="K265" s="129">
        <v>-0.39630037891836023</v>
      </c>
      <c r="L265" s="129">
        <v>-0.72681833970128507</v>
      </c>
      <c r="M265" s="129">
        <v>-4.7647058823529424E-2</v>
      </c>
      <c r="N265" s="129">
        <v>-0.2903370786516854</v>
      </c>
      <c r="O265" s="129">
        <v>0.81087719298245609</v>
      </c>
      <c r="P265" s="129">
        <v>0.72929471032745585</v>
      </c>
      <c r="Q265" s="129">
        <v>-2.3965520945220189</v>
      </c>
      <c r="R265" s="129">
        <v>0.46080822924320347</v>
      </c>
      <c r="S265" s="129">
        <v>-2.8596259625962595</v>
      </c>
      <c r="T265" s="129">
        <v>-0.93675901328273248</v>
      </c>
      <c r="U265" s="129">
        <v>-3.6608863198459983E-4</v>
      </c>
      <c r="V265" s="129">
        <v>1.7601742160278746</v>
      </c>
      <c r="W265" s="129">
        <v>0.65327605956471924</v>
      </c>
      <c r="X265" s="129">
        <v>1.6118511450381683</v>
      </c>
      <c r="Y265" s="129">
        <v>1.3755186721991701</v>
      </c>
      <c r="Z265" s="129">
        <v>1.9805235602094242</v>
      </c>
      <c r="AA265" s="129">
        <v>0.64024145616641892</v>
      </c>
      <c r="AB265" s="129">
        <v>1.9711301115241631</v>
      </c>
      <c r="AC265" s="129">
        <v>-1.0106656912948062</v>
      </c>
      <c r="AD265" s="129">
        <v>0.19568020872158032</v>
      </c>
      <c r="AE265" s="129">
        <v>0.15591317365269461</v>
      </c>
      <c r="AF265" s="129">
        <v>-0.5377585558480632</v>
      </c>
      <c r="AG265" s="129">
        <v>0.99398936170212782</v>
      </c>
      <c r="AH265" s="129">
        <v>0.58531722054380664</v>
      </c>
      <c r="AI265" s="129">
        <v>0.7963241405364565</v>
      </c>
      <c r="AJ265" s="129">
        <v>0.6378911564625851</v>
      </c>
      <c r="AK265" s="129">
        <v>2.1054216867469878E-2</v>
      </c>
      <c r="AL265" s="129">
        <v>-0.17860544217687072</v>
      </c>
      <c r="AM265" s="129">
        <v>0.50931034482758619</v>
      </c>
      <c r="AN265" s="129">
        <v>0.47447257383966251</v>
      </c>
      <c r="AO265" s="129">
        <v>0.41342560553633212</v>
      </c>
      <c r="AP265" s="129">
        <v>1.2642607683352743E-2</v>
      </c>
      <c r="AQ265" s="129">
        <v>1.040416</v>
      </c>
      <c r="AR265" s="129">
        <v>0.88304242424242407</v>
      </c>
      <c r="AS265" s="129">
        <v>0.21220630372492835</v>
      </c>
      <c r="AT265" s="129">
        <v>2.2937344398340245</v>
      </c>
      <c r="AU265" s="129">
        <v>1.1403452527743525</v>
      </c>
      <c r="AV265" s="129">
        <v>0.87793273174733388</v>
      </c>
      <c r="AW265" s="129">
        <v>0.65548466257668714</v>
      </c>
      <c r="AX265" s="129">
        <v>0.44556592292089242</v>
      </c>
      <c r="AY265" s="129">
        <v>0.6013071630918656</v>
      </c>
      <c r="AZ265" s="129">
        <v>0.95166330238191388</v>
      </c>
      <c r="BA265" s="129">
        <v>1.9226451612903226</v>
      </c>
      <c r="BB265" s="129">
        <v>0.65972629908766367</v>
      </c>
      <c r="BC265" s="129">
        <v>0.26578884934756825</v>
      </c>
      <c r="BD265" s="129">
        <v>-0.94551724137931037</v>
      </c>
      <c r="BE265" s="129">
        <v>0.8818830645161293</v>
      </c>
      <c r="BF265" s="129">
        <v>0.49925985518905863</v>
      </c>
      <c r="BG265" s="129">
        <v>0.76355591311343518</v>
      </c>
      <c r="BH265" s="129">
        <v>0.32307014028056119</v>
      </c>
      <c r="BI265" s="129">
        <v>0.23465648854961832</v>
      </c>
      <c r="BJ265" s="129">
        <v>0.94701251513928131</v>
      </c>
      <c r="BK265" s="129">
        <v>0.28393707139975799</v>
      </c>
      <c r="BL265" s="129">
        <v>0.41657489878542514</v>
      </c>
      <c r="BM265" s="129">
        <v>0.55902873330635372</v>
      </c>
      <c r="BN265" s="129">
        <v>0.62133387227162484</v>
      </c>
      <c r="BO265" s="129">
        <v>0.15803318494536625</v>
      </c>
      <c r="BP265" s="129">
        <v>-0.43897310513447441</v>
      </c>
      <c r="BQ265" s="129">
        <v>1.4084444444444442</v>
      </c>
      <c r="BR265" s="129">
        <v>-8.8668844426296439E-2</v>
      </c>
      <c r="BS265" s="129">
        <v>-0.19815789473684212</v>
      </c>
      <c r="BT265" s="129">
        <v>0.90491271820448871</v>
      </c>
      <c r="BU265" s="129">
        <v>0.37023582954075296</v>
      </c>
      <c r="BV265" s="129">
        <v>6.617889530090687E-2</v>
      </c>
      <c r="BW265" s="129">
        <v>-0.10482017362546507</v>
      </c>
      <c r="BX265" s="129">
        <v>-0.20475341898052218</v>
      </c>
      <c r="BY265" s="129">
        <v>-7.4456476468138272E-2</v>
      </c>
      <c r="BZ265" s="129">
        <v>-0.26847899159663863</v>
      </c>
      <c r="CA265" s="129">
        <v>-0.29649301143583229</v>
      </c>
      <c r="CB265" s="129">
        <v>0.33274626865671642</v>
      </c>
      <c r="CC265" s="129">
        <v>-4.631308810949529E-2</v>
      </c>
      <c r="CD265" s="129">
        <v>0.10394329896907216</v>
      </c>
      <c r="CE265" s="129">
        <v>0.12334482758620691</v>
      </c>
      <c r="CF265" s="129">
        <v>0.11300258843830889</v>
      </c>
      <c r="CG265" s="129">
        <v>-0.22996119016817593</v>
      </c>
      <c r="CH265" s="129">
        <v>-0.37</v>
      </c>
      <c r="CI265" s="129">
        <v>0.66</v>
      </c>
      <c r="CJ265" s="129">
        <v>-0.47999999999999993</v>
      </c>
      <c r="CK265" s="129">
        <v>-0.26</v>
      </c>
      <c r="CL265" s="129">
        <v>-0.19</v>
      </c>
      <c r="CM265" s="129">
        <v>-1.17</v>
      </c>
      <c r="CN265" s="129">
        <v>0.40999999999999992</v>
      </c>
      <c r="CO265" s="129">
        <v>-0.34</v>
      </c>
      <c r="CP265" s="129">
        <v>0.23000000000000004</v>
      </c>
      <c r="CQ265" s="129">
        <v>1.05</v>
      </c>
      <c r="CR265" s="129">
        <v>1.1200000000000001</v>
      </c>
      <c r="CS265" s="129">
        <v>0.5</v>
      </c>
      <c r="CT265" s="129">
        <v>0.98999999999999988</v>
      </c>
      <c r="CU265" s="129">
        <v>1.34</v>
      </c>
      <c r="CV265" s="129">
        <v>-0.09</v>
      </c>
      <c r="CW265" s="129">
        <v>0.9</v>
      </c>
      <c r="CX265" s="129">
        <v>-0.28999999999999992</v>
      </c>
      <c r="CY265" s="129">
        <v>0.12</v>
      </c>
      <c r="CZ265" s="129">
        <v>0.76</v>
      </c>
      <c r="DA265" s="129">
        <v>-1.2900000000000003</v>
      </c>
      <c r="DB265" s="129">
        <v>0.49</v>
      </c>
      <c r="DC265" s="129">
        <v>0.2</v>
      </c>
      <c r="DD265" s="129">
        <v>1.4</v>
      </c>
      <c r="DE265" s="129">
        <v>0.57999999999999985</v>
      </c>
      <c r="DF265" s="129">
        <v>1.32</v>
      </c>
      <c r="DG265" s="129">
        <v>1.02</v>
      </c>
      <c r="DH265" s="129">
        <v>1.31</v>
      </c>
      <c r="DI265" s="129">
        <v>0.28000000000000003</v>
      </c>
      <c r="DJ265" s="129">
        <v>0.03</v>
      </c>
      <c r="DK265" s="129">
        <v>-0.49000000000000005</v>
      </c>
      <c r="DL265" s="129">
        <v>-1.03</v>
      </c>
      <c r="DM265" s="129">
        <v>-0.35</v>
      </c>
      <c r="DN265" s="129">
        <v>1.1000000000000001</v>
      </c>
      <c r="DO265" s="129">
        <v>-0.21000000000000002</v>
      </c>
      <c r="DP265" s="129">
        <v>0.70000000000000007</v>
      </c>
      <c r="DQ265" s="129">
        <v>0.36</v>
      </c>
      <c r="DR265" s="129">
        <v>-0.11</v>
      </c>
      <c r="DS265" s="129">
        <v>0.46</v>
      </c>
      <c r="DT265" s="129">
        <v>-0.6</v>
      </c>
      <c r="DU265" s="129">
        <v>0.8</v>
      </c>
      <c r="DV265" s="129">
        <v>-0.47</v>
      </c>
      <c r="DW265" s="129">
        <v>-0.06</v>
      </c>
      <c r="DX265" s="129">
        <v>-1.7500000000000002</v>
      </c>
      <c r="DY265" s="129">
        <v>-0.56999999999999995</v>
      </c>
      <c r="DZ265" s="129">
        <v>-1.04</v>
      </c>
      <c r="EA265" s="129">
        <v>1.3799999999999997</v>
      </c>
      <c r="EB265" s="129">
        <v>0.81</v>
      </c>
      <c r="EC265" s="129">
        <v>0.98999999999999988</v>
      </c>
      <c r="ED265" s="129">
        <v>-0.03</v>
      </c>
      <c r="EE265" s="129">
        <v>-1</v>
      </c>
      <c r="EF265" s="129">
        <v>0.64</v>
      </c>
      <c r="EG265" s="129">
        <v>0.47000000000000003</v>
      </c>
      <c r="EH265" s="129">
        <v>0.06</v>
      </c>
      <c r="EI265" s="129">
        <v>-0.10999999999999999</v>
      </c>
      <c r="EJ265" s="129">
        <v>-0.56000000000000005</v>
      </c>
      <c r="EK265" s="129">
        <v>7.0000000000000007E-2</v>
      </c>
      <c r="EL265" s="129">
        <v>-2.0000000000000004E-2</v>
      </c>
      <c r="EM265" s="129">
        <v>-0.18</v>
      </c>
      <c r="EN265" s="129">
        <v>0.51</v>
      </c>
      <c r="EO265" s="129">
        <v>1.0900000000000001</v>
      </c>
      <c r="EP265" s="129">
        <v>-0.44</v>
      </c>
      <c r="EQ265" s="129">
        <v>1.17</v>
      </c>
      <c r="ER265" s="129">
        <v>8.0000000000000016E-2</v>
      </c>
      <c r="ES265" s="129">
        <v>0.14000000000000001</v>
      </c>
      <c r="ET265" s="129">
        <v>-0.2</v>
      </c>
      <c r="EU265" s="129">
        <v>0.05</v>
      </c>
      <c r="EV265">
        <f>100*SUMIF('12pxv'!$E$39:$E$492,$A265,'12pxv'!H$39:H$492)/sub_peso!EV265</f>
        <v>-0.38</v>
      </c>
      <c r="EW265">
        <f>100*SUMIF('12pxv'!$E$39:$E$492,$A265,'12pxv'!I$39:I$492)/sub_peso!EW265</f>
        <v>-0.24</v>
      </c>
      <c r="EX265">
        <f>100*SUMIF('12pxv'!$E$39:$E$492,$A265,'12pxv'!J$39:J$492)/sub_peso!EX265</f>
        <v>-0.27</v>
      </c>
      <c r="EY265">
        <f>100*SUMIF('12pxv'!$E$39:$E$492,$A265,'12pxv'!K$39:K$492)/sub_peso!EY265</f>
        <v>0.35</v>
      </c>
      <c r="EZ265">
        <f>100*SUMIF('12pxv'!$E$39:$E$492,$A265,'12pxv'!L$39:L$492)/sub_peso!EZ265</f>
        <v>0.57999999999999996</v>
      </c>
      <c r="FA265">
        <f>100*SUMIF('12pxv'!$E$39:$E$492,$A265,'12pxv'!M$39:M$492)/sub_peso!FA265</f>
        <v>-0.41</v>
      </c>
      <c r="FB265">
        <f>100*SUMIF('12pxv'!$E$39:$E$492,$A265,'12pxv'!N$39:N$492)/sub_peso!FB265</f>
        <v>1.01</v>
      </c>
      <c r="FC265">
        <f>100*SUMIF('12pxv'!$E$39:$E$492,$A265,'12pxv'!O$39:O$492)/sub_peso!FC265</f>
        <v>-0.31999999999999995</v>
      </c>
      <c r="FD265">
        <f>100*SUMIF('12pxv'!$E$39:$E$492,$A265,'12pxv'!P$39:P$492)/sub_peso!FD265</f>
        <v>0.32</v>
      </c>
      <c r="FE265">
        <f>100*SUMIF('12pxv'!$E$39:$E$492,$A265,'12pxv'!Q$39:Q$492)/sub_peso!FE265</f>
        <v>0.55000000000000016</v>
      </c>
      <c r="FF265">
        <f>100*SUMIF('12pxv'!$E$39:$E$492,$A265,'12pxv'!R$39:R$492)/sub_peso!FF265</f>
        <v>-0.26</v>
      </c>
      <c r="FG265">
        <f>100*SUMIF('12pxv'!$E$39:$E$492,$A265,'12pxv'!S$39:S$492)/sub_peso!FG265</f>
        <v>0.08</v>
      </c>
      <c r="FH265">
        <f>100*SUMIF('12pxv'!$E$39:$E$492,$A265,'12pxv'!T$39:T$492)/sub_peso!FH265</f>
        <v>0.63000000000000012</v>
      </c>
      <c r="FI265">
        <f>100*SUMIF('12pxv'!$E$39:$E$492,$A265,'12pxv'!U$39:U$492)/sub_peso!FI265</f>
        <v>0.45</v>
      </c>
      <c r="FJ265">
        <f>100*SUMIF('12pxv'!$E$39:$E$492,$A265,'12pxv'!V$39:V$492)/sub_peso!FJ265</f>
        <v>-0.7</v>
      </c>
      <c r="FK265">
        <f>100*SUMIF('12pxv'!$E$39:$E$492,$A265,'12pxv'!W$39:W$492)/sub_peso!FK265</f>
        <v>1.2599999999999998</v>
      </c>
      <c r="FL265">
        <f>100*SUMIF('12pxv'!$E$39:$E$492,$A265,'12pxv'!X$39:X$492)/sub_peso!FL265</f>
        <v>0.1</v>
      </c>
      <c r="FM265">
        <f>100*SUMIF('12pxv'!$E$39:$E$492,$A265,'12pxv'!Y$39:Y$492)/sub_peso!FM265</f>
        <v>0.2</v>
      </c>
      <c r="FN265">
        <f>100*SUMIF('12pxv'!$E$39:$E$492,$A265,'12pxv'!Z$39:Z$492)/sub_peso!FN265</f>
        <v>0.67999999999999994</v>
      </c>
      <c r="FO265">
        <f>100*SUMIF('12pxv'!$E$39:$E$492,$A265,'12pxv'!AA$39:AA$492)/sub_peso!FO265</f>
        <v>0.62</v>
      </c>
      <c r="FP265">
        <f>100*SUMIF('12pxv'!$E$39:$E$492,$A265,'12pxv'!AB$39:AB$492)/sub_peso!FP265</f>
        <v>1.07</v>
      </c>
      <c r="FQ265">
        <f>100*SUMIF('12pxv'!$E$39:$E$492,$A265,'12pxv'!AC$39:AC$492)/sub_peso!FQ265</f>
        <v>0.68000000000000016</v>
      </c>
      <c r="FR265">
        <f>100*SUMIF('12pxv'!$E$39:$E$492,$A265,'12pxv'!AD$39:AD$492)/sub_peso!FR265</f>
        <v>0.66</v>
      </c>
      <c r="FS265">
        <f>100*SUMIF('12pxv'!$E$39:$E$492,$A265,'12pxv'!AE$39:AE$492)/sub_peso!FS265</f>
        <v>0.2</v>
      </c>
      <c r="FT265">
        <f>100*SUMIF('12pxv'!$E$39:$E$492,$A265,'12pxv'!AF$39:AF$492)/sub_peso!FT265</f>
        <v>-0.01</v>
      </c>
      <c r="FU265">
        <f>100*SUMIF('12pxv'!$E$39:$E$492,$A265,'12pxv'!AG$39:AG$492)/sub_peso!FU265</f>
        <v>1.04</v>
      </c>
      <c r="FV265">
        <f>100*SUMIF('12pxv'!$E$39:$E$492,$A265,'12pxv'!AH$39:AH$492)/sub_peso!FV265</f>
        <v>0.74</v>
      </c>
      <c r="FW265">
        <f>100*SUMIF('12pxv'!$E$39:$E$492,$A265,'12pxv'!AI$39:AI$492)/sub_peso!FW265</f>
        <v>0.90000000000000013</v>
      </c>
      <c r="FX265">
        <f>100*SUMIF('12pxv'!$E$39:$E$492,$A265,'12pxv'!AJ$39:AJ$492)/sub_peso!FX265</f>
        <v>0.57999999999999996</v>
      </c>
      <c r="FY265">
        <f>100*SUMIF('12pxv'!$E$39:$E$492,$A265,'12pxv'!AK$39:AK$492)/sub_peso!FY265</f>
        <v>6.9999999999999993E-2</v>
      </c>
      <c r="FZ265">
        <f>100*SUMIF('12pxv'!$E$39:$E$492,$A265,'12pxv'!AL$39:AL$492)/sub_peso!FZ265</f>
        <v>0.31</v>
      </c>
      <c r="GA265">
        <f>100*SUMIF('12pxv'!$E$39:$E$492,$A265,'12pxv'!AM$39:AM$492)/sub_peso!GA265</f>
        <v>0.44</v>
      </c>
      <c r="GB265">
        <f>100*SUMIF('12pxv'!$E$39:$E$492,$A265,'12pxv'!AN$39:AN$492)/sub_peso!GB265</f>
        <v>0.04</v>
      </c>
    </row>
    <row r="266" spans="1:184" x14ac:dyDescent="0.25">
      <c r="A266" s="60">
        <v>6301007</v>
      </c>
      <c r="B266" s="56" t="s">
        <v>268</v>
      </c>
      <c r="C266" s="129">
        <v>-0.39</v>
      </c>
      <c r="D266" s="129">
        <v>1.01</v>
      </c>
      <c r="E266" s="129">
        <v>-0.44000000000000006</v>
      </c>
      <c r="F266" s="129">
        <v>0.75</v>
      </c>
      <c r="G266" s="129">
        <v>0.71999999999999986</v>
      </c>
      <c r="H266" s="129">
        <v>0.41</v>
      </c>
      <c r="I266" s="129">
        <v>2.0699999999999998</v>
      </c>
      <c r="J266" s="129">
        <v>1.48</v>
      </c>
      <c r="K266" s="129">
        <v>0.78</v>
      </c>
      <c r="L266" s="129">
        <v>1.1200000000000001</v>
      </c>
      <c r="M266" s="129">
        <v>-1.17</v>
      </c>
      <c r="N266" s="129">
        <v>0.13</v>
      </c>
      <c r="O266" s="129">
        <v>0.20999999999999996</v>
      </c>
      <c r="P266" s="129">
        <v>-0.96000000000000008</v>
      </c>
      <c r="Q266" s="129">
        <v>-1.4</v>
      </c>
      <c r="R266" s="129">
        <v>-0.41</v>
      </c>
      <c r="S266" s="129">
        <v>-2.12</v>
      </c>
      <c r="T266" s="129">
        <v>0.28000000000000003</v>
      </c>
      <c r="U266" s="129">
        <v>1.24</v>
      </c>
      <c r="V266" s="129">
        <v>0.85</v>
      </c>
      <c r="W266" s="129">
        <v>0.05</v>
      </c>
      <c r="X266" s="129">
        <v>1.81</v>
      </c>
      <c r="Y266" s="129">
        <v>1.62</v>
      </c>
      <c r="Z266" s="129">
        <v>1.8200000000000003</v>
      </c>
      <c r="AA266" s="129">
        <v>1.05</v>
      </c>
      <c r="AB266" s="129">
        <v>1.8500000000000003</v>
      </c>
      <c r="AC266" s="129">
        <v>1.08</v>
      </c>
      <c r="AD266" s="129">
        <v>0.87</v>
      </c>
      <c r="AE266" s="129">
        <v>0.21</v>
      </c>
      <c r="AF266" s="129">
        <v>0.94</v>
      </c>
      <c r="AG266" s="129">
        <v>0.68</v>
      </c>
      <c r="AH266" s="129">
        <v>1.24</v>
      </c>
      <c r="AI266" s="129">
        <v>2.1</v>
      </c>
      <c r="AJ266" s="129">
        <v>0.63</v>
      </c>
      <c r="AK266" s="129">
        <v>0.05</v>
      </c>
      <c r="AL266" s="129">
        <v>1.33</v>
      </c>
      <c r="AM266" s="129">
        <v>1.24</v>
      </c>
      <c r="AN266" s="129">
        <v>0.06</v>
      </c>
      <c r="AO266" s="129">
        <v>0.21</v>
      </c>
      <c r="AP266" s="129">
        <v>1.37</v>
      </c>
      <c r="AQ266" s="129">
        <v>1.69</v>
      </c>
      <c r="AR266" s="129">
        <v>0.88</v>
      </c>
      <c r="AS266" s="129">
        <v>1.84</v>
      </c>
      <c r="AT266" s="129">
        <v>2.14</v>
      </c>
      <c r="AU266" s="129">
        <v>1.51</v>
      </c>
      <c r="AV266" s="129">
        <v>1.28</v>
      </c>
      <c r="AW266" s="129">
        <v>1.7900000000000003</v>
      </c>
      <c r="AX266" s="129">
        <v>0.37</v>
      </c>
      <c r="AY266" s="129">
        <v>0.43</v>
      </c>
      <c r="AZ266" s="129">
        <v>0.33</v>
      </c>
      <c r="BA266" s="129">
        <v>0.27</v>
      </c>
      <c r="BB266" s="129">
        <v>-1.18</v>
      </c>
      <c r="BC266" s="129">
        <v>0.55000000000000004</v>
      </c>
      <c r="BD266" s="129">
        <v>0.43</v>
      </c>
      <c r="BE266" s="129">
        <v>-0.01</v>
      </c>
      <c r="BF266" s="129">
        <v>-0.39</v>
      </c>
      <c r="BG266" s="129">
        <v>0.97</v>
      </c>
      <c r="BH266" s="129">
        <v>0.84999999999999987</v>
      </c>
      <c r="BI266" s="129">
        <v>0.24</v>
      </c>
      <c r="BJ266" s="129">
        <v>0.83</v>
      </c>
      <c r="BK266" s="129">
        <v>-0.35</v>
      </c>
      <c r="BL266" s="129">
        <v>-0.45</v>
      </c>
      <c r="BM266" s="129">
        <v>-0.56000000000000005</v>
      </c>
      <c r="BN266" s="129">
        <v>0.24</v>
      </c>
      <c r="BO266" s="129">
        <v>-0.46</v>
      </c>
      <c r="BP266" s="129">
        <v>-0.2</v>
      </c>
      <c r="BQ266" s="129">
        <v>0.52</v>
      </c>
      <c r="BR266" s="129">
        <v>-0.42000000000000004</v>
      </c>
      <c r="BS266" s="129">
        <v>0.14000000000000001</v>
      </c>
      <c r="BT266" s="129">
        <v>1.31</v>
      </c>
      <c r="BU266" s="129">
        <v>-0.6</v>
      </c>
      <c r="BV266" s="129">
        <v>-0.23</v>
      </c>
      <c r="BW266" s="129">
        <v>0.33</v>
      </c>
      <c r="BX266" s="129">
        <v>0.6</v>
      </c>
      <c r="BY266" s="129">
        <v>0.41</v>
      </c>
      <c r="BZ266" s="129">
        <v>0.62</v>
      </c>
      <c r="CA266" s="129">
        <v>-0.47000000000000003</v>
      </c>
      <c r="CB266" s="129">
        <v>0.57999999999999996</v>
      </c>
      <c r="CC266" s="129">
        <v>-0.28000000000000003</v>
      </c>
      <c r="CD266" s="129">
        <v>0.27</v>
      </c>
      <c r="CE266" s="129">
        <v>-0.87</v>
      </c>
      <c r="CF266" s="129">
        <v>-0.52</v>
      </c>
      <c r="CG266" s="129">
        <v>0.55000000000000004</v>
      </c>
      <c r="CH266" s="129">
        <v>-0.20999999999999996</v>
      </c>
      <c r="CI266" s="129">
        <v>-0.92</v>
      </c>
      <c r="CJ266" s="129">
        <v>-0.43999999999999995</v>
      </c>
      <c r="CK266" s="129">
        <v>0.01</v>
      </c>
      <c r="CL266" s="129">
        <v>-0.32</v>
      </c>
      <c r="CM266" s="129">
        <v>1.1200000000000001</v>
      </c>
      <c r="CN266" s="129">
        <v>-0.12</v>
      </c>
      <c r="CO266" s="129">
        <v>0.35999999999999993</v>
      </c>
      <c r="CP266" s="129">
        <v>-0.1</v>
      </c>
      <c r="CQ266" s="129">
        <v>0.36</v>
      </c>
      <c r="CR266" s="129">
        <v>0.56000000000000005</v>
      </c>
      <c r="CS266" s="129">
        <v>0.75000000000000011</v>
      </c>
      <c r="CT266" s="129">
        <v>5.9999999999999991E-2</v>
      </c>
      <c r="CU266" s="129">
        <v>0.98999999999999988</v>
      </c>
      <c r="CV266" s="129">
        <v>-0.65999999999999992</v>
      </c>
      <c r="CW266" s="129">
        <v>-0.51</v>
      </c>
      <c r="CX266" s="129">
        <v>-1.2</v>
      </c>
      <c r="CY266" s="129">
        <v>0.6</v>
      </c>
      <c r="CZ266" s="129">
        <v>0.89999999999999991</v>
      </c>
      <c r="DA266" s="129">
        <v>-0.4</v>
      </c>
      <c r="DB266" s="129">
        <v>0.02</v>
      </c>
      <c r="DC266" s="129">
        <v>0.4</v>
      </c>
      <c r="DD266" s="129">
        <v>1.19</v>
      </c>
      <c r="DE266" s="129">
        <v>-0.24</v>
      </c>
      <c r="DF266" s="129">
        <v>0.93</v>
      </c>
      <c r="DG266" s="129">
        <v>0.83999999999999986</v>
      </c>
      <c r="DH266" s="129">
        <v>-0.12</v>
      </c>
      <c r="DI266" s="129">
        <v>-0.26</v>
      </c>
      <c r="DJ266" s="129">
        <v>-0.28999999999999998</v>
      </c>
      <c r="DK266" s="129">
        <v>1.23</v>
      </c>
      <c r="DL266" s="129">
        <v>0.06</v>
      </c>
      <c r="DM266" s="129">
        <v>0.9</v>
      </c>
      <c r="DN266" s="129">
        <v>1.01</v>
      </c>
      <c r="DO266" s="129">
        <v>1.24</v>
      </c>
      <c r="DP266" s="129">
        <v>0.55000000000000004</v>
      </c>
      <c r="DQ266" s="129">
        <v>-0.16999999999999998</v>
      </c>
      <c r="DR266" s="129">
        <v>0.72</v>
      </c>
      <c r="DS266" s="129">
        <v>-0.18</v>
      </c>
      <c r="DT266" s="129">
        <v>7.0000000000000007E-2</v>
      </c>
      <c r="DU266" s="129">
        <v>-0.45</v>
      </c>
      <c r="DV266" s="129">
        <v>0.81000000000000016</v>
      </c>
      <c r="DW266" s="129">
        <v>-0.23000000000000004</v>
      </c>
      <c r="DX266" s="129">
        <v>0.28999999999999998</v>
      </c>
      <c r="DY266" s="129">
        <v>-0.39</v>
      </c>
      <c r="DZ266" s="129">
        <v>0.43000000000000005</v>
      </c>
      <c r="EA266" s="129">
        <v>0.41000000000000003</v>
      </c>
      <c r="EB266" s="129">
        <v>0.13</v>
      </c>
      <c r="EC266" s="129">
        <v>1.1399999999999999</v>
      </c>
      <c r="ED266" s="129">
        <v>-0.08</v>
      </c>
      <c r="EE266" s="129">
        <v>-0.23</v>
      </c>
      <c r="EF266" s="129">
        <v>0.56999999999999995</v>
      </c>
      <c r="EG266" s="129">
        <v>0.78999999999999992</v>
      </c>
      <c r="EH266" s="129">
        <v>0.02</v>
      </c>
      <c r="EI266" s="129">
        <v>0.06</v>
      </c>
      <c r="EJ266" s="129">
        <v>0.38999999999999996</v>
      </c>
      <c r="EK266" s="129">
        <v>-0.2</v>
      </c>
      <c r="EL266" s="129">
        <v>0.14000000000000001</v>
      </c>
      <c r="EM266" s="129">
        <v>-0.19999999999999998</v>
      </c>
      <c r="EN266" s="129">
        <v>0.8</v>
      </c>
      <c r="EO266" s="129">
        <v>0.59</v>
      </c>
      <c r="EP266" s="129">
        <v>0.41</v>
      </c>
      <c r="EQ266" s="129">
        <v>1.36</v>
      </c>
      <c r="ER266" s="129">
        <v>4.9999999999999996E-2</v>
      </c>
      <c r="ES266" s="129">
        <v>0.74999999999999989</v>
      </c>
      <c r="ET266" s="129">
        <v>0.33</v>
      </c>
      <c r="EU266" s="129">
        <v>0.72</v>
      </c>
      <c r="EV266">
        <f>100*SUMIF('12pxv'!$E$39:$E$492,$A266,'12pxv'!H$39:H$492)/sub_peso!EV266</f>
        <v>0.43999999999999995</v>
      </c>
      <c r="EW266">
        <f>100*SUMIF('12pxv'!$E$39:$E$492,$A266,'12pxv'!I$39:I$492)/sub_peso!EW266</f>
        <v>0.32999999999999996</v>
      </c>
      <c r="EX266">
        <f>100*SUMIF('12pxv'!$E$39:$E$492,$A266,'12pxv'!J$39:J$492)/sub_peso!EX266</f>
        <v>0.32</v>
      </c>
      <c r="EY266">
        <f>100*SUMIF('12pxv'!$E$39:$E$492,$A266,'12pxv'!K$39:K$492)/sub_peso!EY266</f>
        <v>1.51</v>
      </c>
      <c r="EZ266">
        <f>100*SUMIF('12pxv'!$E$39:$E$492,$A266,'12pxv'!L$39:L$492)/sub_peso!EZ266</f>
        <v>0.09</v>
      </c>
      <c r="FA266">
        <f>100*SUMIF('12pxv'!$E$39:$E$492,$A266,'12pxv'!M$39:M$492)/sub_peso!FA266</f>
        <v>0.78999999999999992</v>
      </c>
      <c r="FB266">
        <f>100*SUMIF('12pxv'!$E$39:$E$492,$A266,'12pxv'!N$39:N$492)/sub_peso!FB266</f>
        <v>0.42</v>
      </c>
      <c r="FC266">
        <f>100*SUMIF('12pxv'!$E$39:$E$492,$A266,'12pxv'!O$39:O$492)/sub_peso!FC266</f>
        <v>1.06</v>
      </c>
      <c r="FD266">
        <f>100*SUMIF('12pxv'!$E$39:$E$492,$A266,'12pxv'!P$39:P$492)/sub_peso!FD266</f>
        <v>1.78</v>
      </c>
      <c r="FE266">
        <f>100*SUMIF('12pxv'!$E$39:$E$492,$A266,'12pxv'!Q$39:Q$492)/sub_peso!FE266</f>
        <v>1.33</v>
      </c>
      <c r="FF266">
        <f>100*SUMIF('12pxv'!$E$39:$E$492,$A266,'12pxv'!R$39:R$492)/sub_peso!FF266</f>
        <v>-0.59</v>
      </c>
      <c r="FG266">
        <f>100*SUMIF('12pxv'!$E$39:$E$492,$A266,'12pxv'!S$39:S$492)/sub_peso!FG266</f>
        <v>0.4</v>
      </c>
      <c r="FH266">
        <f>100*SUMIF('12pxv'!$E$39:$E$492,$A266,'12pxv'!T$39:T$492)/sub_peso!FH266</f>
        <v>0.82000000000000006</v>
      </c>
      <c r="FI266">
        <f>100*SUMIF('12pxv'!$E$39:$E$492,$A266,'12pxv'!U$39:U$492)/sub_peso!FI266</f>
        <v>1.5599999999999998</v>
      </c>
      <c r="FJ266">
        <f>100*SUMIF('12pxv'!$E$39:$E$492,$A266,'12pxv'!V$39:V$492)/sub_peso!FJ266</f>
        <v>-0.41000000000000003</v>
      </c>
      <c r="FK266">
        <f>100*SUMIF('12pxv'!$E$39:$E$492,$A266,'12pxv'!W$39:W$492)/sub_peso!FK266</f>
        <v>-0.34</v>
      </c>
      <c r="FL266">
        <f>100*SUMIF('12pxv'!$E$39:$E$492,$A266,'12pxv'!X$39:X$492)/sub_peso!FL266</f>
        <v>-0.21999999999999997</v>
      </c>
      <c r="FM266">
        <f>100*SUMIF('12pxv'!$E$39:$E$492,$A266,'12pxv'!Y$39:Y$492)/sub_peso!FM266</f>
        <v>-1.1100000000000001</v>
      </c>
      <c r="FN266">
        <f>100*SUMIF('12pxv'!$E$39:$E$492,$A266,'12pxv'!Z$39:Z$492)/sub_peso!FN266</f>
        <v>0.79000000000000015</v>
      </c>
      <c r="FO266">
        <f>100*SUMIF('12pxv'!$E$39:$E$492,$A266,'12pxv'!AA$39:AA$492)/sub_peso!FO266</f>
        <v>0.26</v>
      </c>
      <c r="FP266">
        <f>100*SUMIF('12pxv'!$E$39:$E$492,$A266,'12pxv'!AB$39:AB$492)/sub_peso!FP266</f>
        <v>0.13999999999999999</v>
      </c>
      <c r="FQ266">
        <f>100*SUMIF('12pxv'!$E$39:$E$492,$A266,'12pxv'!AC$39:AC$492)/sub_peso!FQ266</f>
        <v>-7.0000000000000007E-2</v>
      </c>
      <c r="FR266">
        <f>100*SUMIF('12pxv'!$E$39:$E$492,$A266,'12pxv'!AD$39:AD$492)/sub_peso!FR266</f>
        <v>-2.0000000000000004E-2</v>
      </c>
      <c r="FS266">
        <f>100*SUMIF('12pxv'!$E$39:$E$492,$A266,'12pxv'!AE$39:AE$492)/sub_peso!FS266</f>
        <v>1.2099999999999997</v>
      </c>
      <c r="FT266">
        <f>100*SUMIF('12pxv'!$E$39:$E$492,$A266,'12pxv'!AF$39:AF$492)/sub_peso!FT266</f>
        <v>1.06</v>
      </c>
      <c r="FU266">
        <f>100*SUMIF('12pxv'!$E$39:$E$492,$A266,'12pxv'!AG$39:AG$492)/sub_peso!FU266</f>
        <v>-0.21</v>
      </c>
      <c r="FV266">
        <f>100*SUMIF('12pxv'!$E$39:$E$492,$A266,'12pxv'!AH$39:AH$492)/sub_peso!FV266</f>
        <v>0.63</v>
      </c>
      <c r="FW266">
        <f>100*SUMIF('12pxv'!$E$39:$E$492,$A266,'12pxv'!AI$39:AI$492)/sub_peso!FW266</f>
        <v>1.44</v>
      </c>
      <c r="FX266">
        <f>100*SUMIF('12pxv'!$E$39:$E$492,$A266,'12pxv'!AJ$39:AJ$492)/sub_peso!FX266</f>
        <v>0.93</v>
      </c>
      <c r="FY266">
        <f>100*SUMIF('12pxv'!$E$39:$E$492,$A266,'12pxv'!AK$39:AK$492)/sub_peso!FY266</f>
        <v>1.91</v>
      </c>
      <c r="FZ266">
        <f>100*SUMIF('12pxv'!$E$39:$E$492,$A266,'12pxv'!AL$39:AL$492)/sub_peso!FZ266</f>
        <v>0.64999999999999991</v>
      </c>
      <c r="GA266">
        <f>100*SUMIF('12pxv'!$E$39:$E$492,$A266,'12pxv'!AM$39:AM$492)/sub_peso!GA266</f>
        <v>0.25</v>
      </c>
      <c r="GB266">
        <f>100*SUMIF('12pxv'!$E$39:$E$492,$A266,'12pxv'!AN$39:AN$492)/sub_peso!GB266</f>
        <v>-0.39000000000000007</v>
      </c>
    </row>
    <row r="267" spans="1:184" x14ac:dyDescent="0.25">
      <c r="A267" s="60">
        <v>6301010</v>
      </c>
      <c r="B267" s="56" t="s">
        <v>269</v>
      </c>
      <c r="C267" s="129">
        <v>1.8299999999999996</v>
      </c>
      <c r="D267" s="129">
        <v>1.0900000000000001</v>
      </c>
      <c r="E267" s="129">
        <v>0.26</v>
      </c>
      <c r="F267" s="129">
        <v>0.21000000000000002</v>
      </c>
      <c r="G267" s="129">
        <v>-0.46000000000000008</v>
      </c>
      <c r="H267" s="129">
        <v>2.94</v>
      </c>
      <c r="I267" s="129">
        <v>-0.65</v>
      </c>
      <c r="J267" s="129">
        <v>1.47</v>
      </c>
      <c r="K267" s="129">
        <v>0.01</v>
      </c>
      <c r="L267" s="129">
        <v>0.52</v>
      </c>
      <c r="M267" s="129">
        <v>0.91999999999999993</v>
      </c>
      <c r="N267" s="129">
        <v>-0.38</v>
      </c>
      <c r="O267" s="129">
        <v>0.26</v>
      </c>
      <c r="P267" s="129">
        <v>0.06</v>
      </c>
      <c r="Q267" s="129">
        <v>1.19</v>
      </c>
      <c r="R267" s="129">
        <v>0.22000000000000003</v>
      </c>
      <c r="S267" s="129">
        <v>-0.61</v>
      </c>
      <c r="T267" s="129">
        <v>2.02</v>
      </c>
      <c r="U267" s="129">
        <v>0.55000000000000004</v>
      </c>
      <c r="V267" s="129">
        <v>1.7899999999999998</v>
      </c>
      <c r="W267" s="129">
        <v>1.71</v>
      </c>
      <c r="X267" s="129">
        <v>3.08</v>
      </c>
      <c r="Y267" s="129">
        <v>1.6599999999999997</v>
      </c>
      <c r="Z267" s="129">
        <v>1.23</v>
      </c>
      <c r="AA267" s="129">
        <v>0.62</v>
      </c>
      <c r="AB267" s="129">
        <v>2.08</v>
      </c>
      <c r="AC267" s="129">
        <v>1.34</v>
      </c>
      <c r="AD267" s="129">
        <v>1.83</v>
      </c>
      <c r="AE267" s="129">
        <v>1.34</v>
      </c>
      <c r="AF267" s="129">
        <v>0.93</v>
      </c>
      <c r="AG267" s="129">
        <v>1.39</v>
      </c>
      <c r="AH267" s="129">
        <v>1.23</v>
      </c>
      <c r="AI267" s="129">
        <v>2.2200000000000002</v>
      </c>
      <c r="AJ267" s="129">
        <v>1.5</v>
      </c>
      <c r="AK267" s="129">
        <v>2.5099999999999998</v>
      </c>
      <c r="AL267" s="129">
        <v>0.27</v>
      </c>
      <c r="AM267" s="129">
        <v>0.51</v>
      </c>
      <c r="AN267" s="129">
        <v>0.18</v>
      </c>
      <c r="AO267" s="129">
        <v>-1</v>
      </c>
      <c r="AP267" s="129">
        <v>0.61</v>
      </c>
      <c r="AQ267" s="129">
        <v>-0.26</v>
      </c>
      <c r="AR267" s="129">
        <v>1.1000000000000001</v>
      </c>
      <c r="AS267" s="129">
        <v>4.2</v>
      </c>
      <c r="AT267" s="129">
        <v>1.1599999999999999</v>
      </c>
      <c r="AU267" s="129">
        <v>0.85</v>
      </c>
      <c r="AV267" s="129">
        <v>0.53</v>
      </c>
      <c r="AW267" s="129">
        <v>1.1599999999999999</v>
      </c>
      <c r="AX267" s="129">
        <v>0.99</v>
      </c>
      <c r="AY267" s="129">
        <v>-0.10000000000000002</v>
      </c>
      <c r="AZ267" s="129">
        <v>0.61</v>
      </c>
      <c r="BA267" s="129">
        <v>0.43000000000000005</v>
      </c>
      <c r="BB267" s="129">
        <v>0.21</v>
      </c>
      <c r="BC267" s="129">
        <v>-0.96</v>
      </c>
      <c r="BD267" s="129">
        <v>-0.3</v>
      </c>
      <c r="BE267" s="129">
        <v>-0.28999999999999998</v>
      </c>
      <c r="BF267" s="129">
        <v>-0.19000000000000003</v>
      </c>
      <c r="BG267" s="129">
        <v>2.72</v>
      </c>
      <c r="BH267" s="129">
        <v>-0.64</v>
      </c>
      <c r="BI267" s="129">
        <v>1.21</v>
      </c>
      <c r="BJ267" s="129">
        <v>1.27</v>
      </c>
      <c r="BK267" s="129">
        <v>-0.77</v>
      </c>
      <c r="BL267" s="129">
        <v>-2.8</v>
      </c>
      <c r="BM267" s="129">
        <v>0.43999999999999995</v>
      </c>
      <c r="BN267" s="129">
        <v>-1.68</v>
      </c>
      <c r="BO267" s="129">
        <v>1.22</v>
      </c>
      <c r="BP267" s="129">
        <v>-1.93</v>
      </c>
      <c r="BQ267" s="129">
        <v>0.63</v>
      </c>
      <c r="BR267" s="129">
        <v>0</v>
      </c>
      <c r="BS267" s="129">
        <v>-0.3</v>
      </c>
      <c r="BT267" s="129">
        <v>1.23</v>
      </c>
      <c r="BU267" s="129">
        <v>-0.2</v>
      </c>
      <c r="BV267" s="129">
        <v>0.3</v>
      </c>
      <c r="BW267" s="129">
        <v>0.36</v>
      </c>
      <c r="BX267" s="129">
        <v>-0.81</v>
      </c>
      <c r="BY267" s="129">
        <v>0.22999999999999998</v>
      </c>
      <c r="BZ267" s="129">
        <v>0.41</v>
      </c>
      <c r="CA267" s="129">
        <v>-1.2200000000000002</v>
      </c>
      <c r="CB267" s="129">
        <v>-0.76</v>
      </c>
      <c r="CC267" s="129">
        <v>-0.42</v>
      </c>
      <c r="CD267" s="129">
        <v>1.32</v>
      </c>
      <c r="CE267" s="129">
        <v>-0.27000000000000007</v>
      </c>
      <c r="CF267" s="129">
        <v>0.4</v>
      </c>
      <c r="CG267" s="129">
        <v>-1.1399999999999999</v>
      </c>
      <c r="CH267" s="129">
        <v>0.79</v>
      </c>
      <c r="CI267" s="129">
        <v>0.01</v>
      </c>
      <c r="CJ267" s="129">
        <v>-0.16</v>
      </c>
      <c r="CK267" s="129">
        <v>-0.27</v>
      </c>
      <c r="CL267" s="129">
        <v>0.23</v>
      </c>
      <c r="CM267" s="129">
        <v>-1.01</v>
      </c>
      <c r="CN267" s="129">
        <v>0.79</v>
      </c>
      <c r="CO267" s="129">
        <v>-0.23000000000000004</v>
      </c>
      <c r="CP267" s="129">
        <v>0.43</v>
      </c>
      <c r="CQ267" s="129">
        <v>-9.9999999999999992E-2</v>
      </c>
      <c r="CR267" s="129">
        <v>1.08</v>
      </c>
      <c r="CS267" s="129">
        <v>-0.05</v>
      </c>
      <c r="CT267" s="129">
        <v>-0.48</v>
      </c>
      <c r="CU267" s="129">
        <v>-0.13</v>
      </c>
      <c r="CV267" s="129">
        <v>-0.12</v>
      </c>
      <c r="CW267" s="129">
        <v>0.89999999999999991</v>
      </c>
      <c r="CX267" s="129">
        <v>-0.86</v>
      </c>
      <c r="CY267" s="129">
        <v>-0.16</v>
      </c>
      <c r="CZ267" s="129">
        <v>0.47</v>
      </c>
      <c r="DA267" s="129">
        <v>0.09</v>
      </c>
      <c r="DB267" s="129">
        <v>-3.03</v>
      </c>
      <c r="DC267" s="129">
        <v>1.1299999999999999</v>
      </c>
      <c r="DD267" s="129">
        <v>0.90999999999999992</v>
      </c>
      <c r="DE267" s="129">
        <v>0.3</v>
      </c>
      <c r="DF267" s="129">
        <v>0.8</v>
      </c>
      <c r="DG267" s="129">
        <v>-0.2</v>
      </c>
      <c r="DH267" s="129">
        <v>-0.61</v>
      </c>
      <c r="DI267" s="129">
        <v>1.87</v>
      </c>
      <c r="DJ267" s="129">
        <v>0.32</v>
      </c>
      <c r="DK267" s="129">
        <v>2.33</v>
      </c>
      <c r="DL267" s="129">
        <v>1.91</v>
      </c>
      <c r="DM267" s="129">
        <v>2.37</v>
      </c>
      <c r="DN267" s="129">
        <v>1.58</v>
      </c>
      <c r="DO267" s="129">
        <v>1.77</v>
      </c>
      <c r="DP267" s="129">
        <v>2.4700000000000002</v>
      </c>
      <c r="DQ267" s="129">
        <v>0.04</v>
      </c>
      <c r="DR267" s="129">
        <v>2.62</v>
      </c>
      <c r="DS267" s="129">
        <v>1.7699999999999998</v>
      </c>
      <c r="DT267" s="129">
        <v>-0.70000000000000007</v>
      </c>
      <c r="DU267" s="129">
        <v>2.8599999999999994</v>
      </c>
      <c r="DV267" s="129">
        <v>2.13</v>
      </c>
      <c r="DW267" s="129">
        <v>1.56</v>
      </c>
      <c r="DX267" s="129">
        <v>1.27</v>
      </c>
      <c r="DY267" s="129">
        <v>-6.0000000000000005E-2</v>
      </c>
      <c r="DZ267" s="129">
        <v>0.10000000000000002</v>
      </c>
      <c r="EA267" s="129">
        <v>-0.04</v>
      </c>
      <c r="EB267" s="129">
        <v>1.4100000000000001</v>
      </c>
      <c r="EC267" s="129">
        <v>0.8</v>
      </c>
      <c r="ED267" s="129">
        <v>1.1599999999999999</v>
      </c>
      <c r="EE267" s="129">
        <v>0.76</v>
      </c>
      <c r="EF267" s="129">
        <v>2.57</v>
      </c>
      <c r="EG267" s="129">
        <v>1.24</v>
      </c>
      <c r="EH267" s="129">
        <v>0.28999999999999998</v>
      </c>
      <c r="EI267" s="129">
        <v>-3.0000000000000002E-2</v>
      </c>
      <c r="EJ267" s="129">
        <v>0.72999999999999987</v>
      </c>
      <c r="EK267" s="129">
        <v>1.9099999999999997</v>
      </c>
      <c r="EL267" s="129">
        <v>0.57999999999999996</v>
      </c>
      <c r="EM267" s="129">
        <v>1.2599999999999998</v>
      </c>
      <c r="EN267" s="129">
        <v>1.5200000000000002</v>
      </c>
      <c r="EO267" s="129">
        <v>0.32</v>
      </c>
      <c r="EP267" s="129">
        <v>-0.6</v>
      </c>
      <c r="EQ267" s="129">
        <v>0.44</v>
      </c>
      <c r="ER267" s="129">
        <v>0.5</v>
      </c>
      <c r="ES267" s="129">
        <v>2.0000000000000004E-2</v>
      </c>
      <c r="ET267" s="129">
        <v>-0.05</v>
      </c>
      <c r="EU267" s="129">
        <v>0.27</v>
      </c>
      <c r="EV267">
        <f>100*SUMIF('12pxv'!$E$39:$E$492,$A267,'12pxv'!H$39:H$492)/sub_peso!EV267</f>
        <v>0.36</v>
      </c>
      <c r="EW267">
        <f>100*SUMIF('12pxv'!$E$39:$E$492,$A267,'12pxv'!I$39:I$492)/sub_peso!EW267</f>
        <v>-0.18</v>
      </c>
      <c r="EX267">
        <f>100*SUMIF('12pxv'!$E$39:$E$492,$A267,'12pxv'!J$39:J$492)/sub_peso!EX267</f>
        <v>-0.34</v>
      </c>
      <c r="EY267">
        <f>100*SUMIF('12pxv'!$E$39:$E$492,$A267,'12pxv'!K$39:K$492)/sub_peso!EY267</f>
        <v>1.37</v>
      </c>
      <c r="EZ267">
        <f>100*SUMIF('12pxv'!$E$39:$E$492,$A267,'12pxv'!L$39:L$492)/sub_peso!EZ267</f>
        <v>0.37</v>
      </c>
      <c r="FA267">
        <f>100*SUMIF('12pxv'!$E$39:$E$492,$A267,'12pxv'!M$39:M$492)/sub_peso!FA267</f>
        <v>0.34</v>
      </c>
      <c r="FB267">
        <f>100*SUMIF('12pxv'!$E$39:$E$492,$A267,'12pxv'!N$39:N$492)/sub_peso!FB267</f>
        <v>0.57999999999999996</v>
      </c>
      <c r="FC267">
        <f>100*SUMIF('12pxv'!$E$39:$E$492,$A267,'12pxv'!O$39:O$492)/sub_peso!FC267</f>
        <v>2.19</v>
      </c>
      <c r="FD267">
        <f>100*SUMIF('12pxv'!$E$39:$E$492,$A267,'12pxv'!P$39:P$492)/sub_peso!FD267</f>
        <v>0.45</v>
      </c>
      <c r="FE267">
        <f>100*SUMIF('12pxv'!$E$39:$E$492,$A267,'12pxv'!Q$39:Q$492)/sub_peso!FE267</f>
        <v>1.44</v>
      </c>
      <c r="FF267">
        <f>100*SUMIF('12pxv'!$E$39:$E$492,$A267,'12pxv'!R$39:R$492)/sub_peso!FF267</f>
        <v>-0.66</v>
      </c>
      <c r="FG267">
        <f>100*SUMIF('12pxv'!$E$39:$E$492,$A267,'12pxv'!S$39:S$492)/sub_peso!FG267</f>
        <v>0.69</v>
      </c>
      <c r="FH267">
        <f>100*SUMIF('12pxv'!$E$39:$E$492,$A267,'12pxv'!T$39:T$492)/sub_peso!FH267</f>
        <v>0.35</v>
      </c>
      <c r="FI267">
        <f>100*SUMIF('12pxv'!$E$39:$E$492,$A267,'12pxv'!U$39:U$492)/sub_peso!FI267</f>
        <v>0.12</v>
      </c>
      <c r="FJ267">
        <f>100*SUMIF('12pxv'!$E$39:$E$492,$A267,'12pxv'!V$39:V$492)/sub_peso!FJ267</f>
        <v>1.2599999999999998</v>
      </c>
      <c r="FK267">
        <f>100*SUMIF('12pxv'!$E$39:$E$492,$A267,'12pxv'!W$39:W$492)/sub_peso!FK267</f>
        <v>-0.32</v>
      </c>
      <c r="FL267">
        <f>100*SUMIF('12pxv'!$E$39:$E$492,$A267,'12pxv'!X$39:X$492)/sub_peso!FL267</f>
        <v>0.93</v>
      </c>
      <c r="FM267">
        <f>100*SUMIF('12pxv'!$E$39:$E$492,$A267,'12pxv'!Y$39:Y$492)/sub_peso!FM267</f>
        <v>0.32</v>
      </c>
      <c r="FN267">
        <f>100*SUMIF('12pxv'!$E$39:$E$492,$A267,'12pxv'!Z$39:Z$492)/sub_peso!FN267</f>
        <v>2.02</v>
      </c>
      <c r="FO267">
        <f>100*SUMIF('12pxv'!$E$39:$E$492,$A267,'12pxv'!AA$39:AA$492)/sub_peso!FO267</f>
        <v>0.4</v>
      </c>
      <c r="FP267">
        <f>100*SUMIF('12pxv'!$E$39:$E$492,$A267,'12pxv'!AB$39:AB$492)/sub_peso!FP267</f>
        <v>0.66</v>
      </c>
      <c r="FQ267">
        <f>100*SUMIF('12pxv'!$E$39:$E$492,$A267,'12pxv'!AC$39:AC$492)/sub_peso!FQ267</f>
        <v>-0.01</v>
      </c>
      <c r="FR267">
        <f>100*SUMIF('12pxv'!$E$39:$E$492,$A267,'12pxv'!AD$39:AD$492)/sub_peso!FR267</f>
        <v>1.0500000000000003</v>
      </c>
      <c r="FS267">
        <f>100*SUMIF('12pxv'!$E$39:$E$492,$A267,'12pxv'!AE$39:AE$492)/sub_peso!FS267</f>
        <v>-0.96</v>
      </c>
      <c r="FT267">
        <f>100*SUMIF('12pxv'!$E$39:$E$492,$A267,'12pxv'!AF$39:AF$492)/sub_peso!FT267</f>
        <v>1.61</v>
      </c>
      <c r="FU267">
        <f>100*SUMIF('12pxv'!$E$39:$E$492,$A267,'12pxv'!AG$39:AG$492)/sub_peso!FU267</f>
        <v>-2.2000000000000002</v>
      </c>
      <c r="FV267">
        <f>100*SUMIF('12pxv'!$E$39:$E$492,$A267,'12pxv'!AH$39:AH$492)/sub_peso!FV267</f>
        <v>1.07</v>
      </c>
      <c r="FW267">
        <f>100*SUMIF('12pxv'!$E$39:$E$492,$A267,'12pxv'!AI$39:AI$492)/sub_peso!FW267</f>
        <v>1.9100000000000001</v>
      </c>
      <c r="FX267">
        <f>100*SUMIF('12pxv'!$E$39:$E$492,$A267,'12pxv'!AJ$39:AJ$492)/sub_peso!FX267</f>
        <v>1.99</v>
      </c>
      <c r="FY267">
        <f>100*SUMIF('12pxv'!$E$39:$E$492,$A267,'12pxv'!AK$39:AK$492)/sub_peso!FY267</f>
        <v>0</v>
      </c>
      <c r="FZ267">
        <f>100*SUMIF('12pxv'!$E$39:$E$492,$A267,'12pxv'!AL$39:AL$492)/sub_peso!FZ267</f>
        <v>-0.77</v>
      </c>
      <c r="GA267">
        <f>100*SUMIF('12pxv'!$E$39:$E$492,$A267,'12pxv'!AM$39:AM$492)/sub_peso!GA267</f>
        <v>-0.83</v>
      </c>
      <c r="GB267">
        <f>100*SUMIF('12pxv'!$E$39:$E$492,$A267,'12pxv'!AN$39:AN$492)/sub_peso!GB267</f>
        <v>0.25</v>
      </c>
    </row>
    <row r="268" spans="1:184" x14ac:dyDescent="0.25">
      <c r="A268" s="60">
        <v>6301011</v>
      </c>
      <c r="B268" s="56" t="s">
        <v>270</v>
      </c>
      <c r="C268" s="129">
        <v>1.03</v>
      </c>
      <c r="D268" s="129">
        <v>3.0000000000000002E-2</v>
      </c>
      <c r="E268" s="129">
        <v>-0.33</v>
      </c>
      <c r="F268" s="129">
        <v>-0.47</v>
      </c>
      <c r="G268" s="129">
        <v>-0.02</v>
      </c>
      <c r="H268" s="129">
        <v>-2.9999999999999995E-2</v>
      </c>
      <c r="I268" s="129">
        <v>0</v>
      </c>
      <c r="J268" s="129">
        <v>0.20999999999999996</v>
      </c>
      <c r="K268" s="129">
        <v>0.35</v>
      </c>
      <c r="L268" s="129">
        <v>1.0000000000000002E-2</v>
      </c>
      <c r="M268" s="129">
        <v>-7.0000000000000007E-2</v>
      </c>
      <c r="N268" s="129">
        <v>-0.17</v>
      </c>
      <c r="O268" s="129">
        <v>0.38</v>
      </c>
      <c r="P268" s="129">
        <v>-0.11</v>
      </c>
      <c r="Q268" s="129">
        <v>-0.68</v>
      </c>
      <c r="R268" s="129">
        <v>0.51</v>
      </c>
      <c r="S268" s="129">
        <v>0.43000000000000005</v>
      </c>
      <c r="T268" s="129">
        <v>-0.16</v>
      </c>
      <c r="U268" s="129">
        <v>-0.81</v>
      </c>
      <c r="V268" s="129">
        <v>0.68</v>
      </c>
      <c r="W268" s="129">
        <v>0.48</v>
      </c>
      <c r="X268" s="129">
        <v>0.8</v>
      </c>
      <c r="Y268" s="129">
        <v>1.1299999999999999</v>
      </c>
      <c r="Z268" s="129">
        <v>1.1399999999999999</v>
      </c>
      <c r="AA268" s="129">
        <v>0.14000000000000001</v>
      </c>
      <c r="AB268" s="129">
        <v>0.62</v>
      </c>
      <c r="AC268" s="129">
        <v>1.18</v>
      </c>
      <c r="AD268" s="129">
        <v>0.15</v>
      </c>
      <c r="AE268" s="129">
        <v>0.1</v>
      </c>
      <c r="AF268" s="129">
        <v>0.28000000000000003</v>
      </c>
      <c r="AG268" s="129">
        <v>0.32</v>
      </c>
      <c r="AH268" s="129">
        <v>6.18</v>
      </c>
      <c r="AI268" s="129">
        <v>1.33</v>
      </c>
      <c r="AJ268" s="129">
        <v>0.33</v>
      </c>
      <c r="AK268" s="129">
        <v>0.34</v>
      </c>
      <c r="AL268" s="129">
        <v>1.41</v>
      </c>
      <c r="AM268" s="129">
        <v>0.13</v>
      </c>
      <c r="AN268" s="129">
        <v>2.66</v>
      </c>
      <c r="AO268" s="129">
        <v>3.8699999999999997</v>
      </c>
      <c r="AP268" s="129">
        <v>1.47</v>
      </c>
      <c r="AQ268" s="129">
        <v>-0.21000000000000002</v>
      </c>
      <c r="AR268" s="129">
        <v>0.99</v>
      </c>
      <c r="AS268" s="129">
        <v>1.68</v>
      </c>
      <c r="AT268" s="129">
        <v>1.87</v>
      </c>
      <c r="AU268" s="129">
        <v>1.31</v>
      </c>
      <c r="AV268" s="129">
        <v>0.54</v>
      </c>
      <c r="AW268" s="129">
        <v>1.07</v>
      </c>
      <c r="AX268" s="129">
        <v>2.7800000000000002</v>
      </c>
      <c r="AY268" s="129">
        <v>0.13</v>
      </c>
      <c r="AZ268" s="129">
        <v>0.44</v>
      </c>
      <c r="BA268" s="129">
        <v>0.52</v>
      </c>
      <c r="BB268" s="129">
        <v>7.0000000000000007E-2</v>
      </c>
      <c r="BC268" s="129">
        <v>0.1</v>
      </c>
      <c r="BD268" s="129">
        <v>-0.69</v>
      </c>
      <c r="BE268" s="129">
        <v>0.38</v>
      </c>
      <c r="BF268" s="129">
        <v>3.4999999999999996</v>
      </c>
      <c r="BG268" s="129">
        <v>1.01</v>
      </c>
      <c r="BH268" s="129">
        <v>0.34</v>
      </c>
      <c r="BI268" s="129">
        <v>-4.9999999999999996E-2</v>
      </c>
      <c r="BJ268" s="129">
        <v>1.35</v>
      </c>
      <c r="BK268" s="129">
        <v>1.92</v>
      </c>
      <c r="BL268" s="129">
        <v>-4.2</v>
      </c>
      <c r="BM268" s="129">
        <v>0.59</v>
      </c>
      <c r="BN268" s="129">
        <v>0.11</v>
      </c>
      <c r="BO268" s="129">
        <v>-0.08</v>
      </c>
      <c r="BP268" s="129">
        <v>-0.52</v>
      </c>
      <c r="BQ268" s="129">
        <v>1.62</v>
      </c>
      <c r="BR268" s="129">
        <v>-0.31</v>
      </c>
      <c r="BS268" s="129">
        <v>0.82</v>
      </c>
      <c r="BT268" s="129">
        <v>-0.25</v>
      </c>
      <c r="BU268" s="129">
        <v>-0.88</v>
      </c>
      <c r="BV268" s="129">
        <v>0.66</v>
      </c>
      <c r="BW268" s="129">
        <v>1.44</v>
      </c>
      <c r="BX268" s="129">
        <v>0.81000000000000016</v>
      </c>
      <c r="BY268" s="129">
        <v>-0.44999999999999996</v>
      </c>
      <c r="BZ268" s="129">
        <v>0.14000000000000001</v>
      </c>
      <c r="CA268" s="129">
        <v>-0.19999999999999998</v>
      </c>
      <c r="CB268" s="129">
        <v>0.06</v>
      </c>
      <c r="CC268" s="129">
        <v>0.67999999999999994</v>
      </c>
      <c r="CD268" s="129">
        <v>1.37</v>
      </c>
      <c r="CE268" s="129">
        <v>0.52</v>
      </c>
      <c r="CF268" s="129">
        <v>0.69</v>
      </c>
      <c r="CG268" s="129">
        <v>-0.23999999999999996</v>
      </c>
      <c r="CH268" s="129">
        <v>0.65</v>
      </c>
      <c r="CI268" s="129">
        <v>-0.43</v>
      </c>
      <c r="CJ268" s="129">
        <v>-0.13</v>
      </c>
      <c r="CK268" s="129">
        <v>0.95</v>
      </c>
      <c r="CL268" s="129">
        <v>0.05</v>
      </c>
      <c r="CM268" s="129">
        <v>-0.38</v>
      </c>
      <c r="CN268" s="129">
        <v>-0.26</v>
      </c>
      <c r="CO268" s="129">
        <v>-0.14000000000000001</v>
      </c>
      <c r="CP268" s="129">
        <v>0.38000000000000006</v>
      </c>
      <c r="CQ268" s="129">
        <v>-0.19000000000000003</v>
      </c>
      <c r="CR268" s="129">
        <v>0.55000000000000004</v>
      </c>
      <c r="CS268" s="129">
        <v>0.4</v>
      </c>
      <c r="CT268" s="129">
        <v>-0.26</v>
      </c>
      <c r="CU268" s="129">
        <v>0.16</v>
      </c>
      <c r="CV268" s="129">
        <v>-0.3</v>
      </c>
      <c r="CW268" s="129">
        <v>1.1599999999999999</v>
      </c>
      <c r="CX268" s="129">
        <v>0.37</v>
      </c>
      <c r="CY268" s="129">
        <v>-0.34</v>
      </c>
      <c r="CZ268" s="129">
        <v>0.43</v>
      </c>
      <c r="DA268" s="129">
        <v>1.65</v>
      </c>
      <c r="DB268" s="129">
        <v>0.61</v>
      </c>
      <c r="DC268" s="129">
        <v>0.85</v>
      </c>
      <c r="DD268" s="129">
        <v>-0.24</v>
      </c>
      <c r="DE268" s="129">
        <v>2.04</v>
      </c>
      <c r="DF268" s="129">
        <v>-0.67</v>
      </c>
      <c r="DG268" s="129">
        <v>-0.44</v>
      </c>
      <c r="DH268" s="129">
        <v>0.83</v>
      </c>
      <c r="DI268" s="129">
        <v>0.52</v>
      </c>
      <c r="DJ268" s="129">
        <v>-0.25000000000000006</v>
      </c>
      <c r="DK268" s="129">
        <v>0.41999999999999993</v>
      </c>
      <c r="DL268" s="129">
        <v>0.50000000000000011</v>
      </c>
      <c r="DM268" s="129">
        <v>-0.7</v>
      </c>
      <c r="DN268" s="129">
        <v>-0.67</v>
      </c>
      <c r="DO268" s="129">
        <v>0.52</v>
      </c>
      <c r="DP268" s="129">
        <v>-0.14000000000000004</v>
      </c>
      <c r="DQ268" s="129">
        <v>0.87</v>
      </c>
      <c r="DR268" s="129">
        <v>0.29999999999999993</v>
      </c>
      <c r="DS268" s="129">
        <v>0.34</v>
      </c>
      <c r="DT268" s="129">
        <v>0.78</v>
      </c>
      <c r="DU268" s="129">
        <v>0.2</v>
      </c>
      <c r="DV268" s="129">
        <v>0.3</v>
      </c>
      <c r="DW268" s="129">
        <v>0.24</v>
      </c>
      <c r="DX268" s="129">
        <v>-0.22</v>
      </c>
      <c r="DY268" s="129">
        <v>-0.09</v>
      </c>
      <c r="DZ268" s="129">
        <v>-2.9999999999999995E-2</v>
      </c>
      <c r="EA268" s="129">
        <v>-0.3</v>
      </c>
      <c r="EB268" s="129">
        <v>1.18</v>
      </c>
      <c r="EC268" s="129">
        <v>0.84999999999999987</v>
      </c>
      <c r="ED268" s="129">
        <v>0.78</v>
      </c>
      <c r="EE268" s="129">
        <v>0.01</v>
      </c>
      <c r="EF268" s="129">
        <v>0.28000000000000003</v>
      </c>
      <c r="EG268" s="129">
        <v>-0.04</v>
      </c>
      <c r="EH268" s="129">
        <v>0.28999999999999998</v>
      </c>
      <c r="EI268" s="129">
        <v>-0.31</v>
      </c>
      <c r="EJ268" s="129">
        <v>0.16</v>
      </c>
      <c r="EK268" s="129">
        <v>0.5</v>
      </c>
      <c r="EL268" s="129">
        <v>1.32</v>
      </c>
      <c r="EM268" s="129">
        <v>-5.9999999999999991E-2</v>
      </c>
      <c r="EN268" s="129">
        <v>0.19</v>
      </c>
      <c r="EO268" s="129">
        <v>0.87</v>
      </c>
      <c r="EP268" s="129">
        <v>0.47</v>
      </c>
      <c r="EQ268" s="129">
        <v>-1.0900000000000003</v>
      </c>
      <c r="ER268" s="129">
        <v>0.27</v>
      </c>
      <c r="ES268" s="129">
        <v>0.82</v>
      </c>
      <c r="ET268" s="129">
        <v>0.48</v>
      </c>
      <c r="EU268" s="129">
        <v>-0.71</v>
      </c>
      <c r="EV268">
        <f>100*SUMIF('12pxv'!$E$39:$E$492,$A268,'12pxv'!H$39:H$492)/sub_peso!EV268</f>
        <v>-1.43</v>
      </c>
      <c r="EW268">
        <f>100*SUMIF('12pxv'!$E$39:$E$492,$A268,'12pxv'!I$39:I$492)/sub_peso!EW268</f>
        <v>1.66</v>
      </c>
      <c r="EX268">
        <f>100*SUMIF('12pxv'!$E$39:$E$492,$A268,'12pxv'!J$39:J$492)/sub_peso!EX268</f>
        <v>0.01</v>
      </c>
      <c r="EY268">
        <f>100*SUMIF('12pxv'!$E$39:$E$492,$A268,'12pxv'!K$39:K$492)/sub_peso!EY268</f>
        <v>-0.15</v>
      </c>
      <c r="EZ268">
        <f>100*SUMIF('12pxv'!$E$39:$E$492,$A268,'12pxv'!L$39:L$492)/sub_peso!EZ268</f>
        <v>0.28000000000000003</v>
      </c>
      <c r="FA268">
        <f>100*SUMIF('12pxv'!$E$39:$E$492,$A268,'12pxv'!M$39:M$492)/sub_peso!FA268</f>
        <v>0.24000000000000002</v>
      </c>
      <c r="FB268">
        <f>100*SUMIF('12pxv'!$E$39:$E$492,$A268,'12pxv'!N$39:N$492)/sub_peso!FB268</f>
        <v>-0.69</v>
      </c>
      <c r="FC268">
        <f>100*SUMIF('12pxv'!$E$39:$E$492,$A268,'12pxv'!O$39:O$492)/sub_peso!FC268</f>
        <v>0.54</v>
      </c>
      <c r="FD268">
        <f>100*SUMIF('12pxv'!$E$39:$E$492,$A268,'12pxv'!P$39:P$492)/sub_peso!FD268</f>
        <v>-0.16</v>
      </c>
      <c r="FE268">
        <f>100*SUMIF('12pxv'!$E$39:$E$492,$A268,'12pxv'!Q$39:Q$492)/sub_peso!FE268</f>
        <v>0.39999999999999997</v>
      </c>
      <c r="FF268">
        <f>100*SUMIF('12pxv'!$E$39:$E$492,$A268,'12pxv'!R$39:R$492)/sub_peso!FF268</f>
        <v>0.11999999999999998</v>
      </c>
      <c r="FG268">
        <f>100*SUMIF('12pxv'!$E$39:$E$492,$A268,'12pxv'!S$39:S$492)/sub_peso!FG268</f>
        <v>1.41</v>
      </c>
      <c r="FH268">
        <f>100*SUMIF('12pxv'!$E$39:$E$492,$A268,'12pxv'!T$39:T$492)/sub_peso!FH268</f>
        <v>1.84</v>
      </c>
      <c r="FI268">
        <f>100*SUMIF('12pxv'!$E$39:$E$492,$A268,'12pxv'!U$39:U$492)/sub_peso!FI268</f>
        <v>1.6199999999999999</v>
      </c>
      <c r="FJ268">
        <f>100*SUMIF('12pxv'!$E$39:$E$492,$A268,'12pxv'!V$39:V$492)/sub_peso!FJ268</f>
        <v>0.15</v>
      </c>
      <c r="FK268">
        <f>100*SUMIF('12pxv'!$E$39:$E$492,$A268,'12pxv'!W$39:W$492)/sub_peso!FK268</f>
        <v>-0.25</v>
      </c>
      <c r="FL268">
        <f>100*SUMIF('12pxv'!$E$39:$E$492,$A268,'12pxv'!X$39:X$492)/sub_peso!FL268</f>
        <v>1.6100000000000003</v>
      </c>
      <c r="FM268">
        <f>100*SUMIF('12pxv'!$E$39:$E$492,$A268,'12pxv'!Y$39:Y$492)/sub_peso!FM268</f>
        <v>0.87000000000000011</v>
      </c>
      <c r="FN268">
        <f>100*SUMIF('12pxv'!$E$39:$E$492,$A268,'12pxv'!Z$39:Z$492)/sub_peso!FN268</f>
        <v>0.46</v>
      </c>
      <c r="FO268">
        <f>100*SUMIF('12pxv'!$E$39:$E$492,$A268,'12pxv'!AA$39:AA$492)/sub_peso!FO268</f>
        <v>0.59</v>
      </c>
      <c r="FP268">
        <f>100*SUMIF('12pxv'!$E$39:$E$492,$A268,'12pxv'!AB$39:AB$492)/sub_peso!FP268</f>
        <v>0.65</v>
      </c>
      <c r="FQ268">
        <f>100*SUMIF('12pxv'!$E$39:$E$492,$A268,'12pxv'!AC$39:AC$492)/sub_peso!FQ268</f>
        <v>0.39</v>
      </c>
      <c r="FR268">
        <f>100*SUMIF('12pxv'!$E$39:$E$492,$A268,'12pxv'!AD$39:AD$492)/sub_peso!FR268</f>
        <v>-0.13</v>
      </c>
      <c r="FS268">
        <f>100*SUMIF('12pxv'!$E$39:$E$492,$A268,'12pxv'!AE$39:AE$492)/sub_peso!FS268</f>
        <v>0.55000000000000004</v>
      </c>
      <c r="FT268">
        <f>100*SUMIF('12pxv'!$E$39:$E$492,$A268,'12pxv'!AF$39:AF$492)/sub_peso!FT268</f>
        <v>-1.47</v>
      </c>
      <c r="FU268">
        <f>100*SUMIF('12pxv'!$E$39:$E$492,$A268,'12pxv'!AG$39:AG$492)/sub_peso!FU268</f>
        <v>3.7299999999999995</v>
      </c>
      <c r="FV268">
        <f>100*SUMIF('12pxv'!$E$39:$E$492,$A268,'12pxv'!AH$39:AH$492)/sub_peso!FV268</f>
        <v>0.38</v>
      </c>
      <c r="FW268">
        <f>100*SUMIF('12pxv'!$E$39:$E$492,$A268,'12pxv'!AI$39:AI$492)/sub_peso!FW268</f>
        <v>-0.15</v>
      </c>
      <c r="FX268">
        <f>100*SUMIF('12pxv'!$E$39:$E$492,$A268,'12pxv'!AJ$39:AJ$492)/sub_peso!FX268</f>
        <v>1.04</v>
      </c>
      <c r="FY268">
        <f>100*SUMIF('12pxv'!$E$39:$E$492,$A268,'12pxv'!AK$39:AK$492)/sub_peso!FY268</f>
        <v>0.81</v>
      </c>
      <c r="FZ268">
        <f>100*SUMIF('12pxv'!$E$39:$E$492,$A268,'12pxv'!AL$39:AL$492)/sub_peso!FZ268</f>
        <v>1.19</v>
      </c>
      <c r="GA268">
        <f>100*SUMIF('12pxv'!$E$39:$E$492,$A268,'12pxv'!AM$39:AM$492)/sub_peso!GA268</f>
        <v>0.40000000000000008</v>
      </c>
      <c r="GB268">
        <f>100*SUMIF('12pxv'!$E$39:$E$492,$A268,'12pxv'!AN$39:AN$492)/sub_peso!GB268</f>
        <v>-0.12</v>
      </c>
    </row>
    <row r="269" spans="1:184" x14ac:dyDescent="0.25">
      <c r="A269" s="60">
        <v>6301014</v>
      </c>
      <c r="B269" s="56" t="s">
        <v>271</v>
      </c>
      <c r="C269" s="129">
        <v>0.04</v>
      </c>
      <c r="D269" s="129">
        <v>0.22999999999999998</v>
      </c>
      <c r="E269" s="129">
        <v>-0.45999999999999996</v>
      </c>
      <c r="F269" s="129">
        <v>0.28999999999999998</v>
      </c>
      <c r="G269" s="129">
        <v>0.23000000000000004</v>
      </c>
      <c r="H269" s="129">
        <v>0.23</v>
      </c>
      <c r="I269" s="129">
        <v>2.19</v>
      </c>
      <c r="J269" s="129">
        <v>0.15</v>
      </c>
      <c r="K269" s="129">
        <v>2.25</v>
      </c>
      <c r="L269" s="129">
        <v>1.78</v>
      </c>
      <c r="M269" s="129">
        <v>2.4700000000000002</v>
      </c>
      <c r="N269" s="129">
        <v>1.58</v>
      </c>
      <c r="O269" s="129">
        <v>0.62</v>
      </c>
      <c r="P269" s="129">
        <v>0.81999999999999984</v>
      </c>
      <c r="Q269" s="129">
        <v>-0.04</v>
      </c>
      <c r="R269" s="129">
        <v>0.68</v>
      </c>
      <c r="S269" s="129">
        <v>0.33</v>
      </c>
      <c r="T269" s="129">
        <v>0.01</v>
      </c>
      <c r="U269" s="129">
        <v>0.02</v>
      </c>
      <c r="V269" s="129">
        <v>1.8800000000000001</v>
      </c>
      <c r="W269" s="129">
        <v>0.77</v>
      </c>
      <c r="X269" s="129">
        <v>2.19</v>
      </c>
      <c r="Y269" s="129">
        <v>2.8100000000000005</v>
      </c>
      <c r="Z269" s="129">
        <v>1.4400000000000002</v>
      </c>
      <c r="AA269" s="129">
        <v>0.28999999999999998</v>
      </c>
      <c r="AB269" s="129">
        <v>0.76</v>
      </c>
      <c r="AC269" s="129">
        <v>9.9999999999999992E-2</v>
      </c>
      <c r="AD269" s="129">
        <v>-0.44</v>
      </c>
      <c r="AE269" s="129">
        <v>0.35</v>
      </c>
      <c r="AF269" s="129">
        <v>-0.14000000000000001</v>
      </c>
      <c r="AG269" s="129">
        <v>0.44</v>
      </c>
      <c r="AH269" s="129">
        <v>1.23</v>
      </c>
      <c r="AI269" s="129">
        <v>3.17</v>
      </c>
      <c r="AJ269" s="129">
        <v>0.6</v>
      </c>
      <c r="AK269" s="129">
        <v>0.88</v>
      </c>
      <c r="AL269" s="129">
        <v>0.24</v>
      </c>
      <c r="AM269" s="129">
        <v>0.32</v>
      </c>
      <c r="AN269" s="129">
        <v>1.9600000000000002</v>
      </c>
      <c r="AO269" s="129">
        <v>0.61</v>
      </c>
      <c r="AP269" s="129">
        <v>1.04</v>
      </c>
      <c r="AQ269" s="129">
        <v>2.19</v>
      </c>
      <c r="AR269" s="129">
        <v>1.99</v>
      </c>
      <c r="AS269" s="129">
        <v>1.78</v>
      </c>
      <c r="AT269" s="129">
        <v>3.33</v>
      </c>
      <c r="AU269" s="129">
        <v>2.2599999999999998</v>
      </c>
      <c r="AV269" s="129">
        <v>1.81</v>
      </c>
      <c r="AW269" s="129">
        <v>1.64</v>
      </c>
      <c r="AX269" s="129">
        <v>2.09</v>
      </c>
      <c r="AY269" s="129">
        <v>0.27</v>
      </c>
      <c r="AZ269" s="129">
        <v>0.17</v>
      </c>
      <c r="BA269" s="129">
        <v>1.18</v>
      </c>
      <c r="BB269" s="129">
        <v>-0.13</v>
      </c>
      <c r="BC269" s="129">
        <v>-0.94</v>
      </c>
      <c r="BD269" s="129">
        <v>0.57999999999999996</v>
      </c>
      <c r="BE269" s="129">
        <v>-0.28000000000000003</v>
      </c>
      <c r="BF269" s="129">
        <v>-0.43</v>
      </c>
      <c r="BG269" s="129">
        <v>0.08</v>
      </c>
      <c r="BH269" s="129">
        <v>0.04</v>
      </c>
      <c r="BI269" s="129">
        <v>0.97</v>
      </c>
      <c r="BJ269" s="129">
        <v>0.85</v>
      </c>
      <c r="BK269" s="129">
        <v>1.24</v>
      </c>
      <c r="BL269" s="129">
        <v>-0.46999999999999992</v>
      </c>
      <c r="BM269" s="129">
        <v>0.18999999999999997</v>
      </c>
      <c r="BN269" s="129">
        <v>1.06</v>
      </c>
      <c r="BO269" s="129">
        <v>0.18000000000000002</v>
      </c>
      <c r="BP269" s="129">
        <v>-0.87000000000000011</v>
      </c>
      <c r="BQ269" s="129">
        <v>-0.31</v>
      </c>
      <c r="BR269" s="129">
        <v>-0.02</v>
      </c>
      <c r="BS269" s="129">
        <v>0.12</v>
      </c>
      <c r="BT269" s="129">
        <v>-0.70000000000000007</v>
      </c>
      <c r="BU269" s="129">
        <v>0.74</v>
      </c>
      <c r="BV269" s="129">
        <v>0.21</v>
      </c>
      <c r="BW269" s="129">
        <v>-0.12000000000000001</v>
      </c>
      <c r="BX269" s="129">
        <v>0.41</v>
      </c>
      <c r="BY269" s="129">
        <v>1.5800000000000003</v>
      </c>
      <c r="BZ269" s="129">
        <v>0.87</v>
      </c>
      <c r="CA269" s="129">
        <v>-0.34</v>
      </c>
      <c r="CB269" s="129">
        <v>0.21999999999999997</v>
      </c>
      <c r="CC269" s="129">
        <v>0.2</v>
      </c>
      <c r="CD269" s="129">
        <v>0.41</v>
      </c>
      <c r="CE269" s="129">
        <v>0</v>
      </c>
      <c r="CF269" s="129">
        <v>0.17</v>
      </c>
      <c r="CG269" s="129">
        <v>-0.18</v>
      </c>
      <c r="CH269" s="129">
        <v>0.31</v>
      </c>
      <c r="CI269" s="129">
        <v>0.62</v>
      </c>
      <c r="CJ269" s="129">
        <v>0.22999999999999998</v>
      </c>
      <c r="CK269" s="129">
        <v>-4.9999999999999996E-2</v>
      </c>
      <c r="CL269" s="129">
        <v>0.25</v>
      </c>
      <c r="CM269" s="129">
        <v>0.14000000000000001</v>
      </c>
      <c r="CN269" s="129">
        <v>0.01</v>
      </c>
      <c r="CO269" s="129">
        <v>-0.17</v>
      </c>
      <c r="CP269" s="129">
        <v>0.36000000000000004</v>
      </c>
      <c r="CQ269" s="129">
        <v>-1.9999999999999997E-2</v>
      </c>
      <c r="CR269" s="129">
        <v>0.99</v>
      </c>
      <c r="CS269" s="129">
        <v>1.37</v>
      </c>
      <c r="CT269" s="129">
        <v>1.37</v>
      </c>
      <c r="CU269" s="129">
        <v>0.23</v>
      </c>
      <c r="CV269" s="129">
        <v>1.06</v>
      </c>
      <c r="CW269" s="129">
        <v>0.37</v>
      </c>
      <c r="CX269" s="129">
        <v>-0.13</v>
      </c>
      <c r="CY269" s="129">
        <v>0.4</v>
      </c>
      <c r="CZ269" s="129">
        <v>0.14999999999999997</v>
      </c>
      <c r="DA269" s="129">
        <v>-0.99</v>
      </c>
      <c r="DB269" s="129">
        <v>0.03</v>
      </c>
      <c r="DC269" s="129">
        <v>1.95</v>
      </c>
      <c r="DD269" s="129">
        <v>2.08</v>
      </c>
      <c r="DE269" s="129">
        <v>1.28</v>
      </c>
      <c r="DF269" s="129">
        <v>1.03</v>
      </c>
      <c r="DG269" s="129">
        <v>0.90000000000000013</v>
      </c>
      <c r="DH269" s="129">
        <v>1.1399999999999999</v>
      </c>
      <c r="DI269" s="129">
        <v>1</v>
      </c>
      <c r="DJ269" s="129">
        <v>0.49000000000000005</v>
      </c>
      <c r="DK269" s="129">
        <v>0.83</v>
      </c>
      <c r="DL269" s="129">
        <v>0.46</v>
      </c>
      <c r="DM269" s="129">
        <v>0.86</v>
      </c>
      <c r="DN269" s="129">
        <v>0.22000000000000003</v>
      </c>
      <c r="DO269" s="129">
        <v>0.72</v>
      </c>
      <c r="DP269" s="129">
        <v>0.7</v>
      </c>
      <c r="DQ269" s="129">
        <v>0.72000000000000008</v>
      </c>
      <c r="DR269" s="129">
        <v>0.13</v>
      </c>
      <c r="DS269" s="129">
        <v>-0.22000000000000003</v>
      </c>
      <c r="DT269" s="129">
        <v>-0.17</v>
      </c>
      <c r="DU269" s="129">
        <v>0.23</v>
      </c>
      <c r="DV269" s="129">
        <v>0.05</v>
      </c>
      <c r="DW269" s="129">
        <v>0.22</v>
      </c>
      <c r="DX269" s="129">
        <v>-0.24</v>
      </c>
      <c r="DY269" s="129">
        <v>-0.15000000000000002</v>
      </c>
      <c r="DZ269" s="129">
        <v>-0.33</v>
      </c>
      <c r="EA269" s="129">
        <v>0.31</v>
      </c>
      <c r="EB269" s="129">
        <v>-0.37</v>
      </c>
      <c r="EC269" s="129">
        <v>-0.22</v>
      </c>
      <c r="ED269" s="129">
        <v>0.58999999999999986</v>
      </c>
      <c r="EE269" s="129">
        <v>-0.93</v>
      </c>
      <c r="EF269" s="129">
        <v>-0.31</v>
      </c>
      <c r="EG269" s="129">
        <v>0.94999999999999984</v>
      </c>
      <c r="EH269" s="129">
        <v>-0.14000000000000001</v>
      </c>
      <c r="EI269" s="129">
        <v>0.34</v>
      </c>
      <c r="EJ269" s="129">
        <v>0.02</v>
      </c>
      <c r="EK269" s="129">
        <v>0.85000000000000009</v>
      </c>
      <c r="EL269" s="129">
        <v>0.82</v>
      </c>
      <c r="EM269" s="129">
        <v>-1.1299999999999999</v>
      </c>
      <c r="EN269" s="129">
        <v>-0.29999999999999993</v>
      </c>
      <c r="EO269" s="129">
        <v>0.92</v>
      </c>
      <c r="EP269" s="129">
        <v>-0.35999999999999993</v>
      </c>
      <c r="EQ269" s="129">
        <v>1</v>
      </c>
      <c r="ER269" s="129">
        <v>0.62999999999999989</v>
      </c>
      <c r="ES269" s="129">
        <v>0.70999999999999985</v>
      </c>
      <c r="ET269" s="129">
        <v>0.21999999999999997</v>
      </c>
      <c r="EU269" s="129">
        <v>-0.47</v>
      </c>
      <c r="EV269">
        <f>100*SUMIF('12pxv'!$E$39:$E$492,$A269,'12pxv'!H$39:H$492)/sub_peso!EV269</f>
        <v>1.31</v>
      </c>
      <c r="EW269">
        <f>100*SUMIF('12pxv'!$E$39:$E$492,$A269,'12pxv'!I$39:I$492)/sub_peso!EW269</f>
        <v>2.0000000000000004E-2</v>
      </c>
      <c r="EX269">
        <f>100*SUMIF('12pxv'!$E$39:$E$492,$A269,'12pxv'!J$39:J$492)/sub_peso!EX269</f>
        <v>0.84</v>
      </c>
      <c r="EY269">
        <f>100*SUMIF('12pxv'!$E$39:$E$492,$A269,'12pxv'!K$39:K$492)/sub_peso!EY269</f>
        <v>1.79</v>
      </c>
      <c r="EZ269">
        <f>100*SUMIF('12pxv'!$E$39:$E$492,$A269,'12pxv'!L$39:L$492)/sub_peso!EZ269</f>
        <v>1.07</v>
      </c>
      <c r="FA269">
        <f>100*SUMIF('12pxv'!$E$39:$E$492,$A269,'12pxv'!M$39:M$492)/sub_peso!FA269</f>
        <v>0.14000000000000004</v>
      </c>
      <c r="FB269">
        <f>100*SUMIF('12pxv'!$E$39:$E$492,$A269,'12pxv'!N$39:N$492)/sub_peso!FB269</f>
        <v>-0.14000000000000004</v>
      </c>
      <c r="FC269">
        <f>100*SUMIF('12pxv'!$E$39:$E$492,$A269,'12pxv'!O$39:O$492)/sub_peso!FC269</f>
        <v>1.23</v>
      </c>
      <c r="FD269">
        <f>100*SUMIF('12pxv'!$E$39:$E$492,$A269,'12pxv'!P$39:P$492)/sub_peso!FD269</f>
        <v>1.51</v>
      </c>
      <c r="FE269">
        <f>100*SUMIF('12pxv'!$E$39:$E$492,$A269,'12pxv'!Q$39:Q$492)/sub_peso!FE269</f>
        <v>1.79</v>
      </c>
      <c r="FF269">
        <f>100*SUMIF('12pxv'!$E$39:$E$492,$A269,'12pxv'!R$39:R$492)/sub_peso!FF269</f>
        <v>0.66</v>
      </c>
      <c r="FG269">
        <f>100*SUMIF('12pxv'!$E$39:$E$492,$A269,'12pxv'!S$39:S$492)/sub_peso!FG269</f>
        <v>0.94</v>
      </c>
      <c r="FH269">
        <f>100*SUMIF('12pxv'!$E$39:$E$492,$A269,'12pxv'!T$39:T$492)/sub_peso!FH269</f>
        <v>1.33</v>
      </c>
      <c r="FI269">
        <f>100*SUMIF('12pxv'!$E$39:$E$492,$A269,'12pxv'!U$39:U$492)/sub_peso!FI269</f>
        <v>0.16</v>
      </c>
      <c r="FJ269">
        <f>100*SUMIF('12pxv'!$E$39:$E$492,$A269,'12pxv'!V$39:V$492)/sub_peso!FJ269</f>
        <v>1.68</v>
      </c>
      <c r="FK269">
        <f>100*SUMIF('12pxv'!$E$39:$E$492,$A269,'12pxv'!W$39:W$492)/sub_peso!FK269</f>
        <v>1.81</v>
      </c>
      <c r="FL269">
        <f>100*SUMIF('12pxv'!$E$39:$E$492,$A269,'12pxv'!X$39:X$492)/sub_peso!FL269</f>
        <v>0.35</v>
      </c>
      <c r="FM269">
        <f>100*SUMIF('12pxv'!$E$39:$E$492,$A269,'12pxv'!Y$39:Y$492)/sub_peso!FM269</f>
        <v>0.64999999999999991</v>
      </c>
      <c r="FN269">
        <f>100*SUMIF('12pxv'!$E$39:$E$492,$A269,'12pxv'!Z$39:Z$492)/sub_peso!FN269</f>
        <v>0.24999999999999997</v>
      </c>
      <c r="FO269">
        <f>100*SUMIF('12pxv'!$E$39:$E$492,$A269,'12pxv'!AA$39:AA$492)/sub_peso!FO269</f>
        <v>0.55000000000000004</v>
      </c>
      <c r="FP269">
        <f>100*SUMIF('12pxv'!$E$39:$E$492,$A269,'12pxv'!AB$39:AB$492)/sub_peso!FP269</f>
        <v>0.23</v>
      </c>
      <c r="FQ269">
        <f>100*SUMIF('12pxv'!$E$39:$E$492,$A269,'12pxv'!AC$39:AC$492)/sub_peso!FQ269</f>
        <v>0.78</v>
      </c>
      <c r="FR269">
        <f>100*SUMIF('12pxv'!$E$39:$E$492,$A269,'12pxv'!AD$39:AD$492)/sub_peso!FR269</f>
        <v>5.9999999999999991E-2</v>
      </c>
      <c r="FS269">
        <f>100*SUMIF('12pxv'!$E$39:$E$492,$A269,'12pxv'!AE$39:AE$492)/sub_peso!FS269</f>
        <v>0.69</v>
      </c>
      <c r="FT269">
        <f>100*SUMIF('12pxv'!$E$39:$E$492,$A269,'12pxv'!AF$39:AF$492)/sub_peso!FT269</f>
        <v>0.64</v>
      </c>
      <c r="FU269">
        <f>100*SUMIF('12pxv'!$E$39:$E$492,$A269,'12pxv'!AG$39:AG$492)/sub_peso!FU269</f>
        <v>-0.01</v>
      </c>
      <c r="FV269">
        <f>100*SUMIF('12pxv'!$E$39:$E$492,$A269,'12pxv'!AH$39:AH$492)/sub_peso!FV269</f>
        <v>0.62999999999999989</v>
      </c>
      <c r="FW269">
        <f>100*SUMIF('12pxv'!$E$39:$E$492,$A269,'12pxv'!AI$39:AI$492)/sub_peso!FW269</f>
        <v>1.38</v>
      </c>
      <c r="FX269">
        <f>100*SUMIF('12pxv'!$E$39:$E$492,$A269,'12pxv'!AJ$39:AJ$492)/sub_peso!FX269</f>
        <v>0.55999999999999994</v>
      </c>
      <c r="FY269">
        <f>100*SUMIF('12pxv'!$E$39:$E$492,$A269,'12pxv'!AK$39:AK$492)/sub_peso!FY269</f>
        <v>1.03</v>
      </c>
      <c r="FZ269">
        <f>100*SUMIF('12pxv'!$E$39:$E$492,$A269,'12pxv'!AL$39:AL$492)/sub_peso!FZ269</f>
        <v>1.1000000000000001</v>
      </c>
      <c r="GA269">
        <f>100*SUMIF('12pxv'!$E$39:$E$492,$A269,'12pxv'!AM$39:AM$492)/sub_peso!GA269</f>
        <v>0.65</v>
      </c>
      <c r="GB269">
        <f>100*SUMIF('12pxv'!$E$39:$E$492,$A269,'12pxv'!AN$39:AN$492)/sub_peso!GB269</f>
        <v>0.75</v>
      </c>
    </row>
    <row r="270" spans="1:184" x14ac:dyDescent="0.25">
      <c r="A270" s="60">
        <v>6301015</v>
      </c>
      <c r="B270" s="56" t="s">
        <v>272</v>
      </c>
      <c r="C270" s="129">
        <v>0.79000000000000015</v>
      </c>
      <c r="D270" s="129">
        <v>1.57</v>
      </c>
      <c r="E270" s="129">
        <v>0.49</v>
      </c>
      <c r="F270" s="129">
        <v>0.42999999999999994</v>
      </c>
      <c r="G270" s="129">
        <v>0.63</v>
      </c>
      <c r="H270" s="129">
        <v>-0.1</v>
      </c>
      <c r="I270" s="129">
        <v>1.3</v>
      </c>
      <c r="J270" s="129">
        <v>1.08</v>
      </c>
      <c r="K270" s="129">
        <v>0.85000000000000009</v>
      </c>
      <c r="L270" s="129">
        <v>-0.28000000000000003</v>
      </c>
      <c r="M270" s="129">
        <v>-0.61</v>
      </c>
      <c r="N270" s="129">
        <v>0.57999999999999996</v>
      </c>
      <c r="O270" s="129">
        <v>-0.59</v>
      </c>
      <c r="P270" s="129">
        <v>0.59</v>
      </c>
      <c r="Q270" s="129">
        <v>0</v>
      </c>
      <c r="R270" s="129">
        <v>0.74</v>
      </c>
      <c r="S270" s="129">
        <v>-0.73</v>
      </c>
      <c r="T270" s="129">
        <v>0.56000000000000005</v>
      </c>
      <c r="U270" s="129">
        <v>-0.69</v>
      </c>
      <c r="V270" s="129">
        <v>-0.27</v>
      </c>
      <c r="W270" s="129">
        <v>1.03</v>
      </c>
      <c r="X270" s="129">
        <v>-0.14000000000000001</v>
      </c>
      <c r="Y270" s="129">
        <v>1.62</v>
      </c>
      <c r="Z270" s="129">
        <v>7.0000000000000007E-2</v>
      </c>
      <c r="AA270" s="129">
        <v>0.48999999999999994</v>
      </c>
      <c r="AB270" s="129">
        <v>1.1000000000000001</v>
      </c>
      <c r="AC270" s="129">
        <v>-0.28999999999999998</v>
      </c>
      <c r="AD270" s="129">
        <v>-1.27</v>
      </c>
      <c r="AE270" s="129">
        <v>2.0299999999999998</v>
      </c>
      <c r="AF270" s="129">
        <v>0.46</v>
      </c>
      <c r="AG270" s="129">
        <v>-1.7699999999999998</v>
      </c>
      <c r="AH270" s="129">
        <v>1.35</v>
      </c>
      <c r="AI270" s="129">
        <v>0.55000000000000004</v>
      </c>
      <c r="AJ270" s="129">
        <v>1.34</v>
      </c>
      <c r="AK270" s="129">
        <v>0.06</v>
      </c>
      <c r="AL270" s="129">
        <v>1.35</v>
      </c>
      <c r="AM270" s="129">
        <v>-1.05</v>
      </c>
      <c r="AN270" s="129">
        <v>-0.22000000000000003</v>
      </c>
      <c r="AO270" s="129">
        <v>1.05</v>
      </c>
      <c r="AP270" s="129">
        <v>0.76000000000000012</v>
      </c>
      <c r="AQ270" s="129">
        <v>-0.14000000000000001</v>
      </c>
      <c r="AR270" s="129">
        <v>-0.41</v>
      </c>
      <c r="AS270" s="129">
        <v>1.1399999999999999</v>
      </c>
      <c r="AT270" s="129">
        <v>0.86</v>
      </c>
      <c r="AU270" s="129">
        <v>2.3199999999999998</v>
      </c>
      <c r="AV270" s="129">
        <v>0.84</v>
      </c>
      <c r="AW270" s="129">
        <v>0.9</v>
      </c>
      <c r="AX270" s="129">
        <v>0.89999999999999991</v>
      </c>
      <c r="AY270" s="129">
        <v>0.56999999999999984</v>
      </c>
      <c r="AZ270" s="129">
        <v>-6.0000000000000005E-2</v>
      </c>
      <c r="BA270" s="129">
        <v>0.56000000000000005</v>
      </c>
      <c r="BB270" s="129">
        <v>0.27</v>
      </c>
      <c r="BC270" s="129">
        <v>-0.24000000000000002</v>
      </c>
      <c r="BD270" s="129">
        <v>0.01</v>
      </c>
      <c r="BE270" s="129">
        <v>-0.11999999999999998</v>
      </c>
      <c r="BF270" s="129">
        <v>1.0399999999999998</v>
      </c>
      <c r="BG270" s="129">
        <v>3.22</v>
      </c>
      <c r="BH270" s="129">
        <v>0.27999999999999997</v>
      </c>
      <c r="BI270" s="129">
        <v>0.01</v>
      </c>
      <c r="BJ270" s="129">
        <v>-0.36</v>
      </c>
      <c r="BK270" s="129">
        <v>-0.42</v>
      </c>
      <c r="BL270" s="129">
        <v>4.0000000000000008E-2</v>
      </c>
      <c r="BM270" s="129">
        <v>1.1200000000000001</v>
      </c>
      <c r="BN270" s="129">
        <v>0.28000000000000003</v>
      </c>
      <c r="BO270" s="129">
        <v>-0.95</v>
      </c>
      <c r="BP270" s="129">
        <v>-0.54</v>
      </c>
      <c r="BQ270" s="129">
        <v>-0.25</v>
      </c>
      <c r="BR270" s="129">
        <v>1.6200000000000003</v>
      </c>
      <c r="BS270" s="129">
        <v>1.76</v>
      </c>
      <c r="BT270" s="129">
        <v>0.13</v>
      </c>
      <c r="BU270" s="129">
        <v>0.76</v>
      </c>
      <c r="BV270" s="129">
        <v>-0.08</v>
      </c>
      <c r="BW270" s="129">
        <v>0.61999999999999988</v>
      </c>
      <c r="BX270" s="129">
        <v>2</v>
      </c>
      <c r="BY270" s="129">
        <v>0.55000000000000004</v>
      </c>
      <c r="BZ270" s="129">
        <v>-0.23</v>
      </c>
      <c r="CA270" s="129">
        <v>-0.21</v>
      </c>
      <c r="CB270" s="129">
        <v>1.1200000000000001</v>
      </c>
      <c r="CC270" s="129">
        <v>-0.17</v>
      </c>
      <c r="CD270" s="129">
        <v>5.9999999999999991E-2</v>
      </c>
      <c r="CE270" s="129">
        <v>0.13999999999999999</v>
      </c>
      <c r="CF270" s="129">
        <v>1.08</v>
      </c>
      <c r="CG270" s="129">
        <v>0.27</v>
      </c>
      <c r="CH270" s="129">
        <v>-1.2</v>
      </c>
      <c r="CI270" s="129">
        <v>0.85000000000000009</v>
      </c>
      <c r="CJ270" s="129">
        <v>-0.93</v>
      </c>
      <c r="CK270" s="129">
        <v>0.72</v>
      </c>
      <c r="CL270" s="129">
        <v>-1.08</v>
      </c>
      <c r="CM270" s="129">
        <v>-0.85</v>
      </c>
      <c r="CN270" s="129">
        <v>0.35</v>
      </c>
      <c r="CO270" s="129">
        <v>-0.14000000000000001</v>
      </c>
      <c r="CP270" s="129">
        <v>0.37</v>
      </c>
      <c r="CQ270" s="129">
        <v>0.39</v>
      </c>
      <c r="CR270" s="129">
        <v>0.61</v>
      </c>
      <c r="CS270" s="129">
        <v>0.25</v>
      </c>
      <c r="CT270" s="129">
        <v>1.08</v>
      </c>
      <c r="CU270" s="129">
        <v>-1.01</v>
      </c>
      <c r="CV270" s="129">
        <v>-0.45</v>
      </c>
      <c r="CW270" s="129">
        <v>-0.24</v>
      </c>
      <c r="CX270" s="129">
        <v>-1.3</v>
      </c>
      <c r="CY270" s="129">
        <v>-0.22</v>
      </c>
      <c r="CZ270" s="129">
        <v>1.28</v>
      </c>
      <c r="DA270" s="129">
        <v>-0.45000000000000007</v>
      </c>
      <c r="DB270" s="129">
        <v>-0.5</v>
      </c>
      <c r="DC270" s="129">
        <v>0.15</v>
      </c>
      <c r="DD270" s="129">
        <v>-0.33</v>
      </c>
      <c r="DE270" s="129">
        <v>-7.0000000000000007E-2</v>
      </c>
      <c r="DF270" s="129">
        <v>-0.82</v>
      </c>
      <c r="DG270" s="129">
        <v>-1.24</v>
      </c>
      <c r="DH270" s="129">
        <v>0.59</v>
      </c>
      <c r="DI270" s="129">
        <v>-1.46</v>
      </c>
      <c r="DJ270" s="129">
        <v>0.36</v>
      </c>
      <c r="DK270" s="129">
        <v>1.18</v>
      </c>
      <c r="DL270" s="129">
        <v>0.88000000000000012</v>
      </c>
      <c r="DM270" s="129">
        <v>2.5299999999999998</v>
      </c>
      <c r="DN270" s="129">
        <v>1.36</v>
      </c>
      <c r="DO270" s="129">
        <v>1.5299999999999998</v>
      </c>
      <c r="DP270" s="129">
        <v>1.35</v>
      </c>
      <c r="DQ270" s="129">
        <v>-0.67</v>
      </c>
      <c r="DR270" s="129">
        <v>0.36</v>
      </c>
      <c r="DS270" s="129">
        <v>-0.82</v>
      </c>
      <c r="DT270" s="129">
        <v>1.08</v>
      </c>
      <c r="DU270" s="129">
        <v>0.42</v>
      </c>
      <c r="DV270" s="129">
        <v>0.02</v>
      </c>
      <c r="DW270" s="129">
        <v>0.57999999999999996</v>
      </c>
      <c r="DX270" s="129">
        <v>0.45</v>
      </c>
      <c r="DY270" s="129">
        <v>0.11</v>
      </c>
      <c r="DZ270" s="129">
        <v>-0.27</v>
      </c>
      <c r="EA270" s="129">
        <v>-0.02</v>
      </c>
      <c r="EB270" s="129">
        <v>1.24</v>
      </c>
      <c r="EC270" s="129">
        <v>-1.26</v>
      </c>
      <c r="ED270" s="129">
        <v>1.05</v>
      </c>
      <c r="EE270" s="129">
        <v>0.22999999999999998</v>
      </c>
      <c r="EF270" s="129">
        <v>0.52</v>
      </c>
      <c r="EG270" s="129">
        <v>-0.28999999999999998</v>
      </c>
      <c r="EH270" s="129">
        <v>0.18999999999999997</v>
      </c>
      <c r="EI270" s="129">
        <v>0.21</v>
      </c>
      <c r="EJ270" s="129">
        <v>0.34</v>
      </c>
      <c r="EK270" s="129">
        <v>-0.24</v>
      </c>
      <c r="EL270" s="129">
        <v>1.26</v>
      </c>
      <c r="EM270" s="129">
        <v>-0.39</v>
      </c>
      <c r="EN270" s="129">
        <v>-0.54</v>
      </c>
      <c r="EO270" s="129">
        <v>-0.13</v>
      </c>
      <c r="EP270" s="129">
        <v>-0.51</v>
      </c>
      <c r="EQ270" s="129">
        <v>-0.36</v>
      </c>
      <c r="ER270" s="129">
        <v>-0.88</v>
      </c>
      <c r="ES270" s="129">
        <v>0.57999999999999996</v>
      </c>
      <c r="ET270" s="129">
        <v>0.12</v>
      </c>
      <c r="EU270" s="129">
        <v>1.7299999999999998</v>
      </c>
      <c r="EV270">
        <f>100*SUMIF('12pxv'!$E$39:$E$492,$A270,'12pxv'!H$39:H$492)/sub_peso!EV270</f>
        <v>0.72</v>
      </c>
      <c r="EW270">
        <f>100*SUMIF('12pxv'!$E$39:$E$492,$A270,'12pxv'!I$39:I$492)/sub_peso!EW270</f>
        <v>-2.3600000000000003</v>
      </c>
      <c r="EX270">
        <f>100*SUMIF('12pxv'!$E$39:$E$492,$A270,'12pxv'!J$39:J$492)/sub_peso!EX270</f>
        <v>0.66</v>
      </c>
      <c r="EY270">
        <f>100*SUMIF('12pxv'!$E$39:$E$492,$A270,'12pxv'!K$39:K$492)/sub_peso!EY270</f>
        <v>1.36</v>
      </c>
      <c r="EZ270">
        <f>100*SUMIF('12pxv'!$E$39:$E$492,$A270,'12pxv'!L$39:L$492)/sub_peso!EZ270</f>
        <v>-0.68</v>
      </c>
      <c r="FA270">
        <f>100*SUMIF('12pxv'!$E$39:$E$492,$A270,'12pxv'!M$39:M$492)/sub_peso!FA270</f>
        <v>0.95000000000000007</v>
      </c>
      <c r="FB270">
        <f>100*SUMIF('12pxv'!$E$39:$E$492,$A270,'12pxv'!N$39:N$492)/sub_peso!FB270</f>
        <v>0.55000000000000004</v>
      </c>
      <c r="FC270">
        <f>100*SUMIF('12pxv'!$E$39:$E$492,$A270,'12pxv'!O$39:O$492)/sub_peso!FC270</f>
        <v>-1.17</v>
      </c>
      <c r="FD270">
        <f>100*SUMIF('12pxv'!$E$39:$E$492,$A270,'12pxv'!P$39:P$492)/sub_peso!FD270</f>
        <v>0.94</v>
      </c>
      <c r="FE270">
        <f>100*SUMIF('12pxv'!$E$39:$E$492,$A270,'12pxv'!Q$39:Q$492)/sub_peso!FE270</f>
        <v>-0.75</v>
      </c>
      <c r="FF270">
        <f>100*SUMIF('12pxv'!$E$39:$E$492,$A270,'12pxv'!R$39:R$492)/sub_peso!FF270</f>
        <v>0.97999999999999987</v>
      </c>
      <c r="FG270">
        <f>100*SUMIF('12pxv'!$E$39:$E$492,$A270,'12pxv'!S$39:S$492)/sub_peso!FG270</f>
        <v>-0.55000000000000004</v>
      </c>
      <c r="FH270">
        <f>100*SUMIF('12pxv'!$E$39:$E$492,$A270,'12pxv'!T$39:T$492)/sub_peso!FH270</f>
        <v>1.9</v>
      </c>
      <c r="FI270">
        <f>100*SUMIF('12pxv'!$E$39:$E$492,$A270,'12pxv'!U$39:U$492)/sub_peso!FI270</f>
        <v>-0.70999999999999985</v>
      </c>
      <c r="FJ270">
        <f>100*SUMIF('12pxv'!$E$39:$E$492,$A270,'12pxv'!V$39:V$492)/sub_peso!FJ270</f>
        <v>3.64</v>
      </c>
      <c r="FK270">
        <f>100*SUMIF('12pxv'!$E$39:$E$492,$A270,'12pxv'!W$39:W$492)/sub_peso!FK270</f>
        <v>-0.64</v>
      </c>
      <c r="FL270">
        <f>100*SUMIF('12pxv'!$E$39:$E$492,$A270,'12pxv'!X$39:X$492)/sub_peso!FL270</f>
        <v>-0.56000000000000005</v>
      </c>
      <c r="FM270">
        <f>100*SUMIF('12pxv'!$E$39:$E$492,$A270,'12pxv'!Y$39:Y$492)/sub_peso!FM270</f>
        <v>0.16</v>
      </c>
      <c r="FN270">
        <f>100*SUMIF('12pxv'!$E$39:$E$492,$A270,'12pxv'!Z$39:Z$492)/sub_peso!FN270</f>
        <v>2.4300000000000002</v>
      </c>
      <c r="FO270">
        <f>100*SUMIF('12pxv'!$E$39:$E$492,$A270,'12pxv'!AA$39:AA$492)/sub_peso!FO270</f>
        <v>-1.3</v>
      </c>
      <c r="FP270">
        <f>100*SUMIF('12pxv'!$E$39:$E$492,$A270,'12pxv'!AB$39:AB$492)/sub_peso!FP270</f>
        <v>0.13</v>
      </c>
      <c r="FQ270">
        <f>100*SUMIF('12pxv'!$E$39:$E$492,$A270,'12pxv'!AC$39:AC$492)/sub_peso!FQ270</f>
        <v>-0.5</v>
      </c>
      <c r="FR270">
        <f>100*SUMIF('12pxv'!$E$39:$E$492,$A270,'12pxv'!AD$39:AD$492)/sub_peso!FR270</f>
        <v>1.4</v>
      </c>
      <c r="FS270">
        <f>100*SUMIF('12pxv'!$E$39:$E$492,$A270,'12pxv'!AE$39:AE$492)/sub_peso!FS270</f>
        <v>2.21</v>
      </c>
      <c r="FT270">
        <f>100*SUMIF('12pxv'!$E$39:$E$492,$A270,'12pxv'!AF$39:AF$492)/sub_peso!FT270</f>
        <v>-0.65999999999999992</v>
      </c>
      <c r="FU270">
        <f>100*SUMIF('12pxv'!$E$39:$E$492,$A270,'12pxv'!AG$39:AG$492)/sub_peso!FU270</f>
        <v>0.02</v>
      </c>
      <c r="FV270">
        <f>100*SUMIF('12pxv'!$E$39:$E$492,$A270,'12pxv'!AH$39:AH$492)/sub_peso!FV270</f>
        <v>0.75</v>
      </c>
      <c r="FW270">
        <f>100*SUMIF('12pxv'!$E$39:$E$492,$A270,'12pxv'!AI$39:AI$492)/sub_peso!FW270</f>
        <v>2.1800000000000002</v>
      </c>
      <c r="FX270">
        <f>100*SUMIF('12pxv'!$E$39:$E$492,$A270,'12pxv'!AJ$39:AJ$492)/sub_peso!FX270</f>
        <v>0.67999999999999994</v>
      </c>
      <c r="FY270">
        <f>100*SUMIF('12pxv'!$E$39:$E$492,$A270,'12pxv'!AK$39:AK$492)/sub_peso!FY270</f>
        <v>1.98</v>
      </c>
      <c r="FZ270">
        <f>100*SUMIF('12pxv'!$E$39:$E$492,$A270,'12pxv'!AL$39:AL$492)/sub_peso!FZ270</f>
        <v>-0.34</v>
      </c>
      <c r="GA270">
        <f>100*SUMIF('12pxv'!$E$39:$E$492,$A270,'12pxv'!AM$39:AM$492)/sub_peso!GA270</f>
        <v>9.9999999999999992E-2</v>
      </c>
      <c r="GB270">
        <f>100*SUMIF('12pxv'!$E$39:$E$492,$A270,'12pxv'!AN$39:AN$492)/sub_peso!GB270</f>
        <v>0.38</v>
      </c>
    </row>
    <row r="271" spans="1:184" x14ac:dyDescent="0.25">
      <c r="A271" s="60">
        <v>6301016</v>
      </c>
      <c r="B271" s="56" t="s">
        <v>273</v>
      </c>
      <c r="C271" s="129">
        <v>1.1000000000000001</v>
      </c>
      <c r="D271" s="129">
        <v>0.13</v>
      </c>
      <c r="E271" s="129">
        <v>0.14000000000000001</v>
      </c>
      <c r="F271" s="129">
        <v>0.09</v>
      </c>
      <c r="G271" s="129">
        <v>0.65</v>
      </c>
      <c r="H271" s="129">
        <v>0.4</v>
      </c>
      <c r="I271" s="129">
        <v>2.27</v>
      </c>
      <c r="J271" s="129">
        <v>1.8</v>
      </c>
      <c r="K271" s="129">
        <v>1.48</v>
      </c>
      <c r="L271" s="129">
        <v>1.78</v>
      </c>
      <c r="M271" s="129">
        <v>0.64</v>
      </c>
      <c r="N271" s="129">
        <v>-0.40000000000000008</v>
      </c>
      <c r="O271" s="129">
        <v>-0.3</v>
      </c>
      <c r="P271" s="129">
        <v>-2.1199999999999997</v>
      </c>
      <c r="Q271" s="129">
        <v>-7.0000000000000021E-2</v>
      </c>
      <c r="R271" s="129">
        <v>1.27</v>
      </c>
      <c r="S271" s="129">
        <v>-0.79000000000000015</v>
      </c>
      <c r="T271" s="129">
        <v>1.0900000000000001</v>
      </c>
      <c r="U271" s="129">
        <v>0.63</v>
      </c>
      <c r="V271" s="129">
        <v>1.01</v>
      </c>
      <c r="W271" s="129">
        <v>1.17</v>
      </c>
      <c r="X271" s="129">
        <v>1.1299999999999999</v>
      </c>
      <c r="Y271" s="129">
        <v>2.2500000000000004</v>
      </c>
      <c r="Z271" s="129">
        <v>1.41</v>
      </c>
      <c r="AA271" s="129">
        <v>0.67</v>
      </c>
      <c r="AB271" s="129">
        <v>0.75</v>
      </c>
      <c r="AC271" s="129">
        <v>-0.59</v>
      </c>
      <c r="AD271" s="129">
        <v>-0.15999999999999998</v>
      </c>
      <c r="AE271" s="129">
        <v>0.17999999999999997</v>
      </c>
      <c r="AF271" s="129">
        <v>1.82</v>
      </c>
      <c r="AG271" s="129">
        <v>0.73</v>
      </c>
      <c r="AH271" s="129">
        <v>0.22</v>
      </c>
      <c r="AI271" s="129">
        <v>1.66</v>
      </c>
      <c r="AJ271" s="129">
        <v>1.27</v>
      </c>
      <c r="AK271" s="129">
        <v>-0.56000000000000005</v>
      </c>
      <c r="AL271" s="129">
        <v>1.34</v>
      </c>
      <c r="AM271" s="129">
        <v>0.46999999999999992</v>
      </c>
      <c r="AN271" s="129">
        <v>2.44</v>
      </c>
      <c r="AO271" s="129">
        <v>2.0699999999999998</v>
      </c>
      <c r="AP271" s="129">
        <v>2.1</v>
      </c>
      <c r="AQ271" s="129">
        <v>2.04</v>
      </c>
      <c r="AR271" s="129">
        <v>3.46</v>
      </c>
      <c r="AS271" s="129">
        <v>3.08</v>
      </c>
      <c r="AT271" s="129">
        <v>4.1500000000000004</v>
      </c>
      <c r="AU271" s="129">
        <v>3.31</v>
      </c>
      <c r="AV271" s="129">
        <v>4.82</v>
      </c>
      <c r="AW271" s="129">
        <v>1.9499999999999997</v>
      </c>
      <c r="AX271" s="129">
        <v>1.3800000000000001</v>
      </c>
      <c r="AY271" s="129">
        <v>0.59</v>
      </c>
      <c r="AZ271" s="129">
        <v>-0.43</v>
      </c>
      <c r="BA271" s="129">
        <v>0.24</v>
      </c>
      <c r="BB271" s="129">
        <v>0.40000000000000008</v>
      </c>
      <c r="BC271" s="129">
        <v>0.69</v>
      </c>
      <c r="BD271" s="129">
        <v>0.16</v>
      </c>
      <c r="BE271" s="129">
        <v>-0.26</v>
      </c>
      <c r="BF271" s="129">
        <v>-1.07</v>
      </c>
      <c r="BG271" s="129">
        <v>-0.24</v>
      </c>
      <c r="BH271" s="129">
        <v>1.5499999999999998</v>
      </c>
      <c r="BI271" s="129">
        <v>1.31</v>
      </c>
      <c r="BJ271" s="129">
        <v>0.16</v>
      </c>
      <c r="BK271" s="129">
        <v>0.32999999999999996</v>
      </c>
      <c r="BL271" s="129">
        <v>-0.98000000000000009</v>
      </c>
      <c r="BM271" s="129">
        <v>0.44</v>
      </c>
      <c r="BN271" s="129">
        <v>-0.37999999999999995</v>
      </c>
      <c r="BO271" s="129">
        <v>-0.26999999999999996</v>
      </c>
      <c r="BP271" s="129">
        <v>-0.28999999999999998</v>
      </c>
      <c r="BQ271" s="129">
        <v>0.29999999999999993</v>
      </c>
      <c r="BR271" s="129">
        <v>-0.75000000000000011</v>
      </c>
      <c r="BS271" s="129">
        <v>-1.4</v>
      </c>
      <c r="BT271" s="129">
        <v>1.51</v>
      </c>
      <c r="BU271" s="129">
        <v>-0.74999999999999989</v>
      </c>
      <c r="BV271" s="129">
        <v>-0.27</v>
      </c>
      <c r="BW271" s="129">
        <v>-0.77000000000000013</v>
      </c>
      <c r="BX271" s="129">
        <v>-1.28</v>
      </c>
      <c r="BY271" s="129">
        <v>-0.6</v>
      </c>
      <c r="BZ271" s="129">
        <v>-0.24</v>
      </c>
      <c r="CA271" s="129">
        <v>-0.21</v>
      </c>
      <c r="CB271" s="129">
        <v>-0.99</v>
      </c>
      <c r="CC271" s="129">
        <v>-0.57999999999999996</v>
      </c>
      <c r="CD271" s="129">
        <v>-0.53</v>
      </c>
      <c r="CE271" s="129">
        <v>-0.81</v>
      </c>
      <c r="CF271" s="129">
        <v>-0.69</v>
      </c>
      <c r="CG271" s="129">
        <v>-0.73</v>
      </c>
      <c r="CH271" s="129">
        <v>-1.47</v>
      </c>
      <c r="CI271" s="129">
        <v>0.13</v>
      </c>
      <c r="CJ271" s="129">
        <v>-0.80000000000000016</v>
      </c>
      <c r="CK271" s="129">
        <v>0.31999999999999995</v>
      </c>
      <c r="CL271" s="129">
        <v>0.22999999999999998</v>
      </c>
      <c r="CM271" s="129">
        <v>0.41</v>
      </c>
      <c r="CN271" s="129">
        <v>1.58</v>
      </c>
      <c r="CO271" s="129">
        <v>-0.1</v>
      </c>
      <c r="CP271" s="129">
        <v>-1.25</v>
      </c>
      <c r="CQ271" s="129">
        <v>1.19</v>
      </c>
      <c r="CR271" s="129">
        <v>0.9</v>
      </c>
      <c r="CS271" s="129">
        <v>0.76</v>
      </c>
      <c r="CT271" s="129">
        <v>1.58</v>
      </c>
      <c r="CU271" s="129">
        <v>0.43999999999999995</v>
      </c>
      <c r="CV271" s="129">
        <v>-0.72000000000000008</v>
      </c>
      <c r="CW271" s="129">
        <v>0.2</v>
      </c>
      <c r="CX271" s="129">
        <v>-1.01</v>
      </c>
      <c r="CY271" s="129">
        <v>-0.24000000000000002</v>
      </c>
      <c r="CZ271" s="129">
        <v>0.65</v>
      </c>
      <c r="DA271" s="129">
        <v>-0.19999999999999998</v>
      </c>
      <c r="DB271" s="129">
        <v>1.2</v>
      </c>
      <c r="DC271" s="129">
        <v>0.95</v>
      </c>
      <c r="DD271" s="129">
        <v>2.73</v>
      </c>
      <c r="DE271" s="129">
        <v>3.0499999999999994</v>
      </c>
      <c r="DF271" s="129">
        <v>2.8</v>
      </c>
      <c r="DG271" s="129">
        <v>2.19</v>
      </c>
      <c r="DH271" s="129">
        <v>3.0299999999999994</v>
      </c>
      <c r="DI271" s="129">
        <v>1.31</v>
      </c>
      <c r="DJ271" s="129">
        <v>2.1</v>
      </c>
      <c r="DK271" s="129">
        <v>2.2799999999999994</v>
      </c>
      <c r="DL271" s="129">
        <v>0.59</v>
      </c>
      <c r="DM271" s="129">
        <v>-0.13</v>
      </c>
      <c r="DN271" s="129">
        <v>1.07</v>
      </c>
      <c r="DO271" s="129">
        <v>1.39</v>
      </c>
      <c r="DP271" s="129">
        <v>0.52</v>
      </c>
      <c r="DQ271" s="129">
        <v>0.8</v>
      </c>
      <c r="DR271" s="129">
        <v>0.57000000000000006</v>
      </c>
      <c r="DS271" s="129">
        <v>-0.7599999999999999</v>
      </c>
      <c r="DT271" s="129">
        <v>0.05</v>
      </c>
      <c r="DU271" s="129">
        <v>0.03</v>
      </c>
      <c r="DV271" s="129">
        <v>-0.47999999999999993</v>
      </c>
      <c r="DW271" s="129">
        <v>-1.01</v>
      </c>
      <c r="DX271" s="129">
        <v>0.15000000000000002</v>
      </c>
      <c r="DY271" s="129">
        <v>0.48</v>
      </c>
      <c r="DZ271" s="129">
        <v>0.69000000000000006</v>
      </c>
      <c r="EA271" s="129">
        <v>-0.89999999999999991</v>
      </c>
      <c r="EB271" s="129">
        <v>0.56000000000000016</v>
      </c>
      <c r="EC271" s="129">
        <v>-0.37999999999999995</v>
      </c>
      <c r="ED271" s="129">
        <v>0.23999999999999996</v>
      </c>
      <c r="EE271" s="129">
        <v>-1.34</v>
      </c>
      <c r="EF271" s="129">
        <v>0.35</v>
      </c>
      <c r="EG271" s="129">
        <v>0.65</v>
      </c>
      <c r="EH271" s="129">
        <v>-0.23</v>
      </c>
      <c r="EI271" s="129">
        <v>0.03</v>
      </c>
      <c r="EJ271" s="129">
        <v>0.62</v>
      </c>
      <c r="EK271" s="129">
        <v>0.5</v>
      </c>
      <c r="EL271" s="129">
        <v>-0.2</v>
      </c>
      <c r="EM271" s="129">
        <v>0.98999999999999988</v>
      </c>
      <c r="EN271" s="129">
        <v>1.32</v>
      </c>
      <c r="EO271" s="129">
        <v>1.3399999999999999</v>
      </c>
      <c r="EP271" s="129">
        <v>0.32</v>
      </c>
      <c r="EQ271" s="129">
        <v>1.7300000000000002</v>
      </c>
      <c r="ER271" s="129">
        <v>0.54</v>
      </c>
      <c r="ES271" s="129">
        <v>0.74</v>
      </c>
      <c r="ET271" s="129">
        <v>0.53</v>
      </c>
      <c r="EU271" s="129">
        <v>1.93</v>
      </c>
      <c r="EV271">
        <f>100*SUMIF('12pxv'!$E$39:$E$492,$A271,'12pxv'!H$39:H$492)/sub_peso!EV271</f>
        <v>0.7</v>
      </c>
      <c r="EW271">
        <f>100*SUMIF('12pxv'!$E$39:$E$492,$A271,'12pxv'!I$39:I$492)/sub_peso!EW271</f>
        <v>0.68</v>
      </c>
      <c r="EX271">
        <f>100*SUMIF('12pxv'!$E$39:$E$492,$A271,'12pxv'!J$39:J$492)/sub_peso!EX271</f>
        <v>1.52</v>
      </c>
      <c r="EY271">
        <f>100*SUMIF('12pxv'!$E$39:$E$492,$A271,'12pxv'!K$39:K$492)/sub_peso!EY271</f>
        <v>1.95</v>
      </c>
      <c r="EZ271">
        <f>100*SUMIF('12pxv'!$E$39:$E$492,$A271,'12pxv'!L$39:L$492)/sub_peso!EZ271</f>
        <v>0.42</v>
      </c>
      <c r="FA271">
        <f>100*SUMIF('12pxv'!$E$39:$E$492,$A271,'12pxv'!M$39:M$492)/sub_peso!FA271</f>
        <v>0.73999999999999988</v>
      </c>
      <c r="FB271">
        <f>100*SUMIF('12pxv'!$E$39:$E$492,$A271,'12pxv'!N$39:N$492)/sub_peso!FB271</f>
        <v>0.1</v>
      </c>
      <c r="FC271">
        <f>100*SUMIF('12pxv'!$E$39:$E$492,$A271,'12pxv'!O$39:O$492)/sub_peso!FC271</f>
        <v>-0.15</v>
      </c>
      <c r="FD271">
        <f>100*SUMIF('12pxv'!$E$39:$E$492,$A271,'12pxv'!P$39:P$492)/sub_peso!FD271</f>
        <v>0.66999999999999993</v>
      </c>
      <c r="FE271">
        <f>100*SUMIF('12pxv'!$E$39:$E$492,$A271,'12pxv'!Q$39:Q$492)/sub_peso!FE271</f>
        <v>0.84</v>
      </c>
      <c r="FF271">
        <f>100*SUMIF('12pxv'!$E$39:$E$492,$A271,'12pxv'!R$39:R$492)/sub_peso!FF271</f>
        <v>5.9999999999999991E-2</v>
      </c>
      <c r="FG271">
        <f>100*SUMIF('12pxv'!$E$39:$E$492,$A271,'12pxv'!S$39:S$492)/sub_peso!FG271</f>
        <v>0.03</v>
      </c>
      <c r="FH271">
        <f>100*SUMIF('12pxv'!$E$39:$E$492,$A271,'12pxv'!T$39:T$492)/sub_peso!FH271</f>
        <v>0.68</v>
      </c>
      <c r="FI271">
        <f>100*SUMIF('12pxv'!$E$39:$E$492,$A271,'12pxv'!U$39:U$492)/sub_peso!FI271</f>
        <v>0.14999999999999997</v>
      </c>
      <c r="FJ271">
        <f>100*SUMIF('12pxv'!$E$39:$E$492,$A271,'12pxv'!V$39:V$492)/sub_peso!FJ271</f>
        <v>0.48</v>
      </c>
      <c r="FK271">
        <f>100*SUMIF('12pxv'!$E$39:$E$492,$A271,'12pxv'!W$39:W$492)/sub_peso!FK271</f>
        <v>-0.03</v>
      </c>
      <c r="FL271">
        <f>100*SUMIF('12pxv'!$E$39:$E$492,$A271,'12pxv'!X$39:X$492)/sub_peso!FL271</f>
        <v>-0.20999999999999996</v>
      </c>
      <c r="FM271">
        <f>100*SUMIF('12pxv'!$E$39:$E$492,$A271,'12pxv'!Y$39:Y$492)/sub_peso!FM271</f>
        <v>0.16</v>
      </c>
      <c r="FN271">
        <f>100*SUMIF('12pxv'!$E$39:$E$492,$A271,'12pxv'!Z$39:Z$492)/sub_peso!FN271</f>
        <v>-0.5</v>
      </c>
      <c r="FO271">
        <f>100*SUMIF('12pxv'!$E$39:$E$492,$A271,'12pxv'!AA$39:AA$492)/sub_peso!FO271</f>
        <v>-0.74</v>
      </c>
      <c r="FP271">
        <f>100*SUMIF('12pxv'!$E$39:$E$492,$A271,'12pxv'!AB$39:AB$492)/sub_peso!FP271</f>
        <v>0.05</v>
      </c>
      <c r="FQ271">
        <f>100*SUMIF('12pxv'!$E$39:$E$492,$A271,'12pxv'!AC$39:AC$492)/sub_peso!FQ271</f>
        <v>0.92</v>
      </c>
      <c r="FR271">
        <f>100*SUMIF('12pxv'!$E$39:$E$492,$A271,'12pxv'!AD$39:AD$492)/sub_peso!FR271</f>
        <v>0.52</v>
      </c>
      <c r="FS271">
        <f>100*SUMIF('12pxv'!$E$39:$E$492,$A271,'12pxv'!AE$39:AE$492)/sub_peso!FS271</f>
        <v>0.35</v>
      </c>
      <c r="FT271">
        <f>100*SUMIF('12pxv'!$E$39:$E$492,$A271,'12pxv'!AF$39:AF$492)/sub_peso!FT271</f>
        <v>0.56999999999999995</v>
      </c>
      <c r="FU271">
        <f>100*SUMIF('12pxv'!$E$39:$E$492,$A271,'12pxv'!AG$39:AG$492)/sub_peso!FU271</f>
        <v>-0.34</v>
      </c>
      <c r="FV271">
        <f>100*SUMIF('12pxv'!$E$39:$E$492,$A271,'12pxv'!AH$39:AH$492)/sub_peso!FV271</f>
        <v>0.18</v>
      </c>
      <c r="FW271">
        <f>100*SUMIF('12pxv'!$E$39:$E$492,$A271,'12pxv'!AI$39:AI$492)/sub_peso!FW271</f>
        <v>1.89</v>
      </c>
      <c r="FX271">
        <f>100*SUMIF('12pxv'!$E$39:$E$492,$A271,'12pxv'!AJ$39:AJ$492)/sub_peso!FX271</f>
        <v>1.63</v>
      </c>
      <c r="FY271">
        <f>100*SUMIF('12pxv'!$E$39:$E$492,$A271,'12pxv'!AK$39:AK$492)/sub_peso!FY271</f>
        <v>0.71</v>
      </c>
      <c r="FZ271">
        <f>100*SUMIF('12pxv'!$E$39:$E$492,$A271,'12pxv'!AL$39:AL$492)/sub_peso!FZ271</f>
        <v>0.19</v>
      </c>
      <c r="GA271">
        <f>100*SUMIF('12pxv'!$E$39:$E$492,$A271,'12pxv'!AM$39:AM$492)/sub_peso!GA271</f>
        <v>0.27</v>
      </c>
      <c r="GB271">
        <f>100*SUMIF('12pxv'!$E$39:$E$492,$A271,'12pxv'!AN$39:AN$492)/sub_peso!GB271</f>
        <v>0.1</v>
      </c>
    </row>
    <row r="272" spans="1:184" x14ac:dyDescent="0.25">
      <c r="A272" s="60">
        <v>6301017</v>
      </c>
      <c r="B272" s="56" t="s">
        <v>274</v>
      </c>
      <c r="C272" s="129">
        <v>4.8000000000000007</v>
      </c>
      <c r="D272" s="129">
        <v>11.340000000000002</v>
      </c>
      <c r="E272" s="129">
        <v>7.28</v>
      </c>
      <c r="F272" s="129">
        <v>8.16</v>
      </c>
      <c r="G272" s="129">
        <v>3.71</v>
      </c>
      <c r="H272" s="129">
        <v>3.5899999999999994</v>
      </c>
      <c r="I272" s="129">
        <v>2.42</v>
      </c>
      <c r="J272" s="129">
        <v>1.1299999999999999</v>
      </c>
      <c r="K272" s="129">
        <v>-0.98</v>
      </c>
      <c r="L272" s="129">
        <v>0.71</v>
      </c>
      <c r="M272" s="129">
        <v>-0.49000000000000005</v>
      </c>
      <c r="N272" s="129">
        <v>0.52</v>
      </c>
      <c r="O272" s="129">
        <v>0.21999999999999997</v>
      </c>
      <c r="P272" s="129">
        <v>-0.59</v>
      </c>
      <c r="Q272" s="129">
        <v>-0.37</v>
      </c>
      <c r="R272" s="129">
        <v>0.67</v>
      </c>
      <c r="S272" s="129">
        <v>-2.1599999999999997</v>
      </c>
      <c r="T272" s="129">
        <v>-0.23</v>
      </c>
      <c r="U272" s="129">
        <v>-1.1100000000000001</v>
      </c>
      <c r="V272" s="129">
        <v>-1.84</v>
      </c>
      <c r="W272" s="129">
        <v>-0.5</v>
      </c>
      <c r="X272" s="129">
        <v>-0.80000000000000016</v>
      </c>
      <c r="Y272" s="129">
        <v>-1.1100000000000001</v>
      </c>
      <c r="Z272" s="129">
        <v>-0.21</v>
      </c>
      <c r="AA272" s="129">
        <v>31.580000000000002</v>
      </c>
      <c r="AB272" s="129">
        <v>0.09</v>
      </c>
      <c r="AC272" s="129">
        <v>0.95</v>
      </c>
      <c r="AD272" s="129">
        <v>0.15</v>
      </c>
      <c r="AE272" s="129">
        <v>-0.06</v>
      </c>
      <c r="AF272" s="129">
        <v>-0.36</v>
      </c>
      <c r="AG272" s="129">
        <v>-0.64</v>
      </c>
      <c r="AH272" s="129">
        <v>-0.33</v>
      </c>
      <c r="AI272" s="129">
        <v>0.72</v>
      </c>
      <c r="AJ272" s="129">
        <v>-0.78</v>
      </c>
      <c r="AK272" s="129">
        <v>1.99</v>
      </c>
      <c r="AL272" s="129">
        <v>-0.9</v>
      </c>
      <c r="AM272" s="129">
        <v>1.1299999999999999</v>
      </c>
      <c r="AN272" s="129">
        <v>2.62</v>
      </c>
      <c r="AO272" s="129">
        <v>2.3199999999999998</v>
      </c>
      <c r="AP272" s="129">
        <v>3.32</v>
      </c>
      <c r="AQ272" s="129">
        <v>3.92</v>
      </c>
      <c r="AR272" s="129">
        <v>5.76</v>
      </c>
      <c r="AS272" s="129">
        <v>2.11</v>
      </c>
      <c r="AT272" s="129">
        <v>1.23</v>
      </c>
      <c r="AU272" s="129">
        <v>0.38</v>
      </c>
      <c r="AV272" s="129">
        <v>0.82000000000000006</v>
      </c>
      <c r="AW272" s="129">
        <v>2.9999999999999995E-2</v>
      </c>
      <c r="AX272" s="129">
        <v>-0.69999999999999984</v>
      </c>
      <c r="AY272" s="129">
        <v>-1.23</v>
      </c>
      <c r="AZ272" s="129">
        <v>0.10999999999999999</v>
      </c>
      <c r="BA272" s="129">
        <v>0.39</v>
      </c>
      <c r="BB272" s="129">
        <v>-0.74</v>
      </c>
      <c r="BC272" s="129">
        <v>-0.38</v>
      </c>
      <c r="BD272" s="129">
        <v>0.69</v>
      </c>
      <c r="BE272" s="129">
        <v>-0.64</v>
      </c>
      <c r="BF272" s="129">
        <v>0.8899999999999999</v>
      </c>
      <c r="BG272" s="129">
        <v>2.42</v>
      </c>
      <c r="BH272" s="129">
        <v>0.52</v>
      </c>
      <c r="BI272" s="129">
        <v>0.9900000000000001</v>
      </c>
      <c r="BJ272" s="129">
        <v>0.04</v>
      </c>
      <c r="BK272" s="129">
        <v>-0.41</v>
      </c>
      <c r="BL272" s="129">
        <v>0.26</v>
      </c>
      <c r="BM272" s="129">
        <v>0.22</v>
      </c>
      <c r="BN272" s="129">
        <v>-0.87</v>
      </c>
      <c r="BO272" s="129">
        <v>-1.47</v>
      </c>
      <c r="BP272" s="129">
        <v>-0.75</v>
      </c>
      <c r="BQ272" s="129">
        <v>-0.76</v>
      </c>
      <c r="BR272" s="129">
        <v>-0.65</v>
      </c>
      <c r="BS272" s="129">
        <v>-1.0900000000000001</v>
      </c>
      <c r="BT272" s="129">
        <v>0.37</v>
      </c>
      <c r="BU272" s="129">
        <v>-2.0299999999999998</v>
      </c>
      <c r="BV272" s="129">
        <v>-0.76</v>
      </c>
      <c r="BW272" s="129">
        <v>-1.1399999999999999</v>
      </c>
      <c r="BX272" s="129">
        <v>0.98000000000000009</v>
      </c>
      <c r="BY272" s="129">
        <v>-0.78</v>
      </c>
      <c r="BZ272" s="129">
        <v>-1.46</v>
      </c>
      <c r="CA272" s="129">
        <v>-0.52</v>
      </c>
      <c r="CB272" s="129">
        <v>1.1399999999999999</v>
      </c>
      <c r="CC272" s="129">
        <v>-0.38</v>
      </c>
      <c r="CD272" s="129">
        <v>-0.38</v>
      </c>
      <c r="CE272" s="129">
        <v>2.15</v>
      </c>
      <c r="CF272" s="129">
        <v>-0.65</v>
      </c>
      <c r="CG272" s="129">
        <v>-0.62</v>
      </c>
      <c r="CH272" s="129">
        <v>0.6</v>
      </c>
      <c r="CI272" s="129">
        <v>-1.23</v>
      </c>
      <c r="CJ272" s="129">
        <v>0.42</v>
      </c>
      <c r="CK272" s="129">
        <v>-7.9999999999999988E-2</v>
      </c>
      <c r="CL272" s="129">
        <v>-0.32</v>
      </c>
      <c r="CM272" s="129">
        <v>0.42</v>
      </c>
      <c r="CN272" s="129">
        <v>0.44</v>
      </c>
      <c r="CO272" s="129">
        <v>0.5</v>
      </c>
      <c r="CP272" s="129">
        <v>-0.15</v>
      </c>
      <c r="CQ272" s="129">
        <v>1.18</v>
      </c>
      <c r="CR272" s="129">
        <v>0.40999999999999992</v>
      </c>
      <c r="CS272" s="129">
        <v>0.84</v>
      </c>
      <c r="CT272" s="129">
        <v>0.73</v>
      </c>
      <c r="CU272" s="129">
        <v>-0.53</v>
      </c>
      <c r="CV272" s="129">
        <v>-0.78</v>
      </c>
      <c r="CW272" s="129">
        <v>0.02</v>
      </c>
      <c r="CX272" s="129">
        <v>-1.06</v>
      </c>
      <c r="CY272" s="129">
        <v>1.25</v>
      </c>
      <c r="CZ272" s="129">
        <v>1.33</v>
      </c>
      <c r="DA272" s="129">
        <v>0.44999999999999996</v>
      </c>
      <c r="DB272" s="129">
        <v>0.7599999999999999</v>
      </c>
      <c r="DC272" s="129">
        <v>1.4899999999999998</v>
      </c>
      <c r="DD272" s="129">
        <v>0.95</v>
      </c>
      <c r="DE272" s="129">
        <v>0.84</v>
      </c>
      <c r="DF272" s="129">
        <v>1.72</v>
      </c>
      <c r="DG272" s="129">
        <v>0.16</v>
      </c>
      <c r="DH272" s="129">
        <v>0.17</v>
      </c>
      <c r="DI272" s="129">
        <v>-0.32</v>
      </c>
      <c r="DJ272" s="129">
        <v>-0.4</v>
      </c>
      <c r="DK272" s="129">
        <v>0.53</v>
      </c>
      <c r="DL272" s="129">
        <v>1.05</v>
      </c>
      <c r="DM272" s="129">
        <v>0.88</v>
      </c>
      <c r="DN272" s="129">
        <v>0.81</v>
      </c>
      <c r="DO272" s="129">
        <v>0.76</v>
      </c>
      <c r="DP272" s="129">
        <v>-0.45000000000000007</v>
      </c>
      <c r="DQ272" s="129">
        <v>-0.23</v>
      </c>
      <c r="DR272" s="129">
        <v>-0.48</v>
      </c>
      <c r="DS272" s="129">
        <v>-0.25</v>
      </c>
      <c r="DT272" s="129">
        <v>0.04</v>
      </c>
      <c r="DU272" s="129">
        <v>0.23000000000000004</v>
      </c>
      <c r="DV272" s="129">
        <v>-0.54</v>
      </c>
      <c r="DW272" s="129">
        <v>7.0000000000000007E-2</v>
      </c>
      <c r="DX272" s="129">
        <v>-0.22</v>
      </c>
      <c r="DY272" s="129">
        <v>0.16999999999999998</v>
      </c>
      <c r="DZ272" s="129">
        <v>-1.1200000000000001</v>
      </c>
      <c r="EA272" s="129">
        <v>0.74</v>
      </c>
      <c r="EB272" s="129">
        <v>1.26</v>
      </c>
      <c r="EC272" s="129">
        <v>1.1399999999999999</v>
      </c>
      <c r="ED272" s="129">
        <v>0.59000000000000008</v>
      </c>
      <c r="EE272" s="129">
        <v>1.1499999999999999</v>
      </c>
      <c r="EF272" s="129">
        <v>1.2</v>
      </c>
      <c r="EG272" s="129">
        <v>0.88</v>
      </c>
      <c r="EH272" s="129">
        <v>0.23</v>
      </c>
      <c r="EI272" s="129">
        <v>0.68</v>
      </c>
      <c r="EJ272" s="129">
        <v>0.92999999999999994</v>
      </c>
      <c r="EK272" s="129">
        <v>-0.81</v>
      </c>
      <c r="EL272" s="129">
        <v>-0.1</v>
      </c>
      <c r="EM272" s="129">
        <v>1.77</v>
      </c>
      <c r="EN272" s="129">
        <v>0.59</v>
      </c>
      <c r="EO272" s="129">
        <v>0.12</v>
      </c>
      <c r="EP272" s="129">
        <v>1.38</v>
      </c>
      <c r="EQ272" s="129">
        <v>4.0000000000000008E-2</v>
      </c>
      <c r="ER272" s="129">
        <v>1.1000000000000001</v>
      </c>
      <c r="ES272" s="129">
        <v>0.24</v>
      </c>
      <c r="ET272" s="129">
        <v>0.89</v>
      </c>
      <c r="EU272" s="129">
        <v>0.56999999999999995</v>
      </c>
      <c r="EV272">
        <f>100*SUMIF('12pxv'!$E$39:$E$492,$A272,'12pxv'!H$39:H$492)/sub_peso!EV272</f>
        <v>0.51</v>
      </c>
      <c r="EW272">
        <f>100*SUMIF('12pxv'!$E$39:$E$492,$A272,'12pxv'!I$39:I$492)/sub_peso!EW272</f>
        <v>0.67</v>
      </c>
      <c r="EX272">
        <f>100*SUMIF('12pxv'!$E$39:$E$492,$A272,'12pxv'!J$39:J$492)/sub_peso!EX272</f>
        <v>0.66</v>
      </c>
      <c r="EY272">
        <f>100*SUMIF('12pxv'!$E$39:$E$492,$A272,'12pxv'!K$39:K$492)/sub_peso!EY272</f>
        <v>1.86</v>
      </c>
      <c r="EZ272">
        <f>100*SUMIF('12pxv'!$E$39:$E$492,$A272,'12pxv'!L$39:L$492)/sub_peso!EZ272</f>
        <v>0.65</v>
      </c>
      <c r="FA272">
        <f>100*SUMIF('12pxv'!$E$39:$E$492,$A272,'12pxv'!M$39:M$492)/sub_peso!FA272</f>
        <v>0.89</v>
      </c>
      <c r="FB272">
        <f>100*SUMIF('12pxv'!$E$39:$E$492,$A272,'12pxv'!N$39:N$492)/sub_peso!FB272</f>
        <v>0.88000000000000012</v>
      </c>
      <c r="FC272">
        <f>100*SUMIF('12pxv'!$E$39:$E$492,$A272,'12pxv'!O$39:O$492)/sub_peso!FC272</f>
        <v>0.33</v>
      </c>
      <c r="FD272">
        <f>100*SUMIF('12pxv'!$E$39:$E$492,$A272,'12pxv'!P$39:P$492)/sub_peso!FD272</f>
        <v>0.23</v>
      </c>
      <c r="FE272">
        <f>100*SUMIF('12pxv'!$E$39:$E$492,$A272,'12pxv'!Q$39:Q$492)/sub_peso!FE272</f>
        <v>0.19</v>
      </c>
      <c r="FF272">
        <f>100*SUMIF('12pxv'!$E$39:$E$492,$A272,'12pxv'!R$39:R$492)/sub_peso!FF272</f>
        <v>0.93</v>
      </c>
      <c r="FG272">
        <f>100*SUMIF('12pxv'!$E$39:$E$492,$A272,'12pxv'!S$39:S$492)/sub_peso!FG272</f>
        <v>0.75</v>
      </c>
      <c r="FH272">
        <f>100*SUMIF('12pxv'!$E$39:$E$492,$A272,'12pxv'!T$39:T$492)/sub_peso!FH272</f>
        <v>0.13</v>
      </c>
      <c r="FI272">
        <f>100*SUMIF('12pxv'!$E$39:$E$492,$A272,'12pxv'!U$39:U$492)/sub_peso!FI272</f>
        <v>0.89</v>
      </c>
      <c r="FJ272">
        <f>100*SUMIF('12pxv'!$E$39:$E$492,$A272,'12pxv'!V$39:V$492)/sub_peso!FJ272</f>
        <v>1.92</v>
      </c>
      <c r="FK272">
        <f>100*SUMIF('12pxv'!$E$39:$E$492,$A272,'12pxv'!W$39:W$492)/sub_peso!FK272</f>
        <v>-0.82</v>
      </c>
      <c r="FL272">
        <f>100*SUMIF('12pxv'!$E$39:$E$492,$A272,'12pxv'!X$39:X$492)/sub_peso!FL272</f>
        <v>-1.1100000000000001</v>
      </c>
      <c r="FM272">
        <f>100*SUMIF('12pxv'!$E$39:$E$492,$A272,'12pxv'!Y$39:Y$492)/sub_peso!FM272</f>
        <v>-0.28000000000000008</v>
      </c>
      <c r="FN272">
        <f>100*SUMIF('12pxv'!$E$39:$E$492,$A272,'12pxv'!Z$39:Z$492)/sub_peso!FN272</f>
        <v>-0.44</v>
      </c>
      <c r="FO272">
        <f>100*SUMIF('12pxv'!$E$39:$E$492,$A272,'12pxv'!AA$39:AA$492)/sub_peso!FO272</f>
        <v>0.54</v>
      </c>
      <c r="FP272">
        <f>100*SUMIF('12pxv'!$E$39:$E$492,$A272,'12pxv'!AB$39:AB$492)/sub_peso!FP272</f>
        <v>-1.0600000000000003</v>
      </c>
      <c r="FQ272">
        <f>100*SUMIF('12pxv'!$E$39:$E$492,$A272,'12pxv'!AC$39:AC$492)/sub_peso!FQ272</f>
        <v>0.53999999999999992</v>
      </c>
      <c r="FR272">
        <f>100*SUMIF('12pxv'!$E$39:$E$492,$A272,'12pxv'!AD$39:AD$492)/sub_peso!FR272</f>
        <v>1.4</v>
      </c>
      <c r="FS272">
        <f>100*SUMIF('12pxv'!$E$39:$E$492,$A272,'12pxv'!AE$39:AE$492)/sub_peso!FS272</f>
        <v>1.49</v>
      </c>
      <c r="FT272">
        <f>100*SUMIF('12pxv'!$E$39:$E$492,$A272,'12pxv'!AF$39:AF$492)/sub_peso!FT272</f>
        <v>0.41999999999999993</v>
      </c>
      <c r="FU272">
        <f>100*SUMIF('12pxv'!$E$39:$E$492,$A272,'12pxv'!AG$39:AG$492)/sub_peso!FU272</f>
        <v>1.67</v>
      </c>
      <c r="FV272">
        <f>100*SUMIF('12pxv'!$E$39:$E$492,$A272,'12pxv'!AH$39:AH$492)/sub_peso!FV272</f>
        <v>-0.17999999999999997</v>
      </c>
      <c r="FW272">
        <f>100*SUMIF('12pxv'!$E$39:$E$492,$A272,'12pxv'!AI$39:AI$492)/sub_peso!FW272</f>
        <v>1.31</v>
      </c>
      <c r="FX272">
        <f>100*SUMIF('12pxv'!$E$39:$E$492,$A272,'12pxv'!AJ$39:AJ$492)/sub_peso!FX272</f>
        <v>2.09</v>
      </c>
      <c r="FY272">
        <f>100*SUMIF('12pxv'!$E$39:$E$492,$A272,'12pxv'!AK$39:AK$492)/sub_peso!FY272</f>
        <v>0.92000000000000015</v>
      </c>
      <c r="FZ272">
        <f>100*SUMIF('12pxv'!$E$39:$E$492,$A272,'12pxv'!AL$39:AL$492)/sub_peso!FZ272</f>
        <v>-0.52</v>
      </c>
      <c r="GA272">
        <f>100*SUMIF('12pxv'!$E$39:$E$492,$A272,'12pxv'!AM$39:AM$492)/sub_peso!GA272</f>
        <v>-0.76</v>
      </c>
      <c r="GB272">
        <f>100*SUMIF('12pxv'!$E$39:$E$492,$A272,'12pxv'!AN$39:AN$492)/sub_peso!GB272</f>
        <v>-0.04</v>
      </c>
    </row>
    <row r="273" spans="1:184" x14ac:dyDescent="0.25">
      <c r="A273" s="60">
        <v>6301020</v>
      </c>
      <c r="B273" s="56" t="s">
        <v>275</v>
      </c>
      <c r="C273" s="129">
        <v>0.38</v>
      </c>
      <c r="D273" s="129">
        <v>0.15</v>
      </c>
      <c r="E273" s="129">
        <v>0.04</v>
      </c>
      <c r="F273" s="129">
        <v>0.1</v>
      </c>
      <c r="G273" s="129">
        <v>-0.38</v>
      </c>
      <c r="H273" s="129">
        <v>1.43</v>
      </c>
      <c r="I273" s="129">
        <v>0.51999999999999991</v>
      </c>
      <c r="J273" s="129">
        <v>0.95999999999999985</v>
      </c>
      <c r="K273" s="129">
        <v>3.16</v>
      </c>
      <c r="L273" s="129">
        <v>3.12</v>
      </c>
      <c r="M273" s="129">
        <v>0.56999999999999995</v>
      </c>
      <c r="N273" s="129">
        <v>0.4</v>
      </c>
      <c r="O273" s="129">
        <v>0.66</v>
      </c>
      <c r="P273" s="129">
        <v>0.63</v>
      </c>
      <c r="Q273" s="129">
        <v>-0.47</v>
      </c>
      <c r="R273" s="129">
        <v>0.03</v>
      </c>
      <c r="S273" s="129">
        <v>0.73</v>
      </c>
      <c r="T273" s="129">
        <v>0.74</v>
      </c>
      <c r="U273" s="129">
        <v>0.43</v>
      </c>
      <c r="V273" s="129">
        <v>0.18</v>
      </c>
      <c r="W273" s="129">
        <v>1.04</v>
      </c>
      <c r="X273" s="129">
        <v>-0.11000000000000001</v>
      </c>
      <c r="Y273" s="129">
        <v>0.02</v>
      </c>
      <c r="Z273" s="129">
        <v>0.21000000000000002</v>
      </c>
      <c r="AA273" s="129">
        <v>0.27</v>
      </c>
      <c r="AB273" s="129">
        <v>0.06</v>
      </c>
      <c r="AC273" s="129">
        <v>-0.34</v>
      </c>
      <c r="AD273" s="129">
        <v>0.18</v>
      </c>
      <c r="AE273" s="129">
        <v>-0.06</v>
      </c>
      <c r="AF273" s="129">
        <v>-3.34</v>
      </c>
      <c r="AG273" s="129">
        <v>0.46000000000000008</v>
      </c>
      <c r="AH273" s="129">
        <v>6.28</v>
      </c>
      <c r="AI273" s="129">
        <v>-0.51</v>
      </c>
      <c r="AJ273" s="129">
        <v>0.64</v>
      </c>
      <c r="AK273" s="129">
        <v>-0.94</v>
      </c>
      <c r="AL273" s="129">
        <v>0.84</v>
      </c>
      <c r="AM273" s="129">
        <v>-0.85999999999999988</v>
      </c>
      <c r="AN273" s="129">
        <v>5.0999999999999996</v>
      </c>
      <c r="AO273" s="129">
        <v>4.1500000000000004</v>
      </c>
      <c r="AP273" s="129">
        <v>0.47</v>
      </c>
      <c r="AQ273" s="129">
        <v>-0.19000000000000003</v>
      </c>
      <c r="AR273" s="129">
        <v>-0.15</v>
      </c>
      <c r="AS273" s="129">
        <v>0.30999999999999994</v>
      </c>
      <c r="AT273" s="129">
        <v>1.67</v>
      </c>
      <c r="AU273" s="129">
        <v>0.43</v>
      </c>
      <c r="AV273" s="129">
        <v>0.1</v>
      </c>
      <c r="AW273" s="129">
        <v>0.43999999999999995</v>
      </c>
      <c r="AX273" s="129">
        <v>2.33</v>
      </c>
      <c r="AY273" s="129">
        <v>-1.9900000000000002</v>
      </c>
      <c r="AZ273" s="129">
        <v>0.42</v>
      </c>
      <c r="BA273" s="129">
        <v>0.39</v>
      </c>
      <c r="BB273" s="129">
        <v>-0.66000000000000014</v>
      </c>
      <c r="BC273" s="129">
        <v>0.2</v>
      </c>
      <c r="BD273" s="129">
        <v>0</v>
      </c>
      <c r="BE273" s="129">
        <v>-0.32000000000000006</v>
      </c>
      <c r="BF273" s="129">
        <v>0.89</v>
      </c>
      <c r="BG273" s="129">
        <v>-0.45</v>
      </c>
      <c r="BH273" s="129">
        <v>2.14</v>
      </c>
      <c r="BI273" s="129">
        <v>1.39</v>
      </c>
      <c r="BJ273" s="129">
        <v>1.24</v>
      </c>
      <c r="BK273" s="129">
        <v>-2.75</v>
      </c>
      <c r="BL273" s="129">
        <v>3.06</v>
      </c>
      <c r="BM273" s="129">
        <v>0.17</v>
      </c>
      <c r="BN273" s="129">
        <v>-3.9999999999999994E-2</v>
      </c>
      <c r="BO273" s="129">
        <v>0.32</v>
      </c>
      <c r="BP273" s="129">
        <v>0.78</v>
      </c>
      <c r="BQ273" s="129">
        <v>1.37</v>
      </c>
      <c r="BR273" s="129">
        <v>0.16</v>
      </c>
      <c r="BS273" s="129">
        <v>0.03</v>
      </c>
      <c r="BT273" s="129">
        <v>0.59</v>
      </c>
      <c r="BU273" s="129">
        <v>0.63000000000000012</v>
      </c>
      <c r="BV273" s="129">
        <v>-0.19</v>
      </c>
      <c r="BW273" s="129">
        <v>0.08</v>
      </c>
      <c r="BX273" s="129">
        <v>1.58</v>
      </c>
      <c r="BY273" s="129">
        <v>0.17</v>
      </c>
      <c r="BZ273" s="129">
        <v>0.48</v>
      </c>
      <c r="CA273" s="129">
        <v>0.48</v>
      </c>
      <c r="CB273" s="129">
        <v>0.53</v>
      </c>
      <c r="CC273" s="129">
        <v>1.51</v>
      </c>
      <c r="CD273" s="129">
        <v>3.1</v>
      </c>
      <c r="CE273" s="129">
        <v>0.79</v>
      </c>
      <c r="CF273" s="129">
        <v>-0.1</v>
      </c>
      <c r="CG273" s="129">
        <v>0.23</v>
      </c>
      <c r="CH273" s="129">
        <v>0.17</v>
      </c>
      <c r="CI273" s="129">
        <v>0.57999999999999996</v>
      </c>
      <c r="CJ273" s="129">
        <v>-0.28999999999999998</v>
      </c>
      <c r="CK273" s="129">
        <v>-0.09</v>
      </c>
      <c r="CL273" s="129">
        <v>-0.05</v>
      </c>
      <c r="CM273" s="129">
        <v>0.05</v>
      </c>
      <c r="CN273" s="129">
        <v>0.54</v>
      </c>
      <c r="CO273" s="129">
        <v>0.15</v>
      </c>
      <c r="CP273" s="129">
        <v>0.47999999999999993</v>
      </c>
      <c r="CQ273" s="129">
        <v>-0.17</v>
      </c>
      <c r="CR273" s="129">
        <v>0.02</v>
      </c>
      <c r="CS273" s="129">
        <v>0.15</v>
      </c>
      <c r="CT273" s="129">
        <v>2.52</v>
      </c>
      <c r="CU273" s="129">
        <v>0.6</v>
      </c>
      <c r="CV273" s="129">
        <v>-0.28000000000000003</v>
      </c>
      <c r="CW273" s="129">
        <v>0.41</v>
      </c>
      <c r="CX273" s="129">
        <v>-0.02</v>
      </c>
      <c r="CY273" s="129">
        <v>-0.47999999999999993</v>
      </c>
      <c r="CZ273" s="129">
        <v>0.64</v>
      </c>
      <c r="DA273" s="129">
        <v>3.1</v>
      </c>
      <c r="DB273" s="129">
        <v>-0.7</v>
      </c>
      <c r="DC273" s="129">
        <v>1.34</v>
      </c>
      <c r="DD273" s="129">
        <v>0.72</v>
      </c>
      <c r="DE273" s="129">
        <v>0.92</v>
      </c>
      <c r="DF273" s="129">
        <v>0.35</v>
      </c>
      <c r="DG273" s="129">
        <v>0.69</v>
      </c>
      <c r="DH273" s="129">
        <v>0.81</v>
      </c>
      <c r="DI273" s="129">
        <v>0.36</v>
      </c>
      <c r="DJ273" s="129">
        <v>0.04</v>
      </c>
      <c r="DK273" s="129">
        <v>0.61</v>
      </c>
      <c r="DL273" s="129">
        <v>-0.01</v>
      </c>
      <c r="DM273" s="129">
        <v>-0.18</v>
      </c>
      <c r="DN273" s="129">
        <v>-3.0000000000000002E-2</v>
      </c>
      <c r="DO273" s="129">
        <v>0.14000000000000004</v>
      </c>
      <c r="DP273" s="129">
        <v>0.3</v>
      </c>
      <c r="DQ273" s="129">
        <v>0.19</v>
      </c>
      <c r="DR273" s="129">
        <v>0.32</v>
      </c>
      <c r="DS273" s="129">
        <v>-0.26</v>
      </c>
      <c r="DT273" s="129">
        <v>0.45</v>
      </c>
      <c r="DU273" s="129">
        <v>-0.27</v>
      </c>
      <c r="DV273" s="129">
        <v>0.44</v>
      </c>
      <c r="DW273" s="129">
        <v>-0.4</v>
      </c>
      <c r="DX273" s="129">
        <v>0.4</v>
      </c>
      <c r="DY273" s="129">
        <v>-0.35</v>
      </c>
      <c r="DZ273" s="129">
        <v>0.26</v>
      </c>
      <c r="EA273" s="129">
        <v>-0.15</v>
      </c>
      <c r="EB273" s="129">
        <v>0.3</v>
      </c>
      <c r="EC273" s="129">
        <v>-0.11999999999999997</v>
      </c>
      <c r="ED273" s="129">
        <v>-0.35</v>
      </c>
      <c r="EE273" s="129">
        <v>-0.79</v>
      </c>
      <c r="EF273" s="129">
        <v>-0.23</v>
      </c>
      <c r="EG273" s="129">
        <v>1.19</v>
      </c>
      <c r="EH273" s="129">
        <v>1.21</v>
      </c>
      <c r="EI273" s="129">
        <v>0.55999999999999994</v>
      </c>
      <c r="EJ273" s="129">
        <v>-0.08</v>
      </c>
      <c r="EK273" s="129">
        <v>-0.39</v>
      </c>
      <c r="EL273" s="129">
        <v>1.5</v>
      </c>
      <c r="EM273" s="129">
        <v>-0.41000000000000003</v>
      </c>
      <c r="EN273" s="129">
        <v>0</v>
      </c>
      <c r="EO273" s="129">
        <v>-8.0000000000000016E-2</v>
      </c>
      <c r="EP273" s="129">
        <v>2.25</v>
      </c>
      <c r="EQ273" s="129">
        <v>-0.13</v>
      </c>
      <c r="ER273" s="129">
        <v>0.16999999999999998</v>
      </c>
      <c r="ES273" s="129">
        <v>0.71</v>
      </c>
      <c r="ET273" s="129">
        <v>0.16</v>
      </c>
      <c r="EU273" s="129">
        <v>-0.42</v>
      </c>
      <c r="EV273">
        <f>100*SUMIF('12pxv'!$E$39:$E$492,$A273,'12pxv'!H$39:H$492)/sub_peso!EV273</f>
        <v>-0.87</v>
      </c>
      <c r="EW273">
        <f>100*SUMIF('12pxv'!$E$39:$E$492,$A273,'12pxv'!I$39:I$492)/sub_peso!EW273</f>
        <v>1.37</v>
      </c>
      <c r="EX273">
        <f>100*SUMIF('12pxv'!$E$39:$E$492,$A273,'12pxv'!J$39:J$492)/sub_peso!EX273</f>
        <v>0.9</v>
      </c>
      <c r="EY273">
        <f>100*SUMIF('12pxv'!$E$39:$E$492,$A273,'12pxv'!K$39:K$492)/sub_peso!EY273</f>
        <v>-0.24000000000000002</v>
      </c>
      <c r="EZ273">
        <f>100*SUMIF('12pxv'!$E$39:$E$492,$A273,'12pxv'!L$39:L$492)/sub_peso!EZ273</f>
        <v>0.5</v>
      </c>
      <c r="FA273">
        <f>100*SUMIF('12pxv'!$E$39:$E$492,$A273,'12pxv'!M$39:M$492)/sub_peso!FA273</f>
        <v>3.03</v>
      </c>
      <c r="FB273">
        <f>100*SUMIF('12pxv'!$E$39:$E$492,$A273,'12pxv'!N$39:N$492)/sub_peso!FB273</f>
        <v>1.99</v>
      </c>
      <c r="FC273">
        <f>100*SUMIF('12pxv'!$E$39:$E$492,$A273,'12pxv'!O$39:O$492)/sub_peso!FC273</f>
        <v>0.62</v>
      </c>
      <c r="FD273">
        <f>100*SUMIF('12pxv'!$E$39:$E$492,$A273,'12pxv'!P$39:P$492)/sub_peso!FD273</f>
        <v>0.42000000000000004</v>
      </c>
      <c r="FE273">
        <f>100*SUMIF('12pxv'!$E$39:$E$492,$A273,'12pxv'!Q$39:Q$492)/sub_peso!FE273</f>
        <v>0.36</v>
      </c>
      <c r="FF273">
        <f>100*SUMIF('12pxv'!$E$39:$E$492,$A273,'12pxv'!R$39:R$492)/sub_peso!FF273</f>
        <v>0.27</v>
      </c>
      <c r="FG273">
        <f>100*SUMIF('12pxv'!$E$39:$E$492,$A273,'12pxv'!S$39:S$492)/sub_peso!FG273</f>
        <v>0.56999999999999995</v>
      </c>
      <c r="FH273">
        <f>100*SUMIF('12pxv'!$E$39:$E$492,$A273,'12pxv'!T$39:T$492)/sub_peso!FH273</f>
        <v>-0.04</v>
      </c>
      <c r="FI273">
        <f>100*SUMIF('12pxv'!$E$39:$E$492,$A273,'12pxv'!U$39:U$492)/sub_peso!FI273</f>
        <v>3.2899999999999996</v>
      </c>
      <c r="FJ273">
        <f>100*SUMIF('12pxv'!$E$39:$E$492,$A273,'12pxv'!V$39:V$492)/sub_peso!FJ273</f>
        <v>0.54</v>
      </c>
      <c r="FK273">
        <f>100*SUMIF('12pxv'!$E$39:$E$492,$A273,'12pxv'!W$39:W$492)/sub_peso!FK273</f>
        <v>0.3</v>
      </c>
      <c r="FL273">
        <f>100*SUMIF('12pxv'!$E$39:$E$492,$A273,'12pxv'!X$39:X$492)/sub_peso!FL273</f>
        <v>0.19000000000000003</v>
      </c>
      <c r="FM273">
        <f>100*SUMIF('12pxv'!$E$39:$E$492,$A273,'12pxv'!Y$39:Y$492)/sub_peso!FM273</f>
        <v>-0.11000000000000001</v>
      </c>
      <c r="FN273">
        <f>100*SUMIF('12pxv'!$E$39:$E$492,$A273,'12pxv'!Z$39:Z$492)/sub_peso!FN273</f>
        <v>-3.44</v>
      </c>
      <c r="FO273">
        <f>100*SUMIF('12pxv'!$E$39:$E$492,$A273,'12pxv'!AA$39:AA$492)/sub_peso!FO273</f>
        <v>1.7700000000000002</v>
      </c>
      <c r="FP273">
        <f>100*SUMIF('12pxv'!$E$39:$E$492,$A273,'12pxv'!AB$39:AB$492)/sub_peso!FP273</f>
        <v>3.3199999999999994</v>
      </c>
      <c r="FQ273">
        <f>100*SUMIF('12pxv'!$E$39:$E$492,$A273,'12pxv'!AC$39:AC$492)/sub_peso!FQ273</f>
        <v>0.28000000000000003</v>
      </c>
      <c r="FR273">
        <f>100*SUMIF('12pxv'!$E$39:$E$492,$A273,'12pxv'!AD$39:AD$492)/sub_peso!FR273</f>
        <v>-0.77</v>
      </c>
      <c r="FS273">
        <f>100*SUMIF('12pxv'!$E$39:$E$492,$A273,'12pxv'!AE$39:AE$492)/sub_peso!FS273</f>
        <v>0.73</v>
      </c>
      <c r="FT273">
        <f>100*SUMIF('12pxv'!$E$39:$E$492,$A273,'12pxv'!AF$39:AF$492)/sub_peso!FT273</f>
        <v>-2.13</v>
      </c>
      <c r="FU273">
        <f>100*SUMIF('12pxv'!$E$39:$E$492,$A273,'12pxv'!AG$39:AG$492)/sub_peso!FU273</f>
        <v>4.18</v>
      </c>
      <c r="FV273">
        <f>100*SUMIF('12pxv'!$E$39:$E$492,$A273,'12pxv'!AH$39:AH$492)/sub_peso!FV273</f>
        <v>0.41</v>
      </c>
      <c r="FW273">
        <f>100*SUMIF('12pxv'!$E$39:$E$492,$A273,'12pxv'!AI$39:AI$492)/sub_peso!FW273</f>
        <v>-0.42999999999999994</v>
      </c>
      <c r="FX273">
        <f>100*SUMIF('12pxv'!$E$39:$E$492,$A273,'12pxv'!AJ$39:AJ$492)/sub_peso!FX273</f>
        <v>0.77</v>
      </c>
      <c r="FY273">
        <f>100*SUMIF('12pxv'!$E$39:$E$492,$A273,'12pxv'!AK$39:AK$492)/sub_peso!FY273</f>
        <v>-0.18000000000000002</v>
      </c>
      <c r="FZ273">
        <f>100*SUMIF('12pxv'!$E$39:$E$492,$A273,'12pxv'!AL$39:AL$492)/sub_peso!FZ273</f>
        <v>-1.55</v>
      </c>
      <c r="GA273">
        <f>100*SUMIF('12pxv'!$E$39:$E$492,$A273,'12pxv'!AM$39:AM$492)/sub_peso!GA273</f>
        <v>4.3</v>
      </c>
      <c r="GB273">
        <f>100*SUMIF('12pxv'!$E$39:$E$492,$A273,'12pxv'!AN$39:AN$492)/sub_peso!GB273</f>
        <v>-0.82000000000000006</v>
      </c>
    </row>
    <row r="274" spans="1:184" x14ac:dyDescent="0.25">
      <c r="A274" s="60">
        <v>7101001</v>
      </c>
      <c r="B274" s="56" t="s">
        <v>276</v>
      </c>
      <c r="C274" s="129">
        <v>0.16</v>
      </c>
      <c r="D274" s="129">
        <v>-0.01</v>
      </c>
      <c r="E274" s="129">
        <v>-0.14000000000000001</v>
      </c>
      <c r="F274" s="129">
        <v>0.47</v>
      </c>
      <c r="G274" s="129">
        <v>0.44</v>
      </c>
      <c r="H274" s="129">
        <v>0.32</v>
      </c>
      <c r="I274" s="129">
        <v>0.72</v>
      </c>
      <c r="J274" s="129">
        <v>0.01</v>
      </c>
      <c r="K274" s="129">
        <v>0.26</v>
      </c>
      <c r="L274" s="129">
        <v>0.20000000000000004</v>
      </c>
      <c r="M274" s="129">
        <v>-0.95</v>
      </c>
      <c r="N274" s="129">
        <v>0.4</v>
      </c>
      <c r="O274" s="129">
        <v>0.56999999999999995</v>
      </c>
      <c r="P274" s="129">
        <v>0.26</v>
      </c>
      <c r="Q274" s="129">
        <v>0.8</v>
      </c>
      <c r="R274" s="129">
        <v>1.24</v>
      </c>
      <c r="S274" s="129">
        <v>0.28000000000000003</v>
      </c>
      <c r="T274" s="129">
        <v>1.07</v>
      </c>
      <c r="U274" s="129">
        <v>0.14000000000000001</v>
      </c>
      <c r="V274" s="129">
        <v>-0.65</v>
      </c>
      <c r="W274" s="129">
        <v>-0.97</v>
      </c>
      <c r="X274" s="129">
        <v>0.38999999999999996</v>
      </c>
      <c r="Y274" s="129">
        <v>-0.28999999999999998</v>
      </c>
      <c r="Z274" s="129">
        <v>-0.09</v>
      </c>
      <c r="AA274" s="129">
        <v>-0.82</v>
      </c>
      <c r="AB274" s="129">
        <v>0.79000000000000015</v>
      </c>
      <c r="AC274" s="129">
        <v>-7.0000000000000007E-2</v>
      </c>
      <c r="AD274" s="129">
        <v>1.1599999999999999</v>
      </c>
      <c r="AE274" s="129">
        <v>-0.14000000000000001</v>
      </c>
      <c r="AF274" s="129">
        <v>0.45</v>
      </c>
      <c r="AG274" s="129">
        <v>1.06</v>
      </c>
      <c r="AH274" s="129">
        <v>0.09</v>
      </c>
      <c r="AI274" s="129">
        <v>4.9999999999999996E-2</v>
      </c>
      <c r="AJ274" s="129">
        <v>-0.33</v>
      </c>
      <c r="AK274" s="129">
        <v>0.43999999999999995</v>
      </c>
      <c r="AL274" s="129">
        <v>1.67</v>
      </c>
      <c r="AM274" s="129">
        <v>9.9999999999999992E-2</v>
      </c>
      <c r="AN274" s="129">
        <v>-0.66</v>
      </c>
      <c r="AO274" s="129">
        <v>0.79</v>
      </c>
      <c r="AP274" s="129">
        <v>1.24</v>
      </c>
      <c r="AQ274" s="129">
        <v>1.47</v>
      </c>
      <c r="AR274" s="129">
        <v>1.17</v>
      </c>
      <c r="AS274" s="129">
        <v>-0.98999999999999988</v>
      </c>
      <c r="AT274" s="129">
        <v>0.66</v>
      </c>
      <c r="AU274" s="129">
        <v>0.15999999999999998</v>
      </c>
      <c r="AV274" s="129">
        <v>0.59</v>
      </c>
      <c r="AW274" s="129">
        <v>0.28000000000000003</v>
      </c>
      <c r="AX274" s="129">
        <v>-0.18</v>
      </c>
      <c r="AY274" s="129">
        <v>0.71</v>
      </c>
      <c r="AZ274" s="129">
        <v>0.65</v>
      </c>
      <c r="BA274" s="129">
        <v>0.31</v>
      </c>
      <c r="BB274" s="129">
        <v>0.93</v>
      </c>
      <c r="BC274" s="129">
        <v>0.12</v>
      </c>
      <c r="BD274" s="129">
        <v>-0.03</v>
      </c>
      <c r="BE274" s="129">
        <v>0.6</v>
      </c>
      <c r="BF274" s="129">
        <v>0.22000000000000003</v>
      </c>
      <c r="BG274" s="129">
        <v>-0.62</v>
      </c>
      <c r="BH274" s="129">
        <v>0.76000000000000012</v>
      </c>
      <c r="BI274" s="129">
        <v>0.49000000000000005</v>
      </c>
      <c r="BJ274" s="129">
        <v>0.54999999999999993</v>
      </c>
      <c r="BK274" s="129">
        <v>-0.15</v>
      </c>
      <c r="BL274" s="129">
        <v>0.89</v>
      </c>
      <c r="BM274" s="129">
        <v>0.42</v>
      </c>
      <c r="BN274" s="129">
        <v>1.1599999999999999</v>
      </c>
      <c r="BO274" s="129">
        <v>0.94</v>
      </c>
      <c r="BP274" s="129">
        <v>0.61</v>
      </c>
      <c r="BQ274" s="129">
        <v>-0.43</v>
      </c>
      <c r="BR274" s="129">
        <v>1.6400000000000001</v>
      </c>
      <c r="BS274" s="129">
        <v>0.49</v>
      </c>
      <c r="BT274" s="129">
        <v>0.89</v>
      </c>
      <c r="BU274" s="129">
        <v>1.21</v>
      </c>
      <c r="BV274" s="129">
        <v>1.25</v>
      </c>
      <c r="BW274" s="129">
        <v>0.39000000000000007</v>
      </c>
      <c r="BX274" s="129">
        <v>-1.01</v>
      </c>
      <c r="BY274" s="129">
        <v>0.39</v>
      </c>
      <c r="BZ274" s="129">
        <v>0.55000000000000004</v>
      </c>
      <c r="CA274" s="129">
        <v>0.52</v>
      </c>
      <c r="CB274" s="129">
        <v>0.93</v>
      </c>
      <c r="CC274" s="129">
        <v>-0.21</v>
      </c>
      <c r="CD274" s="129">
        <v>-0.39</v>
      </c>
      <c r="CE274" s="129">
        <v>-0.16</v>
      </c>
      <c r="CF274" s="129">
        <v>0.93000000000000016</v>
      </c>
      <c r="CG274" s="129">
        <v>0.08</v>
      </c>
      <c r="CH274" s="129">
        <v>0.81000000000000016</v>
      </c>
      <c r="CI274" s="129">
        <v>0.5</v>
      </c>
      <c r="CJ274" s="129">
        <v>0.14000000000000001</v>
      </c>
      <c r="CK274" s="129">
        <v>-0.09</v>
      </c>
      <c r="CL274" s="129">
        <v>-0.11</v>
      </c>
      <c r="CM274" s="129">
        <v>0.16</v>
      </c>
      <c r="CN274" s="129">
        <v>0.42</v>
      </c>
      <c r="CO274" s="129">
        <v>-0.36999999999999994</v>
      </c>
      <c r="CP274" s="129">
        <v>0.78</v>
      </c>
      <c r="CQ274" s="129">
        <v>0.18999999999999997</v>
      </c>
      <c r="CR274" s="129">
        <v>0.31000000000000005</v>
      </c>
      <c r="CS274" s="129">
        <v>0.62000000000000011</v>
      </c>
      <c r="CT274" s="129">
        <v>6.0000000000000005E-2</v>
      </c>
      <c r="CU274" s="129">
        <v>0.11999999999999998</v>
      </c>
      <c r="CV274" s="129">
        <v>0.44</v>
      </c>
      <c r="CW274" s="129">
        <v>0.68</v>
      </c>
      <c r="CX274" s="129">
        <v>0.94000000000000006</v>
      </c>
      <c r="CY274" s="129">
        <v>0.46</v>
      </c>
      <c r="CZ274" s="129">
        <v>0.46999999999999992</v>
      </c>
      <c r="DA274" s="129">
        <v>0.78</v>
      </c>
      <c r="DB274" s="129">
        <v>0.71</v>
      </c>
      <c r="DC274" s="129">
        <v>-0.14000000000000001</v>
      </c>
      <c r="DD274" s="129">
        <v>1.44</v>
      </c>
      <c r="DE274" s="129">
        <v>-7.0000000000000007E-2</v>
      </c>
      <c r="DF274" s="129">
        <v>1.79</v>
      </c>
      <c r="DG274" s="129">
        <v>1.0900000000000001</v>
      </c>
      <c r="DH274" s="129">
        <v>1.1599999999999997</v>
      </c>
      <c r="DI274" s="129">
        <v>1.47</v>
      </c>
      <c r="DJ274" s="129">
        <v>1.97</v>
      </c>
      <c r="DK274" s="129">
        <v>0.83999999999999986</v>
      </c>
      <c r="DL274" s="129">
        <v>-0.11</v>
      </c>
      <c r="DM274" s="129">
        <v>0.32</v>
      </c>
      <c r="DN274" s="129">
        <v>-0.28000000000000003</v>
      </c>
      <c r="DO274" s="129">
        <v>1.1599999999999999</v>
      </c>
      <c r="DP274" s="129">
        <v>0.19000000000000003</v>
      </c>
      <c r="DQ274" s="129">
        <v>2.17</v>
      </c>
      <c r="DR274" s="129">
        <v>0.35</v>
      </c>
      <c r="DS274" s="129">
        <v>1.6700000000000002</v>
      </c>
      <c r="DT274" s="129">
        <v>1.29</v>
      </c>
      <c r="DU274" s="129">
        <v>1.5</v>
      </c>
      <c r="DV274" s="129">
        <v>1.43</v>
      </c>
      <c r="DW274" s="129">
        <v>1.53</v>
      </c>
      <c r="DX274" s="129">
        <v>1.61</v>
      </c>
      <c r="DY274" s="129">
        <v>0.24</v>
      </c>
      <c r="DZ274" s="129">
        <v>1.66</v>
      </c>
      <c r="EA274" s="129">
        <v>0.39</v>
      </c>
      <c r="EB274" s="129">
        <v>2.34</v>
      </c>
      <c r="EC274" s="129">
        <v>0.65</v>
      </c>
      <c r="ED274" s="129">
        <v>0.74</v>
      </c>
      <c r="EE274" s="129">
        <v>7.0000000000000007E-2</v>
      </c>
      <c r="EF274" s="129">
        <v>0.65</v>
      </c>
      <c r="EG274" s="129">
        <v>0.21</v>
      </c>
      <c r="EH274" s="129">
        <v>1.75</v>
      </c>
      <c r="EI274" s="129">
        <v>0.9</v>
      </c>
      <c r="EJ274" s="129">
        <v>0.63</v>
      </c>
      <c r="EK274" s="129">
        <v>0.76</v>
      </c>
      <c r="EL274" s="129">
        <v>1.42</v>
      </c>
      <c r="EM274" s="129">
        <v>0.57999999999999996</v>
      </c>
      <c r="EN274" s="129">
        <v>1.4</v>
      </c>
      <c r="EO274" s="129">
        <v>0.36</v>
      </c>
      <c r="EP274" s="129">
        <v>1.2</v>
      </c>
      <c r="EQ274" s="129">
        <v>1.5599999999999998</v>
      </c>
      <c r="ER274" s="129">
        <v>0.75</v>
      </c>
      <c r="ES274" s="129">
        <v>0.40000000000000008</v>
      </c>
      <c r="ET274" s="129">
        <v>1.64</v>
      </c>
      <c r="EU274" s="129">
        <v>-0.49</v>
      </c>
      <c r="EV274">
        <f>100*SUMIF('12pxv'!$E$39:$E$492,$A274,'12pxv'!H$39:H$492)/sub_peso!EV274</f>
        <v>1.41</v>
      </c>
      <c r="EW274">
        <f>100*SUMIF('12pxv'!$E$39:$E$492,$A274,'12pxv'!I$39:I$492)/sub_peso!EW274</f>
        <v>0.27</v>
      </c>
      <c r="EX274">
        <f>100*SUMIF('12pxv'!$E$39:$E$492,$A274,'12pxv'!J$39:J$492)/sub_peso!EX274</f>
        <v>0.67</v>
      </c>
      <c r="EY274">
        <f>100*SUMIF('12pxv'!$E$39:$E$492,$A274,'12pxv'!K$39:K$492)/sub_peso!EY274</f>
        <v>1.35</v>
      </c>
      <c r="EZ274">
        <f>100*SUMIF('12pxv'!$E$39:$E$492,$A274,'12pxv'!L$39:L$492)/sub_peso!EZ274</f>
        <v>0.03</v>
      </c>
      <c r="FA274">
        <f>100*SUMIF('12pxv'!$E$39:$E$492,$A274,'12pxv'!M$39:M$492)/sub_peso!FA274</f>
        <v>-0.12000000000000001</v>
      </c>
      <c r="FB274">
        <f>100*SUMIF('12pxv'!$E$39:$E$492,$A274,'12pxv'!N$39:N$492)/sub_peso!FB274</f>
        <v>0.27</v>
      </c>
      <c r="FC274">
        <f>100*SUMIF('12pxv'!$E$39:$E$492,$A274,'12pxv'!O$39:O$492)/sub_peso!FC274</f>
        <v>0.54</v>
      </c>
      <c r="FD274">
        <f>100*SUMIF('12pxv'!$E$39:$E$492,$A274,'12pxv'!P$39:P$492)/sub_peso!FD274</f>
        <v>0.66</v>
      </c>
      <c r="FE274">
        <f>100*SUMIF('12pxv'!$E$39:$E$492,$A274,'12pxv'!Q$39:Q$492)/sub_peso!FE274</f>
        <v>0.63</v>
      </c>
      <c r="FF274">
        <f>100*SUMIF('12pxv'!$E$39:$E$492,$A274,'12pxv'!R$39:R$492)/sub_peso!FF274</f>
        <v>0.87</v>
      </c>
      <c r="FG274">
        <f>100*SUMIF('12pxv'!$E$39:$E$492,$A274,'12pxv'!S$39:S$492)/sub_peso!FG274</f>
        <v>0.63</v>
      </c>
      <c r="FH274">
        <f>100*SUMIF('12pxv'!$E$39:$E$492,$A274,'12pxv'!T$39:T$492)/sub_peso!FH274</f>
        <v>0.37</v>
      </c>
      <c r="FI274">
        <f>100*SUMIF('12pxv'!$E$39:$E$492,$A274,'12pxv'!U$39:U$492)/sub_peso!FI274</f>
        <v>0.10000000000000002</v>
      </c>
      <c r="FJ274">
        <f>100*SUMIF('12pxv'!$E$39:$E$492,$A274,'12pxv'!V$39:V$492)/sub_peso!FJ274</f>
        <v>0.56999999999999995</v>
      </c>
      <c r="FK274">
        <f>100*SUMIF('12pxv'!$E$39:$E$492,$A274,'12pxv'!W$39:W$492)/sub_peso!FK274</f>
        <v>-0.68</v>
      </c>
      <c r="FL274">
        <f>100*SUMIF('12pxv'!$E$39:$E$492,$A274,'12pxv'!X$39:X$492)/sub_peso!FL274</f>
        <v>0.55000000000000004</v>
      </c>
      <c r="FM274">
        <f>100*SUMIF('12pxv'!$E$39:$E$492,$A274,'12pxv'!Y$39:Y$492)/sub_peso!FM274</f>
        <v>1.7600000000000002</v>
      </c>
      <c r="FN274">
        <f>100*SUMIF('12pxv'!$E$39:$E$492,$A274,'12pxv'!Z$39:Z$492)/sub_peso!FN274</f>
        <v>0.88</v>
      </c>
      <c r="FO274">
        <f>100*SUMIF('12pxv'!$E$39:$E$492,$A274,'12pxv'!AA$39:AA$492)/sub_peso!FO274</f>
        <v>-0.02</v>
      </c>
      <c r="FP274">
        <f>100*SUMIF('12pxv'!$E$39:$E$492,$A274,'12pxv'!AB$39:AB$492)/sub_peso!FP274</f>
        <v>0.94</v>
      </c>
      <c r="FQ274">
        <f>100*SUMIF('12pxv'!$E$39:$E$492,$A274,'12pxv'!AC$39:AC$492)/sub_peso!FQ274</f>
        <v>0.55000000000000004</v>
      </c>
      <c r="FR274">
        <f>100*SUMIF('12pxv'!$E$39:$E$492,$A274,'12pxv'!AD$39:AD$492)/sub_peso!FR274</f>
        <v>0.98</v>
      </c>
      <c r="FS274">
        <f>100*SUMIF('12pxv'!$E$39:$E$492,$A274,'12pxv'!AE$39:AE$492)/sub_peso!FS274</f>
        <v>0.82</v>
      </c>
      <c r="FT274">
        <f>100*SUMIF('12pxv'!$E$39:$E$492,$A274,'12pxv'!AF$39:AF$492)/sub_peso!FT274</f>
        <v>0.46</v>
      </c>
      <c r="FU274">
        <f>100*SUMIF('12pxv'!$E$39:$E$492,$A274,'12pxv'!AG$39:AG$492)/sub_peso!FU274</f>
        <v>-0.18</v>
      </c>
      <c r="FV274">
        <f>100*SUMIF('12pxv'!$E$39:$E$492,$A274,'12pxv'!AH$39:AH$492)/sub_peso!FV274</f>
        <v>0.70999999999999985</v>
      </c>
      <c r="FW274">
        <f>100*SUMIF('12pxv'!$E$39:$E$492,$A274,'12pxv'!AI$39:AI$492)/sub_peso!FW274</f>
        <v>0.63000000000000012</v>
      </c>
      <c r="FX274">
        <f>100*SUMIF('12pxv'!$E$39:$E$492,$A274,'12pxv'!AJ$39:AJ$492)/sub_peso!FX274</f>
        <v>-0.06</v>
      </c>
      <c r="FY274">
        <f>100*SUMIF('12pxv'!$E$39:$E$492,$A274,'12pxv'!AK$39:AK$492)/sub_peso!FY274</f>
        <v>1.29</v>
      </c>
      <c r="FZ274">
        <f>100*SUMIF('12pxv'!$E$39:$E$492,$A274,'12pxv'!AL$39:AL$492)/sub_peso!FZ274</f>
        <v>0.48</v>
      </c>
      <c r="GA274">
        <f>100*SUMIF('12pxv'!$E$39:$E$492,$A274,'12pxv'!AM$39:AM$492)/sub_peso!GA274</f>
        <v>0.18</v>
      </c>
      <c r="GB274">
        <f>100*SUMIF('12pxv'!$E$39:$E$492,$A274,'12pxv'!AN$39:AN$492)/sub_peso!GB274</f>
        <v>0.01</v>
      </c>
    </row>
    <row r="275" spans="1:184" x14ac:dyDescent="0.25">
      <c r="A275" s="60">
        <v>7101005</v>
      </c>
      <c r="B275" s="56" t="s">
        <v>277</v>
      </c>
      <c r="C275" s="129">
        <v>0.13</v>
      </c>
      <c r="D275" s="129">
        <v>-0.05</v>
      </c>
      <c r="E275" s="129">
        <v>-7.0000000000000007E-2</v>
      </c>
      <c r="F275" s="129">
        <v>-0.01</v>
      </c>
      <c r="G275" s="129">
        <v>7.0000000000000007E-2</v>
      </c>
      <c r="H275" s="129">
        <v>0.28999999999999998</v>
      </c>
      <c r="I275" s="129">
        <v>-0.20000000000000004</v>
      </c>
      <c r="J275" s="129">
        <v>0.4</v>
      </c>
      <c r="K275" s="129">
        <v>-0.11000000000000001</v>
      </c>
      <c r="L275" s="129">
        <v>0</v>
      </c>
      <c r="M275" s="129">
        <v>0.86</v>
      </c>
      <c r="N275" s="129">
        <v>0.85</v>
      </c>
      <c r="O275" s="129">
        <v>0.27</v>
      </c>
      <c r="P275" s="129">
        <v>-0.08</v>
      </c>
      <c r="Q275" s="129">
        <v>0.21000000000000002</v>
      </c>
      <c r="R275" s="129">
        <v>0.01</v>
      </c>
      <c r="S275" s="129">
        <v>0.64</v>
      </c>
      <c r="T275" s="129">
        <v>0.51</v>
      </c>
      <c r="U275" s="129">
        <v>0.55000000000000004</v>
      </c>
      <c r="V275" s="129">
        <v>-0.95999999999999985</v>
      </c>
      <c r="W275" s="129">
        <v>-1.5899999999999999</v>
      </c>
      <c r="X275" s="129">
        <v>1.28</v>
      </c>
      <c r="Y275" s="129">
        <v>-0.43000000000000005</v>
      </c>
      <c r="Z275" s="129">
        <v>0.02</v>
      </c>
      <c r="AA275" s="129">
        <v>-0.51</v>
      </c>
      <c r="AB275" s="129">
        <v>1.06</v>
      </c>
      <c r="AC275" s="129">
        <v>-1.04</v>
      </c>
      <c r="AD275" s="129">
        <v>1.02</v>
      </c>
      <c r="AE275" s="129">
        <v>0.24</v>
      </c>
      <c r="AF275" s="129">
        <v>-0.61</v>
      </c>
      <c r="AG275" s="129">
        <v>0.49</v>
      </c>
      <c r="AH275" s="129">
        <v>-0.08</v>
      </c>
      <c r="AI275" s="129">
        <v>-7.0000000000000007E-2</v>
      </c>
      <c r="AJ275" s="129">
        <v>-0.45</v>
      </c>
      <c r="AK275" s="129">
        <v>0.9</v>
      </c>
      <c r="AL275" s="129">
        <v>0.09</v>
      </c>
      <c r="AM275" s="129">
        <v>-0.43</v>
      </c>
      <c r="AN275" s="129">
        <v>-0.23</v>
      </c>
      <c r="AO275" s="129">
        <v>0.2</v>
      </c>
      <c r="AP275" s="129">
        <v>1.7</v>
      </c>
      <c r="AQ275" s="129">
        <v>1.9599999999999997</v>
      </c>
      <c r="AR275" s="129">
        <v>0.46000000000000008</v>
      </c>
      <c r="AS275" s="129">
        <v>-1.38</v>
      </c>
      <c r="AT275" s="129">
        <v>1.24</v>
      </c>
      <c r="AU275" s="129">
        <v>0.35</v>
      </c>
      <c r="AV275" s="129">
        <v>0.56999999999999995</v>
      </c>
      <c r="AW275" s="129">
        <v>-0.11</v>
      </c>
      <c r="AX275" s="129">
        <v>-0.25</v>
      </c>
      <c r="AY275" s="129">
        <v>-0.12999999999999998</v>
      </c>
      <c r="AZ275" s="129">
        <v>-0.56999999999999995</v>
      </c>
      <c r="BA275" s="129">
        <v>0.37</v>
      </c>
      <c r="BB275" s="129">
        <v>0.94</v>
      </c>
      <c r="BC275" s="129">
        <v>0.49</v>
      </c>
      <c r="BD275" s="129">
        <v>0.25000000000000006</v>
      </c>
      <c r="BE275" s="129">
        <v>0.2</v>
      </c>
      <c r="BF275" s="129">
        <v>-7.0000000000000007E-2</v>
      </c>
      <c r="BG275" s="129">
        <v>-0.27</v>
      </c>
      <c r="BH275" s="129">
        <v>-0.64</v>
      </c>
      <c r="BI275" s="129">
        <v>1.2</v>
      </c>
      <c r="BJ275" s="129">
        <v>-0.1</v>
      </c>
      <c r="BK275" s="129">
        <v>-0.06</v>
      </c>
      <c r="BL275" s="129">
        <v>0.1</v>
      </c>
      <c r="BM275" s="129">
        <v>0.64</v>
      </c>
      <c r="BN275" s="129">
        <v>0.48</v>
      </c>
      <c r="BO275" s="129">
        <v>1.47</v>
      </c>
      <c r="BP275" s="129">
        <v>-0.05</v>
      </c>
      <c r="BQ275" s="129">
        <v>0.32</v>
      </c>
      <c r="BR275" s="129">
        <v>0.51</v>
      </c>
      <c r="BS275" s="129">
        <v>0.28999999999999998</v>
      </c>
      <c r="BT275" s="129">
        <v>0.35</v>
      </c>
      <c r="BU275" s="129">
        <v>0.72</v>
      </c>
      <c r="BV275" s="129">
        <v>0</v>
      </c>
      <c r="BW275" s="129">
        <v>0.5</v>
      </c>
      <c r="BX275" s="129">
        <v>-0.56000000000000005</v>
      </c>
      <c r="BY275" s="129">
        <v>0.29000000000000004</v>
      </c>
      <c r="BZ275" s="129">
        <v>1.0900000000000001</v>
      </c>
      <c r="CA275" s="129">
        <v>0.67</v>
      </c>
      <c r="CB275" s="129">
        <v>0.56999999999999995</v>
      </c>
      <c r="CC275" s="129">
        <v>0.46000000000000008</v>
      </c>
      <c r="CD275" s="129">
        <v>0.2</v>
      </c>
      <c r="CE275" s="129">
        <v>0.35000000000000003</v>
      </c>
      <c r="CF275" s="129">
        <v>0.35</v>
      </c>
      <c r="CG275" s="129">
        <v>0.59999999999999987</v>
      </c>
      <c r="CH275" s="129">
        <v>0.42</v>
      </c>
      <c r="CI275" s="129">
        <v>-0.3</v>
      </c>
      <c r="CJ275" s="129">
        <v>0.41</v>
      </c>
      <c r="CK275" s="129">
        <v>-0.23000000000000004</v>
      </c>
      <c r="CL275" s="129">
        <v>0.61</v>
      </c>
      <c r="CM275" s="129">
        <v>1.01</v>
      </c>
      <c r="CN275" s="129">
        <v>7.0000000000000007E-2</v>
      </c>
      <c r="CO275" s="129">
        <v>0.37</v>
      </c>
      <c r="CP275" s="129">
        <v>0.74999999999999989</v>
      </c>
      <c r="CQ275" s="129">
        <v>0.28999999999999998</v>
      </c>
      <c r="CR275" s="129">
        <v>0.83</v>
      </c>
      <c r="CS275" s="129">
        <v>0.28999999999999998</v>
      </c>
      <c r="CT275" s="129">
        <v>0.78</v>
      </c>
      <c r="CU275" s="129">
        <v>-0.6</v>
      </c>
      <c r="CV275" s="129">
        <v>-3.0000000000000002E-2</v>
      </c>
      <c r="CW275" s="129">
        <v>1</v>
      </c>
      <c r="CX275" s="129">
        <v>0.16</v>
      </c>
      <c r="CY275" s="129">
        <v>1.24</v>
      </c>
      <c r="CZ275" s="129">
        <v>0.84</v>
      </c>
      <c r="DA275" s="129">
        <v>1.37</v>
      </c>
      <c r="DB275" s="129">
        <v>-0.64</v>
      </c>
      <c r="DC275" s="129">
        <v>1.57</v>
      </c>
      <c r="DD275" s="129">
        <v>1.3700000000000003</v>
      </c>
      <c r="DE275" s="129">
        <v>0.33</v>
      </c>
      <c r="DF275" s="129">
        <v>-0.36</v>
      </c>
      <c r="DG275" s="129">
        <v>1.4900000000000002</v>
      </c>
      <c r="DH275" s="129">
        <v>0.51</v>
      </c>
      <c r="DI275" s="129">
        <v>0.75000000000000011</v>
      </c>
      <c r="DJ275" s="129">
        <v>0.51</v>
      </c>
      <c r="DK275" s="129">
        <v>0.75</v>
      </c>
      <c r="DL275" s="129">
        <v>1.38</v>
      </c>
      <c r="DM275" s="129">
        <v>1.08</v>
      </c>
      <c r="DN275" s="129">
        <v>0.64</v>
      </c>
      <c r="DO275" s="129">
        <v>1.44</v>
      </c>
      <c r="DP275" s="129">
        <v>0.46</v>
      </c>
      <c r="DQ275" s="129">
        <v>0.44999999999999996</v>
      </c>
      <c r="DR275" s="129">
        <v>0.52</v>
      </c>
      <c r="DS275" s="129">
        <v>0.3</v>
      </c>
      <c r="DT275" s="129">
        <v>0.19999999999999998</v>
      </c>
      <c r="DU275" s="129">
        <v>0.75</v>
      </c>
      <c r="DV275" s="129">
        <v>0.57999999999999996</v>
      </c>
      <c r="DW275" s="129">
        <v>1.2300000000000002</v>
      </c>
      <c r="DX275" s="129">
        <v>0.62</v>
      </c>
      <c r="DY275" s="129">
        <v>0.67999999999999994</v>
      </c>
      <c r="DZ275" s="129">
        <v>0.7</v>
      </c>
      <c r="EA275" s="129">
        <v>0.3</v>
      </c>
      <c r="EB275" s="129">
        <v>0.3</v>
      </c>
      <c r="EC275" s="129">
        <v>0.08</v>
      </c>
      <c r="ED275" s="129">
        <v>0.28999999999999998</v>
      </c>
      <c r="EE275" s="129">
        <v>0.76</v>
      </c>
      <c r="EF275" s="129">
        <v>0.79</v>
      </c>
      <c r="EG275" s="129">
        <v>0.99</v>
      </c>
      <c r="EH275" s="129">
        <v>1.1399999999999999</v>
      </c>
      <c r="EI275" s="129">
        <v>1.37</v>
      </c>
      <c r="EJ275" s="129">
        <v>1.9899999999999998</v>
      </c>
      <c r="EK275" s="129">
        <v>0.88000000000000012</v>
      </c>
      <c r="EL275" s="129">
        <v>1.3499999999999999</v>
      </c>
      <c r="EM275" s="129">
        <v>0.65000000000000013</v>
      </c>
      <c r="EN275" s="129">
        <v>0.7</v>
      </c>
      <c r="EO275" s="129">
        <v>0.23999999999999996</v>
      </c>
      <c r="EP275" s="129">
        <v>0.74</v>
      </c>
      <c r="EQ275" s="129">
        <v>-0.18</v>
      </c>
      <c r="ER275" s="129">
        <v>0.65</v>
      </c>
      <c r="ES275" s="129">
        <v>0.88000000000000012</v>
      </c>
      <c r="ET275" s="129">
        <v>1.98</v>
      </c>
      <c r="EU275" s="129">
        <v>0.88</v>
      </c>
      <c r="EV275">
        <f>100*SUMIF('12pxv'!$E$39:$E$492,$A275,'12pxv'!H$39:H$492)/sub_peso!EV275</f>
        <v>1.6499999999999997</v>
      </c>
      <c r="EW275">
        <f>100*SUMIF('12pxv'!$E$39:$E$492,$A275,'12pxv'!I$39:I$492)/sub_peso!EW275</f>
        <v>1.34</v>
      </c>
      <c r="EX275">
        <f>100*SUMIF('12pxv'!$E$39:$E$492,$A275,'12pxv'!J$39:J$492)/sub_peso!EX275</f>
        <v>0.90999999999999992</v>
      </c>
      <c r="EY275">
        <f>100*SUMIF('12pxv'!$E$39:$E$492,$A275,'12pxv'!K$39:K$492)/sub_peso!EY275</f>
        <v>0.5</v>
      </c>
      <c r="EZ275">
        <f>100*SUMIF('12pxv'!$E$39:$E$492,$A275,'12pxv'!L$39:L$492)/sub_peso!EZ275</f>
        <v>-0.05</v>
      </c>
      <c r="FA275">
        <f>100*SUMIF('12pxv'!$E$39:$E$492,$A275,'12pxv'!M$39:M$492)/sub_peso!FA275</f>
        <v>0.98</v>
      </c>
      <c r="FB275">
        <f>100*SUMIF('12pxv'!$E$39:$E$492,$A275,'12pxv'!N$39:N$492)/sub_peso!FB275</f>
        <v>1.1000000000000001</v>
      </c>
      <c r="FC275">
        <f>100*SUMIF('12pxv'!$E$39:$E$492,$A275,'12pxv'!O$39:O$492)/sub_peso!FC275</f>
        <v>0.85</v>
      </c>
      <c r="FD275">
        <f>100*SUMIF('12pxv'!$E$39:$E$492,$A275,'12pxv'!P$39:P$492)/sub_peso!FD275</f>
        <v>0.10000000000000002</v>
      </c>
      <c r="FE275">
        <f>100*SUMIF('12pxv'!$E$39:$E$492,$A275,'12pxv'!Q$39:Q$492)/sub_peso!FE275</f>
        <v>0.78</v>
      </c>
      <c r="FF275">
        <f>100*SUMIF('12pxv'!$E$39:$E$492,$A275,'12pxv'!R$39:R$492)/sub_peso!FF275</f>
        <v>1.41</v>
      </c>
      <c r="FG275">
        <f>100*SUMIF('12pxv'!$E$39:$E$492,$A275,'12pxv'!S$39:S$492)/sub_peso!FG275</f>
        <v>1.6</v>
      </c>
      <c r="FH275">
        <f>100*SUMIF('12pxv'!$E$39:$E$492,$A275,'12pxv'!T$39:T$492)/sub_peso!FH275</f>
        <v>1.44</v>
      </c>
      <c r="FI275">
        <f>100*SUMIF('12pxv'!$E$39:$E$492,$A275,'12pxv'!U$39:U$492)/sub_peso!FI275</f>
        <v>1.1499999999999999</v>
      </c>
      <c r="FJ275">
        <f>100*SUMIF('12pxv'!$E$39:$E$492,$A275,'12pxv'!V$39:V$492)/sub_peso!FJ275</f>
        <v>1.3</v>
      </c>
      <c r="FK275">
        <f>100*SUMIF('12pxv'!$E$39:$E$492,$A275,'12pxv'!W$39:W$492)/sub_peso!FK275</f>
        <v>1.1499999999999997</v>
      </c>
      <c r="FL275">
        <f>100*SUMIF('12pxv'!$E$39:$E$492,$A275,'12pxv'!X$39:X$492)/sub_peso!FL275</f>
        <v>0.38</v>
      </c>
      <c r="FM275">
        <f>100*SUMIF('12pxv'!$E$39:$E$492,$A275,'12pxv'!Y$39:Y$492)/sub_peso!FM275</f>
        <v>0.54</v>
      </c>
      <c r="FN275">
        <f>100*SUMIF('12pxv'!$E$39:$E$492,$A275,'12pxv'!Z$39:Z$492)/sub_peso!FN275</f>
        <v>0.7599999999999999</v>
      </c>
      <c r="FO275">
        <f>100*SUMIF('12pxv'!$E$39:$E$492,$A275,'12pxv'!AA$39:AA$492)/sub_peso!FO275</f>
        <v>-2.9999999999999995E-2</v>
      </c>
      <c r="FP275">
        <f>100*SUMIF('12pxv'!$E$39:$E$492,$A275,'12pxv'!AB$39:AB$492)/sub_peso!FP275</f>
        <v>0.57999999999999996</v>
      </c>
      <c r="FQ275">
        <f>100*SUMIF('12pxv'!$E$39:$E$492,$A275,'12pxv'!AC$39:AC$492)/sub_peso!FQ275</f>
        <v>1.02</v>
      </c>
      <c r="FR275">
        <f>100*SUMIF('12pxv'!$E$39:$E$492,$A275,'12pxv'!AD$39:AD$492)/sub_peso!FR275</f>
        <v>0.66</v>
      </c>
      <c r="FS275">
        <f>100*SUMIF('12pxv'!$E$39:$E$492,$A275,'12pxv'!AE$39:AE$492)/sub_peso!FS275</f>
        <v>1.55</v>
      </c>
      <c r="FT275">
        <f>100*SUMIF('12pxv'!$E$39:$E$492,$A275,'12pxv'!AF$39:AF$492)/sub_peso!FT275</f>
        <v>0.68</v>
      </c>
      <c r="FU275">
        <f>100*SUMIF('12pxv'!$E$39:$E$492,$A275,'12pxv'!AG$39:AG$492)/sub_peso!FU275</f>
        <v>1.17</v>
      </c>
      <c r="FV275">
        <f>100*SUMIF('12pxv'!$E$39:$E$492,$A275,'12pxv'!AH$39:AH$492)/sub_peso!FV275</f>
        <v>1.33</v>
      </c>
      <c r="FW275">
        <f>100*SUMIF('12pxv'!$E$39:$E$492,$A275,'12pxv'!AI$39:AI$492)/sub_peso!FW275</f>
        <v>-0.02</v>
      </c>
      <c r="FX275">
        <f>100*SUMIF('12pxv'!$E$39:$E$492,$A275,'12pxv'!AJ$39:AJ$492)/sub_peso!FX275</f>
        <v>1.48</v>
      </c>
      <c r="FY275">
        <f>100*SUMIF('12pxv'!$E$39:$E$492,$A275,'12pxv'!AK$39:AK$492)/sub_peso!FY275</f>
        <v>0.27</v>
      </c>
      <c r="FZ275">
        <f>100*SUMIF('12pxv'!$E$39:$E$492,$A275,'12pxv'!AL$39:AL$492)/sub_peso!FZ275</f>
        <v>0.53</v>
      </c>
      <c r="GA275">
        <f>100*SUMIF('12pxv'!$E$39:$E$492,$A275,'12pxv'!AM$39:AM$492)/sub_peso!GA275</f>
        <v>-0.01</v>
      </c>
      <c r="GB275">
        <f>100*SUMIF('12pxv'!$E$39:$E$492,$A275,'12pxv'!AN$39:AN$492)/sub_peso!GB275</f>
        <v>0.67000000000000015</v>
      </c>
    </row>
    <row r="276" spans="1:184" x14ac:dyDescent="0.25">
      <c r="A276" s="60">
        <v>7101009</v>
      </c>
      <c r="B276" s="56" t="s">
        <v>278</v>
      </c>
      <c r="C276" s="129">
        <v>-0.23</v>
      </c>
      <c r="D276" s="129">
        <v>-0.1</v>
      </c>
      <c r="E276" s="129">
        <v>-9.0000000000000011E-2</v>
      </c>
      <c r="F276" s="129">
        <v>-0.19000000000000003</v>
      </c>
      <c r="G276" s="129">
        <v>0.27</v>
      </c>
      <c r="H276" s="129">
        <v>-0.56999999999999995</v>
      </c>
      <c r="I276" s="129">
        <v>-0.47999999999999993</v>
      </c>
      <c r="J276" s="129">
        <v>1.1399999999999999</v>
      </c>
      <c r="K276" s="129">
        <v>-1.73</v>
      </c>
      <c r="L276" s="129">
        <v>-0.72000000000000008</v>
      </c>
      <c r="M276" s="129">
        <v>1.71</v>
      </c>
      <c r="N276" s="129">
        <v>0.65</v>
      </c>
      <c r="O276" s="129">
        <v>1.1299999999999999</v>
      </c>
      <c r="P276" s="129">
        <v>-0.46</v>
      </c>
      <c r="Q276" s="129">
        <v>-0.78</v>
      </c>
      <c r="R276" s="129">
        <v>-0.26</v>
      </c>
      <c r="S276" s="129">
        <v>0.37000000000000005</v>
      </c>
      <c r="T276" s="129">
        <v>1.07</v>
      </c>
      <c r="U276" s="129">
        <v>0</v>
      </c>
      <c r="V276" s="129">
        <v>-0.08</v>
      </c>
      <c r="W276" s="129">
        <v>-7.0000000000000007E-2</v>
      </c>
      <c r="X276" s="129">
        <v>0.41999999999999993</v>
      </c>
      <c r="Y276" s="129">
        <v>-0.66999999999999993</v>
      </c>
      <c r="Z276" s="129">
        <v>0.75000000000000011</v>
      </c>
      <c r="AA276" s="129">
        <v>-0.34</v>
      </c>
      <c r="AB276" s="129">
        <v>0.51</v>
      </c>
      <c r="AC276" s="129">
        <v>0.09</v>
      </c>
      <c r="AD276" s="129">
        <v>0.46000000000000008</v>
      </c>
      <c r="AE276" s="129">
        <v>0.13</v>
      </c>
      <c r="AF276" s="129">
        <v>-0.63</v>
      </c>
      <c r="AG276" s="129">
        <v>0.91000000000000014</v>
      </c>
      <c r="AH276" s="129">
        <v>-0.01</v>
      </c>
      <c r="AI276" s="129">
        <v>-0.26</v>
      </c>
      <c r="AJ276" s="129">
        <v>0.52</v>
      </c>
      <c r="AK276" s="129">
        <v>0.1</v>
      </c>
      <c r="AL276" s="129">
        <v>0.96</v>
      </c>
      <c r="AM276" s="129">
        <v>0.3</v>
      </c>
      <c r="AN276" s="129">
        <v>1</v>
      </c>
      <c r="AO276" s="129">
        <v>-0.38000000000000006</v>
      </c>
      <c r="AP276" s="129">
        <v>0.73</v>
      </c>
      <c r="AQ276" s="129">
        <v>2.33</v>
      </c>
      <c r="AR276" s="129">
        <v>1.28</v>
      </c>
      <c r="AS276" s="129">
        <v>-0.54</v>
      </c>
      <c r="AT276" s="129">
        <v>1.21</v>
      </c>
      <c r="AU276" s="129">
        <v>0.56000000000000005</v>
      </c>
      <c r="AV276" s="129">
        <v>-0.2</v>
      </c>
      <c r="AW276" s="129">
        <v>0.92</v>
      </c>
      <c r="AX276" s="129">
        <v>-0.36</v>
      </c>
      <c r="AY276" s="129">
        <v>-0.13</v>
      </c>
      <c r="AZ276" s="129">
        <v>-0.59</v>
      </c>
      <c r="BA276" s="129">
        <v>0.15</v>
      </c>
      <c r="BB276" s="129">
        <v>0.56000000000000005</v>
      </c>
      <c r="BC276" s="129">
        <v>0.17</v>
      </c>
      <c r="BD276" s="129">
        <v>1.18</v>
      </c>
      <c r="BE276" s="129">
        <v>-0.22999999999999998</v>
      </c>
      <c r="BF276" s="129">
        <v>0.81000000000000016</v>
      </c>
      <c r="BG276" s="129">
        <v>-0.26</v>
      </c>
      <c r="BH276" s="129">
        <v>0.48</v>
      </c>
      <c r="BI276" s="129">
        <v>0.64</v>
      </c>
      <c r="BJ276" s="129">
        <v>1.94</v>
      </c>
      <c r="BK276" s="129">
        <v>1.41</v>
      </c>
      <c r="BL276" s="129">
        <v>-0.22</v>
      </c>
      <c r="BM276" s="129">
        <v>0.62</v>
      </c>
      <c r="BN276" s="129">
        <v>-0.09</v>
      </c>
      <c r="BO276" s="129">
        <v>0.51</v>
      </c>
      <c r="BP276" s="129">
        <v>0.31</v>
      </c>
      <c r="BQ276" s="129">
        <v>1.02</v>
      </c>
      <c r="BR276" s="129">
        <v>0.9</v>
      </c>
      <c r="BS276" s="129">
        <v>-0.27</v>
      </c>
      <c r="BT276" s="129">
        <v>0.88</v>
      </c>
      <c r="BU276" s="129">
        <v>1.25</v>
      </c>
      <c r="BV276" s="129">
        <v>1.24</v>
      </c>
      <c r="BW276" s="129">
        <v>-0.38</v>
      </c>
      <c r="BX276" s="129">
        <v>0.35</v>
      </c>
      <c r="BY276" s="129">
        <v>0.87</v>
      </c>
      <c r="BZ276" s="129">
        <v>0.52</v>
      </c>
      <c r="CA276" s="129">
        <v>0.08</v>
      </c>
      <c r="CB276" s="129">
        <v>0.9</v>
      </c>
      <c r="CC276" s="129">
        <v>1.1000000000000001</v>
      </c>
      <c r="CD276" s="129">
        <v>0.55000000000000004</v>
      </c>
      <c r="CE276" s="129">
        <v>-0.03</v>
      </c>
      <c r="CF276" s="129">
        <v>0.66</v>
      </c>
      <c r="CG276" s="129">
        <v>0.53</v>
      </c>
      <c r="CH276" s="129">
        <v>0.99</v>
      </c>
      <c r="CI276" s="129">
        <v>0.6</v>
      </c>
      <c r="CJ276" s="129">
        <v>-1.0000000000000002</v>
      </c>
      <c r="CK276" s="129">
        <v>1.18</v>
      </c>
      <c r="CL276" s="129">
        <v>0.52000000000000013</v>
      </c>
      <c r="CM276" s="129">
        <v>-0.99999999999999989</v>
      </c>
      <c r="CN276" s="129">
        <v>1.04</v>
      </c>
      <c r="CO276" s="129">
        <v>0.91</v>
      </c>
      <c r="CP276" s="129">
        <v>0.87999999999999978</v>
      </c>
      <c r="CQ276" s="129">
        <v>0.19</v>
      </c>
      <c r="CR276" s="129">
        <v>0.46</v>
      </c>
      <c r="CS276" s="129">
        <v>0.13</v>
      </c>
      <c r="CT276" s="129">
        <v>0.28000000000000003</v>
      </c>
      <c r="CU276" s="129">
        <v>1.1299999999999999</v>
      </c>
      <c r="CV276" s="129">
        <v>-0.56999999999999995</v>
      </c>
      <c r="CW276" s="129">
        <v>1.3</v>
      </c>
      <c r="CX276" s="129">
        <v>1.2500000000000002</v>
      </c>
      <c r="CY276" s="129">
        <v>0.3</v>
      </c>
      <c r="CZ276" s="129">
        <v>-0.03</v>
      </c>
      <c r="DA276" s="129">
        <v>1.41</v>
      </c>
      <c r="DB276" s="129">
        <v>-0.71</v>
      </c>
      <c r="DC276" s="129">
        <v>0.71</v>
      </c>
      <c r="DD276" s="129">
        <v>0.76</v>
      </c>
      <c r="DE276" s="129">
        <v>0.37</v>
      </c>
      <c r="DF276" s="129">
        <v>-0.48000000000000004</v>
      </c>
      <c r="DG276" s="129">
        <v>1.47</v>
      </c>
      <c r="DH276" s="129">
        <v>0.33</v>
      </c>
      <c r="DI276" s="129">
        <v>0.64</v>
      </c>
      <c r="DJ276" s="129">
        <v>0.46000000000000008</v>
      </c>
      <c r="DK276" s="129">
        <v>1.69</v>
      </c>
      <c r="DL276" s="129">
        <v>0.36</v>
      </c>
      <c r="DM276" s="129">
        <v>0.6</v>
      </c>
      <c r="DN276" s="129">
        <v>0.56999999999999995</v>
      </c>
      <c r="DO276" s="129">
        <v>1.59</v>
      </c>
      <c r="DP276" s="129">
        <v>-0.11</v>
      </c>
      <c r="DQ276" s="129">
        <v>0.33</v>
      </c>
      <c r="DR276" s="129">
        <v>0.89</v>
      </c>
      <c r="DS276" s="129">
        <v>0.76</v>
      </c>
      <c r="DT276" s="129">
        <v>-0.17</v>
      </c>
      <c r="DU276" s="129">
        <v>0.04</v>
      </c>
      <c r="DV276" s="129">
        <v>1.92</v>
      </c>
      <c r="DW276" s="129">
        <v>0.83</v>
      </c>
      <c r="DX276" s="129">
        <v>0.86999999999999988</v>
      </c>
      <c r="DY276" s="129">
        <v>1.18</v>
      </c>
      <c r="DZ276" s="129">
        <v>0.76</v>
      </c>
      <c r="EA276" s="129">
        <v>5.9999999999999991E-2</v>
      </c>
      <c r="EB276" s="129">
        <v>0.41</v>
      </c>
      <c r="EC276" s="129">
        <v>0.43000000000000005</v>
      </c>
      <c r="ED276" s="129">
        <v>0.46000000000000008</v>
      </c>
      <c r="EE276" s="129">
        <v>0.42</v>
      </c>
      <c r="EF276" s="129">
        <v>0.53</v>
      </c>
      <c r="EG276" s="129">
        <v>0.52</v>
      </c>
      <c r="EH276" s="129">
        <v>0.81999999999999984</v>
      </c>
      <c r="EI276" s="129">
        <v>1.42</v>
      </c>
      <c r="EJ276" s="129">
        <v>0.81999999999999984</v>
      </c>
      <c r="EK276" s="129">
        <v>0.95</v>
      </c>
      <c r="EL276" s="129">
        <v>0.44</v>
      </c>
      <c r="EM276" s="129">
        <v>1.18</v>
      </c>
      <c r="EN276" s="129">
        <v>0.55000000000000004</v>
      </c>
      <c r="EO276" s="129">
        <v>1.0900000000000001</v>
      </c>
      <c r="EP276" s="129">
        <v>-1.1000000000000001</v>
      </c>
      <c r="EQ276" s="129">
        <v>0.96999999999999986</v>
      </c>
      <c r="ER276" s="129">
        <v>1.03</v>
      </c>
      <c r="ES276" s="129">
        <v>0.54</v>
      </c>
      <c r="ET276" s="129">
        <v>1.19</v>
      </c>
      <c r="EU276" s="129">
        <v>1.8300000000000003</v>
      </c>
      <c r="EV276">
        <f>100*SUMIF('12pxv'!$E$39:$E$492,$A276,'12pxv'!H$39:H$492)/sub_peso!EV276</f>
        <v>-0.54</v>
      </c>
      <c r="EW276">
        <f>100*SUMIF('12pxv'!$E$39:$E$492,$A276,'12pxv'!I$39:I$492)/sub_peso!EW276</f>
        <v>0.95</v>
      </c>
      <c r="EX276">
        <f>100*SUMIF('12pxv'!$E$39:$E$492,$A276,'12pxv'!J$39:J$492)/sub_peso!EX276</f>
        <v>1.1200000000000001</v>
      </c>
      <c r="EY276">
        <f>100*SUMIF('12pxv'!$E$39:$E$492,$A276,'12pxv'!K$39:K$492)/sub_peso!EY276</f>
        <v>0.69999999999999984</v>
      </c>
      <c r="EZ276">
        <f>100*SUMIF('12pxv'!$E$39:$E$492,$A276,'12pxv'!L$39:L$492)/sub_peso!EZ276</f>
        <v>0.48</v>
      </c>
      <c r="FA276">
        <f>100*SUMIF('12pxv'!$E$39:$E$492,$A276,'12pxv'!M$39:M$492)/sub_peso!FA276</f>
        <v>0.3</v>
      </c>
      <c r="FB276">
        <f>100*SUMIF('12pxv'!$E$39:$E$492,$A276,'12pxv'!N$39:N$492)/sub_peso!FB276</f>
        <v>0.27</v>
      </c>
      <c r="FC276">
        <f>100*SUMIF('12pxv'!$E$39:$E$492,$A276,'12pxv'!O$39:O$492)/sub_peso!FC276</f>
        <v>0.82999999999999985</v>
      </c>
      <c r="FD276">
        <f>100*SUMIF('12pxv'!$E$39:$E$492,$A276,'12pxv'!P$39:P$492)/sub_peso!FD276</f>
        <v>0.3</v>
      </c>
      <c r="FE276">
        <f>100*SUMIF('12pxv'!$E$39:$E$492,$A276,'12pxv'!Q$39:Q$492)/sub_peso!FE276</f>
        <v>1.1000000000000001</v>
      </c>
      <c r="FF276">
        <f>100*SUMIF('12pxv'!$E$39:$E$492,$A276,'12pxv'!R$39:R$492)/sub_peso!FF276</f>
        <v>0.36</v>
      </c>
      <c r="FG276">
        <f>100*SUMIF('12pxv'!$E$39:$E$492,$A276,'12pxv'!S$39:S$492)/sub_peso!FG276</f>
        <v>0.73999999999999988</v>
      </c>
      <c r="FH276">
        <f>100*SUMIF('12pxv'!$E$39:$E$492,$A276,'12pxv'!T$39:T$492)/sub_peso!FH276</f>
        <v>1.38</v>
      </c>
      <c r="FI276">
        <f>100*SUMIF('12pxv'!$E$39:$E$492,$A276,'12pxv'!U$39:U$492)/sub_peso!FI276</f>
        <v>-0.27</v>
      </c>
      <c r="FJ276">
        <f>100*SUMIF('12pxv'!$E$39:$E$492,$A276,'12pxv'!V$39:V$492)/sub_peso!FJ276</f>
        <v>1.1399999999999999</v>
      </c>
      <c r="FK276">
        <f>100*SUMIF('12pxv'!$E$39:$E$492,$A276,'12pxv'!W$39:W$492)/sub_peso!FK276</f>
        <v>0.43</v>
      </c>
      <c r="FL276">
        <f>100*SUMIF('12pxv'!$E$39:$E$492,$A276,'12pxv'!X$39:X$492)/sub_peso!FL276</f>
        <v>-0.10000000000000002</v>
      </c>
      <c r="FM276">
        <f>100*SUMIF('12pxv'!$E$39:$E$492,$A276,'12pxv'!Y$39:Y$492)/sub_peso!FM276</f>
        <v>0.90000000000000013</v>
      </c>
      <c r="FN276">
        <f>100*SUMIF('12pxv'!$E$39:$E$492,$A276,'12pxv'!Z$39:Z$492)/sub_peso!FN276</f>
        <v>1.6199999999999999</v>
      </c>
      <c r="FO276">
        <f>100*SUMIF('12pxv'!$E$39:$E$492,$A276,'12pxv'!AA$39:AA$492)/sub_peso!FO276</f>
        <v>-0.10000000000000002</v>
      </c>
      <c r="FP276">
        <f>100*SUMIF('12pxv'!$E$39:$E$492,$A276,'12pxv'!AB$39:AB$492)/sub_peso!FP276</f>
        <v>4.0000000000000008E-2</v>
      </c>
      <c r="FQ276">
        <f>100*SUMIF('12pxv'!$E$39:$E$492,$A276,'12pxv'!AC$39:AC$492)/sub_peso!FQ276</f>
        <v>0.52</v>
      </c>
      <c r="FR276">
        <f>100*SUMIF('12pxv'!$E$39:$E$492,$A276,'12pxv'!AD$39:AD$492)/sub_peso!FR276</f>
        <v>0.24</v>
      </c>
      <c r="FS276">
        <f>100*SUMIF('12pxv'!$E$39:$E$492,$A276,'12pxv'!AE$39:AE$492)/sub_peso!FS276</f>
        <v>1.9899999999999998</v>
      </c>
      <c r="FT276">
        <f>100*SUMIF('12pxv'!$E$39:$E$492,$A276,'12pxv'!AF$39:AF$492)/sub_peso!FT276</f>
        <v>0.75</v>
      </c>
      <c r="FU276">
        <f>100*SUMIF('12pxv'!$E$39:$E$492,$A276,'12pxv'!AG$39:AG$492)/sub_peso!FU276</f>
        <v>0.68</v>
      </c>
      <c r="FV276">
        <f>100*SUMIF('12pxv'!$E$39:$E$492,$A276,'12pxv'!AH$39:AH$492)/sub_peso!FV276</f>
        <v>0.79</v>
      </c>
      <c r="FW276">
        <f>100*SUMIF('12pxv'!$E$39:$E$492,$A276,'12pxv'!AI$39:AI$492)/sub_peso!FW276</f>
        <v>0.03</v>
      </c>
      <c r="FX276">
        <f>100*SUMIF('12pxv'!$E$39:$E$492,$A276,'12pxv'!AJ$39:AJ$492)/sub_peso!FX276</f>
        <v>1.3100000000000003</v>
      </c>
      <c r="FY276">
        <f>100*SUMIF('12pxv'!$E$39:$E$492,$A276,'12pxv'!AK$39:AK$492)/sub_peso!FY276</f>
        <v>0.47</v>
      </c>
      <c r="FZ276">
        <f>100*SUMIF('12pxv'!$E$39:$E$492,$A276,'12pxv'!AL$39:AL$492)/sub_peso!FZ276</f>
        <v>-8.0000000000000016E-2</v>
      </c>
      <c r="GA276">
        <f>100*SUMIF('12pxv'!$E$39:$E$492,$A276,'12pxv'!AM$39:AM$492)/sub_peso!GA276</f>
        <v>0.78</v>
      </c>
      <c r="GB276">
        <f>100*SUMIF('12pxv'!$E$39:$E$492,$A276,'12pxv'!AN$39:AN$492)/sub_peso!GB276</f>
        <v>0.76</v>
      </c>
    </row>
    <row r="277" spans="1:184" x14ac:dyDescent="0.25">
      <c r="A277" s="60">
        <v>7101010</v>
      </c>
      <c r="B277" s="56" t="s">
        <v>279</v>
      </c>
      <c r="C277" s="129">
        <v>0</v>
      </c>
      <c r="D277" s="129">
        <v>0</v>
      </c>
      <c r="E277" s="129">
        <v>0</v>
      </c>
      <c r="F277" s="129">
        <v>0</v>
      </c>
      <c r="G277" s="129">
        <v>0</v>
      </c>
      <c r="H277" s="129">
        <v>0</v>
      </c>
      <c r="I277" s="129">
        <v>0</v>
      </c>
      <c r="J277" s="129">
        <v>0</v>
      </c>
      <c r="K277" s="129">
        <v>11.03</v>
      </c>
      <c r="L277" s="129">
        <v>0</v>
      </c>
      <c r="M277" s="129">
        <v>0</v>
      </c>
      <c r="N277" s="129">
        <v>0</v>
      </c>
      <c r="O277" s="129">
        <v>0</v>
      </c>
      <c r="P277" s="129">
        <v>0</v>
      </c>
      <c r="Q277" s="129">
        <v>0</v>
      </c>
      <c r="R277" s="129">
        <v>0</v>
      </c>
      <c r="S277" s="129">
        <v>0</v>
      </c>
      <c r="T277" s="129">
        <v>0</v>
      </c>
      <c r="U277" s="129">
        <v>0</v>
      </c>
      <c r="V277" s="129">
        <v>0</v>
      </c>
      <c r="W277" s="129">
        <v>2.6100000000000003</v>
      </c>
      <c r="X277" s="129">
        <v>0.35</v>
      </c>
      <c r="Y277" s="129">
        <v>-0.09</v>
      </c>
      <c r="Z277" s="129">
        <v>2.5</v>
      </c>
      <c r="AA277" s="129">
        <v>2.38</v>
      </c>
      <c r="AB277" s="129">
        <v>-0.06</v>
      </c>
      <c r="AC277" s="129">
        <v>0.91999999999999993</v>
      </c>
      <c r="AD277" s="129">
        <v>-0.69</v>
      </c>
      <c r="AE277" s="129">
        <v>-0.05</v>
      </c>
      <c r="AF277" s="129">
        <v>0.28000000000000003</v>
      </c>
      <c r="AG277" s="129">
        <v>0.42</v>
      </c>
      <c r="AH277" s="129">
        <v>-1.24</v>
      </c>
      <c r="AI277" s="129">
        <v>1.37</v>
      </c>
      <c r="AJ277" s="129">
        <v>1.6</v>
      </c>
      <c r="AK277" s="129">
        <v>0.67</v>
      </c>
      <c r="AL277" s="129">
        <v>2.2300000000000004</v>
      </c>
      <c r="AM277" s="129">
        <v>0.79</v>
      </c>
      <c r="AN277" s="129">
        <v>0.56999999999999995</v>
      </c>
      <c r="AO277" s="129">
        <v>0.81</v>
      </c>
      <c r="AP277" s="129">
        <v>0.41000000000000003</v>
      </c>
      <c r="AQ277" s="129">
        <v>0.47</v>
      </c>
      <c r="AR277" s="129">
        <v>1.71</v>
      </c>
      <c r="AS277" s="129">
        <v>0.63</v>
      </c>
      <c r="AT277" s="129">
        <v>0.63</v>
      </c>
      <c r="AU277" s="129">
        <v>0.25999999999999995</v>
      </c>
      <c r="AV277" s="129">
        <v>-1.1499999999999999</v>
      </c>
      <c r="AW277" s="129">
        <v>0.29000000000000004</v>
      </c>
      <c r="AX277" s="129">
        <v>1.2399999999999998</v>
      </c>
      <c r="AY277" s="129">
        <v>2.17</v>
      </c>
      <c r="AZ277" s="129">
        <v>0.79</v>
      </c>
      <c r="BA277" s="129">
        <v>0.84</v>
      </c>
      <c r="BB277" s="129">
        <v>0.12</v>
      </c>
      <c r="BC277" s="129">
        <v>0.69999999999999984</v>
      </c>
      <c r="BD277" s="129">
        <v>0</v>
      </c>
      <c r="BE277" s="129">
        <v>-0.28999999999999998</v>
      </c>
      <c r="BF277" s="129">
        <v>0.53</v>
      </c>
      <c r="BG277" s="129">
        <v>0.10000000000000002</v>
      </c>
      <c r="BH277" s="129">
        <v>0.02</v>
      </c>
      <c r="BI277" s="129">
        <v>-4.0000000000000008E-2</v>
      </c>
      <c r="BJ277" s="129">
        <v>0.74</v>
      </c>
      <c r="BK277" s="129">
        <v>1.4000000000000001</v>
      </c>
      <c r="BL277" s="129">
        <v>0.41</v>
      </c>
      <c r="BM277" s="129">
        <v>0.8</v>
      </c>
      <c r="BN277" s="129">
        <v>-0.34999999999999992</v>
      </c>
      <c r="BO277" s="129">
        <v>1.1300000000000001</v>
      </c>
      <c r="BP277" s="129">
        <v>0.37</v>
      </c>
      <c r="BQ277" s="129">
        <v>1.1199999999999999</v>
      </c>
      <c r="BR277" s="129">
        <v>0.14000000000000001</v>
      </c>
      <c r="BS277" s="129">
        <v>0.70999999999999985</v>
      </c>
      <c r="BT277" s="129">
        <v>0.40000000000000008</v>
      </c>
      <c r="BU277" s="129">
        <v>0.8</v>
      </c>
      <c r="BV277" s="129">
        <v>0.9</v>
      </c>
      <c r="BW277" s="129">
        <v>1.8600000000000003</v>
      </c>
      <c r="BX277" s="129">
        <v>1.82</v>
      </c>
      <c r="BY277" s="129">
        <v>1.1199999999999999</v>
      </c>
      <c r="BZ277" s="129">
        <v>1.0599999999999998</v>
      </c>
      <c r="CA277" s="129">
        <v>0.66</v>
      </c>
      <c r="CB277" s="129">
        <v>1.1599999999999999</v>
      </c>
      <c r="CC277" s="129">
        <v>0.23</v>
      </c>
      <c r="CD277" s="129">
        <v>0.61</v>
      </c>
      <c r="CE277" s="129">
        <v>0.27</v>
      </c>
      <c r="CF277" s="129">
        <v>0.11</v>
      </c>
      <c r="CG277" s="129">
        <v>0.40000000000000008</v>
      </c>
      <c r="CH277" s="129">
        <v>1.18</v>
      </c>
      <c r="CI277" s="129">
        <v>2.2599999999999993</v>
      </c>
      <c r="CJ277" s="129">
        <v>1.97</v>
      </c>
      <c r="CK277" s="129">
        <v>1.39</v>
      </c>
      <c r="CL277" s="129">
        <v>0.43</v>
      </c>
      <c r="CM277" s="129">
        <v>0.27</v>
      </c>
      <c r="CN277" s="129">
        <v>0.86</v>
      </c>
      <c r="CO277" s="129">
        <v>0.62</v>
      </c>
      <c r="CP277" s="129">
        <v>0.6</v>
      </c>
      <c r="CQ277" s="129">
        <v>0.65</v>
      </c>
      <c r="CR277" s="129">
        <v>0.91000000000000014</v>
      </c>
      <c r="CS277" s="129">
        <v>1.1100000000000001</v>
      </c>
      <c r="CT277" s="129">
        <v>1.1399999999999999</v>
      </c>
      <c r="CU277" s="129">
        <v>0.69</v>
      </c>
      <c r="CV277" s="129">
        <v>0.45</v>
      </c>
      <c r="CW277" s="129">
        <v>0.53</v>
      </c>
      <c r="CX277" s="129">
        <v>0.63</v>
      </c>
      <c r="CY277" s="129">
        <v>0.92000000000000015</v>
      </c>
      <c r="CZ277" s="129">
        <v>0.88</v>
      </c>
      <c r="DA277" s="129">
        <v>1.1299999999999999</v>
      </c>
      <c r="DB277" s="129">
        <v>0.28999999999999998</v>
      </c>
      <c r="DC277" s="129">
        <v>0.53</v>
      </c>
      <c r="DD277" s="129">
        <v>1.2</v>
      </c>
      <c r="DE277" s="129">
        <v>1.04</v>
      </c>
      <c r="DF277" s="129">
        <v>0.98</v>
      </c>
      <c r="DG277" s="129">
        <v>0.68</v>
      </c>
      <c r="DH277" s="129">
        <v>0.94</v>
      </c>
      <c r="DI277" s="129">
        <v>1.1100000000000001</v>
      </c>
      <c r="DJ277" s="129">
        <v>0.86</v>
      </c>
      <c r="DK277" s="129">
        <v>0.88</v>
      </c>
      <c r="DL277" s="129">
        <v>0.77</v>
      </c>
      <c r="DM277" s="129">
        <v>0.64</v>
      </c>
      <c r="DN277" s="129">
        <v>0.57999999999999985</v>
      </c>
      <c r="DO277" s="129">
        <v>1.8300000000000003</v>
      </c>
      <c r="DP277" s="129">
        <v>1.35</v>
      </c>
      <c r="DQ277" s="129">
        <v>0.8</v>
      </c>
      <c r="DR277" s="129">
        <v>0.1</v>
      </c>
      <c r="DS277" s="129">
        <v>0.51</v>
      </c>
      <c r="DT277" s="129">
        <v>1.1499999999999997</v>
      </c>
      <c r="DU277" s="129">
        <v>0.26999999999999996</v>
      </c>
      <c r="DV277" s="129">
        <v>0.2</v>
      </c>
      <c r="DW277" s="129">
        <v>0.22000000000000003</v>
      </c>
      <c r="DX277" s="129">
        <v>1.06</v>
      </c>
      <c r="DY277" s="129">
        <v>0.8</v>
      </c>
      <c r="DZ277" s="129">
        <v>1.81</v>
      </c>
      <c r="EA277" s="129">
        <v>1.6</v>
      </c>
      <c r="EB277" s="129">
        <v>1.1200000000000001</v>
      </c>
      <c r="EC277" s="129">
        <v>0.57999999999999996</v>
      </c>
      <c r="ED277" s="129">
        <v>0.41</v>
      </c>
      <c r="EE277" s="129">
        <v>0.03</v>
      </c>
      <c r="EF277" s="129">
        <v>0.54999999999999993</v>
      </c>
      <c r="EG277" s="129">
        <v>1.21</v>
      </c>
      <c r="EH277" s="129">
        <v>1.34</v>
      </c>
      <c r="EI277" s="129">
        <v>0.72</v>
      </c>
      <c r="EJ277" s="129">
        <v>0.91</v>
      </c>
      <c r="EK277" s="129">
        <v>0.91</v>
      </c>
      <c r="EL277" s="129">
        <v>1.54</v>
      </c>
      <c r="EM277" s="129">
        <v>0.53999999999999992</v>
      </c>
      <c r="EN277" s="129">
        <v>1.1399999999999999</v>
      </c>
      <c r="EO277" s="129">
        <v>0.33</v>
      </c>
      <c r="EP277" s="129">
        <v>1.2599999999999998</v>
      </c>
      <c r="EQ277" s="129">
        <v>0.72000000000000008</v>
      </c>
      <c r="ER277" s="129">
        <v>0.99999999999999989</v>
      </c>
      <c r="ES277" s="129">
        <v>0.1</v>
      </c>
      <c r="ET277" s="129">
        <v>1.36</v>
      </c>
      <c r="EU277" s="129">
        <v>1.03</v>
      </c>
      <c r="EV277">
        <f>100*SUMIF('12pxv'!$E$39:$E$492,$A277,'12pxv'!H$39:H$492)/sub_peso!EV277</f>
        <v>0.74</v>
      </c>
      <c r="EW277">
        <f>100*SUMIF('12pxv'!$E$39:$E$492,$A277,'12pxv'!I$39:I$492)/sub_peso!EW277</f>
        <v>1.78</v>
      </c>
      <c r="EX277">
        <f>100*SUMIF('12pxv'!$E$39:$E$492,$A277,'12pxv'!J$39:J$492)/sub_peso!EX277</f>
        <v>1.38</v>
      </c>
      <c r="EY277">
        <f>100*SUMIF('12pxv'!$E$39:$E$492,$A277,'12pxv'!K$39:K$492)/sub_peso!EY277</f>
        <v>1.86</v>
      </c>
      <c r="EZ277">
        <f>100*SUMIF('12pxv'!$E$39:$E$492,$A277,'12pxv'!L$39:L$492)/sub_peso!EZ277</f>
        <v>0.66</v>
      </c>
      <c r="FA277">
        <f>100*SUMIF('12pxv'!$E$39:$E$492,$A277,'12pxv'!M$39:M$492)/sub_peso!FA277</f>
        <v>0.61</v>
      </c>
      <c r="FB277">
        <f>100*SUMIF('12pxv'!$E$39:$E$492,$A277,'12pxv'!N$39:N$492)/sub_peso!FB277</f>
        <v>1.37</v>
      </c>
      <c r="FC277">
        <f>100*SUMIF('12pxv'!$E$39:$E$492,$A277,'12pxv'!O$39:O$492)/sub_peso!FC277</f>
        <v>1.1100000000000003</v>
      </c>
      <c r="FD277">
        <f>100*SUMIF('12pxv'!$E$39:$E$492,$A277,'12pxv'!P$39:P$492)/sub_peso!FD277</f>
        <v>1.24</v>
      </c>
      <c r="FE277">
        <f>100*SUMIF('12pxv'!$E$39:$E$492,$A277,'12pxv'!Q$39:Q$492)/sub_peso!FE277</f>
        <v>-0.15999999999999998</v>
      </c>
      <c r="FF277">
        <f>100*SUMIF('12pxv'!$E$39:$E$492,$A277,'12pxv'!R$39:R$492)/sub_peso!FF277</f>
        <v>0.66</v>
      </c>
      <c r="FG277">
        <f>100*SUMIF('12pxv'!$E$39:$E$492,$A277,'12pxv'!S$39:S$492)/sub_peso!FG277</f>
        <v>0.82</v>
      </c>
      <c r="FH277">
        <f>100*SUMIF('12pxv'!$E$39:$E$492,$A277,'12pxv'!T$39:T$492)/sub_peso!FH277</f>
        <v>0.57999999999999996</v>
      </c>
      <c r="FI277">
        <f>100*SUMIF('12pxv'!$E$39:$E$492,$A277,'12pxv'!U$39:U$492)/sub_peso!FI277</f>
        <v>1.1200000000000001</v>
      </c>
      <c r="FJ277">
        <f>100*SUMIF('12pxv'!$E$39:$E$492,$A277,'12pxv'!V$39:V$492)/sub_peso!FJ277</f>
        <v>1.53</v>
      </c>
      <c r="FK277">
        <f>100*SUMIF('12pxv'!$E$39:$E$492,$A277,'12pxv'!W$39:W$492)/sub_peso!FK277</f>
        <v>1.25</v>
      </c>
      <c r="FL277">
        <f>100*SUMIF('12pxv'!$E$39:$E$492,$A277,'12pxv'!X$39:X$492)/sub_peso!FL277</f>
        <v>0.76</v>
      </c>
      <c r="FM277">
        <f>100*SUMIF('12pxv'!$E$39:$E$492,$A277,'12pxv'!Y$39:Y$492)/sub_peso!FM277</f>
        <v>0.5</v>
      </c>
      <c r="FN277">
        <f>100*SUMIF('12pxv'!$E$39:$E$492,$A277,'12pxv'!Z$39:Z$492)/sub_peso!FN277</f>
        <v>1.45</v>
      </c>
      <c r="FO277">
        <f>100*SUMIF('12pxv'!$E$39:$E$492,$A277,'12pxv'!AA$39:AA$492)/sub_peso!FO277</f>
        <v>0.53</v>
      </c>
      <c r="FP277">
        <f>100*SUMIF('12pxv'!$E$39:$E$492,$A277,'12pxv'!AB$39:AB$492)/sub_peso!FP277</f>
        <v>0.46</v>
      </c>
      <c r="FQ277">
        <f>100*SUMIF('12pxv'!$E$39:$E$492,$A277,'12pxv'!AC$39:AC$492)/sub_peso!FQ277</f>
        <v>0.7</v>
      </c>
      <c r="FR277">
        <f>100*SUMIF('12pxv'!$E$39:$E$492,$A277,'12pxv'!AD$39:AD$492)/sub_peso!FR277</f>
        <v>0.97</v>
      </c>
      <c r="FS277">
        <f>100*SUMIF('12pxv'!$E$39:$E$492,$A277,'12pxv'!AE$39:AE$492)/sub_peso!FS277</f>
        <v>0.86</v>
      </c>
      <c r="FT277">
        <f>100*SUMIF('12pxv'!$E$39:$E$492,$A277,'12pxv'!AF$39:AF$492)/sub_peso!FT277</f>
        <v>1.03</v>
      </c>
      <c r="FU277">
        <f>100*SUMIF('12pxv'!$E$39:$E$492,$A277,'12pxv'!AG$39:AG$492)/sub_peso!FU277</f>
        <v>1.4</v>
      </c>
      <c r="FV277">
        <f>100*SUMIF('12pxv'!$E$39:$E$492,$A277,'12pxv'!AH$39:AH$492)/sub_peso!FV277</f>
        <v>1.28</v>
      </c>
      <c r="FW277">
        <f>100*SUMIF('12pxv'!$E$39:$E$492,$A277,'12pxv'!AI$39:AI$492)/sub_peso!FW277</f>
        <v>0.57999999999999996</v>
      </c>
      <c r="FX277">
        <f>100*SUMIF('12pxv'!$E$39:$E$492,$A277,'12pxv'!AJ$39:AJ$492)/sub_peso!FX277</f>
        <v>0.82000000000000006</v>
      </c>
      <c r="FY277">
        <f>100*SUMIF('12pxv'!$E$39:$E$492,$A277,'12pxv'!AK$39:AK$492)/sub_peso!FY277</f>
        <v>0.51</v>
      </c>
      <c r="FZ277">
        <f>100*SUMIF('12pxv'!$E$39:$E$492,$A277,'12pxv'!AL$39:AL$492)/sub_peso!FZ277</f>
        <v>0.52</v>
      </c>
      <c r="GA277">
        <f>100*SUMIF('12pxv'!$E$39:$E$492,$A277,'12pxv'!AM$39:AM$492)/sub_peso!GA277</f>
        <v>1.26</v>
      </c>
      <c r="GB277">
        <f>100*SUMIF('12pxv'!$E$39:$E$492,$A277,'12pxv'!AN$39:AN$492)/sub_peso!GB277</f>
        <v>0.77999999999999992</v>
      </c>
    </row>
    <row r="278" spans="1:184" x14ac:dyDescent="0.25">
      <c r="A278" s="60">
        <v>7101014</v>
      </c>
      <c r="B278" s="56" t="s">
        <v>280</v>
      </c>
      <c r="C278" s="129">
        <v>0.01</v>
      </c>
      <c r="D278" s="129">
        <v>-0.08</v>
      </c>
      <c r="E278" s="129">
        <v>-0.1</v>
      </c>
      <c r="F278" s="129">
        <v>0.04</v>
      </c>
      <c r="G278" s="129">
        <v>0.15</v>
      </c>
      <c r="H278" s="129">
        <v>-0.27</v>
      </c>
      <c r="I278" s="129">
        <v>1.8</v>
      </c>
      <c r="J278" s="129">
        <v>-1.1599999999999999</v>
      </c>
      <c r="K278" s="129">
        <v>0.59</v>
      </c>
      <c r="L278" s="129">
        <v>-0.1</v>
      </c>
      <c r="M278" s="129">
        <v>-0.93</v>
      </c>
      <c r="N278" s="129">
        <v>-1.22</v>
      </c>
      <c r="O278" s="129">
        <v>0.38999999999999996</v>
      </c>
      <c r="P278" s="129">
        <v>-0.14000000000000001</v>
      </c>
      <c r="Q278" s="129">
        <v>0.99</v>
      </c>
      <c r="R278" s="129">
        <v>1.73</v>
      </c>
      <c r="S278" s="129">
        <v>1</v>
      </c>
      <c r="T278" s="129">
        <v>-0.85</v>
      </c>
      <c r="U278" s="129">
        <v>0.62000000000000011</v>
      </c>
      <c r="V278" s="129">
        <v>0.3</v>
      </c>
      <c r="W278" s="129">
        <v>-1.51</v>
      </c>
      <c r="X278" s="129">
        <v>1.1599999999999999</v>
      </c>
      <c r="Y278" s="129">
        <v>-0.61</v>
      </c>
      <c r="Z278" s="129">
        <v>-1.01</v>
      </c>
      <c r="AA278" s="129">
        <v>0.84</v>
      </c>
      <c r="AB278" s="129">
        <v>0.32</v>
      </c>
      <c r="AC278" s="129">
        <v>-0.92</v>
      </c>
      <c r="AD278" s="129">
        <v>-0.1</v>
      </c>
      <c r="AE278" s="129">
        <v>1.64</v>
      </c>
      <c r="AF278" s="129">
        <v>-6.0000000000000005E-2</v>
      </c>
      <c r="AG278" s="129">
        <v>0.7</v>
      </c>
      <c r="AH278" s="129">
        <v>-1.1299999999999999</v>
      </c>
      <c r="AI278" s="129">
        <v>-0.36999999999999994</v>
      </c>
      <c r="AJ278" s="129">
        <v>2.38</v>
      </c>
      <c r="AK278" s="129">
        <v>1.43</v>
      </c>
      <c r="AL278" s="129">
        <v>-1.3</v>
      </c>
      <c r="AM278" s="129">
        <v>0.68</v>
      </c>
      <c r="AN278" s="129">
        <v>1.24</v>
      </c>
      <c r="AO278" s="129">
        <v>-0.77000000000000013</v>
      </c>
      <c r="AP278" s="129">
        <v>0.35000000000000003</v>
      </c>
      <c r="AQ278" s="129">
        <v>0.81999999999999984</v>
      </c>
      <c r="AR278" s="129">
        <v>1.67</v>
      </c>
      <c r="AS278" s="129">
        <v>-1.03</v>
      </c>
      <c r="AT278" s="129">
        <v>1.24</v>
      </c>
      <c r="AU278" s="129">
        <v>-1.17</v>
      </c>
      <c r="AV278" s="129">
        <v>0.68</v>
      </c>
      <c r="AW278" s="129">
        <v>2.41</v>
      </c>
      <c r="AX278" s="129">
        <v>-0.56999999999999995</v>
      </c>
      <c r="AY278" s="129">
        <v>-0.23999999999999996</v>
      </c>
      <c r="AZ278" s="129">
        <v>-1.2800000000000002</v>
      </c>
      <c r="BA278" s="129">
        <v>0.26</v>
      </c>
      <c r="BB278" s="129">
        <v>1.1399999999999999</v>
      </c>
      <c r="BC278" s="129">
        <v>-0.52</v>
      </c>
      <c r="BD278" s="129">
        <v>1.57</v>
      </c>
      <c r="BE278" s="129">
        <v>2</v>
      </c>
      <c r="BF278" s="129">
        <v>-0.54</v>
      </c>
      <c r="BG278" s="129">
        <v>0.37</v>
      </c>
      <c r="BH278" s="129">
        <v>0.19</v>
      </c>
      <c r="BI278" s="129">
        <v>-0.46000000000000008</v>
      </c>
      <c r="BJ278" s="129">
        <v>1.52</v>
      </c>
      <c r="BK278" s="129">
        <v>0.70999999999999985</v>
      </c>
      <c r="BL278" s="129">
        <v>0.38</v>
      </c>
      <c r="BM278" s="129">
        <v>1.2600000000000002</v>
      </c>
      <c r="BN278" s="129">
        <v>0.8</v>
      </c>
      <c r="BO278" s="129">
        <v>0.79</v>
      </c>
      <c r="BP278" s="129">
        <v>0.88</v>
      </c>
      <c r="BQ278" s="129">
        <v>-0.4</v>
      </c>
      <c r="BR278" s="129">
        <v>-0.52</v>
      </c>
      <c r="BS278" s="129">
        <v>-0.23</v>
      </c>
      <c r="BT278" s="129">
        <v>0.49</v>
      </c>
      <c r="BU278" s="129">
        <v>-7.0000000000000007E-2</v>
      </c>
      <c r="BV278" s="129">
        <v>0.28999999999999998</v>
      </c>
      <c r="BW278" s="129">
        <v>0.52</v>
      </c>
      <c r="BX278" s="129">
        <v>0.39000000000000007</v>
      </c>
      <c r="BY278" s="129">
        <v>0.28000000000000003</v>
      </c>
      <c r="BZ278" s="129">
        <v>0.13</v>
      </c>
      <c r="CA278" s="129">
        <v>1.0900000000000001</v>
      </c>
      <c r="CB278" s="129">
        <v>2.78</v>
      </c>
      <c r="CC278" s="129">
        <v>1.28</v>
      </c>
      <c r="CD278" s="129">
        <v>0.87</v>
      </c>
      <c r="CE278" s="129">
        <v>-5.9999999999999991E-2</v>
      </c>
      <c r="CF278" s="129">
        <v>1.4</v>
      </c>
      <c r="CG278" s="129">
        <v>0.30000000000000004</v>
      </c>
      <c r="CH278" s="129">
        <v>0.37</v>
      </c>
      <c r="CI278" s="129">
        <v>-1.36</v>
      </c>
      <c r="CJ278" s="129">
        <v>-0.45</v>
      </c>
      <c r="CK278" s="129">
        <v>0.57999999999999996</v>
      </c>
      <c r="CL278" s="129">
        <v>1.28</v>
      </c>
      <c r="CM278" s="129">
        <v>0.25</v>
      </c>
      <c r="CN278" s="129">
        <v>-0.56999999999999995</v>
      </c>
      <c r="CO278" s="129">
        <v>1.07</v>
      </c>
      <c r="CP278" s="129">
        <v>0.37999999999999995</v>
      </c>
      <c r="CQ278" s="129">
        <v>-0.06</v>
      </c>
      <c r="CR278" s="129">
        <v>0.44</v>
      </c>
      <c r="CS278" s="129">
        <v>0.77</v>
      </c>
      <c r="CT278" s="129">
        <v>-1.28</v>
      </c>
      <c r="CU278" s="129">
        <v>0.25</v>
      </c>
      <c r="CV278" s="129">
        <v>0.56999999999999995</v>
      </c>
      <c r="CW278" s="129">
        <v>3.03</v>
      </c>
      <c r="CX278" s="129">
        <v>0.02</v>
      </c>
      <c r="CY278" s="129">
        <v>1.9199999999999997</v>
      </c>
      <c r="CZ278" s="129">
        <v>0.24000000000000002</v>
      </c>
      <c r="DA278" s="129">
        <v>3.8599999999999994</v>
      </c>
      <c r="DB278" s="129">
        <v>-0.63</v>
      </c>
      <c r="DC278" s="129">
        <v>1.8000000000000003</v>
      </c>
      <c r="DD278" s="129">
        <v>2.2999999999999998</v>
      </c>
      <c r="DE278" s="129">
        <v>0.28999999999999998</v>
      </c>
      <c r="DF278" s="129">
        <v>0.39</v>
      </c>
      <c r="DG278" s="129">
        <v>-0.12</v>
      </c>
      <c r="DH278" s="129">
        <v>0.72000000000000008</v>
      </c>
      <c r="DI278" s="129">
        <v>2.73</v>
      </c>
      <c r="DJ278" s="129">
        <v>-0.74</v>
      </c>
      <c r="DK278" s="129">
        <v>0.90000000000000013</v>
      </c>
      <c r="DL278" s="129">
        <v>-0.42000000000000004</v>
      </c>
      <c r="DM278" s="129">
        <v>0.24</v>
      </c>
      <c r="DN278" s="129">
        <v>2.6500000000000004</v>
      </c>
      <c r="DO278" s="129">
        <v>-1.74</v>
      </c>
      <c r="DP278" s="129">
        <v>0.53</v>
      </c>
      <c r="DQ278" s="129">
        <v>0.73</v>
      </c>
      <c r="DR278" s="129">
        <v>0.71000000000000008</v>
      </c>
      <c r="DS278" s="129">
        <v>0.64999999999999991</v>
      </c>
      <c r="DT278" s="129">
        <v>-0.21000000000000002</v>
      </c>
      <c r="DU278" s="129">
        <v>2.57</v>
      </c>
      <c r="DV278" s="129">
        <v>-0.61</v>
      </c>
      <c r="DW278" s="129">
        <v>2.06</v>
      </c>
      <c r="DX278" s="129">
        <v>0.86</v>
      </c>
      <c r="DY278" s="129">
        <v>0.62000000000000011</v>
      </c>
      <c r="DZ278" s="129">
        <v>1.1000000000000001</v>
      </c>
      <c r="EA278" s="129">
        <v>0.11999999999999998</v>
      </c>
      <c r="EB278" s="129">
        <v>-0.53</v>
      </c>
      <c r="EC278" s="129">
        <v>2.06</v>
      </c>
      <c r="ED278" s="129">
        <v>-0.94000000000000006</v>
      </c>
      <c r="EE278" s="129">
        <v>3.52</v>
      </c>
      <c r="EF278" s="129">
        <v>0.77</v>
      </c>
      <c r="EG278" s="129">
        <v>-0.73</v>
      </c>
      <c r="EH278" s="129">
        <v>7.6199999999999992</v>
      </c>
      <c r="EI278" s="129">
        <v>-1.07</v>
      </c>
      <c r="EJ278" s="129">
        <v>0.4</v>
      </c>
      <c r="EK278" s="129">
        <v>0.57999999999999996</v>
      </c>
      <c r="EL278" s="129">
        <v>1.2700000000000002</v>
      </c>
      <c r="EM278" s="129">
        <v>-0.8600000000000001</v>
      </c>
      <c r="EN278" s="129">
        <v>0.12</v>
      </c>
      <c r="EO278" s="129">
        <v>3.27</v>
      </c>
      <c r="EP278" s="129">
        <v>-1.1800000000000002</v>
      </c>
      <c r="EQ278" s="129">
        <v>1.1200000000000001</v>
      </c>
      <c r="ER278" s="129">
        <v>2.1</v>
      </c>
      <c r="ES278" s="129">
        <v>-0.49000000000000005</v>
      </c>
      <c r="ET278" s="129">
        <v>3.04</v>
      </c>
      <c r="EU278" s="129">
        <v>0.33999999999999997</v>
      </c>
      <c r="EV278">
        <f>100*SUMIF('12pxv'!$E$39:$E$492,$A278,'12pxv'!H$39:H$492)/sub_peso!EV278</f>
        <v>1.03</v>
      </c>
      <c r="EW278">
        <f>100*SUMIF('12pxv'!$E$39:$E$492,$A278,'12pxv'!I$39:I$492)/sub_peso!EW278</f>
        <v>1.3500000000000003</v>
      </c>
      <c r="EX278">
        <f>100*SUMIF('12pxv'!$E$39:$E$492,$A278,'12pxv'!J$39:J$492)/sub_peso!EX278</f>
        <v>3.15</v>
      </c>
      <c r="EY278">
        <f>100*SUMIF('12pxv'!$E$39:$E$492,$A278,'12pxv'!K$39:K$492)/sub_peso!EY278</f>
        <v>0.47</v>
      </c>
      <c r="EZ278">
        <f>100*SUMIF('12pxv'!$E$39:$E$492,$A278,'12pxv'!L$39:L$492)/sub_peso!EZ278</f>
        <v>0.82999999999999985</v>
      </c>
      <c r="FA278">
        <f>100*SUMIF('12pxv'!$E$39:$E$492,$A278,'12pxv'!M$39:M$492)/sub_peso!FA278</f>
        <v>1.38</v>
      </c>
      <c r="FB278">
        <f>100*SUMIF('12pxv'!$E$39:$E$492,$A278,'12pxv'!N$39:N$492)/sub_peso!FB278</f>
        <v>0.17999999999999997</v>
      </c>
      <c r="FC278">
        <f>100*SUMIF('12pxv'!$E$39:$E$492,$A278,'12pxv'!O$39:O$492)/sub_peso!FC278</f>
        <v>1.24</v>
      </c>
      <c r="FD278">
        <f>100*SUMIF('12pxv'!$E$39:$E$492,$A278,'12pxv'!P$39:P$492)/sub_peso!FD278</f>
        <v>-0.05</v>
      </c>
      <c r="FE278">
        <f>100*SUMIF('12pxv'!$E$39:$E$492,$A278,'12pxv'!Q$39:Q$492)/sub_peso!FE278</f>
        <v>-2.0000000000000004E-2</v>
      </c>
      <c r="FF278">
        <f>100*SUMIF('12pxv'!$E$39:$E$492,$A278,'12pxv'!R$39:R$492)/sub_peso!FF278</f>
        <v>1.84</v>
      </c>
      <c r="FG278">
        <f>100*SUMIF('12pxv'!$E$39:$E$492,$A278,'12pxv'!S$39:S$492)/sub_peso!FG278</f>
        <v>0.68</v>
      </c>
      <c r="FH278">
        <f>100*SUMIF('12pxv'!$E$39:$E$492,$A278,'12pxv'!T$39:T$492)/sub_peso!FH278</f>
        <v>0.98</v>
      </c>
      <c r="FI278">
        <f>100*SUMIF('12pxv'!$E$39:$E$492,$A278,'12pxv'!U$39:U$492)/sub_peso!FI278</f>
        <v>1.73</v>
      </c>
      <c r="FJ278">
        <f>100*SUMIF('12pxv'!$E$39:$E$492,$A278,'12pxv'!V$39:V$492)/sub_peso!FJ278</f>
        <v>0.16</v>
      </c>
      <c r="FK278">
        <f>100*SUMIF('12pxv'!$E$39:$E$492,$A278,'12pxv'!W$39:W$492)/sub_peso!FK278</f>
        <v>0.16</v>
      </c>
      <c r="FL278">
        <f>100*SUMIF('12pxv'!$E$39:$E$492,$A278,'12pxv'!X$39:X$492)/sub_peso!FL278</f>
        <v>4.03</v>
      </c>
      <c r="FM278">
        <f>100*SUMIF('12pxv'!$E$39:$E$492,$A278,'12pxv'!Y$39:Y$492)/sub_peso!FM278</f>
        <v>5.51</v>
      </c>
      <c r="FN278">
        <f>100*SUMIF('12pxv'!$E$39:$E$492,$A278,'12pxv'!Z$39:Z$492)/sub_peso!FN278</f>
        <v>-2.19</v>
      </c>
      <c r="FO278">
        <f>100*SUMIF('12pxv'!$E$39:$E$492,$A278,'12pxv'!AA$39:AA$492)/sub_peso!FO278</f>
        <v>0.56000000000000005</v>
      </c>
      <c r="FP278">
        <f>100*SUMIF('12pxv'!$E$39:$E$492,$A278,'12pxv'!AB$39:AB$492)/sub_peso!FP278</f>
        <v>-0.25999999999999995</v>
      </c>
      <c r="FQ278">
        <f>100*SUMIF('12pxv'!$E$39:$E$492,$A278,'12pxv'!AC$39:AC$492)/sub_peso!FQ278</f>
        <v>0.94</v>
      </c>
      <c r="FR278">
        <f>100*SUMIF('12pxv'!$E$39:$E$492,$A278,'12pxv'!AD$39:AD$492)/sub_peso!FR278</f>
        <v>1.28</v>
      </c>
      <c r="FS278">
        <f>100*SUMIF('12pxv'!$E$39:$E$492,$A278,'12pxv'!AE$39:AE$492)/sub_peso!FS278</f>
        <v>0.24</v>
      </c>
      <c r="FT278">
        <f>100*SUMIF('12pxv'!$E$39:$E$492,$A278,'12pxv'!AF$39:AF$492)/sub_peso!FT278</f>
        <v>1.02</v>
      </c>
      <c r="FU278">
        <f>100*SUMIF('12pxv'!$E$39:$E$492,$A278,'12pxv'!AG$39:AG$492)/sub_peso!FU278</f>
        <v>0.76999999999999991</v>
      </c>
      <c r="FV278">
        <f>100*SUMIF('12pxv'!$E$39:$E$492,$A278,'12pxv'!AH$39:AH$492)/sub_peso!FV278</f>
        <v>1.67</v>
      </c>
      <c r="FW278">
        <f>100*SUMIF('12pxv'!$E$39:$E$492,$A278,'12pxv'!AI$39:AI$492)/sub_peso!FW278</f>
        <v>0.96000000000000008</v>
      </c>
      <c r="FX278">
        <f>100*SUMIF('12pxv'!$E$39:$E$492,$A278,'12pxv'!AJ$39:AJ$492)/sub_peso!FX278</f>
        <v>1.0499999999999998</v>
      </c>
      <c r="FY278">
        <f>100*SUMIF('12pxv'!$E$39:$E$492,$A278,'12pxv'!AK$39:AK$492)/sub_peso!FY278</f>
        <v>-0.1</v>
      </c>
      <c r="FZ278">
        <f>100*SUMIF('12pxv'!$E$39:$E$492,$A278,'12pxv'!AL$39:AL$492)/sub_peso!FZ278</f>
        <v>2.67</v>
      </c>
      <c r="GA278">
        <f>100*SUMIF('12pxv'!$E$39:$E$492,$A278,'12pxv'!AM$39:AM$492)/sub_peso!GA278</f>
        <v>1.06</v>
      </c>
      <c r="GB278">
        <f>100*SUMIF('12pxv'!$E$39:$E$492,$A278,'12pxv'!AN$39:AN$492)/sub_peso!GB278</f>
        <v>1.1399999999999999</v>
      </c>
    </row>
    <row r="279" spans="1:184" x14ac:dyDescent="0.25">
      <c r="A279" s="60">
        <v>7101036</v>
      </c>
      <c r="B279" s="56" t="s">
        <v>281</v>
      </c>
      <c r="C279" s="129">
        <v>0.04</v>
      </c>
      <c r="D279" s="129">
        <v>0.05</v>
      </c>
      <c r="E279" s="129">
        <v>-0.01</v>
      </c>
      <c r="F279" s="129">
        <v>0.01</v>
      </c>
      <c r="G279" s="129">
        <v>0.11</v>
      </c>
      <c r="H279" s="129">
        <v>-0.01</v>
      </c>
      <c r="I279" s="129">
        <v>-0.42999999999999994</v>
      </c>
      <c r="J279" s="129">
        <v>0.30000000000000004</v>
      </c>
      <c r="K279" s="129">
        <v>2.7099999999999995</v>
      </c>
      <c r="L279" s="129">
        <v>7.0000000000000007E-2</v>
      </c>
      <c r="M279" s="129">
        <v>-0.67</v>
      </c>
      <c r="N279" s="129">
        <v>-0.34</v>
      </c>
      <c r="O279" s="129">
        <v>1.38</v>
      </c>
      <c r="P279" s="129">
        <v>-0.18</v>
      </c>
      <c r="Q279" s="129">
        <v>-0.23999999999999996</v>
      </c>
      <c r="R279" s="129">
        <v>-0.7599999999999999</v>
      </c>
      <c r="S279" s="129">
        <v>-0.49</v>
      </c>
      <c r="T279" s="129">
        <v>0.14000000000000001</v>
      </c>
      <c r="U279" s="129">
        <v>1.08</v>
      </c>
      <c r="V279" s="129">
        <v>-0.34</v>
      </c>
      <c r="W279" s="129">
        <v>-0.35999999999999993</v>
      </c>
      <c r="X279" s="129">
        <v>-0.03</v>
      </c>
      <c r="Y279" s="129">
        <v>-0.21</v>
      </c>
      <c r="Z279" s="129">
        <v>-1.54</v>
      </c>
      <c r="AA279" s="129">
        <v>-3.2</v>
      </c>
      <c r="AB279" s="129">
        <v>-1.08</v>
      </c>
      <c r="AC279" s="129">
        <v>0.87</v>
      </c>
      <c r="AD279" s="129">
        <v>-0.52</v>
      </c>
      <c r="AE279" s="129">
        <v>-0.92</v>
      </c>
      <c r="AF279" s="129">
        <v>2.93</v>
      </c>
      <c r="AG279" s="129">
        <v>-1.9000000000000001</v>
      </c>
      <c r="AH279" s="129">
        <v>-0.12</v>
      </c>
      <c r="AI279" s="129">
        <v>-0.56000000000000005</v>
      </c>
      <c r="AJ279" s="129">
        <v>-1.1299999999999999</v>
      </c>
      <c r="AK279" s="129">
        <v>0.34</v>
      </c>
      <c r="AL279" s="129">
        <v>0.68</v>
      </c>
      <c r="AM279" s="129">
        <v>-0.74</v>
      </c>
      <c r="AN279" s="129">
        <v>0.21</v>
      </c>
      <c r="AO279" s="129">
        <v>1.06</v>
      </c>
      <c r="AP279" s="129">
        <v>-0.56999999999999995</v>
      </c>
      <c r="AQ279" s="129">
        <v>-7.0000000000000007E-2</v>
      </c>
      <c r="AR279" s="129">
        <v>2.94</v>
      </c>
      <c r="AS279" s="129">
        <v>2.11</v>
      </c>
      <c r="AT279" s="129">
        <v>-0.63</v>
      </c>
      <c r="AU279" s="129">
        <v>-0.57999999999999996</v>
      </c>
      <c r="AV279" s="129">
        <v>0.63</v>
      </c>
      <c r="AW279" s="129">
        <v>0.32</v>
      </c>
      <c r="AX279" s="129">
        <v>0.66</v>
      </c>
      <c r="AY279" s="129">
        <v>0.11000000000000001</v>
      </c>
      <c r="AZ279" s="129">
        <v>-0.63</v>
      </c>
      <c r="BA279" s="129">
        <v>0.28000000000000003</v>
      </c>
      <c r="BB279" s="129">
        <v>1.01</v>
      </c>
      <c r="BC279" s="129">
        <v>0.21</v>
      </c>
      <c r="BD279" s="129">
        <v>2.95</v>
      </c>
      <c r="BE279" s="129">
        <v>1.53</v>
      </c>
      <c r="BF279" s="129">
        <v>0.21</v>
      </c>
      <c r="BG279" s="129">
        <v>1.01</v>
      </c>
      <c r="BH279" s="129">
        <v>-0.62</v>
      </c>
      <c r="BI279" s="129">
        <v>1.0900000000000001</v>
      </c>
      <c r="BJ279" s="129">
        <v>-0.45000000000000007</v>
      </c>
      <c r="BK279" s="129">
        <v>1.5</v>
      </c>
      <c r="BL279" s="129">
        <v>-0.3</v>
      </c>
      <c r="BM279" s="129">
        <v>0.15</v>
      </c>
      <c r="BN279" s="129">
        <v>0.68</v>
      </c>
      <c r="BO279" s="129">
        <v>-0.08</v>
      </c>
      <c r="BP279" s="129">
        <v>2.83</v>
      </c>
      <c r="BQ279" s="129">
        <v>0.84</v>
      </c>
      <c r="BR279" s="129">
        <v>0.76</v>
      </c>
      <c r="BS279" s="129">
        <v>-1.1599999999999999</v>
      </c>
      <c r="BT279" s="129">
        <v>-0.56000000000000005</v>
      </c>
      <c r="BU279" s="129">
        <v>-0.27</v>
      </c>
      <c r="BV279" s="129">
        <v>-0.57999999999999996</v>
      </c>
      <c r="BW279" s="129">
        <v>1.1299999999999999</v>
      </c>
      <c r="BX279" s="129">
        <v>-9.9999999999999992E-2</v>
      </c>
      <c r="BY279" s="129">
        <v>0.28000000000000003</v>
      </c>
      <c r="BZ279" s="129">
        <v>0.75000000000000011</v>
      </c>
      <c r="CA279" s="129">
        <v>-0.25</v>
      </c>
      <c r="CB279" s="129">
        <v>0.56999999999999995</v>
      </c>
      <c r="CC279" s="129">
        <v>1.49</v>
      </c>
      <c r="CD279" s="129">
        <v>0.67</v>
      </c>
      <c r="CE279" s="129">
        <v>0.17</v>
      </c>
      <c r="CF279" s="129">
        <v>-1.1399999999999999</v>
      </c>
      <c r="CG279" s="129">
        <v>-0.19</v>
      </c>
      <c r="CH279" s="129">
        <v>-1.55</v>
      </c>
      <c r="CI279" s="129">
        <v>3.38</v>
      </c>
      <c r="CJ279" s="129">
        <v>0.55000000000000004</v>
      </c>
      <c r="CK279" s="129">
        <v>-0.32</v>
      </c>
      <c r="CL279" s="129">
        <v>-0.15</v>
      </c>
      <c r="CM279" s="129">
        <v>-0.56999999999999995</v>
      </c>
      <c r="CN279" s="129">
        <v>-3.48</v>
      </c>
      <c r="CO279" s="129">
        <v>0.02</v>
      </c>
      <c r="CP279" s="129">
        <v>3.58</v>
      </c>
      <c r="CQ279" s="129">
        <v>-0.66</v>
      </c>
      <c r="CR279" s="129">
        <v>0.45</v>
      </c>
      <c r="CS279" s="129">
        <v>-0.31</v>
      </c>
      <c r="CT279" s="129">
        <v>-0.15</v>
      </c>
      <c r="CU279" s="129">
        <v>1.74</v>
      </c>
      <c r="CV279" s="129">
        <v>-0.51</v>
      </c>
      <c r="CW279" s="129">
        <v>0.30999999999999994</v>
      </c>
      <c r="CX279" s="129">
        <v>0.27</v>
      </c>
      <c r="CY279" s="129">
        <v>-0.73</v>
      </c>
      <c r="CZ279" s="129">
        <v>1.24</v>
      </c>
      <c r="DA279" s="129">
        <v>-0.24</v>
      </c>
      <c r="DB279" s="129">
        <v>0.78</v>
      </c>
      <c r="DC279" s="129">
        <v>-2.06</v>
      </c>
      <c r="DD279" s="129">
        <v>0.15</v>
      </c>
      <c r="DE279" s="129">
        <v>-0.14000000000000001</v>
      </c>
      <c r="DF279" s="129">
        <v>3.1</v>
      </c>
      <c r="DG279" s="129">
        <v>-0.43999999999999995</v>
      </c>
      <c r="DH279" s="129">
        <v>1.0000000000000002E-2</v>
      </c>
      <c r="DI279" s="129">
        <v>-0.14000000000000001</v>
      </c>
      <c r="DJ279" s="129">
        <v>0.73999999999999988</v>
      </c>
      <c r="DK279" s="129">
        <v>-1.38</v>
      </c>
      <c r="DL279" s="129">
        <v>2.17</v>
      </c>
      <c r="DM279" s="129">
        <v>0.6</v>
      </c>
      <c r="DN279" s="129">
        <v>-0.15</v>
      </c>
      <c r="DO279" s="129">
        <v>3.32</v>
      </c>
      <c r="DP279" s="129">
        <v>3.07</v>
      </c>
      <c r="DQ279" s="129">
        <v>-0.03</v>
      </c>
      <c r="DR279" s="129">
        <v>-1.9400000000000002</v>
      </c>
      <c r="DS279" s="129">
        <v>-1.7599999999999998</v>
      </c>
      <c r="DT279" s="129">
        <v>-1.29</v>
      </c>
      <c r="DU279" s="129">
        <v>0.4</v>
      </c>
      <c r="DV279" s="129">
        <v>0.54</v>
      </c>
      <c r="DW279" s="129">
        <v>7.0000000000000007E-2</v>
      </c>
      <c r="DX279" s="129">
        <v>1.93</v>
      </c>
      <c r="DY279" s="129">
        <v>3.08</v>
      </c>
      <c r="DZ279" s="129">
        <v>0.28000000000000003</v>
      </c>
      <c r="EA279" s="129">
        <v>0.8</v>
      </c>
      <c r="EB279" s="129">
        <v>-0.86999999999999988</v>
      </c>
      <c r="EC279" s="129">
        <v>-1.02</v>
      </c>
      <c r="ED279" s="129">
        <v>0.37</v>
      </c>
      <c r="EE279" s="129">
        <v>-0.08</v>
      </c>
      <c r="EF279" s="129">
        <v>-0.74</v>
      </c>
      <c r="EG279" s="129">
        <v>0.51000000000000012</v>
      </c>
      <c r="EH279" s="129">
        <v>0.92</v>
      </c>
      <c r="EI279" s="129">
        <v>-0.04</v>
      </c>
      <c r="EJ279" s="129">
        <v>1.9799999999999998</v>
      </c>
      <c r="EK279" s="129">
        <v>2.15</v>
      </c>
      <c r="EL279" s="129">
        <v>0.48999999999999994</v>
      </c>
      <c r="EM279" s="129">
        <v>2.44</v>
      </c>
      <c r="EN279" s="129">
        <v>-1.24</v>
      </c>
      <c r="EO279" s="129">
        <v>0.96999999999999986</v>
      </c>
      <c r="EP279" s="129">
        <v>-0.02</v>
      </c>
      <c r="EQ279" s="129">
        <v>-0.59</v>
      </c>
      <c r="ER279" s="129">
        <v>1.8099999999999998</v>
      </c>
      <c r="ES279" s="129">
        <v>0.21</v>
      </c>
      <c r="ET279" s="129">
        <v>-0.01</v>
      </c>
      <c r="EU279" s="129">
        <v>-0.3</v>
      </c>
      <c r="EV279">
        <f>100*SUMIF('12pxv'!$E$39:$E$492,$A279,'12pxv'!H$39:H$492)/sub_peso!EV279</f>
        <v>3.68</v>
      </c>
      <c r="EW279">
        <f>100*SUMIF('12pxv'!$E$39:$E$492,$A279,'12pxv'!I$39:I$492)/sub_peso!EW279</f>
        <v>2.39</v>
      </c>
      <c r="EX279">
        <f>100*SUMIF('12pxv'!$E$39:$E$492,$A279,'12pxv'!J$39:J$492)/sub_peso!EX279</f>
        <v>-1.2800000000000002</v>
      </c>
      <c r="EY279">
        <f>100*SUMIF('12pxv'!$E$39:$E$492,$A279,'12pxv'!K$39:K$492)/sub_peso!EY279</f>
        <v>1.27</v>
      </c>
      <c r="EZ279">
        <f>100*SUMIF('12pxv'!$E$39:$E$492,$A279,'12pxv'!L$39:L$492)/sub_peso!EZ279</f>
        <v>-0.46</v>
      </c>
      <c r="FA279">
        <f>100*SUMIF('12pxv'!$E$39:$E$492,$A279,'12pxv'!M$39:M$492)/sub_peso!FA279</f>
        <v>-1.18</v>
      </c>
      <c r="FB279">
        <f>100*SUMIF('12pxv'!$E$39:$E$492,$A279,'12pxv'!N$39:N$492)/sub_peso!FB279</f>
        <v>-1.6699999999999997</v>
      </c>
      <c r="FC279">
        <f>100*SUMIF('12pxv'!$E$39:$E$492,$A279,'12pxv'!O$39:O$492)/sub_peso!FC279</f>
        <v>0.53</v>
      </c>
      <c r="FD279">
        <f>100*SUMIF('12pxv'!$E$39:$E$492,$A279,'12pxv'!P$39:P$492)/sub_peso!FD279</f>
        <v>1.49</v>
      </c>
      <c r="FE279">
        <f>100*SUMIF('12pxv'!$E$39:$E$492,$A279,'12pxv'!Q$39:Q$492)/sub_peso!FE279</f>
        <v>-2.8</v>
      </c>
      <c r="FF279">
        <f>100*SUMIF('12pxv'!$E$39:$E$492,$A279,'12pxv'!R$39:R$492)/sub_peso!FF279</f>
        <v>1.5</v>
      </c>
      <c r="FG279">
        <f>100*SUMIF('12pxv'!$E$39:$E$492,$A279,'12pxv'!S$39:S$492)/sub_peso!FG279</f>
        <v>0.5</v>
      </c>
      <c r="FH279">
        <f>100*SUMIF('12pxv'!$E$39:$E$492,$A279,'12pxv'!T$39:T$492)/sub_peso!FH279</f>
        <v>2.5000000000000004</v>
      </c>
      <c r="FI279">
        <f>100*SUMIF('12pxv'!$E$39:$E$492,$A279,'12pxv'!U$39:U$492)/sub_peso!FI279</f>
        <v>2.4199999999999995</v>
      </c>
      <c r="FJ279">
        <f>100*SUMIF('12pxv'!$E$39:$E$492,$A279,'12pxv'!V$39:V$492)/sub_peso!FJ279</f>
        <v>0.8</v>
      </c>
      <c r="FK279">
        <f>100*SUMIF('12pxv'!$E$39:$E$492,$A279,'12pxv'!W$39:W$492)/sub_peso!FK279</f>
        <v>1.93</v>
      </c>
      <c r="FL279">
        <f>100*SUMIF('12pxv'!$E$39:$E$492,$A279,'12pxv'!X$39:X$492)/sub_peso!FL279</f>
        <v>0.74</v>
      </c>
      <c r="FM279">
        <f>100*SUMIF('12pxv'!$E$39:$E$492,$A279,'12pxv'!Y$39:Y$492)/sub_peso!FM279</f>
        <v>-0.84</v>
      </c>
      <c r="FN279">
        <f>100*SUMIF('12pxv'!$E$39:$E$492,$A279,'12pxv'!Z$39:Z$492)/sub_peso!FN279</f>
        <v>0.59</v>
      </c>
      <c r="FO279">
        <f>100*SUMIF('12pxv'!$E$39:$E$492,$A279,'12pxv'!AA$39:AA$492)/sub_peso!FO279</f>
        <v>1.1599999999999997</v>
      </c>
      <c r="FP279">
        <f>100*SUMIF('12pxv'!$E$39:$E$492,$A279,'12pxv'!AB$39:AB$492)/sub_peso!FP279</f>
        <v>-0.37</v>
      </c>
      <c r="FQ279">
        <f>100*SUMIF('12pxv'!$E$39:$E$492,$A279,'12pxv'!AC$39:AC$492)/sub_peso!FQ279</f>
        <v>0.33</v>
      </c>
      <c r="FR279">
        <f>100*SUMIF('12pxv'!$E$39:$E$492,$A279,'12pxv'!AD$39:AD$492)/sub_peso!FR279</f>
        <v>0.35</v>
      </c>
      <c r="FS279">
        <f>100*SUMIF('12pxv'!$E$39:$E$492,$A279,'12pxv'!AE$39:AE$492)/sub_peso!FS279</f>
        <v>0.61</v>
      </c>
      <c r="FT279">
        <f>100*SUMIF('12pxv'!$E$39:$E$492,$A279,'12pxv'!AF$39:AF$492)/sub_peso!FT279</f>
        <v>-0.36000000000000004</v>
      </c>
      <c r="FU279">
        <f>100*SUMIF('12pxv'!$E$39:$E$492,$A279,'12pxv'!AG$39:AG$492)/sub_peso!FU279</f>
        <v>1.8200000000000003</v>
      </c>
      <c r="FV279">
        <f>100*SUMIF('12pxv'!$E$39:$E$492,$A279,'12pxv'!AH$39:AH$492)/sub_peso!FV279</f>
        <v>1.48</v>
      </c>
      <c r="FW279">
        <f>100*SUMIF('12pxv'!$E$39:$E$492,$A279,'12pxv'!AI$39:AI$492)/sub_peso!FW279</f>
        <v>-0.99</v>
      </c>
      <c r="FX279">
        <f>100*SUMIF('12pxv'!$E$39:$E$492,$A279,'12pxv'!AJ$39:AJ$492)/sub_peso!FX279</f>
        <v>0.63</v>
      </c>
      <c r="FY279">
        <f>100*SUMIF('12pxv'!$E$39:$E$492,$A279,'12pxv'!AK$39:AK$492)/sub_peso!FY279</f>
        <v>1.83</v>
      </c>
      <c r="FZ279">
        <f>100*SUMIF('12pxv'!$E$39:$E$492,$A279,'12pxv'!AL$39:AL$492)/sub_peso!FZ279</f>
        <v>-1.1899999999999997</v>
      </c>
      <c r="GA279">
        <f>100*SUMIF('12pxv'!$E$39:$E$492,$A279,'12pxv'!AM$39:AM$492)/sub_peso!GA279</f>
        <v>0.42999999999999994</v>
      </c>
      <c r="GB279">
        <f>100*SUMIF('12pxv'!$E$39:$E$492,$A279,'12pxv'!AN$39:AN$492)/sub_peso!GB279</f>
        <v>-0.13</v>
      </c>
    </row>
    <row r="280" spans="1:184" x14ac:dyDescent="0.25">
      <c r="A280" s="60">
        <v>7101076</v>
      </c>
      <c r="B280" s="56" t="s">
        <v>282</v>
      </c>
      <c r="C280" s="129">
        <v>0</v>
      </c>
      <c r="D280" s="129">
        <v>0</v>
      </c>
      <c r="E280" s="129">
        <v>0</v>
      </c>
      <c r="F280" s="129">
        <v>0</v>
      </c>
      <c r="G280" s="129">
        <v>0</v>
      </c>
      <c r="H280" s="129">
        <v>0</v>
      </c>
      <c r="I280" s="129">
        <v>0</v>
      </c>
      <c r="J280" s="129">
        <v>0</v>
      </c>
      <c r="K280" s="129">
        <v>0</v>
      </c>
      <c r="L280" s="129">
        <v>0</v>
      </c>
      <c r="M280" s="129">
        <v>0</v>
      </c>
      <c r="N280" s="129">
        <v>0</v>
      </c>
      <c r="O280" s="129">
        <v>0</v>
      </c>
      <c r="P280" s="129">
        <v>0</v>
      </c>
      <c r="Q280" s="129">
        <v>0</v>
      </c>
      <c r="R280" s="129">
        <v>0</v>
      </c>
      <c r="S280" s="129">
        <v>0</v>
      </c>
      <c r="T280" s="129">
        <v>0</v>
      </c>
      <c r="U280" s="129">
        <v>0</v>
      </c>
      <c r="V280" s="129">
        <v>0</v>
      </c>
      <c r="W280" s="129">
        <v>0</v>
      </c>
      <c r="X280" s="129">
        <v>0</v>
      </c>
      <c r="Y280" s="129">
        <v>0</v>
      </c>
      <c r="Z280" s="129">
        <v>0</v>
      </c>
      <c r="AA280" s="129">
        <v>0</v>
      </c>
      <c r="AB280" s="129">
        <v>0</v>
      </c>
      <c r="AC280" s="129">
        <v>0</v>
      </c>
      <c r="AD280" s="129">
        <v>0</v>
      </c>
      <c r="AE280" s="129">
        <v>1.79</v>
      </c>
      <c r="AF280" s="129">
        <v>2.4</v>
      </c>
      <c r="AG280" s="129">
        <v>0</v>
      </c>
      <c r="AH280" s="129">
        <v>0</v>
      </c>
      <c r="AI280" s="129">
        <v>0</v>
      </c>
      <c r="AJ280" s="129">
        <v>0</v>
      </c>
      <c r="AK280" s="129">
        <v>0</v>
      </c>
      <c r="AL280" s="129">
        <v>0</v>
      </c>
      <c r="AM280" s="129">
        <v>1.91</v>
      </c>
      <c r="AN280" s="129">
        <v>0</v>
      </c>
      <c r="AO280" s="129">
        <v>0</v>
      </c>
      <c r="AP280" s="129">
        <v>0</v>
      </c>
      <c r="AQ280" s="129">
        <v>0</v>
      </c>
      <c r="AR280" s="129">
        <v>0</v>
      </c>
      <c r="AS280" s="129">
        <v>0</v>
      </c>
      <c r="AT280" s="129">
        <v>0</v>
      </c>
      <c r="AU280" s="129">
        <v>0</v>
      </c>
      <c r="AV280" s="129">
        <v>0</v>
      </c>
      <c r="AW280" s="129">
        <v>0</v>
      </c>
      <c r="AX280" s="129">
        <v>0</v>
      </c>
      <c r="AY280" s="129">
        <v>0</v>
      </c>
      <c r="AZ280" s="129">
        <v>0</v>
      </c>
      <c r="BA280" s="129">
        <v>0</v>
      </c>
      <c r="BB280" s="129">
        <v>0</v>
      </c>
      <c r="BC280" s="129">
        <v>0</v>
      </c>
      <c r="BD280" s="129">
        <v>0</v>
      </c>
      <c r="BE280" s="129">
        <v>0</v>
      </c>
      <c r="BF280" s="129">
        <v>0</v>
      </c>
      <c r="BG280" s="129">
        <v>0</v>
      </c>
      <c r="BH280" s="129">
        <v>0</v>
      </c>
      <c r="BI280" s="129">
        <v>0</v>
      </c>
      <c r="BJ280" s="129">
        <v>0</v>
      </c>
      <c r="BK280" s="129">
        <v>0</v>
      </c>
      <c r="BL280" s="129">
        <v>0</v>
      </c>
      <c r="BM280" s="129">
        <v>0</v>
      </c>
      <c r="BN280" s="129">
        <v>0</v>
      </c>
      <c r="BO280" s="129">
        <v>0</v>
      </c>
      <c r="BP280" s="129">
        <v>0</v>
      </c>
      <c r="BQ280" s="129">
        <v>0</v>
      </c>
      <c r="BR280" s="129">
        <v>0</v>
      </c>
      <c r="BS280" s="129">
        <v>0</v>
      </c>
      <c r="BT280" s="129">
        <v>0</v>
      </c>
      <c r="BU280" s="129">
        <v>0.93</v>
      </c>
      <c r="BV280" s="129">
        <v>0.74</v>
      </c>
      <c r="BW280" s="129">
        <v>0</v>
      </c>
      <c r="BX280" s="129">
        <v>0</v>
      </c>
      <c r="BY280" s="129">
        <v>0</v>
      </c>
      <c r="BZ280" s="129">
        <v>0</v>
      </c>
      <c r="CA280" s="129">
        <v>0</v>
      </c>
      <c r="CB280" s="129">
        <v>0</v>
      </c>
      <c r="CC280" s="129">
        <v>0</v>
      </c>
      <c r="CD280" s="129">
        <v>3.83</v>
      </c>
      <c r="CE280" s="129">
        <v>7.0000000000000007E-2</v>
      </c>
      <c r="CF280" s="129">
        <v>0.31</v>
      </c>
      <c r="CG280" s="129">
        <v>0</v>
      </c>
      <c r="CH280" s="129">
        <v>0</v>
      </c>
      <c r="CI280" s="129">
        <v>0</v>
      </c>
      <c r="CJ280" s="129">
        <v>0</v>
      </c>
      <c r="CK280" s="129">
        <v>0</v>
      </c>
      <c r="CL280" s="129">
        <v>0</v>
      </c>
      <c r="CM280" s="129">
        <v>0.09</v>
      </c>
      <c r="CN280" s="129">
        <v>0</v>
      </c>
      <c r="CO280" s="129">
        <v>0.31</v>
      </c>
      <c r="CP280" s="129">
        <v>0.16</v>
      </c>
      <c r="CQ280" s="129">
        <v>0</v>
      </c>
      <c r="CR280" s="129">
        <v>0</v>
      </c>
      <c r="CS280" s="129">
        <v>0.01</v>
      </c>
      <c r="CT280" s="129">
        <v>0</v>
      </c>
      <c r="CU280" s="129">
        <v>0</v>
      </c>
      <c r="CV280" s="129">
        <v>0</v>
      </c>
      <c r="CW280" s="129">
        <v>0</v>
      </c>
      <c r="CX280" s="129">
        <v>0</v>
      </c>
      <c r="CY280" s="129">
        <v>0</v>
      </c>
      <c r="CZ280" s="129">
        <v>0.53</v>
      </c>
      <c r="DA280" s="129">
        <v>-0.85</v>
      </c>
      <c r="DB280" s="129">
        <v>0.18</v>
      </c>
      <c r="DC280" s="129">
        <v>0.24</v>
      </c>
      <c r="DD280" s="129">
        <v>8.74</v>
      </c>
      <c r="DE280" s="129">
        <v>0</v>
      </c>
      <c r="DF280" s="129">
        <v>-1.25</v>
      </c>
      <c r="DG280" s="129">
        <v>0</v>
      </c>
      <c r="DH280" s="129">
        <v>0</v>
      </c>
      <c r="DI280" s="129">
        <v>0.5</v>
      </c>
      <c r="DJ280" s="129">
        <v>0.99</v>
      </c>
      <c r="DK280" s="129">
        <v>0.36999999999999994</v>
      </c>
      <c r="DL280" s="129">
        <v>1.21</v>
      </c>
      <c r="DM280" s="129">
        <v>-1.02</v>
      </c>
      <c r="DN280" s="129">
        <v>-2.46</v>
      </c>
      <c r="DO280" s="129">
        <v>0</v>
      </c>
      <c r="DP280" s="129">
        <v>-0.27</v>
      </c>
      <c r="DQ280" s="129">
        <v>-0.02</v>
      </c>
      <c r="DR280" s="129">
        <v>0.08</v>
      </c>
      <c r="DS280" s="129">
        <v>2.9999999999999995E-2</v>
      </c>
      <c r="DT280" s="129">
        <v>-4.9999999999999996E-2</v>
      </c>
      <c r="DU280" s="129">
        <v>0.59</v>
      </c>
      <c r="DV280" s="129">
        <v>0.38</v>
      </c>
      <c r="DW280" s="129">
        <v>0</v>
      </c>
      <c r="DX280" s="129">
        <v>-1.21</v>
      </c>
      <c r="DY280" s="129">
        <v>2.9999999999999995E-2</v>
      </c>
      <c r="DZ280" s="129">
        <v>0</v>
      </c>
      <c r="EA280" s="129">
        <v>-0.20999999999999996</v>
      </c>
      <c r="EB280" s="129">
        <v>0.18</v>
      </c>
      <c r="EC280" s="129">
        <v>-0.4</v>
      </c>
      <c r="ED280" s="129">
        <v>0.1</v>
      </c>
      <c r="EE280" s="129">
        <v>0.09</v>
      </c>
      <c r="EF280" s="129">
        <v>0.04</v>
      </c>
      <c r="EG280" s="129">
        <v>-0.01</v>
      </c>
      <c r="EH280" s="129">
        <v>-0.28000000000000003</v>
      </c>
      <c r="EI280" s="129">
        <v>0.12000000000000001</v>
      </c>
      <c r="EJ280" s="129">
        <v>1.01</v>
      </c>
      <c r="EK280" s="129">
        <v>0.96999999999999986</v>
      </c>
      <c r="EL280" s="129">
        <v>2.8</v>
      </c>
      <c r="EM280" s="129">
        <v>0.59</v>
      </c>
      <c r="EN280" s="129">
        <v>1.74</v>
      </c>
      <c r="EO280" s="129">
        <v>4.4000000000000004</v>
      </c>
      <c r="EP280" s="129">
        <v>3.0000000000000002E-2</v>
      </c>
      <c r="EQ280" s="129">
        <v>0.17</v>
      </c>
      <c r="ER280" s="129">
        <v>0</v>
      </c>
      <c r="ES280" s="129">
        <v>-0.01</v>
      </c>
      <c r="ET280" s="129">
        <v>0</v>
      </c>
      <c r="EU280" s="129">
        <v>0.2</v>
      </c>
      <c r="EV280">
        <f>100*SUMIF('12pxv'!$E$39:$E$492,$A280,'12pxv'!H$39:H$492)/sub_peso!EV280</f>
        <v>0</v>
      </c>
      <c r="EW280">
        <f>100*SUMIF('12pxv'!$E$39:$E$492,$A280,'12pxv'!I$39:I$492)/sub_peso!EW280</f>
        <v>0.46</v>
      </c>
      <c r="EX280">
        <f>100*SUMIF('12pxv'!$E$39:$E$492,$A280,'12pxv'!J$39:J$492)/sub_peso!EX280</f>
        <v>0</v>
      </c>
      <c r="EY280">
        <f>100*SUMIF('12pxv'!$E$39:$E$492,$A280,'12pxv'!K$39:K$492)/sub_peso!EY280</f>
        <v>1.4199999999999997</v>
      </c>
      <c r="EZ280">
        <f>100*SUMIF('12pxv'!$E$39:$E$492,$A280,'12pxv'!L$39:L$492)/sub_peso!EZ280</f>
        <v>0.19</v>
      </c>
      <c r="FA280">
        <f>100*SUMIF('12pxv'!$E$39:$E$492,$A280,'12pxv'!M$39:M$492)/sub_peso!FA280</f>
        <v>0</v>
      </c>
      <c r="FB280">
        <f>100*SUMIF('12pxv'!$E$39:$E$492,$A280,'12pxv'!N$39:N$492)/sub_peso!FB280</f>
        <v>0.83999999999999986</v>
      </c>
      <c r="FC280">
        <f>100*SUMIF('12pxv'!$E$39:$E$492,$A280,'12pxv'!O$39:O$492)/sub_peso!FC280</f>
        <v>0.55000000000000004</v>
      </c>
      <c r="FD280">
        <f>100*SUMIF('12pxv'!$E$39:$E$492,$A280,'12pxv'!P$39:P$492)/sub_peso!FD280</f>
        <v>0.01</v>
      </c>
      <c r="FE280">
        <f>100*SUMIF('12pxv'!$E$39:$E$492,$A280,'12pxv'!Q$39:Q$492)/sub_peso!FE280</f>
        <v>-1.1100000000000001</v>
      </c>
      <c r="FF280">
        <f>100*SUMIF('12pxv'!$E$39:$E$492,$A280,'12pxv'!R$39:R$492)/sub_peso!FF280</f>
        <v>-2.66</v>
      </c>
      <c r="FG280">
        <f>100*SUMIF('12pxv'!$E$39:$E$492,$A280,'12pxv'!S$39:S$492)/sub_peso!FG280</f>
        <v>0.28999999999999998</v>
      </c>
      <c r="FH280">
        <f>100*SUMIF('12pxv'!$E$39:$E$492,$A280,'12pxv'!T$39:T$492)/sub_peso!FH280</f>
        <v>0.27</v>
      </c>
      <c r="FI280">
        <f>100*SUMIF('12pxv'!$E$39:$E$492,$A280,'12pxv'!U$39:U$492)/sub_peso!FI280</f>
        <v>0</v>
      </c>
      <c r="FJ280">
        <f>100*SUMIF('12pxv'!$E$39:$E$492,$A280,'12pxv'!V$39:V$492)/sub_peso!FJ280</f>
        <v>0.04</v>
      </c>
      <c r="FK280">
        <f>100*SUMIF('12pxv'!$E$39:$E$492,$A280,'12pxv'!W$39:W$492)/sub_peso!FK280</f>
        <v>0.12</v>
      </c>
      <c r="FL280">
        <f>100*SUMIF('12pxv'!$E$39:$E$492,$A280,'12pxv'!X$39:X$492)/sub_peso!FL280</f>
        <v>0.34999999999999992</v>
      </c>
      <c r="FM280">
        <f>100*SUMIF('12pxv'!$E$39:$E$492,$A280,'12pxv'!Y$39:Y$492)/sub_peso!FM280</f>
        <v>0</v>
      </c>
      <c r="FN280">
        <f>100*SUMIF('12pxv'!$E$39:$E$492,$A280,'12pxv'!Z$39:Z$492)/sub_peso!FN280</f>
        <v>0</v>
      </c>
      <c r="FO280">
        <f>100*SUMIF('12pxv'!$E$39:$E$492,$A280,'12pxv'!AA$39:AA$492)/sub_peso!FO280</f>
        <v>-0.6</v>
      </c>
      <c r="FP280">
        <f>100*SUMIF('12pxv'!$E$39:$E$492,$A280,'12pxv'!AB$39:AB$492)/sub_peso!FP280</f>
        <v>1.24</v>
      </c>
      <c r="FQ280">
        <f>100*SUMIF('12pxv'!$E$39:$E$492,$A280,'12pxv'!AC$39:AC$492)/sub_peso!FQ280</f>
        <v>0</v>
      </c>
      <c r="FR280">
        <f>100*SUMIF('12pxv'!$E$39:$E$492,$A280,'12pxv'!AD$39:AD$492)/sub_peso!FR280</f>
        <v>0</v>
      </c>
      <c r="FS280">
        <f>100*SUMIF('12pxv'!$E$39:$E$492,$A280,'12pxv'!AE$39:AE$492)/sub_peso!FS280</f>
        <v>0</v>
      </c>
      <c r="FT280">
        <f>100*SUMIF('12pxv'!$E$39:$E$492,$A280,'12pxv'!AF$39:AF$492)/sub_peso!FT280</f>
        <v>0</v>
      </c>
      <c r="FU280">
        <f>100*SUMIF('12pxv'!$E$39:$E$492,$A280,'12pxv'!AG$39:AG$492)/sub_peso!FU280</f>
        <v>0.95000000000000007</v>
      </c>
      <c r="FV280">
        <f>100*SUMIF('12pxv'!$E$39:$E$492,$A280,'12pxv'!AH$39:AH$492)/sub_peso!FV280</f>
        <v>0.73</v>
      </c>
      <c r="FW280">
        <f>100*SUMIF('12pxv'!$E$39:$E$492,$A280,'12pxv'!AI$39:AI$492)/sub_peso!FW280</f>
        <v>0.59</v>
      </c>
      <c r="FX280">
        <f>100*SUMIF('12pxv'!$E$39:$E$492,$A280,'12pxv'!AJ$39:AJ$492)/sub_peso!FX280</f>
        <v>0.04</v>
      </c>
      <c r="FY280">
        <f>100*SUMIF('12pxv'!$E$39:$E$492,$A280,'12pxv'!AK$39:AK$492)/sub_peso!FY280</f>
        <v>0.79999999999999993</v>
      </c>
      <c r="FZ280">
        <f>100*SUMIF('12pxv'!$E$39:$E$492,$A280,'12pxv'!AL$39:AL$492)/sub_peso!FZ280</f>
        <v>1.86</v>
      </c>
      <c r="GA280">
        <f>100*SUMIF('12pxv'!$E$39:$E$492,$A280,'12pxv'!AM$39:AM$492)/sub_peso!GA280</f>
        <v>0.35999999999999993</v>
      </c>
      <c r="GB280">
        <f>100*SUMIF('12pxv'!$E$39:$E$492,$A280,'12pxv'!AN$39:AN$492)/sub_peso!GB280</f>
        <v>0.56999999999999995</v>
      </c>
    </row>
    <row r="281" spans="1:184" x14ac:dyDescent="0.25">
      <c r="A281" s="60">
        <v>7101090</v>
      </c>
      <c r="B281" s="56" t="s">
        <v>283</v>
      </c>
      <c r="C281" s="129">
        <v>0</v>
      </c>
      <c r="D281" s="129">
        <v>0</v>
      </c>
      <c r="E281" s="129">
        <v>0</v>
      </c>
      <c r="F281" s="129">
        <v>0</v>
      </c>
      <c r="G281" s="129">
        <v>0</v>
      </c>
      <c r="H281" s="129">
        <v>0</v>
      </c>
      <c r="I281" s="129">
        <v>0</v>
      </c>
      <c r="J281" s="129">
        <v>1.34</v>
      </c>
      <c r="K281" s="129">
        <v>1.35</v>
      </c>
      <c r="L281" s="129">
        <v>1.3599999999999999</v>
      </c>
      <c r="M281" s="129">
        <v>1.37</v>
      </c>
      <c r="N281" s="129">
        <v>1.38</v>
      </c>
      <c r="O281" s="129">
        <v>1.39</v>
      </c>
      <c r="P281" s="129">
        <v>1.4</v>
      </c>
      <c r="Q281" s="129">
        <v>1.4099999999999997</v>
      </c>
      <c r="R281" s="129">
        <v>1.43</v>
      </c>
      <c r="S281" s="129">
        <v>1.43</v>
      </c>
      <c r="T281" s="129">
        <v>0</v>
      </c>
      <c r="U281" s="129">
        <v>0.22</v>
      </c>
      <c r="V281" s="129">
        <v>0.22</v>
      </c>
      <c r="W281" s="129">
        <v>0.21999999999999997</v>
      </c>
      <c r="X281" s="129">
        <v>0.22</v>
      </c>
      <c r="Y281" s="129">
        <v>0.21999999999999997</v>
      </c>
      <c r="Z281" s="129">
        <v>0.21999999999999997</v>
      </c>
      <c r="AA281" s="129">
        <v>0.22000000000000003</v>
      </c>
      <c r="AB281" s="129">
        <v>0.22</v>
      </c>
      <c r="AC281" s="129">
        <v>0.21999999999999997</v>
      </c>
      <c r="AD281" s="129">
        <v>0.22</v>
      </c>
      <c r="AE281" s="129">
        <v>0.22</v>
      </c>
      <c r="AF281" s="129">
        <v>0</v>
      </c>
      <c r="AG281" s="129">
        <v>0.72</v>
      </c>
      <c r="AH281" s="129">
        <v>0.72</v>
      </c>
      <c r="AI281" s="129">
        <v>0.72</v>
      </c>
      <c r="AJ281" s="129">
        <v>0.72</v>
      </c>
      <c r="AK281" s="129">
        <v>0.71999999999999986</v>
      </c>
      <c r="AL281" s="129">
        <v>0.72</v>
      </c>
      <c r="AM281" s="129">
        <v>0.72</v>
      </c>
      <c r="AN281" s="129">
        <v>0.72</v>
      </c>
      <c r="AO281" s="129">
        <v>0.72</v>
      </c>
      <c r="AP281" s="129">
        <v>0.72</v>
      </c>
      <c r="AQ281" s="129">
        <v>0.71999999999999986</v>
      </c>
      <c r="AR281" s="129">
        <v>0</v>
      </c>
      <c r="AS281" s="129">
        <v>0.81</v>
      </c>
      <c r="AT281" s="129">
        <v>0.81000000000000016</v>
      </c>
      <c r="AU281" s="129">
        <v>0.81</v>
      </c>
      <c r="AV281" s="129">
        <v>0.81</v>
      </c>
      <c r="AW281" s="129">
        <v>0.81</v>
      </c>
      <c r="AX281" s="129">
        <v>0.81000000000000016</v>
      </c>
      <c r="AY281" s="129">
        <v>0.81</v>
      </c>
      <c r="AZ281" s="129">
        <v>0.81</v>
      </c>
      <c r="BA281" s="129">
        <v>0.81000000000000016</v>
      </c>
      <c r="BB281" s="129">
        <v>0.81000000000000016</v>
      </c>
      <c r="BC281" s="129">
        <v>0.81</v>
      </c>
      <c r="BD281" s="129">
        <v>0</v>
      </c>
      <c r="BE281" s="129">
        <v>0.88000000000000012</v>
      </c>
      <c r="BF281" s="129">
        <v>0.9</v>
      </c>
      <c r="BG281" s="129">
        <v>0.9</v>
      </c>
      <c r="BH281" s="129">
        <v>0.89</v>
      </c>
      <c r="BI281" s="129">
        <v>0.89</v>
      </c>
      <c r="BJ281" s="129">
        <v>0.90000000000000013</v>
      </c>
      <c r="BK281" s="129">
        <v>0.89999999999999991</v>
      </c>
      <c r="BL281" s="129">
        <v>0.89</v>
      </c>
      <c r="BM281" s="129">
        <v>0.89</v>
      </c>
      <c r="BN281" s="129">
        <v>0.90000000000000013</v>
      </c>
      <c r="BO281" s="129">
        <v>0.9</v>
      </c>
      <c r="BP281" s="129">
        <v>0</v>
      </c>
      <c r="BQ281" s="129">
        <v>0.55000000000000004</v>
      </c>
      <c r="BR281" s="129">
        <v>0.55000000000000004</v>
      </c>
      <c r="BS281" s="129">
        <v>0.55000000000000004</v>
      </c>
      <c r="BT281" s="129">
        <v>0.55000000000000004</v>
      </c>
      <c r="BU281" s="129">
        <v>0.55000000000000004</v>
      </c>
      <c r="BV281" s="129">
        <v>0.55000000000000004</v>
      </c>
      <c r="BW281" s="129">
        <v>0.55000000000000004</v>
      </c>
      <c r="BX281" s="129">
        <v>0.55000000000000004</v>
      </c>
      <c r="BY281" s="129">
        <v>0.56000000000000005</v>
      </c>
      <c r="BZ281" s="129">
        <v>0.56000000000000005</v>
      </c>
      <c r="CA281" s="129">
        <v>0.56000000000000005</v>
      </c>
      <c r="CB281" s="129">
        <v>0</v>
      </c>
      <c r="CC281" s="129">
        <v>0.55000000000000004</v>
      </c>
      <c r="CD281" s="129">
        <v>0.55000000000000004</v>
      </c>
      <c r="CE281" s="129">
        <v>0.55000000000000004</v>
      </c>
      <c r="CF281" s="129">
        <v>0.55000000000000004</v>
      </c>
      <c r="CG281" s="129">
        <v>0.55000000000000004</v>
      </c>
      <c r="CH281" s="129">
        <v>0.55000000000000004</v>
      </c>
      <c r="CI281" s="129">
        <v>0.55000000000000004</v>
      </c>
      <c r="CJ281" s="129">
        <v>0.55000000000000004</v>
      </c>
      <c r="CK281" s="129">
        <v>0.55000000000000004</v>
      </c>
      <c r="CL281" s="129">
        <v>0.55000000000000016</v>
      </c>
      <c r="CM281" s="129">
        <v>0.54000000000000015</v>
      </c>
      <c r="CN281" s="129">
        <v>0</v>
      </c>
      <c r="CO281" s="129">
        <v>0.43</v>
      </c>
      <c r="CP281" s="129">
        <v>0.43</v>
      </c>
      <c r="CQ281" s="129">
        <v>0.43</v>
      </c>
      <c r="CR281" s="129">
        <v>0.43</v>
      </c>
      <c r="CS281" s="129">
        <v>0.43</v>
      </c>
      <c r="CT281" s="129">
        <v>0.43</v>
      </c>
      <c r="CU281" s="129">
        <v>0.43</v>
      </c>
      <c r="CV281" s="129">
        <v>0.43</v>
      </c>
      <c r="CW281" s="129">
        <v>0.43</v>
      </c>
      <c r="CX281" s="129">
        <v>0.43</v>
      </c>
      <c r="CY281" s="129">
        <v>0.43</v>
      </c>
      <c r="CZ281" s="129">
        <v>0</v>
      </c>
      <c r="DA281" s="129">
        <v>0.28000000000000003</v>
      </c>
      <c r="DB281" s="129">
        <v>0.27</v>
      </c>
      <c r="DC281" s="129">
        <v>0.28000000000000003</v>
      </c>
      <c r="DD281" s="129">
        <v>0.28000000000000003</v>
      </c>
      <c r="DE281" s="129">
        <v>0.27999999999999997</v>
      </c>
      <c r="DF281" s="129">
        <v>0.28000000000000003</v>
      </c>
      <c r="DG281" s="129">
        <v>0.28000000000000008</v>
      </c>
      <c r="DH281" s="129">
        <v>0.28000000000000008</v>
      </c>
      <c r="DI281" s="129">
        <v>0.28000000000000008</v>
      </c>
      <c r="DJ281" s="129">
        <v>0.28000000000000003</v>
      </c>
      <c r="DK281" s="129">
        <v>0.28000000000000003</v>
      </c>
      <c r="DL281" s="129">
        <v>0</v>
      </c>
      <c r="DM281" s="129">
        <v>0.84</v>
      </c>
      <c r="DN281" s="129">
        <v>0.84000000000000008</v>
      </c>
      <c r="DO281" s="129">
        <v>0.84000000000000008</v>
      </c>
      <c r="DP281" s="129">
        <v>0.84</v>
      </c>
      <c r="DQ281" s="129">
        <v>0.84</v>
      </c>
      <c r="DR281" s="129">
        <v>0.84</v>
      </c>
      <c r="DS281" s="129">
        <v>0.84000000000000008</v>
      </c>
      <c r="DT281" s="129">
        <v>0.84</v>
      </c>
      <c r="DU281" s="129">
        <v>0.84</v>
      </c>
      <c r="DV281" s="129">
        <v>0.84</v>
      </c>
      <c r="DW281" s="129">
        <v>0.84000000000000008</v>
      </c>
      <c r="DX281" s="129">
        <v>0</v>
      </c>
      <c r="DY281" s="129">
        <v>0.34</v>
      </c>
      <c r="DZ281" s="129">
        <v>0.35</v>
      </c>
      <c r="EA281" s="129">
        <v>0.35</v>
      </c>
      <c r="EB281" s="129">
        <v>0.35</v>
      </c>
      <c r="EC281" s="129">
        <v>0.35</v>
      </c>
      <c r="ED281" s="129">
        <v>0.35</v>
      </c>
      <c r="EE281" s="129">
        <v>0.35</v>
      </c>
      <c r="EF281" s="129">
        <v>0.35</v>
      </c>
      <c r="EG281" s="129">
        <v>0.35</v>
      </c>
      <c r="EH281" s="129">
        <v>0.35</v>
      </c>
      <c r="EI281" s="129">
        <v>0.35</v>
      </c>
      <c r="EJ281" s="129">
        <v>0</v>
      </c>
      <c r="EK281" s="129">
        <v>0.56000000000000005</v>
      </c>
      <c r="EL281" s="129">
        <v>0.53</v>
      </c>
      <c r="EM281" s="129">
        <v>0.53000000000000014</v>
      </c>
      <c r="EN281" s="129">
        <v>0.53</v>
      </c>
      <c r="EO281" s="129">
        <v>0.53</v>
      </c>
      <c r="EP281" s="129">
        <v>0.51</v>
      </c>
      <c r="EQ281" s="129">
        <v>0.53000000000000014</v>
      </c>
      <c r="ER281" s="129">
        <v>0.53</v>
      </c>
      <c r="ES281" s="129">
        <v>0.53</v>
      </c>
      <c r="ET281" s="129">
        <v>0.53</v>
      </c>
      <c r="EU281" s="129">
        <v>0.56999999999999995</v>
      </c>
      <c r="EV281">
        <f>100*SUMIF('12pxv'!$E$39:$E$492,$A281,'12pxv'!H$39:H$492)/sub_peso!EV281</f>
        <v>0</v>
      </c>
      <c r="EW281">
        <f>100*SUMIF('12pxv'!$E$39:$E$492,$A281,'12pxv'!I$39:I$492)/sub_peso!EW281</f>
        <v>0.62</v>
      </c>
      <c r="EX281">
        <f>100*SUMIF('12pxv'!$E$39:$E$492,$A281,'12pxv'!J$39:J$492)/sub_peso!EX281</f>
        <v>0.62</v>
      </c>
      <c r="EY281">
        <f>100*SUMIF('12pxv'!$E$39:$E$492,$A281,'12pxv'!K$39:K$492)/sub_peso!EY281</f>
        <v>0.62</v>
      </c>
      <c r="EZ281">
        <f>100*SUMIF('12pxv'!$E$39:$E$492,$A281,'12pxv'!L$39:L$492)/sub_peso!EZ281</f>
        <v>0.62</v>
      </c>
      <c r="FA281">
        <f>100*SUMIF('12pxv'!$E$39:$E$492,$A281,'12pxv'!M$39:M$492)/sub_peso!FA281</f>
        <v>0.62</v>
      </c>
      <c r="FB281">
        <f>100*SUMIF('12pxv'!$E$39:$E$492,$A281,'12pxv'!N$39:N$492)/sub_peso!FB281</f>
        <v>0.62000000000000011</v>
      </c>
      <c r="FC281">
        <f>100*SUMIF('12pxv'!$E$39:$E$492,$A281,'12pxv'!O$39:O$492)/sub_peso!FC281</f>
        <v>0.62000000000000011</v>
      </c>
      <c r="FD281">
        <f>100*SUMIF('12pxv'!$E$39:$E$492,$A281,'12pxv'!P$39:P$492)/sub_peso!FD281</f>
        <v>0.5</v>
      </c>
      <c r="FE281">
        <f>100*SUMIF('12pxv'!$E$39:$E$492,$A281,'12pxv'!Q$39:Q$492)/sub_peso!FE281</f>
        <v>0.62000000000000011</v>
      </c>
      <c r="FF281">
        <f>100*SUMIF('12pxv'!$E$39:$E$492,$A281,'12pxv'!R$39:R$492)/sub_peso!FF281</f>
        <v>0.62</v>
      </c>
      <c r="FG281">
        <f>100*SUMIF('12pxv'!$E$39:$E$492,$A281,'12pxv'!S$39:S$492)/sub_peso!FG281</f>
        <v>0.62000000000000011</v>
      </c>
      <c r="FH281">
        <f>100*SUMIF('12pxv'!$E$39:$E$492,$A281,'12pxv'!T$39:T$492)/sub_peso!FH281</f>
        <v>0</v>
      </c>
      <c r="FI281">
        <f>100*SUMIF('12pxv'!$E$39:$E$492,$A281,'12pxv'!U$39:U$492)/sub_peso!FI281</f>
        <v>0.65</v>
      </c>
      <c r="FJ281">
        <f>100*SUMIF('12pxv'!$E$39:$E$492,$A281,'12pxv'!V$39:V$492)/sub_peso!FJ281</f>
        <v>0.65</v>
      </c>
      <c r="FK281">
        <f>100*SUMIF('12pxv'!$E$39:$E$492,$A281,'12pxv'!W$39:W$492)/sub_peso!FK281</f>
        <v>0.65999999999999992</v>
      </c>
      <c r="FL281">
        <f>100*SUMIF('12pxv'!$E$39:$E$492,$A281,'12pxv'!X$39:X$492)/sub_peso!FL281</f>
        <v>0.65</v>
      </c>
      <c r="FM281">
        <f>100*SUMIF('12pxv'!$E$39:$E$492,$A281,'12pxv'!Y$39:Y$492)/sub_peso!FM281</f>
        <v>0.65</v>
      </c>
      <c r="FN281">
        <f>100*SUMIF('12pxv'!$E$39:$E$492,$A281,'12pxv'!Z$39:Z$492)/sub_peso!FN281</f>
        <v>0.65</v>
      </c>
      <c r="FO281">
        <f>100*SUMIF('12pxv'!$E$39:$E$492,$A281,'12pxv'!AA$39:AA$492)/sub_peso!FO281</f>
        <v>0.65</v>
      </c>
      <c r="FP281">
        <f>100*SUMIF('12pxv'!$E$39:$E$492,$A281,'12pxv'!AB$39:AB$492)/sub_peso!FP281</f>
        <v>0.65</v>
      </c>
      <c r="FQ281">
        <f>100*SUMIF('12pxv'!$E$39:$E$492,$A281,'12pxv'!AC$39:AC$492)/sub_peso!FQ281</f>
        <v>0.66</v>
      </c>
      <c r="FR281">
        <f>100*SUMIF('12pxv'!$E$39:$E$492,$A281,'12pxv'!AD$39:AD$492)/sub_peso!FR281</f>
        <v>0.65</v>
      </c>
      <c r="FS281">
        <f>100*SUMIF('12pxv'!$E$39:$E$492,$A281,'12pxv'!AE$39:AE$492)/sub_peso!FS281</f>
        <v>0.65</v>
      </c>
      <c r="FT281">
        <f>100*SUMIF('12pxv'!$E$39:$E$492,$A281,'12pxv'!AF$39:AF$492)/sub_peso!FT281</f>
        <v>0</v>
      </c>
      <c r="FU281">
        <f>100*SUMIF('12pxv'!$E$39:$E$492,$A281,'12pxv'!AG$39:AG$492)/sub_peso!FU281</f>
        <v>0.64</v>
      </c>
      <c r="FV281">
        <f>100*SUMIF('12pxv'!$E$39:$E$492,$A281,'12pxv'!AH$39:AH$492)/sub_peso!FV281</f>
        <v>0.64</v>
      </c>
      <c r="FW281">
        <f>100*SUMIF('12pxv'!$E$39:$E$492,$A281,'12pxv'!AI$39:AI$492)/sub_peso!FW281</f>
        <v>0.64</v>
      </c>
      <c r="FX281">
        <f>100*SUMIF('12pxv'!$E$39:$E$492,$A281,'12pxv'!AJ$39:AJ$492)/sub_peso!FX281</f>
        <v>0.64</v>
      </c>
      <c r="FY281">
        <f>100*SUMIF('12pxv'!$E$39:$E$492,$A281,'12pxv'!AK$39:AK$492)/sub_peso!FY281</f>
        <v>0.64</v>
      </c>
      <c r="FZ281">
        <f>100*SUMIF('12pxv'!$E$39:$E$492,$A281,'12pxv'!AL$39:AL$492)/sub_peso!FZ281</f>
        <v>0.64</v>
      </c>
      <c r="GA281">
        <f>100*SUMIF('12pxv'!$E$39:$E$492,$A281,'12pxv'!AM$39:AM$492)/sub_peso!GA281</f>
        <v>0.64000000000000012</v>
      </c>
      <c r="GB281">
        <f>100*SUMIF('12pxv'!$E$39:$E$492,$A281,'12pxv'!AN$39:AN$492)/sub_peso!GB281</f>
        <v>0.64000000000000012</v>
      </c>
    </row>
    <row r="282" spans="1:184" x14ac:dyDescent="0.25">
      <c r="A282" s="60">
        <v>7201001</v>
      </c>
      <c r="B282" s="56" t="s">
        <v>284</v>
      </c>
      <c r="C282" s="129">
        <v>-0.7</v>
      </c>
      <c r="D282" s="129">
        <v>-0.8600000000000001</v>
      </c>
      <c r="E282" s="129">
        <v>0.35000000000000003</v>
      </c>
      <c r="F282" s="129">
        <v>-0.77</v>
      </c>
      <c r="G282" s="129">
        <v>9.9999999999999992E-2</v>
      </c>
      <c r="H282" s="129">
        <v>0.84</v>
      </c>
      <c r="I282" s="129">
        <v>0.39</v>
      </c>
      <c r="J282" s="129">
        <v>-0.03</v>
      </c>
      <c r="K282" s="129">
        <v>1.1299999999999999</v>
      </c>
      <c r="L282" s="129">
        <v>-0.28000000000000003</v>
      </c>
      <c r="M282" s="129">
        <v>-0.54</v>
      </c>
      <c r="N282" s="129">
        <v>0.19</v>
      </c>
      <c r="O282" s="129">
        <v>1.28</v>
      </c>
      <c r="P282" s="129">
        <v>1.05</v>
      </c>
      <c r="Q282" s="129">
        <v>-0.26</v>
      </c>
      <c r="R282" s="129">
        <v>0.86999999999999988</v>
      </c>
      <c r="S282" s="129">
        <v>-1.1000000000000001</v>
      </c>
      <c r="T282" s="129">
        <v>2.0499999999999998</v>
      </c>
      <c r="U282" s="129">
        <v>0.41</v>
      </c>
      <c r="V282" s="129">
        <v>0.18</v>
      </c>
      <c r="W282" s="129">
        <v>-0.41</v>
      </c>
      <c r="X282" s="129">
        <v>0.36</v>
      </c>
      <c r="Y282" s="129">
        <v>-0.57999999999999996</v>
      </c>
      <c r="Z282" s="129">
        <v>0.71</v>
      </c>
      <c r="AA282" s="129">
        <v>0.05</v>
      </c>
      <c r="AB282" s="129">
        <v>1.93</v>
      </c>
      <c r="AC282" s="129">
        <v>-0.13</v>
      </c>
      <c r="AD282" s="129">
        <v>-0.48000000000000004</v>
      </c>
      <c r="AE282" s="129">
        <v>-0.17</v>
      </c>
      <c r="AF282" s="129">
        <v>2.2799999999999998</v>
      </c>
      <c r="AG282" s="129">
        <v>0.62</v>
      </c>
      <c r="AH282" s="129">
        <v>0.37</v>
      </c>
      <c r="AI282" s="129">
        <v>0.22</v>
      </c>
      <c r="AJ282" s="129">
        <v>-0.51</v>
      </c>
      <c r="AK282" s="129">
        <v>0.36</v>
      </c>
      <c r="AL282" s="129">
        <v>1.49</v>
      </c>
      <c r="AM282" s="129">
        <v>0.65</v>
      </c>
      <c r="AN282" s="129">
        <v>-0.17</v>
      </c>
      <c r="AO282" s="129">
        <v>-0.04</v>
      </c>
      <c r="AP282" s="129">
        <v>-0.5</v>
      </c>
      <c r="AQ282" s="129">
        <v>2.17</v>
      </c>
      <c r="AR282" s="129">
        <v>3.5699999999999994</v>
      </c>
      <c r="AS282" s="129">
        <v>0.85</v>
      </c>
      <c r="AT282" s="129">
        <v>1.33</v>
      </c>
      <c r="AU282" s="129">
        <v>1.33</v>
      </c>
      <c r="AV282" s="129">
        <v>0.73999999999999988</v>
      </c>
      <c r="AW282" s="129">
        <v>0.64</v>
      </c>
      <c r="AX282" s="129">
        <v>0.6</v>
      </c>
      <c r="AY282" s="129">
        <v>0.67</v>
      </c>
      <c r="AZ282" s="129">
        <v>-0.13</v>
      </c>
      <c r="BA282" s="129">
        <v>0.24000000000000002</v>
      </c>
      <c r="BB282" s="129">
        <v>0.91</v>
      </c>
      <c r="BC282" s="129">
        <v>0.77</v>
      </c>
      <c r="BD282" s="129">
        <v>1.56</v>
      </c>
      <c r="BE282" s="129">
        <v>0.61</v>
      </c>
      <c r="BF282" s="129">
        <v>-0.26</v>
      </c>
      <c r="BG282" s="129">
        <v>0.59</v>
      </c>
      <c r="BH282" s="129">
        <v>0.62</v>
      </c>
      <c r="BI282" s="129">
        <v>0.82</v>
      </c>
      <c r="BJ282" s="129">
        <v>0.52</v>
      </c>
      <c r="BK282" s="129">
        <v>0.47</v>
      </c>
      <c r="BL282" s="129">
        <v>0.34</v>
      </c>
      <c r="BM282" s="129">
        <v>0.45</v>
      </c>
      <c r="BN282" s="129">
        <v>0.62</v>
      </c>
      <c r="BO282" s="129">
        <v>0.41</v>
      </c>
      <c r="BP282" s="129">
        <v>2.0299999999999998</v>
      </c>
      <c r="BQ282" s="129">
        <v>1.1499999999999999</v>
      </c>
      <c r="BR282" s="129">
        <v>-0.12</v>
      </c>
      <c r="BS282" s="129">
        <v>0.52</v>
      </c>
      <c r="BT282" s="129">
        <v>0.25</v>
      </c>
      <c r="BU282" s="129">
        <v>0.36</v>
      </c>
      <c r="BV282" s="129">
        <v>0.90000000000000013</v>
      </c>
      <c r="BW282" s="129">
        <v>0.49000000000000005</v>
      </c>
      <c r="BX282" s="129">
        <v>0.11000000000000001</v>
      </c>
      <c r="BY282" s="129">
        <v>0.21000000000000002</v>
      </c>
      <c r="BZ282" s="129">
        <v>0.79</v>
      </c>
      <c r="CA282" s="129">
        <v>2.39</v>
      </c>
      <c r="CB282" s="129">
        <v>0.46000000000000008</v>
      </c>
      <c r="CC282" s="129">
        <v>0.13</v>
      </c>
      <c r="CD282" s="129">
        <v>0.4</v>
      </c>
      <c r="CE282" s="129">
        <v>1.24</v>
      </c>
      <c r="CF282" s="129">
        <v>0.91</v>
      </c>
      <c r="CG282" s="129">
        <v>0.55000000000000004</v>
      </c>
      <c r="CH282" s="129">
        <v>0.86999999999999988</v>
      </c>
      <c r="CI282" s="129">
        <v>-7.0000000000000007E-2</v>
      </c>
      <c r="CJ282" s="129">
        <v>0.62</v>
      </c>
      <c r="CK282" s="129">
        <v>0.37</v>
      </c>
      <c r="CL282" s="129">
        <v>-0.37</v>
      </c>
      <c r="CM282" s="129">
        <v>1.6000000000000003</v>
      </c>
      <c r="CN282" s="129">
        <v>1.35</v>
      </c>
      <c r="CO282" s="129">
        <v>0.38</v>
      </c>
      <c r="CP282" s="129">
        <v>0.36000000000000004</v>
      </c>
      <c r="CQ282" s="129">
        <v>0.19</v>
      </c>
      <c r="CR282" s="129">
        <v>0.75</v>
      </c>
      <c r="CS282" s="129">
        <v>0.95999999999999985</v>
      </c>
      <c r="CT282" s="129">
        <v>0.16</v>
      </c>
      <c r="CU282" s="129">
        <v>0.04</v>
      </c>
      <c r="CV282" s="129">
        <v>0.63</v>
      </c>
      <c r="CW282" s="129">
        <v>0.12</v>
      </c>
      <c r="CX282" s="129">
        <v>-0.67</v>
      </c>
      <c r="CY282" s="129">
        <v>0.94999999999999984</v>
      </c>
      <c r="CZ282" s="129">
        <v>-0.46</v>
      </c>
      <c r="DA282" s="129">
        <v>-0.25</v>
      </c>
      <c r="DB282" s="129">
        <v>0.28999999999999998</v>
      </c>
      <c r="DC282" s="129">
        <v>-0.64</v>
      </c>
      <c r="DD282" s="129">
        <v>-0.54</v>
      </c>
      <c r="DE282" s="129">
        <v>0.28000000000000003</v>
      </c>
      <c r="DF282" s="129">
        <v>0.45</v>
      </c>
      <c r="DG282" s="129">
        <v>0.64</v>
      </c>
      <c r="DH282" s="129">
        <v>0.17</v>
      </c>
      <c r="DI282" s="129">
        <v>-0.20000000000000004</v>
      </c>
      <c r="DJ282" s="129">
        <v>0.61</v>
      </c>
      <c r="DK282" s="129">
        <v>0.34</v>
      </c>
      <c r="DL282" s="129">
        <v>1.27</v>
      </c>
      <c r="DM282" s="129">
        <v>0.45</v>
      </c>
      <c r="DN282" s="129">
        <v>-5.9999999999999991E-2</v>
      </c>
      <c r="DO282" s="129">
        <v>1.04</v>
      </c>
      <c r="DP282" s="129">
        <v>0.53</v>
      </c>
      <c r="DQ282" s="129">
        <v>0.42</v>
      </c>
      <c r="DR282" s="129">
        <v>0.04</v>
      </c>
      <c r="DS282" s="129">
        <v>0.12</v>
      </c>
      <c r="DT282" s="129">
        <v>0.7</v>
      </c>
      <c r="DU282" s="129">
        <v>0.66000000000000014</v>
      </c>
      <c r="DV282" s="129">
        <v>-0.35</v>
      </c>
      <c r="DW282" s="129">
        <v>0.65</v>
      </c>
      <c r="DX282" s="129">
        <v>-0.63</v>
      </c>
      <c r="DY282" s="129">
        <v>0.46</v>
      </c>
      <c r="DZ282" s="129">
        <v>0.88000000000000012</v>
      </c>
      <c r="EA282" s="129">
        <v>-0.38</v>
      </c>
      <c r="EB282" s="129">
        <v>1.55</v>
      </c>
      <c r="EC282" s="129">
        <v>1.47</v>
      </c>
      <c r="ED282" s="129">
        <v>0.95999999999999985</v>
      </c>
      <c r="EE282" s="129">
        <v>1.47</v>
      </c>
      <c r="EF282" s="129">
        <v>1.18</v>
      </c>
      <c r="EG282" s="129">
        <v>0.36</v>
      </c>
      <c r="EH282" s="129">
        <v>-0.35</v>
      </c>
      <c r="EI282" s="129">
        <v>0.56999999999999995</v>
      </c>
      <c r="EJ282" s="129">
        <v>0.4</v>
      </c>
      <c r="EK282" s="129">
        <v>0.87999999999999989</v>
      </c>
      <c r="EL282" s="129">
        <v>0.7</v>
      </c>
      <c r="EM282" s="129">
        <v>1.69</v>
      </c>
      <c r="EN282" s="129">
        <v>1.33</v>
      </c>
      <c r="EO282" s="129">
        <v>0.16</v>
      </c>
      <c r="EP282" s="129">
        <v>1.4300000000000002</v>
      </c>
      <c r="EQ282" s="129">
        <v>0.78</v>
      </c>
      <c r="ER282" s="129">
        <v>-0.95</v>
      </c>
      <c r="ES282" s="129">
        <v>0.36</v>
      </c>
      <c r="ET282" s="129">
        <v>0.01</v>
      </c>
      <c r="EU282" s="129">
        <v>1.3699999999999999</v>
      </c>
      <c r="EV282">
        <f>100*SUMIF('12pxv'!$E$39:$E$492,$A282,'12pxv'!H$39:H$492)/sub_peso!EV282</f>
        <v>0.88</v>
      </c>
      <c r="EW282">
        <f>100*SUMIF('12pxv'!$E$39:$E$492,$A282,'12pxv'!I$39:I$492)/sub_peso!EW282</f>
        <v>0.7</v>
      </c>
      <c r="EX282">
        <f>100*SUMIF('12pxv'!$E$39:$E$492,$A282,'12pxv'!J$39:J$492)/sub_peso!EX282</f>
        <v>0.59</v>
      </c>
      <c r="EY282">
        <f>100*SUMIF('12pxv'!$E$39:$E$492,$A282,'12pxv'!K$39:K$492)/sub_peso!EY282</f>
        <v>-0.54999999999999993</v>
      </c>
      <c r="EZ282">
        <f>100*SUMIF('12pxv'!$E$39:$E$492,$A282,'12pxv'!L$39:L$492)/sub_peso!EZ282</f>
        <v>0.67999999999999994</v>
      </c>
      <c r="FA282">
        <f>100*SUMIF('12pxv'!$E$39:$E$492,$A282,'12pxv'!M$39:M$492)/sub_peso!FA282</f>
        <v>1.0900000000000001</v>
      </c>
      <c r="FB282">
        <f>100*SUMIF('12pxv'!$E$39:$E$492,$A282,'12pxv'!N$39:N$492)/sub_peso!FB282</f>
        <v>1.88</v>
      </c>
      <c r="FC282">
        <f>100*SUMIF('12pxv'!$E$39:$E$492,$A282,'12pxv'!O$39:O$492)/sub_peso!FC282</f>
        <v>1.41</v>
      </c>
      <c r="FD282">
        <f>100*SUMIF('12pxv'!$E$39:$E$492,$A282,'12pxv'!P$39:P$492)/sub_peso!FD282</f>
        <v>0.24</v>
      </c>
      <c r="FE282">
        <f>100*SUMIF('12pxv'!$E$39:$E$492,$A282,'12pxv'!Q$39:Q$492)/sub_peso!FE282</f>
        <v>0.59</v>
      </c>
      <c r="FF282">
        <f>100*SUMIF('12pxv'!$E$39:$E$492,$A282,'12pxv'!R$39:R$492)/sub_peso!FF282</f>
        <v>1.0599999999999998</v>
      </c>
      <c r="FG282">
        <f>100*SUMIF('12pxv'!$E$39:$E$492,$A282,'12pxv'!S$39:S$492)/sub_peso!FG282</f>
        <v>0.27999999999999997</v>
      </c>
      <c r="FH282">
        <f>100*SUMIF('12pxv'!$E$39:$E$492,$A282,'12pxv'!T$39:T$492)/sub_peso!FH282</f>
        <v>1.7999999999999998</v>
      </c>
      <c r="FI282">
        <f>100*SUMIF('12pxv'!$E$39:$E$492,$A282,'12pxv'!U$39:U$492)/sub_peso!FI282</f>
        <v>1</v>
      </c>
      <c r="FJ282">
        <f>100*SUMIF('12pxv'!$E$39:$E$492,$A282,'12pxv'!V$39:V$492)/sub_peso!FJ282</f>
        <v>0.79000000000000015</v>
      </c>
      <c r="FK282">
        <f>100*SUMIF('12pxv'!$E$39:$E$492,$A282,'12pxv'!W$39:W$492)/sub_peso!FK282</f>
        <v>0.21</v>
      </c>
      <c r="FL282">
        <f>100*SUMIF('12pxv'!$E$39:$E$492,$A282,'12pxv'!X$39:X$492)/sub_peso!FL282</f>
        <v>-0.1</v>
      </c>
      <c r="FM282">
        <f>100*SUMIF('12pxv'!$E$39:$E$492,$A282,'12pxv'!Y$39:Y$492)/sub_peso!FM282</f>
        <v>0.90000000000000013</v>
      </c>
      <c r="FN282">
        <f>100*SUMIF('12pxv'!$E$39:$E$492,$A282,'12pxv'!Z$39:Z$492)/sub_peso!FN282</f>
        <v>1.0499999999999998</v>
      </c>
      <c r="FO282">
        <f>100*SUMIF('12pxv'!$E$39:$E$492,$A282,'12pxv'!AA$39:AA$492)/sub_peso!FO282</f>
        <v>1.39</v>
      </c>
      <c r="FP282">
        <f>100*SUMIF('12pxv'!$E$39:$E$492,$A282,'12pxv'!AB$39:AB$492)/sub_peso!FP282</f>
        <v>-0.22</v>
      </c>
      <c r="FQ282">
        <f>100*SUMIF('12pxv'!$E$39:$E$492,$A282,'12pxv'!AC$39:AC$492)/sub_peso!FQ282</f>
        <v>-0.66</v>
      </c>
      <c r="FR282">
        <f>100*SUMIF('12pxv'!$E$39:$E$492,$A282,'12pxv'!AD$39:AD$492)/sub_peso!FR282</f>
        <v>0.97</v>
      </c>
      <c r="FS282">
        <f>100*SUMIF('12pxv'!$E$39:$E$492,$A282,'12pxv'!AE$39:AE$492)/sub_peso!FS282</f>
        <v>-0.46</v>
      </c>
      <c r="FT282">
        <f>100*SUMIF('12pxv'!$E$39:$E$492,$A282,'12pxv'!AF$39:AF$492)/sub_peso!FT282</f>
        <v>0.2</v>
      </c>
      <c r="FU282">
        <f>100*SUMIF('12pxv'!$E$39:$E$492,$A282,'12pxv'!AG$39:AG$492)/sub_peso!FU282</f>
        <v>1.1000000000000001</v>
      </c>
      <c r="FV282">
        <f>100*SUMIF('12pxv'!$E$39:$E$492,$A282,'12pxv'!AH$39:AH$492)/sub_peso!FV282</f>
        <v>-0.32</v>
      </c>
      <c r="FW282">
        <f>100*SUMIF('12pxv'!$E$39:$E$492,$A282,'12pxv'!AI$39:AI$492)/sub_peso!FW282</f>
        <v>2.19</v>
      </c>
      <c r="FX282">
        <f>100*SUMIF('12pxv'!$E$39:$E$492,$A282,'12pxv'!AJ$39:AJ$492)/sub_peso!FX282</f>
        <v>0.99</v>
      </c>
      <c r="FY282">
        <f>100*SUMIF('12pxv'!$E$39:$E$492,$A282,'12pxv'!AK$39:AK$492)/sub_peso!FY282</f>
        <v>0.57999999999999996</v>
      </c>
      <c r="FZ282">
        <f>100*SUMIF('12pxv'!$E$39:$E$492,$A282,'12pxv'!AL$39:AL$492)/sub_peso!FZ282</f>
        <v>0.11000000000000001</v>
      </c>
      <c r="GA282">
        <f>100*SUMIF('12pxv'!$E$39:$E$492,$A282,'12pxv'!AM$39:AM$492)/sub_peso!GA282</f>
        <v>-0.3</v>
      </c>
      <c r="GB282">
        <f>100*SUMIF('12pxv'!$E$39:$E$492,$A282,'12pxv'!AN$39:AN$492)/sub_peso!GB282</f>
        <v>-0.37999999999999995</v>
      </c>
    </row>
    <row r="283" spans="1:184" x14ac:dyDescent="0.25">
      <c r="A283" s="57">
        <v>7201002</v>
      </c>
      <c r="B283" s="56" t="s">
        <v>285</v>
      </c>
      <c r="C283" s="129">
        <v>1.9299999999999997</v>
      </c>
      <c r="D283" s="129">
        <v>0.17</v>
      </c>
      <c r="E283" s="129">
        <v>1.8299999999999998</v>
      </c>
      <c r="F283" s="129">
        <v>1.43</v>
      </c>
      <c r="G283" s="129">
        <v>-0.35</v>
      </c>
      <c r="H283" s="129">
        <v>1.49</v>
      </c>
      <c r="I283" s="129">
        <v>0.87000000000000011</v>
      </c>
      <c r="J283" s="129">
        <v>0.36</v>
      </c>
      <c r="K283" s="129">
        <v>-0.15</v>
      </c>
      <c r="L283" s="129">
        <v>1.39</v>
      </c>
      <c r="M283" s="129">
        <v>0.92</v>
      </c>
      <c r="N283" s="129">
        <v>1.57</v>
      </c>
      <c r="O283" s="129">
        <v>0.32</v>
      </c>
      <c r="P283" s="129">
        <v>0.89</v>
      </c>
      <c r="Q283" s="129">
        <v>0.67</v>
      </c>
      <c r="R283" s="129">
        <v>-0.14000000000000001</v>
      </c>
      <c r="S283" s="129">
        <v>-0.52</v>
      </c>
      <c r="T283" s="129">
        <v>0.3</v>
      </c>
      <c r="U283" s="129">
        <v>0.12000000000000001</v>
      </c>
      <c r="V283" s="129">
        <v>0.67</v>
      </c>
      <c r="W283" s="129">
        <v>-0.83000000000000007</v>
      </c>
      <c r="X283" s="129">
        <v>1.1000000000000001</v>
      </c>
      <c r="Y283" s="129">
        <v>-0.24999999999999997</v>
      </c>
      <c r="Z283" s="129">
        <v>1.1499999999999999</v>
      </c>
      <c r="AA283" s="129">
        <v>1.54</v>
      </c>
      <c r="AB283" s="129">
        <v>0.16</v>
      </c>
      <c r="AC283" s="129">
        <v>1.3</v>
      </c>
      <c r="AD283" s="129">
        <v>2.21</v>
      </c>
      <c r="AE283" s="129">
        <v>1.22</v>
      </c>
      <c r="AF283" s="129">
        <v>1.25</v>
      </c>
      <c r="AG283" s="129">
        <v>0.32</v>
      </c>
      <c r="AH283" s="129">
        <v>0.24</v>
      </c>
      <c r="AI283" s="129">
        <v>1.25</v>
      </c>
      <c r="AJ283" s="129">
        <v>-0.08</v>
      </c>
      <c r="AK283" s="129">
        <v>-0.62</v>
      </c>
      <c r="AL283" s="129">
        <v>0.39000000000000007</v>
      </c>
      <c r="AM283" s="129">
        <v>1</v>
      </c>
      <c r="AN283" s="129">
        <v>2.0599999999999996</v>
      </c>
      <c r="AO283" s="129">
        <v>0.66</v>
      </c>
      <c r="AP283" s="129">
        <v>0.56000000000000005</v>
      </c>
      <c r="AQ283" s="129">
        <v>1.1200000000000001</v>
      </c>
      <c r="AR283" s="129">
        <v>2.31</v>
      </c>
      <c r="AS283" s="129">
        <v>0.32</v>
      </c>
      <c r="AT283" s="129">
        <v>0.77</v>
      </c>
      <c r="AU283" s="129">
        <v>0.67</v>
      </c>
      <c r="AV283" s="129">
        <v>2.3199999999999998</v>
      </c>
      <c r="AW283" s="129">
        <v>0.88</v>
      </c>
      <c r="AX283" s="129">
        <v>-0.03</v>
      </c>
      <c r="AY283" s="129">
        <v>1.59</v>
      </c>
      <c r="AZ283" s="129">
        <v>1.0599999999999998</v>
      </c>
      <c r="BA283" s="129">
        <v>1.9299999999999997</v>
      </c>
      <c r="BB283" s="129">
        <v>0.4</v>
      </c>
      <c r="BC283" s="129">
        <v>0.36</v>
      </c>
      <c r="BD283" s="129">
        <v>0.72</v>
      </c>
      <c r="BE283" s="129">
        <v>0.41</v>
      </c>
      <c r="BF283" s="129">
        <v>1.23</v>
      </c>
      <c r="BG283" s="129">
        <v>0.1</v>
      </c>
      <c r="BH283" s="129">
        <v>0.34</v>
      </c>
      <c r="BI283" s="129">
        <v>-0.10999999999999999</v>
      </c>
      <c r="BJ283" s="129">
        <v>0.38</v>
      </c>
      <c r="BK283" s="129">
        <v>0.76</v>
      </c>
      <c r="BL283" s="129">
        <v>1.1200000000000001</v>
      </c>
      <c r="BM283" s="129">
        <v>-0.24</v>
      </c>
      <c r="BN283" s="129">
        <v>0.8</v>
      </c>
      <c r="BO283" s="129">
        <v>0.39</v>
      </c>
      <c r="BP283" s="129">
        <v>0.35</v>
      </c>
      <c r="BQ283" s="129">
        <v>0.9900000000000001</v>
      </c>
      <c r="BR283" s="129">
        <v>0.59</v>
      </c>
      <c r="BS283" s="129">
        <v>0.81</v>
      </c>
      <c r="BT283" s="129">
        <v>0.81999999999999984</v>
      </c>
      <c r="BU283" s="129">
        <v>1.2</v>
      </c>
      <c r="BV283" s="129">
        <v>0.93999999999999972</v>
      </c>
      <c r="BW283" s="129">
        <v>0.14000000000000001</v>
      </c>
      <c r="BX283" s="129">
        <v>1.1100000000000001</v>
      </c>
      <c r="BY283" s="129">
        <v>1.1599999999999999</v>
      </c>
      <c r="BZ283" s="129">
        <v>1.65</v>
      </c>
      <c r="CA283" s="129">
        <v>-0.52000000000000013</v>
      </c>
      <c r="CB283" s="129">
        <v>1.56</v>
      </c>
      <c r="CC283" s="129">
        <v>0.92000000000000026</v>
      </c>
      <c r="CD283" s="129">
        <v>0.19</v>
      </c>
      <c r="CE283" s="129">
        <v>0.46</v>
      </c>
      <c r="CF283" s="129">
        <v>0.56000000000000005</v>
      </c>
      <c r="CG283" s="129">
        <v>-0.53</v>
      </c>
      <c r="CH283" s="129">
        <v>-0.88</v>
      </c>
      <c r="CI283" s="129">
        <v>1.27</v>
      </c>
      <c r="CJ283" s="129">
        <v>-0.17999999999999997</v>
      </c>
      <c r="CK283" s="129">
        <v>0.35</v>
      </c>
      <c r="CL283" s="129">
        <v>-0.37</v>
      </c>
      <c r="CM283" s="129">
        <v>1.21</v>
      </c>
      <c r="CN283" s="129">
        <v>1.63</v>
      </c>
      <c r="CO283" s="129">
        <v>-0.40999999999999992</v>
      </c>
      <c r="CP283" s="129">
        <v>-0.41999999999999993</v>
      </c>
      <c r="CQ283" s="129">
        <v>1.9000000000000001</v>
      </c>
      <c r="CR283" s="129">
        <v>0.77000000000000013</v>
      </c>
      <c r="CS283" s="129">
        <v>-0.27</v>
      </c>
      <c r="CT283" s="129">
        <v>-0.98000000000000009</v>
      </c>
      <c r="CU283" s="129">
        <v>1.08</v>
      </c>
      <c r="CV283" s="129">
        <v>-1.03</v>
      </c>
      <c r="CW283" s="129">
        <v>0.17</v>
      </c>
      <c r="CX283" s="129">
        <v>-0.44999999999999996</v>
      </c>
      <c r="CY283" s="129">
        <v>-0.59</v>
      </c>
      <c r="CZ283" s="129">
        <v>0.67</v>
      </c>
      <c r="DA283" s="129">
        <v>0.67</v>
      </c>
      <c r="DB283" s="129">
        <v>-0.43000000000000005</v>
      </c>
      <c r="DC283" s="129">
        <v>0.89</v>
      </c>
      <c r="DD283" s="129">
        <v>0.52</v>
      </c>
      <c r="DE283" s="129">
        <v>-0.26</v>
      </c>
      <c r="DF283" s="129">
        <v>0.77</v>
      </c>
      <c r="DG283" s="129">
        <v>-2.9999999999999995E-2</v>
      </c>
      <c r="DH283" s="129">
        <v>-0.16</v>
      </c>
      <c r="DI283" s="129">
        <v>1.38</v>
      </c>
      <c r="DJ283" s="129">
        <v>0.08</v>
      </c>
      <c r="DK283" s="129">
        <v>1.71</v>
      </c>
      <c r="DL283" s="129">
        <v>0.1</v>
      </c>
      <c r="DM283" s="129">
        <v>0.41</v>
      </c>
      <c r="DN283" s="129">
        <v>-2.25</v>
      </c>
      <c r="DO283" s="129">
        <v>-2.39</v>
      </c>
      <c r="DP283" s="129">
        <v>2.88</v>
      </c>
      <c r="DQ283" s="129">
        <v>-0.3</v>
      </c>
      <c r="DR283" s="129">
        <v>-2.08</v>
      </c>
      <c r="DS283" s="129">
        <v>-0.88</v>
      </c>
      <c r="DT283" s="129">
        <v>1.5899999999999999</v>
      </c>
      <c r="DU283" s="129">
        <v>-3.0000000000000002E-2</v>
      </c>
      <c r="DV283" s="129">
        <v>1.8</v>
      </c>
      <c r="DW283" s="129">
        <v>1.53</v>
      </c>
      <c r="DX283" s="129">
        <v>-0.98000000000000009</v>
      </c>
      <c r="DY283" s="129">
        <v>-2.16</v>
      </c>
      <c r="DZ283" s="129">
        <v>1.28</v>
      </c>
      <c r="EA283" s="129">
        <v>-1.21</v>
      </c>
      <c r="EB283" s="129">
        <v>-0.04</v>
      </c>
      <c r="EC283" s="129">
        <v>-0.97</v>
      </c>
      <c r="ED283" s="129">
        <v>-0.2</v>
      </c>
      <c r="EE283" s="129">
        <v>-0.5</v>
      </c>
      <c r="EF283" s="129">
        <v>0.38</v>
      </c>
      <c r="EG283" s="129">
        <v>0.37</v>
      </c>
      <c r="EH283" s="129">
        <v>-0.31</v>
      </c>
      <c r="EI283" s="129">
        <v>-0.55000000000000004</v>
      </c>
      <c r="EJ283" s="129">
        <v>-1.87</v>
      </c>
      <c r="EK283" s="129">
        <v>0.59</v>
      </c>
      <c r="EL283" s="129">
        <v>-1.46</v>
      </c>
      <c r="EM283" s="129">
        <v>0.38</v>
      </c>
      <c r="EN283" s="129">
        <v>-0.24</v>
      </c>
      <c r="EO283" s="129">
        <v>-0.77</v>
      </c>
      <c r="EP283" s="129">
        <v>0.15</v>
      </c>
      <c r="EQ283" s="129">
        <v>-1.17</v>
      </c>
      <c r="ER283" s="129">
        <v>-1.64</v>
      </c>
      <c r="ES283" s="129">
        <v>0.37</v>
      </c>
      <c r="ET283" s="129">
        <v>5.9999999999999991E-2</v>
      </c>
      <c r="EU283" s="129">
        <v>-2.94</v>
      </c>
      <c r="EV283">
        <f>100*SUMIF('12pxv'!$E$39:$E$492,$A283,'12pxv'!H$39:H$492)/sub_peso!EV283</f>
        <v>-0.02</v>
      </c>
      <c r="EW283">
        <f>100*SUMIF('12pxv'!$E$39:$E$492,$A283,'12pxv'!I$39:I$492)/sub_peso!EW283</f>
        <v>0.33</v>
      </c>
      <c r="EX283">
        <f>100*SUMIF('12pxv'!$E$39:$E$492,$A283,'12pxv'!J$39:J$492)/sub_peso!EX283</f>
        <v>-0.19000000000000003</v>
      </c>
      <c r="EY283">
        <f>100*SUMIF('12pxv'!$E$39:$E$492,$A283,'12pxv'!K$39:K$492)/sub_peso!EY283</f>
        <v>1.1200000000000001</v>
      </c>
      <c r="EZ283">
        <f>100*SUMIF('12pxv'!$E$39:$E$492,$A283,'12pxv'!L$39:L$492)/sub_peso!EZ283</f>
        <v>0.43000000000000005</v>
      </c>
      <c r="FA283">
        <f>100*SUMIF('12pxv'!$E$39:$E$492,$A283,'12pxv'!M$39:M$492)/sub_peso!FA283</f>
        <v>-0.72</v>
      </c>
      <c r="FB283">
        <f>100*SUMIF('12pxv'!$E$39:$E$492,$A283,'12pxv'!N$39:N$492)/sub_peso!FB283</f>
        <v>1.1200000000000001</v>
      </c>
      <c r="FC283">
        <f>100*SUMIF('12pxv'!$E$39:$E$492,$A283,'12pxv'!O$39:O$492)/sub_peso!FC283</f>
        <v>-0.11999999999999998</v>
      </c>
      <c r="FD283">
        <f>100*SUMIF('12pxv'!$E$39:$E$492,$A283,'12pxv'!P$39:P$492)/sub_peso!FD283</f>
        <v>0.42</v>
      </c>
      <c r="FE283">
        <f>100*SUMIF('12pxv'!$E$39:$E$492,$A283,'12pxv'!Q$39:Q$492)/sub_peso!FE283</f>
        <v>-0.21</v>
      </c>
      <c r="FF283">
        <f>100*SUMIF('12pxv'!$E$39:$E$492,$A283,'12pxv'!R$39:R$492)/sub_peso!FF283</f>
        <v>-1.8500000000000003</v>
      </c>
      <c r="FG283">
        <f>100*SUMIF('12pxv'!$E$39:$E$492,$A283,'12pxv'!S$39:S$492)/sub_peso!FG283</f>
        <v>0.55000000000000004</v>
      </c>
      <c r="FH283">
        <f>100*SUMIF('12pxv'!$E$39:$E$492,$A283,'12pxv'!T$39:T$492)/sub_peso!FH283</f>
        <v>-1.27</v>
      </c>
      <c r="FI283">
        <f>100*SUMIF('12pxv'!$E$39:$E$492,$A283,'12pxv'!U$39:U$492)/sub_peso!FI283</f>
        <v>1.48</v>
      </c>
      <c r="FJ283">
        <f>100*SUMIF('12pxv'!$E$39:$E$492,$A283,'12pxv'!V$39:V$492)/sub_peso!FJ283</f>
        <v>3.43</v>
      </c>
      <c r="FK283">
        <f>100*SUMIF('12pxv'!$E$39:$E$492,$A283,'12pxv'!W$39:W$492)/sub_peso!FK283</f>
        <v>0.53</v>
      </c>
      <c r="FL283">
        <f>100*SUMIF('12pxv'!$E$39:$E$492,$A283,'12pxv'!X$39:X$492)/sub_peso!FL283</f>
        <v>0.91</v>
      </c>
      <c r="FM283">
        <f>100*SUMIF('12pxv'!$E$39:$E$492,$A283,'12pxv'!Y$39:Y$492)/sub_peso!FM283</f>
        <v>-7.0000000000000007E-2</v>
      </c>
      <c r="FN283">
        <f>100*SUMIF('12pxv'!$E$39:$E$492,$A283,'12pxv'!Z$39:Z$492)/sub_peso!FN283</f>
        <v>-1.25</v>
      </c>
      <c r="FO283">
        <f>100*SUMIF('12pxv'!$E$39:$E$492,$A283,'12pxv'!AA$39:AA$492)/sub_peso!FO283</f>
        <v>0.04</v>
      </c>
      <c r="FP283">
        <f>100*SUMIF('12pxv'!$E$39:$E$492,$A283,'12pxv'!AB$39:AB$492)/sub_peso!FP283</f>
        <v>-0.21</v>
      </c>
      <c r="FQ283">
        <f>100*SUMIF('12pxv'!$E$39:$E$492,$A283,'12pxv'!AC$39:AC$492)/sub_peso!FQ283</f>
        <v>0.55000000000000004</v>
      </c>
      <c r="FR283">
        <f>100*SUMIF('12pxv'!$E$39:$E$492,$A283,'12pxv'!AD$39:AD$492)/sub_peso!FR283</f>
        <v>-0.95000000000000007</v>
      </c>
      <c r="FS283">
        <f>100*SUMIF('12pxv'!$E$39:$E$492,$A283,'12pxv'!AE$39:AE$492)/sub_peso!FS283</f>
        <v>0.16</v>
      </c>
      <c r="FT283">
        <f>100*SUMIF('12pxv'!$E$39:$E$492,$A283,'12pxv'!AF$39:AF$492)/sub_peso!FT283</f>
        <v>-0.83000000000000007</v>
      </c>
      <c r="FU283">
        <f>100*SUMIF('12pxv'!$E$39:$E$492,$A283,'12pxv'!AG$39:AG$492)/sub_peso!FU283</f>
        <v>-2.34</v>
      </c>
      <c r="FV283">
        <f>100*SUMIF('12pxv'!$E$39:$E$492,$A283,'12pxv'!AH$39:AH$492)/sub_peso!FV283</f>
        <v>0.72</v>
      </c>
      <c r="FW283">
        <f>100*SUMIF('12pxv'!$E$39:$E$492,$A283,'12pxv'!AI$39:AI$492)/sub_peso!FW283</f>
        <v>-0.86</v>
      </c>
      <c r="FX283">
        <f>100*SUMIF('12pxv'!$E$39:$E$492,$A283,'12pxv'!AJ$39:AJ$492)/sub_peso!FX283</f>
        <v>-0.24999999999999997</v>
      </c>
      <c r="FY283">
        <f>100*SUMIF('12pxv'!$E$39:$E$492,$A283,'12pxv'!AK$39:AK$492)/sub_peso!FY283</f>
        <v>-0.16</v>
      </c>
      <c r="FZ283">
        <f>100*SUMIF('12pxv'!$E$39:$E$492,$A283,'12pxv'!AL$39:AL$492)/sub_peso!FZ283</f>
        <v>1.1099999999999999</v>
      </c>
      <c r="GA283">
        <f>100*SUMIF('12pxv'!$E$39:$E$492,$A283,'12pxv'!AM$39:AM$492)/sub_peso!GA283</f>
        <v>-1.38</v>
      </c>
      <c r="GB283">
        <f>100*SUMIF('12pxv'!$E$39:$E$492,$A283,'12pxv'!AN$39:AN$492)/sub_peso!GB283</f>
        <v>-0.21</v>
      </c>
    </row>
    <row r="284" spans="1:184" x14ac:dyDescent="0.25">
      <c r="A284" s="60">
        <v>7201003</v>
      </c>
      <c r="B284" s="56" t="s">
        <v>286</v>
      </c>
      <c r="C284" s="129">
        <v>0.72</v>
      </c>
      <c r="D284" s="129">
        <v>0.24</v>
      </c>
      <c r="E284" s="129">
        <v>0.59</v>
      </c>
      <c r="F284" s="129">
        <v>0.64</v>
      </c>
      <c r="G284" s="129">
        <v>0.88</v>
      </c>
      <c r="H284" s="129">
        <v>0.18</v>
      </c>
      <c r="I284" s="129">
        <v>0.24</v>
      </c>
      <c r="J284" s="129">
        <v>-0.09</v>
      </c>
      <c r="K284" s="129">
        <v>0.28000000000000003</v>
      </c>
      <c r="L284" s="129">
        <v>0.16</v>
      </c>
      <c r="M284" s="129">
        <v>0.38</v>
      </c>
      <c r="N284" s="129">
        <v>0.83</v>
      </c>
      <c r="O284" s="129">
        <v>0.34</v>
      </c>
      <c r="P284" s="129">
        <v>0.73</v>
      </c>
      <c r="Q284" s="129">
        <v>0.34000000000000008</v>
      </c>
      <c r="R284" s="129">
        <v>0.32</v>
      </c>
      <c r="S284" s="129">
        <v>0.84999999999999987</v>
      </c>
      <c r="T284" s="129">
        <v>0.7</v>
      </c>
      <c r="U284" s="129">
        <v>0.3</v>
      </c>
      <c r="V284" s="129">
        <v>0.13</v>
      </c>
      <c r="W284" s="129">
        <v>0.29000000000000004</v>
      </c>
      <c r="X284" s="129">
        <v>0.62</v>
      </c>
      <c r="Y284" s="129">
        <v>0.61</v>
      </c>
      <c r="Z284" s="129">
        <v>0.82</v>
      </c>
      <c r="AA284" s="129">
        <v>0.75</v>
      </c>
      <c r="AB284" s="129">
        <v>0.89999999999999991</v>
      </c>
      <c r="AC284" s="129">
        <v>1</v>
      </c>
      <c r="AD284" s="129">
        <v>0.6</v>
      </c>
      <c r="AE284" s="129">
        <v>0.9900000000000001</v>
      </c>
      <c r="AF284" s="129">
        <v>0.91</v>
      </c>
      <c r="AG284" s="129">
        <v>0.68999999999999984</v>
      </c>
      <c r="AH284" s="129">
        <v>0.4</v>
      </c>
      <c r="AI284" s="129">
        <v>0.52</v>
      </c>
      <c r="AJ284" s="129">
        <v>0.53</v>
      </c>
      <c r="AK284" s="129">
        <v>0.43</v>
      </c>
      <c r="AL284" s="129">
        <v>0.65</v>
      </c>
      <c r="AM284" s="129">
        <v>0.61</v>
      </c>
      <c r="AN284" s="129">
        <v>1.01</v>
      </c>
      <c r="AO284" s="129">
        <v>0.66</v>
      </c>
      <c r="AP284" s="129">
        <v>0.5</v>
      </c>
      <c r="AQ284" s="129">
        <v>1.5399999999999998</v>
      </c>
      <c r="AR284" s="129">
        <v>1.5</v>
      </c>
      <c r="AS284" s="129">
        <v>0.67</v>
      </c>
      <c r="AT284" s="129">
        <v>0.72</v>
      </c>
      <c r="AU284" s="129">
        <v>0.56000000000000005</v>
      </c>
      <c r="AV284" s="129">
        <v>1</v>
      </c>
      <c r="AW284" s="129">
        <v>0.87</v>
      </c>
      <c r="AX284" s="129">
        <v>-0.21</v>
      </c>
      <c r="AY284" s="129">
        <v>0.72</v>
      </c>
      <c r="AZ284" s="129">
        <v>0.82</v>
      </c>
      <c r="BA284" s="129">
        <v>0.86</v>
      </c>
      <c r="BB284" s="129">
        <v>2.67</v>
      </c>
      <c r="BC284" s="129">
        <v>1.32</v>
      </c>
      <c r="BD284" s="129">
        <v>1.64</v>
      </c>
      <c r="BE284" s="129">
        <v>0.44</v>
      </c>
      <c r="BF284" s="129">
        <v>0.28999999999999998</v>
      </c>
      <c r="BG284" s="129">
        <v>0.76</v>
      </c>
      <c r="BH284" s="129">
        <v>0.3</v>
      </c>
      <c r="BI284" s="129">
        <v>0.69</v>
      </c>
      <c r="BJ284" s="129">
        <v>1.08</v>
      </c>
      <c r="BK284" s="129">
        <v>0.45</v>
      </c>
      <c r="BL284" s="129">
        <v>0.93999999999999972</v>
      </c>
      <c r="BM284" s="129">
        <v>0.31</v>
      </c>
      <c r="BN284" s="129">
        <v>0.78</v>
      </c>
      <c r="BO284" s="129">
        <v>1.25</v>
      </c>
      <c r="BP284" s="129">
        <v>0.77</v>
      </c>
      <c r="BQ284" s="129">
        <v>0.7</v>
      </c>
      <c r="BR284" s="129">
        <v>0.68000000000000016</v>
      </c>
      <c r="BS284" s="129">
        <v>0.4</v>
      </c>
      <c r="BT284" s="129">
        <v>0.7</v>
      </c>
      <c r="BU284" s="129">
        <v>0.39</v>
      </c>
      <c r="BV284" s="129">
        <v>1.1000000000000001</v>
      </c>
      <c r="BW284" s="129">
        <v>-0.1</v>
      </c>
      <c r="BX284" s="129">
        <v>0.3</v>
      </c>
      <c r="BY284" s="129">
        <v>0.51</v>
      </c>
      <c r="BZ284" s="129">
        <v>0.57999999999999996</v>
      </c>
      <c r="CA284" s="129">
        <v>0.78</v>
      </c>
      <c r="CB284" s="129">
        <v>1.0699999999999998</v>
      </c>
      <c r="CC284" s="129">
        <v>0.71</v>
      </c>
      <c r="CD284" s="129">
        <v>0.63000000000000012</v>
      </c>
      <c r="CE284" s="129">
        <v>0.81</v>
      </c>
      <c r="CF284" s="129">
        <v>0.53</v>
      </c>
      <c r="CG284" s="129">
        <v>0.39</v>
      </c>
      <c r="CH284" s="129">
        <v>1.1600000000000001</v>
      </c>
      <c r="CI284" s="129">
        <v>-1.35</v>
      </c>
      <c r="CJ284" s="129">
        <v>-2.37</v>
      </c>
      <c r="CK284" s="129">
        <v>1.9999999999999997E-2</v>
      </c>
      <c r="CL284" s="129">
        <v>5.16</v>
      </c>
      <c r="CM284" s="129">
        <v>-0.84</v>
      </c>
      <c r="CN284" s="129">
        <v>1.9999999999999998</v>
      </c>
      <c r="CO284" s="129">
        <v>2.08</v>
      </c>
      <c r="CP284" s="129">
        <v>0.16</v>
      </c>
      <c r="CQ284" s="129">
        <v>0.84</v>
      </c>
      <c r="CR284" s="129">
        <v>-0.1</v>
      </c>
      <c r="CS284" s="129">
        <v>0.44999999999999996</v>
      </c>
      <c r="CT284" s="129">
        <v>1.3299999999999998</v>
      </c>
      <c r="CU284" s="129">
        <v>0.50000000000000011</v>
      </c>
      <c r="CV284" s="129">
        <v>0.13</v>
      </c>
      <c r="CW284" s="129">
        <v>0.24000000000000002</v>
      </c>
      <c r="CX284" s="129">
        <v>-7.0000000000000007E-2</v>
      </c>
      <c r="CY284" s="129">
        <v>0</v>
      </c>
      <c r="CZ284" s="129">
        <v>1.2</v>
      </c>
      <c r="DA284" s="129">
        <v>3.52</v>
      </c>
      <c r="DB284" s="129">
        <v>-1.0900000000000001</v>
      </c>
      <c r="DC284" s="129">
        <v>7.87</v>
      </c>
      <c r="DD284" s="129">
        <v>19.690000000000005</v>
      </c>
      <c r="DE284" s="129">
        <v>4.0199999999999996</v>
      </c>
      <c r="DF284" s="129">
        <v>0.96</v>
      </c>
      <c r="DG284" s="129">
        <v>-2.98</v>
      </c>
      <c r="DH284" s="129">
        <v>5.83</v>
      </c>
      <c r="DI284" s="129">
        <v>1.99</v>
      </c>
      <c r="DJ284" s="129">
        <v>-2.31</v>
      </c>
      <c r="DK284" s="129">
        <v>-2.5099999999999998</v>
      </c>
      <c r="DL284" s="129">
        <v>-2.72</v>
      </c>
      <c r="DM284" s="129">
        <v>2.33</v>
      </c>
      <c r="DN284" s="129">
        <v>-2.4</v>
      </c>
      <c r="DO284" s="129">
        <v>-5.93</v>
      </c>
      <c r="DP284" s="129">
        <v>6.35</v>
      </c>
      <c r="DQ284" s="129">
        <v>5.49</v>
      </c>
      <c r="DR284" s="129">
        <v>2.46</v>
      </c>
      <c r="DS284" s="129">
        <v>-0.51</v>
      </c>
      <c r="DT284" s="129">
        <v>-1.9599999999999997</v>
      </c>
      <c r="DU284" s="129">
        <v>-0.01</v>
      </c>
      <c r="DV284" s="129">
        <v>0.45</v>
      </c>
      <c r="DW284" s="129">
        <v>-0.05</v>
      </c>
      <c r="DX284" s="129">
        <v>0.53</v>
      </c>
      <c r="DY284" s="129">
        <v>0.20999999999999996</v>
      </c>
      <c r="DZ284" s="129">
        <v>5.919999999999999</v>
      </c>
      <c r="EA284" s="129">
        <v>13.12</v>
      </c>
      <c r="EB284" s="129">
        <v>2.88</v>
      </c>
      <c r="EC284" s="129">
        <v>0.12</v>
      </c>
      <c r="ED284" s="129">
        <v>0.59</v>
      </c>
      <c r="EE284" s="129">
        <v>1.8</v>
      </c>
      <c r="EF284" s="129">
        <v>-1.9499999999999997</v>
      </c>
      <c r="EG284" s="129">
        <v>3.4499999999999997</v>
      </c>
      <c r="EH284" s="129">
        <v>0.95</v>
      </c>
      <c r="EI284" s="129">
        <v>0.56000000000000005</v>
      </c>
      <c r="EJ284" s="129">
        <v>0.17</v>
      </c>
      <c r="EK284" s="129">
        <v>1.62</v>
      </c>
      <c r="EL284" s="129">
        <v>0.32</v>
      </c>
      <c r="EM284" s="129">
        <v>-2.12</v>
      </c>
      <c r="EN284" s="129">
        <v>3.8</v>
      </c>
      <c r="EO284" s="129">
        <v>6.4899999999999993</v>
      </c>
      <c r="EP284" s="129">
        <v>-0.55000000000000004</v>
      </c>
      <c r="EQ284" s="129">
        <v>0.41</v>
      </c>
      <c r="ER284" s="129">
        <v>-0.11</v>
      </c>
      <c r="ES284" s="129">
        <v>-1.22</v>
      </c>
      <c r="ET284" s="129">
        <v>-0.19999999999999998</v>
      </c>
      <c r="EU284" s="129">
        <v>0</v>
      </c>
      <c r="EV284">
        <f>100*SUMIF('12pxv'!$E$39:$E$492,$A284,'12pxv'!H$39:H$492)/sub_peso!EV284</f>
        <v>-0.47000000000000003</v>
      </c>
      <c r="EW284">
        <f>100*SUMIF('12pxv'!$E$39:$E$492,$A284,'12pxv'!I$39:I$492)/sub_peso!EW284</f>
        <v>0.16000000000000003</v>
      </c>
      <c r="EX284">
        <f>100*SUMIF('12pxv'!$E$39:$E$492,$A284,'12pxv'!J$39:J$492)/sub_peso!EX284</f>
        <v>0.43000000000000005</v>
      </c>
      <c r="EY284">
        <f>100*SUMIF('12pxv'!$E$39:$E$492,$A284,'12pxv'!K$39:K$492)/sub_peso!EY284</f>
        <v>0.66</v>
      </c>
      <c r="EZ284">
        <f>100*SUMIF('12pxv'!$E$39:$E$492,$A284,'12pxv'!L$39:L$492)/sub_peso!EZ284</f>
        <v>1.64</v>
      </c>
      <c r="FA284">
        <f>100*SUMIF('12pxv'!$E$39:$E$492,$A284,'12pxv'!M$39:M$492)/sub_peso!FA284</f>
        <v>0.65</v>
      </c>
      <c r="FB284">
        <f>100*SUMIF('12pxv'!$E$39:$E$492,$A284,'12pxv'!N$39:N$492)/sub_peso!FB284</f>
        <v>1.53</v>
      </c>
      <c r="FC284">
        <f>100*SUMIF('12pxv'!$E$39:$E$492,$A284,'12pxv'!O$39:O$492)/sub_peso!FC284</f>
        <v>-1.46</v>
      </c>
      <c r="FD284">
        <f>100*SUMIF('12pxv'!$E$39:$E$492,$A284,'12pxv'!P$39:P$492)/sub_peso!FD284</f>
        <v>0.11000000000000001</v>
      </c>
      <c r="FE284">
        <f>100*SUMIF('12pxv'!$E$39:$E$492,$A284,'12pxv'!Q$39:Q$492)/sub_peso!FE284</f>
        <v>-1.8299999999999996</v>
      </c>
      <c r="FF284">
        <f>100*SUMIF('12pxv'!$E$39:$E$492,$A284,'12pxv'!R$39:R$492)/sub_peso!FF284</f>
        <v>-5.62</v>
      </c>
      <c r="FG284">
        <f>100*SUMIF('12pxv'!$E$39:$E$492,$A284,'12pxv'!S$39:S$492)/sub_peso!FG284</f>
        <v>2.69</v>
      </c>
      <c r="FH284">
        <f>100*SUMIF('12pxv'!$E$39:$E$492,$A284,'12pxv'!T$39:T$492)/sub_peso!FH284</f>
        <v>2.1800000000000002</v>
      </c>
      <c r="FI284">
        <f>100*SUMIF('12pxv'!$E$39:$E$492,$A284,'12pxv'!U$39:U$492)/sub_peso!FI284</f>
        <v>-0.01</v>
      </c>
      <c r="FJ284">
        <f>100*SUMIF('12pxv'!$E$39:$E$492,$A284,'12pxv'!V$39:V$492)/sub_peso!FJ284</f>
        <v>-7.3600000000000012</v>
      </c>
      <c r="FK284">
        <f>100*SUMIF('12pxv'!$E$39:$E$492,$A284,'12pxv'!W$39:W$492)/sub_peso!FK284</f>
        <v>2.0099999999999998</v>
      </c>
      <c r="FL284">
        <f>100*SUMIF('12pxv'!$E$39:$E$492,$A284,'12pxv'!X$39:X$492)/sub_peso!FL284</f>
        <v>-3.9799999999999991</v>
      </c>
      <c r="FM284">
        <f>100*SUMIF('12pxv'!$E$39:$E$492,$A284,'12pxv'!Y$39:Y$492)/sub_peso!FM284</f>
        <v>0.91</v>
      </c>
      <c r="FN284">
        <f>100*SUMIF('12pxv'!$E$39:$E$492,$A284,'12pxv'!Z$39:Z$492)/sub_peso!FN284</f>
        <v>1.2</v>
      </c>
      <c r="FO284">
        <f>100*SUMIF('12pxv'!$E$39:$E$492,$A284,'12pxv'!AA$39:AA$492)/sub_peso!FO284</f>
        <v>0</v>
      </c>
      <c r="FP284">
        <f>100*SUMIF('12pxv'!$E$39:$E$492,$A284,'12pxv'!AB$39:AB$492)/sub_peso!FP284</f>
        <v>0</v>
      </c>
      <c r="FQ284">
        <f>100*SUMIF('12pxv'!$E$39:$E$492,$A284,'12pxv'!AC$39:AC$492)/sub_peso!FQ284</f>
        <v>0</v>
      </c>
      <c r="FR284">
        <f>100*SUMIF('12pxv'!$E$39:$E$492,$A284,'12pxv'!AD$39:AD$492)/sub_peso!FR284</f>
        <v>0</v>
      </c>
      <c r="FS284">
        <f>100*SUMIF('12pxv'!$E$39:$E$492,$A284,'12pxv'!AE$39:AE$492)/sub_peso!FS284</f>
        <v>0</v>
      </c>
      <c r="FT284">
        <f>100*SUMIF('12pxv'!$E$39:$E$492,$A284,'12pxv'!AF$39:AF$492)/sub_peso!FT284</f>
        <v>-0.48</v>
      </c>
      <c r="FU284">
        <f>100*SUMIF('12pxv'!$E$39:$E$492,$A284,'12pxv'!AG$39:AG$492)/sub_peso!FU284</f>
        <v>6.68</v>
      </c>
      <c r="FV284">
        <f>100*SUMIF('12pxv'!$E$39:$E$492,$A284,'12pxv'!AH$39:AH$492)/sub_peso!FV284</f>
        <v>3.1000000000000005</v>
      </c>
      <c r="FW284">
        <f>100*SUMIF('12pxv'!$E$39:$E$492,$A284,'12pxv'!AI$39:AI$492)/sub_peso!FW284</f>
        <v>3.9999999999999996</v>
      </c>
      <c r="FX284">
        <f>100*SUMIF('12pxv'!$E$39:$E$492,$A284,'12pxv'!AJ$39:AJ$492)/sub_peso!FX284</f>
        <v>-0.52</v>
      </c>
      <c r="FY284">
        <f>100*SUMIF('12pxv'!$E$39:$E$492,$A284,'12pxv'!AK$39:AK$492)/sub_peso!FY284</f>
        <v>2.58</v>
      </c>
      <c r="FZ284">
        <f>100*SUMIF('12pxv'!$E$39:$E$492,$A284,'12pxv'!AL$39:AL$492)/sub_peso!FZ284</f>
        <v>-6.46</v>
      </c>
      <c r="GA284">
        <f>100*SUMIF('12pxv'!$E$39:$E$492,$A284,'12pxv'!AM$39:AM$492)/sub_peso!GA284</f>
        <v>-1.81</v>
      </c>
      <c r="GB284">
        <f>100*SUMIF('12pxv'!$E$39:$E$492,$A284,'12pxv'!AN$39:AN$492)/sub_peso!GB284</f>
        <v>0.88</v>
      </c>
    </row>
    <row r="285" spans="1:184" x14ac:dyDescent="0.25">
      <c r="A285" s="60">
        <v>7201006</v>
      </c>
      <c r="B285" s="56" t="s">
        <v>287</v>
      </c>
      <c r="C285" s="129">
        <v>0.22999999999999998</v>
      </c>
      <c r="D285" s="129">
        <v>-1.17</v>
      </c>
      <c r="E285" s="129">
        <v>1.51</v>
      </c>
      <c r="F285" s="129">
        <v>0.34</v>
      </c>
      <c r="G285" s="129">
        <v>1.25</v>
      </c>
      <c r="H285" s="129">
        <v>1.7200000000000002</v>
      </c>
      <c r="I285" s="129">
        <v>0.96</v>
      </c>
      <c r="J285" s="129">
        <v>-0.87</v>
      </c>
      <c r="K285" s="129">
        <v>-5.000000000000001E-2</v>
      </c>
      <c r="L285" s="129">
        <v>0.69</v>
      </c>
      <c r="M285" s="129">
        <v>1.06</v>
      </c>
      <c r="N285" s="129">
        <v>-0.38</v>
      </c>
      <c r="O285" s="129">
        <v>0.61</v>
      </c>
      <c r="P285" s="129">
        <v>1.1000000000000001</v>
      </c>
      <c r="Q285" s="129">
        <v>0.52</v>
      </c>
      <c r="R285" s="129">
        <v>0.65</v>
      </c>
      <c r="S285" s="129">
        <v>0.5</v>
      </c>
      <c r="T285" s="129">
        <v>1.5199999999999998</v>
      </c>
      <c r="U285" s="129">
        <v>0.3</v>
      </c>
      <c r="V285" s="129">
        <v>0.93999999999999984</v>
      </c>
      <c r="W285" s="129">
        <v>0.21000000000000002</v>
      </c>
      <c r="X285" s="129">
        <v>0.56000000000000005</v>
      </c>
      <c r="Y285" s="129">
        <v>1.5</v>
      </c>
      <c r="Z285" s="129">
        <v>2.5099999999999998</v>
      </c>
      <c r="AA285" s="129">
        <v>0.57999999999999996</v>
      </c>
      <c r="AB285" s="129">
        <v>-0.56000000000000005</v>
      </c>
      <c r="AC285" s="129">
        <v>0.7</v>
      </c>
      <c r="AD285" s="129">
        <v>0.78</v>
      </c>
      <c r="AE285" s="129">
        <v>0.09</v>
      </c>
      <c r="AF285" s="129">
        <v>1.74</v>
      </c>
      <c r="AG285" s="129">
        <v>0.1</v>
      </c>
      <c r="AH285" s="129">
        <v>1.17</v>
      </c>
      <c r="AI285" s="129">
        <v>0.73999999999999988</v>
      </c>
      <c r="AJ285" s="129">
        <v>-0.26</v>
      </c>
      <c r="AK285" s="129">
        <v>0.41</v>
      </c>
      <c r="AL285" s="129">
        <v>1.07</v>
      </c>
      <c r="AM285" s="129">
        <v>0.86</v>
      </c>
      <c r="AN285" s="129">
        <v>4.9999999999999996E-2</v>
      </c>
      <c r="AO285" s="129">
        <v>-0.19</v>
      </c>
      <c r="AP285" s="129">
        <v>-1.03</v>
      </c>
      <c r="AQ285" s="129">
        <v>0.83000000000000007</v>
      </c>
      <c r="AR285" s="129">
        <v>2.61</v>
      </c>
      <c r="AS285" s="129">
        <v>3.65</v>
      </c>
      <c r="AT285" s="129">
        <v>1.41</v>
      </c>
      <c r="AU285" s="129">
        <v>-0.42</v>
      </c>
      <c r="AV285" s="129">
        <v>0.21</v>
      </c>
      <c r="AW285" s="129">
        <v>1.1100000000000001</v>
      </c>
      <c r="AX285" s="129">
        <v>0.79000000000000015</v>
      </c>
      <c r="AY285" s="129">
        <v>0.6</v>
      </c>
      <c r="AZ285" s="129">
        <v>0.47</v>
      </c>
      <c r="BA285" s="129">
        <v>0.34</v>
      </c>
      <c r="BB285" s="129">
        <v>0.28000000000000003</v>
      </c>
      <c r="BC285" s="129">
        <v>0.69</v>
      </c>
      <c r="BD285" s="129">
        <v>1.41</v>
      </c>
      <c r="BE285" s="129">
        <v>1.69</v>
      </c>
      <c r="BF285" s="129">
        <v>-0.46</v>
      </c>
      <c r="BG285" s="129">
        <v>-0.55000000000000004</v>
      </c>
      <c r="BH285" s="129">
        <v>0.34</v>
      </c>
      <c r="BI285" s="129">
        <v>0.69</v>
      </c>
      <c r="BJ285" s="129">
        <v>1.49</v>
      </c>
      <c r="BK285" s="129">
        <v>0.72</v>
      </c>
      <c r="BL285" s="129">
        <v>0.8</v>
      </c>
      <c r="BM285" s="129">
        <v>1.1399999999999999</v>
      </c>
      <c r="BN285" s="129">
        <v>0.08</v>
      </c>
      <c r="BO285" s="129">
        <v>0.16</v>
      </c>
      <c r="BP285" s="129">
        <v>0.92</v>
      </c>
      <c r="BQ285" s="129">
        <v>2.2200000000000002</v>
      </c>
      <c r="BR285" s="129">
        <v>1.17</v>
      </c>
      <c r="BS285" s="129">
        <v>0.73</v>
      </c>
      <c r="BT285" s="129">
        <v>1</v>
      </c>
      <c r="BU285" s="129">
        <v>0.25</v>
      </c>
      <c r="BV285" s="129">
        <v>0.7</v>
      </c>
      <c r="BW285" s="129">
        <v>0.97</v>
      </c>
      <c r="BX285" s="129">
        <v>-0.37000000000000005</v>
      </c>
      <c r="BY285" s="129">
        <v>0.35</v>
      </c>
      <c r="BZ285" s="129">
        <v>0.51</v>
      </c>
      <c r="CA285" s="129">
        <v>-0.3</v>
      </c>
      <c r="CB285" s="129">
        <v>2.13</v>
      </c>
      <c r="CC285" s="129">
        <v>0.96</v>
      </c>
      <c r="CD285" s="129">
        <v>0.28000000000000003</v>
      </c>
      <c r="CE285" s="129">
        <v>0.3</v>
      </c>
      <c r="CF285" s="129">
        <v>0.44</v>
      </c>
      <c r="CG285" s="129">
        <v>-0.33</v>
      </c>
      <c r="CH285" s="129">
        <v>0.31</v>
      </c>
      <c r="CI285" s="129">
        <v>1.4</v>
      </c>
      <c r="CJ285" s="129">
        <v>0.21999999999999997</v>
      </c>
      <c r="CK285" s="129">
        <v>0.62999999999999989</v>
      </c>
      <c r="CL285" s="129">
        <v>0.22000000000000003</v>
      </c>
      <c r="CM285" s="129">
        <v>-0.28999999999999998</v>
      </c>
      <c r="CN285" s="129">
        <v>1.1099999999999999</v>
      </c>
      <c r="CO285" s="129">
        <v>1.42</v>
      </c>
      <c r="CP285" s="129">
        <v>0.21</v>
      </c>
      <c r="CQ285" s="129">
        <v>1.22</v>
      </c>
      <c r="CR285" s="129">
        <v>0.67</v>
      </c>
      <c r="CS285" s="129">
        <v>0.35000000000000003</v>
      </c>
      <c r="CT285" s="129">
        <v>0.17</v>
      </c>
      <c r="CU285" s="129">
        <v>0.48</v>
      </c>
      <c r="CV285" s="129">
        <v>0.5099999999999999</v>
      </c>
      <c r="CW285" s="129">
        <v>0.19</v>
      </c>
      <c r="CX285" s="129">
        <v>0.44</v>
      </c>
      <c r="CY285" s="129">
        <v>0.6</v>
      </c>
      <c r="CZ285" s="129">
        <v>1.1399999999999999</v>
      </c>
      <c r="DA285" s="129">
        <v>0.82</v>
      </c>
      <c r="DB285" s="129">
        <v>-0.2</v>
      </c>
      <c r="DC285" s="129">
        <v>0.38</v>
      </c>
      <c r="DD285" s="129">
        <v>0.22</v>
      </c>
      <c r="DE285" s="129">
        <v>0.48999999999999994</v>
      </c>
      <c r="DF285" s="129">
        <v>-0.2</v>
      </c>
      <c r="DG285" s="129">
        <v>0.41</v>
      </c>
      <c r="DH285" s="129">
        <v>0.27</v>
      </c>
      <c r="DI285" s="129">
        <v>0.06</v>
      </c>
      <c r="DJ285" s="129">
        <v>0.4</v>
      </c>
      <c r="DK285" s="129">
        <v>0</v>
      </c>
      <c r="DL285" s="129">
        <v>1.44</v>
      </c>
      <c r="DM285" s="129">
        <v>1.37</v>
      </c>
      <c r="DN285" s="129">
        <v>1.6100000000000003</v>
      </c>
      <c r="DO285" s="129">
        <v>0.31</v>
      </c>
      <c r="DP285" s="129">
        <v>0.38</v>
      </c>
      <c r="DQ285" s="129">
        <v>0.46</v>
      </c>
      <c r="DR285" s="129">
        <v>0.15</v>
      </c>
      <c r="DS285" s="129">
        <v>0.36</v>
      </c>
      <c r="DT285" s="129">
        <v>0.46</v>
      </c>
      <c r="DU285" s="129">
        <v>0.65</v>
      </c>
      <c r="DV285" s="129">
        <v>0.84999999999999987</v>
      </c>
      <c r="DW285" s="129">
        <v>0.19</v>
      </c>
      <c r="DX285" s="129">
        <v>1.61</v>
      </c>
      <c r="DY285" s="129">
        <v>4.17</v>
      </c>
      <c r="DZ285" s="129">
        <v>7.0000000000000007E-2</v>
      </c>
      <c r="EA285" s="129">
        <v>0.24000000000000002</v>
      </c>
      <c r="EB285" s="129">
        <v>0.54</v>
      </c>
      <c r="EC285" s="129">
        <v>0.04</v>
      </c>
      <c r="ED285" s="129">
        <v>-0.04</v>
      </c>
      <c r="EE285" s="129">
        <v>-0.03</v>
      </c>
      <c r="EF285" s="129">
        <v>0.26</v>
      </c>
      <c r="EG285" s="129">
        <v>0.88</v>
      </c>
      <c r="EH285" s="129">
        <v>0.11</v>
      </c>
      <c r="EI285" s="129">
        <v>0.24</v>
      </c>
      <c r="EJ285" s="129">
        <v>1.59</v>
      </c>
      <c r="EK285" s="129">
        <v>2.85</v>
      </c>
      <c r="EL285" s="129">
        <v>0.52</v>
      </c>
      <c r="EM285" s="129">
        <v>2.96</v>
      </c>
      <c r="EN285" s="129">
        <v>0.28000000000000003</v>
      </c>
      <c r="EO285" s="129">
        <v>0.12</v>
      </c>
      <c r="EP285" s="129">
        <v>0.42</v>
      </c>
      <c r="EQ285" s="129">
        <v>0.67</v>
      </c>
      <c r="ER285" s="129">
        <v>-0.61</v>
      </c>
      <c r="ES285" s="129">
        <v>0.24000000000000002</v>
      </c>
      <c r="ET285" s="129">
        <v>0.53</v>
      </c>
      <c r="EU285" s="129">
        <v>-0.22</v>
      </c>
      <c r="EV285">
        <f>100*SUMIF('12pxv'!$E$39:$E$492,$A285,'12pxv'!H$39:H$492)/sub_peso!EV285</f>
        <v>2.2400000000000002</v>
      </c>
      <c r="EW285">
        <f>100*SUMIF('12pxv'!$E$39:$E$492,$A285,'12pxv'!I$39:I$492)/sub_peso!EW285</f>
        <v>3.0899999999999994</v>
      </c>
      <c r="EX285">
        <f>100*SUMIF('12pxv'!$E$39:$E$492,$A285,'12pxv'!J$39:J$492)/sub_peso!EX285</f>
        <v>-0.31</v>
      </c>
      <c r="EY285">
        <f>100*SUMIF('12pxv'!$E$39:$E$492,$A285,'12pxv'!K$39:K$492)/sub_peso!EY285</f>
        <v>0.37</v>
      </c>
      <c r="EZ285">
        <f>100*SUMIF('12pxv'!$E$39:$E$492,$A285,'12pxv'!L$39:L$492)/sub_peso!EZ285</f>
        <v>-0.16</v>
      </c>
      <c r="FA285">
        <f>100*SUMIF('12pxv'!$E$39:$E$492,$A285,'12pxv'!M$39:M$492)/sub_peso!FA285</f>
        <v>0.13</v>
      </c>
      <c r="FB285">
        <f>100*SUMIF('12pxv'!$E$39:$E$492,$A285,'12pxv'!N$39:N$492)/sub_peso!FB285</f>
        <v>0.41999999999999993</v>
      </c>
      <c r="FC285">
        <f>100*SUMIF('12pxv'!$E$39:$E$492,$A285,'12pxv'!O$39:O$492)/sub_peso!FC285</f>
        <v>-0.52</v>
      </c>
      <c r="FD285">
        <f>100*SUMIF('12pxv'!$E$39:$E$492,$A285,'12pxv'!P$39:P$492)/sub_peso!FD285</f>
        <v>0.42999999999999994</v>
      </c>
      <c r="FE285">
        <f>100*SUMIF('12pxv'!$E$39:$E$492,$A285,'12pxv'!Q$39:Q$492)/sub_peso!FE285</f>
        <v>0.49</v>
      </c>
      <c r="FF285">
        <f>100*SUMIF('12pxv'!$E$39:$E$492,$A285,'12pxv'!R$39:R$492)/sub_peso!FF285</f>
        <v>0.11000000000000001</v>
      </c>
      <c r="FG285">
        <f>100*SUMIF('12pxv'!$E$39:$E$492,$A285,'12pxv'!S$39:S$492)/sub_peso!FG285</f>
        <v>-2.9999999999999995E-2</v>
      </c>
      <c r="FH285">
        <f>100*SUMIF('12pxv'!$E$39:$E$492,$A285,'12pxv'!T$39:T$492)/sub_peso!FH285</f>
        <v>1.44</v>
      </c>
      <c r="FI285">
        <f>100*SUMIF('12pxv'!$E$39:$E$492,$A285,'12pxv'!U$39:U$492)/sub_peso!FI285</f>
        <v>1.6599999999999997</v>
      </c>
      <c r="FJ285">
        <f>100*SUMIF('12pxv'!$E$39:$E$492,$A285,'12pxv'!V$39:V$492)/sub_peso!FJ285</f>
        <v>-3.0000000000000002E-2</v>
      </c>
      <c r="FK285">
        <f>100*SUMIF('12pxv'!$E$39:$E$492,$A285,'12pxv'!W$39:W$492)/sub_peso!FK285</f>
        <v>2.29</v>
      </c>
      <c r="FL285">
        <f>100*SUMIF('12pxv'!$E$39:$E$492,$A285,'12pxv'!X$39:X$492)/sub_peso!FL285</f>
        <v>0.83000000000000007</v>
      </c>
      <c r="FM285">
        <f>100*SUMIF('12pxv'!$E$39:$E$492,$A285,'12pxv'!Y$39:Y$492)/sub_peso!FM285</f>
        <v>0.15</v>
      </c>
      <c r="FN285">
        <f>100*SUMIF('12pxv'!$E$39:$E$492,$A285,'12pxv'!Z$39:Z$492)/sub_peso!FN285</f>
        <v>0.74999999999999989</v>
      </c>
      <c r="FO285">
        <f>100*SUMIF('12pxv'!$E$39:$E$492,$A285,'12pxv'!AA$39:AA$492)/sub_peso!FO285</f>
        <v>3.2</v>
      </c>
      <c r="FP285">
        <f>100*SUMIF('12pxv'!$E$39:$E$492,$A285,'12pxv'!AB$39:AB$492)/sub_peso!FP285</f>
        <v>0.87</v>
      </c>
      <c r="FQ285">
        <f>100*SUMIF('12pxv'!$E$39:$E$492,$A285,'12pxv'!AC$39:AC$492)/sub_peso!FQ285</f>
        <v>0.35000000000000003</v>
      </c>
      <c r="FR285">
        <f>100*SUMIF('12pxv'!$E$39:$E$492,$A285,'12pxv'!AD$39:AD$492)/sub_peso!FR285</f>
        <v>0.98000000000000009</v>
      </c>
      <c r="FS285">
        <f>100*SUMIF('12pxv'!$E$39:$E$492,$A285,'12pxv'!AE$39:AE$492)/sub_peso!FS285</f>
        <v>-0.73999999999999988</v>
      </c>
      <c r="FT285">
        <f>100*SUMIF('12pxv'!$E$39:$E$492,$A285,'12pxv'!AF$39:AF$492)/sub_peso!FT285</f>
        <v>0.11</v>
      </c>
      <c r="FU285">
        <f>100*SUMIF('12pxv'!$E$39:$E$492,$A285,'12pxv'!AG$39:AG$492)/sub_peso!FU285</f>
        <v>1.79</v>
      </c>
      <c r="FV285">
        <f>100*SUMIF('12pxv'!$E$39:$E$492,$A285,'12pxv'!AH$39:AH$492)/sub_peso!FV285</f>
        <v>-1.5700000000000003</v>
      </c>
      <c r="FW285">
        <f>100*SUMIF('12pxv'!$E$39:$E$492,$A285,'12pxv'!AI$39:AI$492)/sub_peso!FW285</f>
        <v>1.21</v>
      </c>
      <c r="FX285">
        <f>100*SUMIF('12pxv'!$E$39:$E$492,$A285,'12pxv'!AJ$39:AJ$492)/sub_peso!FX285</f>
        <v>-0.04</v>
      </c>
      <c r="FY285">
        <f>100*SUMIF('12pxv'!$E$39:$E$492,$A285,'12pxv'!AK$39:AK$492)/sub_peso!FY285</f>
        <v>1.6200000000000003</v>
      </c>
      <c r="FZ285">
        <f>100*SUMIF('12pxv'!$E$39:$E$492,$A285,'12pxv'!AL$39:AL$492)/sub_peso!FZ285</f>
        <v>0.85</v>
      </c>
      <c r="GA285">
        <f>100*SUMIF('12pxv'!$E$39:$E$492,$A285,'12pxv'!AM$39:AM$492)/sub_peso!GA285</f>
        <v>1.9999999999999997E-2</v>
      </c>
      <c r="GB285">
        <f>100*SUMIF('12pxv'!$E$39:$E$492,$A285,'12pxv'!AN$39:AN$492)/sub_peso!GB285</f>
        <v>0.77</v>
      </c>
    </row>
    <row r="286" spans="1:184" x14ac:dyDescent="0.25">
      <c r="A286" s="60">
        <v>7201010</v>
      </c>
      <c r="B286" s="56" t="s">
        <v>288</v>
      </c>
      <c r="C286" s="129">
        <v>1.08</v>
      </c>
      <c r="D286" s="129">
        <v>-9.9999999999999985E-3</v>
      </c>
      <c r="E286" s="129">
        <v>0.25</v>
      </c>
      <c r="F286" s="129">
        <v>0.59</v>
      </c>
      <c r="G286" s="129">
        <v>-0.56999999999999995</v>
      </c>
      <c r="H286" s="129">
        <v>1.42</v>
      </c>
      <c r="I286" s="129">
        <v>-0.7400000000000001</v>
      </c>
      <c r="J286" s="129">
        <v>0.83</v>
      </c>
      <c r="K286" s="129">
        <v>1.6699999999999997</v>
      </c>
      <c r="L286" s="129">
        <v>-1.33</v>
      </c>
      <c r="M286" s="129">
        <v>2.4300000000000002</v>
      </c>
      <c r="N286" s="129">
        <v>-1.6000000000000003</v>
      </c>
      <c r="O286" s="129">
        <v>0.26</v>
      </c>
      <c r="P286" s="129">
        <v>-7.0000000000000007E-2</v>
      </c>
      <c r="Q286" s="129">
        <v>-1.26</v>
      </c>
      <c r="R286" s="129">
        <v>-2.1</v>
      </c>
      <c r="S286" s="129">
        <v>-0.12000000000000001</v>
      </c>
      <c r="T286" s="129">
        <v>4.57</v>
      </c>
      <c r="U286" s="129">
        <v>-0.62</v>
      </c>
      <c r="V286" s="129">
        <v>-0.99</v>
      </c>
      <c r="W286" s="129">
        <v>1.4599999999999997</v>
      </c>
      <c r="X286" s="129">
        <v>1.28</v>
      </c>
      <c r="Y286" s="129">
        <v>0.31</v>
      </c>
      <c r="Z286" s="129">
        <v>2.61</v>
      </c>
      <c r="AA286" s="129">
        <v>0.39</v>
      </c>
      <c r="AB286" s="129">
        <v>1.29</v>
      </c>
      <c r="AC286" s="129">
        <v>-2.13</v>
      </c>
      <c r="AD286" s="129">
        <v>0.84</v>
      </c>
      <c r="AE286" s="129">
        <v>0.09</v>
      </c>
      <c r="AF286" s="129">
        <v>2.81</v>
      </c>
      <c r="AG286" s="129">
        <v>-0.92</v>
      </c>
      <c r="AH286" s="129">
        <v>-1.8200000000000003</v>
      </c>
      <c r="AI286" s="129">
        <v>0.82999999999999985</v>
      </c>
      <c r="AJ286" s="129">
        <v>1.01</v>
      </c>
      <c r="AK286" s="129">
        <v>1.57</v>
      </c>
      <c r="AL286" s="129">
        <v>1.26</v>
      </c>
      <c r="AM286" s="129">
        <v>2.12</v>
      </c>
      <c r="AN286" s="129">
        <v>1.8499999999999999</v>
      </c>
      <c r="AO286" s="129">
        <v>1.56</v>
      </c>
      <c r="AP286" s="129">
        <v>3.8</v>
      </c>
      <c r="AQ286" s="129">
        <v>4.58</v>
      </c>
      <c r="AR286" s="129">
        <v>0.88</v>
      </c>
      <c r="AS286" s="129">
        <v>-0.39</v>
      </c>
      <c r="AT286" s="129">
        <v>1.07</v>
      </c>
      <c r="AU286" s="129">
        <v>1.84</v>
      </c>
      <c r="AV286" s="129">
        <v>1.99</v>
      </c>
      <c r="AW286" s="129">
        <v>3.58</v>
      </c>
      <c r="AX286" s="129">
        <v>-5.9999999999999991E-2</v>
      </c>
      <c r="AY286" s="129">
        <v>1.41</v>
      </c>
      <c r="AZ286" s="129">
        <v>0.25</v>
      </c>
      <c r="BA286" s="129">
        <v>0.25</v>
      </c>
      <c r="BB286" s="129">
        <v>1.19</v>
      </c>
      <c r="BC286" s="129">
        <v>0.96</v>
      </c>
      <c r="BD286" s="129">
        <v>5.4799999999999995</v>
      </c>
      <c r="BE286" s="129">
        <v>0.35999999999999993</v>
      </c>
      <c r="BF286" s="129">
        <v>5.1800000000000006</v>
      </c>
      <c r="BG286" s="129">
        <v>-1.18</v>
      </c>
      <c r="BH286" s="129">
        <v>-0.61</v>
      </c>
      <c r="BI286" s="129">
        <v>0.33</v>
      </c>
      <c r="BJ286" s="129">
        <v>0.96</v>
      </c>
      <c r="BK286" s="129">
        <v>0.93</v>
      </c>
      <c r="BL286" s="129">
        <v>0.77000000000000013</v>
      </c>
      <c r="BM286" s="129">
        <v>0.98</v>
      </c>
      <c r="BN286" s="129">
        <v>2.25</v>
      </c>
      <c r="BO286" s="129">
        <v>2.4000000000000004</v>
      </c>
      <c r="BP286" s="129">
        <v>3.35</v>
      </c>
      <c r="BQ286" s="129">
        <v>3.47</v>
      </c>
      <c r="BR286" s="129">
        <v>-0.42</v>
      </c>
      <c r="BS286" s="129">
        <v>0.33999999999999997</v>
      </c>
      <c r="BT286" s="129">
        <v>-0.15000000000000002</v>
      </c>
      <c r="BU286" s="129">
        <v>1.2000000000000002</v>
      </c>
      <c r="BV286" s="129">
        <v>-1.75</v>
      </c>
      <c r="BW286" s="129">
        <v>-1.25</v>
      </c>
      <c r="BX286" s="129">
        <v>2.04</v>
      </c>
      <c r="BY286" s="129">
        <v>-0.56000000000000005</v>
      </c>
      <c r="BZ286" s="129">
        <v>-1.1399999999999999</v>
      </c>
      <c r="CA286" s="129">
        <v>2.4300000000000002</v>
      </c>
      <c r="CB286" s="129">
        <v>2.5299999999999998</v>
      </c>
      <c r="CC286" s="129">
        <v>0.44000000000000006</v>
      </c>
      <c r="CD286" s="129">
        <v>-7.0000000000000007E-2</v>
      </c>
      <c r="CE286" s="129">
        <v>0.54</v>
      </c>
      <c r="CF286" s="129">
        <v>0.73</v>
      </c>
      <c r="CG286" s="129">
        <v>-0.35999999999999993</v>
      </c>
      <c r="CH286" s="129">
        <v>-0.94</v>
      </c>
      <c r="CI286" s="129">
        <v>1.24</v>
      </c>
      <c r="CJ286" s="129">
        <v>1.05</v>
      </c>
      <c r="CK286" s="129">
        <v>-0.4</v>
      </c>
      <c r="CL286" s="129">
        <v>1.52</v>
      </c>
      <c r="CM286" s="129">
        <v>-0.06</v>
      </c>
      <c r="CN286" s="129">
        <v>0.59</v>
      </c>
      <c r="CO286" s="129">
        <v>1.2299999999999998</v>
      </c>
      <c r="CP286" s="129">
        <v>0.74</v>
      </c>
      <c r="CQ286" s="129">
        <v>-0.88</v>
      </c>
      <c r="CR286" s="129">
        <v>-0.88</v>
      </c>
      <c r="CS286" s="129">
        <v>0.17999999999999997</v>
      </c>
      <c r="CT286" s="129">
        <v>-0.37</v>
      </c>
      <c r="CU286" s="129">
        <v>-0.81</v>
      </c>
      <c r="CV286" s="129">
        <v>1.61</v>
      </c>
      <c r="CW286" s="129">
        <v>2.2799999999999998</v>
      </c>
      <c r="CX286" s="129">
        <v>-1.21</v>
      </c>
      <c r="CY286" s="129">
        <v>-1.93</v>
      </c>
      <c r="CZ286" s="129">
        <v>-0.84</v>
      </c>
      <c r="DA286" s="129">
        <v>-0.04</v>
      </c>
      <c r="DB286" s="129">
        <v>0.69</v>
      </c>
      <c r="DC286" s="129">
        <v>-0.06</v>
      </c>
      <c r="DD286" s="129">
        <v>6.0000000000000005E-2</v>
      </c>
      <c r="DE286" s="129">
        <v>-0.5</v>
      </c>
      <c r="DF286" s="129">
        <v>-1.23</v>
      </c>
      <c r="DG286" s="129">
        <v>1.5099999999999998</v>
      </c>
      <c r="DH286" s="129">
        <v>-0.88</v>
      </c>
      <c r="DI286" s="129">
        <v>-0.01</v>
      </c>
      <c r="DJ286" s="129">
        <v>2.2400000000000002</v>
      </c>
      <c r="DK286" s="129">
        <v>2.13</v>
      </c>
      <c r="DL286" s="129">
        <v>2.23</v>
      </c>
      <c r="DM286" s="129">
        <v>-0.75000000000000011</v>
      </c>
      <c r="DN286" s="129">
        <v>0.30000000000000004</v>
      </c>
      <c r="DO286" s="129">
        <v>2.1</v>
      </c>
      <c r="DP286" s="129">
        <v>-0.79</v>
      </c>
      <c r="DQ286" s="129">
        <v>1.9899999999999998</v>
      </c>
      <c r="DR286" s="129">
        <v>1.31</v>
      </c>
      <c r="DS286" s="129">
        <v>-0.74</v>
      </c>
      <c r="DT286" s="129">
        <v>-0.3</v>
      </c>
      <c r="DU286" s="129">
        <v>-0.68000000000000016</v>
      </c>
      <c r="DV286" s="129">
        <v>0</v>
      </c>
      <c r="DW286" s="129">
        <v>-0.29000000000000004</v>
      </c>
      <c r="DX286" s="129">
        <v>-0.98</v>
      </c>
      <c r="DY286" s="129">
        <v>1.1199999999999999</v>
      </c>
      <c r="DZ286" s="129">
        <v>-1.3000000000000003</v>
      </c>
      <c r="EA286" s="129">
        <v>-0.87</v>
      </c>
      <c r="EB286" s="129">
        <v>1.35</v>
      </c>
      <c r="EC286" s="129">
        <v>0.84000000000000008</v>
      </c>
      <c r="ED286" s="129">
        <v>-1.86</v>
      </c>
      <c r="EE286" s="129">
        <v>2.9700000000000006</v>
      </c>
      <c r="EF286" s="129">
        <v>-1.2</v>
      </c>
      <c r="EG286" s="129">
        <v>-1.7</v>
      </c>
      <c r="EH286" s="129">
        <v>-0.15999999999999998</v>
      </c>
      <c r="EI286" s="129">
        <v>-0.24</v>
      </c>
      <c r="EJ286" s="129">
        <v>0.34</v>
      </c>
      <c r="EK286" s="129">
        <v>-2.2599999999999998</v>
      </c>
      <c r="EL286" s="129">
        <v>-0.64999999999999991</v>
      </c>
      <c r="EM286" s="129">
        <v>0.49</v>
      </c>
      <c r="EN286" s="129">
        <v>-1.46</v>
      </c>
      <c r="EO286" s="129">
        <v>-0.41999999999999993</v>
      </c>
      <c r="EP286" s="129">
        <v>-2.21</v>
      </c>
      <c r="EQ286" s="129">
        <v>0.02</v>
      </c>
      <c r="ER286" s="129">
        <v>0.14000000000000001</v>
      </c>
      <c r="ES286" s="129">
        <v>0.37</v>
      </c>
      <c r="ET286" s="129">
        <v>-0.85</v>
      </c>
      <c r="EU286" s="129">
        <v>0.28000000000000003</v>
      </c>
      <c r="EV286">
        <f>100*SUMIF('12pxv'!$E$39:$E$492,$A286,'12pxv'!H$39:H$492)/sub_peso!EV286</f>
        <v>-1.28</v>
      </c>
      <c r="EW286">
        <f>100*SUMIF('12pxv'!$E$39:$E$492,$A286,'12pxv'!I$39:I$492)/sub_peso!EW286</f>
        <v>0.7</v>
      </c>
      <c r="EX286">
        <f>100*SUMIF('12pxv'!$E$39:$E$492,$A286,'12pxv'!J$39:J$492)/sub_peso!EX286</f>
        <v>1.19</v>
      </c>
      <c r="EY286">
        <f>100*SUMIF('12pxv'!$E$39:$E$492,$A286,'12pxv'!K$39:K$492)/sub_peso!EY286</f>
        <v>0.61</v>
      </c>
      <c r="EZ286">
        <f>100*SUMIF('12pxv'!$E$39:$E$492,$A286,'12pxv'!L$39:L$492)/sub_peso!EZ286</f>
        <v>0.35</v>
      </c>
      <c r="FA286">
        <f>100*SUMIF('12pxv'!$E$39:$E$492,$A286,'12pxv'!M$39:M$492)/sub_peso!FA286</f>
        <v>0.56999999999999995</v>
      </c>
      <c r="FB286">
        <f>100*SUMIF('12pxv'!$E$39:$E$492,$A286,'12pxv'!N$39:N$492)/sub_peso!FB286</f>
        <v>0.22</v>
      </c>
      <c r="FC286">
        <f>100*SUMIF('12pxv'!$E$39:$E$492,$A286,'12pxv'!O$39:O$492)/sub_peso!FC286</f>
        <v>-0.44999999999999996</v>
      </c>
      <c r="FD286">
        <f>100*SUMIF('12pxv'!$E$39:$E$492,$A286,'12pxv'!P$39:P$492)/sub_peso!FD286</f>
        <v>0.28999999999999998</v>
      </c>
      <c r="FE286">
        <f>100*SUMIF('12pxv'!$E$39:$E$492,$A286,'12pxv'!Q$39:Q$492)/sub_peso!FE286</f>
        <v>0.43</v>
      </c>
      <c r="FF286">
        <f>100*SUMIF('12pxv'!$E$39:$E$492,$A286,'12pxv'!R$39:R$492)/sub_peso!FF286</f>
        <v>0.12000000000000001</v>
      </c>
      <c r="FG286">
        <f>100*SUMIF('12pxv'!$E$39:$E$492,$A286,'12pxv'!S$39:S$492)/sub_peso!FG286</f>
        <v>4.9999999999999996E-2</v>
      </c>
      <c r="FH286">
        <f>100*SUMIF('12pxv'!$E$39:$E$492,$A286,'12pxv'!T$39:T$492)/sub_peso!FH286</f>
        <v>-0.37999999999999995</v>
      </c>
      <c r="FI286">
        <f>100*SUMIF('12pxv'!$E$39:$E$492,$A286,'12pxv'!U$39:U$492)/sub_peso!FI286</f>
        <v>1.6599999999999997</v>
      </c>
      <c r="FJ286">
        <f>100*SUMIF('12pxv'!$E$39:$E$492,$A286,'12pxv'!V$39:V$492)/sub_peso!FJ286</f>
        <v>0.03</v>
      </c>
      <c r="FK286">
        <f>100*SUMIF('12pxv'!$E$39:$E$492,$A286,'12pxv'!W$39:W$492)/sub_peso!FK286</f>
        <v>0.70000000000000007</v>
      </c>
      <c r="FL286">
        <f>100*SUMIF('12pxv'!$E$39:$E$492,$A286,'12pxv'!X$39:X$492)/sub_peso!FL286</f>
        <v>0</v>
      </c>
      <c r="FM286">
        <f>100*SUMIF('12pxv'!$E$39:$E$492,$A286,'12pxv'!Y$39:Y$492)/sub_peso!FM286</f>
        <v>-0.25</v>
      </c>
      <c r="FN286">
        <f>100*SUMIF('12pxv'!$E$39:$E$492,$A286,'12pxv'!Z$39:Z$492)/sub_peso!FN286</f>
        <v>0.61</v>
      </c>
      <c r="FO286">
        <f>100*SUMIF('12pxv'!$E$39:$E$492,$A286,'12pxv'!AA$39:AA$492)/sub_peso!FO286</f>
        <v>0.64</v>
      </c>
      <c r="FP286">
        <f>100*SUMIF('12pxv'!$E$39:$E$492,$A286,'12pxv'!AB$39:AB$492)/sub_peso!FP286</f>
        <v>1.75</v>
      </c>
      <c r="FQ286">
        <f>100*SUMIF('12pxv'!$E$39:$E$492,$A286,'12pxv'!AC$39:AC$492)/sub_peso!FQ286</f>
        <v>1.75</v>
      </c>
      <c r="FR286">
        <f>100*SUMIF('12pxv'!$E$39:$E$492,$A286,'12pxv'!AD$39:AD$492)/sub_peso!FR286</f>
        <v>0.62</v>
      </c>
      <c r="FS286">
        <f>100*SUMIF('12pxv'!$E$39:$E$492,$A286,'12pxv'!AE$39:AE$492)/sub_peso!FS286</f>
        <v>1.03</v>
      </c>
      <c r="FT286">
        <f>100*SUMIF('12pxv'!$E$39:$E$492,$A286,'12pxv'!AF$39:AF$492)/sub_peso!FT286</f>
        <v>2.06</v>
      </c>
      <c r="FU286">
        <f>100*SUMIF('12pxv'!$E$39:$E$492,$A286,'12pxv'!AG$39:AG$492)/sub_peso!FU286</f>
        <v>-0.26</v>
      </c>
      <c r="FV286">
        <f>100*SUMIF('12pxv'!$E$39:$E$492,$A286,'12pxv'!AH$39:AH$492)/sub_peso!FV286</f>
        <v>1.82</v>
      </c>
      <c r="FW286">
        <f>100*SUMIF('12pxv'!$E$39:$E$492,$A286,'12pxv'!AI$39:AI$492)/sub_peso!FW286</f>
        <v>0.72</v>
      </c>
      <c r="FX286">
        <f>100*SUMIF('12pxv'!$E$39:$E$492,$A286,'12pxv'!AJ$39:AJ$492)/sub_peso!FX286</f>
        <v>-0.64</v>
      </c>
      <c r="FY286">
        <f>100*SUMIF('12pxv'!$E$39:$E$492,$A286,'12pxv'!AK$39:AK$492)/sub_peso!FY286</f>
        <v>1.0900000000000001</v>
      </c>
      <c r="FZ286">
        <f>100*SUMIF('12pxv'!$E$39:$E$492,$A286,'12pxv'!AL$39:AL$492)/sub_peso!FZ286</f>
        <v>-0.53</v>
      </c>
      <c r="GA286">
        <f>100*SUMIF('12pxv'!$E$39:$E$492,$A286,'12pxv'!AM$39:AM$492)/sub_peso!GA286</f>
        <v>1.32</v>
      </c>
      <c r="GB286">
        <f>100*SUMIF('12pxv'!$E$39:$E$492,$A286,'12pxv'!AN$39:AN$492)/sub_peso!GB286</f>
        <v>-0.28999999999999998</v>
      </c>
    </row>
    <row r="287" spans="1:184" x14ac:dyDescent="0.25">
      <c r="A287" s="60">
        <v>7201019</v>
      </c>
      <c r="B287" s="56" t="s">
        <v>289</v>
      </c>
      <c r="C287" s="129">
        <v>-7.0000000000000007E-2</v>
      </c>
      <c r="D287" s="129">
        <v>-0.05</v>
      </c>
      <c r="E287" s="129">
        <v>1.4599999999999997</v>
      </c>
      <c r="F287" s="129">
        <v>0.88000000000000012</v>
      </c>
      <c r="G287" s="129">
        <v>0.42999999999999994</v>
      </c>
      <c r="H287" s="129">
        <v>0.36000000000000004</v>
      </c>
      <c r="I287" s="129">
        <v>1.3</v>
      </c>
      <c r="J287" s="129">
        <v>1.1100000000000001</v>
      </c>
      <c r="K287" s="129">
        <v>-1.95</v>
      </c>
      <c r="L287" s="129">
        <v>-0.5</v>
      </c>
      <c r="M287" s="129">
        <v>1.39</v>
      </c>
      <c r="N287" s="129">
        <v>0.05</v>
      </c>
      <c r="O287" s="129">
        <v>0.88</v>
      </c>
      <c r="P287" s="129">
        <v>0.47999999999999993</v>
      </c>
      <c r="Q287" s="129">
        <v>-9.9999999999999992E-2</v>
      </c>
      <c r="R287" s="129">
        <v>0.38999999999999996</v>
      </c>
      <c r="S287" s="129">
        <v>0.15</v>
      </c>
      <c r="T287" s="129">
        <v>-0.36000000000000004</v>
      </c>
      <c r="U287" s="129">
        <v>-0.13</v>
      </c>
      <c r="V287" s="129">
        <v>0.24</v>
      </c>
      <c r="W287" s="129">
        <v>0.41</v>
      </c>
      <c r="X287" s="129">
        <v>0.06</v>
      </c>
      <c r="Y287" s="129">
        <v>-0.19</v>
      </c>
      <c r="Z287" s="129">
        <v>-0.6</v>
      </c>
      <c r="AA287" s="129">
        <v>-0.11000000000000001</v>
      </c>
      <c r="AB287" s="129">
        <v>0.97</v>
      </c>
      <c r="AC287" s="129">
        <v>0.63</v>
      </c>
      <c r="AD287" s="129">
        <v>1.3</v>
      </c>
      <c r="AE287" s="129">
        <v>0.76</v>
      </c>
      <c r="AF287" s="129">
        <v>0.5</v>
      </c>
      <c r="AG287" s="129">
        <v>1.1200000000000001</v>
      </c>
      <c r="AH287" s="129">
        <v>0.74</v>
      </c>
      <c r="AI287" s="129">
        <v>-0.56999999999999995</v>
      </c>
      <c r="AJ287" s="129">
        <v>0.42999999999999994</v>
      </c>
      <c r="AK287" s="129">
        <v>0.13</v>
      </c>
      <c r="AL287" s="129">
        <v>-0.03</v>
      </c>
      <c r="AM287" s="129">
        <v>0.74</v>
      </c>
      <c r="AN287" s="129">
        <v>1.3699999999999999</v>
      </c>
      <c r="AO287" s="129">
        <v>2.0099999999999998</v>
      </c>
      <c r="AP287" s="129">
        <v>2.4700000000000002</v>
      </c>
      <c r="AQ287" s="129">
        <v>2.9200000000000004</v>
      </c>
      <c r="AR287" s="129">
        <v>1.6599999999999997</v>
      </c>
      <c r="AS287" s="129">
        <v>1.06</v>
      </c>
      <c r="AT287" s="129">
        <v>1.07</v>
      </c>
      <c r="AU287" s="129">
        <v>0.45</v>
      </c>
      <c r="AV287" s="129">
        <v>0.88</v>
      </c>
      <c r="AW287" s="129">
        <v>1.3</v>
      </c>
      <c r="AX287" s="129">
        <v>-0.16</v>
      </c>
      <c r="AY287" s="129">
        <v>0.28999999999999998</v>
      </c>
      <c r="AZ287" s="129">
        <v>0.8</v>
      </c>
      <c r="BA287" s="129">
        <v>1.52</v>
      </c>
      <c r="BB287" s="129">
        <v>1.01</v>
      </c>
      <c r="BC287" s="129">
        <v>0.64</v>
      </c>
      <c r="BD287" s="129">
        <v>0.77999999999999992</v>
      </c>
      <c r="BE287" s="129">
        <v>1.1499999999999999</v>
      </c>
      <c r="BF287" s="129">
        <v>0.32</v>
      </c>
      <c r="BG287" s="129">
        <v>0.63</v>
      </c>
      <c r="BH287" s="129">
        <v>0.28000000000000003</v>
      </c>
      <c r="BI287" s="129">
        <v>-0.01</v>
      </c>
      <c r="BJ287" s="129">
        <v>0.44999999999999996</v>
      </c>
      <c r="BK287" s="129">
        <v>-0.81</v>
      </c>
      <c r="BL287" s="129">
        <v>1.17</v>
      </c>
      <c r="BM287" s="129">
        <v>1.9499999999999997</v>
      </c>
      <c r="BN287" s="129">
        <v>1.1599999999999999</v>
      </c>
      <c r="BO287" s="129">
        <v>0.70999999999999985</v>
      </c>
      <c r="BP287" s="129">
        <v>1.62</v>
      </c>
      <c r="BQ287" s="129">
        <v>0.37</v>
      </c>
      <c r="BR287" s="129">
        <v>1.02</v>
      </c>
      <c r="BS287" s="129">
        <v>0.28000000000000003</v>
      </c>
      <c r="BT287" s="129">
        <v>0.79</v>
      </c>
      <c r="BU287" s="129">
        <v>0.9</v>
      </c>
      <c r="BV287" s="129">
        <v>-0.28000000000000003</v>
      </c>
      <c r="BW287" s="129">
        <v>0.73</v>
      </c>
      <c r="BX287" s="129">
        <v>-0.34999999999999992</v>
      </c>
      <c r="BY287" s="129">
        <v>1.5</v>
      </c>
      <c r="BZ287" s="129">
        <v>0.84000000000000008</v>
      </c>
      <c r="CA287" s="129">
        <v>0.56999999999999995</v>
      </c>
      <c r="CB287" s="129">
        <v>0.91</v>
      </c>
      <c r="CC287" s="129">
        <v>0.26</v>
      </c>
      <c r="CD287" s="129">
        <v>0.82999999999999985</v>
      </c>
      <c r="CE287" s="129">
        <v>0.39000000000000007</v>
      </c>
      <c r="CF287" s="129">
        <v>0.28000000000000003</v>
      </c>
      <c r="CG287" s="129">
        <v>0.86</v>
      </c>
      <c r="CH287" s="129">
        <v>1.01</v>
      </c>
      <c r="CI287" s="129">
        <v>0</v>
      </c>
      <c r="CJ287" s="129">
        <v>0.04</v>
      </c>
      <c r="CK287" s="129">
        <v>-0.19</v>
      </c>
      <c r="CL287" s="129">
        <v>0.23</v>
      </c>
      <c r="CM287" s="129">
        <v>0.13</v>
      </c>
      <c r="CN287" s="129">
        <v>2.0499999999999998</v>
      </c>
      <c r="CO287" s="129">
        <v>-9.9999999999999992E-2</v>
      </c>
      <c r="CP287" s="129">
        <v>0.46999999999999992</v>
      </c>
      <c r="CQ287" s="129">
        <v>-0.15</v>
      </c>
      <c r="CR287" s="129">
        <v>0.6</v>
      </c>
      <c r="CS287" s="129">
        <v>-0.22</v>
      </c>
      <c r="CT287" s="129">
        <v>-0.26</v>
      </c>
      <c r="CU287" s="129">
        <v>0.21</v>
      </c>
      <c r="CV287" s="129">
        <v>0.56000000000000005</v>
      </c>
      <c r="CW287" s="129">
        <v>-0.4</v>
      </c>
      <c r="CX287" s="129">
        <v>-0.03</v>
      </c>
      <c r="CY287" s="129">
        <v>0.48</v>
      </c>
      <c r="CZ287" s="129">
        <v>-0.53</v>
      </c>
      <c r="DA287" s="129">
        <v>0.32</v>
      </c>
      <c r="DB287" s="129">
        <v>0.28000000000000003</v>
      </c>
      <c r="DC287" s="129">
        <v>0.65000000000000013</v>
      </c>
      <c r="DD287" s="129">
        <v>-0.28000000000000003</v>
      </c>
      <c r="DE287" s="129">
        <v>0.36</v>
      </c>
      <c r="DF287" s="129">
        <v>0.49</v>
      </c>
      <c r="DG287" s="129">
        <v>0.38999999999999996</v>
      </c>
      <c r="DH287" s="129">
        <v>-0.48</v>
      </c>
      <c r="DI287" s="129">
        <v>1.26</v>
      </c>
      <c r="DJ287" s="129">
        <v>1.29</v>
      </c>
      <c r="DK287" s="129">
        <v>-0.18</v>
      </c>
      <c r="DL287" s="129">
        <v>0.8899999999999999</v>
      </c>
      <c r="DM287" s="129">
        <v>-0.02</v>
      </c>
      <c r="DN287" s="129">
        <v>0.89999999999999991</v>
      </c>
      <c r="DO287" s="129">
        <v>0.30000000000000004</v>
      </c>
      <c r="DP287" s="129">
        <v>-0.11</v>
      </c>
      <c r="DQ287" s="129">
        <v>1.9199999999999997</v>
      </c>
      <c r="DR287" s="129">
        <v>-0.84</v>
      </c>
      <c r="DS287" s="129">
        <v>1.5</v>
      </c>
      <c r="DT287" s="129">
        <v>0.19999999999999998</v>
      </c>
      <c r="DU287" s="129">
        <v>-0.08</v>
      </c>
      <c r="DV287" s="129">
        <v>1.5</v>
      </c>
      <c r="DW287" s="129">
        <v>0</v>
      </c>
      <c r="DX287" s="129">
        <v>0.8</v>
      </c>
      <c r="DY287" s="129">
        <v>0.28000000000000003</v>
      </c>
      <c r="DZ287" s="129">
        <v>0.52</v>
      </c>
      <c r="EA287" s="129">
        <v>1.22</v>
      </c>
      <c r="EB287" s="129">
        <v>-0.69</v>
      </c>
      <c r="EC287" s="129">
        <v>0.5</v>
      </c>
      <c r="ED287" s="129">
        <v>-0.20999999999999996</v>
      </c>
      <c r="EE287" s="129">
        <v>-0.94</v>
      </c>
      <c r="EF287" s="129">
        <v>-0.53</v>
      </c>
      <c r="EG287" s="129">
        <v>1.18</v>
      </c>
      <c r="EH287" s="129">
        <v>7.0000000000000007E-2</v>
      </c>
      <c r="EI287" s="129">
        <v>-0.51</v>
      </c>
      <c r="EJ287" s="129">
        <v>1.88</v>
      </c>
      <c r="EK287" s="129">
        <v>0.28999999999999998</v>
      </c>
      <c r="EL287" s="129">
        <v>-1.7600000000000002</v>
      </c>
      <c r="EM287" s="129">
        <v>-0.25</v>
      </c>
      <c r="EN287" s="129">
        <v>0.72999999999999987</v>
      </c>
      <c r="EO287" s="129">
        <v>0.12</v>
      </c>
      <c r="EP287" s="129">
        <v>0.94</v>
      </c>
      <c r="EQ287" s="129">
        <v>-4.9999999999999996E-2</v>
      </c>
      <c r="ER287" s="129">
        <v>-0.35</v>
      </c>
      <c r="ES287" s="129">
        <v>0.89000000000000012</v>
      </c>
      <c r="ET287" s="129">
        <v>-0.31</v>
      </c>
      <c r="EU287" s="129">
        <v>8.9999999999999983E-2</v>
      </c>
      <c r="EV287">
        <f>100*SUMIF('12pxv'!$E$39:$E$492,$A287,'12pxv'!H$39:H$492)/sub_peso!EV287</f>
        <v>0.42999999999999994</v>
      </c>
      <c r="EW287">
        <f>100*SUMIF('12pxv'!$E$39:$E$492,$A287,'12pxv'!I$39:I$492)/sub_peso!EW287</f>
        <v>7.0000000000000007E-2</v>
      </c>
      <c r="EX287">
        <f>100*SUMIF('12pxv'!$E$39:$E$492,$A287,'12pxv'!J$39:J$492)/sub_peso!EX287</f>
        <v>1.1299999999999999</v>
      </c>
      <c r="EY287">
        <f>100*SUMIF('12pxv'!$E$39:$E$492,$A287,'12pxv'!K$39:K$492)/sub_peso!EY287</f>
        <v>-0.06</v>
      </c>
      <c r="EZ287">
        <f>100*SUMIF('12pxv'!$E$39:$E$492,$A287,'12pxv'!L$39:L$492)/sub_peso!EZ287</f>
        <v>0.48</v>
      </c>
      <c r="FA287">
        <f>100*SUMIF('12pxv'!$E$39:$E$492,$A287,'12pxv'!M$39:M$492)/sub_peso!FA287</f>
        <v>0.3</v>
      </c>
      <c r="FB287">
        <f>100*SUMIF('12pxv'!$E$39:$E$492,$A287,'12pxv'!N$39:N$492)/sub_peso!FB287</f>
        <v>0.76</v>
      </c>
      <c r="FC287">
        <f>100*SUMIF('12pxv'!$E$39:$E$492,$A287,'12pxv'!O$39:O$492)/sub_peso!FC287</f>
        <v>0.22</v>
      </c>
      <c r="FD287">
        <f>100*SUMIF('12pxv'!$E$39:$E$492,$A287,'12pxv'!P$39:P$492)/sub_peso!FD287</f>
        <v>1.08</v>
      </c>
      <c r="FE287">
        <f>100*SUMIF('12pxv'!$E$39:$E$492,$A287,'12pxv'!Q$39:Q$492)/sub_peso!FE287</f>
        <v>2.2400000000000002</v>
      </c>
      <c r="FF287">
        <f>100*SUMIF('12pxv'!$E$39:$E$492,$A287,'12pxv'!R$39:R$492)/sub_peso!FF287</f>
        <v>0.11</v>
      </c>
      <c r="FG287">
        <f>100*SUMIF('12pxv'!$E$39:$E$492,$A287,'12pxv'!S$39:S$492)/sub_peso!FG287</f>
        <v>1.6099999999999999</v>
      </c>
      <c r="FH287">
        <f>100*SUMIF('12pxv'!$E$39:$E$492,$A287,'12pxv'!T$39:T$492)/sub_peso!FH287</f>
        <v>-0.11</v>
      </c>
      <c r="FI287">
        <f>100*SUMIF('12pxv'!$E$39:$E$492,$A287,'12pxv'!U$39:U$492)/sub_peso!FI287</f>
        <v>1.41</v>
      </c>
      <c r="FJ287">
        <f>100*SUMIF('12pxv'!$E$39:$E$492,$A287,'12pxv'!V$39:V$492)/sub_peso!FJ287</f>
        <v>-0.21</v>
      </c>
      <c r="FK287">
        <f>100*SUMIF('12pxv'!$E$39:$E$492,$A287,'12pxv'!W$39:W$492)/sub_peso!FK287</f>
        <v>-0.69</v>
      </c>
      <c r="FL287">
        <f>100*SUMIF('12pxv'!$E$39:$E$492,$A287,'12pxv'!X$39:X$492)/sub_peso!FL287</f>
        <v>0.63000000000000012</v>
      </c>
      <c r="FM287">
        <f>100*SUMIF('12pxv'!$E$39:$E$492,$A287,'12pxv'!Y$39:Y$492)/sub_peso!FM287</f>
        <v>0.11999999999999998</v>
      </c>
      <c r="FN287">
        <f>100*SUMIF('12pxv'!$E$39:$E$492,$A287,'12pxv'!Z$39:Z$492)/sub_peso!FN287</f>
        <v>0.67</v>
      </c>
      <c r="FO287">
        <f>100*SUMIF('12pxv'!$E$39:$E$492,$A287,'12pxv'!AA$39:AA$492)/sub_peso!FO287</f>
        <v>-0.03</v>
      </c>
      <c r="FP287">
        <f>100*SUMIF('12pxv'!$E$39:$E$492,$A287,'12pxv'!AB$39:AB$492)/sub_peso!FP287</f>
        <v>-0.01</v>
      </c>
      <c r="FQ287">
        <f>100*SUMIF('12pxv'!$E$39:$E$492,$A287,'12pxv'!AC$39:AC$492)/sub_peso!FQ287</f>
        <v>0.91</v>
      </c>
      <c r="FR287">
        <f>100*SUMIF('12pxv'!$E$39:$E$492,$A287,'12pxv'!AD$39:AD$492)/sub_peso!FR287</f>
        <v>0.55000000000000004</v>
      </c>
      <c r="FS287">
        <f>100*SUMIF('12pxv'!$E$39:$E$492,$A287,'12pxv'!AE$39:AE$492)/sub_peso!FS287</f>
        <v>0.25</v>
      </c>
      <c r="FT287">
        <f>100*SUMIF('12pxv'!$E$39:$E$492,$A287,'12pxv'!AF$39:AF$492)/sub_peso!FT287</f>
        <v>1.1400000000000001</v>
      </c>
      <c r="FU287">
        <f>100*SUMIF('12pxv'!$E$39:$E$492,$A287,'12pxv'!AG$39:AG$492)/sub_peso!FU287</f>
        <v>1.74</v>
      </c>
      <c r="FV287">
        <f>100*SUMIF('12pxv'!$E$39:$E$492,$A287,'12pxv'!AH$39:AH$492)/sub_peso!FV287</f>
        <v>0.57999999999999996</v>
      </c>
      <c r="FW287">
        <f>100*SUMIF('12pxv'!$E$39:$E$492,$A287,'12pxv'!AI$39:AI$492)/sub_peso!FW287</f>
        <v>-0.16</v>
      </c>
      <c r="FX287">
        <f>100*SUMIF('12pxv'!$E$39:$E$492,$A287,'12pxv'!AJ$39:AJ$492)/sub_peso!FX287</f>
        <v>0.2</v>
      </c>
      <c r="FY287">
        <f>100*SUMIF('12pxv'!$E$39:$E$492,$A287,'12pxv'!AK$39:AK$492)/sub_peso!FY287</f>
        <v>0.5099999999999999</v>
      </c>
      <c r="FZ287">
        <f>100*SUMIF('12pxv'!$E$39:$E$492,$A287,'12pxv'!AL$39:AL$492)/sub_peso!FZ287</f>
        <v>0.86</v>
      </c>
      <c r="GA287">
        <f>100*SUMIF('12pxv'!$E$39:$E$492,$A287,'12pxv'!AM$39:AM$492)/sub_peso!GA287</f>
        <v>0.44</v>
      </c>
      <c r="GB287">
        <f>100*SUMIF('12pxv'!$E$39:$E$492,$A287,'12pxv'!AN$39:AN$492)/sub_peso!GB287</f>
        <v>-0.28999999999999998</v>
      </c>
    </row>
    <row r="288" spans="1:184" x14ac:dyDescent="0.25">
      <c r="A288" s="60">
        <v>7201020</v>
      </c>
      <c r="B288" s="56" t="s">
        <v>290</v>
      </c>
      <c r="C288" s="129">
        <v>0.4283714075165807</v>
      </c>
      <c r="D288" s="129">
        <v>0.29365313653136527</v>
      </c>
      <c r="E288" s="129">
        <v>0.51372693726937269</v>
      </c>
      <c r="F288" s="129">
        <v>5.3991097922848702E-2</v>
      </c>
      <c r="G288" s="129">
        <v>0.86056179775280883</v>
      </c>
      <c r="H288" s="129">
        <v>-0.10305451829723675</v>
      </c>
      <c r="I288" s="129">
        <v>0.91595936794582411</v>
      </c>
      <c r="J288" s="129">
        <v>-1.3533034379671152</v>
      </c>
      <c r="K288" s="129">
        <v>2.0888012139605463</v>
      </c>
      <c r="L288" s="129">
        <v>-0.16108289768483947</v>
      </c>
      <c r="M288" s="129">
        <v>0.64793567688855647</v>
      </c>
      <c r="N288" s="129">
        <v>1.9964381520119223</v>
      </c>
      <c r="O288" s="129">
        <v>-0.87271513353115737</v>
      </c>
      <c r="P288" s="129">
        <v>-0.70442001516300234</v>
      </c>
      <c r="Q288" s="129">
        <v>1.0415914307574599</v>
      </c>
      <c r="R288" s="129">
        <v>0.70218181818181813</v>
      </c>
      <c r="S288" s="129">
        <v>0.2742857142857143</v>
      </c>
      <c r="T288" s="129">
        <v>0.29454476479514424</v>
      </c>
      <c r="U288" s="129">
        <v>0.16</v>
      </c>
      <c r="V288" s="129">
        <v>0.25258581235697941</v>
      </c>
      <c r="W288" s="129">
        <v>0.40026737967914439</v>
      </c>
      <c r="X288" s="129">
        <v>1.9098852333588368</v>
      </c>
      <c r="Y288" s="129">
        <v>1.0170264150943398</v>
      </c>
      <c r="Z288" s="129">
        <v>0.24112612612612611</v>
      </c>
      <c r="AA288" s="129">
        <v>1.382494313874147</v>
      </c>
      <c r="AB288" s="129">
        <v>0.75666917859834226</v>
      </c>
      <c r="AC288" s="129">
        <v>1.9989647411852962</v>
      </c>
      <c r="AD288" s="129">
        <v>1.1971810089020771</v>
      </c>
      <c r="AE288" s="129">
        <v>1.0774575018477459</v>
      </c>
      <c r="AF288" s="129">
        <v>1.358476821192053</v>
      </c>
      <c r="AG288" s="129">
        <v>0.43753834915997081</v>
      </c>
      <c r="AH288" s="129">
        <v>1.0700145985401459</v>
      </c>
      <c r="AI288" s="129">
        <v>1.5850799418604649</v>
      </c>
      <c r="AJ288" s="129">
        <v>1.815652487382841</v>
      </c>
      <c r="AK288" s="129">
        <v>1.1768630234208659</v>
      </c>
      <c r="AL288" s="129">
        <v>-0.11575757575757573</v>
      </c>
      <c r="AM288" s="129">
        <v>0.29029978586723765</v>
      </c>
      <c r="AN288" s="129">
        <v>1.4085969935576235</v>
      </c>
      <c r="AO288" s="129">
        <v>1.1225746799431009</v>
      </c>
      <c r="AP288" s="129">
        <v>1.3644444444444443</v>
      </c>
      <c r="AQ288" s="129">
        <v>2.2264808110065171</v>
      </c>
      <c r="AR288" s="129">
        <v>2.1898481561822125</v>
      </c>
      <c r="AS288" s="129">
        <v>1.9568740955137476</v>
      </c>
      <c r="AT288" s="129">
        <v>1.6349819754866619</v>
      </c>
      <c r="AU288" s="129">
        <v>2.4358979885057472</v>
      </c>
      <c r="AV288" s="129">
        <v>3.5359036144578306</v>
      </c>
      <c r="AW288" s="129">
        <v>2.9563059958649203</v>
      </c>
      <c r="AX288" s="129">
        <v>0.56184491978609619</v>
      </c>
      <c r="AY288" s="129">
        <v>0.841005326231691</v>
      </c>
      <c r="AZ288" s="129">
        <v>9.8237243207422151E-2</v>
      </c>
      <c r="BA288" s="129">
        <v>0.32520346897931951</v>
      </c>
      <c r="BB288" s="129">
        <v>1.0153333333333332</v>
      </c>
      <c r="BC288" s="129">
        <v>0.94939032471835672</v>
      </c>
      <c r="BD288" s="129">
        <v>1.940923482849604</v>
      </c>
      <c r="BE288" s="129">
        <v>9.6251629726206003E-2</v>
      </c>
      <c r="BF288" s="129">
        <v>1.3623182711198427</v>
      </c>
      <c r="BG288" s="129">
        <v>1.3580129870129871</v>
      </c>
      <c r="BH288" s="129">
        <v>1.6461929260450161</v>
      </c>
      <c r="BI288" s="129">
        <v>0.71737444373808024</v>
      </c>
      <c r="BJ288" s="129">
        <v>0.50650127226463104</v>
      </c>
      <c r="BK288" s="129">
        <v>0.79945083014048535</v>
      </c>
      <c r="BL288" s="129">
        <v>1.0751403061224492</v>
      </c>
      <c r="BM288" s="129">
        <v>0.10840506329113926</v>
      </c>
      <c r="BN288" s="129">
        <v>9.7555555555555562E-2</v>
      </c>
      <c r="BO288" s="129">
        <v>0.90993618379068297</v>
      </c>
      <c r="BP288" s="129">
        <v>0.11657306955966815</v>
      </c>
      <c r="BQ288" s="129">
        <v>0.88277742142398985</v>
      </c>
      <c r="BR288" s="129">
        <v>0.50264066496163695</v>
      </c>
      <c r="BS288" s="129">
        <v>0.60874680306905371</v>
      </c>
      <c r="BT288" s="129">
        <v>1.6935214881334193</v>
      </c>
      <c r="BU288" s="129">
        <v>0.80626506024096367</v>
      </c>
      <c r="BV288" s="129">
        <v>0.67054751415984903</v>
      </c>
      <c r="BW288" s="129">
        <v>-0.33904135338345864</v>
      </c>
      <c r="BX288" s="129">
        <v>0.97736312146003779</v>
      </c>
      <c r="BY288" s="129">
        <v>-0.33780976220275338</v>
      </c>
      <c r="BZ288" s="129">
        <v>0.20845764854614415</v>
      </c>
      <c r="CA288" s="129">
        <v>-8.2284263959390827E-2</v>
      </c>
      <c r="CB288" s="129">
        <v>0.52507329509241552</v>
      </c>
      <c r="CC288" s="129">
        <v>1.2974362244897961</v>
      </c>
      <c r="CD288" s="129">
        <v>0.43456384323640962</v>
      </c>
      <c r="CE288" s="129">
        <v>0.89097345132743355</v>
      </c>
      <c r="CF288" s="129">
        <v>1.537575376884422</v>
      </c>
      <c r="CG288" s="129">
        <v>0.2369373837569746</v>
      </c>
      <c r="CH288" s="129">
        <v>0.85999999999999988</v>
      </c>
      <c r="CI288" s="129">
        <v>1.18</v>
      </c>
      <c r="CJ288" s="129">
        <v>-0.17</v>
      </c>
      <c r="CK288" s="129">
        <v>1.06</v>
      </c>
      <c r="CL288" s="129">
        <v>0.05</v>
      </c>
      <c r="CM288" s="129">
        <v>0.42000000000000004</v>
      </c>
      <c r="CN288" s="129">
        <v>0.02</v>
      </c>
      <c r="CO288" s="129">
        <v>1.17</v>
      </c>
      <c r="CP288" s="129">
        <v>0.63</v>
      </c>
      <c r="CQ288" s="129">
        <v>1.28</v>
      </c>
      <c r="CR288" s="129">
        <v>0.76</v>
      </c>
      <c r="CS288" s="129">
        <v>-5.9999999999999991E-2</v>
      </c>
      <c r="CT288" s="129">
        <v>0.57999999999999996</v>
      </c>
      <c r="CU288" s="129">
        <v>-0.28999999999999998</v>
      </c>
      <c r="CV288" s="129">
        <v>-0.67000000000000015</v>
      </c>
      <c r="CW288" s="129">
        <v>1.6700000000000002</v>
      </c>
      <c r="CX288" s="129">
        <v>0.01</v>
      </c>
      <c r="CY288" s="129">
        <v>1.94</v>
      </c>
      <c r="CZ288" s="129">
        <v>1.84</v>
      </c>
      <c r="DA288" s="129">
        <v>0.95</v>
      </c>
      <c r="DB288" s="129">
        <v>0.56000000000000005</v>
      </c>
      <c r="DC288" s="129">
        <v>1.65</v>
      </c>
      <c r="DD288" s="129">
        <v>1.32</v>
      </c>
      <c r="DE288" s="129">
        <v>1.51</v>
      </c>
      <c r="DF288" s="129">
        <v>1.4699999999999998</v>
      </c>
      <c r="DG288" s="129">
        <v>2.4000000000000004</v>
      </c>
      <c r="DH288" s="129">
        <v>0.52</v>
      </c>
      <c r="DI288" s="129">
        <v>0.79000000000000015</v>
      </c>
      <c r="DJ288" s="129">
        <v>-0.44</v>
      </c>
      <c r="DK288" s="129">
        <v>0.9900000000000001</v>
      </c>
      <c r="DL288" s="129">
        <v>0.02</v>
      </c>
      <c r="DM288" s="129">
        <v>-0.58000000000000007</v>
      </c>
      <c r="DN288" s="129">
        <v>0.45</v>
      </c>
      <c r="DO288" s="129">
        <v>0.19</v>
      </c>
      <c r="DP288" s="129">
        <v>1.05</v>
      </c>
      <c r="DQ288" s="129">
        <v>1.04</v>
      </c>
      <c r="DR288" s="129">
        <v>0.72</v>
      </c>
      <c r="DS288" s="129">
        <v>0.35</v>
      </c>
      <c r="DT288" s="129">
        <v>-0.16</v>
      </c>
      <c r="DU288" s="129">
        <v>0.19999999999999998</v>
      </c>
      <c r="DV288" s="129">
        <v>0.56999999999999995</v>
      </c>
      <c r="DW288" s="129">
        <v>-0.24</v>
      </c>
      <c r="DX288" s="129">
        <v>0.39</v>
      </c>
      <c r="DY288" s="129">
        <v>0.26</v>
      </c>
      <c r="DZ288" s="129">
        <v>0.37</v>
      </c>
      <c r="EA288" s="129">
        <v>-0.2</v>
      </c>
      <c r="EB288" s="129">
        <v>0.1</v>
      </c>
      <c r="EC288" s="129">
        <v>0.45000000000000007</v>
      </c>
      <c r="ED288" s="129">
        <v>-0.42000000000000004</v>
      </c>
      <c r="EE288" s="129">
        <v>0.35</v>
      </c>
      <c r="EF288" s="129">
        <v>1.9999999999999997E-2</v>
      </c>
      <c r="EG288" s="129">
        <v>-0.46</v>
      </c>
      <c r="EH288" s="129">
        <v>0.98999999999999988</v>
      </c>
      <c r="EI288" s="129">
        <v>-0.37</v>
      </c>
      <c r="EJ288" s="129">
        <v>1.21</v>
      </c>
      <c r="EK288" s="129">
        <v>0.13</v>
      </c>
      <c r="EL288" s="129">
        <v>9.9999999999999985E-3</v>
      </c>
      <c r="EM288" s="129">
        <v>-0.14000000000000001</v>
      </c>
      <c r="EN288" s="129">
        <v>0.35</v>
      </c>
      <c r="EO288" s="129">
        <v>0.19</v>
      </c>
      <c r="EP288" s="129">
        <v>0.13</v>
      </c>
      <c r="EQ288" s="129">
        <v>-0.28999999999999998</v>
      </c>
      <c r="ER288" s="129">
        <v>0.79</v>
      </c>
      <c r="ES288" s="129">
        <v>-0.14000000000000001</v>
      </c>
      <c r="ET288" s="129">
        <v>0.17</v>
      </c>
      <c r="EU288" s="129">
        <v>-0.74999999999999989</v>
      </c>
      <c r="EV288">
        <f>100*SUMIF('12pxv'!$E$39:$E$492,$A288,'12pxv'!H$39:H$492)/sub_peso!EV288</f>
        <v>2.2200000000000002</v>
      </c>
      <c r="EW288">
        <f>100*SUMIF('12pxv'!$E$39:$E$492,$A288,'12pxv'!I$39:I$492)/sub_peso!EW288</f>
        <v>-0.42</v>
      </c>
      <c r="EX288">
        <f>100*SUMIF('12pxv'!$E$39:$E$492,$A288,'12pxv'!J$39:J$492)/sub_peso!EX288</f>
        <v>-0.24000000000000002</v>
      </c>
      <c r="EY288">
        <f>100*SUMIF('12pxv'!$E$39:$E$492,$A288,'12pxv'!K$39:K$492)/sub_peso!EY288</f>
        <v>-0.49</v>
      </c>
      <c r="EZ288">
        <f>100*SUMIF('12pxv'!$E$39:$E$492,$A288,'12pxv'!L$39:L$492)/sub_peso!EZ288</f>
        <v>0.98</v>
      </c>
      <c r="FA288">
        <f>100*SUMIF('12pxv'!$E$39:$E$492,$A288,'12pxv'!M$39:M$492)/sub_peso!FA288</f>
        <v>-0.54</v>
      </c>
      <c r="FB288">
        <f>100*SUMIF('12pxv'!$E$39:$E$492,$A288,'12pxv'!N$39:N$492)/sub_peso!FB288</f>
        <v>0.64</v>
      </c>
      <c r="FC288">
        <f>100*SUMIF('12pxv'!$E$39:$E$492,$A288,'12pxv'!O$39:O$492)/sub_peso!FC288</f>
        <v>0.41</v>
      </c>
      <c r="FD288">
        <f>100*SUMIF('12pxv'!$E$39:$E$492,$A288,'12pxv'!P$39:P$492)/sub_peso!FD288</f>
        <v>1.5900000000000003</v>
      </c>
      <c r="FE288">
        <f>100*SUMIF('12pxv'!$E$39:$E$492,$A288,'12pxv'!Q$39:Q$492)/sub_peso!FE288</f>
        <v>0.1</v>
      </c>
      <c r="FF288">
        <f>100*SUMIF('12pxv'!$E$39:$E$492,$A288,'12pxv'!R$39:R$492)/sub_peso!FF288</f>
        <v>0.34</v>
      </c>
      <c r="FG288">
        <f>100*SUMIF('12pxv'!$E$39:$E$492,$A288,'12pxv'!S$39:S$492)/sub_peso!FG288</f>
        <v>-0.47999999999999993</v>
      </c>
      <c r="FH288">
        <f>100*SUMIF('12pxv'!$E$39:$E$492,$A288,'12pxv'!T$39:T$492)/sub_peso!FH288</f>
        <v>1.01</v>
      </c>
      <c r="FI288">
        <f>100*SUMIF('12pxv'!$E$39:$E$492,$A288,'12pxv'!U$39:U$492)/sub_peso!FI288</f>
        <v>0.31</v>
      </c>
      <c r="FJ288">
        <f>100*SUMIF('12pxv'!$E$39:$E$492,$A288,'12pxv'!V$39:V$492)/sub_peso!FJ288</f>
        <v>-7.0000000000000007E-2</v>
      </c>
      <c r="FK288">
        <f>100*SUMIF('12pxv'!$E$39:$E$492,$A288,'12pxv'!W$39:W$492)/sub_peso!FK288</f>
        <v>0.41</v>
      </c>
      <c r="FL288">
        <f>100*SUMIF('12pxv'!$E$39:$E$492,$A288,'12pxv'!X$39:X$492)/sub_peso!FL288</f>
        <v>0.67</v>
      </c>
      <c r="FM288">
        <f>100*SUMIF('12pxv'!$E$39:$E$492,$A288,'12pxv'!Y$39:Y$492)/sub_peso!FM288</f>
        <v>0.74</v>
      </c>
      <c r="FN288">
        <f>100*SUMIF('12pxv'!$E$39:$E$492,$A288,'12pxv'!Z$39:Z$492)/sub_peso!FN288</f>
        <v>1.66</v>
      </c>
      <c r="FO288">
        <f>100*SUMIF('12pxv'!$E$39:$E$492,$A288,'12pxv'!AA$39:AA$492)/sub_peso!FO288</f>
        <v>0.46</v>
      </c>
      <c r="FP288">
        <f>100*SUMIF('12pxv'!$E$39:$E$492,$A288,'12pxv'!AB$39:AB$492)/sub_peso!FP288</f>
        <v>0.44999999999999996</v>
      </c>
      <c r="FQ288">
        <f>100*SUMIF('12pxv'!$E$39:$E$492,$A288,'12pxv'!AC$39:AC$492)/sub_peso!FQ288</f>
        <v>0.94</v>
      </c>
      <c r="FR288">
        <f>100*SUMIF('12pxv'!$E$39:$E$492,$A288,'12pxv'!AD$39:AD$492)/sub_peso!FR288</f>
        <v>1.1000000000000001</v>
      </c>
      <c r="FS288">
        <f>100*SUMIF('12pxv'!$E$39:$E$492,$A288,'12pxv'!AE$39:AE$492)/sub_peso!FS288</f>
        <v>0.69</v>
      </c>
      <c r="FT288">
        <f>100*SUMIF('12pxv'!$E$39:$E$492,$A288,'12pxv'!AF$39:AF$492)/sub_peso!FT288</f>
        <v>0.7</v>
      </c>
      <c r="FU288">
        <f>100*SUMIF('12pxv'!$E$39:$E$492,$A288,'12pxv'!AG$39:AG$492)/sub_peso!FU288</f>
        <v>0.84999999999999987</v>
      </c>
      <c r="FV288">
        <f>100*SUMIF('12pxv'!$E$39:$E$492,$A288,'12pxv'!AH$39:AH$492)/sub_peso!FV288</f>
        <v>0.19</v>
      </c>
      <c r="FW288">
        <f>100*SUMIF('12pxv'!$E$39:$E$492,$A288,'12pxv'!AI$39:AI$492)/sub_peso!FW288</f>
        <v>0.27</v>
      </c>
      <c r="FX288">
        <f>100*SUMIF('12pxv'!$E$39:$E$492,$A288,'12pxv'!AJ$39:AJ$492)/sub_peso!FX288</f>
        <v>0.99</v>
      </c>
      <c r="FY288">
        <f>100*SUMIF('12pxv'!$E$39:$E$492,$A288,'12pxv'!AK$39:AK$492)/sub_peso!FY288</f>
        <v>0.61</v>
      </c>
      <c r="FZ288">
        <f>100*SUMIF('12pxv'!$E$39:$E$492,$A288,'12pxv'!AL$39:AL$492)/sub_peso!FZ288</f>
        <v>-0.19999999999999998</v>
      </c>
      <c r="GA288">
        <f>100*SUMIF('12pxv'!$E$39:$E$492,$A288,'12pxv'!AM$39:AM$492)/sub_peso!GA288</f>
        <v>0.42</v>
      </c>
      <c r="GB288">
        <f>100*SUMIF('12pxv'!$E$39:$E$492,$A288,'12pxv'!AN$39:AN$492)/sub_peso!GB288</f>
        <v>-0.10000000000000002</v>
      </c>
    </row>
    <row r="289" spans="1:184" x14ac:dyDescent="0.25">
      <c r="A289" s="60">
        <v>7201023</v>
      </c>
      <c r="B289" s="56" t="s">
        <v>291</v>
      </c>
      <c r="C289" s="129">
        <v>1.43</v>
      </c>
      <c r="D289" s="129">
        <v>-0.16</v>
      </c>
      <c r="E289" s="129">
        <v>0.97000000000000008</v>
      </c>
      <c r="F289" s="129">
        <v>-0.76</v>
      </c>
      <c r="G289" s="129">
        <v>0.41</v>
      </c>
      <c r="H289" s="129">
        <v>-0.55000000000000004</v>
      </c>
      <c r="I289" s="129">
        <v>2.23</v>
      </c>
      <c r="J289" s="129">
        <v>-0.52999999999999992</v>
      </c>
      <c r="K289" s="129">
        <v>-1.06</v>
      </c>
      <c r="L289" s="129">
        <v>1.63</v>
      </c>
      <c r="M289" s="129">
        <v>-1.53</v>
      </c>
      <c r="N289" s="129">
        <v>-0.94999999999999984</v>
      </c>
      <c r="O289" s="129">
        <v>1.9200000000000002</v>
      </c>
      <c r="P289" s="129">
        <v>0.34</v>
      </c>
      <c r="Q289" s="129">
        <v>0.76</v>
      </c>
      <c r="R289" s="129">
        <v>0.43</v>
      </c>
      <c r="S289" s="129">
        <v>2.1199999999999997</v>
      </c>
      <c r="T289" s="129">
        <v>1.63</v>
      </c>
      <c r="U289" s="129">
        <v>-0.18</v>
      </c>
      <c r="V289" s="129">
        <v>1.9500000000000002</v>
      </c>
      <c r="W289" s="129">
        <v>1.1499999999999999</v>
      </c>
      <c r="X289" s="129">
        <v>1.51</v>
      </c>
      <c r="Y289" s="129">
        <v>0.69</v>
      </c>
      <c r="Z289" s="129">
        <v>0.95000000000000007</v>
      </c>
      <c r="AA289" s="129">
        <v>1.01</v>
      </c>
      <c r="AB289" s="129">
        <v>1.3100000000000003</v>
      </c>
      <c r="AC289" s="129">
        <v>-0.01</v>
      </c>
      <c r="AD289" s="129">
        <v>-2.9999999999999995E-2</v>
      </c>
      <c r="AE289" s="129">
        <v>0.04</v>
      </c>
      <c r="AF289" s="129">
        <v>1.29</v>
      </c>
      <c r="AG289" s="129">
        <v>1.0900000000000001</v>
      </c>
      <c r="AH289" s="129">
        <v>0.36</v>
      </c>
      <c r="AI289" s="129">
        <v>0.06</v>
      </c>
      <c r="AJ289" s="129">
        <v>1.03</v>
      </c>
      <c r="AK289" s="129">
        <v>1.41</v>
      </c>
      <c r="AL289" s="129">
        <v>0.2</v>
      </c>
      <c r="AM289" s="129">
        <v>0.94</v>
      </c>
      <c r="AN289" s="129">
        <v>1.97</v>
      </c>
      <c r="AO289" s="129">
        <v>1.02</v>
      </c>
      <c r="AP289" s="129">
        <v>1.0199999999999998</v>
      </c>
      <c r="AQ289" s="129">
        <v>1.18</v>
      </c>
      <c r="AR289" s="129">
        <v>1.41</v>
      </c>
      <c r="AS289" s="129">
        <v>0.5</v>
      </c>
      <c r="AT289" s="129">
        <v>3.36</v>
      </c>
      <c r="AU289" s="129">
        <v>0.43000000000000005</v>
      </c>
      <c r="AV289" s="129">
        <v>1.8</v>
      </c>
      <c r="AW289" s="129">
        <v>-2.9999999999999995E-2</v>
      </c>
      <c r="AX289" s="129">
        <v>-0.64</v>
      </c>
      <c r="AY289" s="129">
        <v>1.4</v>
      </c>
      <c r="AZ289" s="129">
        <v>1.27</v>
      </c>
      <c r="BA289" s="129">
        <v>0.94</v>
      </c>
      <c r="BB289" s="129">
        <v>2.36</v>
      </c>
      <c r="BC289" s="129">
        <v>1.3</v>
      </c>
      <c r="BD289" s="129">
        <v>0.85000000000000009</v>
      </c>
      <c r="BE289" s="129">
        <v>0.39</v>
      </c>
      <c r="BF289" s="129">
        <v>-0.9</v>
      </c>
      <c r="BG289" s="129">
        <v>0.63</v>
      </c>
      <c r="BH289" s="129">
        <v>0.89</v>
      </c>
      <c r="BI289" s="129">
        <v>1.05</v>
      </c>
      <c r="BJ289" s="129">
        <v>0.8</v>
      </c>
      <c r="BK289" s="129">
        <v>-0.13</v>
      </c>
      <c r="BL289" s="129">
        <v>0.56999999999999995</v>
      </c>
      <c r="BM289" s="129">
        <v>1.58</v>
      </c>
      <c r="BN289" s="129">
        <v>1.8100000000000003</v>
      </c>
      <c r="BO289" s="129">
        <v>-0.37</v>
      </c>
      <c r="BP289" s="129">
        <v>1.66</v>
      </c>
      <c r="BQ289" s="129">
        <v>-0.69</v>
      </c>
      <c r="BR289" s="129">
        <v>-0.35</v>
      </c>
      <c r="BS289" s="129">
        <v>1.84</v>
      </c>
      <c r="BT289" s="129">
        <v>-0.36</v>
      </c>
      <c r="BU289" s="129">
        <v>1.08</v>
      </c>
      <c r="BV289" s="129">
        <v>-0.08</v>
      </c>
      <c r="BW289" s="129">
        <v>-0.17</v>
      </c>
      <c r="BX289" s="129">
        <v>0.73</v>
      </c>
      <c r="BY289" s="129">
        <v>0.74</v>
      </c>
      <c r="BZ289" s="129">
        <v>0.98</v>
      </c>
      <c r="CA289" s="129">
        <v>-0.23</v>
      </c>
      <c r="CB289" s="129">
        <v>1.82</v>
      </c>
      <c r="CC289" s="129">
        <v>0.65</v>
      </c>
      <c r="CD289" s="129">
        <v>0.55000000000000004</v>
      </c>
      <c r="CE289" s="129">
        <v>-0.43000000000000005</v>
      </c>
      <c r="CF289" s="129">
        <v>0.44</v>
      </c>
      <c r="CG289" s="129">
        <v>1.22</v>
      </c>
      <c r="CH289" s="129">
        <v>0.28000000000000003</v>
      </c>
      <c r="CI289" s="129">
        <v>0.63</v>
      </c>
      <c r="CJ289" s="129">
        <v>1.4400000000000002</v>
      </c>
      <c r="CK289" s="129">
        <v>0.67</v>
      </c>
      <c r="CL289" s="129">
        <v>-0.28000000000000003</v>
      </c>
      <c r="CM289" s="129">
        <v>0.74</v>
      </c>
      <c r="CN289" s="129">
        <v>0.17</v>
      </c>
      <c r="CO289" s="129">
        <v>0.84</v>
      </c>
      <c r="CP289" s="129">
        <v>0.86</v>
      </c>
      <c r="CQ289" s="129">
        <v>-0.57999999999999996</v>
      </c>
      <c r="CR289" s="129">
        <v>-0.08</v>
      </c>
      <c r="CS289" s="129">
        <v>1.44</v>
      </c>
      <c r="CT289" s="129">
        <v>-0.24000000000000002</v>
      </c>
      <c r="CU289" s="129">
        <v>1.43</v>
      </c>
      <c r="CV289" s="129">
        <v>1.1299999999999999</v>
      </c>
      <c r="CW289" s="129">
        <v>1.8599999999999999</v>
      </c>
      <c r="CX289" s="129">
        <v>0.41</v>
      </c>
      <c r="CY289" s="129">
        <v>0.39</v>
      </c>
      <c r="CZ289" s="129">
        <v>0.25</v>
      </c>
      <c r="DA289" s="129">
        <v>-0.1</v>
      </c>
      <c r="DB289" s="129">
        <v>-0.01</v>
      </c>
      <c r="DC289" s="129">
        <v>0.79</v>
      </c>
      <c r="DD289" s="129">
        <v>-1.27</v>
      </c>
      <c r="DE289" s="129">
        <v>6.9999999999999993E-2</v>
      </c>
      <c r="DF289" s="129">
        <v>-0.82</v>
      </c>
      <c r="DG289" s="129">
        <v>0.43</v>
      </c>
      <c r="DH289" s="129">
        <v>0.34</v>
      </c>
      <c r="DI289" s="129">
        <v>-0.97000000000000008</v>
      </c>
      <c r="DJ289" s="129">
        <v>0.63</v>
      </c>
      <c r="DK289" s="129">
        <v>0.83</v>
      </c>
      <c r="DL289" s="129">
        <v>-0.13</v>
      </c>
      <c r="DM289" s="129">
        <v>1.39</v>
      </c>
      <c r="DN289" s="129">
        <v>0.63</v>
      </c>
      <c r="DO289" s="129">
        <v>0.7</v>
      </c>
      <c r="DP289" s="129">
        <v>-1.19</v>
      </c>
      <c r="DQ289" s="129">
        <v>1.98</v>
      </c>
      <c r="DR289" s="129">
        <v>1.2199999999999998</v>
      </c>
      <c r="DS289" s="129">
        <v>0.21999999999999997</v>
      </c>
      <c r="DT289" s="129">
        <v>-0.19</v>
      </c>
      <c r="DU289" s="129">
        <v>0.05</v>
      </c>
      <c r="DV289" s="129">
        <v>0.50000000000000011</v>
      </c>
      <c r="DW289" s="129">
        <v>-0.16</v>
      </c>
      <c r="DX289" s="129">
        <v>1.72</v>
      </c>
      <c r="DY289" s="129">
        <v>-0.52</v>
      </c>
      <c r="DZ289" s="129">
        <v>-0.94</v>
      </c>
      <c r="EA289" s="129">
        <v>-0.33</v>
      </c>
      <c r="EB289" s="129">
        <v>1.9400000000000002</v>
      </c>
      <c r="EC289" s="129">
        <v>-0.33</v>
      </c>
      <c r="ED289" s="129">
        <v>0.86</v>
      </c>
      <c r="EE289" s="129">
        <v>0.62</v>
      </c>
      <c r="EF289" s="129">
        <v>1.1399999999999999</v>
      </c>
      <c r="EG289" s="129">
        <v>0.8</v>
      </c>
      <c r="EH289" s="129">
        <v>0.4</v>
      </c>
      <c r="EI289" s="129">
        <v>-1.07</v>
      </c>
      <c r="EJ289" s="129">
        <v>0.61</v>
      </c>
      <c r="EK289" s="129">
        <v>-0.36</v>
      </c>
      <c r="EL289" s="129">
        <v>0</v>
      </c>
      <c r="EM289" s="129">
        <v>-0.63</v>
      </c>
      <c r="EN289" s="129">
        <v>0.08</v>
      </c>
      <c r="EO289" s="129">
        <v>1.3</v>
      </c>
      <c r="EP289" s="129">
        <v>-0.38000000000000006</v>
      </c>
      <c r="EQ289" s="129">
        <v>1.6599999999999997</v>
      </c>
      <c r="ER289" s="129">
        <v>-0.08</v>
      </c>
      <c r="ES289" s="129">
        <v>0.99</v>
      </c>
      <c r="ET289" s="129">
        <v>0.67</v>
      </c>
      <c r="EU289" s="129">
        <v>0.12000000000000001</v>
      </c>
      <c r="EV289">
        <f>100*SUMIF('12pxv'!$E$39:$E$492,$A289,'12pxv'!H$39:H$492)/sub_peso!EV289</f>
        <v>0.74</v>
      </c>
      <c r="EW289">
        <f>100*SUMIF('12pxv'!$E$39:$E$492,$A289,'12pxv'!I$39:I$492)/sub_peso!EW289</f>
        <v>0.05</v>
      </c>
      <c r="EX289">
        <f>100*SUMIF('12pxv'!$E$39:$E$492,$A289,'12pxv'!J$39:J$492)/sub_peso!EX289</f>
        <v>0.68</v>
      </c>
      <c r="EY289">
        <f>100*SUMIF('12pxv'!$E$39:$E$492,$A289,'12pxv'!K$39:K$492)/sub_peso!EY289</f>
        <v>-0.14000000000000001</v>
      </c>
      <c r="EZ289">
        <f>100*SUMIF('12pxv'!$E$39:$E$492,$A289,'12pxv'!L$39:L$492)/sub_peso!EZ289</f>
        <v>0.56000000000000005</v>
      </c>
      <c r="FA289">
        <f>100*SUMIF('12pxv'!$E$39:$E$492,$A289,'12pxv'!M$39:M$492)/sub_peso!FA289</f>
        <v>1.35</v>
      </c>
      <c r="FB289">
        <f>100*SUMIF('12pxv'!$E$39:$E$492,$A289,'12pxv'!N$39:N$492)/sub_peso!FB289</f>
        <v>0.67</v>
      </c>
      <c r="FC289">
        <f>100*SUMIF('12pxv'!$E$39:$E$492,$A289,'12pxv'!O$39:O$492)/sub_peso!FC289</f>
        <v>1.68</v>
      </c>
      <c r="FD289">
        <f>100*SUMIF('12pxv'!$E$39:$E$492,$A289,'12pxv'!P$39:P$492)/sub_peso!FD289</f>
        <v>0.82</v>
      </c>
      <c r="FE289">
        <f>100*SUMIF('12pxv'!$E$39:$E$492,$A289,'12pxv'!Q$39:Q$492)/sub_peso!FE289</f>
        <v>0.2</v>
      </c>
      <c r="FF289">
        <f>100*SUMIF('12pxv'!$E$39:$E$492,$A289,'12pxv'!R$39:R$492)/sub_peso!FF289</f>
        <v>-0.1</v>
      </c>
      <c r="FG289">
        <f>100*SUMIF('12pxv'!$E$39:$E$492,$A289,'12pxv'!S$39:S$492)/sub_peso!FG289</f>
        <v>0.75</v>
      </c>
      <c r="FH289">
        <f>100*SUMIF('12pxv'!$E$39:$E$492,$A289,'12pxv'!T$39:T$492)/sub_peso!FH289</f>
        <v>-0.05</v>
      </c>
      <c r="FI289">
        <f>100*SUMIF('12pxv'!$E$39:$E$492,$A289,'12pxv'!U$39:U$492)/sub_peso!FI289</f>
        <v>0.52</v>
      </c>
      <c r="FJ289">
        <f>100*SUMIF('12pxv'!$E$39:$E$492,$A289,'12pxv'!V$39:V$492)/sub_peso!FJ289</f>
        <v>0.81</v>
      </c>
      <c r="FK289">
        <f>100*SUMIF('12pxv'!$E$39:$E$492,$A289,'12pxv'!W$39:W$492)/sub_peso!FK289</f>
        <v>-0.88</v>
      </c>
      <c r="FL289">
        <f>100*SUMIF('12pxv'!$E$39:$E$492,$A289,'12pxv'!X$39:X$492)/sub_peso!FL289</f>
        <v>-1.17</v>
      </c>
      <c r="FM289">
        <f>100*SUMIF('12pxv'!$E$39:$E$492,$A289,'12pxv'!Y$39:Y$492)/sub_peso!FM289</f>
        <v>-0.06</v>
      </c>
      <c r="FN289">
        <f>100*SUMIF('12pxv'!$E$39:$E$492,$A289,'12pxv'!Z$39:Z$492)/sub_peso!FN289</f>
        <v>-0.27</v>
      </c>
      <c r="FO289">
        <f>100*SUMIF('12pxv'!$E$39:$E$492,$A289,'12pxv'!AA$39:AA$492)/sub_peso!FO289</f>
        <v>0.9</v>
      </c>
      <c r="FP289">
        <f>100*SUMIF('12pxv'!$E$39:$E$492,$A289,'12pxv'!AB$39:AB$492)/sub_peso!FP289</f>
        <v>0.17000000000000004</v>
      </c>
      <c r="FQ289">
        <f>100*SUMIF('12pxv'!$E$39:$E$492,$A289,'12pxv'!AC$39:AC$492)/sub_peso!FQ289</f>
        <v>0.72</v>
      </c>
      <c r="FR289">
        <f>100*SUMIF('12pxv'!$E$39:$E$492,$A289,'12pxv'!AD$39:AD$492)/sub_peso!FR289</f>
        <v>0.99000000000000021</v>
      </c>
      <c r="FS289">
        <f>100*SUMIF('12pxv'!$E$39:$E$492,$A289,'12pxv'!AE$39:AE$492)/sub_peso!FS289</f>
        <v>-0.19</v>
      </c>
      <c r="FT289">
        <f>100*SUMIF('12pxv'!$E$39:$E$492,$A289,'12pxv'!AF$39:AF$492)/sub_peso!FT289</f>
        <v>0.76</v>
      </c>
      <c r="FU289">
        <f>100*SUMIF('12pxv'!$E$39:$E$492,$A289,'12pxv'!AG$39:AG$492)/sub_peso!FU289</f>
        <v>-0.19000000000000003</v>
      </c>
      <c r="FV289">
        <f>100*SUMIF('12pxv'!$E$39:$E$492,$A289,'12pxv'!AH$39:AH$492)/sub_peso!FV289</f>
        <v>0.9</v>
      </c>
      <c r="FW289">
        <f>100*SUMIF('12pxv'!$E$39:$E$492,$A289,'12pxv'!AI$39:AI$492)/sub_peso!FW289</f>
        <v>1.21</v>
      </c>
      <c r="FX289">
        <f>100*SUMIF('12pxv'!$E$39:$E$492,$A289,'12pxv'!AJ$39:AJ$492)/sub_peso!FX289</f>
        <v>0.9900000000000001</v>
      </c>
      <c r="FY289">
        <f>100*SUMIF('12pxv'!$E$39:$E$492,$A289,'12pxv'!AK$39:AK$492)/sub_peso!FY289</f>
        <v>0.56999999999999984</v>
      </c>
      <c r="FZ289">
        <f>100*SUMIF('12pxv'!$E$39:$E$492,$A289,'12pxv'!AL$39:AL$492)/sub_peso!FZ289</f>
        <v>0.35</v>
      </c>
      <c r="GA289">
        <f>100*SUMIF('12pxv'!$E$39:$E$492,$A289,'12pxv'!AM$39:AM$492)/sub_peso!GA289</f>
        <v>-0.88</v>
      </c>
      <c r="GB289">
        <f>100*SUMIF('12pxv'!$E$39:$E$492,$A289,'12pxv'!AN$39:AN$492)/sub_peso!GB289</f>
        <v>-0.1</v>
      </c>
    </row>
    <row r="290" spans="1:184" x14ac:dyDescent="0.25">
      <c r="A290" s="60">
        <v>7201052</v>
      </c>
      <c r="B290" s="56" t="s">
        <v>292</v>
      </c>
      <c r="C290" s="129">
        <v>0.09</v>
      </c>
      <c r="D290" s="129">
        <v>-1.1599999999999999</v>
      </c>
      <c r="E290" s="129">
        <v>0.74</v>
      </c>
      <c r="F290" s="129">
        <v>1.8099999999999998</v>
      </c>
      <c r="G290" s="129">
        <v>0.92</v>
      </c>
      <c r="H290" s="129">
        <v>-2.3199999999999998</v>
      </c>
      <c r="I290" s="129">
        <v>2.34</v>
      </c>
      <c r="J290" s="129">
        <v>-1.69</v>
      </c>
      <c r="K290" s="129">
        <v>0.11</v>
      </c>
      <c r="L290" s="129">
        <v>-0.79</v>
      </c>
      <c r="M290" s="129">
        <v>0.3</v>
      </c>
      <c r="N290" s="129">
        <v>1.04</v>
      </c>
      <c r="O290" s="129">
        <v>1.6999999999999997</v>
      </c>
      <c r="P290" s="129">
        <v>-0.71000000000000008</v>
      </c>
      <c r="Q290" s="129">
        <v>1.34</v>
      </c>
      <c r="R290" s="129">
        <v>0.89</v>
      </c>
      <c r="S290" s="129">
        <v>-0.25</v>
      </c>
      <c r="T290" s="129">
        <v>-0.28000000000000003</v>
      </c>
      <c r="U290" s="129">
        <v>0.87000000000000011</v>
      </c>
      <c r="V290" s="129">
        <v>-0.55000000000000004</v>
      </c>
      <c r="W290" s="129">
        <v>2.12</v>
      </c>
      <c r="X290" s="129">
        <v>0.18999999999999997</v>
      </c>
      <c r="Y290" s="129">
        <v>0.85</v>
      </c>
      <c r="Z290" s="129">
        <v>0.97</v>
      </c>
      <c r="AA290" s="129">
        <v>0.96</v>
      </c>
      <c r="AB290" s="129">
        <v>-0.3</v>
      </c>
      <c r="AC290" s="129">
        <v>0.5</v>
      </c>
      <c r="AD290" s="129">
        <v>-0.55000000000000004</v>
      </c>
      <c r="AE290" s="129">
        <v>0.74</v>
      </c>
      <c r="AF290" s="129">
        <v>1.7899999999999998</v>
      </c>
      <c r="AG290" s="129">
        <v>0.93</v>
      </c>
      <c r="AH290" s="129">
        <v>1.1200000000000001</v>
      </c>
      <c r="AI290" s="129">
        <v>0.1</v>
      </c>
      <c r="AJ290" s="129">
        <v>0.57999999999999996</v>
      </c>
      <c r="AK290" s="129">
        <v>0.2</v>
      </c>
      <c r="AL290" s="129">
        <v>1.8300000000000003</v>
      </c>
      <c r="AM290" s="129">
        <v>0.53</v>
      </c>
      <c r="AN290" s="129">
        <v>0.38</v>
      </c>
      <c r="AO290" s="129">
        <v>0.23000000000000004</v>
      </c>
      <c r="AP290" s="129">
        <v>0.28999999999999998</v>
      </c>
      <c r="AQ290" s="129">
        <v>1.26</v>
      </c>
      <c r="AR290" s="129">
        <v>0.97999999999999987</v>
      </c>
      <c r="AS290" s="129">
        <v>1.02</v>
      </c>
      <c r="AT290" s="129">
        <v>0.7</v>
      </c>
      <c r="AU290" s="129">
        <v>-0.81</v>
      </c>
      <c r="AV290" s="129">
        <v>1.52</v>
      </c>
      <c r="AW290" s="129">
        <v>1</v>
      </c>
      <c r="AX290" s="129">
        <v>1.29</v>
      </c>
      <c r="AY290" s="129">
        <v>0.37</v>
      </c>
      <c r="AZ290" s="129">
        <v>0.32</v>
      </c>
      <c r="BA290" s="129">
        <v>0.83999999999999986</v>
      </c>
      <c r="BB290" s="129">
        <v>0.31</v>
      </c>
      <c r="BC290" s="129">
        <v>0.22999999999999998</v>
      </c>
      <c r="BD290" s="129">
        <v>2.02</v>
      </c>
      <c r="BE290" s="129">
        <v>-0.19</v>
      </c>
      <c r="BF290" s="129">
        <v>1.1599999999999999</v>
      </c>
      <c r="BG290" s="129">
        <v>-0.19</v>
      </c>
      <c r="BH290" s="129">
        <v>-0.1</v>
      </c>
      <c r="BI290" s="129">
        <v>0.64</v>
      </c>
      <c r="BJ290" s="129">
        <v>0.87</v>
      </c>
      <c r="BK290" s="129">
        <v>0.26</v>
      </c>
      <c r="BL290" s="129">
        <v>1.9299999999999997</v>
      </c>
      <c r="BM290" s="129">
        <v>-0.7400000000000001</v>
      </c>
      <c r="BN290" s="129">
        <v>0.37</v>
      </c>
      <c r="BO290" s="129">
        <v>-0.42</v>
      </c>
      <c r="BP290" s="129">
        <v>0.86</v>
      </c>
      <c r="BQ290" s="129">
        <v>0.19000000000000003</v>
      </c>
      <c r="BR290" s="129">
        <v>0.65</v>
      </c>
      <c r="BS290" s="129">
        <v>-0.34</v>
      </c>
      <c r="BT290" s="129">
        <v>0.09</v>
      </c>
      <c r="BU290" s="129">
        <v>0.96</v>
      </c>
      <c r="BV290" s="129">
        <v>1.57</v>
      </c>
      <c r="BW290" s="129">
        <v>-0.79</v>
      </c>
      <c r="BX290" s="129">
        <v>-0.59</v>
      </c>
      <c r="BY290" s="129">
        <v>1.23</v>
      </c>
      <c r="BZ290" s="129">
        <v>0.54</v>
      </c>
      <c r="CA290" s="129">
        <v>0.52</v>
      </c>
      <c r="CB290" s="129">
        <v>0.69</v>
      </c>
      <c r="CC290" s="129">
        <v>-0.06</v>
      </c>
      <c r="CD290" s="129">
        <v>-0.84</v>
      </c>
      <c r="CE290" s="129">
        <v>0.34</v>
      </c>
      <c r="CF290" s="129">
        <v>-0.7</v>
      </c>
      <c r="CG290" s="129">
        <v>-0.73</v>
      </c>
      <c r="CH290" s="129">
        <v>1.45</v>
      </c>
      <c r="CI290" s="129">
        <v>-0.15</v>
      </c>
      <c r="CJ290" s="129">
        <v>-0.11</v>
      </c>
      <c r="CK290" s="129">
        <v>2.4299999999999997</v>
      </c>
      <c r="CL290" s="129">
        <v>1.24</v>
      </c>
      <c r="CM290" s="129">
        <v>0.21</v>
      </c>
      <c r="CN290" s="129">
        <v>1.88</v>
      </c>
      <c r="CO290" s="129">
        <v>-0.08</v>
      </c>
      <c r="CP290" s="129">
        <v>-0.23</v>
      </c>
      <c r="CQ290" s="129">
        <v>0.28000000000000003</v>
      </c>
      <c r="CR290" s="129">
        <v>-0.18</v>
      </c>
      <c r="CS290" s="129">
        <v>1.08</v>
      </c>
      <c r="CT290" s="129">
        <v>-0.25</v>
      </c>
      <c r="CU290" s="129">
        <v>0.28000000000000003</v>
      </c>
      <c r="CV290" s="129">
        <v>-1.03</v>
      </c>
      <c r="CW290" s="129">
        <v>-0.49000000000000005</v>
      </c>
      <c r="CX290" s="129">
        <v>-0.87</v>
      </c>
      <c r="CY290" s="129">
        <v>0.39</v>
      </c>
      <c r="CZ290" s="129">
        <v>-0.13000000000000003</v>
      </c>
      <c r="DA290" s="129">
        <v>-0.66</v>
      </c>
      <c r="DB290" s="129">
        <v>-0.24000000000000002</v>
      </c>
      <c r="DC290" s="129">
        <v>-0.28999999999999998</v>
      </c>
      <c r="DD290" s="129">
        <v>0.32</v>
      </c>
      <c r="DE290" s="129">
        <v>0.43</v>
      </c>
      <c r="DF290" s="129">
        <v>-0.15</v>
      </c>
      <c r="DG290" s="129">
        <v>1.8599999999999999</v>
      </c>
      <c r="DH290" s="129">
        <v>1.18</v>
      </c>
      <c r="DI290" s="129">
        <v>-0.62</v>
      </c>
      <c r="DJ290" s="129">
        <v>0.57999999999999996</v>
      </c>
      <c r="DK290" s="129">
        <v>-0.6100000000000001</v>
      </c>
      <c r="DL290" s="129">
        <v>-0.23</v>
      </c>
      <c r="DM290" s="129">
        <v>0.7</v>
      </c>
      <c r="DN290" s="129">
        <v>-0.52</v>
      </c>
      <c r="DO290" s="129">
        <v>0.26</v>
      </c>
      <c r="DP290" s="129">
        <v>-0.49999999999999994</v>
      </c>
      <c r="DQ290" s="129">
        <v>0.44</v>
      </c>
      <c r="DR290" s="129">
        <v>1.1499999999999999</v>
      </c>
      <c r="DS290" s="129">
        <v>-1.0200000000000002</v>
      </c>
      <c r="DT290" s="129">
        <v>0.52</v>
      </c>
      <c r="DU290" s="129">
        <v>-0.66</v>
      </c>
      <c r="DV290" s="129">
        <v>2.6600000000000006</v>
      </c>
      <c r="DW290" s="129">
        <v>-0.95999999999999974</v>
      </c>
      <c r="DX290" s="129">
        <v>-0.41</v>
      </c>
      <c r="DY290" s="129">
        <v>0.66</v>
      </c>
      <c r="DZ290" s="129">
        <v>0.18</v>
      </c>
      <c r="EA290" s="129">
        <v>0.37999999999999995</v>
      </c>
      <c r="EB290" s="129">
        <v>0.59</v>
      </c>
      <c r="EC290" s="129">
        <v>0.98</v>
      </c>
      <c r="ED290" s="129">
        <v>0.49999999999999994</v>
      </c>
      <c r="EE290" s="129">
        <v>0.6</v>
      </c>
      <c r="EF290" s="129">
        <v>1.34</v>
      </c>
      <c r="EG290" s="129">
        <v>1.08</v>
      </c>
      <c r="EH290" s="129">
        <v>1.1200000000000001</v>
      </c>
      <c r="EI290" s="129">
        <v>-0.18</v>
      </c>
      <c r="EJ290" s="129">
        <v>0.43</v>
      </c>
      <c r="EK290" s="129">
        <v>0.53</v>
      </c>
      <c r="EL290" s="129">
        <v>0.44</v>
      </c>
      <c r="EM290" s="129">
        <v>0.87</v>
      </c>
      <c r="EN290" s="129">
        <v>1.01</v>
      </c>
      <c r="EO290" s="129">
        <v>-1.06</v>
      </c>
      <c r="EP290" s="129">
        <v>0.44</v>
      </c>
      <c r="EQ290" s="129">
        <v>0.83</v>
      </c>
      <c r="ER290" s="129">
        <v>0.04</v>
      </c>
      <c r="ES290" s="129">
        <v>0.94</v>
      </c>
      <c r="ET290" s="129">
        <v>1.68</v>
      </c>
      <c r="EU290" s="129">
        <v>-0.38</v>
      </c>
      <c r="EV290">
        <f>100*SUMIF('12pxv'!$E$39:$E$492,$A290,'12pxv'!H$39:H$492)/sub_peso!EV290</f>
        <v>0.3</v>
      </c>
      <c r="EW290">
        <f>100*SUMIF('12pxv'!$E$39:$E$492,$A290,'12pxv'!I$39:I$492)/sub_peso!EW290</f>
        <v>0.28000000000000003</v>
      </c>
      <c r="EX290">
        <f>100*SUMIF('12pxv'!$E$39:$E$492,$A290,'12pxv'!J$39:J$492)/sub_peso!EX290</f>
        <v>1.0900000000000001</v>
      </c>
      <c r="EY290">
        <f>100*SUMIF('12pxv'!$E$39:$E$492,$A290,'12pxv'!K$39:K$492)/sub_peso!EY290</f>
        <v>0.61</v>
      </c>
      <c r="EZ290">
        <f>100*SUMIF('12pxv'!$E$39:$E$492,$A290,'12pxv'!L$39:L$492)/sub_peso!EZ290</f>
        <v>0.91</v>
      </c>
      <c r="FA290">
        <f>100*SUMIF('12pxv'!$E$39:$E$492,$A290,'12pxv'!M$39:M$492)/sub_peso!FA290</f>
        <v>0.33</v>
      </c>
      <c r="FB290">
        <f>100*SUMIF('12pxv'!$E$39:$E$492,$A290,'12pxv'!N$39:N$492)/sub_peso!FB290</f>
        <v>-6.0000000000000005E-2</v>
      </c>
      <c r="FC290">
        <f>100*SUMIF('12pxv'!$E$39:$E$492,$A290,'12pxv'!O$39:O$492)/sub_peso!FC290</f>
        <v>-0.3</v>
      </c>
      <c r="FD290">
        <f>100*SUMIF('12pxv'!$E$39:$E$492,$A290,'12pxv'!P$39:P$492)/sub_peso!FD290</f>
        <v>1.25</v>
      </c>
      <c r="FE290">
        <f>100*SUMIF('12pxv'!$E$39:$E$492,$A290,'12pxv'!Q$39:Q$492)/sub_peso!FE290</f>
        <v>2.0699999999999998</v>
      </c>
      <c r="FF290">
        <f>100*SUMIF('12pxv'!$E$39:$E$492,$A290,'12pxv'!R$39:R$492)/sub_peso!FF290</f>
        <v>-1.1599999999999999</v>
      </c>
      <c r="FG290">
        <f>100*SUMIF('12pxv'!$E$39:$E$492,$A290,'12pxv'!S$39:S$492)/sub_peso!FG290</f>
        <v>0.6</v>
      </c>
      <c r="FH290">
        <f>100*SUMIF('12pxv'!$E$39:$E$492,$A290,'12pxv'!T$39:T$492)/sub_peso!FH290</f>
        <v>0.13</v>
      </c>
      <c r="FI290">
        <f>100*SUMIF('12pxv'!$E$39:$E$492,$A290,'12pxv'!U$39:U$492)/sub_peso!FI290</f>
        <v>-0.09</v>
      </c>
      <c r="FJ290">
        <f>100*SUMIF('12pxv'!$E$39:$E$492,$A290,'12pxv'!V$39:V$492)/sub_peso!FJ290</f>
        <v>0.33</v>
      </c>
      <c r="FK290">
        <f>100*SUMIF('12pxv'!$E$39:$E$492,$A290,'12pxv'!W$39:W$492)/sub_peso!FK290</f>
        <v>1.24</v>
      </c>
      <c r="FL290">
        <f>100*SUMIF('12pxv'!$E$39:$E$492,$A290,'12pxv'!X$39:X$492)/sub_peso!FL290</f>
        <v>0.5</v>
      </c>
      <c r="FM290">
        <f>100*SUMIF('12pxv'!$E$39:$E$492,$A290,'12pxv'!Y$39:Y$492)/sub_peso!FM290</f>
        <v>0.35</v>
      </c>
      <c r="FN290">
        <f>100*SUMIF('12pxv'!$E$39:$E$492,$A290,'12pxv'!Z$39:Z$492)/sub_peso!FN290</f>
        <v>1.7599999999999998</v>
      </c>
      <c r="FO290">
        <f>100*SUMIF('12pxv'!$E$39:$E$492,$A290,'12pxv'!AA$39:AA$492)/sub_peso!FO290</f>
        <v>1.4100000000000001</v>
      </c>
      <c r="FP290">
        <f>100*SUMIF('12pxv'!$E$39:$E$492,$A290,'12pxv'!AB$39:AB$492)/sub_peso!FP290</f>
        <v>-0.59</v>
      </c>
      <c r="FQ290">
        <f>100*SUMIF('12pxv'!$E$39:$E$492,$A290,'12pxv'!AC$39:AC$492)/sub_peso!FQ290</f>
        <v>-0.33</v>
      </c>
      <c r="FR290">
        <f>100*SUMIF('12pxv'!$E$39:$E$492,$A290,'12pxv'!AD$39:AD$492)/sub_peso!FR290</f>
        <v>-1.19</v>
      </c>
      <c r="FS290">
        <f>100*SUMIF('12pxv'!$E$39:$E$492,$A290,'12pxv'!AE$39:AE$492)/sub_peso!FS290</f>
        <v>0</v>
      </c>
      <c r="FT290">
        <f>100*SUMIF('12pxv'!$E$39:$E$492,$A290,'12pxv'!AF$39:AF$492)/sub_peso!FT290</f>
        <v>0.37</v>
      </c>
      <c r="FU290">
        <f>100*SUMIF('12pxv'!$E$39:$E$492,$A290,'12pxv'!AG$39:AG$492)/sub_peso!FU290</f>
        <v>-0.45999999999999996</v>
      </c>
      <c r="FV290">
        <f>100*SUMIF('12pxv'!$E$39:$E$492,$A290,'12pxv'!AH$39:AH$492)/sub_peso!FV290</f>
        <v>0.06</v>
      </c>
      <c r="FW290">
        <f>100*SUMIF('12pxv'!$E$39:$E$492,$A290,'12pxv'!AI$39:AI$492)/sub_peso!FW290</f>
        <v>-1.28</v>
      </c>
      <c r="FX290">
        <f>100*SUMIF('12pxv'!$E$39:$E$492,$A290,'12pxv'!AJ$39:AJ$492)/sub_peso!FX290</f>
        <v>1.5</v>
      </c>
      <c r="FY290">
        <f>100*SUMIF('12pxv'!$E$39:$E$492,$A290,'12pxv'!AK$39:AK$492)/sub_peso!FY290</f>
        <v>-0.28000000000000003</v>
      </c>
      <c r="FZ290">
        <f>100*SUMIF('12pxv'!$E$39:$E$492,$A290,'12pxv'!AL$39:AL$492)/sub_peso!FZ290</f>
        <v>-0.01</v>
      </c>
      <c r="GA290">
        <f>100*SUMIF('12pxv'!$E$39:$E$492,$A290,'12pxv'!AM$39:AM$492)/sub_peso!GA290</f>
        <v>1.31</v>
      </c>
      <c r="GB290">
        <f>100*SUMIF('12pxv'!$E$39:$E$492,$A290,'12pxv'!AN$39:AN$492)/sub_peso!GB290</f>
        <v>0.06</v>
      </c>
    </row>
    <row r="291" spans="1:184" x14ac:dyDescent="0.25">
      <c r="A291" s="60">
        <v>7201054</v>
      </c>
      <c r="B291" s="56" t="s">
        <v>293</v>
      </c>
      <c r="C291" s="129">
        <v>0.51</v>
      </c>
      <c r="D291" s="129">
        <v>-0.40999999999999992</v>
      </c>
      <c r="E291" s="129">
        <v>-0.14000000000000001</v>
      </c>
      <c r="F291" s="129">
        <v>0.62</v>
      </c>
      <c r="G291" s="129">
        <v>1.06</v>
      </c>
      <c r="H291" s="129">
        <v>0.59</v>
      </c>
      <c r="I291" s="129">
        <v>0.60999999999999988</v>
      </c>
      <c r="J291" s="129">
        <v>-1.38</v>
      </c>
      <c r="K291" s="129">
        <v>1.35</v>
      </c>
      <c r="L291" s="129">
        <v>1.88</v>
      </c>
      <c r="M291" s="129">
        <v>-0.18000000000000002</v>
      </c>
      <c r="N291" s="129">
        <v>-0.56000000000000005</v>
      </c>
      <c r="O291" s="129">
        <v>1.76</v>
      </c>
      <c r="P291" s="129">
        <v>0.47</v>
      </c>
      <c r="Q291" s="129">
        <v>1.1100000000000001</v>
      </c>
      <c r="R291" s="129">
        <v>0.17</v>
      </c>
      <c r="S291" s="129">
        <v>0.89</v>
      </c>
      <c r="T291" s="129">
        <v>1.5</v>
      </c>
      <c r="U291" s="129">
        <v>1.19</v>
      </c>
      <c r="V291" s="129">
        <v>0.47999999999999993</v>
      </c>
      <c r="W291" s="129">
        <v>2.12</v>
      </c>
      <c r="X291" s="129">
        <v>0.61</v>
      </c>
      <c r="Y291" s="129">
        <v>0.59</v>
      </c>
      <c r="Z291" s="129">
        <v>-0.54</v>
      </c>
      <c r="AA291" s="129">
        <v>1.93</v>
      </c>
      <c r="AB291" s="129">
        <v>0.83</v>
      </c>
      <c r="AC291" s="129">
        <v>1.03</v>
      </c>
      <c r="AD291" s="129">
        <v>0.35</v>
      </c>
      <c r="AE291" s="129">
        <v>-0.11000000000000001</v>
      </c>
      <c r="AF291" s="129">
        <v>-0.16000000000000003</v>
      </c>
      <c r="AG291" s="129">
        <v>-0.37000000000000005</v>
      </c>
      <c r="AH291" s="129">
        <v>0</v>
      </c>
      <c r="AI291" s="129">
        <v>0.9</v>
      </c>
      <c r="AJ291" s="129">
        <v>0.43</v>
      </c>
      <c r="AK291" s="129">
        <v>2.2999999999999998</v>
      </c>
      <c r="AL291" s="129">
        <v>-0.54</v>
      </c>
      <c r="AM291" s="129">
        <v>0.42000000000000004</v>
      </c>
      <c r="AN291" s="129">
        <v>0.41</v>
      </c>
      <c r="AO291" s="129">
        <v>0.14000000000000001</v>
      </c>
      <c r="AP291" s="129">
        <v>-0.51</v>
      </c>
      <c r="AQ291" s="129">
        <v>0.95</v>
      </c>
      <c r="AR291" s="129">
        <v>0.12</v>
      </c>
      <c r="AS291" s="129">
        <v>1.06</v>
      </c>
      <c r="AT291" s="129">
        <v>1.63</v>
      </c>
      <c r="AU291" s="129">
        <v>0.20999999999999996</v>
      </c>
      <c r="AV291" s="129">
        <v>0.28999999999999998</v>
      </c>
      <c r="AW291" s="129">
        <v>1.03</v>
      </c>
      <c r="AX291" s="129">
        <v>-1.04</v>
      </c>
      <c r="AY291" s="129">
        <v>0.78</v>
      </c>
      <c r="AZ291" s="129">
        <v>0.54</v>
      </c>
      <c r="BA291" s="129">
        <v>0.26</v>
      </c>
      <c r="BB291" s="129">
        <v>0.52</v>
      </c>
      <c r="BC291" s="129">
        <v>0.49000000000000005</v>
      </c>
      <c r="BD291" s="129">
        <v>3.05</v>
      </c>
      <c r="BE291" s="129">
        <v>-0.28000000000000003</v>
      </c>
      <c r="BF291" s="129">
        <v>0.02</v>
      </c>
      <c r="BG291" s="129">
        <v>2.9700000000000006</v>
      </c>
      <c r="BH291" s="129">
        <v>-0.06</v>
      </c>
      <c r="BI291" s="129">
        <v>0.49</v>
      </c>
      <c r="BJ291" s="129">
        <v>0.74</v>
      </c>
      <c r="BK291" s="129">
        <v>1</v>
      </c>
      <c r="BL291" s="129">
        <v>0.7400000000000001</v>
      </c>
      <c r="BM291" s="129">
        <v>0.73</v>
      </c>
      <c r="BN291" s="129">
        <v>0.14000000000000001</v>
      </c>
      <c r="BO291" s="129">
        <v>0.67000000000000015</v>
      </c>
      <c r="BP291" s="129">
        <v>1.53</v>
      </c>
      <c r="BQ291" s="129">
        <v>0.69</v>
      </c>
      <c r="BR291" s="129">
        <v>0.05</v>
      </c>
      <c r="BS291" s="129">
        <v>0.28999999999999998</v>
      </c>
      <c r="BT291" s="129">
        <v>0.08</v>
      </c>
      <c r="BU291" s="129">
        <v>0.43000000000000005</v>
      </c>
      <c r="BV291" s="129">
        <v>-0.08</v>
      </c>
      <c r="BW291" s="129">
        <v>1.2599999999999998</v>
      </c>
      <c r="BX291" s="129">
        <v>0.39999999999999997</v>
      </c>
      <c r="BY291" s="129">
        <v>1.4699999999999998</v>
      </c>
      <c r="BZ291" s="129">
        <v>0.71</v>
      </c>
      <c r="CA291" s="129">
        <v>2.5400000000000005</v>
      </c>
      <c r="CB291" s="129">
        <v>-0.52</v>
      </c>
      <c r="CC291" s="129">
        <v>-0.74</v>
      </c>
      <c r="CD291" s="129">
        <v>0.24</v>
      </c>
      <c r="CE291" s="129">
        <v>0.11</v>
      </c>
      <c r="CF291" s="129">
        <v>3.2</v>
      </c>
      <c r="CG291" s="129">
        <v>-0.1</v>
      </c>
      <c r="CH291" s="129">
        <v>-0.33</v>
      </c>
      <c r="CI291" s="129">
        <v>1.24</v>
      </c>
      <c r="CJ291" s="129">
        <v>0.91</v>
      </c>
      <c r="CK291" s="129">
        <v>1.2700000000000002</v>
      </c>
      <c r="CL291" s="129">
        <v>0.95</v>
      </c>
      <c r="CM291" s="129">
        <v>1.35</v>
      </c>
      <c r="CN291" s="129">
        <v>0.36999999999999994</v>
      </c>
      <c r="CO291" s="129">
        <v>-0.45999999999999996</v>
      </c>
      <c r="CP291" s="129">
        <v>1.6</v>
      </c>
      <c r="CQ291" s="129">
        <v>1.35</v>
      </c>
      <c r="CR291" s="129">
        <v>2.15</v>
      </c>
      <c r="CS291" s="129">
        <v>-3.5000000000000004</v>
      </c>
      <c r="CT291" s="129">
        <v>-0.03</v>
      </c>
      <c r="CU291" s="129">
        <v>2.0499999999999994</v>
      </c>
      <c r="CV291" s="129">
        <v>0.96</v>
      </c>
      <c r="CW291" s="129">
        <v>0.75</v>
      </c>
      <c r="CX291" s="129">
        <v>-1.43</v>
      </c>
      <c r="CY291" s="129">
        <v>2.3199999999999998</v>
      </c>
      <c r="CZ291" s="129">
        <v>-0.41</v>
      </c>
      <c r="DA291" s="129">
        <v>-1.0899999999999999</v>
      </c>
      <c r="DB291" s="129">
        <v>0.77</v>
      </c>
      <c r="DC291" s="129">
        <v>0.22000000000000003</v>
      </c>
      <c r="DD291" s="129">
        <v>-0.26</v>
      </c>
      <c r="DE291" s="129">
        <v>-1.02</v>
      </c>
      <c r="DF291" s="129">
        <v>0.86999999999999988</v>
      </c>
      <c r="DG291" s="129">
        <v>-0.17</v>
      </c>
      <c r="DH291" s="129">
        <v>0.57999999999999996</v>
      </c>
      <c r="DI291" s="129">
        <v>1.4800000000000002</v>
      </c>
      <c r="DJ291" s="129">
        <v>-2.06</v>
      </c>
      <c r="DK291" s="129">
        <v>-2.2799999999999998</v>
      </c>
      <c r="DL291" s="129">
        <v>0.5</v>
      </c>
      <c r="DM291" s="129">
        <v>-0.19</v>
      </c>
      <c r="DN291" s="129">
        <v>1.72</v>
      </c>
      <c r="DO291" s="129">
        <v>-0.78999999999999992</v>
      </c>
      <c r="DP291" s="129">
        <v>0.91999999999999993</v>
      </c>
      <c r="DQ291" s="129">
        <v>-0.69</v>
      </c>
      <c r="DR291" s="129">
        <v>-0.14000000000000001</v>
      </c>
      <c r="DS291" s="129">
        <v>1.26</v>
      </c>
      <c r="DT291" s="129">
        <v>-0.76</v>
      </c>
      <c r="DU291" s="129">
        <v>-0.95</v>
      </c>
      <c r="DV291" s="129">
        <v>1.6100000000000003</v>
      </c>
      <c r="DW291" s="129">
        <v>2.29</v>
      </c>
      <c r="DX291" s="129">
        <v>2.5</v>
      </c>
      <c r="DY291" s="129">
        <v>-0.61999999999999988</v>
      </c>
      <c r="DZ291" s="129">
        <v>0.57999999999999996</v>
      </c>
      <c r="EA291" s="129">
        <v>1.61</v>
      </c>
      <c r="EB291" s="129">
        <v>1.27</v>
      </c>
      <c r="EC291" s="129">
        <v>-0.01</v>
      </c>
      <c r="ED291" s="129">
        <v>-0.08</v>
      </c>
      <c r="EE291" s="129">
        <v>0.6</v>
      </c>
      <c r="EF291" s="129">
        <v>-1.19</v>
      </c>
      <c r="EG291" s="129">
        <v>-0.14999999999999997</v>
      </c>
      <c r="EH291" s="129">
        <v>0.20999999999999996</v>
      </c>
      <c r="EI291" s="129">
        <v>0.46</v>
      </c>
      <c r="EJ291" s="129">
        <v>1.62</v>
      </c>
      <c r="EK291" s="129">
        <v>2.33</v>
      </c>
      <c r="EL291" s="129">
        <v>-0.3</v>
      </c>
      <c r="EM291" s="129">
        <v>0.3</v>
      </c>
      <c r="EN291" s="129">
        <v>0.45</v>
      </c>
      <c r="EO291" s="129">
        <v>0.70000000000000007</v>
      </c>
      <c r="EP291" s="129">
        <v>-0.94999999999999973</v>
      </c>
      <c r="EQ291" s="129">
        <v>0.59</v>
      </c>
      <c r="ER291" s="129">
        <v>1.39</v>
      </c>
      <c r="ES291" s="129">
        <v>-0.65</v>
      </c>
      <c r="ET291" s="129">
        <v>-0.32</v>
      </c>
      <c r="EU291" s="129">
        <v>0.69</v>
      </c>
      <c r="EV291">
        <f>100*SUMIF('12pxv'!$E$39:$E$492,$A291,'12pxv'!H$39:H$492)/sub_peso!EV291</f>
        <v>0.92</v>
      </c>
      <c r="EW291">
        <f>100*SUMIF('12pxv'!$E$39:$E$492,$A291,'12pxv'!I$39:I$492)/sub_peso!EW291</f>
        <v>1.18</v>
      </c>
      <c r="EX291">
        <f>100*SUMIF('12pxv'!$E$39:$E$492,$A291,'12pxv'!J$39:J$492)/sub_peso!EX291</f>
        <v>2.0299999999999998</v>
      </c>
      <c r="EY291">
        <f>100*SUMIF('12pxv'!$E$39:$E$492,$A291,'12pxv'!K$39:K$492)/sub_peso!EY291</f>
        <v>0.97</v>
      </c>
      <c r="EZ291">
        <f>100*SUMIF('12pxv'!$E$39:$E$492,$A291,'12pxv'!L$39:L$492)/sub_peso!EZ291</f>
        <v>-0.4</v>
      </c>
      <c r="FA291">
        <f>100*SUMIF('12pxv'!$E$39:$E$492,$A291,'12pxv'!M$39:M$492)/sub_peso!FA291</f>
        <v>-1.32</v>
      </c>
      <c r="FB291">
        <f>100*SUMIF('12pxv'!$E$39:$E$492,$A291,'12pxv'!N$39:N$492)/sub_peso!FB291</f>
        <v>-0.18</v>
      </c>
      <c r="FC291">
        <f>100*SUMIF('12pxv'!$E$39:$E$492,$A291,'12pxv'!O$39:O$492)/sub_peso!FC291</f>
        <v>-0.77</v>
      </c>
      <c r="FD291">
        <f>100*SUMIF('12pxv'!$E$39:$E$492,$A291,'12pxv'!P$39:P$492)/sub_peso!FD291</f>
        <v>0.76</v>
      </c>
      <c r="FE291">
        <f>100*SUMIF('12pxv'!$E$39:$E$492,$A291,'12pxv'!Q$39:Q$492)/sub_peso!FE291</f>
        <v>-1.64</v>
      </c>
      <c r="FF291">
        <f>100*SUMIF('12pxv'!$E$39:$E$492,$A291,'12pxv'!R$39:R$492)/sub_peso!FF291</f>
        <v>3.34</v>
      </c>
      <c r="FG291">
        <f>100*SUMIF('12pxv'!$E$39:$E$492,$A291,'12pxv'!S$39:S$492)/sub_peso!FG291</f>
        <v>1.63</v>
      </c>
      <c r="FH291">
        <f>100*SUMIF('12pxv'!$E$39:$E$492,$A291,'12pxv'!T$39:T$492)/sub_peso!FH291</f>
        <v>1.71</v>
      </c>
      <c r="FI291">
        <f>100*SUMIF('12pxv'!$E$39:$E$492,$A291,'12pxv'!U$39:U$492)/sub_peso!FI291</f>
        <v>-0.22</v>
      </c>
      <c r="FJ291">
        <f>100*SUMIF('12pxv'!$E$39:$E$492,$A291,'12pxv'!V$39:V$492)/sub_peso!FJ291</f>
        <v>1.38</v>
      </c>
      <c r="FK291">
        <f>100*SUMIF('12pxv'!$E$39:$E$492,$A291,'12pxv'!W$39:W$492)/sub_peso!FK291</f>
        <v>1.2</v>
      </c>
      <c r="FL291">
        <f>100*SUMIF('12pxv'!$E$39:$E$492,$A291,'12pxv'!X$39:X$492)/sub_peso!FL291</f>
        <v>0.78000000000000014</v>
      </c>
      <c r="FM291">
        <f>100*SUMIF('12pxv'!$E$39:$E$492,$A291,'12pxv'!Y$39:Y$492)/sub_peso!FM291</f>
        <v>0.32</v>
      </c>
      <c r="FN291">
        <f>100*SUMIF('12pxv'!$E$39:$E$492,$A291,'12pxv'!Z$39:Z$492)/sub_peso!FN291</f>
        <v>0.66999999999999993</v>
      </c>
      <c r="FO291">
        <f>100*SUMIF('12pxv'!$E$39:$E$492,$A291,'12pxv'!AA$39:AA$492)/sub_peso!FO291</f>
        <v>0.56999999999999995</v>
      </c>
      <c r="FP291">
        <f>100*SUMIF('12pxv'!$E$39:$E$492,$A291,'12pxv'!AB$39:AB$492)/sub_peso!FP291</f>
        <v>0.64</v>
      </c>
      <c r="FQ291">
        <f>100*SUMIF('12pxv'!$E$39:$E$492,$A291,'12pxv'!AC$39:AC$492)/sub_peso!FQ291</f>
        <v>-1.1200000000000001</v>
      </c>
      <c r="FR291">
        <f>100*SUMIF('12pxv'!$E$39:$E$492,$A291,'12pxv'!AD$39:AD$492)/sub_peso!FR291</f>
        <v>0.23</v>
      </c>
      <c r="FS291">
        <f>100*SUMIF('12pxv'!$E$39:$E$492,$A291,'12pxv'!AE$39:AE$492)/sub_peso!FS291</f>
        <v>0.38</v>
      </c>
      <c r="FT291">
        <f>100*SUMIF('12pxv'!$E$39:$E$492,$A291,'12pxv'!AF$39:AF$492)/sub_peso!FT291</f>
        <v>0.35</v>
      </c>
      <c r="FU291">
        <f>100*SUMIF('12pxv'!$E$39:$E$492,$A291,'12pxv'!AG$39:AG$492)/sub_peso!FU291</f>
        <v>1.3</v>
      </c>
      <c r="FV291">
        <f>100*SUMIF('12pxv'!$E$39:$E$492,$A291,'12pxv'!AH$39:AH$492)/sub_peso!FV291</f>
        <v>0.83</v>
      </c>
      <c r="FW291">
        <f>100*SUMIF('12pxv'!$E$39:$E$492,$A291,'12pxv'!AI$39:AI$492)/sub_peso!FW291</f>
        <v>1.26</v>
      </c>
      <c r="FX291">
        <f>100*SUMIF('12pxv'!$E$39:$E$492,$A291,'12pxv'!AJ$39:AJ$492)/sub_peso!FX291</f>
        <v>5.9999999999999991E-2</v>
      </c>
      <c r="FY291">
        <f>100*SUMIF('12pxv'!$E$39:$E$492,$A291,'12pxv'!AK$39:AK$492)/sub_peso!FY291</f>
        <v>1.01</v>
      </c>
      <c r="FZ291">
        <f>100*SUMIF('12pxv'!$E$39:$E$492,$A291,'12pxv'!AL$39:AL$492)/sub_peso!FZ291</f>
        <v>0.09</v>
      </c>
      <c r="GA291">
        <f>100*SUMIF('12pxv'!$E$39:$E$492,$A291,'12pxv'!AM$39:AM$492)/sub_peso!GA291</f>
        <v>-0.84</v>
      </c>
      <c r="GB291">
        <f>100*SUMIF('12pxv'!$E$39:$E$492,$A291,'12pxv'!AN$39:AN$492)/sub_peso!GB291</f>
        <v>0.51</v>
      </c>
    </row>
    <row r="292" spans="1:184" x14ac:dyDescent="0.25">
      <c r="A292" s="60">
        <v>7201063</v>
      </c>
      <c r="B292" s="56" t="s">
        <v>294</v>
      </c>
      <c r="C292" s="129">
        <v>0</v>
      </c>
      <c r="D292" s="129">
        <v>0</v>
      </c>
      <c r="E292" s="129">
        <v>0</v>
      </c>
      <c r="F292" s="129">
        <v>-0.35301791958041956</v>
      </c>
      <c r="G292" s="129">
        <v>8.1531990259021483E-2</v>
      </c>
      <c r="H292" s="129">
        <v>2.7359288097886538E-2</v>
      </c>
      <c r="I292" s="129">
        <v>0.15313031795790413</v>
      </c>
      <c r="J292" s="129">
        <v>5.7950324457373012E-2</v>
      </c>
      <c r="K292" s="129">
        <v>6.3326608383770452E-2</v>
      </c>
      <c r="L292" s="129">
        <v>-2.033745781777278E-2</v>
      </c>
      <c r="M292" s="129">
        <v>6.9801980198019795E-2</v>
      </c>
      <c r="N292" s="129">
        <v>0.15941865705272645</v>
      </c>
      <c r="O292" s="129">
        <v>1.0668045714285714</v>
      </c>
      <c r="P292" s="129">
        <v>-0.50476975945017188</v>
      </c>
      <c r="Q292" s="129">
        <v>2.4016620498614954E-2</v>
      </c>
      <c r="R292" s="129">
        <v>2.2742606284658042E-2</v>
      </c>
      <c r="S292" s="129">
        <v>0</v>
      </c>
      <c r="T292" s="129">
        <v>5.0816231343283587E-3</v>
      </c>
      <c r="U292" s="129">
        <v>5.3820909517112046E-3</v>
      </c>
      <c r="V292" s="129">
        <v>0</v>
      </c>
      <c r="W292" s="129">
        <v>0</v>
      </c>
      <c r="X292" s="129">
        <v>9.7186311787072252E-2</v>
      </c>
      <c r="Y292" s="129">
        <v>0</v>
      </c>
      <c r="Z292" s="129">
        <v>8.6673058485139023E-2</v>
      </c>
      <c r="AA292" s="129">
        <v>-8.1679204076680421E-3</v>
      </c>
      <c r="AB292" s="129">
        <v>1.3608600048863915E-2</v>
      </c>
      <c r="AC292" s="129">
        <v>1.0896619304262615E-2</v>
      </c>
      <c r="AD292" s="129">
        <v>1.2266666666666664E-2</v>
      </c>
      <c r="AE292" s="129">
        <v>1.4016413827406118E-2</v>
      </c>
      <c r="AF292" s="129">
        <v>1.0950950950950951E-2</v>
      </c>
      <c r="AG292" s="129">
        <v>8.2394366197183107E-3</v>
      </c>
      <c r="AH292" s="129">
        <v>-8.2403433476394821E-3</v>
      </c>
      <c r="AI292" s="129">
        <v>0.31047739969527682</v>
      </c>
      <c r="AJ292" s="129">
        <v>2.1007653061224488E-2</v>
      </c>
      <c r="AK292" s="129">
        <v>-0.21992842535787319</v>
      </c>
      <c r="AL292" s="129">
        <v>2.7630563416516599E-3</v>
      </c>
      <c r="AM292" s="129">
        <v>1.3820926600728789E-3</v>
      </c>
      <c r="AN292" s="129">
        <v>8.0099580712788263E-2</v>
      </c>
      <c r="AO292" s="129">
        <v>1.9451621407856581E-2</v>
      </c>
      <c r="AP292" s="129">
        <v>0.33527636849132175</v>
      </c>
      <c r="AQ292" s="129">
        <v>5.963815789473683E-2</v>
      </c>
      <c r="AR292" s="129">
        <v>3.4247341913822046E-2</v>
      </c>
      <c r="AS292" s="129">
        <v>1.8587360594795543E-2</v>
      </c>
      <c r="AT292" s="129">
        <v>1.5718849840255591E-2</v>
      </c>
      <c r="AU292" s="129">
        <v>3.5787771898883013E-2</v>
      </c>
      <c r="AV292" s="129">
        <v>3.0160237388724039E-2</v>
      </c>
      <c r="AW292" s="129">
        <v>5.6312649164677805E-2</v>
      </c>
      <c r="AX292" s="129">
        <v>-3.0437499999999999E-2</v>
      </c>
      <c r="AY292" s="129">
        <v>1.3022076372315035E-2</v>
      </c>
      <c r="AZ292" s="129">
        <v>4.6357378030529785E-2</v>
      </c>
      <c r="BA292" s="129">
        <v>-4.3593608682544464E-2</v>
      </c>
      <c r="BB292" s="129">
        <v>16.856285541439807</v>
      </c>
      <c r="BC292" s="129">
        <v>3.8335792207792205</v>
      </c>
      <c r="BD292" s="129">
        <v>3.5812374245472831E-2</v>
      </c>
      <c r="BE292" s="129">
        <v>2.4772036474164136E-2</v>
      </c>
      <c r="BF292" s="129">
        <v>1.7370700636942675E-2</v>
      </c>
      <c r="BG292" s="129">
        <v>2.4827233171231125E-3</v>
      </c>
      <c r="BH292" s="129">
        <v>-9.9229583975346692E-3</v>
      </c>
      <c r="BI292" s="129">
        <v>1.6111541440743615E-2</v>
      </c>
      <c r="BJ292" s="129">
        <v>2.4798544320249544E-2</v>
      </c>
      <c r="BK292" s="129">
        <v>0.25612218143681176</v>
      </c>
      <c r="BL292" s="129">
        <v>0.54664208585725571</v>
      </c>
      <c r="BM292" s="129">
        <v>-0.74478717813977935</v>
      </c>
      <c r="BN292" s="129">
        <v>-2.575910662057964E-2</v>
      </c>
      <c r="BO292" s="129">
        <v>0.82454740224959822</v>
      </c>
      <c r="BP292" s="129">
        <v>0.60915058949624867</v>
      </c>
      <c r="BQ292" s="129">
        <v>-0.10052772568979372</v>
      </c>
      <c r="BR292" s="129">
        <v>-0.30754248718640415</v>
      </c>
      <c r="BS292" s="129">
        <v>-0.65237135856248307</v>
      </c>
      <c r="BT292" s="129">
        <v>-0.27734033729610175</v>
      </c>
      <c r="BU292" s="129">
        <v>8.7573140150459753E-3</v>
      </c>
      <c r="BV292" s="129">
        <v>7.5041782729805022E-3</v>
      </c>
      <c r="BW292" s="129">
        <v>3.7594194808819427E-3</v>
      </c>
      <c r="BX292" s="129">
        <v>-2.5104836455130002E-3</v>
      </c>
      <c r="BY292" s="129">
        <v>0.34220196353436189</v>
      </c>
      <c r="BZ292" s="129">
        <v>-0.27690509715573081</v>
      </c>
      <c r="CA292" s="129">
        <v>0.57538767395626245</v>
      </c>
      <c r="CB292" s="129">
        <v>4.1425332955511478E-2</v>
      </c>
      <c r="CC292" s="129">
        <v>2.1413508121972073E-2</v>
      </c>
      <c r="CD292" s="129">
        <v>7.5879828326180258E-3</v>
      </c>
      <c r="CE292" s="129">
        <v>3.0336110313128408E-2</v>
      </c>
      <c r="CF292" s="129">
        <v>2.6597582037996545E-2</v>
      </c>
      <c r="CG292" s="129">
        <v>7.6209677419354846E-3</v>
      </c>
      <c r="CH292" s="129">
        <v>0</v>
      </c>
      <c r="CI292" s="129">
        <v>0</v>
      </c>
      <c r="CJ292" s="129">
        <v>0</v>
      </c>
      <c r="CK292" s="129">
        <v>0</v>
      </c>
      <c r="CL292" s="129">
        <v>0</v>
      </c>
      <c r="CM292" s="129">
        <v>0</v>
      </c>
      <c r="CN292" s="129">
        <v>0</v>
      </c>
      <c r="CO292" s="129">
        <v>0</v>
      </c>
      <c r="CP292" s="129">
        <v>0</v>
      </c>
      <c r="CQ292" s="129">
        <v>0</v>
      </c>
      <c r="CR292" s="129">
        <v>0</v>
      </c>
      <c r="CS292" s="129">
        <v>0.05</v>
      </c>
      <c r="CT292" s="129">
        <v>0</v>
      </c>
      <c r="CU292" s="129">
        <v>0</v>
      </c>
      <c r="CV292" s="129">
        <v>0</v>
      </c>
      <c r="CW292" s="129">
        <v>0</v>
      </c>
      <c r="CX292" s="129">
        <v>0</v>
      </c>
      <c r="CY292" s="129">
        <v>0</v>
      </c>
      <c r="CZ292" s="129">
        <v>0</v>
      </c>
      <c r="DA292" s="129">
        <v>0</v>
      </c>
      <c r="DB292" s="129">
        <v>0</v>
      </c>
      <c r="DC292" s="129">
        <v>0</v>
      </c>
      <c r="DD292" s="129">
        <v>0</v>
      </c>
      <c r="DE292" s="129">
        <v>0.68</v>
      </c>
      <c r="DF292" s="129">
        <v>1.43</v>
      </c>
      <c r="DG292" s="129">
        <v>0</v>
      </c>
      <c r="DH292" s="129">
        <v>0</v>
      </c>
      <c r="DI292" s="129">
        <v>0</v>
      </c>
      <c r="DJ292" s="129">
        <v>0</v>
      </c>
      <c r="DK292" s="129">
        <v>0</v>
      </c>
      <c r="DL292" s="129">
        <v>0</v>
      </c>
      <c r="DM292" s="129">
        <v>0</v>
      </c>
      <c r="DN292" s="129">
        <v>0</v>
      </c>
      <c r="DO292" s="129">
        <v>0</v>
      </c>
      <c r="DP292" s="129">
        <v>0</v>
      </c>
      <c r="DQ292" s="129">
        <v>0</v>
      </c>
      <c r="DR292" s="129">
        <v>0</v>
      </c>
      <c r="DS292" s="129">
        <v>0</v>
      </c>
      <c r="DT292" s="129">
        <v>3.13</v>
      </c>
      <c r="DU292" s="129">
        <v>1.39</v>
      </c>
      <c r="DV292" s="129">
        <v>0</v>
      </c>
      <c r="DW292" s="129">
        <v>0</v>
      </c>
      <c r="DX292" s="129">
        <v>0</v>
      </c>
      <c r="DY292" s="129">
        <v>0</v>
      </c>
      <c r="DZ292" s="129">
        <v>0</v>
      </c>
      <c r="EA292" s="129">
        <v>0</v>
      </c>
      <c r="EB292" s="129">
        <v>0</v>
      </c>
      <c r="EC292" s="129">
        <v>0</v>
      </c>
      <c r="ED292" s="129">
        <v>0</v>
      </c>
      <c r="EE292" s="129">
        <v>0</v>
      </c>
      <c r="EF292" s="129">
        <v>0</v>
      </c>
      <c r="EG292" s="129">
        <v>0</v>
      </c>
      <c r="EH292" s="129">
        <v>0</v>
      </c>
      <c r="EI292" s="129">
        <v>0</v>
      </c>
      <c r="EJ292" s="129">
        <v>0.85999999999999988</v>
      </c>
      <c r="EK292" s="129">
        <v>9.7200000000000006</v>
      </c>
      <c r="EL292" s="129">
        <v>0</v>
      </c>
      <c r="EM292" s="129">
        <v>0</v>
      </c>
      <c r="EN292" s="129">
        <v>0</v>
      </c>
      <c r="EO292" s="129">
        <v>0</v>
      </c>
      <c r="EP292" s="129">
        <v>0</v>
      </c>
      <c r="EQ292" s="129">
        <v>0</v>
      </c>
      <c r="ER292" s="129">
        <v>0</v>
      </c>
      <c r="ES292" s="129">
        <v>0</v>
      </c>
      <c r="ET292" s="129">
        <v>0</v>
      </c>
      <c r="EU292" s="129">
        <v>0</v>
      </c>
      <c r="EV292">
        <f>100*SUMIF('12pxv'!$E$39:$E$492,$A292,'12pxv'!H$39:H$492)/sub_peso!EV292</f>
        <v>0</v>
      </c>
      <c r="EW292">
        <f>100*SUMIF('12pxv'!$E$39:$E$492,$A292,'12pxv'!I$39:I$492)/sub_peso!EW292</f>
        <v>0</v>
      </c>
      <c r="EX292">
        <f>100*SUMIF('12pxv'!$E$39:$E$492,$A292,'12pxv'!J$39:J$492)/sub_peso!EX292</f>
        <v>0</v>
      </c>
      <c r="EY292">
        <f>100*SUMIF('12pxv'!$E$39:$E$492,$A292,'12pxv'!K$39:K$492)/sub_peso!EY292</f>
        <v>0</v>
      </c>
      <c r="EZ292">
        <f>100*SUMIF('12pxv'!$E$39:$E$492,$A292,'12pxv'!L$39:L$492)/sub_peso!EZ292</f>
        <v>0</v>
      </c>
      <c r="FA292">
        <f>100*SUMIF('12pxv'!$E$39:$E$492,$A292,'12pxv'!M$39:M$492)/sub_peso!FA292</f>
        <v>0</v>
      </c>
      <c r="FB292">
        <f>100*SUMIF('12pxv'!$E$39:$E$492,$A292,'12pxv'!N$39:N$492)/sub_peso!FB292</f>
        <v>0</v>
      </c>
      <c r="FC292">
        <f>100*SUMIF('12pxv'!$E$39:$E$492,$A292,'12pxv'!O$39:O$492)/sub_peso!FC292</f>
        <v>0</v>
      </c>
      <c r="FD292">
        <f>100*SUMIF('12pxv'!$E$39:$E$492,$A292,'12pxv'!P$39:P$492)/sub_peso!FD292</f>
        <v>0</v>
      </c>
      <c r="FE292">
        <f>100*SUMIF('12pxv'!$E$39:$E$492,$A292,'12pxv'!Q$39:Q$492)/sub_peso!FE292</f>
        <v>0</v>
      </c>
      <c r="FF292">
        <f>100*SUMIF('12pxv'!$E$39:$E$492,$A292,'12pxv'!R$39:R$492)/sub_peso!FF292</f>
        <v>0</v>
      </c>
      <c r="FG292">
        <f>100*SUMIF('12pxv'!$E$39:$E$492,$A292,'12pxv'!S$39:S$492)/sub_peso!FG292</f>
        <v>0</v>
      </c>
      <c r="FH292">
        <f>100*SUMIF('12pxv'!$E$39:$E$492,$A292,'12pxv'!T$39:T$492)/sub_peso!FH292</f>
        <v>0</v>
      </c>
      <c r="FI292">
        <f>100*SUMIF('12pxv'!$E$39:$E$492,$A292,'12pxv'!U$39:U$492)/sub_peso!FI292</f>
        <v>0</v>
      </c>
      <c r="FJ292">
        <f>100*SUMIF('12pxv'!$E$39:$E$492,$A292,'12pxv'!V$39:V$492)/sub_peso!FJ292</f>
        <v>0</v>
      </c>
      <c r="FK292">
        <f>100*SUMIF('12pxv'!$E$39:$E$492,$A292,'12pxv'!W$39:W$492)/sub_peso!FK292</f>
        <v>0</v>
      </c>
      <c r="FL292">
        <f>100*SUMIF('12pxv'!$E$39:$E$492,$A292,'12pxv'!X$39:X$492)/sub_peso!FL292</f>
        <v>0</v>
      </c>
      <c r="FM292">
        <f>100*SUMIF('12pxv'!$E$39:$E$492,$A292,'12pxv'!Y$39:Y$492)/sub_peso!FM292</f>
        <v>0</v>
      </c>
      <c r="FN292">
        <f>100*SUMIF('12pxv'!$E$39:$E$492,$A292,'12pxv'!Z$39:Z$492)/sub_peso!FN292</f>
        <v>0</v>
      </c>
      <c r="FO292">
        <f>100*SUMIF('12pxv'!$E$39:$E$492,$A292,'12pxv'!AA$39:AA$492)/sub_peso!FO292</f>
        <v>0</v>
      </c>
      <c r="FP292">
        <f>100*SUMIF('12pxv'!$E$39:$E$492,$A292,'12pxv'!AB$39:AB$492)/sub_peso!FP292</f>
        <v>0</v>
      </c>
      <c r="FQ292">
        <f>100*SUMIF('12pxv'!$E$39:$E$492,$A292,'12pxv'!AC$39:AC$492)/sub_peso!FQ292</f>
        <v>0</v>
      </c>
      <c r="FR292">
        <f>100*SUMIF('12pxv'!$E$39:$E$492,$A292,'12pxv'!AD$39:AD$492)/sub_peso!FR292</f>
        <v>0</v>
      </c>
      <c r="FS292">
        <f>100*SUMIF('12pxv'!$E$39:$E$492,$A292,'12pxv'!AE$39:AE$492)/sub_peso!FS292</f>
        <v>0</v>
      </c>
      <c r="FT292">
        <f>100*SUMIF('12pxv'!$E$39:$E$492,$A292,'12pxv'!AF$39:AF$492)/sub_peso!FT292</f>
        <v>0</v>
      </c>
      <c r="FU292">
        <f>100*SUMIF('12pxv'!$E$39:$E$492,$A292,'12pxv'!AG$39:AG$492)/sub_peso!FU292</f>
        <v>0</v>
      </c>
      <c r="FV292">
        <f>100*SUMIF('12pxv'!$E$39:$E$492,$A292,'12pxv'!AH$39:AH$492)/sub_peso!FV292</f>
        <v>0</v>
      </c>
      <c r="FW292">
        <f>100*SUMIF('12pxv'!$E$39:$E$492,$A292,'12pxv'!AI$39:AI$492)/sub_peso!FW292</f>
        <v>0</v>
      </c>
      <c r="FX292">
        <f>100*SUMIF('12pxv'!$E$39:$E$492,$A292,'12pxv'!AJ$39:AJ$492)/sub_peso!FX292</f>
        <v>5.69</v>
      </c>
      <c r="FY292">
        <f>100*SUMIF('12pxv'!$E$39:$E$492,$A292,'12pxv'!AK$39:AK$492)/sub_peso!FY292</f>
        <v>3.18</v>
      </c>
      <c r="FZ292">
        <f>100*SUMIF('12pxv'!$E$39:$E$492,$A292,'12pxv'!AL$39:AL$492)/sub_peso!FZ292</f>
        <v>0</v>
      </c>
      <c r="GA292">
        <f>100*SUMIF('12pxv'!$E$39:$E$492,$A292,'12pxv'!AM$39:AM$492)/sub_peso!GA292</f>
        <v>0</v>
      </c>
      <c r="GB292">
        <f>100*SUMIF('12pxv'!$E$39:$E$492,$A292,'12pxv'!AN$39:AN$492)/sub_peso!GB292</f>
        <v>0</v>
      </c>
    </row>
    <row r="293" spans="1:184" x14ac:dyDescent="0.25">
      <c r="A293" s="60">
        <v>7201068</v>
      </c>
      <c r="B293" s="56" t="s">
        <v>295</v>
      </c>
      <c r="C293" s="129">
        <v>0.64</v>
      </c>
      <c r="D293" s="129">
        <v>-0.18</v>
      </c>
      <c r="E293" s="129">
        <v>0.59</v>
      </c>
      <c r="F293" s="129">
        <v>0.27</v>
      </c>
      <c r="G293" s="129">
        <v>0.53</v>
      </c>
      <c r="H293" s="129">
        <v>0.83</v>
      </c>
      <c r="I293" s="129">
        <v>2.15</v>
      </c>
      <c r="J293" s="129">
        <v>-1.38</v>
      </c>
      <c r="K293" s="129">
        <v>0.87</v>
      </c>
      <c r="L293" s="129">
        <v>-0.13</v>
      </c>
      <c r="M293" s="129">
        <v>-1.46</v>
      </c>
      <c r="N293" s="129">
        <v>-2.5</v>
      </c>
      <c r="O293" s="129">
        <v>-0.13</v>
      </c>
      <c r="P293" s="129">
        <v>3.02</v>
      </c>
      <c r="Q293" s="129">
        <v>0.4</v>
      </c>
      <c r="R293" s="129">
        <v>-6.0000000000000005E-2</v>
      </c>
      <c r="S293" s="129">
        <v>0.11</v>
      </c>
      <c r="T293" s="129">
        <v>2.74</v>
      </c>
      <c r="U293" s="129">
        <v>0.05</v>
      </c>
      <c r="V293" s="129">
        <v>0.63000000000000012</v>
      </c>
      <c r="W293" s="129">
        <v>0.92000000000000015</v>
      </c>
      <c r="X293" s="129">
        <v>1.35</v>
      </c>
      <c r="Y293" s="129">
        <v>-1.02</v>
      </c>
      <c r="Z293" s="129">
        <v>2.57</v>
      </c>
      <c r="AA293" s="129">
        <v>0.74999999999999989</v>
      </c>
      <c r="AB293" s="129">
        <v>1.4999999999999998</v>
      </c>
      <c r="AC293" s="129">
        <v>0.25</v>
      </c>
      <c r="AD293" s="129">
        <v>0.51</v>
      </c>
      <c r="AE293" s="129">
        <v>0.52</v>
      </c>
      <c r="AF293" s="129">
        <v>-0.31</v>
      </c>
      <c r="AG293" s="129">
        <v>0.90000000000000013</v>
      </c>
      <c r="AH293" s="129">
        <v>0.38</v>
      </c>
      <c r="AI293" s="129">
        <v>-0.56000000000000005</v>
      </c>
      <c r="AJ293" s="129">
        <v>0.72</v>
      </c>
      <c r="AK293" s="129">
        <v>0</v>
      </c>
      <c r="AL293" s="129">
        <v>1.42</v>
      </c>
      <c r="AM293" s="129">
        <v>0.6</v>
      </c>
      <c r="AN293" s="129">
        <v>-0.57999999999999996</v>
      </c>
      <c r="AO293" s="129">
        <v>0.47</v>
      </c>
      <c r="AP293" s="129">
        <v>-0.17</v>
      </c>
      <c r="AQ293" s="129">
        <v>2.14</v>
      </c>
      <c r="AR293" s="129">
        <v>1.8900000000000001</v>
      </c>
      <c r="AS293" s="129">
        <v>1.32</v>
      </c>
      <c r="AT293" s="129">
        <v>-0.90000000000000013</v>
      </c>
      <c r="AU293" s="129">
        <v>1.26</v>
      </c>
      <c r="AV293" s="129">
        <v>1.9</v>
      </c>
      <c r="AW293" s="129">
        <v>0.73</v>
      </c>
      <c r="AX293" s="129">
        <v>-0.3</v>
      </c>
      <c r="AY293" s="129">
        <v>0.78</v>
      </c>
      <c r="AZ293" s="129">
        <v>-0.94999999999999984</v>
      </c>
      <c r="BA293" s="129">
        <v>7.9999999999999988E-2</v>
      </c>
      <c r="BB293" s="129">
        <v>0.12</v>
      </c>
      <c r="BC293" s="129">
        <v>2.95</v>
      </c>
      <c r="BD293" s="129">
        <v>0.43</v>
      </c>
      <c r="BE293" s="129">
        <v>-0.27</v>
      </c>
      <c r="BF293" s="129">
        <v>-0.48000000000000004</v>
      </c>
      <c r="BG293" s="129">
        <v>0.85</v>
      </c>
      <c r="BH293" s="129">
        <v>0.64</v>
      </c>
      <c r="BI293" s="129">
        <v>-0.13</v>
      </c>
      <c r="BJ293" s="129">
        <v>0.95</v>
      </c>
      <c r="BK293" s="129">
        <v>0.38</v>
      </c>
      <c r="BL293" s="129">
        <v>0.39000000000000007</v>
      </c>
      <c r="BM293" s="129">
        <v>2.63</v>
      </c>
      <c r="BN293" s="129">
        <v>-1.02</v>
      </c>
      <c r="BO293" s="129">
        <v>1.97</v>
      </c>
      <c r="BP293" s="129">
        <v>0.49</v>
      </c>
      <c r="BQ293" s="129">
        <v>0.57999999999999996</v>
      </c>
      <c r="BR293" s="129">
        <v>-0.11</v>
      </c>
      <c r="BS293" s="129">
        <v>1.4099999999999997</v>
      </c>
      <c r="BT293" s="129">
        <v>0.61</v>
      </c>
      <c r="BU293" s="129">
        <v>0.35</v>
      </c>
      <c r="BV293" s="129">
        <v>2.09</v>
      </c>
      <c r="BW293" s="129">
        <v>-0.15999999999999998</v>
      </c>
      <c r="BX293" s="129">
        <v>-0.13</v>
      </c>
      <c r="BY293" s="129">
        <v>0.46000000000000008</v>
      </c>
      <c r="BZ293" s="129">
        <v>-0.3</v>
      </c>
      <c r="CA293" s="129">
        <v>1.25</v>
      </c>
      <c r="CB293" s="129">
        <v>0.8</v>
      </c>
      <c r="CC293" s="129">
        <v>-0.36</v>
      </c>
      <c r="CD293" s="129">
        <v>0.43</v>
      </c>
      <c r="CE293" s="129">
        <v>0.63</v>
      </c>
      <c r="CF293" s="129">
        <v>0.05</v>
      </c>
      <c r="CG293" s="129">
        <v>0.16</v>
      </c>
      <c r="CH293" s="129">
        <v>0.13</v>
      </c>
      <c r="CI293" s="129">
        <v>0.96</v>
      </c>
      <c r="CJ293" s="129">
        <v>-0.13</v>
      </c>
      <c r="CK293" s="129">
        <v>-0.6399999999999999</v>
      </c>
      <c r="CL293" s="129">
        <v>-0.62</v>
      </c>
      <c r="CM293" s="129">
        <v>0.47</v>
      </c>
      <c r="CN293" s="129">
        <v>1.88</v>
      </c>
      <c r="CO293" s="129">
        <v>0.78</v>
      </c>
      <c r="CP293" s="129">
        <v>0.46</v>
      </c>
      <c r="CQ293" s="129">
        <v>0.78</v>
      </c>
      <c r="CR293" s="129">
        <v>0.60000000000000009</v>
      </c>
      <c r="CS293" s="129">
        <v>-0.9</v>
      </c>
      <c r="CT293" s="129">
        <v>0.21000000000000002</v>
      </c>
      <c r="CU293" s="129">
        <v>1.37</v>
      </c>
      <c r="CV293" s="129">
        <v>0.3</v>
      </c>
      <c r="CW293" s="129">
        <v>0.96</v>
      </c>
      <c r="CX293" s="129">
        <v>0.24000000000000002</v>
      </c>
      <c r="CY293" s="129">
        <v>1.7399999999999998</v>
      </c>
      <c r="CZ293" s="129">
        <v>-0.51</v>
      </c>
      <c r="DA293" s="129">
        <v>-0.28999999999999998</v>
      </c>
      <c r="DB293" s="129">
        <v>-0.46</v>
      </c>
      <c r="DC293" s="129">
        <v>0.51</v>
      </c>
      <c r="DD293" s="129">
        <v>0.69</v>
      </c>
      <c r="DE293" s="129">
        <v>0.7400000000000001</v>
      </c>
      <c r="DF293" s="129">
        <v>2.97</v>
      </c>
      <c r="DG293" s="129">
        <v>1.1200000000000001</v>
      </c>
      <c r="DH293" s="129">
        <v>0.29999999999999993</v>
      </c>
      <c r="DI293" s="129">
        <v>-0.22</v>
      </c>
      <c r="DJ293" s="129">
        <v>2.4</v>
      </c>
      <c r="DK293" s="129">
        <v>-0.43</v>
      </c>
      <c r="DL293" s="129">
        <v>1.1399999999999999</v>
      </c>
      <c r="DM293" s="129">
        <v>0.73</v>
      </c>
      <c r="DN293" s="129">
        <v>1.76</v>
      </c>
      <c r="DO293" s="129">
        <v>0.16</v>
      </c>
      <c r="DP293" s="129">
        <v>0.64000000000000012</v>
      </c>
      <c r="DQ293" s="129">
        <v>-0.83000000000000007</v>
      </c>
      <c r="DR293" s="129">
        <v>2.2200000000000002</v>
      </c>
      <c r="DS293" s="129">
        <v>1.6300000000000001</v>
      </c>
      <c r="DT293" s="129">
        <v>-7.0000000000000007E-2</v>
      </c>
      <c r="DU293" s="129">
        <v>0.89</v>
      </c>
      <c r="DV293" s="129">
        <v>-0.71</v>
      </c>
      <c r="DW293" s="129">
        <v>3.94</v>
      </c>
      <c r="DX293" s="129">
        <v>1.5</v>
      </c>
      <c r="DY293" s="129">
        <v>-1.84</v>
      </c>
      <c r="DZ293" s="129">
        <v>1.24</v>
      </c>
      <c r="EA293" s="129">
        <v>0.35</v>
      </c>
      <c r="EB293" s="129">
        <v>-1.1100000000000001</v>
      </c>
      <c r="EC293" s="129">
        <v>2.0299999999999998</v>
      </c>
      <c r="ED293" s="129">
        <v>1.1599999999999999</v>
      </c>
      <c r="EE293" s="129">
        <v>3.0599999999999996</v>
      </c>
      <c r="EF293" s="129">
        <v>0.61999999999999988</v>
      </c>
      <c r="EG293" s="129">
        <v>4.37</v>
      </c>
      <c r="EH293" s="129">
        <v>0.04</v>
      </c>
      <c r="EI293" s="129">
        <v>1.78</v>
      </c>
      <c r="EJ293" s="129">
        <v>-2.2899999999999996</v>
      </c>
      <c r="EK293" s="129">
        <v>0.91</v>
      </c>
      <c r="EL293" s="129">
        <v>0.26</v>
      </c>
      <c r="EM293" s="129">
        <v>-0.28000000000000003</v>
      </c>
      <c r="EN293" s="129">
        <v>0.45</v>
      </c>
      <c r="EO293" s="129">
        <v>0.44</v>
      </c>
      <c r="EP293" s="129">
        <v>2.23</v>
      </c>
      <c r="EQ293" s="129">
        <v>0.6</v>
      </c>
      <c r="ER293" s="129">
        <v>-1.71</v>
      </c>
      <c r="ES293" s="129">
        <v>0.28999999999999998</v>
      </c>
      <c r="ET293" s="129">
        <v>1.3699999999999999</v>
      </c>
      <c r="EU293" s="129">
        <v>0.49</v>
      </c>
      <c r="EV293">
        <f>100*SUMIF('12pxv'!$E$39:$E$492,$A293,'12pxv'!H$39:H$492)/sub_peso!EV293</f>
        <v>-1.17</v>
      </c>
      <c r="EW293">
        <f>100*SUMIF('12pxv'!$E$39:$E$492,$A293,'12pxv'!I$39:I$492)/sub_peso!EW293</f>
        <v>3.16</v>
      </c>
      <c r="EX293">
        <f>100*SUMIF('12pxv'!$E$39:$E$492,$A293,'12pxv'!J$39:J$492)/sub_peso!EX293</f>
        <v>-5.15</v>
      </c>
      <c r="EY293">
        <f>100*SUMIF('12pxv'!$E$39:$E$492,$A293,'12pxv'!K$39:K$492)/sub_peso!EY293</f>
        <v>7.4300000000000006</v>
      </c>
      <c r="EZ293">
        <f>100*SUMIF('12pxv'!$E$39:$E$492,$A293,'12pxv'!L$39:L$492)/sub_peso!EZ293</f>
        <v>-6.72</v>
      </c>
      <c r="FA293">
        <f>100*SUMIF('12pxv'!$E$39:$E$492,$A293,'12pxv'!M$39:M$492)/sub_peso!FA293</f>
        <v>3.37</v>
      </c>
      <c r="FB293">
        <f>100*SUMIF('12pxv'!$E$39:$E$492,$A293,'12pxv'!N$39:N$492)/sub_peso!FB293</f>
        <v>3.03</v>
      </c>
      <c r="FC293">
        <f>100*SUMIF('12pxv'!$E$39:$E$492,$A293,'12pxv'!O$39:O$492)/sub_peso!FC293</f>
        <v>-0.02</v>
      </c>
      <c r="FD293">
        <f>100*SUMIF('12pxv'!$E$39:$E$492,$A293,'12pxv'!P$39:P$492)/sub_peso!FD293</f>
        <v>-2.39</v>
      </c>
      <c r="FE293">
        <f>100*SUMIF('12pxv'!$E$39:$E$492,$A293,'12pxv'!Q$39:Q$492)/sub_peso!FE293</f>
        <v>7.5999999999999988</v>
      </c>
      <c r="FF293">
        <f>100*SUMIF('12pxv'!$E$39:$E$492,$A293,'12pxv'!R$39:R$492)/sub_peso!FF293</f>
        <v>1.1299999999999999</v>
      </c>
      <c r="FG293">
        <f>100*SUMIF('12pxv'!$E$39:$E$492,$A293,'12pxv'!S$39:S$492)/sub_peso!FG293</f>
        <v>0.6</v>
      </c>
      <c r="FH293">
        <f>100*SUMIF('12pxv'!$E$39:$E$492,$A293,'12pxv'!T$39:T$492)/sub_peso!FH293</f>
        <v>-1.9</v>
      </c>
      <c r="FI293">
        <f>100*SUMIF('12pxv'!$E$39:$E$492,$A293,'12pxv'!U$39:U$492)/sub_peso!FI293</f>
        <v>2.19</v>
      </c>
      <c r="FJ293">
        <f>100*SUMIF('12pxv'!$E$39:$E$492,$A293,'12pxv'!V$39:V$492)/sub_peso!FJ293</f>
        <v>0.79</v>
      </c>
      <c r="FK293">
        <f>100*SUMIF('12pxv'!$E$39:$E$492,$A293,'12pxv'!W$39:W$492)/sub_peso!FK293</f>
        <v>-3.01</v>
      </c>
      <c r="FL293">
        <f>100*SUMIF('12pxv'!$E$39:$E$492,$A293,'12pxv'!X$39:X$492)/sub_peso!FL293</f>
        <v>-5.86</v>
      </c>
      <c r="FM293">
        <f>100*SUMIF('12pxv'!$E$39:$E$492,$A293,'12pxv'!Y$39:Y$492)/sub_peso!FM293</f>
        <v>-1.18</v>
      </c>
      <c r="FN293">
        <f>100*SUMIF('12pxv'!$E$39:$E$492,$A293,'12pxv'!Z$39:Z$492)/sub_peso!FN293</f>
        <v>-3.08</v>
      </c>
      <c r="FO293">
        <f>100*SUMIF('12pxv'!$E$39:$E$492,$A293,'12pxv'!AA$39:AA$492)/sub_peso!FO293</f>
        <v>1.53</v>
      </c>
      <c r="FP293">
        <f>100*SUMIF('12pxv'!$E$39:$E$492,$A293,'12pxv'!AB$39:AB$492)/sub_peso!FP293</f>
        <v>0</v>
      </c>
      <c r="FQ293">
        <f>100*SUMIF('12pxv'!$E$39:$E$492,$A293,'12pxv'!AC$39:AC$492)/sub_peso!FQ293</f>
        <v>0</v>
      </c>
      <c r="FR293">
        <f>100*SUMIF('12pxv'!$E$39:$E$492,$A293,'12pxv'!AD$39:AD$492)/sub_peso!FR293</f>
        <v>0.41</v>
      </c>
      <c r="FS293">
        <f>100*SUMIF('12pxv'!$E$39:$E$492,$A293,'12pxv'!AE$39:AE$492)/sub_peso!FS293</f>
        <v>1.32</v>
      </c>
      <c r="FT293">
        <f>100*SUMIF('12pxv'!$E$39:$E$492,$A293,'12pxv'!AF$39:AF$492)/sub_peso!FT293</f>
        <v>-1.42</v>
      </c>
      <c r="FU293">
        <f>100*SUMIF('12pxv'!$E$39:$E$492,$A293,'12pxv'!AG$39:AG$492)/sub_peso!FU293</f>
        <v>-0.11</v>
      </c>
      <c r="FV293">
        <f>100*SUMIF('12pxv'!$E$39:$E$492,$A293,'12pxv'!AH$39:AH$492)/sub_peso!FV293</f>
        <v>4.3100000000000005</v>
      </c>
      <c r="FW293">
        <f>100*SUMIF('12pxv'!$E$39:$E$492,$A293,'12pxv'!AI$39:AI$492)/sub_peso!FW293</f>
        <v>0.19</v>
      </c>
      <c r="FX293">
        <f>100*SUMIF('12pxv'!$E$39:$E$492,$A293,'12pxv'!AJ$39:AJ$492)/sub_peso!FX293</f>
        <v>-0.48000000000000004</v>
      </c>
      <c r="FY293">
        <f>100*SUMIF('12pxv'!$E$39:$E$492,$A293,'12pxv'!AK$39:AK$492)/sub_peso!FY293</f>
        <v>1.28</v>
      </c>
      <c r="FZ293">
        <f>100*SUMIF('12pxv'!$E$39:$E$492,$A293,'12pxv'!AL$39:AL$492)/sub_peso!FZ293</f>
        <v>0</v>
      </c>
      <c r="GA293">
        <f>100*SUMIF('12pxv'!$E$39:$E$492,$A293,'12pxv'!AM$39:AM$492)/sub_peso!GA293</f>
        <v>0</v>
      </c>
      <c r="GB293">
        <f>100*SUMIF('12pxv'!$E$39:$E$492,$A293,'12pxv'!AN$39:AN$492)/sub_peso!GB293</f>
        <v>0.73</v>
      </c>
    </row>
    <row r="294" spans="1:184" x14ac:dyDescent="0.25">
      <c r="A294" s="60">
        <v>7201090</v>
      </c>
      <c r="B294" s="56" t="s">
        <v>296</v>
      </c>
      <c r="C294" s="129">
        <v>0.8899999999999999</v>
      </c>
      <c r="D294" s="129">
        <v>-0.28000000000000003</v>
      </c>
      <c r="E294" s="129">
        <v>0.93999999999999984</v>
      </c>
      <c r="F294" s="129">
        <v>-1.37</v>
      </c>
      <c r="G294" s="129">
        <v>1.38</v>
      </c>
      <c r="H294" s="129">
        <v>0.69</v>
      </c>
      <c r="I294" s="129">
        <v>1.25</v>
      </c>
      <c r="J294" s="129">
        <v>-0.52</v>
      </c>
      <c r="K294" s="129">
        <v>4.9999999999999996E-2</v>
      </c>
      <c r="L294" s="129">
        <v>1.4000000000000001</v>
      </c>
      <c r="M294" s="129">
        <v>1.79</v>
      </c>
      <c r="N294" s="129">
        <v>1.7199999999999998</v>
      </c>
      <c r="O294" s="129">
        <v>-2.95</v>
      </c>
      <c r="P294" s="129">
        <v>2</v>
      </c>
      <c r="Q294" s="129">
        <v>0.78</v>
      </c>
      <c r="R294" s="129">
        <v>-1.65</v>
      </c>
      <c r="S294" s="129">
        <v>8</v>
      </c>
      <c r="T294" s="129">
        <v>-1.1200000000000001</v>
      </c>
      <c r="U294" s="129">
        <v>0.7</v>
      </c>
      <c r="V294" s="129">
        <v>-1.3</v>
      </c>
      <c r="W294" s="129">
        <v>-2.6499999999999995</v>
      </c>
      <c r="X294" s="129">
        <v>0.62</v>
      </c>
      <c r="Y294" s="129">
        <v>-0.32</v>
      </c>
      <c r="Z294" s="129">
        <v>2.13</v>
      </c>
      <c r="AA294" s="129">
        <v>2.86</v>
      </c>
      <c r="AB294" s="129">
        <v>-0.42</v>
      </c>
      <c r="AC294" s="129">
        <v>-2.9999999999999995E-2</v>
      </c>
      <c r="AD294" s="129">
        <v>1.0900000000000001</v>
      </c>
      <c r="AE294" s="129">
        <v>0.56999999999999995</v>
      </c>
      <c r="AF294" s="129">
        <v>0.90999999999999992</v>
      </c>
      <c r="AG294" s="129">
        <v>-0.78</v>
      </c>
      <c r="AH294" s="129">
        <v>0.64</v>
      </c>
      <c r="AI294" s="129">
        <v>-0.24</v>
      </c>
      <c r="AJ294" s="129">
        <v>1.26</v>
      </c>
      <c r="AK294" s="129">
        <v>-0.15</v>
      </c>
      <c r="AL294" s="129">
        <v>0.01</v>
      </c>
      <c r="AM294" s="129">
        <v>0.45</v>
      </c>
      <c r="AN294" s="129">
        <v>0.52</v>
      </c>
      <c r="AO294" s="129">
        <v>-0.25</v>
      </c>
      <c r="AP294" s="129">
        <v>0.21</v>
      </c>
      <c r="AQ294" s="129">
        <v>2.92</v>
      </c>
      <c r="AR294" s="129">
        <v>0.79000000000000015</v>
      </c>
      <c r="AS294" s="129">
        <v>0.84000000000000008</v>
      </c>
      <c r="AT294" s="129">
        <v>6.0000000000000005E-2</v>
      </c>
      <c r="AU294" s="129">
        <v>2.61</v>
      </c>
      <c r="AV294" s="129">
        <v>0.78000000000000014</v>
      </c>
      <c r="AW294" s="129">
        <v>0.7</v>
      </c>
      <c r="AX294" s="129">
        <v>-0.93999999999999984</v>
      </c>
      <c r="AY294" s="129">
        <v>-0.53</v>
      </c>
      <c r="AZ294" s="129">
        <v>-0.44</v>
      </c>
      <c r="BA294" s="129">
        <v>3.1900000000000004</v>
      </c>
      <c r="BB294" s="129">
        <v>0.16</v>
      </c>
      <c r="BC294" s="129">
        <v>0.31</v>
      </c>
      <c r="BD294" s="129">
        <v>1.21</v>
      </c>
      <c r="BE294" s="129">
        <v>0.56000000000000005</v>
      </c>
      <c r="BF294" s="129">
        <v>1.8599999999999999</v>
      </c>
      <c r="BG294" s="129">
        <v>1.47</v>
      </c>
      <c r="BH294" s="129">
        <v>-0.57999999999999996</v>
      </c>
      <c r="BI294" s="129">
        <v>1.6600000000000001</v>
      </c>
      <c r="BJ294" s="129">
        <v>0.91000000000000014</v>
      </c>
      <c r="BK294" s="129">
        <v>0.16</v>
      </c>
      <c r="BL294" s="129">
        <v>0.54</v>
      </c>
      <c r="BM294" s="129">
        <v>0.97000000000000008</v>
      </c>
      <c r="BN294" s="129">
        <v>-0.12</v>
      </c>
      <c r="BO294" s="129">
        <v>0.28999999999999998</v>
      </c>
      <c r="BP294" s="129">
        <v>0.53</v>
      </c>
      <c r="BQ294" s="129">
        <v>-0.66</v>
      </c>
      <c r="BR294" s="129">
        <v>1.3</v>
      </c>
      <c r="BS294" s="129">
        <v>0.21999999999999997</v>
      </c>
      <c r="BT294" s="129">
        <v>0.39</v>
      </c>
      <c r="BU294" s="129">
        <v>-0.27</v>
      </c>
      <c r="BV294" s="129">
        <v>0.84</v>
      </c>
      <c r="BW294" s="129">
        <v>-1.04</v>
      </c>
      <c r="BX294" s="129">
        <v>-0.25</v>
      </c>
      <c r="BY294" s="129">
        <v>1.9799999999999998</v>
      </c>
      <c r="BZ294" s="129">
        <v>-0.63</v>
      </c>
      <c r="CA294" s="129">
        <v>-0.34</v>
      </c>
      <c r="CB294" s="129">
        <v>3.7</v>
      </c>
      <c r="CC294" s="129">
        <v>1.1399999999999999</v>
      </c>
      <c r="CD294" s="129">
        <v>0.85</v>
      </c>
      <c r="CE294" s="129">
        <v>7.0000000000000007E-2</v>
      </c>
      <c r="CF294" s="129">
        <v>0.39999999999999997</v>
      </c>
      <c r="CG294" s="129">
        <v>0.21999999999999997</v>
      </c>
      <c r="CH294" s="129">
        <v>1.5200000000000002</v>
      </c>
      <c r="CI294" s="129">
        <v>-0.10999999999999999</v>
      </c>
      <c r="CJ294" s="129">
        <v>7.0000000000000007E-2</v>
      </c>
      <c r="CK294" s="129">
        <v>0.4</v>
      </c>
      <c r="CL294" s="129">
        <v>-2.9999999999999995E-2</v>
      </c>
      <c r="CM294" s="129">
        <v>0.59</v>
      </c>
      <c r="CN294" s="129">
        <v>1.21</v>
      </c>
      <c r="CO294" s="129">
        <v>0.92</v>
      </c>
      <c r="CP294" s="129">
        <v>0.08</v>
      </c>
      <c r="CQ294" s="129">
        <v>0.01</v>
      </c>
      <c r="CR294" s="129">
        <v>0.79</v>
      </c>
      <c r="CS294" s="129">
        <v>0.62</v>
      </c>
      <c r="CT294" s="129">
        <v>0.31</v>
      </c>
      <c r="CU294" s="129">
        <v>0.82999999999999985</v>
      </c>
      <c r="CV294" s="129">
        <v>0.56999999999999995</v>
      </c>
      <c r="CW294" s="129">
        <v>0.86</v>
      </c>
      <c r="CX294" s="129">
        <v>-0.59</v>
      </c>
      <c r="CY294" s="129">
        <v>0.87</v>
      </c>
      <c r="CZ294" s="129">
        <v>1.1000000000000001</v>
      </c>
      <c r="DA294" s="129">
        <v>2.2999999999999998</v>
      </c>
      <c r="DB294" s="129">
        <v>0.42999999999999994</v>
      </c>
      <c r="DC294" s="129">
        <v>1.54</v>
      </c>
      <c r="DD294" s="129">
        <v>-0.36999999999999994</v>
      </c>
      <c r="DE294" s="129">
        <v>1.8600000000000003</v>
      </c>
      <c r="DF294" s="129">
        <v>1.48</v>
      </c>
      <c r="DG294" s="129">
        <v>1.68</v>
      </c>
      <c r="DH294" s="129">
        <v>3.9999999999999994E-2</v>
      </c>
      <c r="DI294" s="129">
        <v>0.89</v>
      </c>
      <c r="DJ294" s="129">
        <v>1.1200000000000001</v>
      </c>
      <c r="DK294" s="129">
        <v>7.0000000000000007E-2</v>
      </c>
      <c r="DL294" s="129">
        <v>2.6</v>
      </c>
      <c r="DM294" s="129">
        <v>0.26</v>
      </c>
      <c r="DN294" s="129">
        <v>1.43</v>
      </c>
      <c r="DO294" s="129">
        <v>0.62</v>
      </c>
      <c r="DP294" s="129">
        <v>0.98</v>
      </c>
      <c r="DQ294" s="129">
        <v>0.69</v>
      </c>
      <c r="DR294" s="129">
        <v>0.05</v>
      </c>
      <c r="DS294" s="129">
        <v>0</v>
      </c>
      <c r="DT294" s="129">
        <v>1.1700000000000002</v>
      </c>
      <c r="DU294" s="129">
        <v>-1.19</v>
      </c>
      <c r="DV294" s="129">
        <v>0.43000000000000005</v>
      </c>
      <c r="DW294" s="129">
        <v>0.94</v>
      </c>
      <c r="DX294" s="129">
        <v>2.6</v>
      </c>
      <c r="DY294" s="129">
        <v>0.77999999999999992</v>
      </c>
      <c r="DZ294" s="129">
        <v>0.26</v>
      </c>
      <c r="EA294" s="129">
        <v>0.99</v>
      </c>
      <c r="EB294" s="129">
        <v>1.08</v>
      </c>
      <c r="EC294" s="129">
        <v>1.03</v>
      </c>
      <c r="ED294" s="129">
        <v>1.54</v>
      </c>
      <c r="EE294" s="129">
        <v>1.23</v>
      </c>
      <c r="EF294" s="129">
        <v>-0.45</v>
      </c>
      <c r="EG294" s="129">
        <v>1.04</v>
      </c>
      <c r="EH294" s="129">
        <v>1.06</v>
      </c>
      <c r="EI294" s="129">
        <v>-0.35000000000000003</v>
      </c>
      <c r="EJ294" s="129">
        <v>3.08</v>
      </c>
      <c r="EK294" s="129">
        <v>2.3899999999999997</v>
      </c>
      <c r="EL294" s="129">
        <v>0.55000000000000016</v>
      </c>
      <c r="EM294" s="129">
        <v>1.06</v>
      </c>
      <c r="EN294" s="129">
        <v>0.93</v>
      </c>
      <c r="EO294" s="129">
        <v>1.07</v>
      </c>
      <c r="EP294" s="129">
        <v>0.88</v>
      </c>
      <c r="EQ294" s="129">
        <v>2.64</v>
      </c>
      <c r="ER294" s="129">
        <v>1.17</v>
      </c>
      <c r="ES294" s="129">
        <v>1.0499999999999998</v>
      </c>
      <c r="ET294" s="129">
        <v>1.34</v>
      </c>
      <c r="EU294" s="129">
        <v>-0.15</v>
      </c>
      <c r="EV294">
        <f>100*SUMIF('12pxv'!$E$39:$E$492,$A294,'12pxv'!H$39:H$492)/sub_peso!EV294</f>
        <v>4.01</v>
      </c>
      <c r="EW294">
        <f>100*SUMIF('12pxv'!$E$39:$E$492,$A294,'12pxv'!I$39:I$492)/sub_peso!EW294</f>
        <v>1.05</v>
      </c>
      <c r="EX294">
        <f>100*SUMIF('12pxv'!$E$39:$E$492,$A294,'12pxv'!J$39:J$492)/sub_peso!EX294</f>
        <v>-0.2</v>
      </c>
      <c r="EY294">
        <f>100*SUMIF('12pxv'!$E$39:$E$492,$A294,'12pxv'!K$39:K$492)/sub_peso!EY294</f>
        <v>1.63</v>
      </c>
      <c r="EZ294">
        <f>100*SUMIF('12pxv'!$E$39:$E$492,$A294,'12pxv'!L$39:L$492)/sub_peso!EZ294</f>
        <v>-0.25</v>
      </c>
      <c r="FA294">
        <f>100*SUMIF('12pxv'!$E$39:$E$492,$A294,'12pxv'!M$39:M$492)/sub_peso!FA294</f>
        <v>0.42</v>
      </c>
      <c r="FB294">
        <f>100*SUMIF('12pxv'!$E$39:$E$492,$A294,'12pxv'!N$39:N$492)/sub_peso!FB294</f>
        <v>1.28</v>
      </c>
      <c r="FC294">
        <f>100*SUMIF('12pxv'!$E$39:$E$492,$A294,'12pxv'!O$39:O$492)/sub_peso!FC294</f>
        <v>0.32999999999999996</v>
      </c>
      <c r="FD294">
        <f>100*SUMIF('12pxv'!$E$39:$E$492,$A294,'12pxv'!P$39:P$492)/sub_peso!FD294</f>
        <v>0.50000000000000011</v>
      </c>
      <c r="FE294">
        <f>100*SUMIF('12pxv'!$E$39:$E$492,$A294,'12pxv'!Q$39:Q$492)/sub_peso!FE294</f>
        <v>0.22</v>
      </c>
      <c r="FF294">
        <f>100*SUMIF('12pxv'!$E$39:$E$492,$A294,'12pxv'!R$39:R$492)/sub_peso!FF294</f>
        <v>-0.39</v>
      </c>
      <c r="FG294">
        <f>100*SUMIF('12pxv'!$E$39:$E$492,$A294,'12pxv'!S$39:S$492)/sub_peso!FG294</f>
        <v>0.48</v>
      </c>
      <c r="FH294">
        <f>100*SUMIF('12pxv'!$E$39:$E$492,$A294,'12pxv'!T$39:T$492)/sub_peso!FH294</f>
        <v>1.9</v>
      </c>
      <c r="FI294">
        <f>100*SUMIF('12pxv'!$E$39:$E$492,$A294,'12pxv'!U$39:U$492)/sub_peso!FI294</f>
        <v>0.6</v>
      </c>
      <c r="FJ294">
        <f>100*SUMIF('12pxv'!$E$39:$E$492,$A294,'12pxv'!V$39:V$492)/sub_peso!FJ294</f>
        <v>0.97</v>
      </c>
      <c r="FK294">
        <f>100*SUMIF('12pxv'!$E$39:$E$492,$A294,'12pxv'!W$39:W$492)/sub_peso!FK294</f>
        <v>1.26</v>
      </c>
      <c r="FL294">
        <f>100*SUMIF('12pxv'!$E$39:$E$492,$A294,'12pxv'!X$39:X$492)/sub_peso!FL294</f>
        <v>1.43</v>
      </c>
      <c r="FM294">
        <f>100*SUMIF('12pxv'!$E$39:$E$492,$A294,'12pxv'!Y$39:Y$492)/sub_peso!FM294</f>
        <v>0.76</v>
      </c>
      <c r="FN294">
        <f>100*SUMIF('12pxv'!$E$39:$E$492,$A294,'12pxv'!Z$39:Z$492)/sub_peso!FN294</f>
        <v>0.95</v>
      </c>
      <c r="FO294">
        <f>100*SUMIF('12pxv'!$E$39:$E$492,$A294,'12pxv'!AA$39:AA$492)/sub_peso!FO294</f>
        <v>1.23</v>
      </c>
      <c r="FP294">
        <f>100*SUMIF('12pxv'!$E$39:$E$492,$A294,'12pxv'!AB$39:AB$492)/sub_peso!FP294</f>
        <v>-0.1</v>
      </c>
      <c r="FQ294">
        <f>100*SUMIF('12pxv'!$E$39:$E$492,$A294,'12pxv'!AC$39:AC$492)/sub_peso!FQ294</f>
        <v>2.78</v>
      </c>
      <c r="FR294">
        <f>100*SUMIF('12pxv'!$E$39:$E$492,$A294,'12pxv'!AD$39:AD$492)/sub_peso!FR294</f>
        <v>-0.81</v>
      </c>
      <c r="FS294">
        <f>100*SUMIF('12pxv'!$E$39:$E$492,$A294,'12pxv'!AE$39:AE$492)/sub_peso!FS294</f>
        <v>-0.61</v>
      </c>
      <c r="FT294">
        <f>100*SUMIF('12pxv'!$E$39:$E$492,$A294,'12pxv'!AF$39:AF$492)/sub_peso!FT294</f>
        <v>0.9</v>
      </c>
      <c r="FU294">
        <f>100*SUMIF('12pxv'!$E$39:$E$492,$A294,'12pxv'!AG$39:AG$492)/sub_peso!FU294</f>
        <v>1.37</v>
      </c>
      <c r="FV294">
        <f>100*SUMIF('12pxv'!$E$39:$E$492,$A294,'12pxv'!AH$39:AH$492)/sub_peso!FV294</f>
        <v>3.01</v>
      </c>
      <c r="FW294">
        <f>100*SUMIF('12pxv'!$E$39:$E$492,$A294,'12pxv'!AI$39:AI$492)/sub_peso!FW294</f>
        <v>0.40000000000000008</v>
      </c>
      <c r="FX294">
        <f>100*SUMIF('12pxv'!$E$39:$E$492,$A294,'12pxv'!AJ$39:AJ$492)/sub_peso!FX294</f>
        <v>0.87</v>
      </c>
      <c r="FY294">
        <f>100*SUMIF('12pxv'!$E$39:$E$492,$A294,'12pxv'!AK$39:AK$492)/sub_peso!FY294</f>
        <v>25.33</v>
      </c>
      <c r="FZ294">
        <f>100*SUMIF('12pxv'!$E$39:$E$492,$A294,'12pxv'!AL$39:AL$492)/sub_peso!FZ294</f>
        <v>-7.65</v>
      </c>
      <c r="GA294">
        <f>100*SUMIF('12pxv'!$E$39:$E$492,$A294,'12pxv'!AM$39:AM$492)/sub_peso!GA294</f>
        <v>-10.130000000000001</v>
      </c>
      <c r="GB294">
        <f>100*SUMIF('12pxv'!$E$39:$E$492,$A294,'12pxv'!AN$39:AN$492)/sub_peso!GB294</f>
        <v>0.81</v>
      </c>
    </row>
    <row r="295" spans="1:184" x14ac:dyDescent="0.25">
      <c r="A295" s="60">
        <v>7201095</v>
      </c>
      <c r="B295" s="56" t="s">
        <v>297</v>
      </c>
      <c r="C295" s="129">
        <v>-0.94</v>
      </c>
      <c r="D295" s="129">
        <v>-1.38</v>
      </c>
      <c r="E295" s="129">
        <v>0.27</v>
      </c>
      <c r="F295" s="129">
        <v>0.20999999999999996</v>
      </c>
      <c r="G295" s="129">
        <v>3.35</v>
      </c>
      <c r="H295" s="129">
        <v>1.95</v>
      </c>
      <c r="I295" s="129">
        <v>0.51</v>
      </c>
      <c r="J295" s="129">
        <v>1.08</v>
      </c>
      <c r="K295" s="129">
        <v>0.28999999999999998</v>
      </c>
      <c r="L295" s="129">
        <v>-0.54</v>
      </c>
      <c r="M295" s="129">
        <v>0.99</v>
      </c>
      <c r="N295" s="129">
        <v>5.29</v>
      </c>
      <c r="O295" s="129">
        <v>-1.76</v>
      </c>
      <c r="P295" s="129">
        <v>1.31</v>
      </c>
      <c r="Q295" s="129">
        <v>0.97</v>
      </c>
      <c r="R295" s="129">
        <v>0.08</v>
      </c>
      <c r="S295" s="129">
        <v>4.0199999999999996</v>
      </c>
      <c r="T295" s="129">
        <v>2.8299999999999996</v>
      </c>
      <c r="U295" s="129">
        <v>0.95999999999999985</v>
      </c>
      <c r="V295" s="129">
        <v>0.62000000000000011</v>
      </c>
      <c r="W295" s="129">
        <v>1.1000000000000001</v>
      </c>
      <c r="X295" s="129">
        <v>1.5299999999999998</v>
      </c>
      <c r="Y295" s="129">
        <v>0.41</v>
      </c>
      <c r="Z295" s="129">
        <v>1.5299999999999998</v>
      </c>
      <c r="AA295" s="129">
        <v>-0.88</v>
      </c>
      <c r="AB295" s="129">
        <v>1.78</v>
      </c>
      <c r="AC295" s="129">
        <v>2.94</v>
      </c>
      <c r="AD295" s="129">
        <v>-1.1399999999999997</v>
      </c>
      <c r="AE295" s="129">
        <v>2.4</v>
      </c>
      <c r="AF295" s="129">
        <v>2.2799999999999994</v>
      </c>
      <c r="AG295" s="129">
        <v>0.42</v>
      </c>
      <c r="AH295" s="129">
        <v>1.51</v>
      </c>
      <c r="AI295" s="129">
        <v>-0.09</v>
      </c>
      <c r="AJ295" s="129">
        <v>0.16999999999999998</v>
      </c>
      <c r="AK295" s="129">
        <v>1.01</v>
      </c>
      <c r="AL295" s="129">
        <v>2.0299999999999998</v>
      </c>
      <c r="AM295" s="129">
        <v>0.21</v>
      </c>
      <c r="AN295" s="129">
        <v>1.78</v>
      </c>
      <c r="AO295" s="129">
        <v>0.89</v>
      </c>
      <c r="AP295" s="129">
        <v>0.9</v>
      </c>
      <c r="AQ295" s="129">
        <v>3.03</v>
      </c>
      <c r="AR295" s="129">
        <v>4.43</v>
      </c>
      <c r="AS295" s="129">
        <v>-1.3099999999999998</v>
      </c>
      <c r="AT295" s="129">
        <v>1.1299999999999999</v>
      </c>
      <c r="AU295" s="129">
        <v>0.26</v>
      </c>
      <c r="AV295" s="129">
        <v>-1.27</v>
      </c>
      <c r="AW295" s="129">
        <v>0.34</v>
      </c>
      <c r="AX295" s="129">
        <v>4.1100000000000003</v>
      </c>
      <c r="AY295" s="129">
        <v>-0.7599999999999999</v>
      </c>
      <c r="AZ295" s="129">
        <v>0.18000000000000002</v>
      </c>
      <c r="BA295" s="129">
        <v>0.86</v>
      </c>
      <c r="BB295" s="129">
        <v>-0.52999999999999992</v>
      </c>
      <c r="BC295" s="129">
        <v>3.28</v>
      </c>
      <c r="BD295" s="129">
        <v>12.13</v>
      </c>
      <c r="BE295" s="129">
        <v>-1.07</v>
      </c>
      <c r="BF295" s="129">
        <v>-0.74</v>
      </c>
      <c r="BG295" s="129">
        <v>0.96</v>
      </c>
      <c r="BH295" s="129">
        <v>-0.51</v>
      </c>
      <c r="BI295" s="129">
        <v>2.11</v>
      </c>
      <c r="BJ295" s="129">
        <v>3.04</v>
      </c>
      <c r="BK295" s="129">
        <v>-0.82</v>
      </c>
      <c r="BL295" s="129">
        <v>2.25</v>
      </c>
      <c r="BM295" s="129">
        <v>0.95</v>
      </c>
      <c r="BN295" s="129">
        <v>-0.88</v>
      </c>
      <c r="BO295" s="129">
        <v>6.95</v>
      </c>
      <c r="BP295" s="129">
        <v>2.06</v>
      </c>
      <c r="BQ295" s="129">
        <v>-0.49000000000000005</v>
      </c>
      <c r="BR295" s="129">
        <v>1.39</v>
      </c>
      <c r="BS295" s="129">
        <v>-0.87</v>
      </c>
      <c r="BT295" s="129">
        <v>0.72000000000000008</v>
      </c>
      <c r="BU295" s="129">
        <v>0.76</v>
      </c>
      <c r="BV295" s="129">
        <v>6.54</v>
      </c>
      <c r="BW295" s="129">
        <v>-0.78</v>
      </c>
      <c r="BX295" s="129">
        <v>0.67</v>
      </c>
      <c r="BY295" s="129">
        <v>0.09</v>
      </c>
      <c r="BZ295" s="129">
        <v>1.39</v>
      </c>
      <c r="CA295" s="129">
        <v>2.4700000000000002</v>
      </c>
      <c r="CB295" s="129">
        <v>2.4300000000000002</v>
      </c>
      <c r="CC295" s="129">
        <v>-1.27</v>
      </c>
      <c r="CD295" s="129">
        <v>0.4</v>
      </c>
      <c r="CE295" s="129">
        <v>1.23</v>
      </c>
      <c r="CF295" s="129">
        <v>2.4300000000000002</v>
      </c>
      <c r="CG295" s="129">
        <v>0.26</v>
      </c>
      <c r="CH295" s="129">
        <v>4.8800000000000008</v>
      </c>
      <c r="CI295" s="129">
        <v>-0.43</v>
      </c>
      <c r="CJ295" s="129">
        <v>0.67</v>
      </c>
      <c r="CK295" s="129">
        <v>1.19</v>
      </c>
      <c r="CL295" s="129">
        <v>0.93999999999999972</v>
      </c>
      <c r="CM295" s="129">
        <v>1.52</v>
      </c>
      <c r="CN295" s="129">
        <v>5.61</v>
      </c>
      <c r="CO295" s="129">
        <v>-1.55</v>
      </c>
      <c r="CP295" s="129">
        <v>-4.6900000000000004</v>
      </c>
      <c r="CQ295" s="129">
        <v>0.15</v>
      </c>
      <c r="CR295" s="129">
        <v>-0.24000000000000002</v>
      </c>
      <c r="CS295" s="129">
        <v>1.28</v>
      </c>
      <c r="CT295" s="129">
        <v>2.15</v>
      </c>
      <c r="CU295" s="129">
        <v>-1.39</v>
      </c>
      <c r="CV295" s="129">
        <v>-1.1599999999999999</v>
      </c>
      <c r="CW295" s="129">
        <v>1.1000000000000001</v>
      </c>
      <c r="CX295" s="129">
        <v>1.87</v>
      </c>
      <c r="CY295" s="129">
        <v>3.55</v>
      </c>
      <c r="CZ295" s="129">
        <v>1.28</v>
      </c>
      <c r="DA295" s="129">
        <v>-2.4600000000000004</v>
      </c>
      <c r="DB295" s="129">
        <v>-0.93</v>
      </c>
      <c r="DC295" s="129">
        <v>-0.7</v>
      </c>
      <c r="DD295" s="129">
        <v>3.0000000000000002E-2</v>
      </c>
      <c r="DE295" s="129">
        <v>1.83</v>
      </c>
      <c r="DF295" s="129">
        <v>5.4</v>
      </c>
      <c r="DG295" s="129">
        <v>-4.42</v>
      </c>
      <c r="DH295" s="129">
        <v>3.1</v>
      </c>
      <c r="DI295" s="129">
        <v>3.91</v>
      </c>
      <c r="DJ295" s="129">
        <v>5.15</v>
      </c>
      <c r="DK295" s="129">
        <v>3.7100000000000004</v>
      </c>
      <c r="DL295" s="129">
        <v>2.92</v>
      </c>
      <c r="DM295" s="129">
        <v>-6.43</v>
      </c>
      <c r="DN295" s="129">
        <v>-4.71</v>
      </c>
      <c r="DO295" s="129">
        <v>-0.65</v>
      </c>
      <c r="DP295" s="129">
        <v>1.3</v>
      </c>
      <c r="DQ295" s="129">
        <v>1.19</v>
      </c>
      <c r="DR295" s="129">
        <v>2.02</v>
      </c>
      <c r="DS295" s="129">
        <v>-6.99</v>
      </c>
      <c r="DT295" s="129">
        <v>-1.83</v>
      </c>
      <c r="DU295" s="129">
        <v>2.85</v>
      </c>
      <c r="DV295" s="129">
        <v>1.24</v>
      </c>
      <c r="DW295" s="129">
        <v>7.8</v>
      </c>
      <c r="DX295" s="129">
        <v>4.93</v>
      </c>
      <c r="DY295" s="129">
        <v>-4.68</v>
      </c>
      <c r="DZ295" s="129">
        <v>-4.53</v>
      </c>
      <c r="EA295" s="129">
        <v>-2.34</v>
      </c>
      <c r="EB295" s="129">
        <v>-0.13</v>
      </c>
      <c r="EC295" s="129">
        <v>3.91</v>
      </c>
      <c r="ED295" s="129">
        <v>10.61</v>
      </c>
      <c r="EE295" s="129">
        <v>-7.9900000000000011</v>
      </c>
      <c r="EF295" s="129">
        <v>1.34</v>
      </c>
      <c r="EG295" s="129">
        <v>-1.93</v>
      </c>
      <c r="EH295" s="129">
        <v>1.08</v>
      </c>
      <c r="EI295" s="129">
        <v>14.259999999999998</v>
      </c>
      <c r="EJ295" s="129">
        <v>-0.73</v>
      </c>
      <c r="EK295" s="129">
        <v>-6.01</v>
      </c>
      <c r="EL295" s="129">
        <v>-3.69</v>
      </c>
      <c r="EM295" s="129">
        <v>-1.9199999999999997</v>
      </c>
      <c r="EN295" s="129">
        <v>-1.5600000000000003</v>
      </c>
      <c r="EO295" s="129">
        <v>2.88</v>
      </c>
      <c r="EP295" s="129">
        <v>6.83</v>
      </c>
      <c r="EQ295" s="129">
        <v>-7.36</v>
      </c>
      <c r="ER295" s="129">
        <v>0.17</v>
      </c>
      <c r="ES295" s="129">
        <v>-1.3499999999999999</v>
      </c>
      <c r="ET295" s="129">
        <v>6.11</v>
      </c>
      <c r="EU295" s="129">
        <v>9.2099999999999991</v>
      </c>
      <c r="EV295">
        <f>100*SUMIF('12pxv'!$E$39:$E$492,$A295,'12pxv'!H$39:H$492)/sub_peso!EV295</f>
        <v>1.6899999999999997</v>
      </c>
      <c r="EW295">
        <f>100*SUMIF('12pxv'!$E$39:$E$492,$A295,'12pxv'!I$39:I$492)/sub_peso!EW295</f>
        <v>-3.74</v>
      </c>
      <c r="EX295">
        <f>100*SUMIF('12pxv'!$E$39:$E$492,$A295,'12pxv'!J$39:J$492)/sub_peso!EX295</f>
        <v>-6.23</v>
      </c>
      <c r="EY295">
        <f>100*SUMIF('12pxv'!$E$39:$E$492,$A295,'12pxv'!K$39:K$492)/sub_peso!EY295</f>
        <v>1.88</v>
      </c>
      <c r="EZ295">
        <f>100*SUMIF('12pxv'!$E$39:$E$492,$A295,'12pxv'!L$39:L$492)/sub_peso!EZ295</f>
        <v>-4.8099999999999996</v>
      </c>
      <c r="FA295">
        <f>100*SUMIF('12pxv'!$E$39:$E$492,$A295,'12pxv'!M$39:M$492)/sub_peso!FA295</f>
        <v>4.7400000000000011</v>
      </c>
      <c r="FB295">
        <f>100*SUMIF('12pxv'!$E$39:$E$492,$A295,'12pxv'!N$39:N$492)/sub_peso!FB295</f>
        <v>3.4599999999999995</v>
      </c>
      <c r="FC295">
        <f>100*SUMIF('12pxv'!$E$39:$E$492,$A295,'12pxv'!O$39:O$492)/sub_peso!FC295</f>
        <v>-7.09</v>
      </c>
      <c r="FD295">
        <f>100*SUMIF('12pxv'!$E$39:$E$492,$A295,'12pxv'!P$39:P$492)/sub_peso!FD295</f>
        <v>2.04</v>
      </c>
      <c r="FE295">
        <f>100*SUMIF('12pxv'!$E$39:$E$492,$A295,'12pxv'!Q$39:Q$492)/sub_peso!FE295</f>
        <v>0.98</v>
      </c>
      <c r="FF295">
        <f>100*SUMIF('12pxv'!$E$39:$E$492,$A295,'12pxv'!R$39:R$492)/sub_peso!FF295</f>
        <v>6.55</v>
      </c>
      <c r="FG295">
        <f>100*SUMIF('12pxv'!$E$39:$E$492,$A295,'12pxv'!S$39:S$492)/sub_peso!FG295</f>
        <v>17.129999999999995</v>
      </c>
      <c r="FH295">
        <f>100*SUMIF('12pxv'!$E$39:$E$492,$A295,'12pxv'!T$39:T$492)/sub_peso!FH295</f>
        <v>-1.1200000000000001</v>
      </c>
      <c r="FI295">
        <f>100*SUMIF('12pxv'!$E$39:$E$492,$A295,'12pxv'!U$39:U$492)/sub_peso!FI295</f>
        <v>-2.85</v>
      </c>
      <c r="FJ295">
        <f>100*SUMIF('12pxv'!$E$39:$E$492,$A295,'12pxv'!V$39:V$492)/sub_peso!FJ295</f>
        <v>-9.99</v>
      </c>
      <c r="FK295">
        <f>100*SUMIF('12pxv'!$E$39:$E$492,$A295,'12pxv'!W$39:W$492)/sub_peso!FK295</f>
        <v>-2.4300000000000002</v>
      </c>
      <c r="FL295">
        <f>100*SUMIF('12pxv'!$E$39:$E$492,$A295,'12pxv'!X$39:X$492)/sub_peso!FL295</f>
        <v>0.42</v>
      </c>
      <c r="FM295">
        <f>100*SUMIF('12pxv'!$E$39:$E$492,$A295,'12pxv'!Y$39:Y$492)/sub_peso!FM295</f>
        <v>0.45999999999999996</v>
      </c>
      <c r="FN295">
        <f>100*SUMIF('12pxv'!$E$39:$E$492,$A295,'12pxv'!Z$39:Z$492)/sub_peso!FN295</f>
        <v>6.4900000000000011</v>
      </c>
      <c r="FO295">
        <f>100*SUMIF('12pxv'!$E$39:$E$492,$A295,'12pxv'!AA$39:AA$492)/sub_peso!FO295</f>
        <v>0.35</v>
      </c>
      <c r="FP295">
        <f>100*SUMIF('12pxv'!$E$39:$E$492,$A295,'12pxv'!AB$39:AB$492)/sub_peso!FP295</f>
        <v>-3.57</v>
      </c>
      <c r="FQ295">
        <f>100*SUMIF('12pxv'!$E$39:$E$492,$A295,'12pxv'!AC$39:AC$492)/sub_peso!FQ295</f>
        <v>-2.11</v>
      </c>
      <c r="FR295">
        <f>100*SUMIF('12pxv'!$E$39:$E$492,$A295,'12pxv'!AD$39:AD$492)/sub_peso!FR295</f>
        <v>2.35</v>
      </c>
      <c r="FS295">
        <f>100*SUMIF('12pxv'!$E$39:$E$492,$A295,'12pxv'!AE$39:AE$492)/sub_peso!FS295</f>
        <v>8.89</v>
      </c>
      <c r="FT295">
        <f>100*SUMIF('12pxv'!$E$39:$E$492,$A295,'12pxv'!AF$39:AF$492)/sub_peso!FT295</f>
        <v>9.26</v>
      </c>
      <c r="FU295">
        <f>100*SUMIF('12pxv'!$E$39:$E$492,$A295,'12pxv'!AG$39:AG$492)/sub_peso!FU295</f>
        <v>-5.19</v>
      </c>
      <c r="FV295">
        <f>100*SUMIF('12pxv'!$E$39:$E$492,$A295,'12pxv'!AH$39:AH$492)/sub_peso!FV295</f>
        <v>-2.2000000000000002</v>
      </c>
      <c r="FW295">
        <f>100*SUMIF('12pxv'!$E$39:$E$492,$A295,'12pxv'!AI$39:AI$492)/sub_peso!FW295</f>
        <v>-2.74</v>
      </c>
      <c r="FX295">
        <f>100*SUMIF('12pxv'!$E$39:$E$492,$A295,'12pxv'!AJ$39:AJ$492)/sub_peso!FX295</f>
        <v>-2.08</v>
      </c>
      <c r="FY295">
        <f>100*SUMIF('12pxv'!$E$39:$E$492,$A295,'12pxv'!AK$39:AK$492)/sub_peso!FY295</f>
        <v>-0.24</v>
      </c>
      <c r="FZ295">
        <f>100*SUMIF('12pxv'!$E$39:$E$492,$A295,'12pxv'!AL$39:AL$492)/sub_peso!FZ295</f>
        <v>3.52</v>
      </c>
      <c r="GA295">
        <f>100*SUMIF('12pxv'!$E$39:$E$492,$A295,'12pxv'!AM$39:AM$492)/sub_peso!GA295</f>
        <v>-0.60999999999999988</v>
      </c>
      <c r="GB295">
        <f>100*SUMIF('12pxv'!$E$39:$E$492,$A295,'12pxv'!AN$39:AN$492)/sub_peso!GB295</f>
        <v>-4.09</v>
      </c>
    </row>
    <row r="296" spans="1:184" x14ac:dyDescent="0.25">
      <c r="A296" s="60">
        <v>7202041</v>
      </c>
      <c r="B296" s="56" t="s">
        <v>298</v>
      </c>
      <c r="C296" s="129">
        <v>-2.2400000000000002</v>
      </c>
      <c r="D296" s="129">
        <v>0</v>
      </c>
      <c r="E296" s="129">
        <v>0</v>
      </c>
      <c r="F296" s="129">
        <v>0</v>
      </c>
      <c r="G296" s="129">
        <v>0</v>
      </c>
      <c r="H296" s="129">
        <v>0</v>
      </c>
      <c r="I296" s="129">
        <v>0</v>
      </c>
      <c r="J296" s="129">
        <v>0</v>
      </c>
      <c r="K296" s="129">
        <v>0</v>
      </c>
      <c r="L296" s="129">
        <v>0</v>
      </c>
      <c r="M296" s="129">
        <v>0</v>
      </c>
      <c r="N296" s="129">
        <v>0</v>
      </c>
      <c r="O296" s="129">
        <v>0</v>
      </c>
      <c r="P296" s="129">
        <v>0</v>
      </c>
      <c r="Q296" s="129">
        <v>0</v>
      </c>
      <c r="R296" s="129">
        <v>0</v>
      </c>
      <c r="S296" s="129">
        <v>0.14000000000000001</v>
      </c>
      <c r="T296" s="129">
        <v>0.2</v>
      </c>
      <c r="U296" s="129">
        <v>0</v>
      </c>
      <c r="V296" s="129">
        <v>0</v>
      </c>
      <c r="W296" s="129">
        <v>0</v>
      </c>
      <c r="X296" s="129">
        <v>0</v>
      </c>
      <c r="Y296" s="129">
        <v>0</v>
      </c>
      <c r="Z296" s="129">
        <v>0</v>
      </c>
      <c r="AA296" s="129">
        <v>-0.17999999999999997</v>
      </c>
      <c r="AB296" s="129">
        <v>-0.06</v>
      </c>
      <c r="AC296" s="129">
        <v>6.38</v>
      </c>
      <c r="AD296" s="129">
        <v>4.6500000000000004</v>
      </c>
      <c r="AE296" s="129">
        <v>0</v>
      </c>
      <c r="AF296" s="129">
        <v>0.28000000000000003</v>
      </c>
      <c r="AG296" s="129">
        <v>0</v>
      </c>
      <c r="AH296" s="129">
        <v>0</v>
      </c>
      <c r="AI296" s="129">
        <v>0</v>
      </c>
      <c r="AJ296" s="129">
        <v>-0.3</v>
      </c>
      <c r="AK296" s="129">
        <v>-1.7400000000000002</v>
      </c>
      <c r="AL296" s="129">
        <v>-0.56000000000000005</v>
      </c>
      <c r="AM296" s="129">
        <v>-0.2</v>
      </c>
      <c r="AN296" s="129">
        <v>-0.23999999999999996</v>
      </c>
      <c r="AO296" s="129">
        <v>5.26</v>
      </c>
      <c r="AP296" s="129">
        <v>0</v>
      </c>
      <c r="AQ296" s="129">
        <v>10.57</v>
      </c>
      <c r="AR296" s="129">
        <v>3.18</v>
      </c>
      <c r="AS296" s="129">
        <v>0</v>
      </c>
      <c r="AT296" s="129">
        <v>0</v>
      </c>
      <c r="AU296" s="129">
        <v>0</v>
      </c>
      <c r="AV296" s="129">
        <v>0</v>
      </c>
      <c r="AW296" s="129">
        <v>-1.68</v>
      </c>
      <c r="AX296" s="129">
        <v>-1.7799999999999998</v>
      </c>
      <c r="AY296" s="129">
        <v>1.81</v>
      </c>
      <c r="AZ296" s="129">
        <v>1.71</v>
      </c>
      <c r="BA296" s="129">
        <v>0</v>
      </c>
      <c r="BB296" s="129">
        <v>2.06</v>
      </c>
      <c r="BC296" s="129">
        <v>5.09</v>
      </c>
      <c r="BD296" s="129">
        <v>1.38</v>
      </c>
      <c r="BE296" s="129">
        <v>2.0299999999999998</v>
      </c>
      <c r="BF296" s="129">
        <v>4.76</v>
      </c>
      <c r="BG296" s="129">
        <v>0</v>
      </c>
      <c r="BH296" s="129">
        <v>-0.30999999999999994</v>
      </c>
      <c r="BI296" s="129">
        <v>0</v>
      </c>
      <c r="BJ296" s="129">
        <v>-1.07</v>
      </c>
      <c r="BK296" s="129">
        <v>-0.31</v>
      </c>
      <c r="BL296" s="129">
        <v>0</v>
      </c>
      <c r="BM296" s="129">
        <v>0.20000000000000004</v>
      </c>
      <c r="BN296" s="129">
        <v>3.1500000000000004</v>
      </c>
      <c r="BO296" s="129">
        <v>1.3900000000000001</v>
      </c>
      <c r="BP296" s="129">
        <v>0.54</v>
      </c>
      <c r="BQ296" s="129">
        <v>-0.26</v>
      </c>
      <c r="BR296" s="129">
        <v>0</v>
      </c>
      <c r="BS296" s="129">
        <v>0</v>
      </c>
      <c r="BT296" s="129">
        <v>0</v>
      </c>
      <c r="BU296" s="129">
        <v>0</v>
      </c>
      <c r="BV296" s="129">
        <v>0</v>
      </c>
      <c r="BW296" s="129">
        <v>0</v>
      </c>
      <c r="BX296" s="129">
        <v>0</v>
      </c>
      <c r="BY296" s="129">
        <v>0</v>
      </c>
      <c r="BZ296" s="129">
        <v>0</v>
      </c>
      <c r="CA296" s="129">
        <v>0</v>
      </c>
      <c r="CB296" s="129">
        <v>0</v>
      </c>
      <c r="CC296" s="129">
        <v>0</v>
      </c>
      <c r="CD296" s="129">
        <v>0</v>
      </c>
      <c r="CE296" s="129">
        <v>0</v>
      </c>
      <c r="CF296" s="129">
        <v>0</v>
      </c>
      <c r="CG296" s="129">
        <v>0</v>
      </c>
      <c r="CH296" s="129">
        <v>0.3</v>
      </c>
      <c r="CI296" s="129">
        <v>0</v>
      </c>
      <c r="CJ296" s="129">
        <v>2.7200000000000006</v>
      </c>
      <c r="CK296" s="129">
        <v>1.31</v>
      </c>
      <c r="CL296" s="129">
        <v>4.63</v>
      </c>
      <c r="CM296" s="129">
        <v>1.88</v>
      </c>
      <c r="CN296" s="129">
        <v>0</v>
      </c>
      <c r="CO296" s="129">
        <v>0</v>
      </c>
      <c r="CP296" s="129">
        <v>0</v>
      </c>
      <c r="CQ296" s="129">
        <v>0.71</v>
      </c>
      <c r="CR296" s="129">
        <v>2.08</v>
      </c>
      <c r="CS296" s="129">
        <v>0.94</v>
      </c>
      <c r="CT296" s="129">
        <v>0.88</v>
      </c>
      <c r="CU296" s="129">
        <v>0.08</v>
      </c>
      <c r="CV296" s="129">
        <v>0</v>
      </c>
      <c r="CW296" s="129">
        <v>0</v>
      </c>
      <c r="CX296" s="129">
        <v>1.08</v>
      </c>
      <c r="CY296" s="129">
        <v>3.53</v>
      </c>
      <c r="CZ296" s="129">
        <v>0.9</v>
      </c>
      <c r="DA296" s="129">
        <v>0.06</v>
      </c>
      <c r="DB296" s="129">
        <v>0</v>
      </c>
      <c r="DC296" s="129">
        <v>0</v>
      </c>
      <c r="DD296" s="129">
        <v>0</v>
      </c>
      <c r="DE296" s="129">
        <v>0</v>
      </c>
      <c r="DF296" s="129">
        <v>9.0000000000000011E-2</v>
      </c>
      <c r="DG296" s="129">
        <v>1.35</v>
      </c>
      <c r="DH296" s="129">
        <v>3.17</v>
      </c>
      <c r="DI296" s="129">
        <v>0.4</v>
      </c>
      <c r="DJ296" s="129">
        <v>0</v>
      </c>
      <c r="DK296" s="129">
        <v>0</v>
      </c>
      <c r="DL296" s="129">
        <v>0</v>
      </c>
      <c r="DM296" s="129">
        <v>0</v>
      </c>
      <c r="DN296" s="129">
        <v>1.6599999999999997</v>
      </c>
      <c r="DO296" s="129">
        <v>14.709999999999997</v>
      </c>
      <c r="DP296" s="129">
        <v>9.2100000000000009</v>
      </c>
      <c r="DQ296" s="129">
        <v>-0.28000000000000003</v>
      </c>
      <c r="DR296" s="129">
        <v>0</v>
      </c>
      <c r="DS296" s="129">
        <v>0</v>
      </c>
      <c r="DT296" s="129">
        <v>0</v>
      </c>
      <c r="DU296" s="129">
        <v>0</v>
      </c>
      <c r="DV296" s="129">
        <v>0</v>
      </c>
      <c r="DW296" s="129">
        <v>0</v>
      </c>
      <c r="DX296" s="129">
        <v>0</v>
      </c>
      <c r="DY296" s="129">
        <v>0</v>
      </c>
      <c r="DZ296" s="129">
        <v>0</v>
      </c>
      <c r="EA296" s="129">
        <v>0</v>
      </c>
      <c r="EB296" s="129">
        <v>0</v>
      </c>
      <c r="EC296" s="129">
        <v>3.7</v>
      </c>
      <c r="ED296" s="129">
        <v>1.1399999999999999</v>
      </c>
      <c r="EE296" s="129">
        <v>7.0000000000000007E-2</v>
      </c>
      <c r="EF296" s="129">
        <v>0</v>
      </c>
      <c r="EG296" s="129">
        <v>0</v>
      </c>
      <c r="EH296" s="129">
        <v>0</v>
      </c>
      <c r="EI296" s="129">
        <v>0</v>
      </c>
      <c r="EJ296" s="129">
        <v>0</v>
      </c>
      <c r="EK296" s="129">
        <v>3.6399999999999997</v>
      </c>
      <c r="EL296" s="129">
        <v>0.28999999999999998</v>
      </c>
      <c r="EM296" s="129">
        <v>0.66</v>
      </c>
      <c r="EN296" s="129">
        <v>0.12</v>
      </c>
      <c r="EO296" s="129">
        <v>0</v>
      </c>
      <c r="EP296" s="129">
        <v>0</v>
      </c>
      <c r="EQ296" s="129">
        <v>0</v>
      </c>
      <c r="ER296" s="129">
        <v>0</v>
      </c>
      <c r="ES296" s="129">
        <v>0</v>
      </c>
      <c r="ET296" s="129">
        <v>0</v>
      </c>
      <c r="EU296" s="129">
        <v>0</v>
      </c>
      <c r="EV296">
        <f>100*SUMIF('12pxv'!$E$39:$E$492,$A296,'12pxv'!H$39:H$492)/sub_peso!EV296</f>
        <v>0</v>
      </c>
      <c r="EW296">
        <f>100*SUMIF('12pxv'!$E$39:$E$492,$A296,'12pxv'!I$39:I$492)/sub_peso!EW296</f>
        <v>0</v>
      </c>
      <c r="EX296">
        <f>100*SUMIF('12pxv'!$E$39:$E$492,$A296,'12pxv'!J$39:J$492)/sub_peso!EX296</f>
        <v>0</v>
      </c>
      <c r="EY296">
        <f>100*SUMIF('12pxv'!$E$39:$E$492,$A296,'12pxv'!K$39:K$492)/sub_peso!EY296</f>
        <v>15.040000000000001</v>
      </c>
      <c r="EZ296">
        <f>100*SUMIF('12pxv'!$E$39:$E$492,$A296,'12pxv'!L$39:L$492)/sub_peso!EZ296</f>
        <v>4.6399999999999997</v>
      </c>
      <c r="FA296">
        <f>100*SUMIF('12pxv'!$E$39:$E$492,$A296,'12pxv'!M$39:M$492)/sub_peso!FA296</f>
        <v>-0.4</v>
      </c>
      <c r="FB296">
        <f>100*SUMIF('12pxv'!$E$39:$E$492,$A296,'12pxv'!N$39:N$492)/sub_peso!FB296</f>
        <v>0.09</v>
      </c>
      <c r="FC296">
        <f>100*SUMIF('12pxv'!$E$39:$E$492,$A296,'12pxv'!O$39:O$492)/sub_peso!FC296</f>
        <v>0</v>
      </c>
      <c r="FD296">
        <f>100*SUMIF('12pxv'!$E$39:$E$492,$A296,'12pxv'!P$39:P$492)/sub_peso!FD296</f>
        <v>0</v>
      </c>
      <c r="FE296">
        <f>100*SUMIF('12pxv'!$E$39:$E$492,$A296,'12pxv'!Q$39:Q$492)/sub_peso!FE296</f>
        <v>0</v>
      </c>
      <c r="FF296">
        <f>100*SUMIF('12pxv'!$E$39:$E$492,$A296,'12pxv'!R$39:R$492)/sub_peso!FF296</f>
        <v>0.6</v>
      </c>
      <c r="FG296">
        <f>100*SUMIF('12pxv'!$E$39:$E$492,$A296,'12pxv'!S$39:S$492)/sub_peso!FG296</f>
        <v>3.94</v>
      </c>
      <c r="FH296">
        <f>100*SUMIF('12pxv'!$E$39:$E$492,$A296,'12pxv'!T$39:T$492)/sub_peso!FH296</f>
        <v>10.11</v>
      </c>
      <c r="FI296">
        <f>100*SUMIF('12pxv'!$E$39:$E$492,$A296,'12pxv'!U$39:U$492)/sub_peso!FI296</f>
        <v>0.93</v>
      </c>
      <c r="FJ296">
        <f>100*SUMIF('12pxv'!$E$39:$E$492,$A296,'12pxv'!V$39:V$492)/sub_peso!FJ296</f>
        <v>0</v>
      </c>
      <c r="FK296">
        <f>100*SUMIF('12pxv'!$E$39:$E$492,$A296,'12pxv'!W$39:W$492)/sub_peso!FK296</f>
        <v>0</v>
      </c>
      <c r="FL296">
        <f>100*SUMIF('12pxv'!$E$39:$E$492,$A296,'12pxv'!X$39:X$492)/sub_peso!FL296</f>
        <v>0</v>
      </c>
      <c r="FM296">
        <f>100*SUMIF('12pxv'!$E$39:$E$492,$A296,'12pxv'!Y$39:Y$492)/sub_peso!FM296</f>
        <v>0</v>
      </c>
      <c r="FN296">
        <f>100*SUMIF('12pxv'!$E$39:$E$492,$A296,'12pxv'!Z$39:Z$492)/sub_peso!FN296</f>
        <v>0</v>
      </c>
      <c r="FO296">
        <f>100*SUMIF('12pxv'!$E$39:$E$492,$A296,'12pxv'!AA$39:AA$492)/sub_peso!FO296</f>
        <v>0</v>
      </c>
      <c r="FP296">
        <f>100*SUMIF('12pxv'!$E$39:$E$492,$A296,'12pxv'!AB$39:AB$492)/sub_peso!FP296</f>
        <v>0</v>
      </c>
      <c r="FQ296">
        <f>100*SUMIF('12pxv'!$E$39:$E$492,$A296,'12pxv'!AC$39:AC$492)/sub_peso!FQ296</f>
        <v>0</v>
      </c>
      <c r="FR296">
        <f>100*SUMIF('12pxv'!$E$39:$E$492,$A296,'12pxv'!AD$39:AD$492)/sub_peso!FR296</f>
        <v>3.19</v>
      </c>
      <c r="FS296">
        <f>100*SUMIF('12pxv'!$E$39:$E$492,$A296,'12pxv'!AE$39:AE$492)/sub_peso!FS296</f>
        <v>0.56999999999999995</v>
      </c>
      <c r="FT296">
        <f>100*SUMIF('12pxv'!$E$39:$E$492,$A296,'12pxv'!AF$39:AF$492)/sub_peso!FT296</f>
        <v>7.79</v>
      </c>
      <c r="FU296">
        <f>100*SUMIF('12pxv'!$E$39:$E$492,$A296,'12pxv'!AG$39:AG$492)/sub_peso!FU296</f>
        <v>-6.0000000000000005E-2</v>
      </c>
      <c r="FV296">
        <f>100*SUMIF('12pxv'!$E$39:$E$492,$A296,'12pxv'!AH$39:AH$492)/sub_peso!FV296</f>
        <v>-0.49000000000000005</v>
      </c>
      <c r="FW296">
        <f>100*SUMIF('12pxv'!$E$39:$E$492,$A296,'12pxv'!AI$39:AI$492)/sub_peso!FW296</f>
        <v>0</v>
      </c>
      <c r="FX296">
        <f>100*SUMIF('12pxv'!$E$39:$E$492,$A296,'12pxv'!AJ$39:AJ$492)/sub_peso!FX296</f>
        <v>0</v>
      </c>
      <c r="FY296">
        <f>100*SUMIF('12pxv'!$E$39:$E$492,$A296,'12pxv'!AK$39:AK$492)/sub_peso!FY296</f>
        <v>0</v>
      </c>
      <c r="FZ296">
        <f>100*SUMIF('12pxv'!$E$39:$E$492,$A296,'12pxv'!AL$39:AL$492)/sub_peso!FZ296</f>
        <v>0</v>
      </c>
      <c r="GA296">
        <f>100*SUMIF('12pxv'!$E$39:$E$492,$A296,'12pxv'!AM$39:AM$492)/sub_peso!GA296</f>
        <v>0</v>
      </c>
      <c r="GB296">
        <f>100*SUMIF('12pxv'!$E$39:$E$492,$A296,'12pxv'!AN$39:AN$492)/sub_peso!GB296</f>
        <v>0</v>
      </c>
    </row>
    <row r="297" spans="1:184" x14ac:dyDescent="0.25">
      <c r="A297" s="60">
        <v>7203001</v>
      </c>
      <c r="B297" s="56" t="s">
        <v>299</v>
      </c>
      <c r="C297" s="129">
        <v>-0.15253184713375798</v>
      </c>
      <c r="D297" s="129">
        <v>1.3647993579454254</v>
      </c>
      <c r="E297" s="129">
        <v>-0.84192063492063496</v>
      </c>
      <c r="F297" s="129">
        <v>0.75247974068071299</v>
      </c>
      <c r="G297" s="129">
        <v>5.3916260162601617</v>
      </c>
      <c r="H297" s="129">
        <v>4.3169767441860474</v>
      </c>
      <c r="I297" s="129">
        <v>0.86137724550898209</v>
      </c>
      <c r="J297" s="129">
        <v>0.21197622585438339</v>
      </c>
      <c r="K297" s="129">
        <v>0.97111441307578006</v>
      </c>
      <c r="L297" s="129">
        <v>0.31853766617429841</v>
      </c>
      <c r="M297" s="129">
        <v>-0.60139705882352934</v>
      </c>
      <c r="N297" s="129">
        <v>2.1322700296735908</v>
      </c>
      <c r="O297" s="129">
        <v>0.31648449039881826</v>
      </c>
      <c r="P297" s="129">
        <v>1.3311641791044775</v>
      </c>
      <c r="Q297" s="129">
        <v>0.81333333333333346</v>
      </c>
      <c r="R297" s="129">
        <v>-1.2900292825768671</v>
      </c>
      <c r="S297" s="129">
        <v>0.73474702380952372</v>
      </c>
      <c r="T297" s="129">
        <v>-1.4691691394658752</v>
      </c>
      <c r="U297" s="129">
        <v>0.23391830559757945</v>
      </c>
      <c r="V297" s="129">
        <v>-0.18054628224582703</v>
      </c>
      <c r="W297" s="129">
        <v>-0.20980182926829263</v>
      </c>
      <c r="X297" s="129">
        <v>2.0226073619631908</v>
      </c>
      <c r="Y297" s="129">
        <v>0.9744259818731118</v>
      </c>
      <c r="Z297" s="129">
        <v>-0.83679699248120309</v>
      </c>
      <c r="AA297" s="129">
        <v>1.358320493066256</v>
      </c>
      <c r="AB297" s="129">
        <v>0.2023853211009175</v>
      </c>
      <c r="AC297" s="129">
        <v>1.7135932721712541</v>
      </c>
      <c r="AD297" s="129">
        <v>3.4292716236722316</v>
      </c>
      <c r="AE297" s="129">
        <v>2.3746085672082717</v>
      </c>
      <c r="AF297" s="129">
        <v>2.5765602322206087</v>
      </c>
      <c r="AG297" s="129">
        <v>0.77710227272727284</v>
      </c>
      <c r="AH297" s="129">
        <v>-0.33142857142857152</v>
      </c>
      <c r="AI297" s="129">
        <v>0.21048502139800293</v>
      </c>
      <c r="AJ297" s="129">
        <v>-0.25002869440459125</v>
      </c>
      <c r="AK297" s="129">
        <v>1.8209221902017292</v>
      </c>
      <c r="AL297" s="129">
        <v>0.47187499999999988</v>
      </c>
      <c r="AM297" s="129">
        <v>-0.54570200573065897</v>
      </c>
      <c r="AN297" s="129">
        <v>2.4158840579710139</v>
      </c>
      <c r="AO297" s="129">
        <v>0.85866287339971548</v>
      </c>
      <c r="AP297" s="129">
        <v>2.9357510729613732</v>
      </c>
      <c r="AQ297" s="129">
        <v>-0.50360515021459229</v>
      </c>
      <c r="AR297" s="129">
        <v>1.0049339207048458</v>
      </c>
      <c r="AS297" s="129">
        <v>3.7930906389301633</v>
      </c>
      <c r="AT297" s="129">
        <v>0.93056768558951974</v>
      </c>
      <c r="AU297" s="129">
        <v>0.39693877551020401</v>
      </c>
      <c r="AV297" s="129">
        <v>2.3885087719298244</v>
      </c>
      <c r="AW297" s="129">
        <v>0.4878017241379311</v>
      </c>
      <c r="AX297" s="129">
        <v>-1.4557999999999998</v>
      </c>
      <c r="AY297" s="129">
        <v>1.2132220609579099</v>
      </c>
      <c r="AZ297" s="129">
        <v>1.2774100719424459</v>
      </c>
      <c r="BA297" s="129">
        <v>0.15302292263610315</v>
      </c>
      <c r="BB297" s="129">
        <v>0.30759312320916909</v>
      </c>
      <c r="BC297" s="129">
        <v>0.29111747851002867</v>
      </c>
      <c r="BD297" s="129">
        <v>1.3539024390243901</v>
      </c>
      <c r="BE297" s="129">
        <v>-2.717948717948717E-2</v>
      </c>
      <c r="BF297" s="129">
        <v>1.119583931133429</v>
      </c>
      <c r="BG297" s="129">
        <v>1.5464387464387463</v>
      </c>
      <c r="BH297" s="129">
        <v>0.15433802816901418</v>
      </c>
      <c r="BI297" s="129">
        <v>1.2500000000000002</v>
      </c>
      <c r="BJ297" s="129">
        <v>1.4121971830985918</v>
      </c>
      <c r="BK297" s="129">
        <v>-8.8907563025210093E-2</v>
      </c>
      <c r="BL297" s="129">
        <v>1.3812022630834515</v>
      </c>
      <c r="BM297" s="129">
        <v>1.8061173184357537</v>
      </c>
      <c r="BN297" s="129">
        <v>-0.47966896551724131</v>
      </c>
      <c r="BO297" s="129">
        <v>0.27022346368715083</v>
      </c>
      <c r="BP297" s="129">
        <v>-0.31626928471248239</v>
      </c>
      <c r="BQ297" s="129">
        <v>0.3475354107648726</v>
      </c>
      <c r="BR297" s="129">
        <v>0.504318181818182</v>
      </c>
      <c r="BS297" s="129">
        <v>1.315940170940171</v>
      </c>
      <c r="BT297" s="129">
        <v>0.656671388101983</v>
      </c>
      <c r="BU297" s="129">
        <v>1.547878359264498</v>
      </c>
      <c r="BV297" s="129">
        <v>1.0867454798331015</v>
      </c>
      <c r="BW297" s="129">
        <v>-0.40986206896551725</v>
      </c>
      <c r="BX297" s="129">
        <v>1.1849375866851595</v>
      </c>
      <c r="BY297" s="129">
        <v>-0.37404401650618979</v>
      </c>
      <c r="BZ297" s="129">
        <v>-0.22863699582753827</v>
      </c>
      <c r="CA297" s="129">
        <v>-3.9747899159663903E-2</v>
      </c>
      <c r="CB297" s="129">
        <v>-1.2878902953586497</v>
      </c>
      <c r="CC297" s="129">
        <v>-0.56652360515021472</v>
      </c>
      <c r="CD297" s="129">
        <v>0.74758321273516637</v>
      </c>
      <c r="CE297" s="129">
        <v>-0.46095100864553318</v>
      </c>
      <c r="CF297" s="129">
        <v>0.97760522496371549</v>
      </c>
      <c r="CG297" s="129">
        <v>1.1052873563218391</v>
      </c>
      <c r="CH297" s="129">
        <v>0.81</v>
      </c>
      <c r="CI297" s="129">
        <v>2.08</v>
      </c>
      <c r="CJ297" s="129">
        <v>1.04</v>
      </c>
      <c r="CK297" s="129">
        <v>-0.11999999999999998</v>
      </c>
      <c r="CL297" s="129">
        <v>-2.37</v>
      </c>
      <c r="CM297" s="129">
        <v>0.12</v>
      </c>
      <c r="CN297" s="129">
        <v>0.39</v>
      </c>
      <c r="CO297" s="129">
        <v>1.58</v>
      </c>
      <c r="CP297" s="129">
        <v>1.06</v>
      </c>
      <c r="CQ297" s="129">
        <v>-2.0499999999999994</v>
      </c>
      <c r="CR297" s="129">
        <v>-0.08</v>
      </c>
      <c r="CS297" s="129">
        <v>0.66</v>
      </c>
      <c r="CT297" s="129">
        <v>3.31</v>
      </c>
      <c r="CU297" s="129">
        <v>-0.52</v>
      </c>
      <c r="CV297" s="129">
        <v>-0.56999999999999995</v>
      </c>
      <c r="CW297" s="129">
        <v>-0.8</v>
      </c>
      <c r="CX297" s="129">
        <v>-0.42</v>
      </c>
      <c r="CY297" s="129">
        <v>0.96</v>
      </c>
      <c r="CZ297" s="129">
        <v>-2.1399999999999997</v>
      </c>
      <c r="DA297" s="129">
        <v>-0.78</v>
      </c>
      <c r="DB297" s="129">
        <v>-0.81</v>
      </c>
      <c r="DC297" s="129">
        <v>0.32</v>
      </c>
      <c r="DD297" s="129">
        <v>-0.65</v>
      </c>
      <c r="DE297" s="129">
        <v>-1.9100000000000001</v>
      </c>
      <c r="DF297" s="129">
        <v>1.79</v>
      </c>
      <c r="DG297" s="129">
        <v>-0.63</v>
      </c>
      <c r="DH297" s="129">
        <v>-1.46</v>
      </c>
      <c r="DI297" s="129">
        <v>-1.55</v>
      </c>
      <c r="DJ297" s="129">
        <v>0.34</v>
      </c>
      <c r="DK297" s="129">
        <v>1.0399999999999998</v>
      </c>
      <c r="DL297" s="129">
        <v>-0.94</v>
      </c>
      <c r="DM297" s="129">
        <v>3.34</v>
      </c>
      <c r="DN297" s="129">
        <v>-1.0000000000000002</v>
      </c>
      <c r="DO297" s="129">
        <v>-1.34</v>
      </c>
      <c r="DP297" s="129">
        <v>-0.51999999999999991</v>
      </c>
      <c r="DQ297" s="129">
        <v>-2.1499999999999995</v>
      </c>
      <c r="DR297" s="129">
        <v>-1.32</v>
      </c>
      <c r="DS297" s="129">
        <v>1.03</v>
      </c>
      <c r="DT297" s="129">
        <v>-3.01</v>
      </c>
      <c r="DU297" s="129">
        <v>-0.06</v>
      </c>
      <c r="DV297" s="129">
        <v>-3.85</v>
      </c>
      <c r="DW297" s="129">
        <v>-3.98</v>
      </c>
      <c r="DX297" s="129">
        <v>1.37</v>
      </c>
      <c r="DY297" s="129">
        <v>3.17</v>
      </c>
      <c r="DZ297" s="129">
        <v>-1.6099999999999999</v>
      </c>
      <c r="EA297" s="129">
        <v>-3.1799999999999997</v>
      </c>
      <c r="EB297" s="129">
        <v>1.9700000000000002</v>
      </c>
      <c r="EC297" s="129">
        <v>-0.67</v>
      </c>
      <c r="ED297" s="129">
        <v>-3.38</v>
      </c>
      <c r="EE297" s="129">
        <v>-3.0400000000000005</v>
      </c>
      <c r="EF297" s="129">
        <v>1.77</v>
      </c>
      <c r="EG297" s="129">
        <v>-1.03</v>
      </c>
      <c r="EH297" s="129">
        <v>-2</v>
      </c>
      <c r="EI297" s="129">
        <v>-0.18</v>
      </c>
      <c r="EJ297" s="129">
        <v>-1.48</v>
      </c>
      <c r="EK297" s="129">
        <v>-0.41999999999999993</v>
      </c>
      <c r="EL297" s="129">
        <v>-2.89</v>
      </c>
      <c r="EM297" s="129">
        <v>-2.64</v>
      </c>
      <c r="EN297" s="129">
        <v>-2.2200000000000002</v>
      </c>
      <c r="EO297" s="129">
        <v>0.97</v>
      </c>
      <c r="EP297" s="129">
        <v>1.05</v>
      </c>
      <c r="EQ297" s="129">
        <v>2.94</v>
      </c>
      <c r="ER297" s="129">
        <v>-0.64</v>
      </c>
      <c r="ES297" s="129">
        <v>0.42</v>
      </c>
      <c r="ET297" s="129">
        <v>0.31</v>
      </c>
      <c r="EU297" s="129">
        <v>1.2</v>
      </c>
      <c r="EV297">
        <f>100*SUMIF('12pxv'!$E$39:$E$492,$A297,'12pxv'!H$39:H$492)/sub_peso!EV297</f>
        <v>-0.69</v>
      </c>
      <c r="EW297">
        <f>100*SUMIF('12pxv'!$E$39:$E$492,$A297,'12pxv'!I$39:I$492)/sub_peso!EW297</f>
        <v>-0.21</v>
      </c>
      <c r="EX297">
        <f>100*SUMIF('12pxv'!$E$39:$E$492,$A297,'12pxv'!J$39:J$492)/sub_peso!EX297</f>
        <v>-0.21</v>
      </c>
      <c r="EY297">
        <f>100*SUMIF('12pxv'!$E$39:$E$492,$A297,'12pxv'!K$39:K$492)/sub_peso!EY297</f>
        <v>-0.67</v>
      </c>
      <c r="EZ297">
        <f>100*SUMIF('12pxv'!$E$39:$E$492,$A297,'12pxv'!L$39:L$492)/sub_peso!EZ297</f>
        <v>-0.97999999999999987</v>
      </c>
      <c r="FA297">
        <f>100*SUMIF('12pxv'!$E$39:$E$492,$A297,'12pxv'!M$39:M$492)/sub_peso!FA297</f>
        <v>-1.04</v>
      </c>
      <c r="FB297">
        <f>100*SUMIF('12pxv'!$E$39:$E$492,$A297,'12pxv'!N$39:N$492)/sub_peso!FB297</f>
        <v>0.5</v>
      </c>
      <c r="FC297">
        <f>100*SUMIF('12pxv'!$E$39:$E$492,$A297,'12pxv'!O$39:O$492)/sub_peso!FC297</f>
        <v>-0.59</v>
      </c>
      <c r="FD297">
        <f>100*SUMIF('12pxv'!$E$39:$E$492,$A297,'12pxv'!P$39:P$492)/sub_peso!FD297</f>
        <v>-1.5</v>
      </c>
      <c r="FE297">
        <f>100*SUMIF('12pxv'!$E$39:$E$492,$A297,'12pxv'!Q$39:Q$492)/sub_peso!FE297</f>
        <v>0.53</v>
      </c>
      <c r="FF297">
        <f>100*SUMIF('12pxv'!$E$39:$E$492,$A297,'12pxv'!R$39:R$492)/sub_peso!FF297</f>
        <v>-0.50000000000000011</v>
      </c>
      <c r="FG297">
        <f>100*SUMIF('12pxv'!$E$39:$E$492,$A297,'12pxv'!S$39:S$492)/sub_peso!FG297</f>
        <v>1.2099999999999997</v>
      </c>
      <c r="FH297">
        <f>100*SUMIF('12pxv'!$E$39:$E$492,$A297,'12pxv'!T$39:T$492)/sub_peso!FH297</f>
        <v>-0.81</v>
      </c>
      <c r="FI297">
        <f>100*SUMIF('12pxv'!$E$39:$E$492,$A297,'12pxv'!U$39:U$492)/sub_peso!FI297</f>
        <v>1.2799999999999998</v>
      </c>
      <c r="FJ297">
        <f>100*SUMIF('12pxv'!$E$39:$E$492,$A297,'12pxv'!V$39:V$492)/sub_peso!FJ297</f>
        <v>-1.0900000000000001</v>
      </c>
      <c r="FK297">
        <f>100*SUMIF('12pxv'!$E$39:$E$492,$A297,'12pxv'!W$39:W$492)/sub_peso!FK297</f>
        <v>-2.71</v>
      </c>
      <c r="FL297">
        <f>100*SUMIF('12pxv'!$E$39:$E$492,$A297,'12pxv'!X$39:X$492)/sub_peso!FL297</f>
        <v>0.02</v>
      </c>
      <c r="FM297">
        <f>100*SUMIF('12pxv'!$E$39:$E$492,$A297,'12pxv'!Y$39:Y$492)/sub_peso!FM297</f>
        <v>-3.69</v>
      </c>
      <c r="FN297">
        <f>100*SUMIF('12pxv'!$E$39:$E$492,$A297,'12pxv'!Z$39:Z$492)/sub_peso!FN297</f>
        <v>0.64999999999999991</v>
      </c>
      <c r="FO297">
        <f>100*SUMIF('12pxv'!$E$39:$E$492,$A297,'12pxv'!AA$39:AA$492)/sub_peso!FO297</f>
        <v>0.64</v>
      </c>
      <c r="FP297">
        <f>100*SUMIF('12pxv'!$E$39:$E$492,$A297,'12pxv'!AB$39:AB$492)/sub_peso!FP297</f>
        <v>-0.86999999999999988</v>
      </c>
      <c r="FQ297">
        <f>100*SUMIF('12pxv'!$E$39:$E$492,$A297,'12pxv'!AC$39:AC$492)/sub_peso!FQ297</f>
        <v>-0.17999999999999997</v>
      </c>
      <c r="FR297">
        <f>100*SUMIF('12pxv'!$E$39:$E$492,$A297,'12pxv'!AD$39:AD$492)/sub_peso!FR297</f>
        <v>-0.36999999999999994</v>
      </c>
      <c r="FS297">
        <f>100*SUMIF('12pxv'!$E$39:$E$492,$A297,'12pxv'!AE$39:AE$492)/sub_peso!FS297</f>
        <v>0.61</v>
      </c>
      <c r="FT297">
        <f>100*SUMIF('12pxv'!$E$39:$E$492,$A297,'12pxv'!AF$39:AF$492)/sub_peso!FT297</f>
        <v>0.79</v>
      </c>
      <c r="FU297">
        <f>100*SUMIF('12pxv'!$E$39:$E$492,$A297,'12pxv'!AG$39:AG$492)/sub_peso!FU297</f>
        <v>0.21</v>
      </c>
      <c r="FV297">
        <f>100*SUMIF('12pxv'!$E$39:$E$492,$A297,'12pxv'!AH$39:AH$492)/sub_peso!FV297</f>
        <v>0.06</v>
      </c>
      <c r="FW297">
        <f>100*SUMIF('12pxv'!$E$39:$E$492,$A297,'12pxv'!AI$39:AI$492)/sub_peso!FW297</f>
        <v>2.64</v>
      </c>
      <c r="FX297">
        <f>100*SUMIF('12pxv'!$E$39:$E$492,$A297,'12pxv'!AJ$39:AJ$492)/sub_peso!FX297</f>
        <v>1.51</v>
      </c>
      <c r="FY297">
        <f>100*SUMIF('12pxv'!$E$39:$E$492,$A297,'12pxv'!AK$39:AK$492)/sub_peso!FY297</f>
        <v>1.17</v>
      </c>
      <c r="FZ297">
        <f>100*SUMIF('12pxv'!$E$39:$E$492,$A297,'12pxv'!AL$39:AL$492)/sub_peso!FZ297</f>
        <v>1.9499999999999997</v>
      </c>
      <c r="GA297">
        <f>100*SUMIF('12pxv'!$E$39:$E$492,$A297,'12pxv'!AM$39:AM$492)/sub_peso!GA297</f>
        <v>-0.02</v>
      </c>
      <c r="GB297">
        <f>100*SUMIF('12pxv'!$E$39:$E$492,$A297,'12pxv'!AN$39:AN$492)/sub_peso!GB297</f>
        <v>0.77</v>
      </c>
    </row>
    <row r="298" spans="1:184" x14ac:dyDescent="0.25">
      <c r="A298" s="60">
        <v>7203003</v>
      </c>
      <c r="B298" s="56" t="s">
        <v>300</v>
      </c>
      <c r="C298" s="129">
        <v>0.28000000000000003</v>
      </c>
      <c r="D298" s="129">
        <v>0.37</v>
      </c>
      <c r="E298" s="129">
        <v>-0.35</v>
      </c>
      <c r="F298" s="129">
        <v>0.14000000000000001</v>
      </c>
      <c r="G298" s="129">
        <v>4.12</v>
      </c>
      <c r="H298" s="129">
        <v>3.33</v>
      </c>
      <c r="I298" s="129">
        <v>0.82999999999999985</v>
      </c>
      <c r="J298" s="129">
        <v>-1.4900000000000002</v>
      </c>
      <c r="K298" s="129">
        <v>1.6</v>
      </c>
      <c r="L298" s="129">
        <v>-1.72</v>
      </c>
      <c r="M298" s="129">
        <v>-1.4699999999999998</v>
      </c>
      <c r="N298" s="129">
        <v>-1.21</v>
      </c>
      <c r="O298" s="129">
        <v>-1.02</v>
      </c>
      <c r="P298" s="129">
        <v>1.5200000000000002</v>
      </c>
      <c r="Q298" s="129">
        <v>-0.32</v>
      </c>
      <c r="R298" s="129">
        <v>0.92000000000000015</v>
      </c>
      <c r="S298" s="129">
        <v>-0.36</v>
      </c>
      <c r="T298" s="129">
        <v>0.18</v>
      </c>
      <c r="U298" s="129">
        <v>6.0000000000000005E-2</v>
      </c>
      <c r="V298" s="129">
        <v>-1.72</v>
      </c>
      <c r="W298" s="129">
        <v>1.18</v>
      </c>
      <c r="X298" s="129">
        <v>0.16</v>
      </c>
      <c r="Y298" s="129">
        <v>2.72</v>
      </c>
      <c r="Z298" s="129">
        <v>4.01</v>
      </c>
      <c r="AA298" s="129">
        <v>2.1800000000000002</v>
      </c>
      <c r="AB298" s="129">
        <v>0.17</v>
      </c>
      <c r="AC298" s="129">
        <v>2.12</v>
      </c>
      <c r="AD298" s="129">
        <v>1.1499999999999999</v>
      </c>
      <c r="AE298" s="129">
        <v>0.72</v>
      </c>
      <c r="AF298" s="129">
        <v>0.39</v>
      </c>
      <c r="AG298" s="129">
        <v>-0.48</v>
      </c>
      <c r="AH298" s="129">
        <v>0.11</v>
      </c>
      <c r="AI298" s="129">
        <v>0.12</v>
      </c>
      <c r="AJ298" s="129">
        <v>-0.82000000000000006</v>
      </c>
      <c r="AK298" s="129">
        <v>-0.32</v>
      </c>
      <c r="AL298" s="129">
        <v>1.24</v>
      </c>
      <c r="AM298" s="129">
        <v>2.75</v>
      </c>
      <c r="AN298" s="129">
        <v>1.66</v>
      </c>
      <c r="AO298" s="129">
        <v>1.36</v>
      </c>
      <c r="AP298" s="129">
        <v>0.19999999999999998</v>
      </c>
      <c r="AQ298" s="129">
        <v>1.8</v>
      </c>
      <c r="AR298" s="129">
        <v>1.04</v>
      </c>
      <c r="AS298" s="129">
        <v>-0.23</v>
      </c>
      <c r="AT298" s="129">
        <v>-0.32</v>
      </c>
      <c r="AU298" s="129">
        <v>0.16</v>
      </c>
      <c r="AV298" s="129">
        <v>1.05</v>
      </c>
      <c r="AW298" s="129">
        <v>-0.39</v>
      </c>
      <c r="AX298" s="129">
        <v>0.15</v>
      </c>
      <c r="AY298" s="129">
        <v>-7.0000000000000007E-2</v>
      </c>
      <c r="AZ298" s="129">
        <v>0.42</v>
      </c>
      <c r="BA298" s="129">
        <v>0.76</v>
      </c>
      <c r="BB298" s="129">
        <v>-0.25</v>
      </c>
      <c r="BC298" s="129">
        <v>-0.08</v>
      </c>
      <c r="BD298" s="129">
        <v>2.14</v>
      </c>
      <c r="BE298" s="129">
        <v>0.46</v>
      </c>
      <c r="BF298" s="129">
        <v>0.95000000000000007</v>
      </c>
      <c r="BG298" s="129">
        <v>0.62</v>
      </c>
      <c r="BH298" s="129">
        <v>0.46</v>
      </c>
      <c r="BI298" s="129">
        <v>-0.63</v>
      </c>
      <c r="BJ298" s="129">
        <v>-0.44</v>
      </c>
      <c r="BK298" s="129">
        <v>-0.01</v>
      </c>
      <c r="BL298" s="129">
        <v>-0.14000000000000001</v>
      </c>
      <c r="BM298" s="129">
        <v>1.28</v>
      </c>
      <c r="BN298" s="129">
        <v>0.44000000000000006</v>
      </c>
      <c r="BO298" s="129">
        <v>0.68</v>
      </c>
      <c r="BP298" s="129">
        <v>0.4</v>
      </c>
      <c r="BQ298" s="129">
        <v>0.41</v>
      </c>
      <c r="BR298" s="129">
        <v>0.39</v>
      </c>
      <c r="BS298" s="129">
        <v>-0.55000000000000004</v>
      </c>
      <c r="BT298" s="129">
        <v>-0.34</v>
      </c>
      <c r="BU298" s="129">
        <v>0.76</v>
      </c>
      <c r="BV298" s="129">
        <v>0.1</v>
      </c>
      <c r="BW298" s="129">
        <v>-0.18</v>
      </c>
      <c r="BX298" s="129">
        <v>0.34</v>
      </c>
      <c r="BY298" s="129">
        <v>-0.04</v>
      </c>
      <c r="BZ298" s="129">
        <v>0.01</v>
      </c>
      <c r="CA298" s="129">
        <v>0.42</v>
      </c>
      <c r="CB298" s="129">
        <v>0.11</v>
      </c>
      <c r="CC298" s="129">
        <v>-0.05</v>
      </c>
      <c r="CD298" s="129">
        <v>-0.52</v>
      </c>
      <c r="CE298" s="129">
        <v>-0.3</v>
      </c>
      <c r="CF298" s="129">
        <v>-0.44000000000000006</v>
      </c>
      <c r="CG298" s="129">
        <v>0.33</v>
      </c>
      <c r="CH298" s="129">
        <v>-0.49</v>
      </c>
      <c r="CI298" s="129">
        <v>-0.1</v>
      </c>
      <c r="CJ298" s="129">
        <v>0.82000000000000006</v>
      </c>
      <c r="CK298" s="129">
        <v>-0.65</v>
      </c>
      <c r="CL298" s="129">
        <v>0.11</v>
      </c>
      <c r="CM298" s="129">
        <v>0.4</v>
      </c>
      <c r="CN298" s="129">
        <v>0.48</v>
      </c>
      <c r="CO298" s="129">
        <v>-0.26</v>
      </c>
      <c r="CP298" s="129">
        <v>-1.1400000000000001</v>
      </c>
      <c r="CQ298" s="129">
        <v>-0.16</v>
      </c>
      <c r="CR298" s="129">
        <v>-0.14000000000000001</v>
      </c>
      <c r="CS298" s="129">
        <v>-1.1599999999999999</v>
      </c>
      <c r="CT298" s="129">
        <v>-0.72</v>
      </c>
      <c r="CU298" s="129">
        <v>1.97</v>
      </c>
      <c r="CV298" s="129">
        <v>-0.92</v>
      </c>
      <c r="CW298" s="129">
        <v>7.0000000000000007E-2</v>
      </c>
      <c r="CX298" s="129">
        <v>0.34</v>
      </c>
      <c r="CY298" s="129">
        <v>1.87</v>
      </c>
      <c r="CZ298" s="129">
        <v>-0.32</v>
      </c>
      <c r="DA298" s="129">
        <v>-0.38000000000000006</v>
      </c>
      <c r="DB298" s="129">
        <v>1.1399999999999999</v>
      </c>
      <c r="DC298" s="129">
        <v>-0.5</v>
      </c>
      <c r="DD298" s="129">
        <v>0.52</v>
      </c>
      <c r="DE298" s="129">
        <v>-0.60000000000000009</v>
      </c>
      <c r="DF298" s="129">
        <v>-0.18</v>
      </c>
      <c r="DG298" s="129">
        <v>1</v>
      </c>
      <c r="DH298" s="129">
        <v>0.04</v>
      </c>
      <c r="DI298" s="129">
        <v>-6.0000000000000005E-2</v>
      </c>
      <c r="DJ298" s="129">
        <v>-0.34</v>
      </c>
      <c r="DK298" s="129">
        <v>0.74</v>
      </c>
      <c r="DL298" s="129">
        <v>1.4</v>
      </c>
      <c r="DM298" s="129">
        <v>0.82</v>
      </c>
      <c r="DN298" s="129">
        <v>-0.27</v>
      </c>
      <c r="DO298" s="129">
        <v>0.95</v>
      </c>
      <c r="DP298" s="129">
        <v>-0.36999999999999994</v>
      </c>
      <c r="DQ298" s="129">
        <v>-1.1300000000000001</v>
      </c>
      <c r="DR298" s="129">
        <v>0.37</v>
      </c>
      <c r="DS298" s="129">
        <v>1.01</v>
      </c>
      <c r="DT298" s="129">
        <v>-0.76</v>
      </c>
      <c r="DU298" s="129">
        <v>-0.06</v>
      </c>
      <c r="DV298" s="129">
        <v>-0.61</v>
      </c>
      <c r="DW298" s="129">
        <v>-0.95</v>
      </c>
      <c r="DX298" s="129">
        <v>1.32</v>
      </c>
      <c r="DY298" s="129">
        <v>-0.8899999999999999</v>
      </c>
      <c r="DZ298" s="129">
        <v>-0.1</v>
      </c>
      <c r="EA298" s="129">
        <v>-0.24</v>
      </c>
      <c r="EB298" s="129">
        <v>1.3199999999999998</v>
      </c>
      <c r="EC298" s="129">
        <v>0.21</v>
      </c>
      <c r="ED298" s="129">
        <v>-0.23000000000000004</v>
      </c>
      <c r="EE298" s="129">
        <v>0.25</v>
      </c>
      <c r="EF298" s="129">
        <v>0.18</v>
      </c>
      <c r="EG298" s="129">
        <v>-0.71000000000000008</v>
      </c>
      <c r="EH298" s="129">
        <v>1.1100000000000001</v>
      </c>
      <c r="EI298" s="129">
        <v>-0.46</v>
      </c>
      <c r="EJ298" s="129">
        <v>2.0499999999999998</v>
      </c>
      <c r="EK298" s="129">
        <v>2.9999999999999995E-2</v>
      </c>
      <c r="EL298" s="129">
        <v>0.01</v>
      </c>
      <c r="EM298" s="129">
        <v>0.78</v>
      </c>
      <c r="EN298" s="129">
        <v>0.25</v>
      </c>
      <c r="EO298" s="129">
        <v>1.08</v>
      </c>
      <c r="EP298" s="129">
        <v>0.02</v>
      </c>
      <c r="EQ298" s="129">
        <v>-0.24</v>
      </c>
      <c r="ER298" s="129">
        <v>0.19999999999999998</v>
      </c>
      <c r="ES298" s="129">
        <v>0.48999999999999994</v>
      </c>
      <c r="ET298" s="129">
        <v>0.64000000000000012</v>
      </c>
      <c r="EU298" s="129">
        <v>1.6899999999999997</v>
      </c>
      <c r="EV298">
        <f>100*SUMIF('12pxv'!$E$39:$E$492,$A298,'12pxv'!H$39:H$492)/sub_peso!EV298</f>
        <v>0.54</v>
      </c>
      <c r="EW298">
        <f>100*SUMIF('12pxv'!$E$39:$E$492,$A298,'12pxv'!I$39:I$492)/sub_peso!EW298</f>
        <v>-0.17000000000000004</v>
      </c>
      <c r="EX298">
        <f>100*SUMIF('12pxv'!$E$39:$E$492,$A298,'12pxv'!J$39:J$492)/sub_peso!EX298</f>
        <v>0.28999999999999998</v>
      </c>
      <c r="EY298">
        <f>100*SUMIF('12pxv'!$E$39:$E$492,$A298,'12pxv'!K$39:K$492)/sub_peso!EY298</f>
        <v>0.25</v>
      </c>
      <c r="EZ298">
        <f>100*SUMIF('12pxv'!$E$39:$E$492,$A298,'12pxv'!L$39:L$492)/sub_peso!EZ298</f>
        <v>2.21</v>
      </c>
      <c r="FA298">
        <f>100*SUMIF('12pxv'!$E$39:$E$492,$A298,'12pxv'!M$39:M$492)/sub_peso!FA298</f>
        <v>1.96</v>
      </c>
      <c r="FB298">
        <f>100*SUMIF('12pxv'!$E$39:$E$492,$A298,'12pxv'!N$39:N$492)/sub_peso!FB298</f>
        <v>0.17</v>
      </c>
      <c r="FC298">
        <f>100*SUMIF('12pxv'!$E$39:$E$492,$A298,'12pxv'!O$39:O$492)/sub_peso!FC298</f>
        <v>2.23</v>
      </c>
      <c r="FD298">
        <f>100*SUMIF('12pxv'!$E$39:$E$492,$A298,'12pxv'!P$39:P$492)/sub_peso!FD298</f>
        <v>-0.05</v>
      </c>
      <c r="FE298">
        <f>100*SUMIF('12pxv'!$E$39:$E$492,$A298,'12pxv'!Q$39:Q$492)/sub_peso!FE298</f>
        <v>1.01</v>
      </c>
      <c r="FF298">
        <f>100*SUMIF('12pxv'!$E$39:$E$492,$A298,'12pxv'!R$39:R$492)/sub_peso!FF298</f>
        <v>0.11</v>
      </c>
      <c r="FG298">
        <f>100*SUMIF('12pxv'!$E$39:$E$492,$A298,'12pxv'!S$39:S$492)/sub_peso!FG298</f>
        <v>0.78000000000000014</v>
      </c>
      <c r="FH298">
        <f>100*SUMIF('12pxv'!$E$39:$E$492,$A298,'12pxv'!T$39:T$492)/sub_peso!FH298</f>
        <v>-0.89</v>
      </c>
      <c r="FI298">
        <f>100*SUMIF('12pxv'!$E$39:$E$492,$A298,'12pxv'!U$39:U$492)/sub_peso!FI298</f>
        <v>1.1500000000000001</v>
      </c>
      <c r="FJ298">
        <f>100*SUMIF('12pxv'!$E$39:$E$492,$A298,'12pxv'!V$39:V$492)/sub_peso!FJ298</f>
        <v>1.1599999999999997</v>
      </c>
      <c r="FK298">
        <f>100*SUMIF('12pxv'!$E$39:$E$492,$A298,'12pxv'!W$39:W$492)/sub_peso!FK298</f>
        <v>1.18</v>
      </c>
      <c r="FL298">
        <f>100*SUMIF('12pxv'!$E$39:$E$492,$A298,'12pxv'!X$39:X$492)/sub_peso!FL298</f>
        <v>-1.43</v>
      </c>
      <c r="FM298">
        <f>100*SUMIF('12pxv'!$E$39:$E$492,$A298,'12pxv'!Y$39:Y$492)/sub_peso!FM298</f>
        <v>0.62</v>
      </c>
      <c r="FN298">
        <f>100*SUMIF('12pxv'!$E$39:$E$492,$A298,'12pxv'!Z$39:Z$492)/sub_peso!FN298</f>
        <v>1.08</v>
      </c>
      <c r="FO298">
        <f>100*SUMIF('12pxv'!$E$39:$E$492,$A298,'12pxv'!AA$39:AA$492)/sub_peso!FO298</f>
        <v>-0.31000000000000005</v>
      </c>
      <c r="FP298">
        <f>100*SUMIF('12pxv'!$E$39:$E$492,$A298,'12pxv'!AB$39:AB$492)/sub_peso!FP298</f>
        <v>0.57999999999999996</v>
      </c>
      <c r="FQ298">
        <f>100*SUMIF('12pxv'!$E$39:$E$492,$A298,'12pxv'!AC$39:AC$492)/sub_peso!FQ298</f>
        <v>1.23</v>
      </c>
      <c r="FR298">
        <f>100*SUMIF('12pxv'!$E$39:$E$492,$A298,'12pxv'!AD$39:AD$492)/sub_peso!FR298</f>
        <v>0.10999999999999999</v>
      </c>
      <c r="FS298">
        <f>100*SUMIF('12pxv'!$E$39:$E$492,$A298,'12pxv'!AE$39:AE$492)/sub_peso!FS298</f>
        <v>0.47</v>
      </c>
      <c r="FT298">
        <f>100*SUMIF('12pxv'!$E$39:$E$492,$A298,'12pxv'!AF$39:AF$492)/sub_peso!FT298</f>
        <v>1.1199999999999999</v>
      </c>
      <c r="FU298">
        <f>100*SUMIF('12pxv'!$E$39:$E$492,$A298,'12pxv'!AG$39:AG$492)/sub_peso!FU298</f>
        <v>0.9</v>
      </c>
      <c r="FV298">
        <f>100*SUMIF('12pxv'!$E$39:$E$492,$A298,'12pxv'!AH$39:AH$492)/sub_peso!FV298</f>
        <v>0.05</v>
      </c>
      <c r="FW298">
        <f>100*SUMIF('12pxv'!$E$39:$E$492,$A298,'12pxv'!AI$39:AI$492)/sub_peso!FW298</f>
        <v>-0.45</v>
      </c>
      <c r="FX298">
        <f>100*SUMIF('12pxv'!$E$39:$E$492,$A298,'12pxv'!AJ$39:AJ$492)/sub_peso!FX298</f>
        <v>1.44</v>
      </c>
      <c r="FY298">
        <f>100*SUMIF('12pxv'!$E$39:$E$492,$A298,'12pxv'!AK$39:AK$492)/sub_peso!FY298</f>
        <v>1.1399999999999999</v>
      </c>
      <c r="FZ298">
        <f>100*SUMIF('12pxv'!$E$39:$E$492,$A298,'12pxv'!AL$39:AL$492)/sub_peso!FZ298</f>
        <v>2.36</v>
      </c>
      <c r="GA298">
        <f>100*SUMIF('12pxv'!$E$39:$E$492,$A298,'12pxv'!AM$39:AM$492)/sub_peso!GA298</f>
        <v>0.53</v>
      </c>
      <c r="GB298">
        <f>100*SUMIF('12pxv'!$E$39:$E$492,$A298,'12pxv'!AN$39:AN$492)/sub_peso!GB298</f>
        <v>0.71000000000000008</v>
      </c>
    </row>
    <row r="299" spans="1:184" x14ac:dyDescent="0.25">
      <c r="A299" s="60">
        <v>8101001</v>
      </c>
      <c r="B299" s="56" t="s">
        <v>301</v>
      </c>
      <c r="C299" s="129">
        <v>1.38</v>
      </c>
      <c r="D299" s="129">
        <v>-0.02</v>
      </c>
      <c r="E299" s="129">
        <v>3.0000000000000002E-2</v>
      </c>
      <c r="F299" s="129">
        <v>3.28</v>
      </c>
      <c r="G299" s="129">
        <v>0.35</v>
      </c>
      <c r="H299" s="129">
        <v>3.47</v>
      </c>
      <c r="I299" s="129">
        <v>7.2</v>
      </c>
      <c r="J299" s="129">
        <v>1.67</v>
      </c>
      <c r="K299" s="129">
        <v>-0.25</v>
      </c>
      <c r="L299" s="129">
        <v>-0.14000000000000001</v>
      </c>
      <c r="M299" s="129">
        <v>0.64</v>
      </c>
      <c r="N299" s="129">
        <v>0</v>
      </c>
      <c r="O299" s="129">
        <v>0</v>
      </c>
      <c r="P299" s="129">
        <v>0</v>
      </c>
      <c r="Q299" s="129">
        <v>0</v>
      </c>
      <c r="R299" s="129">
        <v>0.31</v>
      </c>
      <c r="S299" s="129">
        <v>0</v>
      </c>
      <c r="T299" s="129">
        <v>1.29</v>
      </c>
      <c r="U299" s="129">
        <v>2.27</v>
      </c>
      <c r="V299" s="129">
        <v>0.41</v>
      </c>
      <c r="W299" s="129">
        <v>0.56999999999999995</v>
      </c>
      <c r="X299" s="129">
        <v>0</v>
      </c>
      <c r="Y299" s="129">
        <v>0.31</v>
      </c>
      <c r="Z299" s="129">
        <v>-1.56</v>
      </c>
      <c r="AA299" s="129">
        <v>-0.11999999999999998</v>
      </c>
      <c r="AB299" s="129">
        <v>-1.5200000000000002</v>
      </c>
      <c r="AC299" s="129">
        <v>0.28000000000000003</v>
      </c>
      <c r="AD299" s="129">
        <v>0.11</v>
      </c>
      <c r="AE299" s="129">
        <v>0</v>
      </c>
      <c r="AF299" s="129">
        <v>0.41</v>
      </c>
      <c r="AG299" s="129">
        <v>2.1800000000000002</v>
      </c>
      <c r="AH299" s="129">
        <v>0.4900000000000001</v>
      </c>
      <c r="AI299" s="129">
        <v>-0.25999999999999995</v>
      </c>
      <c r="AJ299" s="129">
        <v>0.23000000000000004</v>
      </c>
      <c r="AK299" s="129">
        <v>0.35</v>
      </c>
      <c r="AL299" s="129">
        <v>0.49999999999999994</v>
      </c>
      <c r="AM299" s="129">
        <v>0.66</v>
      </c>
      <c r="AN299" s="129">
        <v>0.45</v>
      </c>
      <c r="AO299" s="129">
        <v>0.25000000000000006</v>
      </c>
      <c r="AP299" s="129">
        <v>0.12999999999999998</v>
      </c>
      <c r="AQ299" s="129">
        <v>0</v>
      </c>
      <c r="AR299" s="129">
        <v>0.23</v>
      </c>
      <c r="AS299" s="129">
        <v>7.5000000000000009</v>
      </c>
      <c r="AT299" s="129">
        <v>0.57999999999999996</v>
      </c>
      <c r="AU299" s="129">
        <v>0.91</v>
      </c>
      <c r="AV299" s="129">
        <v>0.11000000000000001</v>
      </c>
      <c r="AW299" s="129">
        <v>1.71</v>
      </c>
      <c r="AX299" s="129">
        <v>0.55999999999999994</v>
      </c>
      <c r="AY299" s="129">
        <v>0.38000000000000006</v>
      </c>
      <c r="AZ299" s="129">
        <v>-0.09</v>
      </c>
      <c r="BA299" s="129">
        <v>0</v>
      </c>
      <c r="BB299" s="129">
        <v>0.18</v>
      </c>
      <c r="BC299" s="129">
        <v>-0.21</v>
      </c>
      <c r="BD299" s="129">
        <v>5.9999999999999991E-2</v>
      </c>
      <c r="BE299" s="129">
        <v>4.59</v>
      </c>
      <c r="BF299" s="129">
        <v>0.62</v>
      </c>
      <c r="BG299" s="129">
        <v>1.9199999999999997</v>
      </c>
      <c r="BH299" s="129">
        <v>0</v>
      </c>
      <c r="BI299" s="129">
        <v>0.42</v>
      </c>
      <c r="BJ299" s="129">
        <v>0.69</v>
      </c>
      <c r="BK299" s="129">
        <v>0.27</v>
      </c>
      <c r="BL299" s="129">
        <v>0.31</v>
      </c>
      <c r="BM299" s="129">
        <v>0</v>
      </c>
      <c r="BN299" s="129">
        <v>0.26</v>
      </c>
      <c r="BO299" s="129">
        <v>3.0000000000000002E-2</v>
      </c>
      <c r="BP299" s="129">
        <v>6.9999999999999993E-2</v>
      </c>
      <c r="BQ299" s="129">
        <v>7.13</v>
      </c>
      <c r="BR299" s="129">
        <v>0.77</v>
      </c>
      <c r="BS299" s="129">
        <v>-0.61</v>
      </c>
      <c r="BT299" s="129">
        <v>0.1</v>
      </c>
      <c r="BU299" s="129">
        <v>0.5</v>
      </c>
      <c r="BV299" s="129">
        <v>1.35</v>
      </c>
      <c r="BW299" s="129">
        <v>0.09</v>
      </c>
      <c r="BX299" s="129">
        <v>0.52</v>
      </c>
      <c r="BY299" s="129">
        <v>0</v>
      </c>
      <c r="BZ299" s="129">
        <v>-5.000000000000001E-2</v>
      </c>
      <c r="CA299" s="129">
        <v>0</v>
      </c>
      <c r="CB299" s="129">
        <v>0.62000000000000011</v>
      </c>
      <c r="CC299" s="129">
        <v>5.51</v>
      </c>
      <c r="CD299" s="129">
        <v>-0.2</v>
      </c>
      <c r="CE299" s="129">
        <v>0.54</v>
      </c>
      <c r="CF299" s="129">
        <v>0</v>
      </c>
      <c r="CG299" s="129">
        <v>0.4</v>
      </c>
      <c r="CH299" s="129">
        <v>0.35</v>
      </c>
      <c r="CI299" s="129">
        <v>0.17</v>
      </c>
      <c r="CJ299" s="129">
        <v>0.05</v>
      </c>
      <c r="CK299" s="129">
        <v>0</v>
      </c>
      <c r="CL299" s="129">
        <v>0.09</v>
      </c>
      <c r="CM299" s="129">
        <v>0</v>
      </c>
      <c r="CN299" s="129">
        <v>0</v>
      </c>
      <c r="CO299" s="129">
        <v>9.99</v>
      </c>
      <c r="CP299" s="129">
        <v>0.27</v>
      </c>
      <c r="CQ299" s="129">
        <v>0</v>
      </c>
      <c r="CR299" s="129">
        <v>0</v>
      </c>
      <c r="CS299" s="129">
        <v>0</v>
      </c>
      <c r="CT299" s="129">
        <v>0</v>
      </c>
      <c r="CU299" s="129">
        <v>1.3199999999999998</v>
      </c>
      <c r="CV299" s="129">
        <v>0</v>
      </c>
      <c r="CW299" s="129">
        <v>0</v>
      </c>
      <c r="CX299" s="129">
        <v>0</v>
      </c>
      <c r="CY299" s="129">
        <v>0</v>
      </c>
      <c r="CZ299" s="129">
        <v>0.11</v>
      </c>
      <c r="DA299" s="129">
        <v>5.31</v>
      </c>
      <c r="DB299" s="129">
        <v>0.28999999999999998</v>
      </c>
      <c r="DC299" s="129">
        <v>0</v>
      </c>
      <c r="DD299" s="129">
        <v>0</v>
      </c>
      <c r="DE299" s="129">
        <v>0</v>
      </c>
      <c r="DF299" s="129">
        <v>0</v>
      </c>
      <c r="DG299" s="129">
        <v>1.23</v>
      </c>
      <c r="DH299" s="129">
        <v>0</v>
      </c>
      <c r="DI299" s="129">
        <v>0</v>
      </c>
      <c r="DJ299" s="129">
        <v>0</v>
      </c>
      <c r="DK299" s="129">
        <v>0</v>
      </c>
      <c r="DL299" s="129">
        <v>0.52</v>
      </c>
      <c r="DM299" s="129">
        <v>6.19</v>
      </c>
      <c r="DN299" s="129">
        <v>0.12</v>
      </c>
      <c r="DO299" s="129">
        <v>0</v>
      </c>
      <c r="DP299" s="129">
        <v>0</v>
      </c>
      <c r="DQ299" s="129">
        <v>0</v>
      </c>
      <c r="DR299" s="129">
        <v>0</v>
      </c>
      <c r="DS299" s="129">
        <v>0.15</v>
      </c>
      <c r="DT299" s="129">
        <v>0</v>
      </c>
      <c r="DU299" s="129">
        <v>0</v>
      </c>
      <c r="DV299" s="129">
        <v>0</v>
      </c>
      <c r="DW299" s="129">
        <v>0</v>
      </c>
      <c r="DX299" s="129">
        <v>0.5</v>
      </c>
      <c r="DY299" s="129">
        <v>4.5</v>
      </c>
      <c r="DZ299" s="129">
        <v>0.65</v>
      </c>
      <c r="EA299" s="129">
        <v>0</v>
      </c>
      <c r="EB299" s="129">
        <v>0</v>
      </c>
      <c r="EC299" s="129">
        <v>0</v>
      </c>
      <c r="ED299" s="129">
        <v>0</v>
      </c>
      <c r="EE299" s="129">
        <v>1.03</v>
      </c>
      <c r="EF299" s="129">
        <v>0</v>
      </c>
      <c r="EG299" s="129">
        <v>0</v>
      </c>
      <c r="EH299" s="129">
        <v>0</v>
      </c>
      <c r="EI299" s="129">
        <v>0</v>
      </c>
      <c r="EJ299" s="129">
        <v>0.09</v>
      </c>
      <c r="EK299" s="129">
        <v>7.3800000000000008</v>
      </c>
      <c r="EL299" s="129">
        <v>0</v>
      </c>
      <c r="EM299" s="129">
        <v>0</v>
      </c>
      <c r="EN299" s="129">
        <v>0</v>
      </c>
      <c r="EO299" s="129">
        <v>0</v>
      </c>
      <c r="EP299" s="129">
        <v>0</v>
      </c>
      <c r="EQ299" s="129">
        <v>1.2</v>
      </c>
      <c r="ER299" s="129">
        <v>0</v>
      </c>
      <c r="ES299" s="129">
        <v>0</v>
      </c>
      <c r="ET299" s="129">
        <v>0</v>
      </c>
      <c r="EU299" s="129">
        <v>0</v>
      </c>
      <c r="EV299">
        <f>100*SUMIF('12pxv'!$E$39:$E$492,$A299,'12pxv'!H$39:H$492)/sub_peso!EV299</f>
        <v>2.61</v>
      </c>
      <c r="EW299">
        <f>100*SUMIF('12pxv'!$E$39:$E$492,$A299,'12pxv'!I$39:I$492)/sub_peso!EW299</f>
        <v>2.42</v>
      </c>
      <c r="EX299">
        <f>100*SUMIF('12pxv'!$E$39:$E$492,$A299,'12pxv'!J$39:J$492)/sub_peso!EX299</f>
        <v>0</v>
      </c>
      <c r="EY299">
        <f>100*SUMIF('12pxv'!$E$39:$E$492,$A299,'12pxv'!K$39:K$492)/sub_peso!EY299</f>
        <v>0</v>
      </c>
      <c r="EZ299">
        <f>100*SUMIF('12pxv'!$E$39:$E$492,$A299,'12pxv'!L$39:L$492)/sub_peso!EZ299</f>
        <v>0</v>
      </c>
      <c r="FA299">
        <f>100*SUMIF('12pxv'!$E$39:$E$492,$A299,'12pxv'!M$39:M$492)/sub_peso!FA299</f>
        <v>0</v>
      </c>
      <c r="FB299">
        <f>100*SUMIF('12pxv'!$E$39:$E$492,$A299,'12pxv'!N$39:N$492)/sub_peso!FB299</f>
        <v>0</v>
      </c>
      <c r="FC299">
        <f>100*SUMIF('12pxv'!$E$39:$E$492,$A299,'12pxv'!O$39:O$492)/sub_peso!FC299</f>
        <v>2.65</v>
      </c>
      <c r="FD299">
        <f>100*SUMIF('12pxv'!$E$39:$E$492,$A299,'12pxv'!P$39:P$492)/sub_peso!FD299</f>
        <v>0</v>
      </c>
      <c r="FE299">
        <f>100*SUMIF('12pxv'!$E$39:$E$492,$A299,'12pxv'!Q$39:Q$492)/sub_peso!FE299</f>
        <v>0</v>
      </c>
      <c r="FF299">
        <f>100*SUMIF('12pxv'!$E$39:$E$492,$A299,'12pxv'!R$39:R$492)/sub_peso!FF299</f>
        <v>0</v>
      </c>
      <c r="FG299">
        <f>100*SUMIF('12pxv'!$E$39:$E$492,$A299,'12pxv'!S$39:S$492)/sub_peso!FG299</f>
        <v>0</v>
      </c>
      <c r="FH299">
        <f>100*SUMIF('12pxv'!$E$39:$E$492,$A299,'12pxv'!T$39:T$492)/sub_peso!FH299</f>
        <v>2.5099999999999998</v>
      </c>
      <c r="FI299">
        <f>100*SUMIF('12pxv'!$E$39:$E$492,$A299,'12pxv'!U$39:U$492)/sub_peso!FI299</f>
        <v>2.1800000000000002</v>
      </c>
      <c r="FJ299">
        <f>100*SUMIF('12pxv'!$E$39:$E$492,$A299,'12pxv'!V$39:V$492)/sub_peso!FJ299</f>
        <v>0</v>
      </c>
      <c r="FK299">
        <f>100*SUMIF('12pxv'!$E$39:$E$492,$A299,'12pxv'!W$39:W$492)/sub_peso!FK299</f>
        <v>0</v>
      </c>
      <c r="FL299">
        <f>100*SUMIF('12pxv'!$E$39:$E$492,$A299,'12pxv'!X$39:X$492)/sub_peso!FL299</f>
        <v>0</v>
      </c>
      <c r="FM299">
        <f>100*SUMIF('12pxv'!$E$39:$E$492,$A299,'12pxv'!Y$39:Y$492)/sub_peso!FM299</f>
        <v>0</v>
      </c>
      <c r="FN299">
        <f>100*SUMIF('12pxv'!$E$39:$E$492,$A299,'12pxv'!Z$39:Z$492)/sub_peso!FN299</f>
        <v>0</v>
      </c>
      <c r="FO299">
        <f>100*SUMIF('12pxv'!$E$39:$E$492,$A299,'12pxv'!AA$39:AA$492)/sub_peso!FO299</f>
        <v>5.07</v>
      </c>
      <c r="FP299">
        <f>100*SUMIF('12pxv'!$E$39:$E$492,$A299,'12pxv'!AB$39:AB$492)/sub_peso!FP299</f>
        <v>0</v>
      </c>
      <c r="FQ299">
        <f>100*SUMIF('12pxv'!$E$39:$E$492,$A299,'12pxv'!AC$39:AC$492)/sub_peso!FQ299</f>
        <v>0</v>
      </c>
      <c r="FR299">
        <f>100*SUMIF('12pxv'!$E$39:$E$492,$A299,'12pxv'!AD$39:AD$492)/sub_peso!FR299</f>
        <v>0</v>
      </c>
      <c r="FS299">
        <f>100*SUMIF('12pxv'!$E$39:$E$492,$A299,'12pxv'!AE$39:AE$492)/sub_peso!FS299</f>
        <v>0</v>
      </c>
      <c r="FT299">
        <f>100*SUMIF('12pxv'!$E$39:$E$492,$A299,'12pxv'!AF$39:AF$492)/sub_peso!FT299</f>
        <v>0.62</v>
      </c>
      <c r="FU299">
        <f>100*SUMIF('12pxv'!$E$39:$E$492,$A299,'12pxv'!AG$39:AG$492)/sub_peso!FU299</f>
        <v>1.35</v>
      </c>
      <c r="FV299">
        <f>100*SUMIF('12pxv'!$E$39:$E$492,$A299,'12pxv'!AH$39:AH$492)/sub_peso!FV299</f>
        <v>0</v>
      </c>
      <c r="FW299">
        <f>100*SUMIF('12pxv'!$E$39:$E$492,$A299,'12pxv'!AI$39:AI$492)/sub_peso!FW299</f>
        <v>0</v>
      </c>
      <c r="FX299">
        <f>100*SUMIF('12pxv'!$E$39:$E$492,$A299,'12pxv'!AJ$39:AJ$492)/sub_peso!FX299</f>
        <v>0</v>
      </c>
      <c r="FY299">
        <f>100*SUMIF('12pxv'!$E$39:$E$492,$A299,'12pxv'!AK$39:AK$492)/sub_peso!FY299</f>
        <v>0</v>
      </c>
      <c r="FZ299">
        <f>100*SUMIF('12pxv'!$E$39:$E$492,$A299,'12pxv'!AL$39:AL$492)/sub_peso!FZ299</f>
        <v>0</v>
      </c>
      <c r="GA299">
        <f>100*SUMIF('12pxv'!$E$39:$E$492,$A299,'12pxv'!AM$39:AM$492)/sub_peso!GA299</f>
        <v>6.339999999999999</v>
      </c>
      <c r="GB299">
        <f>100*SUMIF('12pxv'!$E$39:$E$492,$A299,'12pxv'!AN$39:AN$492)/sub_peso!GB299</f>
        <v>0</v>
      </c>
    </row>
    <row r="300" spans="1:184" x14ac:dyDescent="0.25">
      <c r="A300" s="60">
        <v>8101002</v>
      </c>
      <c r="B300" s="56" t="s">
        <v>302</v>
      </c>
      <c r="C300" s="129">
        <v>-0.19</v>
      </c>
      <c r="D300" s="129">
        <v>0.26999999999999996</v>
      </c>
      <c r="E300" s="129">
        <v>0.16</v>
      </c>
      <c r="F300" s="129">
        <v>0</v>
      </c>
      <c r="G300" s="129">
        <v>0.34</v>
      </c>
      <c r="H300" s="129">
        <v>4.59</v>
      </c>
      <c r="I300" s="129">
        <v>1.48</v>
      </c>
      <c r="J300" s="129">
        <v>-0.93000000000000016</v>
      </c>
      <c r="K300" s="129">
        <v>0.19</v>
      </c>
      <c r="L300" s="129">
        <v>-0.25</v>
      </c>
      <c r="M300" s="129">
        <v>0.01</v>
      </c>
      <c r="N300" s="129">
        <v>0</v>
      </c>
      <c r="O300" s="129">
        <v>0</v>
      </c>
      <c r="P300" s="129">
        <v>0</v>
      </c>
      <c r="Q300" s="129">
        <v>0.02</v>
      </c>
      <c r="R300" s="129">
        <v>0.13</v>
      </c>
      <c r="S300" s="129">
        <v>9.0000000000000011E-2</v>
      </c>
      <c r="T300" s="129">
        <v>1.33</v>
      </c>
      <c r="U300" s="129">
        <v>2.86</v>
      </c>
      <c r="V300" s="129">
        <v>0.81000000000000016</v>
      </c>
      <c r="W300" s="129">
        <v>0.59</v>
      </c>
      <c r="X300" s="129">
        <v>0.33</v>
      </c>
      <c r="Y300" s="129">
        <v>-0.04</v>
      </c>
      <c r="Z300" s="129">
        <v>-0.16</v>
      </c>
      <c r="AA300" s="129">
        <v>6.0000000000000005E-2</v>
      </c>
      <c r="AB300" s="129">
        <v>-0.05</v>
      </c>
      <c r="AC300" s="129">
        <v>-0.03</v>
      </c>
      <c r="AD300" s="129">
        <v>0.11</v>
      </c>
      <c r="AE300" s="129">
        <v>0</v>
      </c>
      <c r="AF300" s="129">
        <v>0.03</v>
      </c>
      <c r="AG300" s="129">
        <v>5.29</v>
      </c>
      <c r="AH300" s="129">
        <v>0.94000000000000006</v>
      </c>
      <c r="AI300" s="129">
        <v>0.04</v>
      </c>
      <c r="AJ300" s="129">
        <v>0.3</v>
      </c>
      <c r="AK300" s="129">
        <v>0.06</v>
      </c>
      <c r="AL300" s="129">
        <v>0.7</v>
      </c>
      <c r="AM300" s="129">
        <v>-0.31</v>
      </c>
      <c r="AN300" s="129">
        <v>0.06</v>
      </c>
      <c r="AO300" s="129">
        <v>-0.28999999999999998</v>
      </c>
      <c r="AP300" s="129">
        <v>0.02</v>
      </c>
      <c r="AQ300" s="129">
        <v>0.05</v>
      </c>
      <c r="AR300" s="129">
        <v>0.82</v>
      </c>
      <c r="AS300" s="129">
        <v>6.0400000000000009</v>
      </c>
      <c r="AT300" s="129">
        <v>0.61</v>
      </c>
      <c r="AU300" s="129">
        <v>0.44</v>
      </c>
      <c r="AV300" s="129">
        <v>0.04</v>
      </c>
      <c r="AW300" s="129">
        <v>0.06</v>
      </c>
      <c r="AX300" s="129">
        <v>0.84</v>
      </c>
      <c r="AY300" s="129">
        <v>0.02</v>
      </c>
      <c r="AZ300" s="129">
        <v>0.05</v>
      </c>
      <c r="BA300" s="129">
        <v>-0.6</v>
      </c>
      <c r="BB300" s="129">
        <v>0.02</v>
      </c>
      <c r="BC300" s="129">
        <v>0.14000000000000001</v>
      </c>
      <c r="BD300" s="129">
        <v>0.15999999999999998</v>
      </c>
      <c r="BE300" s="129">
        <v>8.73</v>
      </c>
      <c r="BF300" s="129">
        <v>0.38</v>
      </c>
      <c r="BG300" s="129">
        <v>0.3</v>
      </c>
      <c r="BH300" s="129">
        <v>0.18000000000000002</v>
      </c>
      <c r="BI300" s="129">
        <v>0.08</v>
      </c>
      <c r="BJ300" s="129">
        <v>0.76</v>
      </c>
      <c r="BK300" s="129">
        <v>0.13</v>
      </c>
      <c r="BL300" s="129">
        <v>-0.11</v>
      </c>
      <c r="BM300" s="129">
        <v>-0.28000000000000003</v>
      </c>
      <c r="BN300" s="129">
        <v>0</v>
      </c>
      <c r="BO300" s="129">
        <v>-0.04</v>
      </c>
      <c r="BP300" s="129">
        <v>0.13</v>
      </c>
      <c r="BQ300" s="129">
        <v>6.71</v>
      </c>
      <c r="BR300" s="129">
        <v>0.09</v>
      </c>
      <c r="BS300" s="129">
        <v>0.47</v>
      </c>
      <c r="BT300" s="129">
        <v>0.2</v>
      </c>
      <c r="BU300" s="129">
        <v>-0.02</v>
      </c>
      <c r="BV300" s="129">
        <v>0.13</v>
      </c>
      <c r="BW300" s="129">
        <v>0.44</v>
      </c>
      <c r="BX300" s="129">
        <v>1.0000000000000002E-2</v>
      </c>
      <c r="BY300" s="129">
        <v>-0.38</v>
      </c>
      <c r="BZ300" s="129">
        <v>0.01</v>
      </c>
      <c r="CA300" s="129">
        <v>0</v>
      </c>
      <c r="CB300" s="129">
        <v>0.09</v>
      </c>
      <c r="CC300" s="129">
        <v>6.49</v>
      </c>
      <c r="CD300" s="129">
        <v>0.95</v>
      </c>
      <c r="CE300" s="129">
        <v>0.34</v>
      </c>
      <c r="CF300" s="129">
        <v>0.22</v>
      </c>
      <c r="CG300" s="129">
        <v>-0.14000000000000001</v>
      </c>
      <c r="CH300" s="129">
        <v>0.02</v>
      </c>
      <c r="CI300" s="129">
        <v>-0.13</v>
      </c>
      <c r="CJ300" s="129">
        <v>0</v>
      </c>
      <c r="CK300" s="129">
        <v>0.35</v>
      </c>
      <c r="CL300" s="129">
        <v>0</v>
      </c>
      <c r="CM300" s="129">
        <v>0</v>
      </c>
      <c r="CN300" s="129">
        <v>0.02</v>
      </c>
      <c r="CO300" s="129">
        <v>5.91</v>
      </c>
      <c r="CP300" s="129">
        <v>0.23</v>
      </c>
      <c r="CQ300" s="129">
        <v>0.24</v>
      </c>
      <c r="CR300" s="129">
        <v>0</v>
      </c>
      <c r="CS300" s="129">
        <v>0</v>
      </c>
      <c r="CT300" s="129">
        <v>0</v>
      </c>
      <c r="CU300" s="129">
        <v>0.1</v>
      </c>
      <c r="CV300" s="129">
        <v>0</v>
      </c>
      <c r="CW300" s="129">
        <v>0</v>
      </c>
      <c r="CX300" s="129">
        <v>0</v>
      </c>
      <c r="CY300" s="129">
        <v>0</v>
      </c>
      <c r="CZ300" s="129">
        <v>6.9999999999999993E-2</v>
      </c>
      <c r="DA300" s="129">
        <v>5.18</v>
      </c>
      <c r="DB300" s="129">
        <v>0.51999999999999991</v>
      </c>
      <c r="DC300" s="129">
        <v>0.24</v>
      </c>
      <c r="DD300" s="129">
        <v>0</v>
      </c>
      <c r="DE300" s="129">
        <v>0</v>
      </c>
      <c r="DF300" s="129">
        <v>0</v>
      </c>
      <c r="DG300" s="129">
        <v>0.14000000000000001</v>
      </c>
      <c r="DH300" s="129">
        <v>0</v>
      </c>
      <c r="DI300" s="129">
        <v>0</v>
      </c>
      <c r="DJ300" s="129">
        <v>0</v>
      </c>
      <c r="DK300" s="129">
        <v>0</v>
      </c>
      <c r="DL300" s="129">
        <v>0.08</v>
      </c>
      <c r="DM300" s="129">
        <v>6.43</v>
      </c>
      <c r="DN300" s="129">
        <v>-0.04</v>
      </c>
      <c r="DO300" s="129">
        <v>0.05</v>
      </c>
      <c r="DP300" s="129">
        <v>0</v>
      </c>
      <c r="DQ300" s="129">
        <v>0</v>
      </c>
      <c r="DR300" s="129">
        <v>0</v>
      </c>
      <c r="DS300" s="129">
        <v>0.11</v>
      </c>
      <c r="DT300" s="129">
        <v>0</v>
      </c>
      <c r="DU300" s="129">
        <v>0</v>
      </c>
      <c r="DV300" s="129">
        <v>0</v>
      </c>
      <c r="DW300" s="129">
        <v>0</v>
      </c>
      <c r="DX300" s="129">
        <v>0.08</v>
      </c>
      <c r="DY300" s="129">
        <v>6.07</v>
      </c>
      <c r="DZ300" s="129">
        <v>1.24</v>
      </c>
      <c r="EA300" s="129">
        <v>0.04</v>
      </c>
      <c r="EB300" s="129">
        <v>0</v>
      </c>
      <c r="EC300" s="129">
        <v>0</v>
      </c>
      <c r="ED300" s="129">
        <v>0</v>
      </c>
      <c r="EE300" s="129">
        <v>0.22</v>
      </c>
      <c r="EF300" s="129">
        <v>0</v>
      </c>
      <c r="EG300" s="129">
        <v>0</v>
      </c>
      <c r="EH300" s="129">
        <v>0</v>
      </c>
      <c r="EI300" s="129">
        <v>0</v>
      </c>
      <c r="EJ300" s="129">
        <v>0.12</v>
      </c>
      <c r="EK300" s="129">
        <v>8.09</v>
      </c>
      <c r="EL300" s="129">
        <v>0.53</v>
      </c>
      <c r="EM300" s="129">
        <v>7.0000000000000007E-2</v>
      </c>
      <c r="EN300" s="129">
        <v>0</v>
      </c>
      <c r="EO300" s="129">
        <v>0</v>
      </c>
      <c r="EP300" s="129">
        <v>0</v>
      </c>
      <c r="EQ300" s="129">
        <v>0.08</v>
      </c>
      <c r="ER300" s="129">
        <v>0</v>
      </c>
      <c r="ES300" s="129">
        <v>0</v>
      </c>
      <c r="ET300" s="129">
        <v>0</v>
      </c>
      <c r="EU300" s="129">
        <v>0</v>
      </c>
      <c r="EV300">
        <f>100*SUMIF('12pxv'!$E$39:$E$492,$A300,'12pxv'!H$39:H$492)/sub_peso!EV300</f>
        <v>0.24</v>
      </c>
      <c r="EW300">
        <f>100*SUMIF('12pxv'!$E$39:$E$492,$A300,'12pxv'!I$39:I$492)/sub_peso!EW300</f>
        <v>9.5300000000000011</v>
      </c>
      <c r="EX300">
        <f>100*SUMIF('12pxv'!$E$39:$E$492,$A300,'12pxv'!J$39:J$492)/sub_peso!EX300</f>
        <v>0.95999999999999985</v>
      </c>
      <c r="EY300">
        <f>100*SUMIF('12pxv'!$E$39:$E$492,$A300,'12pxv'!K$39:K$492)/sub_peso!EY300</f>
        <v>0.04</v>
      </c>
      <c r="EZ300">
        <f>100*SUMIF('12pxv'!$E$39:$E$492,$A300,'12pxv'!L$39:L$492)/sub_peso!EZ300</f>
        <v>0</v>
      </c>
      <c r="FA300">
        <f>100*SUMIF('12pxv'!$E$39:$E$492,$A300,'12pxv'!M$39:M$492)/sub_peso!FA300</f>
        <v>0</v>
      </c>
      <c r="FB300">
        <f>100*SUMIF('12pxv'!$E$39:$E$492,$A300,'12pxv'!N$39:N$492)/sub_peso!FB300</f>
        <v>0</v>
      </c>
      <c r="FC300">
        <f>100*SUMIF('12pxv'!$E$39:$E$492,$A300,'12pxv'!O$39:O$492)/sub_peso!FC300</f>
        <v>0.21</v>
      </c>
      <c r="FD300">
        <f>100*SUMIF('12pxv'!$E$39:$E$492,$A300,'12pxv'!P$39:P$492)/sub_peso!FD300</f>
        <v>0</v>
      </c>
      <c r="FE300">
        <f>100*SUMIF('12pxv'!$E$39:$E$492,$A300,'12pxv'!Q$39:Q$492)/sub_peso!FE300</f>
        <v>0</v>
      </c>
      <c r="FF300">
        <f>100*SUMIF('12pxv'!$E$39:$E$492,$A300,'12pxv'!R$39:R$492)/sub_peso!FF300</f>
        <v>0</v>
      </c>
      <c r="FG300">
        <f>100*SUMIF('12pxv'!$E$39:$E$492,$A300,'12pxv'!S$39:S$492)/sub_peso!FG300</f>
        <v>0</v>
      </c>
      <c r="FH300">
        <f>100*SUMIF('12pxv'!$E$39:$E$492,$A300,'12pxv'!T$39:T$492)/sub_peso!FH300</f>
        <v>0.11999999999999998</v>
      </c>
      <c r="FI300">
        <f>100*SUMIF('12pxv'!$E$39:$E$492,$A300,'12pxv'!U$39:U$492)/sub_peso!FI300</f>
        <v>8.56</v>
      </c>
      <c r="FJ300">
        <f>100*SUMIF('12pxv'!$E$39:$E$492,$A300,'12pxv'!V$39:V$492)/sub_peso!FJ300</f>
        <v>0.28000000000000003</v>
      </c>
      <c r="FK300">
        <f>100*SUMIF('12pxv'!$E$39:$E$492,$A300,'12pxv'!W$39:W$492)/sub_peso!FK300</f>
        <v>5.000000000000001E-2</v>
      </c>
      <c r="FL300">
        <f>100*SUMIF('12pxv'!$E$39:$E$492,$A300,'12pxv'!X$39:X$492)/sub_peso!FL300</f>
        <v>0</v>
      </c>
      <c r="FM300">
        <f>100*SUMIF('12pxv'!$E$39:$E$492,$A300,'12pxv'!Y$39:Y$492)/sub_peso!FM300</f>
        <v>0</v>
      </c>
      <c r="FN300">
        <f>100*SUMIF('12pxv'!$E$39:$E$492,$A300,'12pxv'!Z$39:Z$492)/sub_peso!FN300</f>
        <v>0</v>
      </c>
      <c r="FO300">
        <f>100*SUMIF('12pxv'!$E$39:$E$492,$A300,'12pxv'!AA$39:AA$492)/sub_peso!FO300</f>
        <v>7.0000000000000007E-2</v>
      </c>
      <c r="FP300">
        <f>100*SUMIF('12pxv'!$E$39:$E$492,$A300,'12pxv'!AB$39:AB$492)/sub_peso!FP300</f>
        <v>0</v>
      </c>
      <c r="FQ300">
        <f>100*SUMIF('12pxv'!$E$39:$E$492,$A300,'12pxv'!AC$39:AC$492)/sub_peso!FQ300</f>
        <v>0</v>
      </c>
      <c r="FR300">
        <f>100*SUMIF('12pxv'!$E$39:$E$492,$A300,'12pxv'!AD$39:AD$492)/sub_peso!FR300</f>
        <v>0</v>
      </c>
      <c r="FS300">
        <f>100*SUMIF('12pxv'!$E$39:$E$492,$A300,'12pxv'!AE$39:AE$492)/sub_peso!FS300</f>
        <v>0</v>
      </c>
      <c r="FT300">
        <f>100*SUMIF('12pxv'!$E$39:$E$492,$A300,'12pxv'!AF$39:AF$492)/sub_peso!FT300</f>
        <v>0.11</v>
      </c>
      <c r="FU300">
        <f>100*SUMIF('12pxv'!$E$39:$E$492,$A300,'12pxv'!AG$39:AG$492)/sub_peso!FU300</f>
        <v>11.230000000000002</v>
      </c>
      <c r="FV300">
        <f>100*SUMIF('12pxv'!$E$39:$E$492,$A300,'12pxv'!AH$39:AH$492)/sub_peso!FV300</f>
        <v>0.42</v>
      </c>
      <c r="FW300">
        <f>100*SUMIF('12pxv'!$E$39:$E$492,$A300,'12pxv'!AI$39:AI$492)/sub_peso!FW300</f>
        <v>0.02</v>
      </c>
      <c r="FX300">
        <f>100*SUMIF('12pxv'!$E$39:$E$492,$A300,'12pxv'!AJ$39:AJ$492)/sub_peso!FX300</f>
        <v>0</v>
      </c>
      <c r="FY300">
        <f>100*SUMIF('12pxv'!$E$39:$E$492,$A300,'12pxv'!AK$39:AK$492)/sub_peso!FY300</f>
        <v>0</v>
      </c>
      <c r="FZ300">
        <f>100*SUMIF('12pxv'!$E$39:$E$492,$A300,'12pxv'!AL$39:AL$492)/sub_peso!FZ300</f>
        <v>0</v>
      </c>
      <c r="GA300">
        <f>100*SUMIF('12pxv'!$E$39:$E$492,$A300,'12pxv'!AM$39:AM$492)/sub_peso!GA300</f>
        <v>0.09</v>
      </c>
      <c r="GB300">
        <f>100*SUMIF('12pxv'!$E$39:$E$492,$A300,'12pxv'!AN$39:AN$492)/sub_peso!GB300</f>
        <v>0</v>
      </c>
    </row>
    <row r="301" spans="1:184" x14ac:dyDescent="0.25">
      <c r="A301" s="60">
        <v>8101003</v>
      </c>
      <c r="B301" s="56" t="s">
        <v>303</v>
      </c>
      <c r="C301" s="129">
        <v>-0.15</v>
      </c>
      <c r="D301" s="129">
        <v>0.21999999999999997</v>
      </c>
      <c r="E301" s="129">
        <v>0.14000000000000001</v>
      </c>
      <c r="F301" s="129">
        <v>0</v>
      </c>
      <c r="G301" s="129">
        <v>0.87</v>
      </c>
      <c r="H301" s="129">
        <v>5.51</v>
      </c>
      <c r="I301" s="129">
        <v>-2.33</v>
      </c>
      <c r="J301" s="129">
        <v>-0.28999999999999998</v>
      </c>
      <c r="K301" s="129">
        <v>9.9999999999999992E-2</v>
      </c>
      <c r="L301" s="129">
        <v>-2.9999999999999995E-2</v>
      </c>
      <c r="M301" s="129">
        <v>0.13</v>
      </c>
      <c r="N301" s="129">
        <v>0</v>
      </c>
      <c r="O301" s="129">
        <v>0</v>
      </c>
      <c r="P301" s="129">
        <v>0</v>
      </c>
      <c r="Q301" s="129">
        <v>-0.01</v>
      </c>
      <c r="R301" s="129">
        <v>0.09</v>
      </c>
      <c r="S301" s="129">
        <v>0</v>
      </c>
      <c r="T301" s="129">
        <v>1.55</v>
      </c>
      <c r="U301" s="129">
        <v>2.94</v>
      </c>
      <c r="V301" s="129">
        <v>0.74</v>
      </c>
      <c r="W301" s="129">
        <v>0.41</v>
      </c>
      <c r="X301" s="129">
        <v>-0.12000000000000001</v>
      </c>
      <c r="Y301" s="129">
        <v>0.18</v>
      </c>
      <c r="Z301" s="129">
        <v>-0.02</v>
      </c>
      <c r="AA301" s="129">
        <v>0.18</v>
      </c>
      <c r="AB301" s="129">
        <v>0.01</v>
      </c>
      <c r="AC301" s="129">
        <v>6.0000000000000005E-2</v>
      </c>
      <c r="AD301" s="129">
        <v>0.17</v>
      </c>
      <c r="AE301" s="129">
        <v>9.9999999999999985E-3</v>
      </c>
      <c r="AF301" s="129">
        <v>0.22</v>
      </c>
      <c r="AG301" s="129">
        <v>6.3599999999999994</v>
      </c>
      <c r="AH301" s="129">
        <v>0.26</v>
      </c>
      <c r="AI301" s="129">
        <v>0.19</v>
      </c>
      <c r="AJ301" s="129">
        <v>0.18</v>
      </c>
      <c r="AK301" s="129">
        <v>0.13</v>
      </c>
      <c r="AL301" s="129">
        <v>0.17</v>
      </c>
      <c r="AM301" s="129">
        <v>-0.03</v>
      </c>
      <c r="AN301" s="129">
        <v>7.0000000000000007E-2</v>
      </c>
      <c r="AO301" s="129">
        <v>0.12000000000000001</v>
      </c>
      <c r="AP301" s="129">
        <v>5.9999999999999991E-2</v>
      </c>
      <c r="AQ301" s="129">
        <v>0.02</v>
      </c>
      <c r="AR301" s="129">
        <v>0.7</v>
      </c>
      <c r="AS301" s="129">
        <v>7.4699999999999989</v>
      </c>
      <c r="AT301" s="129">
        <v>0.7400000000000001</v>
      </c>
      <c r="AU301" s="129">
        <v>0.19</v>
      </c>
      <c r="AV301" s="129">
        <v>-0.05</v>
      </c>
      <c r="AW301" s="129">
        <v>0.14000000000000001</v>
      </c>
      <c r="AX301" s="129">
        <v>0.34</v>
      </c>
      <c r="AY301" s="129">
        <v>0.06</v>
      </c>
      <c r="AZ301" s="129">
        <v>0.09</v>
      </c>
      <c r="BA301" s="129">
        <v>-0.23999999999999996</v>
      </c>
      <c r="BB301" s="129">
        <v>-7.0000000000000007E-2</v>
      </c>
      <c r="BC301" s="129">
        <v>5.000000000000001E-2</v>
      </c>
      <c r="BD301" s="129">
        <v>0.28000000000000003</v>
      </c>
      <c r="BE301" s="129">
        <v>9.7200000000000006</v>
      </c>
      <c r="BF301" s="129">
        <v>0.56000000000000005</v>
      </c>
      <c r="BG301" s="129">
        <v>0.39999999999999997</v>
      </c>
      <c r="BH301" s="129">
        <v>0.13</v>
      </c>
      <c r="BI301" s="129">
        <v>7.9999999999999988E-2</v>
      </c>
      <c r="BJ301" s="129">
        <v>0.22</v>
      </c>
      <c r="BK301" s="129">
        <v>0.02</v>
      </c>
      <c r="BL301" s="129">
        <v>9.9999999999999985E-3</v>
      </c>
      <c r="BM301" s="129">
        <v>-0.12</v>
      </c>
      <c r="BN301" s="129">
        <v>-0.06</v>
      </c>
      <c r="BO301" s="129">
        <v>0.09</v>
      </c>
      <c r="BP301" s="129">
        <v>0.25</v>
      </c>
      <c r="BQ301" s="129">
        <v>8.1</v>
      </c>
      <c r="BR301" s="129">
        <v>0.21</v>
      </c>
      <c r="BS301" s="129">
        <v>0.56000000000000005</v>
      </c>
      <c r="BT301" s="129">
        <v>0.10000000000000002</v>
      </c>
      <c r="BU301" s="129">
        <v>3.0000000000000002E-2</v>
      </c>
      <c r="BV301" s="129">
        <v>0.12</v>
      </c>
      <c r="BW301" s="129">
        <v>0.19999999999999998</v>
      </c>
      <c r="BX301" s="129">
        <v>0.05</v>
      </c>
      <c r="BY301" s="129">
        <v>-0.25</v>
      </c>
      <c r="BZ301" s="129">
        <v>0</v>
      </c>
      <c r="CA301" s="129">
        <v>0</v>
      </c>
      <c r="CB301" s="129">
        <v>0.28999999999999998</v>
      </c>
      <c r="CC301" s="129">
        <v>7.16</v>
      </c>
      <c r="CD301" s="129">
        <v>0.34999999999999992</v>
      </c>
      <c r="CE301" s="129">
        <v>0.22</v>
      </c>
      <c r="CF301" s="129">
        <v>0.06</v>
      </c>
      <c r="CG301" s="129">
        <v>-1.0000000000000002E-2</v>
      </c>
      <c r="CH301" s="129">
        <v>0.01</v>
      </c>
      <c r="CI301" s="129">
        <v>0.04</v>
      </c>
      <c r="CJ301" s="129">
        <v>0</v>
      </c>
      <c r="CK301" s="129">
        <v>5.000000000000001E-2</v>
      </c>
      <c r="CL301" s="129">
        <v>0</v>
      </c>
      <c r="CM301" s="129">
        <v>0</v>
      </c>
      <c r="CN301" s="129">
        <v>0.06</v>
      </c>
      <c r="CO301" s="129">
        <v>5.32</v>
      </c>
      <c r="CP301" s="129">
        <v>0.22999999999999998</v>
      </c>
      <c r="CQ301" s="129">
        <v>0.18</v>
      </c>
      <c r="CR301" s="129">
        <v>0</v>
      </c>
      <c r="CS301" s="129">
        <v>0</v>
      </c>
      <c r="CT301" s="129">
        <v>0</v>
      </c>
      <c r="CU301" s="129">
        <v>0.13</v>
      </c>
      <c r="CV301" s="129">
        <v>-0.04</v>
      </c>
      <c r="CW301" s="129">
        <v>0</v>
      </c>
      <c r="CX301" s="129">
        <v>0</v>
      </c>
      <c r="CY301" s="129">
        <v>0</v>
      </c>
      <c r="CZ301" s="129">
        <v>0.08</v>
      </c>
      <c r="DA301" s="129">
        <v>5.18</v>
      </c>
      <c r="DB301" s="129">
        <v>0.51</v>
      </c>
      <c r="DC301" s="129">
        <v>0.15</v>
      </c>
      <c r="DD301" s="129">
        <v>0</v>
      </c>
      <c r="DE301" s="129">
        <v>0</v>
      </c>
      <c r="DF301" s="129">
        <v>0</v>
      </c>
      <c r="DG301" s="129">
        <v>0.4</v>
      </c>
      <c r="DH301" s="129">
        <v>0</v>
      </c>
      <c r="DI301" s="129">
        <v>0</v>
      </c>
      <c r="DJ301" s="129">
        <v>0</v>
      </c>
      <c r="DK301" s="129">
        <v>0</v>
      </c>
      <c r="DL301" s="129">
        <v>0.09</v>
      </c>
      <c r="DM301" s="129">
        <v>7.5300000000000011</v>
      </c>
      <c r="DN301" s="129">
        <v>0.67</v>
      </c>
      <c r="DO301" s="129">
        <v>0.09</v>
      </c>
      <c r="DP301" s="129">
        <v>0</v>
      </c>
      <c r="DQ301" s="129">
        <v>0</v>
      </c>
      <c r="DR301" s="129">
        <v>0</v>
      </c>
      <c r="DS301" s="129">
        <v>0.17</v>
      </c>
      <c r="DT301" s="129">
        <v>0</v>
      </c>
      <c r="DU301" s="129">
        <v>0</v>
      </c>
      <c r="DV301" s="129">
        <v>0</v>
      </c>
      <c r="DW301" s="129">
        <v>0</v>
      </c>
      <c r="DX301" s="129">
        <v>0.09</v>
      </c>
      <c r="DY301" s="129">
        <v>6.93</v>
      </c>
      <c r="DZ301" s="129">
        <v>0.62999999999999989</v>
      </c>
      <c r="EA301" s="129">
        <v>0.09</v>
      </c>
      <c r="EB301" s="129">
        <v>0</v>
      </c>
      <c r="EC301" s="129">
        <v>0</v>
      </c>
      <c r="ED301" s="129">
        <v>0</v>
      </c>
      <c r="EE301" s="129">
        <v>0.2</v>
      </c>
      <c r="EF301" s="129">
        <v>0</v>
      </c>
      <c r="EG301" s="129">
        <v>0</v>
      </c>
      <c r="EH301" s="129">
        <v>0</v>
      </c>
      <c r="EI301" s="129">
        <v>0</v>
      </c>
      <c r="EJ301" s="129">
        <v>0.15</v>
      </c>
      <c r="EK301" s="129">
        <v>7.7299999999999995</v>
      </c>
      <c r="EL301" s="129">
        <v>0.61</v>
      </c>
      <c r="EM301" s="129">
        <v>0.09</v>
      </c>
      <c r="EN301" s="129">
        <v>0</v>
      </c>
      <c r="EO301" s="129">
        <v>0</v>
      </c>
      <c r="EP301" s="129">
        <v>0</v>
      </c>
      <c r="EQ301" s="129">
        <v>0.12</v>
      </c>
      <c r="ER301" s="129">
        <v>0</v>
      </c>
      <c r="ES301" s="129">
        <v>0</v>
      </c>
      <c r="ET301" s="129">
        <v>0</v>
      </c>
      <c r="EU301" s="129">
        <v>0</v>
      </c>
      <c r="EV301">
        <f>100*SUMIF('12pxv'!$E$39:$E$492,$A301,'12pxv'!H$39:H$492)/sub_peso!EV301</f>
        <v>0.27</v>
      </c>
      <c r="EW301">
        <f>100*SUMIF('12pxv'!$E$39:$E$492,$A301,'12pxv'!I$39:I$492)/sub_peso!EW301</f>
        <v>8.3800000000000008</v>
      </c>
      <c r="EX301">
        <f>100*SUMIF('12pxv'!$E$39:$E$492,$A301,'12pxv'!J$39:J$492)/sub_peso!EX301</f>
        <v>1.2299999999999998</v>
      </c>
      <c r="EY301">
        <f>100*SUMIF('12pxv'!$E$39:$E$492,$A301,'12pxv'!K$39:K$492)/sub_peso!EY301</f>
        <v>0.05</v>
      </c>
      <c r="EZ301">
        <f>100*SUMIF('12pxv'!$E$39:$E$492,$A301,'12pxv'!L$39:L$492)/sub_peso!EZ301</f>
        <v>0</v>
      </c>
      <c r="FA301">
        <f>100*SUMIF('12pxv'!$E$39:$E$492,$A301,'12pxv'!M$39:M$492)/sub_peso!FA301</f>
        <v>0</v>
      </c>
      <c r="FB301">
        <f>100*SUMIF('12pxv'!$E$39:$E$492,$A301,'12pxv'!N$39:N$492)/sub_peso!FB301</f>
        <v>0</v>
      </c>
      <c r="FC301">
        <f>100*SUMIF('12pxv'!$E$39:$E$492,$A301,'12pxv'!O$39:O$492)/sub_peso!FC301</f>
        <v>0.08</v>
      </c>
      <c r="FD301">
        <f>100*SUMIF('12pxv'!$E$39:$E$492,$A301,'12pxv'!P$39:P$492)/sub_peso!FD301</f>
        <v>0</v>
      </c>
      <c r="FE301">
        <f>100*SUMIF('12pxv'!$E$39:$E$492,$A301,'12pxv'!Q$39:Q$492)/sub_peso!FE301</f>
        <v>0</v>
      </c>
      <c r="FF301">
        <f>100*SUMIF('12pxv'!$E$39:$E$492,$A301,'12pxv'!R$39:R$492)/sub_peso!FF301</f>
        <v>0</v>
      </c>
      <c r="FG301">
        <f>100*SUMIF('12pxv'!$E$39:$E$492,$A301,'12pxv'!S$39:S$492)/sub_peso!FG301</f>
        <v>0</v>
      </c>
      <c r="FH301">
        <f>100*SUMIF('12pxv'!$E$39:$E$492,$A301,'12pxv'!T$39:T$492)/sub_peso!FH301</f>
        <v>0.14000000000000001</v>
      </c>
      <c r="FI301">
        <f>100*SUMIF('12pxv'!$E$39:$E$492,$A301,'12pxv'!U$39:U$492)/sub_peso!FI301</f>
        <v>8.2899999999999991</v>
      </c>
      <c r="FJ301">
        <f>100*SUMIF('12pxv'!$E$39:$E$492,$A301,'12pxv'!V$39:V$492)/sub_peso!FJ301</f>
        <v>0.40999999999999992</v>
      </c>
      <c r="FK301">
        <f>100*SUMIF('12pxv'!$E$39:$E$492,$A301,'12pxv'!W$39:W$492)/sub_peso!FK301</f>
        <v>0.16</v>
      </c>
      <c r="FL301">
        <f>100*SUMIF('12pxv'!$E$39:$E$492,$A301,'12pxv'!X$39:X$492)/sub_peso!FL301</f>
        <v>0</v>
      </c>
      <c r="FM301">
        <f>100*SUMIF('12pxv'!$E$39:$E$492,$A301,'12pxv'!Y$39:Y$492)/sub_peso!FM301</f>
        <v>0</v>
      </c>
      <c r="FN301">
        <f>100*SUMIF('12pxv'!$E$39:$E$492,$A301,'12pxv'!Z$39:Z$492)/sub_peso!FN301</f>
        <v>0</v>
      </c>
      <c r="FO301">
        <f>100*SUMIF('12pxv'!$E$39:$E$492,$A301,'12pxv'!AA$39:AA$492)/sub_peso!FO301</f>
        <v>0.12</v>
      </c>
      <c r="FP301">
        <f>100*SUMIF('12pxv'!$E$39:$E$492,$A301,'12pxv'!AB$39:AB$492)/sub_peso!FP301</f>
        <v>0</v>
      </c>
      <c r="FQ301">
        <f>100*SUMIF('12pxv'!$E$39:$E$492,$A301,'12pxv'!AC$39:AC$492)/sub_peso!FQ301</f>
        <v>0</v>
      </c>
      <c r="FR301">
        <f>100*SUMIF('12pxv'!$E$39:$E$492,$A301,'12pxv'!AD$39:AD$492)/sub_peso!FR301</f>
        <v>0</v>
      </c>
      <c r="FS301">
        <f>100*SUMIF('12pxv'!$E$39:$E$492,$A301,'12pxv'!AE$39:AE$492)/sub_peso!FS301</f>
        <v>0</v>
      </c>
      <c r="FT301">
        <f>100*SUMIF('12pxv'!$E$39:$E$492,$A301,'12pxv'!AF$39:AF$492)/sub_peso!FT301</f>
        <v>0.17000000000000004</v>
      </c>
      <c r="FU301">
        <f>100*SUMIF('12pxv'!$E$39:$E$492,$A301,'12pxv'!AG$39:AG$492)/sub_peso!FU301</f>
        <v>9.83</v>
      </c>
      <c r="FV301">
        <f>100*SUMIF('12pxv'!$E$39:$E$492,$A301,'12pxv'!AH$39:AH$492)/sub_peso!FV301</f>
        <v>0.63</v>
      </c>
      <c r="FW301">
        <f>100*SUMIF('12pxv'!$E$39:$E$492,$A301,'12pxv'!AI$39:AI$492)/sub_peso!FW301</f>
        <v>0.11</v>
      </c>
      <c r="FX301">
        <f>100*SUMIF('12pxv'!$E$39:$E$492,$A301,'12pxv'!AJ$39:AJ$492)/sub_peso!FX301</f>
        <v>0</v>
      </c>
      <c r="FY301">
        <f>100*SUMIF('12pxv'!$E$39:$E$492,$A301,'12pxv'!AK$39:AK$492)/sub_peso!FY301</f>
        <v>0</v>
      </c>
      <c r="FZ301">
        <f>100*SUMIF('12pxv'!$E$39:$E$492,$A301,'12pxv'!AL$39:AL$492)/sub_peso!FZ301</f>
        <v>0</v>
      </c>
      <c r="GA301">
        <f>100*SUMIF('12pxv'!$E$39:$E$492,$A301,'12pxv'!AM$39:AM$492)/sub_peso!GA301</f>
        <v>0.17</v>
      </c>
      <c r="GB301">
        <f>100*SUMIF('12pxv'!$E$39:$E$492,$A301,'12pxv'!AN$39:AN$492)/sub_peso!GB301</f>
        <v>0</v>
      </c>
    </row>
    <row r="302" spans="1:184" x14ac:dyDescent="0.25">
      <c r="A302" s="60">
        <v>8101004</v>
      </c>
      <c r="B302" s="56" t="s">
        <v>304</v>
      </c>
      <c r="C302" s="129">
        <v>4.9999999999999996E-2</v>
      </c>
      <c r="D302" s="129">
        <v>0.17</v>
      </c>
      <c r="E302" s="129">
        <v>0.09</v>
      </c>
      <c r="F302" s="129">
        <v>0</v>
      </c>
      <c r="G302" s="129">
        <v>0.73</v>
      </c>
      <c r="H302" s="129">
        <v>5.57</v>
      </c>
      <c r="I302" s="129">
        <v>1.27</v>
      </c>
      <c r="J302" s="129">
        <v>-0.8</v>
      </c>
      <c r="K302" s="129">
        <v>-0.08</v>
      </c>
      <c r="L302" s="129">
        <v>0.32</v>
      </c>
      <c r="M302" s="129">
        <v>-0.3</v>
      </c>
      <c r="N302" s="129">
        <v>0</v>
      </c>
      <c r="O302" s="129">
        <v>0</v>
      </c>
      <c r="P302" s="129">
        <v>0</v>
      </c>
      <c r="Q302" s="129">
        <v>-0.04</v>
      </c>
      <c r="R302" s="129">
        <v>0.17</v>
      </c>
      <c r="S302" s="129">
        <v>0.13</v>
      </c>
      <c r="T302" s="129">
        <v>1.47</v>
      </c>
      <c r="U302" s="129">
        <v>4.41</v>
      </c>
      <c r="V302" s="129">
        <v>0.46</v>
      </c>
      <c r="W302" s="129">
        <v>0.22999999999999998</v>
      </c>
      <c r="X302" s="129">
        <v>-0.68</v>
      </c>
      <c r="Y302" s="129">
        <v>0.14000000000000001</v>
      </c>
      <c r="Z302" s="129">
        <v>-0.09</v>
      </c>
      <c r="AA302" s="129">
        <v>0.8</v>
      </c>
      <c r="AB302" s="129">
        <v>0.04</v>
      </c>
      <c r="AC302" s="129">
        <v>0.02</v>
      </c>
      <c r="AD302" s="129">
        <v>0.15</v>
      </c>
      <c r="AE302" s="129">
        <v>0</v>
      </c>
      <c r="AF302" s="129">
        <v>0.42</v>
      </c>
      <c r="AG302" s="129">
        <v>6.13</v>
      </c>
      <c r="AH302" s="129">
        <v>0.62</v>
      </c>
      <c r="AI302" s="129">
        <v>0.71</v>
      </c>
      <c r="AJ302" s="129">
        <v>-0.32</v>
      </c>
      <c r="AK302" s="129">
        <v>0.23</v>
      </c>
      <c r="AL302" s="129">
        <v>0.45</v>
      </c>
      <c r="AM302" s="129">
        <v>-0.16</v>
      </c>
      <c r="AN302" s="129">
        <v>0.33</v>
      </c>
      <c r="AO302" s="129">
        <v>-0.20999999999999996</v>
      </c>
      <c r="AP302" s="129">
        <v>7.0000000000000007E-2</v>
      </c>
      <c r="AQ302" s="129">
        <v>0.01</v>
      </c>
      <c r="AR302" s="129">
        <v>0.99</v>
      </c>
      <c r="AS302" s="129">
        <v>7.580000000000001</v>
      </c>
      <c r="AT302" s="129">
        <v>0.81</v>
      </c>
      <c r="AU302" s="129">
        <v>0.38</v>
      </c>
      <c r="AV302" s="129">
        <v>-0.12</v>
      </c>
      <c r="AW302" s="129">
        <v>0.2</v>
      </c>
      <c r="AX302" s="129">
        <v>0.5</v>
      </c>
      <c r="AY302" s="129">
        <v>0.01</v>
      </c>
      <c r="AZ302" s="129">
        <v>0.22000000000000003</v>
      </c>
      <c r="BA302" s="129">
        <v>-0.22000000000000003</v>
      </c>
      <c r="BB302" s="129">
        <v>-0.04</v>
      </c>
      <c r="BC302" s="129">
        <v>0.04</v>
      </c>
      <c r="BD302" s="129">
        <v>0.48999999999999994</v>
      </c>
      <c r="BE302" s="129">
        <v>10.01</v>
      </c>
      <c r="BF302" s="129">
        <v>0.52</v>
      </c>
      <c r="BG302" s="129">
        <v>0.26</v>
      </c>
      <c r="BH302" s="129">
        <v>0.11</v>
      </c>
      <c r="BI302" s="129">
        <v>7.0000000000000007E-2</v>
      </c>
      <c r="BJ302" s="129">
        <v>0.33</v>
      </c>
      <c r="BK302" s="129">
        <v>0.14000000000000001</v>
      </c>
      <c r="BL302" s="129">
        <v>0.02</v>
      </c>
      <c r="BM302" s="129">
        <v>-0.12</v>
      </c>
      <c r="BN302" s="129">
        <v>-0.04</v>
      </c>
      <c r="BO302" s="129">
        <v>0</v>
      </c>
      <c r="BP302" s="129">
        <v>0.28000000000000003</v>
      </c>
      <c r="BQ302" s="129">
        <v>7.88</v>
      </c>
      <c r="BR302" s="129">
        <v>0.44000000000000006</v>
      </c>
      <c r="BS302" s="129">
        <v>0.41000000000000003</v>
      </c>
      <c r="BT302" s="129">
        <v>0.1</v>
      </c>
      <c r="BU302" s="129">
        <v>5.9999999999999991E-2</v>
      </c>
      <c r="BV302" s="129">
        <v>2.9999999999999995E-2</v>
      </c>
      <c r="BW302" s="129">
        <v>0.18</v>
      </c>
      <c r="BX302" s="129">
        <v>0.04</v>
      </c>
      <c r="BY302" s="129">
        <v>-0.17</v>
      </c>
      <c r="BZ302" s="129">
        <v>0.14000000000000001</v>
      </c>
      <c r="CA302" s="129">
        <v>0</v>
      </c>
      <c r="CB302" s="129">
        <v>0.21</v>
      </c>
      <c r="CC302" s="129">
        <v>6.06</v>
      </c>
      <c r="CD302" s="129">
        <v>0.54</v>
      </c>
      <c r="CE302" s="129">
        <v>0.14000000000000001</v>
      </c>
      <c r="CF302" s="129">
        <v>0.17</v>
      </c>
      <c r="CG302" s="129">
        <v>0</v>
      </c>
      <c r="CH302" s="129">
        <v>0.06</v>
      </c>
      <c r="CI302" s="129">
        <v>0.06</v>
      </c>
      <c r="CJ302" s="129">
        <v>0</v>
      </c>
      <c r="CK302" s="129">
        <v>-0.06</v>
      </c>
      <c r="CL302" s="129">
        <v>0</v>
      </c>
      <c r="CM302" s="129">
        <v>0</v>
      </c>
      <c r="CN302" s="129">
        <v>2.9999999999999995E-2</v>
      </c>
      <c r="CO302" s="129">
        <v>5.32</v>
      </c>
      <c r="CP302" s="129">
        <v>0.23</v>
      </c>
      <c r="CQ302" s="129">
        <v>8.0000000000000016E-2</v>
      </c>
      <c r="CR302" s="129">
        <v>0</v>
      </c>
      <c r="CS302" s="129">
        <v>0</v>
      </c>
      <c r="CT302" s="129">
        <v>0</v>
      </c>
      <c r="CU302" s="129">
        <v>0.12</v>
      </c>
      <c r="CV302" s="129">
        <v>-0.01</v>
      </c>
      <c r="CW302" s="129">
        <v>0</v>
      </c>
      <c r="CX302" s="129">
        <v>0</v>
      </c>
      <c r="CY302" s="129">
        <v>0</v>
      </c>
      <c r="CZ302" s="129">
        <v>0.1</v>
      </c>
      <c r="DA302" s="129">
        <v>5.24</v>
      </c>
      <c r="DB302" s="129">
        <v>0.36</v>
      </c>
      <c r="DC302" s="129">
        <v>0.09</v>
      </c>
      <c r="DD302" s="129">
        <v>0</v>
      </c>
      <c r="DE302" s="129">
        <v>0</v>
      </c>
      <c r="DF302" s="129">
        <v>0</v>
      </c>
      <c r="DG302" s="129">
        <v>0.1</v>
      </c>
      <c r="DH302" s="129">
        <v>0</v>
      </c>
      <c r="DI302" s="129">
        <v>0</v>
      </c>
      <c r="DJ302" s="129">
        <v>0</v>
      </c>
      <c r="DK302" s="129">
        <v>0</v>
      </c>
      <c r="DL302" s="129">
        <v>0.11000000000000001</v>
      </c>
      <c r="DM302" s="129">
        <v>7.33</v>
      </c>
      <c r="DN302" s="129">
        <v>0.68</v>
      </c>
      <c r="DO302" s="129">
        <v>0.11</v>
      </c>
      <c r="DP302" s="129">
        <v>0</v>
      </c>
      <c r="DQ302" s="129">
        <v>0</v>
      </c>
      <c r="DR302" s="129">
        <v>0</v>
      </c>
      <c r="DS302" s="129">
        <v>0.26</v>
      </c>
      <c r="DT302" s="129">
        <v>0</v>
      </c>
      <c r="DU302" s="129">
        <v>0</v>
      </c>
      <c r="DV302" s="129">
        <v>0</v>
      </c>
      <c r="DW302" s="129">
        <v>0</v>
      </c>
      <c r="DX302" s="129">
        <v>0.15</v>
      </c>
      <c r="DY302" s="129">
        <v>6.8500000000000005</v>
      </c>
      <c r="DZ302" s="129">
        <v>1.2</v>
      </c>
      <c r="EA302" s="129">
        <v>0.11</v>
      </c>
      <c r="EB302" s="129">
        <v>0</v>
      </c>
      <c r="EC302" s="129">
        <v>0</v>
      </c>
      <c r="ED302" s="129">
        <v>0</v>
      </c>
      <c r="EE302" s="129">
        <v>0.1</v>
      </c>
      <c r="EF302" s="129">
        <v>0</v>
      </c>
      <c r="EG302" s="129">
        <v>0</v>
      </c>
      <c r="EH302" s="129">
        <v>0</v>
      </c>
      <c r="EI302" s="129">
        <v>0</v>
      </c>
      <c r="EJ302" s="129">
        <v>0.17</v>
      </c>
      <c r="EK302" s="129">
        <v>7.52</v>
      </c>
      <c r="EL302" s="129">
        <v>0.54</v>
      </c>
      <c r="EM302" s="129">
        <v>0.1</v>
      </c>
      <c r="EN302" s="129">
        <v>0</v>
      </c>
      <c r="EO302" s="129">
        <v>0</v>
      </c>
      <c r="EP302" s="129">
        <v>0</v>
      </c>
      <c r="EQ302" s="129">
        <v>0.20999999999999996</v>
      </c>
      <c r="ER302" s="129">
        <v>0</v>
      </c>
      <c r="ES302" s="129">
        <v>0</v>
      </c>
      <c r="ET302" s="129">
        <v>0</v>
      </c>
      <c r="EU302" s="129">
        <v>0</v>
      </c>
      <c r="EV302">
        <f>100*SUMIF('12pxv'!$E$39:$E$492,$A302,'12pxv'!H$39:H$492)/sub_peso!EV302</f>
        <v>0.2</v>
      </c>
      <c r="EW302">
        <f>100*SUMIF('12pxv'!$E$39:$E$492,$A302,'12pxv'!I$39:I$492)/sub_peso!EW302</f>
        <v>9.0399999999999991</v>
      </c>
      <c r="EX302">
        <f>100*SUMIF('12pxv'!$E$39:$E$492,$A302,'12pxv'!J$39:J$492)/sub_peso!EX302</f>
        <v>0.71000000000000008</v>
      </c>
      <c r="EY302">
        <f>100*SUMIF('12pxv'!$E$39:$E$492,$A302,'12pxv'!K$39:K$492)/sub_peso!EY302</f>
        <v>0.02</v>
      </c>
      <c r="EZ302">
        <f>100*SUMIF('12pxv'!$E$39:$E$492,$A302,'12pxv'!L$39:L$492)/sub_peso!EZ302</f>
        <v>0</v>
      </c>
      <c r="FA302">
        <f>100*SUMIF('12pxv'!$E$39:$E$492,$A302,'12pxv'!M$39:M$492)/sub_peso!FA302</f>
        <v>0</v>
      </c>
      <c r="FB302">
        <f>100*SUMIF('12pxv'!$E$39:$E$492,$A302,'12pxv'!N$39:N$492)/sub_peso!FB302</f>
        <v>0</v>
      </c>
      <c r="FC302">
        <f>100*SUMIF('12pxv'!$E$39:$E$492,$A302,'12pxv'!O$39:O$492)/sub_peso!FC302</f>
        <v>0.16999999999999998</v>
      </c>
      <c r="FD302">
        <f>100*SUMIF('12pxv'!$E$39:$E$492,$A302,'12pxv'!P$39:P$492)/sub_peso!FD302</f>
        <v>0</v>
      </c>
      <c r="FE302">
        <f>100*SUMIF('12pxv'!$E$39:$E$492,$A302,'12pxv'!Q$39:Q$492)/sub_peso!FE302</f>
        <v>0</v>
      </c>
      <c r="FF302">
        <f>100*SUMIF('12pxv'!$E$39:$E$492,$A302,'12pxv'!R$39:R$492)/sub_peso!FF302</f>
        <v>0</v>
      </c>
      <c r="FG302">
        <f>100*SUMIF('12pxv'!$E$39:$E$492,$A302,'12pxv'!S$39:S$492)/sub_peso!FG302</f>
        <v>0</v>
      </c>
      <c r="FH302">
        <f>100*SUMIF('12pxv'!$E$39:$E$492,$A302,'12pxv'!T$39:T$492)/sub_peso!FH302</f>
        <v>0.08</v>
      </c>
      <c r="FI302">
        <f>100*SUMIF('12pxv'!$E$39:$E$492,$A302,'12pxv'!U$39:U$492)/sub_peso!FI302</f>
        <v>8.4499999999999993</v>
      </c>
      <c r="FJ302">
        <f>100*SUMIF('12pxv'!$E$39:$E$492,$A302,'12pxv'!V$39:V$492)/sub_peso!FJ302</f>
        <v>0.69</v>
      </c>
      <c r="FK302">
        <f>100*SUMIF('12pxv'!$E$39:$E$492,$A302,'12pxv'!W$39:W$492)/sub_peso!FK302</f>
        <v>7.0000000000000007E-2</v>
      </c>
      <c r="FL302">
        <f>100*SUMIF('12pxv'!$E$39:$E$492,$A302,'12pxv'!X$39:X$492)/sub_peso!FL302</f>
        <v>0</v>
      </c>
      <c r="FM302">
        <f>100*SUMIF('12pxv'!$E$39:$E$492,$A302,'12pxv'!Y$39:Y$492)/sub_peso!FM302</f>
        <v>0</v>
      </c>
      <c r="FN302">
        <f>100*SUMIF('12pxv'!$E$39:$E$492,$A302,'12pxv'!Z$39:Z$492)/sub_peso!FN302</f>
        <v>0</v>
      </c>
      <c r="FO302">
        <f>100*SUMIF('12pxv'!$E$39:$E$492,$A302,'12pxv'!AA$39:AA$492)/sub_peso!FO302</f>
        <v>5.9999999999999991E-2</v>
      </c>
      <c r="FP302">
        <f>100*SUMIF('12pxv'!$E$39:$E$492,$A302,'12pxv'!AB$39:AB$492)/sub_peso!FP302</f>
        <v>0</v>
      </c>
      <c r="FQ302">
        <f>100*SUMIF('12pxv'!$E$39:$E$492,$A302,'12pxv'!AC$39:AC$492)/sub_peso!FQ302</f>
        <v>0</v>
      </c>
      <c r="FR302">
        <f>100*SUMIF('12pxv'!$E$39:$E$492,$A302,'12pxv'!AD$39:AD$492)/sub_peso!FR302</f>
        <v>0</v>
      </c>
      <c r="FS302">
        <f>100*SUMIF('12pxv'!$E$39:$E$492,$A302,'12pxv'!AE$39:AE$492)/sub_peso!FS302</f>
        <v>0</v>
      </c>
      <c r="FT302">
        <f>100*SUMIF('12pxv'!$E$39:$E$492,$A302,'12pxv'!AF$39:AF$492)/sub_peso!FT302</f>
        <v>9.9999999999999992E-2</v>
      </c>
      <c r="FU302">
        <f>100*SUMIF('12pxv'!$E$39:$E$492,$A302,'12pxv'!AG$39:AG$492)/sub_peso!FU302</f>
        <v>9.7899999999999991</v>
      </c>
      <c r="FV302">
        <f>100*SUMIF('12pxv'!$E$39:$E$492,$A302,'12pxv'!AH$39:AH$492)/sub_peso!FV302</f>
        <v>0.4</v>
      </c>
      <c r="FW302">
        <f>100*SUMIF('12pxv'!$E$39:$E$492,$A302,'12pxv'!AI$39:AI$492)/sub_peso!FW302</f>
        <v>0.03</v>
      </c>
      <c r="FX302">
        <f>100*SUMIF('12pxv'!$E$39:$E$492,$A302,'12pxv'!AJ$39:AJ$492)/sub_peso!FX302</f>
        <v>0</v>
      </c>
      <c r="FY302">
        <f>100*SUMIF('12pxv'!$E$39:$E$492,$A302,'12pxv'!AK$39:AK$492)/sub_peso!FY302</f>
        <v>0</v>
      </c>
      <c r="FZ302">
        <f>100*SUMIF('12pxv'!$E$39:$E$492,$A302,'12pxv'!AL$39:AL$492)/sub_peso!FZ302</f>
        <v>0</v>
      </c>
      <c r="GA302">
        <f>100*SUMIF('12pxv'!$E$39:$E$492,$A302,'12pxv'!AM$39:AM$492)/sub_peso!GA302</f>
        <v>7.0000000000000007E-2</v>
      </c>
      <c r="GB302">
        <f>100*SUMIF('12pxv'!$E$39:$E$492,$A302,'12pxv'!AN$39:AN$492)/sub_peso!GB302</f>
        <v>0</v>
      </c>
    </row>
    <row r="303" spans="1:184" x14ac:dyDescent="0.25">
      <c r="A303" s="60">
        <v>8101005</v>
      </c>
      <c r="B303" s="56" t="s">
        <v>305</v>
      </c>
      <c r="C303" s="129">
        <v>1.44</v>
      </c>
      <c r="D303" s="129">
        <v>-0.31</v>
      </c>
      <c r="E303" s="129">
        <v>0</v>
      </c>
      <c r="F303" s="129">
        <v>0</v>
      </c>
      <c r="G303" s="129">
        <v>0.22</v>
      </c>
      <c r="H303" s="129">
        <v>1.6100000000000003</v>
      </c>
      <c r="I303" s="129">
        <v>7.8499999999999988</v>
      </c>
      <c r="J303" s="129">
        <v>-0.33</v>
      </c>
      <c r="K303" s="129">
        <v>0.1</v>
      </c>
      <c r="L303" s="129">
        <v>-0.08</v>
      </c>
      <c r="M303" s="129">
        <v>-0.64</v>
      </c>
      <c r="N303" s="129">
        <v>0.15</v>
      </c>
      <c r="O303" s="129">
        <v>0</v>
      </c>
      <c r="P303" s="129">
        <v>-0.06</v>
      </c>
      <c r="Q303" s="129">
        <v>0</v>
      </c>
      <c r="R303" s="129">
        <v>0</v>
      </c>
      <c r="S303" s="129">
        <v>0</v>
      </c>
      <c r="T303" s="129">
        <v>1.73</v>
      </c>
      <c r="U303" s="129">
        <v>4.63</v>
      </c>
      <c r="V303" s="129">
        <v>0.56999999999999995</v>
      </c>
      <c r="W303" s="129">
        <v>0.36</v>
      </c>
      <c r="X303" s="129">
        <v>0.03</v>
      </c>
      <c r="Y303" s="129">
        <v>0.16</v>
      </c>
      <c r="Z303" s="129">
        <v>0.01</v>
      </c>
      <c r="AA303" s="129">
        <v>-3.0000000000000002E-2</v>
      </c>
      <c r="AB303" s="129">
        <v>0.33</v>
      </c>
      <c r="AC303" s="129">
        <v>-0.15</v>
      </c>
      <c r="AD303" s="129">
        <v>0.04</v>
      </c>
      <c r="AE303" s="129">
        <v>-6.0000000000000005E-2</v>
      </c>
      <c r="AF303" s="129">
        <v>0.3</v>
      </c>
      <c r="AG303" s="129">
        <v>6.77</v>
      </c>
      <c r="AH303" s="129">
        <v>1.17</v>
      </c>
      <c r="AI303" s="129">
        <v>0.01</v>
      </c>
      <c r="AJ303" s="129">
        <v>0.1</v>
      </c>
      <c r="AK303" s="129">
        <v>0.44</v>
      </c>
      <c r="AL303" s="129">
        <v>-0.36</v>
      </c>
      <c r="AM303" s="129">
        <v>1.1200000000000001</v>
      </c>
      <c r="AN303" s="129">
        <v>0.09</v>
      </c>
      <c r="AO303" s="129">
        <v>0.11999999999999998</v>
      </c>
      <c r="AP303" s="129">
        <v>0.04</v>
      </c>
      <c r="AQ303" s="129">
        <v>0</v>
      </c>
      <c r="AR303" s="129">
        <v>0.02</v>
      </c>
      <c r="AS303" s="129">
        <v>7.8100000000000005</v>
      </c>
      <c r="AT303" s="129">
        <v>0.89</v>
      </c>
      <c r="AU303" s="129">
        <v>0.37</v>
      </c>
      <c r="AV303" s="129">
        <v>0.02</v>
      </c>
      <c r="AW303" s="129">
        <v>-0.11000000000000001</v>
      </c>
      <c r="AX303" s="129">
        <v>0.67</v>
      </c>
      <c r="AY303" s="129">
        <v>0.87</v>
      </c>
      <c r="AZ303" s="129">
        <v>0.03</v>
      </c>
      <c r="BA303" s="129">
        <v>0.06</v>
      </c>
      <c r="BB303" s="129">
        <v>0.11</v>
      </c>
      <c r="BC303" s="129">
        <v>0</v>
      </c>
      <c r="BD303" s="129">
        <v>-2.9999999999999995E-2</v>
      </c>
      <c r="BE303" s="129">
        <v>8.7200000000000006</v>
      </c>
      <c r="BF303" s="129">
        <v>0.51</v>
      </c>
      <c r="BG303" s="129">
        <v>0.54</v>
      </c>
      <c r="BH303" s="129">
        <v>0</v>
      </c>
      <c r="BI303" s="129">
        <v>0</v>
      </c>
      <c r="BJ303" s="129">
        <v>0.05</v>
      </c>
      <c r="BK303" s="129">
        <v>0.18999999999999997</v>
      </c>
      <c r="BL303" s="129">
        <v>0.02</v>
      </c>
      <c r="BM303" s="129">
        <v>-0.28999999999999998</v>
      </c>
      <c r="BN303" s="129">
        <v>0</v>
      </c>
      <c r="BO303" s="129">
        <v>0</v>
      </c>
      <c r="BP303" s="129">
        <v>0.19</v>
      </c>
      <c r="BQ303" s="129">
        <v>5.6</v>
      </c>
      <c r="BR303" s="129">
        <v>0.68</v>
      </c>
      <c r="BS303" s="129">
        <v>-0.01</v>
      </c>
      <c r="BT303" s="129">
        <v>-0.05</v>
      </c>
      <c r="BU303" s="129">
        <v>0.04</v>
      </c>
      <c r="BV303" s="129">
        <v>0</v>
      </c>
      <c r="BW303" s="129">
        <v>0.13</v>
      </c>
      <c r="BX303" s="129">
        <v>-0.18</v>
      </c>
      <c r="BY303" s="129">
        <v>0.11</v>
      </c>
      <c r="BZ303" s="129">
        <v>0</v>
      </c>
      <c r="CA303" s="129">
        <v>0</v>
      </c>
      <c r="CB303" s="129">
        <v>0.06</v>
      </c>
      <c r="CC303" s="129">
        <v>5.05</v>
      </c>
      <c r="CD303" s="129">
        <v>1.5</v>
      </c>
      <c r="CE303" s="129">
        <v>0.01</v>
      </c>
      <c r="CF303" s="129">
        <v>0</v>
      </c>
      <c r="CG303" s="129">
        <v>0.02</v>
      </c>
      <c r="CH303" s="129">
        <v>0.04</v>
      </c>
      <c r="CI303" s="129">
        <v>-0.22</v>
      </c>
      <c r="CJ303" s="129">
        <v>0</v>
      </c>
      <c r="CK303" s="129">
        <v>7.0000000000000007E-2</v>
      </c>
      <c r="CL303" s="129">
        <v>0</v>
      </c>
      <c r="CM303" s="129">
        <v>0</v>
      </c>
      <c r="CN303" s="129">
        <v>0</v>
      </c>
      <c r="CO303" s="129">
        <v>2.85</v>
      </c>
      <c r="CP303" s="129">
        <v>8.9999999999999983E-2</v>
      </c>
      <c r="CQ303" s="129">
        <v>0</v>
      </c>
      <c r="CR303" s="129">
        <v>0</v>
      </c>
      <c r="CS303" s="129">
        <v>0</v>
      </c>
      <c r="CT303" s="129">
        <v>0</v>
      </c>
      <c r="CU303" s="129">
        <v>1.0900000000000001</v>
      </c>
      <c r="CV303" s="129">
        <v>0</v>
      </c>
      <c r="CW303" s="129">
        <v>0</v>
      </c>
      <c r="CX303" s="129">
        <v>0</v>
      </c>
      <c r="CY303" s="129">
        <v>0</v>
      </c>
      <c r="CZ303" s="129">
        <v>7.0000000000000007E-2</v>
      </c>
      <c r="DA303" s="129">
        <v>3.0599999999999996</v>
      </c>
      <c r="DB303" s="129">
        <v>-0.01</v>
      </c>
      <c r="DC303" s="129">
        <v>5.000000000000001E-2</v>
      </c>
      <c r="DD303" s="129">
        <v>0</v>
      </c>
      <c r="DE303" s="129">
        <v>0</v>
      </c>
      <c r="DF303" s="129">
        <v>0</v>
      </c>
      <c r="DG303" s="129">
        <v>0.12</v>
      </c>
      <c r="DH303" s="129">
        <v>0</v>
      </c>
      <c r="DI303" s="129">
        <v>0</v>
      </c>
      <c r="DJ303" s="129">
        <v>0</v>
      </c>
      <c r="DK303" s="129">
        <v>0</v>
      </c>
      <c r="DL303" s="129">
        <v>9.9999999999999992E-2</v>
      </c>
      <c r="DM303" s="129">
        <v>3.82</v>
      </c>
      <c r="DN303" s="129">
        <v>-2.04</v>
      </c>
      <c r="DO303" s="129">
        <v>0</v>
      </c>
      <c r="DP303" s="129">
        <v>0</v>
      </c>
      <c r="DQ303" s="129">
        <v>0</v>
      </c>
      <c r="DR303" s="129">
        <v>0</v>
      </c>
      <c r="DS303" s="129">
        <v>1.42</v>
      </c>
      <c r="DT303" s="129">
        <v>0</v>
      </c>
      <c r="DU303" s="129">
        <v>0</v>
      </c>
      <c r="DV303" s="129">
        <v>0</v>
      </c>
      <c r="DW303" s="129">
        <v>0</v>
      </c>
      <c r="DX303" s="129">
        <v>0.37</v>
      </c>
      <c r="DY303" s="129">
        <v>3.99</v>
      </c>
      <c r="DZ303" s="129">
        <v>-0.01</v>
      </c>
      <c r="EA303" s="129">
        <v>0.01</v>
      </c>
      <c r="EB303" s="129">
        <v>0</v>
      </c>
      <c r="EC303" s="129">
        <v>0</v>
      </c>
      <c r="ED303" s="129">
        <v>0</v>
      </c>
      <c r="EE303" s="129">
        <v>0.48</v>
      </c>
      <c r="EF303" s="129">
        <v>0</v>
      </c>
      <c r="EG303" s="129">
        <v>0</v>
      </c>
      <c r="EH303" s="129">
        <v>0</v>
      </c>
      <c r="EI303" s="129">
        <v>0</v>
      </c>
      <c r="EJ303" s="129">
        <v>0.25</v>
      </c>
      <c r="EK303" s="129">
        <v>4.87</v>
      </c>
      <c r="EL303" s="129">
        <v>2.04</v>
      </c>
      <c r="EM303" s="129">
        <v>0</v>
      </c>
      <c r="EN303" s="129">
        <v>0</v>
      </c>
      <c r="EO303" s="129">
        <v>0</v>
      </c>
      <c r="EP303" s="129">
        <v>0</v>
      </c>
      <c r="EQ303" s="129">
        <v>0.02</v>
      </c>
      <c r="ER303" s="129">
        <v>0</v>
      </c>
      <c r="ES303" s="129">
        <v>0</v>
      </c>
      <c r="ET303" s="129">
        <v>0</v>
      </c>
      <c r="EU303" s="129">
        <v>0</v>
      </c>
      <c r="EV303">
        <f>100*SUMIF('12pxv'!$E$39:$E$492,$A303,'12pxv'!H$39:H$492)/sub_peso!EV303</f>
        <v>0.47</v>
      </c>
      <c r="EW303">
        <f>100*SUMIF('12pxv'!$E$39:$E$492,$A303,'12pxv'!I$39:I$492)/sub_peso!EW303</f>
        <v>5.94</v>
      </c>
      <c r="EX303">
        <f>100*SUMIF('12pxv'!$E$39:$E$492,$A303,'12pxv'!J$39:J$492)/sub_peso!EX303</f>
        <v>0.24</v>
      </c>
      <c r="EY303">
        <f>100*SUMIF('12pxv'!$E$39:$E$492,$A303,'12pxv'!K$39:K$492)/sub_peso!EY303</f>
        <v>8.9999999999999983E-2</v>
      </c>
      <c r="EZ303">
        <f>100*SUMIF('12pxv'!$E$39:$E$492,$A303,'12pxv'!L$39:L$492)/sub_peso!EZ303</f>
        <v>0</v>
      </c>
      <c r="FA303">
        <f>100*SUMIF('12pxv'!$E$39:$E$492,$A303,'12pxv'!M$39:M$492)/sub_peso!FA303</f>
        <v>0</v>
      </c>
      <c r="FB303">
        <f>100*SUMIF('12pxv'!$E$39:$E$492,$A303,'12pxv'!N$39:N$492)/sub_peso!FB303</f>
        <v>0</v>
      </c>
      <c r="FC303">
        <f>100*SUMIF('12pxv'!$E$39:$E$492,$A303,'12pxv'!O$39:O$492)/sub_peso!FC303</f>
        <v>0.41999999999999993</v>
      </c>
      <c r="FD303">
        <f>100*SUMIF('12pxv'!$E$39:$E$492,$A303,'12pxv'!P$39:P$492)/sub_peso!FD303</f>
        <v>0</v>
      </c>
      <c r="FE303">
        <f>100*SUMIF('12pxv'!$E$39:$E$492,$A303,'12pxv'!Q$39:Q$492)/sub_peso!FE303</f>
        <v>0</v>
      </c>
      <c r="FF303">
        <f>100*SUMIF('12pxv'!$E$39:$E$492,$A303,'12pxv'!R$39:R$492)/sub_peso!FF303</f>
        <v>0</v>
      </c>
      <c r="FG303">
        <f>100*SUMIF('12pxv'!$E$39:$E$492,$A303,'12pxv'!S$39:S$492)/sub_peso!FG303</f>
        <v>0</v>
      </c>
      <c r="FH303">
        <f>100*SUMIF('12pxv'!$E$39:$E$492,$A303,'12pxv'!T$39:T$492)/sub_peso!FH303</f>
        <v>0.28999999999999998</v>
      </c>
      <c r="FI303">
        <f>100*SUMIF('12pxv'!$E$39:$E$492,$A303,'12pxv'!U$39:U$492)/sub_peso!FI303</f>
        <v>6.23</v>
      </c>
      <c r="FJ303">
        <f>100*SUMIF('12pxv'!$E$39:$E$492,$A303,'12pxv'!V$39:V$492)/sub_peso!FJ303</f>
        <v>0.14000000000000001</v>
      </c>
      <c r="FK303">
        <f>100*SUMIF('12pxv'!$E$39:$E$492,$A303,'12pxv'!W$39:W$492)/sub_peso!FK303</f>
        <v>0</v>
      </c>
      <c r="FL303">
        <f>100*SUMIF('12pxv'!$E$39:$E$492,$A303,'12pxv'!X$39:X$492)/sub_peso!FL303</f>
        <v>0</v>
      </c>
      <c r="FM303">
        <f>100*SUMIF('12pxv'!$E$39:$E$492,$A303,'12pxv'!Y$39:Y$492)/sub_peso!FM303</f>
        <v>0</v>
      </c>
      <c r="FN303">
        <f>100*SUMIF('12pxv'!$E$39:$E$492,$A303,'12pxv'!Z$39:Z$492)/sub_peso!FN303</f>
        <v>0</v>
      </c>
      <c r="FO303">
        <f>100*SUMIF('12pxv'!$E$39:$E$492,$A303,'12pxv'!AA$39:AA$492)/sub_peso!FO303</f>
        <v>0.72</v>
      </c>
      <c r="FP303">
        <f>100*SUMIF('12pxv'!$E$39:$E$492,$A303,'12pxv'!AB$39:AB$492)/sub_peso!FP303</f>
        <v>0</v>
      </c>
      <c r="FQ303">
        <f>100*SUMIF('12pxv'!$E$39:$E$492,$A303,'12pxv'!AC$39:AC$492)/sub_peso!FQ303</f>
        <v>0</v>
      </c>
      <c r="FR303">
        <f>100*SUMIF('12pxv'!$E$39:$E$492,$A303,'12pxv'!AD$39:AD$492)/sub_peso!FR303</f>
        <v>0</v>
      </c>
      <c r="FS303">
        <f>100*SUMIF('12pxv'!$E$39:$E$492,$A303,'12pxv'!AE$39:AE$492)/sub_peso!FS303</f>
        <v>0</v>
      </c>
      <c r="FT303">
        <f>100*SUMIF('12pxv'!$E$39:$E$492,$A303,'12pxv'!AF$39:AF$492)/sub_peso!FT303</f>
        <v>0.6</v>
      </c>
      <c r="FU303">
        <f>100*SUMIF('12pxv'!$E$39:$E$492,$A303,'12pxv'!AG$39:AG$492)/sub_peso!FU303</f>
        <v>6.14</v>
      </c>
      <c r="FV303">
        <f>100*SUMIF('12pxv'!$E$39:$E$492,$A303,'12pxv'!AH$39:AH$492)/sub_peso!FV303</f>
        <v>0.43</v>
      </c>
      <c r="FW303">
        <f>100*SUMIF('12pxv'!$E$39:$E$492,$A303,'12pxv'!AI$39:AI$492)/sub_peso!FW303</f>
        <v>5.9999999999999991E-2</v>
      </c>
      <c r="FX303">
        <f>100*SUMIF('12pxv'!$E$39:$E$492,$A303,'12pxv'!AJ$39:AJ$492)/sub_peso!FX303</f>
        <v>0</v>
      </c>
      <c r="FY303">
        <f>100*SUMIF('12pxv'!$E$39:$E$492,$A303,'12pxv'!AK$39:AK$492)/sub_peso!FY303</f>
        <v>0</v>
      </c>
      <c r="FZ303">
        <f>100*SUMIF('12pxv'!$E$39:$E$492,$A303,'12pxv'!AL$39:AL$492)/sub_peso!FZ303</f>
        <v>0</v>
      </c>
      <c r="GA303">
        <f>100*SUMIF('12pxv'!$E$39:$E$492,$A303,'12pxv'!AM$39:AM$492)/sub_peso!GA303</f>
        <v>0.31</v>
      </c>
      <c r="GB303">
        <f>100*SUMIF('12pxv'!$E$39:$E$492,$A303,'12pxv'!AN$39:AN$492)/sub_peso!GB303</f>
        <v>0</v>
      </c>
    </row>
    <row r="304" spans="1:184" x14ac:dyDescent="0.25">
      <c r="A304" s="60">
        <v>8101014</v>
      </c>
      <c r="B304" s="56" t="s">
        <v>306</v>
      </c>
      <c r="C304" s="129">
        <v>0.45</v>
      </c>
      <c r="D304" s="129">
        <v>-9.9999999999999985E-3</v>
      </c>
      <c r="E304" s="129">
        <v>-0.35000000000000003</v>
      </c>
      <c r="F304" s="129">
        <v>0</v>
      </c>
      <c r="G304" s="129">
        <v>0.33000000000000007</v>
      </c>
      <c r="H304" s="129">
        <v>0.19</v>
      </c>
      <c r="I304" s="129">
        <v>0.56999999999999995</v>
      </c>
      <c r="J304" s="129">
        <v>-0.34000000000000008</v>
      </c>
      <c r="K304" s="129">
        <v>-0.21</v>
      </c>
      <c r="L304" s="129">
        <v>0.12</v>
      </c>
      <c r="M304" s="129">
        <v>-0.18</v>
      </c>
      <c r="N304" s="129">
        <v>0.83999999999999986</v>
      </c>
      <c r="O304" s="129">
        <v>0.36</v>
      </c>
      <c r="P304" s="129">
        <v>-0.35000000000000003</v>
      </c>
      <c r="Q304" s="129">
        <v>0.28000000000000003</v>
      </c>
      <c r="R304" s="129">
        <v>0.23</v>
      </c>
      <c r="S304" s="129">
        <v>0.12</v>
      </c>
      <c r="T304" s="129">
        <v>0.8</v>
      </c>
      <c r="U304" s="129">
        <v>1.32</v>
      </c>
      <c r="V304" s="129">
        <v>-0.33000000000000007</v>
      </c>
      <c r="W304" s="129">
        <v>1.24</v>
      </c>
      <c r="X304" s="129">
        <v>0.25</v>
      </c>
      <c r="Y304" s="129">
        <v>0.13</v>
      </c>
      <c r="Z304" s="129">
        <v>-0.04</v>
      </c>
      <c r="AA304" s="129">
        <v>0.22999999999999998</v>
      </c>
      <c r="AB304" s="129">
        <v>0.11</v>
      </c>
      <c r="AC304" s="129">
        <v>0.09</v>
      </c>
      <c r="AD304" s="129">
        <v>0.31999999999999995</v>
      </c>
      <c r="AE304" s="129">
        <v>0</v>
      </c>
      <c r="AF304" s="129">
        <v>0.6</v>
      </c>
      <c r="AG304" s="129">
        <v>2.76</v>
      </c>
      <c r="AH304" s="129">
        <v>0.8899999999999999</v>
      </c>
      <c r="AI304" s="129">
        <v>0.48</v>
      </c>
      <c r="AJ304" s="129">
        <v>0.41</v>
      </c>
      <c r="AK304" s="129">
        <v>-0.3</v>
      </c>
      <c r="AL304" s="129">
        <v>-0.15999999999999998</v>
      </c>
      <c r="AM304" s="129">
        <v>-0.59</v>
      </c>
      <c r="AN304" s="129">
        <v>0.12</v>
      </c>
      <c r="AO304" s="129">
        <v>-0.3</v>
      </c>
      <c r="AP304" s="129">
        <v>0.45</v>
      </c>
      <c r="AQ304" s="129">
        <v>0.69</v>
      </c>
      <c r="AR304" s="129">
        <v>0.18</v>
      </c>
      <c r="AS304" s="129">
        <v>3.2000000000000006</v>
      </c>
      <c r="AT304" s="129">
        <v>1.3900000000000001</v>
      </c>
      <c r="AU304" s="129">
        <v>0.20000000000000004</v>
      </c>
      <c r="AV304" s="129">
        <v>0.74</v>
      </c>
      <c r="AW304" s="129">
        <v>-0.19</v>
      </c>
      <c r="AX304" s="129">
        <v>0.66</v>
      </c>
      <c r="AY304" s="129">
        <v>0.44</v>
      </c>
      <c r="AZ304" s="129">
        <v>0.51</v>
      </c>
      <c r="BA304" s="129">
        <v>0.36000000000000004</v>
      </c>
      <c r="BB304" s="129">
        <v>0.17</v>
      </c>
      <c r="BC304" s="129">
        <v>-0.37</v>
      </c>
      <c r="BD304" s="129">
        <v>1.1000000000000001</v>
      </c>
      <c r="BE304" s="129">
        <v>3.55</v>
      </c>
      <c r="BF304" s="129">
        <v>1.3499999999999999</v>
      </c>
      <c r="BG304" s="129">
        <v>0.5</v>
      </c>
      <c r="BH304" s="129">
        <v>0.28999999999999998</v>
      </c>
      <c r="BI304" s="129">
        <v>0.41000000000000003</v>
      </c>
      <c r="BJ304" s="129">
        <v>0.31</v>
      </c>
      <c r="BK304" s="129">
        <v>2.63</v>
      </c>
      <c r="BL304" s="129">
        <v>0.26</v>
      </c>
      <c r="BM304" s="129">
        <v>-5.000000000000001E-2</v>
      </c>
      <c r="BN304" s="129">
        <v>0.22999999999999998</v>
      </c>
      <c r="BO304" s="129">
        <v>0.69000000000000006</v>
      </c>
      <c r="BP304" s="129">
        <v>0.01</v>
      </c>
      <c r="BQ304" s="129">
        <v>3.5300000000000002</v>
      </c>
      <c r="BR304" s="129">
        <v>1.02</v>
      </c>
      <c r="BS304" s="129">
        <v>-0.79</v>
      </c>
      <c r="BT304" s="129">
        <v>0.40000000000000008</v>
      </c>
      <c r="BU304" s="129">
        <v>0.1</v>
      </c>
      <c r="BV304" s="129">
        <v>0.46000000000000008</v>
      </c>
      <c r="BW304" s="129">
        <v>-0.18</v>
      </c>
      <c r="BX304" s="129">
        <v>0.44</v>
      </c>
      <c r="BY304" s="129">
        <v>-0.26</v>
      </c>
      <c r="BZ304" s="129">
        <v>-8.9999999999999983E-2</v>
      </c>
      <c r="CA304" s="129">
        <v>-0.12000000000000001</v>
      </c>
      <c r="CB304" s="129">
        <v>1.1299999999999999</v>
      </c>
      <c r="CC304" s="129">
        <v>1.6699999999999997</v>
      </c>
      <c r="CD304" s="129">
        <v>0.84</v>
      </c>
      <c r="CE304" s="129">
        <v>-0.27</v>
      </c>
      <c r="CF304" s="129">
        <v>0.04</v>
      </c>
      <c r="CG304" s="129">
        <v>-0.28000000000000003</v>
      </c>
      <c r="CH304" s="129">
        <v>3.8958844629035302E-2</v>
      </c>
      <c r="CI304" s="129">
        <v>-5.6469364599092256E-2</v>
      </c>
      <c r="CJ304" s="129">
        <v>0.10787809956464131</v>
      </c>
      <c r="CK304" s="129">
        <v>0.35049545282303901</v>
      </c>
      <c r="CL304" s="129">
        <v>0.21252840909090903</v>
      </c>
      <c r="CM304" s="129">
        <v>0.12067406143344707</v>
      </c>
      <c r="CN304" s="129">
        <v>-3.063380281690142E-2</v>
      </c>
      <c r="CO304" s="129">
        <v>3.560622430442681</v>
      </c>
      <c r="CP304" s="129">
        <v>0.17253918204581284</v>
      </c>
      <c r="CQ304" s="129">
        <v>1.161494146069504E-4</v>
      </c>
      <c r="CR304" s="129">
        <v>-4.6216921356690265E-3</v>
      </c>
      <c r="CS304" s="129">
        <v>-3.1497196261682243E-2</v>
      </c>
      <c r="CT304" s="129">
        <v>0.11009562201181211</v>
      </c>
      <c r="CU304" s="129">
        <v>0.27288811713910266</v>
      </c>
      <c r="CV304" s="129">
        <v>-0.64469531690803072</v>
      </c>
      <c r="CW304" s="129">
        <v>1.8495449374288968E-2</v>
      </c>
      <c r="CX304" s="129">
        <v>-7.7844311377245502E-3</v>
      </c>
      <c r="CY304" s="129">
        <v>-1.8927480916030529E-2</v>
      </c>
      <c r="CZ304" s="129">
        <v>0.19472743005480242</v>
      </c>
      <c r="DA304" s="129">
        <v>4.3261109503135549</v>
      </c>
      <c r="DB304" s="129">
        <v>8.0921847411951041E-3</v>
      </c>
      <c r="DC304" s="129">
        <v>3.833660039204705E-3</v>
      </c>
      <c r="DD304" s="129">
        <v>-8.3333333333333339E-4</v>
      </c>
      <c r="DE304" s="129">
        <v>0</v>
      </c>
      <c r="DF304" s="129">
        <v>6.1276798475464484E-3</v>
      </c>
      <c r="DG304" s="129">
        <v>1.6415641762452107</v>
      </c>
      <c r="DH304" s="129">
        <v>-0.38925897920604913</v>
      </c>
      <c r="DI304" s="129">
        <v>3.0067535432321883E-2</v>
      </c>
      <c r="DJ304" s="129">
        <v>0</v>
      </c>
      <c r="DK304" s="129">
        <v>-1.0090090090090088E-2</v>
      </c>
      <c r="DL304" s="129">
        <v>0.14572320999519461</v>
      </c>
      <c r="DM304" s="129">
        <v>5.8851774691358028</v>
      </c>
      <c r="DN304" s="129">
        <v>-0.31060186881641638</v>
      </c>
      <c r="DO304" s="129">
        <v>0</v>
      </c>
      <c r="DP304" s="129">
        <v>-1.0157261794634598E-2</v>
      </c>
      <c r="DQ304" s="129">
        <v>2.2306905846268237E-4</v>
      </c>
      <c r="DR304" s="129">
        <v>8.9535534415221033E-4</v>
      </c>
      <c r="DS304" s="129">
        <v>1.9479990649836376</v>
      </c>
      <c r="DT304" s="129">
        <v>0.21849439647253352</v>
      </c>
      <c r="DU304" s="129">
        <v>-3.0871003307607506E-3</v>
      </c>
      <c r="DV304" s="129">
        <v>-3.8380022115739039E-3</v>
      </c>
      <c r="DW304" s="129">
        <v>-7.6424870466321247E-4</v>
      </c>
      <c r="DX304" s="129">
        <v>-5.4807245703669303E-4</v>
      </c>
      <c r="DY304" s="129">
        <v>4.7922075612951511</v>
      </c>
      <c r="DZ304" s="129">
        <v>0.47645550256456404</v>
      </c>
      <c r="EA304" s="129">
        <v>3.4464751958224542E-3</v>
      </c>
      <c r="EB304" s="129">
        <v>1.7081786070102346E-2</v>
      </c>
      <c r="EC304" s="129">
        <v>6.9148936170212779E-3</v>
      </c>
      <c r="ED304" s="129">
        <v>-1.4897366030881017E-2</v>
      </c>
      <c r="EE304" s="129">
        <v>0.97258093852309935</v>
      </c>
      <c r="EF304" s="129">
        <v>0.64785276626419197</v>
      </c>
      <c r="EG304" s="129">
        <v>7.1775499190501919E-4</v>
      </c>
      <c r="EH304" s="129">
        <v>-9.4226411674068703E-3</v>
      </c>
      <c r="EI304" s="129">
        <v>5.0717353559353012E-4</v>
      </c>
      <c r="EJ304" s="129">
        <v>7.654468554615667E-3</v>
      </c>
      <c r="EK304" s="129">
        <v>8.2366521416651235</v>
      </c>
      <c r="EL304" s="129">
        <v>0.65877277830555325</v>
      </c>
      <c r="EM304" s="129">
        <v>2.6915160425495115E-2</v>
      </c>
      <c r="EN304" s="129">
        <v>1.3035978743793015E-2</v>
      </c>
      <c r="EO304" s="129">
        <v>2.4773820981713185E-2</v>
      </c>
      <c r="EP304" s="129">
        <v>1.6682730219924648E-2</v>
      </c>
      <c r="EQ304" s="129">
        <v>0.90776432394489792</v>
      </c>
      <c r="ER304" s="129">
        <v>0.43104564894824132</v>
      </c>
      <c r="ES304" s="129">
        <v>4.6902577544779382E-3</v>
      </c>
      <c r="ET304" s="129">
        <v>3.2923725094356183E-3</v>
      </c>
      <c r="EU304" s="129">
        <v>-2.0278733350974684E-3</v>
      </c>
      <c r="EV304">
        <f>100*SUMIF('12pxv'!$E$39:$E$492,$A304,'12pxv'!H$39:H$492)/sub_peso!EV304</f>
        <v>0</v>
      </c>
      <c r="EW304">
        <f>100*SUMIF('12pxv'!$E$39:$E$492,$A304,'12pxv'!I$39:I$492)/sub_peso!EW304</f>
        <v>7.0865695036436138</v>
      </c>
      <c r="EX304">
        <f>100*SUMIF('12pxv'!$E$39:$E$492,$A304,'12pxv'!J$39:J$492)/sub_peso!EX304</f>
        <v>0.65585708757900163</v>
      </c>
      <c r="EY304">
        <f>100*SUMIF('12pxv'!$E$39:$E$492,$A304,'12pxv'!K$39:K$492)/sub_peso!EY304</f>
        <v>0</v>
      </c>
      <c r="EZ304">
        <f>100*SUMIF('12pxv'!$E$39:$E$492,$A304,'12pxv'!L$39:L$492)/sub_peso!EZ304</f>
        <v>0</v>
      </c>
      <c r="FA304">
        <f>100*SUMIF('12pxv'!$E$39:$E$492,$A304,'12pxv'!M$39:M$492)/sub_peso!FA304</f>
        <v>0</v>
      </c>
      <c r="FB304">
        <f>100*SUMIF('12pxv'!$E$39:$E$492,$A304,'12pxv'!N$39:N$492)/sub_peso!FB304</f>
        <v>0</v>
      </c>
      <c r="FC304">
        <f>100*SUMIF('12pxv'!$E$39:$E$492,$A304,'12pxv'!O$39:O$492)/sub_peso!FC304</f>
        <v>1.3881561115454781</v>
      </c>
      <c r="FD304">
        <f>100*SUMIF('12pxv'!$E$39:$E$492,$A304,'12pxv'!P$39:P$492)/sub_peso!FD304</f>
        <v>0.35026196928635944</v>
      </c>
      <c r="FE304">
        <f>100*SUMIF('12pxv'!$E$39:$E$492,$A304,'12pxv'!Q$39:Q$492)/sub_peso!FE304</f>
        <v>0</v>
      </c>
      <c r="FF304">
        <f>100*SUMIF('12pxv'!$E$39:$E$492,$A304,'12pxv'!R$39:R$492)/sub_peso!FF304</f>
        <v>0</v>
      </c>
      <c r="FG304">
        <f>100*SUMIF('12pxv'!$E$39:$E$492,$A304,'12pxv'!S$39:S$492)/sub_peso!FG304</f>
        <v>0</v>
      </c>
      <c r="FH304">
        <f>100*SUMIF('12pxv'!$E$39:$E$492,$A304,'12pxv'!T$39:T$492)/sub_peso!FH304</f>
        <v>0</v>
      </c>
      <c r="FI304">
        <f>100*SUMIF('12pxv'!$E$39:$E$492,$A304,'12pxv'!U$39:U$492)/sub_peso!FI304</f>
        <v>5.6200279403938254</v>
      </c>
      <c r="FJ304">
        <f>100*SUMIF('12pxv'!$E$39:$E$492,$A304,'12pxv'!V$39:V$492)/sub_peso!FJ304</f>
        <v>1.2307274109745279</v>
      </c>
      <c r="FK304">
        <f>100*SUMIF('12pxv'!$E$39:$E$492,$A304,'12pxv'!W$39:W$492)/sub_peso!FK304</f>
        <v>0</v>
      </c>
      <c r="FL304">
        <f>100*SUMIF('12pxv'!$E$39:$E$492,$A304,'12pxv'!X$39:X$492)/sub_peso!FL304</f>
        <v>0</v>
      </c>
      <c r="FM304">
        <f>100*SUMIF('12pxv'!$E$39:$E$492,$A304,'12pxv'!Y$39:Y$492)/sub_peso!FM304</f>
        <v>0</v>
      </c>
      <c r="FN304">
        <f>100*SUMIF('12pxv'!$E$39:$E$492,$A304,'12pxv'!Z$39:Z$492)/sub_peso!FN304</f>
        <v>0</v>
      </c>
      <c r="FO304">
        <f>100*SUMIF('12pxv'!$E$39:$E$492,$A304,'12pxv'!AA$39:AA$492)/sub_peso!FO304</f>
        <v>1.7078357733927434</v>
      </c>
      <c r="FP304">
        <f>100*SUMIF('12pxv'!$E$39:$E$492,$A304,'12pxv'!AB$39:AB$492)/sub_peso!FP304</f>
        <v>0.50386574654956084</v>
      </c>
      <c r="FQ304">
        <f>100*SUMIF('12pxv'!$E$39:$E$492,$A304,'12pxv'!AC$39:AC$492)/sub_peso!FQ304</f>
        <v>0</v>
      </c>
      <c r="FR304">
        <f>100*SUMIF('12pxv'!$E$39:$E$492,$A304,'12pxv'!AD$39:AD$492)/sub_peso!FR304</f>
        <v>0</v>
      </c>
      <c r="FS304">
        <f>100*SUMIF('12pxv'!$E$39:$E$492,$A304,'12pxv'!AE$39:AE$492)/sub_peso!FS304</f>
        <v>0</v>
      </c>
      <c r="FT304">
        <f>100*SUMIF('12pxv'!$E$39:$E$492,$A304,'12pxv'!AF$39:AF$492)/sub_peso!FT304</f>
        <v>0</v>
      </c>
      <c r="FU304">
        <f>100*SUMIF('12pxv'!$E$39:$E$492,$A304,'12pxv'!AG$39:AG$492)/sub_peso!FU304</f>
        <v>5.9460688851482573</v>
      </c>
      <c r="FV304">
        <f>100*SUMIF('12pxv'!$E$39:$E$492,$A304,'12pxv'!AH$39:AH$492)/sub_peso!FV304</f>
        <v>0.62244121629939675</v>
      </c>
      <c r="FW304">
        <f>100*SUMIF('12pxv'!$E$39:$E$492,$A304,'12pxv'!AI$39:AI$492)/sub_peso!FW304</f>
        <v>0</v>
      </c>
      <c r="FX304">
        <f>100*SUMIF('12pxv'!$E$39:$E$492,$A304,'12pxv'!AJ$39:AJ$492)/sub_peso!FX304</f>
        <v>0</v>
      </c>
      <c r="FY304">
        <f>100*SUMIF('12pxv'!$E$39:$E$492,$A304,'12pxv'!AK$39:AK$492)/sub_peso!FY304</f>
        <v>0</v>
      </c>
      <c r="FZ304">
        <f>100*SUMIF('12pxv'!$E$39:$E$492,$A304,'12pxv'!AL$39:AL$492)/sub_peso!FZ304</f>
        <v>0</v>
      </c>
      <c r="GA304">
        <f>100*SUMIF('12pxv'!$E$39:$E$492,$A304,'12pxv'!AM$39:AM$492)/sub_peso!GA304</f>
        <v>1.0899172828675274</v>
      </c>
      <c r="GB304">
        <f>100*SUMIF('12pxv'!$E$39:$E$492,$A304,'12pxv'!AN$39:AN$492)/sub_peso!GB304</f>
        <v>0.30037304153195726</v>
      </c>
    </row>
    <row r="305" spans="1:184" x14ac:dyDescent="0.25">
      <c r="A305" s="60">
        <v>8102001</v>
      </c>
      <c r="B305" s="56" t="s">
        <v>307</v>
      </c>
      <c r="C305" s="129">
        <v>0.43</v>
      </c>
      <c r="D305" s="129">
        <v>0.19</v>
      </c>
      <c r="E305" s="129">
        <v>0</v>
      </c>
      <c r="F305" s="129">
        <v>-0.57999999999999996</v>
      </c>
      <c r="G305" s="129">
        <v>-0.63</v>
      </c>
      <c r="H305" s="129">
        <v>1.28</v>
      </c>
      <c r="I305" s="129">
        <v>0</v>
      </c>
      <c r="J305" s="129">
        <v>-3.0000000000000002E-2</v>
      </c>
      <c r="K305" s="129">
        <v>-1.28</v>
      </c>
      <c r="L305" s="129">
        <v>-0.16999999999999998</v>
      </c>
      <c r="M305" s="129">
        <v>-0.8</v>
      </c>
      <c r="N305" s="129">
        <v>0</v>
      </c>
      <c r="O305" s="129">
        <v>2.29</v>
      </c>
      <c r="P305" s="129">
        <v>6.93</v>
      </c>
      <c r="Q305" s="129">
        <v>0.27</v>
      </c>
      <c r="R305" s="129">
        <v>1.63</v>
      </c>
      <c r="S305" s="129">
        <v>0.2</v>
      </c>
      <c r="T305" s="129">
        <v>2.7</v>
      </c>
      <c r="U305" s="129">
        <v>1.79</v>
      </c>
      <c r="V305" s="129">
        <v>0.87999999999999989</v>
      </c>
      <c r="W305" s="129">
        <v>1.61</v>
      </c>
      <c r="X305" s="129">
        <v>0.8</v>
      </c>
      <c r="Y305" s="129">
        <v>0.75000000000000011</v>
      </c>
      <c r="Z305" s="129">
        <v>0.24</v>
      </c>
      <c r="AA305" s="129">
        <v>3.4099999999999993</v>
      </c>
      <c r="AB305" s="129">
        <v>3.99</v>
      </c>
      <c r="AC305" s="129">
        <v>0.81</v>
      </c>
      <c r="AD305" s="129">
        <v>1.47</v>
      </c>
      <c r="AE305" s="129">
        <v>1.1499999999999999</v>
      </c>
      <c r="AF305" s="129">
        <v>0.74</v>
      </c>
      <c r="AG305" s="129">
        <v>1.6400000000000001</v>
      </c>
      <c r="AH305" s="129">
        <v>0.27</v>
      </c>
      <c r="AI305" s="129">
        <v>2.37</v>
      </c>
      <c r="AJ305" s="129">
        <v>3.68</v>
      </c>
      <c r="AK305" s="129">
        <v>-0.33</v>
      </c>
      <c r="AL305" s="129">
        <v>-0.01</v>
      </c>
      <c r="AM305" s="129">
        <v>0.64</v>
      </c>
      <c r="AN305" s="129">
        <v>2.19</v>
      </c>
      <c r="AO305" s="129">
        <v>0.91</v>
      </c>
      <c r="AP305" s="129">
        <v>0.45999999999999996</v>
      </c>
      <c r="AQ305" s="129">
        <v>0</v>
      </c>
      <c r="AR305" s="129">
        <v>5.91</v>
      </c>
      <c r="AS305" s="129">
        <v>1.1399999999999999</v>
      </c>
      <c r="AT305" s="129">
        <v>0.25</v>
      </c>
      <c r="AU305" s="129">
        <v>1.44</v>
      </c>
      <c r="AV305" s="129">
        <v>1.32</v>
      </c>
      <c r="AW305" s="129">
        <v>0.2</v>
      </c>
      <c r="AX305" s="129">
        <v>0.10000000000000002</v>
      </c>
      <c r="AY305" s="129">
        <v>0.39</v>
      </c>
      <c r="AZ305" s="129">
        <v>0.66</v>
      </c>
      <c r="BA305" s="129">
        <v>0</v>
      </c>
      <c r="BB305" s="129">
        <v>0.37</v>
      </c>
      <c r="BC305" s="129">
        <v>-0.37</v>
      </c>
      <c r="BD305" s="129">
        <v>0.82999999999999985</v>
      </c>
      <c r="BE305" s="129">
        <v>0.66</v>
      </c>
      <c r="BF305" s="129">
        <v>0.37</v>
      </c>
      <c r="BG305" s="129">
        <v>0</v>
      </c>
      <c r="BH305" s="129">
        <v>0.28000000000000003</v>
      </c>
      <c r="BI305" s="129">
        <v>0.14000000000000001</v>
      </c>
      <c r="BJ305" s="129">
        <v>0</v>
      </c>
      <c r="BK305" s="129">
        <v>0.93</v>
      </c>
      <c r="BL305" s="129">
        <v>0.35</v>
      </c>
      <c r="BM305" s="129">
        <v>0</v>
      </c>
      <c r="BN305" s="129">
        <v>-0.26</v>
      </c>
      <c r="BO305" s="129">
        <v>0.47</v>
      </c>
      <c r="BP305" s="129">
        <v>0.22</v>
      </c>
      <c r="BQ305" s="129">
        <v>0</v>
      </c>
      <c r="BR305" s="129">
        <v>0</v>
      </c>
      <c r="BS305" s="129">
        <v>-0.31</v>
      </c>
      <c r="BT305" s="129">
        <v>-0.42000000000000004</v>
      </c>
      <c r="BU305" s="129">
        <v>3.4600000000000009</v>
      </c>
      <c r="BV305" s="129">
        <v>1.4</v>
      </c>
      <c r="BW305" s="129">
        <v>0</v>
      </c>
      <c r="BX305" s="129">
        <v>0</v>
      </c>
      <c r="BY305" s="129">
        <v>0</v>
      </c>
      <c r="BZ305" s="129">
        <v>0</v>
      </c>
      <c r="CA305" s="129">
        <v>2.62</v>
      </c>
      <c r="CB305" s="129">
        <v>1.41</v>
      </c>
      <c r="CC305" s="129">
        <v>0.03</v>
      </c>
      <c r="CD305" s="129">
        <v>0.57999999999999996</v>
      </c>
      <c r="CE305" s="129">
        <v>-1.49</v>
      </c>
      <c r="CF305" s="129">
        <v>-1.5</v>
      </c>
      <c r="CG305" s="129">
        <v>0.73</v>
      </c>
      <c r="CH305" s="129">
        <v>-0.1</v>
      </c>
      <c r="CI305" s="129">
        <v>0.11000000000000001</v>
      </c>
      <c r="CJ305" s="129">
        <v>0</v>
      </c>
      <c r="CK305" s="129">
        <v>0</v>
      </c>
      <c r="CL305" s="129">
        <v>0</v>
      </c>
      <c r="CM305" s="129">
        <v>0.47</v>
      </c>
      <c r="CN305" s="129">
        <v>0.19999999999999998</v>
      </c>
      <c r="CO305" s="129">
        <v>0</v>
      </c>
      <c r="CP305" s="129">
        <v>-6.07</v>
      </c>
      <c r="CQ305" s="129">
        <v>-1.6600000000000001</v>
      </c>
      <c r="CR305" s="129">
        <v>2.56</v>
      </c>
      <c r="CS305" s="129">
        <v>0.64</v>
      </c>
      <c r="CT305" s="129">
        <v>0.37</v>
      </c>
      <c r="CU305" s="129">
        <v>0.24</v>
      </c>
      <c r="CV305" s="129">
        <v>0.18</v>
      </c>
      <c r="CW305" s="129">
        <v>0.51</v>
      </c>
      <c r="CX305" s="129">
        <v>-0.02</v>
      </c>
      <c r="CY305" s="129">
        <v>0.02</v>
      </c>
      <c r="CZ305" s="129">
        <v>0</v>
      </c>
      <c r="DA305" s="129">
        <v>-0.14000000000000001</v>
      </c>
      <c r="DB305" s="129">
        <v>-0.34</v>
      </c>
      <c r="DC305" s="129">
        <v>0.26</v>
      </c>
      <c r="DD305" s="129">
        <v>0</v>
      </c>
      <c r="DE305" s="129">
        <v>0</v>
      </c>
      <c r="DF305" s="129">
        <v>0</v>
      </c>
      <c r="DG305" s="129">
        <v>0</v>
      </c>
      <c r="DH305" s="129">
        <v>0</v>
      </c>
      <c r="DI305" s="129">
        <v>0</v>
      </c>
      <c r="DJ305" s="129">
        <v>-0.89999999999999991</v>
      </c>
      <c r="DK305" s="129">
        <v>0</v>
      </c>
      <c r="DL305" s="129">
        <v>1.43</v>
      </c>
      <c r="DM305" s="129">
        <v>0.3</v>
      </c>
      <c r="DN305" s="129">
        <v>0.88000000000000012</v>
      </c>
      <c r="DO305" s="129">
        <v>1.36</v>
      </c>
      <c r="DP305" s="129">
        <v>0.26</v>
      </c>
      <c r="DQ305" s="129">
        <v>0</v>
      </c>
      <c r="DR305" s="129">
        <v>0</v>
      </c>
      <c r="DS305" s="129">
        <v>0</v>
      </c>
      <c r="DT305" s="129">
        <v>0</v>
      </c>
      <c r="DU305" s="129">
        <v>0</v>
      </c>
      <c r="DV305" s="129">
        <v>-0.53</v>
      </c>
      <c r="DW305" s="129">
        <v>1.38</v>
      </c>
      <c r="DX305" s="129">
        <v>0</v>
      </c>
      <c r="DY305" s="129">
        <v>0</v>
      </c>
      <c r="DZ305" s="129">
        <v>0</v>
      </c>
      <c r="EA305" s="129">
        <v>0</v>
      </c>
      <c r="EB305" s="129">
        <v>0</v>
      </c>
      <c r="EC305" s="129">
        <v>0</v>
      </c>
      <c r="ED305" s="129">
        <v>0</v>
      </c>
      <c r="EE305" s="129">
        <v>0</v>
      </c>
      <c r="EF305" s="129">
        <v>-1.18</v>
      </c>
      <c r="EG305" s="129">
        <v>0</v>
      </c>
      <c r="EH305" s="129">
        <v>0</v>
      </c>
      <c r="EI305" s="129">
        <v>0</v>
      </c>
      <c r="EJ305" s="129">
        <v>1.1200000000000001</v>
      </c>
      <c r="EK305" s="129">
        <v>0</v>
      </c>
      <c r="EL305" s="129">
        <v>2.11</v>
      </c>
      <c r="EM305" s="129">
        <v>0</v>
      </c>
      <c r="EN305" s="129">
        <v>0</v>
      </c>
      <c r="EO305" s="129">
        <v>0</v>
      </c>
      <c r="EP305" s="129">
        <v>0</v>
      </c>
      <c r="EQ305" s="129">
        <v>0</v>
      </c>
      <c r="ER305" s="129">
        <v>0</v>
      </c>
      <c r="ES305" s="129">
        <v>0</v>
      </c>
      <c r="ET305" s="129">
        <v>0.3</v>
      </c>
      <c r="EU305" s="129">
        <v>0.84</v>
      </c>
      <c r="EV305">
        <f>100*SUMIF('12pxv'!$E$39:$E$492,$A305,'12pxv'!H$39:H$492)/sub_peso!EV305</f>
        <v>0.53</v>
      </c>
      <c r="EW305">
        <f>100*SUMIF('12pxv'!$E$39:$E$492,$A305,'12pxv'!I$39:I$492)/sub_peso!EW305</f>
        <v>0.49000000000000005</v>
      </c>
      <c r="EX305">
        <f>100*SUMIF('12pxv'!$E$39:$E$492,$A305,'12pxv'!J$39:J$492)/sub_peso!EX305</f>
        <v>0</v>
      </c>
      <c r="EY305">
        <f>100*SUMIF('12pxv'!$E$39:$E$492,$A305,'12pxv'!K$39:K$492)/sub_peso!EY305</f>
        <v>-0.5</v>
      </c>
      <c r="EZ305">
        <f>100*SUMIF('12pxv'!$E$39:$E$492,$A305,'12pxv'!L$39:L$492)/sub_peso!EZ305</f>
        <v>-0.59</v>
      </c>
      <c r="FA305">
        <f>100*SUMIF('12pxv'!$E$39:$E$492,$A305,'12pxv'!M$39:M$492)/sub_peso!FA305</f>
        <v>0</v>
      </c>
      <c r="FB305">
        <f>100*SUMIF('12pxv'!$E$39:$E$492,$A305,'12pxv'!N$39:N$492)/sub_peso!FB305</f>
        <v>0.34</v>
      </c>
      <c r="FC305">
        <f>100*SUMIF('12pxv'!$E$39:$E$492,$A305,'12pxv'!O$39:O$492)/sub_peso!FC305</f>
        <v>0.32</v>
      </c>
      <c r="FD305">
        <f>100*SUMIF('12pxv'!$E$39:$E$492,$A305,'12pxv'!P$39:P$492)/sub_peso!FD305</f>
        <v>0</v>
      </c>
      <c r="FE305">
        <f>100*SUMIF('12pxv'!$E$39:$E$492,$A305,'12pxv'!Q$39:Q$492)/sub_peso!FE305</f>
        <v>0</v>
      </c>
      <c r="FF305">
        <f>100*SUMIF('12pxv'!$E$39:$E$492,$A305,'12pxv'!R$39:R$492)/sub_peso!FF305</f>
        <v>0</v>
      </c>
      <c r="FG305">
        <f>100*SUMIF('12pxv'!$E$39:$E$492,$A305,'12pxv'!S$39:S$492)/sub_peso!FG305</f>
        <v>0.56999999999999995</v>
      </c>
      <c r="FH305">
        <f>100*SUMIF('12pxv'!$E$39:$E$492,$A305,'12pxv'!T$39:T$492)/sub_peso!FH305</f>
        <v>0</v>
      </c>
      <c r="FI305">
        <f>100*SUMIF('12pxv'!$E$39:$E$492,$A305,'12pxv'!U$39:U$492)/sub_peso!FI305</f>
        <v>0</v>
      </c>
      <c r="FJ305">
        <f>100*SUMIF('12pxv'!$E$39:$E$492,$A305,'12pxv'!V$39:V$492)/sub_peso!FJ305</f>
        <v>0.4</v>
      </c>
      <c r="FK305">
        <f>100*SUMIF('12pxv'!$E$39:$E$492,$A305,'12pxv'!W$39:W$492)/sub_peso!FK305</f>
        <v>0</v>
      </c>
      <c r="FL305">
        <f>100*SUMIF('12pxv'!$E$39:$E$492,$A305,'12pxv'!X$39:X$492)/sub_peso!FL305</f>
        <v>0</v>
      </c>
      <c r="FM305">
        <f>100*SUMIF('12pxv'!$E$39:$E$492,$A305,'12pxv'!Y$39:Y$492)/sub_peso!FM305</f>
        <v>0</v>
      </c>
      <c r="FN305">
        <f>100*SUMIF('12pxv'!$E$39:$E$492,$A305,'12pxv'!Z$39:Z$492)/sub_peso!FN305</f>
        <v>0</v>
      </c>
      <c r="FO305">
        <f>100*SUMIF('12pxv'!$E$39:$E$492,$A305,'12pxv'!AA$39:AA$492)/sub_peso!FO305</f>
        <v>0</v>
      </c>
      <c r="FP305">
        <f>100*SUMIF('12pxv'!$E$39:$E$492,$A305,'12pxv'!AB$39:AB$492)/sub_peso!FP305</f>
        <v>0</v>
      </c>
      <c r="FQ305">
        <f>100*SUMIF('12pxv'!$E$39:$E$492,$A305,'12pxv'!AC$39:AC$492)/sub_peso!FQ305</f>
        <v>0.33</v>
      </c>
      <c r="FR305">
        <f>100*SUMIF('12pxv'!$E$39:$E$492,$A305,'12pxv'!AD$39:AD$492)/sub_peso!FR305</f>
        <v>0.93000000000000016</v>
      </c>
      <c r="FS305">
        <f>100*SUMIF('12pxv'!$E$39:$E$492,$A305,'12pxv'!AE$39:AE$492)/sub_peso!FS305</f>
        <v>0</v>
      </c>
      <c r="FT305">
        <f>100*SUMIF('12pxv'!$E$39:$E$492,$A305,'12pxv'!AF$39:AF$492)/sub_peso!FT305</f>
        <v>3.3100000000000005</v>
      </c>
      <c r="FU305">
        <f>100*SUMIF('12pxv'!$E$39:$E$492,$A305,'12pxv'!AG$39:AG$492)/sub_peso!FU305</f>
        <v>0.23</v>
      </c>
      <c r="FV305">
        <f>100*SUMIF('12pxv'!$E$39:$E$492,$A305,'12pxv'!AH$39:AH$492)/sub_peso!FV305</f>
        <v>0.21</v>
      </c>
      <c r="FW305">
        <f>100*SUMIF('12pxv'!$E$39:$E$492,$A305,'12pxv'!AI$39:AI$492)/sub_peso!FW305</f>
        <v>0</v>
      </c>
      <c r="FX305">
        <f>100*SUMIF('12pxv'!$E$39:$E$492,$A305,'12pxv'!AJ$39:AJ$492)/sub_peso!FX305</f>
        <v>0</v>
      </c>
      <c r="FY305">
        <f>100*SUMIF('12pxv'!$E$39:$E$492,$A305,'12pxv'!AK$39:AK$492)/sub_peso!FY305</f>
        <v>0.56000000000000005</v>
      </c>
      <c r="FZ305">
        <f>100*SUMIF('12pxv'!$E$39:$E$492,$A305,'12pxv'!AL$39:AL$492)/sub_peso!FZ305</f>
        <v>1.63</v>
      </c>
      <c r="GA305">
        <f>100*SUMIF('12pxv'!$E$39:$E$492,$A305,'12pxv'!AM$39:AM$492)/sub_peso!GA305</f>
        <v>0.35</v>
      </c>
      <c r="GB305">
        <f>100*SUMIF('12pxv'!$E$39:$E$492,$A305,'12pxv'!AN$39:AN$492)/sub_peso!GB305</f>
        <v>0</v>
      </c>
    </row>
    <row r="306" spans="1:184" x14ac:dyDescent="0.25">
      <c r="A306" s="60">
        <v>8102002</v>
      </c>
      <c r="B306" s="56" t="s">
        <v>308</v>
      </c>
      <c r="C306" s="129">
        <v>0.04</v>
      </c>
      <c r="D306" s="129">
        <v>-0.17</v>
      </c>
      <c r="E306" s="129">
        <v>-2.91</v>
      </c>
      <c r="F306" s="129">
        <v>0</v>
      </c>
      <c r="G306" s="129">
        <v>0.96</v>
      </c>
      <c r="H306" s="129">
        <v>-1.29</v>
      </c>
      <c r="I306" s="129">
        <v>-1.02</v>
      </c>
      <c r="J306" s="129">
        <v>0.54000000000000015</v>
      </c>
      <c r="K306" s="129">
        <v>2.34</v>
      </c>
      <c r="L306" s="129">
        <v>-0.27</v>
      </c>
      <c r="M306" s="129">
        <v>-0.6</v>
      </c>
      <c r="N306" s="129">
        <v>0.92</v>
      </c>
      <c r="O306" s="129">
        <v>0</v>
      </c>
      <c r="P306" s="129">
        <v>0.53</v>
      </c>
      <c r="Q306" s="129">
        <v>0.45</v>
      </c>
      <c r="R306" s="129">
        <v>1.37</v>
      </c>
      <c r="S306" s="129">
        <v>0.89</v>
      </c>
      <c r="T306" s="129">
        <v>2.69</v>
      </c>
      <c r="U306" s="129">
        <v>2.46</v>
      </c>
      <c r="V306" s="129">
        <v>0.96</v>
      </c>
      <c r="W306" s="129">
        <v>0.61</v>
      </c>
      <c r="X306" s="129">
        <v>1.93</v>
      </c>
      <c r="Y306" s="129">
        <v>1.2</v>
      </c>
      <c r="Z306" s="129">
        <v>0.7</v>
      </c>
      <c r="AA306" s="129">
        <v>2.5299999999999998</v>
      </c>
      <c r="AB306" s="129">
        <v>1.29</v>
      </c>
      <c r="AC306" s="129">
        <v>0.17</v>
      </c>
      <c r="AD306" s="129">
        <v>0.61</v>
      </c>
      <c r="AE306" s="129">
        <v>0.34</v>
      </c>
      <c r="AF306" s="129">
        <v>0.18</v>
      </c>
      <c r="AG306" s="129">
        <v>0.3</v>
      </c>
      <c r="AH306" s="129">
        <v>0.14000000000000001</v>
      </c>
      <c r="AI306" s="129">
        <v>1.05</v>
      </c>
      <c r="AJ306" s="129">
        <v>2.65</v>
      </c>
      <c r="AK306" s="129">
        <v>0.08</v>
      </c>
      <c r="AL306" s="129">
        <v>0.39</v>
      </c>
      <c r="AM306" s="129">
        <v>1.38</v>
      </c>
      <c r="AN306" s="129">
        <v>1.9199999999999997</v>
      </c>
      <c r="AO306" s="129">
        <v>2.1</v>
      </c>
      <c r="AP306" s="129">
        <v>0.66</v>
      </c>
      <c r="AQ306" s="129">
        <v>0.54</v>
      </c>
      <c r="AR306" s="129">
        <v>3.5900000000000003</v>
      </c>
      <c r="AS306" s="129">
        <v>3.31</v>
      </c>
      <c r="AT306" s="129">
        <v>2.78</v>
      </c>
      <c r="AU306" s="129">
        <v>0.38</v>
      </c>
      <c r="AV306" s="129">
        <v>0.10000000000000002</v>
      </c>
      <c r="AW306" s="129">
        <v>0.28000000000000003</v>
      </c>
      <c r="AX306" s="129">
        <v>0.49</v>
      </c>
      <c r="AY306" s="129">
        <v>1.1599999999999999</v>
      </c>
      <c r="AZ306" s="129">
        <v>0.15</v>
      </c>
      <c r="BA306" s="129">
        <v>-0.3</v>
      </c>
      <c r="BB306" s="129">
        <v>0.24</v>
      </c>
      <c r="BC306" s="129">
        <v>0.25</v>
      </c>
      <c r="BD306" s="129">
        <v>1.31</v>
      </c>
      <c r="BE306" s="129">
        <v>0.32</v>
      </c>
      <c r="BF306" s="129">
        <v>0.12</v>
      </c>
      <c r="BG306" s="129">
        <v>-0.01</v>
      </c>
      <c r="BH306" s="129">
        <v>0</v>
      </c>
      <c r="BI306" s="129">
        <v>0.48</v>
      </c>
      <c r="BJ306" s="129">
        <v>0.33</v>
      </c>
      <c r="BK306" s="129">
        <v>0.62</v>
      </c>
      <c r="BL306" s="129">
        <v>1.07</v>
      </c>
      <c r="BM306" s="129">
        <v>-0.06</v>
      </c>
      <c r="BN306" s="129">
        <v>0</v>
      </c>
      <c r="BO306" s="129">
        <v>0.84999999999999987</v>
      </c>
      <c r="BP306" s="129">
        <v>0.7400000000000001</v>
      </c>
      <c r="BQ306" s="129">
        <v>5.000000000000001E-2</v>
      </c>
      <c r="BR306" s="129">
        <v>1.08</v>
      </c>
      <c r="BS306" s="129">
        <v>-0.48999999999999994</v>
      </c>
      <c r="BT306" s="129">
        <v>-0.92000000000000015</v>
      </c>
      <c r="BU306" s="129">
        <v>5.000000000000001E-2</v>
      </c>
      <c r="BV306" s="129">
        <v>-0.44999999999999996</v>
      </c>
      <c r="BW306" s="129">
        <v>-0.09</v>
      </c>
      <c r="BX306" s="129">
        <v>1.7299999999999998</v>
      </c>
      <c r="BY306" s="129">
        <v>0.89</v>
      </c>
      <c r="BZ306" s="129">
        <v>-1.43</v>
      </c>
      <c r="CA306" s="129">
        <v>0</v>
      </c>
      <c r="CB306" s="129">
        <v>0</v>
      </c>
      <c r="CC306" s="129">
        <v>0</v>
      </c>
      <c r="CD306" s="129">
        <v>-0.2</v>
      </c>
      <c r="CE306" s="129">
        <v>-0.02</v>
      </c>
      <c r="CF306" s="129">
        <v>-5.9999999999999991E-2</v>
      </c>
      <c r="CG306" s="129">
        <v>-0.24</v>
      </c>
      <c r="CH306" s="129">
        <v>0.44</v>
      </c>
      <c r="CI306" s="129">
        <v>0.41999999999999993</v>
      </c>
      <c r="CJ306" s="129">
        <v>0.14000000000000001</v>
      </c>
      <c r="CK306" s="129">
        <v>0.06</v>
      </c>
      <c r="CL306" s="129">
        <v>0.43</v>
      </c>
      <c r="CM306" s="129">
        <v>0.45999999999999996</v>
      </c>
      <c r="CN306" s="129">
        <v>0.17</v>
      </c>
      <c r="CO306" s="129">
        <v>0.20999999999999996</v>
      </c>
      <c r="CP306" s="129">
        <v>0.2</v>
      </c>
      <c r="CQ306" s="129">
        <v>0.16</v>
      </c>
      <c r="CR306" s="129">
        <v>0.23000000000000004</v>
      </c>
      <c r="CS306" s="129">
        <v>0.19</v>
      </c>
      <c r="CT306" s="129">
        <v>0.02</v>
      </c>
      <c r="CU306" s="129">
        <v>-5.000000000000001E-2</v>
      </c>
      <c r="CV306" s="129">
        <v>0.33</v>
      </c>
      <c r="CW306" s="129">
        <v>0.17</v>
      </c>
      <c r="CX306" s="129">
        <v>2.12</v>
      </c>
      <c r="CY306" s="129">
        <v>0.09</v>
      </c>
      <c r="CZ306" s="129">
        <v>0.23</v>
      </c>
      <c r="DA306" s="129">
        <v>0.21</v>
      </c>
      <c r="DB306" s="129">
        <v>0.12</v>
      </c>
      <c r="DC306" s="129">
        <v>0.16</v>
      </c>
      <c r="DD306" s="129">
        <v>6.0000000000000005E-2</v>
      </c>
      <c r="DE306" s="129">
        <v>0.01</v>
      </c>
      <c r="DF306" s="129">
        <v>-0.09</v>
      </c>
      <c r="DG306" s="129">
        <v>0.21999999999999997</v>
      </c>
      <c r="DH306" s="129">
        <v>7.0000000000000007E-2</v>
      </c>
      <c r="DI306" s="129">
        <v>7.0000000000000007E-2</v>
      </c>
      <c r="DJ306" s="129">
        <v>0.06</v>
      </c>
      <c r="DK306" s="129">
        <v>0.13</v>
      </c>
      <c r="DL306" s="129">
        <v>0.01</v>
      </c>
      <c r="DM306" s="129">
        <v>0.01</v>
      </c>
      <c r="DN306" s="129">
        <v>0.04</v>
      </c>
      <c r="DO306" s="129">
        <v>0.15</v>
      </c>
      <c r="DP306" s="129">
        <v>0.28999999999999998</v>
      </c>
      <c r="DQ306" s="129">
        <v>0.39</v>
      </c>
      <c r="DR306" s="129">
        <v>0.72</v>
      </c>
      <c r="DS306" s="129">
        <v>0.4</v>
      </c>
      <c r="DT306" s="129">
        <v>0.53</v>
      </c>
      <c r="DU306" s="129">
        <v>0.56999999999999995</v>
      </c>
      <c r="DV306" s="129">
        <v>0.54</v>
      </c>
      <c r="DW306" s="129">
        <v>0.53</v>
      </c>
      <c r="DX306" s="129">
        <v>0.98000000000000009</v>
      </c>
      <c r="DY306" s="129">
        <v>0.48</v>
      </c>
      <c r="DZ306" s="129">
        <v>0.28999999999999998</v>
      </c>
      <c r="EA306" s="129">
        <v>0.21000000000000002</v>
      </c>
      <c r="EB306" s="129">
        <v>0.32</v>
      </c>
      <c r="EC306" s="129">
        <v>0.24</v>
      </c>
      <c r="ED306" s="129">
        <v>0.03</v>
      </c>
      <c r="EE306" s="129">
        <v>0.01</v>
      </c>
      <c r="EF306" s="129">
        <v>-0.14000000000000001</v>
      </c>
      <c r="EG306" s="129">
        <v>-0.14000000000000001</v>
      </c>
      <c r="EH306" s="129">
        <v>-0.13</v>
      </c>
      <c r="EI306" s="129">
        <v>-0.12</v>
      </c>
      <c r="EJ306" s="129">
        <v>0.28999999999999998</v>
      </c>
      <c r="EK306" s="129">
        <v>0.31</v>
      </c>
      <c r="EL306" s="129">
        <v>0.81999999999999984</v>
      </c>
      <c r="EM306" s="129">
        <v>0.69</v>
      </c>
      <c r="EN306" s="129">
        <v>0.50000000000000011</v>
      </c>
      <c r="EO306" s="129">
        <v>0.38</v>
      </c>
      <c r="EP306" s="129">
        <v>0.39999999999999997</v>
      </c>
      <c r="EQ306" s="129">
        <v>0.42</v>
      </c>
      <c r="ER306" s="129">
        <v>0.53</v>
      </c>
      <c r="ES306" s="129">
        <v>0.54</v>
      </c>
      <c r="ET306" s="129">
        <v>0.63</v>
      </c>
      <c r="EU306" s="129">
        <v>0.69</v>
      </c>
      <c r="EV306">
        <f>100*SUMIF('12pxv'!$E$39:$E$492,$A306,'12pxv'!H$39:H$492)/sub_peso!EV306</f>
        <v>0.41000000000000003</v>
      </c>
      <c r="EW306">
        <f>100*SUMIF('12pxv'!$E$39:$E$492,$A306,'12pxv'!I$39:I$492)/sub_peso!EW306</f>
        <v>0.48</v>
      </c>
      <c r="EX306">
        <f>100*SUMIF('12pxv'!$E$39:$E$492,$A306,'12pxv'!J$39:J$492)/sub_peso!EX306</f>
        <v>0.21</v>
      </c>
      <c r="EY306">
        <f>100*SUMIF('12pxv'!$E$39:$E$492,$A306,'12pxv'!K$39:K$492)/sub_peso!EY306</f>
        <v>0.38</v>
      </c>
      <c r="EZ306">
        <f>100*SUMIF('12pxv'!$E$39:$E$492,$A306,'12pxv'!L$39:L$492)/sub_peso!EZ306</f>
        <v>0.38</v>
      </c>
      <c r="FA306">
        <f>100*SUMIF('12pxv'!$E$39:$E$492,$A306,'12pxv'!M$39:M$492)/sub_peso!FA306</f>
        <v>0.38</v>
      </c>
      <c r="FB306">
        <f>100*SUMIF('12pxv'!$E$39:$E$492,$A306,'12pxv'!N$39:N$492)/sub_peso!FB306</f>
        <v>0.39</v>
      </c>
      <c r="FC306">
        <f>100*SUMIF('12pxv'!$E$39:$E$492,$A306,'12pxv'!O$39:O$492)/sub_peso!FC306</f>
        <v>0.43</v>
      </c>
      <c r="FD306">
        <f>100*SUMIF('12pxv'!$E$39:$E$492,$A306,'12pxv'!P$39:P$492)/sub_peso!FD306</f>
        <v>0.43</v>
      </c>
      <c r="FE306">
        <f>100*SUMIF('12pxv'!$E$39:$E$492,$A306,'12pxv'!Q$39:Q$492)/sub_peso!FE306</f>
        <v>0.6</v>
      </c>
      <c r="FF306">
        <f>100*SUMIF('12pxv'!$E$39:$E$492,$A306,'12pxv'!R$39:R$492)/sub_peso!FF306</f>
        <v>0.68</v>
      </c>
      <c r="FG306">
        <f>100*SUMIF('12pxv'!$E$39:$E$492,$A306,'12pxv'!S$39:S$492)/sub_peso!FG306</f>
        <v>0.56000000000000005</v>
      </c>
      <c r="FH306">
        <f>100*SUMIF('12pxv'!$E$39:$E$492,$A306,'12pxv'!T$39:T$492)/sub_peso!FH306</f>
        <v>0.6399999999999999</v>
      </c>
      <c r="FI306">
        <f>100*SUMIF('12pxv'!$E$39:$E$492,$A306,'12pxv'!U$39:U$492)/sub_peso!FI306</f>
        <v>0.73</v>
      </c>
      <c r="FJ306">
        <f>100*SUMIF('12pxv'!$E$39:$E$492,$A306,'12pxv'!V$39:V$492)/sub_peso!FJ306</f>
        <v>0.39</v>
      </c>
      <c r="FK306">
        <f>100*SUMIF('12pxv'!$E$39:$E$492,$A306,'12pxv'!W$39:W$492)/sub_peso!FK306</f>
        <v>0.56999999999999995</v>
      </c>
      <c r="FL306">
        <f>100*SUMIF('12pxv'!$E$39:$E$492,$A306,'12pxv'!X$39:X$492)/sub_peso!FL306</f>
        <v>0.56999999999999995</v>
      </c>
      <c r="FM306">
        <f>100*SUMIF('12pxv'!$E$39:$E$492,$A306,'12pxv'!Y$39:Y$492)/sub_peso!FM306</f>
        <v>0.6399999999999999</v>
      </c>
      <c r="FN306">
        <f>100*SUMIF('12pxv'!$E$39:$E$492,$A306,'12pxv'!Z$39:Z$492)/sub_peso!FN306</f>
        <v>0.6</v>
      </c>
      <c r="FO306">
        <f>100*SUMIF('12pxv'!$E$39:$E$492,$A306,'12pxv'!AA$39:AA$492)/sub_peso!FO306</f>
        <v>0.53</v>
      </c>
      <c r="FP306">
        <f>100*SUMIF('12pxv'!$E$39:$E$492,$A306,'12pxv'!AB$39:AB$492)/sub_peso!FP306</f>
        <v>0.53</v>
      </c>
      <c r="FQ306">
        <f>100*SUMIF('12pxv'!$E$39:$E$492,$A306,'12pxv'!AC$39:AC$492)/sub_peso!FQ306</f>
        <v>0.45</v>
      </c>
      <c r="FR306">
        <f>100*SUMIF('12pxv'!$E$39:$E$492,$A306,'12pxv'!AD$39:AD$492)/sub_peso!FR306</f>
        <v>0.28999999999999998</v>
      </c>
      <c r="FS306">
        <f>100*SUMIF('12pxv'!$E$39:$E$492,$A306,'12pxv'!AE$39:AE$492)/sub_peso!FS306</f>
        <v>0.3</v>
      </c>
      <c r="FT306">
        <f>100*SUMIF('12pxv'!$E$39:$E$492,$A306,'12pxv'!AF$39:AF$492)/sub_peso!FT306</f>
        <v>0.19</v>
      </c>
      <c r="FU306">
        <f>100*SUMIF('12pxv'!$E$39:$E$492,$A306,'12pxv'!AG$39:AG$492)/sub_peso!FU306</f>
        <v>0.28999999999999998</v>
      </c>
      <c r="FV306">
        <f>100*SUMIF('12pxv'!$E$39:$E$492,$A306,'12pxv'!AH$39:AH$492)/sub_peso!FV306</f>
        <v>0.38</v>
      </c>
      <c r="FW306">
        <f>100*SUMIF('12pxv'!$E$39:$E$492,$A306,'12pxv'!AI$39:AI$492)/sub_peso!FW306</f>
        <v>0.28999999999999998</v>
      </c>
      <c r="FX306">
        <f>100*SUMIF('12pxv'!$E$39:$E$492,$A306,'12pxv'!AJ$39:AJ$492)/sub_peso!FX306</f>
        <v>0.44000000000000006</v>
      </c>
      <c r="FY306">
        <f>100*SUMIF('12pxv'!$E$39:$E$492,$A306,'12pxv'!AK$39:AK$492)/sub_peso!FY306</f>
        <v>0.37</v>
      </c>
      <c r="FZ306">
        <f>100*SUMIF('12pxv'!$E$39:$E$492,$A306,'12pxv'!AL$39:AL$492)/sub_peso!FZ306</f>
        <v>0.4</v>
      </c>
      <c r="GA306">
        <f>100*SUMIF('12pxv'!$E$39:$E$492,$A306,'12pxv'!AM$39:AM$492)/sub_peso!GA306</f>
        <v>0.48000000000000004</v>
      </c>
      <c r="GB306">
        <f>100*SUMIF('12pxv'!$E$39:$E$492,$A306,'12pxv'!AN$39:AN$492)/sub_peso!GB306</f>
        <v>0.43</v>
      </c>
    </row>
    <row r="307" spans="1:184" x14ac:dyDescent="0.25">
      <c r="A307" s="61">
        <v>8102999</v>
      </c>
      <c r="B307" s="56" t="s">
        <v>310</v>
      </c>
      <c r="C307" s="129">
        <v>0.71909838107098389</v>
      </c>
      <c r="D307" s="129">
        <v>9.3932388764603525E-2</v>
      </c>
      <c r="E307" s="129">
        <v>0.13153213751868459</v>
      </c>
      <c r="F307" s="129">
        <v>0.26515609264853979</v>
      </c>
      <c r="G307" s="129">
        <v>0.33705017739483023</v>
      </c>
      <c r="H307" s="129">
        <v>1.3427921747967477</v>
      </c>
      <c r="I307" s="129">
        <v>0.41716124148372441</v>
      </c>
      <c r="J307" s="129">
        <v>9.8285930027686874E-2</v>
      </c>
      <c r="K307" s="129">
        <v>3.4322418136020161E-2</v>
      </c>
      <c r="L307" s="129">
        <v>0.4938928210313448</v>
      </c>
      <c r="M307" s="129">
        <v>-0.22683866096149005</v>
      </c>
      <c r="N307" s="129">
        <v>-5.4186671724835609</v>
      </c>
      <c r="O307" s="129">
        <v>0.29201032328171694</v>
      </c>
      <c r="P307" s="129">
        <v>0.38855064507274234</v>
      </c>
      <c r="Q307" s="129">
        <v>0.1205727596601809</v>
      </c>
      <c r="R307" s="129">
        <v>0.21071271929824562</v>
      </c>
      <c r="S307" s="129">
        <v>0.8870159078442128</v>
      </c>
      <c r="T307" s="129">
        <v>0.89397867104183748</v>
      </c>
      <c r="U307" s="129">
        <v>0.33836105808562855</v>
      </c>
      <c r="V307" s="129">
        <v>0.15714714714714714</v>
      </c>
      <c r="W307" s="129">
        <v>0.48987684729064046</v>
      </c>
      <c r="X307" s="129">
        <v>-4.3301369863013688E-2</v>
      </c>
      <c r="Y307" s="129">
        <v>7.867841409691631E-2</v>
      </c>
      <c r="Z307" s="129">
        <v>1.2193419961293892</v>
      </c>
      <c r="AA307" s="129">
        <v>0.53176486860304306</v>
      </c>
      <c r="AB307" s="129">
        <v>0.27917428650595733</v>
      </c>
      <c r="AC307" s="129">
        <v>0.42069567627494464</v>
      </c>
      <c r="AD307" s="129">
        <v>0.84291121625382692</v>
      </c>
      <c r="AE307" s="129">
        <v>0.60187934389769238</v>
      </c>
      <c r="AF307" s="129">
        <v>1.043858771198221</v>
      </c>
      <c r="AG307" s="129">
        <v>0.705617044825678</v>
      </c>
      <c r="AH307" s="129">
        <v>0.78416758544652687</v>
      </c>
      <c r="AI307" s="129">
        <v>0.42622625928984303</v>
      </c>
      <c r="AJ307" s="129">
        <v>0.36245371649626962</v>
      </c>
      <c r="AK307" s="129">
        <v>1.0500220750551876</v>
      </c>
      <c r="AL307" s="129">
        <v>0.50536752605595181</v>
      </c>
      <c r="AM307" s="129">
        <v>0.99713970182219791</v>
      </c>
      <c r="AN307" s="129">
        <v>1.4204786795048143</v>
      </c>
      <c r="AO307" s="129">
        <v>0.42658923203060939</v>
      </c>
      <c r="AP307" s="129">
        <v>0.42532671629445817</v>
      </c>
      <c r="AQ307" s="129">
        <v>1.5541826923076922</v>
      </c>
      <c r="AR307" s="129">
        <v>3.8228965321205237</v>
      </c>
      <c r="AS307" s="129">
        <v>1.3704676561187346</v>
      </c>
      <c r="AT307" s="129">
        <v>0.70683782267115602</v>
      </c>
      <c r="AU307" s="129">
        <v>0.90035825105782785</v>
      </c>
      <c r="AV307" s="129">
        <v>0.77454827780914737</v>
      </c>
      <c r="AW307" s="129">
        <v>0.63523688663282574</v>
      </c>
      <c r="AX307" s="129">
        <v>0.45400559440559429</v>
      </c>
      <c r="AY307" s="129">
        <v>0.4015406084286911</v>
      </c>
      <c r="AZ307" s="129">
        <v>0.2971305075292805</v>
      </c>
      <c r="BA307" s="129">
        <v>1.1757218951499859</v>
      </c>
      <c r="BB307" s="129">
        <v>0.35658977209560866</v>
      </c>
      <c r="BC307" s="129">
        <v>2.2133009169213667</v>
      </c>
      <c r="BD307" s="129">
        <v>2.5888828189019391</v>
      </c>
      <c r="BE307" s="129">
        <v>1.0543934514224371</v>
      </c>
      <c r="BF307" s="129">
        <v>0.68541299117882937</v>
      </c>
      <c r="BG307" s="129">
        <v>0.52418511603094164</v>
      </c>
      <c r="BH307" s="129">
        <v>1.2730633990410229</v>
      </c>
      <c r="BI307" s="129">
        <v>0.52640740740740743</v>
      </c>
      <c r="BJ307" s="129">
        <v>0.49766887417218536</v>
      </c>
      <c r="BK307" s="129">
        <v>0.96121542553191497</v>
      </c>
      <c r="BL307" s="129">
        <v>0.66260339342523855</v>
      </c>
      <c r="BM307" s="129">
        <v>0.31032760898282696</v>
      </c>
      <c r="BN307" s="129">
        <v>0.43146825396825395</v>
      </c>
      <c r="BO307" s="129">
        <v>1.2950119395065005</v>
      </c>
      <c r="BP307" s="129">
        <v>1.4460396301188903</v>
      </c>
      <c r="BQ307" s="129">
        <v>0.46867400419287214</v>
      </c>
      <c r="BR307" s="129">
        <v>0.16995803829006037</v>
      </c>
      <c r="BS307" s="129">
        <v>0.28422175401632871</v>
      </c>
      <c r="BT307" s="129">
        <v>0.20337132255499604</v>
      </c>
      <c r="BU307" s="129">
        <v>0.35817481402763024</v>
      </c>
      <c r="BV307" s="129">
        <v>0.28729150119142166</v>
      </c>
      <c r="BW307" s="129">
        <v>0.5333483324510323</v>
      </c>
      <c r="BX307" s="129">
        <v>0.26442099709839095</v>
      </c>
      <c r="BY307" s="129">
        <v>-0.11793030623020063</v>
      </c>
      <c r="BZ307" s="129">
        <v>-1.81757656458056E-2</v>
      </c>
      <c r="CA307" s="129">
        <v>1.7305089740155373</v>
      </c>
      <c r="CB307" s="129">
        <v>1.9812632135306549</v>
      </c>
      <c r="CC307" s="129">
        <v>0.89388425443169961</v>
      </c>
      <c r="CD307" s="129">
        <v>0.23564461738002596</v>
      </c>
      <c r="CE307" s="129">
        <v>8.8655746229849203E-2</v>
      </c>
      <c r="CF307" s="129">
        <v>6.5916189484643409E-2</v>
      </c>
      <c r="CG307" s="129">
        <v>0.13755729166666666</v>
      </c>
      <c r="CH307" s="129">
        <v>1.2919305019305021</v>
      </c>
      <c r="CI307" s="129">
        <v>0.42853010733127161</v>
      </c>
      <c r="CJ307" s="129">
        <v>8.7401232330554537E-2</v>
      </c>
      <c r="CK307" s="129">
        <v>2.1727140783744558E-2</v>
      </c>
      <c r="CL307" s="129">
        <v>-5.4940855323020912E-2</v>
      </c>
      <c r="CM307" s="129">
        <v>0.86542549306062821</v>
      </c>
      <c r="CN307" s="129">
        <v>0.9548798689479433</v>
      </c>
      <c r="CO307" s="129">
        <v>0.16028436877377281</v>
      </c>
      <c r="CP307" s="129">
        <v>0.22999273255813954</v>
      </c>
      <c r="CQ307" s="129">
        <v>0.12462531829756275</v>
      </c>
      <c r="CR307" s="129">
        <v>0.20471230881281863</v>
      </c>
      <c r="CS307" s="129">
        <v>0.21577077259475219</v>
      </c>
      <c r="CT307" s="129">
        <v>6.2018231540565238E-2</v>
      </c>
      <c r="CU307" s="129">
        <v>-6.1270536692223487E-2</v>
      </c>
      <c r="CV307" s="129">
        <v>0.14757386676454395</v>
      </c>
      <c r="CW307" s="129">
        <v>0.23968049944913697</v>
      </c>
      <c r="CX307" s="129">
        <v>4.4686753628513688E-2</v>
      </c>
      <c r="CY307" s="129">
        <v>0.38264283081459649</v>
      </c>
      <c r="CZ307" s="129">
        <v>1.3814515532544378</v>
      </c>
      <c r="DA307" s="129">
        <v>0.42472757292239954</v>
      </c>
      <c r="DB307" s="129">
        <v>1.7635829662261383E-2</v>
      </c>
      <c r="DC307" s="129">
        <v>-9.5963133640552881E-3</v>
      </c>
      <c r="DD307" s="129">
        <v>0.34558932542624166</v>
      </c>
      <c r="DE307" s="129">
        <v>0.32750930752047652</v>
      </c>
      <c r="DF307" s="129">
        <v>0.10000000000000003</v>
      </c>
      <c r="DG307" s="129">
        <v>0.17681681681681685</v>
      </c>
      <c r="DH307" s="129">
        <v>-4.0259301014656149E-2</v>
      </c>
      <c r="DI307" s="129">
        <v>6.1599773883550014E-2</v>
      </c>
      <c r="DJ307" s="129">
        <v>0.16439356669820246</v>
      </c>
      <c r="DK307" s="129">
        <v>0.59774407582938371</v>
      </c>
      <c r="DL307" s="129">
        <v>1.6945804988662132</v>
      </c>
      <c r="DM307" s="129">
        <v>0.48163493840985439</v>
      </c>
      <c r="DN307" s="129">
        <v>0.45291425368951987</v>
      </c>
      <c r="DO307" s="129">
        <v>0.17797241893402913</v>
      </c>
      <c r="DP307" s="129">
        <v>3.8079222720478326E-2</v>
      </c>
      <c r="DQ307" s="129">
        <v>0.58650778757740674</v>
      </c>
      <c r="DR307" s="129">
        <v>0.34555056179775284</v>
      </c>
      <c r="DS307" s="129">
        <v>0.32665107577174929</v>
      </c>
      <c r="DT307" s="129">
        <v>3.3312161404819726E-2</v>
      </c>
      <c r="DU307" s="129">
        <v>8.4419692998876833E-2</v>
      </c>
      <c r="DV307" s="129">
        <v>-9.8883886700431425E-2</v>
      </c>
      <c r="DW307" s="129">
        <v>0.51906314797360986</v>
      </c>
      <c r="DX307" s="129">
        <v>0.89300320090378449</v>
      </c>
      <c r="DY307" s="129">
        <v>0.59538649614444239</v>
      </c>
      <c r="DZ307" s="129">
        <v>0.27553692539562918</v>
      </c>
      <c r="EA307" s="129">
        <v>0.23744712990936553</v>
      </c>
      <c r="EB307" s="129">
        <v>9.6951496779082977E-2</v>
      </c>
      <c r="EC307" s="129">
        <v>3.3798479087452468E-2</v>
      </c>
      <c r="ED307" s="129">
        <v>5.6342575009494886E-3</v>
      </c>
      <c r="EE307" s="129">
        <v>6.868250950570344E-2</v>
      </c>
      <c r="EF307" s="129">
        <v>8.301539046171387E-2</v>
      </c>
      <c r="EG307" s="129">
        <v>7.2239603204883623E-2</v>
      </c>
      <c r="EH307" s="129">
        <v>0.36305742270021124</v>
      </c>
      <c r="EI307" s="129">
        <v>0.8035539262975111</v>
      </c>
      <c r="EJ307" s="129">
        <v>1.1833333333333336</v>
      </c>
      <c r="EK307" s="129">
        <v>0.7633326934152429</v>
      </c>
      <c r="EL307" s="129">
        <v>0.38124279677295431</v>
      </c>
      <c r="EM307" s="129">
        <v>0.14406364513018324</v>
      </c>
      <c r="EN307" s="129">
        <v>-7.2449058800698615E-2</v>
      </c>
      <c r="EO307" s="129">
        <v>0.83549356223175963</v>
      </c>
      <c r="EP307" s="129">
        <v>1.0992480620155036</v>
      </c>
      <c r="EQ307" s="129">
        <v>-0.24096371664426949</v>
      </c>
      <c r="ER307" s="129">
        <v>0.28561908441182149</v>
      </c>
      <c r="ES307" s="129">
        <v>0.39556437560503388</v>
      </c>
      <c r="ET307" s="129">
        <v>0</v>
      </c>
      <c r="EU307" s="129">
        <v>0.54415336706889839</v>
      </c>
      <c r="EV307">
        <f>100*SUMIF('12pxv'!$E$39:$E$492,$A307,'12pxv'!H$39:H$492)/sub_peso!EV307</f>
        <v>0.52264480296217919</v>
      </c>
      <c r="EW307">
        <f>100*SUMIF('12pxv'!$E$39:$E$492,$A307,'12pxv'!I$39:I$492)/sub_peso!EW307</f>
        <v>9.951839110875893E-2</v>
      </c>
      <c r="EX307">
        <f>100*SUMIF('12pxv'!$E$39:$E$492,$A307,'12pxv'!J$39:J$492)/sub_peso!EX307</f>
        <v>8.3049946865037208E-2</v>
      </c>
      <c r="EY307">
        <f>100*SUMIF('12pxv'!$E$39:$E$492,$A307,'12pxv'!K$39:K$492)/sub_peso!EY307</f>
        <v>0.29598031391327473</v>
      </c>
      <c r="EZ307">
        <f>100*SUMIF('12pxv'!$E$39:$E$492,$A307,'12pxv'!L$39:L$492)/sub_peso!EZ307</f>
        <v>-4.1537640149492794E-2</v>
      </c>
      <c r="FA307">
        <f>100*SUMIF('12pxv'!$E$39:$E$492,$A307,'12pxv'!M$39:M$492)/sub_peso!FA307</f>
        <v>0.19567524115755627</v>
      </c>
      <c r="FB307">
        <f>100*SUMIF('12pxv'!$E$39:$E$492,$A307,'12pxv'!N$39:N$492)/sub_peso!FB307</f>
        <v>0.67459582441113486</v>
      </c>
      <c r="FC307">
        <f>100*SUMIF('12pxv'!$E$39:$E$492,$A307,'12pxv'!O$39:O$492)/sub_peso!FC307</f>
        <v>0.18399839743589744</v>
      </c>
      <c r="FD307">
        <f>100*SUMIF('12pxv'!$E$39:$E$492,$A307,'12pxv'!P$39:P$492)/sub_peso!FD307</f>
        <v>-4.7596359743040689E-2</v>
      </c>
      <c r="FE307">
        <f>100*SUMIF('12pxv'!$E$39:$E$492,$A307,'12pxv'!Q$39:Q$492)/sub_peso!FE307</f>
        <v>-9.4490840517241395E-2</v>
      </c>
      <c r="FF307">
        <f>100*SUMIF('12pxv'!$E$39:$E$492,$A307,'12pxv'!R$39:R$492)/sub_peso!FF307</f>
        <v>-5.3326098752034722E-2</v>
      </c>
      <c r="FG307">
        <f>100*SUMIF('12pxv'!$E$39:$E$492,$A307,'12pxv'!S$39:S$492)/sub_peso!FG307</f>
        <v>1.1914605514605516</v>
      </c>
      <c r="FH307">
        <f>100*SUMIF('12pxv'!$E$39:$E$492,$A307,'12pxv'!T$39:T$492)/sub_peso!FH307</f>
        <v>1.394865306122449</v>
      </c>
      <c r="FI307">
        <f>100*SUMIF('12pxv'!$E$39:$E$492,$A307,'12pxv'!U$39:U$492)/sub_peso!FI307</f>
        <v>0.37364448051948052</v>
      </c>
      <c r="FJ307">
        <f>100*SUMIF('12pxv'!$E$39:$E$492,$A307,'12pxv'!V$39:V$492)/sub_peso!FJ307</f>
        <v>0.16446975861133714</v>
      </c>
      <c r="FK307">
        <f>100*SUMIF('12pxv'!$E$39:$E$492,$A307,'12pxv'!W$39:W$492)/sub_peso!FK307</f>
        <v>0.11951849836779106</v>
      </c>
      <c r="FL307">
        <f>100*SUMIF('12pxv'!$E$39:$E$492,$A307,'12pxv'!X$39:X$492)/sub_peso!FL307</f>
        <v>0.71521715378311934</v>
      </c>
      <c r="FM307">
        <f>100*SUMIF('12pxv'!$E$39:$E$492,$A307,'12pxv'!Y$39:Y$492)/sub_peso!FM307</f>
        <v>1.4031173427715764</v>
      </c>
      <c r="FN307">
        <f>100*SUMIF('12pxv'!$E$39:$E$492,$A307,'12pxv'!Z$39:Z$492)/sub_peso!FN307</f>
        <v>0.49905492730210022</v>
      </c>
      <c r="FO307">
        <f>100*SUMIF('12pxv'!$E$39:$E$492,$A307,'12pxv'!AA$39:AA$492)/sub_peso!FO307</f>
        <v>0.37069131832797431</v>
      </c>
      <c r="FP307">
        <f>100*SUMIF('12pxv'!$E$39:$E$492,$A307,'12pxv'!AB$39:AB$492)/sub_peso!FP307</f>
        <v>5.9459459459459451E-3</v>
      </c>
      <c r="FQ307">
        <f>100*SUMIF('12pxv'!$E$39:$E$492,$A307,'12pxv'!AC$39:AC$492)/sub_peso!FQ307</f>
        <v>5.4602577873254551E-2</v>
      </c>
      <c r="FR307">
        <f>100*SUMIF('12pxv'!$E$39:$E$492,$A307,'12pxv'!AD$39:AD$492)/sub_peso!FR307</f>
        <v>-4.3497031840259055E-3</v>
      </c>
      <c r="FS307">
        <f>100*SUMIF('12pxv'!$E$39:$E$492,$A307,'12pxv'!AE$39:AE$492)/sub_peso!FS307</f>
        <v>0.22662143826322931</v>
      </c>
      <c r="FT307">
        <f>100*SUMIF('12pxv'!$E$39:$E$492,$A307,'12pxv'!AF$39:AF$492)/sub_peso!FT307</f>
        <v>1.1702560572687226</v>
      </c>
      <c r="FU307">
        <f>100*SUMIF('12pxv'!$E$39:$E$492,$A307,'12pxv'!AG$39:AG$492)/sub_peso!FU307</f>
        <v>0.55977285166940349</v>
      </c>
      <c r="FV307">
        <f>100*SUMIF('12pxv'!$E$39:$E$492,$A307,'12pxv'!AH$39:AH$492)/sub_peso!FV307</f>
        <v>0.18954520547945208</v>
      </c>
      <c r="FW307">
        <f>100*SUMIF('12pxv'!$E$39:$E$492,$A307,'12pxv'!AI$39:AI$492)/sub_peso!FW307</f>
        <v>8.2638697212255044E-2</v>
      </c>
      <c r="FX307">
        <f>100*SUMIF('12pxv'!$E$39:$E$492,$A307,'12pxv'!AJ$39:AJ$492)/sub_peso!FX307</f>
        <v>1.160272071071627</v>
      </c>
      <c r="FY307">
        <f>100*SUMIF('12pxv'!$E$39:$E$492,$A307,'12pxv'!AK$39:AK$492)/sub_peso!FY307</f>
        <v>-0.18392167677881963</v>
      </c>
      <c r="FZ307">
        <f>100*SUMIF('12pxv'!$E$39:$E$492,$A307,'12pxv'!AL$39:AL$492)/sub_peso!FZ307</f>
        <v>-0.14669625520110954</v>
      </c>
      <c r="GA307">
        <f>100*SUMIF('12pxv'!$E$39:$E$492,$A307,'12pxv'!AM$39:AM$492)/sub_peso!GA307</f>
        <v>0.83826159400166611</v>
      </c>
      <c r="GB307">
        <f>100*SUMIF('12pxv'!$E$39:$E$492,$A307,'12pxv'!AN$39:AN$492)/sub_peso!GB307</f>
        <v>0.46947252140292733</v>
      </c>
    </row>
    <row r="308" spans="1:184" x14ac:dyDescent="0.25">
      <c r="A308" s="60">
        <v>8103001</v>
      </c>
      <c r="B308" s="56" t="s">
        <v>311</v>
      </c>
      <c r="C308" s="129">
        <v>0.70000000000000007</v>
      </c>
      <c r="D308" s="129">
        <v>-0.46000000000000008</v>
      </c>
      <c r="E308" s="129">
        <v>2.14</v>
      </c>
      <c r="F308" s="129">
        <v>4.5</v>
      </c>
      <c r="G308" s="129">
        <v>7.9999999999999988E-2</v>
      </c>
      <c r="H308" s="129">
        <v>4.8</v>
      </c>
      <c r="I308" s="129">
        <v>0.35999999999999993</v>
      </c>
      <c r="J308" s="129">
        <v>1.67</v>
      </c>
      <c r="K308" s="129">
        <v>-8.0000000000000016E-2</v>
      </c>
      <c r="L308" s="129">
        <v>1.25</v>
      </c>
      <c r="M308" s="129">
        <v>0.58000000000000007</v>
      </c>
      <c r="N308" s="129">
        <v>0.93</v>
      </c>
      <c r="O308" s="129">
        <v>0.82000000000000006</v>
      </c>
      <c r="P308" s="129">
        <v>-1.57</v>
      </c>
      <c r="Q308" s="129">
        <v>0.95</v>
      </c>
      <c r="R308" s="129">
        <v>-0.18</v>
      </c>
      <c r="S308" s="129">
        <v>3.26</v>
      </c>
      <c r="T308" s="129">
        <v>-0.11</v>
      </c>
      <c r="U308" s="129">
        <v>3.76</v>
      </c>
      <c r="V308" s="129">
        <v>0.31</v>
      </c>
      <c r="W308" s="129">
        <v>3.53</v>
      </c>
      <c r="X308" s="129">
        <v>-0.63</v>
      </c>
      <c r="Y308" s="129">
        <v>-0.6100000000000001</v>
      </c>
      <c r="Z308" s="129">
        <v>3.48</v>
      </c>
      <c r="AA308" s="129">
        <v>-0.28999999999999998</v>
      </c>
      <c r="AB308" s="129">
        <v>0.48</v>
      </c>
      <c r="AC308" s="129">
        <v>-1.93</v>
      </c>
      <c r="AD308" s="129">
        <v>0.7</v>
      </c>
      <c r="AE308" s="129">
        <v>-0.13</v>
      </c>
      <c r="AF308" s="129">
        <v>1.7299999999999998</v>
      </c>
      <c r="AG308" s="129">
        <v>0.98</v>
      </c>
      <c r="AH308" s="129">
        <v>-1.9499999999999997</v>
      </c>
      <c r="AI308" s="129">
        <v>0.31</v>
      </c>
      <c r="AJ308" s="129">
        <v>1.5000000000000002</v>
      </c>
      <c r="AK308" s="129">
        <v>-0.15</v>
      </c>
      <c r="AL308" s="129">
        <v>-0.01</v>
      </c>
      <c r="AM308" s="129">
        <v>1</v>
      </c>
      <c r="AN308" s="129">
        <v>0.28999999999999998</v>
      </c>
      <c r="AO308" s="129">
        <v>-0.24</v>
      </c>
      <c r="AP308" s="129">
        <v>1.9</v>
      </c>
      <c r="AQ308" s="129">
        <v>2.4500000000000002</v>
      </c>
      <c r="AR308" s="129">
        <v>3.9099999999999997</v>
      </c>
      <c r="AS308" s="129">
        <v>2.2400000000000002</v>
      </c>
      <c r="AT308" s="129">
        <v>1.8999999999999997</v>
      </c>
      <c r="AU308" s="129">
        <v>1.04</v>
      </c>
      <c r="AV308" s="129">
        <v>-1.06</v>
      </c>
      <c r="AW308" s="129">
        <v>0.49</v>
      </c>
      <c r="AX308" s="129">
        <v>0.22</v>
      </c>
      <c r="AY308" s="129">
        <v>-0.52</v>
      </c>
      <c r="AZ308" s="129">
        <v>1.43</v>
      </c>
      <c r="BA308" s="129">
        <v>-0.95</v>
      </c>
      <c r="BB308" s="129">
        <v>1.37</v>
      </c>
      <c r="BC308" s="129">
        <v>0.74</v>
      </c>
      <c r="BD308" s="129">
        <v>4.76</v>
      </c>
      <c r="BE308" s="129">
        <v>-1.1099999999999999</v>
      </c>
      <c r="BF308" s="129">
        <v>1.54</v>
      </c>
      <c r="BG308" s="129">
        <v>0.65</v>
      </c>
      <c r="BH308" s="129">
        <v>-0.27999999999999997</v>
      </c>
      <c r="BI308" s="129">
        <v>2.3199999999999998</v>
      </c>
      <c r="BJ308" s="129">
        <v>-1.02</v>
      </c>
      <c r="BK308" s="129">
        <v>0.28999999999999998</v>
      </c>
      <c r="BL308" s="129">
        <v>0.52</v>
      </c>
      <c r="BM308" s="129">
        <v>1.42</v>
      </c>
      <c r="BN308" s="129">
        <v>1.45</v>
      </c>
      <c r="BO308" s="129">
        <v>0.93999999999999984</v>
      </c>
      <c r="BP308" s="129">
        <v>2.56</v>
      </c>
      <c r="BQ308" s="129">
        <v>2.4700000000000002</v>
      </c>
      <c r="BR308" s="129">
        <v>0.91999999999999993</v>
      </c>
      <c r="BS308" s="129">
        <v>-0.35</v>
      </c>
      <c r="BT308" s="129">
        <v>0.06</v>
      </c>
      <c r="BU308" s="129">
        <v>0.25</v>
      </c>
      <c r="BV308" s="129">
        <v>-0.5</v>
      </c>
      <c r="BW308" s="129">
        <v>0.89</v>
      </c>
      <c r="BX308" s="129">
        <v>-0.3</v>
      </c>
      <c r="BY308" s="129">
        <v>-1.8</v>
      </c>
      <c r="BZ308" s="129">
        <v>1.07</v>
      </c>
      <c r="CA308" s="129">
        <v>-1.83</v>
      </c>
      <c r="CB308" s="129">
        <v>3.86</v>
      </c>
      <c r="CC308" s="129">
        <v>-0.61</v>
      </c>
      <c r="CD308" s="129">
        <v>0.78000000000000014</v>
      </c>
      <c r="CE308" s="129">
        <v>-0.68</v>
      </c>
      <c r="CF308" s="129">
        <v>-1.22</v>
      </c>
      <c r="CG308" s="129">
        <v>0.65999999999999992</v>
      </c>
      <c r="CH308" s="129">
        <v>-1.65</v>
      </c>
      <c r="CI308" s="129">
        <v>0.47</v>
      </c>
      <c r="CJ308" s="129">
        <v>-1.88</v>
      </c>
      <c r="CK308" s="129">
        <v>1.06</v>
      </c>
      <c r="CL308" s="129">
        <v>-0.63</v>
      </c>
      <c r="CM308" s="129">
        <v>1.2199999999999998</v>
      </c>
      <c r="CN308" s="129">
        <v>0.97</v>
      </c>
      <c r="CO308" s="129">
        <v>1.2799999999999998</v>
      </c>
      <c r="CP308" s="129">
        <v>0.93</v>
      </c>
      <c r="CQ308" s="129">
        <v>-1.34</v>
      </c>
      <c r="CR308" s="129">
        <v>7.0000000000000007E-2</v>
      </c>
      <c r="CS308" s="129">
        <v>0.05</v>
      </c>
      <c r="CT308" s="129">
        <v>1.05</v>
      </c>
      <c r="CU308" s="129">
        <v>0.62</v>
      </c>
      <c r="CV308" s="129">
        <v>-0.91</v>
      </c>
      <c r="CW308" s="129">
        <v>0.19</v>
      </c>
      <c r="CX308" s="129">
        <v>-0.41</v>
      </c>
      <c r="CY308" s="129">
        <v>2.0499999999999998</v>
      </c>
      <c r="CZ308" s="129">
        <v>-0.84</v>
      </c>
      <c r="DA308" s="129">
        <v>-1.9700000000000002</v>
      </c>
      <c r="DB308" s="129">
        <v>2.2200000000000002</v>
      </c>
      <c r="DC308" s="129">
        <v>-1.1000000000000001</v>
      </c>
      <c r="DD308" s="129">
        <v>0.43000000000000005</v>
      </c>
      <c r="DE308" s="129">
        <v>0.15</v>
      </c>
      <c r="DF308" s="129">
        <v>-0.52</v>
      </c>
      <c r="DG308" s="129">
        <v>-0.64</v>
      </c>
      <c r="DH308" s="129">
        <v>0.6</v>
      </c>
      <c r="DI308" s="129">
        <v>-0.32</v>
      </c>
      <c r="DJ308" s="129">
        <v>1.1100000000000001</v>
      </c>
      <c r="DK308" s="129">
        <v>0.23000000000000004</v>
      </c>
      <c r="DL308" s="129">
        <v>2.81</v>
      </c>
      <c r="DM308" s="129">
        <v>0.28000000000000008</v>
      </c>
      <c r="DN308" s="129">
        <v>2.96</v>
      </c>
      <c r="DO308" s="129">
        <v>0.37</v>
      </c>
      <c r="DP308" s="129">
        <v>-0.04</v>
      </c>
      <c r="DQ308" s="129">
        <v>0.27</v>
      </c>
      <c r="DR308" s="129">
        <v>0.81000000000000016</v>
      </c>
      <c r="DS308" s="129">
        <v>-0.84</v>
      </c>
      <c r="DT308" s="129">
        <v>0.26</v>
      </c>
      <c r="DU308" s="129">
        <v>0.79</v>
      </c>
      <c r="DV308" s="129">
        <v>0.53</v>
      </c>
      <c r="DW308" s="129">
        <v>0.11</v>
      </c>
      <c r="DX308" s="129">
        <v>0.95</v>
      </c>
      <c r="DY308" s="129">
        <v>0.98999999999999977</v>
      </c>
      <c r="DZ308" s="129">
        <v>1.69</v>
      </c>
      <c r="EA308" s="129">
        <v>1.1000000000000001</v>
      </c>
      <c r="EB308" s="129">
        <v>-0.32</v>
      </c>
      <c r="EC308" s="129">
        <v>1.1399999999999999</v>
      </c>
      <c r="ED308" s="129">
        <v>-0.51</v>
      </c>
      <c r="EE308" s="129">
        <v>0.95000000000000007</v>
      </c>
      <c r="EF308" s="129">
        <v>-1.1399999999999999</v>
      </c>
      <c r="EG308" s="129">
        <v>0.32</v>
      </c>
      <c r="EH308" s="129">
        <v>0.46000000000000008</v>
      </c>
      <c r="EI308" s="129">
        <v>0</v>
      </c>
      <c r="EJ308" s="129">
        <v>1.35</v>
      </c>
      <c r="EK308" s="129">
        <v>1.28</v>
      </c>
      <c r="EL308" s="129">
        <v>0.66</v>
      </c>
      <c r="EM308" s="129">
        <v>0.35999999999999993</v>
      </c>
      <c r="EN308" s="129">
        <v>0.23999999999999996</v>
      </c>
      <c r="EO308" s="129">
        <v>0.72</v>
      </c>
      <c r="EP308" s="129">
        <v>0.8</v>
      </c>
      <c r="EQ308" s="129">
        <v>-1.2</v>
      </c>
      <c r="ER308" s="129">
        <v>0.77</v>
      </c>
      <c r="ES308" s="129">
        <v>0.14000000000000001</v>
      </c>
      <c r="ET308" s="129">
        <v>0.81</v>
      </c>
      <c r="EU308" s="129">
        <v>-0.96999999999999986</v>
      </c>
      <c r="EV308">
        <f>100*SUMIF('12pxv'!$E$39:$E$492,$A308,'12pxv'!H$39:H$492)/sub_peso!EV308</f>
        <v>0.95999999999999985</v>
      </c>
      <c r="EW308">
        <f>100*SUMIF('12pxv'!$E$39:$E$492,$A308,'12pxv'!I$39:I$492)/sub_peso!EW308</f>
        <v>0.86999999999999988</v>
      </c>
      <c r="EX308">
        <f>100*SUMIF('12pxv'!$E$39:$E$492,$A308,'12pxv'!J$39:J$492)/sub_peso!EX308</f>
        <v>0.95</v>
      </c>
      <c r="EY308">
        <f>100*SUMIF('12pxv'!$E$39:$E$492,$A308,'12pxv'!K$39:K$492)/sub_peso!EY308</f>
        <v>0.54</v>
      </c>
      <c r="EZ308">
        <f>100*SUMIF('12pxv'!$E$39:$E$492,$A308,'12pxv'!L$39:L$492)/sub_peso!EZ308</f>
        <v>-0.23</v>
      </c>
      <c r="FA308">
        <f>100*SUMIF('12pxv'!$E$39:$E$492,$A308,'12pxv'!M$39:M$492)/sub_peso!FA308</f>
        <v>0.32</v>
      </c>
      <c r="FB308">
        <f>100*SUMIF('12pxv'!$E$39:$E$492,$A308,'12pxv'!N$39:N$492)/sub_peso!FB308</f>
        <v>0.28999999999999998</v>
      </c>
      <c r="FC308">
        <f>100*SUMIF('12pxv'!$E$39:$E$492,$A308,'12pxv'!O$39:O$492)/sub_peso!FC308</f>
        <v>0.62</v>
      </c>
      <c r="FD308">
        <f>100*SUMIF('12pxv'!$E$39:$E$492,$A308,'12pxv'!P$39:P$492)/sub_peso!FD308</f>
        <v>0.51</v>
      </c>
      <c r="FE308">
        <f>100*SUMIF('12pxv'!$E$39:$E$492,$A308,'12pxv'!Q$39:Q$492)/sub_peso!FE308</f>
        <v>0.79</v>
      </c>
      <c r="FF308">
        <f>100*SUMIF('12pxv'!$E$39:$E$492,$A308,'12pxv'!R$39:R$492)/sub_peso!FF308</f>
        <v>0.5</v>
      </c>
      <c r="FG308">
        <f>100*SUMIF('12pxv'!$E$39:$E$492,$A308,'12pxv'!S$39:S$492)/sub_peso!FG308</f>
        <v>0.41</v>
      </c>
      <c r="FH308">
        <f>100*SUMIF('12pxv'!$E$39:$E$492,$A308,'12pxv'!T$39:T$492)/sub_peso!FH308</f>
        <v>2.02</v>
      </c>
      <c r="FI308">
        <f>100*SUMIF('12pxv'!$E$39:$E$492,$A308,'12pxv'!U$39:U$492)/sub_peso!FI308</f>
        <v>1.29</v>
      </c>
      <c r="FJ308">
        <f>100*SUMIF('12pxv'!$E$39:$E$492,$A308,'12pxv'!V$39:V$492)/sub_peso!FJ308</f>
        <v>1.24</v>
      </c>
      <c r="FK308">
        <f>100*SUMIF('12pxv'!$E$39:$E$492,$A308,'12pxv'!W$39:W$492)/sub_peso!FK308</f>
        <v>0.64</v>
      </c>
      <c r="FL308">
        <f>100*SUMIF('12pxv'!$E$39:$E$492,$A308,'12pxv'!X$39:X$492)/sub_peso!FL308</f>
        <v>-0.59</v>
      </c>
      <c r="FM308">
        <f>100*SUMIF('12pxv'!$E$39:$E$492,$A308,'12pxv'!Y$39:Y$492)/sub_peso!FM308</f>
        <v>1.4</v>
      </c>
      <c r="FN308">
        <f>100*SUMIF('12pxv'!$E$39:$E$492,$A308,'12pxv'!Z$39:Z$492)/sub_peso!FN308</f>
        <v>0.92000000000000015</v>
      </c>
      <c r="FO308">
        <f>100*SUMIF('12pxv'!$E$39:$E$492,$A308,'12pxv'!AA$39:AA$492)/sub_peso!FO308</f>
        <v>-0.3</v>
      </c>
      <c r="FP308">
        <f>100*SUMIF('12pxv'!$E$39:$E$492,$A308,'12pxv'!AB$39:AB$492)/sub_peso!FP308</f>
        <v>1.1599999999999999</v>
      </c>
      <c r="FQ308">
        <f>100*SUMIF('12pxv'!$E$39:$E$492,$A308,'12pxv'!AC$39:AC$492)/sub_peso!FQ308</f>
        <v>1.1100000000000001</v>
      </c>
      <c r="FR308">
        <f>100*SUMIF('12pxv'!$E$39:$E$492,$A308,'12pxv'!AD$39:AD$492)/sub_peso!FR308</f>
        <v>0.9</v>
      </c>
      <c r="FS308">
        <f>100*SUMIF('12pxv'!$E$39:$E$492,$A308,'12pxv'!AE$39:AE$492)/sub_peso!FS308</f>
        <v>-3.0000000000000002E-2</v>
      </c>
      <c r="FT308">
        <f>100*SUMIF('12pxv'!$E$39:$E$492,$A308,'12pxv'!AF$39:AF$492)/sub_peso!FT308</f>
        <v>2.33</v>
      </c>
      <c r="FU308">
        <f>100*SUMIF('12pxv'!$E$39:$E$492,$A308,'12pxv'!AG$39:AG$492)/sub_peso!FU308</f>
        <v>1.2</v>
      </c>
      <c r="FV308">
        <f>100*SUMIF('12pxv'!$E$39:$E$492,$A308,'12pxv'!AH$39:AH$492)/sub_peso!FV308</f>
        <v>0.79</v>
      </c>
      <c r="FW308">
        <f>100*SUMIF('12pxv'!$E$39:$E$492,$A308,'12pxv'!AI$39:AI$492)/sub_peso!FW308</f>
        <v>-0.28000000000000003</v>
      </c>
      <c r="FX308">
        <f>100*SUMIF('12pxv'!$E$39:$E$492,$A308,'12pxv'!AJ$39:AJ$492)/sub_peso!FX308</f>
        <v>-0.27</v>
      </c>
      <c r="FY308">
        <f>100*SUMIF('12pxv'!$E$39:$E$492,$A308,'12pxv'!AK$39:AK$492)/sub_peso!FY308</f>
        <v>0.40000000000000008</v>
      </c>
      <c r="FZ308">
        <f>100*SUMIF('12pxv'!$E$39:$E$492,$A308,'12pxv'!AL$39:AL$492)/sub_peso!FZ308</f>
        <v>-1.03</v>
      </c>
      <c r="GA308">
        <f>100*SUMIF('12pxv'!$E$39:$E$492,$A308,'12pxv'!AM$39:AM$492)/sub_peso!GA308</f>
        <v>-0.44</v>
      </c>
      <c r="GB308">
        <f>100*SUMIF('12pxv'!$E$39:$E$492,$A308,'12pxv'!AN$39:AN$492)/sub_peso!GB308</f>
        <v>0.01</v>
      </c>
    </row>
    <row r="309" spans="1:184" x14ac:dyDescent="0.25">
      <c r="A309" s="60">
        <v>8103002</v>
      </c>
      <c r="B309" s="56" t="s">
        <v>312</v>
      </c>
      <c r="C309" s="129">
        <v>0.27</v>
      </c>
      <c r="D309" s="129">
        <v>0.15</v>
      </c>
      <c r="E309" s="129">
        <v>1.24</v>
      </c>
      <c r="F309" s="129">
        <v>1.9099999999999997</v>
      </c>
      <c r="G309" s="129">
        <v>0.89</v>
      </c>
      <c r="H309" s="129">
        <v>1.55</v>
      </c>
      <c r="I309" s="129">
        <v>2.84</v>
      </c>
      <c r="J309" s="129">
        <v>-0.98</v>
      </c>
      <c r="K309" s="129">
        <v>1.6299999999999997</v>
      </c>
      <c r="L309" s="129">
        <v>-0.77</v>
      </c>
      <c r="M309" s="129">
        <v>-1.7700000000000002</v>
      </c>
      <c r="N309" s="129">
        <v>-0.51</v>
      </c>
      <c r="O309" s="129">
        <v>0.17</v>
      </c>
      <c r="P309" s="129">
        <v>0.83</v>
      </c>
      <c r="Q309" s="129">
        <v>-0.24</v>
      </c>
      <c r="R309" s="129">
        <v>1.17</v>
      </c>
      <c r="S309" s="129">
        <v>-0.87999999999999989</v>
      </c>
      <c r="T309" s="129">
        <v>0</v>
      </c>
      <c r="U309" s="129">
        <v>1.54</v>
      </c>
      <c r="V309" s="129">
        <v>0.08</v>
      </c>
      <c r="W309" s="129">
        <v>-1.18</v>
      </c>
      <c r="X309" s="129">
        <v>0.15</v>
      </c>
      <c r="Y309" s="129">
        <v>-1.22</v>
      </c>
      <c r="Z309" s="129">
        <v>1.6899999999999997</v>
      </c>
      <c r="AA309" s="129">
        <v>-0.64</v>
      </c>
      <c r="AB309" s="129">
        <v>-0.28999999999999998</v>
      </c>
      <c r="AC309" s="129">
        <v>1.08</v>
      </c>
      <c r="AD309" s="129">
        <v>0.54</v>
      </c>
      <c r="AE309" s="129">
        <v>0.15</v>
      </c>
      <c r="AF309" s="129">
        <v>-0.68000000000000016</v>
      </c>
      <c r="AG309" s="129">
        <v>-6.0000000000000005E-2</v>
      </c>
      <c r="AH309" s="129">
        <v>2.8400000000000003</v>
      </c>
      <c r="AI309" s="129">
        <v>-0.62000000000000011</v>
      </c>
      <c r="AJ309" s="129">
        <v>-0.7</v>
      </c>
      <c r="AK309" s="129">
        <v>0.85</v>
      </c>
      <c r="AL309" s="129">
        <v>2.72</v>
      </c>
      <c r="AM309" s="129">
        <v>-0.7</v>
      </c>
      <c r="AN309" s="129">
        <v>-1</v>
      </c>
      <c r="AO309" s="129">
        <v>2.0699999999999998</v>
      </c>
      <c r="AP309" s="129">
        <v>0.72</v>
      </c>
      <c r="AQ309" s="129">
        <v>1.17</v>
      </c>
      <c r="AR309" s="129">
        <v>4.07</v>
      </c>
      <c r="AS309" s="129">
        <v>2.0699999999999998</v>
      </c>
      <c r="AT309" s="129">
        <v>0.56000000000000005</v>
      </c>
      <c r="AU309" s="129">
        <v>0.37</v>
      </c>
      <c r="AV309" s="129">
        <v>1.69</v>
      </c>
      <c r="AW309" s="129">
        <v>0.71</v>
      </c>
      <c r="AX309" s="129">
        <v>1.0799999999999998</v>
      </c>
      <c r="AY309" s="129">
        <v>1.03</v>
      </c>
      <c r="AZ309" s="129">
        <v>-0.73999999999999988</v>
      </c>
      <c r="BA309" s="129">
        <v>0.32</v>
      </c>
      <c r="BB309" s="129">
        <v>0.28999999999999998</v>
      </c>
      <c r="BC309" s="129">
        <v>-0.52</v>
      </c>
      <c r="BD309" s="129">
        <v>0.01</v>
      </c>
      <c r="BE309" s="129">
        <v>0.72</v>
      </c>
      <c r="BF309" s="129">
        <v>1.85</v>
      </c>
      <c r="BG309" s="129">
        <v>0.77</v>
      </c>
      <c r="BH309" s="129">
        <v>0.28999999999999992</v>
      </c>
      <c r="BI309" s="129">
        <v>-0.82</v>
      </c>
      <c r="BJ309" s="129">
        <v>0.13</v>
      </c>
      <c r="BK309" s="129">
        <v>0.36999999999999994</v>
      </c>
      <c r="BL309" s="129">
        <v>0.38999999999999996</v>
      </c>
      <c r="BM309" s="129">
        <v>1.1399999999999999</v>
      </c>
      <c r="BN309" s="129">
        <v>-0.41</v>
      </c>
      <c r="BO309" s="129">
        <v>1.25</v>
      </c>
      <c r="BP309" s="129">
        <v>0.03</v>
      </c>
      <c r="BQ309" s="129">
        <v>0.08</v>
      </c>
      <c r="BR309" s="129">
        <v>0.68</v>
      </c>
      <c r="BS309" s="129">
        <v>0.47</v>
      </c>
      <c r="BT309" s="129">
        <v>1.32</v>
      </c>
      <c r="BU309" s="129">
        <v>-1.4000000000000001</v>
      </c>
      <c r="BV309" s="129">
        <v>-0.45</v>
      </c>
      <c r="BW309" s="129">
        <v>0.12</v>
      </c>
      <c r="BX309" s="129">
        <v>-0.17999999999999997</v>
      </c>
      <c r="BY309" s="129">
        <v>0.47</v>
      </c>
      <c r="BZ309" s="129">
        <v>-0.06</v>
      </c>
      <c r="CA309" s="129">
        <v>-0.37</v>
      </c>
      <c r="CB309" s="129">
        <v>-1.04</v>
      </c>
      <c r="CC309" s="129">
        <v>-1.03</v>
      </c>
      <c r="CD309" s="129">
        <v>-0.02</v>
      </c>
      <c r="CE309" s="129">
        <v>0.55000000000000004</v>
      </c>
      <c r="CF309" s="129">
        <v>0.28999999999999992</v>
      </c>
      <c r="CG309" s="129">
        <v>-0.31</v>
      </c>
      <c r="CH309" s="129">
        <v>-0.41</v>
      </c>
      <c r="CI309" s="129">
        <v>0.64</v>
      </c>
      <c r="CJ309" s="129">
        <v>-0.56000000000000005</v>
      </c>
      <c r="CK309" s="129">
        <v>0.15</v>
      </c>
      <c r="CL309" s="129">
        <v>1.31</v>
      </c>
      <c r="CM309" s="129">
        <v>0.25</v>
      </c>
      <c r="CN309" s="129">
        <v>-0.19</v>
      </c>
      <c r="CO309" s="129">
        <v>0.62</v>
      </c>
      <c r="CP309" s="129">
        <v>-0.81999999999999984</v>
      </c>
      <c r="CQ309" s="129">
        <v>-0.73</v>
      </c>
      <c r="CR309" s="129">
        <v>0.34</v>
      </c>
      <c r="CS309" s="129">
        <v>0.25</v>
      </c>
      <c r="CT309" s="129">
        <v>-0.7</v>
      </c>
      <c r="CU309" s="129">
        <v>0.2</v>
      </c>
      <c r="CV309" s="129">
        <v>-0.6</v>
      </c>
      <c r="CW309" s="129">
        <v>-1.54</v>
      </c>
      <c r="CX309" s="129">
        <v>-0.1</v>
      </c>
      <c r="CY309" s="129">
        <v>-0.55000000000000004</v>
      </c>
      <c r="CZ309" s="129">
        <v>-0.63</v>
      </c>
      <c r="DA309" s="129">
        <v>1.0199999999999998</v>
      </c>
      <c r="DB309" s="129">
        <v>0.12000000000000001</v>
      </c>
      <c r="DC309" s="129">
        <v>0.09</v>
      </c>
      <c r="DD309" s="129">
        <v>-0.67</v>
      </c>
      <c r="DE309" s="129">
        <v>0.42</v>
      </c>
      <c r="DF309" s="129">
        <v>-6.0000000000000005E-2</v>
      </c>
      <c r="DG309" s="129">
        <v>-0.18</v>
      </c>
      <c r="DH309" s="129">
        <v>0.82</v>
      </c>
      <c r="DI309" s="129">
        <v>0.63</v>
      </c>
      <c r="DJ309" s="129">
        <v>-0.91</v>
      </c>
      <c r="DK309" s="129">
        <v>0.76</v>
      </c>
      <c r="DL309" s="129">
        <v>0.81</v>
      </c>
      <c r="DM309" s="129">
        <v>0.65000000000000013</v>
      </c>
      <c r="DN309" s="129">
        <v>0.17</v>
      </c>
      <c r="DO309" s="129">
        <v>0.5</v>
      </c>
      <c r="DP309" s="129">
        <v>0.96000000000000008</v>
      </c>
      <c r="DQ309" s="129">
        <v>0.31</v>
      </c>
      <c r="DR309" s="129">
        <v>-0.26</v>
      </c>
      <c r="DS309" s="129">
        <v>0.22</v>
      </c>
      <c r="DT309" s="129">
        <v>-3.0000000000000002E-2</v>
      </c>
      <c r="DU309" s="129">
        <v>-1.2400000000000002</v>
      </c>
      <c r="DV309" s="129">
        <v>0.34</v>
      </c>
      <c r="DW309" s="129">
        <v>-1.4</v>
      </c>
      <c r="DX309" s="129">
        <v>0.11</v>
      </c>
      <c r="DY309" s="129">
        <v>0.83</v>
      </c>
      <c r="DZ309" s="129">
        <v>0.05</v>
      </c>
      <c r="EA309" s="129">
        <v>0.57999999999999996</v>
      </c>
      <c r="EB309" s="129">
        <v>-0.15</v>
      </c>
      <c r="EC309" s="129">
        <v>0.14000000000000001</v>
      </c>
      <c r="ED309" s="129">
        <v>-0.09</v>
      </c>
      <c r="EE309" s="129">
        <v>0.98</v>
      </c>
      <c r="EF309" s="129">
        <v>0.27</v>
      </c>
      <c r="EG309" s="129">
        <v>0.26</v>
      </c>
      <c r="EH309" s="129">
        <v>-0.45</v>
      </c>
      <c r="EI309" s="129">
        <v>0.53</v>
      </c>
      <c r="EJ309" s="129">
        <v>0.15</v>
      </c>
      <c r="EK309" s="129">
        <v>0.98</v>
      </c>
      <c r="EL309" s="129">
        <v>0.44</v>
      </c>
      <c r="EM309" s="129">
        <v>-0.06</v>
      </c>
      <c r="EN309" s="129">
        <v>0</v>
      </c>
      <c r="EO309" s="129">
        <v>-0.19</v>
      </c>
      <c r="EP309" s="129">
        <v>-0.13</v>
      </c>
      <c r="EQ309" s="129">
        <v>0.23000000000000004</v>
      </c>
      <c r="ER309" s="129">
        <v>0.33</v>
      </c>
      <c r="ES309" s="129">
        <v>0.02</v>
      </c>
      <c r="ET309" s="129">
        <v>0.78000000000000014</v>
      </c>
      <c r="EU309" s="129">
        <v>0.26</v>
      </c>
      <c r="EV309">
        <f>100*SUMIF('12pxv'!$E$39:$E$492,$A309,'12pxv'!H$39:H$492)/sub_peso!EV309</f>
        <v>1.06</v>
      </c>
      <c r="EW309">
        <f>100*SUMIF('12pxv'!$E$39:$E$492,$A309,'12pxv'!I$39:I$492)/sub_peso!EW309</f>
        <v>0.75</v>
      </c>
      <c r="EX309">
        <f>100*SUMIF('12pxv'!$E$39:$E$492,$A309,'12pxv'!J$39:J$492)/sub_peso!EX309</f>
        <v>-0.70999999999999985</v>
      </c>
      <c r="EY309">
        <f>100*SUMIF('12pxv'!$E$39:$E$492,$A309,'12pxv'!K$39:K$492)/sub_peso!EY309</f>
        <v>0.53999999999999992</v>
      </c>
      <c r="EZ309">
        <f>100*SUMIF('12pxv'!$E$39:$E$492,$A309,'12pxv'!L$39:L$492)/sub_peso!EZ309</f>
        <v>0.53999999999999992</v>
      </c>
      <c r="FA309">
        <f>100*SUMIF('12pxv'!$E$39:$E$492,$A309,'12pxv'!M$39:M$492)/sub_peso!FA309</f>
        <v>0.17</v>
      </c>
      <c r="FB309">
        <f>100*SUMIF('12pxv'!$E$39:$E$492,$A309,'12pxv'!N$39:N$492)/sub_peso!FB309</f>
        <v>0.04</v>
      </c>
      <c r="FC309">
        <f>100*SUMIF('12pxv'!$E$39:$E$492,$A309,'12pxv'!O$39:O$492)/sub_peso!FC309</f>
        <v>0.36</v>
      </c>
      <c r="FD309">
        <f>100*SUMIF('12pxv'!$E$39:$E$492,$A309,'12pxv'!P$39:P$492)/sub_peso!FD309</f>
        <v>0.57000000000000006</v>
      </c>
      <c r="FE309">
        <f>100*SUMIF('12pxv'!$E$39:$E$492,$A309,'12pxv'!Q$39:Q$492)/sub_peso!FE309</f>
        <v>-0.09</v>
      </c>
      <c r="FF309">
        <f>100*SUMIF('12pxv'!$E$39:$E$492,$A309,'12pxv'!R$39:R$492)/sub_peso!FF309</f>
        <v>0.6</v>
      </c>
      <c r="FG309">
        <f>100*SUMIF('12pxv'!$E$39:$E$492,$A309,'12pxv'!S$39:S$492)/sub_peso!FG309</f>
        <v>5.9999999999999984E-2</v>
      </c>
      <c r="FH309">
        <f>100*SUMIF('12pxv'!$E$39:$E$492,$A309,'12pxv'!T$39:T$492)/sub_peso!FH309</f>
        <v>0.38</v>
      </c>
      <c r="FI309">
        <f>100*SUMIF('12pxv'!$E$39:$E$492,$A309,'12pxv'!U$39:U$492)/sub_peso!FI309</f>
        <v>0.67</v>
      </c>
      <c r="FJ309">
        <f>100*SUMIF('12pxv'!$E$39:$E$492,$A309,'12pxv'!V$39:V$492)/sub_peso!FJ309</f>
        <v>0.27</v>
      </c>
      <c r="FK309">
        <f>100*SUMIF('12pxv'!$E$39:$E$492,$A309,'12pxv'!W$39:W$492)/sub_peso!FK309</f>
        <v>0.17</v>
      </c>
      <c r="FL309">
        <f>100*SUMIF('12pxv'!$E$39:$E$492,$A309,'12pxv'!X$39:X$492)/sub_peso!FL309</f>
        <v>-0.74999999999999989</v>
      </c>
      <c r="FM309">
        <f>100*SUMIF('12pxv'!$E$39:$E$492,$A309,'12pxv'!Y$39:Y$492)/sub_peso!FM309</f>
        <v>2.63</v>
      </c>
      <c r="FN309">
        <f>100*SUMIF('12pxv'!$E$39:$E$492,$A309,'12pxv'!Z$39:Z$492)/sub_peso!FN309</f>
        <v>1.24</v>
      </c>
      <c r="FO309">
        <f>100*SUMIF('12pxv'!$E$39:$E$492,$A309,'12pxv'!AA$39:AA$492)/sub_peso!FO309</f>
        <v>-0.56999999999999984</v>
      </c>
      <c r="FP309">
        <f>100*SUMIF('12pxv'!$E$39:$E$492,$A309,'12pxv'!AB$39:AB$492)/sub_peso!FP309</f>
        <v>-0.45</v>
      </c>
      <c r="FQ309">
        <f>100*SUMIF('12pxv'!$E$39:$E$492,$A309,'12pxv'!AC$39:AC$492)/sub_peso!FQ309</f>
        <v>0.99</v>
      </c>
      <c r="FR309">
        <f>100*SUMIF('12pxv'!$E$39:$E$492,$A309,'12pxv'!AD$39:AD$492)/sub_peso!FR309</f>
        <v>0.11999999999999998</v>
      </c>
      <c r="FS309">
        <f>100*SUMIF('12pxv'!$E$39:$E$492,$A309,'12pxv'!AE$39:AE$492)/sub_peso!FS309</f>
        <v>1.8</v>
      </c>
      <c r="FT309">
        <f>100*SUMIF('12pxv'!$E$39:$E$492,$A309,'12pxv'!AF$39:AF$492)/sub_peso!FT309</f>
        <v>-0.46</v>
      </c>
      <c r="FU309">
        <f>100*SUMIF('12pxv'!$E$39:$E$492,$A309,'12pxv'!AG$39:AG$492)/sub_peso!FU309</f>
        <v>-0.05</v>
      </c>
      <c r="FV309">
        <f>100*SUMIF('12pxv'!$E$39:$E$492,$A309,'12pxv'!AH$39:AH$492)/sub_peso!FV309</f>
        <v>1.34</v>
      </c>
      <c r="FW309">
        <f>100*SUMIF('12pxv'!$E$39:$E$492,$A309,'12pxv'!AI$39:AI$492)/sub_peso!FW309</f>
        <v>0.27</v>
      </c>
      <c r="FX309">
        <f>100*SUMIF('12pxv'!$E$39:$E$492,$A309,'12pxv'!AJ$39:AJ$492)/sub_peso!FX309</f>
        <v>1.7999999999999998</v>
      </c>
      <c r="FY309">
        <f>100*SUMIF('12pxv'!$E$39:$E$492,$A309,'12pxv'!AK$39:AK$492)/sub_peso!FY309</f>
        <v>0.09</v>
      </c>
      <c r="FZ309">
        <f>100*SUMIF('12pxv'!$E$39:$E$492,$A309,'12pxv'!AL$39:AL$492)/sub_peso!FZ309</f>
        <v>0.28000000000000003</v>
      </c>
      <c r="GA309">
        <f>100*SUMIF('12pxv'!$E$39:$E$492,$A309,'12pxv'!AM$39:AM$492)/sub_peso!GA309</f>
        <v>0.8</v>
      </c>
      <c r="GB309">
        <f>100*SUMIF('12pxv'!$E$39:$E$492,$A309,'12pxv'!AN$39:AN$492)/sub_peso!GB309</f>
        <v>-0.59</v>
      </c>
    </row>
    <row r="310" spans="1:184" x14ac:dyDescent="0.25">
      <c r="A310" s="60">
        <v>8103014</v>
      </c>
      <c r="B310" s="56" t="s">
        <v>313</v>
      </c>
      <c r="C310" s="129">
        <v>0.11</v>
      </c>
      <c r="D310" s="129">
        <v>1.32</v>
      </c>
      <c r="E310" s="129">
        <v>0.65</v>
      </c>
      <c r="F310" s="129">
        <v>2.94</v>
      </c>
      <c r="G310" s="129">
        <v>-0.10999999999999999</v>
      </c>
      <c r="H310" s="129">
        <v>0.53999999999999992</v>
      </c>
      <c r="I310" s="129">
        <v>-0.33</v>
      </c>
      <c r="J310" s="129">
        <v>2.65</v>
      </c>
      <c r="K310" s="129">
        <v>-1.46</v>
      </c>
      <c r="L310" s="129">
        <v>1.0900000000000001</v>
      </c>
      <c r="M310" s="129">
        <v>1.51</v>
      </c>
      <c r="N310" s="129">
        <v>0.04</v>
      </c>
      <c r="O310" s="129">
        <v>0.94</v>
      </c>
      <c r="P310" s="129">
        <v>0.42999999999999994</v>
      </c>
      <c r="Q310" s="129">
        <v>0.98</v>
      </c>
      <c r="R310" s="129">
        <v>-0.36</v>
      </c>
      <c r="S310" s="129">
        <v>0.86</v>
      </c>
      <c r="T310" s="129">
        <v>-0.14000000000000001</v>
      </c>
      <c r="U310" s="129">
        <v>-0.41</v>
      </c>
      <c r="V310" s="129">
        <v>0.54</v>
      </c>
      <c r="W310" s="129">
        <v>1.28</v>
      </c>
      <c r="X310" s="129">
        <v>1.3300000000000003</v>
      </c>
      <c r="Y310" s="129">
        <v>-0.82</v>
      </c>
      <c r="Z310" s="129">
        <v>2.04</v>
      </c>
      <c r="AA310" s="129">
        <v>1.0900000000000001</v>
      </c>
      <c r="AB310" s="129">
        <v>2.38</v>
      </c>
      <c r="AC310" s="129">
        <v>-1.35</v>
      </c>
      <c r="AD310" s="129">
        <v>0.86</v>
      </c>
      <c r="AE310" s="129">
        <v>0.9</v>
      </c>
      <c r="AF310" s="129">
        <v>0.43</v>
      </c>
      <c r="AG310" s="129">
        <v>0.06</v>
      </c>
      <c r="AH310" s="129">
        <v>0.42</v>
      </c>
      <c r="AI310" s="129">
        <v>0.42</v>
      </c>
      <c r="AJ310" s="129">
        <v>0.73</v>
      </c>
      <c r="AK310" s="129">
        <v>0.02</v>
      </c>
      <c r="AL310" s="129">
        <v>-0.15</v>
      </c>
      <c r="AM310" s="129">
        <v>1.02</v>
      </c>
      <c r="AN310" s="129">
        <v>1.53</v>
      </c>
      <c r="AO310" s="129">
        <v>0.83</v>
      </c>
      <c r="AP310" s="129">
        <v>1.58</v>
      </c>
      <c r="AQ310" s="129">
        <v>-0.24000000000000005</v>
      </c>
      <c r="AR310" s="129">
        <v>1.36</v>
      </c>
      <c r="AS310" s="129">
        <v>0.93000000000000016</v>
      </c>
      <c r="AT310" s="129">
        <v>1.75</v>
      </c>
      <c r="AU310" s="129">
        <v>0.82000000000000006</v>
      </c>
      <c r="AV310" s="129">
        <v>0.92</v>
      </c>
      <c r="AW310" s="129">
        <v>0.91000000000000025</v>
      </c>
      <c r="AX310" s="129">
        <v>0.17</v>
      </c>
      <c r="AY310" s="129">
        <v>0.35999999999999993</v>
      </c>
      <c r="AZ310" s="129">
        <v>0.47</v>
      </c>
      <c r="BA310" s="129">
        <v>-0.5099999999999999</v>
      </c>
      <c r="BB310" s="129">
        <v>1.41</v>
      </c>
      <c r="BC310" s="129">
        <v>1.41</v>
      </c>
      <c r="BD310" s="129">
        <v>1.42</v>
      </c>
      <c r="BE310" s="129">
        <v>0.39</v>
      </c>
      <c r="BF310" s="129">
        <v>-0.22000000000000003</v>
      </c>
      <c r="BG310" s="129">
        <v>0.23</v>
      </c>
      <c r="BH310" s="129">
        <v>1.9</v>
      </c>
      <c r="BI310" s="129">
        <v>0.35</v>
      </c>
      <c r="BJ310" s="129">
        <v>1.36</v>
      </c>
      <c r="BK310" s="129">
        <v>1.34</v>
      </c>
      <c r="BL310" s="129">
        <v>-0.53</v>
      </c>
      <c r="BM310" s="129">
        <v>0.28000000000000003</v>
      </c>
      <c r="BN310" s="129">
        <v>1.2</v>
      </c>
      <c r="BO310" s="129">
        <v>2.14</v>
      </c>
      <c r="BP310" s="129">
        <v>0.17</v>
      </c>
      <c r="BQ310" s="129">
        <v>1.7099999999999997</v>
      </c>
      <c r="BR310" s="129">
        <v>-0.56999999999999995</v>
      </c>
      <c r="BS310" s="129">
        <v>0.7</v>
      </c>
      <c r="BT310" s="129">
        <v>0.64000000000000012</v>
      </c>
      <c r="BU310" s="129">
        <v>0.45</v>
      </c>
      <c r="BV310" s="129">
        <v>-0.24</v>
      </c>
      <c r="BW310" s="129">
        <v>0.5</v>
      </c>
      <c r="BX310" s="129">
        <v>-0.13</v>
      </c>
      <c r="BY310" s="129">
        <v>-2.0000000000000004E-2</v>
      </c>
      <c r="BZ310" s="129">
        <v>-0.44</v>
      </c>
      <c r="CA310" s="129">
        <v>1.64</v>
      </c>
      <c r="CB310" s="129">
        <v>0.8</v>
      </c>
      <c r="CC310" s="129">
        <v>0.05</v>
      </c>
      <c r="CD310" s="129">
        <v>-0.01</v>
      </c>
      <c r="CE310" s="129">
        <v>0.83</v>
      </c>
      <c r="CF310" s="129">
        <v>-0.42000000000000004</v>
      </c>
      <c r="CG310" s="129">
        <v>0.57999999999999996</v>
      </c>
      <c r="CH310" s="129">
        <v>-0.64</v>
      </c>
      <c r="CI310" s="129">
        <v>-0.19</v>
      </c>
      <c r="CJ310" s="129">
        <v>-0.84</v>
      </c>
      <c r="CK310" s="129">
        <v>2.3799999999999994</v>
      </c>
      <c r="CL310" s="129">
        <v>-0.51</v>
      </c>
      <c r="CM310" s="129">
        <v>1.92</v>
      </c>
      <c r="CN310" s="129">
        <v>-1.48</v>
      </c>
      <c r="CO310" s="129">
        <v>-0.27</v>
      </c>
      <c r="CP310" s="129">
        <v>-0.69</v>
      </c>
      <c r="CQ310" s="129">
        <v>1.36</v>
      </c>
      <c r="CR310" s="129">
        <v>-0.48</v>
      </c>
      <c r="CS310" s="129">
        <v>0.57999999999999996</v>
      </c>
      <c r="CT310" s="129">
        <v>1.1599999999999999</v>
      </c>
      <c r="CU310" s="129">
        <v>-0.66000000000000014</v>
      </c>
      <c r="CV310" s="129">
        <v>-0.23</v>
      </c>
      <c r="CW310" s="129">
        <v>-0.7400000000000001</v>
      </c>
      <c r="CX310" s="129">
        <v>-0.53</v>
      </c>
      <c r="CY310" s="129">
        <v>0.53</v>
      </c>
      <c r="CZ310" s="129">
        <v>1.08</v>
      </c>
      <c r="DA310" s="129">
        <v>-0.42</v>
      </c>
      <c r="DB310" s="129">
        <v>1.73</v>
      </c>
      <c r="DC310" s="129">
        <v>-0.63</v>
      </c>
      <c r="DD310" s="129">
        <v>0.21</v>
      </c>
      <c r="DE310" s="129">
        <v>0.66000000000000014</v>
      </c>
      <c r="DF310" s="129">
        <v>-0.79</v>
      </c>
      <c r="DG310" s="129">
        <v>0.65</v>
      </c>
      <c r="DH310" s="129">
        <v>-0.24</v>
      </c>
      <c r="DI310" s="129">
        <v>0.37000000000000005</v>
      </c>
      <c r="DJ310" s="129">
        <v>1.8700000000000003</v>
      </c>
      <c r="DK310" s="129">
        <v>1.04</v>
      </c>
      <c r="DL310" s="129">
        <v>1.87</v>
      </c>
      <c r="DM310" s="129">
        <v>-2.2999999999999998</v>
      </c>
      <c r="DN310" s="129">
        <v>0.38000000000000006</v>
      </c>
      <c r="DO310" s="129">
        <v>0.36000000000000004</v>
      </c>
      <c r="DP310" s="129">
        <v>0.7</v>
      </c>
      <c r="DQ310" s="129">
        <v>-0.98000000000000009</v>
      </c>
      <c r="DR310" s="129">
        <v>2.94</v>
      </c>
      <c r="DS310" s="129">
        <v>0.2</v>
      </c>
      <c r="DT310" s="129">
        <v>0.96</v>
      </c>
      <c r="DU310" s="129">
        <v>1.1200000000000001</v>
      </c>
      <c r="DV310" s="129">
        <v>0.14000000000000001</v>
      </c>
      <c r="DW310" s="129">
        <v>1.48</v>
      </c>
      <c r="DX310" s="129">
        <v>0.22999999999999998</v>
      </c>
      <c r="DY310" s="129">
        <v>0.21999999999999997</v>
      </c>
      <c r="DZ310" s="129">
        <v>0.76999999999999991</v>
      </c>
      <c r="EA310" s="129">
        <v>1.4799999999999998</v>
      </c>
      <c r="EB310" s="129">
        <v>1.2000000000000002</v>
      </c>
      <c r="EC310" s="129">
        <v>0.44999999999999996</v>
      </c>
      <c r="ED310" s="129">
        <v>-0.68999999999999984</v>
      </c>
      <c r="EE310" s="129">
        <v>1.43</v>
      </c>
      <c r="EF310" s="129">
        <v>0.56999999999999995</v>
      </c>
      <c r="EG310" s="129">
        <v>0.62</v>
      </c>
      <c r="EH310" s="129">
        <v>1.24</v>
      </c>
      <c r="EI310" s="129">
        <v>-0.44</v>
      </c>
      <c r="EJ310" s="129">
        <v>1.55</v>
      </c>
      <c r="EK310" s="129">
        <v>0.69</v>
      </c>
      <c r="EL310" s="129">
        <v>-0.17000000000000004</v>
      </c>
      <c r="EM310" s="129">
        <v>0.98</v>
      </c>
      <c r="EN310" s="129">
        <v>0.25</v>
      </c>
      <c r="EO310" s="129">
        <v>1.43</v>
      </c>
      <c r="EP310" s="129">
        <v>0.74</v>
      </c>
      <c r="EQ310" s="129">
        <v>-0.93000000000000016</v>
      </c>
      <c r="ER310" s="129">
        <v>1.37</v>
      </c>
      <c r="ES310" s="129">
        <v>1.2000000000000002</v>
      </c>
      <c r="ET310" s="129">
        <v>-0.6100000000000001</v>
      </c>
      <c r="EU310" s="129">
        <v>-0.09</v>
      </c>
      <c r="EV310">
        <f>100*SUMIF('12pxv'!$E$39:$E$492,$A310,'12pxv'!H$39:H$492)/sub_peso!EV310</f>
        <v>1.67</v>
      </c>
      <c r="EW310">
        <f>100*SUMIF('12pxv'!$E$39:$E$492,$A310,'12pxv'!I$39:I$492)/sub_peso!EW310</f>
        <v>0.45</v>
      </c>
      <c r="EX310">
        <f>100*SUMIF('12pxv'!$E$39:$E$492,$A310,'12pxv'!J$39:J$492)/sub_peso!EX310</f>
        <v>0.55000000000000004</v>
      </c>
      <c r="EY310">
        <f>100*SUMIF('12pxv'!$E$39:$E$492,$A310,'12pxv'!K$39:K$492)/sub_peso!EY310</f>
        <v>-0.77000000000000013</v>
      </c>
      <c r="EZ310">
        <f>100*SUMIF('12pxv'!$E$39:$E$492,$A310,'12pxv'!L$39:L$492)/sub_peso!EZ310</f>
        <v>0.38</v>
      </c>
      <c r="FA310">
        <f>100*SUMIF('12pxv'!$E$39:$E$492,$A310,'12pxv'!M$39:M$492)/sub_peso!FA310</f>
        <v>0.76</v>
      </c>
      <c r="FB310">
        <f>100*SUMIF('12pxv'!$E$39:$E$492,$A310,'12pxv'!N$39:N$492)/sub_peso!FB310</f>
        <v>0.99</v>
      </c>
      <c r="FC310">
        <f>100*SUMIF('12pxv'!$E$39:$E$492,$A310,'12pxv'!O$39:O$492)/sub_peso!FC310</f>
        <v>0.69000000000000006</v>
      </c>
      <c r="FD310">
        <f>100*SUMIF('12pxv'!$E$39:$E$492,$A310,'12pxv'!P$39:P$492)/sub_peso!FD310</f>
        <v>0.64</v>
      </c>
      <c r="FE310">
        <f>100*SUMIF('12pxv'!$E$39:$E$492,$A310,'12pxv'!Q$39:Q$492)/sub_peso!FE310</f>
        <v>0.7</v>
      </c>
      <c r="FF310">
        <f>100*SUMIF('12pxv'!$E$39:$E$492,$A310,'12pxv'!R$39:R$492)/sub_peso!FF310</f>
        <v>0.73</v>
      </c>
      <c r="FG310">
        <f>100*SUMIF('12pxv'!$E$39:$E$492,$A310,'12pxv'!S$39:S$492)/sub_peso!FG310</f>
        <v>1.47</v>
      </c>
      <c r="FH310">
        <f>100*SUMIF('12pxv'!$E$39:$E$492,$A310,'12pxv'!T$39:T$492)/sub_peso!FH310</f>
        <v>0.86</v>
      </c>
      <c r="FI310">
        <f>100*SUMIF('12pxv'!$E$39:$E$492,$A310,'12pxv'!U$39:U$492)/sub_peso!FI310</f>
        <v>0.01</v>
      </c>
      <c r="FJ310">
        <f>100*SUMIF('12pxv'!$E$39:$E$492,$A310,'12pxv'!V$39:V$492)/sub_peso!FJ310</f>
        <v>0.84999999999999987</v>
      </c>
      <c r="FK310">
        <f>100*SUMIF('12pxv'!$E$39:$E$492,$A310,'12pxv'!W$39:W$492)/sub_peso!FK310</f>
        <v>0.87</v>
      </c>
      <c r="FL310">
        <f>100*SUMIF('12pxv'!$E$39:$E$492,$A310,'12pxv'!X$39:X$492)/sub_peso!FL310</f>
        <v>0.53</v>
      </c>
      <c r="FM310">
        <f>100*SUMIF('12pxv'!$E$39:$E$492,$A310,'12pxv'!Y$39:Y$492)/sub_peso!FM310</f>
        <v>0.27</v>
      </c>
      <c r="FN310">
        <f>100*SUMIF('12pxv'!$E$39:$E$492,$A310,'12pxv'!Z$39:Z$492)/sub_peso!FN310</f>
        <v>0.7</v>
      </c>
      <c r="FO310">
        <f>100*SUMIF('12pxv'!$E$39:$E$492,$A310,'12pxv'!AA$39:AA$492)/sub_peso!FO310</f>
        <v>0.04</v>
      </c>
      <c r="FP310">
        <f>100*SUMIF('12pxv'!$E$39:$E$492,$A310,'12pxv'!AB$39:AB$492)/sub_peso!FP310</f>
        <v>0</v>
      </c>
      <c r="FQ310">
        <f>100*SUMIF('12pxv'!$E$39:$E$492,$A310,'12pxv'!AC$39:AC$492)/sub_peso!FQ310</f>
        <v>0.99</v>
      </c>
      <c r="FR310">
        <f>100*SUMIF('12pxv'!$E$39:$E$492,$A310,'12pxv'!AD$39:AD$492)/sub_peso!FR310</f>
        <v>0.53</v>
      </c>
      <c r="FS310">
        <f>100*SUMIF('12pxv'!$E$39:$E$492,$A310,'12pxv'!AE$39:AE$492)/sub_peso!FS310</f>
        <v>0.64</v>
      </c>
      <c r="FT310">
        <f>100*SUMIF('12pxv'!$E$39:$E$492,$A310,'12pxv'!AF$39:AF$492)/sub_peso!FT310</f>
        <v>2</v>
      </c>
      <c r="FU310">
        <f>100*SUMIF('12pxv'!$E$39:$E$492,$A310,'12pxv'!AG$39:AG$492)/sub_peso!FU310</f>
        <v>0.54</v>
      </c>
      <c r="FV310">
        <f>100*SUMIF('12pxv'!$E$39:$E$492,$A310,'12pxv'!AH$39:AH$492)/sub_peso!FV310</f>
        <v>2.14</v>
      </c>
      <c r="FW310">
        <f>100*SUMIF('12pxv'!$E$39:$E$492,$A310,'12pxv'!AI$39:AI$492)/sub_peso!FW310</f>
        <v>-0.23</v>
      </c>
      <c r="FX310">
        <f>100*SUMIF('12pxv'!$E$39:$E$492,$A310,'12pxv'!AJ$39:AJ$492)/sub_peso!FX310</f>
        <v>1.01</v>
      </c>
      <c r="FY310">
        <f>100*SUMIF('12pxv'!$E$39:$E$492,$A310,'12pxv'!AK$39:AK$492)/sub_peso!FY310</f>
        <v>0.14000000000000001</v>
      </c>
      <c r="FZ310">
        <f>100*SUMIF('12pxv'!$E$39:$E$492,$A310,'12pxv'!AL$39:AL$492)/sub_peso!FZ310</f>
        <v>0.78</v>
      </c>
      <c r="GA310">
        <f>100*SUMIF('12pxv'!$E$39:$E$492,$A310,'12pxv'!AM$39:AM$492)/sub_peso!GA310</f>
        <v>0.15</v>
      </c>
      <c r="GB310">
        <f>100*SUMIF('12pxv'!$E$39:$E$492,$A310,'12pxv'!AN$39:AN$492)/sub_peso!GB310</f>
        <v>2.35</v>
      </c>
    </row>
    <row r="311" spans="1:184" x14ac:dyDescent="0.25">
      <c r="A311" s="57">
        <v>9101001</v>
      </c>
      <c r="B311" s="56" t="s">
        <v>314</v>
      </c>
      <c r="C311" s="129">
        <v>0</v>
      </c>
      <c r="D311" s="129">
        <v>0</v>
      </c>
      <c r="E311" s="129">
        <v>0</v>
      </c>
      <c r="F311" s="129">
        <v>0</v>
      </c>
      <c r="G311" s="129">
        <v>0</v>
      </c>
      <c r="H311" s="129">
        <v>0</v>
      </c>
      <c r="I311" s="129">
        <v>0</v>
      </c>
      <c r="J311" s="129">
        <v>0</v>
      </c>
      <c r="K311" s="129">
        <v>6.82</v>
      </c>
      <c r="L311" s="129">
        <v>14.889999999999999</v>
      </c>
      <c r="M311" s="129">
        <v>0</v>
      </c>
      <c r="N311" s="129">
        <v>0</v>
      </c>
      <c r="O311" s="129">
        <v>0</v>
      </c>
      <c r="P311" s="129">
        <v>0</v>
      </c>
      <c r="Q311" s="129">
        <v>0</v>
      </c>
      <c r="R311" s="129">
        <v>0</v>
      </c>
      <c r="S311" s="129">
        <v>0</v>
      </c>
      <c r="T311" s="129">
        <v>0</v>
      </c>
      <c r="U311" s="129">
        <v>0</v>
      </c>
      <c r="V311" s="129">
        <v>0</v>
      </c>
      <c r="W311" s="129">
        <v>0</v>
      </c>
      <c r="X311" s="129">
        <v>0</v>
      </c>
      <c r="Y311" s="129">
        <v>0</v>
      </c>
      <c r="Z311" s="129">
        <v>29.630000000000003</v>
      </c>
      <c r="AA311" s="129">
        <v>14.29</v>
      </c>
      <c r="AB311" s="129">
        <v>0</v>
      </c>
      <c r="AC311" s="129">
        <v>0</v>
      </c>
      <c r="AD311" s="129">
        <v>0</v>
      </c>
      <c r="AE311" s="129">
        <v>0</v>
      </c>
      <c r="AF311" s="129">
        <v>0</v>
      </c>
      <c r="AG311" s="129">
        <v>0</v>
      </c>
      <c r="AH311" s="129">
        <v>0</v>
      </c>
      <c r="AI311" s="129">
        <v>0</v>
      </c>
      <c r="AJ311" s="129">
        <v>0</v>
      </c>
      <c r="AK311" s="129">
        <v>0</v>
      </c>
      <c r="AL311" s="129">
        <v>0</v>
      </c>
      <c r="AM311" s="129">
        <v>7.5</v>
      </c>
      <c r="AN311" s="129">
        <v>4.6500000000000004</v>
      </c>
      <c r="AO311" s="129">
        <v>0</v>
      </c>
      <c r="AP311" s="129">
        <v>0</v>
      </c>
      <c r="AQ311" s="129">
        <v>0</v>
      </c>
      <c r="AR311" s="129">
        <v>0</v>
      </c>
      <c r="AS311" s="129">
        <v>0</v>
      </c>
      <c r="AT311" s="129">
        <v>0</v>
      </c>
      <c r="AU311" s="129">
        <v>0</v>
      </c>
      <c r="AV311" s="129">
        <v>0</v>
      </c>
      <c r="AW311" s="129">
        <v>0</v>
      </c>
      <c r="AX311" s="129">
        <v>0</v>
      </c>
      <c r="AY311" s="129">
        <v>0</v>
      </c>
      <c r="AZ311" s="129">
        <v>8.89</v>
      </c>
      <c r="BA311" s="129">
        <v>2.04</v>
      </c>
      <c r="BB311" s="129">
        <v>0</v>
      </c>
      <c r="BC311" s="129">
        <v>0</v>
      </c>
      <c r="BD311" s="129">
        <v>0</v>
      </c>
      <c r="BE311" s="129">
        <v>0</v>
      </c>
      <c r="BF311" s="129">
        <v>0</v>
      </c>
      <c r="BG311" s="129">
        <v>0</v>
      </c>
      <c r="BH311" s="129">
        <v>0</v>
      </c>
      <c r="BI311" s="129">
        <v>0</v>
      </c>
      <c r="BJ311" s="129">
        <v>0</v>
      </c>
      <c r="BK311" s="129">
        <v>0</v>
      </c>
      <c r="BL311" s="129">
        <v>0</v>
      </c>
      <c r="BM311" s="129">
        <v>8</v>
      </c>
      <c r="BN311" s="129">
        <v>1.8500000000000003</v>
      </c>
      <c r="BO311" s="129">
        <v>0</v>
      </c>
      <c r="BP311" s="129">
        <v>0</v>
      </c>
      <c r="BQ311" s="129">
        <v>0</v>
      </c>
      <c r="BR311" s="129">
        <v>0</v>
      </c>
      <c r="BS311" s="129">
        <v>0</v>
      </c>
      <c r="BT311" s="129">
        <v>0</v>
      </c>
      <c r="BU311" s="129">
        <v>0</v>
      </c>
      <c r="BV311" s="129">
        <v>0</v>
      </c>
      <c r="BW311" s="129">
        <v>0</v>
      </c>
      <c r="BX311" s="129">
        <v>0</v>
      </c>
      <c r="BY311" s="129">
        <v>0</v>
      </c>
      <c r="BZ311" s="129">
        <v>0</v>
      </c>
      <c r="CA311" s="129">
        <v>0</v>
      </c>
      <c r="CB311" s="129">
        <v>0</v>
      </c>
      <c r="CC311" s="129">
        <v>0</v>
      </c>
      <c r="CD311" s="129">
        <v>0</v>
      </c>
      <c r="CE311" s="129">
        <v>0</v>
      </c>
      <c r="CF311" s="129">
        <v>0</v>
      </c>
      <c r="CG311" s="129">
        <v>0</v>
      </c>
      <c r="CH311" s="129">
        <v>0</v>
      </c>
      <c r="CI311" s="129">
        <v>0</v>
      </c>
      <c r="CJ311" s="129">
        <v>0</v>
      </c>
      <c r="CK311" s="129">
        <v>0</v>
      </c>
      <c r="CL311" s="129">
        <v>0</v>
      </c>
      <c r="CM311" s="129">
        <v>0</v>
      </c>
      <c r="CN311" s="129">
        <v>0</v>
      </c>
      <c r="CO311" s="129">
        <v>0</v>
      </c>
      <c r="CP311" s="129">
        <v>7.2699999999999987</v>
      </c>
      <c r="CQ311" s="129">
        <v>1.69</v>
      </c>
      <c r="CR311" s="129">
        <v>0</v>
      </c>
      <c r="CS311" s="129">
        <v>0</v>
      </c>
      <c r="CT311" s="129">
        <v>0</v>
      </c>
      <c r="CU311" s="129">
        <v>0</v>
      </c>
      <c r="CV311" s="129">
        <v>0</v>
      </c>
      <c r="CW311" s="129">
        <v>0</v>
      </c>
      <c r="CX311" s="129">
        <v>0</v>
      </c>
      <c r="CY311" s="129">
        <v>0</v>
      </c>
      <c r="CZ311" s="129">
        <v>0</v>
      </c>
      <c r="DA311" s="129">
        <v>0</v>
      </c>
      <c r="DB311" s="129">
        <v>0</v>
      </c>
      <c r="DC311" s="129">
        <v>1.36</v>
      </c>
      <c r="DD311" s="129">
        <v>0.7</v>
      </c>
      <c r="DE311" s="129">
        <v>0</v>
      </c>
      <c r="DF311" s="129">
        <v>0</v>
      </c>
      <c r="DG311" s="129">
        <v>5.31</v>
      </c>
      <c r="DH311" s="129">
        <v>0.25</v>
      </c>
      <c r="DI311" s="129">
        <v>0</v>
      </c>
      <c r="DJ311" s="129">
        <v>0</v>
      </c>
      <c r="DK311" s="129">
        <v>0</v>
      </c>
      <c r="DL311" s="129">
        <v>0</v>
      </c>
      <c r="DM311" s="129">
        <v>0</v>
      </c>
      <c r="DN311" s="129">
        <v>0</v>
      </c>
      <c r="DO311" s="129">
        <v>1.49</v>
      </c>
      <c r="DP311" s="129">
        <v>0.87</v>
      </c>
      <c r="DQ311" s="129">
        <v>0</v>
      </c>
      <c r="DR311" s="129">
        <v>0</v>
      </c>
      <c r="DS311" s="129">
        <v>0</v>
      </c>
      <c r="DT311" s="129">
        <v>0</v>
      </c>
      <c r="DU311" s="129">
        <v>0</v>
      </c>
      <c r="DV311" s="129">
        <v>0</v>
      </c>
      <c r="DW311" s="129">
        <v>0</v>
      </c>
      <c r="DX311" s="129">
        <v>4.47</v>
      </c>
      <c r="DY311" s="129">
        <v>0.48000000000000004</v>
      </c>
      <c r="DZ311" s="129">
        <v>0</v>
      </c>
      <c r="EA311" s="129">
        <v>0.87999999999999989</v>
      </c>
      <c r="EB311" s="129">
        <v>0.43</v>
      </c>
      <c r="EC311" s="129">
        <v>0</v>
      </c>
      <c r="ED311" s="129">
        <v>0</v>
      </c>
      <c r="EE311" s="129">
        <v>0</v>
      </c>
      <c r="EF311" s="129">
        <v>0</v>
      </c>
      <c r="EG311" s="129">
        <v>0</v>
      </c>
      <c r="EH311" s="129">
        <v>0</v>
      </c>
      <c r="EI311" s="129">
        <v>0</v>
      </c>
      <c r="EJ311" s="129">
        <v>0</v>
      </c>
      <c r="EK311" s="129">
        <v>0</v>
      </c>
      <c r="EL311" s="129">
        <v>3.4099999999999997</v>
      </c>
      <c r="EM311" s="129">
        <v>1.06</v>
      </c>
      <c r="EN311" s="129">
        <v>1.21</v>
      </c>
      <c r="EO311" s="129">
        <v>0</v>
      </c>
      <c r="EP311" s="129">
        <v>0</v>
      </c>
      <c r="EQ311" s="129">
        <v>0</v>
      </c>
      <c r="ER311" s="129">
        <v>0</v>
      </c>
      <c r="ES311" s="129">
        <v>0</v>
      </c>
      <c r="ET311" s="129">
        <v>0</v>
      </c>
      <c r="EU311" s="129">
        <v>0</v>
      </c>
      <c r="EV311">
        <f>100*SUMIF('12pxv'!$E$39:$E$492,$A311,'12pxv'!H$39:H$492)/sub_peso!EV311</f>
        <v>0</v>
      </c>
      <c r="EW311">
        <f>100*SUMIF('12pxv'!$E$39:$E$492,$A311,'12pxv'!I$39:I$492)/sub_peso!EW311</f>
        <v>0</v>
      </c>
      <c r="EX311">
        <f>100*SUMIF('12pxv'!$E$39:$E$492,$A311,'12pxv'!J$39:J$492)/sub_peso!EX311</f>
        <v>0</v>
      </c>
      <c r="EY311">
        <f>100*SUMIF('12pxv'!$E$39:$E$492,$A311,'12pxv'!K$39:K$492)/sub_peso!EY311</f>
        <v>0</v>
      </c>
      <c r="EZ311">
        <f>100*SUMIF('12pxv'!$E$39:$E$492,$A311,'12pxv'!L$39:L$492)/sub_peso!EZ311</f>
        <v>1.17</v>
      </c>
      <c r="FA311">
        <f>100*SUMIF('12pxv'!$E$39:$E$492,$A311,'12pxv'!M$39:M$492)/sub_peso!FA311</f>
        <v>1.97</v>
      </c>
      <c r="FB311">
        <f>100*SUMIF('12pxv'!$E$39:$E$492,$A311,'12pxv'!N$39:N$492)/sub_peso!FB311</f>
        <v>3.64</v>
      </c>
      <c r="FC311">
        <f>100*SUMIF('12pxv'!$E$39:$E$492,$A311,'12pxv'!O$39:O$492)/sub_peso!FC311</f>
        <v>0</v>
      </c>
      <c r="FD311">
        <f>100*SUMIF('12pxv'!$E$39:$E$492,$A311,'12pxv'!P$39:P$492)/sub_peso!FD311</f>
        <v>0</v>
      </c>
      <c r="FE311">
        <f>100*SUMIF('12pxv'!$E$39:$E$492,$A311,'12pxv'!Q$39:Q$492)/sub_peso!FE311</f>
        <v>0</v>
      </c>
      <c r="FF311">
        <f>100*SUMIF('12pxv'!$E$39:$E$492,$A311,'12pxv'!R$39:R$492)/sub_peso!FF311</f>
        <v>0</v>
      </c>
      <c r="FG311">
        <f>100*SUMIF('12pxv'!$E$39:$E$492,$A311,'12pxv'!S$39:S$492)/sub_peso!FG311</f>
        <v>0</v>
      </c>
      <c r="FH311">
        <f>100*SUMIF('12pxv'!$E$39:$E$492,$A311,'12pxv'!T$39:T$492)/sub_peso!FH311</f>
        <v>0</v>
      </c>
      <c r="FI311">
        <f>100*SUMIF('12pxv'!$E$39:$E$492,$A311,'12pxv'!U$39:U$492)/sub_peso!FI311</f>
        <v>0</v>
      </c>
      <c r="FJ311">
        <f>100*SUMIF('12pxv'!$E$39:$E$492,$A311,'12pxv'!V$39:V$492)/sub_peso!FJ311</f>
        <v>0</v>
      </c>
      <c r="FK311">
        <f>100*SUMIF('12pxv'!$E$39:$E$492,$A311,'12pxv'!W$39:W$492)/sub_peso!FK311</f>
        <v>0</v>
      </c>
      <c r="FL311">
        <f>100*SUMIF('12pxv'!$E$39:$E$492,$A311,'12pxv'!X$39:X$492)/sub_peso!FL311</f>
        <v>0.46999999999999992</v>
      </c>
      <c r="FM311">
        <f>100*SUMIF('12pxv'!$E$39:$E$492,$A311,'12pxv'!Y$39:Y$492)/sub_peso!FM311</f>
        <v>1.19</v>
      </c>
      <c r="FN311">
        <f>100*SUMIF('12pxv'!$E$39:$E$492,$A311,'12pxv'!Z$39:Z$492)/sub_peso!FN311</f>
        <v>0</v>
      </c>
      <c r="FO311">
        <f>100*SUMIF('12pxv'!$E$39:$E$492,$A311,'12pxv'!AA$39:AA$492)/sub_peso!FO311</f>
        <v>0</v>
      </c>
      <c r="FP311">
        <f>100*SUMIF('12pxv'!$E$39:$E$492,$A311,'12pxv'!AB$39:AB$492)/sub_peso!FP311</f>
        <v>0</v>
      </c>
      <c r="FQ311">
        <f>100*SUMIF('12pxv'!$E$39:$E$492,$A311,'12pxv'!AC$39:AC$492)/sub_peso!FQ311</f>
        <v>0</v>
      </c>
      <c r="FR311">
        <f>100*SUMIF('12pxv'!$E$39:$E$492,$A311,'12pxv'!AD$39:AD$492)/sub_peso!FR311</f>
        <v>0</v>
      </c>
      <c r="FS311">
        <f>100*SUMIF('12pxv'!$E$39:$E$492,$A311,'12pxv'!AE$39:AE$492)/sub_peso!FS311</f>
        <v>0</v>
      </c>
      <c r="FT311">
        <f>100*SUMIF('12pxv'!$E$39:$E$492,$A311,'12pxv'!AF$39:AF$492)/sub_peso!FT311</f>
        <v>0</v>
      </c>
      <c r="FU311">
        <f>100*SUMIF('12pxv'!$E$39:$E$492,$A311,'12pxv'!AG$39:AG$492)/sub_peso!FU311</f>
        <v>0</v>
      </c>
      <c r="FV311">
        <f>100*SUMIF('12pxv'!$E$39:$E$492,$A311,'12pxv'!AH$39:AH$492)/sub_peso!FV311</f>
        <v>0</v>
      </c>
      <c r="FW311">
        <f>100*SUMIF('12pxv'!$E$39:$E$492,$A311,'12pxv'!AI$39:AI$492)/sub_peso!FW311</f>
        <v>0</v>
      </c>
      <c r="FX311">
        <f>100*SUMIF('12pxv'!$E$39:$E$492,$A311,'12pxv'!AJ$39:AJ$492)/sub_peso!FX311</f>
        <v>0.42</v>
      </c>
      <c r="FY311">
        <f>100*SUMIF('12pxv'!$E$39:$E$492,$A311,'12pxv'!AK$39:AK$492)/sub_peso!FY311</f>
        <v>3.8100000000000005</v>
      </c>
      <c r="FZ311">
        <f>100*SUMIF('12pxv'!$E$39:$E$492,$A311,'12pxv'!AL$39:AL$492)/sub_peso!FZ311</f>
        <v>2.2400000000000002</v>
      </c>
      <c r="GA311">
        <f>100*SUMIF('12pxv'!$E$39:$E$492,$A311,'12pxv'!AM$39:AM$492)/sub_peso!GA311</f>
        <v>0</v>
      </c>
      <c r="GB311">
        <f>100*SUMIF('12pxv'!$E$39:$E$492,$A311,'12pxv'!AN$39:AN$492)/sub_peso!GB311</f>
        <v>0</v>
      </c>
    </row>
    <row r="312" spans="1:184" x14ac:dyDescent="0.25">
      <c r="A312" s="60">
        <v>9101002</v>
      </c>
      <c r="B312" s="56" t="s">
        <v>315</v>
      </c>
      <c r="C312" s="129">
        <v>0</v>
      </c>
      <c r="D312" s="129">
        <v>-0.38999999999999996</v>
      </c>
      <c r="E312" s="129">
        <v>-0.09</v>
      </c>
      <c r="F312" s="129">
        <v>-0.27</v>
      </c>
      <c r="G312" s="129">
        <v>0</v>
      </c>
      <c r="H312" s="129">
        <v>2.0499999999999998</v>
      </c>
      <c r="I312" s="129">
        <v>-4.9999999999999996E-2</v>
      </c>
      <c r="J312" s="129">
        <v>0</v>
      </c>
      <c r="K312" s="129">
        <v>-0.43000000000000005</v>
      </c>
      <c r="L312" s="129">
        <v>-0.03</v>
      </c>
      <c r="M312" s="129">
        <v>3.08</v>
      </c>
      <c r="N312" s="129">
        <v>8.61</v>
      </c>
      <c r="O312" s="129">
        <v>0</v>
      </c>
      <c r="P312" s="129">
        <v>0</v>
      </c>
      <c r="Q312" s="129">
        <v>0</v>
      </c>
      <c r="R312" s="129">
        <v>0</v>
      </c>
      <c r="S312" s="129">
        <v>0</v>
      </c>
      <c r="T312" s="129">
        <v>0.34000000000000008</v>
      </c>
      <c r="U312" s="129">
        <v>0.12</v>
      </c>
      <c r="V312" s="129">
        <v>1.0000000000000002E-2</v>
      </c>
      <c r="W312" s="129">
        <v>0</v>
      </c>
      <c r="X312" s="129">
        <v>0</v>
      </c>
      <c r="Y312" s="129">
        <v>1.34</v>
      </c>
      <c r="Z312" s="129">
        <v>5.64</v>
      </c>
      <c r="AA312" s="129">
        <v>0</v>
      </c>
      <c r="AB312" s="129">
        <v>0</v>
      </c>
      <c r="AC312" s="129">
        <v>0</v>
      </c>
      <c r="AD312" s="129">
        <v>0</v>
      </c>
      <c r="AE312" s="129">
        <v>0</v>
      </c>
      <c r="AF312" s="129">
        <v>0.47</v>
      </c>
      <c r="AG312" s="129">
        <v>0.17</v>
      </c>
      <c r="AH312" s="129">
        <v>0</v>
      </c>
      <c r="AI312" s="129">
        <v>0</v>
      </c>
      <c r="AJ312" s="129">
        <v>0</v>
      </c>
      <c r="AK312" s="129">
        <v>0.25</v>
      </c>
      <c r="AL312" s="129">
        <v>10.54</v>
      </c>
      <c r="AM312" s="129">
        <v>0.3</v>
      </c>
      <c r="AN312" s="129">
        <v>0</v>
      </c>
      <c r="AO312" s="129">
        <v>0</v>
      </c>
      <c r="AP312" s="129">
        <v>0</v>
      </c>
      <c r="AQ312" s="129">
        <v>0</v>
      </c>
      <c r="AR312" s="129">
        <v>0.28000000000000003</v>
      </c>
      <c r="AS312" s="129">
        <v>3.45</v>
      </c>
      <c r="AT312" s="129">
        <v>1.7800000000000002</v>
      </c>
      <c r="AU312" s="129">
        <v>0</v>
      </c>
      <c r="AV312" s="129">
        <v>0</v>
      </c>
      <c r="AW312" s="129">
        <v>0</v>
      </c>
      <c r="AX312" s="129">
        <v>9.0299999999999976</v>
      </c>
      <c r="AY312" s="129">
        <v>1.37</v>
      </c>
      <c r="AZ312" s="129">
        <v>2.4499999999999997</v>
      </c>
      <c r="BA312" s="129">
        <v>-0.39</v>
      </c>
      <c r="BB312" s="129">
        <v>0</v>
      </c>
      <c r="BC312" s="129">
        <v>0</v>
      </c>
      <c r="BD312" s="129">
        <v>0.11</v>
      </c>
      <c r="BE312" s="129">
        <v>0.91</v>
      </c>
      <c r="BF312" s="129">
        <v>0.68</v>
      </c>
      <c r="BG312" s="129">
        <v>0</v>
      </c>
      <c r="BH312" s="129">
        <v>0</v>
      </c>
      <c r="BI312" s="129">
        <v>0</v>
      </c>
      <c r="BJ312" s="129">
        <v>4.88</v>
      </c>
      <c r="BK312" s="129">
        <v>0.62</v>
      </c>
      <c r="BL312" s="129">
        <v>3.13</v>
      </c>
      <c r="BM312" s="129">
        <v>0.56999999999999995</v>
      </c>
      <c r="BN312" s="129">
        <v>2.66</v>
      </c>
      <c r="BO312" s="129">
        <v>0.42</v>
      </c>
      <c r="BP312" s="129">
        <v>0</v>
      </c>
      <c r="BQ312" s="129">
        <v>0</v>
      </c>
      <c r="BR312" s="129">
        <v>0</v>
      </c>
      <c r="BS312" s="129">
        <v>0.69</v>
      </c>
      <c r="BT312" s="129">
        <v>-0.22000000000000003</v>
      </c>
      <c r="BU312" s="129">
        <v>0.73</v>
      </c>
      <c r="BV312" s="129">
        <v>4.21</v>
      </c>
      <c r="BW312" s="129">
        <v>1.1499999999999999</v>
      </c>
      <c r="BX312" s="129">
        <v>0</v>
      </c>
      <c r="BY312" s="129">
        <v>0</v>
      </c>
      <c r="BZ312" s="129">
        <v>0</v>
      </c>
      <c r="CA312" s="129">
        <v>0</v>
      </c>
      <c r="CB312" s="129">
        <v>-0.02</v>
      </c>
      <c r="CC312" s="129">
        <v>0</v>
      </c>
      <c r="CD312" s="129">
        <v>0</v>
      </c>
      <c r="CE312" s="129">
        <v>0</v>
      </c>
      <c r="CF312" s="129">
        <v>0</v>
      </c>
      <c r="CG312" s="129">
        <v>0</v>
      </c>
      <c r="CH312" s="129">
        <v>-0.27</v>
      </c>
      <c r="CI312" s="129">
        <v>-0.54</v>
      </c>
      <c r="CJ312" s="129">
        <v>0</v>
      </c>
      <c r="CK312" s="129">
        <v>0</v>
      </c>
      <c r="CL312" s="129">
        <v>0</v>
      </c>
      <c r="CM312" s="129">
        <v>0</v>
      </c>
      <c r="CN312" s="129">
        <v>0</v>
      </c>
      <c r="CO312" s="129">
        <v>-0.48</v>
      </c>
      <c r="CP312" s="129">
        <v>-0.03</v>
      </c>
      <c r="CQ312" s="129">
        <v>0</v>
      </c>
      <c r="CR312" s="129">
        <v>0</v>
      </c>
      <c r="CS312" s="129">
        <v>0</v>
      </c>
      <c r="CT312" s="129">
        <v>0.6</v>
      </c>
      <c r="CU312" s="129">
        <v>1.1400000000000001</v>
      </c>
      <c r="CV312" s="129">
        <v>-1.01</v>
      </c>
      <c r="CW312" s="129">
        <v>0.10999999999999999</v>
      </c>
      <c r="CX312" s="129">
        <v>0.02</v>
      </c>
      <c r="CY312" s="129">
        <v>0</v>
      </c>
      <c r="CZ312" s="129">
        <v>0</v>
      </c>
      <c r="DA312" s="129">
        <v>0.35</v>
      </c>
      <c r="DB312" s="129">
        <v>0</v>
      </c>
      <c r="DC312" s="129">
        <v>0</v>
      </c>
      <c r="DD312" s="129">
        <v>0</v>
      </c>
      <c r="DE312" s="129">
        <v>0</v>
      </c>
      <c r="DF312" s="129">
        <v>0.62</v>
      </c>
      <c r="DG312" s="129">
        <v>2.27</v>
      </c>
      <c r="DH312" s="129">
        <v>0</v>
      </c>
      <c r="DI312" s="129">
        <v>0.32</v>
      </c>
      <c r="DJ312" s="129">
        <v>0.04</v>
      </c>
      <c r="DK312" s="129">
        <v>0</v>
      </c>
      <c r="DL312" s="129">
        <v>0</v>
      </c>
      <c r="DM312" s="129">
        <v>0</v>
      </c>
      <c r="DN312" s="129">
        <v>0</v>
      </c>
      <c r="DO312" s="129">
        <v>0</v>
      </c>
      <c r="DP312" s="129">
        <v>0</v>
      </c>
      <c r="DQ312" s="129">
        <v>0</v>
      </c>
      <c r="DR312" s="129">
        <v>0</v>
      </c>
      <c r="DS312" s="129">
        <v>0</v>
      </c>
      <c r="DT312" s="129">
        <v>0.32</v>
      </c>
      <c r="DU312" s="129">
        <v>0.50000000000000011</v>
      </c>
      <c r="DV312" s="129">
        <v>7.0000000000000021E-2</v>
      </c>
      <c r="DW312" s="129">
        <v>0.02</v>
      </c>
      <c r="DX312" s="129">
        <v>0</v>
      </c>
      <c r="DY312" s="129">
        <v>0.03</v>
      </c>
      <c r="DZ312" s="129">
        <v>5.000000000000001E-2</v>
      </c>
      <c r="EA312" s="129">
        <v>0.01</v>
      </c>
      <c r="EB312" s="129">
        <v>0</v>
      </c>
      <c r="EC312" s="129">
        <v>0</v>
      </c>
      <c r="ED312" s="129">
        <v>0</v>
      </c>
      <c r="EE312" s="129">
        <v>0</v>
      </c>
      <c r="EF312" s="129">
        <v>0</v>
      </c>
      <c r="EG312" s="129">
        <v>0.23</v>
      </c>
      <c r="EH312" s="129">
        <v>0.39</v>
      </c>
      <c r="EI312" s="129">
        <v>0.11</v>
      </c>
      <c r="EJ312" s="129">
        <v>1.9999999999999997E-2</v>
      </c>
      <c r="EK312" s="129">
        <v>0</v>
      </c>
      <c r="EL312" s="129">
        <v>0</v>
      </c>
      <c r="EM312" s="129">
        <v>0</v>
      </c>
      <c r="EN312" s="129">
        <v>0</v>
      </c>
      <c r="EO312" s="129">
        <v>0</v>
      </c>
      <c r="EP312" s="129">
        <v>0</v>
      </c>
      <c r="EQ312" s="129">
        <v>0</v>
      </c>
      <c r="ER312" s="129">
        <v>0</v>
      </c>
      <c r="ES312" s="129">
        <v>0</v>
      </c>
      <c r="ET312" s="129">
        <v>0</v>
      </c>
      <c r="EU312" s="129">
        <v>0.22</v>
      </c>
      <c r="EV312">
        <f>100*SUMIF('12pxv'!$E$39:$E$492,$A312,'12pxv'!H$39:H$492)/sub_peso!EV312</f>
        <v>0.84</v>
      </c>
      <c r="EW312">
        <f>100*SUMIF('12pxv'!$E$39:$E$492,$A312,'12pxv'!I$39:I$492)/sub_peso!EW312</f>
        <v>-0.52</v>
      </c>
      <c r="EX312">
        <f>100*SUMIF('12pxv'!$E$39:$E$492,$A312,'12pxv'!J$39:J$492)/sub_peso!EX312</f>
        <v>-1.07</v>
      </c>
      <c r="EY312">
        <f>100*SUMIF('12pxv'!$E$39:$E$492,$A312,'12pxv'!K$39:K$492)/sub_peso!EY312</f>
        <v>0.56999999999999995</v>
      </c>
      <c r="EZ312">
        <f>100*SUMIF('12pxv'!$E$39:$E$492,$A312,'12pxv'!L$39:L$492)/sub_peso!EZ312</f>
        <v>-1.3999999999999997</v>
      </c>
      <c r="FA312">
        <f>100*SUMIF('12pxv'!$E$39:$E$492,$A312,'12pxv'!M$39:M$492)/sub_peso!FA312</f>
        <v>0</v>
      </c>
      <c r="FB312">
        <f>100*SUMIF('12pxv'!$E$39:$E$492,$A312,'12pxv'!N$39:N$492)/sub_peso!FB312</f>
        <v>0</v>
      </c>
      <c r="FC312">
        <f>100*SUMIF('12pxv'!$E$39:$E$492,$A312,'12pxv'!O$39:O$492)/sub_peso!FC312</f>
        <v>0</v>
      </c>
      <c r="FD312">
        <f>100*SUMIF('12pxv'!$E$39:$E$492,$A312,'12pxv'!P$39:P$492)/sub_peso!FD312</f>
        <v>0</v>
      </c>
      <c r="FE312">
        <f>100*SUMIF('12pxv'!$E$39:$E$492,$A312,'12pxv'!Q$39:Q$492)/sub_peso!FE312</f>
        <v>0</v>
      </c>
      <c r="FF312">
        <f>100*SUMIF('12pxv'!$E$39:$E$492,$A312,'12pxv'!R$39:R$492)/sub_peso!FF312</f>
        <v>0</v>
      </c>
      <c r="FG312">
        <f>100*SUMIF('12pxv'!$E$39:$E$492,$A312,'12pxv'!S$39:S$492)/sub_peso!FG312</f>
        <v>0</v>
      </c>
      <c r="FH312">
        <f>100*SUMIF('12pxv'!$E$39:$E$492,$A312,'12pxv'!T$39:T$492)/sub_peso!FH312</f>
        <v>0</v>
      </c>
      <c r="FI312">
        <f>100*SUMIF('12pxv'!$E$39:$E$492,$A312,'12pxv'!U$39:U$492)/sub_peso!FI312</f>
        <v>0.34000000000000008</v>
      </c>
      <c r="FJ312">
        <f>100*SUMIF('12pxv'!$E$39:$E$492,$A312,'12pxv'!V$39:V$492)/sub_peso!FJ312</f>
        <v>0.15</v>
      </c>
      <c r="FK312">
        <f>100*SUMIF('12pxv'!$E$39:$E$492,$A312,'12pxv'!W$39:W$492)/sub_peso!FK312</f>
        <v>-1.06</v>
      </c>
      <c r="FL312">
        <f>100*SUMIF('12pxv'!$E$39:$E$492,$A312,'12pxv'!X$39:X$492)/sub_peso!FL312</f>
        <v>-0.37</v>
      </c>
      <c r="FM312">
        <f>100*SUMIF('12pxv'!$E$39:$E$492,$A312,'12pxv'!Y$39:Y$492)/sub_peso!FM312</f>
        <v>0</v>
      </c>
      <c r="FN312">
        <f>100*SUMIF('12pxv'!$E$39:$E$492,$A312,'12pxv'!Z$39:Z$492)/sub_peso!FN312</f>
        <v>0</v>
      </c>
      <c r="FO312">
        <f>100*SUMIF('12pxv'!$E$39:$E$492,$A312,'12pxv'!AA$39:AA$492)/sub_peso!FO312</f>
        <v>0</v>
      </c>
      <c r="FP312">
        <f>100*SUMIF('12pxv'!$E$39:$E$492,$A312,'12pxv'!AB$39:AB$492)/sub_peso!FP312</f>
        <v>0</v>
      </c>
      <c r="FQ312">
        <f>100*SUMIF('12pxv'!$E$39:$E$492,$A312,'12pxv'!AC$39:AC$492)/sub_peso!FQ312</f>
        <v>0</v>
      </c>
      <c r="FR312">
        <f>100*SUMIF('12pxv'!$E$39:$E$492,$A312,'12pxv'!AD$39:AD$492)/sub_peso!FR312</f>
        <v>0</v>
      </c>
      <c r="FS312">
        <f>100*SUMIF('12pxv'!$E$39:$E$492,$A312,'12pxv'!AE$39:AE$492)/sub_peso!FS312</f>
        <v>0</v>
      </c>
      <c r="FT312">
        <f>100*SUMIF('12pxv'!$E$39:$E$492,$A312,'12pxv'!AF$39:AF$492)/sub_peso!FT312</f>
        <v>0</v>
      </c>
      <c r="FU312">
        <f>100*SUMIF('12pxv'!$E$39:$E$492,$A312,'12pxv'!AG$39:AG$492)/sub_peso!FU312</f>
        <v>0</v>
      </c>
      <c r="FV312">
        <f>100*SUMIF('12pxv'!$E$39:$E$492,$A312,'12pxv'!AH$39:AH$492)/sub_peso!FV312</f>
        <v>-4.4400000000000004</v>
      </c>
      <c r="FW312">
        <f>100*SUMIF('12pxv'!$E$39:$E$492,$A312,'12pxv'!AI$39:AI$492)/sub_peso!FW312</f>
        <v>0.22</v>
      </c>
      <c r="FX312">
        <f>100*SUMIF('12pxv'!$E$39:$E$492,$A312,'12pxv'!AJ$39:AJ$492)/sub_peso!FX312</f>
        <v>0.41</v>
      </c>
      <c r="FY312">
        <f>100*SUMIF('12pxv'!$E$39:$E$492,$A312,'12pxv'!AK$39:AK$492)/sub_peso!FY312</f>
        <v>0</v>
      </c>
      <c r="FZ312">
        <f>100*SUMIF('12pxv'!$E$39:$E$492,$A312,'12pxv'!AL$39:AL$492)/sub_peso!FZ312</f>
        <v>-2.91</v>
      </c>
      <c r="GA312">
        <f>100*SUMIF('12pxv'!$E$39:$E$492,$A312,'12pxv'!AM$39:AM$492)/sub_peso!GA312</f>
        <v>0</v>
      </c>
      <c r="GB312">
        <f>100*SUMIF('12pxv'!$E$39:$E$492,$A312,'12pxv'!AN$39:AN$492)/sub_peso!GB312</f>
        <v>0.24</v>
      </c>
    </row>
    <row r="313" spans="1:184" x14ac:dyDescent="0.25">
      <c r="A313" s="60">
        <v>9101003</v>
      </c>
      <c r="B313" s="56" t="s">
        <v>316</v>
      </c>
      <c r="C313" s="129">
        <v>0.06</v>
      </c>
      <c r="D313" s="129">
        <v>2.04</v>
      </c>
      <c r="E313" s="129">
        <v>-0.23</v>
      </c>
      <c r="F313" s="129">
        <v>0.2</v>
      </c>
      <c r="G313" s="129">
        <v>-0.39999999999999997</v>
      </c>
      <c r="H313" s="129">
        <v>0.26</v>
      </c>
      <c r="I313" s="129">
        <v>0.04</v>
      </c>
      <c r="J313" s="129">
        <v>0.10999999999999999</v>
      </c>
      <c r="K313" s="129">
        <v>0.09</v>
      </c>
      <c r="L313" s="129">
        <v>0.08</v>
      </c>
      <c r="M313" s="129">
        <v>0.96000000000000008</v>
      </c>
      <c r="N313" s="129">
        <v>5.17</v>
      </c>
      <c r="O313" s="129">
        <v>-0.8</v>
      </c>
      <c r="P313" s="129">
        <v>1.56</v>
      </c>
      <c r="Q313" s="129">
        <v>0.37999999999999995</v>
      </c>
      <c r="R313" s="129">
        <v>0.49</v>
      </c>
      <c r="S313" s="129">
        <v>0.52</v>
      </c>
      <c r="T313" s="129">
        <v>-0.01</v>
      </c>
      <c r="U313" s="129">
        <v>0.15</v>
      </c>
      <c r="V313" s="129">
        <v>0.69</v>
      </c>
      <c r="W313" s="129">
        <v>-0.23</v>
      </c>
      <c r="X313" s="129">
        <v>0.67000000000000015</v>
      </c>
      <c r="Y313" s="129">
        <v>0.63</v>
      </c>
      <c r="Z313" s="129">
        <v>5.05</v>
      </c>
      <c r="AA313" s="129">
        <v>0.39999999999999997</v>
      </c>
      <c r="AB313" s="129">
        <v>-0.51</v>
      </c>
      <c r="AC313" s="129">
        <v>0.62</v>
      </c>
      <c r="AD313" s="129">
        <v>-0.1</v>
      </c>
      <c r="AE313" s="129">
        <v>0</v>
      </c>
      <c r="AF313" s="129">
        <v>0.21999999999999997</v>
      </c>
      <c r="AG313" s="129">
        <v>-0.24</v>
      </c>
      <c r="AH313" s="129">
        <v>0.26</v>
      </c>
      <c r="AI313" s="129">
        <v>9.0000000000000011E-2</v>
      </c>
      <c r="AJ313" s="129">
        <v>6.0000000000000005E-2</v>
      </c>
      <c r="AK313" s="129">
        <v>0.03</v>
      </c>
      <c r="AL313" s="129">
        <v>6.15</v>
      </c>
      <c r="AM313" s="129">
        <v>2.41</v>
      </c>
      <c r="AN313" s="129">
        <v>-0.3</v>
      </c>
      <c r="AO313" s="129">
        <v>0.32</v>
      </c>
      <c r="AP313" s="129">
        <v>-0.26</v>
      </c>
      <c r="AQ313" s="129">
        <v>0.08</v>
      </c>
      <c r="AR313" s="129">
        <v>0.53</v>
      </c>
      <c r="AS313" s="129">
        <v>1.74</v>
      </c>
      <c r="AT313" s="129">
        <v>-0.97999999999999987</v>
      </c>
      <c r="AU313" s="129">
        <v>0.79999999999999993</v>
      </c>
      <c r="AV313" s="129">
        <v>-0.71</v>
      </c>
      <c r="AW313" s="129">
        <v>5.9999999999999991E-2</v>
      </c>
      <c r="AX313" s="129">
        <v>10.73</v>
      </c>
      <c r="AY313" s="129">
        <v>2.42</v>
      </c>
      <c r="AZ313" s="129">
        <v>1.34</v>
      </c>
      <c r="BA313" s="129">
        <v>-0.73</v>
      </c>
      <c r="BB313" s="129">
        <v>0.66</v>
      </c>
      <c r="BC313" s="129">
        <v>1.2999999999999998</v>
      </c>
      <c r="BD313" s="129">
        <v>0.42</v>
      </c>
      <c r="BE313" s="129">
        <v>-0.17</v>
      </c>
      <c r="BF313" s="129">
        <v>0.67</v>
      </c>
      <c r="BG313" s="129">
        <v>-0.64</v>
      </c>
      <c r="BH313" s="129">
        <v>-0.03</v>
      </c>
      <c r="BI313" s="129">
        <v>-0.7</v>
      </c>
      <c r="BJ313" s="129">
        <v>4.46</v>
      </c>
      <c r="BK313" s="129">
        <v>1.4099999999999997</v>
      </c>
      <c r="BL313" s="129">
        <v>0.79</v>
      </c>
      <c r="BM313" s="129">
        <v>1.4</v>
      </c>
      <c r="BN313" s="129">
        <v>0.54</v>
      </c>
      <c r="BO313" s="129">
        <v>1.06</v>
      </c>
      <c r="BP313" s="129">
        <v>0.73</v>
      </c>
      <c r="BQ313" s="129">
        <v>-0.13</v>
      </c>
      <c r="BR313" s="129">
        <v>0.42</v>
      </c>
      <c r="BS313" s="129">
        <v>-0.53</v>
      </c>
      <c r="BT313" s="129">
        <v>0.46999999999999992</v>
      </c>
      <c r="BU313" s="129">
        <v>0.54</v>
      </c>
      <c r="BV313" s="129">
        <v>2.6</v>
      </c>
      <c r="BW313" s="129">
        <v>1.8900000000000001</v>
      </c>
      <c r="BX313" s="129">
        <v>0.05</v>
      </c>
      <c r="BY313" s="129">
        <v>0.09</v>
      </c>
      <c r="BZ313" s="129">
        <v>-1.08</v>
      </c>
      <c r="CA313" s="129">
        <v>0.67000000000000015</v>
      </c>
      <c r="CB313" s="129">
        <v>0.62</v>
      </c>
      <c r="CC313" s="129">
        <v>0.56999999999999995</v>
      </c>
      <c r="CD313" s="129">
        <v>0.03</v>
      </c>
      <c r="CE313" s="129">
        <v>-0.19</v>
      </c>
      <c r="CF313" s="129">
        <v>0.63</v>
      </c>
      <c r="CG313" s="129">
        <v>-0.03</v>
      </c>
      <c r="CH313" s="129">
        <v>0.18</v>
      </c>
      <c r="CI313" s="129">
        <v>0.02</v>
      </c>
      <c r="CJ313" s="129">
        <v>0.14000000000000001</v>
      </c>
      <c r="CK313" s="129">
        <v>7.0000000000000007E-2</v>
      </c>
      <c r="CL313" s="129">
        <v>0.04</v>
      </c>
      <c r="CM313" s="129">
        <v>7.0000000000000007E-2</v>
      </c>
      <c r="CN313" s="129">
        <v>0.08</v>
      </c>
      <c r="CO313" s="129">
        <v>-0.05</v>
      </c>
      <c r="CP313" s="129">
        <v>-3.0000000000000002E-2</v>
      </c>
      <c r="CQ313" s="129">
        <v>0.20999999999999996</v>
      </c>
      <c r="CR313" s="129">
        <v>0.17</v>
      </c>
      <c r="CS313" s="129">
        <v>-0.64</v>
      </c>
      <c r="CT313" s="129">
        <v>0.34</v>
      </c>
      <c r="CU313" s="129">
        <v>0.77</v>
      </c>
      <c r="CV313" s="129">
        <v>0.08</v>
      </c>
      <c r="CW313" s="129">
        <v>0.56999999999999995</v>
      </c>
      <c r="CX313" s="129">
        <v>0</v>
      </c>
      <c r="CY313" s="129">
        <v>-0.13</v>
      </c>
      <c r="CZ313" s="129">
        <v>-0.02</v>
      </c>
      <c r="DA313" s="129">
        <v>0.44</v>
      </c>
      <c r="DB313" s="129">
        <v>-0.09</v>
      </c>
      <c r="DC313" s="129">
        <v>0.01</v>
      </c>
      <c r="DD313" s="129">
        <v>-0.23</v>
      </c>
      <c r="DE313" s="129">
        <v>-0.26</v>
      </c>
      <c r="DF313" s="129">
        <v>-0.04</v>
      </c>
      <c r="DG313" s="129">
        <v>5.9999999999999991E-2</v>
      </c>
      <c r="DH313" s="129">
        <v>0.39</v>
      </c>
      <c r="DI313" s="129">
        <v>0.45</v>
      </c>
      <c r="DJ313" s="129">
        <v>0.69</v>
      </c>
      <c r="DK313" s="129">
        <v>0.57999999999999996</v>
      </c>
      <c r="DL313" s="129">
        <v>0.42</v>
      </c>
      <c r="DM313" s="129">
        <v>-0.12</v>
      </c>
      <c r="DN313" s="129">
        <v>0.28000000000000008</v>
      </c>
      <c r="DO313" s="129">
        <v>0.4</v>
      </c>
      <c r="DP313" s="129">
        <v>-0.28999999999999998</v>
      </c>
      <c r="DQ313" s="129">
        <v>-0.08</v>
      </c>
      <c r="DR313" s="129">
        <v>0.3</v>
      </c>
      <c r="DS313" s="129">
        <v>0.41</v>
      </c>
      <c r="DT313" s="129">
        <v>0.39</v>
      </c>
      <c r="DU313" s="129">
        <v>-0.36</v>
      </c>
      <c r="DV313" s="129">
        <v>0.97</v>
      </c>
      <c r="DW313" s="129">
        <v>-0.15</v>
      </c>
      <c r="DX313" s="129">
        <v>-0.51</v>
      </c>
      <c r="DY313" s="129">
        <v>0.1</v>
      </c>
      <c r="DZ313" s="129">
        <v>0.7</v>
      </c>
      <c r="EA313" s="129">
        <v>0.22</v>
      </c>
      <c r="EB313" s="129">
        <v>-0.15</v>
      </c>
      <c r="EC313" s="129">
        <v>0.59</v>
      </c>
      <c r="ED313" s="129">
        <v>0.2</v>
      </c>
      <c r="EE313" s="129">
        <v>-0.18999999999999997</v>
      </c>
      <c r="EF313" s="129">
        <v>0.32</v>
      </c>
      <c r="EG313" s="129">
        <v>-0.19000000000000003</v>
      </c>
      <c r="EH313" s="129">
        <v>1.46</v>
      </c>
      <c r="EI313" s="129">
        <v>-0.16</v>
      </c>
      <c r="EJ313" s="129">
        <v>0.43</v>
      </c>
      <c r="EK313" s="129">
        <v>-0.13</v>
      </c>
      <c r="EL313" s="129">
        <v>0.30999999999999994</v>
      </c>
      <c r="EM313" s="129">
        <v>1.0000000000000002E-2</v>
      </c>
      <c r="EN313" s="129">
        <v>0.47000000000000003</v>
      </c>
      <c r="EO313" s="129">
        <v>-0.49999999999999994</v>
      </c>
      <c r="EP313" s="129">
        <v>0.34</v>
      </c>
      <c r="EQ313" s="129">
        <v>0.31</v>
      </c>
      <c r="ER313" s="129">
        <v>7.0000000000000007E-2</v>
      </c>
      <c r="ES313" s="129">
        <v>0.32</v>
      </c>
      <c r="ET313" s="129">
        <v>-0.12</v>
      </c>
      <c r="EU313" s="129">
        <v>-0.34</v>
      </c>
      <c r="EV313">
        <f>100*SUMIF('12pxv'!$E$39:$E$492,$A313,'12pxv'!H$39:H$492)/sub_peso!EV313</f>
        <v>0.71</v>
      </c>
      <c r="EW313">
        <f>100*SUMIF('12pxv'!$E$39:$E$492,$A313,'12pxv'!I$39:I$492)/sub_peso!EW313</f>
        <v>0.36</v>
      </c>
      <c r="EX313">
        <f>100*SUMIF('12pxv'!$E$39:$E$492,$A313,'12pxv'!J$39:J$492)/sub_peso!EX313</f>
        <v>-0.54</v>
      </c>
      <c r="EY313">
        <f>100*SUMIF('12pxv'!$E$39:$E$492,$A313,'12pxv'!K$39:K$492)/sub_peso!EY313</f>
        <v>-0.03</v>
      </c>
      <c r="EZ313">
        <f>100*SUMIF('12pxv'!$E$39:$E$492,$A313,'12pxv'!L$39:L$492)/sub_peso!EZ313</f>
        <v>0.64</v>
      </c>
      <c r="FA313">
        <f>100*SUMIF('12pxv'!$E$39:$E$492,$A313,'12pxv'!M$39:M$492)/sub_peso!FA313</f>
        <v>0.06</v>
      </c>
      <c r="FB313">
        <f>100*SUMIF('12pxv'!$E$39:$E$492,$A313,'12pxv'!N$39:N$492)/sub_peso!FB313</f>
        <v>0.69</v>
      </c>
      <c r="FC313">
        <f>100*SUMIF('12pxv'!$E$39:$E$492,$A313,'12pxv'!O$39:O$492)/sub_peso!FC313</f>
        <v>0.50000000000000011</v>
      </c>
      <c r="FD313">
        <f>100*SUMIF('12pxv'!$E$39:$E$492,$A313,'12pxv'!P$39:P$492)/sub_peso!FD313</f>
        <v>0.22999999999999998</v>
      </c>
      <c r="FE313">
        <f>100*SUMIF('12pxv'!$E$39:$E$492,$A313,'12pxv'!Q$39:Q$492)/sub_peso!FE313</f>
        <v>-0.12</v>
      </c>
      <c r="FF313">
        <f>100*SUMIF('12pxv'!$E$39:$E$492,$A313,'12pxv'!R$39:R$492)/sub_peso!FF313</f>
        <v>0.34</v>
      </c>
      <c r="FG313">
        <f>100*SUMIF('12pxv'!$E$39:$E$492,$A313,'12pxv'!S$39:S$492)/sub_peso!FG313</f>
        <v>0.02</v>
      </c>
      <c r="FH313">
        <f>100*SUMIF('12pxv'!$E$39:$E$492,$A313,'12pxv'!T$39:T$492)/sub_peso!FH313</f>
        <v>-1.34</v>
      </c>
      <c r="FI313">
        <f>100*SUMIF('12pxv'!$E$39:$E$492,$A313,'12pxv'!U$39:U$492)/sub_peso!FI313</f>
        <v>0.21</v>
      </c>
      <c r="FJ313">
        <f>100*SUMIF('12pxv'!$E$39:$E$492,$A313,'12pxv'!V$39:V$492)/sub_peso!FJ313</f>
        <v>-0.08</v>
      </c>
      <c r="FK313">
        <f>100*SUMIF('12pxv'!$E$39:$E$492,$A313,'12pxv'!W$39:W$492)/sub_peso!FK313</f>
        <v>0.71</v>
      </c>
      <c r="FL313">
        <f>100*SUMIF('12pxv'!$E$39:$E$492,$A313,'12pxv'!X$39:X$492)/sub_peso!FL313</f>
        <v>0.03</v>
      </c>
      <c r="FM313">
        <f>100*SUMIF('12pxv'!$E$39:$E$492,$A313,'12pxv'!Y$39:Y$492)/sub_peso!FM313</f>
        <v>0.9</v>
      </c>
      <c r="FN313">
        <f>100*SUMIF('12pxv'!$E$39:$E$492,$A313,'12pxv'!Z$39:Z$492)/sub_peso!FN313</f>
        <v>0.43</v>
      </c>
      <c r="FO313">
        <f>100*SUMIF('12pxv'!$E$39:$E$492,$A313,'12pxv'!AA$39:AA$492)/sub_peso!FO313</f>
        <v>1.07</v>
      </c>
      <c r="FP313">
        <f>100*SUMIF('12pxv'!$E$39:$E$492,$A313,'12pxv'!AB$39:AB$492)/sub_peso!FP313</f>
        <v>0.11000000000000003</v>
      </c>
      <c r="FQ313">
        <f>100*SUMIF('12pxv'!$E$39:$E$492,$A313,'12pxv'!AC$39:AC$492)/sub_peso!FQ313</f>
        <v>-0.03</v>
      </c>
      <c r="FR313">
        <f>100*SUMIF('12pxv'!$E$39:$E$492,$A313,'12pxv'!AD$39:AD$492)/sub_peso!FR313</f>
        <v>0.16</v>
      </c>
      <c r="FS313">
        <f>100*SUMIF('12pxv'!$E$39:$E$492,$A313,'12pxv'!AE$39:AE$492)/sub_peso!FS313</f>
        <v>0.17</v>
      </c>
      <c r="FT313">
        <f>100*SUMIF('12pxv'!$E$39:$E$492,$A313,'12pxv'!AF$39:AF$492)/sub_peso!FT313</f>
        <v>0.55000000000000004</v>
      </c>
      <c r="FU313">
        <f>100*SUMIF('12pxv'!$E$39:$E$492,$A313,'12pxv'!AG$39:AG$492)/sub_peso!FU313</f>
        <v>-0.44</v>
      </c>
      <c r="FV313">
        <f>100*SUMIF('12pxv'!$E$39:$E$492,$A313,'12pxv'!AH$39:AH$492)/sub_peso!FV313</f>
        <v>0.05</v>
      </c>
      <c r="FW313">
        <f>100*SUMIF('12pxv'!$E$39:$E$492,$A313,'12pxv'!AI$39:AI$492)/sub_peso!FW313</f>
        <v>-0.23000000000000004</v>
      </c>
      <c r="FX313">
        <f>100*SUMIF('12pxv'!$E$39:$E$492,$A313,'12pxv'!AJ$39:AJ$492)/sub_peso!FX313</f>
        <v>0.6</v>
      </c>
      <c r="FY313">
        <f>100*SUMIF('12pxv'!$E$39:$E$492,$A313,'12pxv'!AK$39:AK$492)/sub_peso!FY313</f>
        <v>0.36</v>
      </c>
      <c r="FZ313">
        <f>100*SUMIF('12pxv'!$E$39:$E$492,$A313,'12pxv'!AL$39:AL$492)/sub_peso!FZ313</f>
        <v>0.83</v>
      </c>
      <c r="GA313">
        <f>100*SUMIF('12pxv'!$E$39:$E$492,$A313,'12pxv'!AM$39:AM$492)/sub_peso!GA313</f>
        <v>1.02</v>
      </c>
      <c r="GB313">
        <f>100*SUMIF('12pxv'!$E$39:$E$492,$A313,'12pxv'!AN$39:AN$492)/sub_peso!GB313</f>
        <v>-0.87</v>
      </c>
    </row>
    <row r="314" spans="1:184" x14ac:dyDescent="0.25">
      <c r="A314" s="60">
        <v>9101008</v>
      </c>
      <c r="B314" s="56" t="s">
        <v>317</v>
      </c>
      <c r="C314" s="129">
        <v>0</v>
      </c>
      <c r="D314" s="129">
        <v>0</v>
      </c>
      <c r="E314" s="129">
        <v>0.34</v>
      </c>
      <c r="F314" s="129">
        <v>1.78</v>
      </c>
      <c r="G314" s="129">
        <v>0.26</v>
      </c>
      <c r="H314" s="129">
        <v>0.3</v>
      </c>
      <c r="I314" s="129">
        <v>0.86</v>
      </c>
      <c r="J314" s="129">
        <v>0.95</v>
      </c>
      <c r="K314" s="129">
        <v>0.01</v>
      </c>
      <c r="L314" s="129">
        <v>0.46</v>
      </c>
      <c r="M314" s="129">
        <v>-0.05</v>
      </c>
      <c r="N314" s="129">
        <v>0.03</v>
      </c>
      <c r="O314" s="129">
        <v>0.04</v>
      </c>
      <c r="P314" s="129">
        <v>1.8100000000000003</v>
      </c>
      <c r="Q314" s="129">
        <v>0</v>
      </c>
      <c r="R314" s="129">
        <v>1.06</v>
      </c>
      <c r="S314" s="129">
        <v>0.4</v>
      </c>
      <c r="T314" s="129">
        <v>0.28000000000000003</v>
      </c>
      <c r="U314" s="129">
        <v>0.54</v>
      </c>
      <c r="V314" s="129">
        <v>0.49</v>
      </c>
      <c r="W314" s="129">
        <v>0.11</v>
      </c>
      <c r="X314" s="129">
        <v>0</v>
      </c>
      <c r="Y314" s="129">
        <v>-0.20999999999999996</v>
      </c>
      <c r="Z314" s="129">
        <v>0.33</v>
      </c>
      <c r="AA314" s="129">
        <v>2.5299999999999998</v>
      </c>
      <c r="AB314" s="129">
        <v>-1.77</v>
      </c>
      <c r="AC314" s="129">
        <v>0.17</v>
      </c>
      <c r="AD314" s="129">
        <v>0.50000000000000011</v>
      </c>
      <c r="AE314" s="129">
        <v>-0.72</v>
      </c>
      <c r="AF314" s="129">
        <v>0.14000000000000001</v>
      </c>
      <c r="AG314" s="129">
        <v>3.73</v>
      </c>
      <c r="AH314" s="129">
        <v>0</v>
      </c>
      <c r="AI314" s="129">
        <v>0.17</v>
      </c>
      <c r="AJ314" s="129">
        <v>0</v>
      </c>
      <c r="AK314" s="129">
        <v>0.01</v>
      </c>
      <c r="AL314" s="129">
        <v>0</v>
      </c>
      <c r="AM314" s="129">
        <v>0.08</v>
      </c>
      <c r="AN314" s="129">
        <v>0.71</v>
      </c>
      <c r="AO314" s="129">
        <v>0.57999999999999996</v>
      </c>
      <c r="AP314" s="129">
        <v>0.35</v>
      </c>
      <c r="AQ314" s="129">
        <v>0.19</v>
      </c>
      <c r="AR314" s="129">
        <v>0.22</v>
      </c>
      <c r="AS314" s="129">
        <v>1.8000000000000003</v>
      </c>
      <c r="AT314" s="129">
        <v>1.26</v>
      </c>
      <c r="AU314" s="129">
        <v>1.9400000000000002</v>
      </c>
      <c r="AV314" s="129">
        <v>0.83</v>
      </c>
      <c r="AW314" s="129">
        <v>2.9</v>
      </c>
      <c r="AX314" s="129">
        <v>1.05</v>
      </c>
      <c r="AY314" s="129">
        <v>1.45</v>
      </c>
      <c r="AZ314" s="129">
        <v>0.13</v>
      </c>
      <c r="BA314" s="129">
        <v>4.5</v>
      </c>
      <c r="BB314" s="129">
        <v>0</v>
      </c>
      <c r="BC314" s="129">
        <v>0</v>
      </c>
      <c r="BD314" s="129">
        <v>0.63</v>
      </c>
      <c r="BE314" s="129">
        <v>0.74</v>
      </c>
      <c r="BF314" s="129">
        <v>1.51</v>
      </c>
      <c r="BG314" s="129">
        <v>0.15</v>
      </c>
      <c r="BH314" s="129">
        <v>0.65</v>
      </c>
      <c r="BI314" s="129">
        <v>1.29</v>
      </c>
      <c r="BJ314" s="129">
        <v>0.56999999999999995</v>
      </c>
      <c r="BK314" s="129">
        <v>0.43999999999999995</v>
      </c>
      <c r="BL314" s="129">
        <v>0.99</v>
      </c>
      <c r="BM314" s="129">
        <v>0.39</v>
      </c>
      <c r="BN314" s="129">
        <v>0</v>
      </c>
      <c r="BO314" s="129">
        <v>0</v>
      </c>
      <c r="BP314" s="129">
        <v>0.15</v>
      </c>
      <c r="BQ314" s="129">
        <v>0.3</v>
      </c>
      <c r="BR314" s="129">
        <v>2.83</v>
      </c>
      <c r="BS314" s="129">
        <v>1.38</v>
      </c>
      <c r="BT314" s="129">
        <v>0</v>
      </c>
      <c r="BU314" s="129">
        <v>0.69</v>
      </c>
      <c r="BV314" s="129">
        <v>0.17</v>
      </c>
      <c r="BW314" s="129">
        <v>0</v>
      </c>
      <c r="BX314" s="129">
        <v>0</v>
      </c>
      <c r="BY314" s="129">
        <v>0</v>
      </c>
      <c r="BZ314" s="129">
        <v>0</v>
      </c>
      <c r="CA314" s="129">
        <v>0</v>
      </c>
      <c r="CB314" s="129">
        <v>0.38</v>
      </c>
      <c r="CC314" s="129">
        <v>0.66</v>
      </c>
      <c r="CD314" s="129">
        <v>0.51</v>
      </c>
      <c r="CE314" s="129">
        <v>2.33</v>
      </c>
      <c r="CF314" s="129">
        <v>0.21</v>
      </c>
      <c r="CG314" s="129">
        <v>0.02</v>
      </c>
      <c r="CH314" s="129">
        <v>0.16</v>
      </c>
      <c r="CI314" s="129">
        <v>0.46</v>
      </c>
      <c r="CJ314" s="129">
        <v>0.17</v>
      </c>
      <c r="CK314" s="129">
        <v>0.34999999999999992</v>
      </c>
      <c r="CL314" s="129">
        <v>0.09</v>
      </c>
      <c r="CM314" s="129">
        <v>0.15000000000000002</v>
      </c>
      <c r="CN314" s="129">
        <v>0.51</v>
      </c>
      <c r="CO314" s="129">
        <v>0.26</v>
      </c>
      <c r="CP314" s="129">
        <v>0.26</v>
      </c>
      <c r="CQ314" s="129">
        <v>1.08</v>
      </c>
      <c r="CR314" s="129">
        <v>0.48</v>
      </c>
      <c r="CS314" s="129">
        <v>0.05</v>
      </c>
      <c r="CT314" s="129">
        <v>0.14999999999999997</v>
      </c>
      <c r="CU314" s="129">
        <v>0.09</v>
      </c>
      <c r="CV314" s="129">
        <v>0.01</v>
      </c>
      <c r="CW314" s="129">
        <v>0</v>
      </c>
      <c r="CX314" s="129">
        <v>0</v>
      </c>
      <c r="CY314" s="129">
        <v>0</v>
      </c>
      <c r="CZ314" s="129">
        <v>0.02</v>
      </c>
      <c r="DA314" s="129">
        <v>0.04</v>
      </c>
      <c r="DB314" s="129">
        <v>2.0000000000000004E-2</v>
      </c>
      <c r="DC314" s="129">
        <v>0</v>
      </c>
      <c r="DD314" s="129">
        <v>0</v>
      </c>
      <c r="DE314" s="129">
        <v>0.68999999999999984</v>
      </c>
      <c r="DF314" s="129">
        <v>0</v>
      </c>
      <c r="DG314" s="129">
        <v>-2.54</v>
      </c>
      <c r="DH314" s="129">
        <v>-1.05</v>
      </c>
      <c r="DI314" s="129">
        <v>0</v>
      </c>
      <c r="DJ314" s="129">
        <v>0</v>
      </c>
      <c r="DK314" s="129">
        <v>0</v>
      </c>
      <c r="DL314" s="129">
        <v>0</v>
      </c>
      <c r="DM314" s="129">
        <v>0.13</v>
      </c>
      <c r="DN314" s="129">
        <v>0.1</v>
      </c>
      <c r="DO314" s="129">
        <v>0.17</v>
      </c>
      <c r="DP314" s="129">
        <v>0</v>
      </c>
      <c r="DQ314" s="129">
        <v>0</v>
      </c>
      <c r="DR314" s="129">
        <v>0</v>
      </c>
      <c r="DS314" s="129">
        <v>0</v>
      </c>
      <c r="DT314" s="129">
        <v>0</v>
      </c>
      <c r="DU314" s="129">
        <v>2.14</v>
      </c>
      <c r="DV314" s="129">
        <v>0</v>
      </c>
      <c r="DW314" s="129">
        <v>0</v>
      </c>
      <c r="DX314" s="129">
        <v>0</v>
      </c>
      <c r="DY314" s="129">
        <v>0</v>
      </c>
      <c r="DZ314" s="129">
        <v>0.31</v>
      </c>
      <c r="EA314" s="129">
        <v>0</v>
      </c>
      <c r="EB314" s="129">
        <v>0</v>
      </c>
      <c r="EC314" s="129">
        <v>0</v>
      </c>
      <c r="ED314" s="129">
        <v>0</v>
      </c>
      <c r="EE314" s="129">
        <v>0.03</v>
      </c>
      <c r="EF314" s="129">
        <v>4.9999999999999996E-2</v>
      </c>
      <c r="EG314" s="129">
        <v>0.71</v>
      </c>
      <c r="EH314" s="129">
        <v>0.63</v>
      </c>
      <c r="EI314" s="129">
        <v>0.17</v>
      </c>
      <c r="EJ314" s="129">
        <v>0</v>
      </c>
      <c r="EK314" s="129">
        <v>1.69</v>
      </c>
      <c r="EL314" s="129">
        <v>0.67000000000000015</v>
      </c>
      <c r="EM314" s="129">
        <v>0.02</v>
      </c>
      <c r="EN314" s="129">
        <v>0.83</v>
      </c>
      <c r="EO314" s="129">
        <v>0</v>
      </c>
      <c r="EP314" s="129">
        <v>1.0000000000000002E-2</v>
      </c>
      <c r="EQ314" s="129">
        <v>0.17</v>
      </c>
      <c r="ER314" s="129">
        <v>0.11999999999999998</v>
      </c>
      <c r="ES314" s="129">
        <v>0.72000000000000008</v>
      </c>
      <c r="ET314" s="129">
        <v>1.79</v>
      </c>
      <c r="EU314" s="129">
        <v>1.0000000000000002E-2</v>
      </c>
      <c r="EV314">
        <f>100*SUMIF('12pxv'!$E$39:$E$492,$A314,'12pxv'!H$39:H$492)/sub_peso!EV314</f>
        <v>0</v>
      </c>
      <c r="EW314">
        <f>100*SUMIF('12pxv'!$E$39:$E$492,$A314,'12pxv'!I$39:I$492)/sub_peso!EW314</f>
        <v>0</v>
      </c>
      <c r="EX314">
        <f>100*SUMIF('12pxv'!$E$39:$E$492,$A314,'12pxv'!J$39:J$492)/sub_peso!EX314</f>
        <v>0</v>
      </c>
      <c r="EY314">
        <f>100*SUMIF('12pxv'!$E$39:$E$492,$A314,'12pxv'!K$39:K$492)/sub_peso!EY314</f>
        <v>1</v>
      </c>
      <c r="EZ314">
        <f>100*SUMIF('12pxv'!$E$39:$E$492,$A314,'12pxv'!L$39:L$492)/sub_peso!EZ314</f>
        <v>0.62000000000000011</v>
      </c>
      <c r="FA314">
        <f>100*SUMIF('12pxv'!$E$39:$E$492,$A314,'12pxv'!M$39:M$492)/sub_peso!FA314</f>
        <v>0</v>
      </c>
      <c r="FB314">
        <f>100*SUMIF('12pxv'!$E$39:$E$492,$A314,'12pxv'!N$39:N$492)/sub_peso!FB314</f>
        <v>0</v>
      </c>
      <c r="FC314">
        <f>100*SUMIF('12pxv'!$E$39:$E$492,$A314,'12pxv'!O$39:O$492)/sub_peso!FC314</f>
        <v>0.1</v>
      </c>
      <c r="FD314">
        <f>100*SUMIF('12pxv'!$E$39:$E$492,$A314,'12pxv'!P$39:P$492)/sub_peso!FD314</f>
        <v>0.16000000000000003</v>
      </c>
      <c r="FE314">
        <f>100*SUMIF('12pxv'!$E$39:$E$492,$A314,'12pxv'!Q$39:Q$492)/sub_peso!FE314</f>
        <v>0.81</v>
      </c>
      <c r="FF314">
        <f>100*SUMIF('12pxv'!$E$39:$E$492,$A314,'12pxv'!R$39:R$492)/sub_peso!FF314</f>
        <v>1.1300000000000001</v>
      </c>
      <c r="FG314">
        <f>100*SUMIF('12pxv'!$E$39:$E$492,$A314,'12pxv'!S$39:S$492)/sub_peso!FG314</f>
        <v>0.17000000000000004</v>
      </c>
      <c r="FH314">
        <f>100*SUMIF('12pxv'!$E$39:$E$492,$A314,'12pxv'!T$39:T$492)/sub_peso!FH314</f>
        <v>-0.03</v>
      </c>
      <c r="FI314">
        <f>100*SUMIF('12pxv'!$E$39:$E$492,$A314,'12pxv'!U$39:U$492)/sub_peso!FI314</f>
        <v>0.02</v>
      </c>
      <c r="FJ314">
        <f>100*SUMIF('12pxv'!$E$39:$E$492,$A314,'12pxv'!V$39:V$492)/sub_peso!FJ314</f>
        <v>0</v>
      </c>
      <c r="FK314">
        <f>100*SUMIF('12pxv'!$E$39:$E$492,$A314,'12pxv'!W$39:W$492)/sub_peso!FK314</f>
        <v>0</v>
      </c>
      <c r="FL314">
        <f>100*SUMIF('12pxv'!$E$39:$E$492,$A314,'12pxv'!X$39:X$492)/sub_peso!FL314</f>
        <v>0</v>
      </c>
      <c r="FM314">
        <f>100*SUMIF('12pxv'!$E$39:$E$492,$A314,'12pxv'!Y$39:Y$492)/sub_peso!FM314</f>
        <v>0.13999999999999999</v>
      </c>
      <c r="FN314">
        <f>100*SUMIF('12pxv'!$E$39:$E$492,$A314,'12pxv'!Z$39:Z$492)/sub_peso!FN314</f>
        <v>0.56999999999999995</v>
      </c>
      <c r="FO314">
        <f>100*SUMIF('12pxv'!$E$39:$E$492,$A314,'12pxv'!AA$39:AA$492)/sub_peso!FO314</f>
        <v>2.0000000000000004E-2</v>
      </c>
      <c r="FP314">
        <f>100*SUMIF('12pxv'!$E$39:$E$492,$A314,'12pxv'!AB$39:AB$492)/sub_peso!FP314</f>
        <v>0.03</v>
      </c>
      <c r="FQ314">
        <f>100*SUMIF('12pxv'!$E$39:$E$492,$A314,'12pxv'!AC$39:AC$492)/sub_peso!FQ314</f>
        <v>0.17000000000000004</v>
      </c>
      <c r="FR314">
        <f>100*SUMIF('12pxv'!$E$39:$E$492,$A314,'12pxv'!AD$39:AD$492)/sub_peso!FR314</f>
        <v>1.41</v>
      </c>
      <c r="FS314">
        <f>100*SUMIF('12pxv'!$E$39:$E$492,$A314,'12pxv'!AE$39:AE$492)/sub_peso!FS314</f>
        <v>0</v>
      </c>
      <c r="FT314">
        <f>100*SUMIF('12pxv'!$E$39:$E$492,$A314,'12pxv'!AF$39:AF$492)/sub_peso!FT314</f>
        <v>0</v>
      </c>
      <c r="FU314">
        <f>100*SUMIF('12pxv'!$E$39:$E$492,$A314,'12pxv'!AG$39:AG$492)/sub_peso!FU314</f>
        <v>0.28999999999999998</v>
      </c>
      <c r="FV314">
        <f>100*SUMIF('12pxv'!$E$39:$E$492,$A314,'12pxv'!AH$39:AH$492)/sub_peso!FV314</f>
        <v>0.14999999999999997</v>
      </c>
      <c r="FW314">
        <f>100*SUMIF('12pxv'!$E$39:$E$492,$A314,'12pxv'!AI$39:AI$492)/sub_peso!FW314</f>
        <v>0.04</v>
      </c>
      <c r="FX314">
        <f>100*SUMIF('12pxv'!$E$39:$E$492,$A314,'12pxv'!AJ$39:AJ$492)/sub_peso!FX314</f>
        <v>0</v>
      </c>
      <c r="FY314">
        <f>100*SUMIF('12pxv'!$E$39:$E$492,$A314,'12pxv'!AK$39:AK$492)/sub_peso!FY314</f>
        <v>0</v>
      </c>
      <c r="FZ314">
        <f>100*SUMIF('12pxv'!$E$39:$E$492,$A314,'12pxv'!AL$39:AL$492)/sub_peso!FZ314</f>
        <v>0.13</v>
      </c>
      <c r="GA314">
        <f>100*SUMIF('12pxv'!$E$39:$E$492,$A314,'12pxv'!AM$39:AM$492)/sub_peso!GA314</f>
        <v>0.36999999999999994</v>
      </c>
      <c r="GB314">
        <f>100*SUMIF('12pxv'!$E$39:$E$492,$A314,'12pxv'!AN$39:AN$492)/sub_peso!GB314</f>
        <v>-0.37</v>
      </c>
    </row>
    <row r="315" spans="1:184" x14ac:dyDescent="0.25">
      <c r="A315" s="60">
        <v>9101019</v>
      </c>
      <c r="B315" s="56" t="s">
        <v>318</v>
      </c>
      <c r="C315" s="129">
        <v>0.01</v>
      </c>
      <c r="D315" s="129">
        <v>0.02</v>
      </c>
      <c r="E315" s="129">
        <v>0.01</v>
      </c>
      <c r="F315" s="129">
        <v>0.1</v>
      </c>
      <c r="G315" s="129">
        <v>-3.25</v>
      </c>
      <c r="H315" s="129">
        <v>-0.62</v>
      </c>
      <c r="I315" s="129">
        <v>1.32</v>
      </c>
      <c r="J315" s="129">
        <v>-1.01</v>
      </c>
      <c r="K315" s="129">
        <v>0.41000000000000003</v>
      </c>
      <c r="L315" s="129">
        <v>0.23</v>
      </c>
      <c r="M315" s="129">
        <v>-1.3000000000000003</v>
      </c>
      <c r="N315" s="129">
        <v>2.2499999999999996</v>
      </c>
      <c r="O315" s="129">
        <v>-0.13</v>
      </c>
      <c r="P315" s="129">
        <v>-1.7100000000000002</v>
      </c>
      <c r="Q315" s="129">
        <v>1.79</v>
      </c>
      <c r="R315" s="129">
        <v>0.49</v>
      </c>
      <c r="S315" s="129">
        <v>-2.2199999999999998</v>
      </c>
      <c r="T315" s="129">
        <v>0.78000000000000014</v>
      </c>
      <c r="U315" s="129">
        <v>-0.56999999999999995</v>
      </c>
      <c r="V315" s="129">
        <v>-1.43</v>
      </c>
      <c r="W315" s="129">
        <v>0.12000000000000001</v>
      </c>
      <c r="X315" s="129">
        <v>1.91</v>
      </c>
      <c r="Y315" s="129">
        <v>0.95000000000000007</v>
      </c>
      <c r="Z315" s="129">
        <v>0.68000000000000016</v>
      </c>
      <c r="AA315" s="129">
        <v>-0.06</v>
      </c>
      <c r="AB315" s="129">
        <v>0.38999999999999996</v>
      </c>
      <c r="AC315" s="129">
        <v>3.86</v>
      </c>
      <c r="AD315" s="129">
        <v>0.88</v>
      </c>
      <c r="AE315" s="129">
        <v>-0.48000000000000004</v>
      </c>
      <c r="AF315" s="129">
        <v>1.37</v>
      </c>
      <c r="AG315" s="129">
        <v>-0.04</v>
      </c>
      <c r="AH315" s="129">
        <v>0.64</v>
      </c>
      <c r="AI315" s="129">
        <v>-1.75</v>
      </c>
      <c r="AJ315" s="129">
        <v>-1.7799999999999998</v>
      </c>
      <c r="AK315" s="129">
        <v>0.24</v>
      </c>
      <c r="AL315" s="129">
        <v>-1.95</v>
      </c>
      <c r="AM315" s="129">
        <v>-0.47</v>
      </c>
      <c r="AN315" s="129">
        <v>0.62999999999999989</v>
      </c>
      <c r="AO315" s="129">
        <v>1.1299999999999999</v>
      </c>
      <c r="AP315" s="129">
        <v>3.2300000000000004</v>
      </c>
      <c r="AQ315" s="129">
        <v>2.74</v>
      </c>
      <c r="AR315" s="129">
        <v>1.36</v>
      </c>
      <c r="AS315" s="129">
        <v>4.1100000000000003</v>
      </c>
      <c r="AT315" s="129">
        <v>0.51</v>
      </c>
      <c r="AU315" s="129">
        <v>1.81</v>
      </c>
      <c r="AV315" s="129">
        <v>-0.17000000000000004</v>
      </c>
      <c r="AW315" s="129">
        <v>-1.9199999999999997</v>
      </c>
      <c r="AX315" s="129">
        <v>0.41999999999999993</v>
      </c>
      <c r="AY315" s="129">
        <v>-1.19</v>
      </c>
      <c r="AZ315" s="129">
        <v>1</v>
      </c>
      <c r="BA315" s="129">
        <v>0.05</v>
      </c>
      <c r="BB315" s="129">
        <v>0.35</v>
      </c>
      <c r="BC315" s="129">
        <v>-0.36</v>
      </c>
      <c r="BD315" s="129">
        <v>-0.54</v>
      </c>
      <c r="BE315" s="129">
        <v>-2.31</v>
      </c>
      <c r="BF315" s="129">
        <v>0.21000000000000002</v>
      </c>
      <c r="BG315" s="129">
        <v>0.59</v>
      </c>
      <c r="BH315" s="129">
        <v>0.56999999999999995</v>
      </c>
      <c r="BI315" s="129">
        <v>1.23</v>
      </c>
      <c r="BJ315" s="129">
        <v>0.16999999999999998</v>
      </c>
      <c r="BK315" s="129">
        <v>0.66</v>
      </c>
      <c r="BL315" s="129">
        <v>-0.61</v>
      </c>
      <c r="BM315" s="129">
        <v>0.02</v>
      </c>
      <c r="BN315" s="129">
        <v>0.47</v>
      </c>
      <c r="BO315" s="129">
        <v>-1.23</v>
      </c>
      <c r="BP315" s="129">
        <v>0.17</v>
      </c>
      <c r="BQ315" s="129">
        <v>2.0099999999999998</v>
      </c>
      <c r="BR315" s="129">
        <v>0.25</v>
      </c>
      <c r="BS315" s="129">
        <v>-1.75</v>
      </c>
      <c r="BT315" s="129">
        <v>0.01</v>
      </c>
      <c r="BU315" s="129">
        <v>1.25</v>
      </c>
      <c r="BV315" s="129">
        <v>0.64</v>
      </c>
      <c r="BW315" s="129">
        <v>-0.89</v>
      </c>
      <c r="BX315" s="129">
        <v>-0.22999999999999998</v>
      </c>
      <c r="BY315" s="129">
        <v>-0.98000000000000009</v>
      </c>
      <c r="BZ315" s="129">
        <v>-0.88</v>
      </c>
      <c r="CA315" s="129">
        <v>-0.62</v>
      </c>
      <c r="CB315" s="129">
        <v>-1.39</v>
      </c>
      <c r="CC315" s="129">
        <v>-0.14000000000000001</v>
      </c>
      <c r="CD315" s="129">
        <v>0.17</v>
      </c>
      <c r="CE315" s="129">
        <v>0.88000000000000012</v>
      </c>
      <c r="CF315" s="129">
        <v>7.0000000000000007E-2</v>
      </c>
      <c r="CG315" s="129">
        <v>0</v>
      </c>
      <c r="CH315" s="129">
        <v>0.57999999999999996</v>
      </c>
      <c r="CI315" s="129">
        <v>-2.0499999999999994</v>
      </c>
      <c r="CJ315" s="129">
        <v>-1.7799999999999998</v>
      </c>
      <c r="CK315" s="129">
        <v>-1.78</v>
      </c>
      <c r="CL315" s="129">
        <v>-1.9300000000000002</v>
      </c>
      <c r="CM315" s="129">
        <v>-0.81000000000000016</v>
      </c>
      <c r="CN315" s="129">
        <v>-1.0000000000000002</v>
      </c>
      <c r="CO315" s="129">
        <v>-0.97999999999999987</v>
      </c>
      <c r="CP315" s="129">
        <v>-1.21</v>
      </c>
      <c r="CQ315" s="129">
        <v>-0.67</v>
      </c>
      <c r="CR315" s="129">
        <v>-1.26</v>
      </c>
      <c r="CS315" s="129">
        <v>-0.73</v>
      </c>
      <c r="CT315" s="129">
        <v>0.38</v>
      </c>
      <c r="CU315" s="129">
        <v>-0.44</v>
      </c>
      <c r="CV315" s="129">
        <v>0.42999999999999994</v>
      </c>
      <c r="CW315" s="129">
        <v>-0.80999999999999994</v>
      </c>
      <c r="CX315" s="129">
        <v>-0.03</v>
      </c>
      <c r="CY315" s="129">
        <v>-0.43</v>
      </c>
      <c r="CZ315" s="129">
        <v>-1.33</v>
      </c>
      <c r="DA315" s="129">
        <v>-0.65</v>
      </c>
      <c r="DB315" s="129">
        <v>0.05</v>
      </c>
      <c r="DC315" s="129">
        <v>0.81</v>
      </c>
      <c r="DD315" s="129">
        <v>-0.39</v>
      </c>
      <c r="DE315" s="129">
        <v>-0.23</v>
      </c>
      <c r="DF315" s="129">
        <v>0.02</v>
      </c>
      <c r="DG315" s="129">
        <v>-1.1399999999999999</v>
      </c>
      <c r="DH315" s="129">
        <v>0.55000000000000004</v>
      </c>
      <c r="DI315" s="129">
        <v>-0.71</v>
      </c>
      <c r="DJ315" s="129">
        <v>-0.21</v>
      </c>
      <c r="DK315" s="129">
        <v>-0.44999999999999996</v>
      </c>
      <c r="DL315" s="129">
        <v>-0.11</v>
      </c>
      <c r="DM315" s="129">
        <v>0.95999999999999985</v>
      </c>
      <c r="DN315" s="129">
        <v>0.28000000000000003</v>
      </c>
      <c r="DO315" s="129">
        <v>-0.17</v>
      </c>
      <c r="DP315" s="129">
        <v>-0.15</v>
      </c>
      <c r="DQ315" s="129">
        <v>-2.8999999999999995</v>
      </c>
      <c r="DR315" s="129">
        <v>-2.2400000000000002</v>
      </c>
      <c r="DS315" s="129">
        <v>-0.79</v>
      </c>
      <c r="DT315" s="129">
        <v>-0.56000000000000005</v>
      </c>
      <c r="DU315" s="129">
        <v>0.33999999999999997</v>
      </c>
      <c r="DV315" s="129">
        <v>-1.26</v>
      </c>
      <c r="DW315" s="129">
        <v>-2.57</v>
      </c>
      <c r="DX315" s="129">
        <v>-0.5</v>
      </c>
      <c r="DY315" s="129">
        <v>0.18</v>
      </c>
      <c r="DZ315" s="129">
        <v>-1</v>
      </c>
      <c r="EA315" s="129">
        <v>-1.19</v>
      </c>
      <c r="EB315" s="129">
        <v>-0.3</v>
      </c>
      <c r="EC315" s="129">
        <v>-0.22999999999999998</v>
      </c>
      <c r="ED315" s="129">
        <v>-0.74</v>
      </c>
      <c r="EE315" s="129">
        <v>-0.84</v>
      </c>
      <c r="EF315" s="129">
        <v>-0.22</v>
      </c>
      <c r="EG315" s="129">
        <v>0.01</v>
      </c>
      <c r="EH315" s="129">
        <v>-0.34</v>
      </c>
      <c r="EI315" s="129">
        <v>-0.92</v>
      </c>
      <c r="EJ315" s="129">
        <v>0.62</v>
      </c>
      <c r="EK315" s="129">
        <v>-0.01</v>
      </c>
      <c r="EL315" s="129">
        <v>-1.06</v>
      </c>
      <c r="EM315" s="129">
        <v>-0.41</v>
      </c>
      <c r="EN315" s="129">
        <v>-1.6600000000000001</v>
      </c>
      <c r="EO315" s="129">
        <v>-0.69</v>
      </c>
      <c r="EP315" s="129">
        <v>-1.3</v>
      </c>
      <c r="EQ315" s="129">
        <v>-2.79</v>
      </c>
      <c r="ER315" s="129">
        <v>-1.81</v>
      </c>
      <c r="ES315" s="129">
        <v>-1.36</v>
      </c>
      <c r="ET315" s="129">
        <v>-1.07</v>
      </c>
      <c r="EU315" s="129">
        <v>-1</v>
      </c>
      <c r="EV315">
        <f>100*SUMIF('12pxv'!$E$39:$E$492,$A315,'12pxv'!H$39:H$492)/sub_peso!EV315</f>
        <v>-1.23</v>
      </c>
      <c r="EW315">
        <f>100*SUMIF('12pxv'!$E$39:$E$492,$A315,'12pxv'!I$39:I$492)/sub_peso!EW315</f>
        <v>-0.33</v>
      </c>
      <c r="EX315">
        <f>100*SUMIF('12pxv'!$E$39:$E$492,$A315,'12pxv'!J$39:J$492)/sub_peso!EX315</f>
        <v>-0.22</v>
      </c>
      <c r="EY315">
        <f>100*SUMIF('12pxv'!$E$39:$E$492,$A315,'12pxv'!K$39:K$492)/sub_peso!EY315</f>
        <v>-0.93</v>
      </c>
      <c r="EZ315">
        <f>100*SUMIF('12pxv'!$E$39:$E$492,$A315,'12pxv'!L$39:L$492)/sub_peso!EZ315</f>
        <v>0.61</v>
      </c>
      <c r="FA315">
        <f>100*SUMIF('12pxv'!$E$39:$E$492,$A315,'12pxv'!M$39:M$492)/sub_peso!FA315</f>
        <v>-0.24000000000000002</v>
      </c>
      <c r="FB315">
        <f>100*SUMIF('12pxv'!$E$39:$E$492,$A315,'12pxv'!N$39:N$492)/sub_peso!FB315</f>
        <v>-0.64999999999999991</v>
      </c>
      <c r="FC315">
        <f>100*SUMIF('12pxv'!$E$39:$E$492,$A315,'12pxv'!O$39:O$492)/sub_peso!FC315</f>
        <v>-0.96</v>
      </c>
      <c r="FD315">
        <f>100*SUMIF('12pxv'!$E$39:$E$492,$A315,'12pxv'!P$39:P$492)/sub_peso!FD315</f>
        <v>-0.45000000000000007</v>
      </c>
      <c r="FE315">
        <f>100*SUMIF('12pxv'!$E$39:$E$492,$A315,'12pxv'!Q$39:Q$492)/sub_peso!FE315</f>
        <v>1.1599999999999999</v>
      </c>
      <c r="FF315">
        <f>100*SUMIF('12pxv'!$E$39:$E$492,$A315,'12pxv'!R$39:R$492)/sub_peso!FF315</f>
        <v>-1.04</v>
      </c>
      <c r="FG315">
        <f>100*SUMIF('12pxv'!$E$39:$E$492,$A315,'12pxv'!S$39:S$492)/sub_peso!FG315</f>
        <v>-0.48</v>
      </c>
      <c r="FH315">
        <f>100*SUMIF('12pxv'!$E$39:$E$492,$A315,'12pxv'!T$39:T$492)/sub_peso!FH315</f>
        <v>-0.8</v>
      </c>
      <c r="FI315">
        <f>100*SUMIF('12pxv'!$E$39:$E$492,$A315,'12pxv'!U$39:U$492)/sub_peso!FI315</f>
        <v>-0.28999999999999998</v>
      </c>
      <c r="FJ315">
        <f>100*SUMIF('12pxv'!$E$39:$E$492,$A315,'12pxv'!V$39:V$492)/sub_peso!FJ315</f>
        <v>-1.53</v>
      </c>
      <c r="FK315">
        <f>100*SUMIF('12pxv'!$E$39:$E$492,$A315,'12pxv'!W$39:W$492)/sub_peso!FK315</f>
        <v>-0.39</v>
      </c>
      <c r="FL315">
        <f>100*SUMIF('12pxv'!$E$39:$E$492,$A315,'12pxv'!X$39:X$492)/sub_peso!FL315</f>
        <v>-1.73</v>
      </c>
      <c r="FM315">
        <f>100*SUMIF('12pxv'!$E$39:$E$492,$A315,'12pxv'!Y$39:Y$492)/sub_peso!FM315</f>
        <v>-1.63</v>
      </c>
      <c r="FN315">
        <f>100*SUMIF('12pxv'!$E$39:$E$492,$A315,'12pxv'!Z$39:Z$492)/sub_peso!FN315</f>
        <v>0.27</v>
      </c>
      <c r="FO315">
        <f>100*SUMIF('12pxv'!$E$39:$E$492,$A315,'12pxv'!AA$39:AA$492)/sub_peso!FO315</f>
        <v>-0.34</v>
      </c>
      <c r="FP315">
        <f>100*SUMIF('12pxv'!$E$39:$E$492,$A315,'12pxv'!AB$39:AB$492)/sub_peso!FP315</f>
        <v>-1.18</v>
      </c>
      <c r="FQ315">
        <f>100*SUMIF('12pxv'!$E$39:$E$492,$A315,'12pxv'!AC$39:AC$492)/sub_peso!FQ315</f>
        <v>0.14000000000000001</v>
      </c>
      <c r="FR315">
        <f>100*SUMIF('12pxv'!$E$39:$E$492,$A315,'12pxv'!AD$39:AD$492)/sub_peso!FR315</f>
        <v>-1.07</v>
      </c>
      <c r="FS315">
        <f>100*SUMIF('12pxv'!$E$39:$E$492,$A315,'12pxv'!AE$39:AE$492)/sub_peso!FS315</f>
        <v>-0.70000000000000007</v>
      </c>
      <c r="FT315">
        <f>100*SUMIF('12pxv'!$E$39:$E$492,$A315,'12pxv'!AF$39:AF$492)/sub_peso!FT315</f>
        <v>0.28999999999999998</v>
      </c>
      <c r="FU315">
        <f>100*SUMIF('12pxv'!$E$39:$E$492,$A315,'12pxv'!AG$39:AG$492)/sub_peso!FU315</f>
        <v>-0.36999999999999994</v>
      </c>
      <c r="FV315">
        <f>100*SUMIF('12pxv'!$E$39:$E$492,$A315,'12pxv'!AH$39:AH$492)/sub_peso!FV315</f>
        <v>0.01</v>
      </c>
      <c r="FW315">
        <f>100*SUMIF('12pxv'!$E$39:$E$492,$A315,'12pxv'!AI$39:AI$492)/sub_peso!FW315</f>
        <v>-1.1299999999999999</v>
      </c>
      <c r="FX315">
        <f>100*SUMIF('12pxv'!$E$39:$E$492,$A315,'12pxv'!AJ$39:AJ$492)/sub_peso!FX315</f>
        <v>-0.55000000000000004</v>
      </c>
      <c r="FY315">
        <f>100*SUMIF('12pxv'!$E$39:$E$492,$A315,'12pxv'!AK$39:AK$492)/sub_peso!FY315</f>
        <v>-0.93</v>
      </c>
      <c r="FZ315">
        <f>100*SUMIF('12pxv'!$E$39:$E$492,$A315,'12pxv'!AL$39:AL$492)/sub_peso!FZ315</f>
        <v>-0.6</v>
      </c>
      <c r="GA315">
        <f>100*SUMIF('12pxv'!$E$39:$E$492,$A315,'12pxv'!AM$39:AM$492)/sub_peso!GA315</f>
        <v>-1.1100000000000001</v>
      </c>
      <c r="GB315">
        <f>100*SUMIF('12pxv'!$E$39:$E$492,$A315,'12pxv'!AN$39:AN$492)/sub_peso!GB315</f>
        <v>-0.71000000000000008</v>
      </c>
    </row>
    <row r="316" spans="1:184" x14ac:dyDescent="0.25">
      <c r="A316" s="64"/>
      <c r="B316" s="56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29"/>
      <c r="W316" s="129"/>
      <c r="X316" s="129"/>
      <c r="Y316" s="129"/>
      <c r="Z316" s="129"/>
      <c r="AA316" s="129"/>
      <c r="AB316" s="129"/>
      <c r="AC316" s="129"/>
      <c r="AD316" s="129"/>
      <c r="AE316" s="129"/>
      <c r="AF316" s="129"/>
      <c r="AG316" s="129"/>
      <c r="AH316" s="129"/>
      <c r="AI316" s="129"/>
      <c r="AJ316" s="129"/>
      <c r="AK316" s="129"/>
      <c r="AL316" s="129"/>
      <c r="AM316" s="129"/>
      <c r="AN316" s="129"/>
      <c r="AO316" s="129"/>
      <c r="AP316" s="129"/>
      <c r="AQ316" s="129"/>
      <c r="AR316" s="129"/>
      <c r="AS316" s="129"/>
      <c r="AT316" s="129"/>
      <c r="AU316" s="129"/>
      <c r="AV316" s="129"/>
      <c r="AW316" s="129"/>
      <c r="AX316" s="129"/>
      <c r="AY316" s="129"/>
      <c r="AZ316" s="129"/>
      <c r="BA316" s="129"/>
      <c r="BB316" s="129"/>
      <c r="BC316" s="129"/>
      <c r="BD316" s="129"/>
      <c r="BE316" s="129"/>
      <c r="BF316" s="129"/>
      <c r="BG316" s="129"/>
      <c r="BH316" s="129"/>
      <c r="BI316" s="129"/>
      <c r="BJ316" s="129"/>
      <c r="BK316" s="129"/>
      <c r="BL316" s="129"/>
      <c r="BM316" s="129"/>
      <c r="BN316" s="129"/>
      <c r="BO316" s="129"/>
      <c r="BP316" s="129"/>
      <c r="BQ316" s="129"/>
      <c r="BR316" s="129"/>
      <c r="BS316" s="129"/>
      <c r="BT316" s="129"/>
      <c r="BU316" s="129"/>
      <c r="BV316" s="129"/>
      <c r="BW316" s="129"/>
      <c r="BX316" s="129"/>
      <c r="BY316" s="129"/>
      <c r="BZ316" s="129"/>
      <c r="CA316" s="129"/>
      <c r="CB316" s="129"/>
      <c r="CC316" s="129"/>
      <c r="CD316" s="129"/>
      <c r="CE316" s="129"/>
      <c r="CF316" s="129"/>
      <c r="CG316" s="129"/>
      <c r="CH316" s="129"/>
      <c r="CI316" s="129"/>
      <c r="CJ316" s="129"/>
      <c r="CK316" s="129"/>
      <c r="CL316" s="129"/>
      <c r="CM316" s="129"/>
      <c r="CN316" s="129"/>
      <c r="CO316" s="129"/>
      <c r="CP316" s="129"/>
      <c r="CQ316" s="129"/>
      <c r="CR316" s="129"/>
      <c r="CS316" s="129"/>
      <c r="CT316" s="129"/>
      <c r="CU316" s="129"/>
      <c r="CV316" s="129"/>
      <c r="CW316" s="129"/>
      <c r="CX316" s="129"/>
      <c r="CY316" s="129"/>
      <c r="CZ316" s="129"/>
      <c r="DA316" s="129"/>
      <c r="DB316" s="129"/>
      <c r="DC316" s="129"/>
      <c r="DD316" s="129"/>
      <c r="DE316" s="129"/>
      <c r="DF316" s="129"/>
      <c r="DG316" s="129"/>
      <c r="DH316" s="129"/>
      <c r="DI316" s="129"/>
      <c r="DJ316" s="129"/>
      <c r="DK316" s="129"/>
      <c r="DL316" s="129"/>
      <c r="DM316" s="129"/>
      <c r="DN316" s="129"/>
      <c r="DO316" s="129"/>
      <c r="DP316" s="129"/>
      <c r="DQ316" s="129"/>
      <c r="DR316" s="129"/>
      <c r="DS316" s="129"/>
      <c r="DT316" s="129"/>
      <c r="DU316" s="129"/>
      <c r="DV316" s="129"/>
      <c r="DW316" s="129"/>
      <c r="DX316" s="129"/>
      <c r="DY316" s="129"/>
      <c r="DZ316" s="129"/>
      <c r="EA316" s="129"/>
      <c r="EB316" s="129"/>
      <c r="EC316" s="129"/>
      <c r="ED316" s="129"/>
      <c r="EE316" s="129"/>
      <c r="EF316" s="129"/>
      <c r="EG316" s="129"/>
      <c r="EH316" s="129"/>
      <c r="EI316" s="129"/>
      <c r="EJ316" s="129"/>
      <c r="EK316" s="129"/>
      <c r="EL316" s="129"/>
      <c r="EM316" s="129"/>
      <c r="EN316" s="129"/>
      <c r="EO316" s="129"/>
      <c r="EP316" s="129"/>
      <c r="EQ316" s="129"/>
      <c r="ER316" s="129"/>
      <c r="ES316" s="129"/>
      <c r="ET316" s="129"/>
      <c r="EU316" s="129"/>
    </row>
    <row r="317" spans="1:184" x14ac:dyDescent="0.25">
      <c r="A317" s="61">
        <v>9101999</v>
      </c>
      <c r="B317" s="56" t="s">
        <v>462</v>
      </c>
      <c r="C317" s="129">
        <v>0</v>
      </c>
      <c r="D317" s="129">
        <v>0</v>
      </c>
      <c r="E317" s="129">
        <v>0</v>
      </c>
      <c r="F317" s="129">
        <v>3.19</v>
      </c>
      <c r="G317" s="129">
        <v>-2.54</v>
      </c>
      <c r="H317" s="129">
        <v>7.4000000000000012</v>
      </c>
      <c r="I317" s="129">
        <v>0.89</v>
      </c>
      <c r="J317" s="129">
        <v>0</v>
      </c>
      <c r="K317" s="129">
        <v>0.70000000000000007</v>
      </c>
      <c r="L317" s="129">
        <v>2.0499999999999998</v>
      </c>
      <c r="M317" s="129">
        <v>3.01</v>
      </c>
      <c r="N317" s="129">
        <v>-0.66999999999999993</v>
      </c>
      <c r="O317" s="129">
        <v>-2.2599999999999998</v>
      </c>
      <c r="P317" s="129">
        <v>1.05</v>
      </c>
      <c r="Q317" s="129">
        <v>4.8099999999999996</v>
      </c>
      <c r="R317" s="129">
        <v>0.66</v>
      </c>
      <c r="S317" s="129">
        <v>1.28</v>
      </c>
      <c r="T317" s="129">
        <v>0.94</v>
      </c>
      <c r="U317" s="129">
        <v>-0.23</v>
      </c>
      <c r="V317" s="129">
        <v>1.73</v>
      </c>
      <c r="W317" s="129">
        <v>0.74</v>
      </c>
      <c r="X317" s="129">
        <v>1.96</v>
      </c>
      <c r="Y317" s="129">
        <v>0</v>
      </c>
      <c r="Z317" s="129">
        <v>1.1000000000000001</v>
      </c>
      <c r="AA317" s="129">
        <v>1.46</v>
      </c>
      <c r="AB317" s="129">
        <v>-0.98</v>
      </c>
      <c r="AC317" s="129">
        <v>0.94</v>
      </c>
      <c r="AD317" s="129">
        <v>0</v>
      </c>
      <c r="AE317" s="129">
        <v>0</v>
      </c>
      <c r="AF317" s="129">
        <v>0</v>
      </c>
      <c r="AG317" s="129">
        <v>0</v>
      </c>
      <c r="AH317" s="129">
        <v>0.63</v>
      </c>
      <c r="AI317" s="129">
        <v>0.64</v>
      </c>
      <c r="AJ317" s="129">
        <v>1.5799999999999998</v>
      </c>
      <c r="AK317" s="129">
        <v>0.44999999999999996</v>
      </c>
      <c r="AL317" s="129">
        <v>0.78</v>
      </c>
      <c r="AM317" s="129">
        <v>0.28000000000000003</v>
      </c>
      <c r="AN317" s="129">
        <v>0.31</v>
      </c>
      <c r="AO317" s="129">
        <v>0.34999999999999992</v>
      </c>
      <c r="AP317" s="129">
        <v>0.43000000000000005</v>
      </c>
      <c r="AQ317" s="129">
        <v>0.54</v>
      </c>
      <c r="AR317" s="129">
        <v>6.56</v>
      </c>
      <c r="AS317" s="129">
        <v>6.6599999999999993</v>
      </c>
      <c r="AT317" s="129">
        <v>-1.34</v>
      </c>
      <c r="AU317" s="129">
        <v>-5.6</v>
      </c>
      <c r="AV317" s="129">
        <v>0.76</v>
      </c>
      <c r="AW317" s="129">
        <v>0.72999999999999987</v>
      </c>
      <c r="AX317" s="129">
        <v>0.65</v>
      </c>
      <c r="AY317" s="129">
        <v>0.59</v>
      </c>
      <c r="AZ317" s="129">
        <v>1.17</v>
      </c>
      <c r="BA317" s="129">
        <v>0.49</v>
      </c>
      <c r="BB317" s="129">
        <v>0.42</v>
      </c>
      <c r="BC317" s="129">
        <v>0.3</v>
      </c>
      <c r="BD317" s="129">
        <v>3.0100000000000002</v>
      </c>
      <c r="BE317" s="129">
        <v>1.95</v>
      </c>
      <c r="BF317" s="129">
        <v>0.19</v>
      </c>
      <c r="BG317" s="129">
        <v>0.16</v>
      </c>
      <c r="BH317" s="129">
        <v>2.5499999999999998</v>
      </c>
      <c r="BI317" s="129">
        <v>0.22</v>
      </c>
      <c r="BJ317" s="129">
        <v>0.3</v>
      </c>
      <c r="BK317" s="129">
        <v>1</v>
      </c>
      <c r="BL317" s="129">
        <v>0.34</v>
      </c>
      <c r="BM317" s="129">
        <v>0.33</v>
      </c>
      <c r="BN317" s="129">
        <v>0.72000000000000008</v>
      </c>
      <c r="BO317" s="129">
        <v>0.34</v>
      </c>
      <c r="BP317" s="129">
        <v>0.33999999999999997</v>
      </c>
      <c r="BQ317" s="129">
        <v>2.02</v>
      </c>
      <c r="BR317" s="129">
        <v>0.33</v>
      </c>
      <c r="BS317" s="129">
        <v>1.5399999999999998</v>
      </c>
      <c r="BT317" s="129">
        <v>0.31</v>
      </c>
      <c r="BU317" s="129">
        <v>0.37</v>
      </c>
      <c r="BV317" s="129">
        <v>0.21</v>
      </c>
      <c r="BW317" s="129">
        <v>0.16</v>
      </c>
      <c r="BX317" s="129">
        <v>0.1</v>
      </c>
      <c r="BY317" s="129">
        <v>0.22999999999999998</v>
      </c>
      <c r="BZ317" s="129">
        <v>7.0000000000000007E-2</v>
      </c>
      <c r="CA317" s="129">
        <v>0.06</v>
      </c>
      <c r="CB317" s="129">
        <v>1.58</v>
      </c>
      <c r="CC317" s="129">
        <v>-0.34999999999999992</v>
      </c>
      <c r="CD317" s="129">
        <v>1.05</v>
      </c>
      <c r="CE317" s="129">
        <v>0.01</v>
      </c>
      <c r="CF317" s="129">
        <v>0.62</v>
      </c>
      <c r="CG317" s="129">
        <v>1.8699999999999999</v>
      </c>
      <c r="CH317" s="129">
        <v>7.5328576793090504E-3</v>
      </c>
      <c r="CI317" s="129">
        <v>0.51220613127703596</v>
      </c>
      <c r="CJ317" s="129">
        <v>7.5449438202247181E-3</v>
      </c>
      <c r="CK317" s="129">
        <v>0.1889189189189189</v>
      </c>
      <c r="CL317" s="129">
        <v>1.5079872204472843E-2</v>
      </c>
      <c r="CM317" s="129">
        <v>1.5081040331699965E-2</v>
      </c>
      <c r="CN317" s="129">
        <v>6.3834501041469427E-2</v>
      </c>
      <c r="CO317" s="129">
        <v>1.5051350323316851E-2</v>
      </c>
      <c r="CP317" s="129">
        <v>1.505253104106972E-2</v>
      </c>
      <c r="CQ317" s="129">
        <v>6.7737114389729819E-2</v>
      </c>
      <c r="CR317" s="129">
        <v>0.21833461243284727</v>
      </c>
      <c r="CS317" s="129">
        <v>1.5069124423963133E-2</v>
      </c>
      <c r="CT317" s="129">
        <v>7.5356180207932213E-3</v>
      </c>
      <c r="CU317" s="129">
        <v>0.28630136986301369</v>
      </c>
      <c r="CV317" s="129">
        <v>0.21115020297699599</v>
      </c>
      <c r="CW317" s="129">
        <v>6.7913043478260868E-2</v>
      </c>
      <c r="CX317" s="129">
        <v>3.7734753146176192E-2</v>
      </c>
      <c r="CY317" s="129">
        <v>2.2645687645687643E-2</v>
      </c>
      <c r="CZ317" s="129">
        <v>0.48818501858009</v>
      </c>
      <c r="DA317" s="129">
        <v>0.27833268101761249</v>
      </c>
      <c r="DB317" s="129">
        <v>0.29091550676337974</v>
      </c>
      <c r="DC317" s="129">
        <v>6.7672362993517962E-2</v>
      </c>
      <c r="DD317" s="129">
        <v>0.10191359242454134</v>
      </c>
      <c r="DE317" s="129">
        <v>1.7514342471195865</v>
      </c>
      <c r="DF317" s="129">
        <v>5.2916420845624389E-2</v>
      </c>
      <c r="DG317" s="129">
        <v>0.19656657447649151</v>
      </c>
      <c r="DH317" s="129">
        <v>0.87006130116669944</v>
      </c>
      <c r="DI317" s="129">
        <v>5.3105345911949688E-2</v>
      </c>
      <c r="DJ317" s="129">
        <v>1.0548421468034728</v>
      </c>
      <c r="DK317" s="129">
        <v>4.5681818181818185E-2</v>
      </c>
      <c r="DL317" s="129">
        <v>0.47758099352051842</v>
      </c>
      <c r="DM317" s="129">
        <v>0.91480157170923371</v>
      </c>
      <c r="DN317" s="129">
        <v>1.5195771339075957E-2</v>
      </c>
      <c r="DO317" s="129">
        <v>0.31158070209845062</v>
      </c>
      <c r="DP317" s="129">
        <v>4.5645256334708305E-2</v>
      </c>
      <c r="DQ317" s="129">
        <v>7.6074950690335303E-3</v>
      </c>
      <c r="DR317" s="129">
        <v>9.8895705521472407E-2</v>
      </c>
      <c r="DS317" s="129">
        <v>0</v>
      </c>
      <c r="DT317" s="129">
        <v>0.47198253621750341</v>
      </c>
      <c r="DU317" s="129">
        <v>1.4256435643564358</v>
      </c>
      <c r="DV317" s="129">
        <v>2.3438417857842174E-3</v>
      </c>
      <c r="DW317" s="129">
        <v>0.1410890505209357</v>
      </c>
      <c r="DX317" s="129">
        <v>0.13782857142857141</v>
      </c>
      <c r="DY317" s="129">
        <v>0</v>
      </c>
      <c r="DZ317" s="129">
        <v>1.5318808714771138E-2</v>
      </c>
      <c r="EA317" s="129">
        <v>3.811332127787824E-2</v>
      </c>
      <c r="EB317" s="129">
        <v>8.4205211068471009E-2</v>
      </c>
      <c r="EC317" s="129">
        <v>1.5312246553122466E-2</v>
      </c>
      <c r="ED317" s="129">
        <v>0.33268934791413529</v>
      </c>
      <c r="EE317" s="129">
        <v>0.1516077560088871</v>
      </c>
      <c r="EF317" s="129">
        <v>0.29243744955609363</v>
      </c>
      <c r="EG317" s="129">
        <v>2.3112368633791427E-2</v>
      </c>
      <c r="EH317" s="129">
        <v>3.0818070818070815E-2</v>
      </c>
      <c r="EI317" s="129">
        <v>0</v>
      </c>
      <c r="EJ317" s="129">
        <v>2.6024582043343649</v>
      </c>
      <c r="EK317" s="129">
        <v>1.0844602272727273</v>
      </c>
      <c r="EL317" s="129">
        <v>0.27618093503339403</v>
      </c>
      <c r="EM317" s="129">
        <v>8.4675615212527963E-2</v>
      </c>
      <c r="EN317" s="129">
        <v>0</v>
      </c>
      <c r="EO317" s="129">
        <v>3.0798353909465018E-2</v>
      </c>
      <c r="EP317" s="129">
        <v>3.0803461063040792E-2</v>
      </c>
      <c r="EQ317" s="129">
        <v>3.0800330033003302E-2</v>
      </c>
      <c r="ER317" s="129">
        <v>3.0809356240943903E-2</v>
      </c>
      <c r="ES317" s="129">
        <v>2.3108614232209737E-2</v>
      </c>
      <c r="ET317" s="129">
        <v>2.3106329642782534E-2</v>
      </c>
      <c r="EU317" s="129">
        <v>2.3110831234256925E-2</v>
      </c>
      <c r="EV317">
        <f>100*SUMIF('12pxv'!$E$39:$E$492,$A317,'12pxv'!H$39:H$492)/sub_peso!EV317</f>
        <v>0</v>
      </c>
      <c r="EW317">
        <f>100*SUMIF('12pxv'!$E$39:$E$492,$A317,'12pxv'!I$39:I$492)/sub_peso!EW317</f>
        <v>0</v>
      </c>
      <c r="EX317">
        <f>100*SUMIF('12pxv'!$E$39:$E$492,$A317,'12pxv'!J$39:J$492)/sub_peso!EX317</f>
        <v>0</v>
      </c>
      <c r="EY317">
        <f>100*SUMIF('12pxv'!$E$39:$E$492,$A317,'12pxv'!K$39:K$492)/sub_peso!EY317</f>
        <v>8.1739333644922224E-2</v>
      </c>
      <c r="EZ317">
        <f>100*SUMIF('12pxv'!$E$39:$E$492,$A317,'12pxv'!L$39:L$492)/sub_peso!EZ317</f>
        <v>0</v>
      </c>
      <c r="FA317">
        <f>100*SUMIF('12pxv'!$E$39:$E$492,$A317,'12pxv'!M$39:M$492)/sub_peso!FA317</f>
        <v>0</v>
      </c>
      <c r="FB317">
        <f>100*SUMIF('12pxv'!$E$39:$E$492,$A317,'12pxv'!N$39:N$492)/sub_peso!FB317</f>
        <v>0.52550057304658526</v>
      </c>
      <c r="FC317">
        <f>100*SUMIF('12pxv'!$E$39:$E$492,$A317,'12pxv'!O$39:O$492)/sub_peso!FC317</f>
        <v>0</v>
      </c>
      <c r="FD317">
        <f>100*SUMIF('12pxv'!$E$39:$E$492,$A317,'12pxv'!P$39:P$492)/sub_peso!FD317</f>
        <v>0</v>
      </c>
      <c r="FE317">
        <f>100*SUMIF('12pxv'!$E$39:$E$492,$A317,'12pxv'!Q$39:Q$492)/sub_peso!FE317</f>
        <v>0</v>
      </c>
      <c r="FF317">
        <f>100*SUMIF('12pxv'!$E$39:$E$492,$A317,'12pxv'!R$39:R$492)/sub_peso!FF317</f>
        <v>0</v>
      </c>
      <c r="FG317">
        <f>100*SUMIF('12pxv'!$E$39:$E$492,$A317,'12pxv'!S$39:S$492)/sub_peso!FG317</f>
        <v>0</v>
      </c>
      <c r="FH317">
        <f>100*SUMIF('12pxv'!$E$39:$E$492,$A317,'12pxv'!T$39:T$492)/sub_peso!FH317</f>
        <v>0</v>
      </c>
      <c r="FI317">
        <f>100*SUMIF('12pxv'!$E$39:$E$492,$A317,'12pxv'!U$39:U$492)/sub_peso!FI317</f>
        <v>0</v>
      </c>
      <c r="FJ317">
        <f>100*SUMIF('12pxv'!$E$39:$E$492,$A317,'12pxv'!V$39:V$492)/sub_peso!FJ317</f>
        <v>0.53337084183135242</v>
      </c>
      <c r="FK317">
        <f>100*SUMIF('12pxv'!$E$39:$E$492,$A317,'12pxv'!W$39:W$492)/sub_peso!FK317</f>
        <v>0</v>
      </c>
      <c r="FL317">
        <f>100*SUMIF('12pxv'!$E$39:$E$492,$A317,'12pxv'!X$39:X$492)/sub_peso!FL317</f>
        <v>0.89757948283170841</v>
      </c>
      <c r="FM317">
        <f>100*SUMIF('12pxv'!$E$39:$E$492,$A317,'12pxv'!Y$39:Y$492)/sub_peso!FM317</f>
        <v>0.63409614843969631</v>
      </c>
      <c r="FN317">
        <f>100*SUMIF('12pxv'!$E$39:$E$492,$A317,'12pxv'!Z$39:Z$492)/sub_peso!FN317</f>
        <v>0</v>
      </c>
      <c r="FO317">
        <f>100*SUMIF('12pxv'!$E$39:$E$492,$A317,'12pxv'!AA$39:AA$492)/sub_peso!FO317</f>
        <v>0</v>
      </c>
      <c r="FP317">
        <f>100*SUMIF('12pxv'!$E$39:$E$492,$A317,'12pxv'!AB$39:AB$492)/sub_peso!FP317</f>
        <v>0</v>
      </c>
      <c r="FQ317">
        <f>100*SUMIF('12pxv'!$E$39:$E$492,$A317,'12pxv'!AC$39:AC$492)/sub_peso!FQ317</f>
        <v>6.7663893979980266E-2</v>
      </c>
      <c r="FR317">
        <f>100*SUMIF('12pxv'!$E$39:$E$492,$A317,'12pxv'!AD$39:AD$492)/sub_peso!FR317</f>
        <v>0</v>
      </c>
      <c r="FS317">
        <f>100*SUMIF('12pxv'!$E$39:$E$492,$A317,'12pxv'!AE$39:AE$492)/sub_peso!FS317</f>
        <v>2.4767630716626301</v>
      </c>
      <c r="FT317">
        <f>100*SUMIF('12pxv'!$E$39:$E$492,$A317,'12pxv'!AF$39:AF$492)/sub_peso!FT317</f>
        <v>0</v>
      </c>
      <c r="FU317">
        <f>100*SUMIF('12pxv'!$E$39:$E$492,$A317,'12pxv'!AG$39:AG$492)/sub_peso!FU317</f>
        <v>0.24836453549982337</v>
      </c>
      <c r="FV317">
        <f>100*SUMIF('12pxv'!$E$39:$E$492,$A317,'12pxv'!AH$39:AH$492)/sub_peso!FV317</f>
        <v>0</v>
      </c>
      <c r="FW317">
        <f>100*SUMIF('12pxv'!$E$39:$E$492,$A317,'12pxv'!AI$39:AI$492)/sub_peso!FW317</f>
        <v>0</v>
      </c>
      <c r="FX317">
        <f>100*SUMIF('12pxv'!$E$39:$E$492,$A317,'12pxv'!AJ$39:AJ$492)/sub_peso!FX317</f>
        <v>0</v>
      </c>
      <c r="FY317">
        <f>100*SUMIF('12pxv'!$E$39:$E$492,$A317,'12pxv'!AK$39:AK$492)/sub_peso!FY317</f>
        <v>0</v>
      </c>
      <c r="FZ317">
        <f>100*SUMIF('12pxv'!$E$39:$E$492,$A317,'12pxv'!AL$39:AL$492)/sub_peso!FZ317</f>
        <v>0</v>
      </c>
      <c r="GA317">
        <f>100*SUMIF('12pxv'!$E$39:$E$492,$A317,'12pxv'!AM$39:AM$492)/sub_peso!GA317</f>
        <v>0</v>
      </c>
      <c r="GB317">
        <f>100*SUMIF('12pxv'!$E$39:$E$492,$A317,'12pxv'!AN$39:AN$492)/sub_peso!GB317</f>
        <v>0.73081522531719401</v>
      </c>
    </row>
    <row r="319" spans="1:184" x14ac:dyDescent="0.25">
      <c r="B319" s="56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B40"/>
  <sheetViews>
    <sheetView workbookViewId="0">
      <pane xSplit="2" topLeftCell="C1" activePane="topRight" state="frozen"/>
      <selection pane="topRight" activeCell="C1" sqref="C1"/>
    </sheetView>
  </sheetViews>
  <sheetFormatPr defaultRowHeight="12.75" x14ac:dyDescent="0.2"/>
  <cols>
    <col min="1" max="1" width="5.28515625" style="16" customWidth="1"/>
    <col min="2" max="2" width="28" style="16" bestFit="1" customWidth="1"/>
    <col min="3" max="11" width="7.140625" style="16" bestFit="1" customWidth="1"/>
    <col min="12" max="12" width="7.28515625" style="16" bestFit="1" customWidth="1"/>
    <col min="13" max="23" width="7.140625" style="16" bestFit="1" customWidth="1"/>
    <col min="24" max="24" width="7.28515625" style="16" bestFit="1" customWidth="1"/>
    <col min="25" max="35" width="7.140625" style="16" bestFit="1" customWidth="1"/>
    <col min="36" max="36" width="7.28515625" style="16" bestFit="1" customWidth="1"/>
    <col min="37" max="47" width="7.140625" style="16" bestFit="1" customWidth="1"/>
    <col min="48" max="48" width="7.28515625" style="16" bestFit="1" customWidth="1"/>
    <col min="49" max="59" width="7.140625" style="16" bestFit="1" customWidth="1"/>
    <col min="60" max="60" width="7.28515625" style="16" bestFit="1" customWidth="1"/>
    <col min="61" max="71" width="7.140625" style="16" bestFit="1" customWidth="1"/>
    <col min="72" max="72" width="7.28515625" style="16" bestFit="1" customWidth="1"/>
    <col min="73" max="83" width="7.140625" style="16" bestFit="1" customWidth="1"/>
    <col min="84" max="84" width="7.28515625" style="16" bestFit="1" customWidth="1"/>
    <col min="85" max="95" width="7.140625" style="16" bestFit="1" customWidth="1"/>
    <col min="96" max="96" width="7.28515625" style="16" bestFit="1" customWidth="1"/>
    <col min="97" max="107" width="7.140625" style="16" bestFit="1" customWidth="1"/>
    <col min="108" max="108" width="7.28515625" style="16" bestFit="1" customWidth="1"/>
    <col min="109" max="119" width="7.140625" style="16" bestFit="1" customWidth="1"/>
    <col min="120" max="120" width="7.28515625" style="16" bestFit="1" customWidth="1"/>
    <col min="121" max="131" width="7.140625" style="16" bestFit="1" customWidth="1"/>
    <col min="132" max="132" width="7.28515625" style="16" bestFit="1" customWidth="1"/>
    <col min="133" max="143" width="7.140625" style="16" bestFit="1" customWidth="1"/>
    <col min="144" max="144" width="7.28515625" style="16" bestFit="1" customWidth="1"/>
    <col min="145" max="155" width="7.140625" style="16" bestFit="1" customWidth="1"/>
    <col min="156" max="156" width="7.28515625" style="16" bestFit="1" customWidth="1"/>
    <col min="157" max="184" width="7.140625" style="16" bestFit="1" customWidth="1"/>
    <col min="185" max="256" width="9.140625" style="16"/>
    <col min="257" max="257" width="5.28515625" style="16" customWidth="1"/>
    <col min="258" max="258" width="28" style="16" bestFit="1" customWidth="1"/>
    <col min="259" max="267" width="7.140625" style="16" bestFit="1" customWidth="1"/>
    <col min="268" max="268" width="7.28515625" style="16" bestFit="1" customWidth="1"/>
    <col min="269" max="279" width="7.140625" style="16" bestFit="1" customWidth="1"/>
    <col min="280" max="280" width="7.28515625" style="16" bestFit="1" customWidth="1"/>
    <col min="281" max="291" width="7.140625" style="16" bestFit="1" customWidth="1"/>
    <col min="292" max="292" width="7.28515625" style="16" bestFit="1" customWidth="1"/>
    <col min="293" max="303" width="7.140625" style="16" bestFit="1" customWidth="1"/>
    <col min="304" max="304" width="7.28515625" style="16" bestFit="1" customWidth="1"/>
    <col min="305" max="315" width="7.140625" style="16" bestFit="1" customWidth="1"/>
    <col min="316" max="316" width="7.28515625" style="16" bestFit="1" customWidth="1"/>
    <col min="317" max="327" width="7.140625" style="16" bestFit="1" customWidth="1"/>
    <col min="328" max="328" width="7.28515625" style="16" bestFit="1" customWidth="1"/>
    <col min="329" max="339" width="7.140625" style="16" bestFit="1" customWidth="1"/>
    <col min="340" max="340" width="7.28515625" style="16" bestFit="1" customWidth="1"/>
    <col min="341" max="351" width="7.140625" style="16" bestFit="1" customWidth="1"/>
    <col min="352" max="352" width="7.28515625" style="16" bestFit="1" customWidth="1"/>
    <col min="353" max="363" width="7.140625" style="16" bestFit="1" customWidth="1"/>
    <col min="364" max="364" width="7.28515625" style="16" bestFit="1" customWidth="1"/>
    <col min="365" max="375" width="7.140625" style="16" bestFit="1" customWidth="1"/>
    <col min="376" max="376" width="7.28515625" style="16" bestFit="1" customWidth="1"/>
    <col min="377" max="387" width="7.140625" style="16" bestFit="1" customWidth="1"/>
    <col min="388" max="388" width="7.28515625" style="16" bestFit="1" customWidth="1"/>
    <col min="389" max="399" width="7.140625" style="16" bestFit="1" customWidth="1"/>
    <col min="400" max="400" width="7.28515625" style="16" bestFit="1" customWidth="1"/>
    <col min="401" max="411" width="7.140625" style="16" bestFit="1" customWidth="1"/>
    <col min="412" max="412" width="7.28515625" style="16" bestFit="1" customWidth="1"/>
    <col min="413" max="421" width="7.140625" style="16" bestFit="1" customWidth="1"/>
    <col min="422" max="512" width="9.140625" style="16"/>
    <col min="513" max="513" width="5.28515625" style="16" customWidth="1"/>
    <col min="514" max="514" width="28" style="16" bestFit="1" customWidth="1"/>
    <col min="515" max="523" width="7.140625" style="16" bestFit="1" customWidth="1"/>
    <col min="524" max="524" width="7.28515625" style="16" bestFit="1" customWidth="1"/>
    <col min="525" max="535" width="7.140625" style="16" bestFit="1" customWidth="1"/>
    <col min="536" max="536" width="7.28515625" style="16" bestFit="1" customWidth="1"/>
    <col min="537" max="547" width="7.140625" style="16" bestFit="1" customWidth="1"/>
    <col min="548" max="548" width="7.28515625" style="16" bestFit="1" customWidth="1"/>
    <col min="549" max="559" width="7.140625" style="16" bestFit="1" customWidth="1"/>
    <col min="560" max="560" width="7.28515625" style="16" bestFit="1" customWidth="1"/>
    <col min="561" max="571" width="7.140625" style="16" bestFit="1" customWidth="1"/>
    <col min="572" max="572" width="7.28515625" style="16" bestFit="1" customWidth="1"/>
    <col min="573" max="583" width="7.140625" style="16" bestFit="1" customWidth="1"/>
    <col min="584" max="584" width="7.28515625" style="16" bestFit="1" customWidth="1"/>
    <col min="585" max="595" width="7.140625" style="16" bestFit="1" customWidth="1"/>
    <col min="596" max="596" width="7.28515625" style="16" bestFit="1" customWidth="1"/>
    <col min="597" max="607" width="7.140625" style="16" bestFit="1" customWidth="1"/>
    <col min="608" max="608" width="7.28515625" style="16" bestFit="1" customWidth="1"/>
    <col min="609" max="619" width="7.140625" style="16" bestFit="1" customWidth="1"/>
    <col min="620" max="620" width="7.28515625" style="16" bestFit="1" customWidth="1"/>
    <col min="621" max="631" width="7.140625" style="16" bestFit="1" customWidth="1"/>
    <col min="632" max="632" width="7.28515625" style="16" bestFit="1" customWidth="1"/>
    <col min="633" max="643" width="7.140625" style="16" bestFit="1" customWidth="1"/>
    <col min="644" max="644" width="7.28515625" style="16" bestFit="1" customWidth="1"/>
    <col min="645" max="655" width="7.140625" style="16" bestFit="1" customWidth="1"/>
    <col min="656" max="656" width="7.28515625" style="16" bestFit="1" customWidth="1"/>
    <col min="657" max="667" width="7.140625" style="16" bestFit="1" customWidth="1"/>
    <col min="668" max="668" width="7.28515625" style="16" bestFit="1" customWidth="1"/>
    <col min="669" max="677" width="7.140625" style="16" bestFit="1" customWidth="1"/>
    <col min="678" max="768" width="9.140625" style="16"/>
    <col min="769" max="769" width="5.28515625" style="16" customWidth="1"/>
    <col min="770" max="770" width="28" style="16" bestFit="1" customWidth="1"/>
    <col min="771" max="779" width="7.140625" style="16" bestFit="1" customWidth="1"/>
    <col min="780" max="780" width="7.28515625" style="16" bestFit="1" customWidth="1"/>
    <col min="781" max="791" width="7.140625" style="16" bestFit="1" customWidth="1"/>
    <col min="792" max="792" width="7.28515625" style="16" bestFit="1" customWidth="1"/>
    <col min="793" max="803" width="7.140625" style="16" bestFit="1" customWidth="1"/>
    <col min="804" max="804" width="7.28515625" style="16" bestFit="1" customWidth="1"/>
    <col min="805" max="815" width="7.140625" style="16" bestFit="1" customWidth="1"/>
    <col min="816" max="816" width="7.28515625" style="16" bestFit="1" customWidth="1"/>
    <col min="817" max="827" width="7.140625" style="16" bestFit="1" customWidth="1"/>
    <col min="828" max="828" width="7.28515625" style="16" bestFit="1" customWidth="1"/>
    <col min="829" max="839" width="7.140625" style="16" bestFit="1" customWidth="1"/>
    <col min="840" max="840" width="7.28515625" style="16" bestFit="1" customWidth="1"/>
    <col min="841" max="851" width="7.140625" style="16" bestFit="1" customWidth="1"/>
    <col min="852" max="852" width="7.28515625" style="16" bestFit="1" customWidth="1"/>
    <col min="853" max="863" width="7.140625" style="16" bestFit="1" customWidth="1"/>
    <col min="864" max="864" width="7.28515625" style="16" bestFit="1" customWidth="1"/>
    <col min="865" max="875" width="7.140625" style="16" bestFit="1" customWidth="1"/>
    <col min="876" max="876" width="7.28515625" style="16" bestFit="1" customWidth="1"/>
    <col min="877" max="887" width="7.140625" style="16" bestFit="1" customWidth="1"/>
    <col min="888" max="888" width="7.28515625" style="16" bestFit="1" customWidth="1"/>
    <col min="889" max="899" width="7.140625" style="16" bestFit="1" customWidth="1"/>
    <col min="900" max="900" width="7.28515625" style="16" bestFit="1" customWidth="1"/>
    <col min="901" max="911" width="7.140625" style="16" bestFit="1" customWidth="1"/>
    <col min="912" max="912" width="7.28515625" style="16" bestFit="1" customWidth="1"/>
    <col min="913" max="923" width="7.140625" style="16" bestFit="1" customWidth="1"/>
    <col min="924" max="924" width="7.28515625" style="16" bestFit="1" customWidth="1"/>
    <col min="925" max="933" width="7.140625" style="16" bestFit="1" customWidth="1"/>
    <col min="934" max="1024" width="9.140625" style="16"/>
    <col min="1025" max="1025" width="5.28515625" style="16" customWidth="1"/>
    <col min="1026" max="1026" width="28" style="16" bestFit="1" customWidth="1"/>
    <col min="1027" max="1035" width="7.140625" style="16" bestFit="1" customWidth="1"/>
    <col min="1036" max="1036" width="7.28515625" style="16" bestFit="1" customWidth="1"/>
    <col min="1037" max="1047" width="7.140625" style="16" bestFit="1" customWidth="1"/>
    <col min="1048" max="1048" width="7.28515625" style="16" bestFit="1" customWidth="1"/>
    <col min="1049" max="1059" width="7.140625" style="16" bestFit="1" customWidth="1"/>
    <col min="1060" max="1060" width="7.28515625" style="16" bestFit="1" customWidth="1"/>
    <col min="1061" max="1071" width="7.140625" style="16" bestFit="1" customWidth="1"/>
    <col min="1072" max="1072" width="7.28515625" style="16" bestFit="1" customWidth="1"/>
    <col min="1073" max="1083" width="7.140625" style="16" bestFit="1" customWidth="1"/>
    <col min="1084" max="1084" width="7.28515625" style="16" bestFit="1" customWidth="1"/>
    <col min="1085" max="1095" width="7.140625" style="16" bestFit="1" customWidth="1"/>
    <col min="1096" max="1096" width="7.28515625" style="16" bestFit="1" customWidth="1"/>
    <col min="1097" max="1107" width="7.140625" style="16" bestFit="1" customWidth="1"/>
    <col min="1108" max="1108" width="7.28515625" style="16" bestFit="1" customWidth="1"/>
    <col min="1109" max="1119" width="7.140625" style="16" bestFit="1" customWidth="1"/>
    <col min="1120" max="1120" width="7.28515625" style="16" bestFit="1" customWidth="1"/>
    <col min="1121" max="1131" width="7.140625" style="16" bestFit="1" customWidth="1"/>
    <col min="1132" max="1132" width="7.28515625" style="16" bestFit="1" customWidth="1"/>
    <col min="1133" max="1143" width="7.140625" style="16" bestFit="1" customWidth="1"/>
    <col min="1144" max="1144" width="7.28515625" style="16" bestFit="1" customWidth="1"/>
    <col min="1145" max="1155" width="7.140625" style="16" bestFit="1" customWidth="1"/>
    <col min="1156" max="1156" width="7.28515625" style="16" bestFit="1" customWidth="1"/>
    <col min="1157" max="1167" width="7.140625" style="16" bestFit="1" customWidth="1"/>
    <col min="1168" max="1168" width="7.28515625" style="16" bestFit="1" customWidth="1"/>
    <col min="1169" max="1179" width="7.140625" style="16" bestFit="1" customWidth="1"/>
    <col min="1180" max="1180" width="7.28515625" style="16" bestFit="1" customWidth="1"/>
    <col min="1181" max="1189" width="7.140625" style="16" bestFit="1" customWidth="1"/>
    <col min="1190" max="1280" width="9.140625" style="16"/>
    <col min="1281" max="1281" width="5.28515625" style="16" customWidth="1"/>
    <col min="1282" max="1282" width="28" style="16" bestFit="1" customWidth="1"/>
    <col min="1283" max="1291" width="7.140625" style="16" bestFit="1" customWidth="1"/>
    <col min="1292" max="1292" width="7.28515625" style="16" bestFit="1" customWidth="1"/>
    <col min="1293" max="1303" width="7.140625" style="16" bestFit="1" customWidth="1"/>
    <col min="1304" max="1304" width="7.28515625" style="16" bestFit="1" customWidth="1"/>
    <col min="1305" max="1315" width="7.140625" style="16" bestFit="1" customWidth="1"/>
    <col min="1316" max="1316" width="7.28515625" style="16" bestFit="1" customWidth="1"/>
    <col min="1317" max="1327" width="7.140625" style="16" bestFit="1" customWidth="1"/>
    <col min="1328" max="1328" width="7.28515625" style="16" bestFit="1" customWidth="1"/>
    <col min="1329" max="1339" width="7.140625" style="16" bestFit="1" customWidth="1"/>
    <col min="1340" max="1340" width="7.28515625" style="16" bestFit="1" customWidth="1"/>
    <col min="1341" max="1351" width="7.140625" style="16" bestFit="1" customWidth="1"/>
    <col min="1352" max="1352" width="7.28515625" style="16" bestFit="1" customWidth="1"/>
    <col min="1353" max="1363" width="7.140625" style="16" bestFit="1" customWidth="1"/>
    <col min="1364" max="1364" width="7.28515625" style="16" bestFit="1" customWidth="1"/>
    <col min="1365" max="1375" width="7.140625" style="16" bestFit="1" customWidth="1"/>
    <col min="1376" max="1376" width="7.28515625" style="16" bestFit="1" customWidth="1"/>
    <col min="1377" max="1387" width="7.140625" style="16" bestFit="1" customWidth="1"/>
    <col min="1388" max="1388" width="7.28515625" style="16" bestFit="1" customWidth="1"/>
    <col min="1389" max="1399" width="7.140625" style="16" bestFit="1" customWidth="1"/>
    <col min="1400" max="1400" width="7.28515625" style="16" bestFit="1" customWidth="1"/>
    <col min="1401" max="1411" width="7.140625" style="16" bestFit="1" customWidth="1"/>
    <col min="1412" max="1412" width="7.28515625" style="16" bestFit="1" customWidth="1"/>
    <col min="1413" max="1423" width="7.140625" style="16" bestFit="1" customWidth="1"/>
    <col min="1424" max="1424" width="7.28515625" style="16" bestFit="1" customWidth="1"/>
    <col min="1425" max="1435" width="7.140625" style="16" bestFit="1" customWidth="1"/>
    <col min="1436" max="1436" width="7.28515625" style="16" bestFit="1" customWidth="1"/>
    <col min="1437" max="1445" width="7.140625" style="16" bestFit="1" customWidth="1"/>
    <col min="1446" max="1536" width="9.140625" style="16"/>
    <col min="1537" max="1537" width="5.28515625" style="16" customWidth="1"/>
    <col min="1538" max="1538" width="28" style="16" bestFit="1" customWidth="1"/>
    <col min="1539" max="1547" width="7.140625" style="16" bestFit="1" customWidth="1"/>
    <col min="1548" max="1548" width="7.28515625" style="16" bestFit="1" customWidth="1"/>
    <col min="1549" max="1559" width="7.140625" style="16" bestFit="1" customWidth="1"/>
    <col min="1560" max="1560" width="7.28515625" style="16" bestFit="1" customWidth="1"/>
    <col min="1561" max="1571" width="7.140625" style="16" bestFit="1" customWidth="1"/>
    <col min="1572" max="1572" width="7.28515625" style="16" bestFit="1" customWidth="1"/>
    <col min="1573" max="1583" width="7.140625" style="16" bestFit="1" customWidth="1"/>
    <col min="1584" max="1584" width="7.28515625" style="16" bestFit="1" customWidth="1"/>
    <col min="1585" max="1595" width="7.140625" style="16" bestFit="1" customWidth="1"/>
    <col min="1596" max="1596" width="7.28515625" style="16" bestFit="1" customWidth="1"/>
    <col min="1597" max="1607" width="7.140625" style="16" bestFit="1" customWidth="1"/>
    <col min="1608" max="1608" width="7.28515625" style="16" bestFit="1" customWidth="1"/>
    <col min="1609" max="1619" width="7.140625" style="16" bestFit="1" customWidth="1"/>
    <col min="1620" max="1620" width="7.28515625" style="16" bestFit="1" customWidth="1"/>
    <col min="1621" max="1631" width="7.140625" style="16" bestFit="1" customWidth="1"/>
    <col min="1632" max="1632" width="7.28515625" style="16" bestFit="1" customWidth="1"/>
    <col min="1633" max="1643" width="7.140625" style="16" bestFit="1" customWidth="1"/>
    <col min="1644" max="1644" width="7.28515625" style="16" bestFit="1" customWidth="1"/>
    <col min="1645" max="1655" width="7.140625" style="16" bestFit="1" customWidth="1"/>
    <col min="1656" max="1656" width="7.28515625" style="16" bestFit="1" customWidth="1"/>
    <col min="1657" max="1667" width="7.140625" style="16" bestFit="1" customWidth="1"/>
    <col min="1668" max="1668" width="7.28515625" style="16" bestFit="1" customWidth="1"/>
    <col min="1669" max="1679" width="7.140625" style="16" bestFit="1" customWidth="1"/>
    <col min="1680" max="1680" width="7.28515625" style="16" bestFit="1" customWidth="1"/>
    <col min="1681" max="1691" width="7.140625" style="16" bestFit="1" customWidth="1"/>
    <col min="1692" max="1692" width="7.28515625" style="16" bestFit="1" customWidth="1"/>
    <col min="1693" max="1701" width="7.140625" style="16" bestFit="1" customWidth="1"/>
    <col min="1702" max="1792" width="9.140625" style="16"/>
    <col min="1793" max="1793" width="5.28515625" style="16" customWidth="1"/>
    <col min="1794" max="1794" width="28" style="16" bestFit="1" customWidth="1"/>
    <col min="1795" max="1803" width="7.140625" style="16" bestFit="1" customWidth="1"/>
    <col min="1804" max="1804" width="7.28515625" style="16" bestFit="1" customWidth="1"/>
    <col min="1805" max="1815" width="7.140625" style="16" bestFit="1" customWidth="1"/>
    <col min="1816" max="1816" width="7.28515625" style="16" bestFit="1" customWidth="1"/>
    <col min="1817" max="1827" width="7.140625" style="16" bestFit="1" customWidth="1"/>
    <col min="1828" max="1828" width="7.28515625" style="16" bestFit="1" customWidth="1"/>
    <col min="1829" max="1839" width="7.140625" style="16" bestFit="1" customWidth="1"/>
    <col min="1840" max="1840" width="7.28515625" style="16" bestFit="1" customWidth="1"/>
    <col min="1841" max="1851" width="7.140625" style="16" bestFit="1" customWidth="1"/>
    <col min="1852" max="1852" width="7.28515625" style="16" bestFit="1" customWidth="1"/>
    <col min="1853" max="1863" width="7.140625" style="16" bestFit="1" customWidth="1"/>
    <col min="1864" max="1864" width="7.28515625" style="16" bestFit="1" customWidth="1"/>
    <col min="1865" max="1875" width="7.140625" style="16" bestFit="1" customWidth="1"/>
    <col min="1876" max="1876" width="7.28515625" style="16" bestFit="1" customWidth="1"/>
    <col min="1877" max="1887" width="7.140625" style="16" bestFit="1" customWidth="1"/>
    <col min="1888" max="1888" width="7.28515625" style="16" bestFit="1" customWidth="1"/>
    <col min="1889" max="1899" width="7.140625" style="16" bestFit="1" customWidth="1"/>
    <col min="1900" max="1900" width="7.28515625" style="16" bestFit="1" customWidth="1"/>
    <col min="1901" max="1911" width="7.140625" style="16" bestFit="1" customWidth="1"/>
    <col min="1912" max="1912" width="7.28515625" style="16" bestFit="1" customWidth="1"/>
    <col min="1913" max="1923" width="7.140625" style="16" bestFit="1" customWidth="1"/>
    <col min="1924" max="1924" width="7.28515625" style="16" bestFit="1" customWidth="1"/>
    <col min="1925" max="1935" width="7.140625" style="16" bestFit="1" customWidth="1"/>
    <col min="1936" max="1936" width="7.28515625" style="16" bestFit="1" customWidth="1"/>
    <col min="1937" max="1947" width="7.140625" style="16" bestFit="1" customWidth="1"/>
    <col min="1948" max="1948" width="7.28515625" style="16" bestFit="1" customWidth="1"/>
    <col min="1949" max="1957" width="7.140625" style="16" bestFit="1" customWidth="1"/>
    <col min="1958" max="2048" width="9.140625" style="16"/>
    <col min="2049" max="2049" width="5.28515625" style="16" customWidth="1"/>
    <col min="2050" max="2050" width="28" style="16" bestFit="1" customWidth="1"/>
    <col min="2051" max="2059" width="7.140625" style="16" bestFit="1" customWidth="1"/>
    <col min="2060" max="2060" width="7.28515625" style="16" bestFit="1" customWidth="1"/>
    <col min="2061" max="2071" width="7.140625" style="16" bestFit="1" customWidth="1"/>
    <col min="2072" max="2072" width="7.28515625" style="16" bestFit="1" customWidth="1"/>
    <col min="2073" max="2083" width="7.140625" style="16" bestFit="1" customWidth="1"/>
    <col min="2084" max="2084" width="7.28515625" style="16" bestFit="1" customWidth="1"/>
    <col min="2085" max="2095" width="7.140625" style="16" bestFit="1" customWidth="1"/>
    <col min="2096" max="2096" width="7.28515625" style="16" bestFit="1" customWidth="1"/>
    <col min="2097" max="2107" width="7.140625" style="16" bestFit="1" customWidth="1"/>
    <col min="2108" max="2108" width="7.28515625" style="16" bestFit="1" customWidth="1"/>
    <col min="2109" max="2119" width="7.140625" style="16" bestFit="1" customWidth="1"/>
    <col min="2120" max="2120" width="7.28515625" style="16" bestFit="1" customWidth="1"/>
    <col min="2121" max="2131" width="7.140625" style="16" bestFit="1" customWidth="1"/>
    <col min="2132" max="2132" width="7.28515625" style="16" bestFit="1" customWidth="1"/>
    <col min="2133" max="2143" width="7.140625" style="16" bestFit="1" customWidth="1"/>
    <col min="2144" max="2144" width="7.28515625" style="16" bestFit="1" customWidth="1"/>
    <col min="2145" max="2155" width="7.140625" style="16" bestFit="1" customWidth="1"/>
    <col min="2156" max="2156" width="7.28515625" style="16" bestFit="1" customWidth="1"/>
    <col min="2157" max="2167" width="7.140625" style="16" bestFit="1" customWidth="1"/>
    <col min="2168" max="2168" width="7.28515625" style="16" bestFit="1" customWidth="1"/>
    <col min="2169" max="2179" width="7.140625" style="16" bestFit="1" customWidth="1"/>
    <col min="2180" max="2180" width="7.28515625" style="16" bestFit="1" customWidth="1"/>
    <col min="2181" max="2191" width="7.140625" style="16" bestFit="1" customWidth="1"/>
    <col min="2192" max="2192" width="7.28515625" style="16" bestFit="1" customWidth="1"/>
    <col min="2193" max="2203" width="7.140625" style="16" bestFit="1" customWidth="1"/>
    <col min="2204" max="2204" width="7.28515625" style="16" bestFit="1" customWidth="1"/>
    <col min="2205" max="2213" width="7.140625" style="16" bestFit="1" customWidth="1"/>
    <col min="2214" max="2304" width="9.140625" style="16"/>
    <col min="2305" max="2305" width="5.28515625" style="16" customWidth="1"/>
    <col min="2306" max="2306" width="28" style="16" bestFit="1" customWidth="1"/>
    <col min="2307" max="2315" width="7.140625" style="16" bestFit="1" customWidth="1"/>
    <col min="2316" max="2316" width="7.28515625" style="16" bestFit="1" customWidth="1"/>
    <col min="2317" max="2327" width="7.140625" style="16" bestFit="1" customWidth="1"/>
    <col min="2328" max="2328" width="7.28515625" style="16" bestFit="1" customWidth="1"/>
    <col min="2329" max="2339" width="7.140625" style="16" bestFit="1" customWidth="1"/>
    <col min="2340" max="2340" width="7.28515625" style="16" bestFit="1" customWidth="1"/>
    <col min="2341" max="2351" width="7.140625" style="16" bestFit="1" customWidth="1"/>
    <col min="2352" max="2352" width="7.28515625" style="16" bestFit="1" customWidth="1"/>
    <col min="2353" max="2363" width="7.140625" style="16" bestFit="1" customWidth="1"/>
    <col min="2364" max="2364" width="7.28515625" style="16" bestFit="1" customWidth="1"/>
    <col min="2365" max="2375" width="7.140625" style="16" bestFit="1" customWidth="1"/>
    <col min="2376" max="2376" width="7.28515625" style="16" bestFit="1" customWidth="1"/>
    <col min="2377" max="2387" width="7.140625" style="16" bestFit="1" customWidth="1"/>
    <col min="2388" max="2388" width="7.28515625" style="16" bestFit="1" customWidth="1"/>
    <col min="2389" max="2399" width="7.140625" style="16" bestFit="1" customWidth="1"/>
    <col min="2400" max="2400" width="7.28515625" style="16" bestFit="1" customWidth="1"/>
    <col min="2401" max="2411" width="7.140625" style="16" bestFit="1" customWidth="1"/>
    <col min="2412" max="2412" width="7.28515625" style="16" bestFit="1" customWidth="1"/>
    <col min="2413" max="2423" width="7.140625" style="16" bestFit="1" customWidth="1"/>
    <col min="2424" max="2424" width="7.28515625" style="16" bestFit="1" customWidth="1"/>
    <col min="2425" max="2435" width="7.140625" style="16" bestFit="1" customWidth="1"/>
    <col min="2436" max="2436" width="7.28515625" style="16" bestFit="1" customWidth="1"/>
    <col min="2437" max="2447" width="7.140625" style="16" bestFit="1" customWidth="1"/>
    <col min="2448" max="2448" width="7.28515625" style="16" bestFit="1" customWidth="1"/>
    <col min="2449" max="2459" width="7.140625" style="16" bestFit="1" customWidth="1"/>
    <col min="2460" max="2460" width="7.28515625" style="16" bestFit="1" customWidth="1"/>
    <col min="2461" max="2469" width="7.140625" style="16" bestFit="1" customWidth="1"/>
    <col min="2470" max="2560" width="9.140625" style="16"/>
    <col min="2561" max="2561" width="5.28515625" style="16" customWidth="1"/>
    <col min="2562" max="2562" width="28" style="16" bestFit="1" customWidth="1"/>
    <col min="2563" max="2571" width="7.140625" style="16" bestFit="1" customWidth="1"/>
    <col min="2572" max="2572" width="7.28515625" style="16" bestFit="1" customWidth="1"/>
    <col min="2573" max="2583" width="7.140625" style="16" bestFit="1" customWidth="1"/>
    <col min="2584" max="2584" width="7.28515625" style="16" bestFit="1" customWidth="1"/>
    <col min="2585" max="2595" width="7.140625" style="16" bestFit="1" customWidth="1"/>
    <col min="2596" max="2596" width="7.28515625" style="16" bestFit="1" customWidth="1"/>
    <col min="2597" max="2607" width="7.140625" style="16" bestFit="1" customWidth="1"/>
    <col min="2608" max="2608" width="7.28515625" style="16" bestFit="1" customWidth="1"/>
    <col min="2609" max="2619" width="7.140625" style="16" bestFit="1" customWidth="1"/>
    <col min="2620" max="2620" width="7.28515625" style="16" bestFit="1" customWidth="1"/>
    <col min="2621" max="2631" width="7.140625" style="16" bestFit="1" customWidth="1"/>
    <col min="2632" max="2632" width="7.28515625" style="16" bestFit="1" customWidth="1"/>
    <col min="2633" max="2643" width="7.140625" style="16" bestFit="1" customWidth="1"/>
    <col min="2644" max="2644" width="7.28515625" style="16" bestFit="1" customWidth="1"/>
    <col min="2645" max="2655" width="7.140625" style="16" bestFit="1" customWidth="1"/>
    <col min="2656" max="2656" width="7.28515625" style="16" bestFit="1" customWidth="1"/>
    <col min="2657" max="2667" width="7.140625" style="16" bestFit="1" customWidth="1"/>
    <col min="2668" max="2668" width="7.28515625" style="16" bestFit="1" customWidth="1"/>
    <col min="2669" max="2679" width="7.140625" style="16" bestFit="1" customWidth="1"/>
    <col min="2680" max="2680" width="7.28515625" style="16" bestFit="1" customWidth="1"/>
    <col min="2681" max="2691" width="7.140625" style="16" bestFit="1" customWidth="1"/>
    <col min="2692" max="2692" width="7.28515625" style="16" bestFit="1" customWidth="1"/>
    <col min="2693" max="2703" width="7.140625" style="16" bestFit="1" customWidth="1"/>
    <col min="2704" max="2704" width="7.28515625" style="16" bestFit="1" customWidth="1"/>
    <col min="2705" max="2715" width="7.140625" style="16" bestFit="1" customWidth="1"/>
    <col min="2716" max="2716" width="7.28515625" style="16" bestFit="1" customWidth="1"/>
    <col min="2717" max="2725" width="7.140625" style="16" bestFit="1" customWidth="1"/>
    <col min="2726" max="2816" width="9.140625" style="16"/>
    <col min="2817" max="2817" width="5.28515625" style="16" customWidth="1"/>
    <col min="2818" max="2818" width="28" style="16" bestFit="1" customWidth="1"/>
    <col min="2819" max="2827" width="7.140625" style="16" bestFit="1" customWidth="1"/>
    <col min="2828" max="2828" width="7.28515625" style="16" bestFit="1" customWidth="1"/>
    <col min="2829" max="2839" width="7.140625" style="16" bestFit="1" customWidth="1"/>
    <col min="2840" max="2840" width="7.28515625" style="16" bestFit="1" customWidth="1"/>
    <col min="2841" max="2851" width="7.140625" style="16" bestFit="1" customWidth="1"/>
    <col min="2852" max="2852" width="7.28515625" style="16" bestFit="1" customWidth="1"/>
    <col min="2853" max="2863" width="7.140625" style="16" bestFit="1" customWidth="1"/>
    <col min="2864" max="2864" width="7.28515625" style="16" bestFit="1" customWidth="1"/>
    <col min="2865" max="2875" width="7.140625" style="16" bestFit="1" customWidth="1"/>
    <col min="2876" max="2876" width="7.28515625" style="16" bestFit="1" customWidth="1"/>
    <col min="2877" max="2887" width="7.140625" style="16" bestFit="1" customWidth="1"/>
    <col min="2888" max="2888" width="7.28515625" style="16" bestFit="1" customWidth="1"/>
    <col min="2889" max="2899" width="7.140625" style="16" bestFit="1" customWidth="1"/>
    <col min="2900" max="2900" width="7.28515625" style="16" bestFit="1" customWidth="1"/>
    <col min="2901" max="2911" width="7.140625" style="16" bestFit="1" customWidth="1"/>
    <col min="2912" max="2912" width="7.28515625" style="16" bestFit="1" customWidth="1"/>
    <col min="2913" max="2923" width="7.140625" style="16" bestFit="1" customWidth="1"/>
    <col min="2924" max="2924" width="7.28515625" style="16" bestFit="1" customWidth="1"/>
    <col min="2925" max="2935" width="7.140625" style="16" bestFit="1" customWidth="1"/>
    <col min="2936" max="2936" width="7.28515625" style="16" bestFit="1" customWidth="1"/>
    <col min="2937" max="2947" width="7.140625" style="16" bestFit="1" customWidth="1"/>
    <col min="2948" max="2948" width="7.28515625" style="16" bestFit="1" customWidth="1"/>
    <col min="2949" max="2959" width="7.140625" style="16" bestFit="1" customWidth="1"/>
    <col min="2960" max="2960" width="7.28515625" style="16" bestFit="1" customWidth="1"/>
    <col min="2961" max="2971" width="7.140625" style="16" bestFit="1" customWidth="1"/>
    <col min="2972" max="2972" width="7.28515625" style="16" bestFit="1" customWidth="1"/>
    <col min="2973" max="2981" width="7.140625" style="16" bestFit="1" customWidth="1"/>
    <col min="2982" max="3072" width="9.140625" style="16"/>
    <col min="3073" max="3073" width="5.28515625" style="16" customWidth="1"/>
    <col min="3074" max="3074" width="28" style="16" bestFit="1" customWidth="1"/>
    <col min="3075" max="3083" width="7.140625" style="16" bestFit="1" customWidth="1"/>
    <col min="3084" max="3084" width="7.28515625" style="16" bestFit="1" customWidth="1"/>
    <col min="3085" max="3095" width="7.140625" style="16" bestFit="1" customWidth="1"/>
    <col min="3096" max="3096" width="7.28515625" style="16" bestFit="1" customWidth="1"/>
    <col min="3097" max="3107" width="7.140625" style="16" bestFit="1" customWidth="1"/>
    <col min="3108" max="3108" width="7.28515625" style="16" bestFit="1" customWidth="1"/>
    <col min="3109" max="3119" width="7.140625" style="16" bestFit="1" customWidth="1"/>
    <col min="3120" max="3120" width="7.28515625" style="16" bestFit="1" customWidth="1"/>
    <col min="3121" max="3131" width="7.140625" style="16" bestFit="1" customWidth="1"/>
    <col min="3132" max="3132" width="7.28515625" style="16" bestFit="1" customWidth="1"/>
    <col min="3133" max="3143" width="7.140625" style="16" bestFit="1" customWidth="1"/>
    <col min="3144" max="3144" width="7.28515625" style="16" bestFit="1" customWidth="1"/>
    <col min="3145" max="3155" width="7.140625" style="16" bestFit="1" customWidth="1"/>
    <col min="3156" max="3156" width="7.28515625" style="16" bestFit="1" customWidth="1"/>
    <col min="3157" max="3167" width="7.140625" style="16" bestFit="1" customWidth="1"/>
    <col min="3168" max="3168" width="7.28515625" style="16" bestFit="1" customWidth="1"/>
    <col min="3169" max="3179" width="7.140625" style="16" bestFit="1" customWidth="1"/>
    <col min="3180" max="3180" width="7.28515625" style="16" bestFit="1" customWidth="1"/>
    <col min="3181" max="3191" width="7.140625" style="16" bestFit="1" customWidth="1"/>
    <col min="3192" max="3192" width="7.28515625" style="16" bestFit="1" customWidth="1"/>
    <col min="3193" max="3203" width="7.140625" style="16" bestFit="1" customWidth="1"/>
    <col min="3204" max="3204" width="7.28515625" style="16" bestFit="1" customWidth="1"/>
    <col min="3205" max="3215" width="7.140625" style="16" bestFit="1" customWidth="1"/>
    <col min="3216" max="3216" width="7.28515625" style="16" bestFit="1" customWidth="1"/>
    <col min="3217" max="3227" width="7.140625" style="16" bestFit="1" customWidth="1"/>
    <col min="3228" max="3228" width="7.28515625" style="16" bestFit="1" customWidth="1"/>
    <col min="3229" max="3237" width="7.140625" style="16" bestFit="1" customWidth="1"/>
    <col min="3238" max="3328" width="9.140625" style="16"/>
    <col min="3329" max="3329" width="5.28515625" style="16" customWidth="1"/>
    <col min="3330" max="3330" width="28" style="16" bestFit="1" customWidth="1"/>
    <col min="3331" max="3339" width="7.140625" style="16" bestFit="1" customWidth="1"/>
    <col min="3340" max="3340" width="7.28515625" style="16" bestFit="1" customWidth="1"/>
    <col min="3341" max="3351" width="7.140625" style="16" bestFit="1" customWidth="1"/>
    <col min="3352" max="3352" width="7.28515625" style="16" bestFit="1" customWidth="1"/>
    <col min="3353" max="3363" width="7.140625" style="16" bestFit="1" customWidth="1"/>
    <col min="3364" max="3364" width="7.28515625" style="16" bestFit="1" customWidth="1"/>
    <col min="3365" max="3375" width="7.140625" style="16" bestFit="1" customWidth="1"/>
    <col min="3376" max="3376" width="7.28515625" style="16" bestFit="1" customWidth="1"/>
    <col min="3377" max="3387" width="7.140625" style="16" bestFit="1" customWidth="1"/>
    <col min="3388" max="3388" width="7.28515625" style="16" bestFit="1" customWidth="1"/>
    <col min="3389" max="3399" width="7.140625" style="16" bestFit="1" customWidth="1"/>
    <col min="3400" max="3400" width="7.28515625" style="16" bestFit="1" customWidth="1"/>
    <col min="3401" max="3411" width="7.140625" style="16" bestFit="1" customWidth="1"/>
    <col min="3412" max="3412" width="7.28515625" style="16" bestFit="1" customWidth="1"/>
    <col min="3413" max="3423" width="7.140625" style="16" bestFit="1" customWidth="1"/>
    <col min="3424" max="3424" width="7.28515625" style="16" bestFit="1" customWidth="1"/>
    <col min="3425" max="3435" width="7.140625" style="16" bestFit="1" customWidth="1"/>
    <col min="3436" max="3436" width="7.28515625" style="16" bestFit="1" customWidth="1"/>
    <col min="3437" max="3447" width="7.140625" style="16" bestFit="1" customWidth="1"/>
    <col min="3448" max="3448" width="7.28515625" style="16" bestFit="1" customWidth="1"/>
    <col min="3449" max="3459" width="7.140625" style="16" bestFit="1" customWidth="1"/>
    <col min="3460" max="3460" width="7.28515625" style="16" bestFit="1" customWidth="1"/>
    <col min="3461" max="3471" width="7.140625" style="16" bestFit="1" customWidth="1"/>
    <col min="3472" max="3472" width="7.28515625" style="16" bestFit="1" customWidth="1"/>
    <col min="3473" max="3483" width="7.140625" style="16" bestFit="1" customWidth="1"/>
    <col min="3484" max="3484" width="7.28515625" style="16" bestFit="1" customWidth="1"/>
    <col min="3485" max="3493" width="7.140625" style="16" bestFit="1" customWidth="1"/>
    <col min="3494" max="3584" width="9.140625" style="16"/>
    <col min="3585" max="3585" width="5.28515625" style="16" customWidth="1"/>
    <col min="3586" max="3586" width="28" style="16" bestFit="1" customWidth="1"/>
    <col min="3587" max="3595" width="7.140625" style="16" bestFit="1" customWidth="1"/>
    <col min="3596" max="3596" width="7.28515625" style="16" bestFit="1" customWidth="1"/>
    <col min="3597" max="3607" width="7.140625" style="16" bestFit="1" customWidth="1"/>
    <col min="3608" max="3608" width="7.28515625" style="16" bestFit="1" customWidth="1"/>
    <col min="3609" max="3619" width="7.140625" style="16" bestFit="1" customWidth="1"/>
    <col min="3620" max="3620" width="7.28515625" style="16" bestFit="1" customWidth="1"/>
    <col min="3621" max="3631" width="7.140625" style="16" bestFit="1" customWidth="1"/>
    <col min="3632" max="3632" width="7.28515625" style="16" bestFit="1" customWidth="1"/>
    <col min="3633" max="3643" width="7.140625" style="16" bestFit="1" customWidth="1"/>
    <col min="3644" max="3644" width="7.28515625" style="16" bestFit="1" customWidth="1"/>
    <col min="3645" max="3655" width="7.140625" style="16" bestFit="1" customWidth="1"/>
    <col min="3656" max="3656" width="7.28515625" style="16" bestFit="1" customWidth="1"/>
    <col min="3657" max="3667" width="7.140625" style="16" bestFit="1" customWidth="1"/>
    <col min="3668" max="3668" width="7.28515625" style="16" bestFit="1" customWidth="1"/>
    <col min="3669" max="3679" width="7.140625" style="16" bestFit="1" customWidth="1"/>
    <col min="3680" max="3680" width="7.28515625" style="16" bestFit="1" customWidth="1"/>
    <col min="3681" max="3691" width="7.140625" style="16" bestFit="1" customWidth="1"/>
    <col min="3692" max="3692" width="7.28515625" style="16" bestFit="1" customWidth="1"/>
    <col min="3693" max="3703" width="7.140625" style="16" bestFit="1" customWidth="1"/>
    <col min="3704" max="3704" width="7.28515625" style="16" bestFit="1" customWidth="1"/>
    <col min="3705" max="3715" width="7.140625" style="16" bestFit="1" customWidth="1"/>
    <col min="3716" max="3716" width="7.28515625" style="16" bestFit="1" customWidth="1"/>
    <col min="3717" max="3727" width="7.140625" style="16" bestFit="1" customWidth="1"/>
    <col min="3728" max="3728" width="7.28515625" style="16" bestFit="1" customWidth="1"/>
    <col min="3729" max="3739" width="7.140625" style="16" bestFit="1" customWidth="1"/>
    <col min="3740" max="3740" width="7.28515625" style="16" bestFit="1" customWidth="1"/>
    <col min="3741" max="3749" width="7.140625" style="16" bestFit="1" customWidth="1"/>
    <col min="3750" max="3840" width="9.140625" style="16"/>
    <col min="3841" max="3841" width="5.28515625" style="16" customWidth="1"/>
    <col min="3842" max="3842" width="28" style="16" bestFit="1" customWidth="1"/>
    <col min="3843" max="3851" width="7.140625" style="16" bestFit="1" customWidth="1"/>
    <col min="3852" max="3852" width="7.28515625" style="16" bestFit="1" customWidth="1"/>
    <col min="3853" max="3863" width="7.140625" style="16" bestFit="1" customWidth="1"/>
    <col min="3864" max="3864" width="7.28515625" style="16" bestFit="1" customWidth="1"/>
    <col min="3865" max="3875" width="7.140625" style="16" bestFit="1" customWidth="1"/>
    <col min="3876" max="3876" width="7.28515625" style="16" bestFit="1" customWidth="1"/>
    <col min="3877" max="3887" width="7.140625" style="16" bestFit="1" customWidth="1"/>
    <col min="3888" max="3888" width="7.28515625" style="16" bestFit="1" customWidth="1"/>
    <col min="3889" max="3899" width="7.140625" style="16" bestFit="1" customWidth="1"/>
    <col min="3900" max="3900" width="7.28515625" style="16" bestFit="1" customWidth="1"/>
    <col min="3901" max="3911" width="7.140625" style="16" bestFit="1" customWidth="1"/>
    <col min="3912" max="3912" width="7.28515625" style="16" bestFit="1" customWidth="1"/>
    <col min="3913" max="3923" width="7.140625" style="16" bestFit="1" customWidth="1"/>
    <col min="3924" max="3924" width="7.28515625" style="16" bestFit="1" customWidth="1"/>
    <col min="3925" max="3935" width="7.140625" style="16" bestFit="1" customWidth="1"/>
    <col min="3936" max="3936" width="7.28515625" style="16" bestFit="1" customWidth="1"/>
    <col min="3937" max="3947" width="7.140625" style="16" bestFit="1" customWidth="1"/>
    <col min="3948" max="3948" width="7.28515625" style="16" bestFit="1" customWidth="1"/>
    <col min="3949" max="3959" width="7.140625" style="16" bestFit="1" customWidth="1"/>
    <col min="3960" max="3960" width="7.28515625" style="16" bestFit="1" customWidth="1"/>
    <col min="3961" max="3971" width="7.140625" style="16" bestFit="1" customWidth="1"/>
    <col min="3972" max="3972" width="7.28515625" style="16" bestFit="1" customWidth="1"/>
    <col min="3973" max="3983" width="7.140625" style="16" bestFit="1" customWidth="1"/>
    <col min="3984" max="3984" width="7.28515625" style="16" bestFit="1" customWidth="1"/>
    <col min="3985" max="3995" width="7.140625" style="16" bestFit="1" customWidth="1"/>
    <col min="3996" max="3996" width="7.28515625" style="16" bestFit="1" customWidth="1"/>
    <col min="3997" max="4005" width="7.140625" style="16" bestFit="1" customWidth="1"/>
    <col min="4006" max="4096" width="9.140625" style="16"/>
    <col min="4097" max="4097" width="5.28515625" style="16" customWidth="1"/>
    <col min="4098" max="4098" width="28" style="16" bestFit="1" customWidth="1"/>
    <col min="4099" max="4107" width="7.140625" style="16" bestFit="1" customWidth="1"/>
    <col min="4108" max="4108" width="7.28515625" style="16" bestFit="1" customWidth="1"/>
    <col min="4109" max="4119" width="7.140625" style="16" bestFit="1" customWidth="1"/>
    <col min="4120" max="4120" width="7.28515625" style="16" bestFit="1" customWidth="1"/>
    <col min="4121" max="4131" width="7.140625" style="16" bestFit="1" customWidth="1"/>
    <col min="4132" max="4132" width="7.28515625" style="16" bestFit="1" customWidth="1"/>
    <col min="4133" max="4143" width="7.140625" style="16" bestFit="1" customWidth="1"/>
    <col min="4144" max="4144" width="7.28515625" style="16" bestFit="1" customWidth="1"/>
    <col min="4145" max="4155" width="7.140625" style="16" bestFit="1" customWidth="1"/>
    <col min="4156" max="4156" width="7.28515625" style="16" bestFit="1" customWidth="1"/>
    <col min="4157" max="4167" width="7.140625" style="16" bestFit="1" customWidth="1"/>
    <col min="4168" max="4168" width="7.28515625" style="16" bestFit="1" customWidth="1"/>
    <col min="4169" max="4179" width="7.140625" style="16" bestFit="1" customWidth="1"/>
    <col min="4180" max="4180" width="7.28515625" style="16" bestFit="1" customWidth="1"/>
    <col min="4181" max="4191" width="7.140625" style="16" bestFit="1" customWidth="1"/>
    <col min="4192" max="4192" width="7.28515625" style="16" bestFit="1" customWidth="1"/>
    <col min="4193" max="4203" width="7.140625" style="16" bestFit="1" customWidth="1"/>
    <col min="4204" max="4204" width="7.28515625" style="16" bestFit="1" customWidth="1"/>
    <col min="4205" max="4215" width="7.140625" style="16" bestFit="1" customWidth="1"/>
    <col min="4216" max="4216" width="7.28515625" style="16" bestFit="1" customWidth="1"/>
    <col min="4217" max="4227" width="7.140625" style="16" bestFit="1" customWidth="1"/>
    <col min="4228" max="4228" width="7.28515625" style="16" bestFit="1" customWidth="1"/>
    <col min="4229" max="4239" width="7.140625" style="16" bestFit="1" customWidth="1"/>
    <col min="4240" max="4240" width="7.28515625" style="16" bestFit="1" customWidth="1"/>
    <col min="4241" max="4251" width="7.140625" style="16" bestFit="1" customWidth="1"/>
    <col min="4252" max="4252" width="7.28515625" style="16" bestFit="1" customWidth="1"/>
    <col min="4253" max="4261" width="7.140625" style="16" bestFit="1" customWidth="1"/>
    <col min="4262" max="4352" width="9.140625" style="16"/>
    <col min="4353" max="4353" width="5.28515625" style="16" customWidth="1"/>
    <col min="4354" max="4354" width="28" style="16" bestFit="1" customWidth="1"/>
    <col min="4355" max="4363" width="7.140625" style="16" bestFit="1" customWidth="1"/>
    <col min="4364" max="4364" width="7.28515625" style="16" bestFit="1" customWidth="1"/>
    <col min="4365" max="4375" width="7.140625" style="16" bestFit="1" customWidth="1"/>
    <col min="4376" max="4376" width="7.28515625" style="16" bestFit="1" customWidth="1"/>
    <col min="4377" max="4387" width="7.140625" style="16" bestFit="1" customWidth="1"/>
    <col min="4388" max="4388" width="7.28515625" style="16" bestFit="1" customWidth="1"/>
    <col min="4389" max="4399" width="7.140625" style="16" bestFit="1" customWidth="1"/>
    <col min="4400" max="4400" width="7.28515625" style="16" bestFit="1" customWidth="1"/>
    <col min="4401" max="4411" width="7.140625" style="16" bestFit="1" customWidth="1"/>
    <col min="4412" max="4412" width="7.28515625" style="16" bestFit="1" customWidth="1"/>
    <col min="4413" max="4423" width="7.140625" style="16" bestFit="1" customWidth="1"/>
    <col min="4424" max="4424" width="7.28515625" style="16" bestFit="1" customWidth="1"/>
    <col min="4425" max="4435" width="7.140625" style="16" bestFit="1" customWidth="1"/>
    <col min="4436" max="4436" width="7.28515625" style="16" bestFit="1" customWidth="1"/>
    <col min="4437" max="4447" width="7.140625" style="16" bestFit="1" customWidth="1"/>
    <col min="4448" max="4448" width="7.28515625" style="16" bestFit="1" customWidth="1"/>
    <col min="4449" max="4459" width="7.140625" style="16" bestFit="1" customWidth="1"/>
    <col min="4460" max="4460" width="7.28515625" style="16" bestFit="1" customWidth="1"/>
    <col min="4461" max="4471" width="7.140625" style="16" bestFit="1" customWidth="1"/>
    <col min="4472" max="4472" width="7.28515625" style="16" bestFit="1" customWidth="1"/>
    <col min="4473" max="4483" width="7.140625" style="16" bestFit="1" customWidth="1"/>
    <col min="4484" max="4484" width="7.28515625" style="16" bestFit="1" customWidth="1"/>
    <col min="4485" max="4495" width="7.140625" style="16" bestFit="1" customWidth="1"/>
    <col min="4496" max="4496" width="7.28515625" style="16" bestFit="1" customWidth="1"/>
    <col min="4497" max="4507" width="7.140625" style="16" bestFit="1" customWidth="1"/>
    <col min="4508" max="4508" width="7.28515625" style="16" bestFit="1" customWidth="1"/>
    <col min="4509" max="4517" width="7.140625" style="16" bestFit="1" customWidth="1"/>
    <col min="4518" max="4608" width="9.140625" style="16"/>
    <col min="4609" max="4609" width="5.28515625" style="16" customWidth="1"/>
    <col min="4610" max="4610" width="28" style="16" bestFit="1" customWidth="1"/>
    <col min="4611" max="4619" width="7.140625" style="16" bestFit="1" customWidth="1"/>
    <col min="4620" max="4620" width="7.28515625" style="16" bestFit="1" customWidth="1"/>
    <col min="4621" max="4631" width="7.140625" style="16" bestFit="1" customWidth="1"/>
    <col min="4632" max="4632" width="7.28515625" style="16" bestFit="1" customWidth="1"/>
    <col min="4633" max="4643" width="7.140625" style="16" bestFit="1" customWidth="1"/>
    <col min="4644" max="4644" width="7.28515625" style="16" bestFit="1" customWidth="1"/>
    <col min="4645" max="4655" width="7.140625" style="16" bestFit="1" customWidth="1"/>
    <col min="4656" max="4656" width="7.28515625" style="16" bestFit="1" customWidth="1"/>
    <col min="4657" max="4667" width="7.140625" style="16" bestFit="1" customWidth="1"/>
    <col min="4668" max="4668" width="7.28515625" style="16" bestFit="1" customWidth="1"/>
    <col min="4669" max="4679" width="7.140625" style="16" bestFit="1" customWidth="1"/>
    <col min="4680" max="4680" width="7.28515625" style="16" bestFit="1" customWidth="1"/>
    <col min="4681" max="4691" width="7.140625" style="16" bestFit="1" customWidth="1"/>
    <col min="4692" max="4692" width="7.28515625" style="16" bestFit="1" customWidth="1"/>
    <col min="4693" max="4703" width="7.140625" style="16" bestFit="1" customWidth="1"/>
    <col min="4704" max="4704" width="7.28515625" style="16" bestFit="1" customWidth="1"/>
    <col min="4705" max="4715" width="7.140625" style="16" bestFit="1" customWidth="1"/>
    <col min="4716" max="4716" width="7.28515625" style="16" bestFit="1" customWidth="1"/>
    <col min="4717" max="4727" width="7.140625" style="16" bestFit="1" customWidth="1"/>
    <col min="4728" max="4728" width="7.28515625" style="16" bestFit="1" customWidth="1"/>
    <col min="4729" max="4739" width="7.140625" style="16" bestFit="1" customWidth="1"/>
    <col min="4740" max="4740" width="7.28515625" style="16" bestFit="1" customWidth="1"/>
    <col min="4741" max="4751" width="7.140625" style="16" bestFit="1" customWidth="1"/>
    <col min="4752" max="4752" width="7.28515625" style="16" bestFit="1" customWidth="1"/>
    <col min="4753" max="4763" width="7.140625" style="16" bestFit="1" customWidth="1"/>
    <col min="4764" max="4764" width="7.28515625" style="16" bestFit="1" customWidth="1"/>
    <col min="4765" max="4773" width="7.140625" style="16" bestFit="1" customWidth="1"/>
    <col min="4774" max="4864" width="9.140625" style="16"/>
    <col min="4865" max="4865" width="5.28515625" style="16" customWidth="1"/>
    <col min="4866" max="4866" width="28" style="16" bestFit="1" customWidth="1"/>
    <col min="4867" max="4875" width="7.140625" style="16" bestFit="1" customWidth="1"/>
    <col min="4876" max="4876" width="7.28515625" style="16" bestFit="1" customWidth="1"/>
    <col min="4877" max="4887" width="7.140625" style="16" bestFit="1" customWidth="1"/>
    <col min="4888" max="4888" width="7.28515625" style="16" bestFit="1" customWidth="1"/>
    <col min="4889" max="4899" width="7.140625" style="16" bestFit="1" customWidth="1"/>
    <col min="4900" max="4900" width="7.28515625" style="16" bestFit="1" customWidth="1"/>
    <col min="4901" max="4911" width="7.140625" style="16" bestFit="1" customWidth="1"/>
    <col min="4912" max="4912" width="7.28515625" style="16" bestFit="1" customWidth="1"/>
    <col min="4913" max="4923" width="7.140625" style="16" bestFit="1" customWidth="1"/>
    <col min="4924" max="4924" width="7.28515625" style="16" bestFit="1" customWidth="1"/>
    <col min="4925" max="4935" width="7.140625" style="16" bestFit="1" customWidth="1"/>
    <col min="4936" max="4936" width="7.28515625" style="16" bestFit="1" customWidth="1"/>
    <col min="4937" max="4947" width="7.140625" style="16" bestFit="1" customWidth="1"/>
    <col min="4948" max="4948" width="7.28515625" style="16" bestFit="1" customWidth="1"/>
    <col min="4949" max="4959" width="7.140625" style="16" bestFit="1" customWidth="1"/>
    <col min="4960" max="4960" width="7.28515625" style="16" bestFit="1" customWidth="1"/>
    <col min="4961" max="4971" width="7.140625" style="16" bestFit="1" customWidth="1"/>
    <col min="4972" max="4972" width="7.28515625" style="16" bestFit="1" customWidth="1"/>
    <col min="4973" max="4983" width="7.140625" style="16" bestFit="1" customWidth="1"/>
    <col min="4984" max="4984" width="7.28515625" style="16" bestFit="1" customWidth="1"/>
    <col min="4985" max="4995" width="7.140625" style="16" bestFit="1" customWidth="1"/>
    <col min="4996" max="4996" width="7.28515625" style="16" bestFit="1" customWidth="1"/>
    <col min="4997" max="5007" width="7.140625" style="16" bestFit="1" customWidth="1"/>
    <col min="5008" max="5008" width="7.28515625" style="16" bestFit="1" customWidth="1"/>
    <col min="5009" max="5019" width="7.140625" style="16" bestFit="1" customWidth="1"/>
    <col min="5020" max="5020" width="7.28515625" style="16" bestFit="1" customWidth="1"/>
    <col min="5021" max="5029" width="7.140625" style="16" bestFit="1" customWidth="1"/>
    <col min="5030" max="5120" width="9.140625" style="16"/>
    <col min="5121" max="5121" width="5.28515625" style="16" customWidth="1"/>
    <col min="5122" max="5122" width="28" style="16" bestFit="1" customWidth="1"/>
    <col min="5123" max="5131" width="7.140625" style="16" bestFit="1" customWidth="1"/>
    <col min="5132" max="5132" width="7.28515625" style="16" bestFit="1" customWidth="1"/>
    <col min="5133" max="5143" width="7.140625" style="16" bestFit="1" customWidth="1"/>
    <col min="5144" max="5144" width="7.28515625" style="16" bestFit="1" customWidth="1"/>
    <col min="5145" max="5155" width="7.140625" style="16" bestFit="1" customWidth="1"/>
    <col min="5156" max="5156" width="7.28515625" style="16" bestFit="1" customWidth="1"/>
    <col min="5157" max="5167" width="7.140625" style="16" bestFit="1" customWidth="1"/>
    <col min="5168" max="5168" width="7.28515625" style="16" bestFit="1" customWidth="1"/>
    <col min="5169" max="5179" width="7.140625" style="16" bestFit="1" customWidth="1"/>
    <col min="5180" max="5180" width="7.28515625" style="16" bestFit="1" customWidth="1"/>
    <col min="5181" max="5191" width="7.140625" style="16" bestFit="1" customWidth="1"/>
    <col min="5192" max="5192" width="7.28515625" style="16" bestFit="1" customWidth="1"/>
    <col min="5193" max="5203" width="7.140625" style="16" bestFit="1" customWidth="1"/>
    <col min="5204" max="5204" width="7.28515625" style="16" bestFit="1" customWidth="1"/>
    <col min="5205" max="5215" width="7.140625" style="16" bestFit="1" customWidth="1"/>
    <col min="5216" max="5216" width="7.28515625" style="16" bestFit="1" customWidth="1"/>
    <col min="5217" max="5227" width="7.140625" style="16" bestFit="1" customWidth="1"/>
    <col min="5228" max="5228" width="7.28515625" style="16" bestFit="1" customWidth="1"/>
    <col min="5229" max="5239" width="7.140625" style="16" bestFit="1" customWidth="1"/>
    <col min="5240" max="5240" width="7.28515625" style="16" bestFit="1" customWidth="1"/>
    <col min="5241" max="5251" width="7.140625" style="16" bestFit="1" customWidth="1"/>
    <col min="5252" max="5252" width="7.28515625" style="16" bestFit="1" customWidth="1"/>
    <col min="5253" max="5263" width="7.140625" style="16" bestFit="1" customWidth="1"/>
    <col min="5264" max="5264" width="7.28515625" style="16" bestFit="1" customWidth="1"/>
    <col min="5265" max="5275" width="7.140625" style="16" bestFit="1" customWidth="1"/>
    <col min="5276" max="5276" width="7.28515625" style="16" bestFit="1" customWidth="1"/>
    <col min="5277" max="5285" width="7.140625" style="16" bestFit="1" customWidth="1"/>
    <col min="5286" max="5376" width="9.140625" style="16"/>
    <col min="5377" max="5377" width="5.28515625" style="16" customWidth="1"/>
    <col min="5378" max="5378" width="28" style="16" bestFit="1" customWidth="1"/>
    <col min="5379" max="5387" width="7.140625" style="16" bestFit="1" customWidth="1"/>
    <col min="5388" max="5388" width="7.28515625" style="16" bestFit="1" customWidth="1"/>
    <col min="5389" max="5399" width="7.140625" style="16" bestFit="1" customWidth="1"/>
    <col min="5400" max="5400" width="7.28515625" style="16" bestFit="1" customWidth="1"/>
    <col min="5401" max="5411" width="7.140625" style="16" bestFit="1" customWidth="1"/>
    <col min="5412" max="5412" width="7.28515625" style="16" bestFit="1" customWidth="1"/>
    <col min="5413" max="5423" width="7.140625" style="16" bestFit="1" customWidth="1"/>
    <col min="5424" max="5424" width="7.28515625" style="16" bestFit="1" customWidth="1"/>
    <col min="5425" max="5435" width="7.140625" style="16" bestFit="1" customWidth="1"/>
    <col min="5436" max="5436" width="7.28515625" style="16" bestFit="1" customWidth="1"/>
    <col min="5437" max="5447" width="7.140625" style="16" bestFit="1" customWidth="1"/>
    <col min="5448" max="5448" width="7.28515625" style="16" bestFit="1" customWidth="1"/>
    <col min="5449" max="5459" width="7.140625" style="16" bestFit="1" customWidth="1"/>
    <col min="5460" max="5460" width="7.28515625" style="16" bestFit="1" customWidth="1"/>
    <col min="5461" max="5471" width="7.140625" style="16" bestFit="1" customWidth="1"/>
    <col min="5472" max="5472" width="7.28515625" style="16" bestFit="1" customWidth="1"/>
    <col min="5473" max="5483" width="7.140625" style="16" bestFit="1" customWidth="1"/>
    <col min="5484" max="5484" width="7.28515625" style="16" bestFit="1" customWidth="1"/>
    <col min="5485" max="5495" width="7.140625" style="16" bestFit="1" customWidth="1"/>
    <col min="5496" max="5496" width="7.28515625" style="16" bestFit="1" customWidth="1"/>
    <col min="5497" max="5507" width="7.140625" style="16" bestFit="1" customWidth="1"/>
    <col min="5508" max="5508" width="7.28515625" style="16" bestFit="1" customWidth="1"/>
    <col min="5509" max="5519" width="7.140625" style="16" bestFit="1" customWidth="1"/>
    <col min="5520" max="5520" width="7.28515625" style="16" bestFit="1" customWidth="1"/>
    <col min="5521" max="5531" width="7.140625" style="16" bestFit="1" customWidth="1"/>
    <col min="5532" max="5532" width="7.28515625" style="16" bestFit="1" customWidth="1"/>
    <col min="5533" max="5541" width="7.140625" style="16" bestFit="1" customWidth="1"/>
    <col min="5542" max="5632" width="9.140625" style="16"/>
    <col min="5633" max="5633" width="5.28515625" style="16" customWidth="1"/>
    <col min="5634" max="5634" width="28" style="16" bestFit="1" customWidth="1"/>
    <col min="5635" max="5643" width="7.140625" style="16" bestFit="1" customWidth="1"/>
    <col min="5644" max="5644" width="7.28515625" style="16" bestFit="1" customWidth="1"/>
    <col min="5645" max="5655" width="7.140625" style="16" bestFit="1" customWidth="1"/>
    <col min="5656" max="5656" width="7.28515625" style="16" bestFit="1" customWidth="1"/>
    <col min="5657" max="5667" width="7.140625" style="16" bestFit="1" customWidth="1"/>
    <col min="5668" max="5668" width="7.28515625" style="16" bestFit="1" customWidth="1"/>
    <col min="5669" max="5679" width="7.140625" style="16" bestFit="1" customWidth="1"/>
    <col min="5680" max="5680" width="7.28515625" style="16" bestFit="1" customWidth="1"/>
    <col min="5681" max="5691" width="7.140625" style="16" bestFit="1" customWidth="1"/>
    <col min="5692" max="5692" width="7.28515625" style="16" bestFit="1" customWidth="1"/>
    <col min="5693" max="5703" width="7.140625" style="16" bestFit="1" customWidth="1"/>
    <col min="5704" max="5704" width="7.28515625" style="16" bestFit="1" customWidth="1"/>
    <col min="5705" max="5715" width="7.140625" style="16" bestFit="1" customWidth="1"/>
    <col min="5716" max="5716" width="7.28515625" style="16" bestFit="1" customWidth="1"/>
    <col min="5717" max="5727" width="7.140625" style="16" bestFit="1" customWidth="1"/>
    <col min="5728" max="5728" width="7.28515625" style="16" bestFit="1" customWidth="1"/>
    <col min="5729" max="5739" width="7.140625" style="16" bestFit="1" customWidth="1"/>
    <col min="5740" max="5740" width="7.28515625" style="16" bestFit="1" customWidth="1"/>
    <col min="5741" max="5751" width="7.140625" style="16" bestFit="1" customWidth="1"/>
    <col min="5752" max="5752" width="7.28515625" style="16" bestFit="1" customWidth="1"/>
    <col min="5753" max="5763" width="7.140625" style="16" bestFit="1" customWidth="1"/>
    <col min="5764" max="5764" width="7.28515625" style="16" bestFit="1" customWidth="1"/>
    <col min="5765" max="5775" width="7.140625" style="16" bestFit="1" customWidth="1"/>
    <col min="5776" max="5776" width="7.28515625" style="16" bestFit="1" customWidth="1"/>
    <col min="5777" max="5787" width="7.140625" style="16" bestFit="1" customWidth="1"/>
    <col min="5788" max="5788" width="7.28515625" style="16" bestFit="1" customWidth="1"/>
    <col min="5789" max="5797" width="7.140625" style="16" bestFit="1" customWidth="1"/>
    <col min="5798" max="5888" width="9.140625" style="16"/>
    <col min="5889" max="5889" width="5.28515625" style="16" customWidth="1"/>
    <col min="5890" max="5890" width="28" style="16" bestFit="1" customWidth="1"/>
    <col min="5891" max="5899" width="7.140625" style="16" bestFit="1" customWidth="1"/>
    <col min="5900" max="5900" width="7.28515625" style="16" bestFit="1" customWidth="1"/>
    <col min="5901" max="5911" width="7.140625" style="16" bestFit="1" customWidth="1"/>
    <col min="5912" max="5912" width="7.28515625" style="16" bestFit="1" customWidth="1"/>
    <col min="5913" max="5923" width="7.140625" style="16" bestFit="1" customWidth="1"/>
    <col min="5924" max="5924" width="7.28515625" style="16" bestFit="1" customWidth="1"/>
    <col min="5925" max="5935" width="7.140625" style="16" bestFit="1" customWidth="1"/>
    <col min="5936" max="5936" width="7.28515625" style="16" bestFit="1" customWidth="1"/>
    <col min="5937" max="5947" width="7.140625" style="16" bestFit="1" customWidth="1"/>
    <col min="5948" max="5948" width="7.28515625" style="16" bestFit="1" customWidth="1"/>
    <col min="5949" max="5959" width="7.140625" style="16" bestFit="1" customWidth="1"/>
    <col min="5960" max="5960" width="7.28515625" style="16" bestFit="1" customWidth="1"/>
    <col min="5961" max="5971" width="7.140625" style="16" bestFit="1" customWidth="1"/>
    <col min="5972" max="5972" width="7.28515625" style="16" bestFit="1" customWidth="1"/>
    <col min="5973" max="5983" width="7.140625" style="16" bestFit="1" customWidth="1"/>
    <col min="5984" max="5984" width="7.28515625" style="16" bestFit="1" customWidth="1"/>
    <col min="5985" max="5995" width="7.140625" style="16" bestFit="1" customWidth="1"/>
    <col min="5996" max="5996" width="7.28515625" style="16" bestFit="1" customWidth="1"/>
    <col min="5997" max="6007" width="7.140625" style="16" bestFit="1" customWidth="1"/>
    <col min="6008" max="6008" width="7.28515625" style="16" bestFit="1" customWidth="1"/>
    <col min="6009" max="6019" width="7.140625" style="16" bestFit="1" customWidth="1"/>
    <col min="6020" max="6020" width="7.28515625" style="16" bestFit="1" customWidth="1"/>
    <col min="6021" max="6031" width="7.140625" style="16" bestFit="1" customWidth="1"/>
    <col min="6032" max="6032" width="7.28515625" style="16" bestFit="1" customWidth="1"/>
    <col min="6033" max="6043" width="7.140625" style="16" bestFit="1" customWidth="1"/>
    <col min="6044" max="6044" width="7.28515625" style="16" bestFit="1" customWidth="1"/>
    <col min="6045" max="6053" width="7.140625" style="16" bestFit="1" customWidth="1"/>
    <col min="6054" max="6144" width="9.140625" style="16"/>
    <col min="6145" max="6145" width="5.28515625" style="16" customWidth="1"/>
    <col min="6146" max="6146" width="28" style="16" bestFit="1" customWidth="1"/>
    <col min="6147" max="6155" width="7.140625" style="16" bestFit="1" customWidth="1"/>
    <col min="6156" max="6156" width="7.28515625" style="16" bestFit="1" customWidth="1"/>
    <col min="6157" max="6167" width="7.140625" style="16" bestFit="1" customWidth="1"/>
    <col min="6168" max="6168" width="7.28515625" style="16" bestFit="1" customWidth="1"/>
    <col min="6169" max="6179" width="7.140625" style="16" bestFit="1" customWidth="1"/>
    <col min="6180" max="6180" width="7.28515625" style="16" bestFit="1" customWidth="1"/>
    <col min="6181" max="6191" width="7.140625" style="16" bestFit="1" customWidth="1"/>
    <col min="6192" max="6192" width="7.28515625" style="16" bestFit="1" customWidth="1"/>
    <col min="6193" max="6203" width="7.140625" style="16" bestFit="1" customWidth="1"/>
    <col min="6204" max="6204" width="7.28515625" style="16" bestFit="1" customWidth="1"/>
    <col min="6205" max="6215" width="7.140625" style="16" bestFit="1" customWidth="1"/>
    <col min="6216" max="6216" width="7.28515625" style="16" bestFit="1" customWidth="1"/>
    <col min="6217" max="6227" width="7.140625" style="16" bestFit="1" customWidth="1"/>
    <col min="6228" max="6228" width="7.28515625" style="16" bestFit="1" customWidth="1"/>
    <col min="6229" max="6239" width="7.140625" style="16" bestFit="1" customWidth="1"/>
    <col min="6240" max="6240" width="7.28515625" style="16" bestFit="1" customWidth="1"/>
    <col min="6241" max="6251" width="7.140625" style="16" bestFit="1" customWidth="1"/>
    <col min="6252" max="6252" width="7.28515625" style="16" bestFit="1" customWidth="1"/>
    <col min="6253" max="6263" width="7.140625" style="16" bestFit="1" customWidth="1"/>
    <col min="6264" max="6264" width="7.28515625" style="16" bestFit="1" customWidth="1"/>
    <col min="6265" max="6275" width="7.140625" style="16" bestFit="1" customWidth="1"/>
    <col min="6276" max="6276" width="7.28515625" style="16" bestFit="1" customWidth="1"/>
    <col min="6277" max="6287" width="7.140625" style="16" bestFit="1" customWidth="1"/>
    <col min="6288" max="6288" width="7.28515625" style="16" bestFit="1" customWidth="1"/>
    <col min="6289" max="6299" width="7.140625" style="16" bestFit="1" customWidth="1"/>
    <col min="6300" max="6300" width="7.28515625" style="16" bestFit="1" customWidth="1"/>
    <col min="6301" max="6309" width="7.140625" style="16" bestFit="1" customWidth="1"/>
    <col min="6310" max="6400" width="9.140625" style="16"/>
    <col min="6401" max="6401" width="5.28515625" style="16" customWidth="1"/>
    <col min="6402" max="6402" width="28" style="16" bestFit="1" customWidth="1"/>
    <col min="6403" max="6411" width="7.140625" style="16" bestFit="1" customWidth="1"/>
    <col min="6412" max="6412" width="7.28515625" style="16" bestFit="1" customWidth="1"/>
    <col min="6413" max="6423" width="7.140625" style="16" bestFit="1" customWidth="1"/>
    <col min="6424" max="6424" width="7.28515625" style="16" bestFit="1" customWidth="1"/>
    <col min="6425" max="6435" width="7.140625" style="16" bestFit="1" customWidth="1"/>
    <col min="6436" max="6436" width="7.28515625" style="16" bestFit="1" customWidth="1"/>
    <col min="6437" max="6447" width="7.140625" style="16" bestFit="1" customWidth="1"/>
    <col min="6448" max="6448" width="7.28515625" style="16" bestFit="1" customWidth="1"/>
    <col min="6449" max="6459" width="7.140625" style="16" bestFit="1" customWidth="1"/>
    <col min="6460" max="6460" width="7.28515625" style="16" bestFit="1" customWidth="1"/>
    <col min="6461" max="6471" width="7.140625" style="16" bestFit="1" customWidth="1"/>
    <col min="6472" max="6472" width="7.28515625" style="16" bestFit="1" customWidth="1"/>
    <col min="6473" max="6483" width="7.140625" style="16" bestFit="1" customWidth="1"/>
    <col min="6484" max="6484" width="7.28515625" style="16" bestFit="1" customWidth="1"/>
    <col min="6485" max="6495" width="7.140625" style="16" bestFit="1" customWidth="1"/>
    <col min="6496" max="6496" width="7.28515625" style="16" bestFit="1" customWidth="1"/>
    <col min="6497" max="6507" width="7.140625" style="16" bestFit="1" customWidth="1"/>
    <col min="6508" max="6508" width="7.28515625" style="16" bestFit="1" customWidth="1"/>
    <col min="6509" max="6519" width="7.140625" style="16" bestFit="1" customWidth="1"/>
    <col min="6520" max="6520" width="7.28515625" style="16" bestFit="1" customWidth="1"/>
    <col min="6521" max="6531" width="7.140625" style="16" bestFit="1" customWidth="1"/>
    <col min="6532" max="6532" width="7.28515625" style="16" bestFit="1" customWidth="1"/>
    <col min="6533" max="6543" width="7.140625" style="16" bestFit="1" customWidth="1"/>
    <col min="6544" max="6544" width="7.28515625" style="16" bestFit="1" customWidth="1"/>
    <col min="6545" max="6555" width="7.140625" style="16" bestFit="1" customWidth="1"/>
    <col min="6556" max="6556" width="7.28515625" style="16" bestFit="1" customWidth="1"/>
    <col min="6557" max="6565" width="7.140625" style="16" bestFit="1" customWidth="1"/>
    <col min="6566" max="6656" width="9.140625" style="16"/>
    <col min="6657" max="6657" width="5.28515625" style="16" customWidth="1"/>
    <col min="6658" max="6658" width="28" style="16" bestFit="1" customWidth="1"/>
    <col min="6659" max="6667" width="7.140625" style="16" bestFit="1" customWidth="1"/>
    <col min="6668" max="6668" width="7.28515625" style="16" bestFit="1" customWidth="1"/>
    <col min="6669" max="6679" width="7.140625" style="16" bestFit="1" customWidth="1"/>
    <col min="6680" max="6680" width="7.28515625" style="16" bestFit="1" customWidth="1"/>
    <col min="6681" max="6691" width="7.140625" style="16" bestFit="1" customWidth="1"/>
    <col min="6692" max="6692" width="7.28515625" style="16" bestFit="1" customWidth="1"/>
    <col min="6693" max="6703" width="7.140625" style="16" bestFit="1" customWidth="1"/>
    <col min="6704" max="6704" width="7.28515625" style="16" bestFit="1" customWidth="1"/>
    <col min="6705" max="6715" width="7.140625" style="16" bestFit="1" customWidth="1"/>
    <col min="6716" max="6716" width="7.28515625" style="16" bestFit="1" customWidth="1"/>
    <col min="6717" max="6727" width="7.140625" style="16" bestFit="1" customWidth="1"/>
    <col min="6728" max="6728" width="7.28515625" style="16" bestFit="1" customWidth="1"/>
    <col min="6729" max="6739" width="7.140625" style="16" bestFit="1" customWidth="1"/>
    <col min="6740" max="6740" width="7.28515625" style="16" bestFit="1" customWidth="1"/>
    <col min="6741" max="6751" width="7.140625" style="16" bestFit="1" customWidth="1"/>
    <col min="6752" max="6752" width="7.28515625" style="16" bestFit="1" customWidth="1"/>
    <col min="6753" max="6763" width="7.140625" style="16" bestFit="1" customWidth="1"/>
    <col min="6764" max="6764" width="7.28515625" style="16" bestFit="1" customWidth="1"/>
    <col min="6765" max="6775" width="7.140625" style="16" bestFit="1" customWidth="1"/>
    <col min="6776" max="6776" width="7.28515625" style="16" bestFit="1" customWidth="1"/>
    <col min="6777" max="6787" width="7.140625" style="16" bestFit="1" customWidth="1"/>
    <col min="6788" max="6788" width="7.28515625" style="16" bestFit="1" customWidth="1"/>
    <col min="6789" max="6799" width="7.140625" style="16" bestFit="1" customWidth="1"/>
    <col min="6800" max="6800" width="7.28515625" style="16" bestFit="1" customWidth="1"/>
    <col min="6801" max="6811" width="7.140625" style="16" bestFit="1" customWidth="1"/>
    <col min="6812" max="6812" width="7.28515625" style="16" bestFit="1" customWidth="1"/>
    <col min="6813" max="6821" width="7.140625" style="16" bestFit="1" customWidth="1"/>
    <col min="6822" max="6912" width="9.140625" style="16"/>
    <col min="6913" max="6913" width="5.28515625" style="16" customWidth="1"/>
    <col min="6914" max="6914" width="28" style="16" bestFit="1" customWidth="1"/>
    <col min="6915" max="6923" width="7.140625" style="16" bestFit="1" customWidth="1"/>
    <col min="6924" max="6924" width="7.28515625" style="16" bestFit="1" customWidth="1"/>
    <col min="6925" max="6935" width="7.140625" style="16" bestFit="1" customWidth="1"/>
    <col min="6936" max="6936" width="7.28515625" style="16" bestFit="1" customWidth="1"/>
    <col min="6937" max="6947" width="7.140625" style="16" bestFit="1" customWidth="1"/>
    <col min="6948" max="6948" width="7.28515625" style="16" bestFit="1" customWidth="1"/>
    <col min="6949" max="6959" width="7.140625" style="16" bestFit="1" customWidth="1"/>
    <col min="6960" max="6960" width="7.28515625" style="16" bestFit="1" customWidth="1"/>
    <col min="6961" max="6971" width="7.140625" style="16" bestFit="1" customWidth="1"/>
    <col min="6972" max="6972" width="7.28515625" style="16" bestFit="1" customWidth="1"/>
    <col min="6973" max="6983" width="7.140625" style="16" bestFit="1" customWidth="1"/>
    <col min="6984" max="6984" width="7.28515625" style="16" bestFit="1" customWidth="1"/>
    <col min="6985" max="6995" width="7.140625" style="16" bestFit="1" customWidth="1"/>
    <col min="6996" max="6996" width="7.28515625" style="16" bestFit="1" customWidth="1"/>
    <col min="6997" max="7007" width="7.140625" style="16" bestFit="1" customWidth="1"/>
    <col min="7008" max="7008" width="7.28515625" style="16" bestFit="1" customWidth="1"/>
    <col min="7009" max="7019" width="7.140625" style="16" bestFit="1" customWidth="1"/>
    <col min="7020" max="7020" width="7.28515625" style="16" bestFit="1" customWidth="1"/>
    <col min="7021" max="7031" width="7.140625" style="16" bestFit="1" customWidth="1"/>
    <col min="7032" max="7032" width="7.28515625" style="16" bestFit="1" customWidth="1"/>
    <col min="7033" max="7043" width="7.140625" style="16" bestFit="1" customWidth="1"/>
    <col min="7044" max="7044" width="7.28515625" style="16" bestFit="1" customWidth="1"/>
    <col min="7045" max="7055" width="7.140625" style="16" bestFit="1" customWidth="1"/>
    <col min="7056" max="7056" width="7.28515625" style="16" bestFit="1" customWidth="1"/>
    <col min="7057" max="7067" width="7.140625" style="16" bestFit="1" customWidth="1"/>
    <col min="7068" max="7068" width="7.28515625" style="16" bestFit="1" customWidth="1"/>
    <col min="7069" max="7077" width="7.140625" style="16" bestFit="1" customWidth="1"/>
    <col min="7078" max="7168" width="9.140625" style="16"/>
    <col min="7169" max="7169" width="5.28515625" style="16" customWidth="1"/>
    <col min="7170" max="7170" width="28" style="16" bestFit="1" customWidth="1"/>
    <col min="7171" max="7179" width="7.140625" style="16" bestFit="1" customWidth="1"/>
    <col min="7180" max="7180" width="7.28515625" style="16" bestFit="1" customWidth="1"/>
    <col min="7181" max="7191" width="7.140625" style="16" bestFit="1" customWidth="1"/>
    <col min="7192" max="7192" width="7.28515625" style="16" bestFit="1" customWidth="1"/>
    <col min="7193" max="7203" width="7.140625" style="16" bestFit="1" customWidth="1"/>
    <col min="7204" max="7204" width="7.28515625" style="16" bestFit="1" customWidth="1"/>
    <col min="7205" max="7215" width="7.140625" style="16" bestFit="1" customWidth="1"/>
    <col min="7216" max="7216" width="7.28515625" style="16" bestFit="1" customWidth="1"/>
    <col min="7217" max="7227" width="7.140625" style="16" bestFit="1" customWidth="1"/>
    <col min="7228" max="7228" width="7.28515625" style="16" bestFit="1" customWidth="1"/>
    <col min="7229" max="7239" width="7.140625" style="16" bestFit="1" customWidth="1"/>
    <col min="7240" max="7240" width="7.28515625" style="16" bestFit="1" customWidth="1"/>
    <col min="7241" max="7251" width="7.140625" style="16" bestFit="1" customWidth="1"/>
    <col min="7252" max="7252" width="7.28515625" style="16" bestFit="1" customWidth="1"/>
    <col min="7253" max="7263" width="7.140625" style="16" bestFit="1" customWidth="1"/>
    <col min="7264" max="7264" width="7.28515625" style="16" bestFit="1" customWidth="1"/>
    <col min="7265" max="7275" width="7.140625" style="16" bestFit="1" customWidth="1"/>
    <col min="7276" max="7276" width="7.28515625" style="16" bestFit="1" customWidth="1"/>
    <col min="7277" max="7287" width="7.140625" style="16" bestFit="1" customWidth="1"/>
    <col min="7288" max="7288" width="7.28515625" style="16" bestFit="1" customWidth="1"/>
    <col min="7289" max="7299" width="7.140625" style="16" bestFit="1" customWidth="1"/>
    <col min="7300" max="7300" width="7.28515625" style="16" bestFit="1" customWidth="1"/>
    <col min="7301" max="7311" width="7.140625" style="16" bestFit="1" customWidth="1"/>
    <col min="7312" max="7312" width="7.28515625" style="16" bestFit="1" customWidth="1"/>
    <col min="7313" max="7323" width="7.140625" style="16" bestFit="1" customWidth="1"/>
    <col min="7324" max="7324" width="7.28515625" style="16" bestFit="1" customWidth="1"/>
    <col min="7325" max="7333" width="7.140625" style="16" bestFit="1" customWidth="1"/>
    <col min="7334" max="7424" width="9.140625" style="16"/>
    <col min="7425" max="7425" width="5.28515625" style="16" customWidth="1"/>
    <col min="7426" max="7426" width="28" style="16" bestFit="1" customWidth="1"/>
    <col min="7427" max="7435" width="7.140625" style="16" bestFit="1" customWidth="1"/>
    <col min="7436" max="7436" width="7.28515625" style="16" bestFit="1" customWidth="1"/>
    <col min="7437" max="7447" width="7.140625" style="16" bestFit="1" customWidth="1"/>
    <col min="7448" max="7448" width="7.28515625" style="16" bestFit="1" customWidth="1"/>
    <col min="7449" max="7459" width="7.140625" style="16" bestFit="1" customWidth="1"/>
    <col min="7460" max="7460" width="7.28515625" style="16" bestFit="1" customWidth="1"/>
    <col min="7461" max="7471" width="7.140625" style="16" bestFit="1" customWidth="1"/>
    <col min="7472" max="7472" width="7.28515625" style="16" bestFit="1" customWidth="1"/>
    <col min="7473" max="7483" width="7.140625" style="16" bestFit="1" customWidth="1"/>
    <col min="7484" max="7484" width="7.28515625" style="16" bestFit="1" customWidth="1"/>
    <col min="7485" max="7495" width="7.140625" style="16" bestFit="1" customWidth="1"/>
    <col min="7496" max="7496" width="7.28515625" style="16" bestFit="1" customWidth="1"/>
    <col min="7497" max="7507" width="7.140625" style="16" bestFit="1" customWidth="1"/>
    <col min="7508" max="7508" width="7.28515625" style="16" bestFit="1" customWidth="1"/>
    <col min="7509" max="7519" width="7.140625" style="16" bestFit="1" customWidth="1"/>
    <col min="7520" max="7520" width="7.28515625" style="16" bestFit="1" customWidth="1"/>
    <col min="7521" max="7531" width="7.140625" style="16" bestFit="1" customWidth="1"/>
    <col min="7532" max="7532" width="7.28515625" style="16" bestFit="1" customWidth="1"/>
    <col min="7533" max="7543" width="7.140625" style="16" bestFit="1" customWidth="1"/>
    <col min="7544" max="7544" width="7.28515625" style="16" bestFit="1" customWidth="1"/>
    <col min="7545" max="7555" width="7.140625" style="16" bestFit="1" customWidth="1"/>
    <col min="7556" max="7556" width="7.28515625" style="16" bestFit="1" customWidth="1"/>
    <col min="7557" max="7567" width="7.140625" style="16" bestFit="1" customWidth="1"/>
    <col min="7568" max="7568" width="7.28515625" style="16" bestFit="1" customWidth="1"/>
    <col min="7569" max="7579" width="7.140625" style="16" bestFit="1" customWidth="1"/>
    <col min="7580" max="7580" width="7.28515625" style="16" bestFit="1" customWidth="1"/>
    <col min="7581" max="7589" width="7.140625" style="16" bestFit="1" customWidth="1"/>
    <col min="7590" max="7680" width="9.140625" style="16"/>
    <col min="7681" max="7681" width="5.28515625" style="16" customWidth="1"/>
    <col min="7682" max="7682" width="28" style="16" bestFit="1" customWidth="1"/>
    <col min="7683" max="7691" width="7.140625" style="16" bestFit="1" customWidth="1"/>
    <col min="7692" max="7692" width="7.28515625" style="16" bestFit="1" customWidth="1"/>
    <col min="7693" max="7703" width="7.140625" style="16" bestFit="1" customWidth="1"/>
    <col min="7704" max="7704" width="7.28515625" style="16" bestFit="1" customWidth="1"/>
    <col min="7705" max="7715" width="7.140625" style="16" bestFit="1" customWidth="1"/>
    <col min="7716" max="7716" width="7.28515625" style="16" bestFit="1" customWidth="1"/>
    <col min="7717" max="7727" width="7.140625" style="16" bestFit="1" customWidth="1"/>
    <col min="7728" max="7728" width="7.28515625" style="16" bestFit="1" customWidth="1"/>
    <col min="7729" max="7739" width="7.140625" style="16" bestFit="1" customWidth="1"/>
    <col min="7740" max="7740" width="7.28515625" style="16" bestFit="1" customWidth="1"/>
    <col min="7741" max="7751" width="7.140625" style="16" bestFit="1" customWidth="1"/>
    <col min="7752" max="7752" width="7.28515625" style="16" bestFit="1" customWidth="1"/>
    <col min="7753" max="7763" width="7.140625" style="16" bestFit="1" customWidth="1"/>
    <col min="7764" max="7764" width="7.28515625" style="16" bestFit="1" customWidth="1"/>
    <col min="7765" max="7775" width="7.140625" style="16" bestFit="1" customWidth="1"/>
    <col min="7776" max="7776" width="7.28515625" style="16" bestFit="1" customWidth="1"/>
    <col min="7777" max="7787" width="7.140625" style="16" bestFit="1" customWidth="1"/>
    <col min="7788" max="7788" width="7.28515625" style="16" bestFit="1" customWidth="1"/>
    <col min="7789" max="7799" width="7.140625" style="16" bestFit="1" customWidth="1"/>
    <col min="7800" max="7800" width="7.28515625" style="16" bestFit="1" customWidth="1"/>
    <col min="7801" max="7811" width="7.140625" style="16" bestFit="1" customWidth="1"/>
    <col min="7812" max="7812" width="7.28515625" style="16" bestFit="1" customWidth="1"/>
    <col min="7813" max="7823" width="7.140625" style="16" bestFit="1" customWidth="1"/>
    <col min="7824" max="7824" width="7.28515625" style="16" bestFit="1" customWidth="1"/>
    <col min="7825" max="7835" width="7.140625" style="16" bestFit="1" customWidth="1"/>
    <col min="7836" max="7836" width="7.28515625" style="16" bestFit="1" customWidth="1"/>
    <col min="7837" max="7845" width="7.140625" style="16" bestFit="1" customWidth="1"/>
    <col min="7846" max="7936" width="9.140625" style="16"/>
    <col min="7937" max="7937" width="5.28515625" style="16" customWidth="1"/>
    <col min="7938" max="7938" width="28" style="16" bestFit="1" customWidth="1"/>
    <col min="7939" max="7947" width="7.140625" style="16" bestFit="1" customWidth="1"/>
    <col min="7948" max="7948" width="7.28515625" style="16" bestFit="1" customWidth="1"/>
    <col min="7949" max="7959" width="7.140625" style="16" bestFit="1" customWidth="1"/>
    <col min="7960" max="7960" width="7.28515625" style="16" bestFit="1" customWidth="1"/>
    <col min="7961" max="7971" width="7.140625" style="16" bestFit="1" customWidth="1"/>
    <col min="7972" max="7972" width="7.28515625" style="16" bestFit="1" customWidth="1"/>
    <col min="7973" max="7983" width="7.140625" style="16" bestFit="1" customWidth="1"/>
    <col min="7984" max="7984" width="7.28515625" style="16" bestFit="1" customWidth="1"/>
    <col min="7985" max="7995" width="7.140625" style="16" bestFit="1" customWidth="1"/>
    <col min="7996" max="7996" width="7.28515625" style="16" bestFit="1" customWidth="1"/>
    <col min="7997" max="8007" width="7.140625" style="16" bestFit="1" customWidth="1"/>
    <col min="8008" max="8008" width="7.28515625" style="16" bestFit="1" customWidth="1"/>
    <col min="8009" max="8019" width="7.140625" style="16" bestFit="1" customWidth="1"/>
    <col min="8020" max="8020" width="7.28515625" style="16" bestFit="1" customWidth="1"/>
    <col min="8021" max="8031" width="7.140625" style="16" bestFit="1" customWidth="1"/>
    <col min="8032" max="8032" width="7.28515625" style="16" bestFit="1" customWidth="1"/>
    <col min="8033" max="8043" width="7.140625" style="16" bestFit="1" customWidth="1"/>
    <col min="8044" max="8044" width="7.28515625" style="16" bestFit="1" customWidth="1"/>
    <col min="8045" max="8055" width="7.140625" style="16" bestFit="1" customWidth="1"/>
    <col min="8056" max="8056" width="7.28515625" style="16" bestFit="1" customWidth="1"/>
    <col min="8057" max="8067" width="7.140625" style="16" bestFit="1" customWidth="1"/>
    <col min="8068" max="8068" width="7.28515625" style="16" bestFit="1" customWidth="1"/>
    <col min="8069" max="8079" width="7.140625" style="16" bestFit="1" customWidth="1"/>
    <col min="8080" max="8080" width="7.28515625" style="16" bestFit="1" customWidth="1"/>
    <col min="8081" max="8091" width="7.140625" style="16" bestFit="1" customWidth="1"/>
    <col min="8092" max="8092" width="7.28515625" style="16" bestFit="1" customWidth="1"/>
    <col min="8093" max="8101" width="7.140625" style="16" bestFit="1" customWidth="1"/>
    <col min="8102" max="8192" width="9.140625" style="16"/>
    <col min="8193" max="8193" width="5.28515625" style="16" customWidth="1"/>
    <col min="8194" max="8194" width="28" style="16" bestFit="1" customWidth="1"/>
    <col min="8195" max="8203" width="7.140625" style="16" bestFit="1" customWidth="1"/>
    <col min="8204" max="8204" width="7.28515625" style="16" bestFit="1" customWidth="1"/>
    <col min="8205" max="8215" width="7.140625" style="16" bestFit="1" customWidth="1"/>
    <col min="8216" max="8216" width="7.28515625" style="16" bestFit="1" customWidth="1"/>
    <col min="8217" max="8227" width="7.140625" style="16" bestFit="1" customWidth="1"/>
    <col min="8228" max="8228" width="7.28515625" style="16" bestFit="1" customWidth="1"/>
    <col min="8229" max="8239" width="7.140625" style="16" bestFit="1" customWidth="1"/>
    <col min="8240" max="8240" width="7.28515625" style="16" bestFit="1" customWidth="1"/>
    <col min="8241" max="8251" width="7.140625" style="16" bestFit="1" customWidth="1"/>
    <col min="8252" max="8252" width="7.28515625" style="16" bestFit="1" customWidth="1"/>
    <col min="8253" max="8263" width="7.140625" style="16" bestFit="1" customWidth="1"/>
    <col min="8264" max="8264" width="7.28515625" style="16" bestFit="1" customWidth="1"/>
    <col min="8265" max="8275" width="7.140625" style="16" bestFit="1" customWidth="1"/>
    <col min="8276" max="8276" width="7.28515625" style="16" bestFit="1" customWidth="1"/>
    <col min="8277" max="8287" width="7.140625" style="16" bestFit="1" customWidth="1"/>
    <col min="8288" max="8288" width="7.28515625" style="16" bestFit="1" customWidth="1"/>
    <col min="8289" max="8299" width="7.140625" style="16" bestFit="1" customWidth="1"/>
    <col min="8300" max="8300" width="7.28515625" style="16" bestFit="1" customWidth="1"/>
    <col min="8301" max="8311" width="7.140625" style="16" bestFit="1" customWidth="1"/>
    <col min="8312" max="8312" width="7.28515625" style="16" bestFit="1" customWidth="1"/>
    <col min="8313" max="8323" width="7.140625" style="16" bestFit="1" customWidth="1"/>
    <col min="8324" max="8324" width="7.28515625" style="16" bestFit="1" customWidth="1"/>
    <col min="8325" max="8335" width="7.140625" style="16" bestFit="1" customWidth="1"/>
    <col min="8336" max="8336" width="7.28515625" style="16" bestFit="1" customWidth="1"/>
    <col min="8337" max="8347" width="7.140625" style="16" bestFit="1" customWidth="1"/>
    <col min="8348" max="8348" width="7.28515625" style="16" bestFit="1" customWidth="1"/>
    <col min="8349" max="8357" width="7.140625" style="16" bestFit="1" customWidth="1"/>
    <col min="8358" max="8448" width="9.140625" style="16"/>
    <col min="8449" max="8449" width="5.28515625" style="16" customWidth="1"/>
    <col min="8450" max="8450" width="28" style="16" bestFit="1" customWidth="1"/>
    <col min="8451" max="8459" width="7.140625" style="16" bestFit="1" customWidth="1"/>
    <col min="8460" max="8460" width="7.28515625" style="16" bestFit="1" customWidth="1"/>
    <col min="8461" max="8471" width="7.140625" style="16" bestFit="1" customWidth="1"/>
    <col min="8472" max="8472" width="7.28515625" style="16" bestFit="1" customWidth="1"/>
    <col min="8473" max="8483" width="7.140625" style="16" bestFit="1" customWidth="1"/>
    <col min="8484" max="8484" width="7.28515625" style="16" bestFit="1" customWidth="1"/>
    <col min="8485" max="8495" width="7.140625" style="16" bestFit="1" customWidth="1"/>
    <col min="8496" max="8496" width="7.28515625" style="16" bestFit="1" customWidth="1"/>
    <col min="8497" max="8507" width="7.140625" style="16" bestFit="1" customWidth="1"/>
    <col min="8508" max="8508" width="7.28515625" style="16" bestFit="1" customWidth="1"/>
    <col min="8509" max="8519" width="7.140625" style="16" bestFit="1" customWidth="1"/>
    <col min="8520" max="8520" width="7.28515625" style="16" bestFit="1" customWidth="1"/>
    <col min="8521" max="8531" width="7.140625" style="16" bestFit="1" customWidth="1"/>
    <col min="8532" max="8532" width="7.28515625" style="16" bestFit="1" customWidth="1"/>
    <col min="8533" max="8543" width="7.140625" style="16" bestFit="1" customWidth="1"/>
    <col min="8544" max="8544" width="7.28515625" style="16" bestFit="1" customWidth="1"/>
    <col min="8545" max="8555" width="7.140625" style="16" bestFit="1" customWidth="1"/>
    <col min="8556" max="8556" width="7.28515625" style="16" bestFit="1" customWidth="1"/>
    <col min="8557" max="8567" width="7.140625" style="16" bestFit="1" customWidth="1"/>
    <col min="8568" max="8568" width="7.28515625" style="16" bestFit="1" customWidth="1"/>
    <col min="8569" max="8579" width="7.140625" style="16" bestFit="1" customWidth="1"/>
    <col min="8580" max="8580" width="7.28515625" style="16" bestFit="1" customWidth="1"/>
    <col min="8581" max="8591" width="7.140625" style="16" bestFit="1" customWidth="1"/>
    <col min="8592" max="8592" width="7.28515625" style="16" bestFit="1" customWidth="1"/>
    <col min="8593" max="8603" width="7.140625" style="16" bestFit="1" customWidth="1"/>
    <col min="8604" max="8604" width="7.28515625" style="16" bestFit="1" customWidth="1"/>
    <col min="8605" max="8613" width="7.140625" style="16" bestFit="1" customWidth="1"/>
    <col min="8614" max="8704" width="9.140625" style="16"/>
    <col min="8705" max="8705" width="5.28515625" style="16" customWidth="1"/>
    <col min="8706" max="8706" width="28" style="16" bestFit="1" customWidth="1"/>
    <col min="8707" max="8715" width="7.140625" style="16" bestFit="1" customWidth="1"/>
    <col min="8716" max="8716" width="7.28515625" style="16" bestFit="1" customWidth="1"/>
    <col min="8717" max="8727" width="7.140625" style="16" bestFit="1" customWidth="1"/>
    <col min="8728" max="8728" width="7.28515625" style="16" bestFit="1" customWidth="1"/>
    <col min="8729" max="8739" width="7.140625" style="16" bestFit="1" customWidth="1"/>
    <col min="8740" max="8740" width="7.28515625" style="16" bestFit="1" customWidth="1"/>
    <col min="8741" max="8751" width="7.140625" style="16" bestFit="1" customWidth="1"/>
    <col min="8752" max="8752" width="7.28515625" style="16" bestFit="1" customWidth="1"/>
    <col min="8753" max="8763" width="7.140625" style="16" bestFit="1" customWidth="1"/>
    <col min="8764" max="8764" width="7.28515625" style="16" bestFit="1" customWidth="1"/>
    <col min="8765" max="8775" width="7.140625" style="16" bestFit="1" customWidth="1"/>
    <col min="8776" max="8776" width="7.28515625" style="16" bestFit="1" customWidth="1"/>
    <col min="8777" max="8787" width="7.140625" style="16" bestFit="1" customWidth="1"/>
    <col min="8788" max="8788" width="7.28515625" style="16" bestFit="1" customWidth="1"/>
    <col min="8789" max="8799" width="7.140625" style="16" bestFit="1" customWidth="1"/>
    <col min="8800" max="8800" width="7.28515625" style="16" bestFit="1" customWidth="1"/>
    <col min="8801" max="8811" width="7.140625" style="16" bestFit="1" customWidth="1"/>
    <col min="8812" max="8812" width="7.28515625" style="16" bestFit="1" customWidth="1"/>
    <col min="8813" max="8823" width="7.140625" style="16" bestFit="1" customWidth="1"/>
    <col min="8824" max="8824" width="7.28515625" style="16" bestFit="1" customWidth="1"/>
    <col min="8825" max="8835" width="7.140625" style="16" bestFit="1" customWidth="1"/>
    <col min="8836" max="8836" width="7.28515625" style="16" bestFit="1" customWidth="1"/>
    <col min="8837" max="8847" width="7.140625" style="16" bestFit="1" customWidth="1"/>
    <col min="8848" max="8848" width="7.28515625" style="16" bestFit="1" customWidth="1"/>
    <col min="8849" max="8859" width="7.140625" style="16" bestFit="1" customWidth="1"/>
    <col min="8860" max="8860" width="7.28515625" style="16" bestFit="1" customWidth="1"/>
    <col min="8861" max="8869" width="7.140625" style="16" bestFit="1" customWidth="1"/>
    <col min="8870" max="8960" width="9.140625" style="16"/>
    <col min="8961" max="8961" width="5.28515625" style="16" customWidth="1"/>
    <col min="8962" max="8962" width="28" style="16" bestFit="1" customWidth="1"/>
    <col min="8963" max="8971" width="7.140625" style="16" bestFit="1" customWidth="1"/>
    <col min="8972" max="8972" width="7.28515625" style="16" bestFit="1" customWidth="1"/>
    <col min="8973" max="8983" width="7.140625" style="16" bestFit="1" customWidth="1"/>
    <col min="8984" max="8984" width="7.28515625" style="16" bestFit="1" customWidth="1"/>
    <col min="8985" max="8995" width="7.140625" style="16" bestFit="1" customWidth="1"/>
    <col min="8996" max="8996" width="7.28515625" style="16" bestFit="1" customWidth="1"/>
    <col min="8997" max="9007" width="7.140625" style="16" bestFit="1" customWidth="1"/>
    <col min="9008" max="9008" width="7.28515625" style="16" bestFit="1" customWidth="1"/>
    <col min="9009" max="9019" width="7.140625" style="16" bestFit="1" customWidth="1"/>
    <col min="9020" max="9020" width="7.28515625" style="16" bestFit="1" customWidth="1"/>
    <col min="9021" max="9031" width="7.140625" style="16" bestFit="1" customWidth="1"/>
    <col min="9032" max="9032" width="7.28515625" style="16" bestFit="1" customWidth="1"/>
    <col min="9033" max="9043" width="7.140625" style="16" bestFit="1" customWidth="1"/>
    <col min="9044" max="9044" width="7.28515625" style="16" bestFit="1" customWidth="1"/>
    <col min="9045" max="9055" width="7.140625" style="16" bestFit="1" customWidth="1"/>
    <col min="9056" max="9056" width="7.28515625" style="16" bestFit="1" customWidth="1"/>
    <col min="9057" max="9067" width="7.140625" style="16" bestFit="1" customWidth="1"/>
    <col min="9068" max="9068" width="7.28515625" style="16" bestFit="1" customWidth="1"/>
    <col min="9069" max="9079" width="7.140625" style="16" bestFit="1" customWidth="1"/>
    <col min="9080" max="9080" width="7.28515625" style="16" bestFit="1" customWidth="1"/>
    <col min="9081" max="9091" width="7.140625" style="16" bestFit="1" customWidth="1"/>
    <col min="9092" max="9092" width="7.28515625" style="16" bestFit="1" customWidth="1"/>
    <col min="9093" max="9103" width="7.140625" style="16" bestFit="1" customWidth="1"/>
    <col min="9104" max="9104" width="7.28515625" style="16" bestFit="1" customWidth="1"/>
    <col min="9105" max="9115" width="7.140625" style="16" bestFit="1" customWidth="1"/>
    <col min="9116" max="9116" width="7.28515625" style="16" bestFit="1" customWidth="1"/>
    <col min="9117" max="9125" width="7.140625" style="16" bestFit="1" customWidth="1"/>
    <col min="9126" max="9216" width="9.140625" style="16"/>
    <col min="9217" max="9217" width="5.28515625" style="16" customWidth="1"/>
    <col min="9218" max="9218" width="28" style="16" bestFit="1" customWidth="1"/>
    <col min="9219" max="9227" width="7.140625" style="16" bestFit="1" customWidth="1"/>
    <col min="9228" max="9228" width="7.28515625" style="16" bestFit="1" customWidth="1"/>
    <col min="9229" max="9239" width="7.140625" style="16" bestFit="1" customWidth="1"/>
    <col min="9240" max="9240" width="7.28515625" style="16" bestFit="1" customWidth="1"/>
    <col min="9241" max="9251" width="7.140625" style="16" bestFit="1" customWidth="1"/>
    <col min="9252" max="9252" width="7.28515625" style="16" bestFit="1" customWidth="1"/>
    <col min="9253" max="9263" width="7.140625" style="16" bestFit="1" customWidth="1"/>
    <col min="9264" max="9264" width="7.28515625" style="16" bestFit="1" customWidth="1"/>
    <col min="9265" max="9275" width="7.140625" style="16" bestFit="1" customWidth="1"/>
    <col min="9276" max="9276" width="7.28515625" style="16" bestFit="1" customWidth="1"/>
    <col min="9277" max="9287" width="7.140625" style="16" bestFit="1" customWidth="1"/>
    <col min="9288" max="9288" width="7.28515625" style="16" bestFit="1" customWidth="1"/>
    <col min="9289" max="9299" width="7.140625" style="16" bestFit="1" customWidth="1"/>
    <col min="9300" max="9300" width="7.28515625" style="16" bestFit="1" customWidth="1"/>
    <col min="9301" max="9311" width="7.140625" style="16" bestFit="1" customWidth="1"/>
    <col min="9312" max="9312" width="7.28515625" style="16" bestFit="1" customWidth="1"/>
    <col min="9313" max="9323" width="7.140625" style="16" bestFit="1" customWidth="1"/>
    <col min="9324" max="9324" width="7.28515625" style="16" bestFit="1" customWidth="1"/>
    <col min="9325" max="9335" width="7.140625" style="16" bestFit="1" customWidth="1"/>
    <col min="9336" max="9336" width="7.28515625" style="16" bestFit="1" customWidth="1"/>
    <col min="9337" max="9347" width="7.140625" style="16" bestFit="1" customWidth="1"/>
    <col min="9348" max="9348" width="7.28515625" style="16" bestFit="1" customWidth="1"/>
    <col min="9349" max="9359" width="7.140625" style="16" bestFit="1" customWidth="1"/>
    <col min="9360" max="9360" width="7.28515625" style="16" bestFit="1" customWidth="1"/>
    <col min="9361" max="9371" width="7.140625" style="16" bestFit="1" customWidth="1"/>
    <col min="9372" max="9372" width="7.28515625" style="16" bestFit="1" customWidth="1"/>
    <col min="9373" max="9381" width="7.140625" style="16" bestFit="1" customWidth="1"/>
    <col min="9382" max="9472" width="9.140625" style="16"/>
    <col min="9473" max="9473" width="5.28515625" style="16" customWidth="1"/>
    <col min="9474" max="9474" width="28" style="16" bestFit="1" customWidth="1"/>
    <col min="9475" max="9483" width="7.140625" style="16" bestFit="1" customWidth="1"/>
    <col min="9484" max="9484" width="7.28515625" style="16" bestFit="1" customWidth="1"/>
    <col min="9485" max="9495" width="7.140625" style="16" bestFit="1" customWidth="1"/>
    <col min="9496" max="9496" width="7.28515625" style="16" bestFit="1" customWidth="1"/>
    <col min="9497" max="9507" width="7.140625" style="16" bestFit="1" customWidth="1"/>
    <col min="9508" max="9508" width="7.28515625" style="16" bestFit="1" customWidth="1"/>
    <col min="9509" max="9519" width="7.140625" style="16" bestFit="1" customWidth="1"/>
    <col min="9520" max="9520" width="7.28515625" style="16" bestFit="1" customWidth="1"/>
    <col min="9521" max="9531" width="7.140625" style="16" bestFit="1" customWidth="1"/>
    <col min="9532" max="9532" width="7.28515625" style="16" bestFit="1" customWidth="1"/>
    <col min="9533" max="9543" width="7.140625" style="16" bestFit="1" customWidth="1"/>
    <col min="9544" max="9544" width="7.28515625" style="16" bestFit="1" customWidth="1"/>
    <col min="9545" max="9555" width="7.140625" style="16" bestFit="1" customWidth="1"/>
    <col min="9556" max="9556" width="7.28515625" style="16" bestFit="1" customWidth="1"/>
    <col min="9557" max="9567" width="7.140625" style="16" bestFit="1" customWidth="1"/>
    <col min="9568" max="9568" width="7.28515625" style="16" bestFit="1" customWidth="1"/>
    <col min="9569" max="9579" width="7.140625" style="16" bestFit="1" customWidth="1"/>
    <col min="9580" max="9580" width="7.28515625" style="16" bestFit="1" customWidth="1"/>
    <col min="9581" max="9591" width="7.140625" style="16" bestFit="1" customWidth="1"/>
    <col min="9592" max="9592" width="7.28515625" style="16" bestFit="1" customWidth="1"/>
    <col min="9593" max="9603" width="7.140625" style="16" bestFit="1" customWidth="1"/>
    <col min="9604" max="9604" width="7.28515625" style="16" bestFit="1" customWidth="1"/>
    <col min="9605" max="9615" width="7.140625" style="16" bestFit="1" customWidth="1"/>
    <col min="9616" max="9616" width="7.28515625" style="16" bestFit="1" customWidth="1"/>
    <col min="9617" max="9627" width="7.140625" style="16" bestFit="1" customWidth="1"/>
    <col min="9628" max="9628" width="7.28515625" style="16" bestFit="1" customWidth="1"/>
    <col min="9629" max="9637" width="7.140625" style="16" bestFit="1" customWidth="1"/>
    <col min="9638" max="9728" width="9.140625" style="16"/>
    <col min="9729" max="9729" width="5.28515625" style="16" customWidth="1"/>
    <col min="9730" max="9730" width="28" style="16" bestFit="1" customWidth="1"/>
    <col min="9731" max="9739" width="7.140625" style="16" bestFit="1" customWidth="1"/>
    <col min="9740" max="9740" width="7.28515625" style="16" bestFit="1" customWidth="1"/>
    <col min="9741" max="9751" width="7.140625" style="16" bestFit="1" customWidth="1"/>
    <col min="9752" max="9752" width="7.28515625" style="16" bestFit="1" customWidth="1"/>
    <col min="9753" max="9763" width="7.140625" style="16" bestFit="1" customWidth="1"/>
    <col min="9764" max="9764" width="7.28515625" style="16" bestFit="1" customWidth="1"/>
    <col min="9765" max="9775" width="7.140625" style="16" bestFit="1" customWidth="1"/>
    <col min="9776" max="9776" width="7.28515625" style="16" bestFit="1" customWidth="1"/>
    <col min="9777" max="9787" width="7.140625" style="16" bestFit="1" customWidth="1"/>
    <col min="9788" max="9788" width="7.28515625" style="16" bestFit="1" customWidth="1"/>
    <col min="9789" max="9799" width="7.140625" style="16" bestFit="1" customWidth="1"/>
    <col min="9800" max="9800" width="7.28515625" style="16" bestFit="1" customWidth="1"/>
    <col min="9801" max="9811" width="7.140625" style="16" bestFit="1" customWidth="1"/>
    <col min="9812" max="9812" width="7.28515625" style="16" bestFit="1" customWidth="1"/>
    <col min="9813" max="9823" width="7.140625" style="16" bestFit="1" customWidth="1"/>
    <col min="9824" max="9824" width="7.28515625" style="16" bestFit="1" customWidth="1"/>
    <col min="9825" max="9835" width="7.140625" style="16" bestFit="1" customWidth="1"/>
    <col min="9836" max="9836" width="7.28515625" style="16" bestFit="1" customWidth="1"/>
    <col min="9837" max="9847" width="7.140625" style="16" bestFit="1" customWidth="1"/>
    <col min="9848" max="9848" width="7.28515625" style="16" bestFit="1" customWidth="1"/>
    <col min="9849" max="9859" width="7.140625" style="16" bestFit="1" customWidth="1"/>
    <col min="9860" max="9860" width="7.28515625" style="16" bestFit="1" customWidth="1"/>
    <col min="9861" max="9871" width="7.140625" style="16" bestFit="1" customWidth="1"/>
    <col min="9872" max="9872" width="7.28515625" style="16" bestFit="1" customWidth="1"/>
    <col min="9873" max="9883" width="7.140625" style="16" bestFit="1" customWidth="1"/>
    <col min="9884" max="9884" width="7.28515625" style="16" bestFit="1" customWidth="1"/>
    <col min="9885" max="9893" width="7.140625" style="16" bestFit="1" customWidth="1"/>
    <col min="9894" max="9984" width="9.140625" style="16"/>
    <col min="9985" max="9985" width="5.28515625" style="16" customWidth="1"/>
    <col min="9986" max="9986" width="28" style="16" bestFit="1" customWidth="1"/>
    <col min="9987" max="9995" width="7.140625" style="16" bestFit="1" customWidth="1"/>
    <col min="9996" max="9996" width="7.28515625" style="16" bestFit="1" customWidth="1"/>
    <col min="9997" max="10007" width="7.140625" style="16" bestFit="1" customWidth="1"/>
    <col min="10008" max="10008" width="7.28515625" style="16" bestFit="1" customWidth="1"/>
    <col min="10009" max="10019" width="7.140625" style="16" bestFit="1" customWidth="1"/>
    <col min="10020" max="10020" width="7.28515625" style="16" bestFit="1" customWidth="1"/>
    <col min="10021" max="10031" width="7.140625" style="16" bestFit="1" customWidth="1"/>
    <col min="10032" max="10032" width="7.28515625" style="16" bestFit="1" customWidth="1"/>
    <col min="10033" max="10043" width="7.140625" style="16" bestFit="1" customWidth="1"/>
    <col min="10044" max="10044" width="7.28515625" style="16" bestFit="1" customWidth="1"/>
    <col min="10045" max="10055" width="7.140625" style="16" bestFit="1" customWidth="1"/>
    <col min="10056" max="10056" width="7.28515625" style="16" bestFit="1" customWidth="1"/>
    <col min="10057" max="10067" width="7.140625" style="16" bestFit="1" customWidth="1"/>
    <col min="10068" max="10068" width="7.28515625" style="16" bestFit="1" customWidth="1"/>
    <col min="10069" max="10079" width="7.140625" style="16" bestFit="1" customWidth="1"/>
    <col min="10080" max="10080" width="7.28515625" style="16" bestFit="1" customWidth="1"/>
    <col min="10081" max="10091" width="7.140625" style="16" bestFit="1" customWidth="1"/>
    <col min="10092" max="10092" width="7.28515625" style="16" bestFit="1" customWidth="1"/>
    <col min="10093" max="10103" width="7.140625" style="16" bestFit="1" customWidth="1"/>
    <col min="10104" max="10104" width="7.28515625" style="16" bestFit="1" customWidth="1"/>
    <col min="10105" max="10115" width="7.140625" style="16" bestFit="1" customWidth="1"/>
    <col min="10116" max="10116" width="7.28515625" style="16" bestFit="1" customWidth="1"/>
    <col min="10117" max="10127" width="7.140625" style="16" bestFit="1" customWidth="1"/>
    <col min="10128" max="10128" width="7.28515625" style="16" bestFit="1" customWidth="1"/>
    <col min="10129" max="10139" width="7.140625" style="16" bestFit="1" customWidth="1"/>
    <col min="10140" max="10140" width="7.28515625" style="16" bestFit="1" customWidth="1"/>
    <col min="10141" max="10149" width="7.140625" style="16" bestFit="1" customWidth="1"/>
    <col min="10150" max="10240" width="9.140625" style="16"/>
    <col min="10241" max="10241" width="5.28515625" style="16" customWidth="1"/>
    <col min="10242" max="10242" width="28" style="16" bestFit="1" customWidth="1"/>
    <col min="10243" max="10251" width="7.140625" style="16" bestFit="1" customWidth="1"/>
    <col min="10252" max="10252" width="7.28515625" style="16" bestFit="1" customWidth="1"/>
    <col min="10253" max="10263" width="7.140625" style="16" bestFit="1" customWidth="1"/>
    <col min="10264" max="10264" width="7.28515625" style="16" bestFit="1" customWidth="1"/>
    <col min="10265" max="10275" width="7.140625" style="16" bestFit="1" customWidth="1"/>
    <col min="10276" max="10276" width="7.28515625" style="16" bestFit="1" customWidth="1"/>
    <col min="10277" max="10287" width="7.140625" style="16" bestFit="1" customWidth="1"/>
    <col min="10288" max="10288" width="7.28515625" style="16" bestFit="1" customWidth="1"/>
    <col min="10289" max="10299" width="7.140625" style="16" bestFit="1" customWidth="1"/>
    <col min="10300" max="10300" width="7.28515625" style="16" bestFit="1" customWidth="1"/>
    <col min="10301" max="10311" width="7.140625" style="16" bestFit="1" customWidth="1"/>
    <col min="10312" max="10312" width="7.28515625" style="16" bestFit="1" customWidth="1"/>
    <col min="10313" max="10323" width="7.140625" style="16" bestFit="1" customWidth="1"/>
    <col min="10324" max="10324" width="7.28515625" style="16" bestFit="1" customWidth="1"/>
    <col min="10325" max="10335" width="7.140625" style="16" bestFit="1" customWidth="1"/>
    <col min="10336" max="10336" width="7.28515625" style="16" bestFit="1" customWidth="1"/>
    <col min="10337" max="10347" width="7.140625" style="16" bestFit="1" customWidth="1"/>
    <col min="10348" max="10348" width="7.28515625" style="16" bestFit="1" customWidth="1"/>
    <col min="10349" max="10359" width="7.140625" style="16" bestFit="1" customWidth="1"/>
    <col min="10360" max="10360" width="7.28515625" style="16" bestFit="1" customWidth="1"/>
    <col min="10361" max="10371" width="7.140625" style="16" bestFit="1" customWidth="1"/>
    <col min="10372" max="10372" width="7.28515625" style="16" bestFit="1" customWidth="1"/>
    <col min="10373" max="10383" width="7.140625" style="16" bestFit="1" customWidth="1"/>
    <col min="10384" max="10384" width="7.28515625" style="16" bestFit="1" customWidth="1"/>
    <col min="10385" max="10395" width="7.140625" style="16" bestFit="1" customWidth="1"/>
    <col min="10396" max="10396" width="7.28515625" style="16" bestFit="1" customWidth="1"/>
    <col min="10397" max="10405" width="7.140625" style="16" bestFit="1" customWidth="1"/>
    <col min="10406" max="10496" width="9.140625" style="16"/>
    <col min="10497" max="10497" width="5.28515625" style="16" customWidth="1"/>
    <col min="10498" max="10498" width="28" style="16" bestFit="1" customWidth="1"/>
    <col min="10499" max="10507" width="7.140625" style="16" bestFit="1" customWidth="1"/>
    <col min="10508" max="10508" width="7.28515625" style="16" bestFit="1" customWidth="1"/>
    <col min="10509" max="10519" width="7.140625" style="16" bestFit="1" customWidth="1"/>
    <col min="10520" max="10520" width="7.28515625" style="16" bestFit="1" customWidth="1"/>
    <col min="10521" max="10531" width="7.140625" style="16" bestFit="1" customWidth="1"/>
    <col min="10532" max="10532" width="7.28515625" style="16" bestFit="1" customWidth="1"/>
    <col min="10533" max="10543" width="7.140625" style="16" bestFit="1" customWidth="1"/>
    <col min="10544" max="10544" width="7.28515625" style="16" bestFit="1" customWidth="1"/>
    <col min="10545" max="10555" width="7.140625" style="16" bestFit="1" customWidth="1"/>
    <col min="10556" max="10556" width="7.28515625" style="16" bestFit="1" customWidth="1"/>
    <col min="10557" max="10567" width="7.140625" style="16" bestFit="1" customWidth="1"/>
    <col min="10568" max="10568" width="7.28515625" style="16" bestFit="1" customWidth="1"/>
    <col min="10569" max="10579" width="7.140625" style="16" bestFit="1" customWidth="1"/>
    <col min="10580" max="10580" width="7.28515625" style="16" bestFit="1" customWidth="1"/>
    <col min="10581" max="10591" width="7.140625" style="16" bestFit="1" customWidth="1"/>
    <col min="10592" max="10592" width="7.28515625" style="16" bestFit="1" customWidth="1"/>
    <col min="10593" max="10603" width="7.140625" style="16" bestFit="1" customWidth="1"/>
    <col min="10604" max="10604" width="7.28515625" style="16" bestFit="1" customWidth="1"/>
    <col min="10605" max="10615" width="7.140625" style="16" bestFit="1" customWidth="1"/>
    <col min="10616" max="10616" width="7.28515625" style="16" bestFit="1" customWidth="1"/>
    <col min="10617" max="10627" width="7.140625" style="16" bestFit="1" customWidth="1"/>
    <col min="10628" max="10628" width="7.28515625" style="16" bestFit="1" customWidth="1"/>
    <col min="10629" max="10639" width="7.140625" style="16" bestFit="1" customWidth="1"/>
    <col min="10640" max="10640" width="7.28515625" style="16" bestFit="1" customWidth="1"/>
    <col min="10641" max="10651" width="7.140625" style="16" bestFit="1" customWidth="1"/>
    <col min="10652" max="10652" width="7.28515625" style="16" bestFit="1" customWidth="1"/>
    <col min="10653" max="10661" width="7.140625" style="16" bestFit="1" customWidth="1"/>
    <col min="10662" max="10752" width="9.140625" style="16"/>
    <col min="10753" max="10753" width="5.28515625" style="16" customWidth="1"/>
    <col min="10754" max="10754" width="28" style="16" bestFit="1" customWidth="1"/>
    <col min="10755" max="10763" width="7.140625" style="16" bestFit="1" customWidth="1"/>
    <col min="10764" max="10764" width="7.28515625" style="16" bestFit="1" customWidth="1"/>
    <col min="10765" max="10775" width="7.140625" style="16" bestFit="1" customWidth="1"/>
    <col min="10776" max="10776" width="7.28515625" style="16" bestFit="1" customWidth="1"/>
    <col min="10777" max="10787" width="7.140625" style="16" bestFit="1" customWidth="1"/>
    <col min="10788" max="10788" width="7.28515625" style="16" bestFit="1" customWidth="1"/>
    <col min="10789" max="10799" width="7.140625" style="16" bestFit="1" customWidth="1"/>
    <col min="10800" max="10800" width="7.28515625" style="16" bestFit="1" customWidth="1"/>
    <col min="10801" max="10811" width="7.140625" style="16" bestFit="1" customWidth="1"/>
    <col min="10812" max="10812" width="7.28515625" style="16" bestFit="1" customWidth="1"/>
    <col min="10813" max="10823" width="7.140625" style="16" bestFit="1" customWidth="1"/>
    <col min="10824" max="10824" width="7.28515625" style="16" bestFit="1" customWidth="1"/>
    <col min="10825" max="10835" width="7.140625" style="16" bestFit="1" customWidth="1"/>
    <col min="10836" max="10836" width="7.28515625" style="16" bestFit="1" customWidth="1"/>
    <col min="10837" max="10847" width="7.140625" style="16" bestFit="1" customWidth="1"/>
    <col min="10848" max="10848" width="7.28515625" style="16" bestFit="1" customWidth="1"/>
    <col min="10849" max="10859" width="7.140625" style="16" bestFit="1" customWidth="1"/>
    <col min="10860" max="10860" width="7.28515625" style="16" bestFit="1" customWidth="1"/>
    <col min="10861" max="10871" width="7.140625" style="16" bestFit="1" customWidth="1"/>
    <col min="10872" max="10872" width="7.28515625" style="16" bestFit="1" customWidth="1"/>
    <col min="10873" max="10883" width="7.140625" style="16" bestFit="1" customWidth="1"/>
    <col min="10884" max="10884" width="7.28515625" style="16" bestFit="1" customWidth="1"/>
    <col min="10885" max="10895" width="7.140625" style="16" bestFit="1" customWidth="1"/>
    <col min="10896" max="10896" width="7.28515625" style="16" bestFit="1" customWidth="1"/>
    <col min="10897" max="10907" width="7.140625" style="16" bestFit="1" customWidth="1"/>
    <col min="10908" max="10908" width="7.28515625" style="16" bestFit="1" customWidth="1"/>
    <col min="10909" max="10917" width="7.140625" style="16" bestFit="1" customWidth="1"/>
    <col min="10918" max="11008" width="9.140625" style="16"/>
    <col min="11009" max="11009" width="5.28515625" style="16" customWidth="1"/>
    <col min="11010" max="11010" width="28" style="16" bestFit="1" customWidth="1"/>
    <col min="11011" max="11019" width="7.140625" style="16" bestFit="1" customWidth="1"/>
    <col min="11020" max="11020" width="7.28515625" style="16" bestFit="1" customWidth="1"/>
    <col min="11021" max="11031" width="7.140625" style="16" bestFit="1" customWidth="1"/>
    <col min="11032" max="11032" width="7.28515625" style="16" bestFit="1" customWidth="1"/>
    <col min="11033" max="11043" width="7.140625" style="16" bestFit="1" customWidth="1"/>
    <col min="11044" max="11044" width="7.28515625" style="16" bestFit="1" customWidth="1"/>
    <col min="11045" max="11055" width="7.140625" style="16" bestFit="1" customWidth="1"/>
    <col min="11056" max="11056" width="7.28515625" style="16" bestFit="1" customWidth="1"/>
    <col min="11057" max="11067" width="7.140625" style="16" bestFit="1" customWidth="1"/>
    <col min="11068" max="11068" width="7.28515625" style="16" bestFit="1" customWidth="1"/>
    <col min="11069" max="11079" width="7.140625" style="16" bestFit="1" customWidth="1"/>
    <col min="11080" max="11080" width="7.28515625" style="16" bestFit="1" customWidth="1"/>
    <col min="11081" max="11091" width="7.140625" style="16" bestFit="1" customWidth="1"/>
    <col min="11092" max="11092" width="7.28515625" style="16" bestFit="1" customWidth="1"/>
    <col min="11093" max="11103" width="7.140625" style="16" bestFit="1" customWidth="1"/>
    <col min="11104" max="11104" width="7.28515625" style="16" bestFit="1" customWidth="1"/>
    <col min="11105" max="11115" width="7.140625" style="16" bestFit="1" customWidth="1"/>
    <col min="11116" max="11116" width="7.28515625" style="16" bestFit="1" customWidth="1"/>
    <col min="11117" max="11127" width="7.140625" style="16" bestFit="1" customWidth="1"/>
    <col min="11128" max="11128" width="7.28515625" style="16" bestFit="1" customWidth="1"/>
    <col min="11129" max="11139" width="7.140625" style="16" bestFit="1" customWidth="1"/>
    <col min="11140" max="11140" width="7.28515625" style="16" bestFit="1" customWidth="1"/>
    <col min="11141" max="11151" width="7.140625" style="16" bestFit="1" customWidth="1"/>
    <col min="11152" max="11152" width="7.28515625" style="16" bestFit="1" customWidth="1"/>
    <col min="11153" max="11163" width="7.140625" style="16" bestFit="1" customWidth="1"/>
    <col min="11164" max="11164" width="7.28515625" style="16" bestFit="1" customWidth="1"/>
    <col min="11165" max="11173" width="7.140625" style="16" bestFit="1" customWidth="1"/>
    <col min="11174" max="11264" width="9.140625" style="16"/>
    <col min="11265" max="11265" width="5.28515625" style="16" customWidth="1"/>
    <col min="11266" max="11266" width="28" style="16" bestFit="1" customWidth="1"/>
    <col min="11267" max="11275" width="7.140625" style="16" bestFit="1" customWidth="1"/>
    <col min="11276" max="11276" width="7.28515625" style="16" bestFit="1" customWidth="1"/>
    <col min="11277" max="11287" width="7.140625" style="16" bestFit="1" customWidth="1"/>
    <col min="11288" max="11288" width="7.28515625" style="16" bestFit="1" customWidth="1"/>
    <col min="11289" max="11299" width="7.140625" style="16" bestFit="1" customWidth="1"/>
    <col min="11300" max="11300" width="7.28515625" style="16" bestFit="1" customWidth="1"/>
    <col min="11301" max="11311" width="7.140625" style="16" bestFit="1" customWidth="1"/>
    <col min="11312" max="11312" width="7.28515625" style="16" bestFit="1" customWidth="1"/>
    <col min="11313" max="11323" width="7.140625" style="16" bestFit="1" customWidth="1"/>
    <col min="11324" max="11324" width="7.28515625" style="16" bestFit="1" customWidth="1"/>
    <col min="11325" max="11335" width="7.140625" style="16" bestFit="1" customWidth="1"/>
    <col min="11336" max="11336" width="7.28515625" style="16" bestFit="1" customWidth="1"/>
    <col min="11337" max="11347" width="7.140625" style="16" bestFit="1" customWidth="1"/>
    <col min="11348" max="11348" width="7.28515625" style="16" bestFit="1" customWidth="1"/>
    <col min="11349" max="11359" width="7.140625" style="16" bestFit="1" customWidth="1"/>
    <col min="11360" max="11360" width="7.28515625" style="16" bestFit="1" customWidth="1"/>
    <col min="11361" max="11371" width="7.140625" style="16" bestFit="1" customWidth="1"/>
    <col min="11372" max="11372" width="7.28515625" style="16" bestFit="1" customWidth="1"/>
    <col min="11373" max="11383" width="7.140625" style="16" bestFit="1" customWidth="1"/>
    <col min="11384" max="11384" width="7.28515625" style="16" bestFit="1" customWidth="1"/>
    <col min="11385" max="11395" width="7.140625" style="16" bestFit="1" customWidth="1"/>
    <col min="11396" max="11396" width="7.28515625" style="16" bestFit="1" customWidth="1"/>
    <col min="11397" max="11407" width="7.140625" style="16" bestFit="1" customWidth="1"/>
    <col min="11408" max="11408" width="7.28515625" style="16" bestFit="1" customWidth="1"/>
    <col min="11409" max="11419" width="7.140625" style="16" bestFit="1" customWidth="1"/>
    <col min="11420" max="11420" width="7.28515625" style="16" bestFit="1" customWidth="1"/>
    <col min="11421" max="11429" width="7.140625" style="16" bestFit="1" customWidth="1"/>
    <col min="11430" max="11520" width="9.140625" style="16"/>
    <col min="11521" max="11521" width="5.28515625" style="16" customWidth="1"/>
    <col min="11522" max="11522" width="28" style="16" bestFit="1" customWidth="1"/>
    <col min="11523" max="11531" width="7.140625" style="16" bestFit="1" customWidth="1"/>
    <col min="11532" max="11532" width="7.28515625" style="16" bestFit="1" customWidth="1"/>
    <col min="11533" max="11543" width="7.140625" style="16" bestFit="1" customWidth="1"/>
    <col min="11544" max="11544" width="7.28515625" style="16" bestFit="1" customWidth="1"/>
    <col min="11545" max="11555" width="7.140625" style="16" bestFit="1" customWidth="1"/>
    <col min="11556" max="11556" width="7.28515625" style="16" bestFit="1" customWidth="1"/>
    <col min="11557" max="11567" width="7.140625" style="16" bestFit="1" customWidth="1"/>
    <col min="11568" max="11568" width="7.28515625" style="16" bestFit="1" customWidth="1"/>
    <col min="11569" max="11579" width="7.140625" style="16" bestFit="1" customWidth="1"/>
    <col min="11580" max="11580" width="7.28515625" style="16" bestFit="1" customWidth="1"/>
    <col min="11581" max="11591" width="7.140625" style="16" bestFit="1" customWidth="1"/>
    <col min="11592" max="11592" width="7.28515625" style="16" bestFit="1" customWidth="1"/>
    <col min="11593" max="11603" width="7.140625" style="16" bestFit="1" customWidth="1"/>
    <col min="11604" max="11604" width="7.28515625" style="16" bestFit="1" customWidth="1"/>
    <col min="11605" max="11615" width="7.140625" style="16" bestFit="1" customWidth="1"/>
    <col min="11616" max="11616" width="7.28515625" style="16" bestFit="1" customWidth="1"/>
    <col min="11617" max="11627" width="7.140625" style="16" bestFit="1" customWidth="1"/>
    <col min="11628" max="11628" width="7.28515625" style="16" bestFit="1" customWidth="1"/>
    <col min="11629" max="11639" width="7.140625" style="16" bestFit="1" customWidth="1"/>
    <col min="11640" max="11640" width="7.28515625" style="16" bestFit="1" customWidth="1"/>
    <col min="11641" max="11651" width="7.140625" style="16" bestFit="1" customWidth="1"/>
    <col min="11652" max="11652" width="7.28515625" style="16" bestFit="1" customWidth="1"/>
    <col min="11653" max="11663" width="7.140625" style="16" bestFit="1" customWidth="1"/>
    <col min="11664" max="11664" width="7.28515625" style="16" bestFit="1" customWidth="1"/>
    <col min="11665" max="11675" width="7.140625" style="16" bestFit="1" customWidth="1"/>
    <col min="11676" max="11676" width="7.28515625" style="16" bestFit="1" customWidth="1"/>
    <col min="11677" max="11685" width="7.140625" style="16" bestFit="1" customWidth="1"/>
    <col min="11686" max="11776" width="9.140625" style="16"/>
    <col min="11777" max="11777" width="5.28515625" style="16" customWidth="1"/>
    <col min="11778" max="11778" width="28" style="16" bestFit="1" customWidth="1"/>
    <col min="11779" max="11787" width="7.140625" style="16" bestFit="1" customWidth="1"/>
    <col min="11788" max="11788" width="7.28515625" style="16" bestFit="1" customWidth="1"/>
    <col min="11789" max="11799" width="7.140625" style="16" bestFit="1" customWidth="1"/>
    <col min="11800" max="11800" width="7.28515625" style="16" bestFit="1" customWidth="1"/>
    <col min="11801" max="11811" width="7.140625" style="16" bestFit="1" customWidth="1"/>
    <col min="11812" max="11812" width="7.28515625" style="16" bestFit="1" customWidth="1"/>
    <col min="11813" max="11823" width="7.140625" style="16" bestFit="1" customWidth="1"/>
    <col min="11824" max="11824" width="7.28515625" style="16" bestFit="1" customWidth="1"/>
    <col min="11825" max="11835" width="7.140625" style="16" bestFit="1" customWidth="1"/>
    <col min="11836" max="11836" width="7.28515625" style="16" bestFit="1" customWidth="1"/>
    <col min="11837" max="11847" width="7.140625" style="16" bestFit="1" customWidth="1"/>
    <col min="11848" max="11848" width="7.28515625" style="16" bestFit="1" customWidth="1"/>
    <col min="11849" max="11859" width="7.140625" style="16" bestFit="1" customWidth="1"/>
    <col min="11860" max="11860" width="7.28515625" style="16" bestFit="1" customWidth="1"/>
    <col min="11861" max="11871" width="7.140625" style="16" bestFit="1" customWidth="1"/>
    <col min="11872" max="11872" width="7.28515625" style="16" bestFit="1" customWidth="1"/>
    <col min="11873" max="11883" width="7.140625" style="16" bestFit="1" customWidth="1"/>
    <col min="11884" max="11884" width="7.28515625" style="16" bestFit="1" customWidth="1"/>
    <col min="11885" max="11895" width="7.140625" style="16" bestFit="1" customWidth="1"/>
    <col min="11896" max="11896" width="7.28515625" style="16" bestFit="1" customWidth="1"/>
    <col min="11897" max="11907" width="7.140625" style="16" bestFit="1" customWidth="1"/>
    <col min="11908" max="11908" width="7.28515625" style="16" bestFit="1" customWidth="1"/>
    <col min="11909" max="11919" width="7.140625" style="16" bestFit="1" customWidth="1"/>
    <col min="11920" max="11920" width="7.28515625" style="16" bestFit="1" customWidth="1"/>
    <col min="11921" max="11931" width="7.140625" style="16" bestFit="1" customWidth="1"/>
    <col min="11932" max="11932" width="7.28515625" style="16" bestFit="1" customWidth="1"/>
    <col min="11933" max="11941" width="7.140625" style="16" bestFit="1" customWidth="1"/>
    <col min="11942" max="12032" width="9.140625" style="16"/>
    <col min="12033" max="12033" width="5.28515625" style="16" customWidth="1"/>
    <col min="12034" max="12034" width="28" style="16" bestFit="1" customWidth="1"/>
    <col min="12035" max="12043" width="7.140625" style="16" bestFit="1" customWidth="1"/>
    <col min="12044" max="12044" width="7.28515625" style="16" bestFit="1" customWidth="1"/>
    <col min="12045" max="12055" width="7.140625" style="16" bestFit="1" customWidth="1"/>
    <col min="12056" max="12056" width="7.28515625" style="16" bestFit="1" customWidth="1"/>
    <col min="12057" max="12067" width="7.140625" style="16" bestFit="1" customWidth="1"/>
    <col min="12068" max="12068" width="7.28515625" style="16" bestFit="1" customWidth="1"/>
    <col min="12069" max="12079" width="7.140625" style="16" bestFit="1" customWidth="1"/>
    <col min="12080" max="12080" width="7.28515625" style="16" bestFit="1" customWidth="1"/>
    <col min="12081" max="12091" width="7.140625" style="16" bestFit="1" customWidth="1"/>
    <col min="12092" max="12092" width="7.28515625" style="16" bestFit="1" customWidth="1"/>
    <col min="12093" max="12103" width="7.140625" style="16" bestFit="1" customWidth="1"/>
    <col min="12104" max="12104" width="7.28515625" style="16" bestFit="1" customWidth="1"/>
    <col min="12105" max="12115" width="7.140625" style="16" bestFit="1" customWidth="1"/>
    <col min="12116" max="12116" width="7.28515625" style="16" bestFit="1" customWidth="1"/>
    <col min="12117" max="12127" width="7.140625" style="16" bestFit="1" customWidth="1"/>
    <col min="12128" max="12128" width="7.28515625" style="16" bestFit="1" customWidth="1"/>
    <col min="12129" max="12139" width="7.140625" style="16" bestFit="1" customWidth="1"/>
    <col min="12140" max="12140" width="7.28515625" style="16" bestFit="1" customWidth="1"/>
    <col min="12141" max="12151" width="7.140625" style="16" bestFit="1" customWidth="1"/>
    <col min="12152" max="12152" width="7.28515625" style="16" bestFit="1" customWidth="1"/>
    <col min="12153" max="12163" width="7.140625" style="16" bestFit="1" customWidth="1"/>
    <col min="12164" max="12164" width="7.28515625" style="16" bestFit="1" customWidth="1"/>
    <col min="12165" max="12175" width="7.140625" style="16" bestFit="1" customWidth="1"/>
    <col min="12176" max="12176" width="7.28515625" style="16" bestFit="1" customWidth="1"/>
    <col min="12177" max="12187" width="7.140625" style="16" bestFit="1" customWidth="1"/>
    <col min="12188" max="12188" width="7.28515625" style="16" bestFit="1" customWidth="1"/>
    <col min="12189" max="12197" width="7.140625" style="16" bestFit="1" customWidth="1"/>
    <col min="12198" max="12288" width="9.140625" style="16"/>
    <col min="12289" max="12289" width="5.28515625" style="16" customWidth="1"/>
    <col min="12290" max="12290" width="28" style="16" bestFit="1" customWidth="1"/>
    <col min="12291" max="12299" width="7.140625" style="16" bestFit="1" customWidth="1"/>
    <col min="12300" max="12300" width="7.28515625" style="16" bestFit="1" customWidth="1"/>
    <col min="12301" max="12311" width="7.140625" style="16" bestFit="1" customWidth="1"/>
    <col min="12312" max="12312" width="7.28515625" style="16" bestFit="1" customWidth="1"/>
    <col min="12313" max="12323" width="7.140625" style="16" bestFit="1" customWidth="1"/>
    <col min="12324" max="12324" width="7.28515625" style="16" bestFit="1" customWidth="1"/>
    <col min="12325" max="12335" width="7.140625" style="16" bestFit="1" customWidth="1"/>
    <col min="12336" max="12336" width="7.28515625" style="16" bestFit="1" customWidth="1"/>
    <col min="12337" max="12347" width="7.140625" style="16" bestFit="1" customWidth="1"/>
    <col min="12348" max="12348" width="7.28515625" style="16" bestFit="1" customWidth="1"/>
    <col min="12349" max="12359" width="7.140625" style="16" bestFit="1" customWidth="1"/>
    <col min="12360" max="12360" width="7.28515625" style="16" bestFit="1" customWidth="1"/>
    <col min="12361" max="12371" width="7.140625" style="16" bestFit="1" customWidth="1"/>
    <col min="12372" max="12372" width="7.28515625" style="16" bestFit="1" customWidth="1"/>
    <col min="12373" max="12383" width="7.140625" style="16" bestFit="1" customWidth="1"/>
    <col min="12384" max="12384" width="7.28515625" style="16" bestFit="1" customWidth="1"/>
    <col min="12385" max="12395" width="7.140625" style="16" bestFit="1" customWidth="1"/>
    <col min="12396" max="12396" width="7.28515625" style="16" bestFit="1" customWidth="1"/>
    <col min="12397" max="12407" width="7.140625" style="16" bestFit="1" customWidth="1"/>
    <col min="12408" max="12408" width="7.28515625" style="16" bestFit="1" customWidth="1"/>
    <col min="12409" max="12419" width="7.140625" style="16" bestFit="1" customWidth="1"/>
    <col min="12420" max="12420" width="7.28515625" style="16" bestFit="1" customWidth="1"/>
    <col min="12421" max="12431" width="7.140625" style="16" bestFit="1" customWidth="1"/>
    <col min="12432" max="12432" width="7.28515625" style="16" bestFit="1" customWidth="1"/>
    <col min="12433" max="12443" width="7.140625" style="16" bestFit="1" customWidth="1"/>
    <col min="12444" max="12444" width="7.28515625" style="16" bestFit="1" customWidth="1"/>
    <col min="12445" max="12453" width="7.140625" style="16" bestFit="1" customWidth="1"/>
    <col min="12454" max="12544" width="9.140625" style="16"/>
    <col min="12545" max="12545" width="5.28515625" style="16" customWidth="1"/>
    <col min="12546" max="12546" width="28" style="16" bestFit="1" customWidth="1"/>
    <col min="12547" max="12555" width="7.140625" style="16" bestFit="1" customWidth="1"/>
    <col min="12556" max="12556" width="7.28515625" style="16" bestFit="1" customWidth="1"/>
    <col min="12557" max="12567" width="7.140625" style="16" bestFit="1" customWidth="1"/>
    <col min="12568" max="12568" width="7.28515625" style="16" bestFit="1" customWidth="1"/>
    <col min="12569" max="12579" width="7.140625" style="16" bestFit="1" customWidth="1"/>
    <col min="12580" max="12580" width="7.28515625" style="16" bestFit="1" customWidth="1"/>
    <col min="12581" max="12591" width="7.140625" style="16" bestFit="1" customWidth="1"/>
    <col min="12592" max="12592" width="7.28515625" style="16" bestFit="1" customWidth="1"/>
    <col min="12593" max="12603" width="7.140625" style="16" bestFit="1" customWidth="1"/>
    <col min="12604" max="12604" width="7.28515625" style="16" bestFit="1" customWidth="1"/>
    <col min="12605" max="12615" width="7.140625" style="16" bestFit="1" customWidth="1"/>
    <col min="12616" max="12616" width="7.28515625" style="16" bestFit="1" customWidth="1"/>
    <col min="12617" max="12627" width="7.140625" style="16" bestFit="1" customWidth="1"/>
    <col min="12628" max="12628" width="7.28515625" style="16" bestFit="1" customWidth="1"/>
    <col min="12629" max="12639" width="7.140625" style="16" bestFit="1" customWidth="1"/>
    <col min="12640" max="12640" width="7.28515625" style="16" bestFit="1" customWidth="1"/>
    <col min="12641" max="12651" width="7.140625" style="16" bestFit="1" customWidth="1"/>
    <col min="12652" max="12652" width="7.28515625" style="16" bestFit="1" customWidth="1"/>
    <col min="12653" max="12663" width="7.140625" style="16" bestFit="1" customWidth="1"/>
    <col min="12664" max="12664" width="7.28515625" style="16" bestFit="1" customWidth="1"/>
    <col min="12665" max="12675" width="7.140625" style="16" bestFit="1" customWidth="1"/>
    <col min="12676" max="12676" width="7.28515625" style="16" bestFit="1" customWidth="1"/>
    <col min="12677" max="12687" width="7.140625" style="16" bestFit="1" customWidth="1"/>
    <col min="12688" max="12688" width="7.28515625" style="16" bestFit="1" customWidth="1"/>
    <col min="12689" max="12699" width="7.140625" style="16" bestFit="1" customWidth="1"/>
    <col min="12700" max="12700" width="7.28515625" style="16" bestFit="1" customWidth="1"/>
    <col min="12701" max="12709" width="7.140625" style="16" bestFit="1" customWidth="1"/>
    <col min="12710" max="12800" width="9.140625" style="16"/>
    <col min="12801" max="12801" width="5.28515625" style="16" customWidth="1"/>
    <col min="12802" max="12802" width="28" style="16" bestFit="1" customWidth="1"/>
    <col min="12803" max="12811" width="7.140625" style="16" bestFit="1" customWidth="1"/>
    <col min="12812" max="12812" width="7.28515625" style="16" bestFit="1" customWidth="1"/>
    <col min="12813" max="12823" width="7.140625" style="16" bestFit="1" customWidth="1"/>
    <col min="12824" max="12824" width="7.28515625" style="16" bestFit="1" customWidth="1"/>
    <col min="12825" max="12835" width="7.140625" style="16" bestFit="1" customWidth="1"/>
    <col min="12836" max="12836" width="7.28515625" style="16" bestFit="1" customWidth="1"/>
    <col min="12837" max="12847" width="7.140625" style="16" bestFit="1" customWidth="1"/>
    <col min="12848" max="12848" width="7.28515625" style="16" bestFit="1" customWidth="1"/>
    <col min="12849" max="12859" width="7.140625" style="16" bestFit="1" customWidth="1"/>
    <col min="12860" max="12860" width="7.28515625" style="16" bestFit="1" customWidth="1"/>
    <col min="12861" max="12871" width="7.140625" style="16" bestFit="1" customWidth="1"/>
    <col min="12872" max="12872" width="7.28515625" style="16" bestFit="1" customWidth="1"/>
    <col min="12873" max="12883" width="7.140625" style="16" bestFit="1" customWidth="1"/>
    <col min="12884" max="12884" width="7.28515625" style="16" bestFit="1" customWidth="1"/>
    <col min="12885" max="12895" width="7.140625" style="16" bestFit="1" customWidth="1"/>
    <col min="12896" max="12896" width="7.28515625" style="16" bestFit="1" customWidth="1"/>
    <col min="12897" max="12907" width="7.140625" style="16" bestFit="1" customWidth="1"/>
    <col min="12908" max="12908" width="7.28515625" style="16" bestFit="1" customWidth="1"/>
    <col min="12909" max="12919" width="7.140625" style="16" bestFit="1" customWidth="1"/>
    <col min="12920" max="12920" width="7.28515625" style="16" bestFit="1" customWidth="1"/>
    <col min="12921" max="12931" width="7.140625" style="16" bestFit="1" customWidth="1"/>
    <col min="12932" max="12932" width="7.28515625" style="16" bestFit="1" customWidth="1"/>
    <col min="12933" max="12943" width="7.140625" style="16" bestFit="1" customWidth="1"/>
    <col min="12944" max="12944" width="7.28515625" style="16" bestFit="1" customWidth="1"/>
    <col min="12945" max="12955" width="7.140625" style="16" bestFit="1" customWidth="1"/>
    <col min="12956" max="12956" width="7.28515625" style="16" bestFit="1" customWidth="1"/>
    <col min="12957" max="12965" width="7.140625" style="16" bestFit="1" customWidth="1"/>
    <col min="12966" max="13056" width="9.140625" style="16"/>
    <col min="13057" max="13057" width="5.28515625" style="16" customWidth="1"/>
    <col min="13058" max="13058" width="28" style="16" bestFit="1" customWidth="1"/>
    <col min="13059" max="13067" width="7.140625" style="16" bestFit="1" customWidth="1"/>
    <col min="13068" max="13068" width="7.28515625" style="16" bestFit="1" customWidth="1"/>
    <col min="13069" max="13079" width="7.140625" style="16" bestFit="1" customWidth="1"/>
    <col min="13080" max="13080" width="7.28515625" style="16" bestFit="1" customWidth="1"/>
    <col min="13081" max="13091" width="7.140625" style="16" bestFit="1" customWidth="1"/>
    <col min="13092" max="13092" width="7.28515625" style="16" bestFit="1" customWidth="1"/>
    <col min="13093" max="13103" width="7.140625" style="16" bestFit="1" customWidth="1"/>
    <col min="13104" max="13104" width="7.28515625" style="16" bestFit="1" customWidth="1"/>
    <col min="13105" max="13115" width="7.140625" style="16" bestFit="1" customWidth="1"/>
    <col min="13116" max="13116" width="7.28515625" style="16" bestFit="1" customWidth="1"/>
    <col min="13117" max="13127" width="7.140625" style="16" bestFit="1" customWidth="1"/>
    <col min="13128" max="13128" width="7.28515625" style="16" bestFit="1" customWidth="1"/>
    <col min="13129" max="13139" width="7.140625" style="16" bestFit="1" customWidth="1"/>
    <col min="13140" max="13140" width="7.28515625" style="16" bestFit="1" customWidth="1"/>
    <col min="13141" max="13151" width="7.140625" style="16" bestFit="1" customWidth="1"/>
    <col min="13152" max="13152" width="7.28515625" style="16" bestFit="1" customWidth="1"/>
    <col min="13153" max="13163" width="7.140625" style="16" bestFit="1" customWidth="1"/>
    <col min="13164" max="13164" width="7.28515625" style="16" bestFit="1" customWidth="1"/>
    <col min="13165" max="13175" width="7.140625" style="16" bestFit="1" customWidth="1"/>
    <col min="13176" max="13176" width="7.28515625" style="16" bestFit="1" customWidth="1"/>
    <col min="13177" max="13187" width="7.140625" style="16" bestFit="1" customWidth="1"/>
    <col min="13188" max="13188" width="7.28515625" style="16" bestFit="1" customWidth="1"/>
    <col min="13189" max="13199" width="7.140625" style="16" bestFit="1" customWidth="1"/>
    <col min="13200" max="13200" width="7.28515625" style="16" bestFit="1" customWidth="1"/>
    <col min="13201" max="13211" width="7.140625" style="16" bestFit="1" customWidth="1"/>
    <col min="13212" max="13212" width="7.28515625" style="16" bestFit="1" customWidth="1"/>
    <col min="13213" max="13221" width="7.140625" style="16" bestFit="1" customWidth="1"/>
    <col min="13222" max="13312" width="9.140625" style="16"/>
    <col min="13313" max="13313" width="5.28515625" style="16" customWidth="1"/>
    <col min="13314" max="13314" width="28" style="16" bestFit="1" customWidth="1"/>
    <col min="13315" max="13323" width="7.140625" style="16" bestFit="1" customWidth="1"/>
    <col min="13324" max="13324" width="7.28515625" style="16" bestFit="1" customWidth="1"/>
    <col min="13325" max="13335" width="7.140625" style="16" bestFit="1" customWidth="1"/>
    <col min="13336" max="13336" width="7.28515625" style="16" bestFit="1" customWidth="1"/>
    <col min="13337" max="13347" width="7.140625" style="16" bestFit="1" customWidth="1"/>
    <col min="13348" max="13348" width="7.28515625" style="16" bestFit="1" customWidth="1"/>
    <col min="13349" max="13359" width="7.140625" style="16" bestFit="1" customWidth="1"/>
    <col min="13360" max="13360" width="7.28515625" style="16" bestFit="1" customWidth="1"/>
    <col min="13361" max="13371" width="7.140625" style="16" bestFit="1" customWidth="1"/>
    <col min="13372" max="13372" width="7.28515625" style="16" bestFit="1" customWidth="1"/>
    <col min="13373" max="13383" width="7.140625" style="16" bestFit="1" customWidth="1"/>
    <col min="13384" max="13384" width="7.28515625" style="16" bestFit="1" customWidth="1"/>
    <col min="13385" max="13395" width="7.140625" style="16" bestFit="1" customWidth="1"/>
    <col min="13396" max="13396" width="7.28515625" style="16" bestFit="1" customWidth="1"/>
    <col min="13397" max="13407" width="7.140625" style="16" bestFit="1" customWidth="1"/>
    <col min="13408" max="13408" width="7.28515625" style="16" bestFit="1" customWidth="1"/>
    <col min="13409" max="13419" width="7.140625" style="16" bestFit="1" customWidth="1"/>
    <col min="13420" max="13420" width="7.28515625" style="16" bestFit="1" customWidth="1"/>
    <col min="13421" max="13431" width="7.140625" style="16" bestFit="1" customWidth="1"/>
    <col min="13432" max="13432" width="7.28515625" style="16" bestFit="1" customWidth="1"/>
    <col min="13433" max="13443" width="7.140625" style="16" bestFit="1" customWidth="1"/>
    <col min="13444" max="13444" width="7.28515625" style="16" bestFit="1" customWidth="1"/>
    <col min="13445" max="13455" width="7.140625" style="16" bestFit="1" customWidth="1"/>
    <col min="13456" max="13456" width="7.28515625" style="16" bestFit="1" customWidth="1"/>
    <col min="13457" max="13467" width="7.140625" style="16" bestFit="1" customWidth="1"/>
    <col min="13468" max="13468" width="7.28515625" style="16" bestFit="1" customWidth="1"/>
    <col min="13469" max="13477" width="7.140625" style="16" bestFit="1" customWidth="1"/>
    <col min="13478" max="13568" width="9.140625" style="16"/>
    <col min="13569" max="13569" width="5.28515625" style="16" customWidth="1"/>
    <col min="13570" max="13570" width="28" style="16" bestFit="1" customWidth="1"/>
    <col min="13571" max="13579" width="7.140625" style="16" bestFit="1" customWidth="1"/>
    <col min="13580" max="13580" width="7.28515625" style="16" bestFit="1" customWidth="1"/>
    <col min="13581" max="13591" width="7.140625" style="16" bestFit="1" customWidth="1"/>
    <col min="13592" max="13592" width="7.28515625" style="16" bestFit="1" customWidth="1"/>
    <col min="13593" max="13603" width="7.140625" style="16" bestFit="1" customWidth="1"/>
    <col min="13604" max="13604" width="7.28515625" style="16" bestFit="1" customWidth="1"/>
    <col min="13605" max="13615" width="7.140625" style="16" bestFit="1" customWidth="1"/>
    <col min="13616" max="13616" width="7.28515625" style="16" bestFit="1" customWidth="1"/>
    <col min="13617" max="13627" width="7.140625" style="16" bestFit="1" customWidth="1"/>
    <col min="13628" max="13628" width="7.28515625" style="16" bestFit="1" customWidth="1"/>
    <col min="13629" max="13639" width="7.140625" style="16" bestFit="1" customWidth="1"/>
    <col min="13640" max="13640" width="7.28515625" style="16" bestFit="1" customWidth="1"/>
    <col min="13641" max="13651" width="7.140625" style="16" bestFit="1" customWidth="1"/>
    <col min="13652" max="13652" width="7.28515625" style="16" bestFit="1" customWidth="1"/>
    <col min="13653" max="13663" width="7.140625" style="16" bestFit="1" customWidth="1"/>
    <col min="13664" max="13664" width="7.28515625" style="16" bestFit="1" customWidth="1"/>
    <col min="13665" max="13675" width="7.140625" style="16" bestFit="1" customWidth="1"/>
    <col min="13676" max="13676" width="7.28515625" style="16" bestFit="1" customWidth="1"/>
    <col min="13677" max="13687" width="7.140625" style="16" bestFit="1" customWidth="1"/>
    <col min="13688" max="13688" width="7.28515625" style="16" bestFit="1" customWidth="1"/>
    <col min="13689" max="13699" width="7.140625" style="16" bestFit="1" customWidth="1"/>
    <col min="13700" max="13700" width="7.28515625" style="16" bestFit="1" customWidth="1"/>
    <col min="13701" max="13711" width="7.140625" style="16" bestFit="1" customWidth="1"/>
    <col min="13712" max="13712" width="7.28515625" style="16" bestFit="1" customWidth="1"/>
    <col min="13713" max="13723" width="7.140625" style="16" bestFit="1" customWidth="1"/>
    <col min="13724" max="13724" width="7.28515625" style="16" bestFit="1" customWidth="1"/>
    <col min="13725" max="13733" width="7.140625" style="16" bestFit="1" customWidth="1"/>
    <col min="13734" max="13824" width="9.140625" style="16"/>
    <col min="13825" max="13825" width="5.28515625" style="16" customWidth="1"/>
    <col min="13826" max="13826" width="28" style="16" bestFit="1" customWidth="1"/>
    <col min="13827" max="13835" width="7.140625" style="16" bestFit="1" customWidth="1"/>
    <col min="13836" max="13836" width="7.28515625" style="16" bestFit="1" customWidth="1"/>
    <col min="13837" max="13847" width="7.140625" style="16" bestFit="1" customWidth="1"/>
    <col min="13848" max="13848" width="7.28515625" style="16" bestFit="1" customWidth="1"/>
    <col min="13849" max="13859" width="7.140625" style="16" bestFit="1" customWidth="1"/>
    <col min="13860" max="13860" width="7.28515625" style="16" bestFit="1" customWidth="1"/>
    <col min="13861" max="13871" width="7.140625" style="16" bestFit="1" customWidth="1"/>
    <col min="13872" max="13872" width="7.28515625" style="16" bestFit="1" customWidth="1"/>
    <col min="13873" max="13883" width="7.140625" style="16" bestFit="1" customWidth="1"/>
    <col min="13884" max="13884" width="7.28515625" style="16" bestFit="1" customWidth="1"/>
    <col min="13885" max="13895" width="7.140625" style="16" bestFit="1" customWidth="1"/>
    <col min="13896" max="13896" width="7.28515625" style="16" bestFit="1" customWidth="1"/>
    <col min="13897" max="13907" width="7.140625" style="16" bestFit="1" customWidth="1"/>
    <col min="13908" max="13908" width="7.28515625" style="16" bestFit="1" customWidth="1"/>
    <col min="13909" max="13919" width="7.140625" style="16" bestFit="1" customWidth="1"/>
    <col min="13920" max="13920" width="7.28515625" style="16" bestFit="1" customWidth="1"/>
    <col min="13921" max="13931" width="7.140625" style="16" bestFit="1" customWidth="1"/>
    <col min="13932" max="13932" width="7.28515625" style="16" bestFit="1" customWidth="1"/>
    <col min="13933" max="13943" width="7.140625" style="16" bestFit="1" customWidth="1"/>
    <col min="13944" max="13944" width="7.28515625" style="16" bestFit="1" customWidth="1"/>
    <col min="13945" max="13955" width="7.140625" style="16" bestFit="1" customWidth="1"/>
    <col min="13956" max="13956" width="7.28515625" style="16" bestFit="1" customWidth="1"/>
    <col min="13957" max="13967" width="7.140625" style="16" bestFit="1" customWidth="1"/>
    <col min="13968" max="13968" width="7.28515625" style="16" bestFit="1" customWidth="1"/>
    <col min="13969" max="13979" width="7.140625" style="16" bestFit="1" customWidth="1"/>
    <col min="13980" max="13980" width="7.28515625" style="16" bestFit="1" customWidth="1"/>
    <col min="13981" max="13989" width="7.140625" style="16" bestFit="1" customWidth="1"/>
    <col min="13990" max="14080" width="9.140625" style="16"/>
    <col min="14081" max="14081" width="5.28515625" style="16" customWidth="1"/>
    <col min="14082" max="14082" width="28" style="16" bestFit="1" customWidth="1"/>
    <col min="14083" max="14091" width="7.140625" style="16" bestFit="1" customWidth="1"/>
    <col min="14092" max="14092" width="7.28515625" style="16" bestFit="1" customWidth="1"/>
    <col min="14093" max="14103" width="7.140625" style="16" bestFit="1" customWidth="1"/>
    <col min="14104" max="14104" width="7.28515625" style="16" bestFit="1" customWidth="1"/>
    <col min="14105" max="14115" width="7.140625" style="16" bestFit="1" customWidth="1"/>
    <col min="14116" max="14116" width="7.28515625" style="16" bestFit="1" customWidth="1"/>
    <col min="14117" max="14127" width="7.140625" style="16" bestFit="1" customWidth="1"/>
    <col min="14128" max="14128" width="7.28515625" style="16" bestFit="1" customWidth="1"/>
    <col min="14129" max="14139" width="7.140625" style="16" bestFit="1" customWidth="1"/>
    <col min="14140" max="14140" width="7.28515625" style="16" bestFit="1" customWidth="1"/>
    <col min="14141" max="14151" width="7.140625" style="16" bestFit="1" customWidth="1"/>
    <col min="14152" max="14152" width="7.28515625" style="16" bestFit="1" customWidth="1"/>
    <col min="14153" max="14163" width="7.140625" style="16" bestFit="1" customWidth="1"/>
    <col min="14164" max="14164" width="7.28515625" style="16" bestFit="1" customWidth="1"/>
    <col min="14165" max="14175" width="7.140625" style="16" bestFit="1" customWidth="1"/>
    <col min="14176" max="14176" width="7.28515625" style="16" bestFit="1" customWidth="1"/>
    <col min="14177" max="14187" width="7.140625" style="16" bestFit="1" customWidth="1"/>
    <col min="14188" max="14188" width="7.28515625" style="16" bestFit="1" customWidth="1"/>
    <col min="14189" max="14199" width="7.140625" style="16" bestFit="1" customWidth="1"/>
    <col min="14200" max="14200" width="7.28515625" style="16" bestFit="1" customWidth="1"/>
    <col min="14201" max="14211" width="7.140625" style="16" bestFit="1" customWidth="1"/>
    <col min="14212" max="14212" width="7.28515625" style="16" bestFit="1" customWidth="1"/>
    <col min="14213" max="14223" width="7.140625" style="16" bestFit="1" customWidth="1"/>
    <col min="14224" max="14224" width="7.28515625" style="16" bestFit="1" customWidth="1"/>
    <col min="14225" max="14235" width="7.140625" style="16" bestFit="1" customWidth="1"/>
    <col min="14236" max="14236" width="7.28515625" style="16" bestFit="1" customWidth="1"/>
    <col min="14237" max="14245" width="7.140625" style="16" bestFit="1" customWidth="1"/>
    <col min="14246" max="14336" width="9.140625" style="16"/>
    <col min="14337" max="14337" width="5.28515625" style="16" customWidth="1"/>
    <col min="14338" max="14338" width="28" style="16" bestFit="1" customWidth="1"/>
    <col min="14339" max="14347" width="7.140625" style="16" bestFit="1" customWidth="1"/>
    <col min="14348" max="14348" width="7.28515625" style="16" bestFit="1" customWidth="1"/>
    <col min="14349" max="14359" width="7.140625" style="16" bestFit="1" customWidth="1"/>
    <col min="14360" max="14360" width="7.28515625" style="16" bestFit="1" customWidth="1"/>
    <col min="14361" max="14371" width="7.140625" style="16" bestFit="1" customWidth="1"/>
    <col min="14372" max="14372" width="7.28515625" style="16" bestFit="1" customWidth="1"/>
    <col min="14373" max="14383" width="7.140625" style="16" bestFit="1" customWidth="1"/>
    <col min="14384" max="14384" width="7.28515625" style="16" bestFit="1" customWidth="1"/>
    <col min="14385" max="14395" width="7.140625" style="16" bestFit="1" customWidth="1"/>
    <col min="14396" max="14396" width="7.28515625" style="16" bestFit="1" customWidth="1"/>
    <col min="14397" max="14407" width="7.140625" style="16" bestFit="1" customWidth="1"/>
    <col min="14408" max="14408" width="7.28515625" style="16" bestFit="1" customWidth="1"/>
    <col min="14409" max="14419" width="7.140625" style="16" bestFit="1" customWidth="1"/>
    <col min="14420" max="14420" width="7.28515625" style="16" bestFit="1" customWidth="1"/>
    <col min="14421" max="14431" width="7.140625" style="16" bestFit="1" customWidth="1"/>
    <col min="14432" max="14432" width="7.28515625" style="16" bestFit="1" customWidth="1"/>
    <col min="14433" max="14443" width="7.140625" style="16" bestFit="1" customWidth="1"/>
    <col min="14444" max="14444" width="7.28515625" style="16" bestFit="1" customWidth="1"/>
    <col min="14445" max="14455" width="7.140625" style="16" bestFit="1" customWidth="1"/>
    <col min="14456" max="14456" width="7.28515625" style="16" bestFit="1" customWidth="1"/>
    <col min="14457" max="14467" width="7.140625" style="16" bestFit="1" customWidth="1"/>
    <col min="14468" max="14468" width="7.28515625" style="16" bestFit="1" customWidth="1"/>
    <col min="14469" max="14479" width="7.140625" style="16" bestFit="1" customWidth="1"/>
    <col min="14480" max="14480" width="7.28515625" style="16" bestFit="1" customWidth="1"/>
    <col min="14481" max="14491" width="7.140625" style="16" bestFit="1" customWidth="1"/>
    <col min="14492" max="14492" width="7.28515625" style="16" bestFit="1" customWidth="1"/>
    <col min="14493" max="14501" width="7.140625" style="16" bestFit="1" customWidth="1"/>
    <col min="14502" max="14592" width="9.140625" style="16"/>
    <col min="14593" max="14593" width="5.28515625" style="16" customWidth="1"/>
    <col min="14594" max="14594" width="28" style="16" bestFit="1" customWidth="1"/>
    <col min="14595" max="14603" width="7.140625" style="16" bestFit="1" customWidth="1"/>
    <col min="14604" max="14604" width="7.28515625" style="16" bestFit="1" customWidth="1"/>
    <col min="14605" max="14615" width="7.140625" style="16" bestFit="1" customWidth="1"/>
    <col min="14616" max="14616" width="7.28515625" style="16" bestFit="1" customWidth="1"/>
    <col min="14617" max="14627" width="7.140625" style="16" bestFit="1" customWidth="1"/>
    <col min="14628" max="14628" width="7.28515625" style="16" bestFit="1" customWidth="1"/>
    <col min="14629" max="14639" width="7.140625" style="16" bestFit="1" customWidth="1"/>
    <col min="14640" max="14640" width="7.28515625" style="16" bestFit="1" customWidth="1"/>
    <col min="14641" max="14651" width="7.140625" style="16" bestFit="1" customWidth="1"/>
    <col min="14652" max="14652" width="7.28515625" style="16" bestFit="1" customWidth="1"/>
    <col min="14653" max="14663" width="7.140625" style="16" bestFit="1" customWidth="1"/>
    <col min="14664" max="14664" width="7.28515625" style="16" bestFit="1" customWidth="1"/>
    <col min="14665" max="14675" width="7.140625" style="16" bestFit="1" customWidth="1"/>
    <col min="14676" max="14676" width="7.28515625" style="16" bestFit="1" customWidth="1"/>
    <col min="14677" max="14687" width="7.140625" style="16" bestFit="1" customWidth="1"/>
    <col min="14688" max="14688" width="7.28515625" style="16" bestFit="1" customWidth="1"/>
    <col min="14689" max="14699" width="7.140625" style="16" bestFit="1" customWidth="1"/>
    <col min="14700" max="14700" width="7.28515625" style="16" bestFit="1" customWidth="1"/>
    <col min="14701" max="14711" width="7.140625" style="16" bestFit="1" customWidth="1"/>
    <col min="14712" max="14712" width="7.28515625" style="16" bestFit="1" customWidth="1"/>
    <col min="14713" max="14723" width="7.140625" style="16" bestFit="1" customWidth="1"/>
    <col min="14724" max="14724" width="7.28515625" style="16" bestFit="1" customWidth="1"/>
    <col min="14725" max="14735" width="7.140625" style="16" bestFit="1" customWidth="1"/>
    <col min="14736" max="14736" width="7.28515625" style="16" bestFit="1" customWidth="1"/>
    <col min="14737" max="14747" width="7.140625" style="16" bestFit="1" customWidth="1"/>
    <col min="14748" max="14748" width="7.28515625" style="16" bestFit="1" customWidth="1"/>
    <col min="14749" max="14757" width="7.140625" style="16" bestFit="1" customWidth="1"/>
    <col min="14758" max="14848" width="9.140625" style="16"/>
    <col min="14849" max="14849" width="5.28515625" style="16" customWidth="1"/>
    <col min="14850" max="14850" width="28" style="16" bestFit="1" customWidth="1"/>
    <col min="14851" max="14859" width="7.140625" style="16" bestFit="1" customWidth="1"/>
    <col min="14860" max="14860" width="7.28515625" style="16" bestFit="1" customWidth="1"/>
    <col min="14861" max="14871" width="7.140625" style="16" bestFit="1" customWidth="1"/>
    <col min="14872" max="14872" width="7.28515625" style="16" bestFit="1" customWidth="1"/>
    <col min="14873" max="14883" width="7.140625" style="16" bestFit="1" customWidth="1"/>
    <col min="14884" max="14884" width="7.28515625" style="16" bestFit="1" customWidth="1"/>
    <col min="14885" max="14895" width="7.140625" style="16" bestFit="1" customWidth="1"/>
    <col min="14896" max="14896" width="7.28515625" style="16" bestFit="1" customWidth="1"/>
    <col min="14897" max="14907" width="7.140625" style="16" bestFit="1" customWidth="1"/>
    <col min="14908" max="14908" width="7.28515625" style="16" bestFit="1" customWidth="1"/>
    <col min="14909" max="14919" width="7.140625" style="16" bestFit="1" customWidth="1"/>
    <col min="14920" max="14920" width="7.28515625" style="16" bestFit="1" customWidth="1"/>
    <col min="14921" max="14931" width="7.140625" style="16" bestFit="1" customWidth="1"/>
    <col min="14932" max="14932" width="7.28515625" style="16" bestFit="1" customWidth="1"/>
    <col min="14933" max="14943" width="7.140625" style="16" bestFit="1" customWidth="1"/>
    <col min="14944" max="14944" width="7.28515625" style="16" bestFit="1" customWidth="1"/>
    <col min="14945" max="14955" width="7.140625" style="16" bestFit="1" customWidth="1"/>
    <col min="14956" max="14956" width="7.28515625" style="16" bestFit="1" customWidth="1"/>
    <col min="14957" max="14967" width="7.140625" style="16" bestFit="1" customWidth="1"/>
    <col min="14968" max="14968" width="7.28515625" style="16" bestFit="1" customWidth="1"/>
    <col min="14969" max="14979" width="7.140625" style="16" bestFit="1" customWidth="1"/>
    <col min="14980" max="14980" width="7.28515625" style="16" bestFit="1" customWidth="1"/>
    <col min="14981" max="14991" width="7.140625" style="16" bestFit="1" customWidth="1"/>
    <col min="14992" max="14992" width="7.28515625" style="16" bestFit="1" customWidth="1"/>
    <col min="14993" max="15003" width="7.140625" style="16" bestFit="1" customWidth="1"/>
    <col min="15004" max="15004" width="7.28515625" style="16" bestFit="1" customWidth="1"/>
    <col min="15005" max="15013" width="7.140625" style="16" bestFit="1" customWidth="1"/>
    <col min="15014" max="15104" width="9.140625" style="16"/>
    <col min="15105" max="15105" width="5.28515625" style="16" customWidth="1"/>
    <col min="15106" max="15106" width="28" style="16" bestFit="1" customWidth="1"/>
    <col min="15107" max="15115" width="7.140625" style="16" bestFit="1" customWidth="1"/>
    <col min="15116" max="15116" width="7.28515625" style="16" bestFit="1" customWidth="1"/>
    <col min="15117" max="15127" width="7.140625" style="16" bestFit="1" customWidth="1"/>
    <col min="15128" max="15128" width="7.28515625" style="16" bestFit="1" customWidth="1"/>
    <col min="15129" max="15139" width="7.140625" style="16" bestFit="1" customWidth="1"/>
    <col min="15140" max="15140" width="7.28515625" style="16" bestFit="1" customWidth="1"/>
    <col min="15141" max="15151" width="7.140625" style="16" bestFit="1" customWidth="1"/>
    <col min="15152" max="15152" width="7.28515625" style="16" bestFit="1" customWidth="1"/>
    <col min="15153" max="15163" width="7.140625" style="16" bestFit="1" customWidth="1"/>
    <col min="15164" max="15164" width="7.28515625" style="16" bestFit="1" customWidth="1"/>
    <col min="15165" max="15175" width="7.140625" style="16" bestFit="1" customWidth="1"/>
    <col min="15176" max="15176" width="7.28515625" style="16" bestFit="1" customWidth="1"/>
    <col min="15177" max="15187" width="7.140625" style="16" bestFit="1" customWidth="1"/>
    <col min="15188" max="15188" width="7.28515625" style="16" bestFit="1" customWidth="1"/>
    <col min="15189" max="15199" width="7.140625" style="16" bestFit="1" customWidth="1"/>
    <col min="15200" max="15200" width="7.28515625" style="16" bestFit="1" customWidth="1"/>
    <col min="15201" max="15211" width="7.140625" style="16" bestFit="1" customWidth="1"/>
    <col min="15212" max="15212" width="7.28515625" style="16" bestFit="1" customWidth="1"/>
    <col min="15213" max="15223" width="7.140625" style="16" bestFit="1" customWidth="1"/>
    <col min="15224" max="15224" width="7.28515625" style="16" bestFit="1" customWidth="1"/>
    <col min="15225" max="15235" width="7.140625" style="16" bestFit="1" customWidth="1"/>
    <col min="15236" max="15236" width="7.28515625" style="16" bestFit="1" customWidth="1"/>
    <col min="15237" max="15247" width="7.140625" style="16" bestFit="1" customWidth="1"/>
    <col min="15248" max="15248" width="7.28515625" style="16" bestFit="1" customWidth="1"/>
    <col min="15249" max="15259" width="7.140625" style="16" bestFit="1" customWidth="1"/>
    <col min="15260" max="15260" width="7.28515625" style="16" bestFit="1" customWidth="1"/>
    <col min="15261" max="15269" width="7.140625" style="16" bestFit="1" customWidth="1"/>
    <col min="15270" max="15360" width="9.140625" style="16"/>
    <col min="15361" max="15361" width="5.28515625" style="16" customWidth="1"/>
    <col min="15362" max="15362" width="28" style="16" bestFit="1" customWidth="1"/>
    <col min="15363" max="15371" width="7.140625" style="16" bestFit="1" customWidth="1"/>
    <col min="15372" max="15372" width="7.28515625" style="16" bestFit="1" customWidth="1"/>
    <col min="15373" max="15383" width="7.140625" style="16" bestFit="1" customWidth="1"/>
    <col min="15384" max="15384" width="7.28515625" style="16" bestFit="1" customWidth="1"/>
    <col min="15385" max="15395" width="7.140625" style="16" bestFit="1" customWidth="1"/>
    <col min="15396" max="15396" width="7.28515625" style="16" bestFit="1" customWidth="1"/>
    <col min="15397" max="15407" width="7.140625" style="16" bestFit="1" customWidth="1"/>
    <col min="15408" max="15408" width="7.28515625" style="16" bestFit="1" customWidth="1"/>
    <col min="15409" max="15419" width="7.140625" style="16" bestFit="1" customWidth="1"/>
    <col min="15420" max="15420" width="7.28515625" style="16" bestFit="1" customWidth="1"/>
    <col min="15421" max="15431" width="7.140625" style="16" bestFit="1" customWidth="1"/>
    <col min="15432" max="15432" width="7.28515625" style="16" bestFit="1" customWidth="1"/>
    <col min="15433" max="15443" width="7.140625" style="16" bestFit="1" customWidth="1"/>
    <col min="15444" max="15444" width="7.28515625" style="16" bestFit="1" customWidth="1"/>
    <col min="15445" max="15455" width="7.140625" style="16" bestFit="1" customWidth="1"/>
    <col min="15456" max="15456" width="7.28515625" style="16" bestFit="1" customWidth="1"/>
    <col min="15457" max="15467" width="7.140625" style="16" bestFit="1" customWidth="1"/>
    <col min="15468" max="15468" width="7.28515625" style="16" bestFit="1" customWidth="1"/>
    <col min="15469" max="15479" width="7.140625" style="16" bestFit="1" customWidth="1"/>
    <col min="15480" max="15480" width="7.28515625" style="16" bestFit="1" customWidth="1"/>
    <col min="15481" max="15491" width="7.140625" style="16" bestFit="1" customWidth="1"/>
    <col min="15492" max="15492" width="7.28515625" style="16" bestFit="1" customWidth="1"/>
    <col min="15493" max="15503" width="7.140625" style="16" bestFit="1" customWidth="1"/>
    <col min="15504" max="15504" width="7.28515625" style="16" bestFit="1" customWidth="1"/>
    <col min="15505" max="15515" width="7.140625" style="16" bestFit="1" customWidth="1"/>
    <col min="15516" max="15516" width="7.28515625" style="16" bestFit="1" customWidth="1"/>
    <col min="15517" max="15525" width="7.140625" style="16" bestFit="1" customWidth="1"/>
    <col min="15526" max="15616" width="9.140625" style="16"/>
    <col min="15617" max="15617" width="5.28515625" style="16" customWidth="1"/>
    <col min="15618" max="15618" width="28" style="16" bestFit="1" customWidth="1"/>
    <col min="15619" max="15627" width="7.140625" style="16" bestFit="1" customWidth="1"/>
    <col min="15628" max="15628" width="7.28515625" style="16" bestFit="1" customWidth="1"/>
    <col min="15629" max="15639" width="7.140625" style="16" bestFit="1" customWidth="1"/>
    <col min="15640" max="15640" width="7.28515625" style="16" bestFit="1" customWidth="1"/>
    <col min="15641" max="15651" width="7.140625" style="16" bestFit="1" customWidth="1"/>
    <col min="15652" max="15652" width="7.28515625" style="16" bestFit="1" customWidth="1"/>
    <col min="15653" max="15663" width="7.140625" style="16" bestFit="1" customWidth="1"/>
    <col min="15664" max="15664" width="7.28515625" style="16" bestFit="1" customWidth="1"/>
    <col min="15665" max="15675" width="7.140625" style="16" bestFit="1" customWidth="1"/>
    <col min="15676" max="15676" width="7.28515625" style="16" bestFit="1" customWidth="1"/>
    <col min="15677" max="15687" width="7.140625" style="16" bestFit="1" customWidth="1"/>
    <col min="15688" max="15688" width="7.28515625" style="16" bestFit="1" customWidth="1"/>
    <col min="15689" max="15699" width="7.140625" style="16" bestFit="1" customWidth="1"/>
    <col min="15700" max="15700" width="7.28515625" style="16" bestFit="1" customWidth="1"/>
    <col min="15701" max="15711" width="7.140625" style="16" bestFit="1" customWidth="1"/>
    <col min="15712" max="15712" width="7.28515625" style="16" bestFit="1" customWidth="1"/>
    <col min="15713" max="15723" width="7.140625" style="16" bestFit="1" customWidth="1"/>
    <col min="15724" max="15724" width="7.28515625" style="16" bestFit="1" customWidth="1"/>
    <col min="15725" max="15735" width="7.140625" style="16" bestFit="1" customWidth="1"/>
    <col min="15736" max="15736" width="7.28515625" style="16" bestFit="1" customWidth="1"/>
    <col min="15737" max="15747" width="7.140625" style="16" bestFit="1" customWidth="1"/>
    <col min="15748" max="15748" width="7.28515625" style="16" bestFit="1" customWidth="1"/>
    <col min="15749" max="15759" width="7.140625" style="16" bestFit="1" customWidth="1"/>
    <col min="15760" max="15760" width="7.28515625" style="16" bestFit="1" customWidth="1"/>
    <col min="15761" max="15771" width="7.140625" style="16" bestFit="1" customWidth="1"/>
    <col min="15772" max="15772" width="7.28515625" style="16" bestFit="1" customWidth="1"/>
    <col min="15773" max="15781" width="7.140625" style="16" bestFit="1" customWidth="1"/>
    <col min="15782" max="15872" width="9.140625" style="16"/>
    <col min="15873" max="15873" width="5.28515625" style="16" customWidth="1"/>
    <col min="15874" max="15874" width="28" style="16" bestFit="1" customWidth="1"/>
    <col min="15875" max="15883" width="7.140625" style="16" bestFit="1" customWidth="1"/>
    <col min="15884" max="15884" width="7.28515625" style="16" bestFit="1" customWidth="1"/>
    <col min="15885" max="15895" width="7.140625" style="16" bestFit="1" customWidth="1"/>
    <col min="15896" max="15896" width="7.28515625" style="16" bestFit="1" customWidth="1"/>
    <col min="15897" max="15907" width="7.140625" style="16" bestFit="1" customWidth="1"/>
    <col min="15908" max="15908" width="7.28515625" style="16" bestFit="1" customWidth="1"/>
    <col min="15909" max="15919" width="7.140625" style="16" bestFit="1" customWidth="1"/>
    <col min="15920" max="15920" width="7.28515625" style="16" bestFit="1" customWidth="1"/>
    <col min="15921" max="15931" width="7.140625" style="16" bestFit="1" customWidth="1"/>
    <col min="15932" max="15932" width="7.28515625" style="16" bestFit="1" customWidth="1"/>
    <col min="15933" max="15943" width="7.140625" style="16" bestFit="1" customWidth="1"/>
    <col min="15944" max="15944" width="7.28515625" style="16" bestFit="1" customWidth="1"/>
    <col min="15945" max="15955" width="7.140625" style="16" bestFit="1" customWidth="1"/>
    <col min="15956" max="15956" width="7.28515625" style="16" bestFit="1" customWidth="1"/>
    <col min="15957" max="15967" width="7.140625" style="16" bestFit="1" customWidth="1"/>
    <col min="15968" max="15968" width="7.28515625" style="16" bestFit="1" customWidth="1"/>
    <col min="15969" max="15979" width="7.140625" style="16" bestFit="1" customWidth="1"/>
    <col min="15980" max="15980" width="7.28515625" style="16" bestFit="1" customWidth="1"/>
    <col min="15981" max="15991" width="7.140625" style="16" bestFit="1" customWidth="1"/>
    <col min="15992" max="15992" width="7.28515625" style="16" bestFit="1" customWidth="1"/>
    <col min="15993" max="16003" width="7.140625" style="16" bestFit="1" customWidth="1"/>
    <col min="16004" max="16004" width="7.28515625" style="16" bestFit="1" customWidth="1"/>
    <col min="16005" max="16015" width="7.140625" style="16" bestFit="1" customWidth="1"/>
    <col min="16016" max="16016" width="7.28515625" style="16" bestFit="1" customWidth="1"/>
    <col min="16017" max="16027" width="7.140625" style="16" bestFit="1" customWidth="1"/>
    <col min="16028" max="16028" width="7.28515625" style="16" bestFit="1" customWidth="1"/>
    <col min="16029" max="16037" width="7.140625" style="16" bestFit="1" customWidth="1"/>
    <col min="16038" max="16128" width="9.140625" style="16"/>
    <col min="16129" max="16129" width="5.28515625" style="16" customWidth="1"/>
    <col min="16130" max="16130" width="28" style="16" bestFit="1" customWidth="1"/>
    <col min="16131" max="16139" width="7.140625" style="16" bestFit="1" customWidth="1"/>
    <col min="16140" max="16140" width="7.28515625" style="16" bestFit="1" customWidth="1"/>
    <col min="16141" max="16151" width="7.140625" style="16" bestFit="1" customWidth="1"/>
    <col min="16152" max="16152" width="7.28515625" style="16" bestFit="1" customWidth="1"/>
    <col min="16153" max="16163" width="7.140625" style="16" bestFit="1" customWidth="1"/>
    <col min="16164" max="16164" width="7.28515625" style="16" bestFit="1" customWidth="1"/>
    <col min="16165" max="16175" width="7.140625" style="16" bestFit="1" customWidth="1"/>
    <col min="16176" max="16176" width="7.28515625" style="16" bestFit="1" customWidth="1"/>
    <col min="16177" max="16187" width="7.140625" style="16" bestFit="1" customWidth="1"/>
    <col min="16188" max="16188" width="7.28515625" style="16" bestFit="1" customWidth="1"/>
    <col min="16189" max="16199" width="7.140625" style="16" bestFit="1" customWidth="1"/>
    <col min="16200" max="16200" width="7.28515625" style="16" bestFit="1" customWidth="1"/>
    <col min="16201" max="16211" width="7.140625" style="16" bestFit="1" customWidth="1"/>
    <col min="16212" max="16212" width="7.28515625" style="16" bestFit="1" customWidth="1"/>
    <col min="16213" max="16223" width="7.140625" style="16" bestFit="1" customWidth="1"/>
    <col min="16224" max="16224" width="7.28515625" style="16" bestFit="1" customWidth="1"/>
    <col min="16225" max="16235" width="7.140625" style="16" bestFit="1" customWidth="1"/>
    <col min="16236" max="16236" width="7.28515625" style="16" bestFit="1" customWidth="1"/>
    <col min="16237" max="16247" width="7.140625" style="16" bestFit="1" customWidth="1"/>
    <col min="16248" max="16248" width="7.28515625" style="16" bestFit="1" customWidth="1"/>
    <col min="16249" max="16259" width="7.140625" style="16" bestFit="1" customWidth="1"/>
    <col min="16260" max="16260" width="7.28515625" style="16" bestFit="1" customWidth="1"/>
    <col min="16261" max="16271" width="7.140625" style="16" bestFit="1" customWidth="1"/>
    <col min="16272" max="16272" width="7.28515625" style="16" bestFit="1" customWidth="1"/>
    <col min="16273" max="16283" width="7.140625" style="16" bestFit="1" customWidth="1"/>
    <col min="16284" max="16284" width="7.28515625" style="16" bestFit="1" customWidth="1"/>
    <col min="16285" max="16293" width="7.140625" style="16" bestFit="1" customWidth="1"/>
    <col min="16294" max="16384" width="9.140625" style="16"/>
  </cols>
  <sheetData>
    <row r="1" spans="1:184" ht="15" x14ac:dyDescent="0.25">
      <c r="C1" s="178" t="s">
        <v>1533</v>
      </c>
    </row>
    <row r="2" spans="1:184" ht="12.95" x14ac:dyDescent="0.3">
      <c r="C2" s="2">
        <v>36373</v>
      </c>
      <c r="D2" s="2">
        <v>36404</v>
      </c>
      <c r="E2" s="2">
        <v>36434</v>
      </c>
      <c r="F2" s="2">
        <v>36465</v>
      </c>
      <c r="G2" s="2">
        <v>36495</v>
      </c>
      <c r="H2" s="2">
        <v>36526</v>
      </c>
      <c r="I2" s="2">
        <v>36557</v>
      </c>
      <c r="J2" s="2">
        <v>36586</v>
      </c>
      <c r="K2" s="2">
        <v>36617</v>
      </c>
      <c r="L2" s="2">
        <v>36647</v>
      </c>
      <c r="M2" s="2">
        <v>36678</v>
      </c>
      <c r="N2" s="2">
        <v>36708</v>
      </c>
      <c r="O2" s="2">
        <v>36739</v>
      </c>
      <c r="P2" s="2">
        <v>36770</v>
      </c>
      <c r="Q2" s="2">
        <v>36800</v>
      </c>
      <c r="R2" s="2">
        <v>36831</v>
      </c>
      <c r="S2" s="2">
        <v>36861</v>
      </c>
      <c r="T2" s="2">
        <v>36892</v>
      </c>
      <c r="U2" s="2">
        <v>36923</v>
      </c>
      <c r="V2" s="2">
        <v>36951</v>
      </c>
      <c r="W2" s="2">
        <v>36982</v>
      </c>
      <c r="X2" s="2">
        <v>37012</v>
      </c>
      <c r="Y2" s="2">
        <v>37043</v>
      </c>
      <c r="Z2" s="2">
        <v>37073</v>
      </c>
      <c r="AA2" s="2">
        <v>37104</v>
      </c>
      <c r="AB2" s="2">
        <v>37135</v>
      </c>
      <c r="AC2" s="2">
        <v>37165</v>
      </c>
      <c r="AD2" s="2">
        <v>37196</v>
      </c>
      <c r="AE2" s="2">
        <v>37226</v>
      </c>
      <c r="AF2" s="2">
        <v>37257</v>
      </c>
      <c r="AG2" s="2">
        <v>37288</v>
      </c>
      <c r="AH2" s="2">
        <v>37316</v>
      </c>
      <c r="AI2" s="2">
        <v>37347</v>
      </c>
      <c r="AJ2" s="2">
        <v>37377</v>
      </c>
      <c r="AK2" s="2">
        <v>37408</v>
      </c>
      <c r="AL2" s="2">
        <v>37438</v>
      </c>
      <c r="AM2" s="2">
        <v>37469</v>
      </c>
      <c r="AN2" s="2">
        <v>37500</v>
      </c>
      <c r="AO2" s="2">
        <v>37530</v>
      </c>
      <c r="AP2" s="2">
        <v>37561</v>
      </c>
      <c r="AQ2" s="2">
        <v>37591</v>
      </c>
      <c r="AR2" s="2">
        <v>37622</v>
      </c>
      <c r="AS2" s="2">
        <v>37653</v>
      </c>
      <c r="AT2" s="2">
        <v>37681</v>
      </c>
      <c r="AU2" s="2">
        <v>37712</v>
      </c>
      <c r="AV2" s="2">
        <v>37742</v>
      </c>
      <c r="AW2" s="2">
        <v>37773</v>
      </c>
      <c r="AX2" s="2">
        <v>37803</v>
      </c>
      <c r="AY2" s="2">
        <v>37834</v>
      </c>
      <c r="AZ2" s="2">
        <v>37865</v>
      </c>
      <c r="BA2" s="2">
        <v>37895</v>
      </c>
      <c r="BB2" s="2">
        <v>37926</v>
      </c>
      <c r="BC2" s="2">
        <v>37956</v>
      </c>
      <c r="BD2" s="2">
        <v>37987</v>
      </c>
      <c r="BE2" s="2">
        <v>38018</v>
      </c>
      <c r="BF2" s="2">
        <v>38047</v>
      </c>
      <c r="BG2" s="2">
        <v>38078</v>
      </c>
      <c r="BH2" s="2">
        <v>38108</v>
      </c>
      <c r="BI2" s="2">
        <v>38139</v>
      </c>
      <c r="BJ2" s="2">
        <v>38169</v>
      </c>
      <c r="BK2" s="2">
        <v>38200</v>
      </c>
      <c r="BL2" s="2">
        <v>38231</v>
      </c>
      <c r="BM2" s="2">
        <v>38261</v>
      </c>
      <c r="BN2" s="2">
        <v>38292</v>
      </c>
      <c r="BO2" s="2">
        <v>38322</v>
      </c>
      <c r="BP2" s="2">
        <v>38353</v>
      </c>
      <c r="BQ2" s="2">
        <v>38384</v>
      </c>
      <c r="BR2" s="2">
        <v>38412</v>
      </c>
      <c r="BS2" s="2">
        <v>38443</v>
      </c>
      <c r="BT2" s="2">
        <v>38473</v>
      </c>
      <c r="BU2" s="2">
        <v>38504</v>
      </c>
      <c r="BV2" s="2">
        <v>38534</v>
      </c>
      <c r="BW2" s="2">
        <v>38565</v>
      </c>
      <c r="BX2" s="2">
        <v>38596</v>
      </c>
      <c r="BY2" s="2">
        <v>38626</v>
      </c>
      <c r="BZ2" s="2">
        <v>38657</v>
      </c>
      <c r="CA2" s="2">
        <v>38687</v>
      </c>
      <c r="CB2" s="2">
        <v>38718</v>
      </c>
      <c r="CC2" s="2">
        <v>38749</v>
      </c>
      <c r="CD2" s="2">
        <v>38777</v>
      </c>
      <c r="CE2" s="2">
        <v>38808</v>
      </c>
      <c r="CF2" s="2">
        <v>38838</v>
      </c>
      <c r="CG2" s="2">
        <v>38869</v>
      </c>
      <c r="CH2" s="5">
        <v>38899</v>
      </c>
      <c r="CI2" s="5">
        <v>38930</v>
      </c>
      <c r="CJ2" s="5">
        <v>38961</v>
      </c>
      <c r="CK2" s="5">
        <v>38991</v>
      </c>
      <c r="CL2" s="5">
        <v>39022</v>
      </c>
      <c r="CM2" s="5">
        <v>39052</v>
      </c>
      <c r="CN2" s="5">
        <v>39083</v>
      </c>
      <c r="CO2" s="5">
        <v>39114</v>
      </c>
      <c r="CP2" s="5">
        <v>39142</v>
      </c>
      <c r="CQ2" s="5">
        <v>39173</v>
      </c>
      <c r="CR2" s="5">
        <v>39203</v>
      </c>
      <c r="CS2" s="5">
        <v>39234</v>
      </c>
      <c r="CT2" s="5">
        <v>39264</v>
      </c>
      <c r="CU2" s="5">
        <v>39295</v>
      </c>
      <c r="CV2" s="5">
        <v>39326</v>
      </c>
      <c r="CW2" s="5">
        <v>39356</v>
      </c>
      <c r="CX2" s="5">
        <v>39387</v>
      </c>
      <c r="CY2" s="5">
        <v>39417</v>
      </c>
      <c r="CZ2" s="5">
        <v>39448</v>
      </c>
      <c r="DA2" s="5">
        <v>39479</v>
      </c>
      <c r="DB2" s="5">
        <v>39508</v>
      </c>
      <c r="DC2" s="5">
        <v>39539</v>
      </c>
      <c r="DD2" s="5">
        <v>39569</v>
      </c>
      <c r="DE2" s="5">
        <v>39600</v>
      </c>
      <c r="DF2" s="5">
        <v>39630</v>
      </c>
      <c r="DG2" s="5">
        <v>39661</v>
      </c>
      <c r="DH2" s="5">
        <v>39692</v>
      </c>
      <c r="DI2" s="5">
        <v>39722</v>
      </c>
      <c r="DJ2" s="5">
        <v>39753</v>
      </c>
      <c r="DK2" s="5">
        <v>39783</v>
      </c>
      <c r="DL2" s="5">
        <v>39814</v>
      </c>
      <c r="DM2" s="5">
        <v>39845</v>
      </c>
      <c r="DN2" s="5">
        <v>39873</v>
      </c>
      <c r="DO2" s="5">
        <v>39904</v>
      </c>
      <c r="DP2" s="5">
        <v>39934</v>
      </c>
      <c r="DQ2" s="5">
        <v>39965</v>
      </c>
      <c r="DR2" s="5">
        <v>39995</v>
      </c>
      <c r="DS2" s="5">
        <v>40026</v>
      </c>
      <c r="DT2" s="5">
        <v>40057</v>
      </c>
      <c r="DU2" s="5">
        <v>40087</v>
      </c>
      <c r="DV2" s="5">
        <v>40118</v>
      </c>
      <c r="DW2" s="5">
        <v>40148</v>
      </c>
      <c r="DX2" s="5">
        <v>40179</v>
      </c>
      <c r="DY2" s="5">
        <v>40210</v>
      </c>
      <c r="DZ2" s="5">
        <v>40238</v>
      </c>
      <c r="EA2" s="5">
        <v>40269</v>
      </c>
      <c r="EB2" s="5">
        <v>40299</v>
      </c>
      <c r="EC2" s="5">
        <v>40330</v>
      </c>
      <c r="ED2" s="5">
        <v>40360</v>
      </c>
      <c r="EE2" s="5">
        <v>40391</v>
      </c>
      <c r="EF2" s="5">
        <v>40422</v>
      </c>
      <c r="EG2" s="5">
        <v>40452</v>
      </c>
      <c r="EH2" s="5">
        <v>40483</v>
      </c>
      <c r="EI2" s="5">
        <v>40513</v>
      </c>
      <c r="EJ2" s="5">
        <v>40544</v>
      </c>
      <c r="EK2" s="5">
        <v>40575</v>
      </c>
      <c r="EL2" s="5">
        <v>40603</v>
      </c>
      <c r="EM2" s="5">
        <v>40634</v>
      </c>
      <c r="EN2" s="5">
        <v>40664</v>
      </c>
      <c r="EO2" s="5">
        <v>40695</v>
      </c>
      <c r="EP2" s="5">
        <v>40725</v>
      </c>
      <c r="EQ2" s="5">
        <v>40756</v>
      </c>
      <c r="ER2" s="5">
        <v>40787</v>
      </c>
      <c r="ES2" s="5">
        <v>40817</v>
      </c>
      <c r="ET2" s="5">
        <v>40848</v>
      </c>
      <c r="EU2" s="5">
        <v>40878</v>
      </c>
      <c r="EV2" s="2">
        <v>40909</v>
      </c>
      <c r="EW2" s="2">
        <v>40940</v>
      </c>
      <c r="EX2" s="2">
        <v>40969</v>
      </c>
      <c r="EY2" s="2">
        <v>41000</v>
      </c>
      <c r="EZ2" s="2">
        <v>41030</v>
      </c>
      <c r="FA2" s="2">
        <v>41061</v>
      </c>
      <c r="FB2" s="2">
        <v>41091</v>
      </c>
      <c r="FC2" s="2">
        <v>41122</v>
      </c>
      <c r="FD2" s="2">
        <v>41153</v>
      </c>
      <c r="FE2" s="2">
        <v>41183</v>
      </c>
      <c r="FF2" s="2">
        <v>41214</v>
      </c>
      <c r="FG2" s="2">
        <v>41244</v>
      </c>
      <c r="FH2" s="2">
        <v>41275</v>
      </c>
      <c r="FI2" s="2">
        <v>41306</v>
      </c>
      <c r="FJ2" s="2">
        <v>41334</v>
      </c>
      <c r="FK2" s="2">
        <v>41365</v>
      </c>
      <c r="FL2" s="2">
        <v>41395</v>
      </c>
      <c r="FM2" s="2">
        <v>41426</v>
      </c>
      <c r="FN2" s="2">
        <v>41456</v>
      </c>
      <c r="FO2" s="2">
        <v>41487</v>
      </c>
      <c r="FP2" s="2">
        <v>41518</v>
      </c>
      <c r="FQ2" s="2">
        <v>41548</v>
      </c>
      <c r="FR2" s="2">
        <v>41579</v>
      </c>
      <c r="FS2" s="2">
        <v>41609</v>
      </c>
      <c r="FT2" s="2">
        <v>41640</v>
      </c>
      <c r="FU2" s="2">
        <v>41671</v>
      </c>
      <c r="FV2" s="2">
        <v>41699</v>
      </c>
      <c r="FW2" s="2">
        <v>41730</v>
      </c>
      <c r="FX2" s="2">
        <v>41760</v>
      </c>
      <c r="FY2" s="2">
        <v>41791</v>
      </c>
      <c r="FZ2" s="2">
        <v>41821</v>
      </c>
      <c r="GA2" s="2">
        <v>41852</v>
      </c>
      <c r="GB2" s="2">
        <v>41883</v>
      </c>
    </row>
    <row r="3" spans="1:184" ht="12.95" x14ac:dyDescent="0.3">
      <c r="B3" s="6" t="s">
        <v>328</v>
      </c>
      <c r="C3" s="133">
        <v>0.56000000000000005</v>
      </c>
      <c r="D3" s="133">
        <v>0.31</v>
      </c>
      <c r="E3" s="133">
        <v>1.19</v>
      </c>
      <c r="F3" s="133">
        <v>0.95</v>
      </c>
      <c r="G3" s="133">
        <v>0.6</v>
      </c>
      <c r="H3" s="133">
        <v>0.62</v>
      </c>
      <c r="I3" s="133">
        <v>0.13</v>
      </c>
      <c r="J3" s="133">
        <v>0.22</v>
      </c>
      <c r="K3" s="133">
        <v>0.42</v>
      </c>
      <c r="L3" s="133">
        <v>0.01</v>
      </c>
      <c r="M3" s="133">
        <v>0.23</v>
      </c>
      <c r="N3" s="133">
        <v>1.61</v>
      </c>
      <c r="O3" s="133">
        <v>1.31</v>
      </c>
      <c r="P3" s="133">
        <v>0.23</v>
      </c>
      <c r="Q3" s="133">
        <v>0.14000000000000001</v>
      </c>
      <c r="R3" s="133">
        <v>0.32</v>
      </c>
      <c r="S3" s="133">
        <v>0.59</v>
      </c>
      <c r="T3" s="133">
        <v>0.56999999999999995</v>
      </c>
      <c r="U3" s="133">
        <v>0.46</v>
      </c>
      <c r="V3" s="133">
        <v>0.38</v>
      </c>
      <c r="W3" s="133">
        <v>0.57999999999999996</v>
      </c>
      <c r="X3" s="133">
        <v>0.41</v>
      </c>
      <c r="Y3" s="133">
        <v>0.52</v>
      </c>
      <c r="Z3" s="133">
        <v>1.33</v>
      </c>
      <c r="AA3" s="133">
        <v>0.7</v>
      </c>
      <c r="AB3" s="133">
        <v>0.28000000000000003</v>
      </c>
      <c r="AC3" s="133">
        <v>0.83</v>
      </c>
      <c r="AD3" s="133">
        <v>0.71</v>
      </c>
      <c r="AE3" s="133">
        <v>0.65</v>
      </c>
      <c r="AF3" s="133">
        <v>0.52</v>
      </c>
      <c r="AG3" s="133">
        <v>0.36</v>
      </c>
      <c r="AH3" s="133">
        <v>0.6</v>
      </c>
      <c r="AI3" s="133">
        <v>0.8</v>
      </c>
      <c r="AJ3" s="133">
        <v>0.21</v>
      </c>
      <c r="AK3" s="133">
        <v>0.42</v>
      </c>
      <c r="AL3" s="133">
        <v>1.19</v>
      </c>
      <c r="AM3" s="133">
        <v>0.65</v>
      </c>
      <c r="AN3" s="133">
        <v>0.72</v>
      </c>
      <c r="AO3" s="133">
        <v>1.31</v>
      </c>
      <c r="AP3" s="133">
        <v>3.02</v>
      </c>
      <c r="AQ3" s="133">
        <v>2.1</v>
      </c>
      <c r="AR3" s="133">
        <v>2.25</v>
      </c>
      <c r="AS3" s="133">
        <v>1.57</v>
      </c>
      <c r="AT3" s="133">
        <v>1.23</v>
      </c>
      <c r="AU3" s="133">
        <v>0.97</v>
      </c>
      <c r="AV3" s="133">
        <v>0.61</v>
      </c>
      <c r="AW3" s="133">
        <v>-0.15</v>
      </c>
      <c r="AX3" s="133">
        <v>0.2</v>
      </c>
      <c r="AY3" s="133">
        <v>0.34</v>
      </c>
      <c r="AZ3" s="133">
        <v>0.78</v>
      </c>
      <c r="BA3" s="133">
        <v>0.28999999999999998</v>
      </c>
      <c r="BB3" s="133">
        <v>0.34</v>
      </c>
      <c r="BC3" s="133">
        <v>0.52</v>
      </c>
      <c r="BD3" s="133">
        <v>0.76</v>
      </c>
      <c r="BE3" s="133">
        <v>0.61</v>
      </c>
      <c r="BF3" s="133">
        <v>0.47</v>
      </c>
      <c r="BG3" s="133">
        <v>0.37</v>
      </c>
      <c r="BH3" s="133">
        <v>0.51</v>
      </c>
      <c r="BI3" s="133">
        <v>0.71</v>
      </c>
      <c r="BJ3" s="133">
        <v>0.91</v>
      </c>
      <c r="BK3" s="133">
        <v>0.69</v>
      </c>
      <c r="BL3" s="133">
        <v>0.33</v>
      </c>
      <c r="BM3" s="133">
        <v>0.44</v>
      </c>
      <c r="BN3" s="133">
        <v>0.69</v>
      </c>
      <c r="BO3" s="133">
        <v>0.86</v>
      </c>
      <c r="BP3" s="133">
        <v>0.57999999999999996</v>
      </c>
      <c r="BQ3" s="133">
        <v>0.59</v>
      </c>
      <c r="BR3" s="133">
        <v>0.61</v>
      </c>
      <c r="BS3" s="133">
        <v>0.87</v>
      </c>
      <c r="BT3" s="133">
        <v>0.49</v>
      </c>
      <c r="BU3" s="133">
        <v>-0.02</v>
      </c>
      <c r="BV3" s="133">
        <v>0.25</v>
      </c>
      <c r="BW3" s="133">
        <v>0.17</v>
      </c>
      <c r="BX3" s="133">
        <v>0.35</v>
      </c>
      <c r="BY3" s="133">
        <v>0.75</v>
      </c>
      <c r="BZ3" s="133">
        <v>0.55000000000000004</v>
      </c>
      <c r="CA3" s="133">
        <v>0.36</v>
      </c>
      <c r="CB3" s="133">
        <v>0.59</v>
      </c>
      <c r="CC3" s="133">
        <v>0.41</v>
      </c>
      <c r="CD3" s="133">
        <v>0.43</v>
      </c>
      <c r="CE3" s="133">
        <v>0.21</v>
      </c>
      <c r="CF3" s="133">
        <v>0.1</v>
      </c>
      <c r="CG3" s="133">
        <v>-0.21</v>
      </c>
      <c r="CH3" s="133">
        <v>0.19</v>
      </c>
      <c r="CI3" s="133">
        <v>0.05</v>
      </c>
      <c r="CJ3" s="133">
        <v>0.21</v>
      </c>
      <c r="CK3" s="133">
        <v>0.33</v>
      </c>
      <c r="CL3" s="133">
        <v>0.31</v>
      </c>
      <c r="CM3" s="133">
        <v>0.48</v>
      </c>
      <c r="CN3" s="133">
        <v>0.44</v>
      </c>
      <c r="CO3" s="133">
        <v>0.44</v>
      </c>
      <c r="CP3" s="133">
        <v>0.37</v>
      </c>
      <c r="CQ3" s="133">
        <v>0.25</v>
      </c>
      <c r="CR3" s="133">
        <v>0.28000000000000003</v>
      </c>
      <c r="CS3" s="133">
        <v>0.28000000000000003</v>
      </c>
      <c r="CT3" s="133">
        <v>0.24</v>
      </c>
      <c r="CU3" s="133">
        <v>0.47</v>
      </c>
      <c r="CV3" s="133">
        <v>0.18</v>
      </c>
      <c r="CW3" s="133">
        <v>0.3</v>
      </c>
      <c r="CX3" s="133">
        <v>0.38</v>
      </c>
      <c r="CY3" s="133">
        <v>0.74</v>
      </c>
      <c r="CZ3" s="133">
        <v>0.54</v>
      </c>
      <c r="DA3" s="133">
        <v>0.49</v>
      </c>
      <c r="DB3" s="133">
        <v>0.48</v>
      </c>
      <c r="DC3" s="133">
        <v>0.55000000000000004</v>
      </c>
      <c r="DD3" s="133">
        <v>0.79</v>
      </c>
      <c r="DE3" s="133">
        <v>0.74</v>
      </c>
      <c r="DF3" s="133">
        <v>0.53</v>
      </c>
      <c r="DG3" s="133">
        <v>0.28000000000000003</v>
      </c>
      <c r="DH3" s="133">
        <v>0.26</v>
      </c>
      <c r="DI3" s="133">
        <v>0.45</v>
      </c>
      <c r="DJ3" s="133">
        <v>0.36</v>
      </c>
      <c r="DK3" s="133">
        <v>0.28000000000000003</v>
      </c>
      <c r="DL3" s="133">
        <v>0.48</v>
      </c>
      <c r="DM3" s="133">
        <v>0.55000000000000004</v>
      </c>
      <c r="DN3" s="133">
        <v>0.2</v>
      </c>
      <c r="DO3" s="133">
        <v>0.48</v>
      </c>
      <c r="DP3" s="133">
        <v>0.47</v>
      </c>
      <c r="DQ3" s="133">
        <v>0.36</v>
      </c>
      <c r="DR3" s="133">
        <v>0.24</v>
      </c>
      <c r="DS3" s="133">
        <v>0.15</v>
      </c>
      <c r="DT3" s="133">
        <v>0.24</v>
      </c>
      <c r="DU3" s="133">
        <v>0.28000000000000003</v>
      </c>
      <c r="DV3" s="133">
        <v>0.41</v>
      </c>
      <c r="DW3" s="133">
        <v>0.37</v>
      </c>
      <c r="DX3" s="133">
        <v>0.75</v>
      </c>
      <c r="DY3" s="133">
        <v>0.78</v>
      </c>
      <c r="DZ3" s="133">
        <v>0.52</v>
      </c>
      <c r="EA3" s="133">
        <v>0.56999999999999995</v>
      </c>
      <c r="EB3" s="133">
        <v>0.43</v>
      </c>
      <c r="EC3" s="133">
        <v>0</v>
      </c>
      <c r="ED3" s="133">
        <v>0.01</v>
      </c>
      <c r="EE3" s="133">
        <v>0.04</v>
      </c>
      <c r="EF3" s="133">
        <v>0.45</v>
      </c>
      <c r="EG3" s="133">
        <v>0.75</v>
      </c>
      <c r="EH3" s="133">
        <v>0.83</v>
      </c>
      <c r="EI3" s="133">
        <v>0.63</v>
      </c>
      <c r="EJ3" s="133">
        <v>0.83</v>
      </c>
      <c r="EK3" s="133">
        <v>0.8</v>
      </c>
      <c r="EL3" s="133">
        <v>0.79</v>
      </c>
      <c r="EM3" s="133">
        <v>0.77</v>
      </c>
      <c r="EN3" s="133">
        <v>0.47</v>
      </c>
      <c r="EO3" s="133">
        <v>0.15</v>
      </c>
      <c r="EP3" s="133">
        <v>0.16</v>
      </c>
      <c r="EQ3" s="133">
        <v>0.37</v>
      </c>
      <c r="ER3" s="133">
        <v>0.53</v>
      </c>
      <c r="ES3" s="133">
        <v>0.43</v>
      </c>
      <c r="ET3" s="133">
        <v>0.52</v>
      </c>
      <c r="EU3" s="133">
        <v>0.5</v>
      </c>
      <c r="EV3" s="84">
        <f>'12var'!H39</f>
        <v>0.56000000000000005</v>
      </c>
      <c r="EW3" s="84">
        <f>'12var'!I39</f>
        <v>0.45</v>
      </c>
      <c r="EX3" s="84">
        <f>'12var'!J39</f>
        <v>0.21</v>
      </c>
      <c r="EY3" s="84">
        <f>'12var'!K39</f>
        <v>0.64</v>
      </c>
      <c r="EZ3" s="84">
        <f>'12var'!L39</f>
        <v>0.36</v>
      </c>
      <c r="FA3" s="84">
        <f>'12var'!M39</f>
        <v>0.08</v>
      </c>
      <c r="FB3" s="84">
        <f>'12var'!N39</f>
        <v>0.43</v>
      </c>
      <c r="FC3" s="84">
        <f>'12var'!O39</f>
        <v>0.41</v>
      </c>
      <c r="FD3" s="84">
        <f>'12var'!P39</f>
        <v>0.56999999999999995</v>
      </c>
      <c r="FE3" s="84">
        <f>'12var'!Q39</f>
        <v>0.59</v>
      </c>
      <c r="FF3" s="84">
        <f>'12var'!R39</f>
        <v>0.6</v>
      </c>
      <c r="FG3" s="84">
        <f>'12var'!S39</f>
        <v>0.79</v>
      </c>
      <c r="FH3" s="84">
        <f>'12var'!T39</f>
        <v>0.86</v>
      </c>
      <c r="FI3" s="84">
        <f>'12var'!U39</f>
        <v>0.6</v>
      </c>
      <c r="FJ3" s="84">
        <f>'12var'!V39</f>
        <v>0.47</v>
      </c>
      <c r="FK3" s="84">
        <f>'12var'!W39</f>
        <v>0.55000000000000004</v>
      </c>
      <c r="FL3" s="84">
        <f>'12var'!X39</f>
        <v>0.37</v>
      </c>
      <c r="FM3" s="84">
        <f>'12var'!Y39</f>
        <v>0.26</v>
      </c>
      <c r="FN3" s="84">
        <f>'12var'!Z39</f>
        <v>0.03</v>
      </c>
      <c r="FO3" s="84">
        <f>'12var'!AA39</f>
        <v>0.24</v>
      </c>
      <c r="FP3" s="84">
        <f>'12var'!AB39</f>
        <v>0.35</v>
      </c>
      <c r="FQ3" s="84">
        <f>'12var'!AC39</f>
        <v>0.56999999999999995</v>
      </c>
      <c r="FR3" s="84">
        <f>'12var'!AD39</f>
        <v>0.54</v>
      </c>
      <c r="FS3" s="84">
        <f>'12var'!AE39</f>
        <v>0.92</v>
      </c>
      <c r="FT3" s="84">
        <f>'12var'!AF39</f>
        <v>0.55000000000000004</v>
      </c>
      <c r="FU3" s="84">
        <f>'12var'!AG39</f>
        <v>0.69</v>
      </c>
      <c r="FV3" s="84">
        <f>'12var'!AH39</f>
        <v>0.92</v>
      </c>
      <c r="FW3" s="84">
        <f>'12var'!AI39</f>
        <v>0.67</v>
      </c>
      <c r="FX3" s="84">
        <f>'12var'!AJ39</f>
        <v>0.46</v>
      </c>
      <c r="FY3" s="84">
        <f>'12var'!AK39</f>
        <v>0.4</v>
      </c>
      <c r="FZ3" s="84">
        <f>'12var'!AL39</f>
        <v>0.01</v>
      </c>
      <c r="GA3" s="84">
        <f>'12var'!AM39</f>
        <v>0.25</v>
      </c>
      <c r="GB3" s="84">
        <f>'12var'!AN39</f>
        <v>0.56999999999999995</v>
      </c>
    </row>
    <row r="4" spans="1:184" ht="12.95" x14ac:dyDescent="0.3">
      <c r="B4" s="6" t="s">
        <v>329</v>
      </c>
      <c r="C4" s="133">
        <v>5.69</v>
      </c>
      <c r="D4" s="133">
        <v>6.25</v>
      </c>
      <c r="E4" s="133">
        <v>7.5</v>
      </c>
      <c r="F4" s="133">
        <v>8.65</v>
      </c>
      <c r="G4" s="133">
        <v>8.94</v>
      </c>
      <c r="H4" s="133">
        <v>8.85</v>
      </c>
      <c r="I4" s="133">
        <v>7.86</v>
      </c>
      <c r="J4" s="133">
        <v>6.92</v>
      </c>
      <c r="K4" s="133">
        <v>6.77</v>
      </c>
      <c r="L4" s="133">
        <v>6.47</v>
      </c>
      <c r="M4" s="133">
        <v>6.51</v>
      </c>
      <c r="N4" s="133">
        <v>7.06</v>
      </c>
      <c r="O4" s="133">
        <v>7.86</v>
      </c>
      <c r="P4" s="133">
        <v>7.77</v>
      </c>
      <c r="Q4" s="133">
        <v>6.65</v>
      </c>
      <c r="R4" s="133">
        <v>5.99</v>
      </c>
      <c r="S4" s="133">
        <v>5.97</v>
      </c>
      <c r="T4" s="133">
        <v>5.92</v>
      </c>
      <c r="U4" s="133">
        <v>6.27</v>
      </c>
      <c r="V4" s="133">
        <v>6.44</v>
      </c>
      <c r="W4" s="133">
        <v>6.61</v>
      </c>
      <c r="X4" s="133">
        <v>7.04</v>
      </c>
      <c r="Y4" s="133">
        <v>7.35</v>
      </c>
      <c r="Z4" s="133">
        <v>7.05</v>
      </c>
      <c r="AA4" s="133">
        <v>6.41</v>
      </c>
      <c r="AB4" s="133">
        <v>6.46</v>
      </c>
      <c r="AC4" s="133">
        <v>7.19</v>
      </c>
      <c r="AD4" s="133">
        <v>7.61</v>
      </c>
      <c r="AE4" s="133">
        <v>7.67</v>
      </c>
      <c r="AF4" s="133">
        <v>7.62</v>
      </c>
      <c r="AG4" s="133">
        <v>7.51</v>
      </c>
      <c r="AH4" s="133">
        <v>7.75</v>
      </c>
      <c r="AI4" s="133">
        <v>7.98</v>
      </c>
      <c r="AJ4" s="133">
        <v>7.77</v>
      </c>
      <c r="AK4" s="133">
        <v>7.66</v>
      </c>
      <c r="AL4" s="133">
        <v>7.51</v>
      </c>
      <c r="AM4" s="133">
        <v>7.46</v>
      </c>
      <c r="AN4" s="133">
        <v>7.93</v>
      </c>
      <c r="AO4" s="133">
        <v>8.4499999999999993</v>
      </c>
      <c r="AP4" s="133">
        <v>10.93</v>
      </c>
      <c r="AQ4" s="133">
        <v>12.53</v>
      </c>
      <c r="AR4" s="133">
        <v>14.47</v>
      </c>
      <c r="AS4" s="133">
        <v>15.85</v>
      </c>
      <c r="AT4" s="133">
        <v>16.57</v>
      </c>
      <c r="AU4" s="133">
        <v>16.77</v>
      </c>
      <c r="AV4" s="133">
        <v>17.239999999999998</v>
      </c>
      <c r="AW4" s="133">
        <v>16.57</v>
      </c>
      <c r="AX4" s="133">
        <v>15.43</v>
      </c>
      <c r="AY4" s="133">
        <v>15.07</v>
      </c>
      <c r="AZ4" s="133">
        <v>15.14</v>
      </c>
      <c r="BA4" s="133">
        <v>13.98</v>
      </c>
      <c r="BB4" s="133">
        <v>11.02</v>
      </c>
      <c r="BC4" s="133">
        <v>9.3000000000000007</v>
      </c>
      <c r="BD4" s="133">
        <v>7.71</v>
      </c>
      <c r="BE4" s="133">
        <v>6.69</v>
      </c>
      <c r="BF4" s="133">
        <v>5.89</v>
      </c>
      <c r="BG4" s="133">
        <v>5.26</v>
      </c>
      <c r="BH4" s="133">
        <v>5.15</v>
      </c>
      <c r="BI4" s="133">
        <v>6.06</v>
      </c>
      <c r="BJ4" s="133">
        <v>6.81</v>
      </c>
      <c r="BK4" s="133">
        <v>7.18</v>
      </c>
      <c r="BL4" s="133">
        <v>6.7</v>
      </c>
      <c r="BM4" s="133">
        <v>6.86</v>
      </c>
      <c r="BN4" s="133">
        <v>7.24</v>
      </c>
      <c r="BO4" s="133">
        <v>7.6</v>
      </c>
      <c r="BP4" s="133">
        <v>7.41</v>
      </c>
      <c r="BQ4" s="133">
        <v>7.39</v>
      </c>
      <c r="BR4" s="133">
        <v>7.54</v>
      </c>
      <c r="BS4" s="133">
        <v>8.07</v>
      </c>
      <c r="BT4" s="133">
        <v>8.0500000000000007</v>
      </c>
      <c r="BU4" s="133">
        <v>7.27</v>
      </c>
      <c r="BV4" s="133">
        <v>6.57</v>
      </c>
      <c r="BW4" s="133">
        <v>6.02</v>
      </c>
      <c r="BX4" s="133">
        <v>6.04</v>
      </c>
      <c r="BY4" s="133">
        <v>6.36</v>
      </c>
      <c r="BZ4" s="133">
        <v>6.22</v>
      </c>
      <c r="CA4" s="133">
        <v>5.69</v>
      </c>
      <c r="CB4" s="133">
        <v>5.7</v>
      </c>
      <c r="CC4" s="133">
        <v>5.51</v>
      </c>
      <c r="CD4" s="133">
        <v>5.32</v>
      </c>
      <c r="CE4" s="133">
        <v>4.63</v>
      </c>
      <c r="CF4" s="133">
        <v>4.2300000000000004</v>
      </c>
      <c r="CG4" s="133">
        <v>4.03</v>
      </c>
      <c r="CH4" s="133">
        <v>3.97</v>
      </c>
      <c r="CI4" s="133">
        <v>3.84</v>
      </c>
      <c r="CJ4" s="133">
        <v>3.7</v>
      </c>
      <c r="CK4" s="133">
        <v>3.26</v>
      </c>
      <c r="CL4" s="133">
        <v>3.02</v>
      </c>
      <c r="CM4" s="133">
        <v>3.14</v>
      </c>
      <c r="CN4" s="133">
        <v>2.99</v>
      </c>
      <c r="CO4" s="133">
        <v>3.02</v>
      </c>
      <c r="CP4" s="133">
        <v>2.96</v>
      </c>
      <c r="CQ4" s="133">
        <v>3</v>
      </c>
      <c r="CR4" s="133">
        <v>3.18</v>
      </c>
      <c r="CS4" s="133">
        <v>3.69</v>
      </c>
      <c r="CT4" s="133">
        <v>3.74</v>
      </c>
      <c r="CU4" s="133">
        <v>4.18</v>
      </c>
      <c r="CV4" s="133">
        <v>4.1500000000000004</v>
      </c>
      <c r="CW4" s="133">
        <v>4.12</v>
      </c>
      <c r="CX4" s="133">
        <v>4.1900000000000004</v>
      </c>
      <c r="CY4" s="133">
        <v>4.46</v>
      </c>
      <c r="CZ4" s="133">
        <v>4.5599999999999996</v>
      </c>
      <c r="DA4" s="133">
        <v>4.6100000000000003</v>
      </c>
      <c r="DB4" s="133">
        <v>4.7300000000000004</v>
      </c>
      <c r="DC4" s="133">
        <v>5.04</v>
      </c>
      <c r="DD4" s="133">
        <v>5.58</v>
      </c>
      <c r="DE4" s="133">
        <v>6.06</v>
      </c>
      <c r="DF4" s="133">
        <v>6.37</v>
      </c>
      <c r="DG4" s="133">
        <v>6.17</v>
      </c>
      <c r="DH4" s="133">
        <v>6.25</v>
      </c>
      <c r="DI4" s="133">
        <v>6.41</v>
      </c>
      <c r="DJ4" s="133">
        <v>6.39</v>
      </c>
      <c r="DK4" s="133">
        <v>5.9</v>
      </c>
      <c r="DL4" s="133">
        <v>5.84</v>
      </c>
      <c r="DM4" s="133">
        <v>5.9</v>
      </c>
      <c r="DN4" s="133">
        <v>5.61</v>
      </c>
      <c r="DO4" s="133">
        <v>5.53</v>
      </c>
      <c r="DP4" s="133">
        <v>5.2</v>
      </c>
      <c r="DQ4" s="133">
        <v>4.8</v>
      </c>
      <c r="DR4" s="133">
        <v>4.5</v>
      </c>
      <c r="DS4" s="133">
        <v>4.3600000000000003</v>
      </c>
      <c r="DT4" s="133">
        <v>4.34</v>
      </c>
      <c r="DU4" s="133">
        <v>4.17</v>
      </c>
      <c r="DV4" s="133">
        <v>4.22</v>
      </c>
      <c r="DW4" s="133">
        <v>4.3099999999999996</v>
      </c>
      <c r="DX4" s="133">
        <v>4.59</v>
      </c>
      <c r="DY4" s="133">
        <v>4.83</v>
      </c>
      <c r="DZ4" s="133">
        <v>5.17</v>
      </c>
      <c r="EA4" s="133">
        <v>5.26</v>
      </c>
      <c r="EB4" s="133">
        <v>5.22</v>
      </c>
      <c r="EC4" s="133">
        <v>4.84</v>
      </c>
      <c r="ED4" s="133">
        <v>4.5999999999999996</v>
      </c>
      <c r="EE4" s="133">
        <v>4.49</v>
      </c>
      <c r="EF4" s="133">
        <v>4.7</v>
      </c>
      <c r="EG4" s="133">
        <v>5.2</v>
      </c>
      <c r="EH4" s="133">
        <v>5.63</v>
      </c>
      <c r="EI4" s="133">
        <v>5.91</v>
      </c>
      <c r="EJ4" s="133">
        <v>5.99</v>
      </c>
      <c r="EK4" s="133">
        <v>6.01</v>
      </c>
      <c r="EL4" s="133">
        <v>6.3</v>
      </c>
      <c r="EM4" s="133">
        <v>6.51</v>
      </c>
      <c r="EN4" s="133">
        <v>6.55</v>
      </c>
      <c r="EO4" s="133">
        <v>6.71</v>
      </c>
      <c r="EP4" s="133">
        <v>6.87</v>
      </c>
      <c r="EQ4" s="133">
        <v>7.23</v>
      </c>
      <c r="ER4" s="133">
        <v>7.31</v>
      </c>
      <c r="ES4" s="133">
        <v>6.97</v>
      </c>
      <c r="ET4" s="133">
        <v>6.64</v>
      </c>
      <c r="EU4" s="133">
        <v>6.5</v>
      </c>
      <c r="EV4" s="133">
        <v>6.22</v>
      </c>
      <c r="EW4" s="133">
        <v>5.85</v>
      </c>
      <c r="EX4" s="133">
        <v>5.24</v>
      </c>
      <c r="EY4" s="133">
        <v>5.0999999999999996</v>
      </c>
      <c r="EZ4" s="133">
        <v>4.99</v>
      </c>
      <c r="FA4" s="133">
        <v>4.92</v>
      </c>
      <c r="FB4" s="133">
        <v>5.2</v>
      </c>
      <c r="FC4" s="133">
        <v>5.24</v>
      </c>
      <c r="FD4" s="133">
        <v>5.28</v>
      </c>
      <c r="FE4" s="133">
        <v>5.45</v>
      </c>
      <c r="FF4" s="133">
        <v>5.53</v>
      </c>
      <c r="FG4" s="133">
        <v>5.84</v>
      </c>
      <c r="FH4" s="133">
        <v>6.15</v>
      </c>
      <c r="FI4" s="133">
        <v>6.31</v>
      </c>
      <c r="FJ4" s="133">
        <v>6.59</v>
      </c>
      <c r="FK4" s="133">
        <v>6.49</v>
      </c>
      <c r="FL4" s="133">
        <v>6.5</v>
      </c>
      <c r="FM4" s="133">
        <v>6.7</v>
      </c>
      <c r="FN4" s="133">
        <v>6.27</v>
      </c>
      <c r="FO4" s="133">
        <v>6.09</v>
      </c>
      <c r="FP4" s="133">
        <v>5.86</v>
      </c>
      <c r="FQ4" s="133">
        <v>5.84</v>
      </c>
      <c r="FR4" s="133">
        <v>5.77</v>
      </c>
      <c r="FS4" s="133">
        <v>5.91</v>
      </c>
      <c r="FT4" s="133">
        <v>5.59</v>
      </c>
      <c r="FU4" s="133">
        <v>5.68</v>
      </c>
      <c r="FV4" s="133">
        <v>6.15</v>
      </c>
      <c r="FW4" s="133">
        <v>6.28</v>
      </c>
      <c r="FX4" s="133">
        <v>6.38</v>
      </c>
      <c r="FY4" s="133">
        <v>6.52</v>
      </c>
      <c r="FZ4" s="133">
        <v>6.5</v>
      </c>
      <c r="GA4" s="133">
        <v>6.51</v>
      </c>
      <c r="GB4" s="133">
        <v>6.75</v>
      </c>
    </row>
    <row r="7" spans="1:184" x14ac:dyDescent="0.2">
      <c r="B7" s="1" t="s">
        <v>327</v>
      </c>
      <c r="C7" s="1"/>
    </row>
    <row r="9" spans="1:184" ht="12.95" x14ac:dyDescent="0.3">
      <c r="A9" s="7" t="s">
        <v>319</v>
      </c>
    </row>
    <row r="10" spans="1:184" ht="12.95" x14ac:dyDescent="0.3">
      <c r="A10" s="8"/>
      <c r="C10" s="2">
        <v>36373</v>
      </c>
      <c r="D10" s="2">
        <v>36404</v>
      </c>
      <c r="E10" s="2">
        <v>36434</v>
      </c>
      <c r="F10" s="2">
        <v>36465</v>
      </c>
      <c r="G10" s="2">
        <v>36495</v>
      </c>
      <c r="H10" s="2">
        <v>36526</v>
      </c>
      <c r="I10" s="2">
        <v>36557</v>
      </c>
      <c r="J10" s="2">
        <v>36586</v>
      </c>
      <c r="K10" s="2">
        <v>36617</v>
      </c>
      <c r="L10" s="2">
        <v>36647</v>
      </c>
      <c r="M10" s="2">
        <v>36678</v>
      </c>
      <c r="N10" s="2">
        <v>36708</v>
      </c>
      <c r="O10" s="2">
        <v>36739</v>
      </c>
      <c r="P10" s="2">
        <v>36770</v>
      </c>
      <c r="Q10" s="2">
        <v>36800</v>
      </c>
      <c r="R10" s="2">
        <v>36831</v>
      </c>
      <c r="S10" s="2">
        <v>36861</v>
      </c>
      <c r="T10" s="2">
        <v>36892</v>
      </c>
      <c r="U10" s="2">
        <v>36923</v>
      </c>
      <c r="V10" s="2">
        <v>36951</v>
      </c>
      <c r="W10" s="2">
        <v>36982</v>
      </c>
      <c r="X10" s="2">
        <v>37012</v>
      </c>
      <c r="Y10" s="2">
        <v>37043</v>
      </c>
      <c r="Z10" s="2">
        <v>37073</v>
      </c>
      <c r="AA10" s="2">
        <v>37104</v>
      </c>
      <c r="AB10" s="2">
        <v>37135</v>
      </c>
      <c r="AC10" s="2">
        <v>37165</v>
      </c>
      <c r="AD10" s="2">
        <v>37196</v>
      </c>
      <c r="AE10" s="2">
        <v>37226</v>
      </c>
      <c r="AF10" s="2">
        <v>37257</v>
      </c>
      <c r="AG10" s="2">
        <v>37288</v>
      </c>
      <c r="AH10" s="2">
        <v>37316</v>
      </c>
      <c r="AI10" s="2">
        <v>37347</v>
      </c>
      <c r="AJ10" s="2">
        <v>37377</v>
      </c>
      <c r="AK10" s="2">
        <v>37408</v>
      </c>
      <c r="AL10" s="2">
        <v>37438</v>
      </c>
      <c r="AM10" s="2">
        <v>37469</v>
      </c>
      <c r="AN10" s="2">
        <v>37500</v>
      </c>
      <c r="AO10" s="2">
        <v>37530</v>
      </c>
      <c r="AP10" s="2">
        <v>37561</v>
      </c>
      <c r="AQ10" s="2">
        <v>37591</v>
      </c>
      <c r="AR10" s="2">
        <v>37622</v>
      </c>
      <c r="AS10" s="2">
        <v>37653</v>
      </c>
      <c r="AT10" s="2">
        <v>37681</v>
      </c>
      <c r="AU10" s="2">
        <v>37712</v>
      </c>
      <c r="AV10" s="2">
        <v>37742</v>
      </c>
      <c r="AW10" s="2">
        <v>37773</v>
      </c>
      <c r="AX10" s="2">
        <v>37803</v>
      </c>
      <c r="AY10" s="2">
        <v>37834</v>
      </c>
      <c r="AZ10" s="2">
        <v>37865</v>
      </c>
      <c r="BA10" s="2">
        <v>37895</v>
      </c>
      <c r="BB10" s="2">
        <v>37926</v>
      </c>
      <c r="BC10" s="2">
        <v>37956</v>
      </c>
      <c r="BD10" s="2">
        <v>37987</v>
      </c>
      <c r="BE10" s="2">
        <v>38018</v>
      </c>
      <c r="BF10" s="2">
        <v>38047</v>
      </c>
      <c r="BG10" s="2">
        <v>38078</v>
      </c>
      <c r="BH10" s="2">
        <v>38108</v>
      </c>
      <c r="BI10" s="2">
        <v>38139</v>
      </c>
      <c r="BJ10" s="2">
        <v>38169</v>
      </c>
      <c r="BK10" s="2">
        <v>38200</v>
      </c>
      <c r="BL10" s="2">
        <v>38231</v>
      </c>
      <c r="BM10" s="2">
        <v>38261</v>
      </c>
      <c r="BN10" s="2">
        <v>38292</v>
      </c>
      <c r="BO10" s="2">
        <v>38322</v>
      </c>
      <c r="BP10" s="2">
        <v>38353</v>
      </c>
      <c r="BQ10" s="2">
        <v>38384</v>
      </c>
      <c r="BR10" s="2">
        <v>38412</v>
      </c>
      <c r="BS10" s="2">
        <v>38443</v>
      </c>
      <c r="BT10" s="2">
        <v>38473</v>
      </c>
      <c r="BU10" s="2">
        <v>38504</v>
      </c>
      <c r="BV10" s="2">
        <v>38534</v>
      </c>
      <c r="BW10" s="2">
        <v>38565</v>
      </c>
      <c r="BX10" s="2">
        <v>38596</v>
      </c>
      <c r="BY10" s="2">
        <v>38626</v>
      </c>
      <c r="BZ10" s="2">
        <v>38657</v>
      </c>
      <c r="CA10" s="2">
        <v>38687</v>
      </c>
      <c r="CB10" s="2">
        <v>38718</v>
      </c>
      <c r="CC10" s="2">
        <v>38749</v>
      </c>
      <c r="CD10" s="2">
        <v>38777</v>
      </c>
      <c r="CE10" s="2">
        <v>38808</v>
      </c>
      <c r="CF10" s="2">
        <v>38838</v>
      </c>
      <c r="CG10" s="2">
        <v>38869</v>
      </c>
      <c r="CH10" s="5">
        <v>38899</v>
      </c>
      <c r="CI10" s="5">
        <v>38930</v>
      </c>
      <c r="CJ10" s="5">
        <v>38961</v>
      </c>
      <c r="CK10" s="5">
        <v>38991</v>
      </c>
      <c r="CL10" s="5">
        <v>39022</v>
      </c>
      <c r="CM10" s="5">
        <v>39052</v>
      </c>
      <c r="CN10" s="5">
        <v>39083</v>
      </c>
      <c r="CO10" s="5">
        <v>39114</v>
      </c>
      <c r="CP10" s="5">
        <v>39142</v>
      </c>
      <c r="CQ10" s="5">
        <v>39173</v>
      </c>
      <c r="CR10" s="5">
        <v>39203</v>
      </c>
      <c r="CS10" s="5">
        <v>39234</v>
      </c>
      <c r="CT10" s="5">
        <v>39264</v>
      </c>
      <c r="CU10" s="5">
        <v>39295</v>
      </c>
      <c r="CV10" s="5">
        <v>39326</v>
      </c>
      <c r="CW10" s="5">
        <v>39356</v>
      </c>
      <c r="CX10" s="5">
        <v>39387</v>
      </c>
      <c r="CY10" s="5">
        <v>39417</v>
      </c>
      <c r="CZ10" s="5">
        <v>39448</v>
      </c>
      <c r="DA10" s="5">
        <v>39479</v>
      </c>
      <c r="DB10" s="5">
        <v>39508</v>
      </c>
      <c r="DC10" s="5">
        <v>39539</v>
      </c>
      <c r="DD10" s="5">
        <v>39569</v>
      </c>
      <c r="DE10" s="5">
        <v>39600</v>
      </c>
      <c r="DF10" s="5">
        <v>39630</v>
      </c>
      <c r="DG10" s="5">
        <v>39661</v>
      </c>
      <c r="DH10" s="5">
        <v>39692</v>
      </c>
      <c r="DI10" s="5">
        <v>39722</v>
      </c>
      <c r="DJ10" s="5">
        <v>39753</v>
      </c>
      <c r="DK10" s="5">
        <v>39783</v>
      </c>
      <c r="DL10" s="5">
        <v>39814</v>
      </c>
      <c r="DM10" s="5">
        <v>39845</v>
      </c>
      <c r="DN10" s="5">
        <v>39873</v>
      </c>
      <c r="DO10" s="5">
        <v>39904</v>
      </c>
      <c r="DP10" s="5">
        <v>39934</v>
      </c>
      <c r="DQ10" s="5">
        <v>39965</v>
      </c>
      <c r="DR10" s="5">
        <v>39995</v>
      </c>
      <c r="DS10" s="5">
        <v>40026</v>
      </c>
      <c r="DT10" s="5">
        <v>40057</v>
      </c>
      <c r="DU10" s="5">
        <v>40087</v>
      </c>
      <c r="DV10" s="5">
        <v>40118</v>
      </c>
      <c r="DW10" s="5">
        <v>40148</v>
      </c>
      <c r="DX10" s="5">
        <v>40179</v>
      </c>
      <c r="DY10" s="5">
        <v>40210</v>
      </c>
      <c r="DZ10" s="5">
        <v>40238</v>
      </c>
      <c r="EA10" s="5">
        <v>40269</v>
      </c>
      <c r="EB10" s="5">
        <v>40299</v>
      </c>
      <c r="EC10" s="5">
        <v>40330</v>
      </c>
      <c r="ED10" s="5">
        <v>40360</v>
      </c>
      <c r="EE10" s="5">
        <v>40391</v>
      </c>
      <c r="EF10" s="5">
        <v>40422</v>
      </c>
      <c r="EG10" s="5">
        <v>40452</v>
      </c>
      <c r="EH10" s="5">
        <v>40483</v>
      </c>
      <c r="EI10" s="5">
        <v>40513</v>
      </c>
      <c r="EJ10" s="5">
        <v>40544</v>
      </c>
      <c r="EK10" s="5">
        <v>40575</v>
      </c>
      <c r="EL10" s="5">
        <v>40603</v>
      </c>
      <c r="EM10" s="5">
        <v>40634</v>
      </c>
      <c r="EN10" s="5">
        <v>40664</v>
      </c>
      <c r="EO10" s="5">
        <v>40695</v>
      </c>
      <c r="EP10" s="5">
        <v>40725</v>
      </c>
      <c r="EQ10" s="5">
        <v>40756</v>
      </c>
      <c r="ER10" s="5">
        <v>40787</v>
      </c>
      <c r="ES10" s="5">
        <v>40817</v>
      </c>
      <c r="ET10" s="5">
        <v>40848</v>
      </c>
      <c r="EU10" s="5">
        <v>40878</v>
      </c>
      <c r="EV10" s="2">
        <v>40909</v>
      </c>
      <c r="EW10" s="2">
        <v>40940</v>
      </c>
      <c r="EX10" s="2">
        <v>40969</v>
      </c>
      <c r="EY10" s="2">
        <v>41000</v>
      </c>
      <c r="EZ10" s="2">
        <v>41030</v>
      </c>
      <c r="FA10" s="2">
        <v>41061</v>
      </c>
      <c r="FB10" s="2">
        <v>41091</v>
      </c>
      <c r="FC10" s="2">
        <v>41122</v>
      </c>
      <c r="FD10" s="2">
        <v>41153</v>
      </c>
      <c r="FE10" s="2">
        <v>41183</v>
      </c>
      <c r="FF10" s="2">
        <v>41214</v>
      </c>
      <c r="FG10" s="2">
        <v>41244</v>
      </c>
      <c r="FH10" s="2">
        <v>41275</v>
      </c>
      <c r="FI10" s="2">
        <v>41306</v>
      </c>
      <c r="FJ10" s="2">
        <v>41334</v>
      </c>
      <c r="FK10" s="2">
        <v>41365</v>
      </c>
      <c r="FL10" s="2">
        <v>41395</v>
      </c>
      <c r="FM10" s="2">
        <v>41426</v>
      </c>
      <c r="FN10" s="2">
        <v>41456</v>
      </c>
      <c r="FO10" s="2">
        <v>41487</v>
      </c>
      <c r="FP10" s="2">
        <v>41518</v>
      </c>
      <c r="FQ10" s="2">
        <v>41548</v>
      </c>
      <c r="FR10" s="2">
        <v>41579</v>
      </c>
      <c r="FS10" s="2">
        <v>41609</v>
      </c>
      <c r="FT10" s="2">
        <v>41640</v>
      </c>
      <c r="FU10" s="2">
        <v>41671</v>
      </c>
      <c r="FV10" s="2">
        <v>41699</v>
      </c>
      <c r="FW10" s="2">
        <v>41730</v>
      </c>
      <c r="FX10" s="2">
        <v>41760</v>
      </c>
      <c r="FY10" s="2">
        <v>41791</v>
      </c>
      <c r="FZ10" s="2">
        <v>41821</v>
      </c>
      <c r="GA10" s="2">
        <v>41852</v>
      </c>
      <c r="GB10" s="2">
        <v>41883</v>
      </c>
    </row>
    <row r="11" spans="1:184" ht="12.95" x14ac:dyDescent="0.3">
      <c r="B11" s="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</row>
    <row r="12" spans="1:184" ht="12.95" x14ac:dyDescent="0.3">
      <c r="A12" s="4" t="s">
        <v>320</v>
      </c>
      <c r="B12" s="9" t="s">
        <v>330</v>
      </c>
      <c r="C12" s="134">
        <v>0.17758715842914732</v>
      </c>
      <c r="D12" s="134">
        <v>0.41405171069831082</v>
      </c>
      <c r="E12" s="134">
        <v>2.3454115237427895</v>
      </c>
      <c r="F12" s="134">
        <v>1.6649370101115348</v>
      </c>
      <c r="G12" s="134">
        <v>1.5116833633167539</v>
      </c>
      <c r="H12" s="134">
        <v>0.94893654476141598</v>
      </c>
      <c r="I12" s="134">
        <v>-0.51988512022302213</v>
      </c>
      <c r="J12" s="134">
        <v>-0.56528768420498787</v>
      </c>
      <c r="K12" s="134">
        <v>-0.50003057041208154</v>
      </c>
      <c r="L12" s="134">
        <v>-1.0207494381888882</v>
      </c>
      <c r="M12" s="134">
        <v>6.8574020341100545E-3</v>
      </c>
      <c r="N12" s="134">
        <v>2.4503889935649341</v>
      </c>
      <c r="O12" s="134">
        <v>2.628907371926871</v>
      </c>
      <c r="P12" s="134">
        <v>0.62970920916203221</v>
      </c>
      <c r="Q12" s="134">
        <v>5.4850299049732092E-2</v>
      </c>
      <c r="R12" s="134">
        <v>-0.22083019111721899</v>
      </c>
      <c r="S12" s="134">
        <v>-0.73002450039850131</v>
      </c>
      <c r="T12" s="134">
        <v>0.83274278843277871</v>
      </c>
      <c r="U12" s="134">
        <v>-6.3846466117833484E-2</v>
      </c>
      <c r="V12" s="134">
        <v>1.3418133629487321</v>
      </c>
      <c r="W12" s="134">
        <v>2.2404921444797266</v>
      </c>
      <c r="X12" s="134">
        <v>0.48834154505131783</v>
      </c>
      <c r="Y12" s="134">
        <v>-0.18146912475807914</v>
      </c>
      <c r="Z12" s="134">
        <v>0.58410104851671241</v>
      </c>
      <c r="AA12" s="134">
        <v>0.85933205258195988</v>
      </c>
      <c r="AB12" s="134">
        <v>0.15896870171616703</v>
      </c>
      <c r="AC12" s="134">
        <v>1.3806239812218819</v>
      </c>
      <c r="AD12" s="134">
        <v>1.3278518038198539</v>
      </c>
      <c r="AE12" s="134">
        <v>0.43224662557997823</v>
      </c>
      <c r="AF12" s="134">
        <v>0.84958948585922112</v>
      </c>
      <c r="AG12" s="134">
        <v>-2.6435181120612907E-2</v>
      </c>
      <c r="AH12" s="134">
        <v>0.20251429007830851</v>
      </c>
      <c r="AI12" s="134">
        <v>-0.44147371090846821</v>
      </c>
      <c r="AJ12" s="134">
        <v>-0.93694541806739007</v>
      </c>
      <c r="AK12" s="134">
        <v>0.13635711482141166</v>
      </c>
      <c r="AL12" s="134">
        <v>1.2827491352729883</v>
      </c>
      <c r="AM12" s="134">
        <v>2.3789135434824726</v>
      </c>
      <c r="AN12" s="134">
        <v>2.3829719932140847</v>
      </c>
      <c r="AO12" s="134">
        <v>3.3506117465169782</v>
      </c>
      <c r="AP12" s="134">
        <v>6.7634140655504229</v>
      </c>
      <c r="AQ12" s="134">
        <v>4.2439030646162026</v>
      </c>
      <c r="AR12" s="134">
        <v>2.3622890591926033</v>
      </c>
      <c r="AS12" s="134">
        <v>1.5204218748306098</v>
      </c>
      <c r="AT12" s="134">
        <v>1.7558293972506156</v>
      </c>
      <c r="AU12" s="134">
        <v>1.0243531487396398</v>
      </c>
      <c r="AV12" s="134">
        <v>0.46999983821562674</v>
      </c>
      <c r="AW12" s="134">
        <v>-0.71920147572773518</v>
      </c>
      <c r="AX12" s="134">
        <v>-1.1326018309744377</v>
      </c>
      <c r="AY12" s="134">
        <v>-0.52888293128695296</v>
      </c>
      <c r="AZ12" s="134">
        <v>0.98718605438965779</v>
      </c>
      <c r="BA12" s="134">
        <v>0.38394704453980011</v>
      </c>
      <c r="BB12" s="134">
        <v>0.18837347095859619</v>
      </c>
      <c r="BC12" s="134">
        <v>0.25310654464780941</v>
      </c>
      <c r="BD12" s="134">
        <v>0.94200401559519065</v>
      </c>
      <c r="BE12" s="134">
        <v>4.0158270904254584E-2</v>
      </c>
      <c r="BF12" s="134">
        <v>0.22499489035197981</v>
      </c>
      <c r="BG12" s="134">
        <v>-0.54973933927881591</v>
      </c>
      <c r="BH12" s="134">
        <v>0.2237723941943181</v>
      </c>
      <c r="BI12" s="134">
        <v>0.7391403647898489</v>
      </c>
      <c r="BJ12" s="134">
        <v>0.70753153663231882</v>
      </c>
      <c r="BK12" s="134">
        <v>0.76347273356440637</v>
      </c>
      <c r="BL12" s="134">
        <v>-0.31310190014058276</v>
      </c>
      <c r="BM12" s="134">
        <v>-0.55360965923356031</v>
      </c>
      <c r="BN12" s="134">
        <v>-0.16332693703972659</v>
      </c>
      <c r="BO12" s="134">
        <v>0.50899278234289236</v>
      </c>
      <c r="BP12" s="134">
        <v>0.76690054591265289</v>
      </c>
      <c r="BQ12" s="134">
        <v>0.3285757034156328</v>
      </c>
      <c r="BR12" s="134">
        <v>8.0402960766342749E-2</v>
      </c>
      <c r="BS12" s="134">
        <v>0.88972796179614422</v>
      </c>
      <c r="BT12" s="134">
        <v>0.65984653186648123</v>
      </c>
      <c r="BU12" s="134">
        <v>-0.97951660782350525</v>
      </c>
      <c r="BV12" s="134">
        <v>-1.1110048474816725</v>
      </c>
      <c r="BW12" s="134">
        <v>-1.0341097384809959</v>
      </c>
      <c r="BX12" s="134">
        <v>-0.50282638909962618</v>
      </c>
      <c r="BY12" s="134">
        <v>0.39322116385273781</v>
      </c>
      <c r="BZ12" s="134">
        <v>0.88714735083063156</v>
      </c>
      <c r="CA12" s="134">
        <v>0.24986706182757804</v>
      </c>
      <c r="CB12" s="134">
        <v>-0.23963296454074645</v>
      </c>
      <c r="CC12" s="134">
        <v>-0.49169142327306603</v>
      </c>
      <c r="CD12" s="134">
        <v>-0.38288428787982615</v>
      </c>
      <c r="CE12" s="134">
        <v>-0.4821540483932848</v>
      </c>
      <c r="CF12" s="134">
        <v>-0.1821357495297031</v>
      </c>
      <c r="CG12" s="134">
        <v>-0.90905709765751397</v>
      </c>
      <c r="CH12" s="134">
        <v>7.6851738226007077E-2</v>
      </c>
      <c r="CI12" s="134">
        <v>-9.5867919016695807E-2</v>
      </c>
      <c r="CJ12" s="134">
        <v>0.12724615615390353</v>
      </c>
      <c r="CK12" s="134">
        <v>0.95290150383278416</v>
      </c>
      <c r="CL12" s="134">
        <v>1.3649210968102961</v>
      </c>
      <c r="CM12" s="134">
        <v>0.23433804147992848</v>
      </c>
      <c r="CN12" s="134">
        <v>0.9502379031959679</v>
      </c>
      <c r="CO12" s="134">
        <v>0.84515138573910964</v>
      </c>
      <c r="CP12" s="134">
        <v>1.2983506605862403</v>
      </c>
      <c r="CQ12" s="134">
        <v>-0.24536774268546904</v>
      </c>
      <c r="CR12" s="134">
        <v>-9.2671179361357686E-2</v>
      </c>
      <c r="CS12" s="134">
        <v>1.2782589802588187</v>
      </c>
      <c r="CT12" s="134">
        <v>1.9631729806590157</v>
      </c>
      <c r="CU12" s="134">
        <v>1.6832055261787029</v>
      </c>
      <c r="CV12" s="134">
        <v>0.38556347611493008</v>
      </c>
      <c r="CW12" s="134">
        <v>0.4795830225587176</v>
      </c>
      <c r="CX12" s="134">
        <v>0.67976238486345208</v>
      </c>
      <c r="CY12" s="134">
        <v>2.5507956846124191</v>
      </c>
      <c r="CZ12" s="134">
        <v>1.7406060084418411</v>
      </c>
      <c r="DA12" s="134">
        <v>0.55802283645667428</v>
      </c>
      <c r="DB12" s="134">
        <v>0.95295904761904759</v>
      </c>
      <c r="DC12" s="134">
        <v>1.4580051604689122</v>
      </c>
      <c r="DD12" s="134">
        <v>2.2753665381981283</v>
      </c>
      <c r="DE12" s="134">
        <v>2.4985220687465222</v>
      </c>
      <c r="DF12" s="134">
        <v>0.89934639120284576</v>
      </c>
      <c r="DG12" s="134">
        <v>-0.6448304843120225</v>
      </c>
      <c r="DH12" s="134">
        <v>-0.88629225094181596</v>
      </c>
      <c r="DI12" s="134">
        <v>0.65064927160379493</v>
      </c>
      <c r="DJ12" s="134">
        <v>0.71912626102572119</v>
      </c>
      <c r="DK12" s="134">
        <v>0.10646162550492774</v>
      </c>
      <c r="DL12" s="134">
        <v>0.74009619061432941</v>
      </c>
      <c r="DM12" s="134">
        <v>-0.13536980389835213</v>
      </c>
      <c r="DN12" s="134">
        <v>0.131064025642044</v>
      </c>
      <c r="DO12" s="134">
        <v>1.9853048352259643E-2</v>
      </c>
      <c r="DP12" s="134">
        <v>0.45359690923369822</v>
      </c>
      <c r="DQ12" s="134">
        <v>0.76084116006469993</v>
      </c>
      <c r="DR12" s="134">
        <v>-0.3541120677656035</v>
      </c>
      <c r="DS12" s="134">
        <v>-0.34867603229742455</v>
      </c>
      <c r="DT12" s="134">
        <v>-0.44185864909611333</v>
      </c>
      <c r="DU12" s="134">
        <v>-0.2384330195999057</v>
      </c>
      <c r="DV12" s="134">
        <v>0.38043514230109349</v>
      </c>
      <c r="DW12" s="134">
        <v>-0.18775093756145916</v>
      </c>
      <c r="DX12" s="134">
        <v>1.27178777424765</v>
      </c>
      <c r="DY12" s="134">
        <v>1.1885745584285217</v>
      </c>
      <c r="DZ12" s="134">
        <v>2.0254707253623483</v>
      </c>
      <c r="EA12" s="134">
        <v>1.8982661260793441</v>
      </c>
      <c r="EB12" s="134">
        <v>-3.9817828260598355E-2</v>
      </c>
      <c r="EC12" s="134">
        <v>-1.7036187515264327</v>
      </c>
      <c r="ED12" s="134">
        <v>-1.315149097982534</v>
      </c>
      <c r="EE12" s="134">
        <v>-0.59048695817904573</v>
      </c>
      <c r="EF12" s="134">
        <v>1.3689316663812303</v>
      </c>
      <c r="EG12" s="134">
        <v>2.389934186422054</v>
      </c>
      <c r="EH12" s="134">
        <v>2.7473899662872641</v>
      </c>
      <c r="EI12" s="134">
        <v>1.0248933033696086</v>
      </c>
      <c r="EJ12" s="134">
        <v>1.2215547710098005</v>
      </c>
      <c r="EK12" s="134">
        <v>-0.15486481743854905</v>
      </c>
      <c r="EL12" s="134">
        <v>0.65938570022958465</v>
      </c>
      <c r="EM12" s="134">
        <v>0.46765227384665747</v>
      </c>
      <c r="EN12" s="134">
        <v>0.45087775099766925</v>
      </c>
      <c r="EO12" s="134">
        <v>-0.60930729715490139</v>
      </c>
      <c r="EP12" s="134">
        <v>-0.95517514866730469</v>
      </c>
      <c r="EQ12" s="134">
        <v>0.77219462434146446</v>
      </c>
      <c r="ER12" s="134">
        <v>0.67996971378524274</v>
      </c>
      <c r="ES12" s="134">
        <v>0.36982291729243016</v>
      </c>
      <c r="ET12" s="134">
        <v>1.2695834808101993</v>
      </c>
      <c r="EU12" s="134">
        <v>1.1637193650204225</v>
      </c>
      <c r="EV12" s="135">
        <f>'12var'!H28</f>
        <v>0.67161997531793105</v>
      </c>
      <c r="EW12" s="135">
        <f>'12var'!I28</f>
        <v>-3.9016417212039592E-2</v>
      </c>
      <c r="EX12" s="135">
        <f>'12var'!J28</f>
        <v>0.23608428190203753</v>
      </c>
      <c r="EY12" s="135">
        <f>'12var'!K28</f>
        <v>0.63099483375281573</v>
      </c>
      <c r="EZ12" s="135">
        <f>'12var'!L28</f>
        <v>0.83569376912783688</v>
      </c>
      <c r="FA12" s="135">
        <f>'12var'!M28</f>
        <v>0.67921618413242757</v>
      </c>
      <c r="FB12" s="135">
        <f>'12var'!N28</f>
        <v>0.75776757206826284</v>
      </c>
      <c r="FC12" s="135">
        <f>'12var'!O28</f>
        <v>0.91540952654719754</v>
      </c>
      <c r="FD12" s="135">
        <f>'12var'!P28</f>
        <v>1.6991508219320599</v>
      </c>
      <c r="FE12" s="135">
        <f>'12var'!Q28</f>
        <v>1.5224018186144326</v>
      </c>
      <c r="FF12" s="135">
        <f>'12var'!R28</f>
        <v>0.51073001025850051</v>
      </c>
      <c r="FG12" s="135">
        <f>'12var'!S28</f>
        <v>1.1529826452448255</v>
      </c>
      <c r="FH12" s="135">
        <f>'12var'!T28</f>
        <v>2.4827294854847746</v>
      </c>
      <c r="FI12" s="135">
        <f>'12var'!U28</f>
        <v>1.6511575918686461</v>
      </c>
      <c r="FJ12" s="135">
        <f>'12var'!V28</f>
        <v>1.3415737788152524</v>
      </c>
      <c r="FK12" s="135">
        <f>'12var'!W28</f>
        <v>1.0830223692772338</v>
      </c>
      <c r="FL12" s="135">
        <f>'12var'!X28</f>
        <v>8.3460890272943636E-2</v>
      </c>
      <c r="FM12" s="135">
        <f>'12var'!Y28</f>
        <v>-0.33170727076749651</v>
      </c>
      <c r="FN12" s="135">
        <f>'12var'!Z28</f>
        <v>-0.74120719610621622</v>
      </c>
      <c r="FO12" s="135">
        <f>'12var'!AA28</f>
        <v>-0.34385676504550566</v>
      </c>
      <c r="FP12" s="135">
        <f>'12var'!AB28</f>
        <v>-5.1293406517924744E-2</v>
      </c>
      <c r="FQ12" s="135">
        <f>'12var'!AC28</f>
        <v>1.056137101525578</v>
      </c>
      <c r="FR12" s="135">
        <f>'12var'!AD28</f>
        <v>0.42096824080367734</v>
      </c>
      <c r="FS12" s="135">
        <f>'12var'!AE28</f>
        <v>0.75702141875858775</v>
      </c>
      <c r="FT12" s="135">
        <f>'12var'!AF28</f>
        <v>0.87655010754028906</v>
      </c>
      <c r="FU12" s="135">
        <f>'12var'!AG28</f>
        <v>0.20284246234902262</v>
      </c>
      <c r="FV12" s="135">
        <f>'12var'!AH28</f>
        <v>2.4410774530545041</v>
      </c>
      <c r="FW12" s="135">
        <f>'12var'!AI28</f>
        <v>1.5325995378053117</v>
      </c>
      <c r="FX12" s="135">
        <f>'12var'!AJ28</f>
        <v>0.43815605474107744</v>
      </c>
      <c r="FY12" s="135">
        <f>'12var'!AK28</f>
        <v>-0.62959145322090637</v>
      </c>
      <c r="FZ12" s="135">
        <f>'12var'!AL28</f>
        <v>-0.53314378158511122</v>
      </c>
      <c r="GA12" s="135">
        <f>'12var'!AM28</f>
        <v>-0.63271008065015688</v>
      </c>
      <c r="GB12" s="135">
        <f>'12var'!AN28</f>
        <v>0.78800303706342223</v>
      </c>
    </row>
    <row r="13" spans="1:184" ht="12.95" x14ac:dyDescent="0.3">
      <c r="A13" s="4" t="s">
        <v>321</v>
      </c>
      <c r="B13" s="9" t="s">
        <v>331</v>
      </c>
      <c r="C13" s="134">
        <v>7.8909517728950371E-2</v>
      </c>
      <c r="D13" s="134">
        <v>0.52985919239013091</v>
      </c>
      <c r="E13" s="134">
        <v>2.5871001850073765</v>
      </c>
      <c r="F13" s="134">
        <v>1.3888442230400839</v>
      </c>
      <c r="G13" s="134">
        <v>0.35189139459732988</v>
      </c>
      <c r="H13" s="134">
        <v>0.41640153843789407</v>
      </c>
      <c r="I13" s="134">
        <v>0.53757342409634878</v>
      </c>
      <c r="J13" s="134">
        <v>0.23529608278581327</v>
      </c>
      <c r="K13" s="134">
        <v>0.55007190464868361</v>
      </c>
      <c r="L13" s="134">
        <v>0.4227555092567768</v>
      </c>
      <c r="M13" s="134">
        <v>0.31032216843847893</v>
      </c>
      <c r="N13" s="134">
        <v>0.92285296079589851</v>
      </c>
      <c r="O13" s="134">
        <v>1.1406448529609341</v>
      </c>
      <c r="P13" s="134">
        <v>0.41261182695228538</v>
      </c>
      <c r="Q13" s="134">
        <v>0.29161127273006393</v>
      </c>
      <c r="R13" s="134">
        <v>0.30153995899676167</v>
      </c>
      <c r="S13" s="134">
        <v>0.38954686392120036</v>
      </c>
      <c r="T13" s="134">
        <v>0.38346137746971048</v>
      </c>
      <c r="U13" s="134">
        <v>0.16867179055158693</v>
      </c>
      <c r="V13" s="134">
        <v>0.13317026972811161</v>
      </c>
      <c r="W13" s="134">
        <v>7.6795003673769346E-2</v>
      </c>
      <c r="X13" s="134">
        <v>0.36279246016323369</v>
      </c>
      <c r="Y13" s="134">
        <v>0.44787917672814354</v>
      </c>
      <c r="Z13" s="134">
        <v>0.43072106461215182</v>
      </c>
      <c r="AA13" s="134">
        <v>0.58358582646250445</v>
      </c>
      <c r="AB13" s="134">
        <v>0.12979501753061953</v>
      </c>
      <c r="AC13" s="134">
        <v>0.82684973407919737</v>
      </c>
      <c r="AD13" s="134">
        <v>0.94630344740696426</v>
      </c>
      <c r="AE13" s="134">
        <v>1.0018395729906364</v>
      </c>
      <c r="AF13" s="134">
        <v>0.65890338638791812</v>
      </c>
      <c r="AG13" s="134">
        <v>0.26627904341370001</v>
      </c>
      <c r="AH13" s="134">
        <v>0.35035219200801065</v>
      </c>
      <c r="AI13" s="134">
        <v>0.62416994458584518</v>
      </c>
      <c r="AJ13" s="134">
        <v>0.68849591978657898</v>
      </c>
      <c r="AK13" s="134">
        <v>0.18996050259470576</v>
      </c>
      <c r="AL13" s="134">
        <v>7.1919643207060568E-2</v>
      </c>
      <c r="AM13" s="134">
        <v>0.18330045454365324</v>
      </c>
      <c r="AN13" s="134">
        <v>1.0580830059193267</v>
      </c>
      <c r="AO13" s="134">
        <v>1.6636614599657997</v>
      </c>
      <c r="AP13" s="134">
        <v>2.563124075758175</v>
      </c>
      <c r="AQ13" s="134">
        <v>1.739865600152511</v>
      </c>
      <c r="AR13" s="134">
        <v>1.8721424017087869</v>
      </c>
      <c r="AS13" s="134">
        <v>1.2636687890956213</v>
      </c>
      <c r="AT13" s="134">
        <v>1.1297505987315319</v>
      </c>
      <c r="AU13" s="134">
        <v>0.78550389744949012</v>
      </c>
      <c r="AV13" s="134">
        <v>0.4104239654326155</v>
      </c>
      <c r="AW13" s="134">
        <v>-6.3977098682832009E-2</v>
      </c>
      <c r="AX13" s="134">
        <v>-0.26048218628698422</v>
      </c>
      <c r="AY13" s="134">
        <v>9.8341876261717073E-2</v>
      </c>
      <c r="AZ13" s="134">
        <v>0.44002708873181745</v>
      </c>
      <c r="BA13" s="134">
        <v>0.10238894019715929</v>
      </c>
      <c r="BB13" s="134">
        <v>0.30567778543214819</v>
      </c>
      <c r="BC13" s="134">
        <v>0.7984217586118324</v>
      </c>
      <c r="BD13" s="134">
        <v>0.71580166203184259</v>
      </c>
      <c r="BE13" s="134">
        <v>0.426099304050014</v>
      </c>
      <c r="BF13" s="134">
        <v>0.61991409137775721</v>
      </c>
      <c r="BG13" s="134">
        <v>0.59994530760403364</v>
      </c>
      <c r="BH13" s="134">
        <v>0.87937870543328134</v>
      </c>
      <c r="BI13" s="134">
        <v>1.1325123726817663</v>
      </c>
      <c r="BJ13" s="134">
        <v>0.5242825648879571</v>
      </c>
      <c r="BK13" s="134">
        <v>0.82657864393476588</v>
      </c>
      <c r="BL13" s="134">
        <v>0.67577046464646495</v>
      </c>
      <c r="BM13" s="134">
        <v>0.95126353296426802</v>
      </c>
      <c r="BN13" s="134">
        <v>1.2672551517482287</v>
      </c>
      <c r="BO13" s="134">
        <v>0.81178420063095491</v>
      </c>
      <c r="BP13" s="134">
        <v>0.54708624076959556</v>
      </c>
      <c r="BQ13" s="134">
        <v>0.23170700789284868</v>
      </c>
      <c r="BR13" s="134">
        <v>0.3253680879746863</v>
      </c>
      <c r="BS13" s="134">
        <v>0.62238719979458024</v>
      </c>
      <c r="BT13" s="134">
        <v>0.33503014798457009</v>
      </c>
      <c r="BU13" s="134">
        <v>-1.902110296102057E-2</v>
      </c>
      <c r="BV13" s="134">
        <v>0.27017847289072922</v>
      </c>
      <c r="BW13" s="134">
        <v>0.17439411025550144</v>
      </c>
      <c r="BX13" s="134">
        <v>0.17560649928523969</v>
      </c>
      <c r="BY13" s="134">
        <v>0.70963494374906733</v>
      </c>
      <c r="BZ13" s="134">
        <v>0.18846422359697015</v>
      </c>
      <c r="CA13" s="134">
        <v>0.59855548446143525</v>
      </c>
      <c r="CB13" s="134">
        <v>0.94039516956616576</v>
      </c>
      <c r="CC13" s="134">
        <v>7.13552239046326E-2</v>
      </c>
      <c r="CD13" s="134">
        <v>0.70449853585637201</v>
      </c>
      <c r="CE13" s="134">
        <v>8.5382839879154085E-2</v>
      </c>
      <c r="CF13" s="134">
        <v>-0.46598421513234051</v>
      </c>
      <c r="CG13" s="134">
        <v>-0.54753365211078631</v>
      </c>
      <c r="CH13" s="134">
        <v>-5.5678951884312385E-2</v>
      </c>
      <c r="CI13" s="134">
        <v>-0.13838727413394281</v>
      </c>
      <c r="CJ13" s="134">
        <v>0.13611426075940403</v>
      </c>
      <c r="CK13" s="134">
        <v>7.806617218626484E-2</v>
      </c>
      <c r="CL13" s="134">
        <v>0.21498669845354726</v>
      </c>
      <c r="CM13" s="134">
        <v>0.37653397126162019</v>
      </c>
      <c r="CN13" s="134">
        <v>0.28137433260826583</v>
      </c>
      <c r="CO13" s="134">
        <v>-0.2964948649601355</v>
      </c>
      <c r="CP13" s="134">
        <v>6.8577624386545966E-2</v>
      </c>
      <c r="CQ13" s="134">
        <v>0.32489854480837566</v>
      </c>
      <c r="CR13" s="134">
        <v>0.3294542654881415</v>
      </c>
      <c r="CS13" s="134">
        <v>5.5274875074955057E-2</v>
      </c>
      <c r="CT13" s="134">
        <v>-0.10762337641525314</v>
      </c>
      <c r="CU13" s="134">
        <v>0.12435191438725136</v>
      </c>
      <c r="CV13" s="134">
        <v>0.20483990430969448</v>
      </c>
      <c r="CW13" s="134">
        <v>0.37668929301729071</v>
      </c>
      <c r="CX13" s="134">
        <v>0.21823627790763281</v>
      </c>
      <c r="CY13" s="134">
        <v>0.52071336021603021</v>
      </c>
      <c r="CZ13" s="134">
        <v>0.21035809195597557</v>
      </c>
      <c r="DA13" s="134">
        <v>-5.3947856432730798E-2</v>
      </c>
      <c r="DB13" s="134">
        <v>0.28744210904224937</v>
      </c>
      <c r="DC13" s="134">
        <v>0.59100920543823976</v>
      </c>
      <c r="DD13" s="134">
        <v>0.60893816808865331</v>
      </c>
      <c r="DE13" s="134">
        <v>0.4385344495844764</v>
      </c>
      <c r="DF13" s="134">
        <v>0.12686395197483757</v>
      </c>
      <c r="DG13" s="134">
        <v>0.3726505244236285</v>
      </c>
      <c r="DH13" s="134">
        <v>0.59364992545120543</v>
      </c>
      <c r="DI13" s="134">
        <v>0.50824325378416235</v>
      </c>
      <c r="DJ13" s="134">
        <v>0.24210776168026854</v>
      </c>
      <c r="DK13" s="134">
        <v>7.8199041230380018E-2</v>
      </c>
      <c r="DL13" s="134">
        <v>-0.27681368292391861</v>
      </c>
      <c r="DM13" s="134">
        <v>-0.13355283777621155</v>
      </c>
      <c r="DN13" s="134">
        <v>0.340951667431863</v>
      </c>
      <c r="DO13" s="134">
        <v>0.57291086054896723</v>
      </c>
      <c r="DP13" s="134">
        <v>0.59979800756326296</v>
      </c>
      <c r="DQ13" s="134">
        <v>0.1987262910954346</v>
      </c>
      <c r="DR13" s="134">
        <v>7.5008395728386731E-2</v>
      </c>
      <c r="DS13" s="134">
        <v>-4.8123654029148082E-2</v>
      </c>
      <c r="DT13" s="134">
        <v>0.32308467531164131</v>
      </c>
      <c r="DU13" s="134">
        <v>0.52487518594661453</v>
      </c>
      <c r="DV13" s="134">
        <v>0.39146864748375393</v>
      </c>
      <c r="DW13" s="134">
        <v>0.36718239507675904</v>
      </c>
      <c r="DX13" s="134">
        <v>0.41718781141720634</v>
      </c>
      <c r="DY13" s="134">
        <v>2.3505843770131117E-2</v>
      </c>
      <c r="DZ13" s="134">
        <v>0.18080271082433164</v>
      </c>
      <c r="EA13" s="134">
        <v>0.33554029939106889</v>
      </c>
      <c r="EB13" s="134">
        <v>0.50525275302854356</v>
      </c>
      <c r="EC13" s="134">
        <v>0.30015730356114262</v>
      </c>
      <c r="ED13" s="134">
        <v>2.9991985151438489E-2</v>
      </c>
      <c r="EE13" s="134">
        <v>-2.2754975386927653E-2</v>
      </c>
      <c r="EF13" s="134">
        <v>0.22981264706255092</v>
      </c>
      <c r="EG13" s="134">
        <v>0.48048287191298539</v>
      </c>
      <c r="EH13" s="134">
        <v>0.47874556368761573</v>
      </c>
      <c r="EI13" s="134">
        <v>0.4522004328524809</v>
      </c>
      <c r="EJ13" s="134">
        <v>0.33210708264868444</v>
      </c>
      <c r="EK13" s="134">
        <v>0.24832310417444051</v>
      </c>
      <c r="EL13" s="134">
        <v>0.44078567516398787</v>
      </c>
      <c r="EM13" s="134">
        <v>0.57796023646923389</v>
      </c>
      <c r="EN13" s="134">
        <v>0.10151331052396492</v>
      </c>
      <c r="EO13" s="134">
        <v>0.42116298807850144</v>
      </c>
      <c r="EP13" s="134">
        <v>0.22259160712890538</v>
      </c>
      <c r="EQ13" s="134">
        <v>0.28009126834367903</v>
      </c>
      <c r="ER13" s="134">
        <v>0.32917191977077348</v>
      </c>
      <c r="ES13" s="134">
        <v>0.27873784169407184</v>
      </c>
      <c r="ET13" s="134">
        <v>0.18089983096038897</v>
      </c>
      <c r="EU13" s="134">
        <v>0.121671191078821</v>
      </c>
      <c r="EV13" s="135">
        <f>'12var'!H29</f>
        <v>-3.0464731842321829E-2</v>
      </c>
      <c r="EW13" s="135">
        <f>'12var'!I29</f>
        <v>-0.12075382705833679</v>
      </c>
      <c r="EX13" s="135">
        <f>'12var'!J29</f>
        <v>-0.18487756259928903</v>
      </c>
      <c r="EY13" s="135">
        <f>'12var'!K29</f>
        <v>0.63800519512083964</v>
      </c>
      <c r="EZ13" s="135">
        <f>'12var'!L29</f>
        <v>0.30920328407973247</v>
      </c>
      <c r="FA13" s="135">
        <f>'12var'!M29</f>
        <v>-0.89240704500978485</v>
      </c>
      <c r="FB13" s="135">
        <f>'12var'!N29</f>
        <v>-1.4607073106157943E-2</v>
      </c>
      <c r="FC13" s="135">
        <f>'12var'!O29</f>
        <v>0.26781953844019307</v>
      </c>
      <c r="FD13" s="135">
        <f>'12var'!P29</f>
        <v>0.23085093572826249</v>
      </c>
      <c r="FE13" s="135">
        <f>'12var'!Q29</f>
        <v>0.45304549696596541</v>
      </c>
      <c r="FF13" s="135">
        <f>'12var'!R29</f>
        <v>0.4086158541551132</v>
      </c>
      <c r="FG13" s="135">
        <f>'12var'!S29</f>
        <v>0.75248652555578377</v>
      </c>
      <c r="FH13" s="135">
        <f>'12var'!T29</f>
        <v>0.80037294868505948</v>
      </c>
      <c r="FI13" s="135">
        <f>'12var'!U29</f>
        <v>0.58072423127484329</v>
      </c>
      <c r="FJ13" s="135">
        <f>'12var'!V29</f>
        <v>0.40564892979685213</v>
      </c>
      <c r="FK13" s="135">
        <f>'12var'!W29</f>
        <v>0.34485554781268124</v>
      </c>
      <c r="FL13" s="135">
        <f>'12var'!X29</f>
        <v>0.35160066631036485</v>
      </c>
      <c r="FM13" s="135">
        <f>'12var'!Y29</f>
        <v>2.2589214305499709E-2</v>
      </c>
      <c r="FN13" s="135">
        <f>'12var'!Z29</f>
        <v>-3.59095423160233E-2</v>
      </c>
      <c r="FO13" s="135">
        <f>'12var'!AA29</f>
        <v>0.24614615574241971</v>
      </c>
      <c r="FP13" s="135">
        <f>'12var'!AB29</f>
        <v>0.38122074710552384</v>
      </c>
      <c r="FQ13" s="135">
        <f>'12var'!AC29</f>
        <v>0.71480274737739624</v>
      </c>
      <c r="FR13" s="135">
        <f>'12var'!AD29</f>
        <v>0.52670417617098386</v>
      </c>
      <c r="FS13" s="135">
        <f>'12var'!AE29</f>
        <v>0.70025252229344104</v>
      </c>
      <c r="FT13" s="135">
        <f>'12var'!AF29</f>
        <v>0.61668691977194778</v>
      </c>
      <c r="FU13" s="135">
        <f>'12var'!AG29</f>
        <v>0.48699900936810148</v>
      </c>
      <c r="FV13" s="135">
        <f>'12var'!AH29</f>
        <v>0.57772786415088462</v>
      </c>
      <c r="FW13" s="135">
        <f>'12var'!AI29</f>
        <v>0.35195143081144653</v>
      </c>
      <c r="FX13" s="135">
        <f>'12var'!AJ29</f>
        <v>0.58882261331235863</v>
      </c>
      <c r="FY13" s="135">
        <f>'12var'!AK29</f>
        <v>0.22878396531001813</v>
      </c>
      <c r="FZ13" s="135">
        <f>'12var'!AL29</f>
        <v>0.1097277209218141</v>
      </c>
      <c r="GA13" s="135">
        <f>'12var'!AM29</f>
        <v>0.10719827670923789</v>
      </c>
      <c r="GB13" s="135">
        <f>'12var'!AN29</f>
        <v>0.29366946547156519</v>
      </c>
    </row>
    <row r="14" spans="1:184" x14ac:dyDescent="0.2">
      <c r="A14" s="4" t="s">
        <v>128</v>
      </c>
      <c r="B14" s="9" t="s">
        <v>322</v>
      </c>
      <c r="C14" s="134">
        <v>8.1665401818694638E-2</v>
      </c>
      <c r="D14" s="134">
        <v>-7.6965452784797703E-2</v>
      </c>
      <c r="E14" s="134">
        <v>4.9112704633446566E-3</v>
      </c>
      <c r="F14" s="134">
        <v>0.1854185819322331</v>
      </c>
      <c r="G14" s="134">
        <v>0.4464110959150126</v>
      </c>
      <c r="H14" s="134">
        <v>0.63876127894309076</v>
      </c>
      <c r="I14" s="134">
        <v>0.41174249838330945</v>
      </c>
      <c r="J14" s="134">
        <v>-0.12810435250347396</v>
      </c>
      <c r="K14" s="134">
        <v>1.209017993079585</v>
      </c>
      <c r="L14" s="134">
        <v>3.4319154049507306E-2</v>
      </c>
      <c r="M14" s="134">
        <v>0.10060133034041066</v>
      </c>
      <c r="N14" s="134">
        <v>0.10535526487630854</v>
      </c>
      <c r="O14" s="134">
        <v>0.34589747525667813</v>
      </c>
      <c r="P14" s="134">
        <v>0.17385348568530212</v>
      </c>
      <c r="Q14" s="134">
        <v>0.1611984536990704</v>
      </c>
      <c r="R14" s="134">
        <v>0.14378275913098021</v>
      </c>
      <c r="S14" s="134">
        <v>0.17292928972048396</v>
      </c>
      <c r="T14" s="134">
        <v>0.41378501079163466</v>
      </c>
      <c r="U14" s="134">
        <v>0.68263606522471998</v>
      </c>
      <c r="V14" s="134">
        <v>0.17094185453721539</v>
      </c>
      <c r="W14" s="134">
        <v>0.56456209558406178</v>
      </c>
      <c r="X14" s="134">
        <v>0.45591986461988199</v>
      </c>
      <c r="Y14" s="134">
        <v>0.55837690821084718</v>
      </c>
      <c r="Z14" s="134">
        <v>0.86792158572816314</v>
      </c>
      <c r="AA14" s="134">
        <v>0.64350999298300637</v>
      </c>
      <c r="AB14" s="134">
        <v>0.38002099110818088</v>
      </c>
      <c r="AC14" s="134">
        <v>0.47138466906149529</v>
      </c>
      <c r="AD14" s="134">
        <v>0.31870444736616466</v>
      </c>
      <c r="AE14" s="134">
        <v>0.32222269248151042</v>
      </c>
      <c r="AF14" s="134">
        <v>0.33556237248248488</v>
      </c>
      <c r="AG14" s="134">
        <v>1.1668681443458766</v>
      </c>
      <c r="AH14" s="134">
        <v>0.31885692421571327</v>
      </c>
      <c r="AI14" s="134">
        <v>0.42225899564336566</v>
      </c>
      <c r="AJ14" s="134">
        <v>0.45913831889399587</v>
      </c>
      <c r="AK14" s="134">
        <v>0.23013411564467082</v>
      </c>
      <c r="AL14" s="134">
        <v>0.66726494066183917</v>
      </c>
      <c r="AM14" s="134">
        <v>0.56799223261650178</v>
      </c>
      <c r="AN14" s="134">
        <v>0.4559690814543006</v>
      </c>
      <c r="AO14" s="134">
        <v>0.57289872581885748</v>
      </c>
      <c r="AP14" s="134">
        <v>1.1104446287877683</v>
      </c>
      <c r="AQ14" s="134">
        <v>1.0729630415679958</v>
      </c>
      <c r="AR14" s="134">
        <v>0.9839830243953801</v>
      </c>
      <c r="AS14" s="134">
        <v>1.3388782174560441</v>
      </c>
      <c r="AT14" s="134">
        <v>0.78627418948525585</v>
      </c>
      <c r="AU14" s="134">
        <v>0.48660985501912918</v>
      </c>
      <c r="AV14" s="134">
        <v>0.54356373944223402</v>
      </c>
      <c r="AW14" s="134">
        <v>0.64966992693303749</v>
      </c>
      <c r="AX14" s="134">
        <v>0.58496379498864515</v>
      </c>
      <c r="AY14" s="134">
        <v>0.61282965473900719</v>
      </c>
      <c r="AZ14" s="134">
        <v>0.32668520185503824</v>
      </c>
      <c r="BA14" s="134">
        <v>0.39040085152813447</v>
      </c>
      <c r="BB14" s="134">
        <v>0.39917572846987975</v>
      </c>
      <c r="BC14" s="134">
        <v>0.5245223757232258</v>
      </c>
      <c r="BD14" s="134">
        <v>0.62699080227753146</v>
      </c>
      <c r="BE14" s="134">
        <v>1.5678225923299247</v>
      </c>
      <c r="BF14" s="134">
        <v>0.60331488979197179</v>
      </c>
      <c r="BG14" s="134">
        <v>0.29769970919158273</v>
      </c>
      <c r="BH14" s="134">
        <v>0.29170046124695198</v>
      </c>
      <c r="BI14" s="134">
        <v>0.34726150889577406</v>
      </c>
      <c r="BJ14" s="134">
        <v>0.50830947571458962</v>
      </c>
      <c r="BK14" s="134">
        <v>0.70877920364778702</v>
      </c>
      <c r="BL14" s="134">
        <v>0.2506747748400156</v>
      </c>
      <c r="BM14" s="134">
        <v>0.54959825447443511</v>
      </c>
      <c r="BN14" s="134">
        <v>0.45472782907246617</v>
      </c>
      <c r="BO14" s="134">
        <v>0.63865794780908125</v>
      </c>
      <c r="BP14" s="134">
        <v>0.5128967605369632</v>
      </c>
      <c r="BQ14" s="134">
        <v>1.6173891427498959</v>
      </c>
      <c r="BR14" s="134">
        <v>0.46345529965798876</v>
      </c>
      <c r="BS14" s="134">
        <v>0.41062466770974149</v>
      </c>
      <c r="BT14" s="134">
        <v>0.33336938607334138</v>
      </c>
      <c r="BU14" s="134">
        <v>0.51413130776666749</v>
      </c>
      <c r="BV14" s="134">
        <v>0.59650414847078603</v>
      </c>
      <c r="BW14" s="134">
        <v>0.49618068679768346</v>
      </c>
      <c r="BX14" s="134">
        <v>0.51789564666007437</v>
      </c>
      <c r="BY14" s="134">
        <v>0.68671948301524233</v>
      </c>
      <c r="BZ14" s="134">
        <v>0.62554189746122812</v>
      </c>
      <c r="CA14" s="134">
        <v>0.24594295122484214</v>
      </c>
      <c r="CB14" s="134">
        <v>0.7425054126024998</v>
      </c>
      <c r="CC14" s="134">
        <v>1.2153985516797277</v>
      </c>
      <c r="CD14" s="134">
        <v>0.2710573463982458</v>
      </c>
      <c r="CE14" s="134">
        <v>0.32136330812776659</v>
      </c>
      <c r="CF14" s="134">
        <v>0.33714609252663735</v>
      </c>
      <c r="CG14" s="134">
        <v>0.15727582491733119</v>
      </c>
      <c r="CH14" s="134">
        <v>0.30140700260812375</v>
      </c>
      <c r="CI14" s="134">
        <v>0.34275544101701849</v>
      </c>
      <c r="CJ14" s="134">
        <v>0.30065834129831875</v>
      </c>
      <c r="CK14" s="134">
        <v>0.46599812781571204</v>
      </c>
      <c r="CL14" s="134">
        <v>0.23577184376475296</v>
      </c>
      <c r="CM14" s="134">
        <v>0.30276732944323642</v>
      </c>
      <c r="CN14" s="134">
        <v>0.52212508503161459</v>
      </c>
      <c r="CO14" s="134">
        <v>1.1543553570421787</v>
      </c>
      <c r="CP14" s="134">
        <v>0.36067939997325221</v>
      </c>
      <c r="CQ14" s="134">
        <v>0.29831911915648041</v>
      </c>
      <c r="CR14" s="134">
        <v>0.34044934249386011</v>
      </c>
      <c r="CS14" s="134">
        <v>0.3338209578494063</v>
      </c>
      <c r="CT14" s="134">
        <v>0.20536843739809615</v>
      </c>
      <c r="CU14" s="134">
        <v>0.53826443200665908</v>
      </c>
      <c r="CV14" s="134">
        <v>0.27005028042198326</v>
      </c>
      <c r="CW14" s="134">
        <v>0.38651269520348314</v>
      </c>
      <c r="CX14" s="134">
        <v>0.4638264843011819</v>
      </c>
      <c r="CY14" s="134">
        <v>0.59582867224861913</v>
      </c>
      <c r="CZ14" s="134">
        <v>0.54037129096442682</v>
      </c>
      <c r="DA14" s="134">
        <v>1.2188673842234612</v>
      </c>
      <c r="DB14" s="134">
        <v>0.4007033838599815</v>
      </c>
      <c r="DC14" s="134">
        <v>0.45214740698551459</v>
      </c>
      <c r="DD14" s="134">
        <v>0.71413659122771933</v>
      </c>
      <c r="DE14" s="134">
        <v>0.65271996694174128</v>
      </c>
      <c r="DF14" s="134">
        <v>0.56555439985925871</v>
      </c>
      <c r="DG14" s="134">
        <v>0.46620670292817307</v>
      </c>
      <c r="DH14" s="134">
        <v>0.58456516651166224</v>
      </c>
      <c r="DI14" s="134">
        <v>0.49663861032068346</v>
      </c>
      <c r="DJ14" s="134">
        <v>0.43955150745288635</v>
      </c>
      <c r="DK14" s="134">
        <v>0.50902336732253761</v>
      </c>
      <c r="DL14" s="134">
        <v>0.66752368718842681</v>
      </c>
      <c r="DM14" s="134">
        <v>1.6112463792003568</v>
      </c>
      <c r="DN14" s="134">
        <v>0.18558437949325188</v>
      </c>
      <c r="DO14" s="134">
        <v>0.5639091906133018</v>
      </c>
      <c r="DP14" s="134">
        <v>0.50420105053432318</v>
      </c>
      <c r="DQ14" s="134">
        <v>0.41240279433287563</v>
      </c>
      <c r="DR14" s="134">
        <v>0.26327756615001335</v>
      </c>
      <c r="DS14" s="134">
        <v>0.40891924004825086</v>
      </c>
      <c r="DT14" s="134">
        <v>0.38099175567192323</v>
      </c>
      <c r="DU14" s="134">
        <v>0.18461552786822222</v>
      </c>
      <c r="DV14" s="134">
        <v>0.5487193548969026</v>
      </c>
      <c r="DW14" s="134">
        <v>0.83693250741643777</v>
      </c>
      <c r="DX14" s="134">
        <v>0.6070998421845486</v>
      </c>
      <c r="DY14" s="134">
        <v>1.3470138857709015</v>
      </c>
      <c r="DZ14" s="134">
        <v>0.60184018786720683</v>
      </c>
      <c r="EA14" s="134">
        <v>0.44615101196034268</v>
      </c>
      <c r="EB14" s="134">
        <v>0.65244189508661388</v>
      </c>
      <c r="EC14" s="134">
        <v>0.55822143005673841</v>
      </c>
      <c r="ED14" s="134">
        <v>0.39205874020209663</v>
      </c>
      <c r="EE14" s="134">
        <v>0.29123519822025506</v>
      </c>
      <c r="EF14" s="134">
        <v>0.48107172839723589</v>
      </c>
      <c r="EG14" s="134">
        <v>0.63726688131205644</v>
      </c>
      <c r="EH14" s="134">
        <v>0.62422640578032274</v>
      </c>
      <c r="EI14" s="134">
        <v>0.94363590865332247</v>
      </c>
      <c r="EJ14" s="134">
        <v>0.92321925949840822</v>
      </c>
      <c r="EK14" s="134">
        <v>1.7865213362422869</v>
      </c>
      <c r="EL14" s="134">
        <v>1.1349767216266688</v>
      </c>
      <c r="EM14" s="134">
        <v>0.4465418004243582</v>
      </c>
      <c r="EN14" s="134">
        <v>0.53564050960815202</v>
      </c>
      <c r="EO14" s="134">
        <v>0.64984668558792269</v>
      </c>
      <c r="EP14" s="134">
        <v>0.52942807805813352</v>
      </c>
      <c r="EQ14" s="134">
        <v>0.45792452233056097</v>
      </c>
      <c r="ER14" s="134">
        <v>0.75403256776567318</v>
      </c>
      <c r="ES14" s="134">
        <v>0.71985512317828371</v>
      </c>
      <c r="ET14" s="134">
        <v>0.72435837885764964</v>
      </c>
      <c r="EU14" s="134">
        <v>0.65996911871314679</v>
      </c>
      <c r="EV14" s="135">
        <f>'12var'!H30</f>
        <v>1.0479645634494581</v>
      </c>
      <c r="EW14" s="135">
        <f>'12var'!I30</f>
        <v>1.251912766240092</v>
      </c>
      <c r="EX14" s="135">
        <f>'12var'!J30</f>
        <v>0.52323804893478676</v>
      </c>
      <c r="EY14" s="135">
        <f>'12var'!K30</f>
        <v>0.76416123683411563</v>
      </c>
      <c r="EZ14" s="135">
        <f>'12var'!L30</f>
        <v>0.2129990028398655</v>
      </c>
      <c r="FA14" s="135">
        <f>'12var'!M30</f>
        <v>0.52107542201175983</v>
      </c>
      <c r="FB14" s="135">
        <f>'12var'!N30</f>
        <v>0.79021308878457142</v>
      </c>
      <c r="FC14" s="135">
        <f>'12var'!O30</f>
        <v>0.48738736390257476</v>
      </c>
      <c r="FD14" s="135">
        <f>'12var'!P30</f>
        <v>0.50893498247736269</v>
      </c>
      <c r="FE14" s="135">
        <f>'12var'!Q30</f>
        <v>0.50994003185174441</v>
      </c>
      <c r="FF14" s="135">
        <f>'12var'!R30</f>
        <v>0.82235684293799116</v>
      </c>
      <c r="FG14" s="135">
        <f>'12var'!S30</f>
        <v>0.97754999436235301</v>
      </c>
      <c r="FH14" s="135">
        <f>'12var'!T30</f>
        <v>0.92010261974708663</v>
      </c>
      <c r="FI14" s="135">
        <f>'12var'!U30</f>
        <v>1.2986732248379924</v>
      </c>
      <c r="FJ14" s="135">
        <f>'12var'!V30</f>
        <v>0.25614709613859038</v>
      </c>
      <c r="FK14" s="135">
        <f>'12var'!W30</f>
        <v>0.54034731250376689</v>
      </c>
      <c r="FL14" s="135">
        <f>'12var'!X30</f>
        <v>0.55735298422857804</v>
      </c>
      <c r="FM14" s="135">
        <f>'12var'!Y30</f>
        <v>0.63814029840484054</v>
      </c>
      <c r="FN14" s="135">
        <f>'12var'!Z30</f>
        <v>0.63701073507122963</v>
      </c>
      <c r="FO14" s="135">
        <f>'12var'!AA30</f>
        <v>0.60006482600529987</v>
      </c>
      <c r="FP14" s="135">
        <f>'12var'!AB30</f>
        <v>0.62898323387486588</v>
      </c>
      <c r="FQ14" s="135">
        <f>'12var'!AC30</f>
        <v>0.51945671480205491</v>
      </c>
      <c r="FR14" s="135">
        <f>'12var'!AD30</f>
        <v>0.64498860340994979</v>
      </c>
      <c r="FS14" s="135">
        <f>'12var'!AE30</f>
        <v>1.1596490254150125</v>
      </c>
      <c r="FT14" s="135">
        <f>'12var'!AF30</f>
        <v>0.46838196151707512</v>
      </c>
      <c r="FU14" s="135">
        <f>'12var'!AG30</f>
        <v>1.2419545824340967</v>
      </c>
      <c r="FV14" s="135">
        <f>'12var'!AH30</f>
        <v>1.0875251141552507</v>
      </c>
      <c r="FW14" s="135">
        <f>'12var'!AI30</f>
        <v>0.44243091349350894</v>
      </c>
      <c r="FX14" s="135">
        <f>'12var'!AJ30</f>
        <v>0.29544641175097774</v>
      </c>
      <c r="FY14" s="135">
        <f>'12var'!AK30</f>
        <v>1.0953000022524801</v>
      </c>
      <c r="FZ14" s="135">
        <f>'12var'!AL30</f>
        <v>-5.1573704845051097E-2</v>
      </c>
      <c r="GA14" s="135">
        <f>'12var'!AM30</f>
        <v>0.58644939581689259</v>
      </c>
      <c r="GB14" s="135">
        <f>'12var'!AN30</f>
        <v>0.77332019701685706</v>
      </c>
    </row>
    <row r="15" spans="1:184" ht="12.95" x14ac:dyDescent="0.3">
      <c r="A15" s="4" t="s">
        <v>136</v>
      </c>
      <c r="B15" s="9" t="s">
        <v>323</v>
      </c>
      <c r="C15" s="134">
        <v>1.7476044848890471</v>
      </c>
      <c r="D15" s="134">
        <v>0.45625305408260142</v>
      </c>
      <c r="E15" s="134">
        <v>0.4761809910722532</v>
      </c>
      <c r="F15" s="134">
        <v>0.90814787923875007</v>
      </c>
      <c r="G15" s="134">
        <v>0.4358558000908806</v>
      </c>
      <c r="H15" s="134">
        <v>0.58822729602167445</v>
      </c>
      <c r="I15" s="134">
        <v>-0.14043520659675537</v>
      </c>
      <c r="J15" s="134">
        <v>1.0514839551527917</v>
      </c>
      <c r="K15" s="134">
        <v>4.2954012251039328E-2</v>
      </c>
      <c r="L15" s="134">
        <v>0.21944198297890607</v>
      </c>
      <c r="M15" s="134">
        <v>0.4220836071193898</v>
      </c>
      <c r="N15" s="134">
        <v>3.3153398463117663</v>
      </c>
      <c r="O15" s="134">
        <v>1.6587496626440998</v>
      </c>
      <c r="P15" s="134">
        <v>-0.1172041147807255</v>
      </c>
      <c r="Q15" s="134">
        <v>3.1298866085981189E-2</v>
      </c>
      <c r="R15" s="134">
        <v>0.83554025174668123</v>
      </c>
      <c r="S15" s="134">
        <v>1.9659407658813708</v>
      </c>
      <c r="T15" s="134">
        <v>0.73788875874186055</v>
      </c>
      <c r="U15" s="134">
        <v>0.80650875871486083</v>
      </c>
      <c r="V15" s="134">
        <v>0.25254301893518716</v>
      </c>
      <c r="W15" s="134">
        <v>8.3170853926414073E-2</v>
      </c>
      <c r="X15" s="134">
        <v>0.36107431716982896</v>
      </c>
      <c r="Y15" s="134">
        <v>0.96063271439860054</v>
      </c>
      <c r="Z15" s="134">
        <v>3.007011302734643</v>
      </c>
      <c r="AA15" s="134">
        <v>0.76298903015187447</v>
      </c>
      <c r="AB15" s="134">
        <v>0.3833320836288715</v>
      </c>
      <c r="AC15" s="134">
        <v>0.85913444246879911</v>
      </c>
      <c r="AD15" s="134">
        <v>0.52344675454336931</v>
      </c>
      <c r="AE15" s="134">
        <v>0.78172036905606868</v>
      </c>
      <c r="AF15" s="134">
        <v>0.38371721951993382</v>
      </c>
      <c r="AG15" s="134">
        <v>-9.2407545128794469E-2</v>
      </c>
      <c r="AH15" s="134">
        <v>1.313502642016898</v>
      </c>
      <c r="AI15" s="134">
        <v>2.0160235747906188</v>
      </c>
      <c r="AJ15" s="134">
        <v>0.21358881593193355</v>
      </c>
      <c r="AK15" s="134">
        <v>0.94857250883604138</v>
      </c>
      <c r="AL15" s="134">
        <v>2.5661687885636266</v>
      </c>
      <c r="AM15" s="134">
        <v>0.17534393367810605</v>
      </c>
      <c r="AN15" s="134">
        <v>-0.23692010313511036</v>
      </c>
      <c r="AO15" s="134">
        <v>0.53265525519949064</v>
      </c>
      <c r="AP15" s="134">
        <v>2.9737199371846699</v>
      </c>
      <c r="AQ15" s="134">
        <v>2.0315011533446996</v>
      </c>
      <c r="AR15" s="134">
        <v>3.6242756394172067</v>
      </c>
      <c r="AS15" s="134">
        <v>2.0534294062298817</v>
      </c>
      <c r="AT15" s="134">
        <v>1.3754955902262065</v>
      </c>
      <c r="AU15" s="134">
        <v>1.5014083042144462</v>
      </c>
      <c r="AV15" s="134">
        <v>0.91295834734158676</v>
      </c>
      <c r="AW15" s="134">
        <v>-0.55182904564315371</v>
      </c>
      <c r="AX15" s="134">
        <v>1.046118269064245</v>
      </c>
      <c r="AY15" s="134">
        <v>0.81288809752177504</v>
      </c>
      <c r="AZ15" s="134">
        <v>1.3150063377079104</v>
      </c>
      <c r="BA15" s="134">
        <v>0.29914415136952455</v>
      </c>
      <c r="BB15" s="134">
        <v>0.4050444138621293</v>
      </c>
      <c r="BC15" s="134">
        <v>0.45152750346278153</v>
      </c>
      <c r="BD15" s="134">
        <v>0.80193710054159517</v>
      </c>
      <c r="BE15" s="134">
        <v>0.27845355534745303</v>
      </c>
      <c r="BF15" s="134">
        <v>0.379228709882939</v>
      </c>
      <c r="BG15" s="134">
        <v>0.77883165440750268</v>
      </c>
      <c r="BH15" s="134">
        <v>0.5662327657813967</v>
      </c>
      <c r="BI15" s="134">
        <v>0.66619126677863083</v>
      </c>
      <c r="BJ15" s="134">
        <v>1.6707012042630136</v>
      </c>
      <c r="BK15" s="134">
        <v>0.52568804215698151</v>
      </c>
      <c r="BL15" s="134">
        <v>0.48517705109284304</v>
      </c>
      <c r="BM15" s="134">
        <v>0.49860650442210325</v>
      </c>
      <c r="BN15" s="134">
        <v>0.89905655336486345</v>
      </c>
      <c r="BO15" s="134">
        <v>1.2740536268591338</v>
      </c>
      <c r="BP15" s="134">
        <v>0.56022689341256826</v>
      </c>
      <c r="BQ15" s="134">
        <v>0.16809947769782355</v>
      </c>
      <c r="BR15" s="134">
        <v>1.2466319869959173</v>
      </c>
      <c r="BS15" s="134">
        <v>1.4357158270657719</v>
      </c>
      <c r="BT15" s="134">
        <v>0.64880343086967052</v>
      </c>
      <c r="BU15" s="134">
        <v>5.4687667396554805E-2</v>
      </c>
      <c r="BV15" s="134">
        <v>0.66961525458745785</v>
      </c>
      <c r="BW15" s="134">
        <v>0.5242967079548928</v>
      </c>
      <c r="BX15" s="134">
        <v>0.78279682811830253</v>
      </c>
      <c r="BY15" s="134">
        <v>1.0131225529914578</v>
      </c>
      <c r="BZ15" s="134">
        <v>0.59527333123600479</v>
      </c>
      <c r="CA15" s="134">
        <v>0.3271681748809101</v>
      </c>
      <c r="CB15" s="134">
        <v>0.6152613819671271</v>
      </c>
      <c r="CC15" s="134">
        <v>0.45968811769748591</v>
      </c>
      <c r="CD15" s="134">
        <v>0.75332254494903239</v>
      </c>
      <c r="CE15" s="134">
        <v>0.55168928883044743</v>
      </c>
      <c r="CF15" s="134">
        <v>0.47181545386346579</v>
      </c>
      <c r="CG15" s="134">
        <v>7.9009508933882797E-2</v>
      </c>
      <c r="CH15" s="134">
        <v>0.33463715534702282</v>
      </c>
      <c r="CI15" s="134">
        <v>-3.753373627309102E-2</v>
      </c>
      <c r="CJ15" s="134">
        <v>0.2130123520750396</v>
      </c>
      <c r="CK15" s="134">
        <v>0.11726783462285691</v>
      </c>
      <c r="CL15" s="134">
        <v>-9.6087372340062024E-3</v>
      </c>
      <c r="CM15" s="134">
        <v>0.87785090890400408</v>
      </c>
      <c r="CN15" s="134">
        <v>0.25214980956411331</v>
      </c>
      <c r="CO15" s="134">
        <v>0.10783504590606785</v>
      </c>
      <c r="CP15" s="134">
        <v>0.20503837615840403</v>
      </c>
      <c r="CQ15" s="134">
        <v>0.36660715697156948</v>
      </c>
      <c r="CR15" s="134">
        <v>0.34599008762566374</v>
      </c>
      <c r="CS15" s="134">
        <v>-5.386892960780415E-2</v>
      </c>
      <c r="CT15" s="134">
        <v>-0.24047373873300268</v>
      </c>
      <c r="CU15" s="134">
        <v>0.10339060246713778</v>
      </c>
      <c r="CV15" s="134">
        <v>-4.3273944026185431E-2</v>
      </c>
      <c r="CW15" s="134">
        <v>4.801323328358674E-2</v>
      </c>
      <c r="CX15" s="134">
        <v>0.27682353679717098</v>
      </c>
      <c r="CY15" s="134">
        <v>0.18988570311436329</v>
      </c>
      <c r="CZ15" s="134">
        <v>0.21360196710263055</v>
      </c>
      <c r="DA15" s="134">
        <v>9.8606033711584953E-2</v>
      </c>
      <c r="DB15" s="134">
        <v>0.49219359993777423</v>
      </c>
      <c r="DC15" s="134">
        <v>0.15293061515946355</v>
      </c>
      <c r="DD15" s="134">
        <v>0.24956929377237905</v>
      </c>
      <c r="DE15" s="134">
        <v>0.15530764565271682</v>
      </c>
      <c r="DF15" s="134">
        <v>0.63715603638516605</v>
      </c>
      <c r="DG15" s="134">
        <v>0.4946763966895939</v>
      </c>
      <c r="DH15" s="134">
        <v>0.22016227448960612</v>
      </c>
      <c r="DI15" s="134">
        <v>0.23636422509409932</v>
      </c>
      <c r="DJ15" s="134">
        <v>0.17502766234371586</v>
      </c>
      <c r="DK15" s="134">
        <v>0.28287629454808028</v>
      </c>
      <c r="DL15" s="134">
        <v>0.77864568926186273</v>
      </c>
      <c r="DM15" s="134">
        <v>0.26835926865265297</v>
      </c>
      <c r="DN15" s="134">
        <v>0.13321925879090085</v>
      </c>
      <c r="DO15" s="134">
        <v>0.54970206555420553</v>
      </c>
      <c r="DP15" s="134">
        <v>0.32620145988547944</v>
      </c>
      <c r="DQ15" s="134">
        <v>0.22037036903793988</v>
      </c>
      <c r="DR15" s="134">
        <v>0.67779019119708039</v>
      </c>
      <c r="DS15" s="134">
        <v>0.28057235084195614</v>
      </c>
      <c r="DT15" s="134">
        <v>0.36529063083133073</v>
      </c>
      <c r="DU15" s="134">
        <v>0.45883625176626291</v>
      </c>
      <c r="DV15" s="134">
        <v>0.27668598588732718</v>
      </c>
      <c r="DW15" s="134">
        <v>0.11043556928666183</v>
      </c>
      <c r="DX15" s="134">
        <v>0.93318699874877642</v>
      </c>
      <c r="DY15" s="134">
        <v>0.53371719673192985</v>
      </c>
      <c r="DZ15" s="134">
        <v>-8.9205637986453853E-2</v>
      </c>
      <c r="EA15" s="134">
        <v>0.2002916598985687</v>
      </c>
      <c r="EB15" s="134">
        <v>0.3541036445520126</v>
      </c>
      <c r="EC15" s="134">
        <v>-2.4995195253998876E-3</v>
      </c>
      <c r="ED15" s="134">
        <v>0.23460361910627273</v>
      </c>
      <c r="EE15" s="134">
        <v>0.12001096245269501</v>
      </c>
      <c r="EF15" s="134">
        <v>0.11524534399491018</v>
      </c>
      <c r="EG15" s="134">
        <v>0.2435339455797117</v>
      </c>
      <c r="EH15" s="134">
        <v>0.33990066418296744</v>
      </c>
      <c r="EI15" s="134">
        <v>0.17181924418263875</v>
      </c>
      <c r="EJ15" s="134">
        <v>0.92161826291114368</v>
      </c>
      <c r="EK15" s="134">
        <v>0.57617746662205227</v>
      </c>
      <c r="EL15" s="134">
        <v>0.72406460742476808</v>
      </c>
      <c r="EM15" s="134">
        <v>1.5154265549639383</v>
      </c>
      <c r="EN15" s="134">
        <v>0.70893669746262777</v>
      </c>
      <c r="EO15" s="134">
        <v>-0.28549420972094897</v>
      </c>
      <c r="EP15" s="134">
        <v>0.25415587083143815</v>
      </c>
      <c r="EQ15" s="134">
        <v>0.11435903449337285</v>
      </c>
      <c r="ER15" s="134">
        <v>0.33120511982130585</v>
      </c>
      <c r="ES15" s="134">
        <v>0.21919420742256801</v>
      </c>
      <c r="ET15" s="134">
        <v>0.12951666746588855</v>
      </c>
      <c r="EU15" s="134">
        <v>0.24228931455718936</v>
      </c>
      <c r="EV15" s="135">
        <f>'12var'!H31</f>
        <v>0.46341356225428099</v>
      </c>
      <c r="EW15" s="135">
        <f>'12var'!I31</f>
        <v>0.26244440887487991</v>
      </c>
      <c r="EX15" s="135">
        <f>'12var'!J31</f>
        <v>0.18330432744305403</v>
      </c>
      <c r="EY15" s="135">
        <f>'12var'!K31</f>
        <v>0.47282828282828271</v>
      </c>
      <c r="EZ15" s="135">
        <f>'12var'!L31</f>
        <v>0.32697697508002471</v>
      </c>
      <c r="FA15" s="135">
        <f>'12var'!M31</f>
        <v>0.13754329793678069</v>
      </c>
      <c r="FB15" s="135">
        <f>'12var'!N31</f>
        <v>0.19094545229907545</v>
      </c>
      <c r="FC15" s="135">
        <f>'12var'!O31</f>
        <v>0.13261060375862868</v>
      </c>
      <c r="FD15" s="135">
        <f>'12var'!P31</f>
        <v>0.30228353204172864</v>
      </c>
      <c r="FE15" s="135">
        <f>'12var'!Q31</f>
        <v>0.24972417085218548</v>
      </c>
      <c r="FF15" s="135">
        <f>'12var'!R31</f>
        <v>0.54430427195221986</v>
      </c>
      <c r="FG15" s="135">
        <f>'12var'!S31</f>
        <v>0.32276763131029018</v>
      </c>
      <c r="FH15" s="135">
        <f>'12var'!T31</f>
        <v>-0.23199889471304402</v>
      </c>
      <c r="FI15" s="135">
        <f>'12var'!U31</f>
        <v>-1.1156694939644809</v>
      </c>
      <c r="FJ15" s="135">
        <f>'12var'!V31</f>
        <v>0.25667748740689722</v>
      </c>
      <c r="FK15" s="135">
        <f>'12var'!W31</f>
        <v>0.41723794567355815</v>
      </c>
      <c r="FL15" s="135">
        <f>'12var'!X31</f>
        <v>0.31110174617026243</v>
      </c>
      <c r="FM15" s="135">
        <f>'12var'!Y31</f>
        <v>0.37013084693890785</v>
      </c>
      <c r="FN15" s="135">
        <f>'12var'!Z31</f>
        <v>-0.27500580800338553</v>
      </c>
      <c r="FO15" s="135">
        <f>'12var'!AA31</f>
        <v>9.0826977135011283E-2</v>
      </c>
      <c r="FP15" s="135">
        <f>'12var'!AB31</f>
        <v>0.16605877632463623</v>
      </c>
      <c r="FQ15" s="135">
        <f>'12var'!AC31</f>
        <v>0.1499425027596937</v>
      </c>
      <c r="FR15" s="135">
        <f>'12var'!AD31</f>
        <v>0.47573142575320454</v>
      </c>
      <c r="FS15" s="135">
        <f>'12var'!AE31</f>
        <v>0.90827146313555251</v>
      </c>
      <c r="FT15" s="135">
        <f>'12var'!AF31</f>
        <v>0.37295187534653856</v>
      </c>
      <c r="FU15" s="135">
        <f>'12var'!AG31</f>
        <v>0.40599579254905049</v>
      </c>
      <c r="FV15" s="135">
        <f>'12var'!AH31</f>
        <v>-2.6484525454585291E-2</v>
      </c>
      <c r="FW15" s="135">
        <f>'12var'!AI31</f>
        <v>0.76696041134293225</v>
      </c>
      <c r="FX15" s="135">
        <f>'12var'!AJ31</f>
        <v>0.58984834072900882</v>
      </c>
      <c r="FY15" s="135">
        <f>'12var'!AK31</f>
        <v>0.24710484227268711</v>
      </c>
      <c r="FZ15" s="135">
        <f>'12var'!AL31</f>
        <v>0.38525826706845961</v>
      </c>
      <c r="GA15" s="135">
        <f>'12var'!AM31</f>
        <v>0.508367890381487</v>
      </c>
      <c r="GB15" s="135">
        <f>'12var'!AN31</f>
        <v>0.40470232022234737</v>
      </c>
    </row>
    <row r="16" spans="1:184" ht="12.95" x14ac:dyDescent="0.3">
      <c r="B16" s="4" t="s">
        <v>324</v>
      </c>
      <c r="C16" s="136">
        <f t="shared" ref="C16" si="0">(C12*C26+C13*C27+C14*C28+C15*C29)/C30</f>
        <v>0.56000000000000005</v>
      </c>
      <c r="D16" s="136">
        <f t="shared" ref="D16" si="1">(D12*D26+D13*D27+D14*D28+D15*D29)/D30</f>
        <v>0.31000000000000005</v>
      </c>
      <c r="E16" s="136">
        <f t="shared" ref="E16" si="2">(E12*E26+E13*E27+E14*E28+E15*E29)/E30</f>
        <v>1.19</v>
      </c>
      <c r="F16" s="136">
        <f t="shared" ref="F16" si="3">(F12*F26+F13*F27+F14*F28+F15*F29)/F30</f>
        <v>0.95</v>
      </c>
      <c r="G16" s="136">
        <f t="shared" ref="G16" si="4">(G12*G26+G13*G27+G14*G28+G15*G29)/G30</f>
        <v>0.6</v>
      </c>
      <c r="H16" s="136">
        <f t="shared" ref="H16" si="5">(H12*H26+H13*H27+H14*H28+H15*H29)/H30</f>
        <v>0.62</v>
      </c>
      <c r="I16" s="136">
        <f t="shared" ref="I16" si="6">(I12*I26+I13*I27+I14*I28+I15*I29)/I30</f>
        <v>0.12999999999999998</v>
      </c>
      <c r="J16" s="136">
        <f t="shared" ref="J16" si="7">(J12*J26+J13*J27+J14*J28+J15*J29)/J30</f>
        <v>0.22</v>
      </c>
      <c r="K16" s="136">
        <f t="shared" ref="K16" si="8">(K12*K26+K13*K27+K14*K28+K15*K29)/K30</f>
        <v>0.4200000000000001</v>
      </c>
      <c r="L16" s="136">
        <f t="shared" ref="L16" si="9">(L12*L26+L13*L27+L14*L28+L15*L29)/L30</f>
        <v>9.9999999999999915E-3</v>
      </c>
      <c r="M16" s="136">
        <f t="shared" ref="M16" si="10">(M12*M26+M13*M27+M14*M28+M15*M29)/M30</f>
        <v>0.23000000000000007</v>
      </c>
      <c r="N16" s="136">
        <f t="shared" ref="N16" si="11">(N12*N26+N13*N27+N14*N28+N15*N29)/N30</f>
        <v>1.61</v>
      </c>
      <c r="O16" s="136">
        <f t="shared" ref="O16" si="12">(O12*O26+O13*O27+O14*O28+O15*O29)/O30</f>
        <v>1.31</v>
      </c>
      <c r="P16" s="136">
        <f t="shared" ref="P16" si="13">(P12*P26+P13*P27+P14*P28+P15*P29)/P30</f>
        <v>0.23000000000000007</v>
      </c>
      <c r="Q16" s="136">
        <f t="shared" ref="Q16" si="14">(Q12*Q26+Q13*Q27+Q14*Q28+Q15*Q29)/Q30</f>
        <v>0.14000000000000001</v>
      </c>
      <c r="R16" s="136">
        <f t="shared" ref="R16" si="15">(R12*R26+R13*R27+R14*R28+R15*R29)/R30</f>
        <v>0.32</v>
      </c>
      <c r="S16" s="136">
        <f t="shared" ref="S16" si="16">(S12*S26+S13*S27+S14*S28+S15*S29)/S30</f>
        <v>0.59</v>
      </c>
      <c r="T16" s="136">
        <f t="shared" ref="T16" si="17">(T12*T26+T13*T27+T14*T28+T15*T29)/T30</f>
        <v>0.56999999999999995</v>
      </c>
      <c r="U16" s="136">
        <f t="shared" ref="U16" si="18">(U12*U26+U13*U27+U14*U28+U15*U29)/U30</f>
        <v>0.45999999999999991</v>
      </c>
      <c r="V16" s="136">
        <f t="shared" ref="V16" si="19">(V12*V26+V13*V27+V14*V28+V15*V29)/V30</f>
        <v>0.38</v>
      </c>
      <c r="W16" s="136">
        <f t="shared" ref="W16" si="20">(W12*W26+W13*W27+W14*W28+W15*W29)/W30</f>
        <v>0.57999999999999985</v>
      </c>
      <c r="X16" s="136">
        <f t="shared" ref="X16" si="21">(X12*X26+X13*X27+X14*X28+X15*X29)/X30</f>
        <v>0.41</v>
      </c>
      <c r="Y16" s="136">
        <f t="shared" ref="Y16" si="22">(Y12*Y26+Y13*Y27+Y14*Y28+Y15*Y29)/Y30</f>
        <v>0.52</v>
      </c>
      <c r="Z16" s="136">
        <f t="shared" ref="Z16" si="23">(Z12*Z26+Z13*Z27+Z14*Z28+Z15*Z29)/Z30</f>
        <v>1.33</v>
      </c>
      <c r="AA16" s="136">
        <f t="shared" ref="AA16" si="24">(AA12*AA26+AA13*AA27+AA14*AA28+AA15*AA29)/AA30</f>
        <v>0.7</v>
      </c>
      <c r="AB16" s="136">
        <f t="shared" ref="AB16" si="25">(AB12*AB26+AB13*AB27+AB14*AB28+AB15*AB29)/AB30</f>
        <v>0.28000000000000014</v>
      </c>
      <c r="AC16" s="136">
        <f t="shared" ref="AC16" si="26">(AC12*AC26+AC13*AC27+AC14*AC28+AC15*AC29)/AC30</f>
        <v>0.83</v>
      </c>
      <c r="AD16" s="136">
        <f t="shared" ref="AD16" si="27">(AD12*AD26+AD13*AD27+AD14*AD28+AD15*AD29)/AD30</f>
        <v>0.71</v>
      </c>
      <c r="AE16" s="136">
        <f t="shared" ref="AE16" si="28">(AE12*AE26+AE13*AE27+AE14*AE28+AE15*AE29)/AE30</f>
        <v>0.65</v>
      </c>
      <c r="AF16" s="136">
        <f t="shared" ref="AF16" si="29">(AF12*AF26+AF13*AF27+AF14*AF28+AF15*AF29)/AF30</f>
        <v>0.52</v>
      </c>
      <c r="AG16" s="136">
        <f t="shared" ref="AG16" si="30">(AG12*AG26+AG13*AG27+AG14*AG28+AG15*AG29)/AG30</f>
        <v>0.36</v>
      </c>
      <c r="AH16" s="136">
        <f t="shared" ref="AH16" si="31">(AH12*AH26+AH13*AH27+AH14*AH28+AH15*AH29)/AH30</f>
        <v>0.59999999999999987</v>
      </c>
      <c r="AI16" s="136">
        <f t="shared" ref="AI16" si="32">(AI12*AI26+AI13*AI27+AI14*AI28+AI15*AI29)/AI30</f>
        <v>0.8</v>
      </c>
      <c r="AJ16" s="136">
        <f t="shared" ref="AJ16" si="33">(AJ12*AJ26+AJ13*AJ27+AJ14*AJ28+AJ15*AJ29)/AJ30</f>
        <v>0.20999999999999994</v>
      </c>
      <c r="AK16" s="136">
        <f t="shared" ref="AK16" si="34">(AK12*AK26+AK13*AK27+AK14*AK28+AK15*AK29)/AK30</f>
        <v>0.42</v>
      </c>
      <c r="AL16" s="136">
        <f t="shared" ref="AL16" si="35">(AL12*AL26+AL13*AL27+AL14*AL28+AL15*AL29)/AL30</f>
        <v>1.19</v>
      </c>
      <c r="AM16" s="136">
        <f t="shared" ref="AM16" si="36">(AM12*AM26+AM13*AM27+AM14*AM28+AM15*AM29)/AM30</f>
        <v>0.65</v>
      </c>
      <c r="AN16" s="136">
        <f t="shared" ref="AN16" si="37">(AN12*AN26+AN13*AN27+AN14*AN28+AN15*AN29)/AN30</f>
        <v>0.72</v>
      </c>
      <c r="AO16" s="136">
        <f t="shared" ref="AO16" si="38">(AO12*AO26+AO13*AO27+AO14*AO28+AO15*AO29)/AO30</f>
        <v>1.3099999999999998</v>
      </c>
      <c r="AP16" s="136">
        <f t="shared" ref="AP16" si="39">(AP12*AP26+AP13*AP27+AP14*AP28+AP15*AP29)/AP30</f>
        <v>3.0199999999999996</v>
      </c>
      <c r="AQ16" s="136">
        <f t="shared" ref="AQ16" si="40">(AQ12*AQ26+AQ13*AQ27+AQ14*AQ28+AQ15*AQ29)/AQ30</f>
        <v>2.1</v>
      </c>
      <c r="AR16" s="136">
        <f t="shared" ref="AR16" si="41">(AR12*AR26+AR13*AR27+AR14*AR28+AR15*AR29)/AR30</f>
        <v>2.25</v>
      </c>
      <c r="AS16" s="136">
        <f t="shared" ref="AS16" si="42">(AS12*AS26+AS13*AS27+AS14*AS28+AS15*AS29)/AS30</f>
        <v>1.57</v>
      </c>
      <c r="AT16" s="136">
        <f t="shared" ref="AT16" si="43">(AT12*AT26+AT13*AT27+AT14*AT28+AT15*AT29)/AT30</f>
        <v>1.23</v>
      </c>
      <c r="AU16" s="136">
        <f t="shared" ref="AU16" si="44">(AU12*AU26+AU13*AU27+AU14*AU28+AU15*AU29)/AU30</f>
        <v>0.97</v>
      </c>
      <c r="AV16" s="136">
        <f t="shared" ref="AV16" si="45">(AV12*AV26+AV13*AV27+AV14*AV28+AV15*AV29)/AV30</f>
        <v>0.61</v>
      </c>
      <c r="AW16" s="136">
        <f t="shared" ref="AW16" si="46">(AW12*AW26+AW13*AW27+AW14*AW28+AW15*AW29)/AW30</f>
        <v>-0.15</v>
      </c>
      <c r="AX16" s="136">
        <f t="shared" ref="AX16" si="47">(AX12*AX26+AX13*AX27+AX14*AX28+AX15*AX29)/AX30</f>
        <v>0.20000000000000004</v>
      </c>
      <c r="AY16" s="136">
        <f t="shared" ref="AY16" si="48">(AY12*AY26+AY13*AY27+AY14*AY28+AY15*AY29)/AY30</f>
        <v>0.34000000000000008</v>
      </c>
      <c r="AZ16" s="136">
        <f t="shared" ref="AZ16" si="49">(AZ12*AZ26+AZ13*AZ27+AZ14*AZ28+AZ15*AZ29)/AZ30</f>
        <v>0.78</v>
      </c>
      <c r="BA16" s="136">
        <f t="shared" ref="BA16" si="50">(BA12*BA26+BA13*BA27+BA14*BA28+BA15*BA29)/BA30</f>
        <v>0.28999999999999998</v>
      </c>
      <c r="BB16" s="136">
        <f t="shared" ref="BB16" si="51">(BB12*BB26+BB13*BB27+BB14*BB28+BB15*BB29)/BB30</f>
        <v>0.34</v>
      </c>
      <c r="BC16" s="136">
        <f t="shared" ref="BC16" si="52">(BC12*BC26+BC13*BC27+BC14*BC28+BC15*BC29)/BC30</f>
        <v>0.52</v>
      </c>
      <c r="BD16" s="136">
        <f t="shared" ref="BD16" si="53">(BD12*BD26+BD13*BD27+BD14*BD28+BD15*BD29)/BD30</f>
        <v>0.7599999999999999</v>
      </c>
      <c r="BE16" s="136">
        <f t="shared" ref="BE16" si="54">(BE12*BE26+BE13*BE27+BE14*BE28+BE15*BE29)/BE30</f>
        <v>0.6100000000000001</v>
      </c>
      <c r="BF16" s="136">
        <f t="shared" ref="BF16" si="55">(BF12*BF26+BF13*BF27+BF14*BF28+BF15*BF29)/BF30</f>
        <v>0.47000000000000008</v>
      </c>
      <c r="BG16" s="136">
        <f t="shared" ref="BG16" si="56">(BG12*BG26+BG13*BG27+BG14*BG28+BG15*BG29)/BG30</f>
        <v>0.37000000000000005</v>
      </c>
      <c r="BH16" s="136">
        <f t="shared" ref="BH16" si="57">(BH12*BH26+BH13*BH27+BH14*BH28+BH15*BH29)/BH30</f>
        <v>0.51</v>
      </c>
      <c r="BI16" s="136">
        <f t="shared" ref="BI16" si="58">(BI12*BI26+BI13*BI27+BI14*BI28+BI15*BI29)/BI30</f>
        <v>0.71</v>
      </c>
      <c r="BJ16" s="136">
        <f t="shared" ref="BJ16" si="59">(BJ12*BJ26+BJ13*BJ27+BJ14*BJ28+BJ15*BJ29)/BJ30</f>
        <v>0.91</v>
      </c>
      <c r="BK16" s="136">
        <f t="shared" ref="BK16" si="60">(BK12*BK26+BK13*BK27+BK14*BK28+BK15*BK29)/BK30</f>
        <v>0.69</v>
      </c>
      <c r="BL16" s="136">
        <f t="shared" ref="BL16" si="61">(BL12*BL26+BL13*BL27+BL14*BL28+BL15*BL29)/BL30</f>
        <v>0.33</v>
      </c>
      <c r="BM16" s="136">
        <f t="shared" ref="BM16" si="62">(BM12*BM26+BM13*BM27+BM14*BM28+BM15*BM29)/BM30</f>
        <v>0.44000000000000006</v>
      </c>
      <c r="BN16" s="136">
        <f t="shared" ref="BN16" si="63">(BN12*BN26+BN13*BN27+BN14*BN28+BN15*BN29)/BN30</f>
        <v>0.69</v>
      </c>
      <c r="BO16" s="136">
        <f t="shared" ref="BO16" si="64">(BO12*BO26+BO13*BO27+BO14*BO28+BO15*BO29)/BO30</f>
        <v>0.85999999999999988</v>
      </c>
      <c r="BP16" s="136">
        <f t="shared" ref="BP16" si="65">(BP12*BP26+BP13*BP27+BP14*BP28+BP15*BP29)/BP30</f>
        <v>0.57999999999999996</v>
      </c>
      <c r="BQ16" s="136">
        <f t="shared" ref="BQ16" si="66">(BQ12*BQ26+BQ13*BQ27+BQ14*BQ28+BQ15*BQ29)/BQ30</f>
        <v>0.58999999999999986</v>
      </c>
      <c r="BR16" s="136">
        <f t="shared" ref="BR16" si="67">(BR12*BR26+BR13*BR27+BR14*BR28+BR15*BR29)/BR30</f>
        <v>0.61</v>
      </c>
      <c r="BS16" s="136">
        <f t="shared" ref="BS16" si="68">(BS12*BS26+BS13*BS27+BS14*BS28+BS15*BS29)/BS30</f>
        <v>0.87</v>
      </c>
      <c r="BT16" s="136">
        <f t="shared" ref="BT16" si="69">(BT12*BT26+BT13*BT27+BT14*BT28+BT15*BT29)/BT30</f>
        <v>0.48999999999999994</v>
      </c>
      <c r="BU16" s="136">
        <f t="shared" ref="BU16" si="70">(BU12*BU26+BU13*BU27+BU14*BU28+BU15*BU29)/BU30</f>
        <v>-1.9999999999999997E-2</v>
      </c>
      <c r="BV16" s="136">
        <f t="shared" ref="BV16" si="71">(BV12*BV26+BV13*BV27+BV14*BV28+BV15*BV29)/BV30</f>
        <v>0.25000000000000006</v>
      </c>
      <c r="BW16" s="136">
        <f t="shared" ref="BW16" si="72">(BW12*BW26+BW13*BW27+BW14*BW28+BW15*BW29)/BW30</f>
        <v>0.16999999999999998</v>
      </c>
      <c r="BX16" s="136">
        <f t="shared" ref="BX16" si="73">(BX12*BX26+BX13*BX27+BX14*BX28+BX15*BX29)/BX30</f>
        <v>0.35</v>
      </c>
      <c r="BY16" s="136">
        <f t="shared" ref="BY16" si="74">(BY12*BY26+BY13*BY27+BY14*BY28+BY15*BY29)/BY30</f>
        <v>0.75000000000000011</v>
      </c>
      <c r="BZ16" s="136">
        <f t="shared" ref="BZ16" si="75">(BZ12*BZ26+BZ13*BZ27+BZ14*BZ28+BZ15*BZ29)/BZ30</f>
        <v>0.55000000000000004</v>
      </c>
      <c r="CA16" s="136">
        <f t="shared" ref="CA16" si="76">(CA12*CA26+CA13*CA27+CA14*CA28+CA15*CA29)/CA30</f>
        <v>0.36</v>
      </c>
      <c r="CB16" s="136">
        <f t="shared" ref="CB16" si="77">(CB12*CB26+CB13*CB27+CB14*CB28+CB15*CB29)/CB30</f>
        <v>0.59</v>
      </c>
      <c r="CC16" s="136">
        <f t="shared" ref="CC16" si="78">(CC12*CC26+CC13*CC27+CC14*CC28+CC15*CC29)/CC30</f>
        <v>0.41</v>
      </c>
      <c r="CD16" s="136">
        <f t="shared" ref="CD16" si="79">(CD12*CD26+CD13*CD27+CD14*CD28+CD15*CD29)/CD30</f>
        <v>0.42999999999999994</v>
      </c>
      <c r="CE16" s="136">
        <f t="shared" ref="CE16" si="80">(CE12*CE26+CE13*CE27+CE14*CE28+CE15*CE29)/CE30</f>
        <v>0.21000000000000002</v>
      </c>
      <c r="CF16" s="136">
        <f t="shared" ref="CF16" si="81">(CF12*CF26+CF13*CF27+CF14*CF28+CF15*CF29)/CF30</f>
        <v>0.1</v>
      </c>
      <c r="CG16" s="136">
        <f t="shared" ref="CG16" si="82">(CG12*CG26+CG13*CG27+CG14*CG28+CG15*CG29)/CG30</f>
        <v>-0.21</v>
      </c>
      <c r="CH16" s="136">
        <f t="shared" ref="CH16" si="83">(CH12*CH26+CH13*CH27+CH14*CH28+CH15*CH29)/CH30</f>
        <v>0.19</v>
      </c>
      <c r="CI16" s="136">
        <f t="shared" ref="CI16" si="84">(CI12*CI26+CI13*CI27+CI14*CI28+CI15*CI29)/CI30</f>
        <v>5.0000000000000017E-2</v>
      </c>
      <c r="CJ16" s="136">
        <f t="shared" ref="CJ16" si="85">(CJ12*CJ26+CJ13*CJ27+CJ14*CJ28+CJ15*CJ29)/CJ30</f>
        <v>0.21</v>
      </c>
      <c r="CK16" s="136">
        <f t="shared" ref="CK16" si="86">(CK12*CK26+CK13*CK27+CK14*CK28+CK15*CK29)/CK30</f>
        <v>0.32999999999999996</v>
      </c>
      <c r="CL16" s="136">
        <f t="shared" ref="CL16" si="87">(CL12*CL26+CL13*CL27+CL14*CL28+CL15*CL29)/CL30</f>
        <v>0.31</v>
      </c>
      <c r="CM16" s="136">
        <f t="shared" ref="CM16" si="88">(CM12*CM26+CM13*CM27+CM14*CM28+CM15*CM29)/CM30</f>
        <v>0.48</v>
      </c>
      <c r="CN16" s="136">
        <f t="shared" ref="CN16" si="89">(CN12*CN26+CN13*CN27+CN14*CN28+CN15*CN29)/CN30</f>
        <v>0.43999999999999995</v>
      </c>
      <c r="CO16" s="136">
        <f t="shared" ref="CO16" si="90">(CO12*CO26+CO13*CO27+CO14*CO28+CO15*CO29)/CO30</f>
        <v>0.44000000000000006</v>
      </c>
      <c r="CP16" s="136">
        <f t="shared" ref="CP16" si="91">(CP12*CP26+CP13*CP27+CP14*CP28+CP15*CP29)/CP30</f>
        <v>0.36999999999999994</v>
      </c>
      <c r="CQ16" s="136">
        <f t="shared" ref="CQ16" si="92">(CQ12*CQ26+CQ13*CQ27+CQ14*CQ28+CQ15*CQ29)/CQ30</f>
        <v>0.25</v>
      </c>
      <c r="CR16" s="136">
        <f t="shared" ref="CR16" si="93">(CR12*CR26+CR13*CR27+CR14*CR28+CR15*CR29)/CR30</f>
        <v>0.28000000000000008</v>
      </c>
      <c r="CS16" s="136">
        <f t="shared" ref="CS16" si="94">(CS12*CS26+CS13*CS27+CS14*CS28+CS15*CS29)/CS30</f>
        <v>0.28000000000000008</v>
      </c>
      <c r="CT16" s="136">
        <f t="shared" ref="CT16" si="95">(CT12*CT26+CT13*CT27+CT14*CT28+CT15*CT29)/CT30</f>
        <v>0.24</v>
      </c>
      <c r="CU16" s="136">
        <f t="shared" ref="CU16" si="96">(CU12*CU26+CU13*CU27+CU14*CU28+CU15*CU29)/CU30</f>
        <v>0.47</v>
      </c>
      <c r="CV16" s="136">
        <f t="shared" ref="CV16" si="97">(CV12*CV26+CV13*CV27+CV14*CV28+CV15*CV29)/CV30</f>
        <v>0.17999999999999997</v>
      </c>
      <c r="CW16" s="136">
        <f t="shared" ref="CW16" si="98">(CW12*CW26+CW13*CW27+CW14*CW28+CW15*CW29)/CW30</f>
        <v>0.3</v>
      </c>
      <c r="CX16" s="136">
        <f t="shared" ref="CX16" si="99">(CX12*CX26+CX13*CX27+CX14*CX28+CX15*CX29)/CX30</f>
        <v>0.38</v>
      </c>
      <c r="CY16" s="136">
        <f t="shared" ref="CY16" si="100">(CY12*CY26+CY13*CY27+CY14*CY28+CY15*CY29)/CY30</f>
        <v>0.74</v>
      </c>
      <c r="CZ16" s="136">
        <f t="shared" ref="CZ16" si="101">(CZ12*CZ26+CZ13*CZ27+CZ14*CZ28+CZ15*CZ29)/CZ30</f>
        <v>0.54</v>
      </c>
      <c r="DA16" s="136">
        <f t="shared" ref="DA16" si="102">(DA12*DA26+DA13*DA27+DA14*DA28+DA15*DA29)/DA30</f>
        <v>0.48999999999999994</v>
      </c>
      <c r="DB16" s="136">
        <f t="shared" ref="DB16" si="103">(DB12*DB26+DB13*DB27+DB14*DB28+DB15*DB29)/DB30</f>
        <v>0.48</v>
      </c>
      <c r="DC16" s="136">
        <f t="shared" ref="DC16" si="104">(DC12*DC26+DC13*DC27+DC14*DC28+DC15*DC29)/DC30</f>
        <v>0.55000000000000004</v>
      </c>
      <c r="DD16" s="136">
        <f t="shared" ref="DD16" si="105">(DD12*DD26+DD13*DD27+DD14*DD28+DD15*DD29)/DD30</f>
        <v>0.79000000000000037</v>
      </c>
      <c r="DE16" s="136">
        <f t="shared" ref="DE16" si="106">(DE12*DE26+DE13*DE27+DE14*DE28+DE15*DE29)/DE30</f>
        <v>0.74</v>
      </c>
      <c r="DF16" s="136">
        <f t="shared" ref="DF16" si="107">(DF12*DF26+DF13*DF27+DF14*DF28+DF15*DF29)/DF30</f>
        <v>0.52999999999999992</v>
      </c>
      <c r="DG16" s="136">
        <f t="shared" ref="DG16" si="108">(DG12*DG26+DG13*DG27+DG14*DG28+DG15*DG29)/DG30</f>
        <v>0.28000000000000003</v>
      </c>
      <c r="DH16" s="136">
        <f t="shared" ref="DH16" si="109">(DH12*DH26+DH13*DH27+DH14*DH28+DH15*DH29)/DH30</f>
        <v>0.26</v>
      </c>
      <c r="DI16" s="136">
        <f t="shared" ref="DI16" si="110">(DI12*DI26+DI13*DI27+DI14*DI28+DI15*DI29)/DI30</f>
        <v>0.45000000000000012</v>
      </c>
      <c r="DJ16" s="136">
        <f t="shared" ref="DJ16" si="111">(DJ12*DJ26+DJ13*DJ27+DJ14*DJ28+DJ15*DJ29)/DJ30</f>
        <v>0.36</v>
      </c>
      <c r="DK16" s="136">
        <f t="shared" ref="DK16" si="112">(DK12*DK26+DK13*DK27+DK14*DK28+DK15*DK29)/DK30</f>
        <v>0.28000000000000003</v>
      </c>
      <c r="DL16" s="136">
        <f t="shared" ref="DL16" si="113">(DL12*DL26+DL13*DL27+DL14*DL28+DL15*DL29)/DL30</f>
        <v>0.48000000000000009</v>
      </c>
      <c r="DM16" s="136">
        <f t="shared" ref="DM16" si="114">(DM12*DM26+DM13*DM27+DM14*DM28+DM15*DM29)/DM30</f>
        <v>0.55000000000000004</v>
      </c>
      <c r="DN16" s="136">
        <f t="shared" ref="DN16" si="115">(DN12*DN26+DN13*DN27+DN14*DN28+DN15*DN29)/DN30</f>
        <v>0.20000000000000004</v>
      </c>
      <c r="DO16" s="136">
        <f t="shared" ref="DO16" si="116">(DO12*DO26+DO13*DO27+DO14*DO28+DO15*DO29)/DO30</f>
        <v>0.47999999999999993</v>
      </c>
      <c r="DP16" s="136">
        <f t="shared" ref="DP16" si="117">(DP12*DP26+DP13*DP27+DP14*DP28+DP15*DP29)/DP30</f>
        <v>0.47</v>
      </c>
      <c r="DQ16" s="136">
        <f t="shared" ref="DQ16" si="118">(DQ12*DQ26+DQ13*DQ27+DQ14*DQ28+DQ15*DQ29)/DQ30</f>
        <v>0.36</v>
      </c>
      <c r="DR16" s="136">
        <f t="shared" ref="DR16" si="119">(DR12*DR26+DR13*DR27+DR14*DR28+DR15*DR29)/DR30</f>
        <v>0.24</v>
      </c>
      <c r="DS16" s="136">
        <f t="shared" ref="DS16" si="120">(DS12*DS26+DS13*DS27+DS14*DS28+DS15*DS29)/DS30</f>
        <v>0.15</v>
      </c>
      <c r="DT16" s="136">
        <f t="shared" ref="DT16" si="121">(DT12*DT26+DT13*DT27+DT14*DT28+DT15*DT29)/DT30</f>
        <v>0.24</v>
      </c>
      <c r="DU16" s="136">
        <f t="shared" ref="DU16" si="122">(DU12*DU26+DU13*DU27+DU14*DU28+DU15*DU29)/DU30</f>
        <v>0.28000000000000003</v>
      </c>
      <c r="DV16" s="136">
        <f t="shared" ref="DV16" si="123">(DV12*DV26+DV13*DV27+DV14*DV28+DV15*DV29)/DV30</f>
        <v>0.41000000000000003</v>
      </c>
      <c r="DW16" s="136">
        <f t="shared" ref="DW16" si="124">(DW12*DW26+DW13*DW27+DW14*DW28+DW15*DW29)/DW30</f>
        <v>0.36999999999999994</v>
      </c>
      <c r="DX16" s="136">
        <f t="shared" ref="DX16" si="125">(DX12*DX26+DX13*DX27+DX14*DX28+DX15*DX29)/DX30</f>
        <v>0.74999999999999989</v>
      </c>
      <c r="DY16" s="136">
        <f t="shared" ref="DY16" si="126">(DY12*DY26+DY13*DY27+DY14*DY28+DY15*DY29)/DY30</f>
        <v>0.78</v>
      </c>
      <c r="DZ16" s="136">
        <f t="shared" ref="DZ16" si="127">(DZ12*DZ26+DZ13*DZ27+DZ14*DZ28+DZ15*DZ29)/DZ30</f>
        <v>0.52</v>
      </c>
      <c r="EA16" s="136">
        <f t="shared" ref="EA16" si="128">(EA12*EA26+EA13*EA27+EA14*EA28+EA15*EA29)/EA30</f>
        <v>0.56999999999999995</v>
      </c>
      <c r="EB16" s="136">
        <f t="shared" ref="EB16" si="129">(EB12*EB26+EB13*EB27+EB14*EB28+EB15*EB29)/EB30</f>
        <v>0.43</v>
      </c>
      <c r="EC16" s="136">
        <f t="shared" ref="EC16" si="130">(EC12*EC26+EC13*EC27+EC14*EC28+EC15*EC29)/EC30</f>
        <v>5.4123372450476383E-18</v>
      </c>
      <c r="ED16" s="136">
        <f t="shared" ref="ED16" si="131">(ED12*ED26+ED13*ED27+ED14*ED28+ED15*ED29)/ED30</f>
        <v>1.0000000000000044E-2</v>
      </c>
      <c r="EE16" s="136">
        <f t="shared" ref="EE16" si="132">(EE12*EE26+EE13*EE27+EE14*EE28+EE15*EE29)/EE30</f>
        <v>4.0000000000000022E-2</v>
      </c>
      <c r="EF16" s="136">
        <f t="shared" ref="EF16" si="133">(EF12*EF26+EF13*EF27+EF14*EF28+EF15*EF29)/EF30</f>
        <v>0.45</v>
      </c>
      <c r="EG16" s="136">
        <f t="shared" ref="EG16" si="134">(EG12*EG26+EG13*EG27+EG14*EG28+EG15*EG29)/EG30</f>
        <v>0.75</v>
      </c>
      <c r="EH16" s="136">
        <f t="shared" ref="EH16" si="135">(EH12*EH26+EH13*EH27+EH14*EH28+EH15*EH29)/EH30</f>
        <v>0.83000000000000018</v>
      </c>
      <c r="EI16" s="136">
        <f t="shared" ref="EI16" si="136">(EI12*EI26+EI13*EI27+EI14*EI28+EI15*EI29)/EI30</f>
        <v>0.62999999999999989</v>
      </c>
      <c r="EJ16" s="136">
        <f t="shared" ref="EJ16" si="137">(EJ12*EJ26+EJ13*EJ27+EJ14*EJ28+EJ15*EJ29)/EJ30</f>
        <v>0.83</v>
      </c>
      <c r="EK16" s="136">
        <f t="shared" ref="EK16" si="138">(EK12*EK26+EK13*EK27+EK14*EK28+EK15*EK29)/EK30</f>
        <v>0.8</v>
      </c>
      <c r="EL16" s="136">
        <f t="shared" ref="EL16" si="139">(EL12*EL26+EL13*EL27+EL14*EL28+EL15*EL29)/EL30</f>
        <v>0.79</v>
      </c>
      <c r="EM16" s="136">
        <f t="shared" ref="EM16" si="140">(EM12*EM26+EM13*EM27+EM14*EM28+EM15*EM29)/EM30</f>
        <v>0.77</v>
      </c>
      <c r="EN16" s="136">
        <f t="shared" ref="EN16" si="141">(EN12*EN26+EN13*EN27+EN14*EN28+EN15*EN29)/EN30</f>
        <v>0.47</v>
      </c>
      <c r="EO16" s="136">
        <f t="shared" ref="EO16" si="142">(EO12*EO26+EO13*EO27+EO14*EO28+EO15*EO29)/EO30</f>
        <v>0.15</v>
      </c>
      <c r="EP16" s="136">
        <f t="shared" ref="EP16" si="143">(EP12*EP26+EP13*EP27+EP14*EP28+EP15*EP29)/EP30</f>
        <v>0.16</v>
      </c>
      <c r="EQ16" s="136">
        <f t="shared" ref="EQ16" si="144">(EQ12*EQ26+EQ13*EQ27+EQ14*EQ28+EQ15*EQ29)/EQ30</f>
        <v>0.37</v>
      </c>
      <c r="ER16" s="136">
        <f t="shared" ref="ER16" si="145">(ER12*ER26+ER13*ER27+ER14*ER28+ER15*ER29)/ER30</f>
        <v>0.53</v>
      </c>
      <c r="ES16" s="136">
        <f t="shared" ref="ES16" si="146">(ES12*ES26+ES13*ES27+ES14*ES28+ES15*ES29)/ES30</f>
        <v>0.43000000000000005</v>
      </c>
      <c r="ET16" s="136">
        <f t="shared" ref="ET16" si="147">(ET12*ET26+ET13*ET27+ET14*ET28+ET15*ET29)/ET30</f>
        <v>0.52</v>
      </c>
      <c r="EU16" s="136">
        <f t="shared" ref="EU16" si="148">(EU12*EU26+EU13*EU27+EU14*EU28+EU15*EU29)/EU30</f>
        <v>0.50000000000000011</v>
      </c>
      <c r="EV16" s="136">
        <f t="shared" ref="EV16" si="149">(EV12*EV26+EV13*EV27+EV14*EV28+EV15*EV29)/EV30</f>
        <v>0.56000000000000005</v>
      </c>
      <c r="EW16" s="136">
        <f t="shared" ref="EW16" si="150">(EW12*EW26+EW13*EW27+EW14*EW28+EW15*EW29)/EW30</f>
        <v>0.44999999999999984</v>
      </c>
      <c r="EX16" s="136">
        <f t="shared" ref="EX16" si="151">(EX12*EX26+EX13*EX27+EX14*EX28+EX15*EX29)/EX30</f>
        <v>0.20999999999999996</v>
      </c>
      <c r="EY16" s="136">
        <f t="shared" ref="EY16" si="152">(EY12*EY26+EY13*EY27+EY14*EY28+EY15*EY29)/EY30</f>
        <v>0.64</v>
      </c>
      <c r="EZ16" s="136">
        <f t="shared" ref="EZ16" si="153">(EZ12*EZ26+EZ13*EZ27+EZ14*EZ28+EZ15*EZ29)/EZ30</f>
        <v>0.36</v>
      </c>
      <c r="FA16" s="136">
        <f t="shared" ref="FA16" si="154">(FA12*FA26+FA13*FA27+FA14*FA28+FA15*FA29)/FA30</f>
        <v>8.0000000000000016E-2</v>
      </c>
      <c r="FB16" s="136">
        <f t="shared" ref="FB16" si="155">(FB12*FB26+FB13*FB27+FB14*FB28+FB15*FB29)/FB30</f>
        <v>0.43</v>
      </c>
      <c r="FC16" s="136">
        <f t="shared" ref="FC16" si="156">(FC12*FC26+FC13*FC27+FC14*FC28+FC15*FC29)/FC30</f>
        <v>0.41</v>
      </c>
      <c r="FD16" s="136">
        <f t="shared" ref="FD16" si="157">(FD12*FD26+FD13*FD27+FD14*FD28+FD15*FD29)/FD30</f>
        <v>0.56999999999999995</v>
      </c>
      <c r="FE16" s="136">
        <f t="shared" ref="FE16" si="158">(FE12*FE26+FE13*FE27+FE14*FE28+FE15*FE29)/FE30</f>
        <v>0.59</v>
      </c>
      <c r="FF16" s="136">
        <f t="shared" ref="FF16" si="159">(FF12*FF26+FF13*FF27+FF14*FF28+FF15*FF29)/FF30</f>
        <v>0.59999999999999987</v>
      </c>
      <c r="FG16" s="136">
        <f t="shared" ref="FG16" si="160">(FG12*FG26+FG13*FG27+FG14*FG28+FG15*FG29)/FG30</f>
        <v>0.79000000000000015</v>
      </c>
      <c r="FH16" s="136">
        <f t="shared" ref="FH16" si="161">(FH12*FH26+FH13*FH27+FH14*FH28+FH15*FH29)/FH30</f>
        <v>0.85999999999999976</v>
      </c>
      <c r="FI16" s="136">
        <f t="shared" ref="FI16" si="162">(FI12*FI26+FI13*FI27+FI14*FI28+FI15*FI29)/FI30</f>
        <v>0.59999999999999987</v>
      </c>
      <c r="FJ16" s="136">
        <f t="shared" ref="FJ16" si="163">(FJ12*FJ26+FJ13*FJ27+FJ14*FJ28+FJ15*FJ29)/FJ30</f>
        <v>0.46999999999999992</v>
      </c>
      <c r="FK16" s="136">
        <f t="shared" ref="FK16" si="164">(FK12*FK26+FK13*FK27+FK14*FK28+FK15*FK29)/FK30</f>
        <v>0.55000000000000004</v>
      </c>
      <c r="FL16" s="136">
        <f t="shared" ref="FL16" si="165">(FL12*FL26+FL13*FL27+FL14*FL28+FL15*FL29)/FL30</f>
        <v>0.37000000000000005</v>
      </c>
      <c r="FM16" s="136">
        <f t="shared" ref="FM16" si="166">(FM12*FM26+FM13*FM27+FM14*FM28+FM15*FM29)/FM30</f>
        <v>0.26</v>
      </c>
      <c r="FN16" s="136">
        <f t="shared" ref="FN16" si="167">(FN12*FN26+FN13*FN27+FN14*FN28+FN15*FN29)/FN30</f>
        <v>2.9999999999999982E-2</v>
      </c>
      <c r="FO16" s="136">
        <f t="shared" ref="FO16" si="168">(FO12*FO26+FO13*FO27+FO14*FO28+FO15*FO29)/FO30</f>
        <v>0.24000000000000007</v>
      </c>
      <c r="FP16" s="136">
        <f t="shared" ref="FP16" si="169">(FP12*FP26+FP13*FP27+FP14*FP28+FP15*FP29)/FP30</f>
        <v>0.35000000000000003</v>
      </c>
      <c r="FQ16" s="136">
        <f t="shared" ref="FQ16" si="170">(FQ12*FQ26+FQ13*FQ27+FQ14*FQ28+FQ15*FQ29)/FQ30</f>
        <v>0.56999999999999995</v>
      </c>
      <c r="FR16" s="136">
        <f t="shared" ref="FR16" si="171">(FR12*FR26+FR13*FR27+FR14*FR28+FR15*FR29)/FR30</f>
        <v>0.54</v>
      </c>
      <c r="FS16" s="136">
        <f t="shared" ref="FS16" si="172">(FS12*FS26+FS13*FS27+FS14*FS28+FS15*FS29)/FS30</f>
        <v>0.92</v>
      </c>
      <c r="FT16" s="136">
        <f t="shared" ref="FT16" si="173">(FT12*FT26+FT13*FT27+FT14*FT28+FT15*FT29)/FT30</f>
        <v>0.55000000000000016</v>
      </c>
      <c r="FU16" s="136">
        <f t="shared" ref="FU16" si="174">(FU12*FU26+FU13*FU27+FU14*FU28+FU15*FU29)/FU30</f>
        <v>0.69</v>
      </c>
      <c r="FV16" s="136">
        <f t="shared" ref="FV16" si="175">(FV12*FV26+FV13*FV27+FV14*FV28+FV15*FV29)/FV30</f>
        <v>0.91999999999999982</v>
      </c>
      <c r="FW16" s="136">
        <f t="shared" ref="FW16" si="176">(FW12*FW26+FW13*FW27+FW14*FW28+FW15*FW29)/FW30</f>
        <v>0.67</v>
      </c>
      <c r="FX16" s="136">
        <f t="shared" ref="FX16" si="177">(FX12*FX26+FX13*FX27+FX14*FX28+FX15*FX29)/FX30</f>
        <v>0.46000000000000008</v>
      </c>
      <c r="FY16" s="136">
        <f t="shared" ref="FY16" si="178">(FY12*FY26+FY13*FY27+FY14*FY28+FY15*FY29)/FY30</f>
        <v>0.4</v>
      </c>
      <c r="FZ16" s="136">
        <f t="shared" ref="FZ16" si="179">(FZ12*FZ26+FZ13*FZ27+FZ14*FZ28+FZ15*FZ29)/FZ30</f>
        <v>0.01</v>
      </c>
      <c r="GA16" s="136">
        <f t="shared" ref="GA16" si="180">(GA12*GA26+GA13*GA27+GA14*GA28+GA15*GA29)/GA30</f>
        <v>0.25</v>
      </c>
      <c r="GB16" s="136">
        <f t="shared" ref="GB16" si="181">(GB12*GB26+GB13*GB27+GB14*GB28+GB15*GB29)/GB30</f>
        <v>0.56999999999999995</v>
      </c>
    </row>
    <row r="17" spans="1:184" ht="12.95" x14ac:dyDescent="0.3">
      <c r="B17" s="19" t="s">
        <v>325</v>
      </c>
      <c r="C17" s="136">
        <f t="shared" ref="C17:BN17" si="182">C16-C3</f>
        <v>0</v>
      </c>
      <c r="D17" s="136">
        <f t="shared" si="182"/>
        <v>0</v>
      </c>
      <c r="E17" s="136">
        <f t="shared" si="182"/>
        <v>0</v>
      </c>
      <c r="F17" s="136">
        <f t="shared" si="182"/>
        <v>0</v>
      </c>
      <c r="G17" s="136">
        <f t="shared" si="182"/>
        <v>0</v>
      </c>
      <c r="H17" s="136">
        <f t="shared" si="182"/>
        <v>0</v>
      </c>
      <c r="I17" s="136">
        <f t="shared" si="182"/>
        <v>0</v>
      </c>
      <c r="J17" s="136">
        <f t="shared" si="182"/>
        <v>0</v>
      </c>
      <c r="K17" s="136">
        <f t="shared" si="182"/>
        <v>0</v>
      </c>
      <c r="L17" s="136">
        <f t="shared" si="182"/>
        <v>0</v>
      </c>
      <c r="M17" s="136">
        <f t="shared" si="182"/>
        <v>0</v>
      </c>
      <c r="N17" s="136">
        <f t="shared" si="182"/>
        <v>0</v>
      </c>
      <c r="O17" s="136">
        <f t="shared" si="182"/>
        <v>0</v>
      </c>
      <c r="P17" s="136">
        <f t="shared" si="182"/>
        <v>0</v>
      </c>
      <c r="Q17" s="136">
        <f t="shared" si="182"/>
        <v>0</v>
      </c>
      <c r="R17" s="136">
        <f t="shared" si="182"/>
        <v>0</v>
      </c>
      <c r="S17" s="136">
        <f t="shared" si="182"/>
        <v>0</v>
      </c>
      <c r="T17" s="136">
        <f t="shared" si="182"/>
        <v>0</v>
      </c>
      <c r="U17" s="136">
        <f t="shared" si="182"/>
        <v>0</v>
      </c>
      <c r="V17" s="136">
        <f t="shared" si="182"/>
        <v>0</v>
      </c>
      <c r="W17" s="136">
        <f t="shared" si="182"/>
        <v>0</v>
      </c>
      <c r="X17" s="136">
        <f t="shared" si="182"/>
        <v>0</v>
      </c>
      <c r="Y17" s="136">
        <f t="shared" si="182"/>
        <v>0</v>
      </c>
      <c r="Z17" s="136">
        <f t="shared" si="182"/>
        <v>0</v>
      </c>
      <c r="AA17" s="136">
        <f t="shared" si="182"/>
        <v>0</v>
      </c>
      <c r="AB17" s="136">
        <f t="shared" si="182"/>
        <v>0</v>
      </c>
      <c r="AC17" s="136">
        <f t="shared" si="182"/>
        <v>0</v>
      </c>
      <c r="AD17" s="136">
        <f t="shared" si="182"/>
        <v>0</v>
      </c>
      <c r="AE17" s="136">
        <f t="shared" si="182"/>
        <v>0</v>
      </c>
      <c r="AF17" s="136">
        <f t="shared" si="182"/>
        <v>0</v>
      </c>
      <c r="AG17" s="136">
        <f t="shared" si="182"/>
        <v>0</v>
      </c>
      <c r="AH17" s="136">
        <f t="shared" si="182"/>
        <v>0</v>
      </c>
      <c r="AI17" s="136">
        <f t="shared" si="182"/>
        <v>0</v>
      </c>
      <c r="AJ17" s="136">
        <f t="shared" si="182"/>
        <v>0</v>
      </c>
      <c r="AK17" s="136">
        <f t="shared" si="182"/>
        <v>0</v>
      </c>
      <c r="AL17" s="136">
        <f t="shared" si="182"/>
        <v>0</v>
      </c>
      <c r="AM17" s="136">
        <f t="shared" si="182"/>
        <v>0</v>
      </c>
      <c r="AN17" s="136">
        <f t="shared" si="182"/>
        <v>0</v>
      </c>
      <c r="AO17" s="136">
        <f t="shared" si="182"/>
        <v>0</v>
      </c>
      <c r="AP17" s="136">
        <f t="shared" si="182"/>
        <v>0</v>
      </c>
      <c r="AQ17" s="136">
        <f t="shared" si="182"/>
        <v>0</v>
      </c>
      <c r="AR17" s="136">
        <f t="shared" si="182"/>
        <v>0</v>
      </c>
      <c r="AS17" s="136">
        <f t="shared" si="182"/>
        <v>0</v>
      </c>
      <c r="AT17" s="136">
        <f t="shared" si="182"/>
        <v>0</v>
      </c>
      <c r="AU17" s="136">
        <f t="shared" si="182"/>
        <v>0</v>
      </c>
      <c r="AV17" s="136">
        <f t="shared" si="182"/>
        <v>0</v>
      </c>
      <c r="AW17" s="136">
        <f t="shared" si="182"/>
        <v>0</v>
      </c>
      <c r="AX17" s="136">
        <f t="shared" si="182"/>
        <v>0</v>
      </c>
      <c r="AY17" s="136">
        <f t="shared" si="182"/>
        <v>0</v>
      </c>
      <c r="AZ17" s="136">
        <f t="shared" si="182"/>
        <v>0</v>
      </c>
      <c r="BA17" s="136">
        <f t="shared" si="182"/>
        <v>0</v>
      </c>
      <c r="BB17" s="136">
        <f t="shared" si="182"/>
        <v>0</v>
      </c>
      <c r="BC17" s="136">
        <f t="shared" si="182"/>
        <v>0</v>
      </c>
      <c r="BD17" s="136">
        <f t="shared" si="182"/>
        <v>0</v>
      </c>
      <c r="BE17" s="136">
        <f t="shared" si="182"/>
        <v>0</v>
      </c>
      <c r="BF17" s="136">
        <f t="shared" si="182"/>
        <v>0</v>
      </c>
      <c r="BG17" s="136">
        <f t="shared" si="182"/>
        <v>0</v>
      </c>
      <c r="BH17" s="136">
        <f t="shared" si="182"/>
        <v>0</v>
      </c>
      <c r="BI17" s="136">
        <f t="shared" si="182"/>
        <v>0</v>
      </c>
      <c r="BJ17" s="136">
        <f t="shared" si="182"/>
        <v>0</v>
      </c>
      <c r="BK17" s="136">
        <f t="shared" si="182"/>
        <v>0</v>
      </c>
      <c r="BL17" s="136">
        <f t="shared" si="182"/>
        <v>0</v>
      </c>
      <c r="BM17" s="136">
        <f t="shared" si="182"/>
        <v>0</v>
      </c>
      <c r="BN17" s="136">
        <f t="shared" si="182"/>
        <v>0</v>
      </c>
      <c r="BO17" s="136">
        <f t="shared" ref="BO17:DZ17" si="183">BO16-BO3</f>
        <v>0</v>
      </c>
      <c r="BP17" s="136">
        <f t="shared" si="183"/>
        <v>0</v>
      </c>
      <c r="BQ17" s="136">
        <f t="shared" si="183"/>
        <v>0</v>
      </c>
      <c r="BR17" s="136">
        <f t="shared" si="183"/>
        <v>0</v>
      </c>
      <c r="BS17" s="136">
        <f t="shared" si="183"/>
        <v>0</v>
      </c>
      <c r="BT17" s="136">
        <f t="shared" si="183"/>
        <v>0</v>
      </c>
      <c r="BU17" s="136">
        <f t="shared" si="183"/>
        <v>0</v>
      </c>
      <c r="BV17" s="136">
        <f t="shared" si="183"/>
        <v>0</v>
      </c>
      <c r="BW17" s="136">
        <f t="shared" si="183"/>
        <v>0</v>
      </c>
      <c r="BX17" s="136">
        <f t="shared" si="183"/>
        <v>0</v>
      </c>
      <c r="BY17" s="136">
        <f t="shared" si="183"/>
        <v>0</v>
      </c>
      <c r="BZ17" s="136">
        <f t="shared" si="183"/>
        <v>0</v>
      </c>
      <c r="CA17" s="136">
        <f t="shared" si="183"/>
        <v>0</v>
      </c>
      <c r="CB17" s="136">
        <f t="shared" si="183"/>
        <v>0</v>
      </c>
      <c r="CC17" s="136">
        <f t="shared" si="183"/>
        <v>0</v>
      </c>
      <c r="CD17" s="136">
        <f t="shared" si="183"/>
        <v>0</v>
      </c>
      <c r="CE17" s="136">
        <f t="shared" si="183"/>
        <v>0</v>
      </c>
      <c r="CF17" s="136">
        <f t="shared" si="183"/>
        <v>0</v>
      </c>
      <c r="CG17" s="136">
        <f t="shared" si="183"/>
        <v>0</v>
      </c>
      <c r="CH17" s="136">
        <f t="shared" si="183"/>
        <v>0</v>
      </c>
      <c r="CI17" s="136">
        <f t="shared" si="183"/>
        <v>0</v>
      </c>
      <c r="CJ17" s="136">
        <f t="shared" si="183"/>
        <v>0</v>
      </c>
      <c r="CK17" s="136">
        <f t="shared" si="183"/>
        <v>0</v>
      </c>
      <c r="CL17" s="136">
        <f t="shared" si="183"/>
        <v>0</v>
      </c>
      <c r="CM17" s="136">
        <f t="shared" si="183"/>
        <v>0</v>
      </c>
      <c r="CN17" s="136">
        <f t="shared" si="183"/>
        <v>0</v>
      </c>
      <c r="CO17" s="136">
        <f t="shared" si="183"/>
        <v>0</v>
      </c>
      <c r="CP17" s="136">
        <f t="shared" si="183"/>
        <v>0</v>
      </c>
      <c r="CQ17" s="136">
        <f t="shared" si="183"/>
        <v>0</v>
      </c>
      <c r="CR17" s="136">
        <f t="shared" si="183"/>
        <v>0</v>
      </c>
      <c r="CS17" s="136">
        <f t="shared" si="183"/>
        <v>0</v>
      </c>
      <c r="CT17" s="136">
        <f t="shared" si="183"/>
        <v>0</v>
      </c>
      <c r="CU17" s="136">
        <f t="shared" si="183"/>
        <v>0</v>
      </c>
      <c r="CV17" s="136">
        <f t="shared" si="183"/>
        <v>0</v>
      </c>
      <c r="CW17" s="136">
        <f t="shared" si="183"/>
        <v>0</v>
      </c>
      <c r="CX17" s="136">
        <f t="shared" si="183"/>
        <v>0</v>
      </c>
      <c r="CY17" s="136">
        <f t="shared" si="183"/>
        <v>0</v>
      </c>
      <c r="CZ17" s="136">
        <f t="shared" si="183"/>
        <v>0</v>
      </c>
      <c r="DA17" s="136">
        <f t="shared" si="183"/>
        <v>0</v>
      </c>
      <c r="DB17" s="136">
        <f t="shared" si="183"/>
        <v>0</v>
      </c>
      <c r="DC17" s="136">
        <f t="shared" si="183"/>
        <v>0</v>
      </c>
      <c r="DD17" s="136">
        <f t="shared" si="183"/>
        <v>0</v>
      </c>
      <c r="DE17" s="136">
        <f t="shared" si="183"/>
        <v>0</v>
      </c>
      <c r="DF17" s="136">
        <f t="shared" si="183"/>
        <v>0</v>
      </c>
      <c r="DG17" s="136">
        <f t="shared" si="183"/>
        <v>0</v>
      </c>
      <c r="DH17" s="136">
        <f t="shared" si="183"/>
        <v>0</v>
      </c>
      <c r="DI17" s="136">
        <f t="shared" si="183"/>
        <v>0</v>
      </c>
      <c r="DJ17" s="136">
        <f t="shared" si="183"/>
        <v>0</v>
      </c>
      <c r="DK17" s="136">
        <f t="shared" si="183"/>
        <v>0</v>
      </c>
      <c r="DL17" s="136">
        <f t="shared" si="183"/>
        <v>0</v>
      </c>
      <c r="DM17" s="136">
        <f t="shared" si="183"/>
        <v>0</v>
      </c>
      <c r="DN17" s="136">
        <f t="shared" si="183"/>
        <v>0</v>
      </c>
      <c r="DO17" s="136">
        <f t="shared" si="183"/>
        <v>0</v>
      </c>
      <c r="DP17" s="136">
        <f t="shared" si="183"/>
        <v>0</v>
      </c>
      <c r="DQ17" s="136">
        <f t="shared" si="183"/>
        <v>0</v>
      </c>
      <c r="DR17" s="136">
        <f t="shared" si="183"/>
        <v>0</v>
      </c>
      <c r="DS17" s="136">
        <f t="shared" si="183"/>
        <v>0</v>
      </c>
      <c r="DT17" s="136">
        <f t="shared" si="183"/>
        <v>0</v>
      </c>
      <c r="DU17" s="136">
        <f t="shared" si="183"/>
        <v>0</v>
      </c>
      <c r="DV17" s="136">
        <f t="shared" si="183"/>
        <v>0</v>
      </c>
      <c r="DW17" s="136">
        <f t="shared" si="183"/>
        <v>0</v>
      </c>
      <c r="DX17" s="136">
        <f t="shared" si="183"/>
        <v>0</v>
      </c>
      <c r="DY17" s="136">
        <f t="shared" si="183"/>
        <v>0</v>
      </c>
      <c r="DZ17" s="136">
        <f t="shared" si="183"/>
        <v>0</v>
      </c>
      <c r="EA17" s="136">
        <f t="shared" ref="EA17:EU17" si="184">EA16-EA3</f>
        <v>0</v>
      </c>
      <c r="EB17" s="136">
        <f t="shared" si="184"/>
        <v>0</v>
      </c>
      <c r="EC17" s="136">
        <f t="shared" si="184"/>
        <v>5.4123372450476383E-18</v>
      </c>
      <c r="ED17" s="136">
        <f t="shared" si="184"/>
        <v>4.3368086899420177E-17</v>
      </c>
      <c r="EE17" s="136">
        <f t="shared" si="184"/>
        <v>0</v>
      </c>
      <c r="EF17" s="136">
        <f t="shared" si="184"/>
        <v>0</v>
      </c>
      <c r="EG17" s="136">
        <f t="shared" si="184"/>
        <v>0</v>
      </c>
      <c r="EH17" s="136">
        <f t="shared" si="184"/>
        <v>0</v>
      </c>
      <c r="EI17" s="136">
        <f t="shared" si="184"/>
        <v>0</v>
      </c>
      <c r="EJ17" s="136">
        <f t="shared" si="184"/>
        <v>0</v>
      </c>
      <c r="EK17" s="136">
        <f t="shared" si="184"/>
        <v>0</v>
      </c>
      <c r="EL17" s="136">
        <f t="shared" si="184"/>
        <v>0</v>
      </c>
      <c r="EM17" s="136">
        <f t="shared" si="184"/>
        <v>0</v>
      </c>
      <c r="EN17" s="136">
        <f t="shared" si="184"/>
        <v>0</v>
      </c>
      <c r="EO17" s="136">
        <f t="shared" si="184"/>
        <v>0</v>
      </c>
      <c r="EP17" s="136">
        <f t="shared" si="184"/>
        <v>0</v>
      </c>
      <c r="EQ17" s="136">
        <f t="shared" si="184"/>
        <v>0</v>
      </c>
      <c r="ER17" s="136">
        <f t="shared" si="184"/>
        <v>0</v>
      </c>
      <c r="ES17" s="136">
        <f t="shared" si="184"/>
        <v>0</v>
      </c>
      <c r="ET17" s="136">
        <f t="shared" si="184"/>
        <v>0</v>
      </c>
      <c r="EU17" s="136">
        <f t="shared" si="184"/>
        <v>0</v>
      </c>
      <c r="EV17" s="136">
        <f t="shared" ref="EV17:GB17" si="185">EV16-EV3</f>
        <v>0</v>
      </c>
      <c r="EW17" s="136">
        <f t="shared" si="185"/>
        <v>0</v>
      </c>
      <c r="EX17" s="136">
        <f t="shared" si="185"/>
        <v>0</v>
      </c>
      <c r="EY17" s="136">
        <f t="shared" si="185"/>
        <v>0</v>
      </c>
      <c r="EZ17" s="136">
        <f t="shared" si="185"/>
        <v>0</v>
      </c>
      <c r="FA17" s="136">
        <f t="shared" si="185"/>
        <v>0</v>
      </c>
      <c r="FB17" s="136">
        <f t="shared" si="185"/>
        <v>0</v>
      </c>
      <c r="FC17" s="136">
        <f t="shared" si="185"/>
        <v>0</v>
      </c>
      <c r="FD17" s="136">
        <f t="shared" si="185"/>
        <v>0</v>
      </c>
      <c r="FE17" s="136">
        <f t="shared" si="185"/>
        <v>0</v>
      </c>
      <c r="FF17" s="136">
        <f t="shared" si="185"/>
        <v>0</v>
      </c>
      <c r="FG17" s="136">
        <f t="shared" si="185"/>
        <v>0</v>
      </c>
      <c r="FH17" s="136">
        <f t="shared" si="185"/>
        <v>0</v>
      </c>
      <c r="FI17" s="136">
        <f t="shared" si="185"/>
        <v>0</v>
      </c>
      <c r="FJ17" s="136">
        <f t="shared" si="185"/>
        <v>0</v>
      </c>
      <c r="FK17" s="136">
        <f t="shared" si="185"/>
        <v>0</v>
      </c>
      <c r="FL17" s="136">
        <f t="shared" si="185"/>
        <v>0</v>
      </c>
      <c r="FM17" s="136">
        <f t="shared" si="185"/>
        <v>0</v>
      </c>
      <c r="FN17" s="136">
        <f t="shared" si="185"/>
        <v>0</v>
      </c>
      <c r="FO17" s="136">
        <f t="shared" si="185"/>
        <v>0</v>
      </c>
      <c r="FP17" s="136">
        <f t="shared" si="185"/>
        <v>0</v>
      </c>
      <c r="FQ17" s="136">
        <f t="shared" si="185"/>
        <v>0</v>
      </c>
      <c r="FR17" s="136">
        <f t="shared" si="185"/>
        <v>0</v>
      </c>
      <c r="FS17" s="136">
        <f t="shared" si="185"/>
        <v>0</v>
      </c>
      <c r="FT17" s="136">
        <f t="shared" si="185"/>
        <v>0</v>
      </c>
      <c r="FU17" s="136">
        <f t="shared" si="185"/>
        <v>0</v>
      </c>
      <c r="FV17" s="136">
        <f t="shared" si="185"/>
        <v>0</v>
      </c>
      <c r="FW17" s="136">
        <f t="shared" si="185"/>
        <v>0</v>
      </c>
      <c r="FX17" s="136">
        <f t="shared" si="185"/>
        <v>0</v>
      </c>
      <c r="FY17" s="136">
        <f t="shared" si="185"/>
        <v>0</v>
      </c>
      <c r="FZ17" s="136">
        <f t="shared" si="185"/>
        <v>0</v>
      </c>
      <c r="GA17" s="136">
        <f t="shared" si="185"/>
        <v>0</v>
      </c>
      <c r="GB17" s="136">
        <f t="shared" si="185"/>
        <v>0</v>
      </c>
    </row>
    <row r="20" spans="1:184" ht="12.6" x14ac:dyDescent="0.25">
      <c r="FT20" s="17"/>
      <c r="FU20" s="17"/>
    </row>
    <row r="21" spans="1:184" ht="12.95" x14ac:dyDescent="0.3">
      <c r="B21" s="1" t="s">
        <v>0</v>
      </c>
      <c r="C21" s="1"/>
      <c r="FT21" s="17"/>
      <c r="FU21" s="17"/>
    </row>
    <row r="22" spans="1:184" ht="12.6" x14ac:dyDescent="0.25">
      <c r="FT22" s="17"/>
      <c r="FU22" s="17"/>
    </row>
    <row r="23" spans="1:184" ht="12.95" x14ac:dyDescent="0.3">
      <c r="A23" s="7" t="s">
        <v>319</v>
      </c>
      <c r="P23" s="18"/>
    </row>
    <row r="24" spans="1:184" ht="12.95" x14ac:dyDescent="0.3">
      <c r="A24" s="8"/>
      <c r="C24" s="2">
        <v>36373</v>
      </c>
      <c r="D24" s="2">
        <v>36404</v>
      </c>
      <c r="E24" s="2">
        <v>36434</v>
      </c>
      <c r="F24" s="2">
        <v>36465</v>
      </c>
      <c r="G24" s="2">
        <v>36495</v>
      </c>
      <c r="H24" s="2">
        <v>36526</v>
      </c>
      <c r="I24" s="2">
        <v>36557</v>
      </c>
      <c r="J24" s="2">
        <v>36586</v>
      </c>
      <c r="K24" s="2">
        <v>36617</v>
      </c>
      <c r="L24" s="2">
        <v>36647</v>
      </c>
      <c r="M24" s="2">
        <v>36678</v>
      </c>
      <c r="N24" s="2">
        <v>36708</v>
      </c>
      <c r="O24" s="2">
        <v>36739</v>
      </c>
      <c r="P24" s="2">
        <v>36770</v>
      </c>
      <c r="Q24" s="2">
        <v>36800</v>
      </c>
      <c r="R24" s="2">
        <v>36831</v>
      </c>
      <c r="S24" s="2">
        <v>36861</v>
      </c>
      <c r="T24" s="2">
        <v>36892</v>
      </c>
      <c r="U24" s="2">
        <v>36923</v>
      </c>
      <c r="V24" s="2">
        <v>36951</v>
      </c>
      <c r="W24" s="2">
        <v>36982</v>
      </c>
      <c r="X24" s="2">
        <v>37012</v>
      </c>
      <c r="Y24" s="2">
        <v>37043</v>
      </c>
      <c r="Z24" s="2">
        <v>37073</v>
      </c>
      <c r="AA24" s="2">
        <v>37104</v>
      </c>
      <c r="AB24" s="2">
        <v>37135</v>
      </c>
      <c r="AC24" s="2">
        <v>37165</v>
      </c>
      <c r="AD24" s="2">
        <v>37196</v>
      </c>
      <c r="AE24" s="2">
        <v>37226</v>
      </c>
      <c r="AF24" s="2">
        <v>37257</v>
      </c>
      <c r="AG24" s="2">
        <v>37288</v>
      </c>
      <c r="AH24" s="2">
        <v>37316</v>
      </c>
      <c r="AI24" s="2">
        <v>37347</v>
      </c>
      <c r="AJ24" s="2">
        <v>37377</v>
      </c>
      <c r="AK24" s="2">
        <v>37408</v>
      </c>
      <c r="AL24" s="2">
        <v>37438</v>
      </c>
      <c r="AM24" s="2">
        <v>37469</v>
      </c>
      <c r="AN24" s="2">
        <v>37500</v>
      </c>
      <c r="AO24" s="2">
        <v>37530</v>
      </c>
      <c r="AP24" s="2">
        <v>37561</v>
      </c>
      <c r="AQ24" s="2">
        <v>37591</v>
      </c>
      <c r="AR24" s="2">
        <v>37622</v>
      </c>
      <c r="AS24" s="2">
        <v>37653</v>
      </c>
      <c r="AT24" s="2">
        <v>37681</v>
      </c>
      <c r="AU24" s="2">
        <v>37712</v>
      </c>
      <c r="AV24" s="2">
        <v>37742</v>
      </c>
      <c r="AW24" s="2">
        <v>37773</v>
      </c>
      <c r="AX24" s="2">
        <v>37803</v>
      </c>
      <c r="AY24" s="2">
        <v>37834</v>
      </c>
      <c r="AZ24" s="2">
        <v>37865</v>
      </c>
      <c r="BA24" s="2">
        <v>37895</v>
      </c>
      <c r="BB24" s="2">
        <v>37926</v>
      </c>
      <c r="BC24" s="2">
        <v>37956</v>
      </c>
      <c r="BD24" s="2">
        <v>37987</v>
      </c>
      <c r="BE24" s="2">
        <v>38018</v>
      </c>
      <c r="BF24" s="2">
        <v>38047</v>
      </c>
      <c r="BG24" s="2">
        <v>38078</v>
      </c>
      <c r="BH24" s="2">
        <v>38108</v>
      </c>
      <c r="BI24" s="2">
        <v>38139</v>
      </c>
      <c r="BJ24" s="2">
        <v>38169</v>
      </c>
      <c r="BK24" s="2">
        <v>38200</v>
      </c>
      <c r="BL24" s="2">
        <v>38231</v>
      </c>
      <c r="BM24" s="2">
        <v>38261</v>
      </c>
      <c r="BN24" s="2">
        <v>38292</v>
      </c>
      <c r="BO24" s="2">
        <v>38322</v>
      </c>
      <c r="BP24" s="2">
        <v>38353</v>
      </c>
      <c r="BQ24" s="2">
        <v>38384</v>
      </c>
      <c r="BR24" s="2">
        <v>38412</v>
      </c>
      <c r="BS24" s="2">
        <v>38443</v>
      </c>
      <c r="BT24" s="2">
        <v>38473</v>
      </c>
      <c r="BU24" s="2">
        <v>38504</v>
      </c>
      <c r="BV24" s="2">
        <v>38534</v>
      </c>
      <c r="BW24" s="2">
        <v>38565</v>
      </c>
      <c r="BX24" s="2">
        <v>38596</v>
      </c>
      <c r="BY24" s="2">
        <v>38626</v>
      </c>
      <c r="BZ24" s="2">
        <v>38657</v>
      </c>
      <c r="CA24" s="2">
        <v>38687</v>
      </c>
      <c r="CB24" s="2">
        <v>38718</v>
      </c>
      <c r="CC24" s="2">
        <v>38749</v>
      </c>
      <c r="CD24" s="2">
        <v>38777</v>
      </c>
      <c r="CE24" s="2">
        <v>38808</v>
      </c>
      <c r="CF24" s="2">
        <v>38838</v>
      </c>
      <c r="CG24" s="2">
        <v>38869</v>
      </c>
      <c r="CH24" s="5">
        <v>38899</v>
      </c>
      <c r="CI24" s="5">
        <v>38930</v>
      </c>
      <c r="CJ24" s="5">
        <v>38961</v>
      </c>
      <c r="CK24" s="5">
        <v>38991</v>
      </c>
      <c r="CL24" s="5">
        <v>39022</v>
      </c>
      <c r="CM24" s="5">
        <v>39052</v>
      </c>
      <c r="CN24" s="5">
        <v>39083</v>
      </c>
      <c r="CO24" s="5">
        <v>39114</v>
      </c>
      <c r="CP24" s="5">
        <v>39142</v>
      </c>
      <c r="CQ24" s="5">
        <v>39173</v>
      </c>
      <c r="CR24" s="5">
        <v>39203</v>
      </c>
      <c r="CS24" s="5">
        <v>39234</v>
      </c>
      <c r="CT24" s="5">
        <v>39264</v>
      </c>
      <c r="CU24" s="5">
        <v>39295</v>
      </c>
      <c r="CV24" s="5">
        <v>39326</v>
      </c>
      <c r="CW24" s="5">
        <v>39356</v>
      </c>
      <c r="CX24" s="5">
        <v>39387</v>
      </c>
      <c r="CY24" s="5">
        <v>39417</v>
      </c>
      <c r="CZ24" s="5">
        <v>39448</v>
      </c>
      <c r="DA24" s="5">
        <v>39479</v>
      </c>
      <c r="DB24" s="5">
        <v>39508</v>
      </c>
      <c r="DC24" s="5">
        <v>39539</v>
      </c>
      <c r="DD24" s="5">
        <v>39569</v>
      </c>
      <c r="DE24" s="5">
        <v>39600</v>
      </c>
      <c r="DF24" s="5">
        <v>39630</v>
      </c>
      <c r="DG24" s="5">
        <v>39661</v>
      </c>
      <c r="DH24" s="5">
        <v>39692</v>
      </c>
      <c r="DI24" s="5">
        <v>39722</v>
      </c>
      <c r="DJ24" s="5">
        <v>39753</v>
      </c>
      <c r="DK24" s="5">
        <v>39783</v>
      </c>
      <c r="DL24" s="5">
        <v>39814</v>
      </c>
      <c r="DM24" s="5">
        <v>39845</v>
      </c>
      <c r="DN24" s="5">
        <v>39873</v>
      </c>
      <c r="DO24" s="5">
        <v>39904</v>
      </c>
      <c r="DP24" s="5">
        <v>39934</v>
      </c>
      <c r="DQ24" s="5">
        <v>39965</v>
      </c>
      <c r="DR24" s="5">
        <v>39995</v>
      </c>
      <c r="DS24" s="5">
        <v>40026</v>
      </c>
      <c r="DT24" s="5">
        <v>40057</v>
      </c>
      <c r="DU24" s="5">
        <v>40087</v>
      </c>
      <c r="DV24" s="5">
        <v>40118</v>
      </c>
      <c r="DW24" s="5">
        <v>40148</v>
      </c>
      <c r="DX24" s="5">
        <v>40179</v>
      </c>
      <c r="DY24" s="5">
        <v>40210</v>
      </c>
      <c r="DZ24" s="5">
        <v>40238</v>
      </c>
      <c r="EA24" s="5">
        <v>40269</v>
      </c>
      <c r="EB24" s="5">
        <v>40299</v>
      </c>
      <c r="EC24" s="5">
        <v>40330</v>
      </c>
      <c r="ED24" s="5">
        <v>40360</v>
      </c>
      <c r="EE24" s="5">
        <v>40391</v>
      </c>
      <c r="EF24" s="5">
        <v>40422</v>
      </c>
      <c r="EG24" s="5">
        <v>40452</v>
      </c>
      <c r="EH24" s="5">
        <v>40483</v>
      </c>
      <c r="EI24" s="5">
        <v>40513</v>
      </c>
      <c r="EJ24" s="5">
        <v>40544</v>
      </c>
      <c r="EK24" s="5">
        <v>40575</v>
      </c>
      <c r="EL24" s="5">
        <v>40603</v>
      </c>
      <c r="EM24" s="5">
        <v>40634</v>
      </c>
      <c r="EN24" s="5">
        <v>40664</v>
      </c>
      <c r="EO24" s="5">
        <v>40695</v>
      </c>
      <c r="EP24" s="5">
        <v>40725</v>
      </c>
      <c r="EQ24" s="5">
        <v>40756</v>
      </c>
      <c r="ER24" s="5">
        <v>40787</v>
      </c>
      <c r="ES24" s="5">
        <v>40817</v>
      </c>
      <c r="ET24" s="5">
        <v>40848</v>
      </c>
      <c r="EU24" s="5">
        <v>40878</v>
      </c>
      <c r="EV24" s="2">
        <v>40909</v>
      </c>
      <c r="EW24" s="2">
        <v>40940</v>
      </c>
      <c r="EX24" s="2">
        <v>40969</v>
      </c>
      <c r="EY24" s="2">
        <v>41000</v>
      </c>
      <c r="EZ24" s="2">
        <v>41030</v>
      </c>
      <c r="FA24" s="2">
        <v>41061</v>
      </c>
      <c r="FB24" s="2">
        <v>41091</v>
      </c>
      <c r="FC24" s="2">
        <v>41122</v>
      </c>
      <c r="FD24" s="2">
        <v>41153</v>
      </c>
      <c r="FE24" s="2">
        <v>41183</v>
      </c>
      <c r="FF24" s="2">
        <v>41214</v>
      </c>
      <c r="FG24" s="2">
        <v>41244</v>
      </c>
      <c r="FH24" s="2">
        <v>41275</v>
      </c>
      <c r="FI24" s="2">
        <v>41306</v>
      </c>
      <c r="FJ24" s="2">
        <v>41334</v>
      </c>
      <c r="FK24" s="2">
        <v>41365</v>
      </c>
      <c r="FL24" s="2">
        <v>41395</v>
      </c>
      <c r="FM24" s="2">
        <v>41426</v>
      </c>
      <c r="FN24" s="2">
        <v>41456</v>
      </c>
      <c r="FO24" s="2">
        <v>41487</v>
      </c>
      <c r="FP24" s="2">
        <v>41518</v>
      </c>
      <c r="FQ24" s="2">
        <v>41548</v>
      </c>
      <c r="FR24" s="2">
        <v>41579</v>
      </c>
      <c r="FS24" s="2">
        <v>41609</v>
      </c>
      <c r="FT24" s="2">
        <v>41640</v>
      </c>
      <c r="FU24" s="2">
        <v>41671</v>
      </c>
      <c r="FV24" s="2">
        <v>41699</v>
      </c>
      <c r="FW24" s="2">
        <v>41730</v>
      </c>
      <c r="FX24" s="2">
        <v>41760</v>
      </c>
      <c r="FY24" s="2">
        <v>41791</v>
      </c>
      <c r="FZ24" s="2">
        <v>41821</v>
      </c>
      <c r="GA24" s="2">
        <v>41852</v>
      </c>
      <c r="GB24" s="2">
        <v>41883</v>
      </c>
    </row>
    <row r="25" spans="1:184" ht="12.95" x14ac:dyDescent="0.3">
      <c r="B25" s="9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</row>
    <row r="26" spans="1:184" ht="12.95" x14ac:dyDescent="0.3">
      <c r="A26" s="4" t="s">
        <v>320</v>
      </c>
      <c r="B26" s="9" t="s">
        <v>330</v>
      </c>
      <c r="C26" s="137">
        <v>16.742499999999993</v>
      </c>
      <c r="D26" s="137">
        <v>16.677399999999977</v>
      </c>
      <c r="E26" s="137">
        <v>16.697700000000012</v>
      </c>
      <c r="F26" s="137">
        <v>16.891599999999997</v>
      </c>
      <c r="G26" s="137">
        <v>17.009399999999999</v>
      </c>
      <c r="H26" s="137">
        <v>17.1554</v>
      </c>
      <c r="I26" s="137">
        <v>17.218000000000018</v>
      </c>
      <c r="J26" s="137">
        <v>17.107300000000009</v>
      </c>
      <c r="K26" s="137">
        <v>16.977200000000011</v>
      </c>
      <c r="L26" s="137">
        <v>16.820599999999985</v>
      </c>
      <c r="M26" s="137">
        <v>16.646100000000018</v>
      </c>
      <c r="N26" s="137">
        <v>16.612099999999998</v>
      </c>
      <c r="O26" s="137">
        <v>16.754100000000008</v>
      </c>
      <c r="P26" s="137">
        <v>16.974400000000003</v>
      </c>
      <c r="Q26" s="137">
        <v>17.037300000000016</v>
      </c>
      <c r="R26" s="137">
        <v>17.026200000000003</v>
      </c>
      <c r="S26" s="137">
        <v>16.938500000000005</v>
      </c>
      <c r="T26" s="137">
        <v>16.716199999999986</v>
      </c>
      <c r="U26" s="137">
        <v>16.750699999999995</v>
      </c>
      <c r="V26" s="137">
        <v>16.658000000000015</v>
      </c>
      <c r="W26" s="137">
        <v>16.816200000000009</v>
      </c>
      <c r="X26" s="137">
        <v>17.089400000000012</v>
      </c>
      <c r="Y26" s="137">
        <v>17.102699999999999</v>
      </c>
      <c r="Z26" s="137">
        <v>16.985900000000001</v>
      </c>
      <c r="AA26" s="137">
        <v>16.865099999999984</v>
      </c>
      <c r="AB26" s="137">
        <v>16.892299999999977</v>
      </c>
      <c r="AC26" s="137">
        <v>16.870699999999999</v>
      </c>
      <c r="AD26" s="137">
        <v>16.963999999999999</v>
      </c>
      <c r="AE26" s="137">
        <v>17.069600000000008</v>
      </c>
      <c r="AF26" s="137">
        <v>17.032299999999992</v>
      </c>
      <c r="AG26" s="137">
        <v>17.085299999999989</v>
      </c>
      <c r="AH26" s="137">
        <v>17.022300000000001</v>
      </c>
      <c r="AI26" s="137">
        <v>16.953800000000015</v>
      </c>
      <c r="AJ26" s="137">
        <v>16.747299999999996</v>
      </c>
      <c r="AK26" s="137">
        <v>16.560500000000019</v>
      </c>
      <c r="AL26" s="137">
        <v>16.508099999999985</v>
      </c>
      <c r="AM26" s="137">
        <v>16.521599999999992</v>
      </c>
      <c r="AN26" s="137">
        <v>16.799499999999995</v>
      </c>
      <c r="AO26" s="137">
        <v>17.075700000000012</v>
      </c>
      <c r="AP26" s="137">
        <v>17.415600000000012</v>
      </c>
      <c r="AQ26" s="137">
        <v>18.051200000000009</v>
      </c>
      <c r="AR26" s="137">
        <v>18.424599999999984</v>
      </c>
      <c r="AS26" s="137">
        <v>18.448600000000013</v>
      </c>
      <c r="AT26" s="137">
        <v>18.4405</v>
      </c>
      <c r="AU26" s="137">
        <v>18.534400000000005</v>
      </c>
      <c r="AV26" s="137">
        <v>18.543199999999999</v>
      </c>
      <c r="AW26" s="137">
        <v>18.512900000000002</v>
      </c>
      <c r="AX26" s="137">
        <v>18.405499999999989</v>
      </c>
      <c r="AY26" s="137">
        <v>18.165399999999977</v>
      </c>
      <c r="AZ26" s="137">
        <v>18.007099999999994</v>
      </c>
      <c r="BA26" s="137">
        <v>18.03779999999999</v>
      </c>
      <c r="BB26" s="137">
        <v>18.058700000000016</v>
      </c>
      <c r="BC26" s="137">
        <v>18.03</v>
      </c>
      <c r="BD26" s="137">
        <v>17.979900000000015</v>
      </c>
      <c r="BE26" s="137">
        <v>18.007100000000008</v>
      </c>
      <c r="BF26" s="137">
        <v>17.907299999999992</v>
      </c>
      <c r="BG26" s="137">
        <v>17.862300000000005</v>
      </c>
      <c r="BH26" s="137">
        <v>17.699899999999985</v>
      </c>
      <c r="BI26" s="137">
        <v>17.653999999999982</v>
      </c>
      <c r="BJ26" s="137">
        <v>17.662000000000006</v>
      </c>
      <c r="BK26" s="137">
        <v>17.627900000000011</v>
      </c>
      <c r="BL26" s="137">
        <v>17.640800000000027</v>
      </c>
      <c r="BM26" s="137">
        <v>17.525200000000012</v>
      </c>
      <c r="BN26" s="137">
        <v>17.353799999999993</v>
      </c>
      <c r="BO26" s="137">
        <v>17.207800000000006</v>
      </c>
      <c r="BP26" s="137">
        <v>17.145600000000002</v>
      </c>
      <c r="BQ26" s="137">
        <v>17.176900000000003</v>
      </c>
      <c r="BR26" s="137">
        <v>17.130700000000019</v>
      </c>
      <c r="BS26" s="137">
        <v>17.045399999999987</v>
      </c>
      <c r="BT26" s="137">
        <v>17.05240000000002</v>
      </c>
      <c r="BU26" s="137">
        <v>17.079300000000003</v>
      </c>
      <c r="BV26" s="137">
        <v>16.916000000000025</v>
      </c>
      <c r="BW26" s="137">
        <v>16.683300000000003</v>
      </c>
      <c r="BX26" s="137">
        <v>16.476500000000016</v>
      </c>
      <c r="BY26" s="137">
        <v>16.335400000000007</v>
      </c>
      <c r="BZ26" s="137">
        <v>16.27679999999998</v>
      </c>
      <c r="CA26" s="137">
        <v>16.330900000000014</v>
      </c>
      <c r="CB26" s="137">
        <v>16.314499999999981</v>
      </c>
      <c r="CC26" s="137">
        <v>16.177499999999981</v>
      </c>
      <c r="CD26" s="137">
        <v>16.030300000000011</v>
      </c>
      <c r="CE26" s="137">
        <v>15.898900000000012</v>
      </c>
      <c r="CF26" s="137">
        <v>15.787900000000008</v>
      </c>
      <c r="CG26" s="137">
        <v>15.739700000000013</v>
      </c>
      <c r="CH26" s="137">
        <v>13.364199999999997</v>
      </c>
      <c r="CI26" s="137">
        <v>13.350899999999996</v>
      </c>
      <c r="CJ26" s="137">
        <v>13.332999999999998</v>
      </c>
      <c r="CK26" s="137">
        <v>13.319299999999998</v>
      </c>
      <c r="CL26" s="137">
        <v>13.402500000000003</v>
      </c>
      <c r="CM26" s="137">
        <v>13.543900000000008</v>
      </c>
      <c r="CN26" s="137">
        <v>13.513900000000007</v>
      </c>
      <c r="CO26" s="137">
        <v>13.58120000000001</v>
      </c>
      <c r="CP26" s="137">
        <v>13.639400000000023</v>
      </c>
      <c r="CQ26" s="137">
        <v>13.763700000000028</v>
      </c>
      <c r="CR26" s="137">
        <v>13.694700000000026</v>
      </c>
      <c r="CS26" s="137">
        <v>13.646600000000007</v>
      </c>
      <c r="CT26" s="137">
        <v>13.784199999999998</v>
      </c>
      <c r="CU26" s="137">
        <v>14.013299999999987</v>
      </c>
      <c r="CV26" s="137">
        <v>14.18249999999999</v>
      </c>
      <c r="CW26" s="137">
        <v>14.211800000000011</v>
      </c>
      <c r="CX26" s="137">
        <v>14.233099999999993</v>
      </c>
      <c r="CY26" s="137">
        <v>14.274500000000003</v>
      </c>
      <c r="CZ26" s="137">
        <v>14.522899999999993</v>
      </c>
      <c r="DA26" s="137">
        <v>14.695799999999991</v>
      </c>
      <c r="DB26" s="137">
        <v>14.700000000000003</v>
      </c>
      <c r="DC26" s="137">
        <v>14.766099999999994</v>
      </c>
      <c r="DD26" s="137">
        <v>14.8934</v>
      </c>
      <c r="DE26" s="137">
        <v>15.116400000000027</v>
      </c>
      <c r="DF26" s="137">
        <v>15.377700000000004</v>
      </c>
      <c r="DG26" s="137">
        <v>15.432199999999995</v>
      </c>
      <c r="DH26" s="137">
        <v>15.289600000000007</v>
      </c>
      <c r="DI26" s="137">
        <v>15.115399999999994</v>
      </c>
      <c r="DJ26" s="137">
        <v>15.146400000000014</v>
      </c>
      <c r="DK26" s="137">
        <v>15.200200000000024</v>
      </c>
      <c r="DL26" s="137">
        <v>15.1678</v>
      </c>
      <c r="DM26" s="137">
        <v>15.201299999999975</v>
      </c>
      <c r="DN26" s="137">
        <v>15.100200000000001</v>
      </c>
      <c r="DO26" s="137">
        <v>15.093400000000003</v>
      </c>
      <c r="DP26" s="137">
        <v>15.025399999999976</v>
      </c>
      <c r="DQ26" s="137">
        <v>15.023299999999992</v>
      </c>
      <c r="DR26" s="137">
        <v>15.087300000000013</v>
      </c>
      <c r="DS26" s="137">
        <v>14.998099999999994</v>
      </c>
      <c r="DT26" s="137">
        <v>14.918899999999994</v>
      </c>
      <c r="DU26" s="137">
        <v>14.821499999999986</v>
      </c>
      <c r="DV26" s="137">
        <v>14.746900000000011</v>
      </c>
      <c r="DW26" s="137">
        <v>14.745699999999999</v>
      </c>
      <c r="DX26" s="137">
        <v>14.667400000000015</v>
      </c>
      <c r="DY26" s="137">
        <v>14.742800000000003</v>
      </c>
      <c r="DZ26" s="137">
        <v>14.799499999999966</v>
      </c>
      <c r="EA26" s="137">
        <v>15.020699999999991</v>
      </c>
      <c r="EB26" s="137">
        <v>15.221900000000005</v>
      </c>
      <c r="EC26" s="137">
        <v>15.149699999999996</v>
      </c>
      <c r="ED26" s="137">
        <v>14.805700000000002</v>
      </c>
      <c r="EE26" s="137">
        <v>14.691199999999995</v>
      </c>
      <c r="EF26" s="137">
        <v>14.597499999999997</v>
      </c>
      <c r="EG26" s="137">
        <v>14.738599999999963</v>
      </c>
      <c r="EH26" s="137">
        <v>14.979499999999973</v>
      </c>
      <c r="EI26" s="137">
        <v>15.262900000000002</v>
      </c>
      <c r="EJ26" s="137">
        <v>15.323800000000006</v>
      </c>
      <c r="EK26" s="137">
        <v>15.386600000000001</v>
      </c>
      <c r="EL26" s="137">
        <v>15.24499999999999</v>
      </c>
      <c r="EM26" s="137">
        <v>15.227500000000006</v>
      </c>
      <c r="EN26" s="137">
        <v>15.185400000000001</v>
      </c>
      <c r="EO26" s="137">
        <v>15.183999999999969</v>
      </c>
      <c r="EP26" s="137">
        <v>15.067199999999985</v>
      </c>
      <c r="EQ26" s="137">
        <v>14.900500000000008</v>
      </c>
      <c r="ER26" s="137">
        <v>14.957299999999989</v>
      </c>
      <c r="ES26" s="137">
        <v>14.981699999999989</v>
      </c>
      <c r="ET26" s="137">
        <v>14.974099999999993</v>
      </c>
      <c r="EU26" s="137">
        <v>15.080800000000011</v>
      </c>
      <c r="EV26" s="135">
        <f>'12peso'!H28</f>
        <v>15.152699999999982</v>
      </c>
      <c r="EW26" s="135">
        <f>'12peso'!I28</f>
        <v>15.173100000000005</v>
      </c>
      <c r="EX26" s="135">
        <f>'12peso'!J28</f>
        <v>15.101699999999994</v>
      </c>
      <c r="EY26" s="135">
        <f>'12peso'!K28</f>
        <v>15.097999999999999</v>
      </c>
      <c r="EZ26" s="135">
        <f>'12peso'!L28</f>
        <v>15.095799999999997</v>
      </c>
      <c r="FA26" s="135">
        <f>'12peso'!M28</f>
        <v>15.163000000000011</v>
      </c>
      <c r="FB26" s="135">
        <f>'12peso'!N28</f>
        <v>15.252899999999983</v>
      </c>
      <c r="FC26" s="135">
        <f>'12peso'!O28</f>
        <v>15.306700000000006</v>
      </c>
      <c r="FD26" s="135">
        <f>'12peso'!P28</f>
        <v>15.378399999999999</v>
      </c>
      <c r="FE26" s="135">
        <f>'12peso'!Q28</f>
        <v>15.550299999999993</v>
      </c>
      <c r="FF26" s="135">
        <f>'12peso'!R28</f>
        <v>15.694299999999998</v>
      </c>
      <c r="FG26" s="135">
        <f>'12peso'!S28</f>
        <v>15.678699999999978</v>
      </c>
      <c r="FH26" s="135">
        <f>'12peso'!T28</f>
        <v>15.735199999999992</v>
      </c>
      <c r="FI26" s="135">
        <f>'12peso'!U28</f>
        <v>15.987500000000011</v>
      </c>
      <c r="FJ26" s="135">
        <f>'12peso'!V28</f>
        <v>16.150300000000016</v>
      </c>
      <c r="FK26" s="135">
        <f>'12peso'!W28</f>
        <v>16.290200000000013</v>
      </c>
      <c r="FL26" s="135">
        <f>'12peso'!X28</f>
        <v>16.376999999999995</v>
      </c>
      <c r="FM26" s="135">
        <f>'12peso'!Y28</f>
        <v>16.328400000000016</v>
      </c>
      <c r="FN26" s="135">
        <f>'12peso'!Z28</f>
        <v>16.231000000000009</v>
      </c>
      <c r="FO26" s="135">
        <f>'12peso'!AA28</f>
        <v>16.107800000000012</v>
      </c>
      <c r="FP26" s="135">
        <f>'12peso'!AB28</f>
        <v>16.014299999999992</v>
      </c>
      <c r="FQ26" s="135">
        <f>'12peso'!AC28</f>
        <v>15.954600000000013</v>
      </c>
      <c r="FR26" s="135">
        <f>'12peso'!AD28</f>
        <v>16.036299999999983</v>
      </c>
      <c r="FS26" s="135">
        <f>'12peso'!AE28</f>
        <v>16.013999999999982</v>
      </c>
      <c r="FT26" s="135">
        <f>'12peso'!AF28</f>
        <v>16.040500000000009</v>
      </c>
      <c r="FU26" s="135">
        <f>'12peso'!AG28</f>
        <v>16.095199999999977</v>
      </c>
      <c r="FV26" s="135">
        <f>'12peso'!AH28</f>
        <v>16.023899999999969</v>
      </c>
      <c r="FW26" s="135">
        <f>'12peso'!AI28</f>
        <v>16.270200000000003</v>
      </c>
      <c r="FX26" s="135">
        <f>'12peso'!AJ28</f>
        <v>16.404499999999985</v>
      </c>
      <c r="FY26" s="135">
        <f>'12peso'!AK28</f>
        <v>16.38979999999998</v>
      </c>
      <c r="FZ26" s="135">
        <f>'12peso'!AL28</f>
        <v>16.225999999999971</v>
      </c>
      <c r="GA26" s="135">
        <f>'12peso'!AM28</f>
        <v>16.143799999999999</v>
      </c>
      <c r="GB26" s="135">
        <f>'12peso'!AN28</f>
        <v>16.002299999999991</v>
      </c>
    </row>
    <row r="27" spans="1:184" ht="12.95" x14ac:dyDescent="0.3">
      <c r="A27" s="4" t="s">
        <v>321</v>
      </c>
      <c r="B27" s="9" t="s">
        <v>331</v>
      </c>
      <c r="C27" s="137">
        <v>25.686799999999995</v>
      </c>
      <c r="D27" s="137">
        <v>25.566800000000004</v>
      </c>
      <c r="E27" s="137">
        <v>25.620600000000003</v>
      </c>
      <c r="F27" s="137">
        <v>25.975600000000004</v>
      </c>
      <c r="G27" s="137">
        <v>26.0871</v>
      </c>
      <c r="H27" s="137">
        <v>26.026399999999992</v>
      </c>
      <c r="I27" s="137">
        <v>25.97239999999999</v>
      </c>
      <c r="J27" s="137">
        <v>26.072099999999992</v>
      </c>
      <c r="K27" s="137">
        <v>26.076199999999996</v>
      </c>
      <c r="L27" s="137">
        <v>26.110600000000002</v>
      </c>
      <c r="M27" s="137">
        <v>26.216099999999987</v>
      </c>
      <c r="N27" s="137">
        <v>26.234500000000001</v>
      </c>
      <c r="O27" s="137">
        <v>26.050899999999995</v>
      </c>
      <c r="P27" s="137">
        <v>26.006699999999999</v>
      </c>
      <c r="Q27" s="137">
        <v>26.055799999999998</v>
      </c>
      <c r="R27" s="137">
        <v>26.095500000000005</v>
      </c>
      <c r="S27" s="137">
        <v>26.091499999999996</v>
      </c>
      <c r="T27" s="137">
        <v>26.040500000000012</v>
      </c>
      <c r="U27" s="137">
        <v>25.995900000000002</v>
      </c>
      <c r="V27" s="137">
        <v>25.922399999999989</v>
      </c>
      <c r="W27" s="137">
        <v>25.858999999999995</v>
      </c>
      <c r="X27" s="137">
        <v>25.73</v>
      </c>
      <c r="Y27" s="137">
        <v>25.71690000000001</v>
      </c>
      <c r="Z27" s="137">
        <v>25.6995</v>
      </c>
      <c r="AA27" s="137">
        <v>25.47000000000001</v>
      </c>
      <c r="AB27" s="137">
        <v>25.441200000000013</v>
      </c>
      <c r="AC27" s="137">
        <v>25.402299999999997</v>
      </c>
      <c r="AD27" s="137">
        <v>25.398799999999994</v>
      </c>
      <c r="AE27" s="137">
        <v>25.460800000000003</v>
      </c>
      <c r="AF27" s="137">
        <v>25.552300000000006</v>
      </c>
      <c r="AG27" s="137">
        <v>25.591000000000008</v>
      </c>
      <c r="AH27" s="137">
        <v>25.565599999999996</v>
      </c>
      <c r="AI27" s="137">
        <v>25.498899999999995</v>
      </c>
      <c r="AJ27" s="137">
        <v>25.452100000000009</v>
      </c>
      <c r="AK27" s="137">
        <v>25.571299999999994</v>
      </c>
      <c r="AL27" s="137">
        <v>25.516200000000008</v>
      </c>
      <c r="AM27" s="137">
        <v>25.234099999999998</v>
      </c>
      <c r="AN27" s="137">
        <v>25.121100000000002</v>
      </c>
      <c r="AO27" s="137">
        <v>25.204699999999999</v>
      </c>
      <c r="AP27" s="137">
        <v>25.290999999999993</v>
      </c>
      <c r="AQ27" s="137">
        <v>25.178599999999992</v>
      </c>
      <c r="AR27" s="137">
        <v>25.093800000000023</v>
      </c>
      <c r="AS27" s="137">
        <v>25.002799999999993</v>
      </c>
      <c r="AT27" s="137">
        <v>24.927700000000005</v>
      </c>
      <c r="AU27" s="137">
        <v>24.900899999999996</v>
      </c>
      <c r="AV27" s="137">
        <v>24.855799999999988</v>
      </c>
      <c r="AW27" s="137">
        <v>24.81079999999999</v>
      </c>
      <c r="AX27" s="137">
        <v>24.834800000000005</v>
      </c>
      <c r="AY27" s="137">
        <v>24.718300000000006</v>
      </c>
      <c r="AZ27" s="137">
        <v>24.659700000000004</v>
      </c>
      <c r="BA27" s="137">
        <v>24.579100000000007</v>
      </c>
      <c r="BB27" s="137">
        <v>24.532099999999989</v>
      </c>
      <c r="BC27" s="137">
        <v>24.5273</v>
      </c>
      <c r="BD27" s="137">
        <v>24.596399999999999</v>
      </c>
      <c r="BE27" s="137">
        <v>24.585100000000004</v>
      </c>
      <c r="BF27" s="137">
        <v>24.537700000000008</v>
      </c>
      <c r="BG27" s="137">
        <v>24.573799999999995</v>
      </c>
      <c r="BH27" s="137">
        <v>24.626000000000012</v>
      </c>
      <c r="BI27" s="137">
        <v>24.711700000000004</v>
      </c>
      <c r="BJ27" s="137">
        <v>24.812000000000005</v>
      </c>
      <c r="BK27" s="137">
        <v>24.717099999999995</v>
      </c>
      <c r="BL27" s="137">
        <v>24.749999999999993</v>
      </c>
      <c r="BM27" s="137">
        <v>24.837499999999995</v>
      </c>
      <c r="BN27" s="137">
        <v>24.962400000000006</v>
      </c>
      <c r="BO27" s="137">
        <v>25.10479999999999</v>
      </c>
      <c r="BP27" s="137">
        <v>25.093700000000013</v>
      </c>
      <c r="BQ27" s="137">
        <v>25.086000000000002</v>
      </c>
      <c r="BR27" s="137">
        <v>24.99809999999999</v>
      </c>
      <c r="BS27" s="137">
        <v>24.924600000000002</v>
      </c>
      <c r="BT27" s="137">
        <v>24.860699999999991</v>
      </c>
      <c r="BU27" s="137">
        <v>24.825900000000011</v>
      </c>
      <c r="BV27" s="137">
        <v>24.82729999999999</v>
      </c>
      <c r="BW27" s="137">
        <v>24.829599999999999</v>
      </c>
      <c r="BX27" s="137">
        <v>24.833499999999994</v>
      </c>
      <c r="BY27" s="137">
        <v>24.790700000000001</v>
      </c>
      <c r="BZ27" s="137">
        <v>24.7803</v>
      </c>
      <c r="CA27" s="137">
        <v>24.693399999999993</v>
      </c>
      <c r="CB27" s="137">
        <v>24.7514</v>
      </c>
      <c r="CC27" s="137">
        <v>24.838700000000003</v>
      </c>
      <c r="CD27" s="137">
        <v>24.758499999999998</v>
      </c>
      <c r="CE27" s="137">
        <v>24.824999999999992</v>
      </c>
      <c r="CF27" s="137">
        <v>24.795899999999996</v>
      </c>
      <c r="CG27" s="137">
        <v>24.656699999999983</v>
      </c>
      <c r="CH27" s="137">
        <v>25.523900000000001</v>
      </c>
      <c r="CI27" s="137">
        <v>25.463100000000004</v>
      </c>
      <c r="CJ27" s="137">
        <v>25.417300000000004</v>
      </c>
      <c r="CK27" s="137">
        <v>25.400399999999998</v>
      </c>
      <c r="CL27" s="137">
        <v>25.3354</v>
      </c>
      <c r="CM27" s="137">
        <v>25.311100000000007</v>
      </c>
      <c r="CN27" s="137">
        <v>25.284999999999989</v>
      </c>
      <c r="CO27" s="137">
        <v>25.248099999999997</v>
      </c>
      <c r="CP27" s="137">
        <v>25.062999999999988</v>
      </c>
      <c r="CQ27" s="137">
        <v>24.9864</v>
      </c>
      <c r="CR27" s="137">
        <v>25.002999999999986</v>
      </c>
      <c r="CS27" s="137">
        <v>25.01499999999999</v>
      </c>
      <c r="CT27" s="137">
        <v>24.960199999999993</v>
      </c>
      <c r="CU27" s="137">
        <v>24.874799999999997</v>
      </c>
      <c r="CV27" s="137">
        <v>24.788300000000007</v>
      </c>
      <c r="CW27" s="137">
        <v>24.794099999999993</v>
      </c>
      <c r="CX27" s="137">
        <v>24.814</v>
      </c>
      <c r="CY27" s="137">
        <v>24.774300000000007</v>
      </c>
      <c r="CZ27" s="137">
        <v>24.722700000000003</v>
      </c>
      <c r="DA27" s="137">
        <v>24.6435</v>
      </c>
      <c r="DB27" s="137">
        <v>24.511600000000008</v>
      </c>
      <c r="DC27" s="137">
        <v>24.463799999999999</v>
      </c>
      <c r="DD27" s="137">
        <v>24.472800000000007</v>
      </c>
      <c r="DE27" s="137">
        <v>24.426999999999996</v>
      </c>
      <c r="DF27" s="137">
        <v>24.353900000000003</v>
      </c>
      <c r="DG27" s="137">
        <v>24.255200000000002</v>
      </c>
      <c r="DH27" s="137">
        <v>24.279399999999999</v>
      </c>
      <c r="DI27" s="137">
        <v>24.358099999999997</v>
      </c>
      <c r="DJ27" s="137">
        <v>24.372299999999989</v>
      </c>
      <c r="DK27" s="137">
        <v>24.343699999999991</v>
      </c>
      <c r="DL27" s="137">
        <v>24.298899999999993</v>
      </c>
      <c r="DM27" s="137">
        <v>24.121000000000013</v>
      </c>
      <c r="DN27" s="137">
        <v>23.958999999999993</v>
      </c>
      <c r="DO27" s="137">
        <v>23.990500000000004</v>
      </c>
      <c r="DP27" s="137">
        <v>24.010800000000007</v>
      </c>
      <c r="DQ27" s="137">
        <v>24.041600000000003</v>
      </c>
      <c r="DR27" s="137">
        <v>24.000299999999992</v>
      </c>
      <c r="DS27" s="137">
        <v>23.960400000000011</v>
      </c>
      <c r="DT27" s="137">
        <v>23.913700000000013</v>
      </c>
      <c r="DU27" s="137">
        <v>23.931600000000003</v>
      </c>
      <c r="DV27" s="137">
        <v>23.990099999999998</v>
      </c>
      <c r="DW27" s="137">
        <v>23.984199999999998</v>
      </c>
      <c r="DX27" s="137">
        <v>23.9831</v>
      </c>
      <c r="DY27" s="137">
        <v>23.905799999999999</v>
      </c>
      <c r="DZ27" s="137">
        <v>23.727100000000011</v>
      </c>
      <c r="EA27" s="137">
        <v>23.648000000000003</v>
      </c>
      <c r="EB27" s="137">
        <v>23.592199999999991</v>
      </c>
      <c r="EC27" s="137">
        <v>23.610399999999995</v>
      </c>
      <c r="ED27" s="137">
        <v>23.705999999999996</v>
      </c>
      <c r="EE27" s="137">
        <v>23.686600000000006</v>
      </c>
      <c r="EF27" s="137">
        <v>23.671899999999997</v>
      </c>
      <c r="EG27" s="137">
        <v>23.619100000000014</v>
      </c>
      <c r="EH27" s="137">
        <v>23.555600000000002</v>
      </c>
      <c r="EI27" s="137">
        <v>23.472199999999997</v>
      </c>
      <c r="EJ27" s="137">
        <v>23.430500000000013</v>
      </c>
      <c r="EK27" s="137">
        <v>23.315699999999989</v>
      </c>
      <c r="EL27" s="137">
        <v>23.1877</v>
      </c>
      <c r="EM27" s="137">
        <v>23.106600000000007</v>
      </c>
      <c r="EN27" s="137">
        <v>23.060700000000004</v>
      </c>
      <c r="EO27" s="137">
        <v>22.975300000000011</v>
      </c>
      <c r="EP27" s="137">
        <v>23.038600000000002</v>
      </c>
      <c r="EQ27" s="137">
        <v>23.05289999999999</v>
      </c>
      <c r="ER27" s="137">
        <v>23.034000000000006</v>
      </c>
      <c r="ES27" s="137">
        <v>22.988399999999992</v>
      </c>
      <c r="ET27" s="137">
        <v>22.953199999999995</v>
      </c>
      <c r="EU27" s="137">
        <v>22.875899999999998</v>
      </c>
      <c r="EV27" s="135">
        <f>'12peso'!H29</f>
        <v>26.738000000000007</v>
      </c>
      <c r="EW27" s="135">
        <f>'12peso'!I29</f>
        <v>26.586999999999996</v>
      </c>
      <c r="EX27" s="135">
        <f>'12peso'!J29</f>
        <v>26.437999999999992</v>
      </c>
      <c r="EY27" s="135">
        <f>'12peso'!K29</f>
        <v>26.332399999999996</v>
      </c>
      <c r="EZ27" s="135">
        <f>'12peso'!L29</f>
        <v>26.333099999999998</v>
      </c>
      <c r="FA27" s="135">
        <f>'12peso'!M29</f>
        <v>26.316500000000001</v>
      </c>
      <c r="FB27" s="135">
        <f>'12peso'!N29</f>
        <v>26.062100000000008</v>
      </c>
      <c r="FC27" s="135">
        <f>'12peso'!O29</f>
        <v>25.946799999999996</v>
      </c>
      <c r="FD27" s="135">
        <f>'12peso'!P29</f>
        <v>25.910300000000007</v>
      </c>
      <c r="FE27" s="135">
        <f>'12peso'!Q29</f>
        <v>25.823700000000002</v>
      </c>
      <c r="FF27" s="135">
        <f>'12peso'!R29</f>
        <v>25.786300000000004</v>
      </c>
      <c r="FG27" s="135">
        <f>'12peso'!S29</f>
        <v>25.733900000000016</v>
      </c>
      <c r="FH27" s="135">
        <f>'12peso'!T29</f>
        <v>25.727399999999999</v>
      </c>
      <c r="FI27" s="135">
        <f>'12peso'!U29</f>
        <v>25.711399999999998</v>
      </c>
      <c r="FJ27" s="135">
        <f>'12peso'!V29</f>
        <v>25.705399999999997</v>
      </c>
      <c r="FK27" s="135">
        <f>'12peso'!W29</f>
        <v>25.686700000000002</v>
      </c>
      <c r="FL27" s="135">
        <f>'12peso'!X29</f>
        <v>25.633699999999994</v>
      </c>
      <c r="FM27" s="135">
        <f>'12peso'!Y29</f>
        <v>25.632099999999991</v>
      </c>
      <c r="FN27" s="135">
        <f>'12peso'!Z29</f>
        <v>25.576599999999996</v>
      </c>
      <c r="FO27" s="135">
        <f>'12peso'!AA29</f>
        <v>25.5563</v>
      </c>
      <c r="FP27" s="135">
        <f>'12peso'!AB29</f>
        <v>25.557300000000001</v>
      </c>
      <c r="FQ27" s="135">
        <f>'12peso'!AC29</f>
        <v>25.566200000000006</v>
      </c>
      <c r="FR27" s="135">
        <f>'12peso'!AD29</f>
        <v>25.602400000000006</v>
      </c>
      <c r="FS27" s="135">
        <f>'12peso'!AE29</f>
        <v>25.601700000000012</v>
      </c>
      <c r="FT27" s="135">
        <f>'12peso'!AF29</f>
        <v>25.625699999999991</v>
      </c>
      <c r="FU27" s="135">
        <f>'12peso'!AG29</f>
        <v>25.640200000000007</v>
      </c>
      <c r="FV27" s="135">
        <f>'12peso'!AH29</f>
        <v>25.5931</v>
      </c>
      <c r="FW27" s="135">
        <f>'12peso'!AI29</f>
        <v>25.510000000000005</v>
      </c>
      <c r="FX27" s="135">
        <f>'12peso'!AJ29</f>
        <v>25.427500000000006</v>
      </c>
      <c r="FY27" s="135">
        <f>'12peso'!AK29</f>
        <v>25.459800000000008</v>
      </c>
      <c r="FZ27" s="135">
        <f>'12peso'!AL29</f>
        <v>25.415100000000006</v>
      </c>
      <c r="GA27" s="135">
        <f>'12peso'!AM29</f>
        <v>25.439699999999995</v>
      </c>
      <c r="GB27" s="135">
        <f>'12peso'!AN29</f>
        <v>25.403699999999997</v>
      </c>
    </row>
    <row r="28" spans="1:184" x14ac:dyDescent="0.2">
      <c r="A28" s="4" t="s">
        <v>128</v>
      </c>
      <c r="B28" s="9" t="s">
        <v>322</v>
      </c>
      <c r="C28" s="137">
        <v>29.779600000000009</v>
      </c>
      <c r="D28" s="137">
        <v>29.637700000000002</v>
      </c>
      <c r="E28" s="137">
        <v>29.522299999999987</v>
      </c>
      <c r="F28" s="137">
        <v>29.173499999999994</v>
      </c>
      <c r="G28" s="137">
        <v>28.954799999999995</v>
      </c>
      <c r="H28" s="137">
        <v>28.914500000000004</v>
      </c>
      <c r="I28" s="137">
        <v>28.917100000000001</v>
      </c>
      <c r="J28" s="137">
        <v>29.001700000000003</v>
      </c>
      <c r="K28" s="137">
        <v>28.9</v>
      </c>
      <c r="L28" s="137">
        <v>29.12700000000001</v>
      </c>
      <c r="M28" s="137">
        <v>29.135399999999994</v>
      </c>
      <c r="N28" s="137">
        <v>29.096600000000006</v>
      </c>
      <c r="O28" s="137">
        <v>28.664299999999997</v>
      </c>
      <c r="P28" s="137">
        <v>28.390399999999996</v>
      </c>
      <c r="Q28" s="137">
        <v>28.377400000000002</v>
      </c>
      <c r="R28" s="137">
        <v>28.381399999999996</v>
      </c>
      <c r="S28" s="137">
        <v>28.331099999999989</v>
      </c>
      <c r="T28" s="137">
        <v>28.216299999999993</v>
      </c>
      <c r="U28" s="137">
        <v>28.179500000000001</v>
      </c>
      <c r="V28" s="137">
        <v>28.246399999999998</v>
      </c>
      <c r="W28" s="137">
        <v>28.188799999999986</v>
      </c>
      <c r="X28" s="137">
        <v>28.187299999999993</v>
      </c>
      <c r="Y28" s="137">
        <v>28.200499999999995</v>
      </c>
      <c r="Z28" s="137">
        <v>28.206599999999998</v>
      </c>
      <c r="AA28" s="137">
        <v>28.074699999999996</v>
      </c>
      <c r="AB28" s="137">
        <v>28.059499999999993</v>
      </c>
      <c r="AC28" s="137">
        <v>28.088300000000007</v>
      </c>
      <c r="AD28" s="137">
        <v>27.989599999999992</v>
      </c>
      <c r="AE28" s="137">
        <v>27.880600000000005</v>
      </c>
      <c r="AF28" s="137">
        <v>27.790299999999998</v>
      </c>
      <c r="AG28" s="137">
        <v>27.741699999999998</v>
      </c>
      <c r="AH28" s="137">
        <v>27.964900000000004</v>
      </c>
      <c r="AI28" s="137">
        <v>27.888499999999993</v>
      </c>
      <c r="AJ28" s="137">
        <v>27.782900000000005</v>
      </c>
      <c r="AK28" s="137">
        <v>27.849099999999993</v>
      </c>
      <c r="AL28" s="137">
        <v>27.798300000000001</v>
      </c>
      <c r="AM28" s="137">
        <v>27.6541</v>
      </c>
      <c r="AN28" s="137">
        <v>27.633900000000001</v>
      </c>
      <c r="AO28" s="137">
        <v>27.562800000000003</v>
      </c>
      <c r="AP28" s="137">
        <v>27.3644</v>
      </c>
      <c r="AQ28" s="137">
        <v>26.857200000000006</v>
      </c>
      <c r="AR28" s="137">
        <v>26.591100000000008</v>
      </c>
      <c r="AS28" s="137">
        <v>26.259099999999993</v>
      </c>
      <c r="AT28" s="137">
        <v>26.199399999999994</v>
      </c>
      <c r="AU28" s="137">
        <v>26.086199999999991</v>
      </c>
      <c r="AV28" s="137">
        <v>25.964300000000005</v>
      </c>
      <c r="AW28" s="137">
        <v>25.948800000000002</v>
      </c>
      <c r="AX28" s="137">
        <v>26.156600000000005</v>
      </c>
      <c r="AY28" s="137">
        <v>26.255500000000008</v>
      </c>
      <c r="AZ28" s="137">
        <v>26.328299999999999</v>
      </c>
      <c r="BA28" s="137">
        <v>26.211699999999993</v>
      </c>
      <c r="BB28" s="137">
        <v>26.236499999999999</v>
      </c>
      <c r="BC28" s="137">
        <v>26.253900000000002</v>
      </c>
      <c r="BD28" s="137">
        <v>26.256499999999996</v>
      </c>
      <c r="BE28" s="137">
        <v>26.226599999999998</v>
      </c>
      <c r="BF28" s="137">
        <v>26.477200000000003</v>
      </c>
      <c r="BG28" s="137">
        <v>26.512300000000003</v>
      </c>
      <c r="BH28" s="137">
        <v>26.493400000000005</v>
      </c>
      <c r="BI28" s="137">
        <v>26.433899999999998</v>
      </c>
      <c r="BJ28" s="137">
        <v>26.33679999999999</v>
      </c>
      <c r="BK28" s="137">
        <v>26.229599999999998</v>
      </c>
      <c r="BL28" s="137">
        <v>26.236899999999984</v>
      </c>
      <c r="BM28" s="137">
        <v>26.215599999999998</v>
      </c>
      <c r="BN28" s="137">
        <v>26.242699999999992</v>
      </c>
      <c r="BO28" s="137">
        <v>26.180800000000005</v>
      </c>
      <c r="BP28" s="137">
        <v>26.124699999999997</v>
      </c>
      <c r="BQ28" s="137">
        <v>26.107899999999997</v>
      </c>
      <c r="BR28" s="137">
        <v>26.373399999999993</v>
      </c>
      <c r="BS28" s="137">
        <v>26.33240000000001</v>
      </c>
      <c r="BT28" s="137">
        <v>26.211599999999997</v>
      </c>
      <c r="BU28" s="137">
        <v>26.172099999999997</v>
      </c>
      <c r="BV28" s="137">
        <v>26.31089999999999</v>
      </c>
      <c r="BW28" s="137">
        <v>26.403700000000008</v>
      </c>
      <c r="BX28" s="137">
        <v>26.494599999999995</v>
      </c>
      <c r="BY28" s="137">
        <v>26.538499999999988</v>
      </c>
      <c r="BZ28" s="137">
        <v>26.520700000000005</v>
      </c>
      <c r="CA28" s="137">
        <v>26.542199999999987</v>
      </c>
      <c r="CB28" s="137">
        <v>26.512200000000004</v>
      </c>
      <c r="CC28" s="137">
        <v>26.554900000000007</v>
      </c>
      <c r="CD28" s="137">
        <v>26.768899999999995</v>
      </c>
      <c r="CE28" s="137">
        <v>26.726899999999993</v>
      </c>
      <c r="CF28" s="137">
        <v>26.7577</v>
      </c>
      <c r="CG28" s="137">
        <v>26.823899999999998</v>
      </c>
      <c r="CH28" s="137">
        <v>31.785300000000007</v>
      </c>
      <c r="CI28" s="137">
        <v>31.818500000000011</v>
      </c>
      <c r="CJ28" s="137">
        <v>31.910500000000006</v>
      </c>
      <c r="CK28" s="137">
        <v>31.941299999999998</v>
      </c>
      <c r="CL28" s="137">
        <v>31.985099999999999</v>
      </c>
      <c r="CM28" s="137">
        <v>31.96149999999999</v>
      </c>
      <c r="CN28" s="137">
        <v>31.899899999999995</v>
      </c>
      <c r="CO28" s="137">
        <v>31.926199999999987</v>
      </c>
      <c r="CP28" s="137">
        <v>32.151899999999983</v>
      </c>
      <c r="CQ28" s="137">
        <v>32.150999999999989</v>
      </c>
      <c r="CR28" s="137">
        <v>32.167000000000002</v>
      </c>
      <c r="CS28" s="137">
        <v>32.184600000000003</v>
      </c>
      <c r="CT28" s="137">
        <v>32.199500000000008</v>
      </c>
      <c r="CU28" s="137">
        <v>32.195800000000013</v>
      </c>
      <c r="CV28" s="137">
        <v>32.219299999999997</v>
      </c>
      <c r="CW28" s="137">
        <v>32.248399999999997</v>
      </c>
      <c r="CX28" s="137">
        <v>32.279500000000006</v>
      </c>
      <c r="CY28" s="137">
        <v>32.306499999999993</v>
      </c>
      <c r="CZ28" s="137">
        <v>32.265799999999999</v>
      </c>
      <c r="DA28" s="137">
        <v>32.266900000000007</v>
      </c>
      <c r="DB28" s="137">
        <v>32.504299999999994</v>
      </c>
      <c r="DC28" s="137">
        <v>32.481500000000011</v>
      </c>
      <c r="DD28" s="137">
        <v>32.454499999999989</v>
      </c>
      <c r="DE28" s="137">
        <v>32.427599999999984</v>
      </c>
      <c r="DF28" s="137">
        <v>32.399900000000002</v>
      </c>
      <c r="DG28" s="137">
        <v>32.412700000000001</v>
      </c>
      <c r="DH28" s="137">
        <v>32.472200000000001</v>
      </c>
      <c r="DI28" s="137">
        <v>32.577300000000001</v>
      </c>
      <c r="DJ28" s="137">
        <v>32.5914</v>
      </c>
      <c r="DK28" s="137">
        <v>32.618199999999995</v>
      </c>
      <c r="DL28" s="137">
        <v>32.696999999999996</v>
      </c>
      <c r="DM28" s="137">
        <v>32.762100000000004</v>
      </c>
      <c r="DN28" s="137">
        <v>33.105200000000011</v>
      </c>
      <c r="DO28" s="137">
        <v>33.097899999999996</v>
      </c>
      <c r="DP28" s="137">
        <v>33.126000000000012</v>
      </c>
      <c r="DQ28" s="137">
        <v>33.138500000000001</v>
      </c>
      <c r="DR28" s="137">
        <v>33.155699999999996</v>
      </c>
      <c r="DS28" s="137">
        <v>33.160000000000004</v>
      </c>
      <c r="DT28" s="137">
        <v>33.247099999999996</v>
      </c>
      <c r="DU28" s="137">
        <v>33.292400000000001</v>
      </c>
      <c r="DV28" s="137">
        <v>33.259799999999991</v>
      </c>
      <c r="DW28" s="137">
        <v>33.304399999999994</v>
      </c>
      <c r="DX28" s="137">
        <v>33.456799999999987</v>
      </c>
      <c r="DY28" s="137">
        <v>33.40829999999999</v>
      </c>
      <c r="DZ28" s="137">
        <v>33.598200000000013</v>
      </c>
      <c r="EA28" s="137">
        <v>33.627800000000001</v>
      </c>
      <c r="EB28" s="137">
        <v>33.585800000000006</v>
      </c>
      <c r="EC28" s="137">
        <v>33.663000000000011</v>
      </c>
      <c r="ED28" s="137">
        <v>33.884800000000006</v>
      </c>
      <c r="EE28" s="137">
        <v>33.982399999999998</v>
      </c>
      <c r="EF28" s="137">
        <v>34.067400000000006</v>
      </c>
      <c r="EG28" s="137">
        <v>34.071700000000007</v>
      </c>
      <c r="EH28" s="137">
        <v>34.03270000000002</v>
      </c>
      <c r="EI28" s="137">
        <v>33.967300000000002</v>
      </c>
      <c r="EJ28" s="137">
        <v>34.071499999999986</v>
      </c>
      <c r="EK28" s="137">
        <v>34.101600000000005</v>
      </c>
      <c r="EL28" s="137">
        <v>34.431100000000001</v>
      </c>
      <c r="EM28" s="137">
        <v>34.546299999999995</v>
      </c>
      <c r="EN28" s="137">
        <v>34.4343</v>
      </c>
      <c r="EO28" s="137">
        <v>34.458600000000018</v>
      </c>
      <c r="EP28" s="137">
        <v>34.630600000000001</v>
      </c>
      <c r="EQ28" s="137">
        <v>34.757300000000001</v>
      </c>
      <c r="ER28" s="137">
        <v>34.788999999999994</v>
      </c>
      <c r="ES28" s="137">
        <v>34.864100000000008</v>
      </c>
      <c r="ET28" s="137">
        <v>34.963000000000001</v>
      </c>
      <c r="EU28" s="137">
        <v>35.037399999999991</v>
      </c>
      <c r="EV28" s="135">
        <f>'12peso'!H30</f>
        <v>33.716600000000007</v>
      </c>
      <c r="EW28" s="135">
        <f>'12peso'!I30</f>
        <v>33.874499999999998</v>
      </c>
      <c r="EX28" s="135">
        <f>'12peso'!J30</f>
        <v>34.143400000000007</v>
      </c>
      <c r="EY28" s="135">
        <f>'12peso'!K30</f>
        <v>34.255200000000002</v>
      </c>
      <c r="EZ28" s="135">
        <f>'12peso'!L30</f>
        <v>34.297399999999996</v>
      </c>
      <c r="FA28" s="135">
        <f>'12peso'!M30</f>
        <v>34.252599999999994</v>
      </c>
      <c r="FB28" s="135">
        <f>'12peso'!N30</f>
        <v>34.403500000000001</v>
      </c>
      <c r="FC28" s="135">
        <f>'12peso'!O30</f>
        <v>34.524899999999995</v>
      </c>
      <c r="FD28" s="135">
        <f>'12peso'!P30</f>
        <v>34.555299999999988</v>
      </c>
      <c r="FE28" s="135">
        <f>'12peso'!Q30</f>
        <v>34.535000000000004</v>
      </c>
      <c r="FF28" s="135">
        <f>'12peso'!R30</f>
        <v>34.509299999999996</v>
      </c>
      <c r="FG28" s="135">
        <f>'12peso'!S30</f>
        <v>34.588900000000002</v>
      </c>
      <c r="FH28" s="135">
        <f>'12peso'!T30</f>
        <v>34.652200000000001</v>
      </c>
      <c r="FI28" s="135">
        <f>'12peso'!U30</f>
        <v>34.674299999999988</v>
      </c>
      <c r="FJ28" s="135">
        <f>'12peso'!V30</f>
        <v>34.91729999999999</v>
      </c>
      <c r="FK28" s="135">
        <f>'12peso'!W30</f>
        <v>34.844699999999982</v>
      </c>
      <c r="FL28" s="135">
        <f>'12peso'!X30</f>
        <v>34.841500000000003</v>
      </c>
      <c r="FM28" s="135">
        <f>'12peso'!Y30</f>
        <v>34.905599999999993</v>
      </c>
      <c r="FN28" s="135">
        <f>'12peso'!Z30</f>
        <v>35.034699999999994</v>
      </c>
      <c r="FO28" s="135">
        <f>'12peso'!AA30</f>
        <v>35.248199999999983</v>
      </c>
      <c r="FP28" s="135">
        <f>'12peso'!AB30</f>
        <v>35.374900000000004</v>
      </c>
      <c r="FQ28" s="135">
        <f>'12peso'!AC30</f>
        <v>35.469399999999986</v>
      </c>
      <c r="FR28" s="135">
        <f>'12peso'!AD30</f>
        <v>35.449200000000012</v>
      </c>
      <c r="FS28" s="135">
        <f>'12peso'!AE30</f>
        <v>35.486899999999999</v>
      </c>
      <c r="FT28" s="135">
        <f>'12peso'!AF30</f>
        <v>35.428699999999999</v>
      </c>
      <c r="FU28" s="135">
        <f>'12peso'!AG30</f>
        <v>35.400400000000012</v>
      </c>
      <c r="FV28" s="135">
        <f>'12peso'!AH30</f>
        <v>35.58750000000002</v>
      </c>
      <c r="FW28" s="135">
        <f>'12peso'!AI30</f>
        <v>35.640099999999997</v>
      </c>
      <c r="FX28" s="135">
        <f>'12peso'!AJ30</f>
        <v>35.564700000000002</v>
      </c>
      <c r="FY28" s="135">
        <f>'12peso'!AK30</f>
        <v>35.516400000000012</v>
      </c>
      <c r="FZ28" s="135">
        <f>'12peso'!AL30</f>
        <v>35.760200000000012</v>
      </c>
      <c r="GA28" s="135">
        <f>'12peso'!AM30</f>
        <v>35.734200000000001</v>
      </c>
      <c r="GB28" s="135">
        <f>'12peso'!AN30</f>
        <v>35.854799999999997</v>
      </c>
    </row>
    <row r="29" spans="1:184" ht="12.95" x14ac:dyDescent="0.3">
      <c r="A29" s="4" t="s">
        <v>136</v>
      </c>
      <c r="B29" s="9" t="s">
        <v>323</v>
      </c>
      <c r="C29" s="137">
        <v>27.7911</v>
      </c>
      <c r="D29" s="137">
        <v>28.118100000000009</v>
      </c>
      <c r="E29" s="137">
        <v>28.159399999999998</v>
      </c>
      <c r="F29" s="137">
        <v>27.959300000000006</v>
      </c>
      <c r="G29" s="137">
        <v>27.948700000000009</v>
      </c>
      <c r="H29" s="137">
        <v>27.903700000000004</v>
      </c>
      <c r="I29" s="137">
        <v>27.892499999999998</v>
      </c>
      <c r="J29" s="137">
        <v>27.818899999999999</v>
      </c>
      <c r="K29" s="137">
        <v>28.046600000000002</v>
      </c>
      <c r="L29" s="137">
        <v>27.941800000000004</v>
      </c>
      <c r="M29" s="137">
        <v>28.002399999999998</v>
      </c>
      <c r="N29" s="137">
        <v>28.056800000000003</v>
      </c>
      <c r="O29" s="137">
        <v>28.530699999999992</v>
      </c>
      <c r="P29" s="137">
        <v>28.628500000000003</v>
      </c>
      <c r="Q29" s="137">
        <v>28.529499999999988</v>
      </c>
      <c r="R29" s="137">
        <v>28.4969</v>
      </c>
      <c r="S29" s="137">
        <v>28.63890000000001</v>
      </c>
      <c r="T29" s="137">
        <v>29.027000000000008</v>
      </c>
      <c r="U29" s="137">
        <v>29.073900000000005</v>
      </c>
      <c r="V29" s="137">
        <v>29.173200000000001</v>
      </c>
      <c r="W29" s="137">
        <v>29.136000000000003</v>
      </c>
      <c r="X29" s="137">
        <v>28.993299999999998</v>
      </c>
      <c r="Y29" s="137">
        <v>28.979900000000001</v>
      </c>
      <c r="Z29" s="137">
        <v>29.108000000000001</v>
      </c>
      <c r="AA29" s="137">
        <v>29.590200000000006</v>
      </c>
      <c r="AB29" s="137">
        <v>29.607000000000006</v>
      </c>
      <c r="AC29" s="137">
        <v>29.638700000000004</v>
      </c>
      <c r="AD29" s="137">
        <v>29.647600000000004</v>
      </c>
      <c r="AE29" s="137">
        <v>29.588999999999988</v>
      </c>
      <c r="AF29" s="137">
        <v>29.625099999999996</v>
      </c>
      <c r="AG29" s="137">
        <v>29.582000000000004</v>
      </c>
      <c r="AH29" s="137">
        <v>29.447200000000002</v>
      </c>
      <c r="AI29" s="137">
        <v>29.658799999999996</v>
      </c>
      <c r="AJ29" s="137">
        <v>30.017699999999987</v>
      </c>
      <c r="AK29" s="137">
        <v>30.019099999999998</v>
      </c>
      <c r="AL29" s="137">
        <v>30.177399999999999</v>
      </c>
      <c r="AM29" s="137">
        <v>30.590200000000006</v>
      </c>
      <c r="AN29" s="137">
        <v>30.445500000000003</v>
      </c>
      <c r="AO29" s="137">
        <v>30.156799999999993</v>
      </c>
      <c r="AP29" s="137">
        <v>29.929000000000002</v>
      </c>
      <c r="AQ29" s="137">
        <v>29.912999999999997</v>
      </c>
      <c r="AR29" s="137">
        <v>29.890499999999992</v>
      </c>
      <c r="AS29" s="137">
        <v>30.2895</v>
      </c>
      <c r="AT29" s="137">
        <v>30.432400000000001</v>
      </c>
      <c r="AU29" s="137">
        <v>30.478500000000004</v>
      </c>
      <c r="AV29" s="137">
        <v>30.636700000000005</v>
      </c>
      <c r="AW29" s="137">
        <v>30.727499999999999</v>
      </c>
      <c r="AX29" s="137">
        <v>30.603100000000005</v>
      </c>
      <c r="AY29" s="137">
        <v>30.860800000000005</v>
      </c>
      <c r="AZ29" s="137">
        <v>31.004900000000006</v>
      </c>
      <c r="BA29" s="137">
        <v>31.171400000000002</v>
      </c>
      <c r="BB29" s="137">
        <v>31.172699999999999</v>
      </c>
      <c r="BC29" s="137">
        <v>31.188800000000001</v>
      </c>
      <c r="BD29" s="137">
        <v>31.167199999999998</v>
      </c>
      <c r="BE29" s="137">
        <v>31.18119999999999</v>
      </c>
      <c r="BF29" s="137">
        <v>31.0778</v>
      </c>
      <c r="BG29" s="137">
        <v>31.05159999999999</v>
      </c>
      <c r="BH29" s="137">
        <v>31.180700000000002</v>
      </c>
      <c r="BI29" s="137">
        <v>31.200400000000013</v>
      </c>
      <c r="BJ29" s="137">
        <v>31.189200000000007</v>
      </c>
      <c r="BK29" s="137">
        <v>31.425399999999993</v>
      </c>
      <c r="BL29" s="137">
        <v>31.372299999999999</v>
      </c>
      <c r="BM29" s="137">
        <v>31.421699999999998</v>
      </c>
      <c r="BN29" s="137">
        <v>31.441100000000002</v>
      </c>
      <c r="BO29" s="137">
        <v>31.506600000000002</v>
      </c>
      <c r="BP29" s="137">
        <v>31.635999999999996</v>
      </c>
      <c r="BQ29" s="137">
        <v>31.629200000000001</v>
      </c>
      <c r="BR29" s="137">
        <v>31.497800000000002</v>
      </c>
      <c r="BS29" s="137">
        <v>31.697600000000001</v>
      </c>
      <c r="BT29" s="137">
        <v>31.875299999999999</v>
      </c>
      <c r="BU29" s="137">
        <v>31.922699999999995</v>
      </c>
      <c r="BV29" s="137">
        <v>31.945799999999995</v>
      </c>
      <c r="BW29" s="137">
        <v>32.083399999999997</v>
      </c>
      <c r="BX29" s="137">
        <v>32.195399999999999</v>
      </c>
      <c r="BY29" s="137">
        <v>32.335400000000007</v>
      </c>
      <c r="BZ29" s="137">
        <v>32.422200000000011</v>
      </c>
      <c r="CA29" s="137">
        <v>32.433500000000002</v>
      </c>
      <c r="CB29" s="137">
        <v>32.421900000000008</v>
      </c>
      <c r="CC29" s="137">
        <v>32.428900000000006</v>
      </c>
      <c r="CD29" s="137">
        <v>32.442300000000003</v>
      </c>
      <c r="CE29" s="137">
        <v>32.549199999999999</v>
      </c>
      <c r="CF29" s="137">
        <v>32.658499999999997</v>
      </c>
      <c r="CG29" s="137">
        <v>32.779700000000005</v>
      </c>
      <c r="CH29" s="137">
        <v>29.326599999999999</v>
      </c>
      <c r="CI29" s="137">
        <v>29.3675</v>
      </c>
      <c r="CJ29" s="137">
        <v>29.339199999999995</v>
      </c>
      <c r="CK29" s="137">
        <v>29.339000000000009</v>
      </c>
      <c r="CL29" s="137">
        <v>29.277000000000008</v>
      </c>
      <c r="CM29" s="137">
        <v>29.183499999999995</v>
      </c>
      <c r="CN29" s="137">
        <v>29.301200000000005</v>
      </c>
      <c r="CO29" s="137">
        <v>29.244500000000002</v>
      </c>
      <c r="CP29" s="137">
        <v>29.145700000000012</v>
      </c>
      <c r="CQ29" s="137">
        <v>29.098899999999993</v>
      </c>
      <c r="CR29" s="137">
        <v>29.13529999999999</v>
      </c>
      <c r="CS29" s="137">
        <v>29.153800000000004</v>
      </c>
      <c r="CT29" s="137">
        <v>29.056100000000004</v>
      </c>
      <c r="CU29" s="137">
        <v>28.916099999999993</v>
      </c>
      <c r="CV29" s="137">
        <v>28.809900000000006</v>
      </c>
      <c r="CW29" s="137">
        <v>28.745700000000003</v>
      </c>
      <c r="CX29" s="137">
        <v>28.673399999999997</v>
      </c>
      <c r="CY29" s="137">
        <v>28.6447</v>
      </c>
      <c r="CZ29" s="137">
        <v>28.488600000000002</v>
      </c>
      <c r="DA29" s="137">
        <v>28.393799999999999</v>
      </c>
      <c r="DB29" s="137">
        <v>28.284099999999999</v>
      </c>
      <c r="DC29" s="137">
        <v>28.288599999999999</v>
      </c>
      <c r="DD29" s="137">
        <v>28.179300000000001</v>
      </c>
      <c r="DE29" s="137">
        <v>28.029</v>
      </c>
      <c r="DF29" s="137">
        <v>27.868499999999997</v>
      </c>
      <c r="DG29" s="137">
        <v>27.899899999999995</v>
      </c>
      <c r="DH29" s="137">
        <v>27.958800000000004</v>
      </c>
      <c r="DI29" s="137">
        <v>27.949200000000005</v>
      </c>
      <c r="DJ29" s="137">
        <v>27.889899999999994</v>
      </c>
      <c r="DK29" s="137">
        <v>27.837899999999994</v>
      </c>
      <c r="DL29" s="137">
        <v>27.836300000000005</v>
      </c>
      <c r="DM29" s="137">
        <v>27.915600000000005</v>
      </c>
      <c r="DN29" s="137">
        <v>27.835600000000007</v>
      </c>
      <c r="DO29" s="137">
        <v>27.818200000000001</v>
      </c>
      <c r="DP29" s="137">
        <v>27.837800000000005</v>
      </c>
      <c r="DQ29" s="137">
        <v>27.796600000000005</v>
      </c>
      <c r="DR29" s="137">
        <v>27.756699999999995</v>
      </c>
      <c r="DS29" s="137">
        <v>27.881499999999996</v>
      </c>
      <c r="DT29" s="137">
        <v>27.920300000000001</v>
      </c>
      <c r="DU29" s="137">
        <v>27.954500000000007</v>
      </c>
      <c r="DV29" s="137">
        <v>28.003200000000003</v>
      </c>
      <c r="DW29" s="137">
        <v>27.965700000000009</v>
      </c>
      <c r="DX29" s="137">
        <v>27.892700000000001</v>
      </c>
      <c r="DY29" s="137">
        <v>27.943100000000008</v>
      </c>
      <c r="DZ29" s="137">
        <v>27.875200000000003</v>
      </c>
      <c r="EA29" s="137">
        <v>27.703500000000005</v>
      </c>
      <c r="EB29" s="137">
        <v>27.600099999999994</v>
      </c>
      <c r="EC29" s="137">
        <v>27.576899999999995</v>
      </c>
      <c r="ED29" s="137">
        <v>27.603500000000004</v>
      </c>
      <c r="EE29" s="137">
        <v>27.639799999999997</v>
      </c>
      <c r="EF29" s="137">
        <v>27.6632</v>
      </c>
      <c r="EG29" s="137">
        <v>27.570600000000006</v>
      </c>
      <c r="EH29" s="137">
        <v>27.432200000000002</v>
      </c>
      <c r="EI29" s="137">
        <v>27.297600000000003</v>
      </c>
      <c r="EJ29" s="137">
        <v>27.174199999999995</v>
      </c>
      <c r="EK29" s="137">
        <v>27.196100000000005</v>
      </c>
      <c r="EL29" s="137">
        <v>27.136200000000006</v>
      </c>
      <c r="EM29" s="137">
        <v>27.119599999999991</v>
      </c>
      <c r="EN29" s="137">
        <v>27.319599999999994</v>
      </c>
      <c r="EO29" s="137">
        <v>27.382100000000005</v>
      </c>
      <c r="EP29" s="137">
        <v>27.263600000000004</v>
      </c>
      <c r="EQ29" s="137">
        <v>27.289299999999997</v>
      </c>
      <c r="ER29" s="137">
        <v>27.219700000000007</v>
      </c>
      <c r="ES29" s="137">
        <v>27.165800000000004</v>
      </c>
      <c r="ET29" s="137">
        <v>27.109700000000004</v>
      </c>
      <c r="EU29" s="137">
        <v>27.005900000000004</v>
      </c>
      <c r="EV29" s="135">
        <f>'12peso'!H31</f>
        <v>24.392700000000001</v>
      </c>
      <c r="EW29" s="135">
        <f>'12peso'!I31</f>
        <v>24.365400000000005</v>
      </c>
      <c r="EX29" s="135">
        <f>'12peso'!J31</f>
        <v>24.316899999999997</v>
      </c>
      <c r="EY29" s="135">
        <f>'12peso'!K31</f>
        <v>24.314400000000003</v>
      </c>
      <c r="EZ29" s="135">
        <f>'12peso'!L31</f>
        <v>24.273700000000005</v>
      </c>
      <c r="FA29" s="135">
        <f>'12peso'!M31</f>
        <v>24.267899999999997</v>
      </c>
      <c r="FB29" s="135">
        <f>'12peso'!N31</f>
        <v>24.281500000000001</v>
      </c>
      <c r="FC29" s="135">
        <f>'12peso'!O31</f>
        <v>24.221599999999995</v>
      </c>
      <c r="FD29" s="135">
        <f>'12peso'!P31</f>
        <v>24.156000000000006</v>
      </c>
      <c r="FE29" s="135">
        <f>'12peso'!Q31</f>
        <v>24.091000000000001</v>
      </c>
      <c r="FF29" s="135">
        <f>'12peso'!R31</f>
        <v>24.010100000000008</v>
      </c>
      <c r="FG29" s="135">
        <f>'12peso'!S31</f>
        <v>23.998500000000007</v>
      </c>
      <c r="FH29" s="135">
        <f>'12peso'!T31</f>
        <v>23.885200000000008</v>
      </c>
      <c r="FI29" s="135">
        <f>'12peso'!U31</f>
        <v>23.626800000000006</v>
      </c>
      <c r="FJ29" s="135">
        <f>'12peso'!V31</f>
        <v>23.227</v>
      </c>
      <c r="FK29" s="135">
        <f>'12peso'!W31</f>
        <v>23.1784</v>
      </c>
      <c r="FL29" s="135">
        <f>'12peso'!X31</f>
        <v>23.1478</v>
      </c>
      <c r="FM29" s="135">
        <f>'12peso'!Y31</f>
        <v>23.133900000000001</v>
      </c>
      <c r="FN29" s="135">
        <f>'12peso'!Z31</f>
        <v>23.157700000000006</v>
      </c>
      <c r="FO29" s="135">
        <f>'12peso'!AA31</f>
        <v>23.087700000000002</v>
      </c>
      <c r="FP29" s="135">
        <f>'12peso'!AB31</f>
        <v>23.053499999999993</v>
      </c>
      <c r="FQ29" s="135">
        <f>'12peso'!AC31</f>
        <v>23.009799999999998</v>
      </c>
      <c r="FR29" s="135">
        <f>'12peso'!AD31</f>
        <v>22.912100000000002</v>
      </c>
      <c r="FS29" s="135">
        <f>'12peso'!AE31</f>
        <v>22.897400000000001</v>
      </c>
      <c r="FT29" s="135">
        <f>'12peso'!AF31</f>
        <v>22.905100000000001</v>
      </c>
      <c r="FU29" s="135">
        <f>'12peso'!AG31</f>
        <v>22.864200000000004</v>
      </c>
      <c r="FV29" s="135">
        <f>'12peso'!AH31</f>
        <v>22.795500000000004</v>
      </c>
      <c r="FW29" s="135">
        <f>'12peso'!AI31</f>
        <v>22.579699999999995</v>
      </c>
      <c r="FX29" s="135">
        <f>'12peso'!AJ31</f>
        <v>22.603299999999997</v>
      </c>
      <c r="FY29" s="135">
        <f>'12peso'!AK31</f>
        <v>22.633999999999993</v>
      </c>
      <c r="FZ29" s="135">
        <f>'12peso'!AL31</f>
        <v>22.598700000000001</v>
      </c>
      <c r="GA29" s="135">
        <f>'12peso'!AM31</f>
        <v>22.682299999999998</v>
      </c>
      <c r="GB29" s="135">
        <f>'12peso'!AN31</f>
        <v>22.739200000000004</v>
      </c>
    </row>
    <row r="30" spans="1:184" ht="12.95" x14ac:dyDescent="0.3">
      <c r="B30" s="4" t="s">
        <v>324</v>
      </c>
      <c r="C30" s="136">
        <f t="shared" ref="C30" si="186">SUM(C26:C29)</f>
        <v>100</v>
      </c>
      <c r="D30" s="136">
        <f t="shared" ref="D30" si="187">SUM(D26:D29)</f>
        <v>99.999999999999986</v>
      </c>
      <c r="E30" s="136">
        <f t="shared" ref="E30" si="188">SUM(E26:E29)</f>
        <v>100</v>
      </c>
      <c r="F30" s="136">
        <f t="shared" ref="F30" si="189">SUM(F26:F29)</f>
        <v>100</v>
      </c>
      <c r="G30" s="136">
        <f t="shared" ref="G30" si="190">SUM(G26:G29)</f>
        <v>100</v>
      </c>
      <c r="H30" s="136">
        <f t="shared" ref="H30" si="191">SUM(H26:H29)</f>
        <v>100</v>
      </c>
      <c r="I30" s="136">
        <f t="shared" ref="I30" si="192">SUM(I26:I29)</f>
        <v>100.00000000000001</v>
      </c>
      <c r="J30" s="136">
        <f t="shared" ref="J30" si="193">SUM(J26:J29)</f>
        <v>100</v>
      </c>
      <c r="K30" s="136">
        <f t="shared" ref="K30" si="194">SUM(K26:K29)</f>
        <v>100.00000000000001</v>
      </c>
      <c r="L30" s="136">
        <f t="shared" ref="L30" si="195">SUM(L26:L29)</f>
        <v>100</v>
      </c>
      <c r="M30" s="136">
        <f t="shared" ref="M30" si="196">SUM(M26:M29)</f>
        <v>99.999999999999986</v>
      </c>
      <c r="N30" s="136">
        <f t="shared" ref="N30" si="197">SUM(N26:N29)</f>
        <v>100</v>
      </c>
      <c r="O30" s="136">
        <f t="shared" ref="O30" si="198">SUM(O26:O29)</f>
        <v>100</v>
      </c>
      <c r="P30" s="136">
        <f t="shared" ref="P30" si="199">SUM(P26:P29)</f>
        <v>100</v>
      </c>
      <c r="Q30" s="136">
        <f t="shared" ref="Q30" si="200">SUM(Q26:Q29)</f>
        <v>100</v>
      </c>
      <c r="R30" s="136">
        <f t="shared" ref="R30" si="201">SUM(R26:R29)</f>
        <v>100</v>
      </c>
      <c r="S30" s="136">
        <f t="shared" ref="S30" si="202">SUM(S26:S29)</f>
        <v>100</v>
      </c>
      <c r="T30" s="136">
        <f t="shared" ref="T30" si="203">SUM(T26:T29)</f>
        <v>100</v>
      </c>
      <c r="U30" s="136">
        <f t="shared" ref="U30" si="204">SUM(U26:U29)</f>
        <v>100.00000000000001</v>
      </c>
      <c r="V30" s="136">
        <f t="shared" ref="V30" si="205">SUM(V26:V29)</f>
        <v>100</v>
      </c>
      <c r="W30" s="136">
        <f t="shared" ref="W30" si="206">SUM(W26:W29)</f>
        <v>100</v>
      </c>
      <c r="X30" s="136">
        <f t="shared" ref="X30" si="207">SUM(X26:X29)</f>
        <v>100</v>
      </c>
      <c r="Y30" s="136">
        <f t="shared" ref="Y30" si="208">SUM(Y26:Y29)</f>
        <v>100</v>
      </c>
      <c r="Z30" s="136">
        <f t="shared" ref="Z30" si="209">SUM(Z26:Z29)</f>
        <v>100</v>
      </c>
      <c r="AA30" s="136">
        <f t="shared" ref="AA30" si="210">SUM(AA26:AA29)</f>
        <v>100</v>
      </c>
      <c r="AB30" s="136">
        <f t="shared" ref="AB30" si="211">SUM(AB26:AB29)</f>
        <v>99.999999999999972</v>
      </c>
      <c r="AC30" s="136">
        <f t="shared" ref="AC30" si="212">SUM(AC26:AC29)</f>
        <v>100</v>
      </c>
      <c r="AD30" s="136">
        <f t="shared" ref="AD30" si="213">SUM(AD26:AD29)</f>
        <v>100</v>
      </c>
      <c r="AE30" s="136">
        <f t="shared" ref="AE30" si="214">SUM(AE26:AE29)</f>
        <v>100</v>
      </c>
      <c r="AF30" s="136">
        <f t="shared" ref="AF30" si="215">SUM(AF26:AF29)</f>
        <v>100</v>
      </c>
      <c r="AG30" s="136">
        <f t="shared" ref="AG30" si="216">SUM(AG26:AG29)</f>
        <v>100</v>
      </c>
      <c r="AH30" s="136">
        <f t="shared" ref="AH30" si="217">SUM(AH26:AH29)</f>
        <v>100</v>
      </c>
      <c r="AI30" s="136">
        <f t="shared" ref="AI30" si="218">SUM(AI26:AI29)</f>
        <v>100</v>
      </c>
      <c r="AJ30" s="136">
        <f t="shared" ref="AJ30" si="219">SUM(AJ26:AJ29)</f>
        <v>100</v>
      </c>
      <c r="AK30" s="136">
        <f t="shared" ref="AK30" si="220">SUM(AK26:AK29)</f>
        <v>100</v>
      </c>
      <c r="AL30" s="136">
        <f t="shared" ref="AL30" si="221">SUM(AL26:AL29)</f>
        <v>100</v>
      </c>
      <c r="AM30" s="136">
        <f t="shared" ref="AM30" si="222">SUM(AM26:AM29)</f>
        <v>100</v>
      </c>
      <c r="AN30" s="136">
        <f t="shared" ref="AN30" si="223">SUM(AN26:AN29)</f>
        <v>100</v>
      </c>
      <c r="AO30" s="136">
        <f t="shared" ref="AO30" si="224">SUM(AO26:AO29)</f>
        <v>100.00000000000001</v>
      </c>
      <c r="AP30" s="136">
        <f t="shared" ref="AP30" si="225">SUM(AP26:AP29)</f>
        <v>100.00000000000001</v>
      </c>
      <c r="AQ30" s="136">
        <f t="shared" ref="AQ30" si="226">SUM(AQ26:AQ29)</f>
        <v>100</v>
      </c>
      <c r="AR30" s="136">
        <f t="shared" ref="AR30" si="227">SUM(AR26:AR29)</f>
        <v>100</v>
      </c>
      <c r="AS30" s="136">
        <f t="shared" ref="AS30" si="228">SUM(AS26:AS29)</f>
        <v>100</v>
      </c>
      <c r="AT30" s="136">
        <f t="shared" ref="AT30" si="229">SUM(AT26:AT29)</f>
        <v>100</v>
      </c>
      <c r="AU30" s="136">
        <f t="shared" ref="AU30" si="230">SUM(AU26:AU29)</f>
        <v>100</v>
      </c>
      <c r="AV30" s="136">
        <f t="shared" ref="AV30" si="231">SUM(AV26:AV29)</f>
        <v>100</v>
      </c>
      <c r="AW30" s="136">
        <f t="shared" ref="AW30" si="232">SUM(AW26:AW29)</f>
        <v>100</v>
      </c>
      <c r="AX30" s="136">
        <f t="shared" ref="AX30" si="233">SUM(AX26:AX29)</f>
        <v>100</v>
      </c>
      <c r="AY30" s="136">
        <f t="shared" ref="AY30" si="234">SUM(AY26:AY29)</f>
        <v>100</v>
      </c>
      <c r="AZ30" s="136">
        <f t="shared" ref="AZ30" si="235">SUM(AZ26:AZ29)</f>
        <v>100</v>
      </c>
      <c r="BA30" s="136">
        <f t="shared" ref="BA30" si="236">SUM(BA26:BA29)</f>
        <v>100</v>
      </c>
      <c r="BB30" s="136">
        <f t="shared" ref="BB30" si="237">SUM(BB26:BB29)</f>
        <v>100</v>
      </c>
      <c r="BC30" s="136">
        <f t="shared" ref="BC30" si="238">SUM(BC26:BC29)</f>
        <v>100</v>
      </c>
      <c r="BD30" s="136">
        <f t="shared" ref="BD30" si="239">SUM(BD26:BD29)</f>
        <v>100.00000000000001</v>
      </c>
      <c r="BE30" s="136">
        <f t="shared" ref="BE30" si="240">SUM(BE26:BE29)</f>
        <v>100</v>
      </c>
      <c r="BF30" s="136">
        <f t="shared" ref="BF30" si="241">SUM(BF26:BF29)</f>
        <v>100</v>
      </c>
      <c r="BG30" s="136">
        <f t="shared" ref="BG30" si="242">SUM(BG26:BG29)</f>
        <v>99.999999999999986</v>
      </c>
      <c r="BH30" s="136">
        <f t="shared" ref="BH30" si="243">SUM(BH26:BH29)</f>
        <v>100</v>
      </c>
      <c r="BI30" s="136">
        <f t="shared" ref="BI30" si="244">SUM(BI26:BI29)</f>
        <v>100</v>
      </c>
      <c r="BJ30" s="136">
        <f t="shared" ref="BJ30" si="245">SUM(BJ26:BJ29)</f>
        <v>100</v>
      </c>
      <c r="BK30" s="136">
        <f t="shared" ref="BK30" si="246">SUM(BK26:BK29)</f>
        <v>100</v>
      </c>
      <c r="BL30" s="136">
        <f t="shared" ref="BL30" si="247">SUM(BL26:BL29)</f>
        <v>100</v>
      </c>
      <c r="BM30" s="136">
        <f t="shared" ref="BM30" si="248">SUM(BM26:BM29)</f>
        <v>100</v>
      </c>
      <c r="BN30" s="136">
        <f t="shared" ref="BN30" si="249">SUM(BN26:BN29)</f>
        <v>100</v>
      </c>
      <c r="BO30" s="136">
        <f t="shared" ref="BO30" si="250">SUM(BO26:BO29)</f>
        <v>100.00000000000001</v>
      </c>
      <c r="BP30" s="136">
        <f t="shared" ref="BP30" si="251">SUM(BP26:BP29)</f>
        <v>100</v>
      </c>
      <c r="BQ30" s="136">
        <f t="shared" ref="BQ30" si="252">SUM(BQ26:BQ29)</f>
        <v>100</v>
      </c>
      <c r="BR30" s="136">
        <f t="shared" ref="BR30" si="253">SUM(BR26:BR29)</f>
        <v>100</v>
      </c>
      <c r="BS30" s="136">
        <f t="shared" ref="BS30" si="254">SUM(BS26:BS29)</f>
        <v>100</v>
      </c>
      <c r="BT30" s="136">
        <f t="shared" ref="BT30" si="255">SUM(BT26:BT29)</f>
        <v>100.00000000000001</v>
      </c>
      <c r="BU30" s="136">
        <f t="shared" ref="BU30" si="256">SUM(BU26:BU29)</f>
        <v>100</v>
      </c>
      <c r="BV30" s="136">
        <f t="shared" ref="BV30" si="257">SUM(BV26:BV29)</f>
        <v>100</v>
      </c>
      <c r="BW30" s="136">
        <f t="shared" ref="BW30" si="258">SUM(BW26:BW29)</f>
        <v>100.00000000000001</v>
      </c>
      <c r="BX30" s="136">
        <f t="shared" ref="BX30" si="259">SUM(BX26:BX29)</f>
        <v>100</v>
      </c>
      <c r="BY30" s="136">
        <f t="shared" ref="BY30" si="260">SUM(BY26:BY29)</f>
        <v>100</v>
      </c>
      <c r="BZ30" s="136">
        <f t="shared" ref="BZ30" si="261">SUM(BZ26:BZ29)</f>
        <v>100</v>
      </c>
      <c r="CA30" s="136">
        <f t="shared" ref="CA30" si="262">SUM(CA26:CA29)</f>
        <v>100</v>
      </c>
      <c r="CB30" s="136">
        <f t="shared" ref="CB30" si="263">SUM(CB26:CB29)</f>
        <v>100</v>
      </c>
      <c r="CC30" s="136">
        <f t="shared" ref="CC30" si="264">SUM(CC26:CC29)</f>
        <v>100</v>
      </c>
      <c r="CD30" s="136">
        <f t="shared" ref="CD30" si="265">SUM(CD26:CD29)</f>
        <v>100.00000000000001</v>
      </c>
      <c r="CE30" s="136">
        <f t="shared" ref="CE30" si="266">SUM(CE26:CE29)</f>
        <v>99.999999999999986</v>
      </c>
      <c r="CF30" s="136">
        <f t="shared" ref="CF30" si="267">SUM(CF26:CF29)</f>
        <v>100</v>
      </c>
      <c r="CG30" s="136">
        <f t="shared" ref="CG30" si="268">SUM(CG26:CG29)</f>
        <v>100</v>
      </c>
      <c r="CH30" s="136">
        <f t="shared" ref="CH30" si="269">SUM(CH26:CH29)</f>
        <v>100</v>
      </c>
      <c r="CI30" s="136">
        <f t="shared" ref="CI30" si="270">SUM(CI26:CI29)</f>
        <v>100</v>
      </c>
      <c r="CJ30" s="136">
        <f t="shared" ref="CJ30" si="271">SUM(CJ26:CJ29)</f>
        <v>100</v>
      </c>
      <c r="CK30" s="136">
        <f t="shared" ref="CK30" si="272">SUM(CK26:CK29)</f>
        <v>100.00000000000001</v>
      </c>
      <c r="CL30" s="136">
        <f t="shared" ref="CL30" si="273">SUM(CL26:CL29)</f>
        <v>100</v>
      </c>
      <c r="CM30" s="136">
        <f t="shared" ref="CM30" si="274">SUM(CM26:CM29)</f>
        <v>100</v>
      </c>
      <c r="CN30" s="136">
        <f t="shared" ref="CN30" si="275">SUM(CN26:CN29)</f>
        <v>100</v>
      </c>
      <c r="CO30" s="136">
        <f t="shared" ref="CO30" si="276">SUM(CO26:CO29)</f>
        <v>99.999999999999986</v>
      </c>
      <c r="CP30" s="136">
        <f t="shared" ref="CP30" si="277">SUM(CP26:CP29)</f>
        <v>100</v>
      </c>
      <c r="CQ30" s="136">
        <f t="shared" ref="CQ30" si="278">SUM(CQ26:CQ29)</f>
        <v>100</v>
      </c>
      <c r="CR30" s="136">
        <f t="shared" ref="CR30" si="279">SUM(CR26:CR29)</f>
        <v>100</v>
      </c>
      <c r="CS30" s="136">
        <f t="shared" ref="CS30" si="280">SUM(CS26:CS29)</f>
        <v>100</v>
      </c>
      <c r="CT30" s="136">
        <f t="shared" ref="CT30" si="281">SUM(CT26:CT29)</f>
        <v>100</v>
      </c>
      <c r="CU30" s="136">
        <f t="shared" ref="CU30" si="282">SUM(CU26:CU29)</f>
        <v>100</v>
      </c>
      <c r="CV30" s="136">
        <f t="shared" ref="CV30" si="283">SUM(CV26:CV29)</f>
        <v>100</v>
      </c>
      <c r="CW30" s="136">
        <f t="shared" ref="CW30" si="284">SUM(CW26:CW29)</f>
        <v>100</v>
      </c>
      <c r="CX30" s="136">
        <f t="shared" ref="CX30" si="285">SUM(CX26:CX29)</f>
        <v>100</v>
      </c>
      <c r="CY30" s="136">
        <f t="shared" ref="CY30" si="286">SUM(CY26:CY29)</f>
        <v>100</v>
      </c>
      <c r="CZ30" s="136">
        <f t="shared" ref="CZ30" si="287">SUM(CZ26:CZ29)</f>
        <v>100</v>
      </c>
      <c r="DA30" s="136">
        <f t="shared" ref="DA30" si="288">SUM(DA26:DA29)</f>
        <v>100</v>
      </c>
      <c r="DB30" s="136">
        <f t="shared" ref="DB30" si="289">SUM(DB26:DB29)</f>
        <v>100</v>
      </c>
      <c r="DC30" s="136">
        <f t="shared" ref="DC30" si="290">SUM(DC26:DC29)</f>
        <v>100</v>
      </c>
      <c r="DD30" s="136">
        <f t="shared" ref="DD30" si="291">SUM(DD26:DD29)</f>
        <v>99.999999999999986</v>
      </c>
      <c r="DE30" s="136">
        <f t="shared" ref="DE30" si="292">SUM(DE26:DE29)</f>
        <v>100</v>
      </c>
      <c r="DF30" s="136">
        <f t="shared" ref="DF30" si="293">SUM(DF26:DF29)</f>
        <v>100.00000000000001</v>
      </c>
      <c r="DG30" s="136">
        <f t="shared" ref="DG30" si="294">SUM(DG26:DG29)</f>
        <v>100</v>
      </c>
      <c r="DH30" s="136">
        <f t="shared" ref="DH30" si="295">SUM(DH26:DH29)</f>
        <v>100</v>
      </c>
      <c r="DI30" s="136">
        <f t="shared" ref="DI30" si="296">SUM(DI26:DI29)</f>
        <v>99.999999999999986</v>
      </c>
      <c r="DJ30" s="136">
        <f t="shared" ref="DJ30" si="297">SUM(DJ26:DJ29)</f>
        <v>100</v>
      </c>
      <c r="DK30" s="136">
        <f t="shared" ref="DK30" si="298">SUM(DK26:DK29)</f>
        <v>100</v>
      </c>
      <c r="DL30" s="136">
        <f t="shared" ref="DL30" si="299">SUM(DL26:DL29)</f>
        <v>99.999999999999986</v>
      </c>
      <c r="DM30" s="136">
        <f t="shared" ref="DM30" si="300">SUM(DM26:DM29)</f>
        <v>100</v>
      </c>
      <c r="DN30" s="136">
        <f t="shared" ref="DN30" si="301">SUM(DN26:DN29)</f>
        <v>100</v>
      </c>
      <c r="DO30" s="136">
        <f t="shared" ref="DO30" si="302">SUM(DO26:DO29)</f>
        <v>100.00000000000001</v>
      </c>
      <c r="DP30" s="136">
        <f t="shared" ref="DP30" si="303">SUM(DP26:DP29)</f>
        <v>99.999999999999986</v>
      </c>
      <c r="DQ30" s="136">
        <f t="shared" ref="DQ30" si="304">SUM(DQ26:DQ29)</f>
        <v>100</v>
      </c>
      <c r="DR30" s="136">
        <f t="shared" ref="DR30" si="305">SUM(DR26:DR29)</f>
        <v>100</v>
      </c>
      <c r="DS30" s="136">
        <f t="shared" ref="DS30" si="306">SUM(DS26:DS29)</f>
        <v>100</v>
      </c>
      <c r="DT30" s="136">
        <f t="shared" ref="DT30" si="307">SUM(DT26:DT29)</f>
        <v>100</v>
      </c>
      <c r="DU30" s="136">
        <f t="shared" ref="DU30" si="308">SUM(DU26:DU29)</f>
        <v>100</v>
      </c>
      <c r="DV30" s="136">
        <f t="shared" ref="DV30" si="309">SUM(DV26:DV29)</f>
        <v>100.00000000000001</v>
      </c>
      <c r="DW30" s="136">
        <f t="shared" ref="DW30" si="310">SUM(DW26:DW29)</f>
        <v>100.00000000000001</v>
      </c>
      <c r="DX30" s="136">
        <f t="shared" ref="DX30" si="311">SUM(DX26:DX29)</f>
        <v>100.00000000000001</v>
      </c>
      <c r="DY30" s="136">
        <f t="shared" ref="DY30" si="312">SUM(DY26:DY29)</f>
        <v>100</v>
      </c>
      <c r="DZ30" s="136">
        <f t="shared" ref="DZ30" si="313">SUM(DZ26:DZ29)</f>
        <v>100</v>
      </c>
      <c r="EA30" s="136">
        <f t="shared" ref="EA30" si="314">SUM(EA26:EA29)</f>
        <v>100</v>
      </c>
      <c r="EB30" s="136">
        <f t="shared" ref="EB30" si="315">SUM(EB26:EB29)</f>
        <v>100</v>
      </c>
      <c r="EC30" s="136">
        <f t="shared" ref="EC30" si="316">SUM(EC26:EC29)</f>
        <v>100</v>
      </c>
      <c r="ED30" s="136">
        <f t="shared" ref="ED30" si="317">SUM(ED26:ED29)</f>
        <v>100</v>
      </c>
      <c r="EE30" s="136">
        <f t="shared" ref="EE30" si="318">SUM(EE26:EE29)</f>
        <v>99.999999999999986</v>
      </c>
      <c r="EF30" s="136">
        <f t="shared" ref="EF30" si="319">SUM(EF26:EF29)</f>
        <v>100</v>
      </c>
      <c r="EG30" s="136">
        <f t="shared" ref="EG30" si="320">SUM(EG26:EG29)</f>
        <v>100</v>
      </c>
      <c r="EH30" s="136">
        <f t="shared" ref="EH30" si="321">SUM(EH26:EH29)</f>
        <v>100</v>
      </c>
      <c r="EI30" s="136">
        <f t="shared" ref="EI30" si="322">SUM(EI26:EI29)</f>
        <v>100.00000000000001</v>
      </c>
      <c r="EJ30" s="136">
        <f t="shared" ref="EJ30" si="323">SUM(EJ26:EJ29)</f>
        <v>100</v>
      </c>
      <c r="EK30" s="136">
        <f t="shared" ref="EK30" si="324">SUM(EK26:EK29)</f>
        <v>100</v>
      </c>
      <c r="EL30" s="136">
        <f t="shared" ref="EL30" si="325">SUM(EL26:EL29)</f>
        <v>100</v>
      </c>
      <c r="EM30" s="136">
        <f t="shared" ref="EM30" si="326">SUM(EM26:EM29)</f>
        <v>100</v>
      </c>
      <c r="EN30" s="136">
        <f t="shared" ref="EN30" si="327">SUM(EN26:EN29)</f>
        <v>100</v>
      </c>
      <c r="EO30" s="136">
        <f t="shared" ref="EO30" si="328">SUM(EO26:EO29)</f>
        <v>100</v>
      </c>
      <c r="EP30" s="136">
        <f t="shared" ref="EP30" si="329">SUM(EP26:EP29)</f>
        <v>100</v>
      </c>
      <c r="EQ30" s="136">
        <f t="shared" ref="EQ30" si="330">SUM(EQ26:EQ29)</f>
        <v>100</v>
      </c>
      <c r="ER30" s="136">
        <f t="shared" ref="ER30" si="331">SUM(ER26:ER29)</f>
        <v>99.999999999999986</v>
      </c>
      <c r="ES30" s="136">
        <f t="shared" ref="ES30" si="332">SUM(ES26:ES29)</f>
        <v>99.999999999999986</v>
      </c>
      <c r="ET30" s="136">
        <f t="shared" ref="ET30" si="333">SUM(ET26:ET29)</f>
        <v>100</v>
      </c>
      <c r="EU30" s="136">
        <f t="shared" ref="EU30" si="334">SUM(EU26:EU29)</f>
        <v>100</v>
      </c>
      <c r="EV30" s="136">
        <f t="shared" ref="EV30" si="335">SUM(EV26:EV29)</f>
        <v>100</v>
      </c>
      <c r="EW30" s="136">
        <f t="shared" ref="EW30" si="336">SUM(EW26:EW29)</f>
        <v>100.00000000000001</v>
      </c>
      <c r="EX30" s="136">
        <f t="shared" ref="EX30" si="337">SUM(EX26:EX29)</f>
        <v>100</v>
      </c>
      <c r="EY30" s="136">
        <f t="shared" ref="EY30" si="338">SUM(EY26:EY29)</f>
        <v>100</v>
      </c>
      <c r="EZ30" s="136">
        <f t="shared" ref="EZ30" si="339">SUM(EZ26:EZ29)</f>
        <v>100</v>
      </c>
      <c r="FA30" s="136">
        <f t="shared" ref="FA30" si="340">SUM(FA26:FA29)</f>
        <v>100</v>
      </c>
      <c r="FB30" s="136">
        <f t="shared" ref="FB30" si="341">SUM(FB26:FB29)</f>
        <v>100</v>
      </c>
      <c r="FC30" s="136">
        <f t="shared" ref="FC30" si="342">SUM(FC26:FC29)</f>
        <v>100</v>
      </c>
      <c r="FD30" s="136">
        <f t="shared" ref="FD30" si="343">SUM(FD26:FD29)</f>
        <v>100</v>
      </c>
      <c r="FE30" s="136">
        <f t="shared" ref="FE30" si="344">SUM(FE26:FE29)</f>
        <v>100</v>
      </c>
      <c r="FF30" s="136">
        <f t="shared" ref="FF30" si="345">SUM(FF26:FF29)</f>
        <v>100.00000000000001</v>
      </c>
      <c r="FG30" s="136">
        <f t="shared" ref="FG30" si="346">SUM(FG26:FG29)</f>
        <v>100</v>
      </c>
      <c r="FH30" s="136">
        <f t="shared" ref="FH30" si="347">SUM(FH26:FH29)</f>
        <v>100.00000000000001</v>
      </c>
      <c r="FI30" s="136">
        <f t="shared" ref="FI30" si="348">SUM(FI26:FI29)</f>
        <v>100</v>
      </c>
      <c r="FJ30" s="136">
        <f t="shared" ref="FJ30" si="349">SUM(FJ26:FJ29)</f>
        <v>100</v>
      </c>
      <c r="FK30" s="136">
        <f t="shared" ref="FK30" si="350">SUM(FK26:FK29)</f>
        <v>99.999999999999986</v>
      </c>
      <c r="FL30" s="136">
        <f t="shared" ref="FL30" si="351">SUM(FL26:FL29)</f>
        <v>99.999999999999986</v>
      </c>
      <c r="FM30" s="136">
        <f t="shared" ref="FM30" si="352">SUM(FM26:FM29)</f>
        <v>100</v>
      </c>
      <c r="FN30" s="136">
        <f t="shared" ref="FN30" si="353">SUM(FN26:FN29)</f>
        <v>100</v>
      </c>
      <c r="FO30" s="136">
        <f t="shared" ref="FO30" si="354">SUM(FO26:FO29)</f>
        <v>99.999999999999986</v>
      </c>
      <c r="FP30" s="136">
        <f t="shared" ref="FP30" si="355">SUM(FP26:FP29)</f>
        <v>99.999999999999972</v>
      </c>
      <c r="FQ30" s="136">
        <f t="shared" ref="FQ30" si="356">SUM(FQ26:FQ29)</f>
        <v>100.00000000000001</v>
      </c>
      <c r="FR30" s="136">
        <f t="shared" ref="FR30" si="357">SUM(FR26:FR29)</f>
        <v>100</v>
      </c>
      <c r="FS30" s="136">
        <f t="shared" ref="FS30" si="358">SUM(FS26:FS29)</f>
        <v>100</v>
      </c>
      <c r="FT30" s="136">
        <f t="shared" ref="FT30" si="359">SUM(FT26:FT29)</f>
        <v>100</v>
      </c>
      <c r="FU30" s="136">
        <f t="shared" ref="FU30" si="360">SUM(FU26:FU29)</f>
        <v>100</v>
      </c>
      <c r="FV30" s="136">
        <f t="shared" ref="FV30" si="361">SUM(FV26:FV29)</f>
        <v>100</v>
      </c>
      <c r="FW30" s="136">
        <f t="shared" ref="FW30" si="362">SUM(FW26:FW29)</f>
        <v>100</v>
      </c>
      <c r="FX30" s="136">
        <f t="shared" ref="FX30" si="363">SUM(FX26:FX29)</f>
        <v>100</v>
      </c>
      <c r="FY30" s="136">
        <f t="shared" ref="FY30" si="364">SUM(FY26:FY29)</f>
        <v>100</v>
      </c>
      <c r="FZ30" s="136">
        <f t="shared" ref="FZ30" si="365">SUM(FZ26:FZ29)</f>
        <v>100</v>
      </c>
      <c r="GA30" s="136">
        <f t="shared" ref="GA30" si="366">SUM(GA26:GA29)</f>
        <v>100</v>
      </c>
      <c r="GB30" s="136">
        <f t="shared" ref="GB30" si="367">SUM(GB26:GB29)</f>
        <v>100</v>
      </c>
    </row>
    <row r="31" spans="1:184" ht="12.95" x14ac:dyDescent="0.3">
      <c r="B31" s="11"/>
      <c r="C31" s="10"/>
      <c r="D31" s="13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</row>
    <row r="32" spans="1:184" ht="12.95" x14ac:dyDescent="0.3">
      <c r="B32" s="9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</row>
    <row r="33" spans="1:184" ht="12.95" x14ac:dyDescent="0.3">
      <c r="B33" s="9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</row>
    <row r="34" spans="1:184" ht="12.95" x14ac:dyDescent="0.3">
      <c r="B34" s="9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</row>
    <row r="35" spans="1:184" ht="12.95" x14ac:dyDescent="0.3">
      <c r="B35" s="9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</row>
    <row r="37" spans="1:184" x14ac:dyDescent="0.2">
      <c r="A37" s="16" t="s">
        <v>326</v>
      </c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</row>
    <row r="38" spans="1:184" ht="12.6" x14ac:dyDescent="0.25"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</row>
    <row r="39" spans="1:184" ht="12.6" x14ac:dyDescent="0.25"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</row>
    <row r="40" spans="1:184" ht="12.6" x14ac:dyDescent="0.25"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</row>
  </sheetData>
  <conditionalFormatting sqref="A23:A24 B11:B16 B25:B30">
    <cfRule type="cellIs" dxfId="38" priority="2" stopIfTrue="1" operator="equal">
      <formula>"nc"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B72"/>
  <sheetViews>
    <sheetView workbookViewId="0">
      <pane xSplit="2" topLeftCell="C1" activePane="topRight" state="frozen"/>
      <selection pane="topRight" activeCell="C1" sqref="C1"/>
    </sheetView>
  </sheetViews>
  <sheetFormatPr defaultRowHeight="12.75" x14ac:dyDescent="0.2"/>
  <cols>
    <col min="1" max="1" width="5.28515625" style="16" customWidth="1"/>
    <col min="2" max="2" width="28" style="16" bestFit="1" customWidth="1"/>
    <col min="3" max="3" width="7.85546875" style="16" bestFit="1" customWidth="1"/>
    <col min="4" max="11" width="7.28515625" style="16" bestFit="1" customWidth="1"/>
    <col min="12" max="12" width="7.42578125" style="16" bestFit="1" customWidth="1"/>
    <col min="13" max="23" width="7.28515625" style="16" bestFit="1" customWidth="1"/>
    <col min="24" max="24" width="7.42578125" style="16" bestFit="1" customWidth="1"/>
    <col min="25" max="35" width="7.28515625" style="16" bestFit="1" customWidth="1"/>
    <col min="36" max="36" width="7.42578125" style="16" bestFit="1" customWidth="1"/>
    <col min="37" max="47" width="7.28515625" style="16" bestFit="1" customWidth="1"/>
    <col min="48" max="48" width="7.42578125" style="16" bestFit="1" customWidth="1"/>
    <col min="49" max="59" width="7.28515625" style="16" bestFit="1" customWidth="1"/>
    <col min="60" max="60" width="7.42578125" style="16" bestFit="1" customWidth="1"/>
    <col min="61" max="71" width="7.28515625" style="16" bestFit="1" customWidth="1"/>
    <col min="72" max="72" width="7.42578125" style="16" bestFit="1" customWidth="1"/>
    <col min="73" max="83" width="7.28515625" style="16" bestFit="1" customWidth="1"/>
    <col min="84" max="84" width="7.42578125" style="16" bestFit="1" customWidth="1"/>
    <col min="85" max="85" width="7.28515625" style="16" bestFit="1" customWidth="1"/>
    <col min="86" max="182" width="7.85546875" style="16" bestFit="1" customWidth="1"/>
    <col min="183" max="184" width="7.85546875" style="84" bestFit="1" customWidth="1"/>
    <col min="185" max="256" width="9.140625" style="16"/>
    <col min="257" max="257" width="5.28515625" style="16" customWidth="1"/>
    <col min="258" max="258" width="28" style="16" bestFit="1" customWidth="1"/>
    <col min="259" max="267" width="7.140625" style="16" bestFit="1" customWidth="1"/>
    <col min="268" max="268" width="7.28515625" style="16" bestFit="1" customWidth="1"/>
    <col min="269" max="279" width="7.140625" style="16" bestFit="1" customWidth="1"/>
    <col min="280" max="280" width="7.28515625" style="16" bestFit="1" customWidth="1"/>
    <col min="281" max="291" width="7.140625" style="16" bestFit="1" customWidth="1"/>
    <col min="292" max="292" width="7.28515625" style="16" bestFit="1" customWidth="1"/>
    <col min="293" max="303" width="7.140625" style="16" bestFit="1" customWidth="1"/>
    <col min="304" max="304" width="7.28515625" style="16" bestFit="1" customWidth="1"/>
    <col min="305" max="315" width="7.140625" style="16" bestFit="1" customWidth="1"/>
    <col min="316" max="316" width="7.28515625" style="16" bestFit="1" customWidth="1"/>
    <col min="317" max="327" width="7.140625" style="16" bestFit="1" customWidth="1"/>
    <col min="328" max="328" width="7.28515625" style="16" bestFit="1" customWidth="1"/>
    <col min="329" max="339" width="7.140625" style="16" bestFit="1" customWidth="1"/>
    <col min="340" max="340" width="7.28515625" style="16" bestFit="1" customWidth="1"/>
    <col min="341" max="351" width="7.140625" style="16" bestFit="1" customWidth="1"/>
    <col min="352" max="352" width="7.28515625" style="16" bestFit="1" customWidth="1"/>
    <col min="353" max="363" width="7.140625" style="16" bestFit="1" customWidth="1"/>
    <col min="364" max="364" width="7.28515625" style="16" bestFit="1" customWidth="1"/>
    <col min="365" max="375" width="7.140625" style="16" bestFit="1" customWidth="1"/>
    <col min="376" max="376" width="7.28515625" style="16" bestFit="1" customWidth="1"/>
    <col min="377" max="387" width="7.140625" style="16" bestFit="1" customWidth="1"/>
    <col min="388" max="388" width="7.28515625" style="16" bestFit="1" customWidth="1"/>
    <col min="389" max="399" width="7.140625" style="16" bestFit="1" customWidth="1"/>
    <col min="400" max="400" width="7.28515625" style="16" bestFit="1" customWidth="1"/>
    <col min="401" max="411" width="7.140625" style="16" bestFit="1" customWidth="1"/>
    <col min="412" max="412" width="7.28515625" style="16" bestFit="1" customWidth="1"/>
    <col min="413" max="421" width="7.140625" style="16" bestFit="1" customWidth="1"/>
    <col min="422" max="512" width="9.140625" style="16"/>
    <col min="513" max="513" width="5.28515625" style="16" customWidth="1"/>
    <col min="514" max="514" width="28" style="16" bestFit="1" customWidth="1"/>
    <col min="515" max="523" width="7.140625" style="16" bestFit="1" customWidth="1"/>
    <col min="524" max="524" width="7.28515625" style="16" bestFit="1" customWidth="1"/>
    <col min="525" max="535" width="7.140625" style="16" bestFit="1" customWidth="1"/>
    <col min="536" max="536" width="7.28515625" style="16" bestFit="1" customWidth="1"/>
    <col min="537" max="547" width="7.140625" style="16" bestFit="1" customWidth="1"/>
    <col min="548" max="548" width="7.28515625" style="16" bestFit="1" customWidth="1"/>
    <col min="549" max="559" width="7.140625" style="16" bestFit="1" customWidth="1"/>
    <col min="560" max="560" width="7.28515625" style="16" bestFit="1" customWidth="1"/>
    <col min="561" max="571" width="7.140625" style="16" bestFit="1" customWidth="1"/>
    <col min="572" max="572" width="7.28515625" style="16" bestFit="1" customWidth="1"/>
    <col min="573" max="583" width="7.140625" style="16" bestFit="1" customWidth="1"/>
    <col min="584" max="584" width="7.28515625" style="16" bestFit="1" customWidth="1"/>
    <col min="585" max="595" width="7.140625" style="16" bestFit="1" customWidth="1"/>
    <col min="596" max="596" width="7.28515625" style="16" bestFit="1" customWidth="1"/>
    <col min="597" max="607" width="7.140625" style="16" bestFit="1" customWidth="1"/>
    <col min="608" max="608" width="7.28515625" style="16" bestFit="1" customWidth="1"/>
    <col min="609" max="619" width="7.140625" style="16" bestFit="1" customWidth="1"/>
    <col min="620" max="620" width="7.28515625" style="16" bestFit="1" customWidth="1"/>
    <col min="621" max="631" width="7.140625" style="16" bestFit="1" customWidth="1"/>
    <col min="632" max="632" width="7.28515625" style="16" bestFit="1" customWidth="1"/>
    <col min="633" max="643" width="7.140625" style="16" bestFit="1" customWidth="1"/>
    <col min="644" max="644" width="7.28515625" style="16" bestFit="1" customWidth="1"/>
    <col min="645" max="655" width="7.140625" style="16" bestFit="1" customWidth="1"/>
    <col min="656" max="656" width="7.28515625" style="16" bestFit="1" customWidth="1"/>
    <col min="657" max="667" width="7.140625" style="16" bestFit="1" customWidth="1"/>
    <col min="668" max="668" width="7.28515625" style="16" bestFit="1" customWidth="1"/>
    <col min="669" max="677" width="7.140625" style="16" bestFit="1" customWidth="1"/>
    <col min="678" max="768" width="9.140625" style="16"/>
    <col min="769" max="769" width="5.28515625" style="16" customWidth="1"/>
    <col min="770" max="770" width="28" style="16" bestFit="1" customWidth="1"/>
    <col min="771" max="779" width="7.140625" style="16" bestFit="1" customWidth="1"/>
    <col min="780" max="780" width="7.28515625" style="16" bestFit="1" customWidth="1"/>
    <col min="781" max="791" width="7.140625" style="16" bestFit="1" customWidth="1"/>
    <col min="792" max="792" width="7.28515625" style="16" bestFit="1" customWidth="1"/>
    <col min="793" max="803" width="7.140625" style="16" bestFit="1" customWidth="1"/>
    <col min="804" max="804" width="7.28515625" style="16" bestFit="1" customWidth="1"/>
    <col min="805" max="815" width="7.140625" style="16" bestFit="1" customWidth="1"/>
    <col min="816" max="816" width="7.28515625" style="16" bestFit="1" customWidth="1"/>
    <col min="817" max="827" width="7.140625" style="16" bestFit="1" customWidth="1"/>
    <col min="828" max="828" width="7.28515625" style="16" bestFit="1" customWidth="1"/>
    <col min="829" max="839" width="7.140625" style="16" bestFit="1" customWidth="1"/>
    <col min="840" max="840" width="7.28515625" style="16" bestFit="1" customWidth="1"/>
    <col min="841" max="851" width="7.140625" style="16" bestFit="1" customWidth="1"/>
    <col min="852" max="852" width="7.28515625" style="16" bestFit="1" customWidth="1"/>
    <col min="853" max="863" width="7.140625" style="16" bestFit="1" customWidth="1"/>
    <col min="864" max="864" width="7.28515625" style="16" bestFit="1" customWidth="1"/>
    <col min="865" max="875" width="7.140625" style="16" bestFit="1" customWidth="1"/>
    <col min="876" max="876" width="7.28515625" style="16" bestFit="1" customWidth="1"/>
    <col min="877" max="887" width="7.140625" style="16" bestFit="1" customWidth="1"/>
    <col min="888" max="888" width="7.28515625" style="16" bestFit="1" customWidth="1"/>
    <col min="889" max="899" width="7.140625" style="16" bestFit="1" customWidth="1"/>
    <col min="900" max="900" width="7.28515625" style="16" bestFit="1" customWidth="1"/>
    <col min="901" max="911" width="7.140625" style="16" bestFit="1" customWidth="1"/>
    <col min="912" max="912" width="7.28515625" style="16" bestFit="1" customWidth="1"/>
    <col min="913" max="923" width="7.140625" style="16" bestFit="1" customWidth="1"/>
    <col min="924" max="924" width="7.28515625" style="16" bestFit="1" customWidth="1"/>
    <col min="925" max="933" width="7.140625" style="16" bestFit="1" customWidth="1"/>
    <col min="934" max="1024" width="9.140625" style="16"/>
    <col min="1025" max="1025" width="5.28515625" style="16" customWidth="1"/>
    <col min="1026" max="1026" width="28" style="16" bestFit="1" customWidth="1"/>
    <col min="1027" max="1035" width="7.140625" style="16" bestFit="1" customWidth="1"/>
    <col min="1036" max="1036" width="7.28515625" style="16" bestFit="1" customWidth="1"/>
    <col min="1037" max="1047" width="7.140625" style="16" bestFit="1" customWidth="1"/>
    <col min="1048" max="1048" width="7.28515625" style="16" bestFit="1" customWidth="1"/>
    <col min="1049" max="1059" width="7.140625" style="16" bestFit="1" customWidth="1"/>
    <col min="1060" max="1060" width="7.28515625" style="16" bestFit="1" customWidth="1"/>
    <col min="1061" max="1071" width="7.140625" style="16" bestFit="1" customWidth="1"/>
    <col min="1072" max="1072" width="7.28515625" style="16" bestFit="1" customWidth="1"/>
    <col min="1073" max="1083" width="7.140625" style="16" bestFit="1" customWidth="1"/>
    <col min="1084" max="1084" width="7.28515625" style="16" bestFit="1" customWidth="1"/>
    <col min="1085" max="1095" width="7.140625" style="16" bestFit="1" customWidth="1"/>
    <col min="1096" max="1096" width="7.28515625" style="16" bestFit="1" customWidth="1"/>
    <col min="1097" max="1107" width="7.140625" style="16" bestFit="1" customWidth="1"/>
    <col min="1108" max="1108" width="7.28515625" style="16" bestFit="1" customWidth="1"/>
    <col min="1109" max="1119" width="7.140625" style="16" bestFit="1" customWidth="1"/>
    <col min="1120" max="1120" width="7.28515625" style="16" bestFit="1" customWidth="1"/>
    <col min="1121" max="1131" width="7.140625" style="16" bestFit="1" customWidth="1"/>
    <col min="1132" max="1132" width="7.28515625" style="16" bestFit="1" customWidth="1"/>
    <col min="1133" max="1143" width="7.140625" style="16" bestFit="1" customWidth="1"/>
    <col min="1144" max="1144" width="7.28515625" style="16" bestFit="1" customWidth="1"/>
    <col min="1145" max="1155" width="7.140625" style="16" bestFit="1" customWidth="1"/>
    <col min="1156" max="1156" width="7.28515625" style="16" bestFit="1" customWidth="1"/>
    <col min="1157" max="1167" width="7.140625" style="16" bestFit="1" customWidth="1"/>
    <col min="1168" max="1168" width="7.28515625" style="16" bestFit="1" customWidth="1"/>
    <col min="1169" max="1179" width="7.140625" style="16" bestFit="1" customWidth="1"/>
    <col min="1180" max="1180" width="7.28515625" style="16" bestFit="1" customWidth="1"/>
    <col min="1181" max="1189" width="7.140625" style="16" bestFit="1" customWidth="1"/>
    <col min="1190" max="1280" width="9.140625" style="16"/>
    <col min="1281" max="1281" width="5.28515625" style="16" customWidth="1"/>
    <col min="1282" max="1282" width="28" style="16" bestFit="1" customWidth="1"/>
    <col min="1283" max="1291" width="7.140625" style="16" bestFit="1" customWidth="1"/>
    <col min="1292" max="1292" width="7.28515625" style="16" bestFit="1" customWidth="1"/>
    <col min="1293" max="1303" width="7.140625" style="16" bestFit="1" customWidth="1"/>
    <col min="1304" max="1304" width="7.28515625" style="16" bestFit="1" customWidth="1"/>
    <col min="1305" max="1315" width="7.140625" style="16" bestFit="1" customWidth="1"/>
    <col min="1316" max="1316" width="7.28515625" style="16" bestFit="1" customWidth="1"/>
    <col min="1317" max="1327" width="7.140625" style="16" bestFit="1" customWidth="1"/>
    <col min="1328" max="1328" width="7.28515625" style="16" bestFit="1" customWidth="1"/>
    <col min="1329" max="1339" width="7.140625" style="16" bestFit="1" customWidth="1"/>
    <col min="1340" max="1340" width="7.28515625" style="16" bestFit="1" customWidth="1"/>
    <col min="1341" max="1351" width="7.140625" style="16" bestFit="1" customWidth="1"/>
    <col min="1352" max="1352" width="7.28515625" style="16" bestFit="1" customWidth="1"/>
    <col min="1353" max="1363" width="7.140625" style="16" bestFit="1" customWidth="1"/>
    <col min="1364" max="1364" width="7.28515625" style="16" bestFit="1" customWidth="1"/>
    <col min="1365" max="1375" width="7.140625" style="16" bestFit="1" customWidth="1"/>
    <col min="1376" max="1376" width="7.28515625" style="16" bestFit="1" customWidth="1"/>
    <col min="1377" max="1387" width="7.140625" style="16" bestFit="1" customWidth="1"/>
    <col min="1388" max="1388" width="7.28515625" style="16" bestFit="1" customWidth="1"/>
    <col min="1389" max="1399" width="7.140625" style="16" bestFit="1" customWidth="1"/>
    <col min="1400" max="1400" width="7.28515625" style="16" bestFit="1" customWidth="1"/>
    <col min="1401" max="1411" width="7.140625" style="16" bestFit="1" customWidth="1"/>
    <col min="1412" max="1412" width="7.28515625" style="16" bestFit="1" customWidth="1"/>
    <col min="1413" max="1423" width="7.140625" style="16" bestFit="1" customWidth="1"/>
    <col min="1424" max="1424" width="7.28515625" style="16" bestFit="1" customWidth="1"/>
    <col min="1425" max="1435" width="7.140625" style="16" bestFit="1" customWidth="1"/>
    <col min="1436" max="1436" width="7.28515625" style="16" bestFit="1" customWidth="1"/>
    <col min="1437" max="1445" width="7.140625" style="16" bestFit="1" customWidth="1"/>
    <col min="1446" max="1536" width="9.140625" style="16"/>
    <col min="1537" max="1537" width="5.28515625" style="16" customWidth="1"/>
    <col min="1538" max="1538" width="28" style="16" bestFit="1" customWidth="1"/>
    <col min="1539" max="1547" width="7.140625" style="16" bestFit="1" customWidth="1"/>
    <col min="1548" max="1548" width="7.28515625" style="16" bestFit="1" customWidth="1"/>
    <col min="1549" max="1559" width="7.140625" style="16" bestFit="1" customWidth="1"/>
    <col min="1560" max="1560" width="7.28515625" style="16" bestFit="1" customWidth="1"/>
    <col min="1561" max="1571" width="7.140625" style="16" bestFit="1" customWidth="1"/>
    <col min="1572" max="1572" width="7.28515625" style="16" bestFit="1" customWidth="1"/>
    <col min="1573" max="1583" width="7.140625" style="16" bestFit="1" customWidth="1"/>
    <col min="1584" max="1584" width="7.28515625" style="16" bestFit="1" customWidth="1"/>
    <col min="1585" max="1595" width="7.140625" style="16" bestFit="1" customWidth="1"/>
    <col min="1596" max="1596" width="7.28515625" style="16" bestFit="1" customWidth="1"/>
    <col min="1597" max="1607" width="7.140625" style="16" bestFit="1" customWidth="1"/>
    <col min="1608" max="1608" width="7.28515625" style="16" bestFit="1" customWidth="1"/>
    <col min="1609" max="1619" width="7.140625" style="16" bestFit="1" customWidth="1"/>
    <col min="1620" max="1620" width="7.28515625" style="16" bestFit="1" customWidth="1"/>
    <col min="1621" max="1631" width="7.140625" style="16" bestFit="1" customWidth="1"/>
    <col min="1632" max="1632" width="7.28515625" style="16" bestFit="1" customWidth="1"/>
    <col min="1633" max="1643" width="7.140625" style="16" bestFit="1" customWidth="1"/>
    <col min="1644" max="1644" width="7.28515625" style="16" bestFit="1" customWidth="1"/>
    <col min="1645" max="1655" width="7.140625" style="16" bestFit="1" customWidth="1"/>
    <col min="1656" max="1656" width="7.28515625" style="16" bestFit="1" customWidth="1"/>
    <col min="1657" max="1667" width="7.140625" style="16" bestFit="1" customWidth="1"/>
    <col min="1668" max="1668" width="7.28515625" style="16" bestFit="1" customWidth="1"/>
    <col min="1669" max="1679" width="7.140625" style="16" bestFit="1" customWidth="1"/>
    <col min="1680" max="1680" width="7.28515625" style="16" bestFit="1" customWidth="1"/>
    <col min="1681" max="1691" width="7.140625" style="16" bestFit="1" customWidth="1"/>
    <col min="1692" max="1692" width="7.28515625" style="16" bestFit="1" customWidth="1"/>
    <col min="1693" max="1701" width="7.140625" style="16" bestFit="1" customWidth="1"/>
    <col min="1702" max="1792" width="9.140625" style="16"/>
    <col min="1793" max="1793" width="5.28515625" style="16" customWidth="1"/>
    <col min="1794" max="1794" width="28" style="16" bestFit="1" customWidth="1"/>
    <col min="1795" max="1803" width="7.140625" style="16" bestFit="1" customWidth="1"/>
    <col min="1804" max="1804" width="7.28515625" style="16" bestFit="1" customWidth="1"/>
    <col min="1805" max="1815" width="7.140625" style="16" bestFit="1" customWidth="1"/>
    <col min="1816" max="1816" width="7.28515625" style="16" bestFit="1" customWidth="1"/>
    <col min="1817" max="1827" width="7.140625" style="16" bestFit="1" customWidth="1"/>
    <col min="1828" max="1828" width="7.28515625" style="16" bestFit="1" customWidth="1"/>
    <col min="1829" max="1839" width="7.140625" style="16" bestFit="1" customWidth="1"/>
    <col min="1840" max="1840" width="7.28515625" style="16" bestFit="1" customWidth="1"/>
    <col min="1841" max="1851" width="7.140625" style="16" bestFit="1" customWidth="1"/>
    <col min="1852" max="1852" width="7.28515625" style="16" bestFit="1" customWidth="1"/>
    <col min="1853" max="1863" width="7.140625" style="16" bestFit="1" customWidth="1"/>
    <col min="1864" max="1864" width="7.28515625" style="16" bestFit="1" customWidth="1"/>
    <col min="1865" max="1875" width="7.140625" style="16" bestFit="1" customWidth="1"/>
    <col min="1876" max="1876" width="7.28515625" style="16" bestFit="1" customWidth="1"/>
    <col min="1877" max="1887" width="7.140625" style="16" bestFit="1" customWidth="1"/>
    <col min="1888" max="1888" width="7.28515625" style="16" bestFit="1" customWidth="1"/>
    <col min="1889" max="1899" width="7.140625" style="16" bestFit="1" customWidth="1"/>
    <col min="1900" max="1900" width="7.28515625" style="16" bestFit="1" customWidth="1"/>
    <col min="1901" max="1911" width="7.140625" style="16" bestFit="1" customWidth="1"/>
    <col min="1912" max="1912" width="7.28515625" style="16" bestFit="1" customWidth="1"/>
    <col min="1913" max="1923" width="7.140625" style="16" bestFit="1" customWidth="1"/>
    <col min="1924" max="1924" width="7.28515625" style="16" bestFit="1" customWidth="1"/>
    <col min="1925" max="1935" width="7.140625" style="16" bestFit="1" customWidth="1"/>
    <col min="1936" max="1936" width="7.28515625" style="16" bestFit="1" customWidth="1"/>
    <col min="1937" max="1947" width="7.140625" style="16" bestFit="1" customWidth="1"/>
    <col min="1948" max="1948" width="7.28515625" style="16" bestFit="1" customWidth="1"/>
    <col min="1949" max="1957" width="7.140625" style="16" bestFit="1" customWidth="1"/>
    <col min="1958" max="2048" width="9.140625" style="16"/>
    <col min="2049" max="2049" width="5.28515625" style="16" customWidth="1"/>
    <col min="2050" max="2050" width="28" style="16" bestFit="1" customWidth="1"/>
    <col min="2051" max="2059" width="7.140625" style="16" bestFit="1" customWidth="1"/>
    <col min="2060" max="2060" width="7.28515625" style="16" bestFit="1" customWidth="1"/>
    <col min="2061" max="2071" width="7.140625" style="16" bestFit="1" customWidth="1"/>
    <col min="2072" max="2072" width="7.28515625" style="16" bestFit="1" customWidth="1"/>
    <col min="2073" max="2083" width="7.140625" style="16" bestFit="1" customWidth="1"/>
    <col min="2084" max="2084" width="7.28515625" style="16" bestFit="1" customWidth="1"/>
    <col min="2085" max="2095" width="7.140625" style="16" bestFit="1" customWidth="1"/>
    <col min="2096" max="2096" width="7.28515625" style="16" bestFit="1" customWidth="1"/>
    <col min="2097" max="2107" width="7.140625" style="16" bestFit="1" customWidth="1"/>
    <col min="2108" max="2108" width="7.28515625" style="16" bestFit="1" customWidth="1"/>
    <col min="2109" max="2119" width="7.140625" style="16" bestFit="1" customWidth="1"/>
    <col min="2120" max="2120" width="7.28515625" style="16" bestFit="1" customWidth="1"/>
    <col min="2121" max="2131" width="7.140625" style="16" bestFit="1" customWidth="1"/>
    <col min="2132" max="2132" width="7.28515625" style="16" bestFit="1" customWidth="1"/>
    <col min="2133" max="2143" width="7.140625" style="16" bestFit="1" customWidth="1"/>
    <col min="2144" max="2144" width="7.28515625" style="16" bestFit="1" customWidth="1"/>
    <col min="2145" max="2155" width="7.140625" style="16" bestFit="1" customWidth="1"/>
    <col min="2156" max="2156" width="7.28515625" style="16" bestFit="1" customWidth="1"/>
    <col min="2157" max="2167" width="7.140625" style="16" bestFit="1" customWidth="1"/>
    <col min="2168" max="2168" width="7.28515625" style="16" bestFit="1" customWidth="1"/>
    <col min="2169" max="2179" width="7.140625" style="16" bestFit="1" customWidth="1"/>
    <col min="2180" max="2180" width="7.28515625" style="16" bestFit="1" customWidth="1"/>
    <col min="2181" max="2191" width="7.140625" style="16" bestFit="1" customWidth="1"/>
    <col min="2192" max="2192" width="7.28515625" style="16" bestFit="1" customWidth="1"/>
    <col min="2193" max="2203" width="7.140625" style="16" bestFit="1" customWidth="1"/>
    <col min="2204" max="2204" width="7.28515625" style="16" bestFit="1" customWidth="1"/>
    <col min="2205" max="2213" width="7.140625" style="16" bestFit="1" customWidth="1"/>
    <col min="2214" max="2304" width="9.140625" style="16"/>
    <col min="2305" max="2305" width="5.28515625" style="16" customWidth="1"/>
    <col min="2306" max="2306" width="28" style="16" bestFit="1" customWidth="1"/>
    <col min="2307" max="2315" width="7.140625" style="16" bestFit="1" customWidth="1"/>
    <col min="2316" max="2316" width="7.28515625" style="16" bestFit="1" customWidth="1"/>
    <col min="2317" max="2327" width="7.140625" style="16" bestFit="1" customWidth="1"/>
    <col min="2328" max="2328" width="7.28515625" style="16" bestFit="1" customWidth="1"/>
    <col min="2329" max="2339" width="7.140625" style="16" bestFit="1" customWidth="1"/>
    <col min="2340" max="2340" width="7.28515625" style="16" bestFit="1" customWidth="1"/>
    <col min="2341" max="2351" width="7.140625" style="16" bestFit="1" customWidth="1"/>
    <col min="2352" max="2352" width="7.28515625" style="16" bestFit="1" customWidth="1"/>
    <col min="2353" max="2363" width="7.140625" style="16" bestFit="1" customWidth="1"/>
    <col min="2364" max="2364" width="7.28515625" style="16" bestFit="1" customWidth="1"/>
    <col min="2365" max="2375" width="7.140625" style="16" bestFit="1" customWidth="1"/>
    <col min="2376" max="2376" width="7.28515625" style="16" bestFit="1" customWidth="1"/>
    <col min="2377" max="2387" width="7.140625" style="16" bestFit="1" customWidth="1"/>
    <col min="2388" max="2388" width="7.28515625" style="16" bestFit="1" customWidth="1"/>
    <col min="2389" max="2399" width="7.140625" style="16" bestFit="1" customWidth="1"/>
    <col min="2400" max="2400" width="7.28515625" style="16" bestFit="1" customWidth="1"/>
    <col min="2401" max="2411" width="7.140625" style="16" bestFit="1" customWidth="1"/>
    <col min="2412" max="2412" width="7.28515625" style="16" bestFit="1" customWidth="1"/>
    <col min="2413" max="2423" width="7.140625" style="16" bestFit="1" customWidth="1"/>
    <col min="2424" max="2424" width="7.28515625" style="16" bestFit="1" customWidth="1"/>
    <col min="2425" max="2435" width="7.140625" style="16" bestFit="1" customWidth="1"/>
    <col min="2436" max="2436" width="7.28515625" style="16" bestFit="1" customWidth="1"/>
    <col min="2437" max="2447" width="7.140625" style="16" bestFit="1" customWidth="1"/>
    <col min="2448" max="2448" width="7.28515625" style="16" bestFit="1" customWidth="1"/>
    <col min="2449" max="2459" width="7.140625" style="16" bestFit="1" customWidth="1"/>
    <col min="2460" max="2460" width="7.28515625" style="16" bestFit="1" customWidth="1"/>
    <col min="2461" max="2469" width="7.140625" style="16" bestFit="1" customWidth="1"/>
    <col min="2470" max="2560" width="9.140625" style="16"/>
    <col min="2561" max="2561" width="5.28515625" style="16" customWidth="1"/>
    <col min="2562" max="2562" width="28" style="16" bestFit="1" customWidth="1"/>
    <col min="2563" max="2571" width="7.140625" style="16" bestFit="1" customWidth="1"/>
    <col min="2572" max="2572" width="7.28515625" style="16" bestFit="1" customWidth="1"/>
    <col min="2573" max="2583" width="7.140625" style="16" bestFit="1" customWidth="1"/>
    <col min="2584" max="2584" width="7.28515625" style="16" bestFit="1" customWidth="1"/>
    <col min="2585" max="2595" width="7.140625" style="16" bestFit="1" customWidth="1"/>
    <col min="2596" max="2596" width="7.28515625" style="16" bestFit="1" customWidth="1"/>
    <col min="2597" max="2607" width="7.140625" style="16" bestFit="1" customWidth="1"/>
    <col min="2608" max="2608" width="7.28515625" style="16" bestFit="1" customWidth="1"/>
    <col min="2609" max="2619" width="7.140625" style="16" bestFit="1" customWidth="1"/>
    <col min="2620" max="2620" width="7.28515625" style="16" bestFit="1" customWidth="1"/>
    <col min="2621" max="2631" width="7.140625" style="16" bestFit="1" customWidth="1"/>
    <col min="2632" max="2632" width="7.28515625" style="16" bestFit="1" customWidth="1"/>
    <col min="2633" max="2643" width="7.140625" style="16" bestFit="1" customWidth="1"/>
    <col min="2644" max="2644" width="7.28515625" style="16" bestFit="1" customWidth="1"/>
    <col min="2645" max="2655" width="7.140625" style="16" bestFit="1" customWidth="1"/>
    <col min="2656" max="2656" width="7.28515625" style="16" bestFit="1" customWidth="1"/>
    <col min="2657" max="2667" width="7.140625" style="16" bestFit="1" customWidth="1"/>
    <col min="2668" max="2668" width="7.28515625" style="16" bestFit="1" customWidth="1"/>
    <col min="2669" max="2679" width="7.140625" style="16" bestFit="1" customWidth="1"/>
    <col min="2680" max="2680" width="7.28515625" style="16" bestFit="1" customWidth="1"/>
    <col min="2681" max="2691" width="7.140625" style="16" bestFit="1" customWidth="1"/>
    <col min="2692" max="2692" width="7.28515625" style="16" bestFit="1" customWidth="1"/>
    <col min="2693" max="2703" width="7.140625" style="16" bestFit="1" customWidth="1"/>
    <col min="2704" max="2704" width="7.28515625" style="16" bestFit="1" customWidth="1"/>
    <col min="2705" max="2715" width="7.140625" style="16" bestFit="1" customWidth="1"/>
    <col min="2716" max="2716" width="7.28515625" style="16" bestFit="1" customWidth="1"/>
    <col min="2717" max="2725" width="7.140625" style="16" bestFit="1" customWidth="1"/>
    <col min="2726" max="2816" width="9.140625" style="16"/>
    <col min="2817" max="2817" width="5.28515625" style="16" customWidth="1"/>
    <col min="2818" max="2818" width="28" style="16" bestFit="1" customWidth="1"/>
    <col min="2819" max="2827" width="7.140625" style="16" bestFit="1" customWidth="1"/>
    <col min="2828" max="2828" width="7.28515625" style="16" bestFit="1" customWidth="1"/>
    <col min="2829" max="2839" width="7.140625" style="16" bestFit="1" customWidth="1"/>
    <col min="2840" max="2840" width="7.28515625" style="16" bestFit="1" customWidth="1"/>
    <col min="2841" max="2851" width="7.140625" style="16" bestFit="1" customWidth="1"/>
    <col min="2852" max="2852" width="7.28515625" style="16" bestFit="1" customWidth="1"/>
    <col min="2853" max="2863" width="7.140625" style="16" bestFit="1" customWidth="1"/>
    <col min="2864" max="2864" width="7.28515625" style="16" bestFit="1" customWidth="1"/>
    <col min="2865" max="2875" width="7.140625" style="16" bestFit="1" customWidth="1"/>
    <col min="2876" max="2876" width="7.28515625" style="16" bestFit="1" customWidth="1"/>
    <col min="2877" max="2887" width="7.140625" style="16" bestFit="1" customWidth="1"/>
    <col min="2888" max="2888" width="7.28515625" style="16" bestFit="1" customWidth="1"/>
    <col min="2889" max="2899" width="7.140625" style="16" bestFit="1" customWidth="1"/>
    <col min="2900" max="2900" width="7.28515625" style="16" bestFit="1" customWidth="1"/>
    <col min="2901" max="2911" width="7.140625" style="16" bestFit="1" customWidth="1"/>
    <col min="2912" max="2912" width="7.28515625" style="16" bestFit="1" customWidth="1"/>
    <col min="2913" max="2923" width="7.140625" style="16" bestFit="1" customWidth="1"/>
    <col min="2924" max="2924" width="7.28515625" style="16" bestFit="1" customWidth="1"/>
    <col min="2925" max="2935" width="7.140625" style="16" bestFit="1" customWidth="1"/>
    <col min="2936" max="2936" width="7.28515625" style="16" bestFit="1" customWidth="1"/>
    <col min="2937" max="2947" width="7.140625" style="16" bestFit="1" customWidth="1"/>
    <col min="2948" max="2948" width="7.28515625" style="16" bestFit="1" customWidth="1"/>
    <col min="2949" max="2959" width="7.140625" style="16" bestFit="1" customWidth="1"/>
    <col min="2960" max="2960" width="7.28515625" style="16" bestFit="1" customWidth="1"/>
    <col min="2961" max="2971" width="7.140625" style="16" bestFit="1" customWidth="1"/>
    <col min="2972" max="2972" width="7.28515625" style="16" bestFit="1" customWidth="1"/>
    <col min="2973" max="2981" width="7.140625" style="16" bestFit="1" customWidth="1"/>
    <col min="2982" max="3072" width="9.140625" style="16"/>
    <col min="3073" max="3073" width="5.28515625" style="16" customWidth="1"/>
    <col min="3074" max="3074" width="28" style="16" bestFit="1" customWidth="1"/>
    <col min="3075" max="3083" width="7.140625" style="16" bestFit="1" customWidth="1"/>
    <col min="3084" max="3084" width="7.28515625" style="16" bestFit="1" customWidth="1"/>
    <col min="3085" max="3095" width="7.140625" style="16" bestFit="1" customWidth="1"/>
    <col min="3096" max="3096" width="7.28515625" style="16" bestFit="1" customWidth="1"/>
    <col min="3097" max="3107" width="7.140625" style="16" bestFit="1" customWidth="1"/>
    <col min="3108" max="3108" width="7.28515625" style="16" bestFit="1" customWidth="1"/>
    <col min="3109" max="3119" width="7.140625" style="16" bestFit="1" customWidth="1"/>
    <col min="3120" max="3120" width="7.28515625" style="16" bestFit="1" customWidth="1"/>
    <col min="3121" max="3131" width="7.140625" style="16" bestFit="1" customWidth="1"/>
    <col min="3132" max="3132" width="7.28515625" style="16" bestFit="1" customWidth="1"/>
    <col min="3133" max="3143" width="7.140625" style="16" bestFit="1" customWidth="1"/>
    <col min="3144" max="3144" width="7.28515625" style="16" bestFit="1" customWidth="1"/>
    <col min="3145" max="3155" width="7.140625" style="16" bestFit="1" customWidth="1"/>
    <col min="3156" max="3156" width="7.28515625" style="16" bestFit="1" customWidth="1"/>
    <col min="3157" max="3167" width="7.140625" style="16" bestFit="1" customWidth="1"/>
    <col min="3168" max="3168" width="7.28515625" style="16" bestFit="1" customWidth="1"/>
    <col min="3169" max="3179" width="7.140625" style="16" bestFit="1" customWidth="1"/>
    <col min="3180" max="3180" width="7.28515625" style="16" bestFit="1" customWidth="1"/>
    <col min="3181" max="3191" width="7.140625" style="16" bestFit="1" customWidth="1"/>
    <col min="3192" max="3192" width="7.28515625" style="16" bestFit="1" customWidth="1"/>
    <col min="3193" max="3203" width="7.140625" style="16" bestFit="1" customWidth="1"/>
    <col min="3204" max="3204" width="7.28515625" style="16" bestFit="1" customWidth="1"/>
    <col min="3205" max="3215" width="7.140625" style="16" bestFit="1" customWidth="1"/>
    <col min="3216" max="3216" width="7.28515625" style="16" bestFit="1" customWidth="1"/>
    <col min="3217" max="3227" width="7.140625" style="16" bestFit="1" customWidth="1"/>
    <col min="3228" max="3228" width="7.28515625" style="16" bestFit="1" customWidth="1"/>
    <col min="3229" max="3237" width="7.140625" style="16" bestFit="1" customWidth="1"/>
    <col min="3238" max="3328" width="9.140625" style="16"/>
    <col min="3329" max="3329" width="5.28515625" style="16" customWidth="1"/>
    <col min="3330" max="3330" width="28" style="16" bestFit="1" customWidth="1"/>
    <col min="3331" max="3339" width="7.140625" style="16" bestFit="1" customWidth="1"/>
    <col min="3340" max="3340" width="7.28515625" style="16" bestFit="1" customWidth="1"/>
    <col min="3341" max="3351" width="7.140625" style="16" bestFit="1" customWidth="1"/>
    <col min="3352" max="3352" width="7.28515625" style="16" bestFit="1" customWidth="1"/>
    <col min="3353" max="3363" width="7.140625" style="16" bestFit="1" customWidth="1"/>
    <col min="3364" max="3364" width="7.28515625" style="16" bestFit="1" customWidth="1"/>
    <col min="3365" max="3375" width="7.140625" style="16" bestFit="1" customWidth="1"/>
    <col min="3376" max="3376" width="7.28515625" style="16" bestFit="1" customWidth="1"/>
    <col min="3377" max="3387" width="7.140625" style="16" bestFit="1" customWidth="1"/>
    <col min="3388" max="3388" width="7.28515625" style="16" bestFit="1" customWidth="1"/>
    <col min="3389" max="3399" width="7.140625" style="16" bestFit="1" customWidth="1"/>
    <col min="3400" max="3400" width="7.28515625" style="16" bestFit="1" customWidth="1"/>
    <col min="3401" max="3411" width="7.140625" style="16" bestFit="1" customWidth="1"/>
    <col min="3412" max="3412" width="7.28515625" style="16" bestFit="1" customWidth="1"/>
    <col min="3413" max="3423" width="7.140625" style="16" bestFit="1" customWidth="1"/>
    <col min="3424" max="3424" width="7.28515625" style="16" bestFit="1" customWidth="1"/>
    <col min="3425" max="3435" width="7.140625" style="16" bestFit="1" customWidth="1"/>
    <col min="3436" max="3436" width="7.28515625" style="16" bestFit="1" customWidth="1"/>
    <col min="3437" max="3447" width="7.140625" style="16" bestFit="1" customWidth="1"/>
    <col min="3448" max="3448" width="7.28515625" style="16" bestFit="1" customWidth="1"/>
    <col min="3449" max="3459" width="7.140625" style="16" bestFit="1" customWidth="1"/>
    <col min="3460" max="3460" width="7.28515625" style="16" bestFit="1" customWidth="1"/>
    <col min="3461" max="3471" width="7.140625" style="16" bestFit="1" customWidth="1"/>
    <col min="3472" max="3472" width="7.28515625" style="16" bestFit="1" customWidth="1"/>
    <col min="3473" max="3483" width="7.140625" style="16" bestFit="1" customWidth="1"/>
    <col min="3484" max="3484" width="7.28515625" style="16" bestFit="1" customWidth="1"/>
    <col min="3485" max="3493" width="7.140625" style="16" bestFit="1" customWidth="1"/>
    <col min="3494" max="3584" width="9.140625" style="16"/>
    <col min="3585" max="3585" width="5.28515625" style="16" customWidth="1"/>
    <col min="3586" max="3586" width="28" style="16" bestFit="1" customWidth="1"/>
    <col min="3587" max="3595" width="7.140625" style="16" bestFit="1" customWidth="1"/>
    <col min="3596" max="3596" width="7.28515625" style="16" bestFit="1" customWidth="1"/>
    <col min="3597" max="3607" width="7.140625" style="16" bestFit="1" customWidth="1"/>
    <col min="3608" max="3608" width="7.28515625" style="16" bestFit="1" customWidth="1"/>
    <col min="3609" max="3619" width="7.140625" style="16" bestFit="1" customWidth="1"/>
    <col min="3620" max="3620" width="7.28515625" style="16" bestFit="1" customWidth="1"/>
    <col min="3621" max="3631" width="7.140625" style="16" bestFit="1" customWidth="1"/>
    <col min="3632" max="3632" width="7.28515625" style="16" bestFit="1" customWidth="1"/>
    <col min="3633" max="3643" width="7.140625" style="16" bestFit="1" customWidth="1"/>
    <col min="3644" max="3644" width="7.28515625" style="16" bestFit="1" customWidth="1"/>
    <col min="3645" max="3655" width="7.140625" style="16" bestFit="1" customWidth="1"/>
    <col min="3656" max="3656" width="7.28515625" style="16" bestFit="1" customWidth="1"/>
    <col min="3657" max="3667" width="7.140625" style="16" bestFit="1" customWidth="1"/>
    <col min="3668" max="3668" width="7.28515625" style="16" bestFit="1" customWidth="1"/>
    <col min="3669" max="3679" width="7.140625" style="16" bestFit="1" customWidth="1"/>
    <col min="3680" max="3680" width="7.28515625" style="16" bestFit="1" customWidth="1"/>
    <col min="3681" max="3691" width="7.140625" style="16" bestFit="1" customWidth="1"/>
    <col min="3692" max="3692" width="7.28515625" style="16" bestFit="1" customWidth="1"/>
    <col min="3693" max="3703" width="7.140625" style="16" bestFit="1" customWidth="1"/>
    <col min="3704" max="3704" width="7.28515625" style="16" bestFit="1" customWidth="1"/>
    <col min="3705" max="3715" width="7.140625" style="16" bestFit="1" customWidth="1"/>
    <col min="3716" max="3716" width="7.28515625" style="16" bestFit="1" customWidth="1"/>
    <col min="3717" max="3727" width="7.140625" style="16" bestFit="1" customWidth="1"/>
    <col min="3728" max="3728" width="7.28515625" style="16" bestFit="1" customWidth="1"/>
    <col min="3729" max="3739" width="7.140625" style="16" bestFit="1" customWidth="1"/>
    <col min="3740" max="3740" width="7.28515625" style="16" bestFit="1" customWidth="1"/>
    <col min="3741" max="3749" width="7.140625" style="16" bestFit="1" customWidth="1"/>
    <col min="3750" max="3840" width="9.140625" style="16"/>
    <col min="3841" max="3841" width="5.28515625" style="16" customWidth="1"/>
    <col min="3842" max="3842" width="28" style="16" bestFit="1" customWidth="1"/>
    <col min="3843" max="3851" width="7.140625" style="16" bestFit="1" customWidth="1"/>
    <col min="3852" max="3852" width="7.28515625" style="16" bestFit="1" customWidth="1"/>
    <col min="3853" max="3863" width="7.140625" style="16" bestFit="1" customWidth="1"/>
    <col min="3864" max="3864" width="7.28515625" style="16" bestFit="1" customWidth="1"/>
    <col min="3865" max="3875" width="7.140625" style="16" bestFit="1" customWidth="1"/>
    <col min="3876" max="3876" width="7.28515625" style="16" bestFit="1" customWidth="1"/>
    <col min="3877" max="3887" width="7.140625" style="16" bestFit="1" customWidth="1"/>
    <col min="3888" max="3888" width="7.28515625" style="16" bestFit="1" customWidth="1"/>
    <col min="3889" max="3899" width="7.140625" style="16" bestFit="1" customWidth="1"/>
    <col min="3900" max="3900" width="7.28515625" style="16" bestFit="1" customWidth="1"/>
    <col min="3901" max="3911" width="7.140625" style="16" bestFit="1" customWidth="1"/>
    <col min="3912" max="3912" width="7.28515625" style="16" bestFit="1" customWidth="1"/>
    <col min="3913" max="3923" width="7.140625" style="16" bestFit="1" customWidth="1"/>
    <col min="3924" max="3924" width="7.28515625" style="16" bestFit="1" customWidth="1"/>
    <col min="3925" max="3935" width="7.140625" style="16" bestFit="1" customWidth="1"/>
    <col min="3936" max="3936" width="7.28515625" style="16" bestFit="1" customWidth="1"/>
    <col min="3937" max="3947" width="7.140625" style="16" bestFit="1" customWidth="1"/>
    <col min="3948" max="3948" width="7.28515625" style="16" bestFit="1" customWidth="1"/>
    <col min="3949" max="3959" width="7.140625" style="16" bestFit="1" customWidth="1"/>
    <col min="3960" max="3960" width="7.28515625" style="16" bestFit="1" customWidth="1"/>
    <col min="3961" max="3971" width="7.140625" style="16" bestFit="1" customWidth="1"/>
    <col min="3972" max="3972" width="7.28515625" style="16" bestFit="1" customWidth="1"/>
    <col min="3973" max="3983" width="7.140625" style="16" bestFit="1" customWidth="1"/>
    <col min="3984" max="3984" width="7.28515625" style="16" bestFit="1" customWidth="1"/>
    <col min="3985" max="3995" width="7.140625" style="16" bestFit="1" customWidth="1"/>
    <col min="3996" max="3996" width="7.28515625" style="16" bestFit="1" customWidth="1"/>
    <col min="3997" max="4005" width="7.140625" style="16" bestFit="1" customWidth="1"/>
    <col min="4006" max="4096" width="9.140625" style="16"/>
    <col min="4097" max="4097" width="5.28515625" style="16" customWidth="1"/>
    <col min="4098" max="4098" width="28" style="16" bestFit="1" customWidth="1"/>
    <col min="4099" max="4107" width="7.140625" style="16" bestFit="1" customWidth="1"/>
    <col min="4108" max="4108" width="7.28515625" style="16" bestFit="1" customWidth="1"/>
    <col min="4109" max="4119" width="7.140625" style="16" bestFit="1" customWidth="1"/>
    <col min="4120" max="4120" width="7.28515625" style="16" bestFit="1" customWidth="1"/>
    <col min="4121" max="4131" width="7.140625" style="16" bestFit="1" customWidth="1"/>
    <col min="4132" max="4132" width="7.28515625" style="16" bestFit="1" customWidth="1"/>
    <col min="4133" max="4143" width="7.140625" style="16" bestFit="1" customWidth="1"/>
    <col min="4144" max="4144" width="7.28515625" style="16" bestFit="1" customWidth="1"/>
    <col min="4145" max="4155" width="7.140625" style="16" bestFit="1" customWidth="1"/>
    <col min="4156" max="4156" width="7.28515625" style="16" bestFit="1" customWidth="1"/>
    <col min="4157" max="4167" width="7.140625" style="16" bestFit="1" customWidth="1"/>
    <col min="4168" max="4168" width="7.28515625" style="16" bestFit="1" customWidth="1"/>
    <col min="4169" max="4179" width="7.140625" style="16" bestFit="1" customWidth="1"/>
    <col min="4180" max="4180" width="7.28515625" style="16" bestFit="1" customWidth="1"/>
    <col min="4181" max="4191" width="7.140625" style="16" bestFit="1" customWidth="1"/>
    <col min="4192" max="4192" width="7.28515625" style="16" bestFit="1" customWidth="1"/>
    <col min="4193" max="4203" width="7.140625" style="16" bestFit="1" customWidth="1"/>
    <col min="4204" max="4204" width="7.28515625" style="16" bestFit="1" customWidth="1"/>
    <col min="4205" max="4215" width="7.140625" style="16" bestFit="1" customWidth="1"/>
    <col min="4216" max="4216" width="7.28515625" style="16" bestFit="1" customWidth="1"/>
    <col min="4217" max="4227" width="7.140625" style="16" bestFit="1" customWidth="1"/>
    <col min="4228" max="4228" width="7.28515625" style="16" bestFit="1" customWidth="1"/>
    <col min="4229" max="4239" width="7.140625" style="16" bestFit="1" customWidth="1"/>
    <col min="4240" max="4240" width="7.28515625" style="16" bestFit="1" customWidth="1"/>
    <col min="4241" max="4251" width="7.140625" style="16" bestFit="1" customWidth="1"/>
    <col min="4252" max="4252" width="7.28515625" style="16" bestFit="1" customWidth="1"/>
    <col min="4253" max="4261" width="7.140625" style="16" bestFit="1" customWidth="1"/>
    <col min="4262" max="4352" width="9.140625" style="16"/>
    <col min="4353" max="4353" width="5.28515625" style="16" customWidth="1"/>
    <col min="4354" max="4354" width="28" style="16" bestFit="1" customWidth="1"/>
    <col min="4355" max="4363" width="7.140625" style="16" bestFit="1" customWidth="1"/>
    <col min="4364" max="4364" width="7.28515625" style="16" bestFit="1" customWidth="1"/>
    <col min="4365" max="4375" width="7.140625" style="16" bestFit="1" customWidth="1"/>
    <col min="4376" max="4376" width="7.28515625" style="16" bestFit="1" customWidth="1"/>
    <col min="4377" max="4387" width="7.140625" style="16" bestFit="1" customWidth="1"/>
    <col min="4388" max="4388" width="7.28515625" style="16" bestFit="1" customWidth="1"/>
    <col min="4389" max="4399" width="7.140625" style="16" bestFit="1" customWidth="1"/>
    <col min="4400" max="4400" width="7.28515625" style="16" bestFit="1" customWidth="1"/>
    <col min="4401" max="4411" width="7.140625" style="16" bestFit="1" customWidth="1"/>
    <col min="4412" max="4412" width="7.28515625" style="16" bestFit="1" customWidth="1"/>
    <col min="4413" max="4423" width="7.140625" style="16" bestFit="1" customWidth="1"/>
    <col min="4424" max="4424" width="7.28515625" style="16" bestFit="1" customWidth="1"/>
    <col min="4425" max="4435" width="7.140625" style="16" bestFit="1" customWidth="1"/>
    <col min="4436" max="4436" width="7.28515625" style="16" bestFit="1" customWidth="1"/>
    <col min="4437" max="4447" width="7.140625" style="16" bestFit="1" customWidth="1"/>
    <col min="4448" max="4448" width="7.28515625" style="16" bestFit="1" customWidth="1"/>
    <col min="4449" max="4459" width="7.140625" style="16" bestFit="1" customWidth="1"/>
    <col min="4460" max="4460" width="7.28515625" style="16" bestFit="1" customWidth="1"/>
    <col min="4461" max="4471" width="7.140625" style="16" bestFit="1" customWidth="1"/>
    <col min="4472" max="4472" width="7.28515625" style="16" bestFit="1" customWidth="1"/>
    <col min="4473" max="4483" width="7.140625" style="16" bestFit="1" customWidth="1"/>
    <col min="4484" max="4484" width="7.28515625" style="16" bestFit="1" customWidth="1"/>
    <col min="4485" max="4495" width="7.140625" style="16" bestFit="1" customWidth="1"/>
    <col min="4496" max="4496" width="7.28515625" style="16" bestFit="1" customWidth="1"/>
    <col min="4497" max="4507" width="7.140625" style="16" bestFit="1" customWidth="1"/>
    <col min="4508" max="4508" width="7.28515625" style="16" bestFit="1" customWidth="1"/>
    <col min="4509" max="4517" width="7.140625" style="16" bestFit="1" customWidth="1"/>
    <col min="4518" max="4608" width="9.140625" style="16"/>
    <col min="4609" max="4609" width="5.28515625" style="16" customWidth="1"/>
    <col min="4610" max="4610" width="28" style="16" bestFit="1" customWidth="1"/>
    <col min="4611" max="4619" width="7.140625" style="16" bestFit="1" customWidth="1"/>
    <col min="4620" max="4620" width="7.28515625" style="16" bestFit="1" customWidth="1"/>
    <col min="4621" max="4631" width="7.140625" style="16" bestFit="1" customWidth="1"/>
    <col min="4632" max="4632" width="7.28515625" style="16" bestFit="1" customWidth="1"/>
    <col min="4633" max="4643" width="7.140625" style="16" bestFit="1" customWidth="1"/>
    <col min="4644" max="4644" width="7.28515625" style="16" bestFit="1" customWidth="1"/>
    <col min="4645" max="4655" width="7.140625" style="16" bestFit="1" customWidth="1"/>
    <col min="4656" max="4656" width="7.28515625" style="16" bestFit="1" customWidth="1"/>
    <col min="4657" max="4667" width="7.140625" style="16" bestFit="1" customWidth="1"/>
    <col min="4668" max="4668" width="7.28515625" style="16" bestFit="1" customWidth="1"/>
    <col min="4669" max="4679" width="7.140625" style="16" bestFit="1" customWidth="1"/>
    <col min="4680" max="4680" width="7.28515625" style="16" bestFit="1" customWidth="1"/>
    <col min="4681" max="4691" width="7.140625" style="16" bestFit="1" customWidth="1"/>
    <col min="4692" max="4692" width="7.28515625" style="16" bestFit="1" customWidth="1"/>
    <col min="4693" max="4703" width="7.140625" style="16" bestFit="1" customWidth="1"/>
    <col min="4704" max="4704" width="7.28515625" style="16" bestFit="1" customWidth="1"/>
    <col min="4705" max="4715" width="7.140625" style="16" bestFit="1" customWidth="1"/>
    <col min="4716" max="4716" width="7.28515625" style="16" bestFit="1" customWidth="1"/>
    <col min="4717" max="4727" width="7.140625" style="16" bestFit="1" customWidth="1"/>
    <col min="4728" max="4728" width="7.28515625" style="16" bestFit="1" customWidth="1"/>
    <col min="4729" max="4739" width="7.140625" style="16" bestFit="1" customWidth="1"/>
    <col min="4740" max="4740" width="7.28515625" style="16" bestFit="1" customWidth="1"/>
    <col min="4741" max="4751" width="7.140625" style="16" bestFit="1" customWidth="1"/>
    <col min="4752" max="4752" width="7.28515625" style="16" bestFit="1" customWidth="1"/>
    <col min="4753" max="4763" width="7.140625" style="16" bestFit="1" customWidth="1"/>
    <col min="4764" max="4764" width="7.28515625" style="16" bestFit="1" customWidth="1"/>
    <col min="4765" max="4773" width="7.140625" style="16" bestFit="1" customWidth="1"/>
    <col min="4774" max="4864" width="9.140625" style="16"/>
    <col min="4865" max="4865" width="5.28515625" style="16" customWidth="1"/>
    <col min="4866" max="4866" width="28" style="16" bestFit="1" customWidth="1"/>
    <col min="4867" max="4875" width="7.140625" style="16" bestFit="1" customWidth="1"/>
    <col min="4876" max="4876" width="7.28515625" style="16" bestFit="1" customWidth="1"/>
    <col min="4877" max="4887" width="7.140625" style="16" bestFit="1" customWidth="1"/>
    <col min="4888" max="4888" width="7.28515625" style="16" bestFit="1" customWidth="1"/>
    <col min="4889" max="4899" width="7.140625" style="16" bestFit="1" customWidth="1"/>
    <col min="4900" max="4900" width="7.28515625" style="16" bestFit="1" customWidth="1"/>
    <col min="4901" max="4911" width="7.140625" style="16" bestFit="1" customWidth="1"/>
    <col min="4912" max="4912" width="7.28515625" style="16" bestFit="1" customWidth="1"/>
    <col min="4913" max="4923" width="7.140625" style="16" bestFit="1" customWidth="1"/>
    <col min="4924" max="4924" width="7.28515625" style="16" bestFit="1" customWidth="1"/>
    <col min="4925" max="4935" width="7.140625" style="16" bestFit="1" customWidth="1"/>
    <col min="4936" max="4936" width="7.28515625" style="16" bestFit="1" customWidth="1"/>
    <col min="4937" max="4947" width="7.140625" style="16" bestFit="1" customWidth="1"/>
    <col min="4948" max="4948" width="7.28515625" style="16" bestFit="1" customWidth="1"/>
    <col min="4949" max="4959" width="7.140625" style="16" bestFit="1" customWidth="1"/>
    <col min="4960" max="4960" width="7.28515625" style="16" bestFit="1" customWidth="1"/>
    <col min="4961" max="4971" width="7.140625" style="16" bestFit="1" customWidth="1"/>
    <col min="4972" max="4972" width="7.28515625" style="16" bestFit="1" customWidth="1"/>
    <col min="4973" max="4983" width="7.140625" style="16" bestFit="1" customWidth="1"/>
    <col min="4984" max="4984" width="7.28515625" style="16" bestFit="1" customWidth="1"/>
    <col min="4985" max="4995" width="7.140625" style="16" bestFit="1" customWidth="1"/>
    <col min="4996" max="4996" width="7.28515625" style="16" bestFit="1" customWidth="1"/>
    <col min="4997" max="5007" width="7.140625" style="16" bestFit="1" customWidth="1"/>
    <col min="5008" max="5008" width="7.28515625" style="16" bestFit="1" customWidth="1"/>
    <col min="5009" max="5019" width="7.140625" style="16" bestFit="1" customWidth="1"/>
    <col min="5020" max="5020" width="7.28515625" style="16" bestFit="1" customWidth="1"/>
    <col min="5021" max="5029" width="7.140625" style="16" bestFit="1" customWidth="1"/>
    <col min="5030" max="5120" width="9.140625" style="16"/>
    <col min="5121" max="5121" width="5.28515625" style="16" customWidth="1"/>
    <col min="5122" max="5122" width="28" style="16" bestFit="1" customWidth="1"/>
    <col min="5123" max="5131" width="7.140625" style="16" bestFit="1" customWidth="1"/>
    <col min="5132" max="5132" width="7.28515625" style="16" bestFit="1" customWidth="1"/>
    <col min="5133" max="5143" width="7.140625" style="16" bestFit="1" customWidth="1"/>
    <col min="5144" max="5144" width="7.28515625" style="16" bestFit="1" customWidth="1"/>
    <col min="5145" max="5155" width="7.140625" style="16" bestFit="1" customWidth="1"/>
    <col min="5156" max="5156" width="7.28515625" style="16" bestFit="1" customWidth="1"/>
    <col min="5157" max="5167" width="7.140625" style="16" bestFit="1" customWidth="1"/>
    <col min="5168" max="5168" width="7.28515625" style="16" bestFit="1" customWidth="1"/>
    <col min="5169" max="5179" width="7.140625" style="16" bestFit="1" customWidth="1"/>
    <col min="5180" max="5180" width="7.28515625" style="16" bestFit="1" customWidth="1"/>
    <col min="5181" max="5191" width="7.140625" style="16" bestFit="1" customWidth="1"/>
    <col min="5192" max="5192" width="7.28515625" style="16" bestFit="1" customWidth="1"/>
    <col min="5193" max="5203" width="7.140625" style="16" bestFit="1" customWidth="1"/>
    <col min="5204" max="5204" width="7.28515625" style="16" bestFit="1" customWidth="1"/>
    <col min="5205" max="5215" width="7.140625" style="16" bestFit="1" customWidth="1"/>
    <col min="5216" max="5216" width="7.28515625" style="16" bestFit="1" customWidth="1"/>
    <col min="5217" max="5227" width="7.140625" style="16" bestFit="1" customWidth="1"/>
    <col min="5228" max="5228" width="7.28515625" style="16" bestFit="1" customWidth="1"/>
    <col min="5229" max="5239" width="7.140625" style="16" bestFit="1" customWidth="1"/>
    <col min="5240" max="5240" width="7.28515625" style="16" bestFit="1" customWidth="1"/>
    <col min="5241" max="5251" width="7.140625" style="16" bestFit="1" customWidth="1"/>
    <col min="5252" max="5252" width="7.28515625" style="16" bestFit="1" customWidth="1"/>
    <col min="5253" max="5263" width="7.140625" style="16" bestFit="1" customWidth="1"/>
    <col min="5264" max="5264" width="7.28515625" style="16" bestFit="1" customWidth="1"/>
    <col min="5265" max="5275" width="7.140625" style="16" bestFit="1" customWidth="1"/>
    <col min="5276" max="5276" width="7.28515625" style="16" bestFit="1" customWidth="1"/>
    <col min="5277" max="5285" width="7.140625" style="16" bestFit="1" customWidth="1"/>
    <col min="5286" max="5376" width="9.140625" style="16"/>
    <col min="5377" max="5377" width="5.28515625" style="16" customWidth="1"/>
    <col min="5378" max="5378" width="28" style="16" bestFit="1" customWidth="1"/>
    <col min="5379" max="5387" width="7.140625" style="16" bestFit="1" customWidth="1"/>
    <col min="5388" max="5388" width="7.28515625" style="16" bestFit="1" customWidth="1"/>
    <col min="5389" max="5399" width="7.140625" style="16" bestFit="1" customWidth="1"/>
    <col min="5400" max="5400" width="7.28515625" style="16" bestFit="1" customWidth="1"/>
    <col min="5401" max="5411" width="7.140625" style="16" bestFit="1" customWidth="1"/>
    <col min="5412" max="5412" width="7.28515625" style="16" bestFit="1" customWidth="1"/>
    <col min="5413" max="5423" width="7.140625" style="16" bestFit="1" customWidth="1"/>
    <col min="5424" max="5424" width="7.28515625" style="16" bestFit="1" customWidth="1"/>
    <col min="5425" max="5435" width="7.140625" style="16" bestFit="1" customWidth="1"/>
    <col min="5436" max="5436" width="7.28515625" style="16" bestFit="1" customWidth="1"/>
    <col min="5437" max="5447" width="7.140625" style="16" bestFit="1" customWidth="1"/>
    <col min="5448" max="5448" width="7.28515625" style="16" bestFit="1" customWidth="1"/>
    <col min="5449" max="5459" width="7.140625" style="16" bestFit="1" customWidth="1"/>
    <col min="5460" max="5460" width="7.28515625" style="16" bestFit="1" customWidth="1"/>
    <col min="5461" max="5471" width="7.140625" style="16" bestFit="1" customWidth="1"/>
    <col min="5472" max="5472" width="7.28515625" style="16" bestFit="1" customWidth="1"/>
    <col min="5473" max="5483" width="7.140625" style="16" bestFit="1" customWidth="1"/>
    <col min="5484" max="5484" width="7.28515625" style="16" bestFit="1" customWidth="1"/>
    <col min="5485" max="5495" width="7.140625" style="16" bestFit="1" customWidth="1"/>
    <col min="5496" max="5496" width="7.28515625" style="16" bestFit="1" customWidth="1"/>
    <col min="5497" max="5507" width="7.140625" style="16" bestFit="1" customWidth="1"/>
    <col min="5508" max="5508" width="7.28515625" style="16" bestFit="1" customWidth="1"/>
    <col min="5509" max="5519" width="7.140625" style="16" bestFit="1" customWidth="1"/>
    <col min="5520" max="5520" width="7.28515625" style="16" bestFit="1" customWidth="1"/>
    <col min="5521" max="5531" width="7.140625" style="16" bestFit="1" customWidth="1"/>
    <col min="5532" max="5532" width="7.28515625" style="16" bestFit="1" customWidth="1"/>
    <col min="5533" max="5541" width="7.140625" style="16" bestFit="1" customWidth="1"/>
    <col min="5542" max="5632" width="9.140625" style="16"/>
    <col min="5633" max="5633" width="5.28515625" style="16" customWidth="1"/>
    <col min="5634" max="5634" width="28" style="16" bestFit="1" customWidth="1"/>
    <col min="5635" max="5643" width="7.140625" style="16" bestFit="1" customWidth="1"/>
    <col min="5644" max="5644" width="7.28515625" style="16" bestFit="1" customWidth="1"/>
    <col min="5645" max="5655" width="7.140625" style="16" bestFit="1" customWidth="1"/>
    <col min="5656" max="5656" width="7.28515625" style="16" bestFit="1" customWidth="1"/>
    <col min="5657" max="5667" width="7.140625" style="16" bestFit="1" customWidth="1"/>
    <col min="5668" max="5668" width="7.28515625" style="16" bestFit="1" customWidth="1"/>
    <col min="5669" max="5679" width="7.140625" style="16" bestFit="1" customWidth="1"/>
    <col min="5680" max="5680" width="7.28515625" style="16" bestFit="1" customWidth="1"/>
    <col min="5681" max="5691" width="7.140625" style="16" bestFit="1" customWidth="1"/>
    <col min="5692" max="5692" width="7.28515625" style="16" bestFit="1" customWidth="1"/>
    <col min="5693" max="5703" width="7.140625" style="16" bestFit="1" customWidth="1"/>
    <col min="5704" max="5704" width="7.28515625" style="16" bestFit="1" customWidth="1"/>
    <col min="5705" max="5715" width="7.140625" style="16" bestFit="1" customWidth="1"/>
    <col min="5716" max="5716" width="7.28515625" style="16" bestFit="1" customWidth="1"/>
    <col min="5717" max="5727" width="7.140625" style="16" bestFit="1" customWidth="1"/>
    <col min="5728" max="5728" width="7.28515625" style="16" bestFit="1" customWidth="1"/>
    <col min="5729" max="5739" width="7.140625" style="16" bestFit="1" customWidth="1"/>
    <col min="5740" max="5740" width="7.28515625" style="16" bestFit="1" customWidth="1"/>
    <col min="5741" max="5751" width="7.140625" style="16" bestFit="1" customWidth="1"/>
    <col min="5752" max="5752" width="7.28515625" style="16" bestFit="1" customWidth="1"/>
    <col min="5753" max="5763" width="7.140625" style="16" bestFit="1" customWidth="1"/>
    <col min="5764" max="5764" width="7.28515625" style="16" bestFit="1" customWidth="1"/>
    <col min="5765" max="5775" width="7.140625" style="16" bestFit="1" customWidth="1"/>
    <col min="5776" max="5776" width="7.28515625" style="16" bestFit="1" customWidth="1"/>
    <col min="5777" max="5787" width="7.140625" style="16" bestFit="1" customWidth="1"/>
    <col min="5788" max="5788" width="7.28515625" style="16" bestFit="1" customWidth="1"/>
    <col min="5789" max="5797" width="7.140625" style="16" bestFit="1" customWidth="1"/>
    <col min="5798" max="5888" width="9.140625" style="16"/>
    <col min="5889" max="5889" width="5.28515625" style="16" customWidth="1"/>
    <col min="5890" max="5890" width="28" style="16" bestFit="1" customWidth="1"/>
    <col min="5891" max="5899" width="7.140625" style="16" bestFit="1" customWidth="1"/>
    <col min="5900" max="5900" width="7.28515625" style="16" bestFit="1" customWidth="1"/>
    <col min="5901" max="5911" width="7.140625" style="16" bestFit="1" customWidth="1"/>
    <col min="5912" max="5912" width="7.28515625" style="16" bestFit="1" customWidth="1"/>
    <col min="5913" max="5923" width="7.140625" style="16" bestFit="1" customWidth="1"/>
    <col min="5924" max="5924" width="7.28515625" style="16" bestFit="1" customWidth="1"/>
    <col min="5925" max="5935" width="7.140625" style="16" bestFit="1" customWidth="1"/>
    <col min="5936" max="5936" width="7.28515625" style="16" bestFit="1" customWidth="1"/>
    <col min="5937" max="5947" width="7.140625" style="16" bestFit="1" customWidth="1"/>
    <col min="5948" max="5948" width="7.28515625" style="16" bestFit="1" customWidth="1"/>
    <col min="5949" max="5959" width="7.140625" style="16" bestFit="1" customWidth="1"/>
    <col min="5960" max="5960" width="7.28515625" style="16" bestFit="1" customWidth="1"/>
    <col min="5961" max="5971" width="7.140625" style="16" bestFit="1" customWidth="1"/>
    <col min="5972" max="5972" width="7.28515625" style="16" bestFit="1" customWidth="1"/>
    <col min="5973" max="5983" width="7.140625" style="16" bestFit="1" customWidth="1"/>
    <col min="5984" max="5984" width="7.28515625" style="16" bestFit="1" customWidth="1"/>
    <col min="5985" max="5995" width="7.140625" style="16" bestFit="1" customWidth="1"/>
    <col min="5996" max="5996" width="7.28515625" style="16" bestFit="1" customWidth="1"/>
    <col min="5997" max="6007" width="7.140625" style="16" bestFit="1" customWidth="1"/>
    <col min="6008" max="6008" width="7.28515625" style="16" bestFit="1" customWidth="1"/>
    <col min="6009" max="6019" width="7.140625" style="16" bestFit="1" customWidth="1"/>
    <col min="6020" max="6020" width="7.28515625" style="16" bestFit="1" customWidth="1"/>
    <col min="6021" max="6031" width="7.140625" style="16" bestFit="1" customWidth="1"/>
    <col min="6032" max="6032" width="7.28515625" style="16" bestFit="1" customWidth="1"/>
    <col min="6033" max="6043" width="7.140625" style="16" bestFit="1" customWidth="1"/>
    <col min="6044" max="6044" width="7.28515625" style="16" bestFit="1" customWidth="1"/>
    <col min="6045" max="6053" width="7.140625" style="16" bestFit="1" customWidth="1"/>
    <col min="6054" max="6144" width="9.140625" style="16"/>
    <col min="6145" max="6145" width="5.28515625" style="16" customWidth="1"/>
    <col min="6146" max="6146" width="28" style="16" bestFit="1" customWidth="1"/>
    <col min="6147" max="6155" width="7.140625" style="16" bestFit="1" customWidth="1"/>
    <col min="6156" max="6156" width="7.28515625" style="16" bestFit="1" customWidth="1"/>
    <col min="6157" max="6167" width="7.140625" style="16" bestFit="1" customWidth="1"/>
    <col min="6168" max="6168" width="7.28515625" style="16" bestFit="1" customWidth="1"/>
    <col min="6169" max="6179" width="7.140625" style="16" bestFit="1" customWidth="1"/>
    <col min="6180" max="6180" width="7.28515625" style="16" bestFit="1" customWidth="1"/>
    <col min="6181" max="6191" width="7.140625" style="16" bestFit="1" customWidth="1"/>
    <col min="6192" max="6192" width="7.28515625" style="16" bestFit="1" customWidth="1"/>
    <col min="6193" max="6203" width="7.140625" style="16" bestFit="1" customWidth="1"/>
    <col min="6204" max="6204" width="7.28515625" style="16" bestFit="1" customWidth="1"/>
    <col min="6205" max="6215" width="7.140625" style="16" bestFit="1" customWidth="1"/>
    <col min="6216" max="6216" width="7.28515625" style="16" bestFit="1" customWidth="1"/>
    <col min="6217" max="6227" width="7.140625" style="16" bestFit="1" customWidth="1"/>
    <col min="6228" max="6228" width="7.28515625" style="16" bestFit="1" customWidth="1"/>
    <col min="6229" max="6239" width="7.140625" style="16" bestFit="1" customWidth="1"/>
    <col min="6240" max="6240" width="7.28515625" style="16" bestFit="1" customWidth="1"/>
    <col min="6241" max="6251" width="7.140625" style="16" bestFit="1" customWidth="1"/>
    <col min="6252" max="6252" width="7.28515625" style="16" bestFit="1" customWidth="1"/>
    <col min="6253" max="6263" width="7.140625" style="16" bestFit="1" customWidth="1"/>
    <col min="6264" max="6264" width="7.28515625" style="16" bestFit="1" customWidth="1"/>
    <col min="6265" max="6275" width="7.140625" style="16" bestFit="1" customWidth="1"/>
    <col min="6276" max="6276" width="7.28515625" style="16" bestFit="1" customWidth="1"/>
    <col min="6277" max="6287" width="7.140625" style="16" bestFit="1" customWidth="1"/>
    <col min="6288" max="6288" width="7.28515625" style="16" bestFit="1" customWidth="1"/>
    <col min="6289" max="6299" width="7.140625" style="16" bestFit="1" customWidth="1"/>
    <col min="6300" max="6300" width="7.28515625" style="16" bestFit="1" customWidth="1"/>
    <col min="6301" max="6309" width="7.140625" style="16" bestFit="1" customWidth="1"/>
    <col min="6310" max="6400" width="9.140625" style="16"/>
    <col min="6401" max="6401" width="5.28515625" style="16" customWidth="1"/>
    <col min="6402" max="6402" width="28" style="16" bestFit="1" customWidth="1"/>
    <col min="6403" max="6411" width="7.140625" style="16" bestFit="1" customWidth="1"/>
    <col min="6412" max="6412" width="7.28515625" style="16" bestFit="1" customWidth="1"/>
    <col min="6413" max="6423" width="7.140625" style="16" bestFit="1" customWidth="1"/>
    <col min="6424" max="6424" width="7.28515625" style="16" bestFit="1" customWidth="1"/>
    <col min="6425" max="6435" width="7.140625" style="16" bestFit="1" customWidth="1"/>
    <col min="6436" max="6436" width="7.28515625" style="16" bestFit="1" customWidth="1"/>
    <col min="6437" max="6447" width="7.140625" style="16" bestFit="1" customWidth="1"/>
    <col min="6448" max="6448" width="7.28515625" style="16" bestFit="1" customWidth="1"/>
    <col min="6449" max="6459" width="7.140625" style="16" bestFit="1" customWidth="1"/>
    <col min="6460" max="6460" width="7.28515625" style="16" bestFit="1" customWidth="1"/>
    <col min="6461" max="6471" width="7.140625" style="16" bestFit="1" customWidth="1"/>
    <col min="6472" max="6472" width="7.28515625" style="16" bestFit="1" customWidth="1"/>
    <col min="6473" max="6483" width="7.140625" style="16" bestFit="1" customWidth="1"/>
    <col min="6484" max="6484" width="7.28515625" style="16" bestFit="1" customWidth="1"/>
    <col min="6485" max="6495" width="7.140625" style="16" bestFit="1" customWidth="1"/>
    <col min="6496" max="6496" width="7.28515625" style="16" bestFit="1" customWidth="1"/>
    <col min="6497" max="6507" width="7.140625" style="16" bestFit="1" customWidth="1"/>
    <col min="6508" max="6508" width="7.28515625" style="16" bestFit="1" customWidth="1"/>
    <col min="6509" max="6519" width="7.140625" style="16" bestFit="1" customWidth="1"/>
    <col min="6520" max="6520" width="7.28515625" style="16" bestFit="1" customWidth="1"/>
    <col min="6521" max="6531" width="7.140625" style="16" bestFit="1" customWidth="1"/>
    <col min="6532" max="6532" width="7.28515625" style="16" bestFit="1" customWidth="1"/>
    <col min="6533" max="6543" width="7.140625" style="16" bestFit="1" customWidth="1"/>
    <col min="6544" max="6544" width="7.28515625" style="16" bestFit="1" customWidth="1"/>
    <col min="6545" max="6555" width="7.140625" style="16" bestFit="1" customWidth="1"/>
    <col min="6556" max="6556" width="7.28515625" style="16" bestFit="1" customWidth="1"/>
    <col min="6557" max="6565" width="7.140625" style="16" bestFit="1" customWidth="1"/>
    <col min="6566" max="6656" width="9.140625" style="16"/>
    <col min="6657" max="6657" width="5.28515625" style="16" customWidth="1"/>
    <col min="6658" max="6658" width="28" style="16" bestFit="1" customWidth="1"/>
    <col min="6659" max="6667" width="7.140625" style="16" bestFit="1" customWidth="1"/>
    <col min="6668" max="6668" width="7.28515625" style="16" bestFit="1" customWidth="1"/>
    <col min="6669" max="6679" width="7.140625" style="16" bestFit="1" customWidth="1"/>
    <col min="6680" max="6680" width="7.28515625" style="16" bestFit="1" customWidth="1"/>
    <col min="6681" max="6691" width="7.140625" style="16" bestFit="1" customWidth="1"/>
    <col min="6692" max="6692" width="7.28515625" style="16" bestFit="1" customWidth="1"/>
    <col min="6693" max="6703" width="7.140625" style="16" bestFit="1" customWidth="1"/>
    <col min="6704" max="6704" width="7.28515625" style="16" bestFit="1" customWidth="1"/>
    <col min="6705" max="6715" width="7.140625" style="16" bestFit="1" customWidth="1"/>
    <col min="6716" max="6716" width="7.28515625" style="16" bestFit="1" customWidth="1"/>
    <col min="6717" max="6727" width="7.140625" style="16" bestFit="1" customWidth="1"/>
    <col min="6728" max="6728" width="7.28515625" style="16" bestFit="1" customWidth="1"/>
    <col min="6729" max="6739" width="7.140625" style="16" bestFit="1" customWidth="1"/>
    <col min="6740" max="6740" width="7.28515625" style="16" bestFit="1" customWidth="1"/>
    <col min="6741" max="6751" width="7.140625" style="16" bestFit="1" customWidth="1"/>
    <col min="6752" max="6752" width="7.28515625" style="16" bestFit="1" customWidth="1"/>
    <col min="6753" max="6763" width="7.140625" style="16" bestFit="1" customWidth="1"/>
    <col min="6764" max="6764" width="7.28515625" style="16" bestFit="1" customWidth="1"/>
    <col min="6765" max="6775" width="7.140625" style="16" bestFit="1" customWidth="1"/>
    <col min="6776" max="6776" width="7.28515625" style="16" bestFit="1" customWidth="1"/>
    <col min="6777" max="6787" width="7.140625" style="16" bestFit="1" customWidth="1"/>
    <col min="6788" max="6788" width="7.28515625" style="16" bestFit="1" customWidth="1"/>
    <col min="6789" max="6799" width="7.140625" style="16" bestFit="1" customWidth="1"/>
    <col min="6800" max="6800" width="7.28515625" style="16" bestFit="1" customWidth="1"/>
    <col min="6801" max="6811" width="7.140625" style="16" bestFit="1" customWidth="1"/>
    <col min="6812" max="6812" width="7.28515625" style="16" bestFit="1" customWidth="1"/>
    <col min="6813" max="6821" width="7.140625" style="16" bestFit="1" customWidth="1"/>
    <col min="6822" max="6912" width="9.140625" style="16"/>
    <col min="6913" max="6913" width="5.28515625" style="16" customWidth="1"/>
    <col min="6914" max="6914" width="28" style="16" bestFit="1" customWidth="1"/>
    <col min="6915" max="6923" width="7.140625" style="16" bestFit="1" customWidth="1"/>
    <col min="6924" max="6924" width="7.28515625" style="16" bestFit="1" customWidth="1"/>
    <col min="6925" max="6935" width="7.140625" style="16" bestFit="1" customWidth="1"/>
    <col min="6936" max="6936" width="7.28515625" style="16" bestFit="1" customWidth="1"/>
    <col min="6937" max="6947" width="7.140625" style="16" bestFit="1" customWidth="1"/>
    <col min="6948" max="6948" width="7.28515625" style="16" bestFit="1" customWidth="1"/>
    <col min="6949" max="6959" width="7.140625" style="16" bestFit="1" customWidth="1"/>
    <col min="6960" max="6960" width="7.28515625" style="16" bestFit="1" customWidth="1"/>
    <col min="6961" max="6971" width="7.140625" style="16" bestFit="1" customWidth="1"/>
    <col min="6972" max="6972" width="7.28515625" style="16" bestFit="1" customWidth="1"/>
    <col min="6973" max="6983" width="7.140625" style="16" bestFit="1" customWidth="1"/>
    <col min="6984" max="6984" width="7.28515625" style="16" bestFit="1" customWidth="1"/>
    <col min="6985" max="6995" width="7.140625" style="16" bestFit="1" customWidth="1"/>
    <col min="6996" max="6996" width="7.28515625" style="16" bestFit="1" customWidth="1"/>
    <col min="6997" max="7007" width="7.140625" style="16" bestFit="1" customWidth="1"/>
    <col min="7008" max="7008" width="7.28515625" style="16" bestFit="1" customWidth="1"/>
    <col min="7009" max="7019" width="7.140625" style="16" bestFit="1" customWidth="1"/>
    <col min="7020" max="7020" width="7.28515625" style="16" bestFit="1" customWidth="1"/>
    <col min="7021" max="7031" width="7.140625" style="16" bestFit="1" customWidth="1"/>
    <col min="7032" max="7032" width="7.28515625" style="16" bestFit="1" customWidth="1"/>
    <col min="7033" max="7043" width="7.140625" style="16" bestFit="1" customWidth="1"/>
    <col min="7044" max="7044" width="7.28515625" style="16" bestFit="1" customWidth="1"/>
    <col min="7045" max="7055" width="7.140625" style="16" bestFit="1" customWidth="1"/>
    <col min="7056" max="7056" width="7.28515625" style="16" bestFit="1" customWidth="1"/>
    <col min="7057" max="7067" width="7.140625" style="16" bestFit="1" customWidth="1"/>
    <col min="7068" max="7068" width="7.28515625" style="16" bestFit="1" customWidth="1"/>
    <col min="7069" max="7077" width="7.140625" style="16" bestFit="1" customWidth="1"/>
    <col min="7078" max="7168" width="9.140625" style="16"/>
    <col min="7169" max="7169" width="5.28515625" style="16" customWidth="1"/>
    <col min="7170" max="7170" width="28" style="16" bestFit="1" customWidth="1"/>
    <col min="7171" max="7179" width="7.140625" style="16" bestFit="1" customWidth="1"/>
    <col min="7180" max="7180" width="7.28515625" style="16" bestFit="1" customWidth="1"/>
    <col min="7181" max="7191" width="7.140625" style="16" bestFit="1" customWidth="1"/>
    <col min="7192" max="7192" width="7.28515625" style="16" bestFit="1" customWidth="1"/>
    <col min="7193" max="7203" width="7.140625" style="16" bestFit="1" customWidth="1"/>
    <col min="7204" max="7204" width="7.28515625" style="16" bestFit="1" customWidth="1"/>
    <col min="7205" max="7215" width="7.140625" style="16" bestFit="1" customWidth="1"/>
    <col min="7216" max="7216" width="7.28515625" style="16" bestFit="1" customWidth="1"/>
    <col min="7217" max="7227" width="7.140625" style="16" bestFit="1" customWidth="1"/>
    <col min="7228" max="7228" width="7.28515625" style="16" bestFit="1" customWidth="1"/>
    <col min="7229" max="7239" width="7.140625" style="16" bestFit="1" customWidth="1"/>
    <col min="7240" max="7240" width="7.28515625" style="16" bestFit="1" customWidth="1"/>
    <col min="7241" max="7251" width="7.140625" style="16" bestFit="1" customWidth="1"/>
    <col min="7252" max="7252" width="7.28515625" style="16" bestFit="1" customWidth="1"/>
    <col min="7253" max="7263" width="7.140625" style="16" bestFit="1" customWidth="1"/>
    <col min="7264" max="7264" width="7.28515625" style="16" bestFit="1" customWidth="1"/>
    <col min="7265" max="7275" width="7.140625" style="16" bestFit="1" customWidth="1"/>
    <col min="7276" max="7276" width="7.28515625" style="16" bestFit="1" customWidth="1"/>
    <col min="7277" max="7287" width="7.140625" style="16" bestFit="1" customWidth="1"/>
    <col min="7288" max="7288" width="7.28515625" style="16" bestFit="1" customWidth="1"/>
    <col min="7289" max="7299" width="7.140625" style="16" bestFit="1" customWidth="1"/>
    <col min="7300" max="7300" width="7.28515625" style="16" bestFit="1" customWidth="1"/>
    <col min="7301" max="7311" width="7.140625" style="16" bestFit="1" customWidth="1"/>
    <col min="7312" max="7312" width="7.28515625" style="16" bestFit="1" customWidth="1"/>
    <col min="7313" max="7323" width="7.140625" style="16" bestFit="1" customWidth="1"/>
    <col min="7324" max="7324" width="7.28515625" style="16" bestFit="1" customWidth="1"/>
    <col min="7325" max="7333" width="7.140625" style="16" bestFit="1" customWidth="1"/>
    <col min="7334" max="7424" width="9.140625" style="16"/>
    <col min="7425" max="7425" width="5.28515625" style="16" customWidth="1"/>
    <col min="7426" max="7426" width="28" style="16" bestFit="1" customWidth="1"/>
    <col min="7427" max="7435" width="7.140625" style="16" bestFit="1" customWidth="1"/>
    <col min="7436" max="7436" width="7.28515625" style="16" bestFit="1" customWidth="1"/>
    <col min="7437" max="7447" width="7.140625" style="16" bestFit="1" customWidth="1"/>
    <col min="7448" max="7448" width="7.28515625" style="16" bestFit="1" customWidth="1"/>
    <col min="7449" max="7459" width="7.140625" style="16" bestFit="1" customWidth="1"/>
    <col min="7460" max="7460" width="7.28515625" style="16" bestFit="1" customWidth="1"/>
    <col min="7461" max="7471" width="7.140625" style="16" bestFit="1" customWidth="1"/>
    <col min="7472" max="7472" width="7.28515625" style="16" bestFit="1" customWidth="1"/>
    <col min="7473" max="7483" width="7.140625" style="16" bestFit="1" customWidth="1"/>
    <col min="7484" max="7484" width="7.28515625" style="16" bestFit="1" customWidth="1"/>
    <col min="7485" max="7495" width="7.140625" style="16" bestFit="1" customWidth="1"/>
    <col min="7496" max="7496" width="7.28515625" style="16" bestFit="1" customWidth="1"/>
    <col min="7497" max="7507" width="7.140625" style="16" bestFit="1" customWidth="1"/>
    <col min="7508" max="7508" width="7.28515625" style="16" bestFit="1" customWidth="1"/>
    <col min="7509" max="7519" width="7.140625" style="16" bestFit="1" customWidth="1"/>
    <col min="7520" max="7520" width="7.28515625" style="16" bestFit="1" customWidth="1"/>
    <col min="7521" max="7531" width="7.140625" style="16" bestFit="1" customWidth="1"/>
    <col min="7532" max="7532" width="7.28515625" style="16" bestFit="1" customWidth="1"/>
    <col min="7533" max="7543" width="7.140625" style="16" bestFit="1" customWidth="1"/>
    <col min="7544" max="7544" width="7.28515625" style="16" bestFit="1" customWidth="1"/>
    <col min="7545" max="7555" width="7.140625" style="16" bestFit="1" customWidth="1"/>
    <col min="7556" max="7556" width="7.28515625" style="16" bestFit="1" customWidth="1"/>
    <col min="7557" max="7567" width="7.140625" style="16" bestFit="1" customWidth="1"/>
    <col min="7568" max="7568" width="7.28515625" style="16" bestFit="1" customWidth="1"/>
    <col min="7569" max="7579" width="7.140625" style="16" bestFit="1" customWidth="1"/>
    <col min="7580" max="7580" width="7.28515625" style="16" bestFit="1" customWidth="1"/>
    <col min="7581" max="7589" width="7.140625" style="16" bestFit="1" customWidth="1"/>
    <col min="7590" max="7680" width="9.140625" style="16"/>
    <col min="7681" max="7681" width="5.28515625" style="16" customWidth="1"/>
    <col min="7682" max="7682" width="28" style="16" bestFit="1" customWidth="1"/>
    <col min="7683" max="7691" width="7.140625" style="16" bestFit="1" customWidth="1"/>
    <col min="7692" max="7692" width="7.28515625" style="16" bestFit="1" customWidth="1"/>
    <col min="7693" max="7703" width="7.140625" style="16" bestFit="1" customWidth="1"/>
    <col min="7704" max="7704" width="7.28515625" style="16" bestFit="1" customWidth="1"/>
    <col min="7705" max="7715" width="7.140625" style="16" bestFit="1" customWidth="1"/>
    <col min="7716" max="7716" width="7.28515625" style="16" bestFit="1" customWidth="1"/>
    <col min="7717" max="7727" width="7.140625" style="16" bestFit="1" customWidth="1"/>
    <col min="7728" max="7728" width="7.28515625" style="16" bestFit="1" customWidth="1"/>
    <col min="7729" max="7739" width="7.140625" style="16" bestFit="1" customWidth="1"/>
    <col min="7740" max="7740" width="7.28515625" style="16" bestFit="1" customWidth="1"/>
    <col min="7741" max="7751" width="7.140625" style="16" bestFit="1" customWidth="1"/>
    <col min="7752" max="7752" width="7.28515625" style="16" bestFit="1" customWidth="1"/>
    <col min="7753" max="7763" width="7.140625" style="16" bestFit="1" customWidth="1"/>
    <col min="7764" max="7764" width="7.28515625" style="16" bestFit="1" customWidth="1"/>
    <col min="7765" max="7775" width="7.140625" style="16" bestFit="1" customWidth="1"/>
    <col min="7776" max="7776" width="7.28515625" style="16" bestFit="1" customWidth="1"/>
    <col min="7777" max="7787" width="7.140625" style="16" bestFit="1" customWidth="1"/>
    <col min="7788" max="7788" width="7.28515625" style="16" bestFit="1" customWidth="1"/>
    <col min="7789" max="7799" width="7.140625" style="16" bestFit="1" customWidth="1"/>
    <col min="7800" max="7800" width="7.28515625" style="16" bestFit="1" customWidth="1"/>
    <col min="7801" max="7811" width="7.140625" style="16" bestFit="1" customWidth="1"/>
    <col min="7812" max="7812" width="7.28515625" style="16" bestFit="1" customWidth="1"/>
    <col min="7813" max="7823" width="7.140625" style="16" bestFit="1" customWidth="1"/>
    <col min="7824" max="7824" width="7.28515625" style="16" bestFit="1" customWidth="1"/>
    <col min="7825" max="7835" width="7.140625" style="16" bestFit="1" customWidth="1"/>
    <col min="7836" max="7836" width="7.28515625" style="16" bestFit="1" customWidth="1"/>
    <col min="7837" max="7845" width="7.140625" style="16" bestFit="1" customWidth="1"/>
    <col min="7846" max="7936" width="9.140625" style="16"/>
    <col min="7937" max="7937" width="5.28515625" style="16" customWidth="1"/>
    <col min="7938" max="7938" width="28" style="16" bestFit="1" customWidth="1"/>
    <col min="7939" max="7947" width="7.140625" style="16" bestFit="1" customWidth="1"/>
    <col min="7948" max="7948" width="7.28515625" style="16" bestFit="1" customWidth="1"/>
    <col min="7949" max="7959" width="7.140625" style="16" bestFit="1" customWidth="1"/>
    <col min="7960" max="7960" width="7.28515625" style="16" bestFit="1" customWidth="1"/>
    <col min="7961" max="7971" width="7.140625" style="16" bestFit="1" customWidth="1"/>
    <col min="7972" max="7972" width="7.28515625" style="16" bestFit="1" customWidth="1"/>
    <col min="7973" max="7983" width="7.140625" style="16" bestFit="1" customWidth="1"/>
    <col min="7984" max="7984" width="7.28515625" style="16" bestFit="1" customWidth="1"/>
    <col min="7985" max="7995" width="7.140625" style="16" bestFit="1" customWidth="1"/>
    <col min="7996" max="7996" width="7.28515625" style="16" bestFit="1" customWidth="1"/>
    <col min="7997" max="8007" width="7.140625" style="16" bestFit="1" customWidth="1"/>
    <col min="8008" max="8008" width="7.28515625" style="16" bestFit="1" customWidth="1"/>
    <col min="8009" max="8019" width="7.140625" style="16" bestFit="1" customWidth="1"/>
    <col min="8020" max="8020" width="7.28515625" style="16" bestFit="1" customWidth="1"/>
    <col min="8021" max="8031" width="7.140625" style="16" bestFit="1" customWidth="1"/>
    <col min="8032" max="8032" width="7.28515625" style="16" bestFit="1" customWidth="1"/>
    <col min="8033" max="8043" width="7.140625" style="16" bestFit="1" customWidth="1"/>
    <col min="8044" max="8044" width="7.28515625" style="16" bestFit="1" customWidth="1"/>
    <col min="8045" max="8055" width="7.140625" style="16" bestFit="1" customWidth="1"/>
    <col min="8056" max="8056" width="7.28515625" style="16" bestFit="1" customWidth="1"/>
    <col min="8057" max="8067" width="7.140625" style="16" bestFit="1" customWidth="1"/>
    <col min="8068" max="8068" width="7.28515625" style="16" bestFit="1" customWidth="1"/>
    <col min="8069" max="8079" width="7.140625" style="16" bestFit="1" customWidth="1"/>
    <col min="8080" max="8080" width="7.28515625" style="16" bestFit="1" customWidth="1"/>
    <col min="8081" max="8091" width="7.140625" style="16" bestFit="1" customWidth="1"/>
    <col min="8092" max="8092" width="7.28515625" style="16" bestFit="1" customWidth="1"/>
    <col min="8093" max="8101" width="7.140625" style="16" bestFit="1" customWidth="1"/>
    <col min="8102" max="8192" width="9.140625" style="16"/>
    <col min="8193" max="8193" width="5.28515625" style="16" customWidth="1"/>
    <col min="8194" max="8194" width="28" style="16" bestFit="1" customWidth="1"/>
    <col min="8195" max="8203" width="7.140625" style="16" bestFit="1" customWidth="1"/>
    <col min="8204" max="8204" width="7.28515625" style="16" bestFit="1" customWidth="1"/>
    <col min="8205" max="8215" width="7.140625" style="16" bestFit="1" customWidth="1"/>
    <col min="8216" max="8216" width="7.28515625" style="16" bestFit="1" customWidth="1"/>
    <col min="8217" max="8227" width="7.140625" style="16" bestFit="1" customWidth="1"/>
    <col min="8228" max="8228" width="7.28515625" style="16" bestFit="1" customWidth="1"/>
    <col min="8229" max="8239" width="7.140625" style="16" bestFit="1" customWidth="1"/>
    <col min="8240" max="8240" width="7.28515625" style="16" bestFit="1" customWidth="1"/>
    <col min="8241" max="8251" width="7.140625" style="16" bestFit="1" customWidth="1"/>
    <col min="8252" max="8252" width="7.28515625" style="16" bestFit="1" customWidth="1"/>
    <col min="8253" max="8263" width="7.140625" style="16" bestFit="1" customWidth="1"/>
    <col min="8264" max="8264" width="7.28515625" style="16" bestFit="1" customWidth="1"/>
    <col min="8265" max="8275" width="7.140625" style="16" bestFit="1" customWidth="1"/>
    <col min="8276" max="8276" width="7.28515625" style="16" bestFit="1" customWidth="1"/>
    <col min="8277" max="8287" width="7.140625" style="16" bestFit="1" customWidth="1"/>
    <col min="8288" max="8288" width="7.28515625" style="16" bestFit="1" customWidth="1"/>
    <col min="8289" max="8299" width="7.140625" style="16" bestFit="1" customWidth="1"/>
    <col min="8300" max="8300" width="7.28515625" style="16" bestFit="1" customWidth="1"/>
    <col min="8301" max="8311" width="7.140625" style="16" bestFit="1" customWidth="1"/>
    <col min="8312" max="8312" width="7.28515625" style="16" bestFit="1" customWidth="1"/>
    <col min="8313" max="8323" width="7.140625" style="16" bestFit="1" customWidth="1"/>
    <col min="8324" max="8324" width="7.28515625" style="16" bestFit="1" customWidth="1"/>
    <col min="8325" max="8335" width="7.140625" style="16" bestFit="1" customWidth="1"/>
    <col min="8336" max="8336" width="7.28515625" style="16" bestFit="1" customWidth="1"/>
    <col min="8337" max="8347" width="7.140625" style="16" bestFit="1" customWidth="1"/>
    <col min="8348" max="8348" width="7.28515625" style="16" bestFit="1" customWidth="1"/>
    <col min="8349" max="8357" width="7.140625" style="16" bestFit="1" customWidth="1"/>
    <col min="8358" max="8448" width="9.140625" style="16"/>
    <col min="8449" max="8449" width="5.28515625" style="16" customWidth="1"/>
    <col min="8450" max="8450" width="28" style="16" bestFit="1" customWidth="1"/>
    <col min="8451" max="8459" width="7.140625" style="16" bestFit="1" customWidth="1"/>
    <col min="8460" max="8460" width="7.28515625" style="16" bestFit="1" customWidth="1"/>
    <col min="8461" max="8471" width="7.140625" style="16" bestFit="1" customWidth="1"/>
    <col min="8472" max="8472" width="7.28515625" style="16" bestFit="1" customWidth="1"/>
    <col min="8473" max="8483" width="7.140625" style="16" bestFit="1" customWidth="1"/>
    <col min="8484" max="8484" width="7.28515625" style="16" bestFit="1" customWidth="1"/>
    <col min="8485" max="8495" width="7.140625" style="16" bestFit="1" customWidth="1"/>
    <col min="8496" max="8496" width="7.28515625" style="16" bestFit="1" customWidth="1"/>
    <col min="8497" max="8507" width="7.140625" style="16" bestFit="1" customWidth="1"/>
    <col min="8508" max="8508" width="7.28515625" style="16" bestFit="1" customWidth="1"/>
    <col min="8509" max="8519" width="7.140625" style="16" bestFit="1" customWidth="1"/>
    <col min="8520" max="8520" width="7.28515625" style="16" bestFit="1" customWidth="1"/>
    <col min="8521" max="8531" width="7.140625" style="16" bestFit="1" customWidth="1"/>
    <col min="8532" max="8532" width="7.28515625" style="16" bestFit="1" customWidth="1"/>
    <col min="8533" max="8543" width="7.140625" style="16" bestFit="1" customWidth="1"/>
    <col min="8544" max="8544" width="7.28515625" style="16" bestFit="1" customWidth="1"/>
    <col min="8545" max="8555" width="7.140625" style="16" bestFit="1" customWidth="1"/>
    <col min="8556" max="8556" width="7.28515625" style="16" bestFit="1" customWidth="1"/>
    <col min="8557" max="8567" width="7.140625" style="16" bestFit="1" customWidth="1"/>
    <col min="8568" max="8568" width="7.28515625" style="16" bestFit="1" customWidth="1"/>
    <col min="8569" max="8579" width="7.140625" style="16" bestFit="1" customWidth="1"/>
    <col min="8580" max="8580" width="7.28515625" style="16" bestFit="1" customWidth="1"/>
    <col min="8581" max="8591" width="7.140625" style="16" bestFit="1" customWidth="1"/>
    <col min="8592" max="8592" width="7.28515625" style="16" bestFit="1" customWidth="1"/>
    <col min="8593" max="8603" width="7.140625" style="16" bestFit="1" customWidth="1"/>
    <col min="8604" max="8604" width="7.28515625" style="16" bestFit="1" customWidth="1"/>
    <col min="8605" max="8613" width="7.140625" style="16" bestFit="1" customWidth="1"/>
    <col min="8614" max="8704" width="9.140625" style="16"/>
    <col min="8705" max="8705" width="5.28515625" style="16" customWidth="1"/>
    <col min="8706" max="8706" width="28" style="16" bestFit="1" customWidth="1"/>
    <col min="8707" max="8715" width="7.140625" style="16" bestFit="1" customWidth="1"/>
    <col min="8716" max="8716" width="7.28515625" style="16" bestFit="1" customWidth="1"/>
    <col min="8717" max="8727" width="7.140625" style="16" bestFit="1" customWidth="1"/>
    <col min="8728" max="8728" width="7.28515625" style="16" bestFit="1" customWidth="1"/>
    <col min="8729" max="8739" width="7.140625" style="16" bestFit="1" customWidth="1"/>
    <col min="8740" max="8740" width="7.28515625" style="16" bestFit="1" customWidth="1"/>
    <col min="8741" max="8751" width="7.140625" style="16" bestFit="1" customWidth="1"/>
    <col min="8752" max="8752" width="7.28515625" style="16" bestFit="1" customWidth="1"/>
    <col min="8753" max="8763" width="7.140625" style="16" bestFit="1" customWidth="1"/>
    <col min="8764" max="8764" width="7.28515625" style="16" bestFit="1" customWidth="1"/>
    <col min="8765" max="8775" width="7.140625" style="16" bestFit="1" customWidth="1"/>
    <col min="8776" max="8776" width="7.28515625" style="16" bestFit="1" customWidth="1"/>
    <col min="8777" max="8787" width="7.140625" style="16" bestFit="1" customWidth="1"/>
    <col min="8788" max="8788" width="7.28515625" style="16" bestFit="1" customWidth="1"/>
    <col min="8789" max="8799" width="7.140625" style="16" bestFit="1" customWidth="1"/>
    <col min="8800" max="8800" width="7.28515625" style="16" bestFit="1" customWidth="1"/>
    <col min="8801" max="8811" width="7.140625" style="16" bestFit="1" customWidth="1"/>
    <col min="8812" max="8812" width="7.28515625" style="16" bestFit="1" customWidth="1"/>
    <col min="8813" max="8823" width="7.140625" style="16" bestFit="1" customWidth="1"/>
    <col min="8824" max="8824" width="7.28515625" style="16" bestFit="1" customWidth="1"/>
    <col min="8825" max="8835" width="7.140625" style="16" bestFit="1" customWidth="1"/>
    <col min="8836" max="8836" width="7.28515625" style="16" bestFit="1" customWidth="1"/>
    <col min="8837" max="8847" width="7.140625" style="16" bestFit="1" customWidth="1"/>
    <col min="8848" max="8848" width="7.28515625" style="16" bestFit="1" customWidth="1"/>
    <col min="8849" max="8859" width="7.140625" style="16" bestFit="1" customWidth="1"/>
    <col min="8860" max="8860" width="7.28515625" style="16" bestFit="1" customWidth="1"/>
    <col min="8861" max="8869" width="7.140625" style="16" bestFit="1" customWidth="1"/>
    <col min="8870" max="8960" width="9.140625" style="16"/>
    <col min="8961" max="8961" width="5.28515625" style="16" customWidth="1"/>
    <col min="8962" max="8962" width="28" style="16" bestFit="1" customWidth="1"/>
    <col min="8963" max="8971" width="7.140625" style="16" bestFit="1" customWidth="1"/>
    <col min="8972" max="8972" width="7.28515625" style="16" bestFit="1" customWidth="1"/>
    <col min="8973" max="8983" width="7.140625" style="16" bestFit="1" customWidth="1"/>
    <col min="8984" max="8984" width="7.28515625" style="16" bestFit="1" customWidth="1"/>
    <col min="8985" max="8995" width="7.140625" style="16" bestFit="1" customWidth="1"/>
    <col min="8996" max="8996" width="7.28515625" style="16" bestFit="1" customWidth="1"/>
    <col min="8997" max="9007" width="7.140625" style="16" bestFit="1" customWidth="1"/>
    <col min="9008" max="9008" width="7.28515625" style="16" bestFit="1" customWidth="1"/>
    <col min="9009" max="9019" width="7.140625" style="16" bestFit="1" customWidth="1"/>
    <col min="9020" max="9020" width="7.28515625" style="16" bestFit="1" customWidth="1"/>
    <col min="9021" max="9031" width="7.140625" style="16" bestFit="1" customWidth="1"/>
    <col min="9032" max="9032" width="7.28515625" style="16" bestFit="1" customWidth="1"/>
    <col min="9033" max="9043" width="7.140625" style="16" bestFit="1" customWidth="1"/>
    <col min="9044" max="9044" width="7.28515625" style="16" bestFit="1" customWidth="1"/>
    <col min="9045" max="9055" width="7.140625" style="16" bestFit="1" customWidth="1"/>
    <col min="9056" max="9056" width="7.28515625" style="16" bestFit="1" customWidth="1"/>
    <col min="9057" max="9067" width="7.140625" style="16" bestFit="1" customWidth="1"/>
    <col min="9068" max="9068" width="7.28515625" style="16" bestFit="1" customWidth="1"/>
    <col min="9069" max="9079" width="7.140625" style="16" bestFit="1" customWidth="1"/>
    <col min="9080" max="9080" width="7.28515625" style="16" bestFit="1" customWidth="1"/>
    <col min="9081" max="9091" width="7.140625" style="16" bestFit="1" customWidth="1"/>
    <col min="9092" max="9092" width="7.28515625" style="16" bestFit="1" customWidth="1"/>
    <col min="9093" max="9103" width="7.140625" style="16" bestFit="1" customWidth="1"/>
    <col min="9104" max="9104" width="7.28515625" style="16" bestFit="1" customWidth="1"/>
    <col min="9105" max="9115" width="7.140625" style="16" bestFit="1" customWidth="1"/>
    <col min="9116" max="9116" width="7.28515625" style="16" bestFit="1" customWidth="1"/>
    <col min="9117" max="9125" width="7.140625" style="16" bestFit="1" customWidth="1"/>
    <col min="9126" max="9216" width="9.140625" style="16"/>
    <col min="9217" max="9217" width="5.28515625" style="16" customWidth="1"/>
    <col min="9218" max="9218" width="28" style="16" bestFit="1" customWidth="1"/>
    <col min="9219" max="9227" width="7.140625" style="16" bestFit="1" customWidth="1"/>
    <col min="9228" max="9228" width="7.28515625" style="16" bestFit="1" customWidth="1"/>
    <col min="9229" max="9239" width="7.140625" style="16" bestFit="1" customWidth="1"/>
    <col min="9240" max="9240" width="7.28515625" style="16" bestFit="1" customWidth="1"/>
    <col min="9241" max="9251" width="7.140625" style="16" bestFit="1" customWidth="1"/>
    <col min="9252" max="9252" width="7.28515625" style="16" bestFit="1" customWidth="1"/>
    <col min="9253" max="9263" width="7.140625" style="16" bestFit="1" customWidth="1"/>
    <col min="9264" max="9264" width="7.28515625" style="16" bestFit="1" customWidth="1"/>
    <col min="9265" max="9275" width="7.140625" style="16" bestFit="1" customWidth="1"/>
    <col min="9276" max="9276" width="7.28515625" style="16" bestFit="1" customWidth="1"/>
    <col min="9277" max="9287" width="7.140625" style="16" bestFit="1" customWidth="1"/>
    <col min="9288" max="9288" width="7.28515625" style="16" bestFit="1" customWidth="1"/>
    <col min="9289" max="9299" width="7.140625" style="16" bestFit="1" customWidth="1"/>
    <col min="9300" max="9300" width="7.28515625" style="16" bestFit="1" customWidth="1"/>
    <col min="9301" max="9311" width="7.140625" style="16" bestFit="1" customWidth="1"/>
    <col min="9312" max="9312" width="7.28515625" style="16" bestFit="1" customWidth="1"/>
    <col min="9313" max="9323" width="7.140625" style="16" bestFit="1" customWidth="1"/>
    <col min="9324" max="9324" width="7.28515625" style="16" bestFit="1" customWidth="1"/>
    <col min="9325" max="9335" width="7.140625" style="16" bestFit="1" customWidth="1"/>
    <col min="9336" max="9336" width="7.28515625" style="16" bestFit="1" customWidth="1"/>
    <col min="9337" max="9347" width="7.140625" style="16" bestFit="1" customWidth="1"/>
    <col min="9348" max="9348" width="7.28515625" style="16" bestFit="1" customWidth="1"/>
    <col min="9349" max="9359" width="7.140625" style="16" bestFit="1" customWidth="1"/>
    <col min="9360" max="9360" width="7.28515625" style="16" bestFit="1" customWidth="1"/>
    <col min="9361" max="9371" width="7.140625" style="16" bestFit="1" customWidth="1"/>
    <col min="9372" max="9372" width="7.28515625" style="16" bestFit="1" customWidth="1"/>
    <col min="9373" max="9381" width="7.140625" style="16" bestFit="1" customWidth="1"/>
    <col min="9382" max="9472" width="9.140625" style="16"/>
    <col min="9473" max="9473" width="5.28515625" style="16" customWidth="1"/>
    <col min="9474" max="9474" width="28" style="16" bestFit="1" customWidth="1"/>
    <col min="9475" max="9483" width="7.140625" style="16" bestFit="1" customWidth="1"/>
    <col min="9484" max="9484" width="7.28515625" style="16" bestFit="1" customWidth="1"/>
    <col min="9485" max="9495" width="7.140625" style="16" bestFit="1" customWidth="1"/>
    <col min="9496" max="9496" width="7.28515625" style="16" bestFit="1" customWidth="1"/>
    <col min="9497" max="9507" width="7.140625" style="16" bestFit="1" customWidth="1"/>
    <col min="9508" max="9508" width="7.28515625" style="16" bestFit="1" customWidth="1"/>
    <col min="9509" max="9519" width="7.140625" style="16" bestFit="1" customWidth="1"/>
    <col min="9520" max="9520" width="7.28515625" style="16" bestFit="1" customWidth="1"/>
    <col min="9521" max="9531" width="7.140625" style="16" bestFit="1" customWidth="1"/>
    <col min="9532" max="9532" width="7.28515625" style="16" bestFit="1" customWidth="1"/>
    <col min="9533" max="9543" width="7.140625" style="16" bestFit="1" customWidth="1"/>
    <col min="9544" max="9544" width="7.28515625" style="16" bestFit="1" customWidth="1"/>
    <col min="9545" max="9555" width="7.140625" style="16" bestFit="1" customWidth="1"/>
    <col min="9556" max="9556" width="7.28515625" style="16" bestFit="1" customWidth="1"/>
    <col min="9557" max="9567" width="7.140625" style="16" bestFit="1" customWidth="1"/>
    <col min="9568" max="9568" width="7.28515625" style="16" bestFit="1" customWidth="1"/>
    <col min="9569" max="9579" width="7.140625" style="16" bestFit="1" customWidth="1"/>
    <col min="9580" max="9580" width="7.28515625" style="16" bestFit="1" customWidth="1"/>
    <col min="9581" max="9591" width="7.140625" style="16" bestFit="1" customWidth="1"/>
    <col min="9592" max="9592" width="7.28515625" style="16" bestFit="1" customWidth="1"/>
    <col min="9593" max="9603" width="7.140625" style="16" bestFit="1" customWidth="1"/>
    <col min="9604" max="9604" width="7.28515625" style="16" bestFit="1" customWidth="1"/>
    <col min="9605" max="9615" width="7.140625" style="16" bestFit="1" customWidth="1"/>
    <col min="9616" max="9616" width="7.28515625" style="16" bestFit="1" customWidth="1"/>
    <col min="9617" max="9627" width="7.140625" style="16" bestFit="1" customWidth="1"/>
    <col min="9628" max="9628" width="7.28515625" style="16" bestFit="1" customWidth="1"/>
    <col min="9629" max="9637" width="7.140625" style="16" bestFit="1" customWidth="1"/>
    <col min="9638" max="9728" width="9.140625" style="16"/>
    <col min="9729" max="9729" width="5.28515625" style="16" customWidth="1"/>
    <col min="9730" max="9730" width="28" style="16" bestFit="1" customWidth="1"/>
    <col min="9731" max="9739" width="7.140625" style="16" bestFit="1" customWidth="1"/>
    <col min="9740" max="9740" width="7.28515625" style="16" bestFit="1" customWidth="1"/>
    <col min="9741" max="9751" width="7.140625" style="16" bestFit="1" customWidth="1"/>
    <col min="9752" max="9752" width="7.28515625" style="16" bestFit="1" customWidth="1"/>
    <col min="9753" max="9763" width="7.140625" style="16" bestFit="1" customWidth="1"/>
    <col min="9764" max="9764" width="7.28515625" style="16" bestFit="1" customWidth="1"/>
    <col min="9765" max="9775" width="7.140625" style="16" bestFit="1" customWidth="1"/>
    <col min="9776" max="9776" width="7.28515625" style="16" bestFit="1" customWidth="1"/>
    <col min="9777" max="9787" width="7.140625" style="16" bestFit="1" customWidth="1"/>
    <col min="9788" max="9788" width="7.28515625" style="16" bestFit="1" customWidth="1"/>
    <col min="9789" max="9799" width="7.140625" style="16" bestFit="1" customWidth="1"/>
    <col min="9800" max="9800" width="7.28515625" style="16" bestFit="1" customWidth="1"/>
    <col min="9801" max="9811" width="7.140625" style="16" bestFit="1" customWidth="1"/>
    <col min="9812" max="9812" width="7.28515625" style="16" bestFit="1" customWidth="1"/>
    <col min="9813" max="9823" width="7.140625" style="16" bestFit="1" customWidth="1"/>
    <col min="9824" max="9824" width="7.28515625" style="16" bestFit="1" customWidth="1"/>
    <col min="9825" max="9835" width="7.140625" style="16" bestFit="1" customWidth="1"/>
    <col min="9836" max="9836" width="7.28515625" style="16" bestFit="1" customWidth="1"/>
    <col min="9837" max="9847" width="7.140625" style="16" bestFit="1" customWidth="1"/>
    <col min="9848" max="9848" width="7.28515625" style="16" bestFit="1" customWidth="1"/>
    <col min="9849" max="9859" width="7.140625" style="16" bestFit="1" customWidth="1"/>
    <col min="9860" max="9860" width="7.28515625" style="16" bestFit="1" customWidth="1"/>
    <col min="9861" max="9871" width="7.140625" style="16" bestFit="1" customWidth="1"/>
    <col min="9872" max="9872" width="7.28515625" style="16" bestFit="1" customWidth="1"/>
    <col min="9873" max="9883" width="7.140625" style="16" bestFit="1" customWidth="1"/>
    <col min="9884" max="9884" width="7.28515625" style="16" bestFit="1" customWidth="1"/>
    <col min="9885" max="9893" width="7.140625" style="16" bestFit="1" customWidth="1"/>
    <col min="9894" max="9984" width="9.140625" style="16"/>
    <col min="9985" max="9985" width="5.28515625" style="16" customWidth="1"/>
    <col min="9986" max="9986" width="28" style="16" bestFit="1" customWidth="1"/>
    <col min="9987" max="9995" width="7.140625" style="16" bestFit="1" customWidth="1"/>
    <col min="9996" max="9996" width="7.28515625" style="16" bestFit="1" customWidth="1"/>
    <col min="9997" max="10007" width="7.140625" style="16" bestFit="1" customWidth="1"/>
    <col min="10008" max="10008" width="7.28515625" style="16" bestFit="1" customWidth="1"/>
    <col min="10009" max="10019" width="7.140625" style="16" bestFit="1" customWidth="1"/>
    <col min="10020" max="10020" width="7.28515625" style="16" bestFit="1" customWidth="1"/>
    <col min="10021" max="10031" width="7.140625" style="16" bestFit="1" customWidth="1"/>
    <col min="10032" max="10032" width="7.28515625" style="16" bestFit="1" customWidth="1"/>
    <col min="10033" max="10043" width="7.140625" style="16" bestFit="1" customWidth="1"/>
    <col min="10044" max="10044" width="7.28515625" style="16" bestFit="1" customWidth="1"/>
    <col min="10045" max="10055" width="7.140625" style="16" bestFit="1" customWidth="1"/>
    <col min="10056" max="10056" width="7.28515625" style="16" bestFit="1" customWidth="1"/>
    <col min="10057" max="10067" width="7.140625" style="16" bestFit="1" customWidth="1"/>
    <col min="10068" max="10068" width="7.28515625" style="16" bestFit="1" customWidth="1"/>
    <col min="10069" max="10079" width="7.140625" style="16" bestFit="1" customWidth="1"/>
    <col min="10080" max="10080" width="7.28515625" style="16" bestFit="1" customWidth="1"/>
    <col min="10081" max="10091" width="7.140625" style="16" bestFit="1" customWidth="1"/>
    <col min="10092" max="10092" width="7.28515625" style="16" bestFit="1" customWidth="1"/>
    <col min="10093" max="10103" width="7.140625" style="16" bestFit="1" customWidth="1"/>
    <col min="10104" max="10104" width="7.28515625" style="16" bestFit="1" customWidth="1"/>
    <col min="10105" max="10115" width="7.140625" style="16" bestFit="1" customWidth="1"/>
    <col min="10116" max="10116" width="7.28515625" style="16" bestFit="1" customWidth="1"/>
    <col min="10117" max="10127" width="7.140625" style="16" bestFit="1" customWidth="1"/>
    <col min="10128" max="10128" width="7.28515625" style="16" bestFit="1" customWidth="1"/>
    <col min="10129" max="10139" width="7.140625" style="16" bestFit="1" customWidth="1"/>
    <col min="10140" max="10140" width="7.28515625" style="16" bestFit="1" customWidth="1"/>
    <col min="10141" max="10149" width="7.140625" style="16" bestFit="1" customWidth="1"/>
    <col min="10150" max="10240" width="9.140625" style="16"/>
    <col min="10241" max="10241" width="5.28515625" style="16" customWidth="1"/>
    <col min="10242" max="10242" width="28" style="16" bestFit="1" customWidth="1"/>
    <col min="10243" max="10251" width="7.140625" style="16" bestFit="1" customWidth="1"/>
    <col min="10252" max="10252" width="7.28515625" style="16" bestFit="1" customWidth="1"/>
    <col min="10253" max="10263" width="7.140625" style="16" bestFit="1" customWidth="1"/>
    <col min="10264" max="10264" width="7.28515625" style="16" bestFit="1" customWidth="1"/>
    <col min="10265" max="10275" width="7.140625" style="16" bestFit="1" customWidth="1"/>
    <col min="10276" max="10276" width="7.28515625" style="16" bestFit="1" customWidth="1"/>
    <col min="10277" max="10287" width="7.140625" style="16" bestFit="1" customWidth="1"/>
    <col min="10288" max="10288" width="7.28515625" style="16" bestFit="1" customWidth="1"/>
    <col min="10289" max="10299" width="7.140625" style="16" bestFit="1" customWidth="1"/>
    <col min="10300" max="10300" width="7.28515625" style="16" bestFit="1" customWidth="1"/>
    <col min="10301" max="10311" width="7.140625" style="16" bestFit="1" customWidth="1"/>
    <col min="10312" max="10312" width="7.28515625" style="16" bestFit="1" customWidth="1"/>
    <col min="10313" max="10323" width="7.140625" style="16" bestFit="1" customWidth="1"/>
    <col min="10324" max="10324" width="7.28515625" style="16" bestFit="1" customWidth="1"/>
    <col min="10325" max="10335" width="7.140625" style="16" bestFit="1" customWidth="1"/>
    <col min="10336" max="10336" width="7.28515625" style="16" bestFit="1" customWidth="1"/>
    <col min="10337" max="10347" width="7.140625" style="16" bestFit="1" customWidth="1"/>
    <col min="10348" max="10348" width="7.28515625" style="16" bestFit="1" customWidth="1"/>
    <col min="10349" max="10359" width="7.140625" style="16" bestFit="1" customWidth="1"/>
    <col min="10360" max="10360" width="7.28515625" style="16" bestFit="1" customWidth="1"/>
    <col min="10361" max="10371" width="7.140625" style="16" bestFit="1" customWidth="1"/>
    <col min="10372" max="10372" width="7.28515625" style="16" bestFit="1" customWidth="1"/>
    <col min="10373" max="10383" width="7.140625" style="16" bestFit="1" customWidth="1"/>
    <col min="10384" max="10384" width="7.28515625" style="16" bestFit="1" customWidth="1"/>
    <col min="10385" max="10395" width="7.140625" style="16" bestFit="1" customWidth="1"/>
    <col min="10396" max="10396" width="7.28515625" style="16" bestFit="1" customWidth="1"/>
    <col min="10397" max="10405" width="7.140625" style="16" bestFit="1" customWidth="1"/>
    <col min="10406" max="10496" width="9.140625" style="16"/>
    <col min="10497" max="10497" width="5.28515625" style="16" customWidth="1"/>
    <col min="10498" max="10498" width="28" style="16" bestFit="1" customWidth="1"/>
    <col min="10499" max="10507" width="7.140625" style="16" bestFit="1" customWidth="1"/>
    <col min="10508" max="10508" width="7.28515625" style="16" bestFit="1" customWidth="1"/>
    <col min="10509" max="10519" width="7.140625" style="16" bestFit="1" customWidth="1"/>
    <col min="10520" max="10520" width="7.28515625" style="16" bestFit="1" customWidth="1"/>
    <col min="10521" max="10531" width="7.140625" style="16" bestFit="1" customWidth="1"/>
    <col min="10532" max="10532" width="7.28515625" style="16" bestFit="1" customWidth="1"/>
    <col min="10533" max="10543" width="7.140625" style="16" bestFit="1" customWidth="1"/>
    <col min="10544" max="10544" width="7.28515625" style="16" bestFit="1" customWidth="1"/>
    <col min="10545" max="10555" width="7.140625" style="16" bestFit="1" customWidth="1"/>
    <col min="10556" max="10556" width="7.28515625" style="16" bestFit="1" customWidth="1"/>
    <col min="10557" max="10567" width="7.140625" style="16" bestFit="1" customWidth="1"/>
    <col min="10568" max="10568" width="7.28515625" style="16" bestFit="1" customWidth="1"/>
    <col min="10569" max="10579" width="7.140625" style="16" bestFit="1" customWidth="1"/>
    <col min="10580" max="10580" width="7.28515625" style="16" bestFit="1" customWidth="1"/>
    <col min="10581" max="10591" width="7.140625" style="16" bestFit="1" customWidth="1"/>
    <col min="10592" max="10592" width="7.28515625" style="16" bestFit="1" customWidth="1"/>
    <col min="10593" max="10603" width="7.140625" style="16" bestFit="1" customWidth="1"/>
    <col min="10604" max="10604" width="7.28515625" style="16" bestFit="1" customWidth="1"/>
    <col min="10605" max="10615" width="7.140625" style="16" bestFit="1" customWidth="1"/>
    <col min="10616" max="10616" width="7.28515625" style="16" bestFit="1" customWidth="1"/>
    <col min="10617" max="10627" width="7.140625" style="16" bestFit="1" customWidth="1"/>
    <col min="10628" max="10628" width="7.28515625" style="16" bestFit="1" customWidth="1"/>
    <col min="10629" max="10639" width="7.140625" style="16" bestFit="1" customWidth="1"/>
    <col min="10640" max="10640" width="7.28515625" style="16" bestFit="1" customWidth="1"/>
    <col min="10641" max="10651" width="7.140625" style="16" bestFit="1" customWidth="1"/>
    <col min="10652" max="10652" width="7.28515625" style="16" bestFit="1" customWidth="1"/>
    <col min="10653" max="10661" width="7.140625" style="16" bestFit="1" customWidth="1"/>
    <col min="10662" max="10752" width="9.140625" style="16"/>
    <col min="10753" max="10753" width="5.28515625" style="16" customWidth="1"/>
    <col min="10754" max="10754" width="28" style="16" bestFit="1" customWidth="1"/>
    <col min="10755" max="10763" width="7.140625" style="16" bestFit="1" customWidth="1"/>
    <col min="10764" max="10764" width="7.28515625" style="16" bestFit="1" customWidth="1"/>
    <col min="10765" max="10775" width="7.140625" style="16" bestFit="1" customWidth="1"/>
    <col min="10776" max="10776" width="7.28515625" style="16" bestFit="1" customWidth="1"/>
    <col min="10777" max="10787" width="7.140625" style="16" bestFit="1" customWidth="1"/>
    <col min="10788" max="10788" width="7.28515625" style="16" bestFit="1" customWidth="1"/>
    <col min="10789" max="10799" width="7.140625" style="16" bestFit="1" customWidth="1"/>
    <col min="10800" max="10800" width="7.28515625" style="16" bestFit="1" customWidth="1"/>
    <col min="10801" max="10811" width="7.140625" style="16" bestFit="1" customWidth="1"/>
    <col min="10812" max="10812" width="7.28515625" style="16" bestFit="1" customWidth="1"/>
    <col min="10813" max="10823" width="7.140625" style="16" bestFit="1" customWidth="1"/>
    <col min="10824" max="10824" width="7.28515625" style="16" bestFit="1" customWidth="1"/>
    <col min="10825" max="10835" width="7.140625" style="16" bestFit="1" customWidth="1"/>
    <col min="10836" max="10836" width="7.28515625" style="16" bestFit="1" customWidth="1"/>
    <col min="10837" max="10847" width="7.140625" style="16" bestFit="1" customWidth="1"/>
    <col min="10848" max="10848" width="7.28515625" style="16" bestFit="1" customWidth="1"/>
    <col min="10849" max="10859" width="7.140625" style="16" bestFit="1" customWidth="1"/>
    <col min="10860" max="10860" width="7.28515625" style="16" bestFit="1" customWidth="1"/>
    <col min="10861" max="10871" width="7.140625" style="16" bestFit="1" customWidth="1"/>
    <col min="10872" max="10872" width="7.28515625" style="16" bestFit="1" customWidth="1"/>
    <col min="10873" max="10883" width="7.140625" style="16" bestFit="1" customWidth="1"/>
    <col min="10884" max="10884" width="7.28515625" style="16" bestFit="1" customWidth="1"/>
    <col min="10885" max="10895" width="7.140625" style="16" bestFit="1" customWidth="1"/>
    <col min="10896" max="10896" width="7.28515625" style="16" bestFit="1" customWidth="1"/>
    <col min="10897" max="10907" width="7.140625" style="16" bestFit="1" customWidth="1"/>
    <col min="10908" max="10908" width="7.28515625" style="16" bestFit="1" customWidth="1"/>
    <col min="10909" max="10917" width="7.140625" style="16" bestFit="1" customWidth="1"/>
    <col min="10918" max="11008" width="9.140625" style="16"/>
    <col min="11009" max="11009" width="5.28515625" style="16" customWidth="1"/>
    <col min="11010" max="11010" width="28" style="16" bestFit="1" customWidth="1"/>
    <col min="11011" max="11019" width="7.140625" style="16" bestFit="1" customWidth="1"/>
    <col min="11020" max="11020" width="7.28515625" style="16" bestFit="1" customWidth="1"/>
    <col min="11021" max="11031" width="7.140625" style="16" bestFit="1" customWidth="1"/>
    <col min="11032" max="11032" width="7.28515625" style="16" bestFit="1" customWidth="1"/>
    <col min="11033" max="11043" width="7.140625" style="16" bestFit="1" customWidth="1"/>
    <col min="11044" max="11044" width="7.28515625" style="16" bestFit="1" customWidth="1"/>
    <col min="11045" max="11055" width="7.140625" style="16" bestFit="1" customWidth="1"/>
    <col min="11056" max="11056" width="7.28515625" style="16" bestFit="1" customWidth="1"/>
    <col min="11057" max="11067" width="7.140625" style="16" bestFit="1" customWidth="1"/>
    <col min="11068" max="11068" width="7.28515625" style="16" bestFit="1" customWidth="1"/>
    <col min="11069" max="11079" width="7.140625" style="16" bestFit="1" customWidth="1"/>
    <col min="11080" max="11080" width="7.28515625" style="16" bestFit="1" customWidth="1"/>
    <col min="11081" max="11091" width="7.140625" style="16" bestFit="1" customWidth="1"/>
    <col min="11092" max="11092" width="7.28515625" style="16" bestFit="1" customWidth="1"/>
    <col min="11093" max="11103" width="7.140625" style="16" bestFit="1" customWidth="1"/>
    <col min="11104" max="11104" width="7.28515625" style="16" bestFit="1" customWidth="1"/>
    <col min="11105" max="11115" width="7.140625" style="16" bestFit="1" customWidth="1"/>
    <col min="11116" max="11116" width="7.28515625" style="16" bestFit="1" customWidth="1"/>
    <col min="11117" max="11127" width="7.140625" style="16" bestFit="1" customWidth="1"/>
    <col min="11128" max="11128" width="7.28515625" style="16" bestFit="1" customWidth="1"/>
    <col min="11129" max="11139" width="7.140625" style="16" bestFit="1" customWidth="1"/>
    <col min="11140" max="11140" width="7.28515625" style="16" bestFit="1" customWidth="1"/>
    <col min="11141" max="11151" width="7.140625" style="16" bestFit="1" customWidth="1"/>
    <col min="11152" max="11152" width="7.28515625" style="16" bestFit="1" customWidth="1"/>
    <col min="11153" max="11163" width="7.140625" style="16" bestFit="1" customWidth="1"/>
    <col min="11164" max="11164" width="7.28515625" style="16" bestFit="1" customWidth="1"/>
    <col min="11165" max="11173" width="7.140625" style="16" bestFit="1" customWidth="1"/>
    <col min="11174" max="11264" width="9.140625" style="16"/>
    <col min="11265" max="11265" width="5.28515625" style="16" customWidth="1"/>
    <col min="11266" max="11266" width="28" style="16" bestFit="1" customWidth="1"/>
    <col min="11267" max="11275" width="7.140625" style="16" bestFit="1" customWidth="1"/>
    <col min="11276" max="11276" width="7.28515625" style="16" bestFit="1" customWidth="1"/>
    <col min="11277" max="11287" width="7.140625" style="16" bestFit="1" customWidth="1"/>
    <col min="11288" max="11288" width="7.28515625" style="16" bestFit="1" customWidth="1"/>
    <col min="11289" max="11299" width="7.140625" style="16" bestFit="1" customWidth="1"/>
    <col min="11300" max="11300" width="7.28515625" style="16" bestFit="1" customWidth="1"/>
    <col min="11301" max="11311" width="7.140625" style="16" bestFit="1" customWidth="1"/>
    <col min="11312" max="11312" width="7.28515625" style="16" bestFit="1" customWidth="1"/>
    <col min="11313" max="11323" width="7.140625" style="16" bestFit="1" customWidth="1"/>
    <col min="11324" max="11324" width="7.28515625" style="16" bestFit="1" customWidth="1"/>
    <col min="11325" max="11335" width="7.140625" style="16" bestFit="1" customWidth="1"/>
    <col min="11336" max="11336" width="7.28515625" style="16" bestFit="1" customWidth="1"/>
    <col min="11337" max="11347" width="7.140625" style="16" bestFit="1" customWidth="1"/>
    <col min="11348" max="11348" width="7.28515625" style="16" bestFit="1" customWidth="1"/>
    <col min="11349" max="11359" width="7.140625" style="16" bestFit="1" customWidth="1"/>
    <col min="11360" max="11360" width="7.28515625" style="16" bestFit="1" customWidth="1"/>
    <col min="11361" max="11371" width="7.140625" style="16" bestFit="1" customWidth="1"/>
    <col min="11372" max="11372" width="7.28515625" style="16" bestFit="1" customWidth="1"/>
    <col min="11373" max="11383" width="7.140625" style="16" bestFit="1" customWidth="1"/>
    <col min="11384" max="11384" width="7.28515625" style="16" bestFit="1" customWidth="1"/>
    <col min="11385" max="11395" width="7.140625" style="16" bestFit="1" customWidth="1"/>
    <col min="11396" max="11396" width="7.28515625" style="16" bestFit="1" customWidth="1"/>
    <col min="11397" max="11407" width="7.140625" style="16" bestFit="1" customWidth="1"/>
    <col min="11408" max="11408" width="7.28515625" style="16" bestFit="1" customWidth="1"/>
    <col min="11409" max="11419" width="7.140625" style="16" bestFit="1" customWidth="1"/>
    <col min="11420" max="11420" width="7.28515625" style="16" bestFit="1" customWidth="1"/>
    <col min="11421" max="11429" width="7.140625" style="16" bestFit="1" customWidth="1"/>
    <col min="11430" max="11520" width="9.140625" style="16"/>
    <col min="11521" max="11521" width="5.28515625" style="16" customWidth="1"/>
    <col min="11522" max="11522" width="28" style="16" bestFit="1" customWidth="1"/>
    <col min="11523" max="11531" width="7.140625" style="16" bestFit="1" customWidth="1"/>
    <col min="11532" max="11532" width="7.28515625" style="16" bestFit="1" customWidth="1"/>
    <col min="11533" max="11543" width="7.140625" style="16" bestFit="1" customWidth="1"/>
    <col min="11544" max="11544" width="7.28515625" style="16" bestFit="1" customWidth="1"/>
    <col min="11545" max="11555" width="7.140625" style="16" bestFit="1" customWidth="1"/>
    <col min="11556" max="11556" width="7.28515625" style="16" bestFit="1" customWidth="1"/>
    <col min="11557" max="11567" width="7.140625" style="16" bestFit="1" customWidth="1"/>
    <col min="11568" max="11568" width="7.28515625" style="16" bestFit="1" customWidth="1"/>
    <col min="11569" max="11579" width="7.140625" style="16" bestFit="1" customWidth="1"/>
    <col min="11580" max="11580" width="7.28515625" style="16" bestFit="1" customWidth="1"/>
    <col min="11581" max="11591" width="7.140625" style="16" bestFit="1" customWidth="1"/>
    <col min="11592" max="11592" width="7.28515625" style="16" bestFit="1" customWidth="1"/>
    <col min="11593" max="11603" width="7.140625" style="16" bestFit="1" customWidth="1"/>
    <col min="11604" max="11604" width="7.28515625" style="16" bestFit="1" customWidth="1"/>
    <col min="11605" max="11615" width="7.140625" style="16" bestFit="1" customWidth="1"/>
    <col min="11616" max="11616" width="7.28515625" style="16" bestFit="1" customWidth="1"/>
    <col min="11617" max="11627" width="7.140625" style="16" bestFit="1" customWidth="1"/>
    <col min="11628" max="11628" width="7.28515625" style="16" bestFit="1" customWidth="1"/>
    <col min="11629" max="11639" width="7.140625" style="16" bestFit="1" customWidth="1"/>
    <col min="11640" max="11640" width="7.28515625" style="16" bestFit="1" customWidth="1"/>
    <col min="11641" max="11651" width="7.140625" style="16" bestFit="1" customWidth="1"/>
    <col min="11652" max="11652" width="7.28515625" style="16" bestFit="1" customWidth="1"/>
    <col min="11653" max="11663" width="7.140625" style="16" bestFit="1" customWidth="1"/>
    <col min="11664" max="11664" width="7.28515625" style="16" bestFit="1" customWidth="1"/>
    <col min="11665" max="11675" width="7.140625" style="16" bestFit="1" customWidth="1"/>
    <col min="11676" max="11676" width="7.28515625" style="16" bestFit="1" customWidth="1"/>
    <col min="11677" max="11685" width="7.140625" style="16" bestFit="1" customWidth="1"/>
    <col min="11686" max="11776" width="9.140625" style="16"/>
    <col min="11777" max="11777" width="5.28515625" style="16" customWidth="1"/>
    <col min="11778" max="11778" width="28" style="16" bestFit="1" customWidth="1"/>
    <col min="11779" max="11787" width="7.140625" style="16" bestFit="1" customWidth="1"/>
    <col min="11788" max="11788" width="7.28515625" style="16" bestFit="1" customWidth="1"/>
    <col min="11789" max="11799" width="7.140625" style="16" bestFit="1" customWidth="1"/>
    <col min="11800" max="11800" width="7.28515625" style="16" bestFit="1" customWidth="1"/>
    <col min="11801" max="11811" width="7.140625" style="16" bestFit="1" customWidth="1"/>
    <col min="11812" max="11812" width="7.28515625" style="16" bestFit="1" customWidth="1"/>
    <col min="11813" max="11823" width="7.140625" style="16" bestFit="1" customWidth="1"/>
    <col min="11824" max="11824" width="7.28515625" style="16" bestFit="1" customWidth="1"/>
    <col min="11825" max="11835" width="7.140625" style="16" bestFit="1" customWidth="1"/>
    <col min="11836" max="11836" width="7.28515625" style="16" bestFit="1" customWidth="1"/>
    <col min="11837" max="11847" width="7.140625" style="16" bestFit="1" customWidth="1"/>
    <col min="11848" max="11848" width="7.28515625" style="16" bestFit="1" customWidth="1"/>
    <col min="11849" max="11859" width="7.140625" style="16" bestFit="1" customWidth="1"/>
    <col min="11860" max="11860" width="7.28515625" style="16" bestFit="1" customWidth="1"/>
    <col min="11861" max="11871" width="7.140625" style="16" bestFit="1" customWidth="1"/>
    <col min="11872" max="11872" width="7.28515625" style="16" bestFit="1" customWidth="1"/>
    <col min="11873" max="11883" width="7.140625" style="16" bestFit="1" customWidth="1"/>
    <col min="11884" max="11884" width="7.28515625" style="16" bestFit="1" customWidth="1"/>
    <col min="11885" max="11895" width="7.140625" style="16" bestFit="1" customWidth="1"/>
    <col min="11896" max="11896" width="7.28515625" style="16" bestFit="1" customWidth="1"/>
    <col min="11897" max="11907" width="7.140625" style="16" bestFit="1" customWidth="1"/>
    <col min="11908" max="11908" width="7.28515625" style="16" bestFit="1" customWidth="1"/>
    <col min="11909" max="11919" width="7.140625" style="16" bestFit="1" customWidth="1"/>
    <col min="11920" max="11920" width="7.28515625" style="16" bestFit="1" customWidth="1"/>
    <col min="11921" max="11931" width="7.140625" style="16" bestFit="1" customWidth="1"/>
    <col min="11932" max="11932" width="7.28515625" style="16" bestFit="1" customWidth="1"/>
    <col min="11933" max="11941" width="7.140625" style="16" bestFit="1" customWidth="1"/>
    <col min="11942" max="12032" width="9.140625" style="16"/>
    <col min="12033" max="12033" width="5.28515625" style="16" customWidth="1"/>
    <col min="12034" max="12034" width="28" style="16" bestFit="1" customWidth="1"/>
    <col min="12035" max="12043" width="7.140625" style="16" bestFit="1" customWidth="1"/>
    <col min="12044" max="12044" width="7.28515625" style="16" bestFit="1" customWidth="1"/>
    <col min="12045" max="12055" width="7.140625" style="16" bestFit="1" customWidth="1"/>
    <col min="12056" max="12056" width="7.28515625" style="16" bestFit="1" customWidth="1"/>
    <col min="12057" max="12067" width="7.140625" style="16" bestFit="1" customWidth="1"/>
    <col min="12068" max="12068" width="7.28515625" style="16" bestFit="1" customWidth="1"/>
    <col min="12069" max="12079" width="7.140625" style="16" bestFit="1" customWidth="1"/>
    <col min="12080" max="12080" width="7.28515625" style="16" bestFit="1" customWidth="1"/>
    <col min="12081" max="12091" width="7.140625" style="16" bestFit="1" customWidth="1"/>
    <col min="12092" max="12092" width="7.28515625" style="16" bestFit="1" customWidth="1"/>
    <col min="12093" max="12103" width="7.140625" style="16" bestFit="1" customWidth="1"/>
    <col min="12104" max="12104" width="7.28515625" style="16" bestFit="1" customWidth="1"/>
    <col min="12105" max="12115" width="7.140625" style="16" bestFit="1" customWidth="1"/>
    <col min="12116" max="12116" width="7.28515625" style="16" bestFit="1" customWidth="1"/>
    <col min="12117" max="12127" width="7.140625" style="16" bestFit="1" customWidth="1"/>
    <col min="12128" max="12128" width="7.28515625" style="16" bestFit="1" customWidth="1"/>
    <col min="12129" max="12139" width="7.140625" style="16" bestFit="1" customWidth="1"/>
    <col min="12140" max="12140" width="7.28515625" style="16" bestFit="1" customWidth="1"/>
    <col min="12141" max="12151" width="7.140625" style="16" bestFit="1" customWidth="1"/>
    <col min="12152" max="12152" width="7.28515625" style="16" bestFit="1" customWidth="1"/>
    <col min="12153" max="12163" width="7.140625" style="16" bestFit="1" customWidth="1"/>
    <col min="12164" max="12164" width="7.28515625" style="16" bestFit="1" customWidth="1"/>
    <col min="12165" max="12175" width="7.140625" style="16" bestFit="1" customWidth="1"/>
    <col min="12176" max="12176" width="7.28515625" style="16" bestFit="1" customWidth="1"/>
    <col min="12177" max="12187" width="7.140625" style="16" bestFit="1" customWidth="1"/>
    <col min="12188" max="12188" width="7.28515625" style="16" bestFit="1" customWidth="1"/>
    <col min="12189" max="12197" width="7.140625" style="16" bestFit="1" customWidth="1"/>
    <col min="12198" max="12288" width="9.140625" style="16"/>
    <col min="12289" max="12289" width="5.28515625" style="16" customWidth="1"/>
    <col min="12290" max="12290" width="28" style="16" bestFit="1" customWidth="1"/>
    <col min="12291" max="12299" width="7.140625" style="16" bestFit="1" customWidth="1"/>
    <col min="12300" max="12300" width="7.28515625" style="16" bestFit="1" customWidth="1"/>
    <col min="12301" max="12311" width="7.140625" style="16" bestFit="1" customWidth="1"/>
    <col min="12312" max="12312" width="7.28515625" style="16" bestFit="1" customWidth="1"/>
    <col min="12313" max="12323" width="7.140625" style="16" bestFit="1" customWidth="1"/>
    <col min="12324" max="12324" width="7.28515625" style="16" bestFit="1" customWidth="1"/>
    <col min="12325" max="12335" width="7.140625" style="16" bestFit="1" customWidth="1"/>
    <col min="12336" max="12336" width="7.28515625" style="16" bestFit="1" customWidth="1"/>
    <col min="12337" max="12347" width="7.140625" style="16" bestFit="1" customWidth="1"/>
    <col min="12348" max="12348" width="7.28515625" style="16" bestFit="1" customWidth="1"/>
    <col min="12349" max="12359" width="7.140625" style="16" bestFit="1" customWidth="1"/>
    <col min="12360" max="12360" width="7.28515625" style="16" bestFit="1" customWidth="1"/>
    <col min="12361" max="12371" width="7.140625" style="16" bestFit="1" customWidth="1"/>
    <col min="12372" max="12372" width="7.28515625" style="16" bestFit="1" customWidth="1"/>
    <col min="12373" max="12383" width="7.140625" style="16" bestFit="1" customWidth="1"/>
    <col min="12384" max="12384" width="7.28515625" style="16" bestFit="1" customWidth="1"/>
    <col min="12385" max="12395" width="7.140625" style="16" bestFit="1" customWidth="1"/>
    <col min="12396" max="12396" width="7.28515625" style="16" bestFit="1" customWidth="1"/>
    <col min="12397" max="12407" width="7.140625" style="16" bestFit="1" customWidth="1"/>
    <col min="12408" max="12408" width="7.28515625" style="16" bestFit="1" customWidth="1"/>
    <col min="12409" max="12419" width="7.140625" style="16" bestFit="1" customWidth="1"/>
    <col min="12420" max="12420" width="7.28515625" style="16" bestFit="1" customWidth="1"/>
    <col min="12421" max="12431" width="7.140625" style="16" bestFit="1" customWidth="1"/>
    <col min="12432" max="12432" width="7.28515625" style="16" bestFit="1" customWidth="1"/>
    <col min="12433" max="12443" width="7.140625" style="16" bestFit="1" customWidth="1"/>
    <col min="12444" max="12444" width="7.28515625" style="16" bestFit="1" customWidth="1"/>
    <col min="12445" max="12453" width="7.140625" style="16" bestFit="1" customWidth="1"/>
    <col min="12454" max="12544" width="9.140625" style="16"/>
    <col min="12545" max="12545" width="5.28515625" style="16" customWidth="1"/>
    <col min="12546" max="12546" width="28" style="16" bestFit="1" customWidth="1"/>
    <col min="12547" max="12555" width="7.140625" style="16" bestFit="1" customWidth="1"/>
    <col min="12556" max="12556" width="7.28515625" style="16" bestFit="1" customWidth="1"/>
    <col min="12557" max="12567" width="7.140625" style="16" bestFit="1" customWidth="1"/>
    <col min="12568" max="12568" width="7.28515625" style="16" bestFit="1" customWidth="1"/>
    <col min="12569" max="12579" width="7.140625" style="16" bestFit="1" customWidth="1"/>
    <col min="12580" max="12580" width="7.28515625" style="16" bestFit="1" customWidth="1"/>
    <col min="12581" max="12591" width="7.140625" style="16" bestFit="1" customWidth="1"/>
    <col min="12592" max="12592" width="7.28515625" style="16" bestFit="1" customWidth="1"/>
    <col min="12593" max="12603" width="7.140625" style="16" bestFit="1" customWidth="1"/>
    <col min="12604" max="12604" width="7.28515625" style="16" bestFit="1" customWidth="1"/>
    <col min="12605" max="12615" width="7.140625" style="16" bestFit="1" customWidth="1"/>
    <col min="12616" max="12616" width="7.28515625" style="16" bestFit="1" customWidth="1"/>
    <col min="12617" max="12627" width="7.140625" style="16" bestFit="1" customWidth="1"/>
    <col min="12628" max="12628" width="7.28515625" style="16" bestFit="1" customWidth="1"/>
    <col min="12629" max="12639" width="7.140625" style="16" bestFit="1" customWidth="1"/>
    <col min="12640" max="12640" width="7.28515625" style="16" bestFit="1" customWidth="1"/>
    <col min="12641" max="12651" width="7.140625" style="16" bestFit="1" customWidth="1"/>
    <col min="12652" max="12652" width="7.28515625" style="16" bestFit="1" customWidth="1"/>
    <col min="12653" max="12663" width="7.140625" style="16" bestFit="1" customWidth="1"/>
    <col min="12664" max="12664" width="7.28515625" style="16" bestFit="1" customWidth="1"/>
    <col min="12665" max="12675" width="7.140625" style="16" bestFit="1" customWidth="1"/>
    <col min="12676" max="12676" width="7.28515625" style="16" bestFit="1" customWidth="1"/>
    <col min="12677" max="12687" width="7.140625" style="16" bestFit="1" customWidth="1"/>
    <col min="12688" max="12688" width="7.28515625" style="16" bestFit="1" customWidth="1"/>
    <col min="12689" max="12699" width="7.140625" style="16" bestFit="1" customWidth="1"/>
    <col min="12700" max="12700" width="7.28515625" style="16" bestFit="1" customWidth="1"/>
    <col min="12701" max="12709" width="7.140625" style="16" bestFit="1" customWidth="1"/>
    <col min="12710" max="12800" width="9.140625" style="16"/>
    <col min="12801" max="12801" width="5.28515625" style="16" customWidth="1"/>
    <col min="12802" max="12802" width="28" style="16" bestFit="1" customWidth="1"/>
    <col min="12803" max="12811" width="7.140625" style="16" bestFit="1" customWidth="1"/>
    <col min="12812" max="12812" width="7.28515625" style="16" bestFit="1" customWidth="1"/>
    <col min="12813" max="12823" width="7.140625" style="16" bestFit="1" customWidth="1"/>
    <col min="12824" max="12824" width="7.28515625" style="16" bestFit="1" customWidth="1"/>
    <col min="12825" max="12835" width="7.140625" style="16" bestFit="1" customWidth="1"/>
    <col min="12836" max="12836" width="7.28515625" style="16" bestFit="1" customWidth="1"/>
    <col min="12837" max="12847" width="7.140625" style="16" bestFit="1" customWidth="1"/>
    <col min="12848" max="12848" width="7.28515625" style="16" bestFit="1" customWidth="1"/>
    <col min="12849" max="12859" width="7.140625" style="16" bestFit="1" customWidth="1"/>
    <col min="12860" max="12860" width="7.28515625" style="16" bestFit="1" customWidth="1"/>
    <col min="12861" max="12871" width="7.140625" style="16" bestFit="1" customWidth="1"/>
    <col min="12872" max="12872" width="7.28515625" style="16" bestFit="1" customWidth="1"/>
    <col min="12873" max="12883" width="7.140625" style="16" bestFit="1" customWidth="1"/>
    <col min="12884" max="12884" width="7.28515625" style="16" bestFit="1" customWidth="1"/>
    <col min="12885" max="12895" width="7.140625" style="16" bestFit="1" customWidth="1"/>
    <col min="12896" max="12896" width="7.28515625" style="16" bestFit="1" customWidth="1"/>
    <col min="12897" max="12907" width="7.140625" style="16" bestFit="1" customWidth="1"/>
    <col min="12908" max="12908" width="7.28515625" style="16" bestFit="1" customWidth="1"/>
    <col min="12909" max="12919" width="7.140625" style="16" bestFit="1" customWidth="1"/>
    <col min="12920" max="12920" width="7.28515625" style="16" bestFit="1" customWidth="1"/>
    <col min="12921" max="12931" width="7.140625" style="16" bestFit="1" customWidth="1"/>
    <col min="12932" max="12932" width="7.28515625" style="16" bestFit="1" customWidth="1"/>
    <col min="12933" max="12943" width="7.140625" style="16" bestFit="1" customWidth="1"/>
    <col min="12944" max="12944" width="7.28515625" style="16" bestFit="1" customWidth="1"/>
    <col min="12945" max="12955" width="7.140625" style="16" bestFit="1" customWidth="1"/>
    <col min="12956" max="12956" width="7.28515625" style="16" bestFit="1" customWidth="1"/>
    <col min="12957" max="12965" width="7.140625" style="16" bestFit="1" customWidth="1"/>
    <col min="12966" max="13056" width="9.140625" style="16"/>
    <col min="13057" max="13057" width="5.28515625" style="16" customWidth="1"/>
    <col min="13058" max="13058" width="28" style="16" bestFit="1" customWidth="1"/>
    <col min="13059" max="13067" width="7.140625" style="16" bestFit="1" customWidth="1"/>
    <col min="13068" max="13068" width="7.28515625" style="16" bestFit="1" customWidth="1"/>
    <col min="13069" max="13079" width="7.140625" style="16" bestFit="1" customWidth="1"/>
    <col min="13080" max="13080" width="7.28515625" style="16" bestFit="1" customWidth="1"/>
    <col min="13081" max="13091" width="7.140625" style="16" bestFit="1" customWidth="1"/>
    <col min="13092" max="13092" width="7.28515625" style="16" bestFit="1" customWidth="1"/>
    <col min="13093" max="13103" width="7.140625" style="16" bestFit="1" customWidth="1"/>
    <col min="13104" max="13104" width="7.28515625" style="16" bestFit="1" customWidth="1"/>
    <col min="13105" max="13115" width="7.140625" style="16" bestFit="1" customWidth="1"/>
    <col min="13116" max="13116" width="7.28515625" style="16" bestFit="1" customWidth="1"/>
    <col min="13117" max="13127" width="7.140625" style="16" bestFit="1" customWidth="1"/>
    <col min="13128" max="13128" width="7.28515625" style="16" bestFit="1" customWidth="1"/>
    <col min="13129" max="13139" width="7.140625" style="16" bestFit="1" customWidth="1"/>
    <col min="13140" max="13140" width="7.28515625" style="16" bestFit="1" customWidth="1"/>
    <col min="13141" max="13151" width="7.140625" style="16" bestFit="1" customWidth="1"/>
    <col min="13152" max="13152" width="7.28515625" style="16" bestFit="1" customWidth="1"/>
    <col min="13153" max="13163" width="7.140625" style="16" bestFit="1" customWidth="1"/>
    <col min="13164" max="13164" width="7.28515625" style="16" bestFit="1" customWidth="1"/>
    <col min="13165" max="13175" width="7.140625" style="16" bestFit="1" customWidth="1"/>
    <col min="13176" max="13176" width="7.28515625" style="16" bestFit="1" customWidth="1"/>
    <col min="13177" max="13187" width="7.140625" style="16" bestFit="1" customWidth="1"/>
    <col min="13188" max="13188" width="7.28515625" style="16" bestFit="1" customWidth="1"/>
    <col min="13189" max="13199" width="7.140625" style="16" bestFit="1" customWidth="1"/>
    <col min="13200" max="13200" width="7.28515625" style="16" bestFit="1" customWidth="1"/>
    <col min="13201" max="13211" width="7.140625" style="16" bestFit="1" customWidth="1"/>
    <col min="13212" max="13212" width="7.28515625" style="16" bestFit="1" customWidth="1"/>
    <col min="13213" max="13221" width="7.140625" style="16" bestFit="1" customWidth="1"/>
    <col min="13222" max="13312" width="9.140625" style="16"/>
    <col min="13313" max="13313" width="5.28515625" style="16" customWidth="1"/>
    <col min="13314" max="13314" width="28" style="16" bestFit="1" customWidth="1"/>
    <col min="13315" max="13323" width="7.140625" style="16" bestFit="1" customWidth="1"/>
    <col min="13324" max="13324" width="7.28515625" style="16" bestFit="1" customWidth="1"/>
    <col min="13325" max="13335" width="7.140625" style="16" bestFit="1" customWidth="1"/>
    <col min="13336" max="13336" width="7.28515625" style="16" bestFit="1" customWidth="1"/>
    <col min="13337" max="13347" width="7.140625" style="16" bestFit="1" customWidth="1"/>
    <col min="13348" max="13348" width="7.28515625" style="16" bestFit="1" customWidth="1"/>
    <col min="13349" max="13359" width="7.140625" style="16" bestFit="1" customWidth="1"/>
    <col min="13360" max="13360" width="7.28515625" style="16" bestFit="1" customWidth="1"/>
    <col min="13361" max="13371" width="7.140625" style="16" bestFit="1" customWidth="1"/>
    <col min="13372" max="13372" width="7.28515625" style="16" bestFit="1" customWidth="1"/>
    <col min="13373" max="13383" width="7.140625" style="16" bestFit="1" customWidth="1"/>
    <col min="13384" max="13384" width="7.28515625" style="16" bestFit="1" customWidth="1"/>
    <col min="13385" max="13395" width="7.140625" style="16" bestFit="1" customWidth="1"/>
    <col min="13396" max="13396" width="7.28515625" style="16" bestFit="1" customWidth="1"/>
    <col min="13397" max="13407" width="7.140625" style="16" bestFit="1" customWidth="1"/>
    <col min="13408" max="13408" width="7.28515625" style="16" bestFit="1" customWidth="1"/>
    <col min="13409" max="13419" width="7.140625" style="16" bestFit="1" customWidth="1"/>
    <col min="13420" max="13420" width="7.28515625" style="16" bestFit="1" customWidth="1"/>
    <col min="13421" max="13431" width="7.140625" style="16" bestFit="1" customWidth="1"/>
    <col min="13432" max="13432" width="7.28515625" style="16" bestFit="1" customWidth="1"/>
    <col min="13433" max="13443" width="7.140625" style="16" bestFit="1" customWidth="1"/>
    <col min="13444" max="13444" width="7.28515625" style="16" bestFit="1" customWidth="1"/>
    <col min="13445" max="13455" width="7.140625" style="16" bestFit="1" customWidth="1"/>
    <col min="13456" max="13456" width="7.28515625" style="16" bestFit="1" customWidth="1"/>
    <col min="13457" max="13467" width="7.140625" style="16" bestFit="1" customWidth="1"/>
    <col min="13468" max="13468" width="7.28515625" style="16" bestFit="1" customWidth="1"/>
    <col min="13469" max="13477" width="7.140625" style="16" bestFit="1" customWidth="1"/>
    <col min="13478" max="13568" width="9.140625" style="16"/>
    <col min="13569" max="13569" width="5.28515625" style="16" customWidth="1"/>
    <col min="13570" max="13570" width="28" style="16" bestFit="1" customWidth="1"/>
    <col min="13571" max="13579" width="7.140625" style="16" bestFit="1" customWidth="1"/>
    <col min="13580" max="13580" width="7.28515625" style="16" bestFit="1" customWidth="1"/>
    <col min="13581" max="13591" width="7.140625" style="16" bestFit="1" customWidth="1"/>
    <col min="13592" max="13592" width="7.28515625" style="16" bestFit="1" customWidth="1"/>
    <col min="13593" max="13603" width="7.140625" style="16" bestFit="1" customWidth="1"/>
    <col min="13604" max="13604" width="7.28515625" style="16" bestFit="1" customWidth="1"/>
    <col min="13605" max="13615" width="7.140625" style="16" bestFit="1" customWidth="1"/>
    <col min="13616" max="13616" width="7.28515625" style="16" bestFit="1" customWidth="1"/>
    <col min="13617" max="13627" width="7.140625" style="16" bestFit="1" customWidth="1"/>
    <col min="13628" max="13628" width="7.28515625" style="16" bestFit="1" customWidth="1"/>
    <col min="13629" max="13639" width="7.140625" style="16" bestFit="1" customWidth="1"/>
    <col min="13640" max="13640" width="7.28515625" style="16" bestFit="1" customWidth="1"/>
    <col min="13641" max="13651" width="7.140625" style="16" bestFit="1" customWidth="1"/>
    <col min="13652" max="13652" width="7.28515625" style="16" bestFit="1" customWidth="1"/>
    <col min="13653" max="13663" width="7.140625" style="16" bestFit="1" customWidth="1"/>
    <col min="13664" max="13664" width="7.28515625" style="16" bestFit="1" customWidth="1"/>
    <col min="13665" max="13675" width="7.140625" style="16" bestFit="1" customWidth="1"/>
    <col min="13676" max="13676" width="7.28515625" style="16" bestFit="1" customWidth="1"/>
    <col min="13677" max="13687" width="7.140625" style="16" bestFit="1" customWidth="1"/>
    <col min="13688" max="13688" width="7.28515625" style="16" bestFit="1" customWidth="1"/>
    <col min="13689" max="13699" width="7.140625" style="16" bestFit="1" customWidth="1"/>
    <col min="13700" max="13700" width="7.28515625" style="16" bestFit="1" customWidth="1"/>
    <col min="13701" max="13711" width="7.140625" style="16" bestFit="1" customWidth="1"/>
    <col min="13712" max="13712" width="7.28515625" style="16" bestFit="1" customWidth="1"/>
    <col min="13713" max="13723" width="7.140625" style="16" bestFit="1" customWidth="1"/>
    <col min="13724" max="13724" width="7.28515625" style="16" bestFit="1" customWidth="1"/>
    <col min="13725" max="13733" width="7.140625" style="16" bestFit="1" customWidth="1"/>
    <col min="13734" max="13824" width="9.140625" style="16"/>
    <col min="13825" max="13825" width="5.28515625" style="16" customWidth="1"/>
    <col min="13826" max="13826" width="28" style="16" bestFit="1" customWidth="1"/>
    <col min="13827" max="13835" width="7.140625" style="16" bestFit="1" customWidth="1"/>
    <col min="13836" max="13836" width="7.28515625" style="16" bestFit="1" customWidth="1"/>
    <col min="13837" max="13847" width="7.140625" style="16" bestFit="1" customWidth="1"/>
    <col min="13848" max="13848" width="7.28515625" style="16" bestFit="1" customWidth="1"/>
    <col min="13849" max="13859" width="7.140625" style="16" bestFit="1" customWidth="1"/>
    <col min="13860" max="13860" width="7.28515625" style="16" bestFit="1" customWidth="1"/>
    <col min="13861" max="13871" width="7.140625" style="16" bestFit="1" customWidth="1"/>
    <col min="13872" max="13872" width="7.28515625" style="16" bestFit="1" customWidth="1"/>
    <col min="13873" max="13883" width="7.140625" style="16" bestFit="1" customWidth="1"/>
    <col min="13884" max="13884" width="7.28515625" style="16" bestFit="1" customWidth="1"/>
    <col min="13885" max="13895" width="7.140625" style="16" bestFit="1" customWidth="1"/>
    <col min="13896" max="13896" width="7.28515625" style="16" bestFit="1" customWidth="1"/>
    <col min="13897" max="13907" width="7.140625" style="16" bestFit="1" customWidth="1"/>
    <col min="13908" max="13908" width="7.28515625" style="16" bestFit="1" customWidth="1"/>
    <col min="13909" max="13919" width="7.140625" style="16" bestFit="1" customWidth="1"/>
    <col min="13920" max="13920" width="7.28515625" style="16" bestFit="1" customWidth="1"/>
    <col min="13921" max="13931" width="7.140625" style="16" bestFit="1" customWidth="1"/>
    <col min="13932" max="13932" width="7.28515625" style="16" bestFit="1" customWidth="1"/>
    <col min="13933" max="13943" width="7.140625" style="16" bestFit="1" customWidth="1"/>
    <col min="13944" max="13944" width="7.28515625" style="16" bestFit="1" customWidth="1"/>
    <col min="13945" max="13955" width="7.140625" style="16" bestFit="1" customWidth="1"/>
    <col min="13956" max="13956" width="7.28515625" style="16" bestFit="1" customWidth="1"/>
    <col min="13957" max="13967" width="7.140625" style="16" bestFit="1" customWidth="1"/>
    <col min="13968" max="13968" width="7.28515625" style="16" bestFit="1" customWidth="1"/>
    <col min="13969" max="13979" width="7.140625" style="16" bestFit="1" customWidth="1"/>
    <col min="13980" max="13980" width="7.28515625" style="16" bestFit="1" customWidth="1"/>
    <col min="13981" max="13989" width="7.140625" style="16" bestFit="1" customWidth="1"/>
    <col min="13990" max="14080" width="9.140625" style="16"/>
    <col min="14081" max="14081" width="5.28515625" style="16" customWidth="1"/>
    <col min="14082" max="14082" width="28" style="16" bestFit="1" customWidth="1"/>
    <col min="14083" max="14091" width="7.140625" style="16" bestFit="1" customWidth="1"/>
    <col min="14092" max="14092" width="7.28515625" style="16" bestFit="1" customWidth="1"/>
    <col min="14093" max="14103" width="7.140625" style="16" bestFit="1" customWidth="1"/>
    <col min="14104" max="14104" width="7.28515625" style="16" bestFit="1" customWidth="1"/>
    <col min="14105" max="14115" width="7.140625" style="16" bestFit="1" customWidth="1"/>
    <col min="14116" max="14116" width="7.28515625" style="16" bestFit="1" customWidth="1"/>
    <col min="14117" max="14127" width="7.140625" style="16" bestFit="1" customWidth="1"/>
    <col min="14128" max="14128" width="7.28515625" style="16" bestFit="1" customWidth="1"/>
    <col min="14129" max="14139" width="7.140625" style="16" bestFit="1" customWidth="1"/>
    <col min="14140" max="14140" width="7.28515625" style="16" bestFit="1" customWidth="1"/>
    <col min="14141" max="14151" width="7.140625" style="16" bestFit="1" customWidth="1"/>
    <col min="14152" max="14152" width="7.28515625" style="16" bestFit="1" customWidth="1"/>
    <col min="14153" max="14163" width="7.140625" style="16" bestFit="1" customWidth="1"/>
    <col min="14164" max="14164" width="7.28515625" style="16" bestFit="1" customWidth="1"/>
    <col min="14165" max="14175" width="7.140625" style="16" bestFit="1" customWidth="1"/>
    <col min="14176" max="14176" width="7.28515625" style="16" bestFit="1" customWidth="1"/>
    <col min="14177" max="14187" width="7.140625" style="16" bestFit="1" customWidth="1"/>
    <col min="14188" max="14188" width="7.28515625" style="16" bestFit="1" customWidth="1"/>
    <col min="14189" max="14199" width="7.140625" style="16" bestFit="1" customWidth="1"/>
    <col min="14200" max="14200" width="7.28515625" style="16" bestFit="1" customWidth="1"/>
    <col min="14201" max="14211" width="7.140625" style="16" bestFit="1" customWidth="1"/>
    <col min="14212" max="14212" width="7.28515625" style="16" bestFit="1" customWidth="1"/>
    <col min="14213" max="14223" width="7.140625" style="16" bestFit="1" customWidth="1"/>
    <col min="14224" max="14224" width="7.28515625" style="16" bestFit="1" customWidth="1"/>
    <col min="14225" max="14235" width="7.140625" style="16" bestFit="1" customWidth="1"/>
    <col min="14236" max="14236" width="7.28515625" style="16" bestFit="1" customWidth="1"/>
    <col min="14237" max="14245" width="7.140625" style="16" bestFit="1" customWidth="1"/>
    <col min="14246" max="14336" width="9.140625" style="16"/>
    <col min="14337" max="14337" width="5.28515625" style="16" customWidth="1"/>
    <col min="14338" max="14338" width="28" style="16" bestFit="1" customWidth="1"/>
    <col min="14339" max="14347" width="7.140625" style="16" bestFit="1" customWidth="1"/>
    <col min="14348" max="14348" width="7.28515625" style="16" bestFit="1" customWidth="1"/>
    <col min="14349" max="14359" width="7.140625" style="16" bestFit="1" customWidth="1"/>
    <col min="14360" max="14360" width="7.28515625" style="16" bestFit="1" customWidth="1"/>
    <col min="14361" max="14371" width="7.140625" style="16" bestFit="1" customWidth="1"/>
    <col min="14372" max="14372" width="7.28515625" style="16" bestFit="1" customWidth="1"/>
    <col min="14373" max="14383" width="7.140625" style="16" bestFit="1" customWidth="1"/>
    <col min="14384" max="14384" width="7.28515625" style="16" bestFit="1" customWidth="1"/>
    <col min="14385" max="14395" width="7.140625" style="16" bestFit="1" customWidth="1"/>
    <col min="14396" max="14396" width="7.28515625" style="16" bestFit="1" customWidth="1"/>
    <col min="14397" max="14407" width="7.140625" style="16" bestFit="1" customWidth="1"/>
    <col min="14408" max="14408" width="7.28515625" style="16" bestFit="1" customWidth="1"/>
    <col min="14409" max="14419" width="7.140625" style="16" bestFit="1" customWidth="1"/>
    <col min="14420" max="14420" width="7.28515625" style="16" bestFit="1" customWidth="1"/>
    <col min="14421" max="14431" width="7.140625" style="16" bestFit="1" customWidth="1"/>
    <col min="14432" max="14432" width="7.28515625" style="16" bestFit="1" customWidth="1"/>
    <col min="14433" max="14443" width="7.140625" style="16" bestFit="1" customWidth="1"/>
    <col min="14444" max="14444" width="7.28515625" style="16" bestFit="1" customWidth="1"/>
    <col min="14445" max="14455" width="7.140625" style="16" bestFit="1" customWidth="1"/>
    <col min="14456" max="14456" width="7.28515625" style="16" bestFit="1" customWidth="1"/>
    <col min="14457" max="14467" width="7.140625" style="16" bestFit="1" customWidth="1"/>
    <col min="14468" max="14468" width="7.28515625" style="16" bestFit="1" customWidth="1"/>
    <col min="14469" max="14479" width="7.140625" style="16" bestFit="1" customWidth="1"/>
    <col min="14480" max="14480" width="7.28515625" style="16" bestFit="1" customWidth="1"/>
    <col min="14481" max="14491" width="7.140625" style="16" bestFit="1" customWidth="1"/>
    <col min="14492" max="14492" width="7.28515625" style="16" bestFit="1" customWidth="1"/>
    <col min="14493" max="14501" width="7.140625" style="16" bestFit="1" customWidth="1"/>
    <col min="14502" max="14592" width="9.140625" style="16"/>
    <col min="14593" max="14593" width="5.28515625" style="16" customWidth="1"/>
    <col min="14594" max="14594" width="28" style="16" bestFit="1" customWidth="1"/>
    <col min="14595" max="14603" width="7.140625" style="16" bestFit="1" customWidth="1"/>
    <col min="14604" max="14604" width="7.28515625" style="16" bestFit="1" customWidth="1"/>
    <col min="14605" max="14615" width="7.140625" style="16" bestFit="1" customWidth="1"/>
    <col min="14616" max="14616" width="7.28515625" style="16" bestFit="1" customWidth="1"/>
    <col min="14617" max="14627" width="7.140625" style="16" bestFit="1" customWidth="1"/>
    <col min="14628" max="14628" width="7.28515625" style="16" bestFit="1" customWidth="1"/>
    <col min="14629" max="14639" width="7.140625" style="16" bestFit="1" customWidth="1"/>
    <col min="14640" max="14640" width="7.28515625" style="16" bestFit="1" customWidth="1"/>
    <col min="14641" max="14651" width="7.140625" style="16" bestFit="1" customWidth="1"/>
    <col min="14652" max="14652" width="7.28515625" style="16" bestFit="1" customWidth="1"/>
    <col min="14653" max="14663" width="7.140625" style="16" bestFit="1" customWidth="1"/>
    <col min="14664" max="14664" width="7.28515625" style="16" bestFit="1" customWidth="1"/>
    <col min="14665" max="14675" width="7.140625" style="16" bestFit="1" customWidth="1"/>
    <col min="14676" max="14676" width="7.28515625" style="16" bestFit="1" customWidth="1"/>
    <col min="14677" max="14687" width="7.140625" style="16" bestFit="1" customWidth="1"/>
    <col min="14688" max="14688" width="7.28515625" style="16" bestFit="1" customWidth="1"/>
    <col min="14689" max="14699" width="7.140625" style="16" bestFit="1" customWidth="1"/>
    <col min="14700" max="14700" width="7.28515625" style="16" bestFit="1" customWidth="1"/>
    <col min="14701" max="14711" width="7.140625" style="16" bestFit="1" customWidth="1"/>
    <col min="14712" max="14712" width="7.28515625" style="16" bestFit="1" customWidth="1"/>
    <col min="14713" max="14723" width="7.140625" style="16" bestFit="1" customWidth="1"/>
    <col min="14724" max="14724" width="7.28515625" style="16" bestFit="1" customWidth="1"/>
    <col min="14725" max="14735" width="7.140625" style="16" bestFit="1" customWidth="1"/>
    <col min="14736" max="14736" width="7.28515625" style="16" bestFit="1" customWidth="1"/>
    <col min="14737" max="14747" width="7.140625" style="16" bestFit="1" customWidth="1"/>
    <col min="14748" max="14748" width="7.28515625" style="16" bestFit="1" customWidth="1"/>
    <col min="14749" max="14757" width="7.140625" style="16" bestFit="1" customWidth="1"/>
    <col min="14758" max="14848" width="9.140625" style="16"/>
    <col min="14849" max="14849" width="5.28515625" style="16" customWidth="1"/>
    <col min="14850" max="14850" width="28" style="16" bestFit="1" customWidth="1"/>
    <col min="14851" max="14859" width="7.140625" style="16" bestFit="1" customWidth="1"/>
    <col min="14860" max="14860" width="7.28515625" style="16" bestFit="1" customWidth="1"/>
    <col min="14861" max="14871" width="7.140625" style="16" bestFit="1" customWidth="1"/>
    <col min="14872" max="14872" width="7.28515625" style="16" bestFit="1" customWidth="1"/>
    <col min="14873" max="14883" width="7.140625" style="16" bestFit="1" customWidth="1"/>
    <col min="14884" max="14884" width="7.28515625" style="16" bestFit="1" customWidth="1"/>
    <col min="14885" max="14895" width="7.140625" style="16" bestFit="1" customWidth="1"/>
    <col min="14896" max="14896" width="7.28515625" style="16" bestFit="1" customWidth="1"/>
    <col min="14897" max="14907" width="7.140625" style="16" bestFit="1" customWidth="1"/>
    <col min="14908" max="14908" width="7.28515625" style="16" bestFit="1" customWidth="1"/>
    <col min="14909" max="14919" width="7.140625" style="16" bestFit="1" customWidth="1"/>
    <col min="14920" max="14920" width="7.28515625" style="16" bestFit="1" customWidth="1"/>
    <col min="14921" max="14931" width="7.140625" style="16" bestFit="1" customWidth="1"/>
    <col min="14932" max="14932" width="7.28515625" style="16" bestFit="1" customWidth="1"/>
    <col min="14933" max="14943" width="7.140625" style="16" bestFit="1" customWidth="1"/>
    <col min="14944" max="14944" width="7.28515625" style="16" bestFit="1" customWidth="1"/>
    <col min="14945" max="14955" width="7.140625" style="16" bestFit="1" customWidth="1"/>
    <col min="14956" max="14956" width="7.28515625" style="16" bestFit="1" customWidth="1"/>
    <col min="14957" max="14967" width="7.140625" style="16" bestFit="1" customWidth="1"/>
    <col min="14968" max="14968" width="7.28515625" style="16" bestFit="1" customWidth="1"/>
    <col min="14969" max="14979" width="7.140625" style="16" bestFit="1" customWidth="1"/>
    <col min="14980" max="14980" width="7.28515625" style="16" bestFit="1" customWidth="1"/>
    <col min="14981" max="14991" width="7.140625" style="16" bestFit="1" customWidth="1"/>
    <col min="14992" max="14992" width="7.28515625" style="16" bestFit="1" customWidth="1"/>
    <col min="14993" max="15003" width="7.140625" style="16" bestFit="1" customWidth="1"/>
    <col min="15004" max="15004" width="7.28515625" style="16" bestFit="1" customWidth="1"/>
    <col min="15005" max="15013" width="7.140625" style="16" bestFit="1" customWidth="1"/>
    <col min="15014" max="15104" width="9.140625" style="16"/>
    <col min="15105" max="15105" width="5.28515625" style="16" customWidth="1"/>
    <col min="15106" max="15106" width="28" style="16" bestFit="1" customWidth="1"/>
    <col min="15107" max="15115" width="7.140625" style="16" bestFit="1" customWidth="1"/>
    <col min="15116" max="15116" width="7.28515625" style="16" bestFit="1" customWidth="1"/>
    <col min="15117" max="15127" width="7.140625" style="16" bestFit="1" customWidth="1"/>
    <col min="15128" max="15128" width="7.28515625" style="16" bestFit="1" customWidth="1"/>
    <col min="15129" max="15139" width="7.140625" style="16" bestFit="1" customWidth="1"/>
    <col min="15140" max="15140" width="7.28515625" style="16" bestFit="1" customWidth="1"/>
    <col min="15141" max="15151" width="7.140625" style="16" bestFit="1" customWidth="1"/>
    <col min="15152" max="15152" width="7.28515625" style="16" bestFit="1" customWidth="1"/>
    <col min="15153" max="15163" width="7.140625" style="16" bestFit="1" customWidth="1"/>
    <col min="15164" max="15164" width="7.28515625" style="16" bestFit="1" customWidth="1"/>
    <col min="15165" max="15175" width="7.140625" style="16" bestFit="1" customWidth="1"/>
    <col min="15176" max="15176" width="7.28515625" style="16" bestFit="1" customWidth="1"/>
    <col min="15177" max="15187" width="7.140625" style="16" bestFit="1" customWidth="1"/>
    <col min="15188" max="15188" width="7.28515625" style="16" bestFit="1" customWidth="1"/>
    <col min="15189" max="15199" width="7.140625" style="16" bestFit="1" customWidth="1"/>
    <col min="15200" max="15200" width="7.28515625" style="16" bestFit="1" customWidth="1"/>
    <col min="15201" max="15211" width="7.140625" style="16" bestFit="1" customWidth="1"/>
    <col min="15212" max="15212" width="7.28515625" style="16" bestFit="1" customWidth="1"/>
    <col min="15213" max="15223" width="7.140625" style="16" bestFit="1" customWidth="1"/>
    <col min="15224" max="15224" width="7.28515625" style="16" bestFit="1" customWidth="1"/>
    <col min="15225" max="15235" width="7.140625" style="16" bestFit="1" customWidth="1"/>
    <col min="15236" max="15236" width="7.28515625" style="16" bestFit="1" customWidth="1"/>
    <col min="15237" max="15247" width="7.140625" style="16" bestFit="1" customWidth="1"/>
    <col min="15248" max="15248" width="7.28515625" style="16" bestFit="1" customWidth="1"/>
    <col min="15249" max="15259" width="7.140625" style="16" bestFit="1" customWidth="1"/>
    <col min="15260" max="15260" width="7.28515625" style="16" bestFit="1" customWidth="1"/>
    <col min="15261" max="15269" width="7.140625" style="16" bestFit="1" customWidth="1"/>
    <col min="15270" max="15360" width="9.140625" style="16"/>
    <col min="15361" max="15361" width="5.28515625" style="16" customWidth="1"/>
    <col min="15362" max="15362" width="28" style="16" bestFit="1" customWidth="1"/>
    <col min="15363" max="15371" width="7.140625" style="16" bestFit="1" customWidth="1"/>
    <col min="15372" max="15372" width="7.28515625" style="16" bestFit="1" customWidth="1"/>
    <col min="15373" max="15383" width="7.140625" style="16" bestFit="1" customWidth="1"/>
    <col min="15384" max="15384" width="7.28515625" style="16" bestFit="1" customWidth="1"/>
    <col min="15385" max="15395" width="7.140625" style="16" bestFit="1" customWidth="1"/>
    <col min="15396" max="15396" width="7.28515625" style="16" bestFit="1" customWidth="1"/>
    <col min="15397" max="15407" width="7.140625" style="16" bestFit="1" customWidth="1"/>
    <col min="15408" max="15408" width="7.28515625" style="16" bestFit="1" customWidth="1"/>
    <col min="15409" max="15419" width="7.140625" style="16" bestFit="1" customWidth="1"/>
    <col min="15420" max="15420" width="7.28515625" style="16" bestFit="1" customWidth="1"/>
    <col min="15421" max="15431" width="7.140625" style="16" bestFit="1" customWidth="1"/>
    <col min="15432" max="15432" width="7.28515625" style="16" bestFit="1" customWidth="1"/>
    <col min="15433" max="15443" width="7.140625" style="16" bestFit="1" customWidth="1"/>
    <col min="15444" max="15444" width="7.28515625" style="16" bestFit="1" customWidth="1"/>
    <col min="15445" max="15455" width="7.140625" style="16" bestFit="1" customWidth="1"/>
    <col min="15456" max="15456" width="7.28515625" style="16" bestFit="1" customWidth="1"/>
    <col min="15457" max="15467" width="7.140625" style="16" bestFit="1" customWidth="1"/>
    <col min="15468" max="15468" width="7.28515625" style="16" bestFit="1" customWidth="1"/>
    <col min="15469" max="15479" width="7.140625" style="16" bestFit="1" customWidth="1"/>
    <col min="15480" max="15480" width="7.28515625" style="16" bestFit="1" customWidth="1"/>
    <col min="15481" max="15491" width="7.140625" style="16" bestFit="1" customWidth="1"/>
    <col min="15492" max="15492" width="7.28515625" style="16" bestFit="1" customWidth="1"/>
    <col min="15493" max="15503" width="7.140625" style="16" bestFit="1" customWidth="1"/>
    <col min="15504" max="15504" width="7.28515625" style="16" bestFit="1" customWidth="1"/>
    <col min="15505" max="15515" width="7.140625" style="16" bestFit="1" customWidth="1"/>
    <col min="15516" max="15516" width="7.28515625" style="16" bestFit="1" customWidth="1"/>
    <col min="15517" max="15525" width="7.140625" style="16" bestFit="1" customWidth="1"/>
    <col min="15526" max="15616" width="9.140625" style="16"/>
    <col min="15617" max="15617" width="5.28515625" style="16" customWidth="1"/>
    <col min="15618" max="15618" width="28" style="16" bestFit="1" customWidth="1"/>
    <col min="15619" max="15627" width="7.140625" style="16" bestFit="1" customWidth="1"/>
    <col min="15628" max="15628" width="7.28515625" style="16" bestFit="1" customWidth="1"/>
    <col min="15629" max="15639" width="7.140625" style="16" bestFit="1" customWidth="1"/>
    <col min="15640" max="15640" width="7.28515625" style="16" bestFit="1" customWidth="1"/>
    <col min="15641" max="15651" width="7.140625" style="16" bestFit="1" customWidth="1"/>
    <col min="15652" max="15652" width="7.28515625" style="16" bestFit="1" customWidth="1"/>
    <col min="15653" max="15663" width="7.140625" style="16" bestFit="1" customWidth="1"/>
    <col min="15664" max="15664" width="7.28515625" style="16" bestFit="1" customWidth="1"/>
    <col min="15665" max="15675" width="7.140625" style="16" bestFit="1" customWidth="1"/>
    <col min="15676" max="15676" width="7.28515625" style="16" bestFit="1" customWidth="1"/>
    <col min="15677" max="15687" width="7.140625" style="16" bestFit="1" customWidth="1"/>
    <col min="15688" max="15688" width="7.28515625" style="16" bestFit="1" customWidth="1"/>
    <col min="15689" max="15699" width="7.140625" style="16" bestFit="1" customWidth="1"/>
    <col min="15700" max="15700" width="7.28515625" style="16" bestFit="1" customWidth="1"/>
    <col min="15701" max="15711" width="7.140625" style="16" bestFit="1" customWidth="1"/>
    <col min="15712" max="15712" width="7.28515625" style="16" bestFit="1" customWidth="1"/>
    <col min="15713" max="15723" width="7.140625" style="16" bestFit="1" customWidth="1"/>
    <col min="15724" max="15724" width="7.28515625" style="16" bestFit="1" customWidth="1"/>
    <col min="15725" max="15735" width="7.140625" style="16" bestFit="1" customWidth="1"/>
    <col min="15736" max="15736" width="7.28515625" style="16" bestFit="1" customWidth="1"/>
    <col min="15737" max="15747" width="7.140625" style="16" bestFit="1" customWidth="1"/>
    <col min="15748" max="15748" width="7.28515625" style="16" bestFit="1" customWidth="1"/>
    <col min="15749" max="15759" width="7.140625" style="16" bestFit="1" customWidth="1"/>
    <col min="15760" max="15760" width="7.28515625" style="16" bestFit="1" customWidth="1"/>
    <col min="15761" max="15771" width="7.140625" style="16" bestFit="1" customWidth="1"/>
    <col min="15772" max="15772" width="7.28515625" style="16" bestFit="1" customWidth="1"/>
    <col min="15773" max="15781" width="7.140625" style="16" bestFit="1" customWidth="1"/>
    <col min="15782" max="15872" width="9.140625" style="16"/>
    <col min="15873" max="15873" width="5.28515625" style="16" customWidth="1"/>
    <col min="15874" max="15874" width="28" style="16" bestFit="1" customWidth="1"/>
    <col min="15875" max="15883" width="7.140625" style="16" bestFit="1" customWidth="1"/>
    <col min="15884" max="15884" width="7.28515625" style="16" bestFit="1" customWidth="1"/>
    <col min="15885" max="15895" width="7.140625" style="16" bestFit="1" customWidth="1"/>
    <col min="15896" max="15896" width="7.28515625" style="16" bestFit="1" customWidth="1"/>
    <col min="15897" max="15907" width="7.140625" style="16" bestFit="1" customWidth="1"/>
    <col min="15908" max="15908" width="7.28515625" style="16" bestFit="1" customWidth="1"/>
    <col min="15909" max="15919" width="7.140625" style="16" bestFit="1" customWidth="1"/>
    <col min="15920" max="15920" width="7.28515625" style="16" bestFit="1" customWidth="1"/>
    <col min="15921" max="15931" width="7.140625" style="16" bestFit="1" customWidth="1"/>
    <col min="15932" max="15932" width="7.28515625" style="16" bestFit="1" customWidth="1"/>
    <col min="15933" max="15943" width="7.140625" style="16" bestFit="1" customWidth="1"/>
    <col min="15944" max="15944" width="7.28515625" style="16" bestFit="1" customWidth="1"/>
    <col min="15945" max="15955" width="7.140625" style="16" bestFit="1" customWidth="1"/>
    <col min="15956" max="15956" width="7.28515625" style="16" bestFit="1" customWidth="1"/>
    <col min="15957" max="15967" width="7.140625" style="16" bestFit="1" customWidth="1"/>
    <col min="15968" max="15968" width="7.28515625" style="16" bestFit="1" customWidth="1"/>
    <col min="15969" max="15979" width="7.140625" style="16" bestFit="1" customWidth="1"/>
    <col min="15980" max="15980" width="7.28515625" style="16" bestFit="1" customWidth="1"/>
    <col min="15981" max="15991" width="7.140625" style="16" bestFit="1" customWidth="1"/>
    <col min="15992" max="15992" width="7.28515625" style="16" bestFit="1" customWidth="1"/>
    <col min="15993" max="16003" width="7.140625" style="16" bestFit="1" customWidth="1"/>
    <col min="16004" max="16004" width="7.28515625" style="16" bestFit="1" customWidth="1"/>
    <col min="16005" max="16015" width="7.140625" style="16" bestFit="1" customWidth="1"/>
    <col min="16016" max="16016" width="7.28515625" style="16" bestFit="1" customWidth="1"/>
    <col min="16017" max="16027" width="7.140625" style="16" bestFit="1" customWidth="1"/>
    <col min="16028" max="16028" width="7.28515625" style="16" bestFit="1" customWidth="1"/>
    <col min="16029" max="16037" width="7.140625" style="16" bestFit="1" customWidth="1"/>
    <col min="16038" max="16128" width="9.140625" style="16"/>
    <col min="16129" max="16129" width="5.28515625" style="16" customWidth="1"/>
    <col min="16130" max="16130" width="28" style="16" bestFit="1" customWidth="1"/>
    <col min="16131" max="16139" width="7.140625" style="16" bestFit="1" customWidth="1"/>
    <col min="16140" max="16140" width="7.28515625" style="16" bestFit="1" customWidth="1"/>
    <col min="16141" max="16151" width="7.140625" style="16" bestFit="1" customWidth="1"/>
    <col min="16152" max="16152" width="7.28515625" style="16" bestFit="1" customWidth="1"/>
    <col min="16153" max="16163" width="7.140625" style="16" bestFit="1" customWidth="1"/>
    <col min="16164" max="16164" width="7.28515625" style="16" bestFit="1" customWidth="1"/>
    <col min="16165" max="16175" width="7.140625" style="16" bestFit="1" customWidth="1"/>
    <col min="16176" max="16176" width="7.28515625" style="16" bestFit="1" customWidth="1"/>
    <col min="16177" max="16187" width="7.140625" style="16" bestFit="1" customWidth="1"/>
    <col min="16188" max="16188" width="7.28515625" style="16" bestFit="1" customWidth="1"/>
    <col min="16189" max="16199" width="7.140625" style="16" bestFit="1" customWidth="1"/>
    <col min="16200" max="16200" width="7.28515625" style="16" bestFit="1" customWidth="1"/>
    <col min="16201" max="16211" width="7.140625" style="16" bestFit="1" customWidth="1"/>
    <col min="16212" max="16212" width="7.28515625" style="16" bestFit="1" customWidth="1"/>
    <col min="16213" max="16223" width="7.140625" style="16" bestFit="1" customWidth="1"/>
    <col min="16224" max="16224" width="7.28515625" style="16" bestFit="1" customWidth="1"/>
    <col min="16225" max="16235" width="7.140625" style="16" bestFit="1" customWidth="1"/>
    <col min="16236" max="16236" width="7.28515625" style="16" bestFit="1" customWidth="1"/>
    <col min="16237" max="16247" width="7.140625" style="16" bestFit="1" customWidth="1"/>
    <col min="16248" max="16248" width="7.28515625" style="16" bestFit="1" customWidth="1"/>
    <col min="16249" max="16259" width="7.140625" style="16" bestFit="1" customWidth="1"/>
    <col min="16260" max="16260" width="7.28515625" style="16" bestFit="1" customWidth="1"/>
    <col min="16261" max="16271" width="7.140625" style="16" bestFit="1" customWidth="1"/>
    <col min="16272" max="16272" width="7.28515625" style="16" bestFit="1" customWidth="1"/>
    <col min="16273" max="16283" width="7.140625" style="16" bestFit="1" customWidth="1"/>
    <col min="16284" max="16284" width="7.28515625" style="16" bestFit="1" customWidth="1"/>
    <col min="16285" max="16293" width="7.140625" style="16" bestFit="1" customWidth="1"/>
    <col min="16294" max="16384" width="9.140625" style="16"/>
  </cols>
  <sheetData>
    <row r="1" spans="1:184" ht="15" x14ac:dyDescent="0.25">
      <c r="C1" s="178" t="s">
        <v>1534</v>
      </c>
      <c r="EV1" s="16" t="s">
        <v>309</v>
      </c>
    </row>
    <row r="2" spans="1:184" ht="12.95" x14ac:dyDescent="0.3">
      <c r="C2" s="2">
        <v>36373</v>
      </c>
      <c r="D2" s="2">
        <v>36404</v>
      </c>
      <c r="E2" s="2">
        <v>36434</v>
      </c>
      <c r="F2" s="2">
        <v>36465</v>
      </c>
      <c r="G2" s="2">
        <v>36495</v>
      </c>
      <c r="H2" s="2">
        <v>36526</v>
      </c>
      <c r="I2" s="2">
        <v>36557</v>
      </c>
      <c r="J2" s="2">
        <v>36586</v>
      </c>
      <c r="K2" s="2">
        <v>36617</v>
      </c>
      <c r="L2" s="2">
        <v>36647</v>
      </c>
      <c r="M2" s="2">
        <v>36678</v>
      </c>
      <c r="N2" s="2">
        <v>36708</v>
      </c>
      <c r="O2" s="2">
        <v>36739</v>
      </c>
      <c r="P2" s="2">
        <v>36770</v>
      </c>
      <c r="Q2" s="2">
        <v>36800</v>
      </c>
      <c r="R2" s="2">
        <v>36831</v>
      </c>
      <c r="S2" s="2">
        <v>36861</v>
      </c>
      <c r="T2" s="2">
        <v>36892</v>
      </c>
      <c r="U2" s="2">
        <v>36923</v>
      </c>
      <c r="V2" s="2">
        <v>36951</v>
      </c>
      <c r="W2" s="2">
        <v>36982</v>
      </c>
      <c r="X2" s="2">
        <v>37012</v>
      </c>
      <c r="Y2" s="2">
        <v>37043</v>
      </c>
      <c r="Z2" s="2">
        <v>37073</v>
      </c>
      <c r="AA2" s="2">
        <v>37104</v>
      </c>
      <c r="AB2" s="2">
        <v>37135</v>
      </c>
      <c r="AC2" s="2">
        <v>37165</v>
      </c>
      <c r="AD2" s="2">
        <v>37196</v>
      </c>
      <c r="AE2" s="2">
        <v>37226</v>
      </c>
      <c r="AF2" s="2">
        <v>37257</v>
      </c>
      <c r="AG2" s="2">
        <v>37288</v>
      </c>
      <c r="AH2" s="2">
        <v>37316</v>
      </c>
      <c r="AI2" s="2">
        <v>37347</v>
      </c>
      <c r="AJ2" s="2">
        <v>37377</v>
      </c>
      <c r="AK2" s="2">
        <v>37408</v>
      </c>
      <c r="AL2" s="2">
        <v>37438</v>
      </c>
      <c r="AM2" s="2">
        <v>37469</v>
      </c>
      <c r="AN2" s="2">
        <v>37500</v>
      </c>
      <c r="AO2" s="2">
        <v>37530</v>
      </c>
      <c r="AP2" s="2">
        <v>37561</v>
      </c>
      <c r="AQ2" s="2">
        <v>37591</v>
      </c>
      <c r="AR2" s="2">
        <v>37622</v>
      </c>
      <c r="AS2" s="2">
        <v>37653</v>
      </c>
      <c r="AT2" s="2">
        <v>37681</v>
      </c>
      <c r="AU2" s="2">
        <v>37712</v>
      </c>
      <c r="AV2" s="2">
        <v>37742</v>
      </c>
      <c r="AW2" s="2">
        <v>37773</v>
      </c>
      <c r="AX2" s="2">
        <v>37803</v>
      </c>
      <c r="AY2" s="2">
        <v>37834</v>
      </c>
      <c r="AZ2" s="2">
        <v>37865</v>
      </c>
      <c r="BA2" s="2">
        <v>37895</v>
      </c>
      <c r="BB2" s="2">
        <v>37926</v>
      </c>
      <c r="BC2" s="2">
        <v>37956</v>
      </c>
      <c r="BD2" s="2">
        <v>37987</v>
      </c>
      <c r="BE2" s="2">
        <v>38018</v>
      </c>
      <c r="BF2" s="2">
        <v>38047</v>
      </c>
      <c r="BG2" s="2">
        <v>38078</v>
      </c>
      <c r="BH2" s="2">
        <v>38108</v>
      </c>
      <c r="BI2" s="2">
        <v>38139</v>
      </c>
      <c r="BJ2" s="2">
        <v>38169</v>
      </c>
      <c r="BK2" s="2">
        <v>38200</v>
      </c>
      <c r="BL2" s="2">
        <v>38231</v>
      </c>
      <c r="BM2" s="2">
        <v>38261</v>
      </c>
      <c r="BN2" s="2">
        <v>38292</v>
      </c>
      <c r="BO2" s="2">
        <v>38322</v>
      </c>
      <c r="BP2" s="2">
        <v>38353</v>
      </c>
      <c r="BQ2" s="2">
        <v>38384</v>
      </c>
      <c r="BR2" s="2">
        <v>38412</v>
      </c>
      <c r="BS2" s="2">
        <v>38443</v>
      </c>
      <c r="BT2" s="2">
        <v>38473</v>
      </c>
      <c r="BU2" s="2">
        <v>38504</v>
      </c>
      <c r="BV2" s="2">
        <v>38534</v>
      </c>
      <c r="BW2" s="2">
        <v>38565</v>
      </c>
      <c r="BX2" s="2">
        <v>38596</v>
      </c>
      <c r="BY2" s="2">
        <v>38626</v>
      </c>
      <c r="BZ2" s="2">
        <v>38657</v>
      </c>
      <c r="CA2" s="2">
        <v>38687</v>
      </c>
      <c r="CB2" s="2">
        <v>38718</v>
      </c>
      <c r="CC2" s="2">
        <v>38749</v>
      </c>
      <c r="CD2" s="2">
        <v>38777</v>
      </c>
      <c r="CE2" s="2">
        <v>38808</v>
      </c>
      <c r="CF2" s="2">
        <v>38838</v>
      </c>
      <c r="CG2" s="2">
        <v>38869</v>
      </c>
      <c r="CH2" s="5">
        <v>38899</v>
      </c>
      <c r="CI2" s="5">
        <v>38930</v>
      </c>
      <c r="CJ2" s="5">
        <v>38961</v>
      </c>
      <c r="CK2" s="5">
        <v>38991</v>
      </c>
      <c r="CL2" s="5">
        <v>39022</v>
      </c>
      <c r="CM2" s="5">
        <v>39052</v>
      </c>
      <c r="CN2" s="5">
        <v>39083</v>
      </c>
      <c r="CO2" s="5">
        <v>39114</v>
      </c>
      <c r="CP2" s="5">
        <v>39142</v>
      </c>
      <c r="CQ2" s="5">
        <v>39173</v>
      </c>
      <c r="CR2" s="5">
        <v>39203</v>
      </c>
      <c r="CS2" s="5">
        <v>39234</v>
      </c>
      <c r="CT2" s="5">
        <v>39264</v>
      </c>
      <c r="CU2" s="5">
        <v>39295</v>
      </c>
      <c r="CV2" s="5">
        <v>39326</v>
      </c>
      <c r="CW2" s="5">
        <v>39356</v>
      </c>
      <c r="CX2" s="5">
        <v>39387</v>
      </c>
      <c r="CY2" s="5">
        <v>39417</v>
      </c>
      <c r="CZ2" s="5">
        <v>39448</v>
      </c>
      <c r="DA2" s="5">
        <v>39479</v>
      </c>
      <c r="DB2" s="5">
        <v>39508</v>
      </c>
      <c r="DC2" s="5">
        <v>39539</v>
      </c>
      <c r="DD2" s="5">
        <v>39569</v>
      </c>
      <c r="DE2" s="5">
        <v>39600</v>
      </c>
      <c r="DF2" s="5">
        <v>39630</v>
      </c>
      <c r="DG2" s="5">
        <v>39661</v>
      </c>
      <c r="DH2" s="5">
        <v>39692</v>
      </c>
      <c r="DI2" s="5">
        <v>39722</v>
      </c>
      <c r="DJ2" s="5">
        <v>39753</v>
      </c>
      <c r="DK2" s="5">
        <v>39783</v>
      </c>
      <c r="DL2" s="5">
        <v>39814</v>
      </c>
      <c r="DM2" s="5">
        <v>39845</v>
      </c>
      <c r="DN2" s="5">
        <v>39873</v>
      </c>
      <c r="DO2" s="5">
        <v>39904</v>
      </c>
      <c r="DP2" s="5">
        <v>39934</v>
      </c>
      <c r="DQ2" s="5">
        <v>39965</v>
      </c>
      <c r="DR2" s="5">
        <v>39995</v>
      </c>
      <c r="DS2" s="5">
        <v>40026</v>
      </c>
      <c r="DT2" s="5">
        <v>40057</v>
      </c>
      <c r="DU2" s="5">
        <v>40087</v>
      </c>
      <c r="DV2" s="5">
        <v>40118</v>
      </c>
      <c r="DW2" s="5">
        <v>40148</v>
      </c>
      <c r="DX2" s="5">
        <v>40179</v>
      </c>
      <c r="DY2" s="5">
        <v>40210</v>
      </c>
      <c r="DZ2" s="5">
        <v>40238</v>
      </c>
      <c r="EA2" s="5">
        <v>40269</v>
      </c>
      <c r="EB2" s="5">
        <v>40299</v>
      </c>
      <c r="EC2" s="5">
        <v>40330</v>
      </c>
      <c r="ED2" s="5">
        <v>40360</v>
      </c>
      <c r="EE2" s="5">
        <v>40391</v>
      </c>
      <c r="EF2" s="5">
        <v>40422</v>
      </c>
      <c r="EG2" s="5">
        <v>40452</v>
      </c>
      <c r="EH2" s="5">
        <v>40483</v>
      </c>
      <c r="EI2" s="5">
        <v>40513</v>
      </c>
      <c r="EJ2" s="5">
        <v>40544</v>
      </c>
      <c r="EK2" s="5">
        <v>40575</v>
      </c>
      <c r="EL2" s="5">
        <v>40603</v>
      </c>
      <c r="EM2" s="5">
        <v>40634</v>
      </c>
      <c r="EN2" s="5">
        <v>40664</v>
      </c>
      <c r="EO2" s="5">
        <v>40695</v>
      </c>
      <c r="EP2" s="5">
        <v>40725</v>
      </c>
      <c r="EQ2" s="5">
        <v>40756</v>
      </c>
      <c r="ER2" s="5">
        <v>40787</v>
      </c>
      <c r="ES2" s="5">
        <v>40817</v>
      </c>
      <c r="ET2" s="5">
        <v>40848</v>
      </c>
      <c r="EU2" s="5">
        <v>40878</v>
      </c>
      <c r="EV2" s="2">
        <v>40909</v>
      </c>
      <c r="EW2" s="2">
        <v>40940</v>
      </c>
      <c r="EX2" s="2">
        <v>40969</v>
      </c>
      <c r="EY2" s="2">
        <v>41000</v>
      </c>
      <c r="EZ2" s="2">
        <v>41030</v>
      </c>
      <c r="FA2" s="2">
        <v>41061</v>
      </c>
      <c r="FB2" s="2">
        <v>41091</v>
      </c>
      <c r="FC2" s="2">
        <v>41122</v>
      </c>
      <c r="FD2" s="2">
        <v>41153</v>
      </c>
      <c r="FE2" s="2">
        <v>41183</v>
      </c>
      <c r="FF2" s="2">
        <v>41214</v>
      </c>
      <c r="FG2" s="2">
        <v>41244</v>
      </c>
      <c r="FH2" s="2">
        <v>41275</v>
      </c>
      <c r="FI2" s="2">
        <v>41306</v>
      </c>
      <c r="FJ2" s="2">
        <v>41334</v>
      </c>
      <c r="FK2" s="2">
        <v>41365</v>
      </c>
      <c r="FL2" s="2">
        <v>41395</v>
      </c>
      <c r="FM2" s="2">
        <v>41426</v>
      </c>
      <c r="FN2" s="2">
        <v>41456</v>
      </c>
      <c r="FO2" s="2">
        <v>41487</v>
      </c>
      <c r="FP2" s="2">
        <v>41518</v>
      </c>
      <c r="FQ2" s="2">
        <v>41548</v>
      </c>
      <c r="FR2" s="2">
        <v>41579</v>
      </c>
      <c r="FS2" s="2">
        <v>41609</v>
      </c>
      <c r="FT2" s="2">
        <v>41640</v>
      </c>
      <c r="FU2" s="2">
        <v>41671</v>
      </c>
      <c r="FV2" s="2">
        <v>41699</v>
      </c>
      <c r="FW2" s="2">
        <v>41730</v>
      </c>
      <c r="FX2" s="2">
        <v>41760</v>
      </c>
      <c r="FY2" s="2">
        <v>41791</v>
      </c>
      <c r="FZ2" s="2">
        <v>41821</v>
      </c>
      <c r="GA2" s="63">
        <v>41852</v>
      </c>
      <c r="GB2" s="63">
        <v>41883</v>
      </c>
    </row>
    <row r="3" spans="1:184" ht="12.95" x14ac:dyDescent="0.3">
      <c r="B3" s="6" t="s">
        <v>328</v>
      </c>
      <c r="C3" s="140">
        <v>0.56000000000000005</v>
      </c>
      <c r="D3" s="140">
        <v>0.31</v>
      </c>
      <c r="E3" s="140">
        <v>1.19</v>
      </c>
      <c r="F3" s="140">
        <v>0.95</v>
      </c>
      <c r="G3" s="140">
        <v>0.6</v>
      </c>
      <c r="H3" s="140">
        <v>0.62</v>
      </c>
      <c r="I3" s="140">
        <v>0.13</v>
      </c>
      <c r="J3" s="140">
        <v>0.22</v>
      </c>
      <c r="K3" s="140">
        <v>0.42</v>
      </c>
      <c r="L3" s="140">
        <v>0.01</v>
      </c>
      <c r="M3" s="140">
        <v>0.23</v>
      </c>
      <c r="N3" s="140">
        <v>1.61</v>
      </c>
      <c r="O3" s="140">
        <v>1.31</v>
      </c>
      <c r="P3" s="140">
        <v>0.23</v>
      </c>
      <c r="Q3" s="140">
        <v>0.14000000000000001</v>
      </c>
      <c r="R3" s="140">
        <v>0.32</v>
      </c>
      <c r="S3" s="140">
        <v>0.59</v>
      </c>
      <c r="T3" s="140">
        <v>0.56999999999999995</v>
      </c>
      <c r="U3" s="140">
        <v>0.46</v>
      </c>
      <c r="V3" s="140">
        <v>0.38</v>
      </c>
      <c r="W3" s="140">
        <v>0.57999999999999996</v>
      </c>
      <c r="X3" s="140">
        <v>0.41</v>
      </c>
      <c r="Y3" s="140">
        <v>0.52</v>
      </c>
      <c r="Z3" s="140">
        <v>1.33</v>
      </c>
      <c r="AA3" s="140">
        <v>0.7</v>
      </c>
      <c r="AB3" s="140">
        <v>0.28000000000000003</v>
      </c>
      <c r="AC3" s="140">
        <v>0.83</v>
      </c>
      <c r="AD3" s="140">
        <v>0.71</v>
      </c>
      <c r="AE3" s="140">
        <v>0.65</v>
      </c>
      <c r="AF3" s="140">
        <v>0.52</v>
      </c>
      <c r="AG3" s="140">
        <v>0.36</v>
      </c>
      <c r="AH3" s="140">
        <v>0.6</v>
      </c>
      <c r="AI3" s="140">
        <v>0.8</v>
      </c>
      <c r="AJ3" s="140">
        <v>0.21</v>
      </c>
      <c r="AK3" s="140">
        <v>0.42</v>
      </c>
      <c r="AL3" s="140">
        <v>1.19</v>
      </c>
      <c r="AM3" s="140">
        <v>0.65</v>
      </c>
      <c r="AN3" s="140">
        <v>0.72</v>
      </c>
      <c r="AO3" s="140">
        <v>1.31</v>
      </c>
      <c r="AP3" s="140">
        <v>3.02</v>
      </c>
      <c r="AQ3" s="140">
        <v>2.1</v>
      </c>
      <c r="AR3" s="140">
        <v>2.25</v>
      </c>
      <c r="AS3" s="140">
        <v>1.57</v>
      </c>
      <c r="AT3" s="140">
        <v>1.23</v>
      </c>
      <c r="AU3" s="140">
        <v>0.97</v>
      </c>
      <c r="AV3" s="140">
        <v>0.61</v>
      </c>
      <c r="AW3" s="140">
        <v>-0.15</v>
      </c>
      <c r="AX3" s="140">
        <v>0.2</v>
      </c>
      <c r="AY3" s="140">
        <v>0.34</v>
      </c>
      <c r="AZ3" s="140">
        <v>0.78</v>
      </c>
      <c r="BA3" s="140">
        <v>0.28999999999999998</v>
      </c>
      <c r="BB3" s="140">
        <v>0.34</v>
      </c>
      <c r="BC3" s="140">
        <v>0.52</v>
      </c>
      <c r="BD3" s="140">
        <v>0.76</v>
      </c>
      <c r="BE3" s="140">
        <v>0.61</v>
      </c>
      <c r="BF3" s="140">
        <v>0.47</v>
      </c>
      <c r="BG3" s="140">
        <v>0.37</v>
      </c>
      <c r="BH3" s="140">
        <v>0.51</v>
      </c>
      <c r="BI3" s="140">
        <v>0.71</v>
      </c>
      <c r="BJ3" s="140">
        <v>0.91</v>
      </c>
      <c r="BK3" s="140">
        <v>0.69</v>
      </c>
      <c r="BL3" s="140">
        <v>0.33</v>
      </c>
      <c r="BM3" s="140">
        <v>0.44</v>
      </c>
      <c r="BN3" s="140">
        <v>0.69</v>
      </c>
      <c r="BO3" s="140">
        <v>0.86</v>
      </c>
      <c r="BP3" s="140">
        <v>0.57999999999999996</v>
      </c>
      <c r="BQ3" s="140">
        <v>0.59</v>
      </c>
      <c r="BR3" s="140">
        <v>0.61</v>
      </c>
      <c r="BS3" s="140">
        <v>0.87</v>
      </c>
      <c r="BT3" s="140">
        <v>0.49</v>
      </c>
      <c r="BU3" s="140">
        <v>-0.02</v>
      </c>
      <c r="BV3" s="140">
        <v>0.25</v>
      </c>
      <c r="BW3" s="140">
        <v>0.17</v>
      </c>
      <c r="BX3" s="140">
        <v>0.35</v>
      </c>
      <c r="BY3" s="140">
        <v>0.75</v>
      </c>
      <c r="BZ3" s="140">
        <v>0.55000000000000004</v>
      </c>
      <c r="CA3" s="140">
        <v>0.36</v>
      </c>
      <c r="CB3" s="140">
        <v>0.59</v>
      </c>
      <c r="CC3" s="140">
        <v>0.41</v>
      </c>
      <c r="CD3" s="140">
        <v>0.43</v>
      </c>
      <c r="CE3" s="140">
        <v>0.21</v>
      </c>
      <c r="CF3" s="140">
        <v>0.1</v>
      </c>
      <c r="CG3" s="140">
        <v>-0.21</v>
      </c>
      <c r="CH3" s="140">
        <v>0.19</v>
      </c>
      <c r="CI3" s="140">
        <v>0.05</v>
      </c>
      <c r="CJ3" s="140">
        <v>0.21</v>
      </c>
      <c r="CK3" s="140">
        <v>0.33</v>
      </c>
      <c r="CL3" s="140">
        <v>0.31</v>
      </c>
      <c r="CM3" s="140">
        <v>0.48</v>
      </c>
      <c r="CN3" s="140">
        <v>0.44</v>
      </c>
      <c r="CO3" s="140">
        <v>0.44</v>
      </c>
      <c r="CP3" s="140">
        <v>0.37</v>
      </c>
      <c r="CQ3" s="140">
        <v>0.25</v>
      </c>
      <c r="CR3" s="140">
        <v>0.28000000000000003</v>
      </c>
      <c r="CS3" s="140">
        <v>0.28000000000000003</v>
      </c>
      <c r="CT3" s="140">
        <v>0.24</v>
      </c>
      <c r="CU3" s="140">
        <v>0.47</v>
      </c>
      <c r="CV3" s="140">
        <v>0.18</v>
      </c>
      <c r="CW3" s="140">
        <v>0.3</v>
      </c>
      <c r="CX3" s="140">
        <v>0.38</v>
      </c>
      <c r="CY3" s="140">
        <v>0.74</v>
      </c>
      <c r="CZ3" s="140">
        <v>0.54</v>
      </c>
      <c r="DA3" s="140">
        <v>0.49</v>
      </c>
      <c r="DB3" s="140">
        <v>0.48</v>
      </c>
      <c r="DC3" s="140">
        <v>0.55000000000000004</v>
      </c>
      <c r="DD3" s="140">
        <v>0.79</v>
      </c>
      <c r="DE3" s="140">
        <v>0.74</v>
      </c>
      <c r="DF3" s="140">
        <v>0.53</v>
      </c>
      <c r="DG3" s="140">
        <v>0.28000000000000003</v>
      </c>
      <c r="DH3" s="140">
        <v>0.26</v>
      </c>
      <c r="DI3" s="140">
        <v>0.45</v>
      </c>
      <c r="DJ3" s="140">
        <v>0.36</v>
      </c>
      <c r="DK3" s="140">
        <v>0.28000000000000003</v>
      </c>
      <c r="DL3" s="140">
        <v>0.48</v>
      </c>
      <c r="DM3" s="140">
        <v>0.55000000000000004</v>
      </c>
      <c r="DN3" s="140">
        <v>0.2</v>
      </c>
      <c r="DO3" s="140">
        <v>0.48</v>
      </c>
      <c r="DP3" s="140">
        <v>0.47</v>
      </c>
      <c r="DQ3" s="140">
        <v>0.36</v>
      </c>
      <c r="DR3" s="140">
        <v>0.24</v>
      </c>
      <c r="DS3" s="140">
        <v>0.15</v>
      </c>
      <c r="DT3" s="140">
        <v>0.24</v>
      </c>
      <c r="DU3" s="140">
        <v>0.28000000000000003</v>
      </c>
      <c r="DV3" s="140">
        <v>0.41</v>
      </c>
      <c r="DW3" s="140">
        <v>0.37</v>
      </c>
      <c r="DX3" s="140">
        <v>0.75</v>
      </c>
      <c r="DY3" s="140">
        <v>0.78</v>
      </c>
      <c r="DZ3" s="140">
        <v>0.52</v>
      </c>
      <c r="EA3" s="140">
        <v>0.56999999999999995</v>
      </c>
      <c r="EB3" s="140">
        <v>0.43</v>
      </c>
      <c r="EC3" s="140">
        <v>0</v>
      </c>
      <c r="ED3" s="140">
        <v>0.01</v>
      </c>
      <c r="EE3" s="140">
        <v>0.04</v>
      </c>
      <c r="EF3" s="140">
        <v>0.45</v>
      </c>
      <c r="EG3" s="140">
        <v>0.75</v>
      </c>
      <c r="EH3" s="140">
        <v>0.83</v>
      </c>
      <c r="EI3" s="140">
        <v>0.63</v>
      </c>
      <c r="EJ3" s="140">
        <v>0.83</v>
      </c>
      <c r="EK3" s="140">
        <v>0.8</v>
      </c>
      <c r="EL3" s="140">
        <v>0.79</v>
      </c>
      <c r="EM3" s="140">
        <v>0.77</v>
      </c>
      <c r="EN3" s="140">
        <v>0.47</v>
      </c>
      <c r="EO3" s="140">
        <v>0.15</v>
      </c>
      <c r="EP3" s="140">
        <v>0.16</v>
      </c>
      <c r="EQ3" s="140">
        <v>0.37</v>
      </c>
      <c r="ER3" s="140">
        <v>0.53</v>
      </c>
      <c r="ES3" s="140">
        <v>0.43</v>
      </c>
      <c r="ET3" s="140">
        <v>0.52</v>
      </c>
      <c r="EU3" s="140">
        <v>0.5</v>
      </c>
      <c r="EV3" s="84">
        <f>AISM!EV3</f>
        <v>0.56000000000000005</v>
      </c>
      <c r="EW3" s="84">
        <f>AISM!EW3</f>
        <v>0.45</v>
      </c>
      <c r="EX3" s="84">
        <f>AISM!EX3</f>
        <v>0.21</v>
      </c>
      <c r="EY3" s="84">
        <f>AISM!EY3</f>
        <v>0.64</v>
      </c>
      <c r="EZ3" s="84">
        <f>AISM!EZ3</f>
        <v>0.36</v>
      </c>
      <c r="FA3" s="84">
        <f>AISM!FA3</f>
        <v>0.08</v>
      </c>
      <c r="FB3" s="84">
        <f>AISM!FB3</f>
        <v>0.43</v>
      </c>
      <c r="FC3" s="84">
        <f>AISM!FC3</f>
        <v>0.41</v>
      </c>
      <c r="FD3" s="84">
        <f>AISM!FD3</f>
        <v>0.56999999999999995</v>
      </c>
      <c r="FE3" s="84">
        <f>AISM!FE3</f>
        <v>0.59</v>
      </c>
      <c r="FF3" s="84">
        <f>AISM!FF3</f>
        <v>0.6</v>
      </c>
      <c r="FG3" s="84">
        <f>AISM!FG3</f>
        <v>0.79</v>
      </c>
      <c r="FH3" s="84">
        <f>AISM!FH3</f>
        <v>0.86</v>
      </c>
      <c r="FI3" s="84">
        <f>AISM!FI3</f>
        <v>0.6</v>
      </c>
      <c r="FJ3" s="84">
        <f>AISM!FJ3</f>
        <v>0.47</v>
      </c>
      <c r="FK3" s="84">
        <f>AISM!FK3</f>
        <v>0.55000000000000004</v>
      </c>
      <c r="FL3" s="84">
        <f>AISM!FL3</f>
        <v>0.37</v>
      </c>
      <c r="FM3" s="84">
        <f>AISM!FM3</f>
        <v>0.26</v>
      </c>
      <c r="FN3" s="84">
        <f>AISM!FN3</f>
        <v>0.03</v>
      </c>
      <c r="FO3" s="84">
        <f>AISM!FO3</f>
        <v>0.24</v>
      </c>
      <c r="FP3" s="84">
        <f>AISM!FP3</f>
        <v>0.35</v>
      </c>
      <c r="FQ3" s="84">
        <f>AISM!FQ3</f>
        <v>0.56999999999999995</v>
      </c>
      <c r="FR3" s="84">
        <f>AISM!FR3</f>
        <v>0.54</v>
      </c>
      <c r="FS3" s="84">
        <f>AISM!FS3</f>
        <v>0.92</v>
      </c>
      <c r="FT3" s="84">
        <f>AISM!FT3</f>
        <v>0.55000000000000004</v>
      </c>
      <c r="FU3" s="84">
        <f>AISM!FU3</f>
        <v>0.69</v>
      </c>
      <c r="FV3" s="84">
        <f>AISM!FV3</f>
        <v>0.92</v>
      </c>
      <c r="FW3" s="84">
        <f>AISM!FW3</f>
        <v>0.67</v>
      </c>
      <c r="FX3" s="84">
        <f>AISM!FX3</f>
        <v>0.46</v>
      </c>
      <c r="FY3" s="84">
        <f>AISM!FY3</f>
        <v>0.4</v>
      </c>
      <c r="FZ3" s="84">
        <f>AISM!FZ3</f>
        <v>0.01</v>
      </c>
      <c r="GA3" s="84">
        <f>AISM!GA3</f>
        <v>0.25</v>
      </c>
      <c r="GB3" s="84">
        <f>AISM!GB3</f>
        <v>0.56999999999999995</v>
      </c>
    </row>
    <row r="4" spans="1:184" ht="12.95" x14ac:dyDescent="0.3">
      <c r="B4" s="6" t="s">
        <v>329</v>
      </c>
      <c r="C4" s="140">
        <v>5.69</v>
      </c>
      <c r="D4" s="140">
        <v>6.25</v>
      </c>
      <c r="E4" s="140">
        <v>7.5</v>
      </c>
      <c r="F4" s="140">
        <v>8.65</v>
      </c>
      <c r="G4" s="140">
        <v>8.94</v>
      </c>
      <c r="H4" s="140">
        <v>8.85</v>
      </c>
      <c r="I4" s="140">
        <v>7.86</v>
      </c>
      <c r="J4" s="140">
        <v>6.92</v>
      </c>
      <c r="K4" s="140">
        <v>6.77</v>
      </c>
      <c r="L4" s="140">
        <v>6.47</v>
      </c>
      <c r="M4" s="140">
        <v>6.51</v>
      </c>
      <c r="N4" s="140">
        <v>7.06</v>
      </c>
      <c r="O4" s="140">
        <v>7.86</v>
      </c>
      <c r="P4" s="140">
        <v>7.77</v>
      </c>
      <c r="Q4" s="140">
        <v>6.65</v>
      </c>
      <c r="R4" s="140">
        <v>5.99</v>
      </c>
      <c r="S4" s="140">
        <v>5.97</v>
      </c>
      <c r="T4" s="140">
        <v>5.92</v>
      </c>
      <c r="U4" s="140">
        <v>6.27</v>
      </c>
      <c r="V4" s="140">
        <v>6.44</v>
      </c>
      <c r="W4" s="140">
        <v>6.61</v>
      </c>
      <c r="X4" s="140">
        <v>7.04</v>
      </c>
      <c r="Y4" s="140">
        <v>7.35</v>
      </c>
      <c r="Z4" s="140">
        <v>7.05</v>
      </c>
      <c r="AA4" s="140">
        <v>6.41</v>
      </c>
      <c r="AB4" s="140">
        <v>6.46</v>
      </c>
      <c r="AC4" s="140">
        <v>7.19</v>
      </c>
      <c r="AD4" s="140">
        <v>7.61</v>
      </c>
      <c r="AE4" s="140">
        <v>7.67</v>
      </c>
      <c r="AF4" s="140">
        <v>7.62</v>
      </c>
      <c r="AG4" s="140">
        <v>7.51</v>
      </c>
      <c r="AH4" s="140">
        <v>7.75</v>
      </c>
      <c r="AI4" s="140">
        <v>7.98</v>
      </c>
      <c r="AJ4" s="140">
        <v>7.77</v>
      </c>
      <c r="AK4" s="140">
        <v>7.66</v>
      </c>
      <c r="AL4" s="140">
        <v>7.51</v>
      </c>
      <c r="AM4" s="140">
        <v>7.46</v>
      </c>
      <c r="AN4" s="140">
        <v>7.93</v>
      </c>
      <c r="AO4" s="140">
        <v>8.4499999999999993</v>
      </c>
      <c r="AP4" s="140">
        <v>10.93</v>
      </c>
      <c r="AQ4" s="140">
        <v>12.53</v>
      </c>
      <c r="AR4" s="140">
        <v>14.47</v>
      </c>
      <c r="AS4" s="140">
        <v>15.85</v>
      </c>
      <c r="AT4" s="140">
        <v>16.57</v>
      </c>
      <c r="AU4" s="140">
        <v>16.77</v>
      </c>
      <c r="AV4" s="140">
        <v>17.239999999999998</v>
      </c>
      <c r="AW4" s="140">
        <v>16.57</v>
      </c>
      <c r="AX4" s="140">
        <v>15.43</v>
      </c>
      <c r="AY4" s="140">
        <v>15.07</v>
      </c>
      <c r="AZ4" s="140">
        <v>15.14</v>
      </c>
      <c r="BA4" s="140">
        <v>13.98</v>
      </c>
      <c r="BB4" s="140">
        <v>11.02</v>
      </c>
      <c r="BC4" s="140">
        <v>9.3000000000000007</v>
      </c>
      <c r="BD4" s="140">
        <v>7.71</v>
      </c>
      <c r="BE4" s="140">
        <v>6.69</v>
      </c>
      <c r="BF4" s="140">
        <v>5.89</v>
      </c>
      <c r="BG4" s="140">
        <v>5.26</v>
      </c>
      <c r="BH4" s="140">
        <v>5.15</v>
      </c>
      <c r="BI4" s="140">
        <v>6.06</v>
      </c>
      <c r="BJ4" s="140">
        <v>6.81</v>
      </c>
      <c r="BK4" s="140">
        <v>7.18</v>
      </c>
      <c r="BL4" s="140">
        <v>6.7</v>
      </c>
      <c r="BM4" s="140">
        <v>6.86</v>
      </c>
      <c r="BN4" s="140">
        <v>7.24</v>
      </c>
      <c r="BO4" s="140">
        <v>7.6</v>
      </c>
      <c r="BP4" s="140">
        <v>7.41</v>
      </c>
      <c r="BQ4" s="140">
        <v>7.39</v>
      </c>
      <c r="BR4" s="140">
        <v>7.54</v>
      </c>
      <c r="BS4" s="140">
        <v>8.07</v>
      </c>
      <c r="BT4" s="140">
        <v>8.0500000000000007</v>
      </c>
      <c r="BU4" s="140">
        <v>7.27</v>
      </c>
      <c r="BV4" s="140">
        <v>6.57</v>
      </c>
      <c r="BW4" s="140">
        <v>6.02</v>
      </c>
      <c r="BX4" s="140">
        <v>6.04</v>
      </c>
      <c r="BY4" s="140">
        <v>6.36</v>
      </c>
      <c r="BZ4" s="140">
        <v>6.22</v>
      </c>
      <c r="CA4" s="140">
        <v>5.69</v>
      </c>
      <c r="CB4" s="140">
        <v>5.7</v>
      </c>
      <c r="CC4" s="140">
        <v>5.51</v>
      </c>
      <c r="CD4" s="140">
        <v>5.32</v>
      </c>
      <c r="CE4" s="140">
        <v>4.63</v>
      </c>
      <c r="CF4" s="140">
        <v>4.2300000000000004</v>
      </c>
      <c r="CG4" s="140">
        <v>4.03</v>
      </c>
      <c r="CH4" s="140">
        <v>3.97</v>
      </c>
      <c r="CI4" s="140">
        <v>3.84</v>
      </c>
      <c r="CJ4" s="140">
        <v>3.7</v>
      </c>
      <c r="CK4" s="140">
        <v>3.26</v>
      </c>
      <c r="CL4" s="140">
        <v>3.02</v>
      </c>
      <c r="CM4" s="140">
        <v>3.14</v>
      </c>
      <c r="CN4" s="140">
        <v>2.99</v>
      </c>
      <c r="CO4" s="140">
        <v>3.02</v>
      </c>
      <c r="CP4" s="140">
        <v>2.96</v>
      </c>
      <c r="CQ4" s="140">
        <v>3</v>
      </c>
      <c r="CR4" s="140">
        <v>3.18</v>
      </c>
      <c r="CS4" s="140">
        <v>3.69</v>
      </c>
      <c r="CT4" s="140">
        <v>3.74</v>
      </c>
      <c r="CU4" s="140">
        <v>4.18</v>
      </c>
      <c r="CV4" s="140">
        <v>4.1500000000000004</v>
      </c>
      <c r="CW4" s="140">
        <v>4.12</v>
      </c>
      <c r="CX4" s="140">
        <v>4.1900000000000004</v>
      </c>
      <c r="CY4" s="140">
        <v>4.46</v>
      </c>
      <c r="CZ4" s="140">
        <v>4.5599999999999996</v>
      </c>
      <c r="DA4" s="140">
        <v>4.6100000000000003</v>
      </c>
      <c r="DB4" s="140">
        <v>4.7300000000000004</v>
      </c>
      <c r="DC4" s="140">
        <v>5.04</v>
      </c>
      <c r="DD4" s="140">
        <v>5.58</v>
      </c>
      <c r="DE4" s="140">
        <v>6.06</v>
      </c>
      <c r="DF4" s="140">
        <v>6.37</v>
      </c>
      <c r="DG4" s="140">
        <v>6.17</v>
      </c>
      <c r="DH4" s="140">
        <v>6.25</v>
      </c>
      <c r="DI4" s="140">
        <v>6.41</v>
      </c>
      <c r="DJ4" s="140">
        <v>6.39</v>
      </c>
      <c r="DK4" s="140">
        <v>5.9</v>
      </c>
      <c r="DL4" s="140">
        <v>5.84</v>
      </c>
      <c r="DM4" s="140">
        <v>5.9</v>
      </c>
      <c r="DN4" s="140">
        <v>5.61</v>
      </c>
      <c r="DO4" s="140">
        <v>5.53</v>
      </c>
      <c r="DP4" s="140">
        <v>5.2</v>
      </c>
      <c r="DQ4" s="140">
        <v>4.8</v>
      </c>
      <c r="DR4" s="140">
        <v>4.5</v>
      </c>
      <c r="DS4" s="140">
        <v>4.3600000000000003</v>
      </c>
      <c r="DT4" s="140">
        <v>4.34</v>
      </c>
      <c r="DU4" s="140">
        <v>4.17</v>
      </c>
      <c r="DV4" s="140">
        <v>4.22</v>
      </c>
      <c r="DW4" s="140">
        <v>4.3099999999999996</v>
      </c>
      <c r="DX4" s="140">
        <v>4.59</v>
      </c>
      <c r="DY4" s="140">
        <v>4.83</v>
      </c>
      <c r="DZ4" s="140">
        <v>5.17</v>
      </c>
      <c r="EA4" s="140">
        <v>5.26</v>
      </c>
      <c r="EB4" s="140">
        <v>5.22</v>
      </c>
      <c r="EC4" s="140">
        <v>4.84</v>
      </c>
      <c r="ED4" s="140">
        <v>4.5999999999999996</v>
      </c>
      <c r="EE4" s="140">
        <v>4.49</v>
      </c>
      <c r="EF4" s="140">
        <v>4.7</v>
      </c>
      <c r="EG4" s="140">
        <v>5.2</v>
      </c>
      <c r="EH4" s="140">
        <v>5.63</v>
      </c>
      <c r="EI4" s="140">
        <v>5.91</v>
      </c>
      <c r="EJ4" s="140">
        <v>5.99</v>
      </c>
      <c r="EK4" s="140">
        <v>6.01</v>
      </c>
      <c r="EL4" s="140">
        <v>6.3</v>
      </c>
      <c r="EM4" s="140">
        <v>6.51</v>
      </c>
      <c r="EN4" s="140">
        <v>6.55</v>
      </c>
      <c r="EO4" s="140">
        <v>6.71</v>
      </c>
      <c r="EP4" s="140">
        <v>6.87</v>
      </c>
      <c r="EQ4" s="140">
        <v>7.23</v>
      </c>
      <c r="ER4" s="140">
        <v>7.31</v>
      </c>
      <c r="ES4" s="140">
        <v>6.97</v>
      </c>
      <c r="ET4" s="140">
        <v>6.64</v>
      </c>
      <c r="EU4" s="140">
        <v>6.5</v>
      </c>
      <c r="EV4" s="84">
        <f>AISM!EV4</f>
        <v>6.22</v>
      </c>
      <c r="EW4" s="84">
        <f>AISM!EW4</f>
        <v>5.85</v>
      </c>
      <c r="EX4" s="84">
        <f>AISM!EX4</f>
        <v>5.24</v>
      </c>
      <c r="EY4" s="84">
        <f>AISM!EY4</f>
        <v>5.0999999999999996</v>
      </c>
      <c r="EZ4" s="84">
        <f>AISM!EZ4</f>
        <v>4.99</v>
      </c>
      <c r="FA4" s="84">
        <f>AISM!FA4</f>
        <v>4.92</v>
      </c>
      <c r="FB4" s="84">
        <f>AISM!FB4</f>
        <v>5.2</v>
      </c>
      <c r="FC4" s="84">
        <f>AISM!FC4</f>
        <v>5.24</v>
      </c>
      <c r="FD4" s="84">
        <f>AISM!FD4</f>
        <v>5.28</v>
      </c>
      <c r="FE4" s="84">
        <f>AISM!FE4</f>
        <v>5.45</v>
      </c>
      <c r="FF4" s="84">
        <f>AISM!FF4</f>
        <v>5.53</v>
      </c>
      <c r="FG4" s="84">
        <f>AISM!FG4</f>
        <v>5.84</v>
      </c>
      <c r="FH4" s="84">
        <f>AISM!FH4</f>
        <v>6.15</v>
      </c>
      <c r="FI4" s="84">
        <f>AISM!FI4</f>
        <v>6.31</v>
      </c>
      <c r="FJ4" s="84">
        <f>AISM!FJ4</f>
        <v>6.59</v>
      </c>
      <c r="FK4" s="84">
        <f>AISM!FK4</f>
        <v>6.49</v>
      </c>
      <c r="FL4" s="84">
        <f>AISM!FL4</f>
        <v>6.5</v>
      </c>
      <c r="FM4" s="84">
        <f>AISM!FM4</f>
        <v>6.7</v>
      </c>
      <c r="FN4" s="84">
        <f>AISM!FN4</f>
        <v>6.27</v>
      </c>
      <c r="FO4" s="84">
        <f>AISM!FO4</f>
        <v>6.09</v>
      </c>
      <c r="FP4" s="84">
        <f>AISM!FP4</f>
        <v>5.86</v>
      </c>
      <c r="FQ4" s="84">
        <f>AISM!FQ4</f>
        <v>5.84</v>
      </c>
      <c r="FR4" s="84">
        <f>AISM!FR4</f>
        <v>5.77</v>
      </c>
      <c r="FS4" s="84">
        <f>AISM!FS4</f>
        <v>5.91</v>
      </c>
      <c r="FT4" s="84">
        <f>AISM!FT4</f>
        <v>5.59</v>
      </c>
      <c r="FU4" s="84">
        <f>AISM!FU4</f>
        <v>5.68</v>
      </c>
      <c r="FV4" s="84">
        <f>AISM!FV4</f>
        <v>6.15</v>
      </c>
      <c r="FW4" s="84">
        <f>AISM!FW4</f>
        <v>6.28</v>
      </c>
      <c r="FX4" s="84">
        <f>AISM!FX4</f>
        <v>6.38</v>
      </c>
      <c r="FY4" s="84">
        <f>AISM!FY4</f>
        <v>6.52</v>
      </c>
      <c r="FZ4" s="84">
        <f>AISM!FZ4</f>
        <v>6.5</v>
      </c>
      <c r="GA4" s="84">
        <f>AISM!GA4</f>
        <v>6.51</v>
      </c>
      <c r="GB4" s="84">
        <f>AISM!GB4</f>
        <v>6.75</v>
      </c>
    </row>
    <row r="6" spans="1:184" x14ac:dyDescent="0.2">
      <c r="A6" s="16" t="s">
        <v>497</v>
      </c>
    </row>
    <row r="7" spans="1:184" x14ac:dyDescent="0.2">
      <c r="B7" s="1" t="s">
        <v>327</v>
      </c>
      <c r="C7" s="1"/>
    </row>
    <row r="9" spans="1:184" ht="12.95" x14ac:dyDescent="0.3">
      <c r="A9" s="21" t="s">
        <v>357</v>
      </c>
    </row>
    <row r="10" spans="1:184" ht="12.95" x14ac:dyDescent="0.3">
      <c r="A10" s="8" t="s">
        <v>356</v>
      </c>
      <c r="C10" s="2">
        <v>36373</v>
      </c>
      <c r="D10" s="2">
        <v>36404</v>
      </c>
      <c r="E10" s="2">
        <v>36434</v>
      </c>
      <c r="F10" s="2">
        <v>36465</v>
      </c>
      <c r="G10" s="2">
        <v>36495</v>
      </c>
      <c r="H10" s="2">
        <v>36526</v>
      </c>
      <c r="I10" s="2">
        <v>36557</v>
      </c>
      <c r="J10" s="2">
        <v>36586</v>
      </c>
      <c r="K10" s="2">
        <v>36617</v>
      </c>
      <c r="L10" s="2">
        <v>36647</v>
      </c>
      <c r="M10" s="2">
        <v>36678</v>
      </c>
      <c r="N10" s="2">
        <v>36708</v>
      </c>
      <c r="O10" s="2">
        <v>36739</v>
      </c>
      <c r="P10" s="2">
        <v>36770</v>
      </c>
      <c r="Q10" s="2">
        <v>36800</v>
      </c>
      <c r="R10" s="2">
        <v>36831</v>
      </c>
      <c r="S10" s="2">
        <v>36861</v>
      </c>
      <c r="T10" s="2">
        <v>36892</v>
      </c>
      <c r="U10" s="2">
        <v>36923</v>
      </c>
      <c r="V10" s="2">
        <v>36951</v>
      </c>
      <c r="W10" s="2">
        <v>36982</v>
      </c>
      <c r="X10" s="2">
        <v>37012</v>
      </c>
      <c r="Y10" s="2">
        <v>37043</v>
      </c>
      <c r="Z10" s="2">
        <v>37073</v>
      </c>
      <c r="AA10" s="2">
        <v>37104</v>
      </c>
      <c r="AB10" s="2">
        <v>37135</v>
      </c>
      <c r="AC10" s="2">
        <v>37165</v>
      </c>
      <c r="AD10" s="2">
        <v>37196</v>
      </c>
      <c r="AE10" s="2">
        <v>37226</v>
      </c>
      <c r="AF10" s="2">
        <v>37257</v>
      </c>
      <c r="AG10" s="2">
        <v>37288</v>
      </c>
      <c r="AH10" s="2">
        <v>37316</v>
      </c>
      <c r="AI10" s="2">
        <v>37347</v>
      </c>
      <c r="AJ10" s="2">
        <v>37377</v>
      </c>
      <c r="AK10" s="2">
        <v>37408</v>
      </c>
      <c r="AL10" s="2">
        <v>37438</v>
      </c>
      <c r="AM10" s="2">
        <v>37469</v>
      </c>
      <c r="AN10" s="2">
        <v>37500</v>
      </c>
      <c r="AO10" s="2">
        <v>37530</v>
      </c>
      <c r="AP10" s="2">
        <v>37561</v>
      </c>
      <c r="AQ10" s="2">
        <v>37591</v>
      </c>
      <c r="AR10" s="2">
        <v>37622</v>
      </c>
      <c r="AS10" s="2">
        <v>37653</v>
      </c>
      <c r="AT10" s="2">
        <v>37681</v>
      </c>
      <c r="AU10" s="2">
        <v>37712</v>
      </c>
      <c r="AV10" s="2">
        <v>37742</v>
      </c>
      <c r="AW10" s="2">
        <v>37773</v>
      </c>
      <c r="AX10" s="2">
        <v>37803</v>
      </c>
      <c r="AY10" s="2">
        <v>37834</v>
      </c>
      <c r="AZ10" s="2">
        <v>37865</v>
      </c>
      <c r="BA10" s="2">
        <v>37895</v>
      </c>
      <c r="BB10" s="2">
        <v>37926</v>
      </c>
      <c r="BC10" s="2">
        <v>37956</v>
      </c>
      <c r="BD10" s="2">
        <v>37987</v>
      </c>
      <c r="BE10" s="2">
        <v>38018</v>
      </c>
      <c r="BF10" s="2">
        <v>38047</v>
      </c>
      <c r="BG10" s="2">
        <v>38078</v>
      </c>
      <c r="BH10" s="2">
        <v>38108</v>
      </c>
      <c r="BI10" s="2">
        <v>38139</v>
      </c>
      <c r="BJ10" s="2">
        <v>38169</v>
      </c>
      <c r="BK10" s="2">
        <v>38200</v>
      </c>
      <c r="BL10" s="2">
        <v>38231</v>
      </c>
      <c r="BM10" s="2">
        <v>38261</v>
      </c>
      <c r="BN10" s="2">
        <v>38292</v>
      </c>
      <c r="BO10" s="2">
        <v>38322</v>
      </c>
      <c r="BP10" s="2">
        <v>38353</v>
      </c>
      <c r="BQ10" s="2">
        <v>38384</v>
      </c>
      <c r="BR10" s="2">
        <v>38412</v>
      </c>
      <c r="BS10" s="2">
        <v>38443</v>
      </c>
      <c r="BT10" s="2">
        <v>38473</v>
      </c>
      <c r="BU10" s="2">
        <v>38504</v>
      </c>
      <c r="BV10" s="2">
        <v>38534</v>
      </c>
      <c r="BW10" s="2">
        <v>38565</v>
      </c>
      <c r="BX10" s="2">
        <v>38596</v>
      </c>
      <c r="BY10" s="2">
        <v>38626</v>
      </c>
      <c r="BZ10" s="2">
        <v>38657</v>
      </c>
      <c r="CA10" s="2">
        <v>38687</v>
      </c>
      <c r="CB10" s="2">
        <v>38718</v>
      </c>
      <c r="CC10" s="2">
        <v>38749</v>
      </c>
      <c r="CD10" s="2">
        <v>38777</v>
      </c>
      <c r="CE10" s="2">
        <v>38808</v>
      </c>
      <c r="CF10" s="2">
        <v>38838</v>
      </c>
      <c r="CG10" s="2">
        <v>38869</v>
      </c>
      <c r="CH10" s="5">
        <v>38899</v>
      </c>
      <c r="CI10" s="5">
        <v>38930</v>
      </c>
      <c r="CJ10" s="5">
        <v>38961</v>
      </c>
      <c r="CK10" s="5">
        <v>38991</v>
      </c>
      <c r="CL10" s="5">
        <v>39022</v>
      </c>
      <c r="CM10" s="5">
        <v>39052</v>
      </c>
      <c r="CN10" s="5">
        <v>39083</v>
      </c>
      <c r="CO10" s="5">
        <v>39114</v>
      </c>
      <c r="CP10" s="5">
        <v>39142</v>
      </c>
      <c r="CQ10" s="5">
        <v>39173</v>
      </c>
      <c r="CR10" s="5">
        <v>39203</v>
      </c>
      <c r="CS10" s="5">
        <v>39234</v>
      </c>
      <c r="CT10" s="5">
        <v>39264</v>
      </c>
      <c r="CU10" s="5">
        <v>39295</v>
      </c>
      <c r="CV10" s="5">
        <v>39326</v>
      </c>
      <c r="CW10" s="5">
        <v>39356</v>
      </c>
      <c r="CX10" s="5">
        <v>39387</v>
      </c>
      <c r="CY10" s="5">
        <v>39417</v>
      </c>
      <c r="CZ10" s="5">
        <v>39448</v>
      </c>
      <c r="DA10" s="5">
        <v>39479</v>
      </c>
      <c r="DB10" s="5">
        <v>39508</v>
      </c>
      <c r="DC10" s="5">
        <v>39539</v>
      </c>
      <c r="DD10" s="5">
        <v>39569</v>
      </c>
      <c r="DE10" s="5">
        <v>39600</v>
      </c>
      <c r="DF10" s="5">
        <v>39630</v>
      </c>
      <c r="DG10" s="5">
        <v>39661</v>
      </c>
      <c r="DH10" s="5">
        <v>39692</v>
      </c>
      <c r="DI10" s="5">
        <v>39722</v>
      </c>
      <c r="DJ10" s="5">
        <v>39753</v>
      </c>
      <c r="DK10" s="5">
        <v>39783</v>
      </c>
      <c r="DL10" s="5">
        <v>39814</v>
      </c>
      <c r="DM10" s="5">
        <v>39845</v>
      </c>
      <c r="DN10" s="5">
        <v>39873</v>
      </c>
      <c r="DO10" s="5">
        <v>39904</v>
      </c>
      <c r="DP10" s="5">
        <v>39934</v>
      </c>
      <c r="DQ10" s="5">
        <v>39965</v>
      </c>
      <c r="DR10" s="5">
        <v>39995</v>
      </c>
      <c r="DS10" s="5">
        <v>40026</v>
      </c>
      <c r="DT10" s="5">
        <v>40057</v>
      </c>
      <c r="DU10" s="5">
        <v>40087</v>
      </c>
      <c r="DV10" s="5">
        <v>40118</v>
      </c>
      <c r="DW10" s="5">
        <v>40148</v>
      </c>
      <c r="DX10" s="5">
        <v>40179</v>
      </c>
      <c r="DY10" s="5">
        <v>40210</v>
      </c>
      <c r="DZ10" s="5">
        <v>40238</v>
      </c>
      <c r="EA10" s="5">
        <v>40269</v>
      </c>
      <c r="EB10" s="5">
        <v>40299</v>
      </c>
      <c r="EC10" s="5">
        <v>40330</v>
      </c>
      <c r="ED10" s="5">
        <v>40360</v>
      </c>
      <c r="EE10" s="5">
        <v>40391</v>
      </c>
      <c r="EF10" s="5">
        <v>40422</v>
      </c>
      <c r="EG10" s="5">
        <v>40452</v>
      </c>
      <c r="EH10" s="5">
        <v>40483</v>
      </c>
      <c r="EI10" s="5">
        <v>40513</v>
      </c>
      <c r="EJ10" s="5">
        <v>40544</v>
      </c>
      <c r="EK10" s="5">
        <v>40575</v>
      </c>
      <c r="EL10" s="5">
        <v>40603</v>
      </c>
      <c r="EM10" s="5">
        <v>40634</v>
      </c>
      <c r="EN10" s="5">
        <v>40664</v>
      </c>
      <c r="EO10" s="5">
        <v>40695</v>
      </c>
      <c r="EP10" s="5">
        <v>40725</v>
      </c>
      <c r="EQ10" s="5">
        <v>40756</v>
      </c>
      <c r="ER10" s="5">
        <v>40787</v>
      </c>
      <c r="ES10" s="5">
        <v>40817</v>
      </c>
      <c r="ET10" s="5">
        <v>40848</v>
      </c>
      <c r="EU10" s="5">
        <v>40878</v>
      </c>
      <c r="EV10" s="2">
        <v>40909</v>
      </c>
      <c r="EW10" s="2">
        <v>40940</v>
      </c>
      <c r="EX10" s="2">
        <v>40969</v>
      </c>
      <c r="EY10" s="2">
        <v>41000</v>
      </c>
      <c r="EZ10" s="2">
        <v>41030</v>
      </c>
      <c r="FA10" s="2">
        <v>41061</v>
      </c>
      <c r="FB10" s="2">
        <v>41091</v>
      </c>
      <c r="FC10" s="2">
        <v>41122</v>
      </c>
      <c r="FD10" s="2">
        <v>41153</v>
      </c>
      <c r="FE10" s="2">
        <v>41183</v>
      </c>
      <c r="FF10" s="2">
        <v>41214</v>
      </c>
      <c r="FG10" s="2">
        <v>41244</v>
      </c>
      <c r="FH10" s="2">
        <v>41275</v>
      </c>
      <c r="FI10" s="2">
        <v>41306</v>
      </c>
      <c r="FJ10" s="2">
        <v>41334</v>
      </c>
      <c r="FK10" s="2">
        <v>41365</v>
      </c>
      <c r="FL10" s="2">
        <v>41395</v>
      </c>
      <c r="FM10" s="2">
        <v>41426</v>
      </c>
      <c r="FN10" s="2">
        <v>41456</v>
      </c>
      <c r="FO10" s="2">
        <v>41487</v>
      </c>
      <c r="FP10" s="2">
        <v>41518</v>
      </c>
      <c r="FQ10" s="2">
        <v>41548</v>
      </c>
      <c r="FR10" s="2">
        <v>41579</v>
      </c>
      <c r="FS10" s="2">
        <v>41609</v>
      </c>
      <c r="FT10" s="2">
        <v>41640</v>
      </c>
      <c r="FU10" s="2">
        <v>41671</v>
      </c>
      <c r="FV10" s="2">
        <v>41699</v>
      </c>
      <c r="FW10" s="2">
        <v>41730</v>
      </c>
      <c r="FX10" s="2">
        <v>41760</v>
      </c>
      <c r="FY10" s="2">
        <v>41791</v>
      </c>
      <c r="FZ10" s="2">
        <v>41821</v>
      </c>
      <c r="GA10" s="63">
        <v>41852</v>
      </c>
      <c r="GB10" s="63">
        <v>41883</v>
      </c>
    </row>
    <row r="11" spans="1:184" ht="12.95" x14ac:dyDescent="0.3">
      <c r="B11" s="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36"/>
      <c r="GB11" s="136"/>
    </row>
    <row r="12" spans="1:184" x14ac:dyDescent="0.2">
      <c r="A12" s="16" t="s">
        <v>2</v>
      </c>
      <c r="B12" s="9" t="s">
        <v>358</v>
      </c>
      <c r="C12" s="134">
        <v>0.16780164688043675</v>
      </c>
      <c r="D12" s="134">
        <v>0.57211673110627692</v>
      </c>
      <c r="E12" s="134">
        <v>2.220809906232958</v>
      </c>
      <c r="F12" s="134">
        <v>2.3836552649813272</v>
      </c>
      <c r="G12" s="134">
        <v>1.5066523520198274</v>
      </c>
      <c r="H12" s="134">
        <v>0.90504737575079253</v>
      </c>
      <c r="I12" s="134">
        <v>-0.13968918100986327</v>
      </c>
      <c r="J12" s="134">
        <v>-5.9587443562365786E-3</v>
      </c>
      <c r="K12" s="134">
        <v>-0.1699167694867309</v>
      </c>
      <c r="L12" s="134">
        <v>-0.3701260791631667</v>
      </c>
      <c r="M12" s="134">
        <v>6.7520273451805751E-2</v>
      </c>
      <c r="N12" s="134">
        <v>2.2592269559971676</v>
      </c>
      <c r="O12" s="134">
        <v>2.8336678641084556</v>
      </c>
      <c r="P12" s="134">
        <v>0.64102275601047565</v>
      </c>
      <c r="Q12" s="134">
        <v>-2.3179257942379178E-3</v>
      </c>
      <c r="R12" s="134">
        <v>0.10761437208824325</v>
      </c>
      <c r="S12" s="134">
        <v>-0.2927560279787586</v>
      </c>
      <c r="T12" s="134">
        <v>0.86068438639125089</v>
      </c>
      <c r="U12" s="134">
        <v>4.5514248699050498E-2</v>
      </c>
      <c r="V12" s="134">
        <v>1.1048153082549634</v>
      </c>
      <c r="W12" s="134">
        <v>1.6888616443396034</v>
      </c>
      <c r="X12" s="134">
        <v>0.50254655323890574</v>
      </c>
      <c r="Y12" s="134">
        <v>3.1553889546148246E-2</v>
      </c>
      <c r="Z12" s="134">
        <v>0.63439152116476283</v>
      </c>
      <c r="AA12" s="134">
        <v>1.1416966438055691</v>
      </c>
      <c r="AB12" s="134">
        <v>0.44742404370165495</v>
      </c>
      <c r="AC12" s="134">
        <v>1.6556756768453147</v>
      </c>
      <c r="AD12" s="134">
        <v>1.464745087420702</v>
      </c>
      <c r="AE12" s="134">
        <v>0.60145334039391218</v>
      </c>
      <c r="AF12" s="134">
        <v>0.81211608843610272</v>
      </c>
      <c r="AG12" s="134">
        <v>0.15826498220549332</v>
      </c>
      <c r="AH12" s="134">
        <v>0.58269889211628911</v>
      </c>
      <c r="AI12" s="134">
        <v>-6.8961439743160824E-2</v>
      </c>
      <c r="AJ12" s="134">
        <v>-0.3678630953412223</v>
      </c>
      <c r="AK12" s="134">
        <v>0.12160912268147857</v>
      </c>
      <c r="AL12" s="134">
        <v>0.7380413229295818</v>
      </c>
      <c r="AM12" s="134">
        <v>1.7140836465751743</v>
      </c>
      <c r="AN12" s="134">
        <v>2.2426948088741678</v>
      </c>
      <c r="AO12" s="134">
        <v>3.4746016916025528</v>
      </c>
      <c r="AP12" s="134">
        <v>6.3763005150387988</v>
      </c>
      <c r="AQ12" s="134">
        <v>4.1854285912385265</v>
      </c>
      <c r="AR12" s="134">
        <v>2.66923784672891</v>
      </c>
      <c r="AS12" s="134">
        <v>2.063446890112389</v>
      </c>
      <c r="AT12" s="134">
        <v>2.0001369025645919</v>
      </c>
      <c r="AU12" s="134">
        <v>0.98892975849300901</v>
      </c>
      <c r="AV12" s="134">
        <v>0.51932638354162952</v>
      </c>
      <c r="AW12" s="134">
        <v>-1.0204434861121023</v>
      </c>
      <c r="AX12" s="134">
        <v>-1.1594522064849344</v>
      </c>
      <c r="AY12" s="134">
        <v>-0.27014298053177754</v>
      </c>
      <c r="AZ12" s="134">
        <v>0.98269419011425529</v>
      </c>
      <c r="BA12" s="134">
        <v>0.28824048677705855</v>
      </c>
      <c r="BB12" s="134">
        <v>0.20232481699732893</v>
      </c>
      <c r="BC12" s="134">
        <v>0.52463334382421112</v>
      </c>
      <c r="BD12" s="134">
        <v>0.96562683669507343</v>
      </c>
      <c r="BE12" s="134">
        <v>9.9614112998685611E-2</v>
      </c>
      <c r="BF12" s="134">
        <v>0.18159364904748018</v>
      </c>
      <c r="BG12" s="134">
        <v>-0.36324292132052888</v>
      </c>
      <c r="BH12" s="134">
        <v>0.43772065665293103</v>
      </c>
      <c r="BI12" s="134">
        <v>1.0968508811342423</v>
      </c>
      <c r="BJ12" s="134">
        <v>0.70063992501721239</v>
      </c>
      <c r="BK12" s="134">
        <v>1.1198516975578117</v>
      </c>
      <c r="BL12" s="134">
        <v>-0.20057936198941329</v>
      </c>
      <c r="BM12" s="134">
        <v>-1.3211895291446892E-2</v>
      </c>
      <c r="BN12" s="134">
        <v>0.57491684670652676</v>
      </c>
      <c r="BO12" s="134">
        <v>0.72185991917769166</v>
      </c>
      <c r="BP12" s="134">
        <v>0.62143151835980159</v>
      </c>
      <c r="BQ12" s="134">
        <v>0.33573497216094128</v>
      </c>
      <c r="BR12" s="134">
        <v>0.2219497486166542</v>
      </c>
      <c r="BS12" s="134">
        <v>0.71269607656393497</v>
      </c>
      <c r="BT12" s="134">
        <v>0.43095058420526056</v>
      </c>
      <c r="BU12" s="134">
        <v>-0.98920919721857548</v>
      </c>
      <c r="BV12" s="134">
        <v>-0.64112072628935679</v>
      </c>
      <c r="BW12" s="134">
        <v>-0.62817097269047661</v>
      </c>
      <c r="BX12" s="134">
        <v>-0.22903272762242743</v>
      </c>
      <c r="BY12" s="134">
        <v>0.79988328781822049</v>
      </c>
      <c r="BZ12" s="134">
        <v>0.86512899225078921</v>
      </c>
      <c r="CA12" s="134">
        <v>0.53189452293485351</v>
      </c>
      <c r="CB12" s="134">
        <v>0.50681598891266977</v>
      </c>
      <c r="CC12" s="134">
        <v>-0.1052355593050541</v>
      </c>
      <c r="CD12" s="134">
        <v>0.59785177983516335</v>
      </c>
      <c r="CE12" s="134">
        <v>-0.22519960084246943</v>
      </c>
      <c r="CF12" s="134">
        <v>-0.79193243813117364</v>
      </c>
      <c r="CG12" s="134">
        <v>-1.1019106929965321</v>
      </c>
      <c r="CH12" s="134">
        <v>0.13868542036036782</v>
      </c>
      <c r="CI12" s="134">
        <v>-9.3450485987573342E-2</v>
      </c>
      <c r="CJ12" s="134">
        <v>4.6713514908997042E-2</v>
      </c>
      <c r="CK12" s="134">
        <v>0.71859316257879657</v>
      </c>
      <c r="CL12" s="134">
        <v>1.1092280069038369</v>
      </c>
      <c r="CM12" s="134">
        <v>0.21934661603021841</v>
      </c>
      <c r="CN12" s="134">
        <v>0.86425050335312681</v>
      </c>
      <c r="CO12" s="134">
        <v>0.63620727476788086</v>
      </c>
      <c r="CP12" s="134">
        <v>0.87210215989979623</v>
      </c>
      <c r="CQ12" s="134">
        <v>9.2445848512639109E-2</v>
      </c>
      <c r="CR12" s="134">
        <v>0.23048151738629497</v>
      </c>
      <c r="CS12" s="134">
        <v>0.73473447148196225</v>
      </c>
      <c r="CT12" s="134">
        <v>1.3238907140835403</v>
      </c>
      <c r="CU12" s="134">
        <v>1.2093319097010358</v>
      </c>
      <c r="CV12" s="134">
        <v>0.24001251340722202</v>
      </c>
      <c r="CW12" s="134">
        <v>0.45884138745651176</v>
      </c>
      <c r="CX12" s="134">
        <v>0.60574727567358611</v>
      </c>
      <c r="CY12" s="134">
        <v>2.1410742555411089</v>
      </c>
      <c r="CZ12" s="134">
        <v>1.35937030877354</v>
      </c>
      <c r="DA12" s="134">
        <v>0.44423352154790757</v>
      </c>
      <c r="DB12" s="134">
        <v>0.78758967084783738</v>
      </c>
      <c r="DC12" s="134">
        <v>1.1994628627691366</v>
      </c>
      <c r="DD12" s="134">
        <v>1.8834983355877257</v>
      </c>
      <c r="DE12" s="134">
        <v>2.0093508976694747</v>
      </c>
      <c r="DF12" s="134">
        <v>0.81612199670152497</v>
      </c>
      <c r="DG12" s="134">
        <v>-0.26356415982955494</v>
      </c>
      <c r="DH12" s="134">
        <v>-0.25060757103126907</v>
      </c>
      <c r="DI12" s="134">
        <v>0.66443164754214479</v>
      </c>
      <c r="DJ12" s="134">
        <v>0.60276210893328275</v>
      </c>
      <c r="DK12" s="134">
        <v>0.20076673216317087</v>
      </c>
      <c r="DL12" s="134">
        <v>0.6255209288977337</v>
      </c>
      <c r="DM12" s="134">
        <v>-1.4786526355350972E-2</v>
      </c>
      <c r="DN12" s="134">
        <v>0.249820425479645</v>
      </c>
      <c r="DO12" s="134">
        <v>0.63322785527421799</v>
      </c>
      <c r="DP12" s="134">
        <v>0.74526403395025342</v>
      </c>
      <c r="DQ12" s="134">
        <v>0.61205383595271023</v>
      </c>
      <c r="DR12" s="134">
        <v>-0.18089510719144369</v>
      </c>
      <c r="DS12" s="134">
        <v>-0.25744419690168563</v>
      </c>
      <c r="DT12" s="134">
        <v>-0.24272585397227739</v>
      </c>
      <c r="DU12" s="134">
        <v>2.985724197580138E-2</v>
      </c>
      <c r="DV12" s="134">
        <v>0.40993649175298008</v>
      </c>
      <c r="DW12" s="134">
        <v>-6.2523740321620072E-2</v>
      </c>
      <c r="DX12" s="134">
        <v>1.1085263450044738</v>
      </c>
      <c r="DY12" s="134">
        <v>0.90149812626941672</v>
      </c>
      <c r="DZ12" s="134">
        <v>1.2920509548073713</v>
      </c>
      <c r="EA12" s="134">
        <v>1.2227872920733809</v>
      </c>
      <c r="EB12" s="134">
        <v>-3.9264380556951535E-2</v>
      </c>
      <c r="EC12" s="134">
        <v>-1.0014731100090124</v>
      </c>
      <c r="ED12" s="134">
        <v>-0.80827818700390985</v>
      </c>
      <c r="EE12" s="134">
        <v>-0.3878103249375125</v>
      </c>
      <c r="EF12" s="134">
        <v>1.0342909410356425</v>
      </c>
      <c r="EG12" s="134">
        <v>1.9011140113910632</v>
      </c>
      <c r="EH12" s="134">
        <v>2.0779188708338272</v>
      </c>
      <c r="EI12" s="134">
        <v>0.86512703204395003</v>
      </c>
      <c r="EJ12" s="134">
        <v>1.0701214938411308</v>
      </c>
      <c r="EK12" s="134">
        <v>0.17576643153062377</v>
      </c>
      <c r="EL12" s="134">
        <v>0.7931964796996015</v>
      </c>
      <c r="EM12" s="134">
        <v>0.66636783044149617</v>
      </c>
      <c r="EN12" s="134">
        <v>0.17873744538920491</v>
      </c>
      <c r="EO12" s="134">
        <v>-0.46510663562940024</v>
      </c>
      <c r="EP12" s="134">
        <v>-0.47996235289655165</v>
      </c>
      <c r="EQ12" s="134">
        <v>0.58493584941670485</v>
      </c>
      <c r="ER12" s="134">
        <v>0.64808469412044722</v>
      </c>
      <c r="ES12" s="134">
        <v>0.34598176968175409</v>
      </c>
      <c r="ET12" s="134">
        <v>0.9818084615348015</v>
      </c>
      <c r="EU12" s="134">
        <v>0.89456042706784078</v>
      </c>
      <c r="EV12" s="135">
        <f>'12var'!H17</f>
        <v>0.39561180343077346</v>
      </c>
      <c r="EW12" s="135">
        <f>'12var'!I17</f>
        <v>-1.8186560664597305E-2</v>
      </c>
      <c r="EX12" s="135">
        <f>'12var'!J17</f>
        <v>0.29525161099244313</v>
      </c>
      <c r="EY12" s="135">
        <f>'12var'!K17</f>
        <v>1.1078048430493281</v>
      </c>
      <c r="EZ12" s="135">
        <f>'12var'!L17</f>
        <v>0.77120216384135454</v>
      </c>
      <c r="FA12" s="135">
        <f>'12var'!M17</f>
        <v>0.43735948037860167</v>
      </c>
      <c r="FB12" s="135">
        <f>'12var'!N17</f>
        <v>0.53322717546836329</v>
      </c>
      <c r="FC12" s="135">
        <f>'12var'!O17</f>
        <v>0.68909073207861193</v>
      </c>
      <c r="FD12" s="135">
        <f>'12var'!P17</f>
        <v>1.2470331139857274</v>
      </c>
      <c r="FE12" s="135">
        <f>'12var'!Q17</f>
        <v>1.1526404349065091</v>
      </c>
      <c r="FF12" s="135">
        <f>'12var'!R17</f>
        <v>0.44022615968984818</v>
      </c>
      <c r="FG12" s="135">
        <f>'12var'!S17</f>
        <v>1.1962485692067069</v>
      </c>
      <c r="FH12" s="135">
        <f>'12var'!T17</f>
        <v>2.34974230662118</v>
      </c>
      <c r="FI12" s="135">
        <f>'12var'!U17</f>
        <v>1.416375714585915</v>
      </c>
      <c r="FJ12" s="135">
        <f>'12var'!V17</f>
        <v>1.1902440611918457</v>
      </c>
      <c r="FK12" s="135">
        <f>'12var'!W17</f>
        <v>0.88134075450973681</v>
      </c>
      <c r="FL12" s="135">
        <f>'12var'!X17</f>
        <v>0.11238826521588999</v>
      </c>
      <c r="FM12" s="135">
        <f>'12var'!Y17</f>
        <v>-0.36649283498301066</v>
      </c>
      <c r="FN12" s="135">
        <f>'12var'!Z17</f>
        <v>-0.43690217345144761</v>
      </c>
      <c r="FO12" s="135">
        <f>'12var'!AA17</f>
        <v>-0.20173193606472092</v>
      </c>
      <c r="FP12" s="135">
        <f>'12var'!AB17</f>
        <v>7.4879310492615772E-2</v>
      </c>
      <c r="FQ12" s="135">
        <f>'12var'!AC17</f>
        <v>0.92110537647347013</v>
      </c>
      <c r="FR12" s="135">
        <f>'12var'!AD17</f>
        <v>0.54694394840632565</v>
      </c>
      <c r="FS12" s="135">
        <f>'12var'!AE17</f>
        <v>0.86837369338352033</v>
      </c>
      <c r="FT12" s="135">
        <f>'12var'!AF17</f>
        <v>1.0870216424294274</v>
      </c>
      <c r="FU12" s="135">
        <f>'12var'!AG17</f>
        <v>0.48864607045148006</v>
      </c>
      <c r="FV12" s="135">
        <f>'12var'!AH17</f>
        <v>1.936850293683879</v>
      </c>
      <c r="FW12" s="135">
        <f>'12var'!AI17</f>
        <v>1.2121586114954954</v>
      </c>
      <c r="FX12" s="135">
        <f>'12var'!AJ17</f>
        <v>0.40867423463499614</v>
      </c>
      <c r="FY12" s="135">
        <f>'12var'!AK17</f>
        <v>-0.39856155926622783</v>
      </c>
      <c r="FZ12" s="135">
        <f>'12var'!AL17</f>
        <v>-0.28541097282194516</v>
      </c>
      <c r="GA12" s="135">
        <f>'12var'!AM17</f>
        <v>-0.30017050182559218</v>
      </c>
      <c r="GB12" s="135">
        <f>'12var'!AN17</f>
        <v>0.56412631929501</v>
      </c>
    </row>
    <row r="13" spans="1:184" x14ac:dyDescent="0.2">
      <c r="A13" s="16" t="s">
        <v>160</v>
      </c>
      <c r="B13" s="9" t="s">
        <v>359</v>
      </c>
      <c r="C13" s="134">
        <v>-0.51715426412687637</v>
      </c>
      <c r="D13" s="134">
        <v>0.26692561636044432</v>
      </c>
      <c r="E13" s="134">
        <v>0.51786918973524598</v>
      </c>
      <c r="F13" s="134">
        <v>0.20028603920986646</v>
      </c>
      <c r="G13" s="134">
        <v>0.25384924573243367</v>
      </c>
      <c r="H13" s="134">
        <v>4.4895426538227722E-2</v>
      </c>
      <c r="I13" s="134">
        <v>-0.43641551205193918</v>
      </c>
      <c r="J13" s="134">
        <v>-1.7300938621858832</v>
      </c>
      <c r="K13" s="134">
        <v>0.1973573429573732</v>
      </c>
      <c r="L13" s="134">
        <v>-0.4117941543464298</v>
      </c>
      <c r="M13" s="134">
        <v>0.27109361472540455</v>
      </c>
      <c r="N13" s="134">
        <v>0.54605088772193733</v>
      </c>
      <c r="O13" s="134">
        <v>5.2502620313431815E-2</v>
      </c>
      <c r="P13" s="134">
        <v>0.28704312977099267</v>
      </c>
      <c r="Q13" s="134">
        <v>0.33955443660899987</v>
      </c>
      <c r="R13" s="134">
        <v>-2.8179992421371446E-2</v>
      </c>
      <c r="S13" s="134">
        <v>0.48948551309878108</v>
      </c>
      <c r="T13" s="134">
        <v>3.4916843973865908E-2</v>
      </c>
      <c r="U13" s="134">
        <v>-0.4105101242173283</v>
      </c>
      <c r="V13" s="134">
        <v>-0.54351092236095611</v>
      </c>
      <c r="W13" s="134">
        <v>-0.15012006597874791</v>
      </c>
      <c r="X13" s="134">
        <v>-4.3233578330592555E-2</v>
      </c>
      <c r="Y13" s="134">
        <v>0.64798630859701645</v>
      </c>
      <c r="Z13" s="134">
        <v>0.37590532711238783</v>
      </c>
      <c r="AA13" s="134">
        <v>0.15781988442884989</v>
      </c>
      <c r="AB13" s="134">
        <v>-2.3944652786757878E-2</v>
      </c>
      <c r="AC13" s="134">
        <v>9.4785788113692246E-2</v>
      </c>
      <c r="AD13" s="134">
        <v>0.45004888231938123</v>
      </c>
      <c r="AE13" s="134">
        <v>0.91534549976038004</v>
      </c>
      <c r="AF13" s="134">
        <v>0.32779150876742269</v>
      </c>
      <c r="AG13" s="134">
        <v>-0.37748697080947963</v>
      </c>
      <c r="AH13" s="134">
        <v>-0.43826863784718262</v>
      </c>
      <c r="AI13" s="134">
        <v>0.73589442815249428</v>
      </c>
      <c r="AJ13" s="134">
        <v>0.61746830191614577</v>
      </c>
      <c r="AK13" s="134">
        <v>0.75697972868814323</v>
      </c>
      <c r="AL13" s="134">
        <v>0.62093133123930755</v>
      </c>
      <c r="AM13" s="134">
        <v>0.23489672789822932</v>
      </c>
      <c r="AN13" s="134">
        <v>0.61404939955980453</v>
      </c>
      <c r="AO13" s="134">
        <v>0.94879032050457657</v>
      </c>
      <c r="AP13" s="134">
        <v>0.87466701943676961</v>
      </c>
      <c r="AQ13" s="134">
        <v>0.7475523023549232</v>
      </c>
      <c r="AR13" s="134">
        <v>1.0681262688587312</v>
      </c>
      <c r="AS13" s="134">
        <v>0.2377806820009622</v>
      </c>
      <c r="AT13" s="134">
        <v>0.24465543187949526</v>
      </c>
      <c r="AU13" s="134">
        <v>0.90172068604382272</v>
      </c>
      <c r="AV13" s="134">
        <v>0.61816952331761288</v>
      </c>
      <c r="AW13" s="134">
        <v>1.2080919381855522</v>
      </c>
      <c r="AX13" s="134">
        <v>7.9344273195122286E-2</v>
      </c>
      <c r="AY13" s="134">
        <v>0.1037909555747402</v>
      </c>
      <c r="AZ13" s="134">
        <v>0.69768893378346031</v>
      </c>
      <c r="BA13" s="134">
        <v>0.69948070250076333</v>
      </c>
      <c r="BB13" s="134">
        <v>0.72400092470277289</v>
      </c>
      <c r="BC13" s="134">
        <v>1.0141920457676703</v>
      </c>
      <c r="BD13" s="134">
        <v>0.2235681168127242</v>
      </c>
      <c r="BE13" s="134">
        <v>-3.8802140019143977E-2</v>
      </c>
      <c r="BF13" s="134">
        <v>0.25327861941773155</v>
      </c>
      <c r="BG13" s="134">
        <v>0.91893083167769563</v>
      </c>
      <c r="BH13" s="134">
        <v>0.94532230454610988</v>
      </c>
      <c r="BI13" s="134">
        <v>0.84016035496049479</v>
      </c>
      <c r="BJ13" s="134">
        <v>0.56708151345204272</v>
      </c>
      <c r="BK13" s="134">
        <v>0.35221672836470008</v>
      </c>
      <c r="BL13" s="134">
        <v>0.91930158071501433</v>
      </c>
      <c r="BM13" s="134">
        <v>0.8029369179043887</v>
      </c>
      <c r="BN13" s="134">
        <v>0.99672581780935543</v>
      </c>
      <c r="BO13" s="134">
        <v>1.0009109701787775</v>
      </c>
      <c r="BP13" s="134">
        <v>0.32785707928030738</v>
      </c>
      <c r="BQ13" s="134">
        <v>-5.9055338533398859E-3</v>
      </c>
      <c r="BR13" s="134">
        <v>0.32854766106549838</v>
      </c>
      <c r="BS13" s="134">
        <v>0.8714807185444835</v>
      </c>
      <c r="BT13" s="134">
        <v>0.80744001943932697</v>
      </c>
      <c r="BU13" s="134">
        <v>0.1898205509201048</v>
      </c>
      <c r="BV13" s="134">
        <v>9.9866723989680869E-2</v>
      </c>
      <c r="BW13" s="134">
        <v>-5.8694937125220101E-2</v>
      </c>
      <c r="BX13" s="134">
        <v>0.19161081135851152</v>
      </c>
      <c r="BY13" s="134">
        <v>0.57688679843300528</v>
      </c>
      <c r="BZ13" s="134">
        <v>0.37489310441023743</v>
      </c>
      <c r="CA13" s="134">
        <v>0.83948641975308647</v>
      </c>
      <c r="CB13" s="134">
        <v>1.9618608391871926E-2</v>
      </c>
      <c r="CC13" s="134">
        <v>-0.37830469803733913</v>
      </c>
      <c r="CD13" s="134">
        <v>4.2559962456082893E-2</v>
      </c>
      <c r="CE13" s="134">
        <v>0.56863229725264719</v>
      </c>
      <c r="CF13" s="134">
        <v>0.52012932395397848</v>
      </c>
      <c r="CG13" s="134">
        <v>0.30345306573560288</v>
      </c>
      <c r="CH13" s="134">
        <v>-0.13187666090184316</v>
      </c>
      <c r="CI13" s="134">
        <v>0.16500370229330613</v>
      </c>
      <c r="CJ13" s="134">
        <v>0.5145195639313781</v>
      </c>
      <c r="CK13" s="134">
        <v>0.43371362649866213</v>
      </c>
      <c r="CL13" s="134">
        <v>0.44856164311492985</v>
      </c>
      <c r="CM13" s="134">
        <v>0.9452185106181753</v>
      </c>
      <c r="CN13" s="134">
        <v>-3.6407974144694565E-2</v>
      </c>
      <c r="CO13" s="134">
        <v>-0.40840530514014151</v>
      </c>
      <c r="CP13" s="134">
        <v>0.43104735063201099</v>
      </c>
      <c r="CQ13" s="134">
        <v>0.3120472549351857</v>
      </c>
      <c r="CR13" s="134">
        <v>0.43141438943335542</v>
      </c>
      <c r="CS13" s="134">
        <v>0.7264094409990407</v>
      </c>
      <c r="CT13" s="134">
        <v>-4.9026178230738675E-2</v>
      </c>
      <c r="CU13" s="134">
        <v>7.9279034913667459E-2</v>
      </c>
      <c r="CV13" s="134">
        <v>0.41366573450277477</v>
      </c>
      <c r="CW13" s="134">
        <v>0.66351509003296927</v>
      </c>
      <c r="CX13" s="134">
        <v>0.47024307274278337</v>
      </c>
      <c r="CY13" s="134">
        <v>0.61642497789752471</v>
      </c>
      <c r="CZ13" s="134">
        <v>0.1234569319978879</v>
      </c>
      <c r="DA13" s="134">
        <v>-0.13234570645328664</v>
      </c>
      <c r="DB13" s="134">
        <v>0.63702281129803651</v>
      </c>
      <c r="DC13" s="134">
        <v>1.2471029081583798</v>
      </c>
      <c r="DD13" s="134">
        <v>0.89170978211457352</v>
      </c>
      <c r="DE13" s="134">
        <v>0.45330598496367647</v>
      </c>
      <c r="DF13" s="134">
        <v>4.9011980805289804E-2</v>
      </c>
      <c r="DG13" s="134">
        <v>0.46656237691218572</v>
      </c>
      <c r="DH13" s="134">
        <v>0.48711719082023075</v>
      </c>
      <c r="DI13" s="134">
        <v>0.84856959650666153</v>
      </c>
      <c r="DJ13" s="134">
        <v>0.67130714330961394</v>
      </c>
      <c r="DK13" s="134">
        <v>0.94742909163623423</v>
      </c>
      <c r="DL13" s="134">
        <v>0.31580631327922559</v>
      </c>
      <c r="DM13" s="134">
        <v>-0.14747898631228248</v>
      </c>
      <c r="DN13" s="134">
        <v>0.44101107711783982</v>
      </c>
      <c r="DO13" s="134">
        <v>0.75054204761854593</v>
      </c>
      <c r="DP13" s="134">
        <v>0.9120430987452276</v>
      </c>
      <c r="DQ13" s="134">
        <v>0.48186105047677708</v>
      </c>
      <c r="DR13" s="134">
        <v>0.16500151200742563</v>
      </c>
      <c r="DS13" s="134">
        <v>0.21787343304768947</v>
      </c>
      <c r="DT13" s="134">
        <v>0.47904279855146564</v>
      </c>
      <c r="DU13" s="134">
        <v>0.46208375829985715</v>
      </c>
      <c r="DV13" s="134">
        <v>0.55290890774455526</v>
      </c>
      <c r="DW13" s="134">
        <v>0.52681771060106508</v>
      </c>
      <c r="DX13" s="134">
        <v>0.49779524218499427</v>
      </c>
      <c r="DY13" s="134">
        <v>-0.38329266521423266</v>
      </c>
      <c r="DZ13" s="134">
        <v>0.51917579994961116</v>
      </c>
      <c r="EA13" s="134">
        <v>0.84285520889084564</v>
      </c>
      <c r="EB13" s="134">
        <v>0.9241720025109843</v>
      </c>
      <c r="EC13" s="134">
        <v>0.29633180270515103</v>
      </c>
      <c r="ED13" s="134">
        <v>-4.5651604247242787E-3</v>
      </c>
      <c r="EE13" s="134">
        <v>0.21728225421158778</v>
      </c>
      <c r="EF13" s="134">
        <v>0.41518905297216357</v>
      </c>
      <c r="EG13" s="134">
        <v>0.6836189538078693</v>
      </c>
      <c r="EH13" s="134">
        <v>1.0009885584473548</v>
      </c>
      <c r="EI13" s="134">
        <v>0.93809939431588896</v>
      </c>
      <c r="EJ13" s="134">
        <v>0.20210323686057685</v>
      </c>
      <c r="EK13" s="134">
        <v>-0.14848330063018234</v>
      </c>
      <c r="EL13" s="134">
        <v>0.41244702923609011</v>
      </c>
      <c r="EM13" s="134">
        <v>1.0772686446293129</v>
      </c>
      <c r="EN13" s="134">
        <v>0.9272660942856229</v>
      </c>
      <c r="EO13" s="134">
        <v>1.0395548902612068</v>
      </c>
      <c r="EP13" s="134">
        <v>0.20811969435339769</v>
      </c>
      <c r="EQ13" s="134">
        <v>0.61214363978416619</v>
      </c>
      <c r="ER13" s="134">
        <v>0.52304010562799153</v>
      </c>
      <c r="ES13" s="134">
        <v>0.65833549944300074</v>
      </c>
      <c r="ET13" s="134">
        <v>0.42554968918529407</v>
      </c>
      <c r="EU13" s="134">
        <v>0.59257341042845391</v>
      </c>
      <c r="EV13" s="135">
        <f>'12var'!H18</f>
        <v>0.19033722204027229</v>
      </c>
      <c r="EW13" s="135">
        <f>'12var'!I18</f>
        <v>-0.24189471894832218</v>
      </c>
      <c r="EX13" s="135">
        <f>'12var'!J18</f>
        <v>-0.24125817012102643</v>
      </c>
      <c r="EY13" s="135">
        <f>'12var'!K18</f>
        <v>0.73411256205358788</v>
      </c>
      <c r="EZ13" s="135">
        <f>'12var'!L18</f>
        <v>0.6786441959580205</v>
      </c>
      <c r="FA13" s="135">
        <f>'12var'!M18</f>
        <v>0.340329357735279</v>
      </c>
      <c r="FB13" s="135">
        <f>'12var'!N18</f>
        <v>6.6471023905561769E-2</v>
      </c>
      <c r="FC13" s="135">
        <f>'12var'!O18</f>
        <v>0.35799812535006437</v>
      </c>
      <c r="FD13" s="135">
        <f>'12var'!P18</f>
        <v>0.61166329134200259</v>
      </c>
      <c r="FE13" s="135">
        <f>'12var'!Q18</f>
        <v>0.7808325804274967</v>
      </c>
      <c r="FF13" s="135">
        <f>'12var'!R18</f>
        <v>0.65902386711084637</v>
      </c>
      <c r="FG13" s="135">
        <f>'12var'!S18</f>
        <v>0.92354352882159918</v>
      </c>
      <c r="FH13" s="135">
        <f>'12var'!T18</f>
        <v>-0.30370517928286556</v>
      </c>
      <c r="FI13" s="135">
        <f>'12var'!U18</f>
        <v>0.55249499113373224</v>
      </c>
      <c r="FJ13" s="135">
        <f>'12var'!V18</f>
        <v>0.17714802733947321</v>
      </c>
      <c r="FK13" s="135">
        <f>'12var'!W18</f>
        <v>0.55878193942055709</v>
      </c>
      <c r="FL13" s="135">
        <f>'12var'!X18</f>
        <v>0.65636628343636305</v>
      </c>
      <c r="FM13" s="135">
        <f>'12var'!Y18</f>
        <v>0.50694370158613011</v>
      </c>
      <c r="FN13" s="135">
        <f>'12var'!Z18</f>
        <v>-0.24388940643365736</v>
      </c>
      <c r="FO13" s="135">
        <f>'12var'!AA18</f>
        <v>0.11716456805497999</v>
      </c>
      <c r="FP13" s="135">
        <f>'12var'!AB18</f>
        <v>0.54931028909208446</v>
      </c>
      <c r="FQ13" s="135">
        <f>'12var'!AC18</f>
        <v>0.95245914101102025</v>
      </c>
      <c r="FR13" s="135">
        <f>'12var'!AD18</f>
        <v>0.78780107354223228</v>
      </c>
      <c r="FS13" s="135">
        <f>'12var'!AE18</f>
        <v>0.55977217333592966</v>
      </c>
      <c r="FT13" s="135">
        <f>'12var'!AF18</f>
        <v>-2.5089862831910188E-2</v>
      </c>
      <c r="FU13" s="135">
        <f>'12var'!AG18</f>
        <v>-0.17425122495456835</v>
      </c>
      <c r="FV13" s="135">
        <f>'12var'!AH18</f>
        <v>0.49097309833023867</v>
      </c>
      <c r="FW13" s="135">
        <f>'12var'!AI18</f>
        <v>0.39842710104091084</v>
      </c>
      <c r="FX13" s="135">
        <f>'12var'!AJ18</f>
        <v>0.82202660562245089</v>
      </c>
      <c r="FY13" s="135">
        <f>'12var'!AK18</f>
        <v>0.46683058072631539</v>
      </c>
      <c r="FZ13" s="135">
        <f>'12var'!AL18</f>
        <v>-0.15594131744887005</v>
      </c>
      <c r="GA13" s="135">
        <f>'12var'!AM18</f>
        <v>-9.2962315801736722E-2</v>
      </c>
      <c r="GB13" s="135">
        <f>'12var'!AN18</f>
        <v>0.62072104598990274</v>
      </c>
    </row>
    <row r="14" spans="1:184" x14ac:dyDescent="0.2">
      <c r="A14" s="16" t="s">
        <v>155</v>
      </c>
      <c r="B14" s="9" t="s">
        <v>360</v>
      </c>
      <c r="C14" s="134">
        <v>0.47021112808204213</v>
      </c>
      <c r="D14" s="134">
        <v>0.46308452279040507</v>
      </c>
      <c r="E14" s="134">
        <v>4.4266784717376142</v>
      </c>
      <c r="F14" s="134">
        <v>0.66622196864037886</v>
      </c>
      <c r="G14" s="134">
        <v>-0.1837533591610786</v>
      </c>
      <c r="H14" s="134">
        <v>0.47567681150754682</v>
      </c>
      <c r="I14" s="134">
        <v>1.0091662674514099</v>
      </c>
      <c r="J14" s="134">
        <v>0.88909350748483917</v>
      </c>
      <c r="K14" s="134">
        <v>0.69455692149543746</v>
      </c>
      <c r="L14" s="134">
        <v>0.47768177807655171</v>
      </c>
      <c r="M14" s="134">
        <v>0.37975602004031489</v>
      </c>
      <c r="N14" s="134">
        <v>0.7406583255378858</v>
      </c>
      <c r="O14" s="134">
        <v>0.68347726046793922</v>
      </c>
      <c r="P14" s="134">
        <v>0.35690984649308782</v>
      </c>
      <c r="Q14" s="134">
        <v>0.50044644293710694</v>
      </c>
      <c r="R14" s="134">
        <v>0.15347562673507109</v>
      </c>
      <c r="S14" s="134">
        <v>6.1982368056260007E-2</v>
      </c>
      <c r="T14" s="134">
        <v>0.32242425529745633</v>
      </c>
      <c r="U14" s="134">
        <v>0.46968354376495242</v>
      </c>
      <c r="V14" s="134">
        <v>0.40034031903845829</v>
      </c>
      <c r="W14" s="134">
        <v>0.15469619606841967</v>
      </c>
      <c r="X14" s="134">
        <v>0.53748066817618645</v>
      </c>
      <c r="Y14" s="134">
        <v>0.22549760647148676</v>
      </c>
      <c r="Z14" s="134">
        <v>0.2858486625294242</v>
      </c>
      <c r="AA14" s="134">
        <v>0.15984756730569583</v>
      </c>
      <c r="AB14" s="134">
        <v>-0.36211846865650882</v>
      </c>
      <c r="AC14" s="134">
        <v>0.46423944056433664</v>
      </c>
      <c r="AD14" s="134">
        <v>0.79146860395656926</v>
      </c>
      <c r="AE14" s="134">
        <v>1.0299855178043238</v>
      </c>
      <c r="AF14" s="134">
        <v>0.85526349378420463</v>
      </c>
      <c r="AG14" s="134">
        <v>0.48772012195121944</v>
      </c>
      <c r="AH14" s="134">
        <v>0.19142443276726065</v>
      </c>
      <c r="AI14" s="134">
        <v>0.38143271456649919</v>
      </c>
      <c r="AJ14" s="134">
        <v>0.48802086257720384</v>
      </c>
      <c r="AK14" s="134">
        <v>-0.13685519787902389</v>
      </c>
      <c r="AL14" s="134">
        <v>0.11453718528423379</v>
      </c>
      <c r="AM14" s="134">
        <v>0.28063336949369566</v>
      </c>
      <c r="AN14" s="134">
        <v>0.92681905373696305</v>
      </c>
      <c r="AO14" s="134">
        <v>0.96933607557181878</v>
      </c>
      <c r="AP14" s="134">
        <v>2.1711157667155061</v>
      </c>
      <c r="AQ14" s="134">
        <v>1.0904004864207539</v>
      </c>
      <c r="AR14" s="134">
        <v>1.4331209640745788</v>
      </c>
      <c r="AS14" s="134">
        <v>0.56047726001778486</v>
      </c>
      <c r="AT14" s="134">
        <v>0.77285845247796092</v>
      </c>
      <c r="AU14" s="134">
        <v>0.63845456913231147</v>
      </c>
      <c r="AV14" s="134">
        <v>0.11356308433015466</v>
      </c>
      <c r="AW14" s="134">
        <v>0.18027988414708435</v>
      </c>
      <c r="AX14" s="134">
        <v>0.10198440054177757</v>
      </c>
      <c r="AY14" s="134">
        <v>-0.12120493757890309</v>
      </c>
      <c r="AZ14" s="134">
        <v>-6.5374867309842141E-2</v>
      </c>
      <c r="BA14" s="134">
        <v>-0.2738721195647027</v>
      </c>
      <c r="BB14" s="134">
        <v>4.3688912594172923E-2</v>
      </c>
      <c r="BC14" s="134">
        <v>0.34209063559524372</v>
      </c>
      <c r="BD14" s="134">
        <v>0.88069366982043584</v>
      </c>
      <c r="BE14" s="134">
        <v>0.86505307307938528</v>
      </c>
      <c r="BF14" s="134">
        <v>1.2288772719041581</v>
      </c>
      <c r="BG14" s="134">
        <v>0.63867092917675539</v>
      </c>
      <c r="BH14" s="134">
        <v>0.74007971998943367</v>
      </c>
      <c r="BI14" s="134">
        <v>0.77151893490009982</v>
      </c>
      <c r="BJ14" s="134">
        <v>0.39748230288425329</v>
      </c>
      <c r="BK14" s="134">
        <v>0.40058625910854551</v>
      </c>
      <c r="BL14" s="134">
        <v>0.85002999439977966</v>
      </c>
      <c r="BM14" s="134">
        <v>0.75625619670830846</v>
      </c>
      <c r="BN14" s="134">
        <v>0.68568136244245503</v>
      </c>
      <c r="BO14" s="134">
        <v>0.38363851201852922</v>
      </c>
      <c r="BP14" s="134">
        <v>0.89925497503026641</v>
      </c>
      <c r="BQ14" s="134">
        <v>0.33123763729788341</v>
      </c>
      <c r="BR14" s="134">
        <v>0.15833076566827034</v>
      </c>
      <c r="BS14" s="134">
        <v>0.66764528230210396</v>
      </c>
      <c r="BT14" s="134">
        <v>0.29529196767653698</v>
      </c>
      <c r="BU14" s="134">
        <v>0.4377382450520535</v>
      </c>
      <c r="BV14" s="134">
        <v>0.19548764518332953</v>
      </c>
      <c r="BW14" s="134">
        <v>0.1934592341508341</v>
      </c>
      <c r="BX14" s="134">
        <v>-1.8715873181563741E-2</v>
      </c>
      <c r="BY14" s="134">
        <v>0.12157276615199979</v>
      </c>
      <c r="BZ14" s="134">
        <v>-0.33714734834325366</v>
      </c>
      <c r="CA14" s="134">
        <v>1.0861960609898779E-2</v>
      </c>
      <c r="CB14" s="134">
        <v>0.74263888080408247</v>
      </c>
      <c r="CC14" s="134">
        <v>-7.6112547823139115E-2</v>
      </c>
      <c r="CD14" s="134">
        <v>-0.24906667834413501</v>
      </c>
      <c r="CE14" s="134">
        <v>-0.48209350628992437</v>
      </c>
      <c r="CF14" s="134">
        <v>-6.9856286125742226E-2</v>
      </c>
      <c r="CG14" s="134">
        <v>-0.55710128032877604</v>
      </c>
      <c r="CH14" s="134">
        <v>-0.18338201921442787</v>
      </c>
      <c r="CI14" s="134">
        <v>-0.45663536305170077</v>
      </c>
      <c r="CJ14" s="134">
        <v>-6.2436166350691727E-2</v>
      </c>
      <c r="CK14" s="134">
        <v>-0.33748245738205479</v>
      </c>
      <c r="CL14" s="134">
        <v>-0.20891821466741317</v>
      </c>
      <c r="CM14" s="134">
        <v>-5.9585021485573993E-2</v>
      </c>
      <c r="CN14" s="134">
        <v>0.35340120795563268</v>
      </c>
      <c r="CO14" s="134">
        <v>-0.47287870675453048</v>
      </c>
      <c r="CP14" s="134">
        <v>-0.18377006597745327</v>
      </c>
      <c r="CQ14" s="134">
        <v>-3.1486511900035846E-3</v>
      </c>
      <c r="CR14" s="134">
        <v>-0.17273191016885237</v>
      </c>
      <c r="CS14" s="134">
        <v>-0.26494175952523746</v>
      </c>
      <c r="CT14" s="134">
        <v>-0.14307574298803394</v>
      </c>
      <c r="CU14" s="134">
        <v>0.18558863817361293</v>
      </c>
      <c r="CV14" s="134">
        <v>0.19242429727427598</v>
      </c>
      <c r="CW14" s="134">
        <v>6.7193940555271656E-2</v>
      </c>
      <c r="CX14" s="134">
        <v>-0.17050796462065365</v>
      </c>
      <c r="CY14" s="134">
        <v>1.6014911763128289E-2</v>
      </c>
      <c r="CZ14" s="134">
        <v>0.15514448681524048</v>
      </c>
      <c r="DA14" s="134">
        <v>-0.11490833197809944</v>
      </c>
      <c r="DB14" s="134">
        <v>-0.13013064625182669</v>
      </c>
      <c r="DC14" s="134">
        <v>-6.411747923319179E-2</v>
      </c>
      <c r="DD14" s="134">
        <v>0.12010773935025225</v>
      </c>
      <c r="DE14" s="134">
        <v>0.20420444187545858</v>
      </c>
      <c r="DF14" s="134">
        <v>-0.10748656169328254</v>
      </c>
      <c r="DG14" s="134">
        <v>3.8896399689570239E-2</v>
      </c>
      <c r="DH14" s="134">
        <v>0.18174599237932046</v>
      </c>
      <c r="DI14" s="134">
        <v>1.5534339946283893E-2</v>
      </c>
      <c r="DJ14" s="134">
        <v>-0.26732854276938423</v>
      </c>
      <c r="DK14" s="134">
        <v>-1.1120433810783685</v>
      </c>
      <c r="DL14" s="134">
        <v>-1.3658743902157078</v>
      </c>
      <c r="DM14" s="134">
        <v>-0.41875984414177925</v>
      </c>
      <c r="DN14" s="134">
        <v>8.0791109526356431E-2</v>
      </c>
      <c r="DO14" s="134">
        <v>-0.77347749506105257</v>
      </c>
      <c r="DP14" s="134">
        <v>-0.39547697388244069</v>
      </c>
      <c r="DQ14" s="134">
        <v>-0.17271834273487646</v>
      </c>
      <c r="DR14" s="134">
        <v>-0.155069615069615</v>
      </c>
      <c r="DS14" s="134">
        <v>-0.3687473763026427</v>
      </c>
      <c r="DT14" s="134">
        <v>0.20682771554064067</v>
      </c>
      <c r="DU14" s="134">
        <v>0.48864044236537113</v>
      </c>
      <c r="DV14" s="134">
        <v>0.13222185271403758</v>
      </c>
      <c r="DW14" s="134">
        <v>0.28019132432499205</v>
      </c>
      <c r="DX14" s="134">
        <v>8.4424320348139986E-2</v>
      </c>
      <c r="DY14" s="134">
        <v>0.35731873957737015</v>
      </c>
      <c r="DZ14" s="134">
        <v>0.27351149712571859</v>
      </c>
      <c r="EA14" s="134">
        <v>0.31914684701609375</v>
      </c>
      <c r="EB14" s="134">
        <v>0.41639368754080242</v>
      </c>
      <c r="EC14" s="134">
        <v>-4.3356227163718078E-2</v>
      </c>
      <c r="ED14" s="134">
        <v>-0.21857083704530905</v>
      </c>
      <c r="EE14" s="134">
        <v>-0.40751875251711633</v>
      </c>
      <c r="EF14" s="134">
        <v>-1.0783917056517826E-3</v>
      </c>
      <c r="EG14" s="134">
        <v>4.5573339430662045E-2</v>
      </c>
      <c r="EH14" s="134">
        <v>-0.12990393102477832</v>
      </c>
      <c r="EI14" s="134">
        <v>-0.1626647209236253</v>
      </c>
      <c r="EJ14" s="134">
        <v>0.21595332005571397</v>
      </c>
      <c r="EK14" s="134">
        <v>0.14009560229445508</v>
      </c>
      <c r="EL14" s="134">
        <v>-7.4082297256318666E-2</v>
      </c>
      <c r="EM14" s="134">
        <v>-0.52737408397504948</v>
      </c>
      <c r="EN14" s="134">
        <v>-0.46662277628032356</v>
      </c>
      <c r="EO14" s="134">
        <v>4.4814381521132825E-2</v>
      </c>
      <c r="EP14" s="134">
        <v>-0.15709772736556868</v>
      </c>
      <c r="EQ14" s="134">
        <v>-2.9829934295900699E-2</v>
      </c>
      <c r="ER14" s="134">
        <v>-0.12766521757018071</v>
      </c>
      <c r="ES14" s="134">
        <v>-0.23610319695212853</v>
      </c>
      <c r="ET14" s="134">
        <v>-0.22297923788876842</v>
      </c>
      <c r="EU14" s="134">
        <v>-0.60221069578608444</v>
      </c>
      <c r="EV14" s="135">
        <f>'12var'!H19</f>
        <v>-0.13373310987744846</v>
      </c>
      <c r="EW14" s="135">
        <f>'12var'!I19</f>
        <v>-0.12834592304300318</v>
      </c>
      <c r="EX14" s="135">
        <f>'12var'!J19</f>
        <v>-0.55928492934122487</v>
      </c>
      <c r="EY14" s="135">
        <f>'12var'!K19</f>
        <v>-0.45860198966307847</v>
      </c>
      <c r="EZ14" s="135">
        <f>'12var'!L19</f>
        <v>-0.23703272313010679</v>
      </c>
      <c r="FA14" s="135">
        <f>'12var'!M19</f>
        <v>-2.5902638392063086</v>
      </c>
      <c r="FB14" s="135">
        <f>'12var'!N19</f>
        <v>-0.15671228148539179</v>
      </c>
      <c r="FC14" s="135">
        <f>'12var'!O19</f>
        <v>0.22970804186877714</v>
      </c>
      <c r="FD14" s="135">
        <f>'12var'!P19</f>
        <v>-0.15755792424071932</v>
      </c>
      <c r="FE14" s="135">
        <f>'12var'!Q19</f>
        <v>0.22943909827113682</v>
      </c>
      <c r="FF14" s="135">
        <f>'12var'!R19</f>
        <v>0.27547475750243017</v>
      </c>
      <c r="FG14" s="135">
        <f>'12var'!S19</f>
        <v>0.17811473453760679</v>
      </c>
      <c r="FH14" s="135">
        <f>'12var'!T19</f>
        <v>0.85328636733671515</v>
      </c>
      <c r="FI14" s="135">
        <f>'12var'!U19</f>
        <v>0.36491905601887137</v>
      </c>
      <c r="FJ14" s="135">
        <f>'12var'!V19</f>
        <v>0.2663177333458886</v>
      </c>
      <c r="FK14" s="135">
        <f>'12var'!W19</f>
        <v>8.8475790047602074E-2</v>
      </c>
      <c r="FL14" s="135">
        <f>'12var'!X19</f>
        <v>0.21179234650347065</v>
      </c>
      <c r="FM14" s="135">
        <f>'12var'!Y19</f>
        <v>-7.3895335344627541E-2</v>
      </c>
      <c r="FN14" s="135">
        <f>'12var'!Z19</f>
        <v>-6.5928783068783067E-2</v>
      </c>
      <c r="FO14" s="135">
        <f>'12var'!AA19</f>
        <v>0.48266163119590649</v>
      </c>
      <c r="FP14" s="135">
        <f>'12var'!AB19</f>
        <v>0.26543280459065588</v>
      </c>
      <c r="FQ14" s="135">
        <f>'12var'!AC19</f>
        <v>0.58476240838471549</v>
      </c>
      <c r="FR14" s="135">
        <f>'12var'!AD19</f>
        <v>5.7245204407503809E-2</v>
      </c>
      <c r="FS14" s="135">
        <f>'12var'!AE19</f>
        <v>0.51182729899711055</v>
      </c>
      <c r="FT14" s="135">
        <f>'12var'!AF19</f>
        <v>0.48165850660223397</v>
      </c>
      <c r="FU14" s="135">
        <f>'12var'!AG19</f>
        <v>0.61623554989924678</v>
      </c>
      <c r="FV14" s="135">
        <f>'12var'!AH19</f>
        <v>0.43848708643704498</v>
      </c>
      <c r="FW14" s="135">
        <f>'12var'!AI19</f>
        <v>0.17737974926442365</v>
      </c>
      <c r="FX14" s="135">
        <f>'12var'!AJ19</f>
        <v>0.56580627879567114</v>
      </c>
      <c r="FY14" s="135">
        <f>'12var'!AK19</f>
        <v>9.8744702256089723E-2</v>
      </c>
      <c r="FZ14" s="135">
        <f>'12var'!AL19</f>
        <v>0.22524043158516274</v>
      </c>
      <c r="GA14" s="135">
        <f>'12var'!AM19</f>
        <v>3.975070973271197E-2</v>
      </c>
      <c r="GB14" s="135">
        <f>'12var'!AN19</f>
        <v>0.16372141952381983</v>
      </c>
    </row>
    <row r="15" spans="1:184" x14ac:dyDescent="0.2">
      <c r="A15" s="16" t="s">
        <v>128</v>
      </c>
      <c r="B15" s="9" t="s">
        <v>322</v>
      </c>
      <c r="C15" s="134">
        <v>8.1665401818694638E-2</v>
      </c>
      <c r="D15" s="134">
        <v>-7.6965452784797703E-2</v>
      </c>
      <c r="E15" s="134">
        <v>4.9112704633446566E-3</v>
      </c>
      <c r="F15" s="134">
        <v>0.1854185819322331</v>
      </c>
      <c r="G15" s="134">
        <v>0.4464110959150126</v>
      </c>
      <c r="H15" s="134">
        <v>0.63876127894309076</v>
      </c>
      <c r="I15" s="134">
        <v>0.41174249838330945</v>
      </c>
      <c r="J15" s="134">
        <v>-0.12810435250347396</v>
      </c>
      <c r="K15" s="134">
        <v>1.209017993079585</v>
      </c>
      <c r="L15" s="134">
        <v>3.4319154049507306E-2</v>
      </c>
      <c r="M15" s="134">
        <v>0.10060133034041066</v>
      </c>
      <c r="N15" s="134">
        <v>0.10535526487630854</v>
      </c>
      <c r="O15" s="134">
        <v>0.34589747525667813</v>
      </c>
      <c r="P15" s="134">
        <v>0.17385348568530212</v>
      </c>
      <c r="Q15" s="134">
        <v>0.1611984536990704</v>
      </c>
      <c r="R15" s="134">
        <v>0.14378275913098021</v>
      </c>
      <c r="S15" s="134">
        <v>0.17292928972048396</v>
      </c>
      <c r="T15" s="134">
        <v>0.41378501079163466</v>
      </c>
      <c r="U15" s="134">
        <v>0.68263606522471998</v>
      </c>
      <c r="V15" s="134">
        <v>0.17094185453721539</v>
      </c>
      <c r="W15" s="134">
        <v>0.56456209558406178</v>
      </c>
      <c r="X15" s="134">
        <v>0.45591986461988199</v>
      </c>
      <c r="Y15" s="134">
        <v>0.55837690821084718</v>
      </c>
      <c r="Z15" s="134">
        <v>0.86792158572816314</v>
      </c>
      <c r="AA15" s="134">
        <v>0.64350999298300637</v>
      </c>
      <c r="AB15" s="134">
        <v>0.38002099110818088</v>
      </c>
      <c r="AC15" s="134">
        <v>0.47138466906149529</v>
      </c>
      <c r="AD15" s="134">
        <v>0.31870444736616466</v>
      </c>
      <c r="AE15" s="134">
        <v>0.32222269248151042</v>
      </c>
      <c r="AF15" s="134">
        <v>0.33556237248248488</v>
      </c>
      <c r="AG15" s="134">
        <v>1.1668681443458766</v>
      </c>
      <c r="AH15" s="134">
        <v>0.31885692421571327</v>
      </c>
      <c r="AI15" s="134">
        <v>0.42225899564336566</v>
      </c>
      <c r="AJ15" s="134">
        <v>0.45913831889399587</v>
      </c>
      <c r="AK15" s="134">
        <v>0.23013411564467082</v>
      </c>
      <c r="AL15" s="134">
        <v>0.66726494066183917</v>
      </c>
      <c r="AM15" s="134">
        <v>0.56799223261650178</v>
      </c>
      <c r="AN15" s="134">
        <v>0.4559690814543006</v>
      </c>
      <c r="AO15" s="134">
        <v>0.57289872581885748</v>
      </c>
      <c r="AP15" s="134">
        <v>1.1104446287877683</v>
      </c>
      <c r="AQ15" s="134">
        <v>1.0729630415679958</v>
      </c>
      <c r="AR15" s="134">
        <v>0.9839830243953801</v>
      </c>
      <c r="AS15" s="134">
        <v>1.3388782174560441</v>
      </c>
      <c r="AT15" s="134">
        <v>0.78627418948525585</v>
      </c>
      <c r="AU15" s="134">
        <v>0.48660985501912918</v>
      </c>
      <c r="AV15" s="134">
        <v>0.54356373944223402</v>
      </c>
      <c r="AW15" s="134">
        <v>0.64966992693303749</v>
      </c>
      <c r="AX15" s="134">
        <v>0.58496379498864515</v>
      </c>
      <c r="AY15" s="134">
        <v>0.61282965473900719</v>
      </c>
      <c r="AZ15" s="134">
        <v>0.32668520185503824</v>
      </c>
      <c r="BA15" s="134">
        <v>0.39040085152813447</v>
      </c>
      <c r="BB15" s="134">
        <v>0.39917572846987975</v>
      </c>
      <c r="BC15" s="134">
        <v>0.5245223757232258</v>
      </c>
      <c r="BD15" s="134">
        <v>0.62699080227753146</v>
      </c>
      <c r="BE15" s="134">
        <v>1.5678225923299247</v>
      </c>
      <c r="BF15" s="134">
        <v>0.60331488979197179</v>
      </c>
      <c r="BG15" s="134">
        <v>0.29769970919158273</v>
      </c>
      <c r="BH15" s="134">
        <v>0.29170046124695198</v>
      </c>
      <c r="BI15" s="134">
        <v>0.34726150889577406</v>
      </c>
      <c r="BJ15" s="134">
        <v>0.50830947571458962</v>
      </c>
      <c r="BK15" s="134">
        <v>0.70877920364778702</v>
      </c>
      <c r="BL15" s="134">
        <v>0.2506747748400156</v>
      </c>
      <c r="BM15" s="134">
        <v>0.54959825447443511</v>
      </c>
      <c r="BN15" s="134">
        <v>0.45472782907246617</v>
      </c>
      <c r="BO15" s="134">
        <v>0.63865794780908125</v>
      </c>
      <c r="BP15" s="134">
        <v>0.5128967605369632</v>
      </c>
      <c r="BQ15" s="134">
        <v>1.6173891427498959</v>
      </c>
      <c r="BR15" s="134">
        <v>0.46345529965798876</v>
      </c>
      <c r="BS15" s="134">
        <v>0.41062466770974149</v>
      </c>
      <c r="BT15" s="134">
        <v>0.33336938607334138</v>
      </c>
      <c r="BU15" s="134">
        <v>0.51413130776666749</v>
      </c>
      <c r="BV15" s="134">
        <v>0.59650414847078603</v>
      </c>
      <c r="BW15" s="134">
        <v>0.49618068679768346</v>
      </c>
      <c r="BX15" s="134">
        <v>0.51789564666007437</v>
      </c>
      <c r="BY15" s="134">
        <v>0.68671948301524233</v>
      </c>
      <c r="BZ15" s="134">
        <v>0.62554189746122812</v>
      </c>
      <c r="CA15" s="134">
        <v>0.24594295122484214</v>
      </c>
      <c r="CB15" s="134">
        <v>0.7425054126024998</v>
      </c>
      <c r="CC15" s="134">
        <v>1.2153985516797277</v>
      </c>
      <c r="CD15" s="134">
        <v>0.2710573463982458</v>
      </c>
      <c r="CE15" s="134">
        <v>0.32136330812776659</v>
      </c>
      <c r="CF15" s="134">
        <v>0.33714609252663735</v>
      </c>
      <c r="CG15" s="134">
        <v>0.15727582491733119</v>
      </c>
      <c r="CH15" s="134">
        <v>0.30140700260812375</v>
      </c>
      <c r="CI15" s="134">
        <v>0.34275544101701849</v>
      </c>
      <c r="CJ15" s="134">
        <v>0.30065834129831875</v>
      </c>
      <c r="CK15" s="134">
        <v>0.46599812781571204</v>
      </c>
      <c r="CL15" s="134">
        <v>0.23577184376475296</v>
      </c>
      <c r="CM15" s="134">
        <v>0.30276732944323642</v>
      </c>
      <c r="CN15" s="134">
        <v>0.52212508503161459</v>
      </c>
      <c r="CO15" s="134">
        <v>1.1543553570421787</v>
      </c>
      <c r="CP15" s="134">
        <v>0.36067939997325221</v>
      </c>
      <c r="CQ15" s="134">
        <v>0.29831911915648041</v>
      </c>
      <c r="CR15" s="134">
        <v>0.34044934249386011</v>
      </c>
      <c r="CS15" s="134">
        <v>0.3338209578494063</v>
      </c>
      <c r="CT15" s="134">
        <v>0.20536843739809615</v>
      </c>
      <c r="CU15" s="134">
        <v>0.53826443200665908</v>
      </c>
      <c r="CV15" s="134">
        <v>0.27005028042198326</v>
      </c>
      <c r="CW15" s="134">
        <v>0.38651269520348314</v>
      </c>
      <c r="CX15" s="134">
        <v>0.4638264843011819</v>
      </c>
      <c r="CY15" s="134">
        <v>0.59582867224861913</v>
      </c>
      <c r="CZ15" s="134">
        <v>0.54037129096442682</v>
      </c>
      <c r="DA15" s="134">
        <v>1.2188673842234612</v>
      </c>
      <c r="DB15" s="134">
        <v>0.4007033838599815</v>
      </c>
      <c r="DC15" s="134">
        <v>0.45214740698551459</v>
      </c>
      <c r="DD15" s="134">
        <v>0.71413659122771933</v>
      </c>
      <c r="DE15" s="134">
        <v>0.65271996694174128</v>
      </c>
      <c r="DF15" s="134">
        <v>0.56555439985925871</v>
      </c>
      <c r="DG15" s="134">
        <v>0.46620670292817307</v>
      </c>
      <c r="DH15" s="134">
        <v>0.58456516651166224</v>
      </c>
      <c r="DI15" s="134">
        <v>0.49663861032068346</v>
      </c>
      <c r="DJ15" s="134">
        <v>0.43955150745288635</v>
      </c>
      <c r="DK15" s="134">
        <v>0.50902336732253761</v>
      </c>
      <c r="DL15" s="134">
        <v>0.66752368718842681</v>
      </c>
      <c r="DM15" s="134">
        <v>1.6112463792003568</v>
      </c>
      <c r="DN15" s="134">
        <v>0.18558437949325188</v>
      </c>
      <c r="DO15" s="134">
        <v>0.5639091906133018</v>
      </c>
      <c r="DP15" s="134">
        <v>0.50420105053432318</v>
      </c>
      <c r="DQ15" s="134">
        <v>0.41240279433287563</v>
      </c>
      <c r="DR15" s="134">
        <v>0.26327756615001335</v>
      </c>
      <c r="DS15" s="134">
        <v>0.40891924004825086</v>
      </c>
      <c r="DT15" s="134">
        <v>0.38099175567192323</v>
      </c>
      <c r="DU15" s="134">
        <v>0.18461552786822222</v>
      </c>
      <c r="DV15" s="134">
        <v>0.5487193548969026</v>
      </c>
      <c r="DW15" s="134">
        <v>0.83693250741643777</v>
      </c>
      <c r="DX15" s="134">
        <v>0.6070998421845486</v>
      </c>
      <c r="DY15" s="134">
        <v>1.3470138857709015</v>
      </c>
      <c r="DZ15" s="134">
        <v>0.60184018786720683</v>
      </c>
      <c r="EA15" s="134">
        <v>0.44615101196034268</v>
      </c>
      <c r="EB15" s="134">
        <v>0.65244189508661388</v>
      </c>
      <c r="EC15" s="134">
        <v>0.55822143005673841</v>
      </c>
      <c r="ED15" s="134">
        <v>0.39205874020209663</v>
      </c>
      <c r="EE15" s="134">
        <v>0.29123519822025506</v>
      </c>
      <c r="EF15" s="134">
        <v>0.48107172839723589</v>
      </c>
      <c r="EG15" s="134">
        <v>0.63726688131205644</v>
      </c>
      <c r="EH15" s="134">
        <v>0.62422640578032274</v>
      </c>
      <c r="EI15" s="134">
        <v>0.94363590865332247</v>
      </c>
      <c r="EJ15" s="134">
        <v>0.92321925949840822</v>
      </c>
      <c r="EK15" s="134">
        <v>1.7865213362422869</v>
      </c>
      <c r="EL15" s="134">
        <v>1.1349767216266688</v>
      </c>
      <c r="EM15" s="134">
        <v>0.4465418004243582</v>
      </c>
      <c r="EN15" s="134">
        <v>0.53564050960815202</v>
      </c>
      <c r="EO15" s="134">
        <v>0.64984668558792269</v>
      </c>
      <c r="EP15" s="134">
        <v>0.52942807805813352</v>
      </c>
      <c r="EQ15" s="134">
        <v>0.45792452233056097</v>
      </c>
      <c r="ER15" s="134">
        <v>0.75403256776567318</v>
      </c>
      <c r="ES15" s="134">
        <v>0.71985512317828371</v>
      </c>
      <c r="ET15" s="134">
        <v>0.72435837885764964</v>
      </c>
      <c r="EU15" s="134">
        <v>0.65996911871314679</v>
      </c>
      <c r="EV15" s="135">
        <f>'12var'!H20</f>
        <v>1.0479645634494581</v>
      </c>
      <c r="EW15" s="135">
        <f>'12var'!I20</f>
        <v>1.251912766240092</v>
      </c>
      <c r="EX15" s="135">
        <f>'12var'!J20</f>
        <v>0.52323804893478676</v>
      </c>
      <c r="EY15" s="135">
        <f>'12var'!K20</f>
        <v>0.76416123683411563</v>
      </c>
      <c r="EZ15" s="135">
        <f>'12var'!L20</f>
        <v>0.2129990028398655</v>
      </c>
      <c r="FA15" s="135">
        <f>'12var'!M20</f>
        <v>0.52107542201175983</v>
      </c>
      <c r="FB15" s="135">
        <f>'12var'!N20</f>
        <v>0.79021308878457142</v>
      </c>
      <c r="FC15" s="135">
        <f>'12var'!O20</f>
        <v>0.48738736390257476</v>
      </c>
      <c r="FD15" s="135">
        <f>'12var'!P20</f>
        <v>0.50893498247736269</v>
      </c>
      <c r="FE15" s="135">
        <f>'12var'!Q20</f>
        <v>0.50994003185174441</v>
      </c>
      <c r="FF15" s="135">
        <f>'12var'!R20</f>
        <v>0.82235684293799116</v>
      </c>
      <c r="FG15" s="135">
        <f>'12var'!S20</f>
        <v>0.97754999436235301</v>
      </c>
      <c r="FH15" s="135">
        <f>'12var'!T20</f>
        <v>0.92010261974708663</v>
      </c>
      <c r="FI15" s="135">
        <f>'12var'!U20</f>
        <v>1.2986732248379924</v>
      </c>
      <c r="FJ15" s="135">
        <f>'12var'!V20</f>
        <v>0.25614709613859038</v>
      </c>
      <c r="FK15" s="135">
        <f>'12var'!W20</f>
        <v>0.54034731250376689</v>
      </c>
      <c r="FL15" s="135">
        <f>'12var'!X20</f>
        <v>0.55735298422857804</v>
      </c>
      <c r="FM15" s="135">
        <f>'12var'!Y20</f>
        <v>0.63814029840484054</v>
      </c>
      <c r="FN15" s="135">
        <f>'12var'!Z20</f>
        <v>0.63701073507122963</v>
      </c>
      <c r="FO15" s="135">
        <f>'12var'!AA20</f>
        <v>0.60006482600529987</v>
      </c>
      <c r="FP15" s="135">
        <f>'12var'!AB20</f>
        <v>0.62898323387486588</v>
      </c>
      <c r="FQ15" s="135">
        <f>'12var'!AC20</f>
        <v>0.51945671480205491</v>
      </c>
      <c r="FR15" s="135">
        <f>'12var'!AD20</f>
        <v>0.64498860340994979</v>
      </c>
      <c r="FS15" s="135">
        <f>'12var'!AE20</f>
        <v>1.1596490254150125</v>
      </c>
      <c r="FT15" s="135">
        <f>'12var'!AF20</f>
        <v>0.46838196151707512</v>
      </c>
      <c r="FU15" s="135">
        <f>'12var'!AG20</f>
        <v>1.2419545824340967</v>
      </c>
      <c r="FV15" s="135">
        <f>'12var'!AH20</f>
        <v>1.0875251141552507</v>
      </c>
      <c r="FW15" s="135">
        <f>'12var'!AI20</f>
        <v>0.44243091349350894</v>
      </c>
      <c r="FX15" s="135">
        <f>'12var'!AJ20</f>
        <v>0.29544641175097774</v>
      </c>
      <c r="FY15" s="135">
        <f>'12var'!AK20</f>
        <v>1.0953000022524801</v>
      </c>
      <c r="FZ15" s="135">
        <f>'12var'!AL20</f>
        <v>-5.1573704845051097E-2</v>
      </c>
      <c r="GA15" s="135">
        <f>'12var'!AM20</f>
        <v>0.58644939581689259</v>
      </c>
      <c r="GB15" s="135">
        <f>'12var'!AN20</f>
        <v>0.77332019701685706</v>
      </c>
    </row>
    <row r="16" spans="1:184" ht="12.95" x14ac:dyDescent="0.3">
      <c r="A16" s="16" t="s">
        <v>136</v>
      </c>
      <c r="B16" s="9" t="s">
        <v>323</v>
      </c>
      <c r="C16" s="134">
        <v>1.7476044848890471</v>
      </c>
      <c r="D16" s="134">
        <v>0.45625305408260142</v>
      </c>
      <c r="E16" s="134">
        <v>0.4761809910722532</v>
      </c>
      <c r="F16" s="134">
        <v>0.90814787923875007</v>
      </c>
      <c r="G16" s="134">
        <v>0.4358558000908806</v>
      </c>
      <c r="H16" s="134">
        <v>0.58822729602167445</v>
      </c>
      <c r="I16" s="134">
        <v>-0.14043520659675537</v>
      </c>
      <c r="J16" s="134">
        <v>1.0514839551527917</v>
      </c>
      <c r="K16" s="134">
        <v>4.2954012251039328E-2</v>
      </c>
      <c r="L16" s="134">
        <v>0.21944198297890607</v>
      </c>
      <c r="M16" s="134">
        <v>0.4220836071193898</v>
      </c>
      <c r="N16" s="134">
        <v>3.3153398463117663</v>
      </c>
      <c r="O16" s="134">
        <v>1.6587496626440998</v>
      </c>
      <c r="P16" s="134">
        <v>-0.1172041147807255</v>
      </c>
      <c r="Q16" s="134">
        <v>3.1298866085981189E-2</v>
      </c>
      <c r="R16" s="134">
        <v>0.83554025174668123</v>
      </c>
      <c r="S16" s="134">
        <v>1.9659407658813708</v>
      </c>
      <c r="T16" s="134">
        <v>0.73788875874186055</v>
      </c>
      <c r="U16" s="134">
        <v>0.80650875871486083</v>
      </c>
      <c r="V16" s="134">
        <v>0.25254301893518716</v>
      </c>
      <c r="W16" s="134">
        <v>8.3170853926414073E-2</v>
      </c>
      <c r="X16" s="134">
        <v>0.36107431716982896</v>
      </c>
      <c r="Y16" s="134">
        <v>0.96063271439860054</v>
      </c>
      <c r="Z16" s="134">
        <v>3.007011302734643</v>
      </c>
      <c r="AA16" s="134">
        <v>0.76298903015187447</v>
      </c>
      <c r="AB16" s="134">
        <v>0.3833320836288715</v>
      </c>
      <c r="AC16" s="134">
        <v>0.85913444246879911</v>
      </c>
      <c r="AD16" s="134">
        <v>0.52344675454336931</v>
      </c>
      <c r="AE16" s="134">
        <v>0.78172036905606868</v>
      </c>
      <c r="AF16" s="134">
        <v>0.38371721951993382</v>
      </c>
      <c r="AG16" s="134">
        <v>-9.2407545128794469E-2</v>
      </c>
      <c r="AH16" s="134">
        <v>1.313502642016898</v>
      </c>
      <c r="AI16" s="134">
        <v>2.0160235747906188</v>
      </c>
      <c r="AJ16" s="134">
        <v>0.21358881593193355</v>
      </c>
      <c r="AK16" s="134">
        <v>0.94857250883604138</v>
      </c>
      <c r="AL16" s="134">
        <v>2.5661687885636266</v>
      </c>
      <c r="AM16" s="134">
        <v>0.17534393367810605</v>
      </c>
      <c r="AN16" s="134">
        <v>-0.23692010313511036</v>
      </c>
      <c r="AO16" s="134">
        <v>0.53265525519949064</v>
      </c>
      <c r="AP16" s="134">
        <v>2.9737199371846699</v>
      </c>
      <c r="AQ16" s="134">
        <v>2.0315011533446996</v>
      </c>
      <c r="AR16" s="134">
        <v>3.6242756394172067</v>
      </c>
      <c r="AS16" s="134">
        <v>2.0534294062298817</v>
      </c>
      <c r="AT16" s="134">
        <v>1.3754955902262065</v>
      </c>
      <c r="AU16" s="134">
        <v>1.5014083042144462</v>
      </c>
      <c r="AV16" s="134">
        <v>0.91295834734158676</v>
      </c>
      <c r="AW16" s="134">
        <v>-0.55182904564315371</v>
      </c>
      <c r="AX16" s="134">
        <v>1.046118269064245</v>
      </c>
      <c r="AY16" s="134">
        <v>0.81288809752177504</v>
      </c>
      <c r="AZ16" s="134">
        <v>1.3150063377079104</v>
      </c>
      <c r="BA16" s="134">
        <v>0.29914415136952455</v>
      </c>
      <c r="BB16" s="134">
        <v>0.4050444138621293</v>
      </c>
      <c r="BC16" s="134">
        <v>0.45152750346278153</v>
      </c>
      <c r="BD16" s="134">
        <v>0.80193710054159517</v>
      </c>
      <c r="BE16" s="134">
        <v>0.27845355534745303</v>
      </c>
      <c r="BF16" s="134">
        <v>0.379228709882939</v>
      </c>
      <c r="BG16" s="134">
        <v>0.77883165440750268</v>
      </c>
      <c r="BH16" s="134">
        <v>0.5662327657813967</v>
      </c>
      <c r="BI16" s="134">
        <v>0.66619126677863083</v>
      </c>
      <c r="BJ16" s="134">
        <v>1.6707012042630136</v>
      </c>
      <c r="BK16" s="134">
        <v>0.52568804215698151</v>
      </c>
      <c r="BL16" s="134">
        <v>0.48517705109284304</v>
      </c>
      <c r="BM16" s="134">
        <v>0.49860650442210325</v>
      </c>
      <c r="BN16" s="134">
        <v>0.89905655336486345</v>
      </c>
      <c r="BO16" s="134">
        <v>1.2740536268591338</v>
      </c>
      <c r="BP16" s="134">
        <v>0.56022689341256826</v>
      </c>
      <c r="BQ16" s="134">
        <v>0.16809947769782355</v>
      </c>
      <c r="BR16" s="134">
        <v>1.2466319869959173</v>
      </c>
      <c r="BS16" s="134">
        <v>1.4357158270657719</v>
      </c>
      <c r="BT16" s="134">
        <v>0.64880343086967052</v>
      </c>
      <c r="BU16" s="134">
        <v>5.4687667396554805E-2</v>
      </c>
      <c r="BV16" s="134">
        <v>0.66961525458745785</v>
      </c>
      <c r="BW16" s="134">
        <v>0.5242967079548928</v>
      </c>
      <c r="BX16" s="134">
        <v>0.78279682811830253</v>
      </c>
      <c r="BY16" s="134">
        <v>1.0131225529914578</v>
      </c>
      <c r="BZ16" s="134">
        <v>0.59527333123600479</v>
      </c>
      <c r="CA16" s="134">
        <v>0.3271681748809101</v>
      </c>
      <c r="CB16" s="134">
        <v>0.6152613819671271</v>
      </c>
      <c r="CC16" s="134">
        <v>0.45968811769748591</v>
      </c>
      <c r="CD16" s="134">
        <v>0.75332254494903239</v>
      </c>
      <c r="CE16" s="134">
        <v>0.55168928883044743</v>
      </c>
      <c r="CF16" s="134">
        <v>0.47181545386346579</v>
      </c>
      <c r="CG16" s="134">
        <v>7.9009508933882797E-2</v>
      </c>
      <c r="CH16" s="134">
        <v>0.33463715534702282</v>
      </c>
      <c r="CI16" s="134">
        <v>-3.753373627309102E-2</v>
      </c>
      <c r="CJ16" s="134">
        <v>0.2130123520750396</v>
      </c>
      <c r="CK16" s="134">
        <v>0.11726783462285691</v>
      </c>
      <c r="CL16" s="134">
        <v>-9.6087372340062024E-3</v>
      </c>
      <c r="CM16" s="134">
        <v>0.87785090890400408</v>
      </c>
      <c r="CN16" s="134">
        <v>0.25214980956411331</v>
      </c>
      <c r="CO16" s="134">
        <v>0.10783504590606785</v>
      </c>
      <c r="CP16" s="134">
        <v>0.20503837615840403</v>
      </c>
      <c r="CQ16" s="134">
        <v>0.36660715697156948</v>
      </c>
      <c r="CR16" s="134">
        <v>0.34599008762566374</v>
      </c>
      <c r="CS16" s="134">
        <v>-5.386892960780415E-2</v>
      </c>
      <c r="CT16" s="134">
        <v>-0.24047373873300268</v>
      </c>
      <c r="CU16" s="134">
        <v>0.10339060246713778</v>
      </c>
      <c r="CV16" s="134">
        <v>-4.3273944026185431E-2</v>
      </c>
      <c r="CW16" s="134">
        <v>4.801323328358674E-2</v>
      </c>
      <c r="CX16" s="134">
        <v>0.27682353679717098</v>
      </c>
      <c r="CY16" s="134">
        <v>0.18988570311436329</v>
      </c>
      <c r="CZ16" s="134">
        <v>0.21360196710263055</v>
      </c>
      <c r="DA16" s="134">
        <v>9.8606033711584953E-2</v>
      </c>
      <c r="DB16" s="134">
        <v>0.49219359993777423</v>
      </c>
      <c r="DC16" s="134">
        <v>0.15293061515946355</v>
      </c>
      <c r="DD16" s="134">
        <v>0.24956929377237905</v>
      </c>
      <c r="DE16" s="134">
        <v>0.15530764565271682</v>
      </c>
      <c r="DF16" s="134">
        <v>0.63715603638516605</v>
      </c>
      <c r="DG16" s="134">
        <v>0.4946763966895939</v>
      </c>
      <c r="DH16" s="134">
        <v>0.22016227448960612</v>
      </c>
      <c r="DI16" s="134">
        <v>0.23636422509409932</v>
      </c>
      <c r="DJ16" s="134">
        <v>0.17502766234371586</v>
      </c>
      <c r="DK16" s="134">
        <v>0.28287629454808028</v>
      </c>
      <c r="DL16" s="134">
        <v>0.77864568926186273</v>
      </c>
      <c r="DM16" s="134">
        <v>0.26835926865265297</v>
      </c>
      <c r="DN16" s="134">
        <v>0.13321925879090085</v>
      </c>
      <c r="DO16" s="134">
        <v>0.54970206555420553</v>
      </c>
      <c r="DP16" s="134">
        <v>0.32620145988547944</v>
      </c>
      <c r="DQ16" s="134">
        <v>0.22037036903793988</v>
      </c>
      <c r="DR16" s="134">
        <v>0.67779019119708039</v>
      </c>
      <c r="DS16" s="134">
        <v>0.28057235084195614</v>
      </c>
      <c r="DT16" s="134">
        <v>0.36529063083133073</v>
      </c>
      <c r="DU16" s="134">
        <v>0.45883625176626291</v>
      </c>
      <c r="DV16" s="134">
        <v>0.27668598588732718</v>
      </c>
      <c r="DW16" s="134">
        <v>0.11043556928666183</v>
      </c>
      <c r="DX16" s="134">
        <v>0.93318699874877642</v>
      </c>
      <c r="DY16" s="134">
        <v>0.53371719673192985</v>
      </c>
      <c r="DZ16" s="134">
        <v>-8.9205637986453853E-2</v>
      </c>
      <c r="EA16" s="134">
        <v>0.2002916598985687</v>
      </c>
      <c r="EB16" s="134">
        <v>0.3541036445520126</v>
      </c>
      <c r="EC16" s="134">
        <v>-2.4995195253998876E-3</v>
      </c>
      <c r="ED16" s="134">
        <v>0.23460361910627273</v>
      </c>
      <c r="EE16" s="134">
        <v>0.12001096245269501</v>
      </c>
      <c r="EF16" s="134">
        <v>0.11524534399491018</v>
      </c>
      <c r="EG16" s="134">
        <v>0.2435339455797117</v>
      </c>
      <c r="EH16" s="134">
        <v>0.33990066418296744</v>
      </c>
      <c r="EI16" s="134">
        <v>0.17181924418263875</v>
      </c>
      <c r="EJ16" s="134">
        <v>0.92161826291114368</v>
      </c>
      <c r="EK16" s="134">
        <v>0.57617746662205227</v>
      </c>
      <c r="EL16" s="134">
        <v>0.72406460742476808</v>
      </c>
      <c r="EM16" s="134">
        <v>1.5154265549639383</v>
      </c>
      <c r="EN16" s="134">
        <v>0.70893669746262777</v>
      </c>
      <c r="EO16" s="134">
        <v>-0.28549420972094897</v>
      </c>
      <c r="EP16" s="134">
        <v>0.25415587083143815</v>
      </c>
      <c r="EQ16" s="134">
        <v>0.11435903449337285</v>
      </c>
      <c r="ER16" s="134">
        <v>0.33120511982130585</v>
      </c>
      <c r="ES16" s="134">
        <v>0.21919420742256801</v>
      </c>
      <c r="ET16" s="134">
        <v>0.12951666746588855</v>
      </c>
      <c r="EU16" s="134">
        <v>0.24228931455718936</v>
      </c>
      <c r="EV16" s="135">
        <f>'12var'!H21</f>
        <v>0.46989317076355558</v>
      </c>
      <c r="EW16" s="135">
        <f>'12var'!I21</f>
        <v>0.26440253756096754</v>
      </c>
      <c r="EX16" s="135">
        <f>'12var'!J21</f>
        <v>0.18305386035355711</v>
      </c>
      <c r="EY16" s="135">
        <f>'12var'!K21</f>
        <v>0.46815864556086328</v>
      </c>
      <c r="EZ16" s="135">
        <f>'12var'!L21</f>
        <v>0.32419859598477885</v>
      </c>
      <c r="FA16" s="135">
        <f>'12var'!M21</f>
        <v>0.14552649820146099</v>
      </c>
      <c r="FB16" s="135">
        <f>'12var'!N21</f>
        <v>0.1941907002672526</v>
      </c>
      <c r="FC16" s="135">
        <f>'12var'!O21</f>
        <v>0.13231371985043353</v>
      </c>
      <c r="FD16" s="135">
        <f>'12var'!P21</f>
        <v>0.30293605537472695</v>
      </c>
      <c r="FE16" s="135">
        <f>'12var'!Q21</f>
        <v>0.24967805236761439</v>
      </c>
      <c r="FF16" s="135">
        <f>'12var'!R21</f>
        <v>0.54243282790180958</v>
      </c>
      <c r="FG16" s="135">
        <f>'12var'!S21</f>
        <v>0.33131939318032888</v>
      </c>
      <c r="FH16" s="135">
        <f>'12var'!T21</f>
        <v>-0.22458463538411538</v>
      </c>
      <c r="FI16" s="135">
        <f>'12var'!U21</f>
        <v>-1.1098816478328075</v>
      </c>
      <c r="FJ16" s="135">
        <f>'12var'!V21</f>
        <v>0.25684236906929425</v>
      </c>
      <c r="FK16" s="135">
        <f>'12var'!W21</f>
        <v>0.41343696605963814</v>
      </c>
      <c r="FL16" s="135">
        <f>'12var'!X21</f>
        <v>0.31040843260066808</v>
      </c>
      <c r="FM16" s="135">
        <f>'12var'!Y21</f>
        <v>0.37469061721703895</v>
      </c>
      <c r="FN16" s="135">
        <f>'12var'!Z21</f>
        <v>-0.27009332863539104</v>
      </c>
      <c r="FO16" s="135">
        <f>'12var'!AA21</f>
        <v>8.6381192492511916E-2</v>
      </c>
      <c r="FP16" s="135">
        <f>'12var'!AB21</f>
        <v>0.16112753688245102</v>
      </c>
      <c r="FQ16" s="135">
        <f>'12var'!AC21</f>
        <v>0.1445529362412479</v>
      </c>
      <c r="FR16" s="135">
        <f>'12var'!AD21</f>
        <v>0.47575211629755421</v>
      </c>
      <c r="FS16" s="135">
        <f>'12var'!AE21</f>
        <v>0.90658375672022562</v>
      </c>
      <c r="FT16" s="135">
        <f>'12var'!AF21</f>
        <v>0.3765341531241852</v>
      </c>
      <c r="FU16" s="135">
        <f>'12var'!AG21</f>
        <v>0.40282144365078332</v>
      </c>
      <c r="FV16" s="135">
        <f>'12var'!AH21</f>
        <v>-2.2202176940843574E-2</v>
      </c>
      <c r="FW16" s="135">
        <f>'12var'!AI21</f>
        <v>0.76754611529595373</v>
      </c>
      <c r="FX16" s="135">
        <f>'12var'!AJ21</f>
        <v>0.59156729791252971</v>
      </c>
      <c r="FY16" s="135">
        <f>'12var'!AK21</f>
        <v>0.24879615705931496</v>
      </c>
      <c r="FZ16" s="135">
        <f>'12var'!AL21</f>
        <v>0.38879156593079928</v>
      </c>
      <c r="GA16" s="135">
        <f>'12var'!AM21</f>
        <v>0.50633963356849543</v>
      </c>
      <c r="GB16" s="135">
        <f>'12var'!AN21</f>
        <v>0.40361860705313923</v>
      </c>
    </row>
    <row r="17" spans="1:184" ht="12.95" x14ac:dyDescent="0.3">
      <c r="B17" s="9" t="s">
        <v>361</v>
      </c>
      <c r="C17" s="136">
        <f t="shared" ref="C17:BN17" si="0">(C12*C26+C13*C27+C14*C28+C15*C29+C16*C30)/C31</f>
        <v>0.56000000000000005</v>
      </c>
      <c r="D17" s="136">
        <f t="shared" si="0"/>
        <v>0.31000000000000005</v>
      </c>
      <c r="E17" s="136">
        <f t="shared" si="0"/>
        <v>1.19</v>
      </c>
      <c r="F17" s="136">
        <f t="shared" si="0"/>
        <v>0.95</v>
      </c>
      <c r="G17" s="136">
        <f t="shared" si="0"/>
        <v>0.59999999999999987</v>
      </c>
      <c r="H17" s="136">
        <f t="shared" si="0"/>
        <v>0.62</v>
      </c>
      <c r="I17" s="136">
        <f t="shared" si="0"/>
        <v>0.12999999999999998</v>
      </c>
      <c r="J17" s="136">
        <f t="shared" si="0"/>
        <v>0.22</v>
      </c>
      <c r="K17" s="136">
        <f t="shared" si="0"/>
        <v>0.42</v>
      </c>
      <c r="L17" s="136">
        <f t="shared" si="0"/>
        <v>9.9999999999999915E-3</v>
      </c>
      <c r="M17" s="136">
        <f t="shared" si="0"/>
        <v>0.23000000000000004</v>
      </c>
      <c r="N17" s="136">
        <f t="shared" si="0"/>
        <v>1.61</v>
      </c>
      <c r="O17" s="136">
        <f t="shared" si="0"/>
        <v>1.3100000000000003</v>
      </c>
      <c r="P17" s="136">
        <f t="shared" si="0"/>
        <v>0.23</v>
      </c>
      <c r="Q17" s="136">
        <f t="shared" si="0"/>
        <v>0.14000000000000001</v>
      </c>
      <c r="R17" s="136">
        <f t="shared" si="0"/>
        <v>0.32</v>
      </c>
      <c r="S17" s="136">
        <f t="shared" si="0"/>
        <v>0.59</v>
      </c>
      <c r="T17" s="136">
        <f t="shared" si="0"/>
        <v>0.56999999999999995</v>
      </c>
      <c r="U17" s="136">
        <f t="shared" si="0"/>
        <v>0.46</v>
      </c>
      <c r="V17" s="136">
        <f t="shared" si="0"/>
        <v>0.38000000000000006</v>
      </c>
      <c r="W17" s="136">
        <f t="shared" si="0"/>
        <v>0.57999999999999996</v>
      </c>
      <c r="X17" s="136">
        <f t="shared" si="0"/>
        <v>0.40999999999999992</v>
      </c>
      <c r="Y17" s="136">
        <f t="shared" si="0"/>
        <v>0.52</v>
      </c>
      <c r="Z17" s="136">
        <f t="shared" si="0"/>
        <v>1.33</v>
      </c>
      <c r="AA17" s="136">
        <f t="shared" si="0"/>
        <v>0.69999999999999984</v>
      </c>
      <c r="AB17" s="136">
        <f t="shared" si="0"/>
        <v>0.28000000000000003</v>
      </c>
      <c r="AC17" s="136">
        <f t="shared" si="0"/>
        <v>0.83</v>
      </c>
      <c r="AD17" s="136">
        <f t="shared" si="0"/>
        <v>0.70999999999999985</v>
      </c>
      <c r="AE17" s="136">
        <f t="shared" si="0"/>
        <v>0.65</v>
      </c>
      <c r="AF17" s="136">
        <f t="shared" si="0"/>
        <v>0.52</v>
      </c>
      <c r="AG17" s="136">
        <f t="shared" si="0"/>
        <v>0.36</v>
      </c>
      <c r="AH17" s="136">
        <f t="shared" si="0"/>
        <v>0.6</v>
      </c>
      <c r="AI17" s="136">
        <f t="shared" si="0"/>
        <v>0.80000000000000016</v>
      </c>
      <c r="AJ17" s="136">
        <f t="shared" si="0"/>
        <v>0.21</v>
      </c>
      <c r="AK17" s="136">
        <f t="shared" si="0"/>
        <v>0.42000000000000004</v>
      </c>
      <c r="AL17" s="136">
        <f t="shared" si="0"/>
        <v>1.19</v>
      </c>
      <c r="AM17" s="136">
        <f t="shared" si="0"/>
        <v>0.65</v>
      </c>
      <c r="AN17" s="136">
        <f t="shared" si="0"/>
        <v>0.72</v>
      </c>
      <c r="AO17" s="136">
        <f t="shared" si="0"/>
        <v>1.3100000000000005</v>
      </c>
      <c r="AP17" s="136">
        <f t="shared" si="0"/>
        <v>3.02</v>
      </c>
      <c r="AQ17" s="136">
        <f t="shared" si="0"/>
        <v>2.1</v>
      </c>
      <c r="AR17" s="136">
        <f t="shared" si="0"/>
        <v>2.25</v>
      </c>
      <c r="AS17" s="136">
        <f t="shared" si="0"/>
        <v>1.57</v>
      </c>
      <c r="AT17" s="136">
        <f t="shared" si="0"/>
        <v>1.23</v>
      </c>
      <c r="AU17" s="136">
        <f t="shared" si="0"/>
        <v>0.97</v>
      </c>
      <c r="AV17" s="136">
        <f t="shared" si="0"/>
        <v>0.60999999999999988</v>
      </c>
      <c r="AW17" s="136">
        <f t="shared" si="0"/>
        <v>-0.15000000000000005</v>
      </c>
      <c r="AX17" s="136">
        <f t="shared" si="0"/>
        <v>0.20000000000000007</v>
      </c>
      <c r="AY17" s="136">
        <f t="shared" si="0"/>
        <v>0.34</v>
      </c>
      <c r="AZ17" s="136">
        <f t="shared" si="0"/>
        <v>0.78</v>
      </c>
      <c r="BA17" s="136">
        <f t="shared" si="0"/>
        <v>0.28999999999999998</v>
      </c>
      <c r="BB17" s="136">
        <f t="shared" si="0"/>
        <v>0.34</v>
      </c>
      <c r="BC17" s="136">
        <f t="shared" si="0"/>
        <v>0.52</v>
      </c>
      <c r="BD17" s="136">
        <f t="shared" si="0"/>
        <v>0.76</v>
      </c>
      <c r="BE17" s="136">
        <f t="shared" si="0"/>
        <v>0.6100000000000001</v>
      </c>
      <c r="BF17" s="136">
        <f t="shared" si="0"/>
        <v>0.47</v>
      </c>
      <c r="BG17" s="136">
        <f t="shared" si="0"/>
        <v>0.36999999999999994</v>
      </c>
      <c r="BH17" s="136">
        <f t="shared" si="0"/>
        <v>0.51000000000000012</v>
      </c>
      <c r="BI17" s="136">
        <f t="shared" si="0"/>
        <v>0.71</v>
      </c>
      <c r="BJ17" s="136">
        <f t="shared" si="0"/>
        <v>0.91</v>
      </c>
      <c r="BK17" s="136">
        <f t="shared" si="0"/>
        <v>0.69</v>
      </c>
      <c r="BL17" s="136">
        <f t="shared" si="0"/>
        <v>0.33</v>
      </c>
      <c r="BM17" s="136">
        <f t="shared" si="0"/>
        <v>0.44</v>
      </c>
      <c r="BN17" s="136">
        <f t="shared" si="0"/>
        <v>0.69</v>
      </c>
      <c r="BO17" s="136">
        <f t="shared" ref="BO17:DZ17" si="1">(BO12*BO26+BO13*BO27+BO14*BO28+BO15*BO29+BO16*BO30)/BO31</f>
        <v>0.86</v>
      </c>
      <c r="BP17" s="136">
        <f t="shared" si="1"/>
        <v>0.57999999999999996</v>
      </c>
      <c r="BQ17" s="136">
        <f t="shared" si="1"/>
        <v>0.58999999999999986</v>
      </c>
      <c r="BR17" s="136">
        <f t="shared" si="1"/>
        <v>0.61</v>
      </c>
      <c r="BS17" s="136">
        <f t="shared" si="1"/>
        <v>0.87</v>
      </c>
      <c r="BT17" s="136">
        <f t="shared" si="1"/>
        <v>0.49000000000000005</v>
      </c>
      <c r="BU17" s="136">
        <f t="shared" si="1"/>
        <v>-1.9999999999999997E-2</v>
      </c>
      <c r="BV17" s="136">
        <f t="shared" si="1"/>
        <v>0.25000000000000006</v>
      </c>
      <c r="BW17" s="136">
        <f t="shared" si="1"/>
        <v>0.17</v>
      </c>
      <c r="BX17" s="136">
        <f t="shared" si="1"/>
        <v>0.35</v>
      </c>
      <c r="BY17" s="136">
        <f t="shared" si="1"/>
        <v>0.75</v>
      </c>
      <c r="BZ17" s="136">
        <f t="shared" si="1"/>
        <v>0.55000000000000004</v>
      </c>
      <c r="CA17" s="136">
        <f t="shared" si="1"/>
        <v>0.36</v>
      </c>
      <c r="CB17" s="136">
        <f t="shared" si="1"/>
        <v>0.59000000000000008</v>
      </c>
      <c r="CC17" s="136">
        <f t="shared" si="1"/>
        <v>0.41</v>
      </c>
      <c r="CD17" s="136">
        <f t="shared" si="1"/>
        <v>0.43000000000000005</v>
      </c>
      <c r="CE17" s="136">
        <f t="shared" si="1"/>
        <v>0.20999999999999994</v>
      </c>
      <c r="CF17" s="136">
        <f t="shared" si="1"/>
        <v>0.10000000000000002</v>
      </c>
      <c r="CG17" s="136">
        <f t="shared" si="1"/>
        <v>-0.21</v>
      </c>
      <c r="CH17" s="136">
        <f t="shared" si="1"/>
        <v>0.18999999999999997</v>
      </c>
      <c r="CI17" s="136">
        <f t="shared" si="1"/>
        <v>5.0000000000000017E-2</v>
      </c>
      <c r="CJ17" s="136">
        <f t="shared" si="1"/>
        <v>0.21</v>
      </c>
      <c r="CK17" s="136">
        <f t="shared" si="1"/>
        <v>0.3299999999999999</v>
      </c>
      <c r="CL17" s="136">
        <f t="shared" si="1"/>
        <v>0.31</v>
      </c>
      <c r="CM17" s="136">
        <f t="shared" si="1"/>
        <v>0.48</v>
      </c>
      <c r="CN17" s="136">
        <f t="shared" si="1"/>
        <v>0.43999999999999995</v>
      </c>
      <c r="CO17" s="136">
        <f t="shared" si="1"/>
        <v>0.44</v>
      </c>
      <c r="CP17" s="136">
        <f t="shared" si="1"/>
        <v>0.37</v>
      </c>
      <c r="CQ17" s="136">
        <f t="shared" si="1"/>
        <v>0.25</v>
      </c>
      <c r="CR17" s="136">
        <f t="shared" si="1"/>
        <v>0.28000000000000008</v>
      </c>
      <c r="CS17" s="136">
        <f t="shared" si="1"/>
        <v>0.28000000000000008</v>
      </c>
      <c r="CT17" s="136">
        <f t="shared" si="1"/>
        <v>0.24000000000000005</v>
      </c>
      <c r="CU17" s="136">
        <f t="shared" si="1"/>
        <v>0.47</v>
      </c>
      <c r="CV17" s="136">
        <f t="shared" si="1"/>
        <v>0.17999999999999997</v>
      </c>
      <c r="CW17" s="136">
        <f t="shared" si="1"/>
        <v>0.3</v>
      </c>
      <c r="CX17" s="136">
        <f t="shared" si="1"/>
        <v>0.38</v>
      </c>
      <c r="CY17" s="136">
        <f t="shared" si="1"/>
        <v>0.7400000000000001</v>
      </c>
      <c r="CZ17" s="136">
        <f t="shared" si="1"/>
        <v>0.54</v>
      </c>
      <c r="DA17" s="136">
        <f t="shared" si="1"/>
        <v>0.49</v>
      </c>
      <c r="DB17" s="136">
        <f t="shared" si="1"/>
        <v>0.48</v>
      </c>
      <c r="DC17" s="136">
        <f t="shared" si="1"/>
        <v>0.55000000000000004</v>
      </c>
      <c r="DD17" s="136">
        <f t="shared" si="1"/>
        <v>0.79000000000000026</v>
      </c>
      <c r="DE17" s="136">
        <f t="shared" si="1"/>
        <v>0.73999999999999988</v>
      </c>
      <c r="DF17" s="136">
        <f t="shared" si="1"/>
        <v>0.53</v>
      </c>
      <c r="DG17" s="136">
        <f t="shared" si="1"/>
        <v>0.28000000000000003</v>
      </c>
      <c r="DH17" s="136">
        <f t="shared" si="1"/>
        <v>0.26</v>
      </c>
      <c r="DI17" s="136">
        <f t="shared" si="1"/>
        <v>0.45000000000000007</v>
      </c>
      <c r="DJ17" s="136">
        <f t="shared" si="1"/>
        <v>0.35999999999999993</v>
      </c>
      <c r="DK17" s="136">
        <f t="shared" si="1"/>
        <v>0.28000000000000003</v>
      </c>
      <c r="DL17" s="136">
        <f t="shared" si="1"/>
        <v>0.47999999999999993</v>
      </c>
      <c r="DM17" s="136">
        <f t="shared" si="1"/>
        <v>0.55000000000000004</v>
      </c>
      <c r="DN17" s="136">
        <f t="shared" si="1"/>
        <v>0.20000000000000004</v>
      </c>
      <c r="DO17" s="136">
        <f t="shared" si="1"/>
        <v>0.47999999999999993</v>
      </c>
      <c r="DP17" s="136">
        <f t="shared" si="1"/>
        <v>0.46999999999999992</v>
      </c>
      <c r="DQ17" s="136">
        <f t="shared" si="1"/>
        <v>0.36</v>
      </c>
      <c r="DR17" s="136">
        <f t="shared" si="1"/>
        <v>0.24</v>
      </c>
      <c r="DS17" s="136">
        <f t="shared" si="1"/>
        <v>0.15</v>
      </c>
      <c r="DT17" s="136">
        <f t="shared" si="1"/>
        <v>0.24</v>
      </c>
      <c r="DU17" s="136">
        <f t="shared" si="1"/>
        <v>0.28000000000000003</v>
      </c>
      <c r="DV17" s="136">
        <f t="shared" si="1"/>
        <v>0.41</v>
      </c>
      <c r="DW17" s="136">
        <f t="shared" si="1"/>
        <v>0.36999999999999994</v>
      </c>
      <c r="DX17" s="136">
        <f t="shared" si="1"/>
        <v>0.75</v>
      </c>
      <c r="DY17" s="136">
        <f t="shared" si="1"/>
        <v>0.7799999999999998</v>
      </c>
      <c r="DZ17" s="136">
        <f t="shared" si="1"/>
        <v>0.52</v>
      </c>
      <c r="EA17" s="136">
        <f t="shared" ref="EA17:EU17" si="2">(EA12*EA26+EA13*EA27+EA14*EA28+EA15*EA29+EA16*EA30)/EA31</f>
        <v>0.56999999999999984</v>
      </c>
      <c r="EB17" s="136">
        <f t="shared" si="2"/>
        <v>0.43</v>
      </c>
      <c r="EC17" s="136">
        <f t="shared" si="2"/>
        <v>5.4123372450476383E-18</v>
      </c>
      <c r="ED17" s="136">
        <f t="shared" si="2"/>
        <v>9.9999999999999742E-3</v>
      </c>
      <c r="EE17" s="136">
        <f t="shared" si="2"/>
        <v>3.999999999999998E-2</v>
      </c>
      <c r="EF17" s="136">
        <f t="shared" si="2"/>
        <v>0.44999999999999996</v>
      </c>
      <c r="EG17" s="136">
        <f t="shared" si="2"/>
        <v>0.75</v>
      </c>
      <c r="EH17" s="136">
        <f t="shared" si="2"/>
        <v>0.83000000000000018</v>
      </c>
      <c r="EI17" s="136">
        <f t="shared" si="2"/>
        <v>0.63</v>
      </c>
      <c r="EJ17" s="136">
        <f t="shared" si="2"/>
        <v>0.83</v>
      </c>
      <c r="EK17" s="136">
        <f t="shared" si="2"/>
        <v>0.8</v>
      </c>
      <c r="EL17" s="136">
        <f t="shared" si="2"/>
        <v>0.79</v>
      </c>
      <c r="EM17" s="136">
        <f t="shared" si="2"/>
        <v>0.77</v>
      </c>
      <c r="EN17" s="136">
        <f t="shared" si="2"/>
        <v>0.46999999999999992</v>
      </c>
      <c r="EO17" s="136">
        <f t="shared" si="2"/>
        <v>0.15</v>
      </c>
      <c r="EP17" s="136">
        <f t="shared" si="2"/>
        <v>0.16</v>
      </c>
      <c r="EQ17" s="136">
        <f t="shared" si="2"/>
        <v>0.37</v>
      </c>
      <c r="ER17" s="136">
        <f t="shared" si="2"/>
        <v>0.53</v>
      </c>
      <c r="ES17" s="136">
        <f t="shared" si="2"/>
        <v>0.43000000000000005</v>
      </c>
      <c r="ET17" s="136">
        <f t="shared" si="2"/>
        <v>0.52</v>
      </c>
      <c r="EU17" s="136">
        <f t="shared" si="2"/>
        <v>0.50000000000000011</v>
      </c>
      <c r="EV17" s="136">
        <f t="shared" ref="EV17:GA17" si="3">(EV12*EV26+EV13*EV27+EV14*EV28+EV15*EV29+EV16*EV30)/EV31</f>
        <v>0.55999999999999994</v>
      </c>
      <c r="EW17" s="136">
        <f t="shared" si="3"/>
        <v>0.45</v>
      </c>
      <c r="EX17" s="136">
        <f t="shared" si="3"/>
        <v>0.20999999999999996</v>
      </c>
      <c r="EY17" s="136">
        <f t="shared" si="3"/>
        <v>0.64</v>
      </c>
      <c r="EZ17" s="136">
        <f t="shared" si="3"/>
        <v>0.36</v>
      </c>
      <c r="FA17" s="136">
        <f t="shared" si="3"/>
        <v>7.999999999999996E-2</v>
      </c>
      <c r="FB17" s="136">
        <f t="shared" si="3"/>
        <v>0.43</v>
      </c>
      <c r="FC17" s="136">
        <f t="shared" si="3"/>
        <v>0.40999999999999986</v>
      </c>
      <c r="FD17" s="136">
        <f t="shared" si="3"/>
        <v>0.56999999999999984</v>
      </c>
      <c r="FE17" s="136">
        <f t="shared" si="3"/>
        <v>0.59</v>
      </c>
      <c r="FF17" s="136">
        <f t="shared" si="3"/>
        <v>0.60000000000000009</v>
      </c>
      <c r="FG17" s="136">
        <f t="shared" si="3"/>
        <v>0.79</v>
      </c>
      <c r="FH17" s="136">
        <f t="shared" si="3"/>
        <v>0.86</v>
      </c>
      <c r="FI17" s="136">
        <f t="shared" si="3"/>
        <v>0.59999999999999964</v>
      </c>
      <c r="FJ17" s="136">
        <f t="shared" si="3"/>
        <v>0.47</v>
      </c>
      <c r="FK17" s="136">
        <f t="shared" si="3"/>
        <v>0.55000000000000004</v>
      </c>
      <c r="FL17" s="136">
        <f t="shared" si="3"/>
        <v>0.37</v>
      </c>
      <c r="FM17" s="136">
        <f t="shared" si="3"/>
        <v>0.26000000000000006</v>
      </c>
      <c r="FN17" s="136">
        <f t="shared" si="3"/>
        <v>2.9999999999999975E-2</v>
      </c>
      <c r="FO17" s="136">
        <f t="shared" si="3"/>
        <v>0.24</v>
      </c>
      <c r="FP17" s="136">
        <f t="shared" si="3"/>
        <v>0.34999999999999992</v>
      </c>
      <c r="FQ17" s="136">
        <f t="shared" si="3"/>
        <v>0.56999999999999995</v>
      </c>
      <c r="FR17" s="136">
        <f t="shared" si="3"/>
        <v>0.53999999999999992</v>
      </c>
      <c r="FS17" s="136">
        <f t="shared" si="3"/>
        <v>0.92000000000000015</v>
      </c>
      <c r="FT17" s="136">
        <f t="shared" si="3"/>
        <v>0.55000000000000004</v>
      </c>
      <c r="FU17" s="136">
        <f t="shared" si="3"/>
        <v>0.69</v>
      </c>
      <c r="FV17" s="136">
        <f t="shared" si="3"/>
        <v>0.91999999999999982</v>
      </c>
      <c r="FW17" s="136">
        <f t="shared" si="3"/>
        <v>0.67</v>
      </c>
      <c r="FX17" s="136">
        <f t="shared" si="3"/>
        <v>0.46</v>
      </c>
      <c r="FY17" s="136">
        <f t="shared" si="3"/>
        <v>0.4</v>
      </c>
      <c r="FZ17" s="136">
        <f t="shared" si="3"/>
        <v>0.01</v>
      </c>
      <c r="GA17" s="136">
        <f t="shared" si="3"/>
        <v>0.25</v>
      </c>
      <c r="GB17" s="136">
        <f t="shared" ref="GB17" si="4">(GB12*GB26+GB13*GB27+GB14*GB28+GB15*GB29+GB16*GB30)/GB31</f>
        <v>0.56999999999999984</v>
      </c>
    </row>
    <row r="18" spans="1:184" ht="12.95" x14ac:dyDescent="0.3">
      <c r="B18" s="11" t="s">
        <v>325</v>
      </c>
      <c r="C18" s="136">
        <f t="shared" ref="C18:BN18" si="5">C17-C3</f>
        <v>0</v>
      </c>
      <c r="D18" s="136">
        <f t="shared" si="5"/>
        <v>0</v>
      </c>
      <c r="E18" s="136">
        <f t="shared" si="5"/>
        <v>0</v>
      </c>
      <c r="F18" s="136">
        <f t="shared" si="5"/>
        <v>0</v>
      </c>
      <c r="G18" s="136">
        <f t="shared" si="5"/>
        <v>0</v>
      </c>
      <c r="H18" s="136">
        <f t="shared" si="5"/>
        <v>0</v>
      </c>
      <c r="I18" s="136">
        <f t="shared" si="5"/>
        <v>0</v>
      </c>
      <c r="J18" s="136">
        <f t="shared" si="5"/>
        <v>0</v>
      </c>
      <c r="K18" s="136">
        <f t="shared" si="5"/>
        <v>0</v>
      </c>
      <c r="L18" s="136">
        <f t="shared" si="5"/>
        <v>0</v>
      </c>
      <c r="M18" s="136">
        <f t="shared" si="5"/>
        <v>0</v>
      </c>
      <c r="N18" s="136">
        <f t="shared" si="5"/>
        <v>0</v>
      </c>
      <c r="O18" s="136">
        <f t="shared" si="5"/>
        <v>0</v>
      </c>
      <c r="P18" s="136">
        <f t="shared" si="5"/>
        <v>0</v>
      </c>
      <c r="Q18" s="136">
        <f t="shared" si="5"/>
        <v>0</v>
      </c>
      <c r="R18" s="136">
        <f t="shared" si="5"/>
        <v>0</v>
      </c>
      <c r="S18" s="136">
        <f t="shared" si="5"/>
        <v>0</v>
      </c>
      <c r="T18" s="136">
        <f t="shared" si="5"/>
        <v>0</v>
      </c>
      <c r="U18" s="136">
        <f t="shared" si="5"/>
        <v>0</v>
      </c>
      <c r="V18" s="136">
        <f t="shared" si="5"/>
        <v>0</v>
      </c>
      <c r="W18" s="136">
        <f t="shared" si="5"/>
        <v>0</v>
      </c>
      <c r="X18" s="136">
        <f t="shared" si="5"/>
        <v>0</v>
      </c>
      <c r="Y18" s="136">
        <f t="shared" si="5"/>
        <v>0</v>
      </c>
      <c r="Z18" s="136">
        <f t="shared" si="5"/>
        <v>0</v>
      </c>
      <c r="AA18" s="136">
        <f t="shared" si="5"/>
        <v>0</v>
      </c>
      <c r="AB18" s="136">
        <f t="shared" si="5"/>
        <v>0</v>
      </c>
      <c r="AC18" s="136">
        <f t="shared" si="5"/>
        <v>0</v>
      </c>
      <c r="AD18" s="136">
        <f t="shared" si="5"/>
        <v>0</v>
      </c>
      <c r="AE18" s="136">
        <f t="shared" si="5"/>
        <v>0</v>
      </c>
      <c r="AF18" s="136">
        <f t="shared" si="5"/>
        <v>0</v>
      </c>
      <c r="AG18" s="136">
        <f t="shared" si="5"/>
        <v>0</v>
      </c>
      <c r="AH18" s="136">
        <f t="shared" si="5"/>
        <v>0</v>
      </c>
      <c r="AI18" s="136">
        <f t="shared" si="5"/>
        <v>0</v>
      </c>
      <c r="AJ18" s="136">
        <f t="shared" si="5"/>
        <v>0</v>
      </c>
      <c r="AK18" s="136">
        <f t="shared" si="5"/>
        <v>0</v>
      </c>
      <c r="AL18" s="136">
        <f t="shared" si="5"/>
        <v>0</v>
      </c>
      <c r="AM18" s="136">
        <f t="shared" si="5"/>
        <v>0</v>
      </c>
      <c r="AN18" s="136">
        <f t="shared" si="5"/>
        <v>0</v>
      </c>
      <c r="AO18" s="136">
        <f t="shared" si="5"/>
        <v>0</v>
      </c>
      <c r="AP18" s="136">
        <f t="shared" si="5"/>
        <v>0</v>
      </c>
      <c r="AQ18" s="136">
        <f t="shared" si="5"/>
        <v>0</v>
      </c>
      <c r="AR18" s="136">
        <f t="shared" si="5"/>
        <v>0</v>
      </c>
      <c r="AS18" s="136">
        <f t="shared" si="5"/>
        <v>0</v>
      </c>
      <c r="AT18" s="136">
        <f t="shared" si="5"/>
        <v>0</v>
      </c>
      <c r="AU18" s="136">
        <f t="shared" si="5"/>
        <v>0</v>
      </c>
      <c r="AV18" s="136">
        <f t="shared" si="5"/>
        <v>0</v>
      </c>
      <c r="AW18" s="136">
        <f t="shared" si="5"/>
        <v>0</v>
      </c>
      <c r="AX18" s="136">
        <f t="shared" si="5"/>
        <v>0</v>
      </c>
      <c r="AY18" s="136">
        <f t="shared" si="5"/>
        <v>0</v>
      </c>
      <c r="AZ18" s="136">
        <f t="shared" si="5"/>
        <v>0</v>
      </c>
      <c r="BA18" s="136">
        <f t="shared" si="5"/>
        <v>0</v>
      </c>
      <c r="BB18" s="136">
        <f t="shared" si="5"/>
        <v>0</v>
      </c>
      <c r="BC18" s="136">
        <f t="shared" si="5"/>
        <v>0</v>
      </c>
      <c r="BD18" s="136">
        <f t="shared" si="5"/>
        <v>0</v>
      </c>
      <c r="BE18" s="136">
        <f t="shared" si="5"/>
        <v>0</v>
      </c>
      <c r="BF18" s="136">
        <f t="shared" si="5"/>
        <v>0</v>
      </c>
      <c r="BG18" s="136">
        <f t="shared" si="5"/>
        <v>0</v>
      </c>
      <c r="BH18" s="136">
        <f t="shared" si="5"/>
        <v>0</v>
      </c>
      <c r="BI18" s="136">
        <f t="shared" si="5"/>
        <v>0</v>
      </c>
      <c r="BJ18" s="136">
        <f t="shared" si="5"/>
        <v>0</v>
      </c>
      <c r="BK18" s="136">
        <f t="shared" si="5"/>
        <v>0</v>
      </c>
      <c r="BL18" s="136">
        <f t="shared" si="5"/>
        <v>0</v>
      </c>
      <c r="BM18" s="136">
        <f t="shared" si="5"/>
        <v>0</v>
      </c>
      <c r="BN18" s="136">
        <f t="shared" si="5"/>
        <v>0</v>
      </c>
      <c r="BO18" s="136">
        <f t="shared" ref="BO18:DZ18" si="6">BO17-BO3</f>
        <v>0</v>
      </c>
      <c r="BP18" s="136">
        <f t="shared" si="6"/>
        <v>0</v>
      </c>
      <c r="BQ18" s="136">
        <f t="shared" si="6"/>
        <v>0</v>
      </c>
      <c r="BR18" s="136">
        <f t="shared" si="6"/>
        <v>0</v>
      </c>
      <c r="BS18" s="136">
        <f t="shared" si="6"/>
        <v>0</v>
      </c>
      <c r="BT18" s="136">
        <f t="shared" si="6"/>
        <v>0</v>
      </c>
      <c r="BU18" s="136">
        <f t="shared" si="6"/>
        <v>0</v>
      </c>
      <c r="BV18" s="136">
        <f t="shared" si="6"/>
        <v>0</v>
      </c>
      <c r="BW18" s="136">
        <f t="shared" si="6"/>
        <v>0</v>
      </c>
      <c r="BX18" s="136">
        <f t="shared" si="6"/>
        <v>0</v>
      </c>
      <c r="BY18" s="136">
        <f t="shared" si="6"/>
        <v>0</v>
      </c>
      <c r="BZ18" s="136">
        <f t="shared" si="6"/>
        <v>0</v>
      </c>
      <c r="CA18" s="136">
        <f t="shared" si="6"/>
        <v>0</v>
      </c>
      <c r="CB18" s="136">
        <f t="shared" si="6"/>
        <v>0</v>
      </c>
      <c r="CC18" s="136">
        <f t="shared" si="6"/>
        <v>0</v>
      </c>
      <c r="CD18" s="136">
        <f t="shared" si="6"/>
        <v>0</v>
      </c>
      <c r="CE18" s="136">
        <f t="shared" si="6"/>
        <v>0</v>
      </c>
      <c r="CF18" s="136">
        <f t="shared" si="6"/>
        <v>0</v>
      </c>
      <c r="CG18" s="136">
        <f t="shared" si="6"/>
        <v>0</v>
      </c>
      <c r="CH18" s="136">
        <f t="shared" si="6"/>
        <v>0</v>
      </c>
      <c r="CI18" s="136">
        <f t="shared" si="6"/>
        <v>0</v>
      </c>
      <c r="CJ18" s="136">
        <f t="shared" si="6"/>
        <v>0</v>
      </c>
      <c r="CK18" s="136">
        <f t="shared" si="6"/>
        <v>0</v>
      </c>
      <c r="CL18" s="136">
        <f t="shared" si="6"/>
        <v>0</v>
      </c>
      <c r="CM18" s="136">
        <f t="shared" si="6"/>
        <v>0</v>
      </c>
      <c r="CN18" s="136">
        <f t="shared" si="6"/>
        <v>0</v>
      </c>
      <c r="CO18" s="136">
        <f t="shared" si="6"/>
        <v>0</v>
      </c>
      <c r="CP18" s="136">
        <f t="shared" si="6"/>
        <v>0</v>
      </c>
      <c r="CQ18" s="136">
        <f t="shared" si="6"/>
        <v>0</v>
      </c>
      <c r="CR18" s="136">
        <f t="shared" si="6"/>
        <v>0</v>
      </c>
      <c r="CS18" s="136">
        <f t="shared" si="6"/>
        <v>0</v>
      </c>
      <c r="CT18" s="136">
        <f t="shared" si="6"/>
        <v>0</v>
      </c>
      <c r="CU18" s="136">
        <f t="shared" si="6"/>
        <v>0</v>
      </c>
      <c r="CV18" s="136">
        <f t="shared" si="6"/>
        <v>0</v>
      </c>
      <c r="CW18" s="136">
        <f t="shared" si="6"/>
        <v>0</v>
      </c>
      <c r="CX18" s="136">
        <f t="shared" si="6"/>
        <v>0</v>
      </c>
      <c r="CY18" s="136">
        <f t="shared" si="6"/>
        <v>0</v>
      </c>
      <c r="CZ18" s="136">
        <f t="shared" si="6"/>
        <v>0</v>
      </c>
      <c r="DA18" s="136">
        <f t="shared" si="6"/>
        <v>0</v>
      </c>
      <c r="DB18" s="136">
        <f t="shared" si="6"/>
        <v>0</v>
      </c>
      <c r="DC18" s="136">
        <f t="shared" si="6"/>
        <v>0</v>
      </c>
      <c r="DD18" s="136">
        <f t="shared" si="6"/>
        <v>0</v>
      </c>
      <c r="DE18" s="136">
        <f t="shared" si="6"/>
        <v>0</v>
      </c>
      <c r="DF18" s="136">
        <f t="shared" si="6"/>
        <v>0</v>
      </c>
      <c r="DG18" s="136">
        <f t="shared" si="6"/>
        <v>0</v>
      </c>
      <c r="DH18" s="136">
        <f t="shared" si="6"/>
        <v>0</v>
      </c>
      <c r="DI18" s="136">
        <f t="shared" si="6"/>
        <v>0</v>
      </c>
      <c r="DJ18" s="136">
        <f t="shared" si="6"/>
        <v>0</v>
      </c>
      <c r="DK18" s="136">
        <f t="shared" si="6"/>
        <v>0</v>
      </c>
      <c r="DL18" s="136">
        <f t="shared" si="6"/>
        <v>0</v>
      </c>
      <c r="DM18" s="136">
        <f t="shared" si="6"/>
        <v>0</v>
      </c>
      <c r="DN18" s="136">
        <f t="shared" si="6"/>
        <v>0</v>
      </c>
      <c r="DO18" s="136">
        <f t="shared" si="6"/>
        <v>0</v>
      </c>
      <c r="DP18" s="136">
        <f t="shared" si="6"/>
        <v>0</v>
      </c>
      <c r="DQ18" s="136">
        <f t="shared" si="6"/>
        <v>0</v>
      </c>
      <c r="DR18" s="136">
        <f t="shared" si="6"/>
        <v>0</v>
      </c>
      <c r="DS18" s="136">
        <f t="shared" si="6"/>
        <v>0</v>
      </c>
      <c r="DT18" s="136">
        <f t="shared" si="6"/>
        <v>0</v>
      </c>
      <c r="DU18" s="136">
        <f t="shared" si="6"/>
        <v>0</v>
      </c>
      <c r="DV18" s="136">
        <f t="shared" si="6"/>
        <v>0</v>
      </c>
      <c r="DW18" s="136">
        <f t="shared" si="6"/>
        <v>0</v>
      </c>
      <c r="DX18" s="136">
        <f t="shared" si="6"/>
        <v>0</v>
      </c>
      <c r="DY18" s="136">
        <f t="shared" si="6"/>
        <v>0</v>
      </c>
      <c r="DZ18" s="136">
        <f t="shared" si="6"/>
        <v>0</v>
      </c>
      <c r="EA18" s="136">
        <f t="shared" ref="EA18:EU18" si="7">EA17-EA3</f>
        <v>0</v>
      </c>
      <c r="EB18" s="136">
        <f t="shared" si="7"/>
        <v>0</v>
      </c>
      <c r="EC18" s="136">
        <f t="shared" si="7"/>
        <v>5.4123372450476383E-18</v>
      </c>
      <c r="ED18" s="136">
        <f t="shared" si="7"/>
        <v>-2.6020852139652106E-17</v>
      </c>
      <c r="EE18" s="136">
        <f t="shared" si="7"/>
        <v>0</v>
      </c>
      <c r="EF18" s="136">
        <f t="shared" si="7"/>
        <v>0</v>
      </c>
      <c r="EG18" s="136">
        <f t="shared" si="7"/>
        <v>0</v>
      </c>
      <c r="EH18" s="136">
        <f t="shared" si="7"/>
        <v>0</v>
      </c>
      <c r="EI18" s="136">
        <f t="shared" si="7"/>
        <v>0</v>
      </c>
      <c r="EJ18" s="136">
        <f t="shared" si="7"/>
        <v>0</v>
      </c>
      <c r="EK18" s="136">
        <f t="shared" si="7"/>
        <v>0</v>
      </c>
      <c r="EL18" s="136">
        <f t="shared" si="7"/>
        <v>0</v>
      </c>
      <c r="EM18" s="136">
        <f t="shared" si="7"/>
        <v>0</v>
      </c>
      <c r="EN18" s="136">
        <f t="shared" si="7"/>
        <v>0</v>
      </c>
      <c r="EO18" s="136">
        <f t="shared" si="7"/>
        <v>0</v>
      </c>
      <c r="EP18" s="136">
        <f t="shared" si="7"/>
        <v>0</v>
      </c>
      <c r="EQ18" s="136">
        <f t="shared" si="7"/>
        <v>0</v>
      </c>
      <c r="ER18" s="136">
        <f t="shared" si="7"/>
        <v>0</v>
      </c>
      <c r="ES18" s="136">
        <f t="shared" si="7"/>
        <v>0</v>
      </c>
      <c r="ET18" s="136">
        <f t="shared" si="7"/>
        <v>0</v>
      </c>
      <c r="EU18" s="136">
        <f t="shared" si="7"/>
        <v>0</v>
      </c>
      <c r="EV18" s="136">
        <f t="shared" ref="EV18:GA18" si="8">EV17-EV3</f>
        <v>0</v>
      </c>
      <c r="EW18" s="136">
        <f t="shared" si="8"/>
        <v>0</v>
      </c>
      <c r="EX18" s="136">
        <f t="shared" si="8"/>
        <v>0</v>
      </c>
      <c r="EY18" s="136">
        <f t="shared" si="8"/>
        <v>0</v>
      </c>
      <c r="EZ18" s="136">
        <f t="shared" si="8"/>
        <v>0</v>
      </c>
      <c r="FA18" s="136">
        <f t="shared" si="8"/>
        <v>0</v>
      </c>
      <c r="FB18" s="136">
        <f t="shared" si="8"/>
        <v>0</v>
      </c>
      <c r="FC18" s="136">
        <f t="shared" si="8"/>
        <v>0</v>
      </c>
      <c r="FD18" s="136">
        <f t="shared" si="8"/>
        <v>0</v>
      </c>
      <c r="FE18" s="136">
        <f t="shared" si="8"/>
        <v>0</v>
      </c>
      <c r="FF18" s="136">
        <f t="shared" si="8"/>
        <v>0</v>
      </c>
      <c r="FG18" s="136">
        <f t="shared" si="8"/>
        <v>0</v>
      </c>
      <c r="FH18" s="136">
        <f t="shared" si="8"/>
        <v>0</v>
      </c>
      <c r="FI18" s="136">
        <f t="shared" si="8"/>
        <v>0</v>
      </c>
      <c r="FJ18" s="136">
        <f t="shared" si="8"/>
        <v>0</v>
      </c>
      <c r="FK18" s="136">
        <f t="shared" si="8"/>
        <v>0</v>
      </c>
      <c r="FL18" s="136">
        <f t="shared" si="8"/>
        <v>0</v>
      </c>
      <c r="FM18" s="136">
        <f t="shared" si="8"/>
        <v>0</v>
      </c>
      <c r="FN18" s="136">
        <f t="shared" si="8"/>
        <v>0</v>
      </c>
      <c r="FO18" s="136">
        <f t="shared" si="8"/>
        <v>0</v>
      </c>
      <c r="FP18" s="136">
        <f t="shared" si="8"/>
        <v>0</v>
      </c>
      <c r="FQ18" s="136">
        <f t="shared" si="8"/>
        <v>0</v>
      </c>
      <c r="FR18" s="136">
        <f t="shared" si="8"/>
        <v>0</v>
      </c>
      <c r="FS18" s="136">
        <f t="shared" si="8"/>
        <v>0</v>
      </c>
      <c r="FT18" s="136">
        <f t="shared" si="8"/>
        <v>0</v>
      </c>
      <c r="FU18" s="136">
        <f t="shared" si="8"/>
        <v>0</v>
      </c>
      <c r="FV18" s="136">
        <f t="shared" si="8"/>
        <v>0</v>
      </c>
      <c r="FW18" s="136">
        <f t="shared" si="8"/>
        <v>0</v>
      </c>
      <c r="FX18" s="136">
        <f t="shared" si="8"/>
        <v>0</v>
      </c>
      <c r="FY18" s="136">
        <f t="shared" si="8"/>
        <v>0</v>
      </c>
      <c r="FZ18" s="136">
        <f t="shared" si="8"/>
        <v>0</v>
      </c>
      <c r="GA18" s="136">
        <f t="shared" si="8"/>
        <v>0</v>
      </c>
      <c r="GB18" s="136">
        <f t="shared" ref="GB18" si="9">GB17-GB3</f>
        <v>0</v>
      </c>
    </row>
    <row r="19" spans="1:184" ht="12.6" x14ac:dyDescent="0.25"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35"/>
      <c r="GB19" s="135"/>
    </row>
    <row r="21" spans="1:184" ht="12.95" x14ac:dyDescent="0.3">
      <c r="B21" s="1" t="s">
        <v>0</v>
      </c>
      <c r="C21" s="1"/>
    </row>
    <row r="23" spans="1:184" ht="12.95" x14ac:dyDescent="0.3">
      <c r="A23" s="21" t="s">
        <v>357</v>
      </c>
      <c r="P23" s="18"/>
    </row>
    <row r="24" spans="1:184" ht="12.95" x14ac:dyDescent="0.3">
      <c r="A24" s="8" t="s">
        <v>356</v>
      </c>
      <c r="C24" s="2">
        <v>36373</v>
      </c>
      <c r="D24" s="2">
        <v>36404</v>
      </c>
      <c r="E24" s="2">
        <v>36434</v>
      </c>
      <c r="F24" s="2">
        <v>36465</v>
      </c>
      <c r="G24" s="2">
        <v>36495</v>
      </c>
      <c r="H24" s="2">
        <v>36526</v>
      </c>
      <c r="I24" s="2">
        <v>36557</v>
      </c>
      <c r="J24" s="2">
        <v>36586</v>
      </c>
      <c r="K24" s="2">
        <v>36617</v>
      </c>
      <c r="L24" s="2">
        <v>36647</v>
      </c>
      <c r="M24" s="2">
        <v>36678</v>
      </c>
      <c r="N24" s="2">
        <v>36708</v>
      </c>
      <c r="O24" s="2">
        <v>36739</v>
      </c>
      <c r="P24" s="2">
        <v>36770</v>
      </c>
      <c r="Q24" s="2">
        <v>36800</v>
      </c>
      <c r="R24" s="2">
        <v>36831</v>
      </c>
      <c r="S24" s="2">
        <v>36861</v>
      </c>
      <c r="T24" s="2">
        <v>36892</v>
      </c>
      <c r="U24" s="2">
        <v>36923</v>
      </c>
      <c r="V24" s="2">
        <v>36951</v>
      </c>
      <c r="W24" s="2">
        <v>36982</v>
      </c>
      <c r="X24" s="2">
        <v>37012</v>
      </c>
      <c r="Y24" s="2">
        <v>37043</v>
      </c>
      <c r="Z24" s="2">
        <v>37073</v>
      </c>
      <c r="AA24" s="2">
        <v>37104</v>
      </c>
      <c r="AB24" s="2">
        <v>37135</v>
      </c>
      <c r="AC24" s="2">
        <v>37165</v>
      </c>
      <c r="AD24" s="2">
        <v>37196</v>
      </c>
      <c r="AE24" s="2">
        <v>37226</v>
      </c>
      <c r="AF24" s="2">
        <v>37257</v>
      </c>
      <c r="AG24" s="2">
        <v>37288</v>
      </c>
      <c r="AH24" s="2">
        <v>37316</v>
      </c>
      <c r="AI24" s="2">
        <v>37347</v>
      </c>
      <c r="AJ24" s="2">
        <v>37377</v>
      </c>
      <c r="AK24" s="2">
        <v>37408</v>
      </c>
      <c r="AL24" s="2">
        <v>37438</v>
      </c>
      <c r="AM24" s="2">
        <v>37469</v>
      </c>
      <c r="AN24" s="2">
        <v>37500</v>
      </c>
      <c r="AO24" s="2">
        <v>37530</v>
      </c>
      <c r="AP24" s="2">
        <v>37561</v>
      </c>
      <c r="AQ24" s="2">
        <v>37591</v>
      </c>
      <c r="AR24" s="2">
        <v>37622</v>
      </c>
      <c r="AS24" s="2">
        <v>37653</v>
      </c>
      <c r="AT24" s="2">
        <v>37681</v>
      </c>
      <c r="AU24" s="2">
        <v>37712</v>
      </c>
      <c r="AV24" s="2">
        <v>37742</v>
      </c>
      <c r="AW24" s="2">
        <v>37773</v>
      </c>
      <c r="AX24" s="2">
        <v>37803</v>
      </c>
      <c r="AY24" s="2">
        <v>37834</v>
      </c>
      <c r="AZ24" s="2">
        <v>37865</v>
      </c>
      <c r="BA24" s="2">
        <v>37895</v>
      </c>
      <c r="BB24" s="2">
        <v>37926</v>
      </c>
      <c r="BC24" s="2">
        <v>37956</v>
      </c>
      <c r="BD24" s="2">
        <v>37987</v>
      </c>
      <c r="BE24" s="2">
        <v>38018</v>
      </c>
      <c r="BF24" s="2">
        <v>38047</v>
      </c>
      <c r="BG24" s="2">
        <v>38078</v>
      </c>
      <c r="BH24" s="2">
        <v>38108</v>
      </c>
      <c r="BI24" s="2">
        <v>38139</v>
      </c>
      <c r="BJ24" s="2">
        <v>38169</v>
      </c>
      <c r="BK24" s="2">
        <v>38200</v>
      </c>
      <c r="BL24" s="2">
        <v>38231</v>
      </c>
      <c r="BM24" s="2">
        <v>38261</v>
      </c>
      <c r="BN24" s="2">
        <v>38292</v>
      </c>
      <c r="BO24" s="2">
        <v>38322</v>
      </c>
      <c r="BP24" s="2">
        <v>38353</v>
      </c>
      <c r="BQ24" s="2">
        <v>38384</v>
      </c>
      <c r="BR24" s="2">
        <v>38412</v>
      </c>
      <c r="BS24" s="2">
        <v>38443</v>
      </c>
      <c r="BT24" s="2">
        <v>38473</v>
      </c>
      <c r="BU24" s="2">
        <v>38504</v>
      </c>
      <c r="BV24" s="2">
        <v>38534</v>
      </c>
      <c r="BW24" s="2">
        <v>38565</v>
      </c>
      <c r="BX24" s="2">
        <v>38596</v>
      </c>
      <c r="BY24" s="2">
        <v>38626</v>
      </c>
      <c r="BZ24" s="2">
        <v>38657</v>
      </c>
      <c r="CA24" s="2">
        <v>38687</v>
      </c>
      <c r="CB24" s="2">
        <v>38718</v>
      </c>
      <c r="CC24" s="2">
        <v>38749</v>
      </c>
      <c r="CD24" s="2">
        <v>38777</v>
      </c>
      <c r="CE24" s="2">
        <v>38808</v>
      </c>
      <c r="CF24" s="2">
        <v>38838</v>
      </c>
      <c r="CG24" s="2">
        <v>38869</v>
      </c>
      <c r="CH24" s="5">
        <v>38899</v>
      </c>
      <c r="CI24" s="5">
        <v>38930</v>
      </c>
      <c r="CJ24" s="5">
        <v>38961</v>
      </c>
      <c r="CK24" s="5">
        <v>38991</v>
      </c>
      <c r="CL24" s="5">
        <v>39022</v>
      </c>
      <c r="CM24" s="5">
        <v>39052</v>
      </c>
      <c r="CN24" s="5">
        <v>39083</v>
      </c>
      <c r="CO24" s="5">
        <v>39114</v>
      </c>
      <c r="CP24" s="5">
        <v>39142</v>
      </c>
      <c r="CQ24" s="5">
        <v>39173</v>
      </c>
      <c r="CR24" s="5">
        <v>39203</v>
      </c>
      <c r="CS24" s="5">
        <v>39234</v>
      </c>
      <c r="CT24" s="5">
        <v>39264</v>
      </c>
      <c r="CU24" s="5">
        <v>39295</v>
      </c>
      <c r="CV24" s="5">
        <v>39326</v>
      </c>
      <c r="CW24" s="5">
        <v>39356</v>
      </c>
      <c r="CX24" s="5">
        <v>39387</v>
      </c>
      <c r="CY24" s="5">
        <v>39417</v>
      </c>
      <c r="CZ24" s="5">
        <v>39448</v>
      </c>
      <c r="DA24" s="5">
        <v>39479</v>
      </c>
      <c r="DB24" s="5">
        <v>39508</v>
      </c>
      <c r="DC24" s="5">
        <v>39539</v>
      </c>
      <c r="DD24" s="5">
        <v>39569</v>
      </c>
      <c r="DE24" s="5">
        <v>39600</v>
      </c>
      <c r="DF24" s="5">
        <v>39630</v>
      </c>
      <c r="DG24" s="5">
        <v>39661</v>
      </c>
      <c r="DH24" s="5">
        <v>39692</v>
      </c>
      <c r="DI24" s="5">
        <v>39722</v>
      </c>
      <c r="DJ24" s="5">
        <v>39753</v>
      </c>
      <c r="DK24" s="5">
        <v>39783</v>
      </c>
      <c r="DL24" s="5">
        <v>39814</v>
      </c>
      <c r="DM24" s="5">
        <v>39845</v>
      </c>
      <c r="DN24" s="5">
        <v>39873</v>
      </c>
      <c r="DO24" s="5">
        <v>39904</v>
      </c>
      <c r="DP24" s="5">
        <v>39934</v>
      </c>
      <c r="DQ24" s="5">
        <v>39965</v>
      </c>
      <c r="DR24" s="5">
        <v>39995</v>
      </c>
      <c r="DS24" s="5">
        <v>40026</v>
      </c>
      <c r="DT24" s="5">
        <v>40057</v>
      </c>
      <c r="DU24" s="5">
        <v>40087</v>
      </c>
      <c r="DV24" s="5">
        <v>40118</v>
      </c>
      <c r="DW24" s="5">
        <v>40148</v>
      </c>
      <c r="DX24" s="5">
        <v>40179</v>
      </c>
      <c r="DY24" s="5">
        <v>40210</v>
      </c>
      <c r="DZ24" s="5">
        <v>40238</v>
      </c>
      <c r="EA24" s="5">
        <v>40269</v>
      </c>
      <c r="EB24" s="5">
        <v>40299</v>
      </c>
      <c r="EC24" s="5">
        <v>40330</v>
      </c>
      <c r="ED24" s="5">
        <v>40360</v>
      </c>
      <c r="EE24" s="5">
        <v>40391</v>
      </c>
      <c r="EF24" s="5">
        <v>40422</v>
      </c>
      <c r="EG24" s="5">
        <v>40452</v>
      </c>
      <c r="EH24" s="5">
        <v>40483</v>
      </c>
      <c r="EI24" s="5">
        <v>40513</v>
      </c>
      <c r="EJ24" s="5">
        <v>40544</v>
      </c>
      <c r="EK24" s="5">
        <v>40575</v>
      </c>
      <c r="EL24" s="5">
        <v>40603</v>
      </c>
      <c r="EM24" s="5">
        <v>40634</v>
      </c>
      <c r="EN24" s="5">
        <v>40664</v>
      </c>
      <c r="EO24" s="5">
        <v>40695</v>
      </c>
      <c r="EP24" s="5">
        <v>40725</v>
      </c>
      <c r="EQ24" s="5">
        <v>40756</v>
      </c>
      <c r="ER24" s="5">
        <v>40787</v>
      </c>
      <c r="ES24" s="5">
        <v>40817</v>
      </c>
      <c r="ET24" s="5">
        <v>40848</v>
      </c>
      <c r="EU24" s="5">
        <v>40878</v>
      </c>
      <c r="EV24" s="2">
        <v>40909</v>
      </c>
      <c r="EW24" s="2">
        <v>40940</v>
      </c>
      <c r="EX24" s="2">
        <v>40969</v>
      </c>
      <c r="EY24" s="2">
        <v>41000</v>
      </c>
      <c r="EZ24" s="2">
        <v>41030</v>
      </c>
      <c r="FA24" s="2">
        <v>41061</v>
      </c>
      <c r="FB24" s="2">
        <v>41091</v>
      </c>
      <c r="FC24" s="2">
        <v>41122</v>
      </c>
      <c r="FD24" s="2">
        <v>41153</v>
      </c>
      <c r="FE24" s="2">
        <v>41183</v>
      </c>
      <c r="FF24" s="2">
        <v>41214</v>
      </c>
      <c r="FG24" s="2">
        <v>41244</v>
      </c>
      <c r="FH24" s="2">
        <v>41275</v>
      </c>
      <c r="FI24" s="2">
        <v>41306</v>
      </c>
      <c r="FJ24" s="2">
        <v>41334</v>
      </c>
      <c r="FK24" s="2">
        <v>41365</v>
      </c>
      <c r="FL24" s="2">
        <v>41395</v>
      </c>
      <c r="FM24" s="2">
        <v>41426</v>
      </c>
      <c r="FN24" s="2">
        <v>41456</v>
      </c>
      <c r="FO24" s="2">
        <v>41487</v>
      </c>
      <c r="FP24" s="2">
        <v>41518</v>
      </c>
      <c r="FQ24" s="2">
        <v>41548</v>
      </c>
      <c r="FR24" s="2">
        <v>41579</v>
      </c>
      <c r="FS24" s="2">
        <v>41609</v>
      </c>
      <c r="FT24" s="2">
        <v>41640</v>
      </c>
      <c r="FU24" s="2">
        <v>41671</v>
      </c>
      <c r="FV24" s="2">
        <v>41699</v>
      </c>
      <c r="FW24" s="2">
        <v>41730</v>
      </c>
      <c r="FX24" s="2">
        <v>41760</v>
      </c>
      <c r="FY24" s="2">
        <v>41791</v>
      </c>
      <c r="FZ24" s="2">
        <v>41821</v>
      </c>
      <c r="GA24" s="63">
        <v>41852</v>
      </c>
      <c r="GB24" s="63">
        <v>41883</v>
      </c>
    </row>
    <row r="25" spans="1:184" ht="12.95" x14ac:dyDescent="0.3">
      <c r="B25" s="9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136"/>
      <c r="FS25" s="136"/>
      <c r="FT25" s="136"/>
      <c r="FU25" s="136"/>
      <c r="FV25" s="136"/>
      <c r="FW25" s="136"/>
      <c r="FX25" s="136"/>
      <c r="FY25" s="136"/>
      <c r="FZ25" s="136"/>
      <c r="GA25" s="136"/>
      <c r="GB25" s="136"/>
    </row>
    <row r="26" spans="1:184" x14ac:dyDescent="0.2">
      <c r="A26" s="16" t="s">
        <v>2</v>
      </c>
      <c r="B26" s="9" t="s">
        <v>358</v>
      </c>
      <c r="C26" s="137">
        <v>22.818900000000014</v>
      </c>
      <c r="D26" s="137">
        <v>22.708600000000015</v>
      </c>
      <c r="E26" s="137">
        <v>22.737199999999998</v>
      </c>
      <c r="F26" s="137">
        <v>22.946900000000007</v>
      </c>
      <c r="G26" s="137">
        <v>23.23960000000001</v>
      </c>
      <c r="H26" s="137">
        <v>23.408599999999996</v>
      </c>
      <c r="I26" s="137">
        <v>23.46060000000001</v>
      </c>
      <c r="J26" s="137">
        <v>23.366500000000016</v>
      </c>
      <c r="K26" s="137">
        <v>23.260700000000007</v>
      </c>
      <c r="L26" s="137">
        <v>23.096600000000016</v>
      </c>
      <c r="M26" s="137">
        <v>22.936399999999995</v>
      </c>
      <c r="N26" s="137">
        <v>22.875799999999995</v>
      </c>
      <c r="O26" s="137">
        <v>23.0213</v>
      </c>
      <c r="P26" s="137">
        <v>23.330100000000002</v>
      </c>
      <c r="Q26" s="137">
        <v>23.399799999999981</v>
      </c>
      <c r="R26" s="137">
        <v>23.3536</v>
      </c>
      <c r="S26" s="137">
        <v>23.274799999999985</v>
      </c>
      <c r="T26" s="137">
        <v>23.044</v>
      </c>
      <c r="U26" s="137">
        <v>23.079299999999996</v>
      </c>
      <c r="V26" s="137">
        <v>22.967999999999989</v>
      </c>
      <c r="W26" s="137">
        <v>23.103499999999986</v>
      </c>
      <c r="X26" s="137">
        <v>23.33349999999999</v>
      </c>
      <c r="Y26" s="137">
        <v>23.329200000000004</v>
      </c>
      <c r="Z26" s="137">
        <v>23.201299999999982</v>
      </c>
      <c r="AA26" s="137">
        <v>23.023099999999999</v>
      </c>
      <c r="AB26" s="137">
        <v>23.102099999999997</v>
      </c>
      <c r="AC26" s="137">
        <v>23.107199999999981</v>
      </c>
      <c r="AD26" s="137">
        <v>23.2668</v>
      </c>
      <c r="AE26" s="137">
        <v>23.416399999999982</v>
      </c>
      <c r="AF26" s="137">
        <v>23.361499999999985</v>
      </c>
      <c r="AG26" s="137">
        <v>23.406099999999999</v>
      </c>
      <c r="AH26" s="137">
        <v>23.341800000000003</v>
      </c>
      <c r="AI26" s="137">
        <v>23.298599999999997</v>
      </c>
      <c r="AJ26" s="137">
        <v>23.087599999999998</v>
      </c>
      <c r="AK26" s="137">
        <v>22.918700000000001</v>
      </c>
      <c r="AL26" s="137">
        <v>22.82510000000001</v>
      </c>
      <c r="AM26" s="137">
        <v>22.719399999999993</v>
      </c>
      <c r="AN26" s="137">
        <v>22.942999999999994</v>
      </c>
      <c r="AO26" s="137">
        <v>23.279700000000009</v>
      </c>
      <c r="AP26" s="137">
        <v>23.765199999999989</v>
      </c>
      <c r="AQ26" s="137">
        <v>24.518699999999988</v>
      </c>
      <c r="AR26" s="137">
        <v>24.987100000000012</v>
      </c>
      <c r="AS26" s="137">
        <v>25.082899999999995</v>
      </c>
      <c r="AT26" s="137">
        <v>25.193100000000005</v>
      </c>
      <c r="AU26" s="137">
        <v>25.332599999999985</v>
      </c>
      <c r="AV26" s="137">
        <v>25.324499999999997</v>
      </c>
      <c r="AW26" s="137">
        <v>25.252199999999991</v>
      </c>
      <c r="AX26" s="137">
        <v>25.014900000000004</v>
      </c>
      <c r="AY26" s="137">
        <v>24.660700000000002</v>
      </c>
      <c r="AZ26" s="137">
        <v>24.497899999999984</v>
      </c>
      <c r="BA26" s="137">
        <v>24.536900000000006</v>
      </c>
      <c r="BB26" s="137">
        <v>24.521499999999978</v>
      </c>
      <c r="BC26" s="137">
        <v>24.465699999999988</v>
      </c>
      <c r="BD26" s="137">
        <v>24.466499999999996</v>
      </c>
      <c r="BE26" s="137">
        <v>24.499400000000005</v>
      </c>
      <c r="BF26" s="137">
        <v>24.361700000000003</v>
      </c>
      <c r="BG26" s="137">
        <v>24.263000000000009</v>
      </c>
      <c r="BH26" s="137">
        <v>24.073599999999999</v>
      </c>
      <c r="BI26" s="137">
        <v>24.037199999999988</v>
      </c>
      <c r="BJ26" s="137">
        <v>24.112199999999984</v>
      </c>
      <c r="BK26" s="137">
        <v>24.052200000000006</v>
      </c>
      <c r="BL26" s="137">
        <v>24.143799999999992</v>
      </c>
      <c r="BM26" s="137">
        <v>24.009499999999985</v>
      </c>
      <c r="BN26" s="137">
        <v>23.883599999999998</v>
      </c>
      <c r="BO26" s="137">
        <v>23.854800000000001</v>
      </c>
      <c r="BP26" s="137">
        <v>23.802000000000007</v>
      </c>
      <c r="BQ26" s="137">
        <v>23.797499999999999</v>
      </c>
      <c r="BR26" s="137">
        <v>23.728699999999996</v>
      </c>
      <c r="BS26" s="137">
        <v>23.624700000000008</v>
      </c>
      <c r="BT26" s="137">
        <v>23.587599999999995</v>
      </c>
      <c r="BU26" s="137">
        <v>23.541900000000012</v>
      </c>
      <c r="BV26" s="137">
        <v>23.296499999999995</v>
      </c>
      <c r="BW26" s="137">
        <v>23.076200000000021</v>
      </c>
      <c r="BX26" s="137">
        <v>22.876700000000007</v>
      </c>
      <c r="BY26" s="137">
        <v>22.73970000000001</v>
      </c>
      <c r="BZ26" s="137">
        <v>22.737800000000004</v>
      </c>
      <c r="CA26" s="137">
        <v>22.784099999999995</v>
      </c>
      <c r="CB26" s="137">
        <v>22.800800000000002</v>
      </c>
      <c r="CC26" s="137">
        <v>22.758599999999994</v>
      </c>
      <c r="CD26" s="137">
        <v>22.628500000000006</v>
      </c>
      <c r="CE26" s="137">
        <v>22.647700000000004</v>
      </c>
      <c r="CF26" s="137">
        <v>22.527499999999986</v>
      </c>
      <c r="CG26" s="137">
        <v>22.311799999999995</v>
      </c>
      <c r="CH26" s="137">
        <v>19.402400000000004</v>
      </c>
      <c r="CI26" s="137">
        <v>19.3935</v>
      </c>
      <c r="CJ26" s="137">
        <v>19.367500000000007</v>
      </c>
      <c r="CK26" s="137">
        <v>19.337699999999998</v>
      </c>
      <c r="CL26" s="137">
        <v>19.409499999999991</v>
      </c>
      <c r="CM26" s="137">
        <v>19.564299999999992</v>
      </c>
      <c r="CN26" s="137">
        <v>19.519099999999995</v>
      </c>
      <c r="CO26" s="137">
        <v>19.602</v>
      </c>
      <c r="CP26" s="137">
        <v>19.63979999999999</v>
      </c>
      <c r="CQ26" s="137">
        <v>19.736299999999989</v>
      </c>
      <c r="CR26" s="137">
        <v>19.702299999999983</v>
      </c>
      <c r="CS26" s="137">
        <v>19.692800000000002</v>
      </c>
      <c r="CT26" s="137">
        <v>19.784800000000008</v>
      </c>
      <c r="CU26" s="137">
        <v>19.995800000000006</v>
      </c>
      <c r="CV26" s="137">
        <v>20.138400000000004</v>
      </c>
      <c r="CW26" s="137">
        <v>20.149100000000001</v>
      </c>
      <c r="CX26" s="137">
        <v>20.179300000000005</v>
      </c>
      <c r="CY26" s="137">
        <v>20.226099999999999</v>
      </c>
      <c r="CZ26" s="137">
        <v>20.503700000000006</v>
      </c>
      <c r="DA26" s="137">
        <v>20.667899999999999</v>
      </c>
      <c r="DB26" s="137">
        <v>20.656099999999999</v>
      </c>
      <c r="DC26" s="137">
        <v>20.719099999999997</v>
      </c>
      <c r="DD26" s="137">
        <v>20.848200000000006</v>
      </c>
      <c r="DE26" s="137">
        <v>21.076799999999999</v>
      </c>
      <c r="DF26" s="137">
        <v>21.343200000000003</v>
      </c>
      <c r="DG26" s="137">
        <v>21.402799999999992</v>
      </c>
      <c r="DH26" s="137">
        <v>21.2864</v>
      </c>
      <c r="DI26" s="137">
        <v>21.177000000000003</v>
      </c>
      <c r="DJ26" s="137">
        <v>21.224000000000007</v>
      </c>
      <c r="DK26" s="137">
        <v>21.273400000000006</v>
      </c>
      <c r="DL26" s="137">
        <v>21.255300000000002</v>
      </c>
      <c r="DM26" s="137">
        <v>21.286000000000012</v>
      </c>
      <c r="DN26" s="137">
        <v>21.166699999999988</v>
      </c>
      <c r="DO26" s="137">
        <v>21.176599999999997</v>
      </c>
      <c r="DP26" s="137">
        <v>21.207500000000003</v>
      </c>
      <c r="DQ26" s="137">
        <v>21.264599999999994</v>
      </c>
      <c r="DR26" s="137">
        <v>21.317</v>
      </c>
      <c r="DS26" s="137">
        <v>21.230900000000005</v>
      </c>
      <c r="DT26" s="137">
        <v>21.145300000000006</v>
      </c>
      <c r="DU26" s="137">
        <v>21.042599999999997</v>
      </c>
      <c r="DV26" s="137">
        <v>20.989399999999996</v>
      </c>
      <c r="DW26" s="137">
        <v>20.987499999999994</v>
      </c>
      <c r="DX26" s="137">
        <v>20.897700000000004</v>
      </c>
      <c r="DY26" s="137">
        <v>20.974200000000003</v>
      </c>
      <c r="DZ26" s="137">
        <v>20.999000000000006</v>
      </c>
      <c r="EA26" s="137">
        <v>21.155300000000011</v>
      </c>
      <c r="EB26" s="137">
        <v>21.290899999999993</v>
      </c>
      <c r="EC26" s="137">
        <v>21.1919</v>
      </c>
      <c r="ED26" s="137">
        <v>21.0017</v>
      </c>
      <c r="EE26" s="137">
        <v>20.803999999999995</v>
      </c>
      <c r="EF26" s="137">
        <v>20.717599999999997</v>
      </c>
      <c r="EG26" s="137">
        <v>20.840900000000001</v>
      </c>
      <c r="EH26" s="137">
        <v>21.077499999999997</v>
      </c>
      <c r="EI26" s="137">
        <v>21.333199999999991</v>
      </c>
      <c r="EJ26" s="137">
        <v>21.383800000000015</v>
      </c>
      <c r="EK26" s="137">
        <v>21.434399999999993</v>
      </c>
      <c r="EL26" s="137">
        <v>21.304999999999996</v>
      </c>
      <c r="EM26" s="137">
        <v>21.307099999999998</v>
      </c>
      <c r="EN26" s="137">
        <v>21.286999999999995</v>
      </c>
      <c r="EO26" s="137">
        <v>21.221800000000002</v>
      </c>
      <c r="EP26" s="137">
        <v>21.090600000000002</v>
      </c>
      <c r="EQ26" s="137">
        <v>20.95849999999999</v>
      </c>
      <c r="ER26" s="137">
        <v>21.005000000000003</v>
      </c>
      <c r="ES26" s="137">
        <v>21.030899999999992</v>
      </c>
      <c r="ET26" s="137">
        <v>21.015100000000004</v>
      </c>
      <c r="EU26" s="137">
        <v>21.111399999999993</v>
      </c>
      <c r="EV26" s="139">
        <f>'12peso'!H17</f>
        <v>22.420600000000007</v>
      </c>
      <c r="EW26" s="139">
        <f>'12peso'!I17</f>
        <v>22.389499999999995</v>
      </c>
      <c r="EX26" s="139">
        <f>'12peso'!J17</f>
        <v>22.284399999999998</v>
      </c>
      <c r="EY26" s="139">
        <f>'12peso'!K17</f>
        <v>22.299999999999986</v>
      </c>
      <c r="EZ26" s="139">
        <f>'12peso'!L17</f>
        <v>22.404600000000006</v>
      </c>
      <c r="FA26" s="139">
        <f>'12peso'!M17</f>
        <v>22.493299999999991</v>
      </c>
      <c r="FB26" s="139">
        <f>'12peso'!N17</f>
        <v>22.573299999999996</v>
      </c>
      <c r="FC26" s="139">
        <f>'12peso'!O17</f>
        <v>22.597299999999994</v>
      </c>
      <c r="FD26" s="139">
        <f>'12peso'!P17</f>
        <v>22.658100000000005</v>
      </c>
      <c r="FE26" s="139">
        <f>'12peso'!Q17</f>
        <v>22.809499999999993</v>
      </c>
      <c r="FF26" s="139">
        <f>'12peso'!R17</f>
        <v>22.930700000000002</v>
      </c>
      <c r="FG26" s="139">
        <f>'12peso'!S17</f>
        <v>22.889400000000006</v>
      </c>
      <c r="FH26" s="139">
        <f>'12peso'!T17</f>
        <v>22.980799999999984</v>
      </c>
      <c r="FI26" s="139">
        <f>'12peso'!U17</f>
        <v>23.317699999999999</v>
      </c>
      <c r="FJ26" s="139">
        <f>'12peso'!V17</f>
        <v>23.506399999999989</v>
      </c>
      <c r="FK26" s="139">
        <f>'12peso'!W17</f>
        <v>23.671000000000006</v>
      </c>
      <c r="FL26" s="139">
        <f>'12peso'!X17</f>
        <v>23.748199999999997</v>
      </c>
      <c r="FM26" s="139">
        <f>'12peso'!Y17</f>
        <v>23.691499999999994</v>
      </c>
      <c r="FN26" s="139">
        <f>'12peso'!Z17</f>
        <v>23.547799999999999</v>
      </c>
      <c r="FO26" s="139">
        <f>'12peso'!AA17</f>
        <v>23.436199999999999</v>
      </c>
      <c r="FP26" s="139">
        <f>'12peso'!AB17</f>
        <v>23.332600000000006</v>
      </c>
      <c r="FQ26" s="139">
        <f>'12peso'!AC17</f>
        <v>23.269899999999993</v>
      </c>
      <c r="FR26" s="139">
        <f>'12peso'!AD17</f>
        <v>23.351700000000008</v>
      </c>
      <c r="FS26" s="139">
        <f>'12peso'!AE17</f>
        <v>23.352300000000014</v>
      </c>
      <c r="FT26" s="139">
        <f>'12peso'!AF17</f>
        <v>23.38</v>
      </c>
      <c r="FU26" s="139">
        <f>'12peso'!AG17</f>
        <v>23.502699999999994</v>
      </c>
      <c r="FV26" s="139">
        <f>'12peso'!AH17</f>
        <v>23.460600000000007</v>
      </c>
      <c r="FW26" s="139">
        <f>'12peso'!AI17</f>
        <v>23.703199999999985</v>
      </c>
      <c r="FX26" s="139">
        <f>'12peso'!AJ17</f>
        <v>23.828499999999991</v>
      </c>
      <c r="FY26" s="139">
        <f>'12peso'!AK17</f>
        <v>23.811199999999996</v>
      </c>
      <c r="FZ26" s="139">
        <f>'12peso'!AL17</f>
        <v>23.621999999999993</v>
      </c>
      <c r="GA26" s="139">
        <f>'12peso'!AM17</f>
        <v>23.554000000000002</v>
      </c>
      <c r="GB26" s="139">
        <f>'12peso'!AN17</f>
        <v>23.421600000000005</v>
      </c>
    </row>
    <row r="27" spans="1:184" x14ac:dyDescent="0.2">
      <c r="A27" s="16" t="s">
        <v>160</v>
      </c>
      <c r="B27" s="9" t="s">
        <v>359</v>
      </c>
      <c r="C27" s="137">
        <v>8.1528999999999741</v>
      </c>
      <c r="D27" s="137">
        <v>8.087799999999973</v>
      </c>
      <c r="E27" s="137">
        <v>8.117100000000022</v>
      </c>
      <c r="F27" s="137">
        <v>8.0897999999999968</v>
      </c>
      <c r="G27" s="137">
        <v>8.060799999999972</v>
      </c>
      <c r="H27" s="137">
        <v>8.0661000000000058</v>
      </c>
      <c r="I27" s="137">
        <v>8.0401999999999987</v>
      </c>
      <c r="J27" s="137">
        <v>8.0223999999999762</v>
      </c>
      <c r="K27" s="137">
        <v>7.9245999999999981</v>
      </c>
      <c r="L27" s="137">
        <v>7.9340999999999724</v>
      </c>
      <c r="M27" s="137">
        <v>7.9699000000000098</v>
      </c>
      <c r="N27" s="137">
        <v>7.9979999999999905</v>
      </c>
      <c r="O27" s="137">
        <v>7.9189000000000078</v>
      </c>
      <c r="P27" s="137">
        <v>7.8599999999999994</v>
      </c>
      <c r="Q27" s="137">
        <v>7.8844000000000278</v>
      </c>
      <c r="R27" s="137">
        <v>7.9170000000000016</v>
      </c>
      <c r="S27" s="137">
        <v>7.9244000000000199</v>
      </c>
      <c r="T27" s="137">
        <v>7.9429000000000087</v>
      </c>
      <c r="U27" s="137">
        <v>7.921599999999998</v>
      </c>
      <c r="V27" s="137">
        <v>7.8646000000000242</v>
      </c>
      <c r="W27" s="137">
        <v>7.8207000000000164</v>
      </c>
      <c r="X27" s="137">
        <v>7.782400000000024</v>
      </c>
      <c r="Y27" s="137">
        <v>7.7713000000000108</v>
      </c>
      <c r="Z27" s="137">
        <v>7.8016000000000219</v>
      </c>
      <c r="AA27" s="137">
        <v>7.7527999999999935</v>
      </c>
      <c r="AB27" s="137">
        <v>7.7330000000000041</v>
      </c>
      <c r="AC27" s="137">
        <v>7.7400000000000091</v>
      </c>
      <c r="AD27" s="137">
        <v>7.7124000000000024</v>
      </c>
      <c r="AE27" s="137">
        <v>7.7207000000000363</v>
      </c>
      <c r="AF27" s="137">
        <v>7.7845000000000084</v>
      </c>
      <c r="AG27" s="137">
        <v>7.7901999999999987</v>
      </c>
      <c r="AH27" s="137">
        <v>7.7516999999999996</v>
      </c>
      <c r="AI27" s="137">
        <v>7.7066000000000088</v>
      </c>
      <c r="AJ27" s="137">
        <v>7.7134000000000071</v>
      </c>
      <c r="AK27" s="137">
        <v>7.7844000000000051</v>
      </c>
      <c r="AL27" s="137">
        <v>7.831799999999987</v>
      </c>
      <c r="AM27" s="137">
        <v>7.7900999999999954</v>
      </c>
      <c r="AN27" s="137">
        <v>7.7693000000000154</v>
      </c>
      <c r="AO27" s="137">
        <v>7.7689999999999912</v>
      </c>
      <c r="AP27" s="137">
        <v>7.7482000000000113</v>
      </c>
      <c r="AQ27" s="137">
        <v>7.6096000000000004</v>
      </c>
      <c r="AR27" s="137">
        <v>7.5362999999999829</v>
      </c>
      <c r="AS27" s="137">
        <v>7.460400000000007</v>
      </c>
      <c r="AT27" s="137">
        <v>7.3759000000000015</v>
      </c>
      <c r="AU27" s="137">
        <v>7.3523000000000138</v>
      </c>
      <c r="AV27" s="137">
        <v>7.3570999999999884</v>
      </c>
      <c r="AW27" s="137">
        <v>7.4028000000000134</v>
      </c>
      <c r="AX27" s="137">
        <v>7.5198999999999785</v>
      </c>
      <c r="AY27" s="137">
        <v>7.5294999999999845</v>
      </c>
      <c r="AZ27" s="137">
        <v>7.5238000000000085</v>
      </c>
      <c r="BA27" s="137">
        <v>7.5216999999999956</v>
      </c>
      <c r="BB27" s="137">
        <v>7.5700000000000216</v>
      </c>
      <c r="BC27" s="137">
        <v>7.6211000000000126</v>
      </c>
      <c r="BD27" s="137">
        <v>7.6567000000000149</v>
      </c>
      <c r="BE27" s="137">
        <v>7.6261000000000081</v>
      </c>
      <c r="BF27" s="137">
        <v>7.590999999999994</v>
      </c>
      <c r="BG27" s="137">
        <v>7.6003000000000043</v>
      </c>
      <c r="BH27" s="137">
        <v>7.6526999999999958</v>
      </c>
      <c r="BI27" s="137">
        <v>7.7078999999999951</v>
      </c>
      <c r="BJ27" s="137">
        <v>7.7386000000000195</v>
      </c>
      <c r="BK27" s="137">
        <v>7.7258000000000067</v>
      </c>
      <c r="BL27" s="137">
        <v>7.7117000000000218</v>
      </c>
      <c r="BM27" s="137">
        <v>7.7629000000000161</v>
      </c>
      <c r="BN27" s="137">
        <v>7.8105000000000047</v>
      </c>
      <c r="BO27" s="137">
        <v>7.8366999999999933</v>
      </c>
      <c r="BP27" s="137">
        <v>7.8644999999999925</v>
      </c>
      <c r="BQ27" s="137">
        <v>7.8589000000000055</v>
      </c>
      <c r="BR27" s="137">
        <v>7.819800000000015</v>
      </c>
      <c r="BS27" s="137">
        <v>7.8157999999999959</v>
      </c>
      <c r="BT27" s="137">
        <v>7.8192000000000093</v>
      </c>
      <c r="BU27" s="137">
        <v>7.8740999999999985</v>
      </c>
      <c r="BV27" s="137">
        <v>7.9084000000000287</v>
      </c>
      <c r="BW27" s="137">
        <v>7.9045999999999736</v>
      </c>
      <c r="BX27" s="137">
        <v>7.8953999999999951</v>
      </c>
      <c r="BY27" s="137">
        <v>7.8876999999999953</v>
      </c>
      <c r="BZ27" s="137">
        <v>7.8861999999999739</v>
      </c>
      <c r="CA27" s="137">
        <v>7.897500000000008</v>
      </c>
      <c r="CB27" s="137">
        <v>7.9576999999999884</v>
      </c>
      <c r="CC27" s="137">
        <v>7.933099999999996</v>
      </c>
      <c r="CD27" s="137">
        <v>7.8840999999999894</v>
      </c>
      <c r="CE27" s="137">
        <v>7.8694000000000131</v>
      </c>
      <c r="CF27" s="137">
        <v>7.9181000000000097</v>
      </c>
      <c r="CG27" s="137">
        <v>7.9622000000000099</v>
      </c>
      <c r="CH27" s="137">
        <v>9.4827999999999975</v>
      </c>
      <c r="CI27" s="137">
        <v>9.4535999999999945</v>
      </c>
      <c r="CJ27" s="137">
        <v>9.466399999999993</v>
      </c>
      <c r="CK27" s="137">
        <v>9.4917999999999978</v>
      </c>
      <c r="CL27" s="137">
        <v>9.5039000000000158</v>
      </c>
      <c r="CM27" s="137">
        <v>9.5167000000000144</v>
      </c>
      <c r="CN27" s="137">
        <v>9.5609000000000037</v>
      </c>
      <c r="CO27" s="137">
        <v>9.5153000000000105</v>
      </c>
      <c r="CP27" s="137">
        <v>9.4381000000000199</v>
      </c>
      <c r="CQ27" s="137">
        <v>9.4424000000000206</v>
      </c>
      <c r="CR27" s="137">
        <v>9.4486000000000274</v>
      </c>
      <c r="CS27" s="137">
        <v>9.4650999999999925</v>
      </c>
      <c r="CT27" s="137">
        <v>9.507899999999978</v>
      </c>
      <c r="CU27" s="137">
        <v>9.4747999999999877</v>
      </c>
      <c r="CV27" s="137">
        <v>9.4403999999999968</v>
      </c>
      <c r="CW27" s="137">
        <v>9.4632000000000005</v>
      </c>
      <c r="CX27" s="137">
        <v>9.4950999999999937</v>
      </c>
      <c r="CY27" s="137">
        <v>9.5012000000000114</v>
      </c>
      <c r="CZ27" s="137">
        <v>9.4849999999999994</v>
      </c>
      <c r="DA27" s="137">
        <v>9.4479000000000042</v>
      </c>
      <c r="DB27" s="137">
        <v>9.3857000000000141</v>
      </c>
      <c r="DC27" s="137">
        <v>9.3976999999999862</v>
      </c>
      <c r="DD27" s="137">
        <v>9.4591000000000065</v>
      </c>
      <c r="DE27" s="137">
        <v>9.4704000000000264</v>
      </c>
      <c r="DF27" s="137">
        <v>9.440100000000001</v>
      </c>
      <c r="DG27" s="137">
        <v>9.3937000000000097</v>
      </c>
      <c r="DH27" s="137">
        <v>9.4119999999999919</v>
      </c>
      <c r="DI27" s="137">
        <v>9.4350999999999914</v>
      </c>
      <c r="DJ27" s="137">
        <v>9.4718000000000018</v>
      </c>
      <c r="DK27" s="137">
        <v>9.5016999999999996</v>
      </c>
      <c r="DL27" s="137">
        <v>9.5608000000000004</v>
      </c>
      <c r="DM27" s="137">
        <v>9.5413999999999817</v>
      </c>
      <c r="DN27" s="137">
        <v>9.478999999999985</v>
      </c>
      <c r="DO27" s="137">
        <v>9.5046999999999997</v>
      </c>
      <c r="DP27" s="137">
        <v>9.5315999999999832</v>
      </c>
      <c r="DQ27" s="137">
        <v>9.5747000000000071</v>
      </c>
      <c r="DR27" s="137">
        <v>9.5899000000000001</v>
      </c>
      <c r="DS27" s="137">
        <v>9.5806999999999931</v>
      </c>
      <c r="DT27" s="137">
        <v>9.582099999999997</v>
      </c>
      <c r="DU27" s="137">
        <v>9.6085999999999956</v>
      </c>
      <c r="DV27" s="137">
        <v>9.6287000000000091</v>
      </c>
      <c r="DW27" s="137">
        <v>9.6462000000000074</v>
      </c>
      <c r="DX27" s="137">
        <v>9.6641000000000048</v>
      </c>
      <c r="DY27" s="137">
        <v>9.63900000000001</v>
      </c>
      <c r="DZ27" s="137">
        <v>9.525599999999983</v>
      </c>
      <c r="EA27" s="137">
        <v>9.528899999999993</v>
      </c>
      <c r="EB27" s="137">
        <v>9.5580000000000069</v>
      </c>
      <c r="EC27" s="137">
        <v>9.6038999999999959</v>
      </c>
      <c r="ED27" s="137">
        <v>9.540300000000002</v>
      </c>
      <c r="EE27" s="137">
        <v>9.6282000000000068</v>
      </c>
      <c r="EF27" s="137">
        <v>9.642799999999994</v>
      </c>
      <c r="EG27" s="137">
        <v>9.6444999999999936</v>
      </c>
      <c r="EH27" s="137">
        <v>9.6402999999999821</v>
      </c>
      <c r="EI27" s="137">
        <v>9.6585000000000036</v>
      </c>
      <c r="EJ27" s="137">
        <v>9.6884000000000015</v>
      </c>
      <c r="EK27" s="137">
        <v>9.6320999999999941</v>
      </c>
      <c r="EL27" s="137">
        <v>9.5429999999999922</v>
      </c>
      <c r="EM27" s="137">
        <v>9.5081000000000131</v>
      </c>
      <c r="EN27" s="137">
        <v>9.539100000000019</v>
      </c>
      <c r="EO27" s="137">
        <v>9.5863999999999692</v>
      </c>
      <c r="EP27" s="137">
        <v>9.6713000000000022</v>
      </c>
      <c r="EQ27" s="137">
        <v>9.6742000000000132</v>
      </c>
      <c r="ER27" s="137">
        <v>9.6944000000000017</v>
      </c>
      <c r="ES27" s="137">
        <v>9.6947999999999865</v>
      </c>
      <c r="ET27" s="137">
        <v>9.716399999999993</v>
      </c>
      <c r="EU27" s="137">
        <v>9.7023000000000081</v>
      </c>
      <c r="EV27" s="139">
        <f>'12peso'!H18</f>
        <v>8.854699999999994</v>
      </c>
      <c r="EW27" s="139">
        <f>'12peso'!I18</f>
        <v>8.8239999999999981</v>
      </c>
      <c r="EX27" s="139">
        <f>'12peso'!J18</f>
        <v>8.7667000000000002</v>
      </c>
      <c r="EY27" s="139">
        <f>'12peso'!K18</f>
        <v>8.72229999999999</v>
      </c>
      <c r="EZ27" s="139">
        <f>'12peso'!L18</f>
        <v>8.7283999999999935</v>
      </c>
      <c r="FA27" s="139">
        <f>'12peso'!M18</f>
        <v>8.7534000000000276</v>
      </c>
      <c r="FB27" s="139">
        <f>'12peso'!N18</f>
        <v>8.7762000000000171</v>
      </c>
      <c r="FC27" s="139">
        <f>'12peso'!O18</f>
        <v>8.7483000000000288</v>
      </c>
      <c r="FD27" s="139">
        <f>'12peso'!P18</f>
        <v>8.7399000000000058</v>
      </c>
      <c r="FE27" s="139">
        <f>'12peso'!Q18</f>
        <v>8.7439000000000107</v>
      </c>
      <c r="FF27" s="139">
        <f>'12peso'!R18</f>
        <v>8.765199999999993</v>
      </c>
      <c r="FG27" s="139">
        <f>'12peso'!S18</f>
        <v>8.7711999999999932</v>
      </c>
      <c r="FH27" s="139">
        <f>'12peso'!T18</f>
        <v>8.7850000000000108</v>
      </c>
      <c r="FI27" s="139">
        <f>'12peso'!U18</f>
        <v>8.6846000000000174</v>
      </c>
      <c r="FJ27" s="139">
        <f>'12peso'!V18</f>
        <v>8.6761000000000195</v>
      </c>
      <c r="FK27" s="139">
        <f>'12peso'!W18</f>
        <v>8.6530999999999949</v>
      </c>
      <c r="FL27" s="139">
        <f>'12peso'!X18</f>
        <v>8.6544999999999845</v>
      </c>
      <c r="FM27" s="139">
        <f>'12peso'!Y18</f>
        <v>8.6752000000000038</v>
      </c>
      <c r="FN27" s="139">
        <f>'12peso'!Z18</f>
        <v>8.6948999999999899</v>
      </c>
      <c r="FO27" s="139">
        <f>'12peso'!AA18</f>
        <v>8.6724000000000103</v>
      </c>
      <c r="FP27" s="139">
        <f>'12peso'!AB18</f>
        <v>8.6615999999999929</v>
      </c>
      <c r="FQ27" s="139">
        <f>'12peso'!AC18</f>
        <v>8.6823000000000263</v>
      </c>
      <c r="FR27" s="139">
        <f>'12peso'!AD18</f>
        <v>8.7187999999999874</v>
      </c>
      <c r="FS27" s="139">
        <f>'12peso'!AE18</f>
        <v>8.7390999999999934</v>
      </c>
      <c r="FT27" s="139">
        <f>'12peso'!AF18</f>
        <v>8.7410999999999888</v>
      </c>
      <c r="FU27" s="139">
        <f>'12peso'!AG18</f>
        <v>8.694199999999995</v>
      </c>
      <c r="FV27" s="139">
        <f>'12peso'!AH18</f>
        <v>8.623999999999981</v>
      </c>
      <c r="FW27" s="139">
        <f>'12peso'!AI18</f>
        <v>8.588600000000028</v>
      </c>
      <c r="FX27" s="139">
        <f>'12peso'!AJ18</f>
        <v>8.5621000000000151</v>
      </c>
      <c r="FY27" s="139">
        <f>'12peso'!AK18</f>
        <v>8.5858000000000061</v>
      </c>
      <c r="FZ27" s="139">
        <f>'12peso'!AL18</f>
        <v>8.5953999999999837</v>
      </c>
      <c r="GA27" s="139">
        <f>'12peso'!AM18</f>
        <v>8.5844999999999914</v>
      </c>
      <c r="GB27" s="139">
        <f>'12peso'!AN18</f>
        <v>8.5583999999999918</v>
      </c>
    </row>
    <row r="28" spans="1:184" x14ac:dyDescent="0.2">
      <c r="A28" s="16" t="s">
        <v>155</v>
      </c>
      <c r="B28" s="9" t="s">
        <v>360</v>
      </c>
      <c r="C28" s="137">
        <v>11.457500000000003</v>
      </c>
      <c r="D28" s="137">
        <v>11.447800000000001</v>
      </c>
      <c r="E28" s="137">
        <v>11.463999999999999</v>
      </c>
      <c r="F28" s="137">
        <v>11.830499999999999</v>
      </c>
      <c r="G28" s="137">
        <v>11.796100000000001</v>
      </c>
      <c r="H28" s="137">
        <v>11.707099999999997</v>
      </c>
      <c r="I28" s="137">
        <v>11.689599999999997</v>
      </c>
      <c r="J28" s="137">
        <v>11.790500000000002</v>
      </c>
      <c r="K28" s="137">
        <v>11.868099999999998</v>
      </c>
      <c r="L28" s="137">
        <v>11.900499999999996</v>
      </c>
      <c r="M28" s="137">
        <v>11.955900000000002</v>
      </c>
      <c r="N28" s="137">
        <v>11.972799999999998</v>
      </c>
      <c r="O28" s="137">
        <v>11.864799999999997</v>
      </c>
      <c r="P28" s="137">
        <v>11.791</v>
      </c>
      <c r="Q28" s="137">
        <v>11.808899999999998</v>
      </c>
      <c r="R28" s="137">
        <v>11.851099999999999</v>
      </c>
      <c r="S28" s="137">
        <v>11.830800000000004</v>
      </c>
      <c r="T28" s="137">
        <v>11.769799999999998</v>
      </c>
      <c r="U28" s="137">
        <v>11.745699999999996</v>
      </c>
      <c r="V28" s="137">
        <v>11.747800000000002</v>
      </c>
      <c r="W28" s="137">
        <v>11.750999999999998</v>
      </c>
      <c r="X28" s="137">
        <v>11.703500000000002</v>
      </c>
      <c r="Y28" s="137">
        <v>11.719099999999997</v>
      </c>
      <c r="Z28" s="137">
        <v>11.682500000000001</v>
      </c>
      <c r="AA28" s="137">
        <v>11.559200000000001</v>
      </c>
      <c r="AB28" s="137">
        <v>11.498399999999998</v>
      </c>
      <c r="AC28" s="137">
        <v>11.425800000000002</v>
      </c>
      <c r="AD28" s="137">
        <v>11.383600000000003</v>
      </c>
      <c r="AE28" s="137">
        <v>11.393299999999996</v>
      </c>
      <c r="AF28" s="137">
        <v>11.438599999999999</v>
      </c>
      <c r="AG28" s="137">
        <v>11.48</v>
      </c>
      <c r="AH28" s="137">
        <v>11.494399999999999</v>
      </c>
      <c r="AI28" s="137">
        <v>11.447499999999998</v>
      </c>
      <c r="AJ28" s="137">
        <v>11.398399999999999</v>
      </c>
      <c r="AK28" s="137">
        <v>11.428700000000001</v>
      </c>
      <c r="AL28" s="137">
        <v>11.367400000000002</v>
      </c>
      <c r="AM28" s="137">
        <v>11.246199999999998</v>
      </c>
      <c r="AN28" s="137">
        <v>11.208299999999998</v>
      </c>
      <c r="AO28" s="137">
        <v>11.2317</v>
      </c>
      <c r="AP28" s="137">
        <v>11.193200000000001</v>
      </c>
      <c r="AQ28" s="137">
        <v>11.1015</v>
      </c>
      <c r="AR28" s="137">
        <v>10.995000000000001</v>
      </c>
      <c r="AS28" s="137">
        <v>10.908100000000003</v>
      </c>
      <c r="AT28" s="137">
        <v>10.799200000000003</v>
      </c>
      <c r="AU28" s="137">
        <v>10.750400000000001</v>
      </c>
      <c r="AV28" s="137">
        <v>10.717400000000001</v>
      </c>
      <c r="AW28" s="137">
        <v>10.668700000000005</v>
      </c>
      <c r="AX28" s="137">
        <v>10.705499999999999</v>
      </c>
      <c r="AY28" s="137">
        <v>10.693499999999998</v>
      </c>
      <c r="AZ28" s="137">
        <v>10.645099999999999</v>
      </c>
      <c r="BA28" s="137">
        <v>10.558299999999999</v>
      </c>
      <c r="BB28" s="137">
        <v>10.499300000000002</v>
      </c>
      <c r="BC28" s="137">
        <v>10.470500000000001</v>
      </c>
      <c r="BD28" s="137">
        <v>10.453100000000001</v>
      </c>
      <c r="BE28" s="137">
        <v>10.466700000000001</v>
      </c>
      <c r="BF28" s="137">
        <v>10.492300000000004</v>
      </c>
      <c r="BG28" s="137">
        <v>10.572800000000001</v>
      </c>
      <c r="BH28" s="137">
        <v>10.599599999999999</v>
      </c>
      <c r="BI28" s="137">
        <v>10.620599999999998</v>
      </c>
      <c r="BJ28" s="137">
        <v>10.623200000000002</v>
      </c>
      <c r="BK28" s="137">
        <v>10.566999999999998</v>
      </c>
      <c r="BL28" s="137">
        <v>10.535300000000001</v>
      </c>
      <c r="BM28" s="137">
        <v>10.590300000000003</v>
      </c>
      <c r="BN28" s="137">
        <v>10.622100000000001</v>
      </c>
      <c r="BO28" s="137">
        <v>10.621099999999998</v>
      </c>
      <c r="BP28" s="137">
        <v>10.572800000000003</v>
      </c>
      <c r="BQ28" s="137">
        <v>10.6065</v>
      </c>
      <c r="BR28" s="137">
        <v>10.580299999999998</v>
      </c>
      <c r="BS28" s="137">
        <v>10.529499999999997</v>
      </c>
      <c r="BT28" s="137">
        <v>10.506299999999998</v>
      </c>
      <c r="BU28" s="137">
        <v>10.489200000000002</v>
      </c>
      <c r="BV28" s="137">
        <v>10.538399999999998</v>
      </c>
      <c r="BW28" s="137">
        <v>10.5321</v>
      </c>
      <c r="BX28" s="137">
        <v>10.537899999999999</v>
      </c>
      <c r="BY28" s="137">
        <v>10.498699999999999</v>
      </c>
      <c r="BZ28" s="137">
        <v>10.4331</v>
      </c>
      <c r="CA28" s="137">
        <v>10.342700000000001</v>
      </c>
      <c r="CB28" s="137">
        <v>10.307400000000003</v>
      </c>
      <c r="CC28" s="137">
        <v>10.3245</v>
      </c>
      <c r="CD28" s="137">
        <v>10.276199999999999</v>
      </c>
      <c r="CE28" s="137">
        <v>10.206800000000001</v>
      </c>
      <c r="CF28" s="137">
        <v>10.138199999999998</v>
      </c>
      <c r="CG28" s="137">
        <v>10.122399999999997</v>
      </c>
      <c r="CH28" s="137">
        <v>10.0029</v>
      </c>
      <c r="CI28" s="137">
        <v>9.9669000000000061</v>
      </c>
      <c r="CJ28" s="137">
        <v>9.916400000000003</v>
      </c>
      <c r="CK28" s="137">
        <v>9.8902000000000019</v>
      </c>
      <c r="CL28" s="137">
        <v>9.8244999999999987</v>
      </c>
      <c r="CM28" s="137">
        <v>9.7740000000000027</v>
      </c>
      <c r="CN28" s="137">
        <v>9.7189000000000014</v>
      </c>
      <c r="CO28" s="137">
        <v>9.7120000000000015</v>
      </c>
      <c r="CP28" s="137">
        <v>9.6245000000000012</v>
      </c>
      <c r="CQ28" s="137">
        <v>9.5713999999999988</v>
      </c>
      <c r="CR28" s="137">
        <v>9.5467999999999993</v>
      </c>
      <c r="CS28" s="137">
        <v>9.503700000000002</v>
      </c>
      <c r="CT28" s="137">
        <v>9.4516999999999989</v>
      </c>
      <c r="CU28" s="137">
        <v>9.4175000000000022</v>
      </c>
      <c r="CV28" s="137">
        <v>9.3919999999999977</v>
      </c>
      <c r="CW28" s="137">
        <v>9.3936000000000011</v>
      </c>
      <c r="CX28" s="137">
        <v>9.3727</v>
      </c>
      <c r="CY28" s="137">
        <v>9.3215000000000003</v>
      </c>
      <c r="CZ28" s="137">
        <v>9.2568999999999999</v>
      </c>
      <c r="DA28" s="137">
        <v>9.2234999999999996</v>
      </c>
      <c r="DB28" s="137">
        <v>9.1698000000000004</v>
      </c>
      <c r="DC28" s="137">
        <v>9.1130999999999993</v>
      </c>
      <c r="DD28" s="137">
        <v>9.0588999999999995</v>
      </c>
      <c r="DE28" s="137">
        <v>8.9961999999999982</v>
      </c>
      <c r="DF28" s="137">
        <v>8.9482999999999997</v>
      </c>
      <c r="DG28" s="137">
        <v>8.890900000000002</v>
      </c>
      <c r="DH28" s="137">
        <v>8.8706000000000014</v>
      </c>
      <c r="DI28" s="137">
        <v>8.8613999999999979</v>
      </c>
      <c r="DJ28" s="137">
        <v>8.8229000000000006</v>
      </c>
      <c r="DK28" s="137">
        <v>8.7688000000000006</v>
      </c>
      <c r="DL28" s="137">
        <v>8.6506000000000007</v>
      </c>
      <c r="DM28" s="137">
        <v>8.4948999999999995</v>
      </c>
      <c r="DN28" s="137">
        <v>8.4135000000000009</v>
      </c>
      <c r="DO28" s="137">
        <v>8.4026000000000014</v>
      </c>
      <c r="DP28" s="137">
        <v>8.2971000000000004</v>
      </c>
      <c r="DQ28" s="137">
        <v>8.2256000000000018</v>
      </c>
      <c r="DR28" s="137">
        <v>8.1807000000000016</v>
      </c>
      <c r="DS28" s="137">
        <v>8.1469000000000005</v>
      </c>
      <c r="DT28" s="137">
        <v>8.1052</v>
      </c>
      <c r="DU28" s="137">
        <v>8.1018999999999988</v>
      </c>
      <c r="DV28" s="137">
        <v>8.1188999999999982</v>
      </c>
      <c r="DW28" s="137">
        <v>8.0961999999999996</v>
      </c>
      <c r="DX28" s="137">
        <v>8.0886999999999993</v>
      </c>
      <c r="DY28" s="137">
        <v>8.0353999999999992</v>
      </c>
      <c r="DZ28" s="137">
        <v>8.0020000000000007</v>
      </c>
      <c r="EA28" s="137">
        <v>7.9844999999999979</v>
      </c>
      <c r="EB28" s="137">
        <v>7.9652000000000021</v>
      </c>
      <c r="EC28" s="137">
        <v>7.9643000000000015</v>
      </c>
      <c r="ED28" s="137">
        <v>7.9696999999999996</v>
      </c>
      <c r="EE28" s="137">
        <v>7.9456000000000007</v>
      </c>
      <c r="EF28" s="137">
        <v>7.9089999999999989</v>
      </c>
      <c r="EG28" s="137">
        <v>7.8722999999999992</v>
      </c>
      <c r="EH28" s="137">
        <v>7.8172999999999995</v>
      </c>
      <c r="EI28" s="137">
        <v>7.7433999999999994</v>
      </c>
      <c r="EJ28" s="137">
        <v>7.6821000000000002</v>
      </c>
      <c r="EK28" s="137">
        <v>7.6357999999999997</v>
      </c>
      <c r="EL28" s="137">
        <v>7.5847000000000007</v>
      </c>
      <c r="EM28" s="137">
        <v>7.5189000000000021</v>
      </c>
      <c r="EN28" s="137">
        <v>7.4199999999999982</v>
      </c>
      <c r="EO28" s="137">
        <v>7.3511000000000015</v>
      </c>
      <c r="EP28" s="137">
        <v>7.3439000000000014</v>
      </c>
      <c r="EQ28" s="137">
        <v>7.3206999999999995</v>
      </c>
      <c r="ER28" s="137">
        <v>7.2919</v>
      </c>
      <c r="ES28" s="137">
        <v>7.2444000000000006</v>
      </c>
      <c r="ET28" s="137">
        <v>7.1958000000000011</v>
      </c>
      <c r="EU28" s="137">
        <v>7.1429999999999989</v>
      </c>
      <c r="EV28" s="139">
        <f>'12peso'!H19</f>
        <v>10.5017</v>
      </c>
      <c r="EW28" s="139">
        <f>'12peso'!I19</f>
        <v>10.431799999999999</v>
      </c>
      <c r="EX28" s="139">
        <f>'12peso'!J19</f>
        <v>10.373800000000001</v>
      </c>
      <c r="EY28" s="139">
        <f>'12peso'!K19</f>
        <v>10.293200000000002</v>
      </c>
      <c r="EZ28" s="139">
        <f>'12peso'!L19</f>
        <v>10.182400000000001</v>
      </c>
      <c r="FA28" s="139">
        <f>'12peso'!M19</f>
        <v>10.1198</v>
      </c>
      <c r="FB28" s="139">
        <f>'12peso'!N19</f>
        <v>9.8505999999999965</v>
      </c>
      <c r="FC28" s="139">
        <f>'12peso'!O19</f>
        <v>9.7925000000000004</v>
      </c>
      <c r="FD28" s="139">
        <f>'12peso'!P19</f>
        <v>9.7756999999999969</v>
      </c>
      <c r="FE28" s="139">
        <f>'12peso'!Q19</f>
        <v>9.7058000000000018</v>
      </c>
      <c r="FF28" s="139">
        <f>'12peso'!R19</f>
        <v>9.6701999999999995</v>
      </c>
      <c r="FG28" s="139">
        <f>'12peso'!S19</f>
        <v>9.6378999999999966</v>
      </c>
      <c r="FH28" s="139">
        <f>'12peso'!T19</f>
        <v>9.5813999999999986</v>
      </c>
      <c r="FI28" s="139">
        <f>'12peso'!U19</f>
        <v>9.5806999999999984</v>
      </c>
      <c r="FJ28" s="139">
        <f>'12peso'!V19</f>
        <v>9.5577000000000005</v>
      </c>
      <c r="FK28" s="139">
        <f>'12peso'!W19</f>
        <v>9.5374000000000017</v>
      </c>
      <c r="FL28" s="139">
        <f>'12peso'!X19</f>
        <v>9.4937000000000022</v>
      </c>
      <c r="FM28" s="139">
        <f>'12peso'!Y19</f>
        <v>9.4798000000000009</v>
      </c>
      <c r="FN28" s="139">
        <f>'12peso'!Z19</f>
        <v>9.4499999999999993</v>
      </c>
      <c r="FO28" s="139">
        <f>'12peso'!AA19</f>
        <v>9.4397000000000002</v>
      </c>
      <c r="FP28" s="139">
        <f>'12peso'!AB19</f>
        <v>9.4627000000000017</v>
      </c>
      <c r="FQ28" s="139">
        <f>'12peso'!AC19</f>
        <v>9.4552999999999994</v>
      </c>
      <c r="FR28" s="139">
        <f>'12peso'!AD19</f>
        <v>9.4565999999999981</v>
      </c>
      <c r="FS28" s="139">
        <f>'12peso'!AE19</f>
        <v>9.4127999999999972</v>
      </c>
      <c r="FT28" s="139">
        <f>'12peso'!AF19</f>
        <v>9.4361999999999995</v>
      </c>
      <c r="FU28" s="139">
        <f>'12peso'!AG19</f>
        <v>9.4290000000000003</v>
      </c>
      <c r="FV28" s="139">
        <f>'12peso'!AH19</f>
        <v>9.424199999999999</v>
      </c>
      <c r="FW28" s="139">
        <f>'12peso'!AI19</f>
        <v>9.3803999999999998</v>
      </c>
      <c r="FX28" s="139">
        <f>'12peso'!AJ19</f>
        <v>9.3330000000000002</v>
      </c>
      <c r="FY28" s="139">
        <f>'12peso'!AK19</f>
        <v>9.3435999999999986</v>
      </c>
      <c r="FZ28" s="139">
        <f>'12peso'!AL19</f>
        <v>9.3145000000000024</v>
      </c>
      <c r="GA28" s="139">
        <f>'12peso'!AM19</f>
        <v>9.3345000000000002</v>
      </c>
      <c r="GB28" s="139">
        <f>'12peso'!AN19</f>
        <v>9.3157999999999994</v>
      </c>
    </row>
    <row r="29" spans="1:184" x14ac:dyDescent="0.2">
      <c r="A29" s="16" t="s">
        <v>128</v>
      </c>
      <c r="B29" s="9" t="s">
        <v>322</v>
      </c>
      <c r="C29" s="137">
        <v>29.779600000000009</v>
      </c>
      <c r="D29" s="137">
        <v>29.637700000000002</v>
      </c>
      <c r="E29" s="137">
        <v>29.522299999999987</v>
      </c>
      <c r="F29" s="137">
        <v>29.173499999999994</v>
      </c>
      <c r="G29" s="137">
        <v>28.954799999999995</v>
      </c>
      <c r="H29" s="137">
        <v>28.914500000000004</v>
      </c>
      <c r="I29" s="137">
        <v>28.917100000000001</v>
      </c>
      <c r="J29" s="137">
        <v>29.001700000000003</v>
      </c>
      <c r="K29" s="137">
        <v>28.9</v>
      </c>
      <c r="L29" s="137">
        <v>29.12700000000001</v>
      </c>
      <c r="M29" s="137">
        <v>29.135399999999994</v>
      </c>
      <c r="N29" s="137">
        <v>29.096600000000006</v>
      </c>
      <c r="O29" s="137">
        <v>28.664299999999997</v>
      </c>
      <c r="P29" s="137">
        <v>28.390399999999996</v>
      </c>
      <c r="Q29" s="137">
        <v>28.377400000000002</v>
      </c>
      <c r="R29" s="137">
        <v>28.381399999999996</v>
      </c>
      <c r="S29" s="137">
        <v>28.331099999999989</v>
      </c>
      <c r="T29" s="137">
        <v>28.216299999999993</v>
      </c>
      <c r="U29" s="137">
        <v>28.179500000000001</v>
      </c>
      <c r="V29" s="137">
        <v>28.246399999999998</v>
      </c>
      <c r="W29" s="137">
        <v>28.188799999999986</v>
      </c>
      <c r="X29" s="137">
        <v>28.187299999999993</v>
      </c>
      <c r="Y29" s="137">
        <v>28.200499999999995</v>
      </c>
      <c r="Z29" s="137">
        <v>28.206599999999998</v>
      </c>
      <c r="AA29" s="137">
        <v>28.074699999999996</v>
      </c>
      <c r="AB29" s="137">
        <v>28.059499999999993</v>
      </c>
      <c r="AC29" s="137">
        <v>28.088300000000007</v>
      </c>
      <c r="AD29" s="137">
        <v>27.989599999999992</v>
      </c>
      <c r="AE29" s="137">
        <v>27.880600000000005</v>
      </c>
      <c r="AF29" s="137">
        <v>27.790299999999998</v>
      </c>
      <c r="AG29" s="137">
        <v>27.741699999999998</v>
      </c>
      <c r="AH29" s="137">
        <v>27.964900000000004</v>
      </c>
      <c r="AI29" s="137">
        <v>27.888499999999993</v>
      </c>
      <c r="AJ29" s="137">
        <v>27.782900000000005</v>
      </c>
      <c r="AK29" s="137">
        <v>27.849099999999993</v>
      </c>
      <c r="AL29" s="137">
        <v>27.798300000000001</v>
      </c>
      <c r="AM29" s="137">
        <v>27.6541</v>
      </c>
      <c r="AN29" s="137">
        <v>27.633900000000001</v>
      </c>
      <c r="AO29" s="137">
        <v>27.562800000000003</v>
      </c>
      <c r="AP29" s="137">
        <v>27.3644</v>
      </c>
      <c r="AQ29" s="137">
        <v>26.857200000000006</v>
      </c>
      <c r="AR29" s="137">
        <v>26.591100000000008</v>
      </c>
      <c r="AS29" s="137">
        <v>26.259099999999993</v>
      </c>
      <c r="AT29" s="137">
        <v>26.199399999999994</v>
      </c>
      <c r="AU29" s="137">
        <v>26.086199999999991</v>
      </c>
      <c r="AV29" s="137">
        <v>25.964300000000005</v>
      </c>
      <c r="AW29" s="137">
        <v>25.948800000000002</v>
      </c>
      <c r="AX29" s="137">
        <v>26.156600000000005</v>
      </c>
      <c r="AY29" s="137">
        <v>26.255500000000008</v>
      </c>
      <c r="AZ29" s="137">
        <v>26.328299999999999</v>
      </c>
      <c r="BA29" s="137">
        <v>26.211699999999993</v>
      </c>
      <c r="BB29" s="137">
        <v>26.236499999999999</v>
      </c>
      <c r="BC29" s="137">
        <v>26.253900000000002</v>
      </c>
      <c r="BD29" s="137">
        <v>26.256499999999996</v>
      </c>
      <c r="BE29" s="137">
        <v>26.226599999999998</v>
      </c>
      <c r="BF29" s="137">
        <v>26.477200000000003</v>
      </c>
      <c r="BG29" s="137">
        <v>26.512300000000003</v>
      </c>
      <c r="BH29" s="137">
        <v>26.493400000000005</v>
      </c>
      <c r="BI29" s="137">
        <v>26.433899999999998</v>
      </c>
      <c r="BJ29" s="137">
        <v>26.33679999999999</v>
      </c>
      <c r="BK29" s="137">
        <v>26.229599999999998</v>
      </c>
      <c r="BL29" s="137">
        <v>26.236899999999984</v>
      </c>
      <c r="BM29" s="137">
        <v>26.215599999999998</v>
      </c>
      <c r="BN29" s="137">
        <v>26.242699999999992</v>
      </c>
      <c r="BO29" s="137">
        <v>26.180800000000005</v>
      </c>
      <c r="BP29" s="137">
        <v>26.124699999999997</v>
      </c>
      <c r="BQ29" s="137">
        <v>26.107899999999997</v>
      </c>
      <c r="BR29" s="137">
        <v>26.373399999999993</v>
      </c>
      <c r="BS29" s="137">
        <v>26.33240000000001</v>
      </c>
      <c r="BT29" s="137">
        <v>26.211599999999997</v>
      </c>
      <c r="BU29" s="137">
        <v>26.172099999999997</v>
      </c>
      <c r="BV29" s="137">
        <v>26.31089999999999</v>
      </c>
      <c r="BW29" s="137">
        <v>26.403700000000008</v>
      </c>
      <c r="BX29" s="137">
        <v>26.494599999999995</v>
      </c>
      <c r="BY29" s="137">
        <v>26.538499999999988</v>
      </c>
      <c r="BZ29" s="137">
        <v>26.520700000000005</v>
      </c>
      <c r="CA29" s="137">
        <v>26.542199999999987</v>
      </c>
      <c r="CB29" s="137">
        <v>26.512200000000004</v>
      </c>
      <c r="CC29" s="137">
        <v>26.554900000000007</v>
      </c>
      <c r="CD29" s="137">
        <v>26.768899999999995</v>
      </c>
      <c r="CE29" s="137">
        <v>26.726899999999993</v>
      </c>
      <c r="CF29" s="137">
        <v>26.7577</v>
      </c>
      <c r="CG29" s="137">
        <v>26.823899999999998</v>
      </c>
      <c r="CH29" s="137">
        <v>31.785300000000007</v>
      </c>
      <c r="CI29" s="137">
        <v>31.818500000000011</v>
      </c>
      <c r="CJ29" s="137">
        <v>31.910500000000006</v>
      </c>
      <c r="CK29" s="137">
        <v>31.941299999999998</v>
      </c>
      <c r="CL29" s="137">
        <v>31.985099999999999</v>
      </c>
      <c r="CM29" s="137">
        <v>31.96149999999999</v>
      </c>
      <c r="CN29" s="137">
        <v>31.899899999999995</v>
      </c>
      <c r="CO29" s="137">
        <v>31.926199999999987</v>
      </c>
      <c r="CP29" s="137">
        <v>32.151899999999983</v>
      </c>
      <c r="CQ29" s="137">
        <v>32.150999999999989</v>
      </c>
      <c r="CR29" s="137">
        <v>32.167000000000002</v>
      </c>
      <c r="CS29" s="137">
        <v>32.184600000000003</v>
      </c>
      <c r="CT29" s="137">
        <v>32.199500000000008</v>
      </c>
      <c r="CU29" s="137">
        <v>32.195800000000013</v>
      </c>
      <c r="CV29" s="137">
        <v>32.219299999999997</v>
      </c>
      <c r="CW29" s="137">
        <v>32.248399999999997</v>
      </c>
      <c r="CX29" s="137">
        <v>32.279500000000006</v>
      </c>
      <c r="CY29" s="137">
        <v>32.306499999999993</v>
      </c>
      <c r="CZ29" s="137">
        <v>32.265799999999999</v>
      </c>
      <c r="DA29" s="137">
        <v>32.266900000000007</v>
      </c>
      <c r="DB29" s="137">
        <v>32.504299999999994</v>
      </c>
      <c r="DC29" s="137">
        <v>32.481500000000011</v>
      </c>
      <c r="DD29" s="137">
        <v>32.454499999999989</v>
      </c>
      <c r="DE29" s="137">
        <v>32.427599999999984</v>
      </c>
      <c r="DF29" s="137">
        <v>32.399900000000002</v>
      </c>
      <c r="DG29" s="137">
        <v>32.412700000000001</v>
      </c>
      <c r="DH29" s="137">
        <v>32.472200000000001</v>
      </c>
      <c r="DI29" s="137">
        <v>32.577300000000001</v>
      </c>
      <c r="DJ29" s="137">
        <v>32.5914</v>
      </c>
      <c r="DK29" s="137">
        <v>32.618199999999995</v>
      </c>
      <c r="DL29" s="137">
        <v>32.696999999999996</v>
      </c>
      <c r="DM29" s="137">
        <v>32.762100000000004</v>
      </c>
      <c r="DN29" s="137">
        <v>33.105200000000011</v>
      </c>
      <c r="DO29" s="137">
        <v>33.097899999999996</v>
      </c>
      <c r="DP29" s="137">
        <v>33.126000000000012</v>
      </c>
      <c r="DQ29" s="137">
        <v>33.138500000000001</v>
      </c>
      <c r="DR29" s="137">
        <v>33.155699999999996</v>
      </c>
      <c r="DS29" s="137">
        <v>33.160000000000004</v>
      </c>
      <c r="DT29" s="137">
        <v>33.247099999999996</v>
      </c>
      <c r="DU29" s="137">
        <v>33.292400000000001</v>
      </c>
      <c r="DV29" s="137">
        <v>33.259799999999991</v>
      </c>
      <c r="DW29" s="137">
        <v>33.304399999999994</v>
      </c>
      <c r="DX29" s="137">
        <v>33.456799999999987</v>
      </c>
      <c r="DY29" s="137">
        <v>33.40829999999999</v>
      </c>
      <c r="DZ29" s="137">
        <v>33.598200000000013</v>
      </c>
      <c r="EA29" s="137">
        <v>33.627800000000001</v>
      </c>
      <c r="EB29" s="137">
        <v>33.585800000000006</v>
      </c>
      <c r="EC29" s="137">
        <v>33.663000000000011</v>
      </c>
      <c r="ED29" s="137">
        <v>33.884800000000006</v>
      </c>
      <c r="EE29" s="137">
        <v>33.982399999999998</v>
      </c>
      <c r="EF29" s="137">
        <v>34.067400000000006</v>
      </c>
      <c r="EG29" s="137">
        <v>34.071700000000007</v>
      </c>
      <c r="EH29" s="137">
        <v>34.03270000000002</v>
      </c>
      <c r="EI29" s="137">
        <v>33.967300000000002</v>
      </c>
      <c r="EJ29" s="137">
        <v>34.071499999999986</v>
      </c>
      <c r="EK29" s="137">
        <v>34.101600000000005</v>
      </c>
      <c r="EL29" s="137">
        <v>34.431100000000001</v>
      </c>
      <c r="EM29" s="137">
        <v>34.546299999999995</v>
      </c>
      <c r="EN29" s="137">
        <v>34.4343</v>
      </c>
      <c r="EO29" s="137">
        <v>34.458600000000018</v>
      </c>
      <c r="EP29" s="137">
        <v>34.630600000000001</v>
      </c>
      <c r="EQ29" s="137">
        <v>34.757300000000001</v>
      </c>
      <c r="ER29" s="137">
        <v>34.788999999999994</v>
      </c>
      <c r="ES29" s="137">
        <v>34.864100000000008</v>
      </c>
      <c r="ET29" s="137">
        <v>34.963000000000001</v>
      </c>
      <c r="EU29" s="137">
        <v>35.037399999999991</v>
      </c>
      <c r="EV29" s="139">
        <f>'12peso'!H20</f>
        <v>33.716600000000007</v>
      </c>
      <c r="EW29" s="139">
        <f>'12peso'!I20</f>
        <v>33.874499999999998</v>
      </c>
      <c r="EX29" s="139">
        <f>'12peso'!J20</f>
        <v>34.143400000000007</v>
      </c>
      <c r="EY29" s="139">
        <f>'12peso'!K20</f>
        <v>34.255200000000002</v>
      </c>
      <c r="EZ29" s="139">
        <f>'12peso'!L20</f>
        <v>34.297399999999996</v>
      </c>
      <c r="FA29" s="139">
        <f>'12peso'!M20</f>
        <v>34.252599999999994</v>
      </c>
      <c r="FB29" s="139">
        <f>'12peso'!N20</f>
        <v>34.403500000000001</v>
      </c>
      <c r="FC29" s="139">
        <f>'12peso'!O20</f>
        <v>34.524899999999995</v>
      </c>
      <c r="FD29" s="139">
        <f>'12peso'!P20</f>
        <v>34.555299999999988</v>
      </c>
      <c r="FE29" s="139">
        <f>'12peso'!Q20</f>
        <v>34.535000000000004</v>
      </c>
      <c r="FF29" s="139">
        <f>'12peso'!R20</f>
        <v>34.509299999999996</v>
      </c>
      <c r="FG29" s="139">
        <f>'12peso'!S20</f>
        <v>34.588900000000002</v>
      </c>
      <c r="FH29" s="139">
        <f>'12peso'!T20</f>
        <v>34.652200000000001</v>
      </c>
      <c r="FI29" s="139">
        <f>'12peso'!U20</f>
        <v>34.674299999999988</v>
      </c>
      <c r="FJ29" s="139">
        <f>'12peso'!V20</f>
        <v>34.91729999999999</v>
      </c>
      <c r="FK29" s="139">
        <f>'12peso'!W20</f>
        <v>34.844699999999982</v>
      </c>
      <c r="FL29" s="139">
        <f>'12peso'!X20</f>
        <v>34.841500000000003</v>
      </c>
      <c r="FM29" s="139">
        <f>'12peso'!Y20</f>
        <v>34.905599999999993</v>
      </c>
      <c r="FN29" s="139">
        <f>'12peso'!Z20</f>
        <v>35.034699999999994</v>
      </c>
      <c r="FO29" s="139">
        <f>'12peso'!AA20</f>
        <v>35.248199999999983</v>
      </c>
      <c r="FP29" s="139">
        <f>'12peso'!AB20</f>
        <v>35.374900000000004</v>
      </c>
      <c r="FQ29" s="139">
        <f>'12peso'!AC20</f>
        <v>35.469399999999986</v>
      </c>
      <c r="FR29" s="139">
        <f>'12peso'!AD20</f>
        <v>35.449200000000012</v>
      </c>
      <c r="FS29" s="139">
        <f>'12peso'!AE20</f>
        <v>35.486899999999999</v>
      </c>
      <c r="FT29" s="139">
        <f>'12peso'!AF20</f>
        <v>35.428699999999999</v>
      </c>
      <c r="FU29" s="139">
        <f>'12peso'!AG20</f>
        <v>35.400400000000012</v>
      </c>
      <c r="FV29" s="139">
        <f>'12peso'!AH20</f>
        <v>35.58750000000002</v>
      </c>
      <c r="FW29" s="139">
        <f>'12peso'!AI20</f>
        <v>35.640099999999997</v>
      </c>
      <c r="FX29" s="139">
        <f>'12peso'!AJ20</f>
        <v>35.564700000000002</v>
      </c>
      <c r="FY29" s="139">
        <f>'12peso'!AK20</f>
        <v>35.516400000000012</v>
      </c>
      <c r="FZ29" s="139">
        <f>'12peso'!AL20</f>
        <v>35.760200000000012</v>
      </c>
      <c r="GA29" s="139">
        <f>'12peso'!AM20</f>
        <v>35.734200000000001</v>
      </c>
      <c r="GB29" s="139">
        <f>'12peso'!AN20</f>
        <v>35.854799999999997</v>
      </c>
    </row>
    <row r="30" spans="1:184" ht="12.95" x14ac:dyDescent="0.3">
      <c r="A30" s="16" t="s">
        <v>136</v>
      </c>
      <c r="B30" s="9" t="s">
        <v>323</v>
      </c>
      <c r="C30" s="137">
        <v>27.7911</v>
      </c>
      <c r="D30" s="137">
        <v>28.118100000000009</v>
      </c>
      <c r="E30" s="137">
        <v>28.159399999999998</v>
      </c>
      <c r="F30" s="137">
        <v>27.959300000000006</v>
      </c>
      <c r="G30" s="137">
        <v>27.948700000000009</v>
      </c>
      <c r="H30" s="137">
        <v>27.903700000000004</v>
      </c>
      <c r="I30" s="137">
        <v>27.892499999999998</v>
      </c>
      <c r="J30" s="137">
        <v>27.818899999999999</v>
      </c>
      <c r="K30" s="137">
        <v>28.046600000000002</v>
      </c>
      <c r="L30" s="137">
        <v>27.941800000000004</v>
      </c>
      <c r="M30" s="137">
        <v>28.002399999999998</v>
      </c>
      <c r="N30" s="137">
        <v>28.056800000000003</v>
      </c>
      <c r="O30" s="137">
        <v>28.530699999999992</v>
      </c>
      <c r="P30" s="137">
        <v>28.628500000000003</v>
      </c>
      <c r="Q30" s="137">
        <v>28.529499999999988</v>
      </c>
      <c r="R30" s="137">
        <v>28.4969</v>
      </c>
      <c r="S30" s="137">
        <v>28.63890000000001</v>
      </c>
      <c r="T30" s="137">
        <v>29.027000000000008</v>
      </c>
      <c r="U30" s="137">
        <v>29.073900000000005</v>
      </c>
      <c r="V30" s="137">
        <v>29.173200000000001</v>
      </c>
      <c r="W30" s="137">
        <v>29.136000000000003</v>
      </c>
      <c r="X30" s="137">
        <v>28.993299999999998</v>
      </c>
      <c r="Y30" s="137">
        <v>28.979900000000001</v>
      </c>
      <c r="Z30" s="137">
        <v>29.108000000000001</v>
      </c>
      <c r="AA30" s="137">
        <v>29.590200000000006</v>
      </c>
      <c r="AB30" s="137">
        <v>29.607000000000006</v>
      </c>
      <c r="AC30" s="137">
        <v>29.638700000000004</v>
      </c>
      <c r="AD30" s="137">
        <v>29.647600000000004</v>
      </c>
      <c r="AE30" s="137">
        <v>29.588999999999988</v>
      </c>
      <c r="AF30" s="137">
        <v>29.625099999999996</v>
      </c>
      <c r="AG30" s="137">
        <v>29.582000000000004</v>
      </c>
      <c r="AH30" s="137">
        <v>29.447200000000002</v>
      </c>
      <c r="AI30" s="137">
        <v>29.658799999999996</v>
      </c>
      <c r="AJ30" s="137">
        <v>30.017699999999987</v>
      </c>
      <c r="AK30" s="137">
        <v>30.019099999999998</v>
      </c>
      <c r="AL30" s="137">
        <v>30.177399999999999</v>
      </c>
      <c r="AM30" s="137">
        <v>30.590200000000006</v>
      </c>
      <c r="AN30" s="137">
        <v>30.445500000000003</v>
      </c>
      <c r="AO30" s="137">
        <v>30.156799999999993</v>
      </c>
      <c r="AP30" s="137">
        <v>29.929000000000002</v>
      </c>
      <c r="AQ30" s="137">
        <v>29.912999999999997</v>
      </c>
      <c r="AR30" s="137">
        <v>29.890499999999992</v>
      </c>
      <c r="AS30" s="137">
        <v>30.2895</v>
      </c>
      <c r="AT30" s="137">
        <v>30.432400000000001</v>
      </c>
      <c r="AU30" s="137">
        <v>30.478500000000004</v>
      </c>
      <c r="AV30" s="137">
        <v>30.636700000000005</v>
      </c>
      <c r="AW30" s="137">
        <v>30.727499999999999</v>
      </c>
      <c r="AX30" s="137">
        <v>30.603100000000005</v>
      </c>
      <c r="AY30" s="137">
        <v>30.860800000000005</v>
      </c>
      <c r="AZ30" s="137">
        <v>31.004900000000006</v>
      </c>
      <c r="BA30" s="137">
        <v>31.171400000000002</v>
      </c>
      <c r="BB30" s="137">
        <v>31.172699999999999</v>
      </c>
      <c r="BC30" s="137">
        <v>31.188800000000001</v>
      </c>
      <c r="BD30" s="137">
        <v>31.167199999999998</v>
      </c>
      <c r="BE30" s="137">
        <v>31.18119999999999</v>
      </c>
      <c r="BF30" s="137">
        <v>31.0778</v>
      </c>
      <c r="BG30" s="137">
        <v>31.05159999999999</v>
      </c>
      <c r="BH30" s="137">
        <v>31.180700000000002</v>
      </c>
      <c r="BI30" s="137">
        <v>31.200400000000013</v>
      </c>
      <c r="BJ30" s="137">
        <v>31.189200000000007</v>
      </c>
      <c r="BK30" s="137">
        <v>31.425399999999993</v>
      </c>
      <c r="BL30" s="137">
        <v>31.372299999999999</v>
      </c>
      <c r="BM30" s="137">
        <v>31.421699999999998</v>
      </c>
      <c r="BN30" s="137">
        <v>31.441100000000002</v>
      </c>
      <c r="BO30" s="137">
        <v>31.506600000000002</v>
      </c>
      <c r="BP30" s="137">
        <v>31.635999999999996</v>
      </c>
      <c r="BQ30" s="137">
        <v>31.629200000000001</v>
      </c>
      <c r="BR30" s="137">
        <v>31.497800000000002</v>
      </c>
      <c r="BS30" s="137">
        <v>31.697600000000001</v>
      </c>
      <c r="BT30" s="137">
        <v>31.875299999999999</v>
      </c>
      <c r="BU30" s="137">
        <v>31.922699999999995</v>
      </c>
      <c r="BV30" s="137">
        <v>31.945799999999995</v>
      </c>
      <c r="BW30" s="137">
        <v>32.083399999999997</v>
      </c>
      <c r="BX30" s="137">
        <v>32.195399999999999</v>
      </c>
      <c r="BY30" s="137">
        <v>32.335400000000007</v>
      </c>
      <c r="BZ30" s="137">
        <v>32.422200000000011</v>
      </c>
      <c r="CA30" s="137">
        <v>32.433500000000002</v>
      </c>
      <c r="CB30" s="137">
        <v>32.421900000000008</v>
      </c>
      <c r="CC30" s="137">
        <v>32.428900000000006</v>
      </c>
      <c r="CD30" s="137">
        <v>32.442300000000003</v>
      </c>
      <c r="CE30" s="137">
        <v>32.549199999999999</v>
      </c>
      <c r="CF30" s="137">
        <v>32.658499999999997</v>
      </c>
      <c r="CG30" s="137">
        <v>32.779700000000005</v>
      </c>
      <c r="CH30" s="137">
        <v>29.326599999999999</v>
      </c>
      <c r="CI30" s="137">
        <v>29.3675</v>
      </c>
      <c r="CJ30" s="137">
        <v>29.339199999999995</v>
      </c>
      <c r="CK30" s="137">
        <v>29.339000000000009</v>
      </c>
      <c r="CL30" s="137">
        <v>29.277000000000008</v>
      </c>
      <c r="CM30" s="137">
        <v>29.183499999999995</v>
      </c>
      <c r="CN30" s="137">
        <v>29.301200000000005</v>
      </c>
      <c r="CO30" s="137">
        <v>29.244500000000002</v>
      </c>
      <c r="CP30" s="137">
        <v>29.145700000000012</v>
      </c>
      <c r="CQ30" s="137">
        <v>29.098899999999993</v>
      </c>
      <c r="CR30" s="137">
        <v>29.13529999999999</v>
      </c>
      <c r="CS30" s="137">
        <v>29.153800000000004</v>
      </c>
      <c r="CT30" s="137">
        <v>29.056100000000004</v>
      </c>
      <c r="CU30" s="137">
        <v>28.916099999999993</v>
      </c>
      <c r="CV30" s="137">
        <v>28.809900000000006</v>
      </c>
      <c r="CW30" s="137">
        <v>28.745700000000003</v>
      </c>
      <c r="CX30" s="137">
        <v>28.673399999999997</v>
      </c>
      <c r="CY30" s="137">
        <v>28.6447</v>
      </c>
      <c r="CZ30" s="137">
        <v>28.488600000000002</v>
      </c>
      <c r="DA30" s="137">
        <v>28.393799999999999</v>
      </c>
      <c r="DB30" s="137">
        <v>28.284099999999999</v>
      </c>
      <c r="DC30" s="137">
        <v>28.288599999999999</v>
      </c>
      <c r="DD30" s="137">
        <v>28.179300000000001</v>
      </c>
      <c r="DE30" s="137">
        <v>28.029</v>
      </c>
      <c r="DF30" s="137">
        <v>27.868499999999997</v>
      </c>
      <c r="DG30" s="137">
        <v>27.899899999999995</v>
      </c>
      <c r="DH30" s="137">
        <v>27.958800000000004</v>
      </c>
      <c r="DI30" s="137">
        <v>27.949200000000005</v>
      </c>
      <c r="DJ30" s="137">
        <v>27.889899999999994</v>
      </c>
      <c r="DK30" s="137">
        <v>27.837899999999994</v>
      </c>
      <c r="DL30" s="137">
        <v>27.836300000000005</v>
      </c>
      <c r="DM30" s="137">
        <v>27.915600000000005</v>
      </c>
      <c r="DN30" s="137">
        <v>27.835600000000007</v>
      </c>
      <c r="DO30" s="137">
        <v>27.818200000000001</v>
      </c>
      <c r="DP30" s="137">
        <v>27.837800000000005</v>
      </c>
      <c r="DQ30" s="137">
        <v>27.796600000000005</v>
      </c>
      <c r="DR30" s="137">
        <v>27.756699999999995</v>
      </c>
      <c r="DS30" s="137">
        <v>27.881499999999996</v>
      </c>
      <c r="DT30" s="137">
        <v>27.920300000000001</v>
      </c>
      <c r="DU30" s="137">
        <v>27.954500000000007</v>
      </c>
      <c r="DV30" s="137">
        <v>28.003200000000003</v>
      </c>
      <c r="DW30" s="137">
        <v>27.965700000000009</v>
      </c>
      <c r="DX30" s="137">
        <v>27.892700000000001</v>
      </c>
      <c r="DY30" s="137">
        <v>27.943100000000008</v>
      </c>
      <c r="DZ30" s="137">
        <v>27.875200000000003</v>
      </c>
      <c r="EA30" s="137">
        <v>27.703500000000005</v>
      </c>
      <c r="EB30" s="137">
        <v>27.600099999999994</v>
      </c>
      <c r="EC30" s="137">
        <v>27.576899999999995</v>
      </c>
      <c r="ED30" s="137">
        <v>27.603500000000004</v>
      </c>
      <c r="EE30" s="137">
        <v>27.639799999999997</v>
      </c>
      <c r="EF30" s="137">
        <v>27.6632</v>
      </c>
      <c r="EG30" s="137">
        <v>27.570600000000006</v>
      </c>
      <c r="EH30" s="137">
        <v>27.432200000000002</v>
      </c>
      <c r="EI30" s="137">
        <v>27.297600000000003</v>
      </c>
      <c r="EJ30" s="137">
        <v>27.174199999999995</v>
      </c>
      <c r="EK30" s="137">
        <v>27.196100000000005</v>
      </c>
      <c r="EL30" s="137">
        <v>27.136200000000006</v>
      </c>
      <c r="EM30" s="137">
        <v>27.119599999999991</v>
      </c>
      <c r="EN30" s="137">
        <v>27.319599999999994</v>
      </c>
      <c r="EO30" s="137">
        <v>27.382100000000005</v>
      </c>
      <c r="EP30" s="137">
        <v>27.263600000000004</v>
      </c>
      <c r="EQ30" s="137">
        <v>27.289299999999997</v>
      </c>
      <c r="ER30" s="137">
        <v>27.219700000000007</v>
      </c>
      <c r="ES30" s="137">
        <v>27.165800000000004</v>
      </c>
      <c r="ET30" s="137">
        <v>27.109700000000004</v>
      </c>
      <c r="EU30" s="137">
        <v>27.005900000000004</v>
      </c>
      <c r="EV30" s="139">
        <f>'12peso'!H21</f>
        <v>24.506400000000003</v>
      </c>
      <c r="EW30" s="139">
        <f>'12peso'!I21</f>
        <v>24.480200000000007</v>
      </c>
      <c r="EX30" s="139">
        <f>'12peso'!J21</f>
        <v>24.431699999999996</v>
      </c>
      <c r="EY30" s="139">
        <f>'12peso'!K21</f>
        <v>24.429300000000005</v>
      </c>
      <c r="EZ30" s="139">
        <f>'12peso'!L21</f>
        <v>24.3872</v>
      </c>
      <c r="FA30" s="139">
        <f>'12peso'!M21</f>
        <v>24.380899999999997</v>
      </c>
      <c r="FB30" s="139">
        <f>'12peso'!N21</f>
        <v>24.3964</v>
      </c>
      <c r="FC30" s="139">
        <f>'12peso'!O21</f>
        <v>24.336999999999996</v>
      </c>
      <c r="FD30" s="139">
        <f>'12peso'!P21</f>
        <v>24.271000000000001</v>
      </c>
      <c r="FE30" s="139">
        <f>'12peso'!Q21</f>
        <v>24.2058</v>
      </c>
      <c r="FF30" s="139">
        <f>'12peso'!R21</f>
        <v>24.124600000000008</v>
      </c>
      <c r="FG30" s="139">
        <f>'12peso'!S21</f>
        <v>24.112600000000008</v>
      </c>
      <c r="FH30" s="139">
        <f>'12peso'!T21</f>
        <v>24.000600000000006</v>
      </c>
      <c r="FI30" s="139">
        <f>'12peso'!U21</f>
        <v>23.742700000000006</v>
      </c>
      <c r="FJ30" s="139">
        <f>'12peso'!V21</f>
        <v>23.342500000000005</v>
      </c>
      <c r="FK30" s="139">
        <f>'12peso'!W21</f>
        <v>23.293799999999997</v>
      </c>
      <c r="FL30" s="139">
        <f>'12peso'!X21</f>
        <v>23.2621</v>
      </c>
      <c r="FM30" s="139">
        <f>'12peso'!Y21</f>
        <v>23.247900000000001</v>
      </c>
      <c r="FN30" s="139">
        <f>'12peso'!Z21</f>
        <v>23.272600000000004</v>
      </c>
      <c r="FO30" s="139">
        <f>'12peso'!AA21</f>
        <v>23.203500000000002</v>
      </c>
      <c r="FP30" s="139">
        <f>'12peso'!AB21</f>
        <v>23.168199999999992</v>
      </c>
      <c r="FQ30" s="139">
        <f>'12peso'!AC21</f>
        <v>23.123100000000001</v>
      </c>
      <c r="FR30" s="139">
        <f>'12peso'!AD21</f>
        <v>23.023699999999998</v>
      </c>
      <c r="FS30" s="139">
        <f>'12peso'!AE21</f>
        <v>23.008900000000001</v>
      </c>
      <c r="FT30" s="139">
        <f>'12peso'!AF21</f>
        <v>23.014000000000003</v>
      </c>
      <c r="FU30" s="139">
        <f>'12peso'!AG21</f>
        <v>22.973700000000001</v>
      </c>
      <c r="FV30" s="139">
        <f>'12peso'!AH21</f>
        <v>22.903700000000004</v>
      </c>
      <c r="FW30" s="139">
        <f>'12peso'!AI21</f>
        <v>22.687699999999996</v>
      </c>
      <c r="FX30" s="139">
        <f>'12peso'!AJ21</f>
        <v>22.711699999999997</v>
      </c>
      <c r="FY30" s="139">
        <f>'12peso'!AK21</f>
        <v>22.742999999999995</v>
      </c>
      <c r="FZ30" s="139">
        <f>'12peso'!AL21</f>
        <v>22.707900000000002</v>
      </c>
      <c r="GA30" s="139">
        <f>'12peso'!AM21</f>
        <v>22.7928</v>
      </c>
      <c r="GB30" s="139">
        <f>'12peso'!AN21</f>
        <v>22.849400000000003</v>
      </c>
    </row>
    <row r="31" spans="1:184" ht="12.95" x14ac:dyDescent="0.3">
      <c r="B31" s="9" t="s">
        <v>361</v>
      </c>
      <c r="C31" s="136">
        <f t="shared" ref="C31:BN31" si="10">SUM(C26:C30)</f>
        <v>100</v>
      </c>
      <c r="D31" s="136">
        <f t="shared" si="10"/>
        <v>100.00000000000001</v>
      </c>
      <c r="E31" s="136">
        <f t="shared" si="10"/>
        <v>100</v>
      </c>
      <c r="F31" s="136">
        <f t="shared" si="10"/>
        <v>100</v>
      </c>
      <c r="G31" s="136">
        <f t="shared" si="10"/>
        <v>100</v>
      </c>
      <c r="H31" s="136">
        <f t="shared" si="10"/>
        <v>100</v>
      </c>
      <c r="I31" s="136">
        <f t="shared" si="10"/>
        <v>100</v>
      </c>
      <c r="J31" s="136">
        <f t="shared" si="10"/>
        <v>100</v>
      </c>
      <c r="K31" s="136">
        <f t="shared" si="10"/>
        <v>100</v>
      </c>
      <c r="L31" s="136">
        <f t="shared" si="10"/>
        <v>100</v>
      </c>
      <c r="M31" s="136">
        <f t="shared" si="10"/>
        <v>100</v>
      </c>
      <c r="N31" s="136">
        <f t="shared" si="10"/>
        <v>100</v>
      </c>
      <c r="O31" s="136">
        <f t="shared" si="10"/>
        <v>100</v>
      </c>
      <c r="P31" s="136">
        <f t="shared" si="10"/>
        <v>100</v>
      </c>
      <c r="Q31" s="136">
        <f t="shared" si="10"/>
        <v>100</v>
      </c>
      <c r="R31" s="136">
        <f t="shared" si="10"/>
        <v>100</v>
      </c>
      <c r="S31" s="136">
        <f t="shared" si="10"/>
        <v>100</v>
      </c>
      <c r="T31" s="136">
        <f t="shared" si="10"/>
        <v>100</v>
      </c>
      <c r="U31" s="136">
        <f t="shared" si="10"/>
        <v>100</v>
      </c>
      <c r="V31" s="136">
        <f t="shared" si="10"/>
        <v>100</v>
      </c>
      <c r="W31" s="136">
        <f t="shared" si="10"/>
        <v>100</v>
      </c>
      <c r="X31" s="136">
        <f t="shared" si="10"/>
        <v>100</v>
      </c>
      <c r="Y31" s="136">
        <f t="shared" si="10"/>
        <v>100</v>
      </c>
      <c r="Z31" s="136">
        <f t="shared" si="10"/>
        <v>100</v>
      </c>
      <c r="AA31" s="136">
        <f t="shared" si="10"/>
        <v>100</v>
      </c>
      <c r="AB31" s="136">
        <f t="shared" si="10"/>
        <v>100</v>
      </c>
      <c r="AC31" s="136">
        <f t="shared" si="10"/>
        <v>100</v>
      </c>
      <c r="AD31" s="136">
        <f t="shared" si="10"/>
        <v>100</v>
      </c>
      <c r="AE31" s="136">
        <f t="shared" si="10"/>
        <v>100</v>
      </c>
      <c r="AF31" s="136">
        <f t="shared" si="10"/>
        <v>100</v>
      </c>
      <c r="AG31" s="136">
        <f t="shared" si="10"/>
        <v>100</v>
      </c>
      <c r="AH31" s="136">
        <f t="shared" si="10"/>
        <v>100</v>
      </c>
      <c r="AI31" s="136">
        <f t="shared" si="10"/>
        <v>100</v>
      </c>
      <c r="AJ31" s="136">
        <f t="shared" si="10"/>
        <v>100</v>
      </c>
      <c r="AK31" s="136">
        <f t="shared" si="10"/>
        <v>99.999999999999986</v>
      </c>
      <c r="AL31" s="136">
        <f t="shared" si="10"/>
        <v>100</v>
      </c>
      <c r="AM31" s="136">
        <f t="shared" si="10"/>
        <v>100</v>
      </c>
      <c r="AN31" s="136">
        <f t="shared" si="10"/>
        <v>100</v>
      </c>
      <c r="AO31" s="136">
        <f t="shared" si="10"/>
        <v>99.999999999999986</v>
      </c>
      <c r="AP31" s="136">
        <f t="shared" si="10"/>
        <v>100</v>
      </c>
      <c r="AQ31" s="136">
        <f t="shared" si="10"/>
        <v>99.999999999999986</v>
      </c>
      <c r="AR31" s="136">
        <f t="shared" si="10"/>
        <v>100</v>
      </c>
      <c r="AS31" s="136">
        <f t="shared" si="10"/>
        <v>100</v>
      </c>
      <c r="AT31" s="136">
        <f t="shared" si="10"/>
        <v>100</v>
      </c>
      <c r="AU31" s="136">
        <f t="shared" si="10"/>
        <v>100</v>
      </c>
      <c r="AV31" s="136">
        <f t="shared" si="10"/>
        <v>100</v>
      </c>
      <c r="AW31" s="136">
        <f t="shared" si="10"/>
        <v>100</v>
      </c>
      <c r="AX31" s="136">
        <f t="shared" si="10"/>
        <v>100</v>
      </c>
      <c r="AY31" s="136">
        <f t="shared" si="10"/>
        <v>100</v>
      </c>
      <c r="AZ31" s="136">
        <f t="shared" si="10"/>
        <v>100</v>
      </c>
      <c r="BA31" s="136">
        <f t="shared" si="10"/>
        <v>100</v>
      </c>
      <c r="BB31" s="136">
        <f t="shared" si="10"/>
        <v>100</v>
      </c>
      <c r="BC31" s="136">
        <f t="shared" si="10"/>
        <v>100</v>
      </c>
      <c r="BD31" s="136">
        <f t="shared" si="10"/>
        <v>100</v>
      </c>
      <c r="BE31" s="136">
        <f t="shared" si="10"/>
        <v>100</v>
      </c>
      <c r="BF31" s="136">
        <f t="shared" si="10"/>
        <v>100</v>
      </c>
      <c r="BG31" s="136">
        <f t="shared" si="10"/>
        <v>100.00000000000001</v>
      </c>
      <c r="BH31" s="136">
        <f t="shared" si="10"/>
        <v>100</v>
      </c>
      <c r="BI31" s="136">
        <f t="shared" si="10"/>
        <v>100</v>
      </c>
      <c r="BJ31" s="136">
        <f t="shared" si="10"/>
        <v>100</v>
      </c>
      <c r="BK31" s="136">
        <f t="shared" si="10"/>
        <v>100</v>
      </c>
      <c r="BL31" s="136">
        <f t="shared" si="10"/>
        <v>100</v>
      </c>
      <c r="BM31" s="136">
        <f t="shared" si="10"/>
        <v>100</v>
      </c>
      <c r="BN31" s="136">
        <f t="shared" si="10"/>
        <v>100</v>
      </c>
      <c r="BO31" s="136">
        <f t="shared" ref="BO31:DZ31" si="11">SUM(BO26:BO30)</f>
        <v>100</v>
      </c>
      <c r="BP31" s="136">
        <f t="shared" si="11"/>
        <v>100</v>
      </c>
      <c r="BQ31" s="136">
        <f t="shared" si="11"/>
        <v>100</v>
      </c>
      <c r="BR31" s="136">
        <f t="shared" si="11"/>
        <v>100</v>
      </c>
      <c r="BS31" s="136">
        <f t="shared" si="11"/>
        <v>100</v>
      </c>
      <c r="BT31" s="136">
        <f t="shared" si="11"/>
        <v>99.999999999999986</v>
      </c>
      <c r="BU31" s="136">
        <f t="shared" si="11"/>
        <v>100</v>
      </c>
      <c r="BV31" s="136">
        <f t="shared" si="11"/>
        <v>100</v>
      </c>
      <c r="BW31" s="136">
        <f t="shared" si="11"/>
        <v>100</v>
      </c>
      <c r="BX31" s="136">
        <f t="shared" si="11"/>
        <v>100</v>
      </c>
      <c r="BY31" s="136">
        <f t="shared" si="11"/>
        <v>100</v>
      </c>
      <c r="BZ31" s="136">
        <f t="shared" si="11"/>
        <v>100</v>
      </c>
      <c r="CA31" s="136">
        <f t="shared" si="11"/>
        <v>100</v>
      </c>
      <c r="CB31" s="136">
        <f t="shared" si="11"/>
        <v>100</v>
      </c>
      <c r="CC31" s="136">
        <f t="shared" si="11"/>
        <v>100</v>
      </c>
      <c r="CD31" s="136">
        <f t="shared" si="11"/>
        <v>99.999999999999986</v>
      </c>
      <c r="CE31" s="136">
        <f t="shared" si="11"/>
        <v>100.00000000000001</v>
      </c>
      <c r="CF31" s="136">
        <f t="shared" si="11"/>
        <v>100</v>
      </c>
      <c r="CG31" s="136">
        <f t="shared" si="11"/>
        <v>100</v>
      </c>
      <c r="CH31" s="136">
        <f t="shared" si="11"/>
        <v>100.00000000000001</v>
      </c>
      <c r="CI31" s="136">
        <f t="shared" si="11"/>
        <v>100</v>
      </c>
      <c r="CJ31" s="136">
        <f t="shared" si="11"/>
        <v>100</v>
      </c>
      <c r="CK31" s="136">
        <f t="shared" si="11"/>
        <v>100.00000000000001</v>
      </c>
      <c r="CL31" s="136">
        <f t="shared" si="11"/>
        <v>100</v>
      </c>
      <c r="CM31" s="136">
        <f t="shared" si="11"/>
        <v>100</v>
      </c>
      <c r="CN31" s="136">
        <f t="shared" si="11"/>
        <v>100.00000000000001</v>
      </c>
      <c r="CO31" s="136">
        <f t="shared" si="11"/>
        <v>100</v>
      </c>
      <c r="CP31" s="136">
        <f t="shared" si="11"/>
        <v>100</v>
      </c>
      <c r="CQ31" s="136">
        <f t="shared" si="11"/>
        <v>100</v>
      </c>
      <c r="CR31" s="136">
        <f t="shared" si="11"/>
        <v>100</v>
      </c>
      <c r="CS31" s="136">
        <f t="shared" si="11"/>
        <v>100</v>
      </c>
      <c r="CT31" s="136">
        <f t="shared" si="11"/>
        <v>99.999999999999986</v>
      </c>
      <c r="CU31" s="136">
        <f t="shared" si="11"/>
        <v>100</v>
      </c>
      <c r="CV31" s="136">
        <f t="shared" si="11"/>
        <v>100</v>
      </c>
      <c r="CW31" s="136">
        <f t="shared" si="11"/>
        <v>100</v>
      </c>
      <c r="CX31" s="136">
        <f t="shared" si="11"/>
        <v>100.00000000000001</v>
      </c>
      <c r="CY31" s="136">
        <f t="shared" si="11"/>
        <v>100</v>
      </c>
      <c r="CZ31" s="136">
        <f t="shared" si="11"/>
        <v>100.00000000000001</v>
      </c>
      <c r="DA31" s="136">
        <f t="shared" si="11"/>
        <v>100</v>
      </c>
      <c r="DB31" s="136">
        <f t="shared" si="11"/>
        <v>100</v>
      </c>
      <c r="DC31" s="136">
        <f t="shared" si="11"/>
        <v>100</v>
      </c>
      <c r="DD31" s="136">
        <f t="shared" si="11"/>
        <v>100</v>
      </c>
      <c r="DE31" s="136">
        <f t="shared" si="11"/>
        <v>100</v>
      </c>
      <c r="DF31" s="136">
        <f t="shared" si="11"/>
        <v>100</v>
      </c>
      <c r="DG31" s="136">
        <f t="shared" si="11"/>
        <v>100</v>
      </c>
      <c r="DH31" s="136">
        <f t="shared" si="11"/>
        <v>100</v>
      </c>
      <c r="DI31" s="136">
        <f t="shared" si="11"/>
        <v>100</v>
      </c>
      <c r="DJ31" s="136">
        <f t="shared" si="11"/>
        <v>100.00000000000001</v>
      </c>
      <c r="DK31" s="136">
        <f t="shared" si="11"/>
        <v>100</v>
      </c>
      <c r="DL31" s="136">
        <f t="shared" si="11"/>
        <v>100.00000000000001</v>
      </c>
      <c r="DM31" s="136">
        <f t="shared" si="11"/>
        <v>100</v>
      </c>
      <c r="DN31" s="136">
        <f t="shared" si="11"/>
        <v>100</v>
      </c>
      <c r="DO31" s="136">
        <f t="shared" si="11"/>
        <v>100</v>
      </c>
      <c r="DP31" s="136">
        <f t="shared" si="11"/>
        <v>100</v>
      </c>
      <c r="DQ31" s="136">
        <f t="shared" si="11"/>
        <v>100</v>
      </c>
      <c r="DR31" s="136">
        <f t="shared" si="11"/>
        <v>100</v>
      </c>
      <c r="DS31" s="136">
        <f t="shared" si="11"/>
        <v>100</v>
      </c>
      <c r="DT31" s="136">
        <f t="shared" si="11"/>
        <v>100</v>
      </c>
      <c r="DU31" s="136">
        <f t="shared" si="11"/>
        <v>100</v>
      </c>
      <c r="DV31" s="136">
        <f t="shared" si="11"/>
        <v>100</v>
      </c>
      <c r="DW31" s="136">
        <f t="shared" si="11"/>
        <v>100.00000000000001</v>
      </c>
      <c r="DX31" s="136">
        <f t="shared" si="11"/>
        <v>100</v>
      </c>
      <c r="DY31" s="136">
        <f t="shared" si="11"/>
        <v>100.00000000000003</v>
      </c>
      <c r="DZ31" s="136">
        <f t="shared" si="11"/>
        <v>100</v>
      </c>
      <c r="EA31" s="136">
        <f t="shared" ref="EA31:EU31" si="12">SUM(EA26:EA30)</f>
        <v>100.00000000000001</v>
      </c>
      <c r="EB31" s="136">
        <f t="shared" si="12"/>
        <v>100</v>
      </c>
      <c r="EC31" s="136">
        <f t="shared" si="12"/>
        <v>100</v>
      </c>
      <c r="ED31" s="136">
        <f t="shared" si="12"/>
        <v>100</v>
      </c>
      <c r="EE31" s="136">
        <f t="shared" si="12"/>
        <v>99.999999999999986</v>
      </c>
      <c r="EF31" s="136">
        <f t="shared" si="12"/>
        <v>100</v>
      </c>
      <c r="EG31" s="136">
        <f t="shared" si="12"/>
        <v>100</v>
      </c>
      <c r="EH31" s="136">
        <f t="shared" si="12"/>
        <v>100</v>
      </c>
      <c r="EI31" s="136">
        <f t="shared" si="12"/>
        <v>100</v>
      </c>
      <c r="EJ31" s="136">
        <f t="shared" si="12"/>
        <v>100</v>
      </c>
      <c r="EK31" s="136">
        <f t="shared" si="12"/>
        <v>100</v>
      </c>
      <c r="EL31" s="136">
        <f t="shared" si="12"/>
        <v>100</v>
      </c>
      <c r="EM31" s="136">
        <f t="shared" si="12"/>
        <v>100</v>
      </c>
      <c r="EN31" s="136">
        <f t="shared" si="12"/>
        <v>100.00000000000001</v>
      </c>
      <c r="EO31" s="136">
        <f t="shared" si="12"/>
        <v>100</v>
      </c>
      <c r="EP31" s="136">
        <f t="shared" si="12"/>
        <v>100</v>
      </c>
      <c r="EQ31" s="136">
        <f t="shared" si="12"/>
        <v>100</v>
      </c>
      <c r="ER31" s="136">
        <f t="shared" si="12"/>
        <v>100</v>
      </c>
      <c r="ES31" s="136">
        <f t="shared" si="12"/>
        <v>99.999999999999986</v>
      </c>
      <c r="ET31" s="136">
        <f t="shared" si="12"/>
        <v>100</v>
      </c>
      <c r="EU31" s="136">
        <f t="shared" si="12"/>
        <v>100</v>
      </c>
      <c r="EV31" s="136">
        <f t="shared" ref="EV31:GA31" si="13">SUM(EV26:EV30)</f>
        <v>100.00000000000001</v>
      </c>
      <c r="EW31" s="136">
        <f t="shared" si="13"/>
        <v>100</v>
      </c>
      <c r="EX31" s="136">
        <f t="shared" si="13"/>
        <v>100</v>
      </c>
      <c r="EY31" s="136">
        <f t="shared" si="13"/>
        <v>100</v>
      </c>
      <c r="EZ31" s="136">
        <f t="shared" si="13"/>
        <v>100</v>
      </c>
      <c r="FA31" s="136">
        <f t="shared" si="13"/>
        <v>100</v>
      </c>
      <c r="FB31" s="136">
        <f t="shared" si="13"/>
        <v>100</v>
      </c>
      <c r="FC31" s="136">
        <f t="shared" si="13"/>
        <v>100</v>
      </c>
      <c r="FD31" s="136">
        <f t="shared" si="13"/>
        <v>100</v>
      </c>
      <c r="FE31" s="136">
        <f t="shared" si="13"/>
        <v>100.00000000000001</v>
      </c>
      <c r="FF31" s="136">
        <f t="shared" si="13"/>
        <v>100</v>
      </c>
      <c r="FG31" s="136">
        <f t="shared" si="13"/>
        <v>100</v>
      </c>
      <c r="FH31" s="136">
        <f t="shared" si="13"/>
        <v>100</v>
      </c>
      <c r="FI31" s="136">
        <f t="shared" si="13"/>
        <v>100.00000000000003</v>
      </c>
      <c r="FJ31" s="136">
        <f t="shared" si="13"/>
        <v>100</v>
      </c>
      <c r="FK31" s="136">
        <f t="shared" si="13"/>
        <v>100</v>
      </c>
      <c r="FL31" s="136">
        <f t="shared" si="13"/>
        <v>100</v>
      </c>
      <c r="FM31" s="136">
        <f t="shared" si="13"/>
        <v>99.999999999999986</v>
      </c>
      <c r="FN31" s="136">
        <f t="shared" si="13"/>
        <v>100</v>
      </c>
      <c r="FO31" s="136">
        <f t="shared" si="13"/>
        <v>100</v>
      </c>
      <c r="FP31" s="136">
        <f t="shared" si="13"/>
        <v>100</v>
      </c>
      <c r="FQ31" s="136">
        <f t="shared" si="13"/>
        <v>100</v>
      </c>
      <c r="FR31" s="136">
        <f t="shared" si="13"/>
        <v>100</v>
      </c>
      <c r="FS31" s="136">
        <f t="shared" si="13"/>
        <v>100</v>
      </c>
      <c r="FT31" s="136">
        <f t="shared" si="13"/>
        <v>100</v>
      </c>
      <c r="FU31" s="136">
        <f t="shared" si="13"/>
        <v>100</v>
      </c>
      <c r="FV31" s="136">
        <f t="shared" si="13"/>
        <v>100.00000000000001</v>
      </c>
      <c r="FW31" s="136">
        <f t="shared" si="13"/>
        <v>100</v>
      </c>
      <c r="FX31" s="136">
        <f t="shared" si="13"/>
        <v>100</v>
      </c>
      <c r="FY31" s="136">
        <f t="shared" si="13"/>
        <v>100</v>
      </c>
      <c r="FZ31" s="136">
        <f t="shared" si="13"/>
        <v>100</v>
      </c>
      <c r="GA31" s="136">
        <f t="shared" si="13"/>
        <v>100</v>
      </c>
      <c r="GB31" s="136">
        <f t="shared" ref="GB31" si="14">SUM(GB26:GB30)</f>
        <v>100</v>
      </c>
    </row>
    <row r="32" spans="1:184" ht="12.95" x14ac:dyDescent="0.3">
      <c r="B32" s="11"/>
      <c r="C32" s="10"/>
      <c r="D32" s="13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36"/>
      <c r="GB32" s="136"/>
    </row>
    <row r="33" spans="1:184" ht="12.95" x14ac:dyDescent="0.3">
      <c r="B33" s="9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</row>
    <row r="34" spans="1:184" x14ac:dyDescent="0.2">
      <c r="A34" s="16" t="s">
        <v>338</v>
      </c>
    </row>
    <row r="35" spans="1:184" x14ac:dyDescent="0.2">
      <c r="B35" s="1" t="s">
        <v>327</v>
      </c>
      <c r="C35" s="1"/>
    </row>
    <row r="37" spans="1:184" ht="12.95" x14ac:dyDescent="0.3">
      <c r="A37" s="21" t="s">
        <v>357</v>
      </c>
    </row>
    <row r="38" spans="1:184" ht="12.95" x14ac:dyDescent="0.3">
      <c r="A38" s="8" t="s">
        <v>337</v>
      </c>
      <c r="C38" s="2">
        <v>36373</v>
      </c>
      <c r="D38" s="2">
        <v>36404</v>
      </c>
      <c r="E38" s="2">
        <v>36434</v>
      </c>
      <c r="F38" s="2">
        <v>36465</v>
      </c>
      <c r="G38" s="2">
        <v>36495</v>
      </c>
      <c r="H38" s="2">
        <v>36526</v>
      </c>
      <c r="I38" s="2">
        <v>36557</v>
      </c>
      <c r="J38" s="2">
        <v>36586</v>
      </c>
      <c r="K38" s="2">
        <v>36617</v>
      </c>
      <c r="L38" s="2">
        <v>36647</v>
      </c>
      <c r="M38" s="2">
        <v>36678</v>
      </c>
      <c r="N38" s="2">
        <v>36708</v>
      </c>
      <c r="O38" s="2">
        <v>36739</v>
      </c>
      <c r="P38" s="2">
        <v>36770</v>
      </c>
      <c r="Q38" s="2">
        <v>36800</v>
      </c>
      <c r="R38" s="2">
        <v>36831</v>
      </c>
      <c r="S38" s="2">
        <v>36861</v>
      </c>
      <c r="T38" s="2">
        <v>36892</v>
      </c>
      <c r="U38" s="2">
        <v>36923</v>
      </c>
      <c r="V38" s="2">
        <v>36951</v>
      </c>
      <c r="W38" s="2">
        <v>36982</v>
      </c>
      <c r="X38" s="2">
        <v>37012</v>
      </c>
      <c r="Y38" s="2">
        <v>37043</v>
      </c>
      <c r="Z38" s="2">
        <v>37073</v>
      </c>
      <c r="AA38" s="2">
        <v>37104</v>
      </c>
      <c r="AB38" s="2">
        <v>37135</v>
      </c>
      <c r="AC38" s="2">
        <v>37165</v>
      </c>
      <c r="AD38" s="2">
        <v>37196</v>
      </c>
      <c r="AE38" s="2">
        <v>37226</v>
      </c>
      <c r="AF38" s="2">
        <v>37257</v>
      </c>
      <c r="AG38" s="2">
        <v>37288</v>
      </c>
      <c r="AH38" s="2">
        <v>37316</v>
      </c>
      <c r="AI38" s="2">
        <v>37347</v>
      </c>
      <c r="AJ38" s="2">
        <v>37377</v>
      </c>
      <c r="AK38" s="2">
        <v>37408</v>
      </c>
      <c r="AL38" s="2">
        <v>37438</v>
      </c>
      <c r="AM38" s="2">
        <v>37469</v>
      </c>
      <c r="AN38" s="2">
        <v>37500</v>
      </c>
      <c r="AO38" s="2">
        <v>37530</v>
      </c>
      <c r="AP38" s="2">
        <v>37561</v>
      </c>
      <c r="AQ38" s="2">
        <v>37591</v>
      </c>
      <c r="AR38" s="2">
        <v>37622</v>
      </c>
      <c r="AS38" s="2">
        <v>37653</v>
      </c>
      <c r="AT38" s="2">
        <v>37681</v>
      </c>
      <c r="AU38" s="2">
        <v>37712</v>
      </c>
      <c r="AV38" s="2">
        <v>37742</v>
      </c>
      <c r="AW38" s="2">
        <v>37773</v>
      </c>
      <c r="AX38" s="2">
        <v>37803</v>
      </c>
      <c r="AY38" s="2">
        <v>37834</v>
      </c>
      <c r="AZ38" s="2">
        <v>37865</v>
      </c>
      <c r="BA38" s="2">
        <v>37895</v>
      </c>
      <c r="BB38" s="2">
        <v>37926</v>
      </c>
      <c r="BC38" s="2">
        <v>37956</v>
      </c>
      <c r="BD38" s="2">
        <v>37987</v>
      </c>
      <c r="BE38" s="2">
        <v>38018</v>
      </c>
      <c r="BF38" s="2">
        <v>38047</v>
      </c>
      <c r="BG38" s="2">
        <v>38078</v>
      </c>
      <c r="BH38" s="2">
        <v>38108</v>
      </c>
      <c r="BI38" s="2">
        <v>38139</v>
      </c>
      <c r="BJ38" s="2">
        <v>38169</v>
      </c>
      <c r="BK38" s="2">
        <v>38200</v>
      </c>
      <c r="BL38" s="2">
        <v>38231</v>
      </c>
      <c r="BM38" s="2">
        <v>38261</v>
      </c>
      <c r="BN38" s="2">
        <v>38292</v>
      </c>
      <c r="BO38" s="2">
        <v>38322</v>
      </c>
      <c r="BP38" s="2">
        <v>38353</v>
      </c>
      <c r="BQ38" s="2">
        <v>38384</v>
      </c>
      <c r="BR38" s="2">
        <v>38412</v>
      </c>
      <c r="BS38" s="2">
        <v>38443</v>
      </c>
      <c r="BT38" s="2">
        <v>38473</v>
      </c>
      <c r="BU38" s="2">
        <v>38504</v>
      </c>
      <c r="BV38" s="2">
        <v>38534</v>
      </c>
      <c r="BW38" s="2">
        <v>38565</v>
      </c>
      <c r="BX38" s="2">
        <v>38596</v>
      </c>
      <c r="BY38" s="2">
        <v>38626</v>
      </c>
      <c r="BZ38" s="2">
        <v>38657</v>
      </c>
      <c r="CA38" s="2">
        <v>38687</v>
      </c>
      <c r="CB38" s="2">
        <v>38718</v>
      </c>
      <c r="CC38" s="2">
        <v>38749</v>
      </c>
      <c r="CD38" s="2">
        <v>38777</v>
      </c>
      <c r="CE38" s="2">
        <v>38808</v>
      </c>
      <c r="CF38" s="2">
        <v>38838</v>
      </c>
      <c r="CG38" s="2">
        <v>38869</v>
      </c>
      <c r="CH38" s="5">
        <v>38899</v>
      </c>
      <c r="CI38" s="5">
        <v>38930</v>
      </c>
      <c r="CJ38" s="5">
        <v>38961</v>
      </c>
      <c r="CK38" s="5">
        <v>38991</v>
      </c>
      <c r="CL38" s="5">
        <v>39022</v>
      </c>
      <c r="CM38" s="5">
        <v>39052</v>
      </c>
      <c r="CN38" s="5">
        <v>39083</v>
      </c>
      <c r="CO38" s="5">
        <v>39114</v>
      </c>
      <c r="CP38" s="5">
        <v>39142</v>
      </c>
      <c r="CQ38" s="5">
        <v>39173</v>
      </c>
      <c r="CR38" s="5">
        <v>39203</v>
      </c>
      <c r="CS38" s="5">
        <v>39234</v>
      </c>
      <c r="CT38" s="5">
        <v>39264</v>
      </c>
      <c r="CU38" s="5">
        <v>39295</v>
      </c>
      <c r="CV38" s="5">
        <v>39326</v>
      </c>
      <c r="CW38" s="5">
        <v>39356</v>
      </c>
      <c r="CX38" s="5">
        <v>39387</v>
      </c>
      <c r="CY38" s="5">
        <v>39417</v>
      </c>
      <c r="CZ38" s="5">
        <v>39448</v>
      </c>
      <c r="DA38" s="5">
        <v>39479</v>
      </c>
      <c r="DB38" s="5">
        <v>39508</v>
      </c>
      <c r="DC38" s="5">
        <v>39539</v>
      </c>
      <c r="DD38" s="5">
        <v>39569</v>
      </c>
      <c r="DE38" s="5">
        <v>39600</v>
      </c>
      <c r="DF38" s="5">
        <v>39630</v>
      </c>
      <c r="DG38" s="5">
        <v>39661</v>
      </c>
      <c r="DH38" s="5">
        <v>39692</v>
      </c>
      <c r="DI38" s="5">
        <v>39722</v>
      </c>
      <c r="DJ38" s="5">
        <v>39753</v>
      </c>
      <c r="DK38" s="5">
        <v>39783</v>
      </c>
      <c r="DL38" s="5">
        <v>39814</v>
      </c>
      <c r="DM38" s="5">
        <v>39845</v>
      </c>
      <c r="DN38" s="5">
        <v>39873</v>
      </c>
      <c r="DO38" s="5">
        <v>39904</v>
      </c>
      <c r="DP38" s="5">
        <v>39934</v>
      </c>
      <c r="DQ38" s="5">
        <v>39965</v>
      </c>
      <c r="DR38" s="5">
        <v>39995</v>
      </c>
      <c r="DS38" s="5">
        <v>40026</v>
      </c>
      <c r="DT38" s="5">
        <v>40057</v>
      </c>
      <c r="DU38" s="5">
        <v>40087</v>
      </c>
      <c r="DV38" s="5">
        <v>40118</v>
      </c>
      <c r="DW38" s="5">
        <v>40148</v>
      </c>
      <c r="DX38" s="5">
        <v>40179</v>
      </c>
      <c r="DY38" s="5">
        <v>40210</v>
      </c>
      <c r="DZ38" s="5">
        <v>40238</v>
      </c>
      <c r="EA38" s="5">
        <v>40269</v>
      </c>
      <c r="EB38" s="5">
        <v>40299</v>
      </c>
      <c r="EC38" s="5">
        <v>40330</v>
      </c>
      <c r="ED38" s="5">
        <v>40360</v>
      </c>
      <c r="EE38" s="5">
        <v>40391</v>
      </c>
      <c r="EF38" s="5">
        <v>40422</v>
      </c>
      <c r="EG38" s="5">
        <v>40452</v>
      </c>
      <c r="EH38" s="5">
        <v>40483</v>
      </c>
      <c r="EI38" s="5">
        <v>40513</v>
      </c>
      <c r="EJ38" s="5">
        <v>40544</v>
      </c>
      <c r="EK38" s="5">
        <v>40575</v>
      </c>
      <c r="EL38" s="5">
        <v>40603</v>
      </c>
      <c r="EM38" s="5">
        <v>40634</v>
      </c>
      <c r="EN38" s="5">
        <v>40664</v>
      </c>
      <c r="EO38" s="5">
        <v>40695</v>
      </c>
      <c r="EP38" s="5">
        <v>40725</v>
      </c>
      <c r="EQ38" s="5">
        <v>40756</v>
      </c>
      <c r="ER38" s="5">
        <v>40787</v>
      </c>
      <c r="ES38" s="5">
        <v>40817</v>
      </c>
      <c r="ET38" s="5">
        <v>40848</v>
      </c>
      <c r="EU38" s="5">
        <v>40878</v>
      </c>
      <c r="EV38" s="2">
        <v>40909</v>
      </c>
      <c r="EW38" s="2">
        <v>40940</v>
      </c>
      <c r="EX38" s="2">
        <v>40969</v>
      </c>
      <c r="EY38" s="2">
        <v>41000</v>
      </c>
      <c r="EZ38" s="2">
        <v>41030</v>
      </c>
      <c r="FA38" s="2">
        <v>41061</v>
      </c>
      <c r="FB38" s="2">
        <v>41091</v>
      </c>
      <c r="FC38" s="2">
        <v>41122</v>
      </c>
      <c r="FD38" s="2">
        <v>41153</v>
      </c>
      <c r="FE38" s="2">
        <v>41183</v>
      </c>
      <c r="FF38" s="2">
        <v>41214</v>
      </c>
      <c r="FG38" s="2">
        <v>41244</v>
      </c>
      <c r="FH38" s="2">
        <v>41275</v>
      </c>
      <c r="FI38" s="2">
        <v>41306</v>
      </c>
      <c r="FJ38" s="2">
        <v>41334</v>
      </c>
      <c r="FK38" s="2">
        <v>41365</v>
      </c>
      <c r="FL38" s="2">
        <v>41395</v>
      </c>
      <c r="FM38" s="2">
        <v>41426</v>
      </c>
      <c r="FN38" s="2">
        <v>41456</v>
      </c>
      <c r="FO38" s="2">
        <v>41487</v>
      </c>
      <c r="FP38" s="2">
        <v>41518</v>
      </c>
      <c r="FQ38" s="2">
        <v>41548</v>
      </c>
      <c r="FR38" s="2">
        <v>41579</v>
      </c>
      <c r="FS38" s="2">
        <v>41609</v>
      </c>
      <c r="FT38" s="2">
        <v>41640</v>
      </c>
      <c r="FU38" s="2">
        <v>41671</v>
      </c>
      <c r="FV38" s="2">
        <v>41699</v>
      </c>
      <c r="FW38" s="2">
        <v>41730</v>
      </c>
      <c r="FX38" s="2">
        <v>41760</v>
      </c>
      <c r="FY38" s="2">
        <v>41791</v>
      </c>
      <c r="FZ38" s="2">
        <v>41821</v>
      </c>
      <c r="GA38" s="63">
        <v>41852</v>
      </c>
      <c r="GB38" s="63">
        <v>41883</v>
      </c>
    </row>
    <row r="39" spans="1:184" ht="12.95" x14ac:dyDescent="0.3">
      <c r="B39" s="9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36"/>
      <c r="GB39" s="136"/>
    </row>
    <row r="40" spans="1:184" x14ac:dyDescent="0.2">
      <c r="A40" s="16" t="s">
        <v>2</v>
      </c>
      <c r="B40" s="9" t="s">
        <v>358</v>
      </c>
      <c r="C40" s="134">
        <v>0.31</v>
      </c>
      <c r="D40" s="134">
        <v>0.36</v>
      </c>
      <c r="E40" s="134">
        <v>1.34</v>
      </c>
      <c r="F40" s="134">
        <v>1.06</v>
      </c>
      <c r="G40" s="134">
        <v>1.04</v>
      </c>
      <c r="H40" s="134">
        <v>0.78</v>
      </c>
      <c r="I40" s="134">
        <v>-0.11</v>
      </c>
      <c r="J40" s="134">
        <v>-0.24</v>
      </c>
      <c r="K40" s="134">
        <v>-0.21</v>
      </c>
      <c r="L40" s="134">
        <v>-0.42</v>
      </c>
      <c r="M40" s="134">
        <v>0.26</v>
      </c>
      <c r="N40" s="134">
        <v>1.29</v>
      </c>
      <c r="O40" s="134">
        <v>1.46</v>
      </c>
      <c r="P40" s="134">
        <v>0.39</v>
      </c>
      <c r="Q40" s="134">
        <v>0.09</v>
      </c>
      <c r="R40" s="134">
        <v>-0.08</v>
      </c>
      <c r="S40" s="134">
        <v>-0.36</v>
      </c>
      <c r="T40" s="134">
        <v>0.55000000000000004</v>
      </c>
      <c r="U40" s="134">
        <v>0.31</v>
      </c>
      <c r="V40" s="134">
        <v>1.05</v>
      </c>
      <c r="W40" s="134">
        <v>1.36</v>
      </c>
      <c r="X40" s="134">
        <v>0.41</v>
      </c>
      <c r="Y40" s="134">
        <v>-0.12</v>
      </c>
      <c r="Z40" s="134">
        <v>0.54</v>
      </c>
      <c r="AA40" s="134">
        <v>0.83</v>
      </c>
      <c r="AB40" s="134">
        <v>0.41</v>
      </c>
      <c r="AC40" s="134">
        <v>1.1100000000000001</v>
      </c>
      <c r="AD40" s="134">
        <v>1.25</v>
      </c>
      <c r="AE40" s="134">
        <v>0.73</v>
      </c>
      <c r="AF40" s="134">
        <v>0.76</v>
      </c>
      <c r="AG40" s="134">
        <v>0.49</v>
      </c>
      <c r="AH40" s="134">
        <v>0.68</v>
      </c>
      <c r="AI40" s="134">
        <v>-0.04</v>
      </c>
      <c r="AJ40" s="134">
        <v>-0.35</v>
      </c>
      <c r="AK40" s="134">
        <v>0.02</v>
      </c>
      <c r="AL40" s="134">
        <v>0.84</v>
      </c>
      <c r="AM40" s="134">
        <v>1.47</v>
      </c>
      <c r="AN40" s="134">
        <v>1.56</v>
      </c>
      <c r="AO40" s="134">
        <v>2.38</v>
      </c>
      <c r="AP40" s="134">
        <v>4.42</v>
      </c>
      <c r="AQ40" s="134">
        <v>4.09</v>
      </c>
      <c r="AR40" s="134">
        <v>2.2599999999999998</v>
      </c>
      <c r="AS40" s="134">
        <v>1.1299999999999999</v>
      </c>
      <c r="AT40" s="134">
        <v>2.02</v>
      </c>
      <c r="AU40" s="134">
        <v>1.26</v>
      </c>
      <c r="AV40" s="134">
        <v>0.65</v>
      </c>
      <c r="AW40" s="134">
        <v>-0.25</v>
      </c>
      <c r="AX40" s="134">
        <v>-0.44</v>
      </c>
      <c r="AY40" s="134">
        <v>-0.11</v>
      </c>
      <c r="AZ40" s="134">
        <v>0.71</v>
      </c>
      <c r="BA40" s="134">
        <v>0.45</v>
      </c>
      <c r="BB40" s="134">
        <v>0.26</v>
      </c>
      <c r="BC40" s="134">
        <v>0.56000000000000005</v>
      </c>
      <c r="BD40" s="134">
        <v>0.82</v>
      </c>
      <c r="BE40" s="134">
        <v>0.16</v>
      </c>
      <c r="BF40" s="134">
        <v>0.62</v>
      </c>
      <c r="BG40" s="134">
        <v>0.2</v>
      </c>
      <c r="BH40" s="134">
        <v>0.52</v>
      </c>
      <c r="BI40" s="134">
        <v>0.59</v>
      </c>
      <c r="BJ40" s="134">
        <v>0.52</v>
      </c>
      <c r="BK40" s="134">
        <v>0.66</v>
      </c>
      <c r="BL40" s="134">
        <v>-0.19</v>
      </c>
      <c r="BM40" s="134">
        <v>-0.06</v>
      </c>
      <c r="BN40" s="134">
        <v>0.14000000000000001</v>
      </c>
      <c r="BO40" s="134">
        <v>0.55000000000000004</v>
      </c>
      <c r="BP40" s="134">
        <v>0.63</v>
      </c>
      <c r="BQ40" s="134">
        <v>0.42</v>
      </c>
      <c r="BR40" s="134">
        <v>0.2</v>
      </c>
      <c r="BS40" s="134">
        <v>0.99</v>
      </c>
      <c r="BT40" s="134">
        <v>0.74</v>
      </c>
      <c r="BU40" s="134">
        <v>-0.47</v>
      </c>
      <c r="BV40" s="134">
        <v>-0.51</v>
      </c>
      <c r="BW40" s="134">
        <v>-0.48</v>
      </c>
      <c r="BX40" s="134">
        <v>-0.12</v>
      </c>
      <c r="BY40" s="134">
        <v>0.25</v>
      </c>
      <c r="BZ40" s="134">
        <v>0.61</v>
      </c>
      <c r="CA40" s="134">
        <v>0.23</v>
      </c>
      <c r="CB40" s="134">
        <v>0.56000000000000005</v>
      </c>
      <c r="CC40" s="134">
        <v>-0.06</v>
      </c>
      <c r="CD40" s="134">
        <v>0.46</v>
      </c>
      <c r="CE40" s="134">
        <v>-0.19</v>
      </c>
      <c r="CF40" s="134">
        <v>-0.61</v>
      </c>
      <c r="CG40" s="134">
        <v>-0.89</v>
      </c>
      <c r="CH40" s="134">
        <v>0.11</v>
      </c>
      <c r="CI40" s="134">
        <v>0.04</v>
      </c>
      <c r="CJ40" s="134">
        <v>0.04</v>
      </c>
      <c r="CK40" s="134">
        <v>0.72</v>
      </c>
      <c r="CL40" s="134">
        <v>0.92</v>
      </c>
      <c r="CM40" s="134">
        <v>0.36</v>
      </c>
      <c r="CN40" s="134">
        <v>0.82</v>
      </c>
      <c r="CO40" s="134">
        <v>0.63</v>
      </c>
      <c r="CP40" s="134">
        <v>0.74</v>
      </c>
      <c r="CQ40" s="134">
        <v>0.2</v>
      </c>
      <c r="CR40" s="134">
        <v>0.34</v>
      </c>
      <c r="CS40" s="134">
        <v>0.75</v>
      </c>
      <c r="CT40" s="134">
        <v>0.99</v>
      </c>
      <c r="CU40" s="134">
        <v>1.0900000000000001</v>
      </c>
      <c r="CV40" s="134">
        <v>0.28999999999999998</v>
      </c>
      <c r="CW40" s="134">
        <v>0.47</v>
      </c>
      <c r="CX40" s="134">
        <v>0.65</v>
      </c>
      <c r="CY40" s="134">
        <v>1.91</v>
      </c>
      <c r="CZ40" s="134">
        <v>1.31</v>
      </c>
      <c r="DA40" s="134">
        <v>0.52</v>
      </c>
      <c r="DB40" s="134">
        <v>0.79</v>
      </c>
      <c r="DC40" s="134">
        <v>1.1399999999999999</v>
      </c>
      <c r="DD40" s="134">
        <v>1.71</v>
      </c>
      <c r="DE40" s="134">
        <v>1.83</v>
      </c>
      <c r="DF40" s="134">
        <v>0.96</v>
      </c>
      <c r="DG40" s="134">
        <v>-0.02</v>
      </c>
      <c r="DH40" s="134">
        <v>0.02</v>
      </c>
      <c r="DI40" s="134">
        <v>0.64</v>
      </c>
      <c r="DJ40" s="134">
        <v>0.5</v>
      </c>
      <c r="DK40" s="134">
        <v>0.37</v>
      </c>
      <c r="DL40" s="134">
        <v>0.69</v>
      </c>
      <c r="DM40" s="134">
        <v>0.25</v>
      </c>
      <c r="DN40" s="134">
        <v>0.34</v>
      </c>
      <c r="DO40" s="134">
        <v>0.59</v>
      </c>
      <c r="DP40" s="134">
        <v>0.68</v>
      </c>
      <c r="DQ40" s="134">
        <v>0.61</v>
      </c>
      <c r="DR40" s="134">
        <v>0.01</v>
      </c>
      <c r="DS40" s="134">
        <v>0.01</v>
      </c>
      <c r="DT40" s="134">
        <v>-7.0000000000000007E-2</v>
      </c>
      <c r="DU40" s="134">
        <v>7.0000000000000007E-2</v>
      </c>
      <c r="DV40" s="134">
        <v>0.53</v>
      </c>
      <c r="DW40" s="134">
        <v>0.22</v>
      </c>
      <c r="DX40" s="134">
        <v>1.07</v>
      </c>
      <c r="DY40" s="134">
        <v>0.83</v>
      </c>
      <c r="DZ40" s="134">
        <v>1.1200000000000001</v>
      </c>
      <c r="EA40" s="134">
        <v>1.05</v>
      </c>
      <c r="EB40" s="134">
        <v>0.22</v>
      </c>
      <c r="EC40" s="134">
        <v>-0.57999999999999996</v>
      </c>
      <c r="ED40" s="134">
        <v>-0.54</v>
      </c>
      <c r="EE40" s="134">
        <v>-0.15</v>
      </c>
      <c r="EF40" s="134">
        <v>0.9</v>
      </c>
      <c r="EG40" s="134">
        <v>1.65</v>
      </c>
      <c r="EH40" s="134">
        <v>1.86</v>
      </c>
      <c r="EI40" s="134">
        <v>1.1599999999999999</v>
      </c>
      <c r="EJ40" s="134">
        <v>1.07</v>
      </c>
      <c r="EK40" s="134">
        <v>0.39</v>
      </c>
      <c r="EL40" s="134">
        <v>0.84</v>
      </c>
      <c r="EM40" s="134">
        <v>0.69</v>
      </c>
      <c r="EN40" s="134">
        <v>0.38</v>
      </c>
      <c r="EO40" s="134">
        <v>-0.24</v>
      </c>
      <c r="EP40" s="134">
        <v>-0.13</v>
      </c>
      <c r="EQ40" s="134">
        <v>0.61</v>
      </c>
      <c r="ER40" s="134">
        <v>0.62</v>
      </c>
      <c r="ES40" s="134">
        <v>0.5</v>
      </c>
      <c r="ET40" s="134">
        <v>0.93</v>
      </c>
      <c r="EU40" s="134">
        <v>1.04</v>
      </c>
      <c r="EV40" s="134">
        <v>0.41</v>
      </c>
      <c r="EW40" s="134">
        <v>-0.02</v>
      </c>
      <c r="EX40" s="134">
        <v>0.28999999999999998</v>
      </c>
      <c r="EY40" s="134">
        <v>1.0900000000000001</v>
      </c>
      <c r="EZ40" s="134">
        <v>0.77</v>
      </c>
      <c r="FA40" s="134">
        <v>0.44</v>
      </c>
      <c r="FB40" s="134">
        <v>0.54</v>
      </c>
      <c r="FC40" s="134">
        <v>0.69</v>
      </c>
      <c r="FD40" s="134">
        <v>1.24</v>
      </c>
      <c r="FE40" s="134">
        <v>1.1499999999999999</v>
      </c>
      <c r="FF40" s="134">
        <v>0.44</v>
      </c>
      <c r="FG40" s="134">
        <v>1.2</v>
      </c>
      <c r="FH40" s="134">
        <v>2.34</v>
      </c>
      <c r="FI40" s="134">
        <v>1.41</v>
      </c>
      <c r="FJ40" s="134">
        <v>1.19</v>
      </c>
      <c r="FK40" s="134">
        <v>0.88</v>
      </c>
      <c r="FL40" s="134">
        <v>0.11</v>
      </c>
      <c r="FM40" s="134">
        <v>-0.36</v>
      </c>
      <c r="FN40" s="134">
        <v>-0.43</v>
      </c>
      <c r="FO40" s="134">
        <v>-0.2</v>
      </c>
      <c r="FP40" s="134">
        <v>0.08</v>
      </c>
      <c r="FQ40" s="134">
        <v>0.92</v>
      </c>
      <c r="FR40" s="134">
        <v>0.55000000000000004</v>
      </c>
      <c r="FS40" s="134">
        <v>0.87</v>
      </c>
      <c r="FT40" s="134">
        <v>1.0900000000000001</v>
      </c>
      <c r="FU40" s="134">
        <v>0.49</v>
      </c>
      <c r="FV40" s="134">
        <v>1.94</v>
      </c>
      <c r="FW40" s="134">
        <v>1.2</v>
      </c>
      <c r="FX40" s="134">
        <v>0.41</v>
      </c>
      <c r="FY40" s="134">
        <v>-0.39</v>
      </c>
      <c r="FZ40" s="134">
        <v>-0.28000000000000003</v>
      </c>
      <c r="GA40" s="134">
        <v>-0.3</v>
      </c>
      <c r="GB40" s="134">
        <v>0.57999999999999996</v>
      </c>
    </row>
    <row r="41" spans="1:184" x14ac:dyDescent="0.2">
      <c r="A41" s="16" t="s">
        <v>160</v>
      </c>
      <c r="B41" s="9" t="s">
        <v>359</v>
      </c>
      <c r="C41" s="134">
        <v>0.08</v>
      </c>
      <c r="D41" s="134">
        <v>0.43</v>
      </c>
      <c r="E41" s="134">
        <v>0.87</v>
      </c>
      <c r="F41" s="134">
        <v>0.65</v>
      </c>
      <c r="G41" s="134">
        <v>0.72</v>
      </c>
      <c r="H41" s="134">
        <v>0.18</v>
      </c>
      <c r="I41" s="134">
        <v>-0.05</v>
      </c>
      <c r="J41" s="134">
        <v>-1.05</v>
      </c>
      <c r="K41" s="134">
        <v>0.59</v>
      </c>
      <c r="L41" s="134">
        <v>0.49</v>
      </c>
      <c r="M41" s="134">
        <v>0.72</v>
      </c>
      <c r="N41" s="134">
        <v>0.63</v>
      </c>
      <c r="O41" s="134">
        <v>0.47</v>
      </c>
      <c r="P41" s="134">
        <v>0.53</v>
      </c>
      <c r="Q41" s="134">
        <v>0.54</v>
      </c>
      <c r="R41" s="134">
        <v>0.4</v>
      </c>
      <c r="S41" s="134">
        <v>0.74</v>
      </c>
      <c r="T41" s="134">
        <v>0.34</v>
      </c>
      <c r="U41" s="134">
        <v>-0.16</v>
      </c>
      <c r="V41" s="134">
        <v>-0.14000000000000001</v>
      </c>
      <c r="W41" s="134">
        <v>0.18</v>
      </c>
      <c r="X41" s="134">
        <v>0.3</v>
      </c>
      <c r="Y41" s="134">
        <v>0.87</v>
      </c>
      <c r="Z41" s="134">
        <v>0.64</v>
      </c>
      <c r="AA41" s="134">
        <v>0.51</v>
      </c>
      <c r="AB41" s="134">
        <v>0.4</v>
      </c>
      <c r="AC41" s="134">
        <v>0.56000000000000005</v>
      </c>
      <c r="AD41" s="134">
        <v>0.77</v>
      </c>
      <c r="AE41" s="134">
        <v>1.5</v>
      </c>
      <c r="AF41" s="134">
        <v>0.54</v>
      </c>
      <c r="AG41" s="134">
        <v>-0.2</v>
      </c>
      <c r="AH41" s="134">
        <v>0.12</v>
      </c>
      <c r="AI41" s="134">
        <v>0.94</v>
      </c>
      <c r="AJ41" s="134">
        <v>1.1599999999999999</v>
      </c>
      <c r="AK41" s="134">
        <v>1.1100000000000001</v>
      </c>
      <c r="AL41" s="134">
        <v>0.75</v>
      </c>
      <c r="AM41" s="134">
        <v>0.44</v>
      </c>
      <c r="AN41" s="134">
        <v>0.77</v>
      </c>
      <c r="AO41" s="134">
        <v>1.1299999999999999</v>
      </c>
      <c r="AP41" s="134">
        <v>1.23</v>
      </c>
      <c r="AQ41" s="134">
        <v>1.28</v>
      </c>
      <c r="AR41" s="134">
        <v>0.93</v>
      </c>
      <c r="AS41" s="134">
        <v>0.3</v>
      </c>
      <c r="AT41" s="134">
        <v>1.1100000000000001</v>
      </c>
      <c r="AU41" s="134">
        <v>1.1100000000000001</v>
      </c>
      <c r="AV41" s="134">
        <v>1.23</v>
      </c>
      <c r="AW41" s="134">
        <v>1.49</v>
      </c>
      <c r="AX41" s="134">
        <v>0.28999999999999998</v>
      </c>
      <c r="AY41" s="134">
        <v>0.26</v>
      </c>
      <c r="AZ41" s="134">
        <v>0.75</v>
      </c>
      <c r="BA41" s="134">
        <v>0.81</v>
      </c>
      <c r="BB41" s="134">
        <v>0.91</v>
      </c>
      <c r="BC41" s="134">
        <v>0.95</v>
      </c>
      <c r="BD41" s="134">
        <v>0.35</v>
      </c>
      <c r="BE41" s="134">
        <v>0.14000000000000001</v>
      </c>
      <c r="BF41" s="134">
        <v>0.74</v>
      </c>
      <c r="BG41" s="134">
        <v>1.2</v>
      </c>
      <c r="BH41" s="134">
        <v>1.33</v>
      </c>
      <c r="BI41" s="134">
        <v>1.1599999999999999</v>
      </c>
      <c r="BJ41" s="134">
        <v>0.78</v>
      </c>
      <c r="BK41" s="134">
        <v>0.61</v>
      </c>
      <c r="BL41" s="134">
        <v>1.08</v>
      </c>
      <c r="BM41" s="134">
        <v>1.04</v>
      </c>
      <c r="BN41" s="134">
        <v>1.06</v>
      </c>
      <c r="BO41" s="134">
        <v>1.27</v>
      </c>
      <c r="BP41" s="134">
        <v>0.48</v>
      </c>
      <c r="BQ41" s="134">
        <v>0.13</v>
      </c>
      <c r="BR41" s="134">
        <v>0.55000000000000004</v>
      </c>
      <c r="BS41" s="134">
        <v>0.95</v>
      </c>
      <c r="BT41" s="134">
        <v>1.1399999999999999</v>
      </c>
      <c r="BU41" s="134">
        <v>0.43</v>
      </c>
      <c r="BV41" s="134">
        <v>0.27</v>
      </c>
      <c r="BW41" s="134">
        <v>7.0000000000000007E-2</v>
      </c>
      <c r="BX41" s="134">
        <v>0.31</v>
      </c>
      <c r="BY41" s="134">
        <v>0.74</v>
      </c>
      <c r="BZ41" s="134">
        <v>0.73</v>
      </c>
      <c r="CA41" s="134">
        <v>1.02</v>
      </c>
      <c r="CB41" s="134">
        <v>0.32</v>
      </c>
      <c r="CC41" s="134">
        <v>-0.23</v>
      </c>
      <c r="CD41" s="134">
        <v>0.23</v>
      </c>
      <c r="CE41" s="134">
        <v>0.84</v>
      </c>
      <c r="CF41" s="134">
        <v>0.76</v>
      </c>
      <c r="CG41" s="134">
        <v>0.49</v>
      </c>
      <c r="CH41" s="134">
        <v>-0.13</v>
      </c>
      <c r="CI41" s="134">
        <v>0.09</v>
      </c>
      <c r="CJ41" s="134">
        <v>0.54</v>
      </c>
      <c r="CK41" s="134">
        <v>0.43</v>
      </c>
      <c r="CL41" s="134">
        <v>0.46</v>
      </c>
      <c r="CM41" s="134">
        <v>0.93</v>
      </c>
      <c r="CN41" s="134">
        <v>-0.05</v>
      </c>
      <c r="CO41" s="134">
        <v>-0.48</v>
      </c>
      <c r="CP41" s="134">
        <v>0.42</v>
      </c>
      <c r="CQ41" s="134">
        <v>0.35</v>
      </c>
      <c r="CR41" s="134">
        <v>0.43</v>
      </c>
      <c r="CS41" s="134">
        <v>0.7</v>
      </c>
      <c r="CT41" s="134">
        <v>-7.0000000000000007E-2</v>
      </c>
      <c r="CU41" s="134">
        <v>0.09</v>
      </c>
      <c r="CV41" s="134">
        <v>0.41</v>
      </c>
      <c r="CW41" s="134">
        <v>0.67</v>
      </c>
      <c r="CX41" s="134">
        <v>0.47</v>
      </c>
      <c r="CY41" s="134">
        <v>0.59</v>
      </c>
      <c r="CZ41" s="134">
        <v>0.05</v>
      </c>
      <c r="DA41" s="134">
        <v>-0.16</v>
      </c>
      <c r="DB41" s="134">
        <v>0.69</v>
      </c>
      <c r="DC41" s="134">
        <v>1.26</v>
      </c>
      <c r="DD41" s="134">
        <v>0.88</v>
      </c>
      <c r="DE41" s="134">
        <v>0.45</v>
      </c>
      <c r="DF41" s="134">
        <v>0.01</v>
      </c>
      <c r="DG41" s="134">
        <v>0.42</v>
      </c>
      <c r="DH41" s="134">
        <v>0.53</v>
      </c>
      <c r="DI41" s="134">
        <v>0.94</v>
      </c>
      <c r="DJ41" s="134">
        <v>0.69</v>
      </c>
      <c r="DK41" s="134">
        <v>0.98</v>
      </c>
      <c r="DL41" s="134">
        <v>0.24</v>
      </c>
      <c r="DM41" s="134">
        <v>-0.14000000000000001</v>
      </c>
      <c r="DN41" s="134">
        <v>0.48</v>
      </c>
      <c r="DO41" s="134">
        <v>0.73</v>
      </c>
      <c r="DP41" s="134">
        <v>0.97</v>
      </c>
      <c r="DQ41" s="134">
        <v>0.44</v>
      </c>
      <c r="DR41" s="134">
        <v>0.06</v>
      </c>
      <c r="DS41" s="134">
        <v>0.15</v>
      </c>
      <c r="DT41" s="134">
        <v>0.44</v>
      </c>
      <c r="DU41" s="134">
        <v>0.49</v>
      </c>
      <c r="DV41" s="134">
        <v>0.51</v>
      </c>
      <c r="DW41" s="134">
        <v>0.54</v>
      </c>
      <c r="DX41" s="134">
        <v>0.47</v>
      </c>
      <c r="DY41" s="134">
        <v>-0.42</v>
      </c>
      <c r="DZ41" s="134">
        <v>0.52</v>
      </c>
      <c r="EA41" s="134">
        <v>0.88</v>
      </c>
      <c r="EB41" s="134">
        <v>0.96</v>
      </c>
      <c r="EC41" s="134">
        <v>0.35</v>
      </c>
      <c r="ED41" s="134">
        <v>0.01</v>
      </c>
      <c r="EE41" s="134">
        <v>0.18</v>
      </c>
      <c r="EF41" s="134">
        <v>0.41</v>
      </c>
      <c r="EG41" s="134">
        <v>0.71</v>
      </c>
      <c r="EH41" s="134">
        <v>0.99</v>
      </c>
      <c r="EI41" s="134">
        <v>0.86</v>
      </c>
      <c r="EJ41" s="134">
        <v>0.17</v>
      </c>
      <c r="EK41" s="134">
        <v>-0.13</v>
      </c>
      <c r="EL41" s="134">
        <v>0.39</v>
      </c>
      <c r="EM41" s="134">
        <v>1.1299999999999999</v>
      </c>
      <c r="EN41" s="134">
        <v>0.97</v>
      </c>
      <c r="EO41" s="134">
        <v>1.1100000000000001</v>
      </c>
      <c r="EP41" s="134">
        <v>0.19</v>
      </c>
      <c r="EQ41" s="134">
        <v>0.65</v>
      </c>
      <c r="ER41" s="134">
        <v>0.56000000000000005</v>
      </c>
      <c r="ES41" s="134">
        <v>0.71</v>
      </c>
      <c r="ET41" s="134">
        <v>0.44</v>
      </c>
      <c r="EU41" s="134">
        <v>0.59</v>
      </c>
      <c r="EV41" s="134">
        <v>0.14000000000000001</v>
      </c>
      <c r="EW41" s="134">
        <v>-0.22</v>
      </c>
      <c r="EX41" s="134">
        <v>-0.21</v>
      </c>
      <c r="EY41" s="134">
        <v>0.75</v>
      </c>
      <c r="EZ41" s="134">
        <v>0.7</v>
      </c>
      <c r="FA41" s="134">
        <v>0.33</v>
      </c>
      <c r="FB41" s="134">
        <v>0.06</v>
      </c>
      <c r="FC41" s="134">
        <v>0.34</v>
      </c>
      <c r="FD41" s="134">
        <v>0.63</v>
      </c>
      <c r="FE41" s="134">
        <v>0.78</v>
      </c>
      <c r="FF41" s="134">
        <v>0.68</v>
      </c>
      <c r="FG41" s="134">
        <v>0.9</v>
      </c>
      <c r="FH41" s="134">
        <v>-0.35</v>
      </c>
      <c r="FI41" s="134">
        <v>0.54</v>
      </c>
      <c r="FJ41" s="134">
        <v>0.13</v>
      </c>
      <c r="FK41" s="134">
        <v>0.56999999999999995</v>
      </c>
      <c r="FL41" s="134">
        <v>0.67</v>
      </c>
      <c r="FM41" s="134">
        <v>0.48</v>
      </c>
      <c r="FN41" s="134">
        <v>-0.28000000000000003</v>
      </c>
      <c r="FO41" s="134">
        <v>0.11</v>
      </c>
      <c r="FP41" s="134">
        <v>0.54</v>
      </c>
      <c r="FQ41" s="134">
        <v>0.96</v>
      </c>
      <c r="FR41" s="134">
        <v>0.75</v>
      </c>
      <c r="FS41" s="134">
        <v>0.54</v>
      </c>
      <c r="FT41" s="134">
        <v>-7.0000000000000007E-2</v>
      </c>
      <c r="FU41" s="134">
        <v>-0.18</v>
      </c>
      <c r="FV41" s="134">
        <v>0.43</v>
      </c>
      <c r="FW41" s="134">
        <v>0.42</v>
      </c>
      <c r="FX41" s="134">
        <v>0.82</v>
      </c>
      <c r="FY41" s="134">
        <v>0.44</v>
      </c>
      <c r="FZ41" s="134">
        <v>-0.18</v>
      </c>
      <c r="GA41" s="134">
        <v>-0.11</v>
      </c>
      <c r="GB41" s="134">
        <v>0.61</v>
      </c>
    </row>
    <row r="42" spans="1:184" x14ac:dyDescent="0.2">
      <c r="A42" s="16" t="s">
        <v>155</v>
      </c>
      <c r="B42" s="9" t="s">
        <v>360</v>
      </c>
      <c r="C42" s="134">
        <v>0.46</v>
      </c>
      <c r="D42" s="134">
        <v>0.45</v>
      </c>
      <c r="E42" s="134">
        <v>4.3899999999999997</v>
      </c>
      <c r="F42" s="134">
        <v>0.68</v>
      </c>
      <c r="G42" s="134">
        <v>-0.17</v>
      </c>
      <c r="H42" s="134">
        <v>0.5</v>
      </c>
      <c r="I42" s="134">
        <v>0.99</v>
      </c>
      <c r="J42" s="134">
        <v>0.85</v>
      </c>
      <c r="K42" s="134">
        <v>0.72</v>
      </c>
      <c r="L42" s="134">
        <v>0.47</v>
      </c>
      <c r="M42" s="134">
        <v>0.36</v>
      </c>
      <c r="N42" s="134">
        <v>0.73</v>
      </c>
      <c r="O42" s="134">
        <v>0.7</v>
      </c>
      <c r="P42" s="134">
        <v>0.37</v>
      </c>
      <c r="Q42" s="134">
        <v>0.47</v>
      </c>
      <c r="R42" s="134">
        <v>0.16</v>
      </c>
      <c r="S42" s="134">
        <v>0.08</v>
      </c>
      <c r="T42" s="134">
        <v>0.32</v>
      </c>
      <c r="U42" s="134">
        <v>0.46</v>
      </c>
      <c r="V42" s="134">
        <v>0.37</v>
      </c>
      <c r="W42" s="134">
        <v>0.14000000000000001</v>
      </c>
      <c r="X42" s="134">
        <v>0.52</v>
      </c>
      <c r="Y42" s="134">
        <v>0.22</v>
      </c>
      <c r="Z42" s="134">
        <v>0.3</v>
      </c>
      <c r="AA42" s="134">
        <v>0.14000000000000001</v>
      </c>
      <c r="AB42" s="134">
        <v>-0.38</v>
      </c>
      <c r="AC42" s="134">
        <v>0.46</v>
      </c>
      <c r="AD42" s="134">
        <v>0.8</v>
      </c>
      <c r="AE42" s="134">
        <v>1.03</v>
      </c>
      <c r="AF42" s="134">
        <v>0.87</v>
      </c>
      <c r="AG42" s="134">
        <v>0.46</v>
      </c>
      <c r="AH42" s="134">
        <v>0.16</v>
      </c>
      <c r="AI42" s="134">
        <v>0.38</v>
      </c>
      <c r="AJ42" s="134">
        <v>0.47</v>
      </c>
      <c r="AK42" s="134">
        <v>-0.14000000000000001</v>
      </c>
      <c r="AL42" s="134">
        <v>0.09</v>
      </c>
      <c r="AM42" s="134">
        <v>0.27</v>
      </c>
      <c r="AN42" s="134">
        <v>0.91</v>
      </c>
      <c r="AO42" s="134">
        <v>0.99</v>
      </c>
      <c r="AP42" s="134">
        <v>2.1800000000000002</v>
      </c>
      <c r="AQ42" s="134">
        <v>1.05</v>
      </c>
      <c r="AR42" s="134">
        <v>1.43</v>
      </c>
      <c r="AS42" s="134">
        <v>0.56999999999999995</v>
      </c>
      <c r="AT42" s="134">
        <v>0.75</v>
      </c>
      <c r="AU42" s="134">
        <v>0.64</v>
      </c>
      <c r="AV42" s="134">
        <v>0.12</v>
      </c>
      <c r="AW42" s="134">
        <v>0.16</v>
      </c>
      <c r="AX42" s="134">
        <v>0.11</v>
      </c>
      <c r="AY42" s="134">
        <v>-0.12</v>
      </c>
      <c r="AZ42" s="134">
        <v>-0.04</v>
      </c>
      <c r="BA42" s="134">
        <v>-0.19</v>
      </c>
      <c r="BB42" s="134">
        <v>0.06</v>
      </c>
      <c r="BC42" s="134">
        <v>0.33</v>
      </c>
      <c r="BD42" s="134">
        <v>0.88</v>
      </c>
      <c r="BE42" s="134">
        <v>0.86</v>
      </c>
      <c r="BF42" s="134">
        <v>1.23</v>
      </c>
      <c r="BG42" s="134">
        <v>0.62</v>
      </c>
      <c r="BH42" s="134">
        <v>0.73</v>
      </c>
      <c r="BI42" s="134">
        <v>0.75</v>
      </c>
      <c r="BJ42" s="134">
        <v>0.38</v>
      </c>
      <c r="BK42" s="134">
        <v>0.4</v>
      </c>
      <c r="BL42" s="134">
        <v>0.86</v>
      </c>
      <c r="BM42" s="134">
        <v>0.76</v>
      </c>
      <c r="BN42" s="134">
        <v>0.69</v>
      </c>
      <c r="BO42" s="134">
        <v>0.41</v>
      </c>
      <c r="BP42" s="134">
        <v>0.93</v>
      </c>
      <c r="BQ42" s="134">
        <v>0.31</v>
      </c>
      <c r="BR42" s="134">
        <v>0.18</v>
      </c>
      <c r="BS42" s="134">
        <v>0.69</v>
      </c>
      <c r="BT42" s="134">
        <v>0.31</v>
      </c>
      <c r="BU42" s="134">
        <v>0.42</v>
      </c>
      <c r="BV42" s="134">
        <v>0.22</v>
      </c>
      <c r="BW42" s="134">
        <v>0.21</v>
      </c>
      <c r="BX42" s="134">
        <v>-0.05</v>
      </c>
      <c r="BY42" s="134">
        <v>0.13</v>
      </c>
      <c r="BZ42" s="134">
        <v>-0.36</v>
      </c>
      <c r="CA42" s="134">
        <v>0.03</v>
      </c>
      <c r="CB42" s="134">
        <v>0.74</v>
      </c>
      <c r="CC42" s="134">
        <v>-0.08</v>
      </c>
      <c r="CD42" s="134">
        <v>-0.23</v>
      </c>
      <c r="CE42" s="134">
        <v>-0.49</v>
      </c>
      <c r="CF42" s="134">
        <v>-0.1</v>
      </c>
      <c r="CG42" s="134">
        <v>-0.56000000000000005</v>
      </c>
      <c r="CH42" s="134">
        <v>-0.13</v>
      </c>
      <c r="CI42" s="134">
        <v>-0.39</v>
      </c>
      <c r="CJ42" s="134">
        <v>-0.03</v>
      </c>
      <c r="CK42" s="134">
        <v>-0.31</v>
      </c>
      <c r="CL42" s="134">
        <v>-0.15</v>
      </c>
      <c r="CM42" s="134">
        <v>-0.03</v>
      </c>
      <c r="CN42" s="134">
        <v>0.33</v>
      </c>
      <c r="CO42" s="134">
        <v>-0.41</v>
      </c>
      <c r="CP42" s="134">
        <v>-0.16</v>
      </c>
      <c r="CQ42" s="134">
        <v>0.01</v>
      </c>
      <c r="CR42" s="134">
        <v>-0.16</v>
      </c>
      <c r="CS42" s="134">
        <v>-0.23</v>
      </c>
      <c r="CT42" s="134">
        <v>-0.12</v>
      </c>
      <c r="CU42" s="134">
        <v>0.2</v>
      </c>
      <c r="CV42" s="134">
        <v>0.28999999999999998</v>
      </c>
      <c r="CW42" s="134">
        <v>0.2</v>
      </c>
      <c r="CX42" s="134">
        <v>-0.04</v>
      </c>
      <c r="CY42" s="134">
        <v>0.04</v>
      </c>
      <c r="CZ42" s="134">
        <v>0.15</v>
      </c>
      <c r="DA42" s="134">
        <v>-0.08</v>
      </c>
      <c r="DB42" s="134">
        <v>-0.12</v>
      </c>
      <c r="DC42" s="134">
        <v>0</v>
      </c>
      <c r="DD42" s="134">
        <v>0.26</v>
      </c>
      <c r="DE42" s="134">
        <v>0.28999999999999998</v>
      </c>
      <c r="DF42" s="134">
        <v>-0.03</v>
      </c>
      <c r="DG42" s="134">
        <v>0.15</v>
      </c>
      <c r="DH42" s="134">
        <v>0.3</v>
      </c>
      <c r="DI42" s="134">
        <v>0.17</v>
      </c>
      <c r="DJ42" s="134">
        <v>-0.12</v>
      </c>
      <c r="DK42" s="134">
        <v>-0.97</v>
      </c>
      <c r="DL42" s="134">
        <v>-1.21</v>
      </c>
      <c r="DM42" s="134">
        <v>-0.37</v>
      </c>
      <c r="DN42" s="134">
        <v>0.06</v>
      </c>
      <c r="DO42" s="134">
        <v>-0.71</v>
      </c>
      <c r="DP42" s="134">
        <v>-0.42</v>
      </c>
      <c r="DQ42" s="134">
        <v>-0.15</v>
      </c>
      <c r="DR42" s="134">
        <v>-0.02</v>
      </c>
      <c r="DS42" s="134">
        <v>-0.28000000000000003</v>
      </c>
      <c r="DT42" s="134">
        <v>0.27</v>
      </c>
      <c r="DU42" s="134">
        <v>0.42</v>
      </c>
      <c r="DV42" s="134">
        <v>0.25</v>
      </c>
      <c r="DW42" s="134">
        <v>0.28999999999999998</v>
      </c>
      <c r="DX42" s="134">
        <v>0.12</v>
      </c>
      <c r="DY42" s="134">
        <v>0.31</v>
      </c>
      <c r="DZ42" s="134">
        <v>0.28000000000000003</v>
      </c>
      <c r="EA42" s="134">
        <v>0.31</v>
      </c>
      <c r="EB42" s="134">
        <v>0.41</v>
      </c>
      <c r="EC42" s="134">
        <v>0.01</v>
      </c>
      <c r="ED42" s="134">
        <v>-0.17</v>
      </c>
      <c r="EE42" s="134">
        <v>-0.35</v>
      </c>
      <c r="EF42" s="134">
        <v>0.01</v>
      </c>
      <c r="EG42" s="134">
        <v>0.08</v>
      </c>
      <c r="EH42" s="134">
        <v>-0.05</v>
      </c>
      <c r="EI42" s="134">
        <v>-0.03</v>
      </c>
      <c r="EJ42" s="134">
        <v>0.23</v>
      </c>
      <c r="EK42" s="134">
        <v>0.1</v>
      </c>
      <c r="EL42" s="134">
        <v>-0.03</v>
      </c>
      <c r="EM42" s="134">
        <v>-0.47</v>
      </c>
      <c r="EN42" s="134">
        <v>-0.41</v>
      </c>
      <c r="EO42" s="134">
        <v>7.0000000000000007E-2</v>
      </c>
      <c r="EP42" s="134">
        <v>-0.1</v>
      </c>
      <c r="EQ42" s="134">
        <v>0.02</v>
      </c>
      <c r="ER42" s="134">
        <v>-0.09</v>
      </c>
      <c r="ES42" s="134">
        <v>-0.2</v>
      </c>
      <c r="ET42" s="134">
        <v>-0.19</v>
      </c>
      <c r="EU42" s="134">
        <v>-0.5</v>
      </c>
      <c r="EV42" s="134">
        <v>-0.13</v>
      </c>
      <c r="EW42" s="134">
        <v>-0.13</v>
      </c>
      <c r="EX42" s="134">
        <v>-0.56000000000000005</v>
      </c>
      <c r="EY42" s="134">
        <v>-0.46</v>
      </c>
      <c r="EZ42" s="134">
        <v>-0.23</v>
      </c>
      <c r="FA42" s="134">
        <v>-2.59</v>
      </c>
      <c r="FB42" s="134">
        <v>-0.16</v>
      </c>
      <c r="FC42" s="134">
        <v>0.23</v>
      </c>
      <c r="FD42" s="134">
        <v>-0.16</v>
      </c>
      <c r="FE42" s="134">
        <v>0.23</v>
      </c>
      <c r="FF42" s="134">
        <v>0.28000000000000003</v>
      </c>
      <c r="FG42" s="134">
        <v>0.18</v>
      </c>
      <c r="FH42" s="134">
        <v>0.86</v>
      </c>
      <c r="FI42" s="134">
        <v>0.37</v>
      </c>
      <c r="FJ42" s="134">
        <v>0.27</v>
      </c>
      <c r="FK42" s="134">
        <v>0.09</v>
      </c>
      <c r="FL42" s="134">
        <v>0.21</v>
      </c>
      <c r="FM42" s="134">
        <v>-7.0000000000000007E-2</v>
      </c>
      <c r="FN42" s="134">
        <v>-0.06</v>
      </c>
      <c r="FO42" s="134">
        <v>0.48</v>
      </c>
      <c r="FP42" s="134">
        <v>0.27</v>
      </c>
      <c r="FQ42" s="134">
        <v>0.59</v>
      </c>
      <c r="FR42" s="134">
        <v>0.06</v>
      </c>
      <c r="FS42" s="134">
        <v>0.51</v>
      </c>
      <c r="FT42" s="134">
        <v>0.48</v>
      </c>
      <c r="FU42" s="134">
        <v>0.62</v>
      </c>
      <c r="FV42" s="134">
        <v>0.44</v>
      </c>
      <c r="FW42" s="134">
        <v>0.18</v>
      </c>
      <c r="FX42" s="134">
        <v>0.56000000000000005</v>
      </c>
      <c r="FY42" s="134">
        <v>0.1</v>
      </c>
      <c r="FZ42" s="134">
        <v>0.23</v>
      </c>
      <c r="GA42" s="134">
        <v>0.04</v>
      </c>
      <c r="GB42" s="134">
        <v>0.16</v>
      </c>
    </row>
    <row r="43" spans="1:184" x14ac:dyDescent="0.2">
      <c r="A43" s="16" t="s">
        <v>128</v>
      </c>
      <c r="B43" s="9" t="s">
        <v>322</v>
      </c>
      <c r="C43" s="134">
        <v>0.1</v>
      </c>
      <c r="D43" s="134">
        <v>-0.1</v>
      </c>
      <c r="E43" s="134">
        <v>0.01</v>
      </c>
      <c r="F43" s="134">
        <v>0.09</v>
      </c>
      <c r="G43" s="134">
        <v>0.28000000000000003</v>
      </c>
      <c r="H43" s="134">
        <v>0.69</v>
      </c>
      <c r="I43" s="134">
        <v>0.38</v>
      </c>
      <c r="J43" s="134">
        <v>-0.11</v>
      </c>
      <c r="K43" s="134">
        <v>1.47</v>
      </c>
      <c r="L43" s="134">
        <v>-7.0000000000000007E-2</v>
      </c>
      <c r="M43" s="134">
        <v>0</v>
      </c>
      <c r="N43" s="134">
        <v>0.04</v>
      </c>
      <c r="O43" s="134">
        <v>0.24</v>
      </c>
      <c r="P43" s="134">
        <v>0.13</v>
      </c>
      <c r="Q43" s="134">
        <v>0.1</v>
      </c>
      <c r="R43" s="134">
        <v>0.08</v>
      </c>
      <c r="S43" s="134">
        <v>0.14000000000000001</v>
      </c>
      <c r="T43" s="134">
        <v>0.5</v>
      </c>
      <c r="U43" s="134">
        <v>0.73</v>
      </c>
      <c r="V43" s="134">
        <v>0.06</v>
      </c>
      <c r="W43" s="134">
        <v>0.62</v>
      </c>
      <c r="X43" s="134">
        <v>0.38</v>
      </c>
      <c r="Y43" s="134">
        <v>0.3</v>
      </c>
      <c r="Z43" s="134">
        <v>0.77</v>
      </c>
      <c r="AA43" s="134">
        <v>0.56000000000000005</v>
      </c>
      <c r="AB43" s="134">
        <v>0.2</v>
      </c>
      <c r="AC43" s="134">
        <v>0.34</v>
      </c>
      <c r="AD43" s="134">
        <v>0.08</v>
      </c>
      <c r="AE43" s="134">
        <v>0.22</v>
      </c>
      <c r="AF43" s="134">
        <v>0.19</v>
      </c>
      <c r="AG43" s="134">
        <v>1.22</v>
      </c>
      <c r="AH43" s="134">
        <v>0.15</v>
      </c>
      <c r="AI43" s="134">
        <v>0.5</v>
      </c>
      <c r="AJ43" s="134">
        <v>0.44</v>
      </c>
      <c r="AK43" s="134">
        <v>0.15</v>
      </c>
      <c r="AL43" s="134">
        <v>0.69</v>
      </c>
      <c r="AM43" s="134">
        <v>0.4</v>
      </c>
      <c r="AN43" s="134">
        <v>0.43</v>
      </c>
      <c r="AO43" s="134">
        <v>0.17</v>
      </c>
      <c r="AP43" s="134">
        <v>0.4</v>
      </c>
      <c r="AQ43" s="134">
        <v>0.67</v>
      </c>
      <c r="AR43" s="134">
        <v>1.03</v>
      </c>
      <c r="AS43" s="134">
        <v>1.69</v>
      </c>
      <c r="AT43" s="134">
        <v>0.49</v>
      </c>
      <c r="AU43" s="134">
        <v>0.28999999999999998</v>
      </c>
      <c r="AV43" s="134">
        <v>0.3</v>
      </c>
      <c r="AW43" s="134">
        <v>0.48</v>
      </c>
      <c r="AX43" s="134">
        <v>0.52</v>
      </c>
      <c r="AY43" s="134">
        <v>0.61</v>
      </c>
      <c r="AZ43" s="134">
        <v>0.41</v>
      </c>
      <c r="BA43" s="134">
        <v>0.42</v>
      </c>
      <c r="BB43" s="134">
        <v>0.39</v>
      </c>
      <c r="BC43" s="134">
        <v>0.46</v>
      </c>
      <c r="BD43" s="134">
        <v>0.62</v>
      </c>
      <c r="BE43" s="134">
        <v>1.9</v>
      </c>
      <c r="BF43" s="134">
        <v>0.49</v>
      </c>
      <c r="BG43" s="134">
        <v>0.3</v>
      </c>
      <c r="BH43" s="134">
        <v>0.3</v>
      </c>
      <c r="BI43" s="134">
        <v>0.26</v>
      </c>
      <c r="BJ43" s="134">
        <v>0.49</v>
      </c>
      <c r="BK43" s="134">
        <v>0.59</v>
      </c>
      <c r="BL43" s="134">
        <v>0.23</v>
      </c>
      <c r="BM43" s="134">
        <v>0.33</v>
      </c>
      <c r="BN43" s="134">
        <v>0.37</v>
      </c>
      <c r="BO43" s="134">
        <v>0.6</v>
      </c>
      <c r="BP43" s="134">
        <v>0.46</v>
      </c>
      <c r="BQ43" s="134">
        <v>1.82</v>
      </c>
      <c r="BR43" s="134">
        <v>0.51</v>
      </c>
      <c r="BS43" s="134">
        <v>0.35</v>
      </c>
      <c r="BT43" s="134">
        <v>0.28000000000000003</v>
      </c>
      <c r="BU43" s="134">
        <v>0.5</v>
      </c>
      <c r="BV43" s="134">
        <v>0.59</v>
      </c>
      <c r="BW43" s="134">
        <v>0.44</v>
      </c>
      <c r="BX43" s="134">
        <v>0.44</v>
      </c>
      <c r="BY43" s="134">
        <v>0.56000000000000005</v>
      </c>
      <c r="BZ43" s="134">
        <v>0.41</v>
      </c>
      <c r="CA43" s="134">
        <v>0.22</v>
      </c>
      <c r="CB43" s="134">
        <v>0.68</v>
      </c>
      <c r="CC43" s="134">
        <v>1.54</v>
      </c>
      <c r="CD43" s="134">
        <v>0.4</v>
      </c>
      <c r="CE43" s="134">
        <v>0.33</v>
      </c>
      <c r="CF43" s="134">
        <v>0.33</v>
      </c>
      <c r="CG43" s="134">
        <v>0.17</v>
      </c>
      <c r="CH43" s="134">
        <v>0.36</v>
      </c>
      <c r="CI43" s="134">
        <v>0.36</v>
      </c>
      <c r="CJ43" s="134">
        <v>0.38</v>
      </c>
      <c r="CK43" s="134">
        <v>0.43</v>
      </c>
      <c r="CL43" s="134">
        <v>0.19</v>
      </c>
      <c r="CM43" s="134">
        <v>0.19</v>
      </c>
      <c r="CN43" s="134">
        <v>0.48</v>
      </c>
      <c r="CO43" s="134">
        <v>1.39</v>
      </c>
      <c r="CP43" s="134">
        <v>0.38</v>
      </c>
      <c r="CQ43" s="134">
        <v>0.18</v>
      </c>
      <c r="CR43" s="134">
        <v>0.26</v>
      </c>
      <c r="CS43" s="134">
        <v>0.23</v>
      </c>
      <c r="CT43" s="134">
        <v>0.27</v>
      </c>
      <c r="CU43" s="134">
        <v>0.48</v>
      </c>
      <c r="CV43" s="134">
        <v>0.2</v>
      </c>
      <c r="CW43" s="134">
        <v>0.34</v>
      </c>
      <c r="CX43" s="134">
        <v>0.38</v>
      </c>
      <c r="CY43" s="134">
        <v>0.47</v>
      </c>
      <c r="CZ43" s="134">
        <v>0.43</v>
      </c>
      <c r="DA43" s="134">
        <v>1.45</v>
      </c>
      <c r="DB43" s="134">
        <v>0.3</v>
      </c>
      <c r="DC43" s="134">
        <v>0.32</v>
      </c>
      <c r="DD43" s="134">
        <v>0.56000000000000005</v>
      </c>
      <c r="DE43" s="134">
        <v>0.4</v>
      </c>
      <c r="DF43" s="134">
        <v>0.34</v>
      </c>
      <c r="DG43" s="134">
        <v>0.56000000000000005</v>
      </c>
      <c r="DH43" s="134">
        <v>0.55000000000000004</v>
      </c>
      <c r="DI43" s="134">
        <v>0.42</v>
      </c>
      <c r="DJ43" s="134">
        <v>0.49</v>
      </c>
      <c r="DK43" s="134">
        <v>0.39</v>
      </c>
      <c r="DL43" s="134">
        <v>0.65</v>
      </c>
      <c r="DM43" s="134">
        <v>1.89</v>
      </c>
      <c r="DN43" s="134">
        <v>0.06</v>
      </c>
      <c r="DO43" s="134">
        <v>0.67</v>
      </c>
      <c r="DP43" s="134">
        <v>0.59</v>
      </c>
      <c r="DQ43" s="134">
        <v>0.38</v>
      </c>
      <c r="DR43" s="134">
        <v>0.27</v>
      </c>
      <c r="DS43" s="134">
        <v>0.47</v>
      </c>
      <c r="DT43" s="134">
        <v>0.36</v>
      </c>
      <c r="DU43" s="134">
        <v>0.22</v>
      </c>
      <c r="DV43" s="134">
        <v>0.3</v>
      </c>
      <c r="DW43" s="134">
        <v>0.34</v>
      </c>
      <c r="DX43" s="134">
        <v>0.61</v>
      </c>
      <c r="DY43" s="134">
        <v>1.81</v>
      </c>
      <c r="DZ43" s="134">
        <v>0.72</v>
      </c>
      <c r="EA43" s="134">
        <v>0.5</v>
      </c>
      <c r="EB43" s="134">
        <v>0.62</v>
      </c>
      <c r="EC43" s="134">
        <v>0.41</v>
      </c>
      <c r="ED43" s="134">
        <v>0.35</v>
      </c>
      <c r="EE43" s="134">
        <v>0.41</v>
      </c>
      <c r="EF43" s="134">
        <v>0.41</v>
      </c>
      <c r="EG43" s="134">
        <v>0.49</v>
      </c>
      <c r="EH43" s="134">
        <v>0.46</v>
      </c>
      <c r="EI43" s="134">
        <v>0.57999999999999996</v>
      </c>
      <c r="EJ43" s="134">
        <v>0.87</v>
      </c>
      <c r="EK43" s="134">
        <v>2.2799999999999998</v>
      </c>
      <c r="EL43" s="134">
        <v>0.85</v>
      </c>
      <c r="EM43" s="134">
        <v>0.54</v>
      </c>
      <c r="EN43" s="134">
        <v>0.59</v>
      </c>
      <c r="EO43" s="134">
        <v>0.6</v>
      </c>
      <c r="EP43" s="134">
        <v>0.42</v>
      </c>
      <c r="EQ43" s="134">
        <v>0.5</v>
      </c>
      <c r="ER43" s="134">
        <v>0.51</v>
      </c>
      <c r="ES43" s="134">
        <v>0.41</v>
      </c>
      <c r="ET43" s="134">
        <v>0.59</v>
      </c>
      <c r="EU43" s="134">
        <v>0.51</v>
      </c>
      <c r="EV43" s="134">
        <v>1.05</v>
      </c>
      <c r="EW43" s="134">
        <v>1.25</v>
      </c>
      <c r="EX43" s="134">
        <v>0.52</v>
      </c>
      <c r="EY43" s="134">
        <v>0.77</v>
      </c>
      <c r="EZ43" s="134">
        <v>0.21</v>
      </c>
      <c r="FA43" s="134">
        <v>0.52</v>
      </c>
      <c r="FB43" s="134">
        <v>0.79</v>
      </c>
      <c r="FC43" s="134">
        <v>0.49</v>
      </c>
      <c r="FD43" s="134">
        <v>0.51</v>
      </c>
      <c r="FE43" s="134">
        <v>0.51</v>
      </c>
      <c r="FF43" s="134">
        <v>0.82</v>
      </c>
      <c r="FG43" s="134">
        <v>0.98</v>
      </c>
      <c r="FH43" s="134">
        <v>0.92</v>
      </c>
      <c r="FI43" s="134">
        <v>1.3</v>
      </c>
      <c r="FJ43" s="134">
        <v>0.26</v>
      </c>
      <c r="FK43" s="134">
        <v>0.54</v>
      </c>
      <c r="FL43" s="134">
        <v>0.56000000000000005</v>
      </c>
      <c r="FM43" s="134">
        <v>0.64</v>
      </c>
      <c r="FN43" s="134">
        <v>0.64</v>
      </c>
      <c r="FO43" s="134">
        <v>0.6</v>
      </c>
      <c r="FP43" s="134">
        <v>0.63</v>
      </c>
      <c r="FQ43" s="134">
        <v>0.52</v>
      </c>
      <c r="FR43" s="134">
        <v>0.65</v>
      </c>
      <c r="FS43" s="134">
        <v>1.1599999999999999</v>
      </c>
      <c r="FT43" s="134">
        <v>0.47</v>
      </c>
      <c r="FU43" s="134">
        <v>1.24</v>
      </c>
      <c r="FV43" s="134">
        <v>1.0900000000000001</v>
      </c>
      <c r="FW43" s="134">
        <v>0.44</v>
      </c>
      <c r="FX43" s="134">
        <v>0.3</v>
      </c>
      <c r="FY43" s="134">
        <v>1.1000000000000001</v>
      </c>
      <c r="FZ43" s="134">
        <v>-0.05</v>
      </c>
      <c r="GA43" s="134">
        <v>0.59</v>
      </c>
      <c r="GB43" s="134">
        <v>0.77</v>
      </c>
    </row>
    <row r="44" spans="1:184" x14ac:dyDescent="0.2">
      <c r="A44" s="16" t="s">
        <v>136</v>
      </c>
      <c r="B44" s="9" t="s">
        <v>323</v>
      </c>
      <c r="C44" s="134">
        <v>1.55</v>
      </c>
      <c r="D44" s="134">
        <v>0.55000000000000004</v>
      </c>
      <c r="E44" s="134">
        <v>0.75</v>
      </c>
      <c r="F44" s="134">
        <v>1.86</v>
      </c>
      <c r="G44" s="134">
        <v>0.67</v>
      </c>
      <c r="H44" s="134">
        <v>0.54</v>
      </c>
      <c r="I44" s="134">
        <v>-0.15</v>
      </c>
      <c r="J44" s="134">
        <v>1.22</v>
      </c>
      <c r="K44" s="134">
        <v>0.05</v>
      </c>
      <c r="L44" s="134">
        <v>0.26</v>
      </c>
      <c r="M44" s="134">
        <v>0.19</v>
      </c>
      <c r="N44" s="134">
        <v>4.2300000000000004</v>
      </c>
      <c r="O44" s="134">
        <v>2.63</v>
      </c>
      <c r="P44" s="134">
        <v>-0.03</v>
      </c>
      <c r="Q44" s="134">
        <v>-0.03</v>
      </c>
      <c r="R44" s="134">
        <v>1.07</v>
      </c>
      <c r="S44" s="134">
        <v>2.3199999999999998</v>
      </c>
      <c r="T44" s="134">
        <v>0.84</v>
      </c>
      <c r="U44" s="134">
        <v>0.57999999999999996</v>
      </c>
      <c r="V44" s="134">
        <v>0.02</v>
      </c>
      <c r="W44" s="134">
        <v>-0.06</v>
      </c>
      <c r="X44" s="134">
        <v>0.42</v>
      </c>
      <c r="Y44" s="134">
        <v>1.51</v>
      </c>
      <c r="Z44" s="134">
        <v>3.4</v>
      </c>
      <c r="AA44" s="134">
        <v>0.96</v>
      </c>
      <c r="AB44" s="134">
        <v>0.45</v>
      </c>
      <c r="AC44" s="134">
        <v>1.1499999999999999</v>
      </c>
      <c r="AD44" s="134">
        <v>0.55000000000000004</v>
      </c>
      <c r="AE44" s="134">
        <v>0.51</v>
      </c>
      <c r="AF44" s="134">
        <v>0.36</v>
      </c>
      <c r="AG44" s="134">
        <v>-0.38</v>
      </c>
      <c r="AH44" s="134">
        <v>1.21</v>
      </c>
      <c r="AI44" s="134">
        <v>2.16</v>
      </c>
      <c r="AJ44" s="134">
        <v>0.3</v>
      </c>
      <c r="AK44" s="134">
        <v>1.1399999999999999</v>
      </c>
      <c r="AL44" s="134">
        <v>2.56</v>
      </c>
      <c r="AM44" s="134">
        <v>0.15</v>
      </c>
      <c r="AN44" s="134">
        <v>-7.0000000000000007E-2</v>
      </c>
      <c r="AO44" s="134">
        <v>1.18</v>
      </c>
      <c r="AP44" s="134">
        <v>4.29</v>
      </c>
      <c r="AQ44" s="134">
        <v>1.53</v>
      </c>
      <c r="AR44" s="134">
        <v>3.83</v>
      </c>
      <c r="AS44" s="134">
        <v>2.71</v>
      </c>
      <c r="AT44" s="134">
        <v>1.08</v>
      </c>
      <c r="AU44" s="134">
        <v>1.21</v>
      </c>
      <c r="AV44" s="134">
        <v>0.81</v>
      </c>
      <c r="AW44" s="134">
        <v>-1.02</v>
      </c>
      <c r="AX44" s="134">
        <v>0.73</v>
      </c>
      <c r="AY44" s="134">
        <v>0.86</v>
      </c>
      <c r="AZ44" s="134">
        <v>1.44</v>
      </c>
      <c r="BA44" s="134">
        <v>7.0000000000000007E-2</v>
      </c>
      <c r="BB44" s="134">
        <v>0.36</v>
      </c>
      <c r="BC44" s="134">
        <v>0.47</v>
      </c>
      <c r="BD44" s="134">
        <v>0.84</v>
      </c>
      <c r="BE44" s="134">
        <v>0.26</v>
      </c>
      <c r="BF44" s="134">
        <v>-7.0000000000000007E-2</v>
      </c>
      <c r="BG44" s="134">
        <v>0.32</v>
      </c>
      <c r="BH44" s="134">
        <v>0.35</v>
      </c>
      <c r="BI44" s="134">
        <v>1.03</v>
      </c>
      <c r="BJ44" s="134">
        <v>1.89</v>
      </c>
      <c r="BK44" s="134">
        <v>0.92</v>
      </c>
      <c r="BL44" s="134">
        <v>0.59</v>
      </c>
      <c r="BM44" s="134">
        <v>0.8</v>
      </c>
      <c r="BN44" s="134">
        <v>1.41</v>
      </c>
      <c r="BO44" s="134">
        <v>1.43</v>
      </c>
      <c r="BP44" s="134">
        <v>0.51</v>
      </c>
      <c r="BQ44" s="134">
        <v>0.16</v>
      </c>
      <c r="BR44" s="134">
        <v>1.29</v>
      </c>
      <c r="BS44" s="134">
        <v>1.1399999999999999</v>
      </c>
      <c r="BT44" s="134">
        <v>0.25</v>
      </c>
      <c r="BU44" s="134">
        <v>-0.16</v>
      </c>
      <c r="BV44" s="134">
        <v>0.84</v>
      </c>
      <c r="BW44" s="134">
        <v>0.69</v>
      </c>
      <c r="BX44" s="134">
        <v>0.92</v>
      </c>
      <c r="BY44" s="134">
        <v>1.62</v>
      </c>
      <c r="BZ44" s="134">
        <v>0.85</v>
      </c>
      <c r="CA44" s="134">
        <v>0.53</v>
      </c>
      <c r="CB44" s="134">
        <v>0.57999999999999996</v>
      </c>
      <c r="CC44" s="134">
        <v>0.42</v>
      </c>
      <c r="CD44" s="134">
        <v>0.68</v>
      </c>
      <c r="CE44" s="134">
        <v>0.54</v>
      </c>
      <c r="CF44" s="134">
        <v>0.45</v>
      </c>
      <c r="CG44" s="134">
        <v>0.06</v>
      </c>
      <c r="CH44" s="134">
        <v>0.33</v>
      </c>
      <c r="CI44" s="134">
        <v>-0.03</v>
      </c>
      <c r="CJ44" s="134">
        <v>0.22</v>
      </c>
      <c r="CK44" s="134">
        <v>0.12</v>
      </c>
      <c r="CL44" s="134">
        <v>0</v>
      </c>
      <c r="CM44" s="134">
        <v>0.83</v>
      </c>
      <c r="CN44" s="134">
        <v>0.27</v>
      </c>
      <c r="CO44" s="134">
        <v>0.12</v>
      </c>
      <c r="CP44" s="134">
        <v>0.21</v>
      </c>
      <c r="CQ44" s="134">
        <v>0.39</v>
      </c>
      <c r="CR44" s="134">
        <v>0.35</v>
      </c>
      <c r="CS44" s="134">
        <v>-0.05</v>
      </c>
      <c r="CT44" s="134">
        <v>-0.22</v>
      </c>
      <c r="CU44" s="134">
        <v>0.12</v>
      </c>
      <c r="CV44" s="134">
        <v>-0.04</v>
      </c>
      <c r="CW44" s="134">
        <v>0.05</v>
      </c>
      <c r="CX44" s="134">
        <v>0.26</v>
      </c>
      <c r="CY44" s="134">
        <v>0.18</v>
      </c>
      <c r="CZ44" s="134">
        <v>0.2</v>
      </c>
      <c r="DA44" s="134">
        <v>0.1</v>
      </c>
      <c r="DB44" s="134">
        <v>0.47</v>
      </c>
      <c r="DC44" s="134">
        <v>0.15</v>
      </c>
      <c r="DD44" s="134">
        <v>0.26</v>
      </c>
      <c r="DE44" s="134">
        <v>0.22</v>
      </c>
      <c r="DF44" s="134">
        <v>0.6</v>
      </c>
      <c r="DG44" s="134">
        <v>0.35</v>
      </c>
      <c r="DH44" s="134">
        <v>0.17</v>
      </c>
      <c r="DI44" s="134">
        <v>0.24</v>
      </c>
      <c r="DJ44" s="134">
        <v>0.18</v>
      </c>
      <c r="DK44" s="134">
        <v>0.28999999999999998</v>
      </c>
      <c r="DL44" s="134">
        <v>0.75</v>
      </c>
      <c r="DM44" s="134">
        <v>0.28000000000000003</v>
      </c>
      <c r="DN44" s="134">
        <v>0.14000000000000001</v>
      </c>
      <c r="DO44" s="134">
        <v>0.51</v>
      </c>
      <c r="DP44" s="134">
        <v>0.3</v>
      </c>
      <c r="DQ44" s="134">
        <v>0.23</v>
      </c>
      <c r="DR44" s="134">
        <v>0.56999999999999995</v>
      </c>
      <c r="DS44" s="134">
        <v>0.16</v>
      </c>
      <c r="DT44" s="134">
        <v>0.37</v>
      </c>
      <c r="DU44" s="134">
        <v>0.42</v>
      </c>
      <c r="DV44" s="134">
        <v>0.4</v>
      </c>
      <c r="DW44" s="134">
        <v>0.51</v>
      </c>
      <c r="DX44" s="134">
        <v>0.83</v>
      </c>
      <c r="DY44" s="134">
        <v>0.42</v>
      </c>
      <c r="DZ44" s="134">
        <v>-0.14000000000000001</v>
      </c>
      <c r="EA44" s="134">
        <v>0.14000000000000001</v>
      </c>
      <c r="EB44" s="134">
        <v>0.33</v>
      </c>
      <c r="EC44" s="134">
        <v>0.12</v>
      </c>
      <c r="ED44" s="134">
        <v>0.32</v>
      </c>
      <c r="EE44" s="134">
        <v>-0.01</v>
      </c>
      <c r="EF44" s="134">
        <v>0.19</v>
      </c>
      <c r="EG44" s="134">
        <v>0.3</v>
      </c>
      <c r="EH44" s="134">
        <v>0.33</v>
      </c>
      <c r="EI44" s="134">
        <v>0.26</v>
      </c>
      <c r="EJ44" s="134">
        <v>0.94</v>
      </c>
      <c r="EK44" s="134">
        <v>0.47</v>
      </c>
      <c r="EL44" s="134">
        <v>1.05</v>
      </c>
      <c r="EM44" s="134">
        <v>1.29</v>
      </c>
      <c r="EN44" s="134">
        <v>0.55000000000000004</v>
      </c>
      <c r="EO44" s="134">
        <v>-0.12</v>
      </c>
      <c r="EP44" s="134">
        <v>0.28999999999999998</v>
      </c>
      <c r="EQ44" s="134">
        <v>0.03</v>
      </c>
      <c r="ER44" s="134">
        <v>0.62</v>
      </c>
      <c r="ES44" s="134">
        <v>0.46</v>
      </c>
      <c r="ET44" s="134">
        <v>0.27</v>
      </c>
      <c r="EU44" s="134">
        <v>0.19</v>
      </c>
      <c r="EV44" s="134">
        <v>0.47</v>
      </c>
      <c r="EW44" s="134">
        <v>0.26</v>
      </c>
      <c r="EX44" s="134">
        <v>0.18</v>
      </c>
      <c r="EY44" s="134">
        <v>0.47</v>
      </c>
      <c r="EZ44" s="134">
        <v>0.32</v>
      </c>
      <c r="FA44" s="134">
        <v>0.15</v>
      </c>
      <c r="FB44" s="134">
        <v>0.19</v>
      </c>
      <c r="FC44" s="134">
        <v>0.13</v>
      </c>
      <c r="FD44" s="134">
        <v>0.3</v>
      </c>
      <c r="FE44" s="134">
        <v>0.25</v>
      </c>
      <c r="FF44" s="134">
        <v>0.54</v>
      </c>
      <c r="FG44" s="134">
        <v>0.33</v>
      </c>
      <c r="FH44" s="134">
        <v>-0.22</v>
      </c>
      <c r="FI44" s="134">
        <v>-1.1100000000000001</v>
      </c>
      <c r="FJ44" s="134">
        <v>0.26</v>
      </c>
      <c r="FK44" s="134">
        <v>0.41</v>
      </c>
      <c r="FL44" s="134">
        <v>0.31</v>
      </c>
      <c r="FM44" s="134">
        <v>0.38</v>
      </c>
      <c r="FN44" s="134">
        <v>-0.27</v>
      </c>
      <c r="FO44" s="134">
        <v>0.09</v>
      </c>
      <c r="FP44" s="134">
        <v>0.16</v>
      </c>
      <c r="FQ44" s="134">
        <v>0.14000000000000001</v>
      </c>
      <c r="FR44" s="134">
        <v>0.48</v>
      </c>
      <c r="FS44" s="134">
        <v>0.91</v>
      </c>
      <c r="FT44" s="134">
        <v>0.38</v>
      </c>
      <c r="FU44" s="134">
        <v>0.4</v>
      </c>
      <c r="FV44" s="134">
        <v>-0.02</v>
      </c>
      <c r="FW44" s="134">
        <v>0.77</v>
      </c>
      <c r="FX44" s="134">
        <v>0.59</v>
      </c>
      <c r="FY44" s="134">
        <v>0.25</v>
      </c>
      <c r="FZ44" s="134">
        <v>0.39</v>
      </c>
      <c r="GA44" s="134">
        <v>0.51</v>
      </c>
      <c r="GB44" s="134">
        <v>0.4</v>
      </c>
    </row>
    <row r="45" spans="1:184" x14ac:dyDescent="0.2">
      <c r="B45" s="9"/>
    </row>
    <row r="47" spans="1:184" x14ac:dyDescent="0.2">
      <c r="A47" s="16" t="s">
        <v>458</v>
      </c>
    </row>
    <row r="48" spans="1:184" x14ac:dyDescent="0.2">
      <c r="B48" s="16" t="s">
        <v>356</v>
      </c>
      <c r="C48" s="2">
        <v>36373</v>
      </c>
      <c r="D48" s="2">
        <v>36404</v>
      </c>
      <c r="E48" s="2">
        <v>36434</v>
      </c>
      <c r="F48" s="2">
        <v>36465</v>
      </c>
      <c r="G48" s="2">
        <v>36495</v>
      </c>
      <c r="H48" s="2">
        <v>36526</v>
      </c>
      <c r="I48" s="2">
        <v>36557</v>
      </c>
      <c r="J48" s="2">
        <v>36586</v>
      </c>
      <c r="K48" s="2">
        <v>36617</v>
      </c>
      <c r="L48" s="2">
        <v>36647</v>
      </c>
      <c r="M48" s="2">
        <v>36678</v>
      </c>
      <c r="N48" s="2">
        <v>36708</v>
      </c>
      <c r="O48" s="2">
        <v>36739</v>
      </c>
      <c r="P48" s="2">
        <v>36770</v>
      </c>
      <c r="Q48" s="2">
        <v>36800</v>
      </c>
      <c r="R48" s="2">
        <v>36831</v>
      </c>
      <c r="S48" s="2">
        <v>36861</v>
      </c>
      <c r="T48" s="2">
        <v>36892</v>
      </c>
      <c r="U48" s="2">
        <v>36923</v>
      </c>
      <c r="V48" s="2">
        <v>36951</v>
      </c>
      <c r="W48" s="2">
        <v>36982</v>
      </c>
      <c r="X48" s="2">
        <v>37012</v>
      </c>
      <c r="Y48" s="2">
        <v>37043</v>
      </c>
      <c r="Z48" s="2">
        <v>37073</v>
      </c>
      <c r="AA48" s="2">
        <v>37104</v>
      </c>
      <c r="AB48" s="2">
        <v>37135</v>
      </c>
      <c r="AC48" s="2">
        <v>37165</v>
      </c>
      <c r="AD48" s="2">
        <v>37196</v>
      </c>
      <c r="AE48" s="2">
        <v>37226</v>
      </c>
      <c r="AF48" s="2">
        <v>37257</v>
      </c>
      <c r="AG48" s="2">
        <v>37288</v>
      </c>
      <c r="AH48" s="2">
        <v>37316</v>
      </c>
      <c r="AI48" s="2">
        <v>37347</v>
      </c>
      <c r="AJ48" s="2">
        <v>37377</v>
      </c>
      <c r="AK48" s="2">
        <v>37408</v>
      </c>
      <c r="AL48" s="2">
        <v>37438</v>
      </c>
      <c r="AM48" s="2">
        <v>37469</v>
      </c>
      <c r="AN48" s="2">
        <v>37500</v>
      </c>
      <c r="AO48" s="2">
        <v>37530</v>
      </c>
      <c r="AP48" s="2">
        <v>37561</v>
      </c>
      <c r="AQ48" s="2">
        <v>37591</v>
      </c>
      <c r="AR48" s="2">
        <v>37622</v>
      </c>
      <c r="AS48" s="2">
        <v>37653</v>
      </c>
      <c r="AT48" s="2">
        <v>37681</v>
      </c>
      <c r="AU48" s="2">
        <v>37712</v>
      </c>
      <c r="AV48" s="2">
        <v>37742</v>
      </c>
      <c r="AW48" s="2">
        <v>37773</v>
      </c>
      <c r="AX48" s="2">
        <v>37803</v>
      </c>
      <c r="AY48" s="2">
        <v>37834</v>
      </c>
      <c r="AZ48" s="2">
        <v>37865</v>
      </c>
      <c r="BA48" s="2">
        <v>37895</v>
      </c>
      <c r="BB48" s="2">
        <v>37926</v>
      </c>
      <c r="BC48" s="2">
        <v>37956</v>
      </c>
      <c r="BD48" s="2">
        <v>37987</v>
      </c>
      <c r="BE48" s="2">
        <v>38018</v>
      </c>
      <c r="BF48" s="2">
        <v>38047</v>
      </c>
      <c r="BG48" s="2">
        <v>38078</v>
      </c>
      <c r="BH48" s="2">
        <v>38108</v>
      </c>
      <c r="BI48" s="2">
        <v>38139</v>
      </c>
      <c r="BJ48" s="2">
        <v>38169</v>
      </c>
      <c r="BK48" s="2">
        <v>38200</v>
      </c>
      <c r="BL48" s="2">
        <v>38231</v>
      </c>
      <c r="BM48" s="2">
        <v>38261</v>
      </c>
      <c r="BN48" s="2">
        <v>38292</v>
      </c>
      <c r="BO48" s="2">
        <v>38322</v>
      </c>
      <c r="BP48" s="2">
        <v>38353</v>
      </c>
      <c r="BQ48" s="2">
        <v>38384</v>
      </c>
      <c r="BR48" s="2">
        <v>38412</v>
      </c>
      <c r="BS48" s="2">
        <v>38443</v>
      </c>
      <c r="BT48" s="2">
        <v>38473</v>
      </c>
      <c r="BU48" s="2">
        <v>38504</v>
      </c>
      <c r="BV48" s="2">
        <v>38534</v>
      </c>
      <c r="BW48" s="2">
        <v>38565</v>
      </c>
      <c r="BX48" s="2">
        <v>38596</v>
      </c>
      <c r="BY48" s="2">
        <v>38626</v>
      </c>
      <c r="BZ48" s="2">
        <v>38657</v>
      </c>
      <c r="CA48" s="2">
        <v>38687</v>
      </c>
      <c r="CB48" s="2">
        <v>38718</v>
      </c>
      <c r="CC48" s="2">
        <v>38749</v>
      </c>
      <c r="CD48" s="2">
        <v>38777</v>
      </c>
      <c r="CE48" s="2">
        <v>38808</v>
      </c>
      <c r="CF48" s="2">
        <v>38838</v>
      </c>
      <c r="CG48" s="2">
        <v>38869</v>
      </c>
      <c r="CH48" s="5">
        <v>38899</v>
      </c>
      <c r="CI48" s="5">
        <v>38930</v>
      </c>
      <c r="CJ48" s="5">
        <v>38961</v>
      </c>
      <c r="CK48" s="5">
        <v>38991</v>
      </c>
      <c r="CL48" s="5">
        <v>39022</v>
      </c>
      <c r="CM48" s="5">
        <v>39052</v>
      </c>
      <c r="CN48" s="5">
        <v>39083</v>
      </c>
      <c r="CO48" s="5">
        <v>39114</v>
      </c>
      <c r="CP48" s="5">
        <v>39142</v>
      </c>
      <c r="CQ48" s="5">
        <v>39173</v>
      </c>
      <c r="CR48" s="5">
        <v>39203</v>
      </c>
      <c r="CS48" s="5">
        <v>39234</v>
      </c>
      <c r="CT48" s="5">
        <v>39264</v>
      </c>
      <c r="CU48" s="5">
        <v>39295</v>
      </c>
      <c r="CV48" s="5">
        <v>39326</v>
      </c>
      <c r="CW48" s="5">
        <v>39356</v>
      </c>
      <c r="CX48" s="5">
        <v>39387</v>
      </c>
      <c r="CY48" s="5">
        <v>39417</v>
      </c>
      <c r="CZ48" s="5">
        <v>39448</v>
      </c>
      <c r="DA48" s="5">
        <v>39479</v>
      </c>
      <c r="DB48" s="5">
        <v>39508</v>
      </c>
      <c r="DC48" s="5">
        <v>39539</v>
      </c>
      <c r="DD48" s="5">
        <v>39569</v>
      </c>
      <c r="DE48" s="5">
        <v>39600</v>
      </c>
      <c r="DF48" s="5">
        <v>39630</v>
      </c>
      <c r="DG48" s="5">
        <v>39661</v>
      </c>
      <c r="DH48" s="5">
        <v>39692</v>
      </c>
      <c r="DI48" s="5">
        <v>39722</v>
      </c>
      <c r="DJ48" s="5">
        <v>39753</v>
      </c>
      <c r="DK48" s="5">
        <v>39783</v>
      </c>
      <c r="DL48" s="5">
        <v>39814</v>
      </c>
      <c r="DM48" s="5">
        <v>39845</v>
      </c>
      <c r="DN48" s="5">
        <v>39873</v>
      </c>
      <c r="DO48" s="5">
        <v>39904</v>
      </c>
      <c r="DP48" s="5">
        <v>39934</v>
      </c>
      <c r="DQ48" s="5">
        <v>39965</v>
      </c>
      <c r="DR48" s="5">
        <v>39995</v>
      </c>
      <c r="DS48" s="5">
        <v>40026</v>
      </c>
      <c r="DT48" s="5">
        <v>40057</v>
      </c>
      <c r="DU48" s="5">
        <v>40087</v>
      </c>
      <c r="DV48" s="5">
        <v>40118</v>
      </c>
      <c r="DW48" s="5">
        <v>40148</v>
      </c>
      <c r="DX48" s="5">
        <v>40179</v>
      </c>
      <c r="DY48" s="5">
        <v>40210</v>
      </c>
      <c r="DZ48" s="5">
        <v>40238</v>
      </c>
      <c r="EA48" s="5">
        <v>40269</v>
      </c>
      <c r="EB48" s="5">
        <v>40299</v>
      </c>
      <c r="EC48" s="5">
        <v>40330</v>
      </c>
      <c r="ED48" s="5">
        <v>40360</v>
      </c>
      <c r="EE48" s="5">
        <v>40391</v>
      </c>
      <c r="EF48" s="5">
        <v>40422</v>
      </c>
      <c r="EG48" s="5">
        <v>40452</v>
      </c>
      <c r="EH48" s="5">
        <v>40483</v>
      </c>
      <c r="EI48" s="5">
        <v>40513</v>
      </c>
      <c r="EJ48" s="5">
        <v>40544</v>
      </c>
      <c r="EK48" s="5">
        <v>40575</v>
      </c>
      <c r="EL48" s="5">
        <v>40603</v>
      </c>
      <c r="EM48" s="5">
        <v>40634</v>
      </c>
      <c r="EN48" s="5">
        <v>40664</v>
      </c>
      <c r="EO48" s="5">
        <v>40695</v>
      </c>
      <c r="EP48" s="5">
        <v>40725</v>
      </c>
      <c r="EQ48" s="5">
        <v>40756</v>
      </c>
      <c r="ER48" s="5">
        <v>40787</v>
      </c>
      <c r="ES48" s="5">
        <v>40817</v>
      </c>
      <c r="ET48" s="5">
        <v>40848</v>
      </c>
      <c r="EU48" s="5">
        <v>40878</v>
      </c>
      <c r="EV48" s="2">
        <v>40909</v>
      </c>
      <c r="EW48" s="2">
        <v>40940</v>
      </c>
      <c r="EX48" s="2">
        <v>40969</v>
      </c>
      <c r="EY48" s="2">
        <v>41000</v>
      </c>
      <c r="EZ48" s="2">
        <v>41030</v>
      </c>
      <c r="FA48" s="2">
        <v>41061</v>
      </c>
      <c r="FB48" s="2">
        <v>41091</v>
      </c>
      <c r="FC48" s="2">
        <v>41122</v>
      </c>
      <c r="FD48" s="2">
        <v>41153</v>
      </c>
      <c r="FE48" s="2">
        <v>41183</v>
      </c>
      <c r="FF48" s="2">
        <v>41214</v>
      </c>
      <c r="FG48" s="2">
        <v>41244</v>
      </c>
      <c r="FH48" s="2">
        <v>41275</v>
      </c>
      <c r="FI48" s="2">
        <v>41306</v>
      </c>
      <c r="FJ48" s="2">
        <v>41334</v>
      </c>
      <c r="FK48" s="2">
        <v>41365</v>
      </c>
      <c r="FL48" s="2">
        <v>41395</v>
      </c>
      <c r="FM48" s="2">
        <v>41426</v>
      </c>
      <c r="FN48" s="2">
        <v>41456</v>
      </c>
      <c r="FO48" s="2">
        <v>41487</v>
      </c>
      <c r="FP48" s="2">
        <v>41518</v>
      </c>
      <c r="FQ48" s="2">
        <v>41548</v>
      </c>
      <c r="FR48" s="2">
        <v>41579</v>
      </c>
      <c r="FS48" s="2">
        <v>41609</v>
      </c>
      <c r="FT48" s="2">
        <v>41640</v>
      </c>
      <c r="FU48" s="2">
        <v>41671</v>
      </c>
      <c r="FV48" s="2">
        <v>41699</v>
      </c>
      <c r="FW48" s="2">
        <v>41730</v>
      </c>
      <c r="FX48" s="2">
        <v>41760</v>
      </c>
      <c r="FY48" s="2">
        <v>41791</v>
      </c>
      <c r="FZ48" s="2">
        <v>41821</v>
      </c>
      <c r="GA48" s="63">
        <v>41852</v>
      </c>
      <c r="GB48" s="63">
        <v>41883</v>
      </c>
    </row>
    <row r="49" spans="1:184" x14ac:dyDescent="0.2">
      <c r="A49" s="16" t="s">
        <v>2</v>
      </c>
      <c r="B49" s="9" t="s">
        <v>358</v>
      </c>
      <c r="N49" s="138">
        <f t="shared" ref="N49:N52" si="15">(PRODUCT(C63:N63)-1)*100</f>
        <v>9.7480388998194112</v>
      </c>
      <c r="O49" s="138">
        <f t="shared" ref="O49:O52" si="16">(PRODUCT(D63:O63)-1)*100</f>
        <v>12.668873584216866</v>
      </c>
      <c r="P49" s="138">
        <f t="shared" ref="P49:P52" si="17">(PRODUCT(E63:P63)-1)*100</f>
        <v>12.746067586505539</v>
      </c>
      <c r="Q49" s="138">
        <f t="shared" ref="Q49:Q52" si="18">(PRODUCT(F63:Q63)-1)*100</f>
        <v>10.294033396665947</v>
      </c>
      <c r="R49" s="138">
        <f t="shared" ref="R49:R52" si="19">(PRODUCT(G63:R63)-1)*100</f>
        <v>7.842140762014238</v>
      </c>
      <c r="S49" s="138">
        <f t="shared" ref="S49:S52" si="20">(PRODUCT(H63:S63)-1)*100</f>
        <v>5.9304231818580133</v>
      </c>
      <c r="T49" s="138">
        <f t="shared" ref="T49:T52" si="21">(PRODUCT(I63:T63)-1)*100</f>
        <v>5.8838507817780883</v>
      </c>
      <c r="U49" s="138">
        <f t="shared" ref="U49:U52" si="22">(PRODUCT(J63:U63)-1)*100</f>
        <v>6.0802256193360993</v>
      </c>
      <c r="V49" s="138">
        <f t="shared" ref="V49:V52" si="23">(PRODUCT(K63:V63)-1)*100</f>
        <v>7.2586074572284165</v>
      </c>
      <c r="W49" s="138">
        <f t="shared" ref="W49:W52" si="24">(PRODUCT(L63:W63)-1)*100</f>
        <v>9.2557006959289154</v>
      </c>
      <c r="X49" s="138">
        <f t="shared" ref="X49:X52" si="25">(PRODUCT(M63:X63)-1)*100</f>
        <v>10.212687352431281</v>
      </c>
      <c r="Y49" s="138">
        <f t="shared" ref="Y49:Y52" si="26">(PRODUCT(N63:Y63)-1)*100</f>
        <v>10.173074580837005</v>
      </c>
      <c r="Z49" s="138">
        <f t="shared" ref="Z49:Z52" si="27">(PRODUCT(O63:Z63)-1)*100</f>
        <v>8.4224930355608407</v>
      </c>
      <c r="AA49" s="138">
        <f t="shared" ref="AA49:AA52" si="28">(PRODUCT(P63:AA63)-1)*100</f>
        <v>6.6385662180123539</v>
      </c>
      <c r="AB49" s="138">
        <f t="shared" ref="AB49:AB52" si="29">(PRODUCT(Q63:AB63)-1)*100</f>
        <v>6.4334302949373479</v>
      </c>
      <c r="AC49" s="138">
        <f t="shared" ref="AC49:AC52" si="30">(PRODUCT(R63:AC63)-1)*100</f>
        <v>8.1981306647423082</v>
      </c>
      <c r="AD49" s="138">
        <f t="shared" ref="AD49:AD52" si="31">(PRODUCT(S63:AD63)-1)*100</f>
        <v>9.6649422293541001</v>
      </c>
      <c r="AE49" s="138">
        <f t="shared" ref="AE49:AE52" si="32">(PRODUCT(T63:AE63)-1)*100</f>
        <v>10.648455711594718</v>
      </c>
      <c r="AF49" s="138">
        <f t="shared" ref="AF49:AF52" si="33">(PRODUCT(U63:AF63)-1)*100</f>
        <v>10.595174225374681</v>
      </c>
      <c r="AG49" s="138">
        <f t="shared" ref="AG49:AG52" si="34">(PRODUCT(V63:AG63)-1)*100</f>
        <v>10.719814366512704</v>
      </c>
      <c r="AH49" s="138">
        <f t="shared" ref="AH49:AH52" si="35">(PRODUCT(W63:AH63)-1)*100</f>
        <v>10.148045034890551</v>
      </c>
      <c r="AI49" s="138">
        <f t="shared" ref="AI49:AI52" si="36">(PRODUCT(X63:AI63)-1)*100</f>
        <v>8.2439940592181173</v>
      </c>
      <c r="AJ49" s="138">
        <f t="shared" ref="AJ49:AJ52" si="37">(PRODUCT(Y63:AJ63)-1)*100</f>
        <v>7.3065390388113993</v>
      </c>
      <c r="AK49" s="138">
        <f t="shared" ref="AK49:AK52" si="38">(PRODUCT(Z63:AK63)-1)*100</f>
        <v>7.4031437101810038</v>
      </c>
      <c r="AL49" s="138">
        <f t="shared" ref="AL49:AL52" si="39">(PRODUCT(AA63:AL63)-1)*100</f>
        <v>7.5137650831152314</v>
      </c>
      <c r="AM49" s="138">
        <f t="shared" ref="AM49:AM52" si="40">(PRODUCT(AB63:AM63)-1)*100</f>
        <v>8.1222132681316506</v>
      </c>
      <c r="AN49" s="138">
        <f t="shared" ref="AN49:AN52" si="41">(PRODUCT(AC63:AN63)-1)*100</f>
        <v>10.054653551135594</v>
      </c>
      <c r="AO49" s="138">
        <f t="shared" ref="AO49:AO52" si="42">(PRODUCT(AD63:AO63)-1)*100</f>
        <v>12.023862560434861</v>
      </c>
      <c r="AP49" s="138">
        <f t="shared" ref="AP49:AP52" si="43">(PRODUCT(AE63:AP63)-1)*100</f>
        <v>17.446548141593055</v>
      </c>
      <c r="AQ49" s="138">
        <f t="shared" ref="AQ49:AQ52" si="44">(PRODUCT(AF63:AQ63)-1)*100</f>
        <v>21.630638011670378</v>
      </c>
      <c r="AR49" s="138">
        <f t="shared" ref="AR49:AR52" si="45">(PRODUCT(AG63:AR63)-1)*100</f>
        <v>23.871270517869903</v>
      </c>
      <c r="AS49" s="138">
        <f t="shared" ref="AS49:AS52" si="46">(PRODUCT(AH63:AS63)-1)*100</f>
        <v>26.227514443840594</v>
      </c>
      <c r="AT49" s="138">
        <f t="shared" ref="AT49:AT52" si="47">(PRODUCT(AI63:AT63)-1)*100</f>
        <v>28.006345981548918</v>
      </c>
      <c r="AU49" s="138">
        <f t="shared" ref="AU49:AU52" si="48">(PRODUCT(AJ63:AU63)-1)*100</f>
        <v>29.361448346972697</v>
      </c>
      <c r="AV49" s="138">
        <f t="shared" ref="AV49:AV52" si="49">(PRODUCT(AK63:AV63)-1)*100</f>
        <v>30.513366990013591</v>
      </c>
      <c r="AW49" s="138">
        <f t="shared" ref="AW49:AW52" si="50">(PRODUCT(AL63:AW63)-1)*100</f>
        <v>29.024646097895857</v>
      </c>
      <c r="AX49" s="138">
        <f t="shared" ref="AX49:AX52" si="51">(PRODUCT(AM63:AX63)-1)*100</f>
        <v>26.594348388206001</v>
      </c>
      <c r="AY49" s="138">
        <f t="shared" ref="AY49:AY52" si="52">(PRODUCT(AN63:AY63)-1)*100</f>
        <v>24.124760422532134</v>
      </c>
      <c r="AZ49" s="138">
        <f t="shared" ref="AZ49:AZ52" si="53">(PRODUCT(AO63:AZ63)-1)*100</f>
        <v>22.595093435289915</v>
      </c>
      <c r="BA49" s="138">
        <f t="shared" ref="BA49:BA52" si="54">(PRODUCT(AP63:BA63)-1)*100</f>
        <v>18.819942400754776</v>
      </c>
      <c r="BB49" s="138">
        <f t="shared" ref="BB49:BB52" si="55">(PRODUCT(AQ63:BB63)-1)*100</f>
        <v>11.923749985027431</v>
      </c>
      <c r="BC49" s="138">
        <f t="shared" ref="BC49:BC52" si="56">(PRODUCT(AR63:BC63)-1)*100</f>
        <v>7.9910509736761393</v>
      </c>
      <c r="BD49" s="138">
        <f t="shared" ref="BD49:BD52" si="57">(PRODUCT(AS63:BD63)-1)*100</f>
        <v>6.1991340637782777</v>
      </c>
      <c r="BE49" s="138">
        <f t="shared" ref="BE49:BE52" si="58">(PRODUCT(AT63:BE63)-1)*100</f>
        <v>4.1557253143159167</v>
      </c>
      <c r="BF49" s="138">
        <f t="shared" ref="BF49:BF52" si="59">(PRODUCT(AU63:BF63)-1)*100</f>
        <v>2.2987504382286028</v>
      </c>
      <c r="BG49" s="138">
        <f t="shared" ref="BG49:BG52" si="60">(PRODUCT(AV63:BG63)-1)*100</f>
        <v>0.9290401556022454</v>
      </c>
      <c r="BH49" s="138">
        <f t="shared" ref="BH49:BH52" si="61">(PRODUCT(AW63:BH63)-1)*100</f>
        <v>0.84710180620812814</v>
      </c>
      <c r="BI49" s="138">
        <f t="shared" ref="BI49:BI52" si="62">(PRODUCT(AX63:BI63)-1)*100</f>
        <v>3.0043452626125955</v>
      </c>
      <c r="BJ49" s="138">
        <f t="shared" ref="BJ49:BJ52" si="63">(PRODUCT(AY63:BJ63)-1)*100</f>
        <v>4.9427963984134404</v>
      </c>
      <c r="BK49" s="138">
        <f t="shared" ref="BK49:BK52" si="64">(PRODUCT(AZ63:BK63)-1)*100</f>
        <v>6.4054469311336515</v>
      </c>
      <c r="BL49" s="138">
        <f t="shared" ref="BL49:BL52" si="65">(PRODUCT(BA63:BL63)-1)*100</f>
        <v>5.158631799460256</v>
      </c>
      <c r="BM49" s="138">
        <f t="shared" ref="BM49:BM52" si="66">(PRODUCT(BB63:BM63)-1)*100</f>
        <v>4.8425397043437624</v>
      </c>
      <c r="BN49" s="138">
        <f t="shared" ref="BN49:BN52" si="67">(PRODUCT(BC63:BN63)-1)*100</f>
        <v>5.2323858954341329</v>
      </c>
      <c r="BO49" s="138">
        <f t="shared" ref="BO49:BO52" si="68">(PRODUCT(BD63:BO63)-1)*100</f>
        <v>5.4388489522596117</v>
      </c>
      <c r="BP49" s="138">
        <f t="shared" ref="BP49:BP52" si="69">(PRODUCT(BE63:BP63)-1)*100</f>
        <v>5.0794042648242943</v>
      </c>
      <c r="BQ49" s="138">
        <f t="shared" ref="BQ49:BQ52" si="70">(PRODUCT(BF63:BQ63)-1)*100</f>
        <v>5.3272717459842855</v>
      </c>
      <c r="BR49" s="138">
        <f t="shared" ref="BR49:BR52" si="71">(PRODUCT(BG63:BR63)-1)*100</f>
        <v>5.3697006764005684</v>
      </c>
      <c r="BS49" s="138">
        <f t="shared" ref="BS49:BS52" si="72">(PRODUCT(BH63:BS63)-1)*100</f>
        <v>6.5075475260689908</v>
      </c>
      <c r="BT49" s="138">
        <f t="shared" ref="BT49:BT52" si="73">(PRODUCT(BI63:BT63)-1)*100</f>
        <v>6.5003683128384893</v>
      </c>
      <c r="BU49" s="138">
        <f t="shared" ref="BU49:BU52" si="74">(PRODUCT(BJ63:BU63)-1)*100</f>
        <v>4.3028105775485992</v>
      </c>
      <c r="BV49" s="138">
        <f t="shared" ref="BV49:BV52" si="75">(PRODUCT(BK63:BV63)-1)*100</f>
        <v>2.9130536985670696</v>
      </c>
      <c r="BW49" s="138">
        <f t="shared" ref="BW49:BW52" si="76">(PRODUCT(BL63:BW63)-1)*100</f>
        <v>1.134032587384759</v>
      </c>
      <c r="BX49" s="138">
        <f t="shared" ref="BX49:BX52" si="77">(PRODUCT(BM63:BX63)-1)*100</f>
        <v>1.1051987165190846</v>
      </c>
      <c r="BY49" s="138">
        <f t="shared" ref="BY49:BY52" si="78">(PRODUCT(BN63:BY63)-1)*100</f>
        <v>1.9273888440552778</v>
      </c>
      <c r="BZ49" s="138">
        <f t="shared" ref="BZ49:BZ52" si="79">(PRODUCT(BO63:BZ63)-1)*100</f>
        <v>2.2215035908886849</v>
      </c>
      <c r="CA49" s="138">
        <f t="shared" ref="CA49:CA52" si="80">(PRODUCT(BP63:CA63)-1)*100</f>
        <v>2.0287098075951304</v>
      </c>
      <c r="CB49" s="138">
        <f t="shared" ref="CB49:CB52" si="81">(PRODUCT(BQ63:CB63)-1)*100</f>
        <v>1.9124912802203742</v>
      </c>
      <c r="CC49" s="138">
        <f t="shared" ref="CC49:CC52" si="82">(PRODUCT(BR63:CC63)-1)*100</f>
        <v>1.4645909837274873</v>
      </c>
      <c r="CD49" s="138">
        <f t="shared" ref="CD49:CD52" si="83">(PRODUCT(BS63:CD63)-1)*100</f>
        <v>1.8451537840242338</v>
      </c>
      <c r="CE49" s="138">
        <f t="shared" ref="CE49:CE52" si="84">(PRODUCT(BT63:CE63)-1)*100</f>
        <v>0.89671199644456578</v>
      </c>
      <c r="CF49" s="138">
        <f t="shared" ref="CF49:CF52" si="85">(PRODUCT(BU63:CF63)-1)*100</f>
        <v>-0.33184230272609305</v>
      </c>
      <c r="CG49" s="138">
        <f t="shared" ref="CG49:CG52" si="86">(PRODUCT(BV63:CG63)-1)*100</f>
        <v>-0.44529206272541089</v>
      </c>
      <c r="CH49" s="138">
        <f t="shared" ref="CH49:CH52" si="87">(PRODUCT(BW63:CH63)-1)*100</f>
        <v>0.33605102150509047</v>
      </c>
      <c r="CI49" s="138">
        <f t="shared" ref="CI49:CI52" si="88">(PRODUCT(BX63:CI63)-1)*100</f>
        <v>0.87595999330554175</v>
      </c>
      <c r="CJ49" s="138">
        <f t="shared" ref="CJ49:CJ52" si="89">(PRODUCT(BY63:CJ63)-1)*100</f>
        <v>1.1547602063371132</v>
      </c>
      <c r="CK49" s="138">
        <f t="shared" ref="CK49:CK52" si="90">(PRODUCT(BZ63:CK63)-1)*100</f>
        <v>1.0731838903977664</v>
      </c>
      <c r="CL49" s="138">
        <f t="shared" ref="CL49:CL52" si="91">(PRODUCT(CA63:CL63)-1)*100</f>
        <v>1.3177864090480496</v>
      </c>
      <c r="CM49" s="138">
        <f t="shared" ref="CM49:CM52" si="92">(PRODUCT(CB63:CM63)-1)*100</f>
        <v>1.0027952092439785</v>
      </c>
      <c r="CN49" s="138">
        <f t="shared" ref="CN49:CN52" si="93">(PRODUCT(CC63:CN63)-1)*100</f>
        <v>1.3619935850708309</v>
      </c>
      <c r="CO49" s="138">
        <f t="shared" ref="CO49:CO52" si="94">(PRODUCT(CD63:CO63)-1)*100</f>
        <v>2.1143265447787885</v>
      </c>
      <c r="CP49" s="138">
        <f t="shared" ref="CP49:CP52" si="95">(PRODUCT(CE63:CP63)-1)*100</f>
        <v>2.3927111461342854</v>
      </c>
      <c r="CQ49" s="138">
        <f t="shared" ref="CQ49:CQ52" si="96">(PRODUCT(CF63:CQ63)-1)*100</f>
        <v>2.7186910389788377</v>
      </c>
      <c r="CR49" s="138">
        <f t="shared" ref="CR49:CR52" si="97">(PRODUCT(CG63:CR63)-1)*100</f>
        <v>3.7772846170186947</v>
      </c>
      <c r="CS49" s="138">
        <f t="shared" ref="CS49:CS52" si="98">(PRODUCT(CH63:CS63)-1)*100</f>
        <v>5.7045417491851325</v>
      </c>
      <c r="CT49" s="138">
        <f t="shared" ref="CT49:CT52" si="99">(PRODUCT(CI63:CT63)-1)*100</f>
        <v>6.9556225070941169</v>
      </c>
      <c r="CU49" s="138">
        <f t="shared" ref="CU49:CU52" si="100">(PRODUCT(CJ63:CU63)-1)*100</f>
        <v>8.3503248844654099</v>
      </c>
      <c r="CV49" s="138">
        <f t="shared" ref="CV49:CV52" si="101">(PRODUCT(CK63:CV63)-1)*100</f>
        <v>8.5596671861893459</v>
      </c>
      <c r="CW49" s="138">
        <f t="shared" ref="CW49:CW52" si="102">(PRODUCT(CL63:CW63)-1)*100</f>
        <v>8.2796933961188035</v>
      </c>
      <c r="CX49" s="138">
        <f t="shared" ref="CX49:CX52" si="103">(PRODUCT(CM63:CX63)-1)*100</f>
        <v>7.7405068126277454</v>
      </c>
      <c r="CY49" s="138">
        <f t="shared" ref="CY49:CY52" si="104">(PRODUCT(CN63:CY63)-1)*100</f>
        <v>9.8064543250377056</v>
      </c>
      <c r="CZ49" s="138">
        <f t="shared" ref="CZ49:CZ52" si="105">(PRODUCT(CO63:CZ63)-1)*100</f>
        <v>10.345469387639161</v>
      </c>
      <c r="DA49" s="138">
        <f t="shared" ref="DA49:DA52" si="106">(PRODUCT(CP63:DA63)-1)*100</f>
        <v>10.134974234027849</v>
      </c>
      <c r="DB49" s="138">
        <f t="shared" ref="DB49:DB52" si="107">(PRODUCT(CQ63:DB63)-1)*100</f>
        <v>10.042701141617894</v>
      </c>
      <c r="DC49" s="138">
        <f t="shared" ref="DC49:DC52" si="108">(PRODUCT(CR63:DC63)-1)*100</f>
        <v>11.259767438937441</v>
      </c>
      <c r="DD49" s="138">
        <f t="shared" ref="DD49:DD52" si="109">(PRODUCT(CS63:DD63)-1)*100</f>
        <v>13.094680970045648</v>
      </c>
      <c r="DE49" s="138">
        <f t="shared" ref="DE49:DE52" si="110">(PRODUCT(CT63:DE63)-1)*100</f>
        <v>14.525690232492906</v>
      </c>
      <c r="DF49" s="138">
        <f t="shared" ref="DF49:DF52" si="111">(PRODUCT(CU63:DF63)-1)*100</f>
        <v>13.951762776422981</v>
      </c>
      <c r="DG49" s="138">
        <f t="shared" ref="DG49:DG52" si="112">(PRODUCT(CV63:DG63)-1)*100</f>
        <v>12.293426530717767</v>
      </c>
      <c r="DH49" s="138">
        <f t="shared" ref="DH49:DH52" si="113">(PRODUCT(CW63:DH63)-1)*100</f>
        <v>11.74381157133193</v>
      </c>
      <c r="DI49" s="138">
        <f t="shared" ref="DI49:DI52" si="114">(PRODUCT(CX63:DI63)-1)*100</f>
        <v>11.972496662326648</v>
      </c>
      <c r="DJ49" s="138">
        <f t="shared" ref="DJ49:DJ52" si="115">(PRODUCT(CY63:DJ63)-1)*100</f>
        <v>11.969174222188572</v>
      </c>
      <c r="DK49" s="138">
        <f t="shared" ref="DK49:DK52" si="116">(PRODUCT(CZ63:DK63)-1)*100</f>
        <v>9.842168678990614</v>
      </c>
      <c r="DL49" s="138">
        <f t="shared" ref="DL49:DL52" si="117">(PRODUCT(DA63:DL63)-1)*100</f>
        <v>9.0469032079865119</v>
      </c>
      <c r="DM49" s="138">
        <f t="shared" ref="DM49:DM52" si="118">(PRODUCT(DB63:DM63)-1)*100</f>
        <v>8.5485698245823407</v>
      </c>
      <c r="DN49" s="138">
        <f t="shared" ref="DN49:DN52" si="119">(PRODUCT(DC63:DN63)-1)*100</f>
        <v>7.9693905558747113</v>
      </c>
      <c r="DO49" s="138">
        <f t="shared" ref="DO49:DO52" si="120">(PRODUCT(DD63:DO63)-1)*100</f>
        <v>7.3652761965571134</v>
      </c>
      <c r="DP49" s="138">
        <f t="shared" ref="DP49:DP52" si="121">(PRODUCT(DE63:DP63)-1)*100</f>
        <v>6.165799910719616</v>
      </c>
      <c r="DQ49" s="138">
        <f t="shared" ref="DQ49:DQ52" si="122">(PRODUCT(DF63:DQ63)-1)*100</f>
        <v>4.7115689116529857</v>
      </c>
      <c r="DR49" s="138">
        <f t="shared" ref="DR49:DR52" si="123">(PRODUCT(DG63:DR63)-1)*100</f>
        <v>3.6760279375238625</v>
      </c>
      <c r="DS49" s="138">
        <f t="shared" ref="DS49:DS52" si="124">(PRODUCT(DH63:DS63)-1)*100</f>
        <v>3.6823896391641853</v>
      </c>
      <c r="DT49" s="138">
        <f t="shared" ref="DT49:DT52" si="125">(PRODUCT(DI63:DT63)-1)*100</f>
        <v>3.6905821227396274</v>
      </c>
      <c r="DU49" s="138">
        <f t="shared" ref="DU49:DU52" si="126">(PRODUCT(DJ63:DU63)-1)*100</f>
        <v>3.0369312905990986</v>
      </c>
      <c r="DV49" s="138">
        <f t="shared" ref="DV49:DV52" si="127">(PRODUCT(DK63:DV63)-1)*100</f>
        <v>2.8394400940158881</v>
      </c>
      <c r="DW49" s="138">
        <f t="shared" ref="DW49:DW52" si="128">(PRODUCT(DL63:DW63)-1)*100</f>
        <v>2.569216166041377</v>
      </c>
      <c r="DX49" s="138">
        <f t="shared" ref="DX49:DX52" si="129">(PRODUCT(DM63:DX63)-1)*100</f>
        <v>3.061551375605398</v>
      </c>
      <c r="DY49" s="138">
        <f t="shared" ref="DY49:DY52" si="130">(PRODUCT(DN63:DY63)-1)*100</f>
        <v>4.0060282089329657</v>
      </c>
      <c r="DZ49" s="138">
        <f t="shared" ref="DZ49:DZ52" si="131">(PRODUCT(DO63:DZ63)-1)*100</f>
        <v>5.0873095256814826</v>
      </c>
      <c r="EA49" s="138">
        <f t="shared" ref="EA49:EA52" si="132">(PRODUCT(DP63:EA63)-1)*100</f>
        <v>5.7029631854031537</v>
      </c>
      <c r="EB49" s="138">
        <f t="shared" ref="EB49:EB52" si="133">(PRODUCT(DQ63:EB63)-1)*100</f>
        <v>4.8798279352080698</v>
      </c>
      <c r="EC49" s="138">
        <f t="shared" ref="EC49:EC52" si="134">(PRODUCT(DR63:EC63)-1)*100</f>
        <v>3.197858210812865</v>
      </c>
      <c r="ED49" s="138">
        <f t="shared" ref="ED49:ED52" si="135">(PRODUCT(DS63:ED63)-1)*100</f>
        <v>2.5492389892332268</v>
      </c>
      <c r="EE49" s="138">
        <f t="shared" ref="EE49:EE52" si="136">(PRODUCT(DT63:EE63)-1)*100</f>
        <v>2.415204452897135</v>
      </c>
      <c r="EF49" s="138">
        <f t="shared" ref="EF49:EF52" si="137">(PRODUCT(DU63:EF63)-1)*100</f>
        <v>3.7262460513180384</v>
      </c>
      <c r="EG49" s="138">
        <f t="shared" ref="EG49:EG52" si="138">(PRODUCT(DV63:EG63)-1)*100</f>
        <v>5.6666511007827491</v>
      </c>
      <c r="EH49" s="138">
        <f t="shared" ref="EH49:EH52" si="139">(PRODUCT(DW63:EH63)-1)*100</f>
        <v>7.4219565839912072</v>
      </c>
      <c r="EI49" s="138">
        <f t="shared" ref="EI49:EI52" si="140">(PRODUCT(DX63:EI63)-1)*100</f>
        <v>8.4190806331840395</v>
      </c>
      <c r="EJ49" s="138">
        <f t="shared" ref="EJ49:EJ52" si="141">(PRODUCT(DY63:EJ63)-1)*100</f>
        <v>8.3778989563709771</v>
      </c>
      <c r="EK49" s="138">
        <f t="shared" ref="EK49:EK52" si="142">(PRODUCT(DZ63:EK63)-1)*100</f>
        <v>7.5983934213450066</v>
      </c>
      <c r="EL49" s="138">
        <f t="shared" ref="EL49:EL52" si="143">(PRODUCT(EA63:EL63)-1)*100</f>
        <v>7.0684807621908208</v>
      </c>
      <c r="EM49" s="138">
        <f t="shared" ref="EM49:EM52" si="144">(PRODUCT(EB63:EM63)-1)*100</f>
        <v>6.4799276506118941</v>
      </c>
      <c r="EN49" s="138">
        <f t="shared" ref="EN49:EN52" si="145">(PRODUCT(EC63:EN63)-1)*100</f>
        <v>6.7121470166520147</v>
      </c>
      <c r="EO49" s="138">
        <f t="shared" ref="EO49:EO52" si="146">(PRODUCT(ED63:EO63)-1)*100</f>
        <v>7.2903052970514803</v>
      </c>
      <c r="EP49" s="138">
        <f t="shared" ref="EP49:EP52" si="147">(PRODUCT(EE63:EP63)-1)*100</f>
        <v>7.6454267268583731</v>
      </c>
      <c r="EQ49" s="138">
        <f t="shared" ref="EQ49:EQ52" si="148">(PRODUCT(EF63:EQ63)-1)*100</f>
        <v>8.696620133778211</v>
      </c>
      <c r="ER49" s="138">
        <f t="shared" ref="ER49:ER52" si="149">(PRODUCT(EG63:ER63)-1)*100</f>
        <v>8.2811244310496246</v>
      </c>
      <c r="ES49" s="138">
        <f t="shared" ref="ES49:ES52" si="150">(PRODUCT(EH63:ES63)-1)*100</f>
        <v>6.6286256394030074</v>
      </c>
      <c r="ET49" s="138">
        <f t="shared" ref="ET49:ET52" si="151">(PRODUCT(EI63:ET63)-1)*100</f>
        <v>5.4836498426247937</v>
      </c>
      <c r="EU49" s="138">
        <f t="shared" ref="EU49:EU52" si="152">(PRODUCT(EJ63:EU63)-1)*100</f>
        <v>5.5144309661482316</v>
      </c>
      <c r="EV49" s="138">
        <f t="shared" ref="EV49:EV52" si="153">(PRODUCT(EK63:EV63)-1)*100</f>
        <v>4.8102613746518363</v>
      </c>
      <c r="EW49" s="138">
        <f t="shared" ref="EW49:EW52" si="154">(PRODUCT(EL63:EW63)-1)*100</f>
        <v>4.6073354123107313</v>
      </c>
      <c r="EX49" s="138">
        <f t="shared" ref="EX49:EX52" si="155">(PRODUCT(EM63:EX63)-1)*100</f>
        <v>4.0905476953126296</v>
      </c>
      <c r="EY49" s="138">
        <f t="shared" ref="EY49:EY52" si="156">(PRODUCT(EN63:EY63)-1)*100</f>
        <v>4.5470002465035408</v>
      </c>
      <c r="EZ49" s="138">
        <f t="shared" ref="EZ49:EZ52" si="157">(PRODUCT(EO63:EZ63)-1)*100</f>
        <v>5.1652992054001867</v>
      </c>
      <c r="FA49" s="138">
        <f t="shared" ref="FA49:FA52" si="158">(PRODUCT(EP63:FA63)-1)*100</f>
        <v>6.1188152629829462</v>
      </c>
      <c r="FB49" s="138">
        <f t="shared" ref="FB49:FB52" si="159">(PRODUCT(EQ63:FB63)-1)*100</f>
        <v>7.1991853565736008</v>
      </c>
      <c r="FC49" s="138">
        <f t="shared" ref="FC49:FC52" si="160">(PRODUCT(ER63:FC63)-1)*100</f>
        <v>7.3101892407832381</v>
      </c>
      <c r="FD49" s="138">
        <f t="shared" ref="FD49:FD52" si="161">(PRODUCT(ES63:FD63)-1)*100</f>
        <v>7.9487832932835456</v>
      </c>
      <c r="FE49" s="138">
        <f t="shared" ref="FE49:FE52" si="162">(PRODUCT(ET63:FE63)-1)*100</f>
        <v>8.8165591614180805</v>
      </c>
      <c r="FF49" s="138">
        <f t="shared" ref="FF49:FF52" si="163">(PRODUCT(EU63:FF63)-1)*100</f>
        <v>8.2329577832358289</v>
      </c>
      <c r="FG49" s="138">
        <f t="shared" ref="FG49:FG52" si="164">(PRODUCT(EV63:FG63)-1)*100</f>
        <v>8.5565887085662382</v>
      </c>
      <c r="FH49" s="138">
        <f t="shared" ref="FH49:FH52" si="165">(PRODUCT(EW63:FH63)-1)*100</f>
        <v>10.669566930493414</v>
      </c>
      <c r="FI49" s="138">
        <f t="shared" ref="FI49:FI52" si="166">(PRODUCT(EX63:FI63)-1)*100</f>
        <v>12.257479574557696</v>
      </c>
      <c r="FJ49" s="138">
        <f t="shared" ref="FJ49:FJ52" si="167">(PRODUCT(EY63:FJ63)-1)*100</f>
        <v>13.259217893010922</v>
      </c>
      <c r="FK49" s="138">
        <f t="shared" ref="FK49:FK52" si="168">(PRODUCT(EZ63:FK63)-1)*100</f>
        <v>13.005536729735123</v>
      </c>
      <c r="FL49" s="138">
        <f t="shared" ref="FL49:FL52" si="169">(PRODUCT(FA63:FL63)-1)*100</f>
        <v>12.26673817796109</v>
      </c>
      <c r="FM49" s="138">
        <f t="shared" ref="FM49:FM52" si="170">(PRODUCT(FB63:FM63)-1)*100</f>
        <v>11.368209205382129</v>
      </c>
      <c r="FN49" s="138">
        <f t="shared" ref="FN49:FN52" si="171">(PRODUCT(FC63:FN63)-1)*100</f>
        <v>10.293524035888769</v>
      </c>
      <c r="FO49" s="138">
        <f t="shared" ref="FO49:FO52" si="172">(PRODUCT(FD63:FO63)-1)*100</f>
        <v>9.3177284393030302</v>
      </c>
      <c r="FP49" s="138">
        <f t="shared" ref="FP49:FP52" si="173">(PRODUCT(FE63:FP63)-1)*100</f>
        <v>8.0521388487903458</v>
      </c>
      <c r="FQ49" s="138">
        <f t="shared" ref="FQ49:FQ52" si="174">(PRODUCT(FF63:FQ63)-1)*100</f>
        <v>7.8048110659998615</v>
      </c>
      <c r="FR49" s="138">
        <f t="shared" ref="FR49:FR52" si="175">(PRODUCT(FG63:FR63)-1)*100</f>
        <v>7.9193537297297389</v>
      </c>
      <c r="FS49" s="138">
        <f t="shared" ref="FS49:FS52" si="176">(PRODUCT(FH63:FS63)-1)*100</f>
        <v>7.5696960575991845</v>
      </c>
      <c r="FT49" s="138">
        <f t="shared" ref="FT49:FT52" si="177">(PRODUCT(FI63:FT63)-1)*100</f>
        <v>6.2425751973840926</v>
      </c>
      <c r="FU49" s="138">
        <f t="shared" ref="FU49:FU52" si="178">(PRODUCT(FJ63:FU63)-1)*100</f>
        <v>5.2706967824308615</v>
      </c>
      <c r="FV49" s="138">
        <f t="shared" ref="FV49:FV52" si="179">(PRODUCT(FK63:FV63)-1)*100</f>
        <v>6.0474095875606926</v>
      </c>
      <c r="FW49" s="138">
        <f t="shared" ref="FW49:FW52" si="180">(PRODUCT(FL63:FW63)-1)*100</f>
        <v>6.3951684150729049</v>
      </c>
      <c r="FX49" s="138">
        <f t="shared" ref="FX49:FX52" si="181">(PRODUCT(FM63:FX63)-1)*100</f>
        <v>6.7100484829807572</v>
      </c>
      <c r="FY49" s="138">
        <f t="shared" ref="FY49:FY52" si="182">(PRODUCT(FN63:FY63)-1)*100</f>
        <v>6.6757020545510359</v>
      </c>
      <c r="FZ49" s="138">
        <f t="shared" ref="FZ49:FZ52" si="183">(PRODUCT(FO63:FZ63)-1)*100</f>
        <v>6.8380155073766158</v>
      </c>
      <c r="GA49" s="138">
        <f t="shared" ref="GA49:GA52" si="184">(PRODUCT(FP63:GA63)-1)*100</f>
        <v>6.7326331072677714</v>
      </c>
      <c r="GB49" s="138">
        <f t="shared" ref="GB49:GB52" si="185">(PRODUCT(FQ63:GB63)-1)*100</f>
        <v>7.2544286052899754</v>
      </c>
    </row>
    <row r="50" spans="1:184" x14ac:dyDescent="0.2">
      <c r="A50" s="16" t="s">
        <v>160</v>
      </c>
      <c r="B50" s="9" t="s">
        <v>359</v>
      </c>
      <c r="N50" s="138">
        <f t="shared" si="15"/>
        <v>-0.816339021310164</v>
      </c>
      <c r="O50" s="138">
        <f t="shared" si="16"/>
        <v>-0.24839532325281466</v>
      </c>
      <c r="P50" s="138">
        <f t="shared" si="17"/>
        <v>-0.22838120361690084</v>
      </c>
      <c r="Q50" s="138">
        <f t="shared" si="18"/>
        <v>-0.40537213784671566</v>
      </c>
      <c r="R50" s="138">
        <f t="shared" si="19"/>
        <v>-0.63245721214035822</v>
      </c>
      <c r="S50" s="138">
        <f t="shared" si="20"/>
        <v>-0.39890411611404053</v>
      </c>
      <c r="T50" s="138">
        <f t="shared" si="21"/>
        <v>-0.40883843364759587</v>
      </c>
      <c r="U50" s="138">
        <f t="shared" si="22"/>
        <v>-0.38292587054988836</v>
      </c>
      <c r="V50" s="138">
        <f t="shared" si="23"/>
        <v>0.81992376392014954</v>
      </c>
      <c r="W50" s="138">
        <f t="shared" si="24"/>
        <v>0.4702873382935957</v>
      </c>
      <c r="X50" s="138">
        <f t="shared" si="25"/>
        <v>0.84211236174334125</v>
      </c>
      <c r="Y50" s="138">
        <f t="shared" si="26"/>
        <v>1.2211513650452366</v>
      </c>
      <c r="Z50" s="138">
        <f t="shared" si="27"/>
        <v>1.0498633891129039</v>
      </c>
      <c r="AA50" s="138">
        <f t="shared" si="28"/>
        <v>1.1562304951088676</v>
      </c>
      <c r="AB50" s="138">
        <f t="shared" si="29"/>
        <v>0.84254738279623265</v>
      </c>
      <c r="AC50" s="138">
        <f t="shared" si="30"/>
        <v>0.59655173160664265</v>
      </c>
      <c r="AD50" s="138">
        <f t="shared" si="31"/>
        <v>1.0777690959975272</v>
      </c>
      <c r="AE50" s="138">
        <f t="shared" si="32"/>
        <v>1.5061221438733341</v>
      </c>
      <c r="AF50" s="138">
        <f t="shared" si="33"/>
        <v>1.8033040922898591</v>
      </c>
      <c r="AG50" s="138">
        <f t="shared" si="34"/>
        <v>1.8370613304548922</v>
      </c>
      <c r="AH50" s="138">
        <f t="shared" si="35"/>
        <v>1.9448226749581909</v>
      </c>
      <c r="AI50" s="138">
        <f t="shared" si="36"/>
        <v>2.8494265718415068</v>
      </c>
      <c r="AJ50" s="138">
        <f t="shared" si="37"/>
        <v>3.5292485784043537</v>
      </c>
      <c r="AK50" s="138">
        <f t="shared" si="38"/>
        <v>3.6413621665235762</v>
      </c>
      <c r="AL50" s="138">
        <f t="shared" si="39"/>
        <v>3.8943594246919844</v>
      </c>
      <c r="AM50" s="138">
        <f t="shared" si="40"/>
        <v>3.9743117368326697</v>
      </c>
      <c r="AN50" s="138">
        <f t="shared" si="41"/>
        <v>4.637820536560211</v>
      </c>
      <c r="AO50" s="138">
        <f t="shared" si="42"/>
        <v>5.5305860517079308</v>
      </c>
      <c r="AP50" s="138">
        <f t="shared" si="43"/>
        <v>5.9766804175821031</v>
      </c>
      <c r="AQ50" s="138">
        <f t="shared" si="44"/>
        <v>5.8004716757933839</v>
      </c>
      <c r="AR50" s="138">
        <f t="shared" si="45"/>
        <v>6.5811902148713131</v>
      </c>
      <c r="AS50" s="138">
        <f t="shared" si="46"/>
        <v>7.2394345889922329</v>
      </c>
      <c r="AT50" s="138">
        <f t="shared" si="47"/>
        <v>7.9750223505017814</v>
      </c>
      <c r="AU50" s="138">
        <f t="shared" si="48"/>
        <v>8.1527652891411062</v>
      </c>
      <c r="AV50" s="138">
        <f t="shared" si="49"/>
        <v>8.1535190253950951</v>
      </c>
      <c r="AW50" s="138">
        <f t="shared" si="50"/>
        <v>8.6377472452548787</v>
      </c>
      <c r="AX50" s="138">
        <f t="shared" si="51"/>
        <v>8.0530100822741257</v>
      </c>
      <c r="AY50" s="138">
        <f t="shared" si="52"/>
        <v>7.9116783325426043</v>
      </c>
      <c r="AZ50" s="138">
        <f t="shared" si="53"/>
        <v>8.0013843186040887</v>
      </c>
      <c r="BA50" s="138">
        <f t="shared" si="54"/>
        <v>7.7346571613705395</v>
      </c>
      <c r="BB50" s="138">
        <f t="shared" si="55"/>
        <v>7.5737450063011469</v>
      </c>
      <c r="BC50" s="138">
        <f t="shared" si="56"/>
        <v>7.858451037474401</v>
      </c>
      <c r="BD50" s="138">
        <f t="shared" si="57"/>
        <v>6.9571507219978068</v>
      </c>
      <c r="BE50" s="138">
        <f t="shared" si="58"/>
        <v>6.6620273625155324</v>
      </c>
      <c r="BF50" s="138">
        <f t="shared" si="59"/>
        <v>6.6712025814954279</v>
      </c>
      <c r="BG50" s="138">
        <f t="shared" si="60"/>
        <v>6.689396789868618</v>
      </c>
      <c r="BH50" s="138">
        <f t="shared" si="61"/>
        <v>7.03628973229391</v>
      </c>
      <c r="BI50" s="138">
        <f t="shared" si="62"/>
        <v>6.6471703369021196</v>
      </c>
      <c r="BJ50" s="138">
        <f t="shared" si="63"/>
        <v>7.1669159139648775</v>
      </c>
      <c r="BK50" s="138">
        <f t="shared" si="64"/>
        <v>7.4328701165909727</v>
      </c>
      <c r="BL50" s="138">
        <f t="shared" si="65"/>
        <v>7.6693053611937678</v>
      </c>
      <c r="BM50" s="138">
        <f t="shared" si="66"/>
        <v>7.779922206187373</v>
      </c>
      <c r="BN50" s="138">
        <f t="shared" si="67"/>
        <v>8.0717520331686554</v>
      </c>
      <c r="BO50" s="138">
        <f t="shared" si="68"/>
        <v>8.0575430484833621</v>
      </c>
      <c r="BP50" s="138">
        <f t="shared" si="69"/>
        <v>8.1699837574211074</v>
      </c>
      <c r="BQ50" s="138">
        <f t="shared" si="70"/>
        <v>8.2055818237789069</v>
      </c>
      <c r="BR50" s="138">
        <f t="shared" si="71"/>
        <v>8.2868213658364951</v>
      </c>
      <c r="BS50" s="138">
        <f t="shared" si="72"/>
        <v>8.23590701426442</v>
      </c>
      <c r="BT50" s="138">
        <f t="shared" si="73"/>
        <v>8.0880664422693815</v>
      </c>
      <c r="BU50" s="138">
        <f t="shared" si="74"/>
        <v>7.3909833386553325</v>
      </c>
      <c r="BV50" s="138">
        <f t="shared" si="75"/>
        <v>6.8920660496614383</v>
      </c>
      <c r="BW50" s="138">
        <f t="shared" si="76"/>
        <v>6.4543756994121182</v>
      </c>
      <c r="BX50" s="138">
        <f t="shared" si="77"/>
        <v>5.6867736119946777</v>
      </c>
      <c r="BY50" s="138">
        <f t="shared" si="78"/>
        <v>5.4497715113416501</v>
      </c>
      <c r="BZ50" s="138">
        <f t="shared" si="79"/>
        <v>4.800521577591299</v>
      </c>
      <c r="CA50" s="138">
        <f t="shared" si="80"/>
        <v>4.6330243053633868</v>
      </c>
      <c r="CB50" s="138">
        <f t="shared" si="81"/>
        <v>4.3115590179025443</v>
      </c>
      <c r="CC50" s="138">
        <f t="shared" si="82"/>
        <v>3.9230807022541558</v>
      </c>
      <c r="CD50" s="138">
        <f t="shared" si="83"/>
        <v>3.6268467451670672</v>
      </c>
      <c r="CE50" s="138">
        <f t="shared" si="84"/>
        <v>3.3157258345125618</v>
      </c>
      <c r="CF50" s="138">
        <f t="shared" si="85"/>
        <v>3.0212662882889374</v>
      </c>
      <c r="CG50" s="138">
        <f t="shared" si="86"/>
        <v>3.1381101503045405</v>
      </c>
      <c r="CH50" s="138">
        <f t="shared" si="87"/>
        <v>2.8993328617847425</v>
      </c>
      <c r="CI50" s="138">
        <f t="shared" si="88"/>
        <v>3.1296524553079408</v>
      </c>
      <c r="CJ50" s="138">
        <f t="shared" si="89"/>
        <v>3.4620302577800022</v>
      </c>
      <c r="CK50" s="138">
        <f t="shared" si="90"/>
        <v>3.3147500275173325</v>
      </c>
      <c r="CL50" s="138">
        <f t="shared" si="91"/>
        <v>3.3905762269360595</v>
      </c>
      <c r="CM50" s="138">
        <f t="shared" si="92"/>
        <v>3.4989831832618501</v>
      </c>
      <c r="CN50" s="138">
        <f t="shared" si="93"/>
        <v>3.4410076140240831</v>
      </c>
      <c r="CO50" s="138">
        <f t="shared" si="94"/>
        <v>3.4097530050850144</v>
      </c>
      <c r="CP50" s="138">
        <f t="shared" si="95"/>
        <v>3.8113159486156345</v>
      </c>
      <c r="CQ50" s="138">
        <f t="shared" si="96"/>
        <v>3.5464577091500749</v>
      </c>
      <c r="CR50" s="138">
        <f t="shared" si="97"/>
        <v>3.4550718615860898</v>
      </c>
      <c r="CS50" s="138">
        <f t="shared" si="98"/>
        <v>3.8913178816361027</v>
      </c>
      <c r="CT50" s="138">
        <f t="shared" si="99"/>
        <v>3.9775060019695552</v>
      </c>
      <c r="CU50" s="138">
        <f t="shared" si="100"/>
        <v>3.8885184635327308</v>
      </c>
      <c r="CV50" s="138">
        <f t="shared" si="101"/>
        <v>3.7842792454956919</v>
      </c>
      <c r="CW50" s="138">
        <f t="shared" si="102"/>
        <v>4.0217471076437361</v>
      </c>
      <c r="CX50" s="138">
        <f t="shared" si="103"/>
        <v>4.0441997953953868</v>
      </c>
      <c r="CY50" s="138">
        <f t="shared" si="104"/>
        <v>3.7053124214855737</v>
      </c>
      <c r="CZ50" s="138">
        <f t="shared" si="105"/>
        <v>3.8711612040349008</v>
      </c>
      <c r="DA50" s="138">
        <f t="shared" si="106"/>
        <v>4.159083404346875</v>
      </c>
      <c r="DB50" s="138">
        <f t="shared" si="107"/>
        <v>4.3727047470762503</v>
      </c>
      <c r="DC50" s="138">
        <f t="shared" si="108"/>
        <v>5.3456116938153997</v>
      </c>
      <c r="DD50" s="138">
        <f t="shared" si="109"/>
        <v>5.8284297442893651</v>
      </c>
      <c r="DE50" s="138">
        <f t="shared" si="110"/>
        <v>5.5414929809284308</v>
      </c>
      <c r="DF50" s="138">
        <f t="shared" si="111"/>
        <v>5.6450146703941106</v>
      </c>
      <c r="DG50" s="138">
        <f t="shared" si="112"/>
        <v>6.0538361041771349</v>
      </c>
      <c r="DH50" s="138">
        <f t="shared" si="113"/>
        <v>6.1314132810776245</v>
      </c>
      <c r="DI50" s="138">
        <f t="shared" si="114"/>
        <v>6.326519683715337</v>
      </c>
      <c r="DJ50" s="138">
        <f t="shared" si="115"/>
        <v>6.5393035110754116</v>
      </c>
      <c r="DK50" s="138">
        <f t="shared" si="116"/>
        <v>6.8897924868540628</v>
      </c>
      <c r="DL50" s="138">
        <f t="shared" si="117"/>
        <v>7.095140824597812</v>
      </c>
      <c r="DM50" s="138">
        <f t="shared" si="118"/>
        <v>7.0789123395182063</v>
      </c>
      <c r="DN50" s="138">
        <f t="shared" si="119"/>
        <v>6.8703536727822812</v>
      </c>
      <c r="DO50" s="138">
        <f t="shared" si="120"/>
        <v>6.3462138874287533</v>
      </c>
      <c r="DP50" s="138">
        <f t="shared" si="121"/>
        <v>6.3676464832695068</v>
      </c>
      <c r="DQ50" s="138">
        <f t="shared" si="122"/>
        <v>6.3978827715033493</v>
      </c>
      <c r="DR50" s="138">
        <f t="shared" si="123"/>
        <v>6.5212327206856102</v>
      </c>
      <c r="DS50" s="138">
        <f t="shared" si="124"/>
        <v>6.2575564065198153</v>
      </c>
      <c r="DT50" s="138">
        <f t="shared" si="125"/>
        <v>6.2490183449658954</v>
      </c>
      <c r="DU50" s="138">
        <f t="shared" si="126"/>
        <v>5.8418361600524271</v>
      </c>
      <c r="DV50" s="138">
        <f t="shared" si="127"/>
        <v>5.7173569315025041</v>
      </c>
      <c r="DW50" s="138">
        <f t="shared" si="128"/>
        <v>5.276870988487703</v>
      </c>
      <c r="DX50" s="138">
        <f t="shared" si="129"/>
        <v>5.4678600827677393</v>
      </c>
      <c r="DY50" s="138">
        <f t="shared" si="130"/>
        <v>5.2187851086003212</v>
      </c>
      <c r="DZ50" s="138">
        <f t="shared" si="131"/>
        <v>5.3006679678677671</v>
      </c>
      <c r="EA50" s="138">
        <f t="shared" si="132"/>
        <v>5.3971502035623731</v>
      </c>
      <c r="EB50" s="138">
        <f t="shared" si="133"/>
        <v>5.4098181850316562</v>
      </c>
      <c r="EC50" s="138">
        <f t="shared" si="134"/>
        <v>5.2151899797898693</v>
      </c>
      <c r="ED50" s="138">
        <f t="shared" si="135"/>
        <v>5.037073977345119</v>
      </c>
      <c r="EE50" s="138">
        <f t="shared" si="136"/>
        <v>5.0364543703527387</v>
      </c>
      <c r="EF50" s="138">
        <f t="shared" si="137"/>
        <v>4.9697044208397045</v>
      </c>
      <c r="EG50" s="138">
        <f t="shared" si="138"/>
        <v>5.2011796513081299</v>
      </c>
      <c r="EH50" s="138">
        <f t="shared" si="139"/>
        <v>5.6699727309287962</v>
      </c>
      <c r="EI50" s="138">
        <f t="shared" si="140"/>
        <v>6.1022964162163795</v>
      </c>
      <c r="EJ50" s="138">
        <f t="shared" si="141"/>
        <v>5.7901144352960454</v>
      </c>
      <c r="EK50" s="138">
        <f t="shared" si="142"/>
        <v>6.0394753127474443</v>
      </c>
      <c r="EL50" s="138">
        <f t="shared" si="143"/>
        <v>5.9268852247650328</v>
      </c>
      <c r="EM50" s="138">
        <f t="shared" si="144"/>
        <v>6.1731167009680066</v>
      </c>
      <c r="EN50" s="138">
        <f t="shared" si="145"/>
        <v>6.1763717127313766</v>
      </c>
      <c r="EO50" s="138">
        <f t="shared" si="146"/>
        <v>6.9631674947053801</v>
      </c>
      <c r="EP50" s="138">
        <f t="shared" si="147"/>
        <v>7.1906723381185644</v>
      </c>
      <c r="EQ50" s="138">
        <f t="shared" si="148"/>
        <v>7.6130092489572476</v>
      </c>
      <c r="ER50" s="138">
        <f t="shared" si="149"/>
        <v>7.7285911289140863</v>
      </c>
      <c r="ES50" s="138">
        <f t="shared" si="150"/>
        <v>7.7015385562523075</v>
      </c>
      <c r="ET50" s="138">
        <f t="shared" si="151"/>
        <v>7.0879242496088679</v>
      </c>
      <c r="EU50" s="138">
        <f t="shared" si="152"/>
        <v>6.7213465092824887</v>
      </c>
      <c r="EV50" s="138">
        <f t="shared" si="153"/>
        <v>6.7088149864489965</v>
      </c>
      <c r="EW50" s="138">
        <f t="shared" si="154"/>
        <v>6.6089885433020301</v>
      </c>
      <c r="EX50" s="138">
        <f t="shared" si="155"/>
        <v>5.9149426140292283</v>
      </c>
      <c r="EY50" s="138">
        <f t="shared" si="156"/>
        <v>5.5553626878892759</v>
      </c>
      <c r="EZ50" s="138">
        <f t="shared" si="157"/>
        <v>5.295340043209662</v>
      </c>
      <c r="FA50" s="138">
        <f t="shared" si="158"/>
        <v>4.5666631374753353</v>
      </c>
      <c r="FB50" s="138">
        <f t="shared" si="159"/>
        <v>4.4188534704366678</v>
      </c>
      <c r="FC50" s="138">
        <f t="shared" si="160"/>
        <v>4.1550922357404652</v>
      </c>
      <c r="FD50" s="138">
        <f t="shared" si="161"/>
        <v>4.2469175135331882</v>
      </c>
      <c r="FE50" s="138">
        <f t="shared" si="162"/>
        <v>4.3737817521844802</v>
      </c>
      <c r="FF50" s="138">
        <f t="shared" si="163"/>
        <v>4.6164349710813735</v>
      </c>
      <c r="FG50" s="138">
        <f t="shared" si="164"/>
        <v>4.9606444161163665</v>
      </c>
      <c r="FH50" s="138">
        <f t="shared" si="165"/>
        <v>4.4430794467836154</v>
      </c>
      <c r="FI50" s="138">
        <f t="shared" si="166"/>
        <v>5.2747763536971748</v>
      </c>
      <c r="FJ50" s="138">
        <f t="shared" si="167"/>
        <v>5.7163177971304879</v>
      </c>
      <c r="FK50" s="138">
        <f t="shared" si="168"/>
        <v>5.5323155028687898</v>
      </c>
      <c r="FL50" s="138">
        <f t="shared" si="169"/>
        <v>5.5089635823919014</v>
      </c>
      <c r="FM50" s="138">
        <f t="shared" si="170"/>
        <v>5.6841604035523075</v>
      </c>
      <c r="FN50" s="138">
        <f t="shared" si="171"/>
        <v>5.3563764698604022</v>
      </c>
      <c r="FO50" s="138">
        <f t="shared" si="172"/>
        <v>5.1035480814616285</v>
      </c>
      <c r="FP50" s="138">
        <f t="shared" si="173"/>
        <v>5.0384112816552085</v>
      </c>
      <c r="FQ50" s="138">
        <f t="shared" si="174"/>
        <v>5.2172883636940393</v>
      </c>
      <c r="FR50" s="138">
        <f t="shared" si="175"/>
        <v>5.3518971443399455</v>
      </c>
      <c r="FS50" s="138">
        <f t="shared" si="176"/>
        <v>4.9721641198426703</v>
      </c>
      <c r="FT50" s="138">
        <f t="shared" si="177"/>
        <v>5.2655235950106016</v>
      </c>
      <c r="FU50" s="138">
        <f t="shared" si="178"/>
        <v>4.5047138213299531</v>
      </c>
      <c r="FV50" s="138">
        <f t="shared" si="179"/>
        <v>4.8320958628400357</v>
      </c>
      <c r="FW50" s="138">
        <f t="shared" si="180"/>
        <v>4.6649266363948394</v>
      </c>
      <c r="FX50" s="138">
        <f t="shared" si="181"/>
        <v>4.8371842501789608</v>
      </c>
      <c r="FY50" s="138">
        <f t="shared" si="182"/>
        <v>4.7953428958650735</v>
      </c>
      <c r="FZ50" s="138">
        <f t="shared" si="183"/>
        <v>4.8877337287409173</v>
      </c>
      <c r="GA50" s="138">
        <f t="shared" si="184"/>
        <v>4.6675943276871523</v>
      </c>
      <c r="GB50" s="138">
        <f t="shared" si="185"/>
        <v>4.7419299159882966</v>
      </c>
    </row>
    <row r="51" spans="1:184" x14ac:dyDescent="0.2">
      <c r="A51" s="16" t="s">
        <v>155</v>
      </c>
      <c r="B51" s="9" t="s">
        <v>360</v>
      </c>
      <c r="N51" s="138">
        <f t="shared" si="15"/>
        <v>10.951393517688279</v>
      </c>
      <c r="O51" s="138">
        <f t="shared" si="16"/>
        <v>11.186907848878258</v>
      </c>
      <c r="P51" s="138">
        <f t="shared" si="17"/>
        <v>11.069399671566881</v>
      </c>
      <c r="Q51" s="138">
        <f t="shared" si="18"/>
        <v>6.8934147528453948</v>
      </c>
      <c r="R51" s="138">
        <f t="shared" si="19"/>
        <v>6.3489500226068474</v>
      </c>
      <c r="S51" s="138">
        <f t="shared" si="20"/>
        <v>6.6107684885589935</v>
      </c>
      <c r="T51" s="138">
        <f t="shared" si="21"/>
        <v>6.4481582598063358</v>
      </c>
      <c r="U51" s="138">
        <f t="shared" si="22"/>
        <v>5.8796262693793677</v>
      </c>
      <c r="V51" s="138">
        <f t="shared" si="23"/>
        <v>5.3666966440692798</v>
      </c>
      <c r="W51" s="138">
        <f t="shared" si="24"/>
        <v>4.8017868512741702</v>
      </c>
      <c r="X51" s="138">
        <f t="shared" si="25"/>
        <v>4.8641592151988045</v>
      </c>
      <c r="Y51" s="138">
        <f t="shared" si="26"/>
        <v>4.703009402904601</v>
      </c>
      <c r="Z51" s="138">
        <f t="shared" si="27"/>
        <v>4.2303110781763076</v>
      </c>
      <c r="AA51" s="138">
        <f t="shared" si="28"/>
        <v>3.6882351855561435</v>
      </c>
      <c r="AB51" s="138">
        <f t="shared" si="29"/>
        <v>2.9453388851385265</v>
      </c>
      <c r="AC51" s="138">
        <f t="shared" si="30"/>
        <v>2.9082510685048302</v>
      </c>
      <c r="AD51" s="138">
        <f t="shared" si="31"/>
        <v>3.5637923871560506</v>
      </c>
      <c r="AE51" s="138">
        <f t="shared" si="32"/>
        <v>4.5656721706473835</v>
      </c>
      <c r="AF51" s="138">
        <f t="shared" si="33"/>
        <v>5.121048434178288</v>
      </c>
      <c r="AG51" s="138">
        <f t="shared" si="34"/>
        <v>5.139920037454293</v>
      </c>
      <c r="AH51" s="138">
        <f t="shared" si="35"/>
        <v>4.9211418987815225</v>
      </c>
      <c r="AI51" s="138">
        <f t="shared" si="36"/>
        <v>5.1586689977045852</v>
      </c>
      <c r="AJ51" s="138">
        <f t="shared" si="37"/>
        <v>5.1069357804893523</v>
      </c>
      <c r="AK51" s="138">
        <f t="shared" si="38"/>
        <v>4.7269347443628984</v>
      </c>
      <c r="AL51" s="138">
        <f t="shared" si="39"/>
        <v>4.5480368625811396</v>
      </c>
      <c r="AM51" s="138">
        <f t="shared" si="40"/>
        <v>4.6741145155162256</v>
      </c>
      <c r="AN51" s="138">
        <f t="shared" si="41"/>
        <v>6.0282018540745108</v>
      </c>
      <c r="AO51" s="138">
        <f t="shared" si="42"/>
        <v>6.5612720118799928</v>
      </c>
      <c r="AP51" s="138">
        <f t="shared" si="43"/>
        <v>8.0198970188124044</v>
      </c>
      <c r="AQ51" s="138">
        <f t="shared" si="44"/>
        <v>8.0844918878989258</v>
      </c>
      <c r="AR51" s="138">
        <f t="shared" si="45"/>
        <v>8.7037697410950798</v>
      </c>
      <c r="AS51" s="138">
        <f t="shared" si="46"/>
        <v>8.7824756284792471</v>
      </c>
      <c r="AT51" s="138">
        <f t="shared" si="47"/>
        <v>9.4137655061991907</v>
      </c>
      <c r="AU51" s="138">
        <f t="shared" si="48"/>
        <v>9.6939142166225345</v>
      </c>
      <c r="AV51" s="138">
        <f t="shared" si="49"/>
        <v>9.2851516690851241</v>
      </c>
      <c r="AW51" s="138">
        <f t="shared" si="50"/>
        <v>9.632208189360858</v>
      </c>
      <c r="AX51" s="138">
        <f t="shared" si="51"/>
        <v>9.6184620387124831</v>
      </c>
      <c r="AY51" s="138">
        <f t="shared" si="52"/>
        <v>9.1792057662950945</v>
      </c>
      <c r="AZ51" s="138">
        <f t="shared" si="53"/>
        <v>8.1058840735906088</v>
      </c>
      <c r="BA51" s="138">
        <f t="shared" si="54"/>
        <v>6.7748054882845077</v>
      </c>
      <c r="BB51" s="138">
        <f t="shared" si="55"/>
        <v>4.5515197109419203</v>
      </c>
      <c r="BC51" s="138">
        <f t="shared" si="56"/>
        <v>3.7775893303912733</v>
      </c>
      <c r="BD51" s="138">
        <f t="shared" si="57"/>
        <v>3.2123935409576587</v>
      </c>
      <c r="BE51" s="138">
        <f t="shared" si="58"/>
        <v>3.5250014316251521</v>
      </c>
      <c r="BF51" s="138">
        <f t="shared" si="59"/>
        <v>3.9934742888896757</v>
      </c>
      <c r="BG51" s="138">
        <f t="shared" si="60"/>
        <v>3.9936978618053676</v>
      </c>
      <c r="BH51" s="138">
        <f t="shared" si="61"/>
        <v>4.6444966118135422</v>
      </c>
      <c r="BI51" s="138">
        <f t="shared" si="62"/>
        <v>5.2620823573798825</v>
      </c>
      <c r="BJ51" s="138">
        <f t="shared" si="63"/>
        <v>5.5728127062243837</v>
      </c>
      <c r="BK51" s="138">
        <f t="shared" si="64"/>
        <v>6.124350840472137</v>
      </c>
      <c r="BL51" s="138">
        <f t="shared" si="65"/>
        <v>7.0964538185556147</v>
      </c>
      <c r="BM51" s="138">
        <f t="shared" si="66"/>
        <v>8.2027144545164568</v>
      </c>
      <c r="BN51" s="138">
        <f t="shared" si="67"/>
        <v>8.8970643579229005</v>
      </c>
      <c r="BO51" s="138">
        <f t="shared" si="68"/>
        <v>8.9421545264069646</v>
      </c>
      <c r="BP51" s="138">
        <f t="shared" si="69"/>
        <v>8.9621990810866414</v>
      </c>
      <c r="BQ51" s="138">
        <f t="shared" si="70"/>
        <v>8.385530532228147</v>
      </c>
      <c r="BR51" s="138">
        <f t="shared" si="71"/>
        <v>7.2392988030533845</v>
      </c>
      <c r="BS51" s="138">
        <f t="shared" si="72"/>
        <v>7.2701735084101271</v>
      </c>
      <c r="BT51" s="138">
        <f t="shared" si="73"/>
        <v>6.7965540761281806</v>
      </c>
      <c r="BU51" s="138">
        <f t="shared" si="74"/>
        <v>6.442816950105934</v>
      </c>
      <c r="BV51" s="138">
        <f t="shared" si="75"/>
        <v>6.2286593847827865</v>
      </c>
      <c r="BW51" s="138">
        <f t="shared" si="76"/>
        <v>6.0095090092378456</v>
      </c>
      <c r="BX51" s="138">
        <f t="shared" si="77"/>
        <v>5.0963181764615673</v>
      </c>
      <c r="BY51" s="138">
        <f t="shared" si="78"/>
        <v>4.4342958437852298</v>
      </c>
      <c r="BZ51" s="138">
        <f t="shared" si="79"/>
        <v>3.3733863407229725</v>
      </c>
      <c r="CA51" s="138">
        <f t="shared" si="80"/>
        <v>2.9895073038726405</v>
      </c>
      <c r="CB51" s="138">
        <f t="shared" si="81"/>
        <v>2.8296467143747117</v>
      </c>
      <c r="CC51" s="138">
        <f t="shared" si="82"/>
        <v>2.4121528549203131</v>
      </c>
      <c r="CD51" s="138">
        <f t="shared" si="83"/>
        <v>1.9955879122945053</v>
      </c>
      <c r="CE51" s="138">
        <f t="shared" si="84"/>
        <v>0.83068251136695359</v>
      </c>
      <c r="CF51" s="138">
        <f t="shared" si="85"/>
        <v>0.46358504421379898</v>
      </c>
      <c r="CG51" s="138">
        <f t="shared" si="86"/>
        <v>-0.53151049467206057</v>
      </c>
      <c r="CH51" s="138">
        <f t="shared" si="87"/>
        <v>-0.90763115761540725</v>
      </c>
      <c r="CI51" s="138">
        <f t="shared" si="88"/>
        <v>-1.5505814469940038</v>
      </c>
      <c r="CJ51" s="138">
        <f t="shared" si="89"/>
        <v>-1.5936318786728632</v>
      </c>
      <c r="CK51" s="138">
        <f t="shared" si="90"/>
        <v>-2.0448229263866136</v>
      </c>
      <c r="CL51" s="138">
        <f t="shared" si="91"/>
        <v>-1.9187909379273282</v>
      </c>
      <c r="CM51" s="138">
        <f t="shared" si="92"/>
        <v>-1.9878786854304109</v>
      </c>
      <c r="CN51" s="138">
        <f t="shared" si="93"/>
        <v>-2.3665665025776272</v>
      </c>
      <c r="CO51" s="138">
        <f t="shared" si="94"/>
        <v>-2.7542379931468353</v>
      </c>
      <c r="CP51" s="138">
        <f t="shared" si="95"/>
        <v>-2.6905812571683563</v>
      </c>
      <c r="CQ51" s="138">
        <f t="shared" si="96"/>
        <v>-2.2222650806962507</v>
      </c>
      <c r="CR51" s="138">
        <f t="shared" si="97"/>
        <v>-2.3229248528481294</v>
      </c>
      <c r="CS51" s="138">
        <f t="shared" si="98"/>
        <v>-2.0359532557215343</v>
      </c>
      <c r="CT51" s="138">
        <f t="shared" si="99"/>
        <v>-1.9963950538087749</v>
      </c>
      <c r="CU51" s="138">
        <f t="shared" si="100"/>
        <v>-1.3641051213496791</v>
      </c>
      <c r="CV51" s="138">
        <f t="shared" si="101"/>
        <v>-1.1125641698343736</v>
      </c>
      <c r="CW51" s="138">
        <f t="shared" si="102"/>
        <v>-0.71103496587964221</v>
      </c>
      <c r="CX51" s="138">
        <f t="shared" si="103"/>
        <v>-0.6728179839047832</v>
      </c>
      <c r="CY51" s="138">
        <f t="shared" si="104"/>
        <v>-0.59768193076937814</v>
      </c>
      <c r="CZ51" s="138">
        <f t="shared" si="105"/>
        <v>-0.79405970588162234</v>
      </c>
      <c r="DA51" s="138">
        <f t="shared" si="106"/>
        <v>-0.43724452660498514</v>
      </c>
      <c r="DB51" s="138">
        <f t="shared" si="107"/>
        <v>-0.38374131942709999</v>
      </c>
      <c r="DC51" s="138">
        <f t="shared" si="108"/>
        <v>-0.44447809727440335</v>
      </c>
      <c r="DD51" s="138">
        <f t="shared" si="109"/>
        <v>-0.15243560528261924</v>
      </c>
      <c r="DE51" s="138">
        <f t="shared" si="110"/>
        <v>0.31723981659308453</v>
      </c>
      <c r="DF51" s="138">
        <f t="shared" si="111"/>
        <v>0.35299305515301693</v>
      </c>
      <c r="DG51" s="138">
        <f t="shared" si="112"/>
        <v>0.20605570228682257</v>
      </c>
      <c r="DH51" s="138">
        <f t="shared" si="113"/>
        <v>0.19537594458440832</v>
      </c>
      <c r="DI51" s="138">
        <f t="shared" si="114"/>
        <v>0.14365017012891723</v>
      </c>
      <c r="DJ51" s="138">
        <f t="shared" si="115"/>
        <v>4.6524902738354079E-2</v>
      </c>
      <c r="DK51" s="138">
        <f t="shared" si="116"/>
        <v>-1.0818775054766472</v>
      </c>
      <c r="DL51" s="138">
        <f t="shared" si="117"/>
        <v>-2.5841101902334351</v>
      </c>
      <c r="DM51" s="138">
        <f t="shared" si="118"/>
        <v>-2.8804503640588175</v>
      </c>
      <c r="DN51" s="138">
        <f t="shared" si="119"/>
        <v>-2.6753371896634293</v>
      </c>
      <c r="DO51" s="138">
        <f t="shared" si="120"/>
        <v>-3.3661623728726497</v>
      </c>
      <c r="DP51" s="138">
        <f t="shared" si="121"/>
        <v>-3.8637939734225135</v>
      </c>
      <c r="DQ51" s="138">
        <f t="shared" si="122"/>
        <v>-4.2254147924214669</v>
      </c>
      <c r="DR51" s="138">
        <f t="shared" si="123"/>
        <v>-4.2710363014131332</v>
      </c>
      <c r="DS51" s="138">
        <f t="shared" si="124"/>
        <v>-4.6611177361183369</v>
      </c>
      <c r="DT51" s="138">
        <f t="shared" si="125"/>
        <v>-4.6372484830147442</v>
      </c>
      <c r="DU51" s="138">
        <f t="shared" si="126"/>
        <v>-4.1861515610824966</v>
      </c>
      <c r="DV51" s="138">
        <f t="shared" si="127"/>
        <v>-3.8023008080925069</v>
      </c>
      <c r="DW51" s="138">
        <f t="shared" si="128"/>
        <v>-2.4479419966242699</v>
      </c>
      <c r="DX51" s="138">
        <f t="shared" si="129"/>
        <v>-1.0135538164637192</v>
      </c>
      <c r="DY51" s="138">
        <f t="shared" si="130"/>
        <v>-0.2421107129105482</v>
      </c>
      <c r="DZ51" s="138">
        <f t="shared" si="131"/>
        <v>-5.0012120599629561E-2</v>
      </c>
      <c r="EA51" s="138">
        <f t="shared" si="132"/>
        <v>1.0505785983980331</v>
      </c>
      <c r="EB51" s="138">
        <f t="shared" si="133"/>
        <v>1.8742359745030468</v>
      </c>
      <c r="EC51" s="138">
        <f t="shared" si="134"/>
        <v>2.0062506549498149</v>
      </c>
      <c r="ED51" s="138">
        <f t="shared" si="135"/>
        <v>1.9413748366105876</v>
      </c>
      <c r="EE51" s="138">
        <f t="shared" si="136"/>
        <v>1.901704479252575</v>
      </c>
      <c r="EF51" s="138">
        <f t="shared" si="137"/>
        <v>1.6902818927579499</v>
      </c>
      <c r="EG51" s="138">
        <f t="shared" si="138"/>
        <v>1.2419166009548288</v>
      </c>
      <c r="EH51" s="138">
        <f t="shared" si="139"/>
        <v>0.97688586214548234</v>
      </c>
      <c r="EI51" s="138">
        <f t="shared" si="140"/>
        <v>0.53095308375854522</v>
      </c>
      <c r="EJ51" s="138">
        <f t="shared" si="141"/>
        <v>0.66306890286373932</v>
      </c>
      <c r="EK51" s="138">
        <f t="shared" si="142"/>
        <v>0.44518397020283373</v>
      </c>
      <c r="EL51" s="138">
        <f t="shared" si="143"/>
        <v>9.6995080611539386E-2</v>
      </c>
      <c r="EM51" s="138">
        <f t="shared" si="144"/>
        <v>-0.74765127183676894</v>
      </c>
      <c r="EN51" s="138">
        <f t="shared" si="145"/>
        <v>-1.6204316494371707</v>
      </c>
      <c r="EO51" s="138">
        <f t="shared" si="146"/>
        <v>-1.5336521608887765</v>
      </c>
      <c r="EP51" s="138">
        <f t="shared" si="147"/>
        <v>-1.4729892434375613</v>
      </c>
      <c r="EQ51" s="138">
        <f t="shared" si="148"/>
        <v>-1.0993410544438253</v>
      </c>
      <c r="ER51" s="138">
        <f t="shared" si="149"/>
        <v>-1.2245376094713989</v>
      </c>
      <c r="ES51" s="138">
        <f t="shared" si="150"/>
        <v>-1.5026381710162351</v>
      </c>
      <c r="ET51" s="138">
        <f t="shared" si="151"/>
        <v>-1.5944341393628991</v>
      </c>
      <c r="EU51" s="138">
        <f t="shared" si="152"/>
        <v>-2.0276765757439974</v>
      </c>
      <c r="EV51" s="138">
        <f t="shared" si="153"/>
        <v>-2.3695342428668442</v>
      </c>
      <c r="EW51" s="138">
        <f t="shared" si="154"/>
        <v>-2.6312483044485191</v>
      </c>
      <c r="EX51" s="138">
        <f t="shared" si="155"/>
        <v>-3.1040343012310512</v>
      </c>
      <c r="EY51" s="138">
        <f t="shared" si="156"/>
        <v>-3.0370436248502886</v>
      </c>
      <c r="EZ51" s="138">
        <f t="shared" si="157"/>
        <v>-2.8133826688100494</v>
      </c>
      <c r="FA51" s="138">
        <f t="shared" si="158"/>
        <v>-5.3731788987173008</v>
      </c>
      <c r="FB51" s="138">
        <f t="shared" si="159"/>
        <v>-5.3728135896415674</v>
      </c>
      <c r="FC51" s="138">
        <f t="shared" si="160"/>
        <v>-5.1271468228954458</v>
      </c>
      <c r="FD51" s="138">
        <f t="shared" si="161"/>
        <v>-5.155543138824159</v>
      </c>
      <c r="FE51" s="138">
        <f t="shared" si="162"/>
        <v>-4.712957117715499</v>
      </c>
      <c r="FF51" s="138">
        <f t="shared" si="163"/>
        <v>-4.2369336117929368</v>
      </c>
      <c r="FG51" s="138">
        <f t="shared" si="164"/>
        <v>-3.4851426865462276</v>
      </c>
      <c r="FH51" s="138">
        <f t="shared" si="165"/>
        <v>-2.5312465715173427</v>
      </c>
      <c r="FI51" s="138">
        <f t="shared" si="166"/>
        <v>-2.0498494918010035</v>
      </c>
      <c r="FJ51" s="138">
        <f t="shared" si="167"/>
        <v>-1.2366221833216451</v>
      </c>
      <c r="FK51" s="138">
        <f t="shared" si="168"/>
        <v>-0.69382038896605991</v>
      </c>
      <c r="FL51" s="138">
        <f t="shared" si="169"/>
        <v>-0.2470503680296332</v>
      </c>
      <c r="FM51" s="138">
        <f t="shared" si="170"/>
        <v>2.3298499554333274</v>
      </c>
      <c r="FN51" s="138">
        <f t="shared" si="171"/>
        <v>2.4228943851960505</v>
      </c>
      <c r="FO51" s="138">
        <f t="shared" si="172"/>
        <v>2.6813830036920949</v>
      </c>
      <c r="FP51" s="138">
        <f t="shared" si="173"/>
        <v>3.1164011395785396</v>
      </c>
      <c r="FQ51" s="138">
        <f t="shared" si="174"/>
        <v>3.4819590166807801</v>
      </c>
      <c r="FR51" s="138">
        <f t="shared" si="175"/>
        <v>3.2567511906973712</v>
      </c>
      <c r="FS51" s="138">
        <f t="shared" si="176"/>
        <v>3.6007192852149039</v>
      </c>
      <c r="FT51" s="138">
        <f t="shared" si="177"/>
        <v>3.2189675836562071</v>
      </c>
      <c r="FU51" s="138">
        <f t="shared" si="178"/>
        <v>3.4774306928686993</v>
      </c>
      <c r="FV51" s="138">
        <f t="shared" si="179"/>
        <v>3.6551139139610278</v>
      </c>
      <c r="FW51" s="138">
        <f t="shared" si="180"/>
        <v>3.7471859526975182</v>
      </c>
      <c r="FX51" s="138">
        <f t="shared" si="181"/>
        <v>4.1136892194624686</v>
      </c>
      <c r="FY51" s="138">
        <f t="shared" si="182"/>
        <v>4.2935640507882233</v>
      </c>
      <c r="FZ51" s="138">
        <f t="shared" si="183"/>
        <v>4.5974351406812275</v>
      </c>
      <c r="GA51" s="138">
        <f t="shared" si="184"/>
        <v>4.1363869794483366</v>
      </c>
      <c r="GB51" s="138">
        <f t="shared" si="185"/>
        <v>4.0307488162323324</v>
      </c>
    </row>
    <row r="52" spans="1:184" x14ac:dyDescent="0.2">
      <c r="A52" s="16" t="s">
        <v>128</v>
      </c>
      <c r="B52" s="9" t="s">
        <v>322</v>
      </c>
      <c r="N52" s="138">
        <f t="shared" si="15"/>
        <v>3.0470864501883188</v>
      </c>
      <c r="O52" s="138">
        <f t="shared" si="16"/>
        <v>3.3191477234011613</v>
      </c>
      <c r="P52" s="138">
        <f t="shared" si="17"/>
        <v>3.5784913179291111</v>
      </c>
      <c r="Q52" s="138">
        <f t="shared" si="18"/>
        <v>3.7403632744783977</v>
      </c>
      <c r="R52" s="138">
        <f t="shared" si="19"/>
        <v>3.6972500605619185</v>
      </c>
      <c r="S52" s="138">
        <f t="shared" si="20"/>
        <v>3.414917312835497</v>
      </c>
      <c r="T52" s="138">
        <f t="shared" si="21"/>
        <v>3.1837349942878346</v>
      </c>
      <c r="U52" s="138">
        <f t="shared" si="22"/>
        <v>3.4621069188968345</v>
      </c>
      <c r="V52" s="138">
        <f t="shared" si="23"/>
        <v>3.7719032879949044</v>
      </c>
      <c r="W52" s="138">
        <f t="shared" si="24"/>
        <v>3.1111280290860854</v>
      </c>
      <c r="X52" s="138">
        <f t="shared" si="25"/>
        <v>3.5456961374352947</v>
      </c>
      <c r="Y52" s="138">
        <f t="shared" si="26"/>
        <v>4.0192266682748556</v>
      </c>
      <c r="Z52" s="138">
        <f t="shared" si="27"/>
        <v>4.8116074431934219</v>
      </c>
      <c r="AA52" s="138">
        <f t="shared" si="28"/>
        <v>5.1224646597109347</v>
      </c>
      <c r="AB52" s="138">
        <f t="shared" si="29"/>
        <v>5.3388168868506947</v>
      </c>
      <c r="AC52" s="138">
        <f t="shared" si="30"/>
        <v>5.6650375136535036</v>
      </c>
      <c r="AD52" s="138">
        <f t="shared" si="31"/>
        <v>5.8496032074996762</v>
      </c>
      <c r="AE52" s="138">
        <f t="shared" si="32"/>
        <v>6.0073568796324972</v>
      </c>
      <c r="AF52" s="138">
        <f t="shared" si="33"/>
        <v>5.9247768321379013</v>
      </c>
      <c r="AG52" s="138">
        <f t="shared" si="34"/>
        <v>6.4342209321378352</v>
      </c>
      <c r="AH52" s="138">
        <f t="shared" si="35"/>
        <v>6.5913845258296799</v>
      </c>
      <c r="AI52" s="138">
        <f t="shared" si="36"/>
        <v>6.4405532177732594</v>
      </c>
      <c r="AJ52" s="138">
        <f t="shared" si="37"/>
        <v>6.4439634105613708</v>
      </c>
      <c r="AK52" s="138">
        <f t="shared" si="38"/>
        <v>6.0965088784184163</v>
      </c>
      <c r="AL52" s="138">
        <f t="shared" si="39"/>
        <v>5.8854510000551752</v>
      </c>
      <c r="AM52" s="138">
        <f t="shared" si="40"/>
        <v>5.8059999543247587</v>
      </c>
      <c r="AN52" s="138">
        <f t="shared" si="41"/>
        <v>5.8860533709743645</v>
      </c>
      <c r="AO52" s="138">
        <f t="shared" si="42"/>
        <v>5.993038288790653</v>
      </c>
      <c r="AP52" s="138">
        <f t="shared" si="43"/>
        <v>6.8295617250380136</v>
      </c>
      <c r="AQ52" s="138">
        <f t="shared" si="44"/>
        <v>7.628998383335106</v>
      </c>
      <c r="AR52" s="138">
        <f t="shared" si="45"/>
        <v>8.3245530166701229</v>
      </c>
      <c r="AS52" s="138">
        <f t="shared" si="46"/>
        <v>8.5087330217033177</v>
      </c>
      <c r="AT52" s="138">
        <f t="shared" si="47"/>
        <v>9.0143095085365221</v>
      </c>
      <c r="AU52" s="138">
        <f t="shared" si="48"/>
        <v>9.0841661774791582</v>
      </c>
      <c r="AV52" s="138">
        <f t="shared" si="49"/>
        <v>9.1758400337236914</v>
      </c>
      <c r="AW52" s="138">
        <f t="shared" si="50"/>
        <v>9.6328201128761393</v>
      </c>
      <c r="AX52" s="138">
        <f t="shared" si="51"/>
        <v>9.5431891220670639</v>
      </c>
      <c r="AY52" s="138">
        <f t="shared" si="52"/>
        <v>9.5920280627903143</v>
      </c>
      <c r="AZ52" s="138">
        <f t="shared" si="53"/>
        <v>9.4509863438097863</v>
      </c>
      <c r="BA52" s="138">
        <f t="shared" si="54"/>
        <v>9.2523784424782143</v>
      </c>
      <c r="BB52" s="138">
        <f t="shared" si="55"/>
        <v>8.4838345066148957</v>
      </c>
      <c r="BC52" s="138">
        <f t="shared" si="56"/>
        <v>7.895181076065616</v>
      </c>
      <c r="BD52" s="138">
        <f t="shared" si="57"/>
        <v>7.5137568214999728</v>
      </c>
      <c r="BE52" s="138">
        <f t="shared" si="58"/>
        <v>7.7566514565976519</v>
      </c>
      <c r="BF52" s="138">
        <f t="shared" si="59"/>
        <v>7.5610386943804064</v>
      </c>
      <c r="BG52" s="138">
        <f t="shared" si="60"/>
        <v>7.3588289518641492</v>
      </c>
      <c r="BH52" s="138">
        <f t="shared" si="61"/>
        <v>7.0898933223981109</v>
      </c>
      <c r="BI52" s="138">
        <f t="shared" si="62"/>
        <v>6.768134838233042</v>
      </c>
      <c r="BJ52" s="138">
        <f t="shared" si="63"/>
        <v>6.6867684153860907</v>
      </c>
      <c r="BK52" s="138">
        <f t="shared" si="64"/>
        <v>6.7885103834742111</v>
      </c>
      <c r="BL52" s="138">
        <f t="shared" si="65"/>
        <v>6.7076042889669507</v>
      </c>
      <c r="BM52" s="138">
        <f t="shared" si="66"/>
        <v>6.8768194064815047</v>
      </c>
      <c r="BN52" s="138">
        <f t="shared" si="67"/>
        <v>6.9359556671198419</v>
      </c>
      <c r="BO52" s="138">
        <f t="shared" si="68"/>
        <v>7.0573707824386434</v>
      </c>
      <c r="BP52" s="138">
        <f t="shared" si="69"/>
        <v>6.935985773970188</v>
      </c>
      <c r="BQ52" s="138">
        <f t="shared" si="70"/>
        <v>6.9881720648179435</v>
      </c>
      <c r="BR52" s="138">
        <f t="shared" si="71"/>
        <v>6.8394361915461444</v>
      </c>
      <c r="BS52" s="138">
        <f t="shared" si="72"/>
        <v>6.9597264767173428</v>
      </c>
      <c r="BT52" s="138">
        <f t="shared" si="73"/>
        <v>7.0041658149827546</v>
      </c>
      <c r="BU52" s="138">
        <f t="shared" si="74"/>
        <v>7.182105535104677</v>
      </c>
      <c r="BV52" s="138">
        <f t="shared" si="75"/>
        <v>7.2761563730135093</v>
      </c>
      <c r="BW52" s="138">
        <f t="shared" si="76"/>
        <v>7.0496939740188447</v>
      </c>
      <c r="BX52" s="138">
        <f t="shared" si="77"/>
        <v>7.3350378145072392</v>
      </c>
      <c r="BY52" s="138">
        <f t="shared" si="78"/>
        <v>7.4814124644919655</v>
      </c>
      <c r="BZ52" s="138">
        <f t="shared" si="79"/>
        <v>7.6641747668344085</v>
      </c>
      <c r="CA52" s="138">
        <f t="shared" si="80"/>
        <v>7.2440446012699056</v>
      </c>
      <c r="CB52" s="138">
        <f t="shared" si="81"/>
        <v>7.4890296859364103</v>
      </c>
      <c r="CC52" s="138">
        <f t="shared" si="82"/>
        <v>7.0638113355976806</v>
      </c>
      <c r="CD52" s="138">
        <f t="shared" si="83"/>
        <v>6.8587730148698345</v>
      </c>
      <c r="CE52" s="138">
        <f t="shared" si="84"/>
        <v>6.7637794880978541</v>
      </c>
      <c r="CF52" s="138">
        <f t="shared" si="85"/>
        <v>6.7677982453412167</v>
      </c>
      <c r="CG52" s="138">
        <f t="shared" si="86"/>
        <v>6.3887403586552427</v>
      </c>
      <c r="CH52" s="138">
        <f t="shared" si="87"/>
        <v>6.0766518432787242</v>
      </c>
      <c r="CI52" s="138">
        <f t="shared" si="88"/>
        <v>5.9147070184164985</v>
      </c>
      <c r="CJ52" s="138">
        <f t="shared" si="89"/>
        <v>5.6858062301255563</v>
      </c>
      <c r="CK52" s="138">
        <f t="shared" si="90"/>
        <v>5.4541260790962998</v>
      </c>
      <c r="CL52" s="138">
        <f t="shared" si="91"/>
        <v>5.0456526477060448</v>
      </c>
      <c r="CM52" s="138">
        <f t="shared" si="92"/>
        <v>5.1051977397119419</v>
      </c>
      <c r="CN52" s="138">
        <f t="shared" si="93"/>
        <v>4.8752737586434725</v>
      </c>
      <c r="CO52" s="138">
        <f t="shared" si="94"/>
        <v>4.8120232864789614</v>
      </c>
      <c r="CP52" s="138">
        <f t="shared" si="95"/>
        <v>4.9057040455620982</v>
      </c>
      <c r="CQ52" s="138">
        <f t="shared" si="96"/>
        <v>4.8816068165325577</v>
      </c>
      <c r="CR52" s="138">
        <f t="shared" si="97"/>
        <v>4.8850596769912435</v>
      </c>
      <c r="CS52" s="138">
        <f t="shared" si="98"/>
        <v>5.0699383755256733</v>
      </c>
      <c r="CT52" s="138">
        <f t="shared" si="99"/>
        <v>4.9693339430471495</v>
      </c>
      <c r="CU52" s="138">
        <f t="shared" si="100"/>
        <v>5.1738574133650683</v>
      </c>
      <c r="CV52" s="138">
        <f t="shared" si="101"/>
        <v>5.1417622319022138</v>
      </c>
      <c r="CW52" s="138">
        <f t="shared" si="102"/>
        <v>5.0585774866913846</v>
      </c>
      <c r="CX52" s="138">
        <f t="shared" si="103"/>
        <v>5.2976048886187233</v>
      </c>
      <c r="CY52" s="138">
        <f t="shared" si="104"/>
        <v>5.6052599843300133</v>
      </c>
      <c r="CZ52" s="138">
        <f t="shared" si="105"/>
        <v>5.6244288520756136</v>
      </c>
      <c r="DA52" s="138">
        <f t="shared" si="106"/>
        <v>5.691791705618221</v>
      </c>
      <c r="DB52" s="138">
        <f t="shared" si="107"/>
        <v>5.7339417447916929</v>
      </c>
      <c r="DC52" s="138">
        <f t="shared" si="108"/>
        <v>5.8961066880016677</v>
      </c>
      <c r="DD52" s="138">
        <f t="shared" si="109"/>
        <v>6.2904842796825067</v>
      </c>
      <c r="DE52" s="138">
        <f t="shared" si="110"/>
        <v>6.6283158282983923</v>
      </c>
      <c r="DF52" s="138">
        <f t="shared" si="111"/>
        <v>7.0115889319367186</v>
      </c>
      <c r="DG52" s="138">
        <f t="shared" si="112"/>
        <v>6.9348916453157994</v>
      </c>
      <c r="DH52" s="138">
        <f t="shared" si="113"/>
        <v>7.2703119943709815</v>
      </c>
      <c r="DI52" s="138">
        <f t="shared" si="114"/>
        <v>7.3879895683410357</v>
      </c>
      <c r="DJ52" s="138">
        <f t="shared" si="115"/>
        <v>7.3620415126897543</v>
      </c>
      <c r="DK52" s="138">
        <f t="shared" si="116"/>
        <v>7.2693975643868924</v>
      </c>
      <c r="DL52" s="138">
        <f t="shared" si="117"/>
        <v>7.4050600924508103</v>
      </c>
      <c r="DM52" s="138">
        <f t="shared" si="118"/>
        <v>7.8214201113248949</v>
      </c>
      <c r="DN52" s="138">
        <f t="shared" si="119"/>
        <v>7.5904014454986735</v>
      </c>
      <c r="DO52" s="138">
        <f t="shared" si="120"/>
        <v>7.7101051599256065</v>
      </c>
      <c r="DP52" s="138">
        <f t="shared" si="121"/>
        <v>7.4855867364925111</v>
      </c>
      <c r="DQ52" s="138">
        <f t="shared" si="122"/>
        <v>7.2289554968279601</v>
      </c>
      <c r="DR52" s="138">
        <f t="shared" si="123"/>
        <v>6.9066500181483192</v>
      </c>
      <c r="DS52" s="138">
        <f t="shared" si="124"/>
        <v>6.8456901098814749</v>
      </c>
      <c r="DT52" s="138">
        <f t="shared" si="125"/>
        <v>6.6294447890095531</v>
      </c>
      <c r="DU52" s="138">
        <f t="shared" si="126"/>
        <v>6.2983805016529448</v>
      </c>
      <c r="DV52" s="138">
        <f t="shared" si="127"/>
        <v>6.4139163161003765</v>
      </c>
      <c r="DW52" s="138">
        <f t="shared" si="128"/>
        <v>6.7610900784571548</v>
      </c>
      <c r="DX52" s="138">
        <f t="shared" si="129"/>
        <v>6.6970086813683327</v>
      </c>
      <c r="DY52" s="138">
        <f t="shared" si="130"/>
        <v>6.4195510410975265</v>
      </c>
      <c r="DZ52" s="138">
        <f t="shared" si="131"/>
        <v>6.8617080292487476</v>
      </c>
      <c r="EA52" s="138">
        <f t="shared" si="132"/>
        <v>6.736575263363398</v>
      </c>
      <c r="EB52" s="138">
        <f t="shared" si="133"/>
        <v>6.8940086830241443</v>
      </c>
      <c r="EC52" s="138">
        <f t="shared" si="134"/>
        <v>7.0492398903197362</v>
      </c>
      <c r="ED52" s="138">
        <f t="shared" si="135"/>
        <v>7.1867371588023365</v>
      </c>
      <c r="EE52" s="138">
        <f t="shared" si="136"/>
        <v>7.0611091911409352</v>
      </c>
      <c r="EF52" s="138">
        <f t="shared" si="137"/>
        <v>7.1678492491976886</v>
      </c>
      <c r="EG52" s="138">
        <f t="shared" si="138"/>
        <v>7.6520520557136207</v>
      </c>
      <c r="EH52" s="138">
        <f t="shared" si="139"/>
        <v>7.7328933535881772</v>
      </c>
      <c r="EI52" s="138">
        <f t="shared" si="140"/>
        <v>7.8468939073542909</v>
      </c>
      <c r="EJ52" s="138">
        <f t="shared" si="141"/>
        <v>8.1857616146491008</v>
      </c>
      <c r="EK52" s="138">
        <f t="shared" si="142"/>
        <v>8.6549263827216052</v>
      </c>
      <c r="EL52" s="138">
        <f t="shared" si="143"/>
        <v>9.2307400131621975</v>
      </c>
      <c r="EM52" s="138">
        <f t="shared" si="144"/>
        <v>9.2311649783069818</v>
      </c>
      <c r="EN52" s="138">
        <f t="shared" si="145"/>
        <v>9.1044084767589073</v>
      </c>
      <c r="EO52" s="138">
        <f t="shared" si="146"/>
        <v>9.2038207293235974</v>
      </c>
      <c r="EP52" s="138">
        <f t="shared" si="147"/>
        <v>9.3532474542377351</v>
      </c>
      <c r="EQ52" s="138">
        <f t="shared" si="148"/>
        <v>9.5349983208153013</v>
      </c>
      <c r="ER52" s="138">
        <f t="shared" si="149"/>
        <v>9.8325545129177137</v>
      </c>
      <c r="ES52" s="138">
        <f t="shared" si="150"/>
        <v>9.9226888921392309</v>
      </c>
      <c r="ET52" s="138">
        <f t="shared" si="151"/>
        <v>10.032073839660228</v>
      </c>
      <c r="EU52" s="138">
        <f t="shared" si="152"/>
        <v>9.7228671730329452</v>
      </c>
      <c r="EV52" s="138">
        <f t="shared" si="153"/>
        <v>9.858489208440723</v>
      </c>
      <c r="EW52" s="138">
        <f t="shared" si="154"/>
        <v>9.2814846203350676</v>
      </c>
      <c r="EX52" s="138">
        <f t="shared" si="155"/>
        <v>8.6204698802471391</v>
      </c>
      <c r="EY52" s="138">
        <f t="shared" si="156"/>
        <v>8.9639358852239059</v>
      </c>
      <c r="EZ52" s="138">
        <f t="shared" si="157"/>
        <v>8.6142460808997789</v>
      </c>
      <c r="FA52" s="138">
        <f t="shared" si="158"/>
        <v>8.4752851766283666</v>
      </c>
      <c r="FB52" s="138">
        <f t="shared" si="159"/>
        <v>8.7566826634058348</v>
      </c>
      <c r="FC52" s="138">
        <f t="shared" si="160"/>
        <v>8.7885794094957337</v>
      </c>
      <c r="FD52" s="138">
        <f t="shared" si="161"/>
        <v>8.523936720357872</v>
      </c>
      <c r="FE52" s="138">
        <f t="shared" si="162"/>
        <v>8.2977567674587647</v>
      </c>
      <c r="FF52" s="138">
        <f t="shared" si="163"/>
        <v>8.4031236717247548</v>
      </c>
      <c r="FG52" s="138">
        <f t="shared" si="164"/>
        <v>8.7451340979168393</v>
      </c>
      <c r="FH52" s="138">
        <f t="shared" si="165"/>
        <v>8.6075324720552349</v>
      </c>
      <c r="FI52" s="138">
        <f t="shared" si="166"/>
        <v>8.6576899247574612</v>
      </c>
      <c r="FJ52" s="138">
        <f t="shared" si="167"/>
        <v>8.3689856759298298</v>
      </c>
      <c r="FK52" s="138">
        <f t="shared" si="168"/>
        <v>8.1282801744686282</v>
      </c>
      <c r="FL52" s="138">
        <f t="shared" si="169"/>
        <v>8.4998328088502717</v>
      </c>
      <c r="FM52" s="138">
        <f t="shared" si="170"/>
        <v>8.6261895898846586</v>
      </c>
      <c r="FN52" s="138">
        <f t="shared" si="171"/>
        <v>8.4610764562768956</v>
      </c>
      <c r="FO52" s="138">
        <f t="shared" si="172"/>
        <v>8.5826948917106414</v>
      </c>
      <c r="FP52" s="138">
        <f t="shared" si="173"/>
        <v>8.7123864724248037</v>
      </c>
      <c r="FQ52" s="138">
        <f t="shared" si="174"/>
        <v>8.7226797957966173</v>
      </c>
      <c r="FR52" s="138">
        <f t="shared" si="175"/>
        <v>8.5314131867231691</v>
      </c>
      <c r="FS52" s="138">
        <f t="shared" si="176"/>
        <v>8.7271345642093259</v>
      </c>
      <c r="FT52" s="138">
        <f t="shared" si="177"/>
        <v>8.2404694547032022</v>
      </c>
      <c r="FU52" s="138">
        <f t="shared" si="178"/>
        <v>8.1798639967520792</v>
      </c>
      <c r="FV52" s="138">
        <f t="shared" si="179"/>
        <v>9.0769497468426774</v>
      </c>
      <c r="FW52" s="138">
        <f t="shared" si="180"/>
        <v>8.9707195375811501</v>
      </c>
      <c r="FX52" s="138">
        <f t="shared" si="181"/>
        <v>8.6868999380439469</v>
      </c>
      <c r="FY52" s="138">
        <f t="shared" si="182"/>
        <v>9.1806220084287062</v>
      </c>
      <c r="FZ52" s="138">
        <f t="shared" si="183"/>
        <v>8.4335799718433524</v>
      </c>
      <c r="GA52" s="138">
        <f t="shared" si="184"/>
        <v>8.4189043367855163</v>
      </c>
      <c r="GB52" s="138">
        <f t="shared" si="185"/>
        <v>8.5744147563112882</v>
      </c>
    </row>
    <row r="53" spans="1:184" x14ac:dyDescent="0.2">
      <c r="B53" s="9"/>
    </row>
    <row r="54" spans="1:184" x14ac:dyDescent="0.2">
      <c r="B54" s="16" t="s">
        <v>459</v>
      </c>
      <c r="C54" s="2">
        <v>36373</v>
      </c>
      <c r="D54" s="2">
        <v>36404</v>
      </c>
      <c r="E54" s="2">
        <v>36434</v>
      </c>
      <c r="F54" s="2">
        <v>36465</v>
      </c>
      <c r="G54" s="2">
        <v>36495</v>
      </c>
      <c r="H54" s="2">
        <v>36526</v>
      </c>
      <c r="I54" s="2">
        <v>36557</v>
      </c>
      <c r="J54" s="2">
        <v>36586</v>
      </c>
      <c r="K54" s="2">
        <v>36617</v>
      </c>
      <c r="L54" s="2">
        <v>36647</v>
      </c>
      <c r="M54" s="2">
        <v>36678</v>
      </c>
      <c r="N54" s="2">
        <v>36708</v>
      </c>
      <c r="O54" s="2">
        <v>36739</v>
      </c>
      <c r="P54" s="2">
        <v>36770</v>
      </c>
      <c r="Q54" s="2">
        <v>36800</v>
      </c>
      <c r="R54" s="2">
        <v>36831</v>
      </c>
      <c r="S54" s="2">
        <v>36861</v>
      </c>
      <c r="T54" s="2">
        <v>36892</v>
      </c>
      <c r="U54" s="2">
        <v>36923</v>
      </c>
      <c r="V54" s="2">
        <v>36951</v>
      </c>
      <c r="W54" s="2">
        <v>36982</v>
      </c>
      <c r="X54" s="2">
        <v>37012</v>
      </c>
      <c r="Y54" s="2">
        <v>37043</v>
      </c>
      <c r="Z54" s="2">
        <v>37073</v>
      </c>
      <c r="AA54" s="2">
        <v>37104</v>
      </c>
      <c r="AB54" s="2">
        <v>37135</v>
      </c>
      <c r="AC54" s="2">
        <v>37165</v>
      </c>
      <c r="AD54" s="2">
        <v>37196</v>
      </c>
      <c r="AE54" s="2">
        <v>37226</v>
      </c>
      <c r="AF54" s="2">
        <v>37257</v>
      </c>
      <c r="AG54" s="2">
        <v>37288</v>
      </c>
      <c r="AH54" s="2">
        <v>37316</v>
      </c>
      <c r="AI54" s="2">
        <v>37347</v>
      </c>
      <c r="AJ54" s="2">
        <v>37377</v>
      </c>
      <c r="AK54" s="2">
        <v>37408</v>
      </c>
      <c r="AL54" s="2">
        <v>37438</v>
      </c>
      <c r="AM54" s="2">
        <v>37469</v>
      </c>
      <c r="AN54" s="2">
        <v>37500</v>
      </c>
      <c r="AO54" s="2">
        <v>37530</v>
      </c>
      <c r="AP54" s="2">
        <v>37561</v>
      </c>
      <c r="AQ54" s="2">
        <v>37591</v>
      </c>
      <c r="AR54" s="2">
        <v>37622</v>
      </c>
      <c r="AS54" s="2">
        <v>37653</v>
      </c>
      <c r="AT54" s="2">
        <v>37681</v>
      </c>
      <c r="AU54" s="2">
        <v>37712</v>
      </c>
      <c r="AV54" s="2">
        <v>37742</v>
      </c>
      <c r="AW54" s="2">
        <v>37773</v>
      </c>
      <c r="AX54" s="2">
        <v>37803</v>
      </c>
      <c r="AY54" s="2">
        <v>37834</v>
      </c>
      <c r="AZ54" s="2">
        <v>37865</v>
      </c>
      <c r="BA54" s="2">
        <v>37895</v>
      </c>
      <c r="BB54" s="2">
        <v>37926</v>
      </c>
      <c r="BC54" s="2">
        <v>37956</v>
      </c>
      <c r="BD54" s="2">
        <v>37987</v>
      </c>
      <c r="BE54" s="2">
        <v>38018</v>
      </c>
      <c r="BF54" s="2">
        <v>38047</v>
      </c>
      <c r="BG54" s="2">
        <v>38078</v>
      </c>
      <c r="BH54" s="2">
        <v>38108</v>
      </c>
      <c r="BI54" s="2">
        <v>38139</v>
      </c>
      <c r="BJ54" s="2">
        <v>38169</v>
      </c>
      <c r="BK54" s="2">
        <v>38200</v>
      </c>
      <c r="BL54" s="2">
        <v>38231</v>
      </c>
      <c r="BM54" s="2">
        <v>38261</v>
      </c>
      <c r="BN54" s="2">
        <v>38292</v>
      </c>
      <c r="BO54" s="2">
        <v>38322</v>
      </c>
      <c r="BP54" s="2">
        <v>38353</v>
      </c>
      <c r="BQ54" s="2">
        <v>38384</v>
      </c>
      <c r="BR54" s="2">
        <v>38412</v>
      </c>
      <c r="BS54" s="2">
        <v>38443</v>
      </c>
      <c r="BT54" s="2">
        <v>38473</v>
      </c>
      <c r="BU54" s="2">
        <v>38504</v>
      </c>
      <c r="BV54" s="2">
        <v>38534</v>
      </c>
      <c r="BW54" s="2">
        <v>38565</v>
      </c>
      <c r="BX54" s="2">
        <v>38596</v>
      </c>
      <c r="BY54" s="2">
        <v>38626</v>
      </c>
      <c r="BZ54" s="2">
        <v>38657</v>
      </c>
      <c r="CA54" s="2">
        <v>38687</v>
      </c>
      <c r="CB54" s="2">
        <v>38718</v>
      </c>
      <c r="CC54" s="2">
        <v>38749</v>
      </c>
      <c r="CD54" s="2">
        <v>38777</v>
      </c>
      <c r="CE54" s="2">
        <v>38808</v>
      </c>
      <c r="CF54" s="2">
        <v>38838</v>
      </c>
      <c r="CG54" s="2">
        <v>38869</v>
      </c>
      <c r="CH54" s="5">
        <v>38899</v>
      </c>
      <c r="CI54" s="5">
        <v>38930</v>
      </c>
      <c r="CJ54" s="5">
        <v>38961</v>
      </c>
      <c r="CK54" s="5">
        <v>38991</v>
      </c>
      <c r="CL54" s="5">
        <v>39022</v>
      </c>
      <c r="CM54" s="5">
        <v>39052</v>
      </c>
      <c r="CN54" s="5">
        <v>39083</v>
      </c>
      <c r="CO54" s="5">
        <v>39114</v>
      </c>
      <c r="CP54" s="5">
        <v>39142</v>
      </c>
      <c r="CQ54" s="5">
        <v>39173</v>
      </c>
      <c r="CR54" s="5">
        <v>39203</v>
      </c>
      <c r="CS54" s="5">
        <v>39234</v>
      </c>
      <c r="CT54" s="5">
        <v>39264</v>
      </c>
      <c r="CU54" s="5">
        <v>39295</v>
      </c>
      <c r="CV54" s="5">
        <v>39326</v>
      </c>
      <c r="CW54" s="5">
        <v>39356</v>
      </c>
      <c r="CX54" s="5">
        <v>39387</v>
      </c>
      <c r="CY54" s="5">
        <v>39417</v>
      </c>
      <c r="CZ54" s="5">
        <v>39448</v>
      </c>
      <c r="DA54" s="5">
        <v>39479</v>
      </c>
      <c r="DB54" s="5">
        <v>39508</v>
      </c>
      <c r="DC54" s="5">
        <v>39539</v>
      </c>
      <c r="DD54" s="5">
        <v>39569</v>
      </c>
      <c r="DE54" s="5">
        <v>39600</v>
      </c>
      <c r="DF54" s="5">
        <v>39630</v>
      </c>
      <c r="DG54" s="5">
        <v>39661</v>
      </c>
      <c r="DH54" s="5">
        <v>39692</v>
      </c>
      <c r="DI54" s="5">
        <v>39722</v>
      </c>
      <c r="DJ54" s="5">
        <v>39753</v>
      </c>
      <c r="DK54" s="5">
        <v>39783</v>
      </c>
      <c r="DL54" s="5">
        <v>39814</v>
      </c>
      <c r="DM54" s="5">
        <v>39845</v>
      </c>
      <c r="DN54" s="5">
        <v>39873</v>
      </c>
      <c r="DO54" s="5">
        <v>39904</v>
      </c>
      <c r="DP54" s="5">
        <v>39934</v>
      </c>
      <c r="DQ54" s="5">
        <v>39965</v>
      </c>
      <c r="DR54" s="5">
        <v>39995</v>
      </c>
      <c r="DS54" s="5">
        <v>40026</v>
      </c>
      <c r="DT54" s="5">
        <v>40057</v>
      </c>
      <c r="DU54" s="5">
        <v>40087</v>
      </c>
      <c r="DV54" s="5">
        <v>40118</v>
      </c>
      <c r="DW54" s="5">
        <v>40148</v>
      </c>
      <c r="DX54" s="5">
        <v>40179</v>
      </c>
      <c r="DY54" s="5">
        <v>40210</v>
      </c>
      <c r="DZ54" s="5">
        <v>40238</v>
      </c>
      <c r="EA54" s="5">
        <v>40269</v>
      </c>
      <c r="EB54" s="5">
        <v>40299</v>
      </c>
      <c r="EC54" s="5">
        <v>40330</v>
      </c>
      <c r="ED54" s="5">
        <v>40360</v>
      </c>
      <c r="EE54" s="5">
        <v>40391</v>
      </c>
      <c r="EF54" s="5">
        <v>40422</v>
      </c>
      <c r="EG54" s="5">
        <v>40452</v>
      </c>
      <c r="EH54" s="5">
        <v>40483</v>
      </c>
      <c r="EI54" s="5">
        <v>40513</v>
      </c>
      <c r="EJ54" s="5">
        <v>40544</v>
      </c>
      <c r="EK54" s="5">
        <v>40575</v>
      </c>
      <c r="EL54" s="5">
        <v>40603</v>
      </c>
      <c r="EM54" s="5">
        <v>40634</v>
      </c>
      <c r="EN54" s="5">
        <v>40664</v>
      </c>
      <c r="EO54" s="5">
        <v>40695</v>
      </c>
      <c r="EP54" s="5">
        <v>40725</v>
      </c>
      <c r="EQ54" s="5">
        <v>40756</v>
      </c>
      <c r="ER54" s="5">
        <v>40787</v>
      </c>
      <c r="ES54" s="5">
        <v>40817</v>
      </c>
      <c r="ET54" s="5">
        <v>40848</v>
      </c>
      <c r="EU54" s="5">
        <v>40878</v>
      </c>
      <c r="EV54" s="2">
        <v>40909</v>
      </c>
      <c r="EW54" s="2">
        <v>40940</v>
      </c>
      <c r="EX54" s="2">
        <v>40969</v>
      </c>
      <c r="EY54" s="2">
        <v>41000</v>
      </c>
      <c r="EZ54" s="2">
        <v>41030</v>
      </c>
      <c r="FA54" s="2">
        <v>41061</v>
      </c>
      <c r="FB54" s="2">
        <v>41091</v>
      </c>
      <c r="FC54" s="2">
        <v>41122</v>
      </c>
      <c r="FD54" s="2">
        <v>41153</v>
      </c>
      <c r="FE54" s="2">
        <v>41183</v>
      </c>
      <c r="FF54" s="2">
        <v>41214</v>
      </c>
      <c r="FG54" s="2">
        <v>41244</v>
      </c>
      <c r="FH54" s="2">
        <v>41275</v>
      </c>
      <c r="FI54" s="2">
        <v>41306</v>
      </c>
      <c r="FJ54" s="2">
        <v>41334</v>
      </c>
      <c r="FK54" s="2">
        <v>41365</v>
      </c>
      <c r="FL54" s="2">
        <v>41395</v>
      </c>
      <c r="FM54" s="2">
        <v>41426</v>
      </c>
      <c r="FN54" s="2">
        <v>41456</v>
      </c>
      <c r="FO54" s="2">
        <v>41487</v>
      </c>
      <c r="FP54" s="2">
        <v>41518</v>
      </c>
      <c r="FQ54" s="2">
        <v>41548</v>
      </c>
      <c r="FR54" s="2">
        <v>41579</v>
      </c>
      <c r="FS54" s="2">
        <v>41609</v>
      </c>
      <c r="FT54" s="2">
        <v>41640</v>
      </c>
      <c r="FU54" s="2">
        <v>41671</v>
      </c>
      <c r="FV54" s="2">
        <v>41699</v>
      </c>
      <c r="FW54" s="2">
        <v>41730</v>
      </c>
      <c r="FX54" s="2">
        <v>41760</v>
      </c>
      <c r="FY54" s="2">
        <v>41791</v>
      </c>
      <c r="FZ54" s="2">
        <v>41821</v>
      </c>
      <c r="GA54" s="63">
        <v>41852</v>
      </c>
      <c r="GB54" s="63">
        <v>41883</v>
      </c>
    </row>
    <row r="55" spans="1:184" x14ac:dyDescent="0.2">
      <c r="A55" s="16" t="s">
        <v>2</v>
      </c>
      <c r="B55" s="9" t="s">
        <v>358</v>
      </c>
      <c r="N55" s="138">
        <f t="shared" ref="N55:N58" si="186">(PRODUCT(C69:N69)-1)*100</f>
        <v>5.5758624954215019</v>
      </c>
      <c r="O55" s="138">
        <f t="shared" ref="O55:O58" si="187">(PRODUCT(D69:O69)-1)*100</f>
        <v>6.7862327662791433</v>
      </c>
      <c r="P55" s="138">
        <f t="shared" ref="P55:P58" si="188">(PRODUCT(E69:P69)-1)*100</f>
        <v>6.8181537206732257</v>
      </c>
      <c r="Q55" s="138">
        <f t="shared" ref="Q55:Q58" si="189">(PRODUCT(F69:Q69)-1)*100</f>
        <v>5.5005822567809393</v>
      </c>
      <c r="R55" s="138">
        <f t="shared" ref="R55:R58" si="190">(PRODUCT(G69:R69)-1)*100</f>
        <v>4.3104905907139779</v>
      </c>
      <c r="S55" s="138">
        <f t="shared" ref="S55:S58" si="191">(PRODUCT(H69:S69)-1)*100</f>
        <v>2.8651750045401547</v>
      </c>
      <c r="T55" s="138">
        <f t="shared" ref="T55:T58" si="192">(PRODUCT(I69:T69)-1)*100</f>
        <v>2.6304162205448955</v>
      </c>
      <c r="U55" s="138">
        <f t="shared" ref="U55:U58" si="193">(PRODUCT(J69:U69)-1)*100</f>
        <v>3.0619386433362372</v>
      </c>
      <c r="V55" s="138">
        <f t="shared" ref="V55:V58" si="194">(PRODUCT(K69:V69)-1)*100</f>
        <v>4.394636125793161</v>
      </c>
      <c r="W55" s="138">
        <f t="shared" ref="W55:W58" si="195">(PRODUCT(L69:W69)-1)*100</f>
        <v>6.0370810473033387</v>
      </c>
      <c r="X55" s="138">
        <f t="shared" ref="X55:X58" si="196">(PRODUCT(M69:X69)-1)*100</f>
        <v>6.9209008632228119</v>
      </c>
      <c r="Y55" s="138">
        <f t="shared" ref="Y55:Y58" si="197">(PRODUCT(N69:Y69)-1)*100</f>
        <v>6.515655078981597</v>
      </c>
      <c r="Z55" s="138">
        <f t="shared" ref="Z55:Z58" si="198">(PRODUCT(O69:Z69)-1)*100</f>
        <v>5.726961809071085</v>
      </c>
      <c r="AA55" s="138">
        <f t="shared" ref="AA55:AA58" si="199">(PRODUCT(P69:AA69)-1)*100</f>
        <v>5.0704667771401146</v>
      </c>
      <c r="AB55" s="138">
        <f t="shared" ref="AB55:AB58" si="200">(PRODUCT(Q69:AB69)-1)*100</f>
        <v>5.0913992339141068</v>
      </c>
      <c r="AC55" s="138">
        <f t="shared" ref="AC55:AC58" si="201">(PRODUCT(R69:AC69)-1)*100</f>
        <v>6.1623676345395451</v>
      </c>
      <c r="AD55" s="138">
        <f t="shared" ref="AD55:AD58" si="202">(PRODUCT(S69:AD69)-1)*100</f>
        <v>7.5754575960480963</v>
      </c>
      <c r="AE55" s="138">
        <f t="shared" ref="AE55:AE58" si="203">(PRODUCT(T69:AE69)-1)*100</f>
        <v>8.7522665962457289</v>
      </c>
      <c r="AF55" s="138">
        <f t="shared" ref="AF55:AF58" si="204">(PRODUCT(U69:AF69)-1)*100</f>
        <v>8.979397138117573</v>
      </c>
      <c r="AG55" s="138">
        <f t="shared" ref="AG55:AG58" si="205">(PRODUCT(V69:AG69)-1)*100</f>
        <v>9.1749538272298814</v>
      </c>
      <c r="AH55" s="138">
        <f t="shared" ref="AH55:AH58" si="206">(PRODUCT(W69:AH69)-1)*100</f>
        <v>8.7752038725928738</v>
      </c>
      <c r="AI55" s="138">
        <f t="shared" ref="AI55:AI58" si="207">(PRODUCT(X69:AI69)-1)*100</f>
        <v>7.2727839296012675</v>
      </c>
      <c r="AJ55" s="138">
        <f t="shared" ref="AJ55:AJ58" si="208">(PRODUCT(Y69:AJ69)-1)*100</f>
        <v>6.4608397429017694</v>
      </c>
      <c r="AK55" s="138">
        <f t="shared" ref="AK55:AK58" si="209">(PRODUCT(Z69:AK69)-1)*100</f>
        <v>6.6100639876355061</v>
      </c>
      <c r="AL55" s="138">
        <f t="shared" ref="AL55:AL58" si="210">(PRODUCT(AA69:AL69)-1)*100</f>
        <v>6.9281763727188972</v>
      </c>
      <c r="AM55" s="138">
        <f t="shared" ref="AM55:AM58" si="211">(PRODUCT(AB69:AM69)-1)*100</f>
        <v>7.6068834329047874</v>
      </c>
      <c r="AN55" s="138">
        <f t="shared" ref="AN55:AN58" si="212">(PRODUCT(AC69:AN69)-1)*100</f>
        <v>8.839309644913973</v>
      </c>
      <c r="AO55" s="138">
        <f t="shared" ref="AO55:AO58" si="213">(PRODUCT(AD69:AO69)-1)*100</f>
        <v>10.206394238416472</v>
      </c>
      <c r="AP55" s="138">
        <f t="shared" ref="AP55:AP58" si="214">(PRODUCT(AE69:AP69)-1)*100</f>
        <v>13.656806779016772</v>
      </c>
      <c r="AQ55" s="138">
        <f t="shared" ref="AQ55:AQ58" si="215">(PRODUCT(AF69:AQ69)-1)*100</f>
        <v>17.447999777899838</v>
      </c>
      <c r="AR55" s="138">
        <f t="shared" ref="AR55:AR58" si="216">(PRODUCT(AG69:AR69)-1)*100</f>
        <v>19.196431692021008</v>
      </c>
      <c r="AS55" s="138">
        <f t="shared" ref="AS55:AS58" si="217">(PRODUCT(AH69:AS69)-1)*100</f>
        <v>19.955569081640867</v>
      </c>
      <c r="AT55" s="138">
        <f t="shared" ref="AT55:AT58" si="218">(PRODUCT(AI69:AT69)-1)*100</f>
        <v>21.552117180264219</v>
      </c>
      <c r="AU55" s="138">
        <f t="shared" ref="AU55:AU58" si="219">(PRODUCT(AJ69:AU69)-1)*100</f>
        <v>23.132927027546547</v>
      </c>
      <c r="AV55" s="138">
        <f t="shared" ref="AV55:AV58" si="220">(PRODUCT(AK69:AV69)-1)*100</f>
        <v>24.368581087030215</v>
      </c>
      <c r="AW55" s="138">
        <f t="shared" ref="AW55:AW58" si="221">(PRODUCT(AL69:AW69)-1)*100</f>
        <v>24.03285306369991</v>
      </c>
      <c r="AX55" s="138">
        <f t="shared" ref="AX55:AX58" si="222">(PRODUCT(AM69:AX69)-1)*100</f>
        <v>22.45845746749271</v>
      </c>
      <c r="AY55" s="138">
        <f t="shared" ref="AY55:AY58" si="223">(PRODUCT(AN69:AY69)-1)*100</f>
        <v>20.55164399751499</v>
      </c>
      <c r="AZ55" s="138">
        <f t="shared" ref="AZ55:AZ58" si="224">(PRODUCT(AO69:AZ69)-1)*100</f>
        <v>19.542694633613024</v>
      </c>
      <c r="BA55" s="138">
        <f t="shared" ref="BA55:BA58" si="225">(PRODUCT(AP69:BA69)-1)*100</f>
        <v>17.289154873475532</v>
      </c>
      <c r="BB55" s="138">
        <f t="shared" ref="BB55:BB58" si="226">(PRODUCT(AQ69:BB69)-1)*100</f>
        <v>12.616459180373996</v>
      </c>
      <c r="BC55" s="138">
        <f t="shared" ref="BC55:BC58" si="227">(PRODUCT(AR69:BC69)-1)*100</f>
        <v>8.7973017117725973</v>
      </c>
      <c r="BD55" s="138">
        <f t="shared" ref="BD55:BD58" si="228">(PRODUCT(AS69:BD69)-1)*100</f>
        <v>7.2652450477304509</v>
      </c>
      <c r="BE55" s="138">
        <f t="shared" ref="BE55:BE58" si="229">(PRODUCT(AT69:BE69)-1)*100</f>
        <v>6.2363981408156244</v>
      </c>
      <c r="BF55" s="138">
        <f t="shared" ref="BF55:BF58" si="230">(PRODUCT(AU69:BF69)-1)*100</f>
        <v>4.7785373547232668</v>
      </c>
      <c r="BG55" s="138">
        <f t="shared" ref="BG55:BG58" si="231">(PRODUCT(AV69:BG69)-1)*100</f>
        <v>3.6817049470992291</v>
      </c>
      <c r="BH55" s="138">
        <f t="shared" ref="BH55:BH58" si="232">(PRODUCT(AW69:BH69)-1)*100</f>
        <v>3.5477891831338537</v>
      </c>
      <c r="BI55" s="138">
        <f t="shared" ref="BI55:BI58" si="233">(PRODUCT(AX69:BI69)-1)*100</f>
        <v>4.4197705657286424</v>
      </c>
      <c r="BJ55" s="138">
        <f t="shared" ref="BJ55:BJ58" si="234">(PRODUCT(AY69:BJ69)-1)*100</f>
        <v>5.4266305470775711</v>
      </c>
      <c r="BK55" s="138">
        <f t="shared" ref="BK55:BK58" si="235">(PRODUCT(AZ69:BK69)-1)*100</f>
        <v>6.2393095491924067</v>
      </c>
      <c r="BL55" s="138">
        <f t="shared" ref="BL55:BL58" si="236">(PRODUCT(BA69:BL69)-1)*100</f>
        <v>5.2898965952227872</v>
      </c>
      <c r="BM55" s="138">
        <f t="shared" ref="BM55:BM58" si="237">(PRODUCT(BB69:BM69)-1)*100</f>
        <v>4.7553237006129123</v>
      </c>
      <c r="BN55" s="138">
        <f t="shared" ref="BN55:BN58" si="238">(PRODUCT(BC69:BN69)-1)*100</f>
        <v>4.6299433012106483</v>
      </c>
      <c r="BO55" s="138">
        <f t="shared" ref="BO55:BO58" si="239">(PRODUCT(BD69:BO69)-1)*100</f>
        <v>4.6195385733564853</v>
      </c>
      <c r="BP55" s="138">
        <f t="shared" ref="BP55:BP58" si="240">(PRODUCT(BE69:BP69)-1)*100</f>
        <v>4.4223781654122885</v>
      </c>
      <c r="BQ55" s="138">
        <f t="shared" ref="BQ55:BQ58" si="241">(PRODUCT(BF69:BQ69)-1)*100</f>
        <v>4.6934426454742439</v>
      </c>
      <c r="BR55" s="138">
        <f t="shared" ref="BR55:BR58" si="242">(PRODUCT(BG69:BR69)-1)*100</f>
        <v>4.2564396052128473</v>
      </c>
      <c r="BS55" s="138">
        <f t="shared" ref="BS55:BS58" si="243">(PRODUCT(BH69:BS69)-1)*100</f>
        <v>5.0784215142759104</v>
      </c>
      <c r="BT55" s="138">
        <f t="shared" ref="BT55:BT58" si="244">(PRODUCT(BI69:BT69)-1)*100</f>
        <v>5.3083981630338117</v>
      </c>
      <c r="BU55" s="138">
        <f t="shared" ref="BU55:BU58" si="245">(PRODUCT(BJ69:BU69)-1)*100</f>
        <v>4.1986765003156012</v>
      </c>
      <c r="BV55" s="138">
        <f t="shared" ref="BV55:BV58" si="246">(PRODUCT(BK69:BV69)-1)*100</f>
        <v>3.1309821430203222</v>
      </c>
      <c r="BW55" s="138">
        <f t="shared" ref="BW55:BW58" si="247">(PRODUCT(BL69:BW69)-1)*100</f>
        <v>1.9629976442815389</v>
      </c>
      <c r="BX55" s="138">
        <f t="shared" ref="BX55:BX58" si="248">(PRODUCT(BM69:BX69)-1)*100</f>
        <v>2.0345076115704464</v>
      </c>
      <c r="BY55" s="138">
        <f t="shared" ref="BY55:BY58" si="249">(PRODUCT(BN69:BY69)-1)*100</f>
        <v>2.351004483289354</v>
      </c>
      <c r="BZ55" s="138">
        <f t="shared" ref="BZ55:BZ58" si="250">(PRODUCT(BO69:BZ69)-1)*100</f>
        <v>2.8313816762905564</v>
      </c>
      <c r="CA55" s="138">
        <f t="shared" ref="CA55:CA58" si="251">(PRODUCT(BP69:CA69)-1)*100</f>
        <v>2.5041211876141833</v>
      </c>
      <c r="CB55" s="138">
        <f t="shared" ref="CB55:CB58" si="252">(PRODUCT(BQ69:CB69)-1)*100</f>
        <v>2.4328175159145315</v>
      </c>
      <c r="CC55" s="138">
        <f t="shared" ref="CC55:CC58" si="253">(PRODUCT(BR69:CC69)-1)*100</f>
        <v>1.9431964005228064</v>
      </c>
      <c r="CD55" s="138">
        <f t="shared" ref="CD55:CD58" si="254">(PRODUCT(BS69:CD69)-1)*100</f>
        <v>2.2077196646358876</v>
      </c>
      <c r="CE55" s="138">
        <f t="shared" ref="CE55:CE58" si="255">(PRODUCT(BT69:CE69)-1)*100</f>
        <v>1.0134914320954147</v>
      </c>
      <c r="CF55" s="138">
        <f t="shared" ref="CF55:CF58" si="256">(PRODUCT(BU69:CF69)-1)*100</f>
        <v>-0.34017358113997975</v>
      </c>
      <c r="CG55" s="138">
        <f t="shared" ref="CG55:CG58" si="257">(PRODUCT(BV69:CG69)-1)*100</f>
        <v>-0.76072142697461986</v>
      </c>
      <c r="CH55" s="138">
        <f t="shared" ref="CH55:CH58" si="258">(PRODUCT(BW69:CH69)-1)*100</f>
        <v>-0.14228386827245254</v>
      </c>
      <c r="CI55" s="138">
        <f t="shared" ref="CI55:CI58" si="259">(PRODUCT(BX69:CI69)-1)*100</f>
        <v>0.37948072566342805</v>
      </c>
      <c r="CJ55" s="138">
        <f t="shared" ref="CJ55:CJ58" si="260">(PRODUCT(BY69:CJ69)-1)*100</f>
        <v>0.54028085497961342</v>
      </c>
      <c r="CK55" s="138">
        <f t="shared" ref="CK55:CK58" si="261">(PRODUCT(BZ69:CK69)-1)*100</f>
        <v>1.0116417727037197</v>
      </c>
      <c r="CL55" s="138">
        <f t="shared" ref="CL55:CL58" si="262">(PRODUCT(CA69:CL69)-1)*100</f>
        <v>1.3228793132021188</v>
      </c>
      <c r="CM55" s="138">
        <f t="shared" ref="CM55:CM58" si="263">(PRODUCT(CB69:CM69)-1)*100</f>
        <v>1.4542967960986308</v>
      </c>
      <c r="CN55" s="138">
        <f t="shared" ref="CN55:CN58" si="264">(PRODUCT(CC69:CN69)-1)*100</f>
        <v>1.7166090193184269</v>
      </c>
      <c r="CO55" s="138">
        <f t="shared" ref="CO55:CO58" si="265">(PRODUCT(CD69:CO69)-1)*100</f>
        <v>2.4188749811288268</v>
      </c>
      <c r="CP55" s="138">
        <f t="shared" ref="CP55:CP58" si="266">(PRODUCT(CE69:CP69)-1)*100</f>
        <v>2.7043347162942322</v>
      </c>
      <c r="CQ55" s="138">
        <f t="shared" ref="CQ55:CQ58" si="267">(PRODUCT(CF69:CQ69)-1)*100</f>
        <v>3.1056441095349552</v>
      </c>
      <c r="CR55" s="138">
        <f t="shared" ref="CR55:CR58" si="268">(PRODUCT(CG69:CR69)-1)*100</f>
        <v>4.0911593716745909</v>
      </c>
      <c r="CS55" s="138">
        <f t="shared" ref="CS55:CS58" si="269">(PRODUCT(CH69:CS69)-1)*100</f>
        <v>5.8135839642438958</v>
      </c>
      <c r="CT55" s="138">
        <f t="shared" ref="CT55:CT58" si="270">(PRODUCT(CI69:CT69)-1)*100</f>
        <v>6.74372035310149</v>
      </c>
      <c r="CU55" s="138">
        <f t="shared" ref="CU55:CU58" si="271">(PRODUCT(CJ69:CU69)-1)*100</f>
        <v>7.8640812724412923</v>
      </c>
      <c r="CV55" s="138">
        <f t="shared" ref="CV55:CV58" si="272">(PRODUCT(CK69:CV69)-1)*100</f>
        <v>8.1336336546695485</v>
      </c>
      <c r="CW55" s="138">
        <f t="shared" ref="CW55:CW58" si="273">(PRODUCT(CL69:CW69)-1)*100</f>
        <v>7.8652320620000715</v>
      </c>
      <c r="CX55" s="138">
        <f t="shared" ref="CX55:CX58" si="274">(PRODUCT(CM69:CX69)-1)*100</f>
        <v>7.576650882286029</v>
      </c>
      <c r="CY55" s="138">
        <f t="shared" ref="CY55:CY58" si="275">(PRODUCT(CN69:CY69)-1)*100</f>
        <v>9.2381077263229194</v>
      </c>
      <c r="CZ55" s="138">
        <f t="shared" ref="CZ55:CZ58" si="276">(PRODUCT(CO69:CZ69)-1)*100</f>
        <v>9.7690209656196458</v>
      </c>
      <c r="DA55" s="138">
        <f t="shared" ref="DA55:DA58" si="277">(PRODUCT(CP69:DA69)-1)*100</f>
        <v>9.6490309794702291</v>
      </c>
      <c r="DB55" s="138">
        <f t="shared" ref="DB55:DB58" si="278">(PRODUCT(CQ69:DB69)-1)*100</f>
        <v>9.7034527736827858</v>
      </c>
      <c r="DC55" s="138">
        <f t="shared" ref="DC55:DC58" si="279">(PRODUCT(CR69:DC69)-1)*100</f>
        <v>10.732606921459876</v>
      </c>
      <c r="DD55" s="138">
        <f t="shared" ref="DD55:DD58" si="280">(PRODUCT(CS69:DD69)-1)*100</f>
        <v>12.244503188974276</v>
      </c>
      <c r="DE55" s="138">
        <f t="shared" ref="DE55:DE58" si="281">(PRODUCT(CT69:DE69)-1)*100</f>
        <v>13.447719699585647</v>
      </c>
      <c r="DF55" s="138">
        <f t="shared" ref="DF55:DF58" si="282">(PRODUCT(CU69:DF69)-1)*100</f>
        <v>13.414019020399648</v>
      </c>
      <c r="DG55" s="138">
        <f t="shared" ref="DG55:DG58" si="283">(PRODUCT(CV69:DG69)-1)*100</f>
        <v>12.168697414774599</v>
      </c>
      <c r="DH55" s="138">
        <f t="shared" ref="DH55:DH58" si="284">(PRODUCT(CW69:DH69)-1)*100</f>
        <v>11.866717673005777</v>
      </c>
      <c r="DI55" s="138">
        <f t="shared" ref="DI55:DI58" si="285">(PRODUCT(CX69:DI69)-1)*100</f>
        <v>12.056001459254562</v>
      </c>
      <c r="DJ55" s="138">
        <f t="shared" ref="DJ55:DJ58" si="286">(PRODUCT(CY69:DJ69)-1)*100</f>
        <v>11.889002947392747</v>
      </c>
      <c r="DK55" s="138">
        <f t="shared" ref="DK55:DK58" si="287">(PRODUCT(CZ69:DK69)-1)*100</f>
        <v>10.198206513882969</v>
      </c>
      <c r="DL55" s="138">
        <f t="shared" ref="DL55:DL58" si="288">(PRODUCT(DA69:DL69)-1)*100</f>
        <v>9.5238121990215632</v>
      </c>
      <c r="DM55" s="138">
        <f t="shared" ref="DM55:DM58" si="289">(PRODUCT(DB69:DM69)-1)*100</f>
        <v>9.2296276656577128</v>
      </c>
      <c r="DN55" s="138">
        <f t="shared" ref="DN55:DN58" si="290">(PRODUCT(DC69:DN69)-1)*100</f>
        <v>8.7419470182765515</v>
      </c>
      <c r="DO55" s="138">
        <f t="shared" ref="DO55:DO58" si="291">(PRODUCT(DD69:DO69)-1)*100</f>
        <v>8.1506075792805888</v>
      </c>
      <c r="DP55" s="138">
        <f t="shared" ref="DP55:DP58" si="292">(PRODUCT(DE69:DP69)-1)*100</f>
        <v>7.0553846335853931</v>
      </c>
      <c r="DQ55" s="138">
        <f t="shared" ref="DQ55:DQ58" si="293">(PRODUCT(DF69:DQ69)-1)*100</f>
        <v>5.7727805949624456</v>
      </c>
      <c r="DR55" s="138">
        <f t="shared" ref="DR55:DR58" si="294">(PRODUCT(DG69:DR69)-1)*100</f>
        <v>4.7774939312816178</v>
      </c>
      <c r="DS55" s="138">
        <f t="shared" ref="DS55:DS58" si="295">(PRODUCT(DH69:DS69)-1)*100</f>
        <v>4.8089334673682371</v>
      </c>
      <c r="DT55" s="138">
        <f t="shared" ref="DT55:DT58" si="296">(PRODUCT(DI69:DT69)-1)*100</f>
        <v>4.7146242890832468</v>
      </c>
      <c r="DU55" s="138">
        <f t="shared" ref="DU55:DU58" si="297">(PRODUCT(DJ69:DU69)-1)*100</f>
        <v>4.1215466276685042</v>
      </c>
      <c r="DV55" s="138">
        <f t="shared" ref="DV55:DV58" si="298">(PRODUCT(DK69:DV69)-1)*100</f>
        <v>4.1526276863634193</v>
      </c>
      <c r="DW55" s="138">
        <f t="shared" ref="DW55:DW58" si="299">(PRODUCT(DL69:DW69)-1)*100</f>
        <v>3.9969746610275525</v>
      </c>
      <c r="DX55" s="138">
        <f t="shared" ref="DX55:DX58" si="300">(PRODUCT(DM69:DX69)-1)*100</f>
        <v>4.389455050055191</v>
      </c>
      <c r="DY55" s="138">
        <f t="shared" ref="DY55:DY58" si="301">(PRODUCT(DN69:DY69)-1)*100</f>
        <v>4.9934040169282934</v>
      </c>
      <c r="DZ55" s="138">
        <f t="shared" ref="DZ55:DZ58" si="302">(PRODUCT(DO69:DZ69)-1)*100</f>
        <v>5.8095775781521697</v>
      </c>
      <c r="EA55" s="138">
        <f t="shared" ref="EA55:EA58" si="303">(PRODUCT(DP69:EA69)-1)*100</f>
        <v>6.2934468065640514</v>
      </c>
      <c r="EB55" s="138">
        <f t="shared" ref="EB55:EB58" si="304">(PRODUCT(DQ69:EB69)-1)*100</f>
        <v>5.8077993539317863</v>
      </c>
      <c r="EC55" s="138">
        <f t="shared" ref="EC55:EC58" si="305">(PRODUCT(DR69:EC69)-1)*100</f>
        <v>4.5563205622492386</v>
      </c>
      <c r="ED55" s="138">
        <f t="shared" ref="ED55:ED58" si="306">(PRODUCT(DS69:ED69)-1)*100</f>
        <v>3.981318299383152</v>
      </c>
      <c r="EE55" s="138">
        <f t="shared" ref="EE55:EE58" si="307">(PRODUCT(DT69:EE69)-1)*100</f>
        <v>3.8149648254515611</v>
      </c>
      <c r="EF55" s="138">
        <f t="shared" ref="EF55:EF58" si="308">(PRODUCT(DU69:EF69)-1)*100</f>
        <v>4.8226753816477563</v>
      </c>
      <c r="EG55" s="138">
        <f t="shared" ref="EG55:EG58" si="309">(PRODUCT(DV69:EG69)-1)*100</f>
        <v>6.4777151248575748</v>
      </c>
      <c r="EH55" s="138">
        <f t="shared" ref="EH55:EH58" si="310">(PRODUCT(DW69:EH69)-1)*100</f>
        <v>7.8864026919127417</v>
      </c>
      <c r="EI55" s="138">
        <f t="shared" ref="EI55:EI58" si="311">(PRODUCT(DX69:EI69)-1)*100</f>
        <v>8.8983086840340953</v>
      </c>
      <c r="EJ55" s="138">
        <f t="shared" ref="EJ55:EJ58" si="312">(PRODUCT(DY69:EJ69)-1)*100</f>
        <v>8.8983086840340277</v>
      </c>
      <c r="EK55" s="138">
        <f t="shared" ref="EK55:EK58" si="313">(PRODUCT(DZ69:EK69)-1)*100</f>
        <v>8.4231003549557038</v>
      </c>
      <c r="EL55" s="138">
        <f t="shared" ref="EL55:EL58" si="314">(PRODUCT(EA69:EL69)-1)*100</f>
        <v>8.1228781625171109</v>
      </c>
      <c r="EM55" s="138">
        <f t="shared" ref="EM55:EM58" si="315">(PRODUCT(EB69:EM69)-1)*100</f>
        <v>7.737680377870837</v>
      </c>
      <c r="EN55" s="138">
        <f t="shared" ref="EN55:EN58" si="316">(PRODUCT(EC69:EN69)-1)*100</f>
        <v>7.9096822623296426</v>
      </c>
      <c r="EO55" s="138">
        <f t="shared" ref="EO55:EO58" si="317">(PRODUCT(ED69:EO69)-1)*100</f>
        <v>8.278715575236383</v>
      </c>
      <c r="EP55" s="138">
        <f t="shared" ref="EP55:EP58" si="318">(PRODUCT(EE69:EP69)-1)*100</f>
        <v>8.7250686155123436</v>
      </c>
      <c r="EQ55" s="138">
        <f t="shared" ref="EQ55:EQ58" si="319">(PRODUCT(EF69:EQ69)-1)*100</f>
        <v>9.5526204647641713</v>
      </c>
      <c r="ER55" s="138">
        <f t="shared" ref="ER55:ER58" si="320">(PRODUCT(EG69:ER69)-1)*100</f>
        <v>9.2486092285883892</v>
      </c>
      <c r="ES55" s="138">
        <f t="shared" ref="ES55:ES58" si="321">(PRODUCT(EH69:ES69)-1)*100</f>
        <v>8.0126436544331483</v>
      </c>
      <c r="ET55" s="138">
        <f t="shared" ref="ET55:ET58" si="322">(PRODUCT(EI69:ET69)-1)*100</f>
        <v>7.0264689185346674</v>
      </c>
      <c r="EU55" s="138">
        <f t="shared" ref="EU55:EU58" si="323">(PRODUCT(EJ69:EU69)-1)*100</f>
        <v>6.899509880671606</v>
      </c>
      <c r="EV55" s="138">
        <f t="shared" ref="EV55:EV58" si="324">(PRODUCT(EK69:EV69)-1)*100</f>
        <v>6.2014424371053867</v>
      </c>
      <c r="EW55" s="138">
        <f t="shared" ref="EW55:EW58" si="325">(PRODUCT(EL69:EW69)-1)*100</f>
        <v>5.7677080870783382</v>
      </c>
      <c r="EX55" s="138">
        <f t="shared" ref="EX55:EX58" si="326">(PRODUCT(EM69:EX69)-1)*100</f>
        <v>5.1908314562979285</v>
      </c>
      <c r="EY55" s="138">
        <f t="shared" ref="EY55:EY58" si="327">(PRODUCT(EN69:EY69)-1)*100</f>
        <v>5.6087114104395708</v>
      </c>
      <c r="EZ55" s="138">
        <f t="shared" ref="EZ55:EZ58" si="328">(PRODUCT(EO69:EZ69)-1)*100</f>
        <v>6.0190261887826058</v>
      </c>
      <c r="FA55" s="138">
        <f t="shared" ref="FA55:FA58" si="329">(PRODUCT(EP69:FA69)-1)*100</f>
        <v>6.7416899599169966</v>
      </c>
      <c r="FB55" s="138">
        <f t="shared" ref="FB55:FB58" si="330">(PRODUCT(EQ69:FB69)-1)*100</f>
        <v>7.4577902129774332</v>
      </c>
      <c r="FC55" s="138">
        <f t="shared" ref="FC55:FC58" si="331">(PRODUCT(ER69:FC69)-1)*100</f>
        <v>7.5432352305406347</v>
      </c>
      <c r="FD55" s="138">
        <f t="shared" ref="FD55:FD58" si="332">(PRODUCT(ES69:FD69)-1)*100</f>
        <v>8.2058947996415998</v>
      </c>
      <c r="FE55" s="138">
        <f t="shared" ref="FE55:FE58" si="333">(PRODUCT(ET69:FE69)-1)*100</f>
        <v>8.9057339202363259</v>
      </c>
      <c r="FF55" s="138">
        <f t="shared" ref="FF55:FF58" si="334">(PRODUCT(EU69:FF69)-1)*100</f>
        <v>8.3770129292433779</v>
      </c>
      <c r="FG55" s="138">
        <f t="shared" ref="FG55:FG58" si="335">(PRODUCT(EV69:FG69)-1)*100</f>
        <v>8.5486313186800231</v>
      </c>
      <c r="FH55" s="138">
        <f t="shared" ref="FH55:FH58" si="336">(PRODUCT(EW69:FH69)-1)*100</f>
        <v>10.635065522893283</v>
      </c>
      <c r="FI55" s="138">
        <f t="shared" ref="FI55:FI58" si="337">(PRODUCT(EX69:FI69)-1)*100</f>
        <v>12.217463439453979</v>
      </c>
      <c r="FJ55" s="138">
        <f t="shared" ref="FJ55:FJ58" si="338">(PRODUCT(EY69:FJ69)-1)*100</f>
        <v>13.224500203792511</v>
      </c>
      <c r="FK55" s="138">
        <f t="shared" ref="FK55:FK58" si="339">(PRODUCT(EZ69:FK69)-1)*100</f>
        <v>12.989292517148886</v>
      </c>
      <c r="FL55" s="138">
        <f t="shared" ref="FL55:FL58" si="340">(PRODUCT(FA69:FL69)-1)*100</f>
        <v>12.24926142593814</v>
      </c>
      <c r="FM55" s="138">
        <f t="shared" ref="FM55:FM58" si="341">(PRODUCT(FB69:FM69)-1)*100</f>
        <v>11.355201199526821</v>
      </c>
      <c r="FN55" s="138">
        <f t="shared" ref="FN55:FN58" si="342">(PRODUCT(FC69:FN69)-1)*100</f>
        <v>10.280857205459327</v>
      </c>
      <c r="FO55" s="138">
        <f t="shared" ref="FO55:FO58" si="343">(PRODUCT(FD69:FO69)-1)*100</f>
        <v>9.3060835147963381</v>
      </c>
      <c r="FP55" s="138">
        <f t="shared" ref="FP55:FP58" si="344">(PRODUCT(FE69:FP69)-1)*100</f>
        <v>8.0536629608930923</v>
      </c>
      <c r="FQ55" s="138">
        <f t="shared" ref="FQ55:FQ58" si="345">(PRODUCT(FF69:FQ69)-1)*100</f>
        <v>7.8079650619212071</v>
      </c>
      <c r="FR55" s="138">
        <f t="shared" ref="FR55:FR58" si="346">(PRODUCT(FG69:FR69)-1)*100</f>
        <v>7.9260343187592897</v>
      </c>
      <c r="FS55" s="138">
        <f t="shared" ref="FS55:FS58" si="347">(PRODUCT(FH69:FS69)-1)*100</f>
        <v>7.5741015981546367</v>
      </c>
      <c r="FT55" s="138">
        <f t="shared" ref="FT55:FT58" si="348">(PRODUCT(FI69:FT69)-1)*100</f>
        <v>6.2601712972195189</v>
      </c>
      <c r="FU55" s="138">
        <f t="shared" ref="FU55:FU58" si="349">(PRODUCT(FJ69:FU69)-1)*100</f>
        <v>5.2961701376352144</v>
      </c>
      <c r="FV55" s="138">
        <f t="shared" ref="FV55:FV58" si="350">(PRODUCT(FK69:FV69)-1)*100</f>
        <v>6.0766042477570892</v>
      </c>
      <c r="FW55" s="138">
        <f t="shared" ref="FW55:FW58" si="351">(PRODUCT(FL69:FW69)-1)*100</f>
        <v>6.4130883215009371</v>
      </c>
      <c r="FX55" s="138">
        <f t="shared" ref="FX55:FX58" si="352">(PRODUCT(FM69:FX69)-1)*100</f>
        <v>6.7319768091290477</v>
      </c>
      <c r="FY55" s="138">
        <f t="shared" ref="FY55:FY58" si="353">(PRODUCT(FN69:FY69)-1)*100</f>
        <v>6.6998415290781432</v>
      </c>
      <c r="FZ55" s="138">
        <f t="shared" ref="FZ55:FZ58" si="354">(PRODUCT(FO69:FZ69)-1)*100</f>
        <v>6.8605824774497615</v>
      </c>
      <c r="GA55" s="138">
        <f t="shared" ref="GA55:GA58" si="355">(PRODUCT(FP69:GA69)-1)*100</f>
        <v>6.7535077455084469</v>
      </c>
      <c r="GB55" s="138">
        <f t="shared" ref="GB55:GB58" si="356">(PRODUCT(FQ69:GB69)-1)*100</f>
        <v>7.2868486115431175</v>
      </c>
    </row>
    <row r="56" spans="1:184" x14ac:dyDescent="0.2">
      <c r="A56" s="16" t="s">
        <v>160</v>
      </c>
      <c r="B56" s="9" t="s">
        <v>359</v>
      </c>
      <c r="N56" s="138">
        <f t="shared" si="186"/>
        <v>4.3284475724447935</v>
      </c>
      <c r="O56" s="138">
        <f t="shared" si="187"/>
        <v>4.7350032734164937</v>
      </c>
      <c r="P56" s="138">
        <f t="shared" si="188"/>
        <v>4.8392898444346022</v>
      </c>
      <c r="Q56" s="138">
        <f t="shared" si="189"/>
        <v>4.4963041633731882</v>
      </c>
      <c r="R56" s="138">
        <f t="shared" si="190"/>
        <v>4.2367505017651963</v>
      </c>
      <c r="S56" s="138">
        <f t="shared" si="191"/>
        <v>4.257448823945853</v>
      </c>
      <c r="T56" s="138">
        <f t="shared" si="192"/>
        <v>4.4239610201110224</v>
      </c>
      <c r="U56" s="138">
        <f t="shared" si="193"/>
        <v>4.3090372010794242</v>
      </c>
      <c r="V56" s="138">
        <f t="shared" si="194"/>
        <v>5.268321929255082</v>
      </c>
      <c r="W56" s="138">
        <f t="shared" si="195"/>
        <v>4.839253314174119</v>
      </c>
      <c r="X56" s="138">
        <f t="shared" si="196"/>
        <v>4.6410300269844162</v>
      </c>
      <c r="Y56" s="138">
        <f t="shared" si="197"/>
        <v>4.7968695276202622</v>
      </c>
      <c r="Z56" s="138">
        <f t="shared" si="198"/>
        <v>4.8072836058800084</v>
      </c>
      <c r="AA56" s="138">
        <f t="shared" si="199"/>
        <v>4.8490104033741543</v>
      </c>
      <c r="AB56" s="138">
        <f t="shared" si="200"/>
        <v>4.7134252909456054</v>
      </c>
      <c r="AC56" s="138">
        <f t="shared" si="201"/>
        <v>4.7342554929131975</v>
      </c>
      <c r="AD56" s="138">
        <f t="shared" si="202"/>
        <v>5.1202283468213539</v>
      </c>
      <c r="AE56" s="138">
        <f t="shared" si="203"/>
        <v>5.913273547770137</v>
      </c>
      <c r="AF56" s="138">
        <f t="shared" si="204"/>
        <v>6.1243823250230589</v>
      </c>
      <c r="AG56" s="138">
        <f t="shared" si="205"/>
        <v>6.0818645436428342</v>
      </c>
      <c r="AH56" s="138">
        <f t="shared" si="206"/>
        <v>6.3580640707942671</v>
      </c>
      <c r="AI56" s="138">
        <f t="shared" si="207"/>
        <v>7.1649329936711581</v>
      </c>
      <c r="AJ56" s="138">
        <f t="shared" si="208"/>
        <v>8.0837948319020683</v>
      </c>
      <c r="AK56" s="138">
        <f t="shared" si="209"/>
        <v>8.3409586145892778</v>
      </c>
      <c r="AL56" s="138">
        <f t="shared" si="210"/>
        <v>8.4593757990845333</v>
      </c>
      <c r="AM56" s="138">
        <f t="shared" si="211"/>
        <v>8.3838394712969055</v>
      </c>
      <c r="AN56" s="138">
        <f t="shared" si="212"/>
        <v>8.7832619872767914</v>
      </c>
      <c r="AO56" s="138">
        <f t="shared" si="213"/>
        <v>9.3998735558203919</v>
      </c>
      <c r="AP56" s="138">
        <f t="shared" si="214"/>
        <v>9.8992676397311019</v>
      </c>
      <c r="AQ56" s="138">
        <f t="shared" si="215"/>
        <v>9.6610623305612329</v>
      </c>
      <c r="AR56" s="138">
        <f t="shared" si="216"/>
        <v>10.086443415790193</v>
      </c>
      <c r="AS56" s="138">
        <f t="shared" si="217"/>
        <v>10.637978703444428</v>
      </c>
      <c r="AT56" s="138">
        <f t="shared" si="218"/>
        <v>11.731981888786125</v>
      </c>
      <c r="AU56" s="138">
        <f t="shared" si="219"/>
        <v>11.920157408115362</v>
      </c>
      <c r="AV56" s="138">
        <f t="shared" si="220"/>
        <v>11.997603147721602</v>
      </c>
      <c r="AW56" s="138">
        <f t="shared" si="221"/>
        <v>12.418521842174446</v>
      </c>
      <c r="AX56" s="138">
        <f t="shared" si="222"/>
        <v>11.905246208949659</v>
      </c>
      <c r="AY56" s="138">
        <f t="shared" si="223"/>
        <v>11.70469917273287</v>
      </c>
      <c r="AZ56" s="138">
        <f t="shared" si="224"/>
        <v>11.682528943662218</v>
      </c>
      <c r="BA56" s="138">
        <f t="shared" si="225"/>
        <v>11.329138166820773</v>
      </c>
      <c r="BB56" s="138">
        <f t="shared" si="226"/>
        <v>10.977213596897029</v>
      </c>
      <c r="BC56" s="138">
        <f t="shared" si="227"/>
        <v>10.615617225580154</v>
      </c>
      <c r="BD56" s="138">
        <f t="shared" si="228"/>
        <v>9.9799582739221968</v>
      </c>
      <c r="BE56" s="138">
        <f t="shared" si="229"/>
        <v>9.8045166655091656</v>
      </c>
      <c r="BF56" s="138">
        <f t="shared" si="230"/>
        <v>9.4027001175293492</v>
      </c>
      <c r="BG56" s="138">
        <f t="shared" si="231"/>
        <v>9.5000816130350163</v>
      </c>
      <c r="BH56" s="138">
        <f t="shared" si="232"/>
        <v>9.6082512086223204</v>
      </c>
      <c r="BI56" s="138">
        <f t="shared" si="233"/>
        <v>9.2518542936667494</v>
      </c>
      <c r="BJ56" s="138">
        <f t="shared" si="234"/>
        <v>9.7856403999973409</v>
      </c>
      <c r="BK56" s="138">
        <f t="shared" si="235"/>
        <v>10.16889368286189</v>
      </c>
      <c r="BL56" s="138">
        <f t="shared" si="236"/>
        <v>10.529744649763551</v>
      </c>
      <c r="BM56" s="138">
        <f t="shared" si="237"/>
        <v>10.781920438568671</v>
      </c>
      <c r="BN56" s="138">
        <f t="shared" si="238"/>
        <v>10.946594782694996</v>
      </c>
      <c r="BO56" s="138">
        <f t="shared" si="239"/>
        <v>11.298282849366181</v>
      </c>
      <c r="BP56" s="138">
        <f t="shared" si="240"/>
        <v>11.442465976126748</v>
      </c>
      <c r="BQ56" s="138">
        <f t="shared" si="241"/>
        <v>11.431337309662148</v>
      </c>
      <c r="BR56" s="138">
        <f t="shared" si="242"/>
        <v>11.221172984777962</v>
      </c>
      <c r="BS56" s="138">
        <f t="shared" si="243"/>
        <v>10.946417122661423</v>
      </c>
      <c r="BT56" s="138">
        <f t="shared" si="244"/>
        <v>10.738385747419056</v>
      </c>
      <c r="BU56" s="138">
        <f t="shared" si="245"/>
        <v>9.939265328324387</v>
      </c>
      <c r="BV56" s="138">
        <f t="shared" si="246"/>
        <v>9.382914610747072</v>
      </c>
      <c r="BW56" s="138">
        <f t="shared" si="247"/>
        <v>8.7958280995672276</v>
      </c>
      <c r="BX56" s="138">
        <f t="shared" si="248"/>
        <v>7.967051015706228</v>
      </c>
      <c r="BY56" s="138">
        <f t="shared" si="249"/>
        <v>7.6464837620966897</v>
      </c>
      <c r="BZ56" s="138">
        <f t="shared" si="250"/>
        <v>7.2949763443102889</v>
      </c>
      <c r="CA56" s="138">
        <f t="shared" si="251"/>
        <v>7.0301027974940755</v>
      </c>
      <c r="CB56" s="138">
        <f t="shared" si="252"/>
        <v>6.8596726974981204</v>
      </c>
      <c r="CC56" s="138">
        <f t="shared" si="253"/>
        <v>6.4754773297651669</v>
      </c>
      <c r="CD56" s="138">
        <f t="shared" si="254"/>
        <v>6.1366195202621654</v>
      </c>
      <c r="CE56" s="138">
        <f t="shared" si="255"/>
        <v>6.0209679289077389</v>
      </c>
      <c r="CF56" s="138">
        <f t="shared" si="256"/>
        <v>5.6226293110217984</v>
      </c>
      <c r="CG56" s="138">
        <f t="shared" si="257"/>
        <v>5.6857315489851734</v>
      </c>
      <c r="CH56" s="138">
        <f t="shared" si="258"/>
        <v>5.2641269551924275</v>
      </c>
      <c r="CI56" s="138">
        <f t="shared" si="259"/>
        <v>5.2851650539144313</v>
      </c>
      <c r="CJ56" s="138">
        <f t="shared" si="260"/>
        <v>5.5265725702378088</v>
      </c>
      <c r="CK56" s="138">
        <f t="shared" si="261"/>
        <v>5.2018431926641018</v>
      </c>
      <c r="CL56" s="138">
        <f t="shared" si="262"/>
        <v>4.9198567173139418</v>
      </c>
      <c r="CM56" s="138">
        <f t="shared" si="263"/>
        <v>4.8263822854731409</v>
      </c>
      <c r="CN56" s="138">
        <f t="shared" si="264"/>
        <v>4.4397618563899455</v>
      </c>
      <c r="CO56" s="138">
        <f t="shared" si="265"/>
        <v>4.1780605387183423</v>
      </c>
      <c r="CP56" s="138">
        <f t="shared" si="266"/>
        <v>4.3755446403082043</v>
      </c>
      <c r="CQ56" s="138">
        <f t="shared" si="267"/>
        <v>3.8683647823773537</v>
      </c>
      <c r="CR56" s="138">
        <f t="shared" si="268"/>
        <v>3.5281845483739138</v>
      </c>
      <c r="CS56" s="138">
        <f t="shared" si="269"/>
        <v>3.7445336254478656</v>
      </c>
      <c r="CT56" s="138">
        <f t="shared" si="270"/>
        <v>3.8068613716932154</v>
      </c>
      <c r="CU56" s="138">
        <f t="shared" si="271"/>
        <v>3.8068613716932598</v>
      </c>
      <c r="CV56" s="138">
        <f t="shared" si="272"/>
        <v>3.6726372621017855</v>
      </c>
      <c r="CW56" s="138">
        <f t="shared" si="273"/>
        <v>3.9203862707934967</v>
      </c>
      <c r="CX56" s="138">
        <f t="shared" si="274"/>
        <v>3.9307307249315526</v>
      </c>
      <c r="CY56" s="138">
        <f t="shared" si="275"/>
        <v>3.5806222492901885</v>
      </c>
      <c r="CZ56" s="138">
        <f t="shared" si="276"/>
        <v>3.6842546877587035</v>
      </c>
      <c r="DA56" s="138">
        <f t="shared" si="277"/>
        <v>4.0176445742145184</v>
      </c>
      <c r="DB56" s="138">
        <f t="shared" si="278"/>
        <v>4.2973175879074121</v>
      </c>
      <c r="DC56" s="138">
        <f t="shared" si="279"/>
        <v>5.2431128943847272</v>
      </c>
      <c r="DD56" s="138">
        <f t="shared" si="280"/>
        <v>5.7146791674352881</v>
      </c>
      <c r="DE56" s="138">
        <f t="shared" si="281"/>
        <v>5.4522296163741046</v>
      </c>
      <c r="DF56" s="138">
        <f t="shared" si="282"/>
        <v>5.5366504946820605</v>
      </c>
      <c r="DG56" s="138">
        <f t="shared" si="283"/>
        <v>5.8846082793083454</v>
      </c>
      <c r="DH56" s="138">
        <f t="shared" si="284"/>
        <v>6.011150984153657</v>
      </c>
      <c r="DI56" s="138">
        <f t="shared" si="285"/>
        <v>6.2954761134446535</v>
      </c>
      <c r="DJ56" s="138">
        <f t="shared" si="286"/>
        <v>6.5282322072532706</v>
      </c>
      <c r="DK56" s="138">
        <f t="shared" si="287"/>
        <v>6.941255475578445</v>
      </c>
      <c r="DL56" s="138">
        <f t="shared" si="288"/>
        <v>7.1443423175610921</v>
      </c>
      <c r="DM56" s="138">
        <f t="shared" si="289"/>
        <v>7.1658055271599741</v>
      </c>
      <c r="DN56" s="138">
        <f t="shared" si="290"/>
        <v>6.9422995269543986</v>
      </c>
      <c r="DO56" s="138">
        <f t="shared" si="291"/>
        <v>6.3825580816720739</v>
      </c>
      <c r="DP56" s="138">
        <f t="shared" si="292"/>
        <v>6.4774671838464526</v>
      </c>
      <c r="DQ56" s="138">
        <f t="shared" si="293"/>
        <v>6.466867137337351</v>
      </c>
      <c r="DR56" s="138">
        <f t="shared" si="294"/>
        <v>6.5200952480949592</v>
      </c>
      <c r="DS56" s="138">
        <f t="shared" si="295"/>
        <v>6.2336938766850425</v>
      </c>
      <c r="DT56" s="138">
        <f t="shared" si="296"/>
        <v>6.138587615380886</v>
      </c>
      <c r="DU56" s="138">
        <f t="shared" si="297"/>
        <v>5.6654118235548667</v>
      </c>
      <c r="DV56" s="138">
        <f t="shared" si="298"/>
        <v>5.4765174534263661</v>
      </c>
      <c r="DW56" s="138">
        <f t="shared" si="299"/>
        <v>5.0169247847840381</v>
      </c>
      <c r="DX56" s="138">
        <f t="shared" si="300"/>
        <v>5.2578854062973468</v>
      </c>
      <c r="DY56" s="138">
        <f t="shared" si="301"/>
        <v>4.9627501377837779</v>
      </c>
      <c r="DZ56" s="138">
        <f t="shared" si="302"/>
        <v>5.0045346720743566</v>
      </c>
      <c r="EA56" s="138">
        <f t="shared" si="303"/>
        <v>5.1609000071364708</v>
      </c>
      <c r="EB56" s="138">
        <f t="shared" si="304"/>
        <v>5.1504849432554067</v>
      </c>
      <c r="EC56" s="138">
        <f t="shared" si="305"/>
        <v>5.0562640786109059</v>
      </c>
      <c r="ED56" s="138">
        <f t="shared" si="306"/>
        <v>5.003767444552043</v>
      </c>
      <c r="EE56" s="138">
        <f t="shared" si="307"/>
        <v>5.0352213938614332</v>
      </c>
      <c r="EF56" s="138">
        <f t="shared" si="308"/>
        <v>5.0038488665633984</v>
      </c>
      <c r="EG56" s="138">
        <f t="shared" si="309"/>
        <v>5.2337309120469966</v>
      </c>
      <c r="EH56" s="138">
        <f t="shared" si="310"/>
        <v>5.736289770247982</v>
      </c>
      <c r="EI56" s="138">
        <f t="shared" si="311"/>
        <v>6.072828587897483</v>
      </c>
      <c r="EJ56" s="138">
        <f t="shared" si="312"/>
        <v>5.7560987324543289</v>
      </c>
      <c r="EK56" s="138">
        <f t="shared" si="313"/>
        <v>6.0640849609381098</v>
      </c>
      <c r="EL56" s="138">
        <f t="shared" si="314"/>
        <v>5.9269149346256933</v>
      </c>
      <c r="EM56" s="138">
        <f t="shared" si="315"/>
        <v>6.1894221583931541</v>
      </c>
      <c r="EN56" s="138">
        <f t="shared" si="316"/>
        <v>6.1999401280997901</v>
      </c>
      <c r="EO56" s="138">
        <f t="shared" si="317"/>
        <v>7.0042446073958375</v>
      </c>
      <c r="EP56" s="138">
        <f t="shared" si="318"/>
        <v>7.1968329888509652</v>
      </c>
      <c r="EQ56" s="138">
        <f t="shared" si="319"/>
        <v>7.6997528481518307</v>
      </c>
      <c r="ER56" s="138">
        <f t="shared" si="320"/>
        <v>7.860642828504627</v>
      </c>
      <c r="ES56" s="138">
        <f t="shared" si="321"/>
        <v>7.860642828504627</v>
      </c>
      <c r="ET56" s="138">
        <f t="shared" si="322"/>
        <v>7.2732247321022125</v>
      </c>
      <c r="EU56" s="138">
        <f t="shared" si="323"/>
        <v>6.9860566706540617</v>
      </c>
      <c r="EV56" s="138">
        <f t="shared" si="324"/>
        <v>6.954015323942242</v>
      </c>
      <c r="EW56" s="138">
        <f t="shared" si="325"/>
        <v>6.8576314110639691</v>
      </c>
      <c r="EX56" s="138">
        <f t="shared" si="326"/>
        <v>6.2189763772294793</v>
      </c>
      <c r="EY56" s="138">
        <f t="shared" si="327"/>
        <v>5.8198543459494934</v>
      </c>
      <c r="EZ56" s="138">
        <f t="shared" si="328"/>
        <v>5.5368855366654701</v>
      </c>
      <c r="FA56" s="138">
        <f t="shared" si="329"/>
        <v>4.7227349015294795</v>
      </c>
      <c r="FB56" s="138">
        <f t="shared" si="330"/>
        <v>4.586853520780898</v>
      </c>
      <c r="FC56" s="138">
        <f t="shared" si="331"/>
        <v>4.2647280901654927</v>
      </c>
      <c r="FD56" s="138">
        <f t="shared" si="332"/>
        <v>4.3373069581678081</v>
      </c>
      <c r="FE56" s="138">
        <f t="shared" si="333"/>
        <v>4.4098281724173738</v>
      </c>
      <c r="FF56" s="138">
        <f t="shared" si="334"/>
        <v>4.6593140222917162</v>
      </c>
      <c r="FG56" s="138">
        <f t="shared" si="335"/>
        <v>4.981854904555405</v>
      </c>
      <c r="FH56" s="138">
        <f t="shared" si="336"/>
        <v>4.4681629842115989</v>
      </c>
      <c r="FI56" s="138">
        <f t="shared" si="337"/>
        <v>5.2638715818063231</v>
      </c>
      <c r="FJ56" s="138">
        <f t="shared" si="338"/>
        <v>5.6225219108754665</v>
      </c>
      <c r="FK56" s="138">
        <f t="shared" si="339"/>
        <v>5.4338166608114191</v>
      </c>
      <c r="FL56" s="138">
        <f t="shared" si="340"/>
        <v>5.4024063877247785</v>
      </c>
      <c r="FM56" s="138">
        <f t="shared" si="341"/>
        <v>5.5599899714799284</v>
      </c>
      <c r="FN56" s="138">
        <f t="shared" si="342"/>
        <v>5.2013012188285357</v>
      </c>
      <c r="FO56" s="138">
        <f t="shared" si="343"/>
        <v>4.9601581125864103</v>
      </c>
      <c r="FP56" s="138">
        <f t="shared" si="344"/>
        <v>4.8662853685724095</v>
      </c>
      <c r="FQ56" s="138">
        <f t="shared" si="345"/>
        <v>5.0535837548230544</v>
      </c>
      <c r="FR56" s="138">
        <f t="shared" si="346"/>
        <v>5.1266245858008208</v>
      </c>
      <c r="FS56" s="138">
        <f t="shared" si="347"/>
        <v>4.7515444584382172</v>
      </c>
      <c r="FT56" s="138">
        <f t="shared" si="348"/>
        <v>5.0458789536550919</v>
      </c>
      <c r="FU56" s="138">
        <f t="shared" si="349"/>
        <v>4.2936108728252487</v>
      </c>
      <c r="FV56" s="138">
        <f t="shared" si="350"/>
        <v>4.6060854884434344</v>
      </c>
      <c r="FW56" s="138">
        <f t="shared" si="351"/>
        <v>4.4500656731578436</v>
      </c>
      <c r="FX56" s="138">
        <f t="shared" si="352"/>
        <v>4.6056980348443188</v>
      </c>
      <c r="FY56" s="138">
        <f t="shared" si="353"/>
        <v>4.5640556391298048</v>
      </c>
      <c r="FZ56" s="138">
        <f t="shared" si="354"/>
        <v>4.6689132962087987</v>
      </c>
      <c r="GA56" s="138">
        <f t="shared" si="355"/>
        <v>4.4388947074047724</v>
      </c>
      <c r="GB56" s="138">
        <f t="shared" si="356"/>
        <v>4.511609275034778</v>
      </c>
    </row>
    <row r="57" spans="1:184" x14ac:dyDescent="0.2">
      <c r="A57" s="16" t="s">
        <v>155</v>
      </c>
      <c r="B57" s="9" t="s">
        <v>360</v>
      </c>
      <c r="N57" s="138">
        <f t="shared" si="186"/>
        <v>10.86596280522838</v>
      </c>
      <c r="O57" s="138">
        <f t="shared" si="187"/>
        <v>11.130822760168213</v>
      </c>
      <c r="P57" s="138">
        <f t="shared" si="188"/>
        <v>11.042316380667883</v>
      </c>
      <c r="Q57" s="138">
        <f t="shared" si="189"/>
        <v>6.8725119912414812</v>
      </c>
      <c r="R57" s="138">
        <f t="shared" si="190"/>
        <v>6.3205284171905518</v>
      </c>
      <c r="S57" s="138">
        <f t="shared" si="191"/>
        <v>6.5867823699532702</v>
      </c>
      <c r="T57" s="138">
        <f t="shared" si="192"/>
        <v>6.3958806701861715</v>
      </c>
      <c r="U57" s="138">
        <f t="shared" si="193"/>
        <v>5.8375103686196583</v>
      </c>
      <c r="V57" s="138">
        <f t="shared" si="194"/>
        <v>5.333772094182998</v>
      </c>
      <c r="W57" s="138">
        <f t="shared" si="195"/>
        <v>4.7272035098439913</v>
      </c>
      <c r="X57" s="138">
        <f t="shared" si="196"/>
        <v>4.7793221539715214</v>
      </c>
      <c r="Y57" s="138">
        <f t="shared" si="197"/>
        <v>4.6331572964430912</v>
      </c>
      <c r="Z57" s="138">
        <f t="shared" si="198"/>
        <v>4.1864953522608772</v>
      </c>
      <c r="AA57" s="138">
        <f t="shared" si="199"/>
        <v>3.6071066988620393</v>
      </c>
      <c r="AB57" s="138">
        <f t="shared" si="200"/>
        <v>2.8329178971867597</v>
      </c>
      <c r="AC57" s="138">
        <f t="shared" si="201"/>
        <v>2.8226827107731722</v>
      </c>
      <c r="AD57" s="138">
        <f t="shared" si="202"/>
        <v>3.4796966578068744</v>
      </c>
      <c r="AE57" s="138">
        <f t="shared" si="203"/>
        <v>4.4619679590151229</v>
      </c>
      <c r="AF57" s="138">
        <f t="shared" si="204"/>
        <v>5.0346761166851106</v>
      </c>
      <c r="AG57" s="138">
        <f t="shared" si="205"/>
        <v>5.0346761166850884</v>
      </c>
      <c r="AH57" s="138">
        <f t="shared" si="206"/>
        <v>4.8149164077630591</v>
      </c>
      <c r="AI57" s="138">
        <f t="shared" si="207"/>
        <v>5.0661205213826221</v>
      </c>
      <c r="AJ57" s="138">
        <f t="shared" si="208"/>
        <v>5.0138592198896825</v>
      </c>
      <c r="AK57" s="138">
        <f t="shared" si="209"/>
        <v>4.636639210718263</v>
      </c>
      <c r="AL57" s="138">
        <f t="shared" si="210"/>
        <v>4.4175595074854579</v>
      </c>
      <c r="AM57" s="138">
        <f t="shared" si="211"/>
        <v>4.5531125605708489</v>
      </c>
      <c r="AN57" s="138">
        <f t="shared" si="212"/>
        <v>5.9069924562056508</v>
      </c>
      <c r="AO57" s="138">
        <f t="shared" si="213"/>
        <v>6.4657293266196403</v>
      </c>
      <c r="AP57" s="138">
        <f t="shared" si="214"/>
        <v>7.9232958590673919</v>
      </c>
      <c r="AQ57" s="138">
        <f t="shared" si="215"/>
        <v>7.944660462820563</v>
      </c>
      <c r="AR57" s="138">
        <f t="shared" si="216"/>
        <v>8.5439368567848497</v>
      </c>
      <c r="AS57" s="138">
        <f t="shared" si="217"/>
        <v>8.6627884699069782</v>
      </c>
      <c r="AT57" s="138">
        <f t="shared" si="218"/>
        <v>9.3028747837772485</v>
      </c>
      <c r="AU57" s="138">
        <f t="shared" si="219"/>
        <v>9.5859864339444165</v>
      </c>
      <c r="AV57" s="138">
        <f t="shared" si="220"/>
        <v>9.204229737897073</v>
      </c>
      <c r="AW57" s="138">
        <f t="shared" si="221"/>
        <v>9.5323017278967406</v>
      </c>
      <c r="AX57" s="138">
        <f t="shared" si="222"/>
        <v>9.5541884901563243</v>
      </c>
      <c r="AY57" s="138">
        <f t="shared" si="223"/>
        <v>9.1280776543015474</v>
      </c>
      <c r="AZ57" s="138">
        <f t="shared" si="224"/>
        <v>8.1007099625803427</v>
      </c>
      <c r="BA57" s="138">
        <f t="shared" si="225"/>
        <v>6.8376261151117834</v>
      </c>
      <c r="BB57" s="138">
        <f t="shared" si="226"/>
        <v>4.6209910851251479</v>
      </c>
      <c r="BC57" s="138">
        <f t="shared" si="227"/>
        <v>3.8755471110401452</v>
      </c>
      <c r="BD57" s="138">
        <f t="shared" si="228"/>
        <v>3.312286232492645</v>
      </c>
      <c r="BE57" s="138">
        <f t="shared" si="229"/>
        <v>3.6101937894919889</v>
      </c>
      <c r="BF57" s="138">
        <f t="shared" si="230"/>
        <v>4.1038205192086119</v>
      </c>
      <c r="BG57" s="138">
        <f t="shared" si="231"/>
        <v>4.0831321605999449</v>
      </c>
      <c r="BH57" s="138">
        <f t="shared" si="232"/>
        <v>4.7172782914225442</v>
      </c>
      <c r="BI57" s="138">
        <f t="shared" si="233"/>
        <v>5.3341232813580719</v>
      </c>
      <c r="BJ57" s="138">
        <f t="shared" si="234"/>
        <v>5.6182129156200356</v>
      </c>
      <c r="BK57" s="138">
        <f t="shared" si="235"/>
        <v>6.1680874722492618</v>
      </c>
      <c r="BL57" s="138">
        <f t="shared" si="236"/>
        <v>7.1239826175575782</v>
      </c>
      <c r="BM57" s="138">
        <f t="shared" si="237"/>
        <v>8.143597721121143</v>
      </c>
      <c r="BN57" s="138">
        <f t="shared" si="238"/>
        <v>8.8244938490874567</v>
      </c>
      <c r="BO57" s="138">
        <f t="shared" si="239"/>
        <v>8.9112670924635253</v>
      </c>
      <c r="BP57" s="138">
        <f t="shared" si="240"/>
        <v>8.9652476966925576</v>
      </c>
      <c r="BQ57" s="138">
        <f t="shared" si="241"/>
        <v>8.3710489436370494</v>
      </c>
      <c r="BR57" s="138">
        <f t="shared" si="242"/>
        <v>7.2469789901567161</v>
      </c>
      <c r="BS57" s="138">
        <f t="shared" si="243"/>
        <v>7.3215892915809988</v>
      </c>
      <c r="BT57" s="138">
        <f t="shared" si="244"/>
        <v>6.8741052500594702</v>
      </c>
      <c r="BU57" s="138">
        <f t="shared" si="245"/>
        <v>6.5240461460145616</v>
      </c>
      <c r="BV57" s="138">
        <f t="shared" si="246"/>
        <v>6.3542528865668357</v>
      </c>
      <c r="BW57" s="138">
        <f t="shared" si="247"/>
        <v>6.1529848781161522</v>
      </c>
      <c r="BX57" s="138">
        <f t="shared" si="248"/>
        <v>5.1952294127276311</v>
      </c>
      <c r="BY57" s="138">
        <f t="shared" si="249"/>
        <v>4.5374982244583029</v>
      </c>
      <c r="BZ57" s="138">
        <f t="shared" si="250"/>
        <v>3.4473763341446917</v>
      </c>
      <c r="CA57" s="138">
        <f t="shared" si="251"/>
        <v>3.0558814331688833</v>
      </c>
      <c r="CB57" s="138">
        <f t="shared" si="252"/>
        <v>2.8618794766416489</v>
      </c>
      <c r="CC57" s="138">
        <f t="shared" si="253"/>
        <v>2.4619579035592754</v>
      </c>
      <c r="CD57" s="138">
        <f t="shared" si="254"/>
        <v>2.0426186867449347</v>
      </c>
      <c r="CE57" s="138">
        <f t="shared" si="255"/>
        <v>0.84676716176368405</v>
      </c>
      <c r="CF57" s="138">
        <f t="shared" si="256"/>
        <v>0.43457321762727652</v>
      </c>
      <c r="CG57" s="138">
        <f t="shared" si="257"/>
        <v>-0.5455690025806148</v>
      </c>
      <c r="CH57" s="138">
        <f t="shared" si="258"/>
        <v>-0.8928953930126271</v>
      </c>
      <c r="CI57" s="138">
        <f t="shared" si="259"/>
        <v>-1.4862918880150011</v>
      </c>
      <c r="CJ57" s="138">
        <f t="shared" si="260"/>
        <v>-1.4665792900936725</v>
      </c>
      <c r="CK57" s="138">
        <f t="shared" si="261"/>
        <v>-1.8995634617940405</v>
      </c>
      <c r="CL57" s="138">
        <f t="shared" si="262"/>
        <v>-1.6928082262157029</v>
      </c>
      <c r="CM57" s="138">
        <f t="shared" si="263"/>
        <v>-1.7517748512924647</v>
      </c>
      <c r="CN57" s="138">
        <f t="shared" si="264"/>
        <v>-2.1516336195172792</v>
      </c>
      <c r="CO57" s="138">
        <f t="shared" si="265"/>
        <v>-2.4747917550813292</v>
      </c>
      <c r="CP57" s="138">
        <f t="shared" si="266"/>
        <v>-2.4063667317562487</v>
      </c>
      <c r="CQ57" s="138">
        <f t="shared" si="267"/>
        <v>-1.9159957475926248</v>
      </c>
      <c r="CR57" s="138">
        <f t="shared" si="268"/>
        <v>-1.9749050594559447</v>
      </c>
      <c r="CS57" s="138">
        <f t="shared" si="269"/>
        <v>-1.6496005408479397</v>
      </c>
      <c r="CT57" s="138">
        <f t="shared" si="270"/>
        <v>-1.6397526987072419</v>
      </c>
      <c r="CU57" s="138">
        <f t="shared" si="271"/>
        <v>-1.0571551090298503</v>
      </c>
      <c r="CV57" s="138">
        <f t="shared" si="272"/>
        <v>-0.74044299174359507</v>
      </c>
      <c r="CW57" s="138">
        <f t="shared" si="273"/>
        <v>-0.23264507746720842</v>
      </c>
      <c r="CX57" s="138">
        <f t="shared" si="274"/>
        <v>-0.12273612362168063</v>
      </c>
      <c r="CY57" s="138">
        <f t="shared" si="275"/>
        <v>-5.2801058388629585E-2</v>
      </c>
      <c r="CZ57" s="138">
        <f t="shared" si="276"/>
        <v>-0.23211428284284352</v>
      </c>
      <c r="DA57" s="138">
        <f t="shared" si="277"/>
        <v>9.8475156725963409E-2</v>
      </c>
      <c r="DB57" s="138">
        <f t="shared" si="278"/>
        <v>0.13857871247786591</v>
      </c>
      <c r="DC57" s="138">
        <f t="shared" si="279"/>
        <v>0.12856585589229308</v>
      </c>
      <c r="DD57" s="138">
        <f t="shared" si="280"/>
        <v>0.54977977475720863</v>
      </c>
      <c r="DE57" s="138">
        <f t="shared" si="281"/>
        <v>1.0738439772516983</v>
      </c>
      <c r="DF57" s="138">
        <f t="shared" si="282"/>
        <v>1.1649197277317835</v>
      </c>
      <c r="DG57" s="138">
        <f t="shared" si="283"/>
        <v>1.1144382308616807</v>
      </c>
      <c r="DH57" s="138">
        <f t="shared" si="284"/>
        <v>1.1245204362890115</v>
      </c>
      <c r="DI57" s="138">
        <f t="shared" si="285"/>
        <v>1.0942436337632033</v>
      </c>
      <c r="DJ57" s="138">
        <f t="shared" si="286"/>
        <v>1.0133358757530075</v>
      </c>
      <c r="DK57" s="138">
        <f t="shared" si="287"/>
        <v>-6.4908858874779263E-3</v>
      </c>
      <c r="DL57" s="138">
        <f t="shared" si="288"/>
        <v>-1.3643657974720336</v>
      </c>
      <c r="DM57" s="138">
        <f t="shared" si="289"/>
        <v>-1.6506381545450033</v>
      </c>
      <c r="DN57" s="138">
        <f t="shared" si="290"/>
        <v>-1.4733966133738452</v>
      </c>
      <c r="DO57" s="138">
        <f t="shared" si="291"/>
        <v>-2.172935497418893</v>
      </c>
      <c r="DP57" s="138">
        <f t="shared" si="292"/>
        <v>-2.8364344387888263</v>
      </c>
      <c r="DQ57" s="138">
        <f t="shared" si="293"/>
        <v>-3.2627179052055144</v>
      </c>
      <c r="DR57" s="138">
        <f t="shared" si="294"/>
        <v>-3.2530412740066961</v>
      </c>
      <c r="DS57" s="138">
        <f t="shared" si="295"/>
        <v>-3.668430113269594</v>
      </c>
      <c r="DT57" s="138">
        <f t="shared" si="296"/>
        <v>-3.6972431451399834</v>
      </c>
      <c r="DU57" s="138">
        <f t="shared" si="297"/>
        <v>-3.45689484511289</v>
      </c>
      <c r="DV57" s="138">
        <f t="shared" si="298"/>
        <v>-3.0992561896532655</v>
      </c>
      <c r="DW57" s="138">
        <f t="shared" si="299"/>
        <v>-1.8663476043656146</v>
      </c>
      <c r="DX57" s="138">
        <f t="shared" si="300"/>
        <v>-0.54518394725259212</v>
      </c>
      <c r="DY57" s="138">
        <f t="shared" si="301"/>
        <v>0.13362037790920489</v>
      </c>
      <c r="DZ57" s="138">
        <f t="shared" si="302"/>
        <v>0.35378224561997129</v>
      </c>
      <c r="EA57" s="138">
        <f t="shared" si="303"/>
        <v>1.3847104145245259</v>
      </c>
      <c r="EB57" s="138">
        <f t="shared" si="304"/>
        <v>2.2297526885158625</v>
      </c>
      <c r="EC57" s="138">
        <f t="shared" si="305"/>
        <v>2.393566012803916</v>
      </c>
      <c r="ED57" s="138">
        <f t="shared" si="306"/>
        <v>2.239944939570071</v>
      </c>
      <c r="EE57" s="138">
        <f t="shared" si="307"/>
        <v>2.1681760251519577</v>
      </c>
      <c r="EF57" s="138">
        <f t="shared" si="308"/>
        <v>1.903254056801118</v>
      </c>
      <c r="EG57" s="138">
        <f t="shared" si="309"/>
        <v>1.5582320852883358</v>
      </c>
      <c r="EH57" s="138">
        <f t="shared" si="310"/>
        <v>1.2543171763049754</v>
      </c>
      <c r="EI57" s="138">
        <f t="shared" si="311"/>
        <v>0.93124028432756134</v>
      </c>
      <c r="EJ57" s="138">
        <f t="shared" si="312"/>
        <v>1.0421315790865471</v>
      </c>
      <c r="EK57" s="138">
        <f t="shared" si="313"/>
        <v>0.83059885421756796</v>
      </c>
      <c r="EL57" s="138">
        <f t="shared" si="314"/>
        <v>0.51889676362317783</v>
      </c>
      <c r="EM57" s="138">
        <f t="shared" si="315"/>
        <v>-0.26272759561943859</v>
      </c>
      <c r="EN57" s="138">
        <f t="shared" si="316"/>
        <v>-1.0772337540856491</v>
      </c>
      <c r="EO57" s="138">
        <f t="shared" si="317"/>
        <v>-1.017886029110604</v>
      </c>
      <c r="EP57" s="138">
        <f t="shared" si="318"/>
        <v>-0.94848056003357106</v>
      </c>
      <c r="EQ57" s="138">
        <f t="shared" si="319"/>
        <v>-0.5807027156503719</v>
      </c>
      <c r="ER57" s="138">
        <f t="shared" si="320"/>
        <v>-0.68011207199908386</v>
      </c>
      <c r="ES57" s="138">
        <f t="shared" si="321"/>
        <v>-0.95798545948748703</v>
      </c>
      <c r="ET57" s="138">
        <f t="shared" si="322"/>
        <v>-1.0967136439364311</v>
      </c>
      <c r="EU57" s="138">
        <f t="shared" si="323"/>
        <v>-1.5616985852923371</v>
      </c>
      <c r="EV57" s="138">
        <f t="shared" si="324"/>
        <v>-1.9152632716067486</v>
      </c>
      <c r="EW57" s="138">
        <f t="shared" si="325"/>
        <v>-2.140632796557107</v>
      </c>
      <c r="EX57" s="138">
        <f t="shared" si="326"/>
        <v>-2.6594430858221219</v>
      </c>
      <c r="EY57" s="138">
        <f t="shared" si="327"/>
        <v>-2.6496630640282737</v>
      </c>
      <c r="EZ57" s="138">
        <f t="shared" si="328"/>
        <v>-2.4737110543036511</v>
      </c>
      <c r="FA57" s="138">
        <f t="shared" si="329"/>
        <v>-5.0660956710274601</v>
      </c>
      <c r="FB57" s="138">
        <f t="shared" si="330"/>
        <v>-5.1231130309848165</v>
      </c>
      <c r="FC57" s="138">
        <f t="shared" si="331"/>
        <v>-4.9239114086743534</v>
      </c>
      <c r="FD57" s="138">
        <f t="shared" si="332"/>
        <v>-4.9905246225807831</v>
      </c>
      <c r="FE57" s="138">
        <f t="shared" si="333"/>
        <v>-4.5811651595317855</v>
      </c>
      <c r="FF57" s="138">
        <f t="shared" si="334"/>
        <v>-4.1318429235332133</v>
      </c>
      <c r="FG57" s="138">
        <f t="shared" si="335"/>
        <v>-3.4766635585884886</v>
      </c>
      <c r="FH57" s="138">
        <f t="shared" si="336"/>
        <v>-2.5198386554444396</v>
      </c>
      <c r="FI57" s="138">
        <f t="shared" si="337"/>
        <v>-2.0318034028933618</v>
      </c>
      <c r="FJ57" s="138">
        <f t="shared" si="338"/>
        <v>-1.2140881658097014</v>
      </c>
      <c r="FK57" s="138">
        <f t="shared" si="339"/>
        <v>-0.66825481731860314</v>
      </c>
      <c r="FL57" s="138">
        <f t="shared" si="340"/>
        <v>-0.2301875838778944</v>
      </c>
      <c r="FM57" s="138">
        <f t="shared" si="341"/>
        <v>2.3508608432715405</v>
      </c>
      <c r="FN57" s="138">
        <f t="shared" si="342"/>
        <v>2.4533757279302959</v>
      </c>
      <c r="FO57" s="138">
        <f t="shared" si="343"/>
        <v>2.7089214121763128</v>
      </c>
      <c r="FP57" s="138">
        <f t="shared" si="344"/>
        <v>3.1512775440597052</v>
      </c>
      <c r="FQ57" s="138">
        <f t="shared" si="345"/>
        <v>3.5217700105454108</v>
      </c>
      <c r="FR57" s="138">
        <f t="shared" si="346"/>
        <v>3.2946580300675432</v>
      </c>
      <c r="FS57" s="138">
        <f t="shared" si="347"/>
        <v>3.6349179337401338</v>
      </c>
      <c r="FT57" s="138">
        <f t="shared" si="348"/>
        <v>3.2444631566746596</v>
      </c>
      <c r="FU57" s="138">
        <f t="shared" si="349"/>
        <v>3.5016228237980229</v>
      </c>
      <c r="FV57" s="138">
        <f t="shared" si="350"/>
        <v>3.6771017893913793</v>
      </c>
      <c r="FW57" s="138">
        <f t="shared" si="351"/>
        <v>3.7703272780620356</v>
      </c>
      <c r="FX57" s="138">
        <f t="shared" si="352"/>
        <v>4.1327623099682853</v>
      </c>
      <c r="FY57" s="138">
        <f t="shared" si="353"/>
        <v>4.3099120106857125</v>
      </c>
      <c r="FZ57" s="138">
        <f t="shared" si="354"/>
        <v>4.6125923637285293</v>
      </c>
      <c r="GA57" s="138">
        <f t="shared" si="355"/>
        <v>4.1544958207345051</v>
      </c>
      <c r="GB57" s="138">
        <f t="shared" si="356"/>
        <v>4.0402343812183883</v>
      </c>
    </row>
    <row r="58" spans="1:184" x14ac:dyDescent="0.2">
      <c r="A58" s="16" t="s">
        <v>128</v>
      </c>
      <c r="B58" s="9" t="s">
        <v>322</v>
      </c>
      <c r="N58" s="138">
        <f t="shared" si="186"/>
        <v>2.8041824471180421</v>
      </c>
      <c r="O58" s="138">
        <f t="shared" si="187"/>
        <v>2.9479645204706362</v>
      </c>
      <c r="P58" s="138">
        <f t="shared" si="188"/>
        <v>3.1849818562035059</v>
      </c>
      <c r="Q58" s="138">
        <f t="shared" si="189"/>
        <v>3.2778390541542857</v>
      </c>
      <c r="R58" s="138">
        <f t="shared" si="190"/>
        <v>3.2675205568963861</v>
      </c>
      <c r="S58" s="138">
        <f t="shared" si="191"/>
        <v>3.1233497064978799</v>
      </c>
      <c r="T58" s="138">
        <f t="shared" si="192"/>
        <v>2.9287580246602163</v>
      </c>
      <c r="U58" s="138">
        <f t="shared" si="193"/>
        <v>3.2876449075914138</v>
      </c>
      <c r="V58" s="138">
        <f t="shared" si="194"/>
        <v>3.4634272645269304</v>
      </c>
      <c r="W58" s="138">
        <f t="shared" si="195"/>
        <v>2.5967286031013836</v>
      </c>
      <c r="X58" s="138">
        <f t="shared" si="196"/>
        <v>3.0587372878946972</v>
      </c>
      <c r="Y58" s="138">
        <f t="shared" si="197"/>
        <v>3.3679134997583793</v>
      </c>
      <c r="Z58" s="138">
        <f t="shared" si="198"/>
        <v>4.1221975546846368</v>
      </c>
      <c r="AA58" s="138">
        <f t="shared" si="199"/>
        <v>4.4545908429678205</v>
      </c>
      <c r="AB58" s="138">
        <f t="shared" si="200"/>
        <v>4.5276141262895697</v>
      </c>
      <c r="AC58" s="138">
        <f t="shared" si="201"/>
        <v>4.7782297845343935</v>
      </c>
      <c r="AD58" s="138">
        <f t="shared" si="202"/>
        <v>4.7782297845344601</v>
      </c>
      <c r="AE58" s="138">
        <f t="shared" si="203"/>
        <v>4.861935180807242</v>
      </c>
      <c r="AF58" s="138">
        <f t="shared" si="204"/>
        <v>4.5384804553739055</v>
      </c>
      <c r="AG58" s="138">
        <f t="shared" si="205"/>
        <v>5.0470067675264962</v>
      </c>
      <c r="AH58" s="138">
        <f t="shared" si="206"/>
        <v>5.1414923822484582</v>
      </c>
      <c r="AI58" s="138">
        <f t="shared" si="207"/>
        <v>5.0161000240108278</v>
      </c>
      <c r="AJ58" s="138">
        <f t="shared" si="208"/>
        <v>5.0788711537323117</v>
      </c>
      <c r="AK58" s="138">
        <f t="shared" si="209"/>
        <v>4.9217242876001599</v>
      </c>
      <c r="AL58" s="138">
        <f t="shared" si="210"/>
        <v>4.838428287371821</v>
      </c>
      <c r="AM58" s="138">
        <f t="shared" si="211"/>
        <v>4.6716209233505168</v>
      </c>
      <c r="AN58" s="138">
        <f t="shared" si="212"/>
        <v>4.911885123074744</v>
      </c>
      <c r="AO58" s="138">
        <f t="shared" si="213"/>
        <v>4.7341392543193139</v>
      </c>
      <c r="AP58" s="138">
        <f t="shared" si="214"/>
        <v>5.0690205948606737</v>
      </c>
      <c r="AQ58" s="138">
        <f t="shared" si="215"/>
        <v>5.5407932876134991</v>
      </c>
      <c r="AR58" s="138">
        <f t="shared" si="216"/>
        <v>6.4256547145183696</v>
      </c>
      <c r="AS58" s="138">
        <f t="shared" si="217"/>
        <v>6.9198263971484764</v>
      </c>
      <c r="AT58" s="138">
        <f t="shared" si="218"/>
        <v>7.282809332495721</v>
      </c>
      <c r="AU58" s="138">
        <f t="shared" si="219"/>
        <v>7.0586362980696427</v>
      </c>
      <c r="AV58" s="138">
        <f t="shared" si="220"/>
        <v>6.9094107994462695</v>
      </c>
      <c r="AW58" s="138">
        <f t="shared" si="221"/>
        <v>7.2616834461144197</v>
      </c>
      <c r="AX58" s="138">
        <f t="shared" si="222"/>
        <v>7.0805881418554151</v>
      </c>
      <c r="AY58" s="138">
        <f t="shared" si="223"/>
        <v>7.3045614835864248</v>
      </c>
      <c r="AZ58" s="138">
        <f t="shared" si="224"/>
        <v>7.2831924580992746</v>
      </c>
      <c r="BA58" s="138">
        <f t="shared" si="225"/>
        <v>7.5509452594821669</v>
      </c>
      <c r="BB58" s="138">
        <f t="shared" si="226"/>
        <v>7.5402330139384022</v>
      </c>
      <c r="BC58" s="138">
        <f t="shared" si="227"/>
        <v>7.3159015454480114</v>
      </c>
      <c r="BD58" s="138">
        <f t="shared" si="228"/>
        <v>6.8803920964365162</v>
      </c>
      <c r="BE58" s="138">
        <f t="shared" si="229"/>
        <v>7.1011107741850932</v>
      </c>
      <c r="BF58" s="138">
        <f t="shared" si="230"/>
        <v>7.101110774185071</v>
      </c>
      <c r="BG58" s="138">
        <f t="shared" si="231"/>
        <v>7.111789915751876</v>
      </c>
      <c r="BH58" s="138">
        <f t="shared" si="232"/>
        <v>7.1117899157518982</v>
      </c>
      <c r="BI58" s="138">
        <f t="shared" si="233"/>
        <v>6.8772696750924345</v>
      </c>
      <c r="BJ58" s="138">
        <f t="shared" si="234"/>
        <v>6.8453723602272198</v>
      </c>
      <c r="BK58" s="138">
        <f t="shared" si="235"/>
        <v>6.8241328467871343</v>
      </c>
      <c r="BL58" s="138">
        <f t="shared" si="236"/>
        <v>6.6326345506769968</v>
      </c>
      <c r="BM58" s="138">
        <f t="shared" si="237"/>
        <v>6.5370665651207416</v>
      </c>
      <c r="BN58" s="138">
        <f t="shared" si="238"/>
        <v>6.5158419278928736</v>
      </c>
      <c r="BO58" s="138">
        <f t="shared" si="239"/>
        <v>6.6642812855467026</v>
      </c>
      <c r="BP58" s="138">
        <f t="shared" si="240"/>
        <v>6.4946700253033507</v>
      </c>
      <c r="BQ58" s="138">
        <f t="shared" si="241"/>
        <v>6.4110628260685587</v>
      </c>
      <c r="BR58" s="138">
        <f t="shared" si="242"/>
        <v>6.4322412642865201</v>
      </c>
      <c r="BS58" s="138">
        <f t="shared" si="243"/>
        <v>6.4852982140693349</v>
      </c>
      <c r="BT58" s="138">
        <f t="shared" si="244"/>
        <v>6.4640648545052581</v>
      </c>
      <c r="BU58" s="138">
        <f t="shared" si="245"/>
        <v>6.7189159971850598</v>
      </c>
      <c r="BV58" s="138">
        <f t="shared" si="246"/>
        <v>6.8251145403208868</v>
      </c>
      <c r="BW58" s="138">
        <f t="shared" si="247"/>
        <v>6.6658167256172129</v>
      </c>
      <c r="BX58" s="138">
        <f t="shared" si="248"/>
        <v>6.8893009270775796</v>
      </c>
      <c r="BY58" s="138">
        <f t="shared" si="249"/>
        <v>7.1343376978663109</v>
      </c>
      <c r="BZ58" s="138">
        <f t="shared" si="250"/>
        <v>7.1770334586306328</v>
      </c>
      <c r="CA58" s="138">
        <f t="shared" si="251"/>
        <v>6.7721897934787112</v>
      </c>
      <c r="CB58" s="138">
        <f t="shared" si="252"/>
        <v>7.0060130241632379</v>
      </c>
      <c r="CC58" s="138">
        <f t="shared" si="253"/>
        <v>6.7117517430125284</v>
      </c>
      <c r="CD58" s="138">
        <f t="shared" si="254"/>
        <v>6.5949644313844979</v>
      </c>
      <c r="CE58" s="138">
        <f t="shared" si="255"/>
        <v>6.5737197947264958</v>
      </c>
      <c r="CF58" s="138">
        <f t="shared" si="256"/>
        <v>6.6268578680186874</v>
      </c>
      <c r="CG58" s="138">
        <f t="shared" si="257"/>
        <v>6.2767398272580932</v>
      </c>
      <c r="CH58" s="138">
        <f t="shared" si="258"/>
        <v>6.03373704208785</v>
      </c>
      <c r="CI58" s="138">
        <f t="shared" si="259"/>
        <v>5.9492816561523387</v>
      </c>
      <c r="CJ58" s="138">
        <f t="shared" si="260"/>
        <v>5.8859905679467195</v>
      </c>
      <c r="CK58" s="138">
        <f t="shared" si="261"/>
        <v>5.7491053374989054</v>
      </c>
      <c r="CL58" s="138">
        <f t="shared" si="262"/>
        <v>5.5174072678420005</v>
      </c>
      <c r="CM58" s="138">
        <f t="shared" si="263"/>
        <v>5.4858215342754812</v>
      </c>
      <c r="CN58" s="138">
        <f t="shared" si="264"/>
        <v>5.2762748089392186</v>
      </c>
      <c r="CO58" s="138">
        <f t="shared" si="265"/>
        <v>5.1207553956898799</v>
      </c>
      <c r="CP58" s="138">
        <f t="shared" si="266"/>
        <v>5.0998150061687841</v>
      </c>
      <c r="CQ58" s="138">
        <f t="shared" si="267"/>
        <v>4.9426838165851805</v>
      </c>
      <c r="CR58" s="138">
        <f t="shared" si="268"/>
        <v>4.8694655581663193</v>
      </c>
      <c r="CS58" s="138">
        <f t="shared" si="269"/>
        <v>4.9322804521813923</v>
      </c>
      <c r="CT58" s="138">
        <f t="shared" si="270"/>
        <v>4.8381801608232688</v>
      </c>
      <c r="CU58" s="138">
        <f t="shared" si="271"/>
        <v>4.9635347006728114</v>
      </c>
      <c r="CV58" s="138">
        <f t="shared" si="272"/>
        <v>4.7753155709047146</v>
      </c>
      <c r="CW58" s="138">
        <f t="shared" si="273"/>
        <v>4.6814215312614094</v>
      </c>
      <c r="CX58" s="138">
        <f t="shared" si="274"/>
        <v>4.8799390488873495</v>
      </c>
      <c r="CY58" s="138">
        <f t="shared" si="275"/>
        <v>5.1730459750644275</v>
      </c>
      <c r="CZ58" s="138">
        <f t="shared" si="276"/>
        <v>5.1207106615816178</v>
      </c>
      <c r="DA58" s="138">
        <f t="shared" si="277"/>
        <v>5.1829184004088757</v>
      </c>
      <c r="DB58" s="138">
        <f t="shared" si="278"/>
        <v>5.0990906112871714</v>
      </c>
      <c r="DC58" s="138">
        <f t="shared" si="279"/>
        <v>5.245964964307559</v>
      </c>
      <c r="DD58" s="138">
        <f t="shared" si="280"/>
        <v>5.5608840695269279</v>
      </c>
      <c r="DE58" s="138">
        <f t="shared" si="281"/>
        <v>5.7399257765190503</v>
      </c>
      <c r="DF58" s="138">
        <f t="shared" si="282"/>
        <v>5.8137444142408068</v>
      </c>
      <c r="DG58" s="138">
        <f t="shared" si="283"/>
        <v>5.8979910260355206</v>
      </c>
      <c r="DH58" s="138">
        <f t="shared" si="284"/>
        <v>6.2678941883022032</v>
      </c>
      <c r="DI58" s="138">
        <f t="shared" si="285"/>
        <v>6.3526204344160231</v>
      </c>
      <c r="DJ58" s="138">
        <f t="shared" si="286"/>
        <v>6.4691654458504555</v>
      </c>
      <c r="DK58" s="138">
        <f t="shared" si="287"/>
        <v>6.3843885648344978</v>
      </c>
      <c r="DL58" s="138">
        <f t="shared" si="288"/>
        <v>6.6174321323368757</v>
      </c>
      <c r="DM58" s="138">
        <f t="shared" si="289"/>
        <v>7.0798438636156424</v>
      </c>
      <c r="DN58" s="138">
        <f t="shared" si="290"/>
        <v>6.8236209072121357</v>
      </c>
      <c r="DO58" s="138">
        <f t="shared" si="291"/>
        <v>7.1963109721794538</v>
      </c>
      <c r="DP58" s="138">
        <f t="shared" si="292"/>
        <v>7.2282907785554462</v>
      </c>
      <c r="DQ58" s="138">
        <f t="shared" si="293"/>
        <v>7.2069305612688872</v>
      </c>
      <c r="DR58" s="138">
        <f t="shared" si="294"/>
        <v>7.1321399977917865</v>
      </c>
      <c r="DS58" s="138">
        <f t="shared" si="295"/>
        <v>7.036258010920271</v>
      </c>
      <c r="DT58" s="138">
        <f t="shared" si="296"/>
        <v>6.8340015313371749</v>
      </c>
      <c r="DU58" s="138">
        <f t="shared" si="297"/>
        <v>6.6212271805478284</v>
      </c>
      <c r="DV58" s="138">
        <f t="shared" si="298"/>
        <v>6.4196346522932268</v>
      </c>
      <c r="DW58" s="138">
        <f t="shared" si="299"/>
        <v>6.3666315470774393</v>
      </c>
      <c r="DX58" s="138">
        <f t="shared" si="300"/>
        <v>6.3243596617134745</v>
      </c>
      <c r="DY58" s="138">
        <f t="shared" si="301"/>
        <v>6.2408779778098999</v>
      </c>
      <c r="DZ58" s="138">
        <f t="shared" si="302"/>
        <v>6.941647310863619</v>
      </c>
      <c r="EA58" s="138">
        <f t="shared" si="303"/>
        <v>6.7610564690751662</v>
      </c>
      <c r="EB58" s="138">
        <f t="shared" si="304"/>
        <v>6.7928969273122419</v>
      </c>
      <c r="EC58" s="138">
        <f t="shared" si="305"/>
        <v>6.8248135133634813</v>
      </c>
      <c r="ED58" s="138">
        <f t="shared" si="306"/>
        <v>6.9100432439016535</v>
      </c>
      <c r="EE58" s="138">
        <f t="shared" si="307"/>
        <v>6.8461972939202642</v>
      </c>
      <c r="EF58" s="138">
        <f t="shared" si="308"/>
        <v>6.8994287592919257</v>
      </c>
      <c r="EG58" s="138">
        <f t="shared" si="309"/>
        <v>7.1874236282302828</v>
      </c>
      <c r="EH58" s="138">
        <f t="shared" si="310"/>
        <v>7.358410545284344</v>
      </c>
      <c r="EI58" s="138">
        <f t="shared" si="311"/>
        <v>7.6151976544219346</v>
      </c>
      <c r="EJ58" s="138">
        <f t="shared" si="312"/>
        <v>7.8933007395044497</v>
      </c>
      <c r="EK58" s="138">
        <f t="shared" si="313"/>
        <v>8.3913839469258011</v>
      </c>
      <c r="EL58" s="138">
        <f t="shared" si="314"/>
        <v>8.5312854551971906</v>
      </c>
      <c r="EM58" s="138">
        <f t="shared" si="315"/>
        <v>8.5744819867216826</v>
      </c>
      <c r="EN58" s="138">
        <f t="shared" si="316"/>
        <v>8.5421103462963046</v>
      </c>
      <c r="EO58" s="138">
        <f t="shared" si="317"/>
        <v>8.7474982654856213</v>
      </c>
      <c r="EP58" s="138">
        <f t="shared" si="318"/>
        <v>8.8233560121580457</v>
      </c>
      <c r="EQ58" s="138">
        <f t="shared" si="319"/>
        <v>8.9208971140512627</v>
      </c>
      <c r="ER58" s="138">
        <f t="shared" si="320"/>
        <v>9.0293732589711517</v>
      </c>
      <c r="ES58" s="138">
        <f t="shared" si="321"/>
        <v>8.9425750714826826</v>
      </c>
      <c r="ET58" s="138">
        <f t="shared" si="322"/>
        <v>9.0835519255469066</v>
      </c>
      <c r="EU58" s="138">
        <f t="shared" si="323"/>
        <v>9.0076337645328408</v>
      </c>
      <c r="EV58" s="138">
        <f t="shared" si="324"/>
        <v>9.202155169089421</v>
      </c>
      <c r="EW58" s="138">
        <f t="shared" si="325"/>
        <v>8.1024463323260409</v>
      </c>
      <c r="EX58" s="138">
        <f t="shared" si="326"/>
        <v>7.7487149759584151</v>
      </c>
      <c r="EY58" s="138">
        <f t="shared" si="327"/>
        <v>7.9952059690405308</v>
      </c>
      <c r="EZ58" s="138">
        <f t="shared" si="328"/>
        <v>7.5872312372755824</v>
      </c>
      <c r="FA58" s="138">
        <f t="shared" si="329"/>
        <v>7.5016747909636639</v>
      </c>
      <c r="FB58" s="138">
        <f t="shared" si="330"/>
        <v>7.8977673987375319</v>
      </c>
      <c r="FC58" s="138">
        <f t="shared" si="331"/>
        <v>7.887031302478964</v>
      </c>
      <c r="FD58" s="138">
        <f t="shared" si="332"/>
        <v>7.8870313024790084</v>
      </c>
      <c r="FE58" s="138">
        <f t="shared" si="333"/>
        <v>7.9944778031288521</v>
      </c>
      <c r="FF58" s="138">
        <f t="shared" si="334"/>
        <v>8.2414082126597954</v>
      </c>
      <c r="FG58" s="138">
        <f t="shared" si="335"/>
        <v>8.7475614497500853</v>
      </c>
      <c r="FH58" s="138">
        <f t="shared" si="336"/>
        <v>8.6076585997900246</v>
      </c>
      <c r="FI58" s="138">
        <f t="shared" si="337"/>
        <v>8.6612920114442105</v>
      </c>
      <c r="FJ58" s="138">
        <f t="shared" si="338"/>
        <v>8.380234153077982</v>
      </c>
      <c r="FK58" s="138">
        <f t="shared" si="339"/>
        <v>8.132864361917802</v>
      </c>
      <c r="FL58" s="138">
        <f t="shared" si="340"/>
        <v>8.5105362761646255</v>
      </c>
      <c r="FM58" s="138">
        <f t="shared" si="341"/>
        <v>8.6400753166853583</v>
      </c>
      <c r="FN58" s="138">
        <f t="shared" si="342"/>
        <v>8.47839249797806</v>
      </c>
      <c r="FO58" s="138">
        <f t="shared" si="343"/>
        <v>8.5971368822429497</v>
      </c>
      <c r="FP58" s="138">
        <f t="shared" si="344"/>
        <v>8.7267922043588353</v>
      </c>
      <c r="FQ58" s="138">
        <f t="shared" si="345"/>
        <v>8.7376097142786833</v>
      </c>
      <c r="FR58" s="138">
        <f t="shared" si="346"/>
        <v>8.5542592515587721</v>
      </c>
      <c r="FS58" s="138">
        <f t="shared" si="347"/>
        <v>8.7477606049483292</v>
      </c>
      <c r="FT58" s="138">
        <f t="shared" si="348"/>
        <v>8.2628567972568021</v>
      </c>
      <c r="FU58" s="138">
        <f t="shared" si="349"/>
        <v>8.1987326964883867</v>
      </c>
      <c r="FV58" s="138">
        <f t="shared" si="350"/>
        <v>9.0944533042889972</v>
      </c>
      <c r="FW58" s="138">
        <f t="shared" si="351"/>
        <v>8.9859447969244499</v>
      </c>
      <c r="FX58" s="138">
        <f t="shared" si="352"/>
        <v>8.7041593390167158</v>
      </c>
      <c r="FY58" s="138">
        <f t="shared" si="353"/>
        <v>9.2010185728794713</v>
      </c>
      <c r="FZ58" s="138">
        <f t="shared" si="354"/>
        <v>8.4523231951441513</v>
      </c>
      <c r="GA58" s="138">
        <f t="shared" si="355"/>
        <v>8.4415426461187604</v>
      </c>
      <c r="GB58" s="138">
        <f t="shared" si="356"/>
        <v>8.592410339355915</v>
      </c>
    </row>
    <row r="60" spans="1:184" x14ac:dyDescent="0.2">
      <c r="A60" s="16" t="s">
        <v>460</v>
      </c>
    </row>
    <row r="62" spans="1:184" x14ac:dyDescent="0.2">
      <c r="B62" s="16" t="s">
        <v>356</v>
      </c>
      <c r="C62" s="2">
        <v>36373</v>
      </c>
      <c r="D62" s="2">
        <v>36404</v>
      </c>
      <c r="E62" s="2">
        <v>36434</v>
      </c>
      <c r="F62" s="2">
        <v>36465</v>
      </c>
      <c r="G62" s="2">
        <v>36495</v>
      </c>
      <c r="H62" s="2">
        <v>36526</v>
      </c>
      <c r="I62" s="2">
        <v>36557</v>
      </c>
      <c r="J62" s="2">
        <v>36586</v>
      </c>
      <c r="K62" s="2">
        <v>36617</v>
      </c>
      <c r="L62" s="2">
        <v>36647</v>
      </c>
      <c r="M62" s="2">
        <v>36678</v>
      </c>
      <c r="N62" s="2">
        <v>36708</v>
      </c>
      <c r="O62" s="2">
        <v>36739</v>
      </c>
      <c r="P62" s="2">
        <v>36770</v>
      </c>
      <c r="Q62" s="2">
        <v>36800</v>
      </c>
      <c r="R62" s="2">
        <v>36831</v>
      </c>
      <c r="S62" s="2">
        <v>36861</v>
      </c>
      <c r="T62" s="2">
        <v>36892</v>
      </c>
      <c r="U62" s="2">
        <v>36923</v>
      </c>
      <c r="V62" s="2">
        <v>36951</v>
      </c>
      <c r="W62" s="2">
        <v>36982</v>
      </c>
      <c r="X62" s="2">
        <v>37012</v>
      </c>
      <c r="Y62" s="2">
        <v>37043</v>
      </c>
      <c r="Z62" s="2">
        <v>37073</v>
      </c>
      <c r="AA62" s="2">
        <v>37104</v>
      </c>
      <c r="AB62" s="2">
        <v>37135</v>
      </c>
      <c r="AC62" s="2">
        <v>37165</v>
      </c>
      <c r="AD62" s="2">
        <v>37196</v>
      </c>
      <c r="AE62" s="2">
        <v>37226</v>
      </c>
      <c r="AF62" s="2">
        <v>37257</v>
      </c>
      <c r="AG62" s="2">
        <v>37288</v>
      </c>
      <c r="AH62" s="2">
        <v>37316</v>
      </c>
      <c r="AI62" s="2">
        <v>37347</v>
      </c>
      <c r="AJ62" s="2">
        <v>37377</v>
      </c>
      <c r="AK62" s="2">
        <v>37408</v>
      </c>
      <c r="AL62" s="2">
        <v>37438</v>
      </c>
      <c r="AM62" s="2">
        <v>37469</v>
      </c>
      <c r="AN62" s="2">
        <v>37500</v>
      </c>
      <c r="AO62" s="2">
        <v>37530</v>
      </c>
      <c r="AP62" s="2">
        <v>37561</v>
      </c>
      <c r="AQ62" s="2">
        <v>37591</v>
      </c>
      <c r="AR62" s="2">
        <v>37622</v>
      </c>
      <c r="AS62" s="2">
        <v>37653</v>
      </c>
      <c r="AT62" s="2">
        <v>37681</v>
      </c>
      <c r="AU62" s="2">
        <v>37712</v>
      </c>
      <c r="AV62" s="2">
        <v>37742</v>
      </c>
      <c r="AW62" s="2">
        <v>37773</v>
      </c>
      <c r="AX62" s="2">
        <v>37803</v>
      </c>
      <c r="AY62" s="2">
        <v>37834</v>
      </c>
      <c r="AZ62" s="2">
        <v>37865</v>
      </c>
      <c r="BA62" s="2">
        <v>37895</v>
      </c>
      <c r="BB62" s="2">
        <v>37926</v>
      </c>
      <c r="BC62" s="2">
        <v>37956</v>
      </c>
      <c r="BD62" s="2">
        <v>37987</v>
      </c>
      <c r="BE62" s="2">
        <v>38018</v>
      </c>
      <c r="BF62" s="2">
        <v>38047</v>
      </c>
      <c r="BG62" s="2">
        <v>38078</v>
      </c>
      <c r="BH62" s="2">
        <v>38108</v>
      </c>
      <c r="BI62" s="2">
        <v>38139</v>
      </c>
      <c r="BJ62" s="2">
        <v>38169</v>
      </c>
      <c r="BK62" s="2">
        <v>38200</v>
      </c>
      <c r="BL62" s="2">
        <v>38231</v>
      </c>
      <c r="BM62" s="2">
        <v>38261</v>
      </c>
      <c r="BN62" s="2">
        <v>38292</v>
      </c>
      <c r="BO62" s="2">
        <v>38322</v>
      </c>
      <c r="BP62" s="2">
        <v>38353</v>
      </c>
      <c r="BQ62" s="2">
        <v>38384</v>
      </c>
      <c r="BR62" s="2">
        <v>38412</v>
      </c>
      <c r="BS62" s="2">
        <v>38443</v>
      </c>
      <c r="BT62" s="2">
        <v>38473</v>
      </c>
      <c r="BU62" s="2">
        <v>38504</v>
      </c>
      <c r="BV62" s="2">
        <v>38534</v>
      </c>
      <c r="BW62" s="2">
        <v>38565</v>
      </c>
      <c r="BX62" s="2">
        <v>38596</v>
      </c>
      <c r="BY62" s="2">
        <v>38626</v>
      </c>
      <c r="BZ62" s="2">
        <v>38657</v>
      </c>
      <c r="CA62" s="2">
        <v>38687</v>
      </c>
      <c r="CB62" s="2">
        <v>38718</v>
      </c>
      <c r="CC62" s="2">
        <v>38749</v>
      </c>
      <c r="CD62" s="2">
        <v>38777</v>
      </c>
      <c r="CE62" s="2">
        <v>38808</v>
      </c>
      <c r="CF62" s="2">
        <v>38838</v>
      </c>
      <c r="CG62" s="2">
        <v>38869</v>
      </c>
      <c r="CH62" s="5">
        <v>38899</v>
      </c>
      <c r="CI62" s="5">
        <v>38930</v>
      </c>
      <c r="CJ62" s="5">
        <v>38961</v>
      </c>
      <c r="CK62" s="5">
        <v>38991</v>
      </c>
      <c r="CL62" s="5">
        <v>39022</v>
      </c>
      <c r="CM62" s="5">
        <v>39052</v>
      </c>
      <c r="CN62" s="5">
        <v>39083</v>
      </c>
      <c r="CO62" s="5">
        <v>39114</v>
      </c>
      <c r="CP62" s="5">
        <v>39142</v>
      </c>
      <c r="CQ62" s="5">
        <v>39173</v>
      </c>
      <c r="CR62" s="5">
        <v>39203</v>
      </c>
      <c r="CS62" s="5">
        <v>39234</v>
      </c>
      <c r="CT62" s="5">
        <v>39264</v>
      </c>
      <c r="CU62" s="5">
        <v>39295</v>
      </c>
      <c r="CV62" s="5">
        <v>39326</v>
      </c>
      <c r="CW62" s="5">
        <v>39356</v>
      </c>
      <c r="CX62" s="5">
        <v>39387</v>
      </c>
      <c r="CY62" s="5">
        <v>39417</v>
      </c>
      <c r="CZ62" s="5">
        <v>39448</v>
      </c>
      <c r="DA62" s="5">
        <v>39479</v>
      </c>
      <c r="DB62" s="5">
        <v>39508</v>
      </c>
      <c r="DC62" s="5">
        <v>39539</v>
      </c>
      <c r="DD62" s="5">
        <v>39569</v>
      </c>
      <c r="DE62" s="5">
        <v>39600</v>
      </c>
      <c r="DF62" s="5">
        <v>39630</v>
      </c>
      <c r="DG62" s="5">
        <v>39661</v>
      </c>
      <c r="DH62" s="5">
        <v>39692</v>
      </c>
      <c r="DI62" s="5">
        <v>39722</v>
      </c>
      <c r="DJ62" s="5">
        <v>39753</v>
      </c>
      <c r="DK62" s="5">
        <v>39783</v>
      </c>
      <c r="DL62" s="5">
        <v>39814</v>
      </c>
      <c r="DM62" s="5">
        <v>39845</v>
      </c>
      <c r="DN62" s="5">
        <v>39873</v>
      </c>
      <c r="DO62" s="5">
        <v>39904</v>
      </c>
      <c r="DP62" s="5">
        <v>39934</v>
      </c>
      <c r="DQ62" s="5">
        <v>39965</v>
      </c>
      <c r="DR62" s="5">
        <v>39995</v>
      </c>
      <c r="DS62" s="5">
        <v>40026</v>
      </c>
      <c r="DT62" s="5">
        <v>40057</v>
      </c>
      <c r="DU62" s="5">
        <v>40087</v>
      </c>
      <c r="DV62" s="5">
        <v>40118</v>
      </c>
      <c r="DW62" s="5">
        <v>40148</v>
      </c>
      <c r="DX62" s="5">
        <v>40179</v>
      </c>
      <c r="DY62" s="5">
        <v>40210</v>
      </c>
      <c r="DZ62" s="5">
        <v>40238</v>
      </c>
      <c r="EA62" s="5">
        <v>40269</v>
      </c>
      <c r="EB62" s="5">
        <v>40299</v>
      </c>
      <c r="EC62" s="5">
        <v>40330</v>
      </c>
      <c r="ED62" s="5">
        <v>40360</v>
      </c>
      <c r="EE62" s="5">
        <v>40391</v>
      </c>
      <c r="EF62" s="5">
        <v>40422</v>
      </c>
      <c r="EG62" s="5">
        <v>40452</v>
      </c>
      <c r="EH62" s="5">
        <v>40483</v>
      </c>
      <c r="EI62" s="5">
        <v>40513</v>
      </c>
      <c r="EJ62" s="5">
        <v>40544</v>
      </c>
      <c r="EK62" s="5">
        <v>40575</v>
      </c>
      <c r="EL62" s="5">
        <v>40603</v>
      </c>
      <c r="EM62" s="5">
        <v>40634</v>
      </c>
      <c r="EN62" s="5">
        <v>40664</v>
      </c>
      <c r="EO62" s="5">
        <v>40695</v>
      </c>
      <c r="EP62" s="5">
        <v>40725</v>
      </c>
      <c r="EQ62" s="5">
        <v>40756</v>
      </c>
      <c r="ER62" s="5">
        <v>40787</v>
      </c>
      <c r="ES62" s="5">
        <v>40817</v>
      </c>
      <c r="ET62" s="5">
        <v>40848</v>
      </c>
      <c r="EU62" s="5">
        <v>40878</v>
      </c>
      <c r="EV62" s="2">
        <v>40909</v>
      </c>
      <c r="EW62" s="2">
        <v>40940</v>
      </c>
      <c r="EX62" s="2">
        <v>40969</v>
      </c>
      <c r="EY62" s="2">
        <v>41000</v>
      </c>
      <c r="EZ62" s="2">
        <v>41030</v>
      </c>
      <c r="FA62" s="2">
        <v>41061</v>
      </c>
      <c r="FB62" s="2">
        <v>41091</v>
      </c>
      <c r="FC62" s="2">
        <v>41122</v>
      </c>
      <c r="FD62" s="2">
        <v>41153</v>
      </c>
      <c r="FE62" s="2">
        <v>41183</v>
      </c>
      <c r="FF62" s="2">
        <v>41214</v>
      </c>
      <c r="FG62" s="2">
        <v>41244</v>
      </c>
      <c r="FH62" s="2">
        <v>41275</v>
      </c>
      <c r="FI62" s="2">
        <v>41306</v>
      </c>
      <c r="FJ62" s="2">
        <v>41334</v>
      </c>
      <c r="FK62" s="2">
        <v>41365</v>
      </c>
      <c r="FL62" s="2">
        <v>41395</v>
      </c>
      <c r="FM62" s="2">
        <v>41426</v>
      </c>
      <c r="FN62" s="2">
        <v>41456</v>
      </c>
      <c r="FO62" s="2">
        <v>41487</v>
      </c>
      <c r="FP62" s="2">
        <v>41518</v>
      </c>
      <c r="FQ62" s="2">
        <v>41548</v>
      </c>
      <c r="FR62" s="2">
        <v>41579</v>
      </c>
      <c r="FS62" s="2">
        <v>41609</v>
      </c>
      <c r="FT62" s="2">
        <v>41640</v>
      </c>
      <c r="FU62" s="2">
        <v>41671</v>
      </c>
      <c r="FV62" s="2">
        <v>41699</v>
      </c>
      <c r="FW62" s="2">
        <v>41730</v>
      </c>
      <c r="FX62" s="2">
        <v>41760</v>
      </c>
      <c r="FY62" s="2">
        <v>41791</v>
      </c>
      <c r="FZ62" s="2">
        <v>41821</v>
      </c>
      <c r="GA62" s="63">
        <v>41852</v>
      </c>
      <c r="GB62" s="63">
        <v>41883</v>
      </c>
    </row>
    <row r="63" spans="1:184" x14ac:dyDescent="0.2">
      <c r="A63" s="16" t="s">
        <v>2</v>
      </c>
      <c r="B63" s="9" t="s">
        <v>358</v>
      </c>
      <c r="C63" s="84">
        <f t="shared" ref="C63:BN63" si="357">C12/100+1</f>
        <v>1.0016780164688044</v>
      </c>
      <c r="D63" s="84">
        <f t="shared" si="357"/>
        <v>1.0057211673110629</v>
      </c>
      <c r="E63" s="84">
        <f t="shared" si="357"/>
        <v>1.0222080990623297</v>
      </c>
      <c r="F63" s="84">
        <f t="shared" si="357"/>
        <v>1.0238365526498132</v>
      </c>
      <c r="G63" s="84">
        <f t="shared" si="357"/>
        <v>1.0150665235201983</v>
      </c>
      <c r="H63" s="84">
        <f t="shared" si="357"/>
        <v>1.0090504737575079</v>
      </c>
      <c r="I63" s="84">
        <f t="shared" si="357"/>
        <v>0.99860310818990139</v>
      </c>
      <c r="J63" s="84">
        <f t="shared" si="357"/>
        <v>0.99994041255643762</v>
      </c>
      <c r="K63" s="84">
        <f t="shared" si="357"/>
        <v>0.99830083230513267</v>
      </c>
      <c r="L63" s="84">
        <f t="shared" si="357"/>
        <v>0.99629873920836831</v>
      </c>
      <c r="M63" s="84">
        <f t="shared" si="357"/>
        <v>1.000675202734518</v>
      </c>
      <c r="N63" s="84">
        <f t="shared" si="357"/>
        <v>1.0225922695599716</v>
      </c>
      <c r="O63" s="84">
        <f t="shared" si="357"/>
        <v>1.0283366786410846</v>
      </c>
      <c r="P63" s="84">
        <f t="shared" si="357"/>
        <v>1.0064102275601048</v>
      </c>
      <c r="Q63" s="84">
        <f t="shared" si="357"/>
        <v>0.99997682074205763</v>
      </c>
      <c r="R63" s="84">
        <f t="shared" si="357"/>
        <v>1.0010761437208824</v>
      </c>
      <c r="S63" s="84">
        <f t="shared" si="357"/>
        <v>0.99707243972021242</v>
      </c>
      <c r="T63" s="84">
        <f t="shared" si="357"/>
        <v>1.0086068438639124</v>
      </c>
      <c r="U63" s="84">
        <f t="shared" si="357"/>
        <v>1.0004551424869905</v>
      </c>
      <c r="V63" s="84">
        <f t="shared" si="357"/>
        <v>1.0110481530825497</v>
      </c>
      <c r="W63" s="84">
        <f t="shared" si="357"/>
        <v>1.0168886164433961</v>
      </c>
      <c r="X63" s="84">
        <f t="shared" si="357"/>
        <v>1.0050254655323891</v>
      </c>
      <c r="Y63" s="84">
        <f t="shared" si="357"/>
        <v>1.0003155388954614</v>
      </c>
      <c r="Z63" s="84">
        <f t="shared" si="357"/>
        <v>1.0063439152116476</v>
      </c>
      <c r="AA63" s="84">
        <f t="shared" si="357"/>
        <v>1.0114169664380557</v>
      </c>
      <c r="AB63" s="84">
        <f t="shared" si="357"/>
        <v>1.0044742404370166</v>
      </c>
      <c r="AC63" s="84">
        <f t="shared" si="357"/>
        <v>1.0165567567684533</v>
      </c>
      <c r="AD63" s="84">
        <f t="shared" si="357"/>
        <v>1.0146474508742069</v>
      </c>
      <c r="AE63" s="84">
        <f t="shared" si="357"/>
        <v>1.0060145334039392</v>
      </c>
      <c r="AF63" s="84">
        <f t="shared" si="357"/>
        <v>1.008121160884361</v>
      </c>
      <c r="AG63" s="84">
        <f t="shared" si="357"/>
        <v>1.001582649822055</v>
      </c>
      <c r="AH63" s="84">
        <f t="shared" si="357"/>
        <v>1.0058269889211628</v>
      </c>
      <c r="AI63" s="84">
        <f t="shared" si="357"/>
        <v>0.99931038560256835</v>
      </c>
      <c r="AJ63" s="84">
        <f t="shared" si="357"/>
        <v>0.99632136904658775</v>
      </c>
      <c r="AK63" s="84">
        <f t="shared" si="357"/>
        <v>1.0012160912268149</v>
      </c>
      <c r="AL63" s="84">
        <f t="shared" si="357"/>
        <v>1.0073804132292958</v>
      </c>
      <c r="AM63" s="84">
        <f t="shared" si="357"/>
        <v>1.0171408364657517</v>
      </c>
      <c r="AN63" s="84">
        <f t="shared" si="357"/>
        <v>1.0224269480887416</v>
      </c>
      <c r="AO63" s="84">
        <f t="shared" si="357"/>
        <v>1.0347460169160256</v>
      </c>
      <c r="AP63" s="84">
        <f t="shared" si="357"/>
        <v>1.0637630051503879</v>
      </c>
      <c r="AQ63" s="84">
        <f t="shared" si="357"/>
        <v>1.0418542859123852</v>
      </c>
      <c r="AR63" s="84">
        <f t="shared" si="357"/>
        <v>1.026692378467289</v>
      </c>
      <c r="AS63" s="84">
        <f t="shared" si="357"/>
        <v>1.020634468901124</v>
      </c>
      <c r="AT63" s="84">
        <f t="shared" si="357"/>
        <v>1.020001369025646</v>
      </c>
      <c r="AU63" s="84">
        <f t="shared" si="357"/>
        <v>1.0098892975849301</v>
      </c>
      <c r="AV63" s="84">
        <f t="shared" si="357"/>
        <v>1.0051932638354164</v>
      </c>
      <c r="AW63" s="84">
        <f t="shared" si="357"/>
        <v>0.98979556513887901</v>
      </c>
      <c r="AX63" s="84">
        <f t="shared" si="357"/>
        <v>0.98840547793515066</v>
      </c>
      <c r="AY63" s="84">
        <f t="shared" si="357"/>
        <v>0.99729857019468227</v>
      </c>
      <c r="AZ63" s="84">
        <f t="shared" si="357"/>
        <v>1.0098269419011425</v>
      </c>
      <c r="BA63" s="84">
        <f t="shared" si="357"/>
        <v>1.0028824048677707</v>
      </c>
      <c r="BB63" s="84">
        <f t="shared" si="357"/>
        <v>1.0020232481699733</v>
      </c>
      <c r="BC63" s="84">
        <f t="shared" si="357"/>
        <v>1.0052463334382422</v>
      </c>
      <c r="BD63" s="84">
        <f t="shared" si="357"/>
        <v>1.0096562683669508</v>
      </c>
      <c r="BE63" s="84">
        <f t="shared" si="357"/>
        <v>1.0009961411299868</v>
      </c>
      <c r="BF63" s="84">
        <f t="shared" si="357"/>
        <v>1.0018159364904748</v>
      </c>
      <c r="BG63" s="84">
        <f t="shared" si="357"/>
        <v>0.99636757078679472</v>
      </c>
      <c r="BH63" s="84">
        <f t="shared" si="357"/>
        <v>1.0043772065665293</v>
      </c>
      <c r="BI63" s="84">
        <f t="shared" si="357"/>
        <v>1.0109685088113425</v>
      </c>
      <c r="BJ63" s="84">
        <f t="shared" si="357"/>
        <v>1.0070063992501721</v>
      </c>
      <c r="BK63" s="84">
        <f t="shared" si="357"/>
        <v>1.0111985169755782</v>
      </c>
      <c r="BL63" s="84">
        <f t="shared" si="357"/>
        <v>0.99799420638010583</v>
      </c>
      <c r="BM63" s="84">
        <f t="shared" si="357"/>
        <v>0.99986788104708557</v>
      </c>
      <c r="BN63" s="84">
        <f t="shared" si="357"/>
        <v>1.0057491684670652</v>
      </c>
      <c r="BO63" s="84">
        <f t="shared" ref="BO63:DZ63" si="358">BO12/100+1</f>
        <v>1.0072185991917768</v>
      </c>
      <c r="BP63" s="84">
        <f t="shared" si="358"/>
        <v>1.0062143151835981</v>
      </c>
      <c r="BQ63" s="84">
        <f t="shared" si="358"/>
        <v>1.0033573497216095</v>
      </c>
      <c r="BR63" s="84">
        <f t="shared" si="358"/>
        <v>1.0022194974861665</v>
      </c>
      <c r="BS63" s="84">
        <f t="shared" si="358"/>
        <v>1.0071269607656395</v>
      </c>
      <c r="BT63" s="84">
        <f t="shared" si="358"/>
        <v>1.0043095058420526</v>
      </c>
      <c r="BU63" s="84">
        <f t="shared" si="358"/>
        <v>0.99010790802781423</v>
      </c>
      <c r="BV63" s="84">
        <f t="shared" si="358"/>
        <v>0.99358879273710643</v>
      </c>
      <c r="BW63" s="84">
        <f t="shared" si="358"/>
        <v>0.99371829027309522</v>
      </c>
      <c r="BX63" s="84">
        <f t="shared" si="358"/>
        <v>0.99770967272377575</v>
      </c>
      <c r="BY63" s="84">
        <f t="shared" si="358"/>
        <v>1.0079988328781821</v>
      </c>
      <c r="BZ63" s="84">
        <f t="shared" si="358"/>
        <v>1.008651289922508</v>
      </c>
      <c r="CA63" s="84">
        <f t="shared" si="358"/>
        <v>1.0053189452293485</v>
      </c>
      <c r="CB63" s="84">
        <f t="shared" si="358"/>
        <v>1.0050681598891267</v>
      </c>
      <c r="CC63" s="84">
        <f t="shared" si="358"/>
        <v>0.9989476444069495</v>
      </c>
      <c r="CD63" s="84">
        <f t="shared" si="358"/>
        <v>1.0059785177983516</v>
      </c>
      <c r="CE63" s="84">
        <f t="shared" si="358"/>
        <v>0.99774800399157526</v>
      </c>
      <c r="CF63" s="84">
        <f t="shared" si="358"/>
        <v>0.99208067561868829</v>
      </c>
      <c r="CG63" s="84">
        <f t="shared" si="358"/>
        <v>0.98898089307003467</v>
      </c>
      <c r="CH63" s="84">
        <f t="shared" si="358"/>
        <v>1.0013868542036037</v>
      </c>
      <c r="CI63" s="84">
        <f t="shared" si="358"/>
        <v>0.99906549514012422</v>
      </c>
      <c r="CJ63" s="84">
        <f t="shared" si="358"/>
        <v>1.0004671351490899</v>
      </c>
      <c r="CK63" s="84">
        <f t="shared" si="358"/>
        <v>1.0071859316257881</v>
      </c>
      <c r="CL63" s="84">
        <f t="shared" si="358"/>
        <v>1.0110922800690383</v>
      </c>
      <c r="CM63" s="84">
        <f t="shared" si="358"/>
        <v>1.0021934661603022</v>
      </c>
      <c r="CN63" s="84">
        <f t="shared" si="358"/>
        <v>1.0086425050335313</v>
      </c>
      <c r="CO63" s="84">
        <f t="shared" si="358"/>
        <v>1.0063620727476787</v>
      </c>
      <c r="CP63" s="84">
        <f t="shared" si="358"/>
        <v>1.0087210215989979</v>
      </c>
      <c r="CQ63" s="84">
        <f t="shared" si="358"/>
        <v>1.0009244584851265</v>
      </c>
      <c r="CR63" s="84">
        <f t="shared" si="358"/>
        <v>1.0023048151738629</v>
      </c>
      <c r="CS63" s="84">
        <f t="shared" si="358"/>
        <v>1.0073473447148196</v>
      </c>
      <c r="CT63" s="84">
        <f t="shared" si="358"/>
        <v>1.0132389071408354</v>
      </c>
      <c r="CU63" s="84">
        <f t="shared" si="358"/>
        <v>1.0120933190970103</v>
      </c>
      <c r="CV63" s="84">
        <f t="shared" si="358"/>
        <v>1.0024001251340722</v>
      </c>
      <c r="CW63" s="84">
        <f t="shared" si="358"/>
        <v>1.0045884138745651</v>
      </c>
      <c r="CX63" s="84">
        <f t="shared" si="358"/>
        <v>1.006057472756736</v>
      </c>
      <c r="CY63" s="84">
        <f t="shared" si="358"/>
        <v>1.0214107425554111</v>
      </c>
      <c r="CZ63" s="84">
        <f t="shared" si="358"/>
        <v>1.0135937030877353</v>
      </c>
      <c r="DA63" s="84">
        <f t="shared" si="358"/>
        <v>1.004442335215479</v>
      </c>
      <c r="DB63" s="84">
        <f t="shared" si="358"/>
        <v>1.0078758967084784</v>
      </c>
      <c r="DC63" s="84">
        <f t="shared" si="358"/>
        <v>1.0119946286276913</v>
      </c>
      <c r="DD63" s="84">
        <f t="shared" si="358"/>
        <v>1.0188349833558772</v>
      </c>
      <c r="DE63" s="84">
        <f t="shared" si="358"/>
        <v>1.0200935089766947</v>
      </c>
      <c r="DF63" s="84">
        <f t="shared" si="358"/>
        <v>1.0081612199670154</v>
      </c>
      <c r="DG63" s="84">
        <f t="shared" si="358"/>
        <v>0.99736435840170445</v>
      </c>
      <c r="DH63" s="84">
        <f t="shared" si="358"/>
        <v>0.99749392428968731</v>
      </c>
      <c r="DI63" s="84">
        <f t="shared" si="358"/>
        <v>1.0066443164754215</v>
      </c>
      <c r="DJ63" s="84">
        <f t="shared" si="358"/>
        <v>1.0060276210893329</v>
      </c>
      <c r="DK63" s="84">
        <f t="shared" si="358"/>
        <v>1.0020076673216316</v>
      </c>
      <c r="DL63" s="84">
        <f t="shared" si="358"/>
        <v>1.0062552092889774</v>
      </c>
      <c r="DM63" s="84">
        <f t="shared" si="358"/>
        <v>0.99985213473644652</v>
      </c>
      <c r="DN63" s="84">
        <f t="shared" si="358"/>
        <v>1.0024982042547965</v>
      </c>
      <c r="DO63" s="84">
        <f t="shared" si="358"/>
        <v>1.0063322785527422</v>
      </c>
      <c r="DP63" s="84">
        <f t="shared" si="358"/>
        <v>1.0074526403395025</v>
      </c>
      <c r="DQ63" s="84">
        <f t="shared" si="358"/>
        <v>1.0061205383595271</v>
      </c>
      <c r="DR63" s="84">
        <f t="shared" si="358"/>
        <v>0.99819104892808552</v>
      </c>
      <c r="DS63" s="84">
        <f t="shared" si="358"/>
        <v>0.99742555803098309</v>
      </c>
      <c r="DT63" s="84">
        <f t="shared" si="358"/>
        <v>0.99757274146027719</v>
      </c>
      <c r="DU63" s="84">
        <f t="shared" si="358"/>
        <v>1.0002985724197579</v>
      </c>
      <c r="DV63" s="84">
        <f t="shared" si="358"/>
        <v>1.0040993649175298</v>
      </c>
      <c r="DW63" s="84">
        <f t="shared" si="358"/>
        <v>0.99937476259678382</v>
      </c>
      <c r="DX63" s="84">
        <f t="shared" si="358"/>
        <v>1.0110852634500447</v>
      </c>
      <c r="DY63" s="84">
        <f t="shared" si="358"/>
        <v>1.0090149812626941</v>
      </c>
      <c r="DZ63" s="84">
        <f t="shared" si="358"/>
        <v>1.0129205095480738</v>
      </c>
      <c r="EA63" s="84">
        <f t="shared" ref="EA63:GA63" si="359">EA12/100+1</f>
        <v>1.0122278729207339</v>
      </c>
      <c r="EB63" s="84">
        <f t="shared" si="359"/>
        <v>0.99960735619443053</v>
      </c>
      <c r="EC63" s="84">
        <f t="shared" si="359"/>
        <v>0.9899852688999099</v>
      </c>
      <c r="ED63" s="84">
        <f t="shared" si="359"/>
        <v>0.99191721812996092</v>
      </c>
      <c r="EE63" s="84">
        <f t="shared" si="359"/>
        <v>0.9961218967506249</v>
      </c>
      <c r="EF63" s="84">
        <f t="shared" si="359"/>
        <v>1.0103429094103564</v>
      </c>
      <c r="EG63" s="84">
        <f t="shared" si="359"/>
        <v>1.0190111401139106</v>
      </c>
      <c r="EH63" s="84">
        <f t="shared" si="359"/>
        <v>1.0207791887083382</v>
      </c>
      <c r="EI63" s="84">
        <f t="shared" si="359"/>
        <v>1.0086512703204396</v>
      </c>
      <c r="EJ63" s="84">
        <f t="shared" si="359"/>
        <v>1.0107012149384114</v>
      </c>
      <c r="EK63" s="84">
        <f t="shared" si="359"/>
        <v>1.0017576643153063</v>
      </c>
      <c r="EL63" s="84">
        <f t="shared" si="359"/>
        <v>1.007931964796996</v>
      </c>
      <c r="EM63" s="84">
        <f t="shared" si="359"/>
        <v>1.0066636783044149</v>
      </c>
      <c r="EN63" s="84">
        <f t="shared" si="359"/>
        <v>1.0017873744538921</v>
      </c>
      <c r="EO63" s="84">
        <f t="shared" si="359"/>
        <v>0.99534893364370602</v>
      </c>
      <c r="EP63" s="84">
        <f t="shared" si="359"/>
        <v>0.99520037647103443</v>
      </c>
      <c r="EQ63" s="84">
        <f t="shared" si="359"/>
        <v>1.005849358494167</v>
      </c>
      <c r="ER63" s="84">
        <f t="shared" si="359"/>
        <v>1.0064808469412045</v>
      </c>
      <c r="ES63" s="84">
        <f t="shared" si="359"/>
        <v>1.0034598176968175</v>
      </c>
      <c r="ET63" s="84">
        <f t="shared" si="359"/>
        <v>1.0098180846153479</v>
      </c>
      <c r="EU63" s="84">
        <f t="shared" si="359"/>
        <v>1.0089456042706784</v>
      </c>
      <c r="EV63" s="84">
        <f t="shared" si="359"/>
        <v>1.0039561180343077</v>
      </c>
      <c r="EW63" s="84">
        <f t="shared" si="359"/>
        <v>0.99981813439335399</v>
      </c>
      <c r="EX63" s="84">
        <f t="shared" si="359"/>
        <v>1.0029525161099244</v>
      </c>
      <c r="EY63" s="84">
        <f t="shared" si="359"/>
        <v>1.0110780484304933</v>
      </c>
      <c r="EZ63" s="84">
        <f t="shared" si="359"/>
        <v>1.0077120216384134</v>
      </c>
      <c r="FA63" s="84">
        <f t="shared" si="359"/>
        <v>1.004373594803786</v>
      </c>
      <c r="FB63" s="84">
        <f t="shared" si="359"/>
        <v>1.0053322717546835</v>
      </c>
      <c r="FC63" s="84">
        <f t="shared" si="359"/>
        <v>1.0068909073207861</v>
      </c>
      <c r="FD63" s="84">
        <f t="shared" si="359"/>
        <v>1.0124703311398573</v>
      </c>
      <c r="FE63" s="84">
        <f t="shared" si="359"/>
        <v>1.011526404349065</v>
      </c>
      <c r="FF63" s="84">
        <f t="shared" si="359"/>
        <v>1.0044022615968984</v>
      </c>
      <c r="FG63" s="84">
        <f t="shared" si="359"/>
        <v>1.011962485692067</v>
      </c>
      <c r="FH63" s="84">
        <f t="shared" si="359"/>
        <v>1.0234974230662117</v>
      </c>
      <c r="FI63" s="84">
        <f t="shared" si="359"/>
        <v>1.014163757145859</v>
      </c>
      <c r="FJ63" s="84">
        <f t="shared" si="359"/>
        <v>1.0119024406119184</v>
      </c>
      <c r="FK63" s="84">
        <f t="shared" si="359"/>
        <v>1.0088134075450974</v>
      </c>
      <c r="FL63" s="84">
        <f t="shared" si="359"/>
        <v>1.0011238826521589</v>
      </c>
      <c r="FM63" s="84">
        <f t="shared" si="359"/>
        <v>0.99633507165016988</v>
      </c>
      <c r="FN63" s="84">
        <f t="shared" si="359"/>
        <v>0.99563097826548552</v>
      </c>
      <c r="FO63" s="84">
        <f t="shared" si="359"/>
        <v>0.9979826806393528</v>
      </c>
      <c r="FP63" s="84">
        <f t="shared" si="359"/>
        <v>1.0007487931049261</v>
      </c>
      <c r="FQ63" s="84">
        <f t="shared" si="359"/>
        <v>1.0092110537647347</v>
      </c>
      <c r="FR63" s="84">
        <f t="shared" si="359"/>
        <v>1.0054694394840633</v>
      </c>
      <c r="FS63" s="84">
        <f t="shared" si="359"/>
        <v>1.0086837369338353</v>
      </c>
      <c r="FT63" s="84">
        <f t="shared" si="359"/>
        <v>1.0108702164242942</v>
      </c>
      <c r="FU63" s="84">
        <f t="shared" si="359"/>
        <v>1.0048864607045147</v>
      </c>
      <c r="FV63" s="84">
        <f t="shared" si="359"/>
        <v>1.0193685029368389</v>
      </c>
      <c r="FW63" s="84">
        <f t="shared" si="359"/>
        <v>1.0121215861149551</v>
      </c>
      <c r="FX63" s="84">
        <f t="shared" si="359"/>
        <v>1.00408674234635</v>
      </c>
      <c r="FY63" s="84">
        <f t="shared" si="359"/>
        <v>0.99601438440733769</v>
      </c>
      <c r="FZ63" s="84">
        <f t="shared" si="359"/>
        <v>0.99714589027178058</v>
      </c>
      <c r="GA63" s="84">
        <f t="shared" si="359"/>
        <v>0.99699829498174408</v>
      </c>
      <c r="GB63" s="84">
        <f t="shared" ref="GB63:GB66" si="360">GB12/100+1</f>
        <v>1.0056412631929501</v>
      </c>
    </row>
    <row r="64" spans="1:184" x14ac:dyDescent="0.2">
      <c r="A64" s="16" t="s">
        <v>160</v>
      </c>
      <c r="B64" s="9" t="s">
        <v>359</v>
      </c>
      <c r="C64" s="84">
        <f t="shared" ref="C64:BN64" si="361">C13/100+1</f>
        <v>0.99482845735873127</v>
      </c>
      <c r="D64" s="84">
        <f t="shared" si="361"/>
        <v>1.0026692561636044</v>
      </c>
      <c r="E64" s="84">
        <f t="shared" si="361"/>
        <v>1.0051786918973524</v>
      </c>
      <c r="F64" s="84">
        <f t="shared" si="361"/>
        <v>1.0020028603920987</v>
      </c>
      <c r="G64" s="84">
        <f t="shared" si="361"/>
        <v>1.0025384924573244</v>
      </c>
      <c r="H64" s="84">
        <f t="shared" si="361"/>
        <v>1.0004489542653823</v>
      </c>
      <c r="I64" s="84">
        <f t="shared" si="361"/>
        <v>0.99563584487948065</v>
      </c>
      <c r="J64" s="84">
        <f t="shared" si="361"/>
        <v>0.98269906137814111</v>
      </c>
      <c r="K64" s="84">
        <f t="shared" si="361"/>
        <v>1.0019735734295738</v>
      </c>
      <c r="L64" s="84">
        <f t="shared" si="361"/>
        <v>0.99588205845653566</v>
      </c>
      <c r="M64" s="84">
        <f t="shared" si="361"/>
        <v>1.0027109361472542</v>
      </c>
      <c r="N64" s="84">
        <f t="shared" si="361"/>
        <v>1.0054605088772193</v>
      </c>
      <c r="O64" s="84">
        <f t="shared" si="361"/>
        <v>1.0005250262031342</v>
      </c>
      <c r="P64" s="84">
        <f t="shared" si="361"/>
        <v>1.0028704312977099</v>
      </c>
      <c r="Q64" s="84">
        <f t="shared" si="361"/>
        <v>1.00339554436609</v>
      </c>
      <c r="R64" s="84">
        <f t="shared" si="361"/>
        <v>0.99971820007578627</v>
      </c>
      <c r="S64" s="84">
        <f t="shared" si="361"/>
        <v>1.0048948551309878</v>
      </c>
      <c r="T64" s="84">
        <f t="shared" si="361"/>
        <v>1.0003491684397388</v>
      </c>
      <c r="U64" s="84">
        <f t="shared" si="361"/>
        <v>0.99589489875782666</v>
      </c>
      <c r="V64" s="84">
        <f t="shared" si="361"/>
        <v>0.99456489077639043</v>
      </c>
      <c r="W64" s="84">
        <f t="shared" si="361"/>
        <v>0.99849879934021257</v>
      </c>
      <c r="X64" s="84">
        <f t="shared" si="361"/>
        <v>0.99956766421669407</v>
      </c>
      <c r="Y64" s="84">
        <f t="shared" si="361"/>
        <v>1.0064798630859702</v>
      </c>
      <c r="Z64" s="84">
        <f t="shared" si="361"/>
        <v>1.0037590532711238</v>
      </c>
      <c r="AA64" s="84">
        <f t="shared" si="361"/>
        <v>1.0015781988442884</v>
      </c>
      <c r="AB64" s="84">
        <f t="shared" si="361"/>
        <v>0.99976055347213244</v>
      </c>
      <c r="AC64" s="84">
        <f t="shared" si="361"/>
        <v>1.0009478578811368</v>
      </c>
      <c r="AD64" s="84">
        <f t="shared" si="361"/>
        <v>1.0045004888231939</v>
      </c>
      <c r="AE64" s="84">
        <f t="shared" si="361"/>
        <v>1.0091534549976038</v>
      </c>
      <c r="AF64" s="84">
        <f t="shared" si="361"/>
        <v>1.0032779150876743</v>
      </c>
      <c r="AG64" s="84">
        <f t="shared" si="361"/>
        <v>0.99622513029190518</v>
      </c>
      <c r="AH64" s="84">
        <f t="shared" si="361"/>
        <v>0.99561731362152817</v>
      </c>
      <c r="AI64" s="84">
        <f t="shared" si="361"/>
        <v>1.0073589442815249</v>
      </c>
      <c r="AJ64" s="84">
        <f t="shared" si="361"/>
        <v>1.0061746830191614</v>
      </c>
      <c r="AK64" s="84">
        <f t="shared" si="361"/>
        <v>1.0075697972868813</v>
      </c>
      <c r="AL64" s="84">
        <f t="shared" si="361"/>
        <v>1.006209313312393</v>
      </c>
      <c r="AM64" s="84">
        <f t="shared" si="361"/>
        <v>1.0023489672789823</v>
      </c>
      <c r="AN64" s="84">
        <f t="shared" si="361"/>
        <v>1.006140493995598</v>
      </c>
      <c r="AO64" s="84">
        <f t="shared" si="361"/>
        <v>1.0094879032050457</v>
      </c>
      <c r="AP64" s="84">
        <f t="shared" si="361"/>
        <v>1.0087466701943677</v>
      </c>
      <c r="AQ64" s="84">
        <f t="shared" si="361"/>
        <v>1.0074755230235493</v>
      </c>
      <c r="AR64" s="84">
        <f t="shared" si="361"/>
        <v>1.0106812626885873</v>
      </c>
      <c r="AS64" s="84">
        <f t="shared" si="361"/>
        <v>1.0023778068200095</v>
      </c>
      <c r="AT64" s="84">
        <f t="shared" si="361"/>
        <v>1.002446554318795</v>
      </c>
      <c r="AU64" s="84">
        <f t="shared" si="361"/>
        <v>1.0090172068604382</v>
      </c>
      <c r="AV64" s="84">
        <f t="shared" si="361"/>
        <v>1.0061816952331761</v>
      </c>
      <c r="AW64" s="84">
        <f t="shared" si="361"/>
        <v>1.0120809193818556</v>
      </c>
      <c r="AX64" s="84">
        <f t="shared" si="361"/>
        <v>1.0007934427319511</v>
      </c>
      <c r="AY64" s="84">
        <f t="shared" si="361"/>
        <v>1.0010379095557473</v>
      </c>
      <c r="AZ64" s="84">
        <f t="shared" si="361"/>
        <v>1.0069768893378346</v>
      </c>
      <c r="BA64" s="84">
        <f t="shared" si="361"/>
        <v>1.0069948070250077</v>
      </c>
      <c r="BB64" s="84">
        <f t="shared" si="361"/>
        <v>1.0072400092470277</v>
      </c>
      <c r="BC64" s="84">
        <f t="shared" si="361"/>
        <v>1.0101419204576767</v>
      </c>
      <c r="BD64" s="84">
        <f t="shared" si="361"/>
        <v>1.0022356811681272</v>
      </c>
      <c r="BE64" s="84">
        <f t="shared" si="361"/>
        <v>0.99961197859980855</v>
      </c>
      <c r="BF64" s="84">
        <f t="shared" si="361"/>
        <v>1.0025327861941773</v>
      </c>
      <c r="BG64" s="84">
        <f t="shared" si="361"/>
        <v>1.0091893083167769</v>
      </c>
      <c r="BH64" s="84">
        <f t="shared" si="361"/>
        <v>1.0094532230454611</v>
      </c>
      <c r="BI64" s="84">
        <f t="shared" si="361"/>
        <v>1.0084016035496048</v>
      </c>
      <c r="BJ64" s="84">
        <f t="shared" si="361"/>
        <v>1.0056708151345204</v>
      </c>
      <c r="BK64" s="84">
        <f t="shared" si="361"/>
        <v>1.003522167283647</v>
      </c>
      <c r="BL64" s="84">
        <f t="shared" si="361"/>
        <v>1.00919301580715</v>
      </c>
      <c r="BM64" s="84">
        <f t="shared" si="361"/>
        <v>1.0080293691790438</v>
      </c>
      <c r="BN64" s="84">
        <f t="shared" si="361"/>
        <v>1.0099672581780936</v>
      </c>
      <c r="BO64" s="84">
        <f t="shared" ref="BO64:DZ64" si="362">BO13/100+1</f>
        <v>1.0100091097017878</v>
      </c>
      <c r="BP64" s="84">
        <f t="shared" si="362"/>
        <v>1.0032785707928031</v>
      </c>
      <c r="BQ64" s="84">
        <f t="shared" si="362"/>
        <v>0.99994094466146655</v>
      </c>
      <c r="BR64" s="84">
        <f t="shared" si="362"/>
        <v>1.0032854766106549</v>
      </c>
      <c r="BS64" s="84">
        <f t="shared" si="362"/>
        <v>1.0087148071854448</v>
      </c>
      <c r="BT64" s="84">
        <f t="shared" si="362"/>
        <v>1.0080744001943933</v>
      </c>
      <c r="BU64" s="84">
        <f t="shared" si="362"/>
        <v>1.0018982055092009</v>
      </c>
      <c r="BV64" s="84">
        <f t="shared" si="362"/>
        <v>1.0009986672398967</v>
      </c>
      <c r="BW64" s="84">
        <f t="shared" si="362"/>
        <v>0.99941305062874775</v>
      </c>
      <c r="BX64" s="84">
        <f t="shared" si="362"/>
        <v>1.0019161081135852</v>
      </c>
      <c r="BY64" s="84">
        <f t="shared" si="362"/>
        <v>1.00576886798433</v>
      </c>
      <c r="BZ64" s="84">
        <f t="shared" si="362"/>
        <v>1.0037489310441023</v>
      </c>
      <c r="CA64" s="84">
        <f t="shared" si="362"/>
        <v>1.0083948641975309</v>
      </c>
      <c r="CB64" s="84">
        <f t="shared" si="362"/>
        <v>1.0001961860839188</v>
      </c>
      <c r="CC64" s="84">
        <f t="shared" si="362"/>
        <v>0.99621695301962665</v>
      </c>
      <c r="CD64" s="84">
        <f t="shared" si="362"/>
        <v>1.0004255996245608</v>
      </c>
      <c r="CE64" s="84">
        <f t="shared" si="362"/>
        <v>1.0056863229725266</v>
      </c>
      <c r="CF64" s="84">
        <f t="shared" si="362"/>
        <v>1.0052012932395398</v>
      </c>
      <c r="CG64" s="84">
        <f t="shared" si="362"/>
        <v>1.003034530657356</v>
      </c>
      <c r="CH64" s="84">
        <f t="shared" si="362"/>
        <v>0.99868123339098158</v>
      </c>
      <c r="CI64" s="84">
        <f t="shared" si="362"/>
        <v>1.0016500370229331</v>
      </c>
      <c r="CJ64" s="84">
        <f t="shared" si="362"/>
        <v>1.0051451956393138</v>
      </c>
      <c r="CK64" s="84">
        <f t="shared" si="362"/>
        <v>1.0043371362649867</v>
      </c>
      <c r="CL64" s="84">
        <f t="shared" si="362"/>
        <v>1.0044856164311493</v>
      </c>
      <c r="CM64" s="84">
        <f t="shared" si="362"/>
        <v>1.0094521851061817</v>
      </c>
      <c r="CN64" s="84">
        <f t="shared" si="362"/>
        <v>0.99963592025855308</v>
      </c>
      <c r="CO64" s="84">
        <f t="shared" si="362"/>
        <v>0.99591594694859853</v>
      </c>
      <c r="CP64" s="84">
        <f t="shared" si="362"/>
        <v>1.0043104735063202</v>
      </c>
      <c r="CQ64" s="84">
        <f t="shared" si="362"/>
        <v>1.0031204725493519</v>
      </c>
      <c r="CR64" s="84">
        <f t="shared" si="362"/>
        <v>1.0043141438943335</v>
      </c>
      <c r="CS64" s="84">
        <f t="shared" si="362"/>
        <v>1.0072640944099904</v>
      </c>
      <c r="CT64" s="84">
        <f t="shared" si="362"/>
        <v>0.99950973821769262</v>
      </c>
      <c r="CU64" s="84">
        <f t="shared" si="362"/>
        <v>1.0007927903491367</v>
      </c>
      <c r="CV64" s="84">
        <f t="shared" si="362"/>
        <v>1.0041366573450277</v>
      </c>
      <c r="CW64" s="84">
        <f t="shared" si="362"/>
        <v>1.0066351509003297</v>
      </c>
      <c r="CX64" s="84">
        <f t="shared" si="362"/>
        <v>1.0047024307274279</v>
      </c>
      <c r="CY64" s="84">
        <f t="shared" si="362"/>
        <v>1.0061642497789753</v>
      </c>
      <c r="CZ64" s="84">
        <f t="shared" si="362"/>
        <v>1.0012345693199789</v>
      </c>
      <c r="DA64" s="84">
        <f t="shared" si="362"/>
        <v>0.99867654293546715</v>
      </c>
      <c r="DB64" s="84">
        <f t="shared" si="362"/>
        <v>1.0063702281129803</v>
      </c>
      <c r="DC64" s="84">
        <f t="shared" si="362"/>
        <v>1.0124710290815837</v>
      </c>
      <c r="DD64" s="84">
        <f t="shared" si="362"/>
        <v>1.0089170978211457</v>
      </c>
      <c r="DE64" s="84">
        <f t="shared" si="362"/>
        <v>1.0045330598496367</v>
      </c>
      <c r="DF64" s="84">
        <f t="shared" si="362"/>
        <v>1.0004901198080529</v>
      </c>
      <c r="DG64" s="84">
        <f t="shared" si="362"/>
        <v>1.0046656237691218</v>
      </c>
      <c r="DH64" s="84">
        <f t="shared" si="362"/>
        <v>1.0048711719082024</v>
      </c>
      <c r="DI64" s="84">
        <f t="shared" si="362"/>
        <v>1.0084856959650665</v>
      </c>
      <c r="DJ64" s="84">
        <f t="shared" si="362"/>
        <v>1.0067130714330961</v>
      </c>
      <c r="DK64" s="84">
        <f t="shared" si="362"/>
        <v>1.0094742909163623</v>
      </c>
      <c r="DL64" s="84">
        <f t="shared" si="362"/>
        <v>1.0031580631327923</v>
      </c>
      <c r="DM64" s="84">
        <f t="shared" si="362"/>
        <v>0.99852521013687723</v>
      </c>
      <c r="DN64" s="84">
        <f t="shared" si="362"/>
        <v>1.0044101107711785</v>
      </c>
      <c r="DO64" s="84">
        <f t="shared" si="362"/>
        <v>1.0075054204761855</v>
      </c>
      <c r="DP64" s="84">
        <f t="shared" si="362"/>
        <v>1.0091204309874522</v>
      </c>
      <c r="DQ64" s="84">
        <f t="shared" si="362"/>
        <v>1.0048186105047678</v>
      </c>
      <c r="DR64" s="84">
        <f t="shared" si="362"/>
        <v>1.0016500151200742</v>
      </c>
      <c r="DS64" s="84">
        <f t="shared" si="362"/>
        <v>1.0021787343304769</v>
      </c>
      <c r="DT64" s="84">
        <f t="shared" si="362"/>
        <v>1.0047904279855147</v>
      </c>
      <c r="DU64" s="84">
        <f t="shared" si="362"/>
        <v>1.0046208375829986</v>
      </c>
      <c r="DV64" s="84">
        <f t="shared" si="362"/>
        <v>1.0055290890774455</v>
      </c>
      <c r="DW64" s="84">
        <f t="shared" si="362"/>
        <v>1.0052681771060106</v>
      </c>
      <c r="DX64" s="84">
        <f t="shared" si="362"/>
        <v>1.0049779524218498</v>
      </c>
      <c r="DY64" s="84">
        <f t="shared" si="362"/>
        <v>0.9961670733478577</v>
      </c>
      <c r="DZ64" s="84">
        <f t="shared" si="362"/>
        <v>1.005191757999496</v>
      </c>
      <c r="EA64" s="84">
        <f t="shared" ref="EA64:GA64" si="363">EA13/100+1</f>
        <v>1.0084285520889085</v>
      </c>
      <c r="EB64" s="84">
        <f t="shared" si="363"/>
        <v>1.0092417200251098</v>
      </c>
      <c r="EC64" s="84">
        <f t="shared" si="363"/>
        <v>1.0029633180270514</v>
      </c>
      <c r="ED64" s="84">
        <f t="shared" si="363"/>
        <v>0.99995434839575281</v>
      </c>
      <c r="EE64" s="84">
        <f t="shared" si="363"/>
        <v>1.0021728225421158</v>
      </c>
      <c r="EF64" s="84">
        <f t="shared" si="363"/>
        <v>1.0041518905297215</v>
      </c>
      <c r="EG64" s="84">
        <f t="shared" si="363"/>
        <v>1.0068361895380786</v>
      </c>
      <c r="EH64" s="84">
        <f t="shared" si="363"/>
        <v>1.0100098855844735</v>
      </c>
      <c r="EI64" s="84">
        <f t="shared" si="363"/>
        <v>1.0093809939431588</v>
      </c>
      <c r="EJ64" s="84">
        <f t="shared" si="363"/>
        <v>1.0020210323686058</v>
      </c>
      <c r="EK64" s="84">
        <f t="shared" si="363"/>
        <v>0.99851516699369813</v>
      </c>
      <c r="EL64" s="84">
        <f t="shared" si="363"/>
        <v>1.0041244702923608</v>
      </c>
      <c r="EM64" s="84">
        <f t="shared" si="363"/>
        <v>1.0107726864462931</v>
      </c>
      <c r="EN64" s="84">
        <f t="shared" si="363"/>
        <v>1.0092726609428562</v>
      </c>
      <c r="EO64" s="84">
        <f t="shared" si="363"/>
        <v>1.010395548902612</v>
      </c>
      <c r="EP64" s="84">
        <f t="shared" si="363"/>
        <v>1.0020811969435339</v>
      </c>
      <c r="EQ64" s="84">
        <f t="shared" si="363"/>
        <v>1.0061214363978417</v>
      </c>
      <c r="ER64" s="84">
        <f t="shared" si="363"/>
        <v>1.0052304010562798</v>
      </c>
      <c r="ES64" s="84">
        <f t="shared" si="363"/>
        <v>1.0065833549944301</v>
      </c>
      <c r="ET64" s="84">
        <f t="shared" si="363"/>
        <v>1.0042554968918529</v>
      </c>
      <c r="EU64" s="84">
        <f t="shared" si="363"/>
        <v>1.0059257341042844</v>
      </c>
      <c r="EV64" s="84">
        <f t="shared" si="363"/>
        <v>1.0019033722204027</v>
      </c>
      <c r="EW64" s="84">
        <f t="shared" si="363"/>
        <v>0.99758105281051679</v>
      </c>
      <c r="EX64" s="84">
        <f t="shared" si="363"/>
        <v>0.99758741829878972</v>
      </c>
      <c r="EY64" s="84">
        <f t="shared" si="363"/>
        <v>1.0073411256205358</v>
      </c>
      <c r="EZ64" s="84">
        <f t="shared" si="363"/>
        <v>1.0067864419595802</v>
      </c>
      <c r="FA64" s="84">
        <f t="shared" si="363"/>
        <v>1.0034032935773527</v>
      </c>
      <c r="FB64" s="84">
        <f t="shared" si="363"/>
        <v>1.0006647102390556</v>
      </c>
      <c r="FC64" s="84">
        <f t="shared" si="363"/>
        <v>1.0035799812535007</v>
      </c>
      <c r="FD64" s="84">
        <f t="shared" si="363"/>
        <v>1.0061166329134201</v>
      </c>
      <c r="FE64" s="84">
        <f t="shared" si="363"/>
        <v>1.0078083258042749</v>
      </c>
      <c r="FF64" s="84">
        <f t="shared" si="363"/>
        <v>1.0065902386711085</v>
      </c>
      <c r="FG64" s="84">
        <f t="shared" si="363"/>
        <v>1.009235435288216</v>
      </c>
      <c r="FH64" s="84">
        <f t="shared" si="363"/>
        <v>0.99696294820717135</v>
      </c>
      <c r="FI64" s="84">
        <f t="shared" si="363"/>
        <v>1.0055249499113372</v>
      </c>
      <c r="FJ64" s="84">
        <f t="shared" si="363"/>
        <v>1.0017714802733948</v>
      </c>
      <c r="FK64" s="84">
        <f t="shared" si="363"/>
        <v>1.0055878193942056</v>
      </c>
      <c r="FL64" s="84">
        <f t="shared" si="363"/>
        <v>1.0065636628343637</v>
      </c>
      <c r="FM64" s="84">
        <f t="shared" si="363"/>
        <v>1.0050694370158613</v>
      </c>
      <c r="FN64" s="84">
        <f t="shared" si="363"/>
        <v>0.99756110593566338</v>
      </c>
      <c r="FO64" s="84">
        <f t="shared" si="363"/>
        <v>1.0011716456805497</v>
      </c>
      <c r="FP64" s="84">
        <f t="shared" si="363"/>
        <v>1.0054931028909209</v>
      </c>
      <c r="FQ64" s="84">
        <f t="shared" si="363"/>
        <v>1.0095245914101103</v>
      </c>
      <c r="FR64" s="84">
        <f t="shared" si="363"/>
        <v>1.0078780107354224</v>
      </c>
      <c r="FS64" s="84">
        <f t="shared" si="363"/>
        <v>1.0055977217333594</v>
      </c>
      <c r="FT64" s="84">
        <f t="shared" si="363"/>
        <v>0.99974910137168094</v>
      </c>
      <c r="FU64" s="84">
        <f t="shared" si="363"/>
        <v>0.99825748775045431</v>
      </c>
      <c r="FV64" s="84">
        <f t="shared" si="363"/>
        <v>1.0049097309833024</v>
      </c>
      <c r="FW64" s="84">
        <f t="shared" si="363"/>
        <v>1.0039842710104092</v>
      </c>
      <c r="FX64" s="84">
        <f t="shared" si="363"/>
        <v>1.0082202660562245</v>
      </c>
      <c r="FY64" s="84">
        <f t="shared" si="363"/>
        <v>1.0046683058072632</v>
      </c>
      <c r="FZ64" s="84">
        <f t="shared" si="363"/>
        <v>0.99844058682551129</v>
      </c>
      <c r="GA64" s="84">
        <f t="shared" si="363"/>
        <v>0.99907037684198263</v>
      </c>
      <c r="GB64" s="84">
        <f t="shared" si="360"/>
        <v>1.0062072104598991</v>
      </c>
    </row>
    <row r="65" spans="1:184" x14ac:dyDescent="0.2">
      <c r="A65" s="16" t="s">
        <v>155</v>
      </c>
      <c r="B65" s="9" t="s">
        <v>360</v>
      </c>
      <c r="C65" s="84">
        <f t="shared" ref="C65:BN65" si="364">C14/100+1</f>
        <v>1.0047021112808203</v>
      </c>
      <c r="D65" s="84">
        <f t="shared" si="364"/>
        <v>1.004630845227904</v>
      </c>
      <c r="E65" s="84">
        <f t="shared" si="364"/>
        <v>1.0442667847173761</v>
      </c>
      <c r="F65" s="84">
        <f t="shared" si="364"/>
        <v>1.0066622196864037</v>
      </c>
      <c r="G65" s="84">
        <f t="shared" si="364"/>
        <v>0.99816246640838924</v>
      </c>
      <c r="H65" s="84">
        <f t="shared" si="364"/>
        <v>1.0047567681150755</v>
      </c>
      <c r="I65" s="84">
        <f t="shared" si="364"/>
        <v>1.010091662674514</v>
      </c>
      <c r="J65" s="84">
        <f t="shared" si="364"/>
        <v>1.0088909350748483</v>
      </c>
      <c r="K65" s="84">
        <f t="shared" si="364"/>
        <v>1.0069455692149545</v>
      </c>
      <c r="L65" s="84">
        <f t="shared" si="364"/>
        <v>1.0047768177807654</v>
      </c>
      <c r="M65" s="84">
        <f t="shared" si="364"/>
        <v>1.0037975602004032</v>
      </c>
      <c r="N65" s="84">
        <f t="shared" si="364"/>
        <v>1.0074065832553789</v>
      </c>
      <c r="O65" s="84">
        <f t="shared" si="364"/>
        <v>1.0068347726046794</v>
      </c>
      <c r="P65" s="84">
        <f t="shared" si="364"/>
        <v>1.0035690984649308</v>
      </c>
      <c r="Q65" s="84">
        <f t="shared" si="364"/>
        <v>1.005004464429371</v>
      </c>
      <c r="R65" s="84">
        <f t="shared" si="364"/>
        <v>1.0015347562673507</v>
      </c>
      <c r="S65" s="84">
        <f t="shared" si="364"/>
        <v>1.0006198236805626</v>
      </c>
      <c r="T65" s="84">
        <f t="shared" si="364"/>
        <v>1.0032242425529745</v>
      </c>
      <c r="U65" s="84">
        <f t="shared" si="364"/>
        <v>1.0046968354376495</v>
      </c>
      <c r="V65" s="84">
        <f t="shared" si="364"/>
        <v>1.0040034031903846</v>
      </c>
      <c r="W65" s="84">
        <f t="shared" si="364"/>
        <v>1.0015469619606843</v>
      </c>
      <c r="X65" s="84">
        <f t="shared" si="364"/>
        <v>1.0053748066817618</v>
      </c>
      <c r="Y65" s="84">
        <f t="shared" si="364"/>
        <v>1.0022549760647148</v>
      </c>
      <c r="Z65" s="84">
        <f t="shared" si="364"/>
        <v>1.0028584866252943</v>
      </c>
      <c r="AA65" s="84">
        <f t="shared" si="364"/>
        <v>1.0015984756730569</v>
      </c>
      <c r="AB65" s="84">
        <f t="shared" si="364"/>
        <v>0.99637881531343486</v>
      </c>
      <c r="AC65" s="84">
        <f t="shared" si="364"/>
        <v>1.0046423944056433</v>
      </c>
      <c r="AD65" s="84">
        <f t="shared" si="364"/>
        <v>1.0079146860395658</v>
      </c>
      <c r="AE65" s="84">
        <f t="shared" si="364"/>
        <v>1.0102998551780433</v>
      </c>
      <c r="AF65" s="84">
        <f t="shared" si="364"/>
        <v>1.008552634937842</v>
      </c>
      <c r="AG65" s="84">
        <f t="shared" si="364"/>
        <v>1.0048772012195122</v>
      </c>
      <c r="AH65" s="84">
        <f t="shared" si="364"/>
        <v>1.0019142443276725</v>
      </c>
      <c r="AI65" s="84">
        <f t="shared" si="364"/>
        <v>1.003814327145665</v>
      </c>
      <c r="AJ65" s="84">
        <f t="shared" si="364"/>
        <v>1.004880208625772</v>
      </c>
      <c r="AK65" s="84">
        <f t="shared" si="364"/>
        <v>0.99863144802120973</v>
      </c>
      <c r="AL65" s="84">
        <f t="shared" si="364"/>
        <v>1.0011453718528422</v>
      </c>
      <c r="AM65" s="84">
        <f t="shared" si="364"/>
        <v>1.0028063336949369</v>
      </c>
      <c r="AN65" s="84">
        <f t="shared" si="364"/>
        <v>1.0092681905373697</v>
      </c>
      <c r="AO65" s="84">
        <f t="shared" si="364"/>
        <v>1.0096933607557181</v>
      </c>
      <c r="AP65" s="84">
        <f t="shared" si="364"/>
        <v>1.0217111576671551</v>
      </c>
      <c r="AQ65" s="84">
        <f t="shared" si="364"/>
        <v>1.0109040048642075</v>
      </c>
      <c r="AR65" s="84">
        <f t="shared" si="364"/>
        <v>1.0143312096407457</v>
      </c>
      <c r="AS65" s="84">
        <f t="shared" si="364"/>
        <v>1.0056047726001778</v>
      </c>
      <c r="AT65" s="84">
        <f t="shared" si="364"/>
        <v>1.0077285845247796</v>
      </c>
      <c r="AU65" s="84">
        <f t="shared" si="364"/>
        <v>1.0063845456913232</v>
      </c>
      <c r="AV65" s="84">
        <f t="shared" si="364"/>
        <v>1.0011356308433015</v>
      </c>
      <c r="AW65" s="84">
        <f t="shared" si="364"/>
        <v>1.0018027988414708</v>
      </c>
      <c r="AX65" s="84">
        <f t="shared" si="364"/>
        <v>1.0010198440054179</v>
      </c>
      <c r="AY65" s="84">
        <f t="shared" si="364"/>
        <v>0.998787950624211</v>
      </c>
      <c r="AZ65" s="84">
        <f t="shared" si="364"/>
        <v>0.99934625132690158</v>
      </c>
      <c r="BA65" s="84">
        <f t="shared" si="364"/>
        <v>0.997261278804353</v>
      </c>
      <c r="BB65" s="84">
        <f t="shared" si="364"/>
        <v>1.0004368891259416</v>
      </c>
      <c r="BC65" s="84">
        <f t="shared" si="364"/>
        <v>1.0034209063559525</v>
      </c>
      <c r="BD65" s="84">
        <f t="shared" si="364"/>
        <v>1.0088069366982044</v>
      </c>
      <c r="BE65" s="84">
        <f t="shared" si="364"/>
        <v>1.0086505307307938</v>
      </c>
      <c r="BF65" s="84">
        <f t="shared" si="364"/>
        <v>1.0122887727190415</v>
      </c>
      <c r="BG65" s="84">
        <f t="shared" si="364"/>
        <v>1.0063867092917675</v>
      </c>
      <c r="BH65" s="84">
        <f t="shared" si="364"/>
        <v>1.0074007971998944</v>
      </c>
      <c r="BI65" s="84">
        <f t="shared" si="364"/>
        <v>1.0077151893490011</v>
      </c>
      <c r="BJ65" s="84">
        <f t="shared" si="364"/>
        <v>1.0039748230288426</v>
      </c>
      <c r="BK65" s="84">
        <f t="shared" si="364"/>
        <v>1.0040058625910855</v>
      </c>
      <c r="BL65" s="84">
        <f t="shared" si="364"/>
        <v>1.0085002999439978</v>
      </c>
      <c r="BM65" s="84">
        <f t="shared" si="364"/>
        <v>1.0075625619670832</v>
      </c>
      <c r="BN65" s="84">
        <f t="shared" si="364"/>
        <v>1.0068568136244245</v>
      </c>
      <c r="BO65" s="84">
        <f t="shared" ref="BO65:DZ65" si="365">BO14/100+1</f>
        <v>1.0038363851201852</v>
      </c>
      <c r="BP65" s="84">
        <f t="shared" si="365"/>
        <v>1.0089925497503027</v>
      </c>
      <c r="BQ65" s="84">
        <f t="shared" si="365"/>
        <v>1.0033123763729788</v>
      </c>
      <c r="BR65" s="84">
        <f t="shared" si="365"/>
        <v>1.0015833076566827</v>
      </c>
      <c r="BS65" s="84">
        <f t="shared" si="365"/>
        <v>1.006676452823021</v>
      </c>
      <c r="BT65" s="84">
        <f t="shared" si="365"/>
        <v>1.0029529196767655</v>
      </c>
      <c r="BU65" s="84">
        <f t="shared" si="365"/>
        <v>1.0043773824505204</v>
      </c>
      <c r="BV65" s="84">
        <f t="shared" si="365"/>
        <v>1.0019548764518333</v>
      </c>
      <c r="BW65" s="84">
        <f t="shared" si="365"/>
        <v>1.0019345923415084</v>
      </c>
      <c r="BX65" s="84">
        <f t="shared" si="365"/>
        <v>0.99981284126818437</v>
      </c>
      <c r="BY65" s="84">
        <f t="shared" si="365"/>
        <v>1.0012157276615199</v>
      </c>
      <c r="BZ65" s="84">
        <f t="shared" si="365"/>
        <v>0.99662852651656741</v>
      </c>
      <c r="CA65" s="84">
        <f t="shared" si="365"/>
        <v>1.0001086196060991</v>
      </c>
      <c r="CB65" s="84">
        <f t="shared" si="365"/>
        <v>1.0074263888080408</v>
      </c>
      <c r="CC65" s="84">
        <f t="shared" si="365"/>
        <v>0.99923887452176863</v>
      </c>
      <c r="CD65" s="84">
        <f t="shared" si="365"/>
        <v>0.99750933321655866</v>
      </c>
      <c r="CE65" s="84">
        <f t="shared" si="365"/>
        <v>0.99517906493710073</v>
      </c>
      <c r="CF65" s="84">
        <f t="shared" si="365"/>
        <v>0.99930143713874253</v>
      </c>
      <c r="CG65" s="84">
        <f t="shared" si="365"/>
        <v>0.99442898719671224</v>
      </c>
      <c r="CH65" s="84">
        <f t="shared" si="365"/>
        <v>0.99816617980785571</v>
      </c>
      <c r="CI65" s="84">
        <f t="shared" si="365"/>
        <v>0.99543364636948295</v>
      </c>
      <c r="CJ65" s="84">
        <f t="shared" si="365"/>
        <v>0.99937563833649312</v>
      </c>
      <c r="CK65" s="84">
        <f t="shared" si="365"/>
        <v>0.99662517542617945</v>
      </c>
      <c r="CL65" s="84">
        <f t="shared" si="365"/>
        <v>0.99791081785332592</v>
      </c>
      <c r="CM65" s="84">
        <f t="shared" si="365"/>
        <v>0.99940414978514425</v>
      </c>
      <c r="CN65" s="84">
        <f t="shared" si="365"/>
        <v>1.0035340120795564</v>
      </c>
      <c r="CO65" s="84">
        <f t="shared" si="365"/>
        <v>0.99527121293245469</v>
      </c>
      <c r="CP65" s="84">
        <f t="shared" si="365"/>
        <v>0.99816229934022549</v>
      </c>
      <c r="CQ65" s="84">
        <f t="shared" si="365"/>
        <v>0.99996851348810001</v>
      </c>
      <c r="CR65" s="84">
        <f t="shared" si="365"/>
        <v>0.99827268089831145</v>
      </c>
      <c r="CS65" s="84">
        <f t="shared" si="365"/>
        <v>0.99735058240474761</v>
      </c>
      <c r="CT65" s="84">
        <f t="shared" si="365"/>
        <v>0.9985692425701197</v>
      </c>
      <c r="CU65" s="84">
        <f t="shared" si="365"/>
        <v>1.0018558863817362</v>
      </c>
      <c r="CV65" s="84">
        <f t="shared" si="365"/>
        <v>1.0019242429727429</v>
      </c>
      <c r="CW65" s="84">
        <f t="shared" si="365"/>
        <v>1.0006719394055528</v>
      </c>
      <c r="CX65" s="84">
        <f t="shared" si="365"/>
        <v>0.99829492035379341</v>
      </c>
      <c r="CY65" s="84">
        <f t="shared" si="365"/>
        <v>1.0001601491176313</v>
      </c>
      <c r="CZ65" s="84">
        <f t="shared" si="365"/>
        <v>1.0015514448681524</v>
      </c>
      <c r="DA65" s="84">
        <f t="shared" si="365"/>
        <v>0.99885091668021897</v>
      </c>
      <c r="DB65" s="84">
        <f t="shared" si="365"/>
        <v>0.99869869353748175</v>
      </c>
      <c r="DC65" s="84">
        <f t="shared" si="365"/>
        <v>0.99935882520766806</v>
      </c>
      <c r="DD65" s="84">
        <f t="shared" si="365"/>
        <v>1.0012010773935025</v>
      </c>
      <c r="DE65" s="84">
        <f t="shared" si="365"/>
        <v>1.0020420444187546</v>
      </c>
      <c r="DF65" s="84">
        <f t="shared" si="365"/>
        <v>0.99892513438306718</v>
      </c>
      <c r="DG65" s="84">
        <f t="shared" si="365"/>
        <v>1.0003889639968957</v>
      </c>
      <c r="DH65" s="84">
        <f t="shared" si="365"/>
        <v>1.0018174599237932</v>
      </c>
      <c r="DI65" s="84">
        <f t="shared" si="365"/>
        <v>1.0001553433994628</v>
      </c>
      <c r="DJ65" s="84">
        <f t="shared" si="365"/>
        <v>0.99732671457230615</v>
      </c>
      <c r="DK65" s="84">
        <f t="shared" si="365"/>
        <v>0.98887956618921635</v>
      </c>
      <c r="DL65" s="84">
        <f t="shared" si="365"/>
        <v>0.98634125609784296</v>
      </c>
      <c r="DM65" s="84">
        <f t="shared" si="365"/>
        <v>0.99581240155858219</v>
      </c>
      <c r="DN65" s="84">
        <f t="shared" si="365"/>
        <v>1.0008079110952635</v>
      </c>
      <c r="DO65" s="84">
        <f t="shared" si="365"/>
        <v>0.99226522504938952</v>
      </c>
      <c r="DP65" s="84">
        <f t="shared" si="365"/>
        <v>0.99604523026117564</v>
      </c>
      <c r="DQ65" s="84">
        <f t="shared" si="365"/>
        <v>0.99827281657265121</v>
      </c>
      <c r="DR65" s="84">
        <f t="shared" si="365"/>
        <v>0.99844930384930386</v>
      </c>
      <c r="DS65" s="84">
        <f t="shared" si="365"/>
        <v>0.99631252623697353</v>
      </c>
      <c r="DT65" s="84">
        <f t="shared" si="365"/>
        <v>1.0020682771554064</v>
      </c>
      <c r="DU65" s="84">
        <f t="shared" si="365"/>
        <v>1.0048864044236536</v>
      </c>
      <c r="DV65" s="84">
        <f t="shared" si="365"/>
        <v>1.0013222185271404</v>
      </c>
      <c r="DW65" s="84">
        <f t="shared" si="365"/>
        <v>1.00280191324325</v>
      </c>
      <c r="DX65" s="84">
        <f t="shared" si="365"/>
        <v>1.0008442432034814</v>
      </c>
      <c r="DY65" s="84">
        <f t="shared" si="365"/>
        <v>1.0035731873957736</v>
      </c>
      <c r="DZ65" s="84">
        <f t="shared" si="365"/>
        <v>1.0027351149712571</v>
      </c>
      <c r="EA65" s="84">
        <f t="shared" ref="EA65:GA65" si="366">EA14/100+1</f>
        <v>1.0031914684701608</v>
      </c>
      <c r="EB65" s="84">
        <f t="shared" si="366"/>
        <v>1.0041639368754081</v>
      </c>
      <c r="EC65" s="84">
        <f t="shared" si="366"/>
        <v>0.99956643772836284</v>
      </c>
      <c r="ED65" s="84">
        <f t="shared" si="366"/>
        <v>0.99781429162954693</v>
      </c>
      <c r="EE65" s="84">
        <f t="shared" si="366"/>
        <v>0.99592481247482889</v>
      </c>
      <c r="EF65" s="84">
        <f t="shared" si="366"/>
        <v>0.99998921608294344</v>
      </c>
      <c r="EG65" s="84">
        <f t="shared" si="366"/>
        <v>1.0004557333943067</v>
      </c>
      <c r="EH65" s="84">
        <f t="shared" si="366"/>
        <v>0.99870096068975223</v>
      </c>
      <c r="EI65" s="84">
        <f t="shared" si="366"/>
        <v>0.99837335279076378</v>
      </c>
      <c r="EJ65" s="84">
        <f t="shared" si="366"/>
        <v>1.0021595332005571</v>
      </c>
      <c r="EK65" s="84">
        <f t="shared" si="366"/>
        <v>1.0014009560229447</v>
      </c>
      <c r="EL65" s="84">
        <f t="shared" si="366"/>
        <v>0.99925917702743683</v>
      </c>
      <c r="EM65" s="84">
        <f t="shared" si="366"/>
        <v>0.99472625916024948</v>
      </c>
      <c r="EN65" s="84">
        <f t="shared" si="366"/>
        <v>0.99533377223719677</v>
      </c>
      <c r="EO65" s="84">
        <f t="shared" si="366"/>
        <v>1.0004481438152113</v>
      </c>
      <c r="EP65" s="84">
        <f t="shared" si="366"/>
        <v>0.99842902272634426</v>
      </c>
      <c r="EQ65" s="84">
        <f t="shared" si="366"/>
        <v>0.999701700657041</v>
      </c>
      <c r="ER65" s="84">
        <f t="shared" si="366"/>
        <v>0.99872334782429817</v>
      </c>
      <c r="ES65" s="84">
        <f t="shared" si="366"/>
        <v>0.99763896803047869</v>
      </c>
      <c r="ET65" s="84">
        <f t="shared" si="366"/>
        <v>0.99777020762111235</v>
      </c>
      <c r="EU65" s="84">
        <f t="shared" si="366"/>
        <v>0.99397789304213913</v>
      </c>
      <c r="EV65" s="84">
        <f t="shared" si="366"/>
        <v>0.99866266890122557</v>
      </c>
      <c r="EW65" s="84">
        <f t="shared" si="366"/>
        <v>0.99871654076956995</v>
      </c>
      <c r="EX65" s="84">
        <f t="shared" si="366"/>
        <v>0.99440715070658781</v>
      </c>
      <c r="EY65" s="84">
        <f t="shared" si="366"/>
        <v>0.99541398010336923</v>
      </c>
      <c r="EZ65" s="84">
        <f t="shared" si="366"/>
        <v>0.99762967276869896</v>
      </c>
      <c r="FA65" s="84">
        <f t="shared" si="366"/>
        <v>0.97409736160793692</v>
      </c>
      <c r="FB65" s="84">
        <f t="shared" si="366"/>
        <v>0.99843287718514606</v>
      </c>
      <c r="FC65" s="84">
        <f t="shared" si="366"/>
        <v>1.0022970804186877</v>
      </c>
      <c r="FD65" s="84">
        <f t="shared" si="366"/>
        <v>0.99842442075759286</v>
      </c>
      <c r="FE65" s="84">
        <f t="shared" si="366"/>
        <v>1.0022943909827113</v>
      </c>
      <c r="FF65" s="84">
        <f t="shared" si="366"/>
        <v>1.0027547475750243</v>
      </c>
      <c r="FG65" s="84">
        <f t="shared" si="366"/>
        <v>1.0017811473453762</v>
      </c>
      <c r="FH65" s="84">
        <f t="shared" si="366"/>
        <v>1.0085328636733673</v>
      </c>
      <c r="FI65" s="84">
        <f t="shared" si="366"/>
        <v>1.0036491905601888</v>
      </c>
      <c r="FJ65" s="84">
        <f t="shared" si="366"/>
        <v>1.0026631773334589</v>
      </c>
      <c r="FK65" s="84">
        <f t="shared" si="366"/>
        <v>1.000884757900476</v>
      </c>
      <c r="FL65" s="84">
        <f t="shared" si="366"/>
        <v>1.0021179234650348</v>
      </c>
      <c r="FM65" s="84">
        <f t="shared" si="366"/>
        <v>0.99926104664655369</v>
      </c>
      <c r="FN65" s="84">
        <f t="shared" si="366"/>
        <v>0.9993407121693122</v>
      </c>
      <c r="FO65" s="84">
        <f t="shared" si="366"/>
        <v>1.004826616311959</v>
      </c>
      <c r="FP65" s="84">
        <f t="shared" si="366"/>
        <v>1.0026543280459066</v>
      </c>
      <c r="FQ65" s="84">
        <f t="shared" si="366"/>
        <v>1.0058476240838472</v>
      </c>
      <c r="FR65" s="84">
        <f t="shared" si="366"/>
        <v>1.0005724520440751</v>
      </c>
      <c r="FS65" s="84">
        <f t="shared" si="366"/>
        <v>1.005118272989971</v>
      </c>
      <c r="FT65" s="84">
        <f t="shared" si="366"/>
        <v>1.0048165850660224</v>
      </c>
      <c r="FU65" s="84">
        <f t="shared" si="366"/>
        <v>1.0061623554989925</v>
      </c>
      <c r="FV65" s="84">
        <f t="shared" si="366"/>
        <v>1.0043848708643706</v>
      </c>
      <c r="FW65" s="84">
        <f t="shared" si="366"/>
        <v>1.0017737974926442</v>
      </c>
      <c r="FX65" s="84">
        <f t="shared" si="366"/>
        <v>1.0056580627879568</v>
      </c>
      <c r="FY65" s="84">
        <f t="shared" si="366"/>
        <v>1.0009874470225608</v>
      </c>
      <c r="FZ65" s="84">
        <f t="shared" si="366"/>
        <v>1.0022524043158516</v>
      </c>
      <c r="GA65" s="84">
        <f t="shared" si="366"/>
        <v>1.0003975070973272</v>
      </c>
      <c r="GB65" s="84">
        <f t="shared" si="360"/>
        <v>1.0016372141952381</v>
      </c>
    </row>
    <row r="66" spans="1:184" x14ac:dyDescent="0.2">
      <c r="A66" s="16" t="s">
        <v>128</v>
      </c>
      <c r="B66" s="9" t="s">
        <v>322</v>
      </c>
      <c r="C66" s="84">
        <f t="shared" ref="C66:BN66" si="367">C15/100+1</f>
        <v>1.0008166540181869</v>
      </c>
      <c r="D66" s="84">
        <f t="shared" si="367"/>
        <v>0.99923034547215206</v>
      </c>
      <c r="E66" s="84">
        <f t="shared" si="367"/>
        <v>1.0000491127046334</v>
      </c>
      <c r="F66" s="84">
        <f t="shared" si="367"/>
        <v>1.0018541858193224</v>
      </c>
      <c r="G66" s="84">
        <f t="shared" si="367"/>
        <v>1.0044641109591501</v>
      </c>
      <c r="H66" s="84">
        <f t="shared" si="367"/>
        <v>1.0063876127894309</v>
      </c>
      <c r="I66" s="84">
        <f t="shared" si="367"/>
        <v>1.0041174249838332</v>
      </c>
      <c r="J66" s="84">
        <f t="shared" si="367"/>
        <v>0.99871895647496522</v>
      </c>
      <c r="K66" s="84">
        <f t="shared" si="367"/>
        <v>1.0120901799307958</v>
      </c>
      <c r="L66" s="84">
        <f t="shared" si="367"/>
        <v>1.000343191540495</v>
      </c>
      <c r="M66" s="84">
        <f t="shared" si="367"/>
        <v>1.001006013303404</v>
      </c>
      <c r="N66" s="84">
        <f t="shared" si="367"/>
        <v>1.0010535526487632</v>
      </c>
      <c r="O66" s="84">
        <f t="shared" si="367"/>
        <v>1.0034589747525668</v>
      </c>
      <c r="P66" s="84">
        <f t="shared" si="367"/>
        <v>1.001738534856853</v>
      </c>
      <c r="Q66" s="84">
        <f t="shared" si="367"/>
        <v>1.0016119845369906</v>
      </c>
      <c r="R66" s="84">
        <f t="shared" si="367"/>
        <v>1.0014378275913098</v>
      </c>
      <c r="S66" s="84">
        <f t="shared" si="367"/>
        <v>1.0017292928972048</v>
      </c>
      <c r="T66" s="84">
        <f t="shared" si="367"/>
        <v>1.0041378501079163</v>
      </c>
      <c r="U66" s="84">
        <f t="shared" si="367"/>
        <v>1.0068263606522472</v>
      </c>
      <c r="V66" s="84">
        <f t="shared" si="367"/>
        <v>1.0017094185453721</v>
      </c>
      <c r="W66" s="84">
        <f t="shared" si="367"/>
        <v>1.0056456209558406</v>
      </c>
      <c r="X66" s="84">
        <f t="shared" si="367"/>
        <v>1.0045591986461988</v>
      </c>
      <c r="Y66" s="84">
        <f t="shared" si="367"/>
        <v>1.0055837690821086</v>
      </c>
      <c r="Z66" s="84">
        <f t="shared" si="367"/>
        <v>1.0086792158572817</v>
      </c>
      <c r="AA66" s="84">
        <f t="shared" si="367"/>
        <v>1.0064350999298302</v>
      </c>
      <c r="AB66" s="84">
        <f t="shared" si="367"/>
        <v>1.0038002099110819</v>
      </c>
      <c r="AC66" s="84">
        <f t="shared" si="367"/>
        <v>1.0047138466906149</v>
      </c>
      <c r="AD66" s="84">
        <f t="shared" si="367"/>
        <v>1.0031870444736617</v>
      </c>
      <c r="AE66" s="84">
        <f t="shared" si="367"/>
        <v>1.003222226924815</v>
      </c>
      <c r="AF66" s="84">
        <f t="shared" si="367"/>
        <v>1.0033556237248249</v>
      </c>
      <c r="AG66" s="84">
        <f t="shared" si="367"/>
        <v>1.0116686814434588</v>
      </c>
      <c r="AH66" s="84">
        <f t="shared" si="367"/>
        <v>1.0031885692421572</v>
      </c>
      <c r="AI66" s="84">
        <f t="shared" si="367"/>
        <v>1.0042225899564337</v>
      </c>
      <c r="AJ66" s="84">
        <f t="shared" si="367"/>
        <v>1.0045913831889399</v>
      </c>
      <c r="AK66" s="84">
        <f t="shared" si="367"/>
        <v>1.0023013411564468</v>
      </c>
      <c r="AL66" s="84">
        <f t="shared" si="367"/>
        <v>1.0066726494066185</v>
      </c>
      <c r="AM66" s="84">
        <f t="shared" si="367"/>
        <v>1.005679922326165</v>
      </c>
      <c r="AN66" s="84">
        <f t="shared" si="367"/>
        <v>1.0045596908145431</v>
      </c>
      <c r="AO66" s="84">
        <f t="shared" si="367"/>
        <v>1.0057289872581885</v>
      </c>
      <c r="AP66" s="84">
        <f t="shared" si="367"/>
        <v>1.0111044462878778</v>
      </c>
      <c r="AQ66" s="84">
        <f t="shared" si="367"/>
        <v>1.0107296304156799</v>
      </c>
      <c r="AR66" s="84">
        <f t="shared" si="367"/>
        <v>1.0098398302439537</v>
      </c>
      <c r="AS66" s="84">
        <f t="shared" si="367"/>
        <v>1.0133887821745604</v>
      </c>
      <c r="AT66" s="84">
        <f t="shared" si="367"/>
        <v>1.0078627418948525</v>
      </c>
      <c r="AU66" s="84">
        <f t="shared" si="367"/>
        <v>1.0048660985501914</v>
      </c>
      <c r="AV66" s="84">
        <f t="shared" si="367"/>
        <v>1.0054356373944224</v>
      </c>
      <c r="AW66" s="84">
        <f t="shared" si="367"/>
        <v>1.0064966992693303</v>
      </c>
      <c r="AX66" s="84">
        <f t="shared" si="367"/>
        <v>1.0058496379498865</v>
      </c>
      <c r="AY66" s="84">
        <f t="shared" si="367"/>
        <v>1.0061282965473901</v>
      </c>
      <c r="AZ66" s="84">
        <f t="shared" si="367"/>
        <v>1.0032668520185504</v>
      </c>
      <c r="BA66" s="84">
        <f t="shared" si="367"/>
        <v>1.0039040085152813</v>
      </c>
      <c r="BB66" s="84">
        <f t="shared" si="367"/>
        <v>1.0039917572846988</v>
      </c>
      <c r="BC66" s="84">
        <f t="shared" si="367"/>
        <v>1.0052452237572322</v>
      </c>
      <c r="BD66" s="84">
        <f t="shared" si="367"/>
        <v>1.0062699080227753</v>
      </c>
      <c r="BE66" s="84">
        <f t="shared" si="367"/>
        <v>1.0156782259232993</v>
      </c>
      <c r="BF66" s="84">
        <f t="shared" si="367"/>
        <v>1.0060331488979197</v>
      </c>
      <c r="BG66" s="84">
        <f t="shared" si="367"/>
        <v>1.0029769970919158</v>
      </c>
      <c r="BH66" s="84">
        <f t="shared" si="367"/>
        <v>1.0029170046124696</v>
      </c>
      <c r="BI66" s="84">
        <f t="shared" si="367"/>
        <v>1.0034726150889577</v>
      </c>
      <c r="BJ66" s="84">
        <f t="shared" si="367"/>
        <v>1.0050830947571459</v>
      </c>
      <c r="BK66" s="84">
        <f t="shared" si="367"/>
        <v>1.0070877920364778</v>
      </c>
      <c r="BL66" s="84">
        <f t="shared" si="367"/>
        <v>1.0025067477484002</v>
      </c>
      <c r="BM66" s="84">
        <f t="shared" si="367"/>
        <v>1.0054959825447443</v>
      </c>
      <c r="BN66" s="84">
        <f t="shared" si="367"/>
        <v>1.0045472782907248</v>
      </c>
      <c r="BO66" s="84">
        <f t="shared" ref="BO66:DZ66" si="368">BO15/100+1</f>
        <v>1.0063865794780908</v>
      </c>
      <c r="BP66" s="84">
        <f t="shared" si="368"/>
        <v>1.0051289676053696</v>
      </c>
      <c r="BQ66" s="84">
        <f t="shared" si="368"/>
        <v>1.0161738914274989</v>
      </c>
      <c r="BR66" s="84">
        <f t="shared" si="368"/>
        <v>1.0046345529965799</v>
      </c>
      <c r="BS66" s="84">
        <f t="shared" si="368"/>
        <v>1.0041062466770974</v>
      </c>
      <c r="BT66" s="84">
        <f t="shared" si="368"/>
        <v>1.0033336938607333</v>
      </c>
      <c r="BU66" s="84">
        <f t="shared" si="368"/>
        <v>1.0051413130776667</v>
      </c>
      <c r="BV66" s="84">
        <f t="shared" si="368"/>
        <v>1.0059650414847079</v>
      </c>
      <c r="BW66" s="84">
        <f t="shared" si="368"/>
        <v>1.0049618068679769</v>
      </c>
      <c r="BX66" s="84">
        <f t="shared" si="368"/>
        <v>1.0051789564666007</v>
      </c>
      <c r="BY66" s="84">
        <f t="shared" si="368"/>
        <v>1.0068671948301524</v>
      </c>
      <c r="BZ66" s="84">
        <f t="shared" si="368"/>
        <v>1.0062554189746122</v>
      </c>
      <c r="CA66" s="84">
        <f t="shared" si="368"/>
        <v>1.0024594295122484</v>
      </c>
      <c r="CB66" s="84">
        <f t="shared" si="368"/>
        <v>1.007425054126025</v>
      </c>
      <c r="CC66" s="84">
        <f t="shared" si="368"/>
        <v>1.0121539855167974</v>
      </c>
      <c r="CD66" s="84">
        <f t="shared" si="368"/>
        <v>1.0027105734639825</v>
      </c>
      <c r="CE66" s="84">
        <f t="shared" si="368"/>
        <v>1.0032136330812778</v>
      </c>
      <c r="CF66" s="84">
        <f t="shared" si="368"/>
        <v>1.0033714609252664</v>
      </c>
      <c r="CG66" s="84">
        <f t="shared" si="368"/>
        <v>1.0015727582491734</v>
      </c>
      <c r="CH66" s="84">
        <f t="shared" si="368"/>
        <v>1.0030140700260812</v>
      </c>
      <c r="CI66" s="84">
        <f t="shared" si="368"/>
        <v>1.0034275544101703</v>
      </c>
      <c r="CJ66" s="84">
        <f t="shared" si="368"/>
        <v>1.0030065834129831</v>
      </c>
      <c r="CK66" s="84">
        <f t="shared" si="368"/>
        <v>1.0046599812781571</v>
      </c>
      <c r="CL66" s="84">
        <f t="shared" si="368"/>
        <v>1.0023577184376475</v>
      </c>
      <c r="CM66" s="84">
        <f t="shared" si="368"/>
        <v>1.0030276732944323</v>
      </c>
      <c r="CN66" s="84">
        <f t="shared" si="368"/>
        <v>1.0052212508503162</v>
      </c>
      <c r="CO66" s="84">
        <f t="shared" si="368"/>
        <v>1.0115435535704218</v>
      </c>
      <c r="CP66" s="84">
        <f t="shared" si="368"/>
        <v>1.0036067939997326</v>
      </c>
      <c r="CQ66" s="84">
        <f t="shared" si="368"/>
        <v>1.0029831911915648</v>
      </c>
      <c r="CR66" s="84">
        <f t="shared" si="368"/>
        <v>1.0034044934249386</v>
      </c>
      <c r="CS66" s="84">
        <f t="shared" si="368"/>
        <v>1.003338209578494</v>
      </c>
      <c r="CT66" s="84">
        <f t="shared" si="368"/>
        <v>1.0020536843739809</v>
      </c>
      <c r="CU66" s="84">
        <f t="shared" si="368"/>
        <v>1.0053826443200666</v>
      </c>
      <c r="CV66" s="84">
        <f t="shared" si="368"/>
        <v>1.0027005028042197</v>
      </c>
      <c r="CW66" s="84">
        <f t="shared" si="368"/>
        <v>1.0038651269520349</v>
      </c>
      <c r="CX66" s="84">
        <f t="shared" si="368"/>
        <v>1.0046382648430119</v>
      </c>
      <c r="CY66" s="84">
        <f t="shared" si="368"/>
        <v>1.0059582867224861</v>
      </c>
      <c r="CZ66" s="84">
        <f t="shared" si="368"/>
        <v>1.0054037129096443</v>
      </c>
      <c r="DA66" s="84">
        <f t="shared" si="368"/>
        <v>1.0121886738422345</v>
      </c>
      <c r="DB66" s="84">
        <f t="shared" si="368"/>
        <v>1.0040070338385998</v>
      </c>
      <c r="DC66" s="84">
        <f t="shared" si="368"/>
        <v>1.0045214740698551</v>
      </c>
      <c r="DD66" s="84">
        <f t="shared" si="368"/>
        <v>1.0071413659122772</v>
      </c>
      <c r="DE66" s="84">
        <f t="shared" si="368"/>
        <v>1.0065271996694174</v>
      </c>
      <c r="DF66" s="84">
        <f t="shared" si="368"/>
        <v>1.0056555439985926</v>
      </c>
      <c r="DG66" s="84">
        <f t="shared" si="368"/>
        <v>1.0046620670292816</v>
      </c>
      <c r="DH66" s="84">
        <f t="shared" si="368"/>
        <v>1.0058456516651166</v>
      </c>
      <c r="DI66" s="84">
        <f t="shared" si="368"/>
        <v>1.0049663861032068</v>
      </c>
      <c r="DJ66" s="84">
        <f t="shared" si="368"/>
        <v>1.004395515074529</v>
      </c>
      <c r="DK66" s="84">
        <f t="shared" si="368"/>
        <v>1.0050902336732255</v>
      </c>
      <c r="DL66" s="84">
        <f t="shared" si="368"/>
        <v>1.0066752368718843</v>
      </c>
      <c r="DM66" s="84">
        <f t="shared" si="368"/>
        <v>1.0161124637920036</v>
      </c>
      <c r="DN66" s="84">
        <f t="shared" si="368"/>
        <v>1.0018558437949325</v>
      </c>
      <c r="DO66" s="84">
        <f t="shared" si="368"/>
        <v>1.0056390919061331</v>
      </c>
      <c r="DP66" s="84">
        <f t="shared" si="368"/>
        <v>1.0050420105053433</v>
      </c>
      <c r="DQ66" s="84">
        <f t="shared" si="368"/>
        <v>1.0041240279433288</v>
      </c>
      <c r="DR66" s="84">
        <f t="shared" si="368"/>
        <v>1.0026327756615001</v>
      </c>
      <c r="DS66" s="84">
        <f t="shared" si="368"/>
        <v>1.0040891924004824</v>
      </c>
      <c r="DT66" s="84">
        <f t="shared" si="368"/>
        <v>1.0038099175567192</v>
      </c>
      <c r="DU66" s="84">
        <f t="shared" si="368"/>
        <v>1.0018461552786821</v>
      </c>
      <c r="DV66" s="84">
        <f t="shared" si="368"/>
        <v>1.0054871935489691</v>
      </c>
      <c r="DW66" s="84">
        <f t="shared" si="368"/>
        <v>1.0083693250741643</v>
      </c>
      <c r="DX66" s="84">
        <f t="shared" si="368"/>
        <v>1.0060709984218454</v>
      </c>
      <c r="DY66" s="84">
        <f t="shared" si="368"/>
        <v>1.013470138857709</v>
      </c>
      <c r="DZ66" s="84">
        <f t="shared" si="368"/>
        <v>1.006018401878672</v>
      </c>
      <c r="EA66" s="84">
        <f t="shared" ref="EA66:GA66" si="369">EA15/100+1</f>
        <v>1.0044615101196035</v>
      </c>
      <c r="EB66" s="84">
        <f t="shared" si="369"/>
        <v>1.0065244189508662</v>
      </c>
      <c r="EC66" s="84">
        <f t="shared" si="369"/>
        <v>1.0055822143005675</v>
      </c>
      <c r="ED66" s="84">
        <f t="shared" si="369"/>
        <v>1.0039205874020209</v>
      </c>
      <c r="EE66" s="84">
        <f t="shared" si="369"/>
        <v>1.0029123519822025</v>
      </c>
      <c r="EF66" s="84">
        <f t="shared" si="369"/>
        <v>1.0048107172839724</v>
      </c>
      <c r="EG66" s="84">
        <f t="shared" si="369"/>
        <v>1.0063726688131205</v>
      </c>
      <c r="EH66" s="84">
        <f t="shared" si="369"/>
        <v>1.0062422640578033</v>
      </c>
      <c r="EI66" s="84">
        <f t="shared" si="369"/>
        <v>1.0094363590865332</v>
      </c>
      <c r="EJ66" s="84">
        <f t="shared" si="369"/>
        <v>1.0092321925949841</v>
      </c>
      <c r="EK66" s="84">
        <f t="shared" si="369"/>
        <v>1.0178652133624229</v>
      </c>
      <c r="EL66" s="84">
        <f t="shared" si="369"/>
        <v>1.0113497672162668</v>
      </c>
      <c r="EM66" s="84">
        <f t="shared" si="369"/>
        <v>1.0044654180042436</v>
      </c>
      <c r="EN66" s="84">
        <f t="shared" si="369"/>
        <v>1.0053564050960815</v>
      </c>
      <c r="EO66" s="84">
        <f t="shared" si="369"/>
        <v>1.0064984668558792</v>
      </c>
      <c r="EP66" s="84">
        <f t="shared" si="369"/>
        <v>1.0052942807805814</v>
      </c>
      <c r="EQ66" s="84">
        <f t="shared" si="369"/>
        <v>1.0045792452233056</v>
      </c>
      <c r="ER66" s="84">
        <f t="shared" si="369"/>
        <v>1.0075403256776567</v>
      </c>
      <c r="ES66" s="84">
        <f t="shared" si="369"/>
        <v>1.0071985512317829</v>
      </c>
      <c r="ET66" s="84">
        <f t="shared" si="369"/>
        <v>1.0072435837885765</v>
      </c>
      <c r="EU66" s="84">
        <f t="shared" si="369"/>
        <v>1.0065996911871316</v>
      </c>
      <c r="EV66" s="84">
        <f t="shared" si="369"/>
        <v>1.0104796456344947</v>
      </c>
      <c r="EW66" s="84">
        <f t="shared" si="369"/>
        <v>1.0125191276624008</v>
      </c>
      <c r="EX66" s="84">
        <f t="shared" si="369"/>
        <v>1.0052323804893479</v>
      </c>
      <c r="EY66" s="84">
        <f t="shared" si="369"/>
        <v>1.0076416123683412</v>
      </c>
      <c r="EZ66" s="84">
        <f t="shared" si="369"/>
        <v>1.0021299900283986</v>
      </c>
      <c r="FA66" s="84">
        <f t="shared" si="369"/>
        <v>1.0052107542201176</v>
      </c>
      <c r="FB66" s="84">
        <f t="shared" si="369"/>
        <v>1.0079021308878457</v>
      </c>
      <c r="FC66" s="84">
        <f t="shared" si="369"/>
        <v>1.0048738736390257</v>
      </c>
      <c r="FD66" s="84">
        <f t="shared" si="369"/>
        <v>1.0050893498247737</v>
      </c>
      <c r="FE66" s="84">
        <f t="shared" si="369"/>
        <v>1.0050994003185174</v>
      </c>
      <c r="FF66" s="84">
        <f t="shared" si="369"/>
        <v>1.0082235684293799</v>
      </c>
      <c r="FG66" s="84">
        <f t="shared" si="369"/>
        <v>1.0097754999436235</v>
      </c>
      <c r="FH66" s="84">
        <f t="shared" si="369"/>
        <v>1.0092010261974709</v>
      </c>
      <c r="FI66" s="84">
        <f t="shared" si="369"/>
        <v>1.0129867322483799</v>
      </c>
      <c r="FJ66" s="84">
        <f t="shared" si="369"/>
        <v>1.0025614709613859</v>
      </c>
      <c r="FK66" s="84">
        <f t="shared" si="369"/>
        <v>1.0054034731250376</v>
      </c>
      <c r="FL66" s="84">
        <f t="shared" si="369"/>
        <v>1.0055735298422859</v>
      </c>
      <c r="FM66" s="84">
        <f t="shared" si="369"/>
        <v>1.0063814029840483</v>
      </c>
      <c r="FN66" s="84">
        <f t="shared" si="369"/>
        <v>1.0063701073507123</v>
      </c>
      <c r="FO66" s="84">
        <f t="shared" si="369"/>
        <v>1.006000648260053</v>
      </c>
      <c r="FP66" s="84">
        <f t="shared" si="369"/>
        <v>1.0062898323387486</v>
      </c>
      <c r="FQ66" s="84">
        <f t="shared" si="369"/>
        <v>1.0051945671480205</v>
      </c>
      <c r="FR66" s="84">
        <f t="shared" si="369"/>
        <v>1.0064498860340996</v>
      </c>
      <c r="FS66" s="84">
        <f t="shared" si="369"/>
        <v>1.0115964902541501</v>
      </c>
      <c r="FT66" s="84">
        <f t="shared" si="369"/>
        <v>1.0046838196151708</v>
      </c>
      <c r="FU66" s="84">
        <f t="shared" si="369"/>
        <v>1.012419545824341</v>
      </c>
      <c r="FV66" s="84">
        <f t="shared" si="369"/>
        <v>1.0108752511415524</v>
      </c>
      <c r="FW66" s="84">
        <f t="shared" si="369"/>
        <v>1.0044243091349352</v>
      </c>
      <c r="FX66" s="84">
        <f t="shared" si="369"/>
        <v>1.0029544641175099</v>
      </c>
      <c r="FY66" s="84">
        <f t="shared" si="369"/>
        <v>1.0109530000225249</v>
      </c>
      <c r="FZ66" s="84">
        <f t="shared" si="369"/>
        <v>0.99948426295154946</v>
      </c>
      <c r="GA66" s="84">
        <f t="shared" si="369"/>
        <v>1.0058644939581689</v>
      </c>
      <c r="GB66" s="84">
        <f t="shared" si="360"/>
        <v>1.0077332019701686</v>
      </c>
    </row>
    <row r="67" spans="1:184" x14ac:dyDescent="0.2">
      <c r="B67" s="9"/>
    </row>
    <row r="68" spans="1:184" x14ac:dyDescent="0.2">
      <c r="B68" s="16" t="s">
        <v>459</v>
      </c>
    </row>
    <row r="69" spans="1:184" x14ac:dyDescent="0.2">
      <c r="A69" s="16" t="s">
        <v>2</v>
      </c>
      <c r="B69" s="9" t="s">
        <v>358</v>
      </c>
      <c r="C69" s="84">
        <f t="shared" ref="C69:BN69" si="370">C40/100+1</f>
        <v>1.0031000000000001</v>
      </c>
      <c r="D69" s="84">
        <f t="shared" si="370"/>
        <v>1.0036</v>
      </c>
      <c r="E69" s="84">
        <f t="shared" si="370"/>
        <v>1.0134000000000001</v>
      </c>
      <c r="F69" s="84">
        <f t="shared" si="370"/>
        <v>1.0105999999999999</v>
      </c>
      <c r="G69" s="84">
        <f t="shared" si="370"/>
        <v>1.0104</v>
      </c>
      <c r="H69" s="84">
        <f t="shared" si="370"/>
        <v>1.0078</v>
      </c>
      <c r="I69" s="84">
        <f t="shared" si="370"/>
        <v>0.99890000000000001</v>
      </c>
      <c r="J69" s="84">
        <f t="shared" si="370"/>
        <v>0.99760000000000004</v>
      </c>
      <c r="K69" s="84">
        <f t="shared" si="370"/>
        <v>0.99790000000000001</v>
      </c>
      <c r="L69" s="84">
        <f t="shared" si="370"/>
        <v>0.99580000000000002</v>
      </c>
      <c r="M69" s="84">
        <f t="shared" si="370"/>
        <v>1.0025999999999999</v>
      </c>
      <c r="N69" s="84">
        <f t="shared" si="370"/>
        <v>1.0128999999999999</v>
      </c>
      <c r="O69" s="84">
        <f t="shared" si="370"/>
        <v>1.0145999999999999</v>
      </c>
      <c r="P69" s="84">
        <f t="shared" si="370"/>
        <v>1.0039</v>
      </c>
      <c r="Q69" s="84">
        <f t="shared" si="370"/>
        <v>1.0008999999999999</v>
      </c>
      <c r="R69" s="84">
        <f t="shared" si="370"/>
        <v>0.99919999999999998</v>
      </c>
      <c r="S69" s="84">
        <f t="shared" si="370"/>
        <v>0.99639999999999995</v>
      </c>
      <c r="T69" s="84">
        <f t="shared" si="370"/>
        <v>1.0055000000000001</v>
      </c>
      <c r="U69" s="84">
        <f t="shared" si="370"/>
        <v>1.0031000000000001</v>
      </c>
      <c r="V69" s="84">
        <f t="shared" si="370"/>
        <v>1.0105</v>
      </c>
      <c r="W69" s="84">
        <f t="shared" si="370"/>
        <v>1.0136000000000001</v>
      </c>
      <c r="X69" s="84">
        <f t="shared" si="370"/>
        <v>1.0041</v>
      </c>
      <c r="Y69" s="84">
        <f t="shared" si="370"/>
        <v>0.99880000000000002</v>
      </c>
      <c r="Z69" s="84">
        <f t="shared" si="370"/>
        <v>1.0054000000000001</v>
      </c>
      <c r="AA69" s="84">
        <f t="shared" si="370"/>
        <v>1.0083</v>
      </c>
      <c r="AB69" s="84">
        <f t="shared" si="370"/>
        <v>1.0041</v>
      </c>
      <c r="AC69" s="84">
        <f t="shared" si="370"/>
        <v>1.0111000000000001</v>
      </c>
      <c r="AD69" s="84">
        <f t="shared" si="370"/>
        <v>1.0125</v>
      </c>
      <c r="AE69" s="84">
        <f t="shared" si="370"/>
        <v>1.0073000000000001</v>
      </c>
      <c r="AF69" s="84">
        <f t="shared" si="370"/>
        <v>1.0076000000000001</v>
      </c>
      <c r="AG69" s="84">
        <f t="shared" si="370"/>
        <v>1.0048999999999999</v>
      </c>
      <c r="AH69" s="84">
        <f t="shared" si="370"/>
        <v>1.0067999999999999</v>
      </c>
      <c r="AI69" s="84">
        <f t="shared" si="370"/>
        <v>0.99960000000000004</v>
      </c>
      <c r="AJ69" s="84">
        <f t="shared" si="370"/>
        <v>0.99650000000000005</v>
      </c>
      <c r="AK69" s="84">
        <f t="shared" si="370"/>
        <v>1.0002</v>
      </c>
      <c r="AL69" s="84">
        <f t="shared" si="370"/>
        <v>1.0084</v>
      </c>
      <c r="AM69" s="84">
        <f t="shared" si="370"/>
        <v>1.0146999999999999</v>
      </c>
      <c r="AN69" s="84">
        <f t="shared" si="370"/>
        <v>1.0156000000000001</v>
      </c>
      <c r="AO69" s="84">
        <f t="shared" si="370"/>
        <v>1.0238</v>
      </c>
      <c r="AP69" s="84">
        <f t="shared" si="370"/>
        <v>1.0442</v>
      </c>
      <c r="AQ69" s="84">
        <f t="shared" si="370"/>
        <v>1.0408999999999999</v>
      </c>
      <c r="AR69" s="84">
        <f t="shared" si="370"/>
        <v>1.0226</v>
      </c>
      <c r="AS69" s="84">
        <f t="shared" si="370"/>
        <v>1.0113000000000001</v>
      </c>
      <c r="AT69" s="84">
        <f t="shared" si="370"/>
        <v>1.0202</v>
      </c>
      <c r="AU69" s="84">
        <f t="shared" si="370"/>
        <v>1.0125999999999999</v>
      </c>
      <c r="AV69" s="84">
        <f t="shared" si="370"/>
        <v>1.0065</v>
      </c>
      <c r="AW69" s="84">
        <f t="shared" si="370"/>
        <v>0.99750000000000005</v>
      </c>
      <c r="AX69" s="84">
        <f t="shared" si="370"/>
        <v>0.99560000000000004</v>
      </c>
      <c r="AY69" s="84">
        <f t="shared" si="370"/>
        <v>0.99890000000000001</v>
      </c>
      <c r="AZ69" s="84">
        <f t="shared" si="370"/>
        <v>1.0071000000000001</v>
      </c>
      <c r="BA69" s="84">
        <f t="shared" si="370"/>
        <v>1.0044999999999999</v>
      </c>
      <c r="BB69" s="84">
        <f t="shared" si="370"/>
        <v>1.0025999999999999</v>
      </c>
      <c r="BC69" s="84">
        <f t="shared" si="370"/>
        <v>1.0056</v>
      </c>
      <c r="BD69" s="84">
        <f t="shared" si="370"/>
        <v>1.0082</v>
      </c>
      <c r="BE69" s="84">
        <f t="shared" si="370"/>
        <v>1.0016</v>
      </c>
      <c r="BF69" s="84">
        <f t="shared" si="370"/>
        <v>1.0062</v>
      </c>
      <c r="BG69" s="84">
        <f t="shared" si="370"/>
        <v>1.002</v>
      </c>
      <c r="BH69" s="84">
        <f t="shared" si="370"/>
        <v>1.0052000000000001</v>
      </c>
      <c r="BI69" s="84">
        <f t="shared" si="370"/>
        <v>1.0059</v>
      </c>
      <c r="BJ69" s="84">
        <f t="shared" si="370"/>
        <v>1.0052000000000001</v>
      </c>
      <c r="BK69" s="84">
        <f t="shared" si="370"/>
        <v>1.0065999999999999</v>
      </c>
      <c r="BL69" s="84">
        <f t="shared" si="370"/>
        <v>0.99809999999999999</v>
      </c>
      <c r="BM69" s="84">
        <f t="shared" si="370"/>
        <v>0.99939999999999996</v>
      </c>
      <c r="BN69" s="84">
        <f t="shared" si="370"/>
        <v>1.0014000000000001</v>
      </c>
      <c r="BO69" s="84">
        <f t="shared" ref="BO69:DZ69" si="371">BO40/100+1</f>
        <v>1.0055000000000001</v>
      </c>
      <c r="BP69" s="84">
        <f t="shared" si="371"/>
        <v>1.0063</v>
      </c>
      <c r="BQ69" s="84">
        <f t="shared" si="371"/>
        <v>1.0042</v>
      </c>
      <c r="BR69" s="84">
        <f t="shared" si="371"/>
        <v>1.002</v>
      </c>
      <c r="BS69" s="84">
        <f t="shared" si="371"/>
        <v>1.0099</v>
      </c>
      <c r="BT69" s="84">
        <f t="shared" si="371"/>
        <v>1.0074000000000001</v>
      </c>
      <c r="BU69" s="84">
        <f t="shared" si="371"/>
        <v>0.99529999999999996</v>
      </c>
      <c r="BV69" s="84">
        <f t="shared" si="371"/>
        <v>0.99490000000000001</v>
      </c>
      <c r="BW69" s="84">
        <f t="shared" si="371"/>
        <v>0.99519999999999997</v>
      </c>
      <c r="BX69" s="84">
        <f t="shared" si="371"/>
        <v>0.99880000000000002</v>
      </c>
      <c r="BY69" s="84">
        <f t="shared" si="371"/>
        <v>1.0024999999999999</v>
      </c>
      <c r="BZ69" s="84">
        <f t="shared" si="371"/>
        <v>1.0061</v>
      </c>
      <c r="CA69" s="84">
        <f t="shared" si="371"/>
        <v>1.0023</v>
      </c>
      <c r="CB69" s="84">
        <f t="shared" si="371"/>
        <v>1.0056</v>
      </c>
      <c r="CC69" s="84">
        <f t="shared" si="371"/>
        <v>0.99939999999999996</v>
      </c>
      <c r="CD69" s="84">
        <f t="shared" si="371"/>
        <v>1.0045999999999999</v>
      </c>
      <c r="CE69" s="84">
        <f t="shared" si="371"/>
        <v>0.99809999999999999</v>
      </c>
      <c r="CF69" s="84">
        <f t="shared" si="371"/>
        <v>0.99390000000000001</v>
      </c>
      <c r="CG69" s="84">
        <f t="shared" si="371"/>
        <v>0.99109999999999998</v>
      </c>
      <c r="CH69" s="84">
        <f t="shared" si="371"/>
        <v>1.0011000000000001</v>
      </c>
      <c r="CI69" s="84">
        <f t="shared" si="371"/>
        <v>1.0004</v>
      </c>
      <c r="CJ69" s="84">
        <f t="shared" si="371"/>
        <v>1.0004</v>
      </c>
      <c r="CK69" s="84">
        <f t="shared" si="371"/>
        <v>1.0072000000000001</v>
      </c>
      <c r="CL69" s="84">
        <f t="shared" si="371"/>
        <v>1.0092000000000001</v>
      </c>
      <c r="CM69" s="84">
        <f t="shared" si="371"/>
        <v>1.0036</v>
      </c>
      <c r="CN69" s="84">
        <f t="shared" si="371"/>
        <v>1.0082</v>
      </c>
      <c r="CO69" s="84">
        <f t="shared" si="371"/>
        <v>1.0063</v>
      </c>
      <c r="CP69" s="84">
        <f t="shared" si="371"/>
        <v>1.0074000000000001</v>
      </c>
      <c r="CQ69" s="84">
        <f t="shared" si="371"/>
        <v>1.002</v>
      </c>
      <c r="CR69" s="84">
        <f t="shared" si="371"/>
        <v>1.0034000000000001</v>
      </c>
      <c r="CS69" s="84">
        <f t="shared" si="371"/>
        <v>1.0075000000000001</v>
      </c>
      <c r="CT69" s="84">
        <f t="shared" si="371"/>
        <v>1.0099</v>
      </c>
      <c r="CU69" s="84">
        <f t="shared" si="371"/>
        <v>1.0108999999999999</v>
      </c>
      <c r="CV69" s="84">
        <f t="shared" si="371"/>
        <v>1.0028999999999999</v>
      </c>
      <c r="CW69" s="84">
        <f t="shared" si="371"/>
        <v>1.0046999999999999</v>
      </c>
      <c r="CX69" s="84">
        <f t="shared" si="371"/>
        <v>1.0065</v>
      </c>
      <c r="CY69" s="84">
        <f t="shared" si="371"/>
        <v>1.0190999999999999</v>
      </c>
      <c r="CZ69" s="84">
        <f t="shared" si="371"/>
        <v>1.0131000000000001</v>
      </c>
      <c r="DA69" s="84">
        <f t="shared" si="371"/>
        <v>1.0052000000000001</v>
      </c>
      <c r="DB69" s="84">
        <f t="shared" si="371"/>
        <v>1.0079</v>
      </c>
      <c r="DC69" s="84">
        <f t="shared" si="371"/>
        <v>1.0114000000000001</v>
      </c>
      <c r="DD69" s="84">
        <f t="shared" si="371"/>
        <v>1.0170999999999999</v>
      </c>
      <c r="DE69" s="84">
        <f t="shared" si="371"/>
        <v>1.0183</v>
      </c>
      <c r="DF69" s="84">
        <f t="shared" si="371"/>
        <v>1.0096000000000001</v>
      </c>
      <c r="DG69" s="84">
        <f t="shared" si="371"/>
        <v>0.99980000000000002</v>
      </c>
      <c r="DH69" s="84">
        <f t="shared" si="371"/>
        <v>1.0002</v>
      </c>
      <c r="DI69" s="84">
        <f t="shared" si="371"/>
        <v>1.0064</v>
      </c>
      <c r="DJ69" s="84">
        <f t="shared" si="371"/>
        <v>1.0049999999999999</v>
      </c>
      <c r="DK69" s="84">
        <f t="shared" si="371"/>
        <v>1.0037</v>
      </c>
      <c r="DL69" s="84">
        <f t="shared" si="371"/>
        <v>1.0068999999999999</v>
      </c>
      <c r="DM69" s="84">
        <f t="shared" si="371"/>
        <v>1.0024999999999999</v>
      </c>
      <c r="DN69" s="84">
        <f t="shared" si="371"/>
        <v>1.0034000000000001</v>
      </c>
      <c r="DO69" s="84">
        <f t="shared" si="371"/>
        <v>1.0059</v>
      </c>
      <c r="DP69" s="84">
        <f t="shared" si="371"/>
        <v>1.0067999999999999</v>
      </c>
      <c r="DQ69" s="84">
        <f t="shared" si="371"/>
        <v>1.0061</v>
      </c>
      <c r="DR69" s="84">
        <f t="shared" si="371"/>
        <v>1.0001</v>
      </c>
      <c r="DS69" s="84">
        <f t="shared" si="371"/>
        <v>1.0001</v>
      </c>
      <c r="DT69" s="84">
        <f t="shared" si="371"/>
        <v>0.99929999999999997</v>
      </c>
      <c r="DU69" s="84">
        <f t="shared" si="371"/>
        <v>1.0006999999999999</v>
      </c>
      <c r="DV69" s="84">
        <f t="shared" si="371"/>
        <v>1.0053000000000001</v>
      </c>
      <c r="DW69" s="84">
        <f t="shared" si="371"/>
        <v>1.0022</v>
      </c>
      <c r="DX69" s="84">
        <f t="shared" si="371"/>
        <v>1.0106999999999999</v>
      </c>
      <c r="DY69" s="84">
        <f t="shared" si="371"/>
        <v>1.0083</v>
      </c>
      <c r="DZ69" s="84">
        <f t="shared" si="371"/>
        <v>1.0112000000000001</v>
      </c>
      <c r="EA69" s="84">
        <f t="shared" ref="EA69:GA69" si="372">EA40/100+1</f>
        <v>1.0105</v>
      </c>
      <c r="EB69" s="84">
        <f t="shared" si="372"/>
        <v>1.0022</v>
      </c>
      <c r="EC69" s="84">
        <f t="shared" si="372"/>
        <v>0.99419999999999997</v>
      </c>
      <c r="ED69" s="84">
        <f t="shared" si="372"/>
        <v>0.99460000000000004</v>
      </c>
      <c r="EE69" s="84">
        <f t="shared" si="372"/>
        <v>0.99850000000000005</v>
      </c>
      <c r="EF69" s="84">
        <f t="shared" si="372"/>
        <v>1.0089999999999999</v>
      </c>
      <c r="EG69" s="84">
        <f t="shared" si="372"/>
        <v>1.0165</v>
      </c>
      <c r="EH69" s="84">
        <f t="shared" si="372"/>
        <v>1.0185999999999999</v>
      </c>
      <c r="EI69" s="84">
        <f t="shared" si="372"/>
        <v>1.0116000000000001</v>
      </c>
      <c r="EJ69" s="84">
        <f t="shared" si="372"/>
        <v>1.0106999999999999</v>
      </c>
      <c r="EK69" s="84">
        <f t="shared" si="372"/>
        <v>1.0039</v>
      </c>
      <c r="EL69" s="84">
        <f t="shared" si="372"/>
        <v>1.0084</v>
      </c>
      <c r="EM69" s="84">
        <f t="shared" si="372"/>
        <v>1.0068999999999999</v>
      </c>
      <c r="EN69" s="84">
        <f t="shared" si="372"/>
        <v>1.0038</v>
      </c>
      <c r="EO69" s="84">
        <f t="shared" si="372"/>
        <v>0.99760000000000004</v>
      </c>
      <c r="EP69" s="84">
        <f t="shared" si="372"/>
        <v>0.99870000000000003</v>
      </c>
      <c r="EQ69" s="84">
        <f t="shared" si="372"/>
        <v>1.0061</v>
      </c>
      <c r="ER69" s="84">
        <f t="shared" si="372"/>
        <v>1.0062</v>
      </c>
      <c r="ES69" s="84">
        <f t="shared" si="372"/>
        <v>1.0049999999999999</v>
      </c>
      <c r="ET69" s="84">
        <f t="shared" si="372"/>
        <v>1.0093000000000001</v>
      </c>
      <c r="EU69" s="84">
        <f t="shared" si="372"/>
        <v>1.0104</v>
      </c>
      <c r="EV69" s="84">
        <f t="shared" si="372"/>
        <v>1.0041</v>
      </c>
      <c r="EW69" s="84">
        <f t="shared" si="372"/>
        <v>0.99980000000000002</v>
      </c>
      <c r="EX69" s="84">
        <f t="shared" si="372"/>
        <v>1.0028999999999999</v>
      </c>
      <c r="EY69" s="84">
        <f t="shared" si="372"/>
        <v>1.0108999999999999</v>
      </c>
      <c r="EZ69" s="84">
        <f t="shared" si="372"/>
        <v>1.0077</v>
      </c>
      <c r="FA69" s="84">
        <f t="shared" si="372"/>
        <v>1.0044</v>
      </c>
      <c r="FB69" s="84">
        <f t="shared" si="372"/>
        <v>1.0054000000000001</v>
      </c>
      <c r="FC69" s="84">
        <f t="shared" si="372"/>
        <v>1.0068999999999999</v>
      </c>
      <c r="FD69" s="84">
        <f t="shared" si="372"/>
        <v>1.0124</v>
      </c>
      <c r="FE69" s="84">
        <f t="shared" si="372"/>
        <v>1.0115000000000001</v>
      </c>
      <c r="FF69" s="84">
        <f t="shared" si="372"/>
        <v>1.0044</v>
      </c>
      <c r="FG69" s="84">
        <f t="shared" si="372"/>
        <v>1.012</v>
      </c>
      <c r="FH69" s="84">
        <f t="shared" si="372"/>
        <v>1.0234000000000001</v>
      </c>
      <c r="FI69" s="84">
        <f t="shared" si="372"/>
        <v>1.0141</v>
      </c>
      <c r="FJ69" s="84">
        <f t="shared" si="372"/>
        <v>1.0119</v>
      </c>
      <c r="FK69" s="84">
        <f t="shared" si="372"/>
        <v>1.0087999999999999</v>
      </c>
      <c r="FL69" s="84">
        <f t="shared" si="372"/>
        <v>1.0011000000000001</v>
      </c>
      <c r="FM69" s="84">
        <f t="shared" si="372"/>
        <v>0.99639999999999995</v>
      </c>
      <c r="FN69" s="84">
        <f t="shared" si="372"/>
        <v>0.99570000000000003</v>
      </c>
      <c r="FO69" s="84">
        <f t="shared" si="372"/>
        <v>0.998</v>
      </c>
      <c r="FP69" s="84">
        <f t="shared" si="372"/>
        <v>1.0007999999999999</v>
      </c>
      <c r="FQ69" s="84">
        <f t="shared" si="372"/>
        <v>1.0092000000000001</v>
      </c>
      <c r="FR69" s="84">
        <f t="shared" si="372"/>
        <v>1.0055000000000001</v>
      </c>
      <c r="FS69" s="84">
        <f t="shared" si="372"/>
        <v>1.0086999999999999</v>
      </c>
      <c r="FT69" s="84">
        <f t="shared" si="372"/>
        <v>1.0108999999999999</v>
      </c>
      <c r="FU69" s="84">
        <f t="shared" si="372"/>
        <v>1.0048999999999999</v>
      </c>
      <c r="FV69" s="84">
        <f t="shared" si="372"/>
        <v>1.0194000000000001</v>
      </c>
      <c r="FW69" s="84">
        <f t="shared" si="372"/>
        <v>1.012</v>
      </c>
      <c r="FX69" s="84">
        <f t="shared" si="372"/>
        <v>1.0041</v>
      </c>
      <c r="FY69" s="84">
        <f t="shared" si="372"/>
        <v>0.99609999999999999</v>
      </c>
      <c r="FZ69" s="84">
        <f t="shared" si="372"/>
        <v>0.99719999999999998</v>
      </c>
      <c r="GA69" s="84">
        <f t="shared" si="372"/>
        <v>0.997</v>
      </c>
      <c r="GB69" s="84">
        <f t="shared" ref="GB69" si="373">GB40/100+1</f>
        <v>1.0058</v>
      </c>
    </row>
    <row r="70" spans="1:184" x14ac:dyDescent="0.2">
      <c r="A70" s="16" t="s">
        <v>160</v>
      </c>
      <c r="B70" s="9" t="s">
        <v>359</v>
      </c>
      <c r="C70" s="84">
        <f t="shared" ref="C70:BN70" si="374">C41/100+1</f>
        <v>1.0007999999999999</v>
      </c>
      <c r="D70" s="84">
        <f t="shared" si="374"/>
        <v>1.0043</v>
      </c>
      <c r="E70" s="84">
        <f t="shared" si="374"/>
        <v>1.0086999999999999</v>
      </c>
      <c r="F70" s="84">
        <f t="shared" si="374"/>
        <v>1.0065</v>
      </c>
      <c r="G70" s="84">
        <f t="shared" si="374"/>
        <v>1.0072000000000001</v>
      </c>
      <c r="H70" s="84">
        <f t="shared" si="374"/>
        <v>1.0018</v>
      </c>
      <c r="I70" s="84">
        <f t="shared" si="374"/>
        <v>0.99950000000000006</v>
      </c>
      <c r="J70" s="84">
        <f t="shared" si="374"/>
        <v>0.98950000000000005</v>
      </c>
      <c r="K70" s="84">
        <f t="shared" si="374"/>
        <v>1.0059</v>
      </c>
      <c r="L70" s="84">
        <f t="shared" si="374"/>
        <v>1.0048999999999999</v>
      </c>
      <c r="M70" s="84">
        <f t="shared" si="374"/>
        <v>1.0072000000000001</v>
      </c>
      <c r="N70" s="84">
        <f t="shared" si="374"/>
        <v>1.0063</v>
      </c>
      <c r="O70" s="84">
        <f t="shared" si="374"/>
        <v>1.0046999999999999</v>
      </c>
      <c r="P70" s="84">
        <f t="shared" si="374"/>
        <v>1.0053000000000001</v>
      </c>
      <c r="Q70" s="84">
        <f t="shared" si="374"/>
        <v>1.0054000000000001</v>
      </c>
      <c r="R70" s="84">
        <f t="shared" si="374"/>
        <v>1.004</v>
      </c>
      <c r="S70" s="84">
        <f t="shared" si="374"/>
        <v>1.0074000000000001</v>
      </c>
      <c r="T70" s="84">
        <f t="shared" si="374"/>
        <v>1.0034000000000001</v>
      </c>
      <c r="U70" s="84">
        <f t="shared" si="374"/>
        <v>0.99839999999999995</v>
      </c>
      <c r="V70" s="84">
        <f t="shared" si="374"/>
        <v>0.99860000000000004</v>
      </c>
      <c r="W70" s="84">
        <f t="shared" si="374"/>
        <v>1.0018</v>
      </c>
      <c r="X70" s="84">
        <f t="shared" si="374"/>
        <v>1.0029999999999999</v>
      </c>
      <c r="Y70" s="84">
        <f t="shared" si="374"/>
        <v>1.0086999999999999</v>
      </c>
      <c r="Z70" s="84">
        <f t="shared" si="374"/>
        <v>1.0064</v>
      </c>
      <c r="AA70" s="84">
        <f t="shared" si="374"/>
        <v>1.0051000000000001</v>
      </c>
      <c r="AB70" s="84">
        <f t="shared" si="374"/>
        <v>1.004</v>
      </c>
      <c r="AC70" s="84">
        <f t="shared" si="374"/>
        <v>1.0056</v>
      </c>
      <c r="AD70" s="84">
        <f t="shared" si="374"/>
        <v>1.0077</v>
      </c>
      <c r="AE70" s="84">
        <f t="shared" si="374"/>
        <v>1.0149999999999999</v>
      </c>
      <c r="AF70" s="84">
        <f t="shared" si="374"/>
        <v>1.0054000000000001</v>
      </c>
      <c r="AG70" s="84">
        <f t="shared" si="374"/>
        <v>0.998</v>
      </c>
      <c r="AH70" s="84">
        <f t="shared" si="374"/>
        <v>1.0012000000000001</v>
      </c>
      <c r="AI70" s="84">
        <f t="shared" si="374"/>
        <v>1.0094000000000001</v>
      </c>
      <c r="AJ70" s="84">
        <f t="shared" si="374"/>
        <v>1.0116000000000001</v>
      </c>
      <c r="AK70" s="84">
        <f t="shared" si="374"/>
        <v>1.0111000000000001</v>
      </c>
      <c r="AL70" s="84">
        <f t="shared" si="374"/>
        <v>1.0075000000000001</v>
      </c>
      <c r="AM70" s="84">
        <f t="shared" si="374"/>
        <v>1.0044</v>
      </c>
      <c r="AN70" s="84">
        <f t="shared" si="374"/>
        <v>1.0077</v>
      </c>
      <c r="AO70" s="84">
        <f t="shared" si="374"/>
        <v>1.0113000000000001</v>
      </c>
      <c r="AP70" s="84">
        <f t="shared" si="374"/>
        <v>1.0123</v>
      </c>
      <c r="AQ70" s="84">
        <f t="shared" si="374"/>
        <v>1.0127999999999999</v>
      </c>
      <c r="AR70" s="84">
        <f t="shared" si="374"/>
        <v>1.0093000000000001</v>
      </c>
      <c r="AS70" s="84">
        <f t="shared" si="374"/>
        <v>1.0029999999999999</v>
      </c>
      <c r="AT70" s="84">
        <f t="shared" si="374"/>
        <v>1.0111000000000001</v>
      </c>
      <c r="AU70" s="84">
        <f t="shared" si="374"/>
        <v>1.0111000000000001</v>
      </c>
      <c r="AV70" s="84">
        <f t="shared" si="374"/>
        <v>1.0123</v>
      </c>
      <c r="AW70" s="84">
        <f t="shared" si="374"/>
        <v>1.0148999999999999</v>
      </c>
      <c r="AX70" s="84">
        <f t="shared" si="374"/>
        <v>1.0028999999999999</v>
      </c>
      <c r="AY70" s="84">
        <f t="shared" si="374"/>
        <v>1.0025999999999999</v>
      </c>
      <c r="AZ70" s="84">
        <f t="shared" si="374"/>
        <v>1.0075000000000001</v>
      </c>
      <c r="BA70" s="84">
        <f t="shared" si="374"/>
        <v>1.0081</v>
      </c>
      <c r="BB70" s="84">
        <f t="shared" si="374"/>
        <v>1.0091000000000001</v>
      </c>
      <c r="BC70" s="84">
        <f t="shared" si="374"/>
        <v>1.0095000000000001</v>
      </c>
      <c r="BD70" s="84">
        <f t="shared" si="374"/>
        <v>1.0035000000000001</v>
      </c>
      <c r="BE70" s="84">
        <f t="shared" si="374"/>
        <v>1.0014000000000001</v>
      </c>
      <c r="BF70" s="84">
        <f t="shared" si="374"/>
        <v>1.0074000000000001</v>
      </c>
      <c r="BG70" s="84">
        <f t="shared" si="374"/>
        <v>1.012</v>
      </c>
      <c r="BH70" s="84">
        <f t="shared" si="374"/>
        <v>1.0133000000000001</v>
      </c>
      <c r="BI70" s="84">
        <f t="shared" si="374"/>
        <v>1.0116000000000001</v>
      </c>
      <c r="BJ70" s="84">
        <f t="shared" si="374"/>
        <v>1.0078</v>
      </c>
      <c r="BK70" s="84">
        <f t="shared" si="374"/>
        <v>1.0061</v>
      </c>
      <c r="BL70" s="84">
        <f t="shared" si="374"/>
        <v>1.0107999999999999</v>
      </c>
      <c r="BM70" s="84">
        <f t="shared" si="374"/>
        <v>1.0104</v>
      </c>
      <c r="BN70" s="84">
        <f t="shared" si="374"/>
        <v>1.0105999999999999</v>
      </c>
      <c r="BO70" s="84">
        <f t="shared" ref="BO70:DZ70" si="375">BO41/100+1</f>
        <v>1.0126999999999999</v>
      </c>
      <c r="BP70" s="84">
        <f t="shared" si="375"/>
        <v>1.0047999999999999</v>
      </c>
      <c r="BQ70" s="84">
        <f t="shared" si="375"/>
        <v>1.0013000000000001</v>
      </c>
      <c r="BR70" s="84">
        <f t="shared" si="375"/>
        <v>1.0055000000000001</v>
      </c>
      <c r="BS70" s="84">
        <f t="shared" si="375"/>
        <v>1.0095000000000001</v>
      </c>
      <c r="BT70" s="84">
        <f t="shared" si="375"/>
        <v>1.0114000000000001</v>
      </c>
      <c r="BU70" s="84">
        <f t="shared" si="375"/>
        <v>1.0043</v>
      </c>
      <c r="BV70" s="84">
        <f t="shared" si="375"/>
        <v>1.0026999999999999</v>
      </c>
      <c r="BW70" s="84">
        <f t="shared" si="375"/>
        <v>1.0006999999999999</v>
      </c>
      <c r="BX70" s="84">
        <f t="shared" si="375"/>
        <v>1.0031000000000001</v>
      </c>
      <c r="BY70" s="84">
        <f t="shared" si="375"/>
        <v>1.0074000000000001</v>
      </c>
      <c r="BZ70" s="84">
        <f t="shared" si="375"/>
        <v>1.0073000000000001</v>
      </c>
      <c r="CA70" s="84">
        <f t="shared" si="375"/>
        <v>1.0102</v>
      </c>
      <c r="CB70" s="84">
        <f t="shared" si="375"/>
        <v>1.0032000000000001</v>
      </c>
      <c r="CC70" s="84">
        <f t="shared" si="375"/>
        <v>0.99770000000000003</v>
      </c>
      <c r="CD70" s="84">
        <f t="shared" si="375"/>
        <v>1.0023</v>
      </c>
      <c r="CE70" s="84">
        <f t="shared" si="375"/>
        <v>1.0084</v>
      </c>
      <c r="CF70" s="84">
        <f t="shared" si="375"/>
        <v>1.0076000000000001</v>
      </c>
      <c r="CG70" s="84">
        <f t="shared" si="375"/>
        <v>1.0048999999999999</v>
      </c>
      <c r="CH70" s="84">
        <f t="shared" si="375"/>
        <v>0.99870000000000003</v>
      </c>
      <c r="CI70" s="84">
        <f t="shared" si="375"/>
        <v>1.0008999999999999</v>
      </c>
      <c r="CJ70" s="84">
        <f t="shared" si="375"/>
        <v>1.0054000000000001</v>
      </c>
      <c r="CK70" s="84">
        <f t="shared" si="375"/>
        <v>1.0043</v>
      </c>
      <c r="CL70" s="84">
        <f t="shared" si="375"/>
        <v>1.0045999999999999</v>
      </c>
      <c r="CM70" s="84">
        <f t="shared" si="375"/>
        <v>1.0093000000000001</v>
      </c>
      <c r="CN70" s="84">
        <f t="shared" si="375"/>
        <v>0.99950000000000006</v>
      </c>
      <c r="CO70" s="84">
        <f t="shared" si="375"/>
        <v>0.99519999999999997</v>
      </c>
      <c r="CP70" s="84">
        <f t="shared" si="375"/>
        <v>1.0042</v>
      </c>
      <c r="CQ70" s="84">
        <f t="shared" si="375"/>
        <v>1.0035000000000001</v>
      </c>
      <c r="CR70" s="84">
        <f t="shared" si="375"/>
        <v>1.0043</v>
      </c>
      <c r="CS70" s="84">
        <f t="shared" si="375"/>
        <v>1.0069999999999999</v>
      </c>
      <c r="CT70" s="84">
        <f t="shared" si="375"/>
        <v>0.99929999999999997</v>
      </c>
      <c r="CU70" s="84">
        <f t="shared" si="375"/>
        <v>1.0008999999999999</v>
      </c>
      <c r="CV70" s="84">
        <f t="shared" si="375"/>
        <v>1.0041</v>
      </c>
      <c r="CW70" s="84">
        <f t="shared" si="375"/>
        <v>1.0066999999999999</v>
      </c>
      <c r="CX70" s="84">
        <f t="shared" si="375"/>
        <v>1.0046999999999999</v>
      </c>
      <c r="CY70" s="84">
        <f t="shared" si="375"/>
        <v>1.0059</v>
      </c>
      <c r="CZ70" s="84">
        <f t="shared" si="375"/>
        <v>1.0004999999999999</v>
      </c>
      <c r="DA70" s="84">
        <f t="shared" si="375"/>
        <v>0.99839999999999995</v>
      </c>
      <c r="DB70" s="84">
        <f t="shared" si="375"/>
        <v>1.0068999999999999</v>
      </c>
      <c r="DC70" s="84">
        <f t="shared" si="375"/>
        <v>1.0125999999999999</v>
      </c>
      <c r="DD70" s="84">
        <f t="shared" si="375"/>
        <v>1.0087999999999999</v>
      </c>
      <c r="DE70" s="84">
        <f t="shared" si="375"/>
        <v>1.0044999999999999</v>
      </c>
      <c r="DF70" s="84">
        <f t="shared" si="375"/>
        <v>1.0001</v>
      </c>
      <c r="DG70" s="84">
        <f t="shared" si="375"/>
        <v>1.0042</v>
      </c>
      <c r="DH70" s="84">
        <f t="shared" si="375"/>
        <v>1.0053000000000001</v>
      </c>
      <c r="DI70" s="84">
        <f t="shared" si="375"/>
        <v>1.0094000000000001</v>
      </c>
      <c r="DJ70" s="84">
        <f t="shared" si="375"/>
        <v>1.0068999999999999</v>
      </c>
      <c r="DK70" s="84">
        <f t="shared" si="375"/>
        <v>1.0098</v>
      </c>
      <c r="DL70" s="84">
        <f t="shared" si="375"/>
        <v>1.0024</v>
      </c>
      <c r="DM70" s="84">
        <f t="shared" si="375"/>
        <v>0.99860000000000004</v>
      </c>
      <c r="DN70" s="84">
        <f t="shared" si="375"/>
        <v>1.0047999999999999</v>
      </c>
      <c r="DO70" s="84">
        <f t="shared" si="375"/>
        <v>1.0073000000000001</v>
      </c>
      <c r="DP70" s="84">
        <f t="shared" si="375"/>
        <v>1.0097</v>
      </c>
      <c r="DQ70" s="84">
        <f t="shared" si="375"/>
        <v>1.0044</v>
      </c>
      <c r="DR70" s="84">
        <f t="shared" si="375"/>
        <v>1.0005999999999999</v>
      </c>
      <c r="DS70" s="84">
        <f t="shared" si="375"/>
        <v>1.0015000000000001</v>
      </c>
      <c r="DT70" s="84">
        <f t="shared" si="375"/>
        <v>1.0044</v>
      </c>
      <c r="DU70" s="84">
        <f t="shared" si="375"/>
        <v>1.0048999999999999</v>
      </c>
      <c r="DV70" s="84">
        <f t="shared" si="375"/>
        <v>1.0051000000000001</v>
      </c>
      <c r="DW70" s="84">
        <f t="shared" si="375"/>
        <v>1.0054000000000001</v>
      </c>
      <c r="DX70" s="84">
        <f t="shared" si="375"/>
        <v>1.0046999999999999</v>
      </c>
      <c r="DY70" s="84">
        <f t="shared" si="375"/>
        <v>0.99580000000000002</v>
      </c>
      <c r="DZ70" s="84">
        <f t="shared" si="375"/>
        <v>1.0052000000000001</v>
      </c>
      <c r="EA70" s="84">
        <f t="shared" ref="EA70:GA70" si="376">EA41/100+1</f>
        <v>1.0087999999999999</v>
      </c>
      <c r="EB70" s="84">
        <f t="shared" si="376"/>
        <v>1.0096000000000001</v>
      </c>
      <c r="EC70" s="84">
        <f t="shared" si="376"/>
        <v>1.0035000000000001</v>
      </c>
      <c r="ED70" s="84">
        <f t="shared" si="376"/>
        <v>1.0001</v>
      </c>
      <c r="EE70" s="84">
        <f t="shared" si="376"/>
        <v>1.0018</v>
      </c>
      <c r="EF70" s="84">
        <f t="shared" si="376"/>
        <v>1.0041</v>
      </c>
      <c r="EG70" s="84">
        <f t="shared" si="376"/>
        <v>1.0071000000000001</v>
      </c>
      <c r="EH70" s="84">
        <f t="shared" si="376"/>
        <v>1.0099</v>
      </c>
      <c r="EI70" s="84">
        <f t="shared" si="376"/>
        <v>1.0085999999999999</v>
      </c>
      <c r="EJ70" s="84">
        <f t="shared" si="376"/>
        <v>1.0017</v>
      </c>
      <c r="EK70" s="84">
        <f t="shared" si="376"/>
        <v>0.99870000000000003</v>
      </c>
      <c r="EL70" s="84">
        <f t="shared" si="376"/>
        <v>1.0039</v>
      </c>
      <c r="EM70" s="84">
        <f t="shared" si="376"/>
        <v>1.0113000000000001</v>
      </c>
      <c r="EN70" s="84">
        <f t="shared" si="376"/>
        <v>1.0097</v>
      </c>
      <c r="EO70" s="84">
        <f t="shared" si="376"/>
        <v>1.0111000000000001</v>
      </c>
      <c r="EP70" s="84">
        <f t="shared" si="376"/>
        <v>1.0019</v>
      </c>
      <c r="EQ70" s="84">
        <f t="shared" si="376"/>
        <v>1.0065</v>
      </c>
      <c r="ER70" s="84">
        <f t="shared" si="376"/>
        <v>1.0056</v>
      </c>
      <c r="ES70" s="84">
        <f t="shared" si="376"/>
        <v>1.0071000000000001</v>
      </c>
      <c r="ET70" s="84">
        <f t="shared" si="376"/>
        <v>1.0044</v>
      </c>
      <c r="EU70" s="84">
        <f t="shared" si="376"/>
        <v>1.0059</v>
      </c>
      <c r="EV70" s="84">
        <f t="shared" si="376"/>
        <v>1.0014000000000001</v>
      </c>
      <c r="EW70" s="84">
        <f t="shared" si="376"/>
        <v>0.99780000000000002</v>
      </c>
      <c r="EX70" s="84">
        <f t="shared" si="376"/>
        <v>0.99790000000000001</v>
      </c>
      <c r="EY70" s="84">
        <f t="shared" si="376"/>
        <v>1.0075000000000001</v>
      </c>
      <c r="EZ70" s="84">
        <f t="shared" si="376"/>
        <v>1.0069999999999999</v>
      </c>
      <c r="FA70" s="84">
        <f t="shared" si="376"/>
        <v>1.0033000000000001</v>
      </c>
      <c r="FB70" s="84">
        <f t="shared" si="376"/>
        <v>1.0005999999999999</v>
      </c>
      <c r="FC70" s="84">
        <f t="shared" si="376"/>
        <v>1.0034000000000001</v>
      </c>
      <c r="FD70" s="84">
        <f t="shared" si="376"/>
        <v>1.0063</v>
      </c>
      <c r="FE70" s="84">
        <f t="shared" si="376"/>
        <v>1.0078</v>
      </c>
      <c r="FF70" s="84">
        <f t="shared" si="376"/>
        <v>1.0067999999999999</v>
      </c>
      <c r="FG70" s="84">
        <f t="shared" si="376"/>
        <v>1.0089999999999999</v>
      </c>
      <c r="FH70" s="84">
        <f t="shared" si="376"/>
        <v>0.99650000000000005</v>
      </c>
      <c r="FI70" s="84">
        <f t="shared" si="376"/>
        <v>1.0054000000000001</v>
      </c>
      <c r="FJ70" s="84">
        <f t="shared" si="376"/>
        <v>1.0013000000000001</v>
      </c>
      <c r="FK70" s="84">
        <f t="shared" si="376"/>
        <v>1.0057</v>
      </c>
      <c r="FL70" s="84">
        <f t="shared" si="376"/>
        <v>1.0066999999999999</v>
      </c>
      <c r="FM70" s="84">
        <f t="shared" si="376"/>
        <v>1.0047999999999999</v>
      </c>
      <c r="FN70" s="84">
        <f t="shared" si="376"/>
        <v>0.99719999999999998</v>
      </c>
      <c r="FO70" s="84">
        <f t="shared" si="376"/>
        <v>1.0011000000000001</v>
      </c>
      <c r="FP70" s="84">
        <f t="shared" si="376"/>
        <v>1.0054000000000001</v>
      </c>
      <c r="FQ70" s="84">
        <f t="shared" si="376"/>
        <v>1.0096000000000001</v>
      </c>
      <c r="FR70" s="84">
        <f t="shared" si="376"/>
        <v>1.0075000000000001</v>
      </c>
      <c r="FS70" s="84">
        <f t="shared" si="376"/>
        <v>1.0054000000000001</v>
      </c>
      <c r="FT70" s="84">
        <f t="shared" si="376"/>
        <v>0.99929999999999997</v>
      </c>
      <c r="FU70" s="84">
        <f t="shared" si="376"/>
        <v>0.99819999999999998</v>
      </c>
      <c r="FV70" s="84">
        <f t="shared" si="376"/>
        <v>1.0043</v>
      </c>
      <c r="FW70" s="84">
        <f t="shared" si="376"/>
        <v>1.0042</v>
      </c>
      <c r="FX70" s="84">
        <f t="shared" si="376"/>
        <v>1.0082</v>
      </c>
      <c r="FY70" s="84">
        <f t="shared" si="376"/>
        <v>1.0044</v>
      </c>
      <c r="FZ70" s="84">
        <f t="shared" si="376"/>
        <v>0.99819999999999998</v>
      </c>
      <c r="GA70" s="84">
        <f t="shared" si="376"/>
        <v>0.99890000000000001</v>
      </c>
      <c r="GB70" s="84">
        <f t="shared" ref="GB70" si="377">GB41/100+1</f>
        <v>1.0061</v>
      </c>
    </row>
    <row r="71" spans="1:184" x14ac:dyDescent="0.2">
      <c r="A71" s="16" t="s">
        <v>155</v>
      </c>
      <c r="B71" s="9" t="s">
        <v>360</v>
      </c>
      <c r="C71" s="84">
        <f t="shared" ref="C71:BN71" si="378">C42/100+1</f>
        <v>1.0045999999999999</v>
      </c>
      <c r="D71" s="84">
        <f t="shared" si="378"/>
        <v>1.0044999999999999</v>
      </c>
      <c r="E71" s="84">
        <f t="shared" si="378"/>
        <v>1.0439000000000001</v>
      </c>
      <c r="F71" s="84">
        <f t="shared" si="378"/>
        <v>1.0067999999999999</v>
      </c>
      <c r="G71" s="84">
        <f t="shared" si="378"/>
        <v>0.99829999999999997</v>
      </c>
      <c r="H71" s="84">
        <f t="shared" si="378"/>
        <v>1.0049999999999999</v>
      </c>
      <c r="I71" s="84">
        <f t="shared" si="378"/>
        <v>1.0099</v>
      </c>
      <c r="J71" s="84">
        <f t="shared" si="378"/>
        <v>1.0085</v>
      </c>
      <c r="K71" s="84">
        <f t="shared" si="378"/>
        <v>1.0072000000000001</v>
      </c>
      <c r="L71" s="84">
        <f t="shared" si="378"/>
        <v>1.0046999999999999</v>
      </c>
      <c r="M71" s="84">
        <f t="shared" si="378"/>
        <v>1.0036</v>
      </c>
      <c r="N71" s="84">
        <f t="shared" si="378"/>
        <v>1.0073000000000001</v>
      </c>
      <c r="O71" s="84">
        <f t="shared" si="378"/>
        <v>1.0069999999999999</v>
      </c>
      <c r="P71" s="84">
        <f t="shared" si="378"/>
        <v>1.0037</v>
      </c>
      <c r="Q71" s="84">
        <f t="shared" si="378"/>
        <v>1.0046999999999999</v>
      </c>
      <c r="R71" s="84">
        <f t="shared" si="378"/>
        <v>1.0016</v>
      </c>
      <c r="S71" s="84">
        <f t="shared" si="378"/>
        <v>1.0007999999999999</v>
      </c>
      <c r="T71" s="84">
        <f t="shared" si="378"/>
        <v>1.0032000000000001</v>
      </c>
      <c r="U71" s="84">
        <f t="shared" si="378"/>
        <v>1.0045999999999999</v>
      </c>
      <c r="V71" s="84">
        <f t="shared" si="378"/>
        <v>1.0037</v>
      </c>
      <c r="W71" s="84">
        <f t="shared" si="378"/>
        <v>1.0014000000000001</v>
      </c>
      <c r="X71" s="84">
        <f t="shared" si="378"/>
        <v>1.0052000000000001</v>
      </c>
      <c r="Y71" s="84">
        <f t="shared" si="378"/>
        <v>1.0022</v>
      </c>
      <c r="Z71" s="84">
        <f t="shared" si="378"/>
        <v>1.0029999999999999</v>
      </c>
      <c r="AA71" s="84">
        <f t="shared" si="378"/>
        <v>1.0014000000000001</v>
      </c>
      <c r="AB71" s="84">
        <f t="shared" si="378"/>
        <v>0.99619999999999997</v>
      </c>
      <c r="AC71" s="84">
        <f t="shared" si="378"/>
        <v>1.0045999999999999</v>
      </c>
      <c r="AD71" s="84">
        <f t="shared" si="378"/>
        <v>1.008</v>
      </c>
      <c r="AE71" s="84">
        <f t="shared" si="378"/>
        <v>1.0103</v>
      </c>
      <c r="AF71" s="84">
        <f t="shared" si="378"/>
        <v>1.0086999999999999</v>
      </c>
      <c r="AG71" s="84">
        <f t="shared" si="378"/>
        <v>1.0045999999999999</v>
      </c>
      <c r="AH71" s="84">
        <f t="shared" si="378"/>
        <v>1.0016</v>
      </c>
      <c r="AI71" s="84">
        <f t="shared" si="378"/>
        <v>1.0038</v>
      </c>
      <c r="AJ71" s="84">
        <f t="shared" si="378"/>
        <v>1.0046999999999999</v>
      </c>
      <c r="AK71" s="84">
        <f t="shared" si="378"/>
        <v>0.99860000000000004</v>
      </c>
      <c r="AL71" s="84">
        <f t="shared" si="378"/>
        <v>1.0008999999999999</v>
      </c>
      <c r="AM71" s="84">
        <f t="shared" si="378"/>
        <v>1.0026999999999999</v>
      </c>
      <c r="AN71" s="84">
        <f t="shared" si="378"/>
        <v>1.0091000000000001</v>
      </c>
      <c r="AO71" s="84">
        <f t="shared" si="378"/>
        <v>1.0099</v>
      </c>
      <c r="AP71" s="84">
        <f t="shared" si="378"/>
        <v>1.0218</v>
      </c>
      <c r="AQ71" s="84">
        <f t="shared" si="378"/>
        <v>1.0105</v>
      </c>
      <c r="AR71" s="84">
        <f t="shared" si="378"/>
        <v>1.0143</v>
      </c>
      <c r="AS71" s="84">
        <f t="shared" si="378"/>
        <v>1.0057</v>
      </c>
      <c r="AT71" s="84">
        <f t="shared" si="378"/>
        <v>1.0075000000000001</v>
      </c>
      <c r="AU71" s="84">
        <f t="shared" si="378"/>
        <v>1.0064</v>
      </c>
      <c r="AV71" s="84">
        <f t="shared" si="378"/>
        <v>1.0012000000000001</v>
      </c>
      <c r="AW71" s="84">
        <f t="shared" si="378"/>
        <v>1.0016</v>
      </c>
      <c r="AX71" s="84">
        <f t="shared" si="378"/>
        <v>1.0011000000000001</v>
      </c>
      <c r="AY71" s="84">
        <f t="shared" si="378"/>
        <v>0.99880000000000002</v>
      </c>
      <c r="AZ71" s="84">
        <f t="shared" si="378"/>
        <v>0.99960000000000004</v>
      </c>
      <c r="BA71" s="84">
        <f t="shared" si="378"/>
        <v>0.99809999999999999</v>
      </c>
      <c r="BB71" s="84">
        <f t="shared" si="378"/>
        <v>1.0005999999999999</v>
      </c>
      <c r="BC71" s="84">
        <f t="shared" si="378"/>
        <v>1.0033000000000001</v>
      </c>
      <c r="BD71" s="84">
        <f t="shared" si="378"/>
        <v>1.0087999999999999</v>
      </c>
      <c r="BE71" s="84">
        <f t="shared" si="378"/>
        <v>1.0085999999999999</v>
      </c>
      <c r="BF71" s="84">
        <f t="shared" si="378"/>
        <v>1.0123</v>
      </c>
      <c r="BG71" s="84">
        <f t="shared" si="378"/>
        <v>1.0062</v>
      </c>
      <c r="BH71" s="84">
        <f t="shared" si="378"/>
        <v>1.0073000000000001</v>
      </c>
      <c r="BI71" s="84">
        <f t="shared" si="378"/>
        <v>1.0075000000000001</v>
      </c>
      <c r="BJ71" s="84">
        <f t="shared" si="378"/>
        <v>1.0038</v>
      </c>
      <c r="BK71" s="84">
        <f t="shared" si="378"/>
        <v>1.004</v>
      </c>
      <c r="BL71" s="84">
        <f t="shared" si="378"/>
        <v>1.0085999999999999</v>
      </c>
      <c r="BM71" s="84">
        <f t="shared" si="378"/>
        <v>1.0076000000000001</v>
      </c>
      <c r="BN71" s="84">
        <f t="shared" si="378"/>
        <v>1.0068999999999999</v>
      </c>
      <c r="BO71" s="84">
        <f t="shared" ref="BO71:DZ71" si="379">BO42/100+1</f>
        <v>1.0041</v>
      </c>
      <c r="BP71" s="84">
        <f t="shared" si="379"/>
        <v>1.0093000000000001</v>
      </c>
      <c r="BQ71" s="84">
        <f t="shared" si="379"/>
        <v>1.0031000000000001</v>
      </c>
      <c r="BR71" s="84">
        <f t="shared" si="379"/>
        <v>1.0018</v>
      </c>
      <c r="BS71" s="84">
        <f t="shared" si="379"/>
        <v>1.0068999999999999</v>
      </c>
      <c r="BT71" s="84">
        <f t="shared" si="379"/>
        <v>1.0031000000000001</v>
      </c>
      <c r="BU71" s="84">
        <f t="shared" si="379"/>
        <v>1.0042</v>
      </c>
      <c r="BV71" s="84">
        <f t="shared" si="379"/>
        <v>1.0022</v>
      </c>
      <c r="BW71" s="84">
        <f t="shared" si="379"/>
        <v>1.0021</v>
      </c>
      <c r="BX71" s="84">
        <f t="shared" si="379"/>
        <v>0.99950000000000006</v>
      </c>
      <c r="BY71" s="84">
        <f t="shared" si="379"/>
        <v>1.0013000000000001</v>
      </c>
      <c r="BZ71" s="84">
        <f t="shared" si="379"/>
        <v>0.99639999999999995</v>
      </c>
      <c r="CA71" s="84">
        <f t="shared" si="379"/>
        <v>1.0003</v>
      </c>
      <c r="CB71" s="84">
        <f t="shared" si="379"/>
        <v>1.0074000000000001</v>
      </c>
      <c r="CC71" s="84">
        <f t="shared" si="379"/>
        <v>0.99919999999999998</v>
      </c>
      <c r="CD71" s="84">
        <f t="shared" si="379"/>
        <v>0.99770000000000003</v>
      </c>
      <c r="CE71" s="84">
        <f t="shared" si="379"/>
        <v>0.99509999999999998</v>
      </c>
      <c r="CF71" s="84">
        <f t="shared" si="379"/>
        <v>0.999</v>
      </c>
      <c r="CG71" s="84">
        <f t="shared" si="379"/>
        <v>0.99439999999999995</v>
      </c>
      <c r="CH71" s="84">
        <f t="shared" si="379"/>
        <v>0.99870000000000003</v>
      </c>
      <c r="CI71" s="84">
        <f t="shared" si="379"/>
        <v>0.99609999999999999</v>
      </c>
      <c r="CJ71" s="84">
        <f t="shared" si="379"/>
        <v>0.99970000000000003</v>
      </c>
      <c r="CK71" s="84">
        <f t="shared" si="379"/>
        <v>0.99690000000000001</v>
      </c>
      <c r="CL71" s="84">
        <f t="shared" si="379"/>
        <v>0.99850000000000005</v>
      </c>
      <c r="CM71" s="84">
        <f t="shared" si="379"/>
        <v>0.99970000000000003</v>
      </c>
      <c r="CN71" s="84">
        <f t="shared" si="379"/>
        <v>1.0033000000000001</v>
      </c>
      <c r="CO71" s="84">
        <f t="shared" si="379"/>
        <v>0.99590000000000001</v>
      </c>
      <c r="CP71" s="84">
        <f t="shared" si="379"/>
        <v>0.99839999999999995</v>
      </c>
      <c r="CQ71" s="84">
        <f t="shared" si="379"/>
        <v>1.0001</v>
      </c>
      <c r="CR71" s="84">
        <f t="shared" si="379"/>
        <v>0.99839999999999995</v>
      </c>
      <c r="CS71" s="84">
        <f t="shared" si="379"/>
        <v>0.99770000000000003</v>
      </c>
      <c r="CT71" s="84">
        <f t="shared" si="379"/>
        <v>0.99880000000000002</v>
      </c>
      <c r="CU71" s="84">
        <f t="shared" si="379"/>
        <v>1.002</v>
      </c>
      <c r="CV71" s="84">
        <f t="shared" si="379"/>
        <v>1.0028999999999999</v>
      </c>
      <c r="CW71" s="84">
        <f t="shared" si="379"/>
        <v>1.002</v>
      </c>
      <c r="CX71" s="84">
        <f t="shared" si="379"/>
        <v>0.99960000000000004</v>
      </c>
      <c r="CY71" s="84">
        <f t="shared" si="379"/>
        <v>1.0004</v>
      </c>
      <c r="CZ71" s="84">
        <f t="shared" si="379"/>
        <v>1.0015000000000001</v>
      </c>
      <c r="DA71" s="84">
        <f t="shared" si="379"/>
        <v>0.99919999999999998</v>
      </c>
      <c r="DB71" s="84">
        <f t="shared" si="379"/>
        <v>0.99880000000000002</v>
      </c>
      <c r="DC71" s="84">
        <f t="shared" si="379"/>
        <v>1</v>
      </c>
      <c r="DD71" s="84">
        <f t="shared" si="379"/>
        <v>1.0025999999999999</v>
      </c>
      <c r="DE71" s="84">
        <f t="shared" si="379"/>
        <v>1.0028999999999999</v>
      </c>
      <c r="DF71" s="84">
        <f t="shared" si="379"/>
        <v>0.99970000000000003</v>
      </c>
      <c r="DG71" s="84">
        <f t="shared" si="379"/>
        <v>1.0015000000000001</v>
      </c>
      <c r="DH71" s="84">
        <f t="shared" si="379"/>
        <v>1.0029999999999999</v>
      </c>
      <c r="DI71" s="84">
        <f t="shared" si="379"/>
        <v>1.0017</v>
      </c>
      <c r="DJ71" s="84">
        <f t="shared" si="379"/>
        <v>0.99880000000000002</v>
      </c>
      <c r="DK71" s="84">
        <f t="shared" si="379"/>
        <v>0.99029999999999996</v>
      </c>
      <c r="DL71" s="84">
        <f t="shared" si="379"/>
        <v>0.9879</v>
      </c>
      <c r="DM71" s="84">
        <f t="shared" si="379"/>
        <v>0.99629999999999996</v>
      </c>
      <c r="DN71" s="84">
        <f t="shared" si="379"/>
        <v>1.0005999999999999</v>
      </c>
      <c r="DO71" s="84">
        <f t="shared" si="379"/>
        <v>0.9929</v>
      </c>
      <c r="DP71" s="84">
        <f t="shared" si="379"/>
        <v>0.99580000000000002</v>
      </c>
      <c r="DQ71" s="84">
        <f t="shared" si="379"/>
        <v>0.99850000000000005</v>
      </c>
      <c r="DR71" s="84">
        <f t="shared" si="379"/>
        <v>0.99980000000000002</v>
      </c>
      <c r="DS71" s="84">
        <f t="shared" si="379"/>
        <v>0.99719999999999998</v>
      </c>
      <c r="DT71" s="84">
        <f t="shared" si="379"/>
        <v>1.0026999999999999</v>
      </c>
      <c r="DU71" s="84">
        <f t="shared" si="379"/>
        <v>1.0042</v>
      </c>
      <c r="DV71" s="84">
        <f t="shared" si="379"/>
        <v>1.0024999999999999</v>
      </c>
      <c r="DW71" s="84">
        <f t="shared" si="379"/>
        <v>1.0028999999999999</v>
      </c>
      <c r="DX71" s="84">
        <f t="shared" si="379"/>
        <v>1.0012000000000001</v>
      </c>
      <c r="DY71" s="84">
        <f t="shared" si="379"/>
        <v>1.0031000000000001</v>
      </c>
      <c r="DZ71" s="84">
        <f t="shared" si="379"/>
        <v>1.0027999999999999</v>
      </c>
      <c r="EA71" s="84">
        <f t="shared" ref="EA71:GA71" si="380">EA42/100+1</f>
        <v>1.0031000000000001</v>
      </c>
      <c r="EB71" s="84">
        <f t="shared" si="380"/>
        <v>1.0041</v>
      </c>
      <c r="EC71" s="84">
        <f t="shared" si="380"/>
        <v>1.0001</v>
      </c>
      <c r="ED71" s="84">
        <f t="shared" si="380"/>
        <v>0.99829999999999997</v>
      </c>
      <c r="EE71" s="84">
        <f t="shared" si="380"/>
        <v>0.99650000000000005</v>
      </c>
      <c r="EF71" s="84">
        <f t="shared" si="380"/>
        <v>1.0001</v>
      </c>
      <c r="EG71" s="84">
        <f t="shared" si="380"/>
        <v>1.0007999999999999</v>
      </c>
      <c r="EH71" s="84">
        <f t="shared" si="380"/>
        <v>0.99950000000000006</v>
      </c>
      <c r="EI71" s="84">
        <f t="shared" si="380"/>
        <v>0.99970000000000003</v>
      </c>
      <c r="EJ71" s="84">
        <f t="shared" si="380"/>
        <v>1.0023</v>
      </c>
      <c r="EK71" s="84">
        <f t="shared" si="380"/>
        <v>1.0009999999999999</v>
      </c>
      <c r="EL71" s="84">
        <f t="shared" si="380"/>
        <v>0.99970000000000003</v>
      </c>
      <c r="EM71" s="84">
        <f t="shared" si="380"/>
        <v>0.99529999999999996</v>
      </c>
      <c r="EN71" s="84">
        <f t="shared" si="380"/>
        <v>0.99590000000000001</v>
      </c>
      <c r="EO71" s="84">
        <f t="shared" si="380"/>
        <v>1.0006999999999999</v>
      </c>
      <c r="EP71" s="84">
        <f t="shared" si="380"/>
        <v>0.999</v>
      </c>
      <c r="EQ71" s="84">
        <f t="shared" si="380"/>
        <v>1.0002</v>
      </c>
      <c r="ER71" s="84">
        <f t="shared" si="380"/>
        <v>0.99909999999999999</v>
      </c>
      <c r="ES71" s="84">
        <f t="shared" si="380"/>
        <v>0.998</v>
      </c>
      <c r="ET71" s="84">
        <f t="shared" si="380"/>
        <v>0.99809999999999999</v>
      </c>
      <c r="EU71" s="84">
        <f t="shared" si="380"/>
        <v>0.995</v>
      </c>
      <c r="EV71" s="84">
        <f t="shared" si="380"/>
        <v>0.99870000000000003</v>
      </c>
      <c r="EW71" s="84">
        <f t="shared" si="380"/>
        <v>0.99870000000000003</v>
      </c>
      <c r="EX71" s="84">
        <f t="shared" si="380"/>
        <v>0.99439999999999995</v>
      </c>
      <c r="EY71" s="84">
        <f t="shared" si="380"/>
        <v>0.99539999999999995</v>
      </c>
      <c r="EZ71" s="84">
        <f t="shared" si="380"/>
        <v>0.99770000000000003</v>
      </c>
      <c r="FA71" s="84">
        <f t="shared" si="380"/>
        <v>0.97409999999999997</v>
      </c>
      <c r="FB71" s="84">
        <f t="shared" si="380"/>
        <v>0.99839999999999995</v>
      </c>
      <c r="FC71" s="84">
        <f t="shared" si="380"/>
        <v>1.0023</v>
      </c>
      <c r="FD71" s="84">
        <f t="shared" si="380"/>
        <v>0.99839999999999995</v>
      </c>
      <c r="FE71" s="84">
        <f t="shared" si="380"/>
        <v>1.0023</v>
      </c>
      <c r="FF71" s="84">
        <f t="shared" si="380"/>
        <v>1.0027999999999999</v>
      </c>
      <c r="FG71" s="84">
        <f t="shared" si="380"/>
        <v>1.0018</v>
      </c>
      <c r="FH71" s="84">
        <f t="shared" si="380"/>
        <v>1.0085999999999999</v>
      </c>
      <c r="FI71" s="84">
        <f t="shared" si="380"/>
        <v>1.0037</v>
      </c>
      <c r="FJ71" s="84">
        <f t="shared" si="380"/>
        <v>1.0026999999999999</v>
      </c>
      <c r="FK71" s="84">
        <f t="shared" si="380"/>
        <v>1.0008999999999999</v>
      </c>
      <c r="FL71" s="84">
        <f t="shared" si="380"/>
        <v>1.0021</v>
      </c>
      <c r="FM71" s="84">
        <f t="shared" si="380"/>
        <v>0.99929999999999997</v>
      </c>
      <c r="FN71" s="84">
        <f t="shared" si="380"/>
        <v>0.99939999999999996</v>
      </c>
      <c r="FO71" s="84">
        <f t="shared" si="380"/>
        <v>1.0047999999999999</v>
      </c>
      <c r="FP71" s="84">
        <f t="shared" si="380"/>
        <v>1.0026999999999999</v>
      </c>
      <c r="FQ71" s="84">
        <f t="shared" si="380"/>
        <v>1.0059</v>
      </c>
      <c r="FR71" s="84">
        <f t="shared" si="380"/>
        <v>1.0005999999999999</v>
      </c>
      <c r="FS71" s="84">
        <f t="shared" si="380"/>
        <v>1.0051000000000001</v>
      </c>
      <c r="FT71" s="84">
        <f t="shared" si="380"/>
        <v>1.0047999999999999</v>
      </c>
      <c r="FU71" s="84">
        <f t="shared" si="380"/>
        <v>1.0062</v>
      </c>
      <c r="FV71" s="84">
        <f t="shared" si="380"/>
        <v>1.0044</v>
      </c>
      <c r="FW71" s="84">
        <f t="shared" si="380"/>
        <v>1.0018</v>
      </c>
      <c r="FX71" s="84">
        <f t="shared" si="380"/>
        <v>1.0056</v>
      </c>
      <c r="FY71" s="84">
        <f t="shared" si="380"/>
        <v>1.0009999999999999</v>
      </c>
      <c r="FZ71" s="84">
        <f t="shared" si="380"/>
        <v>1.0023</v>
      </c>
      <c r="GA71" s="84">
        <f t="shared" si="380"/>
        <v>1.0004</v>
      </c>
      <c r="GB71" s="84">
        <f t="shared" ref="GB71" si="381">GB42/100+1</f>
        <v>1.0016</v>
      </c>
    </row>
    <row r="72" spans="1:184" x14ac:dyDescent="0.2">
      <c r="A72" s="16" t="s">
        <v>128</v>
      </c>
      <c r="B72" s="9" t="s">
        <v>322</v>
      </c>
      <c r="C72" s="84">
        <f t="shared" ref="C72:BN72" si="382">C43/100+1</f>
        <v>1.0009999999999999</v>
      </c>
      <c r="D72" s="84">
        <f t="shared" si="382"/>
        <v>0.999</v>
      </c>
      <c r="E72" s="84">
        <f t="shared" si="382"/>
        <v>1.0001</v>
      </c>
      <c r="F72" s="84">
        <f t="shared" si="382"/>
        <v>1.0008999999999999</v>
      </c>
      <c r="G72" s="84">
        <f t="shared" si="382"/>
        <v>1.0027999999999999</v>
      </c>
      <c r="H72" s="84">
        <f t="shared" si="382"/>
        <v>1.0068999999999999</v>
      </c>
      <c r="I72" s="84">
        <f t="shared" si="382"/>
        <v>1.0038</v>
      </c>
      <c r="J72" s="84">
        <f t="shared" si="382"/>
        <v>0.99890000000000001</v>
      </c>
      <c r="K72" s="84">
        <f t="shared" si="382"/>
        <v>1.0146999999999999</v>
      </c>
      <c r="L72" s="84">
        <f t="shared" si="382"/>
        <v>0.99929999999999997</v>
      </c>
      <c r="M72" s="84">
        <f t="shared" si="382"/>
        <v>1</v>
      </c>
      <c r="N72" s="84">
        <f t="shared" si="382"/>
        <v>1.0004</v>
      </c>
      <c r="O72" s="84">
        <f t="shared" si="382"/>
        <v>1.0024</v>
      </c>
      <c r="P72" s="84">
        <f t="shared" si="382"/>
        <v>1.0013000000000001</v>
      </c>
      <c r="Q72" s="84">
        <f t="shared" si="382"/>
        <v>1.0009999999999999</v>
      </c>
      <c r="R72" s="84">
        <f t="shared" si="382"/>
        <v>1.0007999999999999</v>
      </c>
      <c r="S72" s="84">
        <f t="shared" si="382"/>
        <v>1.0014000000000001</v>
      </c>
      <c r="T72" s="84">
        <f t="shared" si="382"/>
        <v>1.0049999999999999</v>
      </c>
      <c r="U72" s="84">
        <f t="shared" si="382"/>
        <v>1.0073000000000001</v>
      </c>
      <c r="V72" s="84">
        <f t="shared" si="382"/>
        <v>1.0005999999999999</v>
      </c>
      <c r="W72" s="84">
        <f t="shared" si="382"/>
        <v>1.0062</v>
      </c>
      <c r="X72" s="84">
        <f t="shared" si="382"/>
        <v>1.0038</v>
      </c>
      <c r="Y72" s="84">
        <f t="shared" si="382"/>
        <v>1.0029999999999999</v>
      </c>
      <c r="Z72" s="84">
        <f t="shared" si="382"/>
        <v>1.0077</v>
      </c>
      <c r="AA72" s="84">
        <f t="shared" si="382"/>
        <v>1.0056</v>
      </c>
      <c r="AB72" s="84">
        <f t="shared" si="382"/>
        <v>1.002</v>
      </c>
      <c r="AC72" s="84">
        <f t="shared" si="382"/>
        <v>1.0034000000000001</v>
      </c>
      <c r="AD72" s="84">
        <f t="shared" si="382"/>
        <v>1.0007999999999999</v>
      </c>
      <c r="AE72" s="84">
        <f t="shared" si="382"/>
        <v>1.0022</v>
      </c>
      <c r="AF72" s="84">
        <f t="shared" si="382"/>
        <v>1.0019</v>
      </c>
      <c r="AG72" s="84">
        <f t="shared" si="382"/>
        <v>1.0122</v>
      </c>
      <c r="AH72" s="84">
        <f t="shared" si="382"/>
        <v>1.0015000000000001</v>
      </c>
      <c r="AI72" s="84">
        <f t="shared" si="382"/>
        <v>1.0049999999999999</v>
      </c>
      <c r="AJ72" s="84">
        <f t="shared" si="382"/>
        <v>1.0044</v>
      </c>
      <c r="AK72" s="84">
        <f t="shared" si="382"/>
        <v>1.0015000000000001</v>
      </c>
      <c r="AL72" s="84">
        <f t="shared" si="382"/>
        <v>1.0068999999999999</v>
      </c>
      <c r="AM72" s="84">
        <f t="shared" si="382"/>
        <v>1.004</v>
      </c>
      <c r="AN72" s="84">
        <f t="shared" si="382"/>
        <v>1.0043</v>
      </c>
      <c r="AO72" s="84">
        <f t="shared" si="382"/>
        <v>1.0017</v>
      </c>
      <c r="AP72" s="84">
        <f t="shared" si="382"/>
        <v>1.004</v>
      </c>
      <c r="AQ72" s="84">
        <f t="shared" si="382"/>
        <v>1.0066999999999999</v>
      </c>
      <c r="AR72" s="84">
        <f t="shared" si="382"/>
        <v>1.0103</v>
      </c>
      <c r="AS72" s="84">
        <f t="shared" si="382"/>
        <v>1.0168999999999999</v>
      </c>
      <c r="AT72" s="84">
        <f t="shared" si="382"/>
        <v>1.0048999999999999</v>
      </c>
      <c r="AU72" s="84">
        <f t="shared" si="382"/>
        <v>1.0028999999999999</v>
      </c>
      <c r="AV72" s="84">
        <f t="shared" si="382"/>
        <v>1.0029999999999999</v>
      </c>
      <c r="AW72" s="84">
        <f t="shared" si="382"/>
        <v>1.0047999999999999</v>
      </c>
      <c r="AX72" s="84">
        <f t="shared" si="382"/>
        <v>1.0052000000000001</v>
      </c>
      <c r="AY72" s="84">
        <f t="shared" si="382"/>
        <v>1.0061</v>
      </c>
      <c r="AZ72" s="84">
        <f t="shared" si="382"/>
        <v>1.0041</v>
      </c>
      <c r="BA72" s="84">
        <f t="shared" si="382"/>
        <v>1.0042</v>
      </c>
      <c r="BB72" s="84">
        <f t="shared" si="382"/>
        <v>1.0039</v>
      </c>
      <c r="BC72" s="84">
        <f t="shared" si="382"/>
        <v>1.0045999999999999</v>
      </c>
      <c r="BD72" s="84">
        <f t="shared" si="382"/>
        <v>1.0062</v>
      </c>
      <c r="BE72" s="84">
        <f t="shared" si="382"/>
        <v>1.0189999999999999</v>
      </c>
      <c r="BF72" s="84">
        <f t="shared" si="382"/>
        <v>1.0048999999999999</v>
      </c>
      <c r="BG72" s="84">
        <f t="shared" si="382"/>
        <v>1.0029999999999999</v>
      </c>
      <c r="BH72" s="84">
        <f t="shared" si="382"/>
        <v>1.0029999999999999</v>
      </c>
      <c r="BI72" s="84">
        <f t="shared" si="382"/>
        <v>1.0025999999999999</v>
      </c>
      <c r="BJ72" s="84">
        <f t="shared" si="382"/>
        <v>1.0048999999999999</v>
      </c>
      <c r="BK72" s="84">
        <f t="shared" si="382"/>
        <v>1.0059</v>
      </c>
      <c r="BL72" s="84">
        <f t="shared" si="382"/>
        <v>1.0023</v>
      </c>
      <c r="BM72" s="84">
        <f t="shared" si="382"/>
        <v>1.0033000000000001</v>
      </c>
      <c r="BN72" s="84">
        <f t="shared" si="382"/>
        <v>1.0037</v>
      </c>
      <c r="BO72" s="84">
        <f t="shared" ref="BO72:DZ72" si="383">BO43/100+1</f>
        <v>1.006</v>
      </c>
      <c r="BP72" s="84">
        <f t="shared" si="383"/>
        <v>1.0045999999999999</v>
      </c>
      <c r="BQ72" s="84">
        <f t="shared" si="383"/>
        <v>1.0182</v>
      </c>
      <c r="BR72" s="84">
        <f t="shared" si="383"/>
        <v>1.0051000000000001</v>
      </c>
      <c r="BS72" s="84">
        <f t="shared" si="383"/>
        <v>1.0035000000000001</v>
      </c>
      <c r="BT72" s="84">
        <f t="shared" si="383"/>
        <v>1.0027999999999999</v>
      </c>
      <c r="BU72" s="84">
        <f t="shared" si="383"/>
        <v>1.0049999999999999</v>
      </c>
      <c r="BV72" s="84">
        <f t="shared" si="383"/>
        <v>1.0059</v>
      </c>
      <c r="BW72" s="84">
        <f t="shared" si="383"/>
        <v>1.0044</v>
      </c>
      <c r="BX72" s="84">
        <f t="shared" si="383"/>
        <v>1.0044</v>
      </c>
      <c r="BY72" s="84">
        <f t="shared" si="383"/>
        <v>1.0056</v>
      </c>
      <c r="BZ72" s="84">
        <f t="shared" si="383"/>
        <v>1.0041</v>
      </c>
      <c r="CA72" s="84">
        <f t="shared" si="383"/>
        <v>1.0022</v>
      </c>
      <c r="CB72" s="84">
        <f t="shared" si="383"/>
        <v>1.0067999999999999</v>
      </c>
      <c r="CC72" s="84">
        <f t="shared" si="383"/>
        <v>1.0154000000000001</v>
      </c>
      <c r="CD72" s="84">
        <f t="shared" si="383"/>
        <v>1.004</v>
      </c>
      <c r="CE72" s="84">
        <f t="shared" si="383"/>
        <v>1.0033000000000001</v>
      </c>
      <c r="CF72" s="84">
        <f t="shared" si="383"/>
        <v>1.0033000000000001</v>
      </c>
      <c r="CG72" s="84">
        <f t="shared" si="383"/>
        <v>1.0017</v>
      </c>
      <c r="CH72" s="84">
        <f t="shared" si="383"/>
        <v>1.0036</v>
      </c>
      <c r="CI72" s="84">
        <f t="shared" si="383"/>
        <v>1.0036</v>
      </c>
      <c r="CJ72" s="84">
        <f t="shared" si="383"/>
        <v>1.0038</v>
      </c>
      <c r="CK72" s="84">
        <f t="shared" si="383"/>
        <v>1.0043</v>
      </c>
      <c r="CL72" s="84">
        <f t="shared" si="383"/>
        <v>1.0019</v>
      </c>
      <c r="CM72" s="84">
        <f t="shared" si="383"/>
        <v>1.0019</v>
      </c>
      <c r="CN72" s="84">
        <f t="shared" si="383"/>
        <v>1.0047999999999999</v>
      </c>
      <c r="CO72" s="84">
        <f t="shared" si="383"/>
        <v>1.0139</v>
      </c>
      <c r="CP72" s="84">
        <f t="shared" si="383"/>
        <v>1.0038</v>
      </c>
      <c r="CQ72" s="84">
        <f t="shared" si="383"/>
        <v>1.0018</v>
      </c>
      <c r="CR72" s="84">
        <f t="shared" si="383"/>
        <v>1.0025999999999999</v>
      </c>
      <c r="CS72" s="84">
        <f t="shared" si="383"/>
        <v>1.0023</v>
      </c>
      <c r="CT72" s="84">
        <f t="shared" si="383"/>
        <v>1.0026999999999999</v>
      </c>
      <c r="CU72" s="84">
        <f t="shared" si="383"/>
        <v>1.0047999999999999</v>
      </c>
      <c r="CV72" s="84">
        <f t="shared" si="383"/>
        <v>1.002</v>
      </c>
      <c r="CW72" s="84">
        <f t="shared" si="383"/>
        <v>1.0034000000000001</v>
      </c>
      <c r="CX72" s="84">
        <f t="shared" si="383"/>
        <v>1.0038</v>
      </c>
      <c r="CY72" s="84">
        <f t="shared" si="383"/>
        <v>1.0046999999999999</v>
      </c>
      <c r="CZ72" s="84">
        <f t="shared" si="383"/>
        <v>1.0043</v>
      </c>
      <c r="DA72" s="84">
        <f t="shared" si="383"/>
        <v>1.0145</v>
      </c>
      <c r="DB72" s="84">
        <f t="shared" si="383"/>
        <v>1.0029999999999999</v>
      </c>
      <c r="DC72" s="84">
        <f t="shared" si="383"/>
        <v>1.0032000000000001</v>
      </c>
      <c r="DD72" s="84">
        <f t="shared" si="383"/>
        <v>1.0056</v>
      </c>
      <c r="DE72" s="84">
        <f t="shared" si="383"/>
        <v>1.004</v>
      </c>
      <c r="DF72" s="84">
        <f t="shared" si="383"/>
        <v>1.0034000000000001</v>
      </c>
      <c r="DG72" s="84">
        <f t="shared" si="383"/>
        <v>1.0056</v>
      </c>
      <c r="DH72" s="84">
        <f t="shared" si="383"/>
        <v>1.0055000000000001</v>
      </c>
      <c r="DI72" s="84">
        <f t="shared" si="383"/>
        <v>1.0042</v>
      </c>
      <c r="DJ72" s="84">
        <f t="shared" si="383"/>
        <v>1.0048999999999999</v>
      </c>
      <c r="DK72" s="84">
        <f t="shared" si="383"/>
        <v>1.0039</v>
      </c>
      <c r="DL72" s="84">
        <f t="shared" si="383"/>
        <v>1.0065</v>
      </c>
      <c r="DM72" s="84">
        <f t="shared" si="383"/>
        <v>1.0188999999999999</v>
      </c>
      <c r="DN72" s="84">
        <f t="shared" si="383"/>
        <v>1.0005999999999999</v>
      </c>
      <c r="DO72" s="84">
        <f t="shared" si="383"/>
        <v>1.0066999999999999</v>
      </c>
      <c r="DP72" s="84">
        <f t="shared" si="383"/>
        <v>1.0059</v>
      </c>
      <c r="DQ72" s="84">
        <f t="shared" si="383"/>
        <v>1.0038</v>
      </c>
      <c r="DR72" s="84">
        <f t="shared" si="383"/>
        <v>1.0026999999999999</v>
      </c>
      <c r="DS72" s="84">
        <f t="shared" si="383"/>
        <v>1.0046999999999999</v>
      </c>
      <c r="DT72" s="84">
        <f t="shared" si="383"/>
        <v>1.0036</v>
      </c>
      <c r="DU72" s="84">
        <f t="shared" si="383"/>
        <v>1.0022</v>
      </c>
      <c r="DV72" s="84">
        <f t="shared" si="383"/>
        <v>1.0029999999999999</v>
      </c>
      <c r="DW72" s="84">
        <f t="shared" si="383"/>
        <v>1.0034000000000001</v>
      </c>
      <c r="DX72" s="84">
        <f t="shared" si="383"/>
        <v>1.0061</v>
      </c>
      <c r="DY72" s="84">
        <f t="shared" si="383"/>
        <v>1.0181</v>
      </c>
      <c r="DZ72" s="84">
        <f t="shared" si="383"/>
        <v>1.0072000000000001</v>
      </c>
      <c r="EA72" s="84">
        <f t="shared" ref="EA72:GA72" si="384">EA43/100+1</f>
        <v>1.0049999999999999</v>
      </c>
      <c r="EB72" s="84">
        <f t="shared" si="384"/>
        <v>1.0062</v>
      </c>
      <c r="EC72" s="84">
        <f t="shared" si="384"/>
        <v>1.0041</v>
      </c>
      <c r="ED72" s="84">
        <f t="shared" si="384"/>
        <v>1.0035000000000001</v>
      </c>
      <c r="EE72" s="84">
        <f t="shared" si="384"/>
        <v>1.0041</v>
      </c>
      <c r="EF72" s="84">
        <f t="shared" si="384"/>
        <v>1.0041</v>
      </c>
      <c r="EG72" s="84">
        <f t="shared" si="384"/>
        <v>1.0048999999999999</v>
      </c>
      <c r="EH72" s="84">
        <f t="shared" si="384"/>
        <v>1.0045999999999999</v>
      </c>
      <c r="EI72" s="84">
        <f t="shared" si="384"/>
        <v>1.0058</v>
      </c>
      <c r="EJ72" s="84">
        <f t="shared" si="384"/>
        <v>1.0086999999999999</v>
      </c>
      <c r="EK72" s="84">
        <f t="shared" si="384"/>
        <v>1.0227999999999999</v>
      </c>
      <c r="EL72" s="84">
        <f t="shared" si="384"/>
        <v>1.0085</v>
      </c>
      <c r="EM72" s="84">
        <f t="shared" si="384"/>
        <v>1.0054000000000001</v>
      </c>
      <c r="EN72" s="84">
        <f t="shared" si="384"/>
        <v>1.0059</v>
      </c>
      <c r="EO72" s="84">
        <f t="shared" si="384"/>
        <v>1.006</v>
      </c>
      <c r="EP72" s="84">
        <f t="shared" si="384"/>
        <v>1.0042</v>
      </c>
      <c r="EQ72" s="84">
        <f t="shared" si="384"/>
        <v>1.0049999999999999</v>
      </c>
      <c r="ER72" s="84">
        <f t="shared" si="384"/>
        <v>1.0051000000000001</v>
      </c>
      <c r="ES72" s="84">
        <f t="shared" si="384"/>
        <v>1.0041</v>
      </c>
      <c r="ET72" s="84">
        <f t="shared" si="384"/>
        <v>1.0059</v>
      </c>
      <c r="EU72" s="84">
        <f t="shared" si="384"/>
        <v>1.0051000000000001</v>
      </c>
      <c r="EV72" s="84">
        <f t="shared" si="384"/>
        <v>1.0105</v>
      </c>
      <c r="EW72" s="84">
        <f t="shared" si="384"/>
        <v>1.0125</v>
      </c>
      <c r="EX72" s="84">
        <f t="shared" si="384"/>
        <v>1.0052000000000001</v>
      </c>
      <c r="EY72" s="84">
        <f t="shared" si="384"/>
        <v>1.0077</v>
      </c>
      <c r="EZ72" s="84">
        <f t="shared" si="384"/>
        <v>1.0021</v>
      </c>
      <c r="FA72" s="84">
        <f t="shared" si="384"/>
        <v>1.0052000000000001</v>
      </c>
      <c r="FB72" s="84">
        <f t="shared" si="384"/>
        <v>1.0079</v>
      </c>
      <c r="FC72" s="84">
        <f t="shared" si="384"/>
        <v>1.0048999999999999</v>
      </c>
      <c r="FD72" s="84">
        <f t="shared" si="384"/>
        <v>1.0051000000000001</v>
      </c>
      <c r="FE72" s="84">
        <f t="shared" si="384"/>
        <v>1.0051000000000001</v>
      </c>
      <c r="FF72" s="84">
        <f t="shared" si="384"/>
        <v>1.0082</v>
      </c>
      <c r="FG72" s="84">
        <f t="shared" si="384"/>
        <v>1.0098</v>
      </c>
      <c r="FH72" s="84">
        <f t="shared" si="384"/>
        <v>1.0092000000000001</v>
      </c>
      <c r="FI72" s="84">
        <f t="shared" si="384"/>
        <v>1.0129999999999999</v>
      </c>
      <c r="FJ72" s="84">
        <f t="shared" si="384"/>
        <v>1.0025999999999999</v>
      </c>
      <c r="FK72" s="84">
        <f t="shared" si="384"/>
        <v>1.0054000000000001</v>
      </c>
      <c r="FL72" s="84">
        <f t="shared" si="384"/>
        <v>1.0056</v>
      </c>
      <c r="FM72" s="84">
        <f t="shared" si="384"/>
        <v>1.0064</v>
      </c>
      <c r="FN72" s="84">
        <f t="shared" si="384"/>
        <v>1.0064</v>
      </c>
      <c r="FO72" s="84">
        <f t="shared" si="384"/>
        <v>1.006</v>
      </c>
      <c r="FP72" s="84">
        <f t="shared" si="384"/>
        <v>1.0063</v>
      </c>
      <c r="FQ72" s="84">
        <f t="shared" si="384"/>
        <v>1.0052000000000001</v>
      </c>
      <c r="FR72" s="84">
        <f t="shared" si="384"/>
        <v>1.0065</v>
      </c>
      <c r="FS72" s="84">
        <f t="shared" si="384"/>
        <v>1.0116000000000001</v>
      </c>
      <c r="FT72" s="84">
        <f t="shared" si="384"/>
        <v>1.0046999999999999</v>
      </c>
      <c r="FU72" s="84">
        <f t="shared" si="384"/>
        <v>1.0124</v>
      </c>
      <c r="FV72" s="84">
        <f t="shared" si="384"/>
        <v>1.0108999999999999</v>
      </c>
      <c r="FW72" s="84">
        <f t="shared" si="384"/>
        <v>1.0044</v>
      </c>
      <c r="FX72" s="84">
        <f t="shared" si="384"/>
        <v>1.0029999999999999</v>
      </c>
      <c r="FY72" s="84">
        <f t="shared" si="384"/>
        <v>1.0109999999999999</v>
      </c>
      <c r="FZ72" s="84">
        <f t="shared" si="384"/>
        <v>0.99950000000000006</v>
      </c>
      <c r="GA72" s="84">
        <f t="shared" si="384"/>
        <v>1.0059</v>
      </c>
      <c r="GB72" s="84">
        <f t="shared" ref="GB72" si="385">GB43/100+1</f>
        <v>1.0077</v>
      </c>
    </row>
  </sheetData>
  <conditionalFormatting sqref="B25 B11">
    <cfRule type="cellIs" dxfId="37" priority="32" stopIfTrue="1" operator="equal">
      <formula>"nc"</formula>
    </cfRule>
  </conditionalFormatting>
  <conditionalFormatting sqref="B39">
    <cfRule type="cellIs" dxfId="36" priority="28" stopIfTrue="1" operator="equal">
      <formula>"nc"</formula>
    </cfRule>
  </conditionalFormatting>
  <conditionalFormatting sqref="A9">
    <cfRule type="cellIs" dxfId="35" priority="18" stopIfTrue="1" operator="equal">
      <formula>"nc"</formula>
    </cfRule>
  </conditionalFormatting>
  <conditionalFormatting sqref="A23">
    <cfRule type="cellIs" dxfId="34" priority="17" stopIfTrue="1" operator="equal">
      <formula>"nc"</formula>
    </cfRule>
  </conditionalFormatting>
  <conditionalFormatting sqref="A37">
    <cfRule type="cellIs" dxfId="33" priority="16" stopIfTrue="1" operator="equal">
      <formula>"nc"</formula>
    </cfRule>
  </conditionalFormatting>
  <conditionalFormatting sqref="B26:B31">
    <cfRule type="cellIs" dxfId="32" priority="14" stopIfTrue="1" operator="equal">
      <formula>"nc"</formula>
    </cfRule>
  </conditionalFormatting>
  <conditionalFormatting sqref="B12:B17">
    <cfRule type="cellIs" dxfId="31" priority="13" stopIfTrue="1" operator="equal">
      <formula>"nc"</formula>
    </cfRule>
  </conditionalFormatting>
  <conditionalFormatting sqref="B40:B45">
    <cfRule type="cellIs" dxfId="30" priority="12" stopIfTrue="1" operator="equal">
      <formula>"nc"</formula>
    </cfRule>
  </conditionalFormatting>
  <conditionalFormatting sqref="B49:B53">
    <cfRule type="cellIs" dxfId="29" priority="4" stopIfTrue="1" operator="equal">
      <formula>"nc"</formula>
    </cfRule>
  </conditionalFormatting>
  <conditionalFormatting sqref="B55:B58">
    <cfRule type="cellIs" dxfId="28" priority="3" stopIfTrue="1" operator="equal">
      <formula>"nc"</formula>
    </cfRule>
  </conditionalFormatting>
  <conditionalFormatting sqref="B69:B72">
    <cfRule type="cellIs" dxfId="27" priority="2" stopIfTrue="1" operator="equal">
      <formula>"nc"</formula>
    </cfRule>
  </conditionalFormatting>
  <conditionalFormatting sqref="B63:B67">
    <cfRule type="cellIs" dxfId="26" priority="1" stopIfTrue="1" operator="equal">
      <formula>"nc"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N49:GB52 N55:GB58" formulaRange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D69"/>
  <sheetViews>
    <sheetView workbookViewId="0">
      <pane xSplit="2" topLeftCell="C1" activePane="topRight" state="frozen"/>
      <selection pane="topRight" activeCell="B1" sqref="B1"/>
    </sheetView>
  </sheetViews>
  <sheetFormatPr defaultRowHeight="12.75" x14ac:dyDescent="0.2"/>
  <cols>
    <col min="1" max="1" width="5.28515625" style="16" customWidth="1"/>
    <col min="2" max="2" width="28" style="16" bestFit="1" customWidth="1"/>
    <col min="3" max="3" width="7.85546875" style="16" bestFit="1" customWidth="1"/>
    <col min="4" max="11" width="7.28515625" style="16" bestFit="1" customWidth="1"/>
    <col min="12" max="12" width="7.42578125" style="16" bestFit="1" customWidth="1"/>
    <col min="13" max="23" width="7.28515625" style="16" bestFit="1" customWidth="1"/>
    <col min="24" max="24" width="7.42578125" style="16" bestFit="1" customWidth="1"/>
    <col min="25" max="35" width="7.28515625" style="16" bestFit="1" customWidth="1"/>
    <col min="36" max="36" width="7.42578125" style="16" bestFit="1" customWidth="1"/>
    <col min="37" max="47" width="7.28515625" style="16" bestFit="1" customWidth="1"/>
    <col min="48" max="48" width="7.42578125" style="16" bestFit="1" customWidth="1"/>
    <col min="49" max="59" width="7.28515625" style="16" bestFit="1" customWidth="1"/>
    <col min="60" max="60" width="7.42578125" style="16" bestFit="1" customWidth="1"/>
    <col min="61" max="71" width="7.28515625" style="16" bestFit="1" customWidth="1"/>
    <col min="72" max="72" width="7.42578125" style="16" bestFit="1" customWidth="1"/>
    <col min="73" max="83" width="7.28515625" style="16" bestFit="1" customWidth="1"/>
    <col min="84" max="84" width="7.42578125" style="16" bestFit="1" customWidth="1"/>
    <col min="85" max="85" width="7.28515625" style="16" bestFit="1" customWidth="1"/>
    <col min="86" max="184" width="7.85546875" style="16" bestFit="1" customWidth="1"/>
    <col min="185" max="256" width="9.140625" style="16"/>
    <col min="257" max="257" width="5.28515625" style="16" customWidth="1"/>
    <col min="258" max="258" width="28" style="16" bestFit="1" customWidth="1"/>
    <col min="259" max="267" width="7.140625" style="16" bestFit="1" customWidth="1"/>
    <col min="268" max="268" width="7.28515625" style="16" bestFit="1" customWidth="1"/>
    <col min="269" max="279" width="7.140625" style="16" bestFit="1" customWidth="1"/>
    <col min="280" max="280" width="7.28515625" style="16" bestFit="1" customWidth="1"/>
    <col min="281" max="291" width="7.140625" style="16" bestFit="1" customWidth="1"/>
    <col min="292" max="292" width="7.28515625" style="16" bestFit="1" customWidth="1"/>
    <col min="293" max="303" width="7.140625" style="16" bestFit="1" customWidth="1"/>
    <col min="304" max="304" width="7.28515625" style="16" bestFit="1" customWidth="1"/>
    <col min="305" max="315" width="7.140625" style="16" bestFit="1" customWidth="1"/>
    <col min="316" max="316" width="7.28515625" style="16" bestFit="1" customWidth="1"/>
    <col min="317" max="327" width="7.140625" style="16" bestFit="1" customWidth="1"/>
    <col min="328" max="328" width="7.28515625" style="16" bestFit="1" customWidth="1"/>
    <col min="329" max="339" width="7.140625" style="16" bestFit="1" customWidth="1"/>
    <col min="340" max="340" width="7.28515625" style="16" bestFit="1" customWidth="1"/>
    <col min="341" max="351" width="7.140625" style="16" bestFit="1" customWidth="1"/>
    <col min="352" max="352" width="7.28515625" style="16" bestFit="1" customWidth="1"/>
    <col min="353" max="363" width="7.140625" style="16" bestFit="1" customWidth="1"/>
    <col min="364" max="364" width="7.28515625" style="16" bestFit="1" customWidth="1"/>
    <col min="365" max="375" width="7.140625" style="16" bestFit="1" customWidth="1"/>
    <col min="376" max="376" width="7.28515625" style="16" bestFit="1" customWidth="1"/>
    <col min="377" max="387" width="7.140625" style="16" bestFit="1" customWidth="1"/>
    <col min="388" max="388" width="7.28515625" style="16" bestFit="1" customWidth="1"/>
    <col min="389" max="399" width="7.140625" style="16" bestFit="1" customWidth="1"/>
    <col min="400" max="400" width="7.28515625" style="16" bestFit="1" customWidth="1"/>
    <col min="401" max="411" width="7.140625" style="16" bestFit="1" customWidth="1"/>
    <col min="412" max="412" width="7.28515625" style="16" bestFit="1" customWidth="1"/>
    <col min="413" max="421" width="7.140625" style="16" bestFit="1" customWidth="1"/>
    <col min="422" max="512" width="9.140625" style="16"/>
    <col min="513" max="513" width="5.28515625" style="16" customWidth="1"/>
    <col min="514" max="514" width="28" style="16" bestFit="1" customWidth="1"/>
    <col min="515" max="523" width="7.140625" style="16" bestFit="1" customWidth="1"/>
    <col min="524" max="524" width="7.28515625" style="16" bestFit="1" customWidth="1"/>
    <col min="525" max="535" width="7.140625" style="16" bestFit="1" customWidth="1"/>
    <col min="536" max="536" width="7.28515625" style="16" bestFit="1" customWidth="1"/>
    <col min="537" max="547" width="7.140625" style="16" bestFit="1" customWidth="1"/>
    <col min="548" max="548" width="7.28515625" style="16" bestFit="1" customWidth="1"/>
    <col min="549" max="559" width="7.140625" style="16" bestFit="1" customWidth="1"/>
    <col min="560" max="560" width="7.28515625" style="16" bestFit="1" customWidth="1"/>
    <col min="561" max="571" width="7.140625" style="16" bestFit="1" customWidth="1"/>
    <col min="572" max="572" width="7.28515625" style="16" bestFit="1" customWidth="1"/>
    <col min="573" max="583" width="7.140625" style="16" bestFit="1" customWidth="1"/>
    <col min="584" max="584" width="7.28515625" style="16" bestFit="1" customWidth="1"/>
    <col min="585" max="595" width="7.140625" style="16" bestFit="1" customWidth="1"/>
    <col min="596" max="596" width="7.28515625" style="16" bestFit="1" customWidth="1"/>
    <col min="597" max="607" width="7.140625" style="16" bestFit="1" customWidth="1"/>
    <col min="608" max="608" width="7.28515625" style="16" bestFit="1" customWidth="1"/>
    <col min="609" max="619" width="7.140625" style="16" bestFit="1" customWidth="1"/>
    <col min="620" max="620" width="7.28515625" style="16" bestFit="1" customWidth="1"/>
    <col min="621" max="631" width="7.140625" style="16" bestFit="1" customWidth="1"/>
    <col min="632" max="632" width="7.28515625" style="16" bestFit="1" customWidth="1"/>
    <col min="633" max="643" width="7.140625" style="16" bestFit="1" customWidth="1"/>
    <col min="644" max="644" width="7.28515625" style="16" bestFit="1" customWidth="1"/>
    <col min="645" max="655" width="7.140625" style="16" bestFit="1" customWidth="1"/>
    <col min="656" max="656" width="7.28515625" style="16" bestFit="1" customWidth="1"/>
    <col min="657" max="667" width="7.140625" style="16" bestFit="1" customWidth="1"/>
    <col min="668" max="668" width="7.28515625" style="16" bestFit="1" customWidth="1"/>
    <col min="669" max="677" width="7.140625" style="16" bestFit="1" customWidth="1"/>
    <col min="678" max="768" width="9.140625" style="16"/>
    <col min="769" max="769" width="5.28515625" style="16" customWidth="1"/>
    <col min="770" max="770" width="28" style="16" bestFit="1" customWidth="1"/>
    <col min="771" max="779" width="7.140625" style="16" bestFit="1" customWidth="1"/>
    <col min="780" max="780" width="7.28515625" style="16" bestFit="1" customWidth="1"/>
    <col min="781" max="791" width="7.140625" style="16" bestFit="1" customWidth="1"/>
    <col min="792" max="792" width="7.28515625" style="16" bestFit="1" customWidth="1"/>
    <col min="793" max="803" width="7.140625" style="16" bestFit="1" customWidth="1"/>
    <col min="804" max="804" width="7.28515625" style="16" bestFit="1" customWidth="1"/>
    <col min="805" max="815" width="7.140625" style="16" bestFit="1" customWidth="1"/>
    <col min="816" max="816" width="7.28515625" style="16" bestFit="1" customWidth="1"/>
    <col min="817" max="827" width="7.140625" style="16" bestFit="1" customWidth="1"/>
    <col min="828" max="828" width="7.28515625" style="16" bestFit="1" customWidth="1"/>
    <col min="829" max="839" width="7.140625" style="16" bestFit="1" customWidth="1"/>
    <col min="840" max="840" width="7.28515625" style="16" bestFit="1" customWidth="1"/>
    <col min="841" max="851" width="7.140625" style="16" bestFit="1" customWidth="1"/>
    <col min="852" max="852" width="7.28515625" style="16" bestFit="1" customWidth="1"/>
    <col min="853" max="863" width="7.140625" style="16" bestFit="1" customWidth="1"/>
    <col min="864" max="864" width="7.28515625" style="16" bestFit="1" customWidth="1"/>
    <col min="865" max="875" width="7.140625" style="16" bestFit="1" customWidth="1"/>
    <col min="876" max="876" width="7.28515625" style="16" bestFit="1" customWidth="1"/>
    <col min="877" max="887" width="7.140625" style="16" bestFit="1" customWidth="1"/>
    <col min="888" max="888" width="7.28515625" style="16" bestFit="1" customWidth="1"/>
    <col min="889" max="899" width="7.140625" style="16" bestFit="1" customWidth="1"/>
    <col min="900" max="900" width="7.28515625" style="16" bestFit="1" customWidth="1"/>
    <col min="901" max="911" width="7.140625" style="16" bestFit="1" customWidth="1"/>
    <col min="912" max="912" width="7.28515625" style="16" bestFit="1" customWidth="1"/>
    <col min="913" max="923" width="7.140625" style="16" bestFit="1" customWidth="1"/>
    <col min="924" max="924" width="7.28515625" style="16" bestFit="1" customWidth="1"/>
    <col min="925" max="933" width="7.140625" style="16" bestFit="1" customWidth="1"/>
    <col min="934" max="1024" width="9.140625" style="16"/>
    <col min="1025" max="1025" width="5.28515625" style="16" customWidth="1"/>
    <col min="1026" max="1026" width="28" style="16" bestFit="1" customWidth="1"/>
    <col min="1027" max="1035" width="7.140625" style="16" bestFit="1" customWidth="1"/>
    <col min="1036" max="1036" width="7.28515625" style="16" bestFit="1" customWidth="1"/>
    <col min="1037" max="1047" width="7.140625" style="16" bestFit="1" customWidth="1"/>
    <col min="1048" max="1048" width="7.28515625" style="16" bestFit="1" customWidth="1"/>
    <col min="1049" max="1059" width="7.140625" style="16" bestFit="1" customWidth="1"/>
    <col min="1060" max="1060" width="7.28515625" style="16" bestFit="1" customWidth="1"/>
    <col min="1061" max="1071" width="7.140625" style="16" bestFit="1" customWidth="1"/>
    <col min="1072" max="1072" width="7.28515625" style="16" bestFit="1" customWidth="1"/>
    <col min="1073" max="1083" width="7.140625" style="16" bestFit="1" customWidth="1"/>
    <col min="1084" max="1084" width="7.28515625" style="16" bestFit="1" customWidth="1"/>
    <col min="1085" max="1095" width="7.140625" style="16" bestFit="1" customWidth="1"/>
    <col min="1096" max="1096" width="7.28515625" style="16" bestFit="1" customWidth="1"/>
    <col min="1097" max="1107" width="7.140625" style="16" bestFit="1" customWidth="1"/>
    <col min="1108" max="1108" width="7.28515625" style="16" bestFit="1" customWidth="1"/>
    <col min="1109" max="1119" width="7.140625" style="16" bestFit="1" customWidth="1"/>
    <col min="1120" max="1120" width="7.28515625" style="16" bestFit="1" customWidth="1"/>
    <col min="1121" max="1131" width="7.140625" style="16" bestFit="1" customWidth="1"/>
    <col min="1132" max="1132" width="7.28515625" style="16" bestFit="1" customWidth="1"/>
    <col min="1133" max="1143" width="7.140625" style="16" bestFit="1" customWidth="1"/>
    <col min="1144" max="1144" width="7.28515625" style="16" bestFit="1" customWidth="1"/>
    <col min="1145" max="1155" width="7.140625" style="16" bestFit="1" customWidth="1"/>
    <col min="1156" max="1156" width="7.28515625" style="16" bestFit="1" customWidth="1"/>
    <col min="1157" max="1167" width="7.140625" style="16" bestFit="1" customWidth="1"/>
    <col min="1168" max="1168" width="7.28515625" style="16" bestFit="1" customWidth="1"/>
    <col min="1169" max="1179" width="7.140625" style="16" bestFit="1" customWidth="1"/>
    <col min="1180" max="1180" width="7.28515625" style="16" bestFit="1" customWidth="1"/>
    <col min="1181" max="1189" width="7.140625" style="16" bestFit="1" customWidth="1"/>
    <col min="1190" max="1280" width="9.140625" style="16"/>
    <col min="1281" max="1281" width="5.28515625" style="16" customWidth="1"/>
    <col min="1282" max="1282" width="28" style="16" bestFit="1" customWidth="1"/>
    <col min="1283" max="1291" width="7.140625" style="16" bestFit="1" customWidth="1"/>
    <col min="1292" max="1292" width="7.28515625" style="16" bestFit="1" customWidth="1"/>
    <col min="1293" max="1303" width="7.140625" style="16" bestFit="1" customWidth="1"/>
    <col min="1304" max="1304" width="7.28515625" style="16" bestFit="1" customWidth="1"/>
    <col min="1305" max="1315" width="7.140625" style="16" bestFit="1" customWidth="1"/>
    <col min="1316" max="1316" width="7.28515625" style="16" bestFit="1" customWidth="1"/>
    <col min="1317" max="1327" width="7.140625" style="16" bestFit="1" customWidth="1"/>
    <col min="1328" max="1328" width="7.28515625" style="16" bestFit="1" customWidth="1"/>
    <col min="1329" max="1339" width="7.140625" style="16" bestFit="1" customWidth="1"/>
    <col min="1340" max="1340" width="7.28515625" style="16" bestFit="1" customWidth="1"/>
    <col min="1341" max="1351" width="7.140625" style="16" bestFit="1" customWidth="1"/>
    <col min="1352" max="1352" width="7.28515625" style="16" bestFit="1" customWidth="1"/>
    <col min="1353" max="1363" width="7.140625" style="16" bestFit="1" customWidth="1"/>
    <col min="1364" max="1364" width="7.28515625" style="16" bestFit="1" customWidth="1"/>
    <col min="1365" max="1375" width="7.140625" style="16" bestFit="1" customWidth="1"/>
    <col min="1376" max="1376" width="7.28515625" style="16" bestFit="1" customWidth="1"/>
    <col min="1377" max="1387" width="7.140625" style="16" bestFit="1" customWidth="1"/>
    <col min="1388" max="1388" width="7.28515625" style="16" bestFit="1" customWidth="1"/>
    <col min="1389" max="1399" width="7.140625" style="16" bestFit="1" customWidth="1"/>
    <col min="1400" max="1400" width="7.28515625" style="16" bestFit="1" customWidth="1"/>
    <col min="1401" max="1411" width="7.140625" style="16" bestFit="1" customWidth="1"/>
    <col min="1412" max="1412" width="7.28515625" style="16" bestFit="1" customWidth="1"/>
    <col min="1413" max="1423" width="7.140625" style="16" bestFit="1" customWidth="1"/>
    <col min="1424" max="1424" width="7.28515625" style="16" bestFit="1" customWidth="1"/>
    <col min="1425" max="1435" width="7.140625" style="16" bestFit="1" customWidth="1"/>
    <col min="1436" max="1436" width="7.28515625" style="16" bestFit="1" customWidth="1"/>
    <col min="1437" max="1445" width="7.140625" style="16" bestFit="1" customWidth="1"/>
    <col min="1446" max="1536" width="9.140625" style="16"/>
    <col min="1537" max="1537" width="5.28515625" style="16" customWidth="1"/>
    <col min="1538" max="1538" width="28" style="16" bestFit="1" customWidth="1"/>
    <col min="1539" max="1547" width="7.140625" style="16" bestFit="1" customWidth="1"/>
    <col min="1548" max="1548" width="7.28515625" style="16" bestFit="1" customWidth="1"/>
    <col min="1549" max="1559" width="7.140625" style="16" bestFit="1" customWidth="1"/>
    <col min="1560" max="1560" width="7.28515625" style="16" bestFit="1" customWidth="1"/>
    <col min="1561" max="1571" width="7.140625" style="16" bestFit="1" customWidth="1"/>
    <col min="1572" max="1572" width="7.28515625" style="16" bestFit="1" customWidth="1"/>
    <col min="1573" max="1583" width="7.140625" style="16" bestFit="1" customWidth="1"/>
    <col min="1584" max="1584" width="7.28515625" style="16" bestFit="1" customWidth="1"/>
    <col min="1585" max="1595" width="7.140625" style="16" bestFit="1" customWidth="1"/>
    <col min="1596" max="1596" width="7.28515625" style="16" bestFit="1" customWidth="1"/>
    <col min="1597" max="1607" width="7.140625" style="16" bestFit="1" customWidth="1"/>
    <col min="1608" max="1608" width="7.28515625" style="16" bestFit="1" customWidth="1"/>
    <col min="1609" max="1619" width="7.140625" style="16" bestFit="1" customWidth="1"/>
    <col min="1620" max="1620" width="7.28515625" style="16" bestFit="1" customWidth="1"/>
    <col min="1621" max="1631" width="7.140625" style="16" bestFit="1" customWidth="1"/>
    <col min="1632" max="1632" width="7.28515625" style="16" bestFit="1" customWidth="1"/>
    <col min="1633" max="1643" width="7.140625" style="16" bestFit="1" customWidth="1"/>
    <col min="1644" max="1644" width="7.28515625" style="16" bestFit="1" customWidth="1"/>
    <col min="1645" max="1655" width="7.140625" style="16" bestFit="1" customWidth="1"/>
    <col min="1656" max="1656" width="7.28515625" style="16" bestFit="1" customWidth="1"/>
    <col min="1657" max="1667" width="7.140625" style="16" bestFit="1" customWidth="1"/>
    <col min="1668" max="1668" width="7.28515625" style="16" bestFit="1" customWidth="1"/>
    <col min="1669" max="1679" width="7.140625" style="16" bestFit="1" customWidth="1"/>
    <col min="1680" max="1680" width="7.28515625" style="16" bestFit="1" customWidth="1"/>
    <col min="1681" max="1691" width="7.140625" style="16" bestFit="1" customWidth="1"/>
    <col min="1692" max="1692" width="7.28515625" style="16" bestFit="1" customWidth="1"/>
    <col min="1693" max="1701" width="7.140625" style="16" bestFit="1" customWidth="1"/>
    <col min="1702" max="1792" width="9.140625" style="16"/>
    <col min="1793" max="1793" width="5.28515625" style="16" customWidth="1"/>
    <col min="1794" max="1794" width="28" style="16" bestFit="1" customWidth="1"/>
    <col min="1795" max="1803" width="7.140625" style="16" bestFit="1" customWidth="1"/>
    <col min="1804" max="1804" width="7.28515625" style="16" bestFit="1" customWidth="1"/>
    <col min="1805" max="1815" width="7.140625" style="16" bestFit="1" customWidth="1"/>
    <col min="1816" max="1816" width="7.28515625" style="16" bestFit="1" customWidth="1"/>
    <col min="1817" max="1827" width="7.140625" style="16" bestFit="1" customWidth="1"/>
    <col min="1828" max="1828" width="7.28515625" style="16" bestFit="1" customWidth="1"/>
    <col min="1829" max="1839" width="7.140625" style="16" bestFit="1" customWidth="1"/>
    <col min="1840" max="1840" width="7.28515625" style="16" bestFit="1" customWidth="1"/>
    <col min="1841" max="1851" width="7.140625" style="16" bestFit="1" customWidth="1"/>
    <col min="1852" max="1852" width="7.28515625" style="16" bestFit="1" customWidth="1"/>
    <col min="1853" max="1863" width="7.140625" style="16" bestFit="1" customWidth="1"/>
    <col min="1864" max="1864" width="7.28515625" style="16" bestFit="1" customWidth="1"/>
    <col min="1865" max="1875" width="7.140625" style="16" bestFit="1" customWidth="1"/>
    <col min="1876" max="1876" width="7.28515625" style="16" bestFit="1" customWidth="1"/>
    <col min="1877" max="1887" width="7.140625" style="16" bestFit="1" customWidth="1"/>
    <col min="1888" max="1888" width="7.28515625" style="16" bestFit="1" customWidth="1"/>
    <col min="1889" max="1899" width="7.140625" style="16" bestFit="1" customWidth="1"/>
    <col min="1900" max="1900" width="7.28515625" style="16" bestFit="1" customWidth="1"/>
    <col min="1901" max="1911" width="7.140625" style="16" bestFit="1" customWidth="1"/>
    <col min="1912" max="1912" width="7.28515625" style="16" bestFit="1" customWidth="1"/>
    <col min="1913" max="1923" width="7.140625" style="16" bestFit="1" customWidth="1"/>
    <col min="1924" max="1924" width="7.28515625" style="16" bestFit="1" customWidth="1"/>
    <col min="1925" max="1935" width="7.140625" style="16" bestFit="1" customWidth="1"/>
    <col min="1936" max="1936" width="7.28515625" style="16" bestFit="1" customWidth="1"/>
    <col min="1937" max="1947" width="7.140625" style="16" bestFit="1" customWidth="1"/>
    <col min="1948" max="1948" width="7.28515625" style="16" bestFit="1" customWidth="1"/>
    <col min="1949" max="1957" width="7.140625" style="16" bestFit="1" customWidth="1"/>
    <col min="1958" max="2048" width="9.140625" style="16"/>
    <col min="2049" max="2049" width="5.28515625" style="16" customWidth="1"/>
    <col min="2050" max="2050" width="28" style="16" bestFit="1" customWidth="1"/>
    <col min="2051" max="2059" width="7.140625" style="16" bestFit="1" customWidth="1"/>
    <col min="2060" max="2060" width="7.28515625" style="16" bestFit="1" customWidth="1"/>
    <col min="2061" max="2071" width="7.140625" style="16" bestFit="1" customWidth="1"/>
    <col min="2072" max="2072" width="7.28515625" style="16" bestFit="1" customWidth="1"/>
    <col min="2073" max="2083" width="7.140625" style="16" bestFit="1" customWidth="1"/>
    <col min="2084" max="2084" width="7.28515625" style="16" bestFit="1" customWidth="1"/>
    <col min="2085" max="2095" width="7.140625" style="16" bestFit="1" customWidth="1"/>
    <col min="2096" max="2096" width="7.28515625" style="16" bestFit="1" customWidth="1"/>
    <col min="2097" max="2107" width="7.140625" style="16" bestFit="1" customWidth="1"/>
    <col min="2108" max="2108" width="7.28515625" style="16" bestFit="1" customWidth="1"/>
    <col min="2109" max="2119" width="7.140625" style="16" bestFit="1" customWidth="1"/>
    <col min="2120" max="2120" width="7.28515625" style="16" bestFit="1" customWidth="1"/>
    <col min="2121" max="2131" width="7.140625" style="16" bestFit="1" customWidth="1"/>
    <col min="2132" max="2132" width="7.28515625" style="16" bestFit="1" customWidth="1"/>
    <col min="2133" max="2143" width="7.140625" style="16" bestFit="1" customWidth="1"/>
    <col min="2144" max="2144" width="7.28515625" style="16" bestFit="1" customWidth="1"/>
    <col min="2145" max="2155" width="7.140625" style="16" bestFit="1" customWidth="1"/>
    <col min="2156" max="2156" width="7.28515625" style="16" bestFit="1" customWidth="1"/>
    <col min="2157" max="2167" width="7.140625" style="16" bestFit="1" customWidth="1"/>
    <col min="2168" max="2168" width="7.28515625" style="16" bestFit="1" customWidth="1"/>
    <col min="2169" max="2179" width="7.140625" style="16" bestFit="1" customWidth="1"/>
    <col min="2180" max="2180" width="7.28515625" style="16" bestFit="1" customWidth="1"/>
    <col min="2181" max="2191" width="7.140625" style="16" bestFit="1" customWidth="1"/>
    <col min="2192" max="2192" width="7.28515625" style="16" bestFit="1" customWidth="1"/>
    <col min="2193" max="2203" width="7.140625" style="16" bestFit="1" customWidth="1"/>
    <col min="2204" max="2204" width="7.28515625" style="16" bestFit="1" customWidth="1"/>
    <col min="2205" max="2213" width="7.140625" style="16" bestFit="1" customWidth="1"/>
    <col min="2214" max="2304" width="9.140625" style="16"/>
    <col min="2305" max="2305" width="5.28515625" style="16" customWidth="1"/>
    <col min="2306" max="2306" width="28" style="16" bestFit="1" customWidth="1"/>
    <col min="2307" max="2315" width="7.140625" style="16" bestFit="1" customWidth="1"/>
    <col min="2316" max="2316" width="7.28515625" style="16" bestFit="1" customWidth="1"/>
    <col min="2317" max="2327" width="7.140625" style="16" bestFit="1" customWidth="1"/>
    <col min="2328" max="2328" width="7.28515625" style="16" bestFit="1" customWidth="1"/>
    <col min="2329" max="2339" width="7.140625" style="16" bestFit="1" customWidth="1"/>
    <col min="2340" max="2340" width="7.28515625" style="16" bestFit="1" customWidth="1"/>
    <col min="2341" max="2351" width="7.140625" style="16" bestFit="1" customWidth="1"/>
    <col min="2352" max="2352" width="7.28515625" style="16" bestFit="1" customWidth="1"/>
    <col min="2353" max="2363" width="7.140625" style="16" bestFit="1" customWidth="1"/>
    <col min="2364" max="2364" width="7.28515625" style="16" bestFit="1" customWidth="1"/>
    <col min="2365" max="2375" width="7.140625" style="16" bestFit="1" customWidth="1"/>
    <col min="2376" max="2376" width="7.28515625" style="16" bestFit="1" customWidth="1"/>
    <col min="2377" max="2387" width="7.140625" style="16" bestFit="1" customWidth="1"/>
    <col min="2388" max="2388" width="7.28515625" style="16" bestFit="1" customWidth="1"/>
    <col min="2389" max="2399" width="7.140625" style="16" bestFit="1" customWidth="1"/>
    <col min="2400" max="2400" width="7.28515625" style="16" bestFit="1" customWidth="1"/>
    <col min="2401" max="2411" width="7.140625" style="16" bestFit="1" customWidth="1"/>
    <col min="2412" max="2412" width="7.28515625" style="16" bestFit="1" customWidth="1"/>
    <col min="2413" max="2423" width="7.140625" style="16" bestFit="1" customWidth="1"/>
    <col min="2424" max="2424" width="7.28515625" style="16" bestFit="1" customWidth="1"/>
    <col min="2425" max="2435" width="7.140625" style="16" bestFit="1" customWidth="1"/>
    <col min="2436" max="2436" width="7.28515625" style="16" bestFit="1" customWidth="1"/>
    <col min="2437" max="2447" width="7.140625" style="16" bestFit="1" customWidth="1"/>
    <col min="2448" max="2448" width="7.28515625" style="16" bestFit="1" customWidth="1"/>
    <col min="2449" max="2459" width="7.140625" style="16" bestFit="1" customWidth="1"/>
    <col min="2460" max="2460" width="7.28515625" style="16" bestFit="1" customWidth="1"/>
    <col min="2461" max="2469" width="7.140625" style="16" bestFit="1" customWidth="1"/>
    <col min="2470" max="2560" width="9.140625" style="16"/>
    <col min="2561" max="2561" width="5.28515625" style="16" customWidth="1"/>
    <col min="2562" max="2562" width="28" style="16" bestFit="1" customWidth="1"/>
    <col min="2563" max="2571" width="7.140625" style="16" bestFit="1" customWidth="1"/>
    <col min="2572" max="2572" width="7.28515625" style="16" bestFit="1" customWidth="1"/>
    <col min="2573" max="2583" width="7.140625" style="16" bestFit="1" customWidth="1"/>
    <col min="2584" max="2584" width="7.28515625" style="16" bestFit="1" customWidth="1"/>
    <col min="2585" max="2595" width="7.140625" style="16" bestFit="1" customWidth="1"/>
    <col min="2596" max="2596" width="7.28515625" style="16" bestFit="1" customWidth="1"/>
    <col min="2597" max="2607" width="7.140625" style="16" bestFit="1" customWidth="1"/>
    <col min="2608" max="2608" width="7.28515625" style="16" bestFit="1" customWidth="1"/>
    <col min="2609" max="2619" width="7.140625" style="16" bestFit="1" customWidth="1"/>
    <col min="2620" max="2620" width="7.28515625" style="16" bestFit="1" customWidth="1"/>
    <col min="2621" max="2631" width="7.140625" style="16" bestFit="1" customWidth="1"/>
    <col min="2632" max="2632" width="7.28515625" style="16" bestFit="1" customWidth="1"/>
    <col min="2633" max="2643" width="7.140625" style="16" bestFit="1" customWidth="1"/>
    <col min="2644" max="2644" width="7.28515625" style="16" bestFit="1" customWidth="1"/>
    <col min="2645" max="2655" width="7.140625" style="16" bestFit="1" customWidth="1"/>
    <col min="2656" max="2656" width="7.28515625" style="16" bestFit="1" customWidth="1"/>
    <col min="2657" max="2667" width="7.140625" style="16" bestFit="1" customWidth="1"/>
    <col min="2668" max="2668" width="7.28515625" style="16" bestFit="1" customWidth="1"/>
    <col min="2669" max="2679" width="7.140625" style="16" bestFit="1" customWidth="1"/>
    <col min="2680" max="2680" width="7.28515625" style="16" bestFit="1" customWidth="1"/>
    <col min="2681" max="2691" width="7.140625" style="16" bestFit="1" customWidth="1"/>
    <col min="2692" max="2692" width="7.28515625" style="16" bestFit="1" customWidth="1"/>
    <col min="2693" max="2703" width="7.140625" style="16" bestFit="1" customWidth="1"/>
    <col min="2704" max="2704" width="7.28515625" style="16" bestFit="1" customWidth="1"/>
    <col min="2705" max="2715" width="7.140625" style="16" bestFit="1" customWidth="1"/>
    <col min="2716" max="2716" width="7.28515625" style="16" bestFit="1" customWidth="1"/>
    <col min="2717" max="2725" width="7.140625" style="16" bestFit="1" customWidth="1"/>
    <col min="2726" max="2816" width="9.140625" style="16"/>
    <col min="2817" max="2817" width="5.28515625" style="16" customWidth="1"/>
    <col min="2818" max="2818" width="28" style="16" bestFit="1" customWidth="1"/>
    <col min="2819" max="2827" width="7.140625" style="16" bestFit="1" customWidth="1"/>
    <col min="2828" max="2828" width="7.28515625" style="16" bestFit="1" customWidth="1"/>
    <col min="2829" max="2839" width="7.140625" style="16" bestFit="1" customWidth="1"/>
    <col min="2840" max="2840" width="7.28515625" style="16" bestFit="1" customWidth="1"/>
    <col min="2841" max="2851" width="7.140625" style="16" bestFit="1" customWidth="1"/>
    <col min="2852" max="2852" width="7.28515625" style="16" bestFit="1" customWidth="1"/>
    <col min="2853" max="2863" width="7.140625" style="16" bestFit="1" customWidth="1"/>
    <col min="2864" max="2864" width="7.28515625" style="16" bestFit="1" customWidth="1"/>
    <col min="2865" max="2875" width="7.140625" style="16" bestFit="1" customWidth="1"/>
    <col min="2876" max="2876" width="7.28515625" style="16" bestFit="1" customWidth="1"/>
    <col min="2877" max="2887" width="7.140625" style="16" bestFit="1" customWidth="1"/>
    <col min="2888" max="2888" width="7.28515625" style="16" bestFit="1" customWidth="1"/>
    <col min="2889" max="2899" width="7.140625" style="16" bestFit="1" customWidth="1"/>
    <col min="2900" max="2900" width="7.28515625" style="16" bestFit="1" customWidth="1"/>
    <col min="2901" max="2911" width="7.140625" style="16" bestFit="1" customWidth="1"/>
    <col min="2912" max="2912" width="7.28515625" style="16" bestFit="1" customWidth="1"/>
    <col min="2913" max="2923" width="7.140625" style="16" bestFit="1" customWidth="1"/>
    <col min="2924" max="2924" width="7.28515625" style="16" bestFit="1" customWidth="1"/>
    <col min="2925" max="2935" width="7.140625" style="16" bestFit="1" customWidth="1"/>
    <col min="2936" max="2936" width="7.28515625" style="16" bestFit="1" customWidth="1"/>
    <col min="2937" max="2947" width="7.140625" style="16" bestFit="1" customWidth="1"/>
    <col min="2948" max="2948" width="7.28515625" style="16" bestFit="1" customWidth="1"/>
    <col min="2949" max="2959" width="7.140625" style="16" bestFit="1" customWidth="1"/>
    <col min="2960" max="2960" width="7.28515625" style="16" bestFit="1" customWidth="1"/>
    <col min="2961" max="2971" width="7.140625" style="16" bestFit="1" customWidth="1"/>
    <col min="2972" max="2972" width="7.28515625" style="16" bestFit="1" customWidth="1"/>
    <col min="2973" max="2981" width="7.140625" style="16" bestFit="1" customWidth="1"/>
    <col min="2982" max="3072" width="9.140625" style="16"/>
    <col min="3073" max="3073" width="5.28515625" style="16" customWidth="1"/>
    <col min="3074" max="3074" width="28" style="16" bestFit="1" customWidth="1"/>
    <col min="3075" max="3083" width="7.140625" style="16" bestFit="1" customWidth="1"/>
    <col min="3084" max="3084" width="7.28515625" style="16" bestFit="1" customWidth="1"/>
    <col min="3085" max="3095" width="7.140625" style="16" bestFit="1" customWidth="1"/>
    <col min="3096" max="3096" width="7.28515625" style="16" bestFit="1" customWidth="1"/>
    <col min="3097" max="3107" width="7.140625" style="16" bestFit="1" customWidth="1"/>
    <col min="3108" max="3108" width="7.28515625" style="16" bestFit="1" customWidth="1"/>
    <col min="3109" max="3119" width="7.140625" style="16" bestFit="1" customWidth="1"/>
    <col min="3120" max="3120" width="7.28515625" style="16" bestFit="1" customWidth="1"/>
    <col min="3121" max="3131" width="7.140625" style="16" bestFit="1" customWidth="1"/>
    <col min="3132" max="3132" width="7.28515625" style="16" bestFit="1" customWidth="1"/>
    <col min="3133" max="3143" width="7.140625" style="16" bestFit="1" customWidth="1"/>
    <col min="3144" max="3144" width="7.28515625" style="16" bestFit="1" customWidth="1"/>
    <col min="3145" max="3155" width="7.140625" style="16" bestFit="1" customWidth="1"/>
    <col min="3156" max="3156" width="7.28515625" style="16" bestFit="1" customWidth="1"/>
    <col min="3157" max="3167" width="7.140625" style="16" bestFit="1" customWidth="1"/>
    <col min="3168" max="3168" width="7.28515625" style="16" bestFit="1" customWidth="1"/>
    <col min="3169" max="3179" width="7.140625" style="16" bestFit="1" customWidth="1"/>
    <col min="3180" max="3180" width="7.28515625" style="16" bestFit="1" customWidth="1"/>
    <col min="3181" max="3191" width="7.140625" style="16" bestFit="1" customWidth="1"/>
    <col min="3192" max="3192" width="7.28515625" style="16" bestFit="1" customWidth="1"/>
    <col min="3193" max="3203" width="7.140625" style="16" bestFit="1" customWidth="1"/>
    <col min="3204" max="3204" width="7.28515625" style="16" bestFit="1" customWidth="1"/>
    <col min="3205" max="3215" width="7.140625" style="16" bestFit="1" customWidth="1"/>
    <col min="3216" max="3216" width="7.28515625" style="16" bestFit="1" customWidth="1"/>
    <col min="3217" max="3227" width="7.140625" style="16" bestFit="1" customWidth="1"/>
    <col min="3228" max="3228" width="7.28515625" style="16" bestFit="1" customWidth="1"/>
    <col min="3229" max="3237" width="7.140625" style="16" bestFit="1" customWidth="1"/>
    <col min="3238" max="3328" width="9.140625" style="16"/>
    <col min="3329" max="3329" width="5.28515625" style="16" customWidth="1"/>
    <col min="3330" max="3330" width="28" style="16" bestFit="1" customWidth="1"/>
    <col min="3331" max="3339" width="7.140625" style="16" bestFit="1" customWidth="1"/>
    <col min="3340" max="3340" width="7.28515625" style="16" bestFit="1" customWidth="1"/>
    <col min="3341" max="3351" width="7.140625" style="16" bestFit="1" customWidth="1"/>
    <col min="3352" max="3352" width="7.28515625" style="16" bestFit="1" customWidth="1"/>
    <col min="3353" max="3363" width="7.140625" style="16" bestFit="1" customWidth="1"/>
    <col min="3364" max="3364" width="7.28515625" style="16" bestFit="1" customWidth="1"/>
    <col min="3365" max="3375" width="7.140625" style="16" bestFit="1" customWidth="1"/>
    <col min="3376" max="3376" width="7.28515625" style="16" bestFit="1" customWidth="1"/>
    <col min="3377" max="3387" width="7.140625" style="16" bestFit="1" customWidth="1"/>
    <col min="3388" max="3388" width="7.28515625" style="16" bestFit="1" customWidth="1"/>
    <col min="3389" max="3399" width="7.140625" style="16" bestFit="1" customWidth="1"/>
    <col min="3400" max="3400" width="7.28515625" style="16" bestFit="1" customWidth="1"/>
    <col min="3401" max="3411" width="7.140625" style="16" bestFit="1" customWidth="1"/>
    <col min="3412" max="3412" width="7.28515625" style="16" bestFit="1" customWidth="1"/>
    <col min="3413" max="3423" width="7.140625" style="16" bestFit="1" customWidth="1"/>
    <col min="3424" max="3424" width="7.28515625" style="16" bestFit="1" customWidth="1"/>
    <col min="3425" max="3435" width="7.140625" style="16" bestFit="1" customWidth="1"/>
    <col min="3436" max="3436" width="7.28515625" style="16" bestFit="1" customWidth="1"/>
    <col min="3437" max="3447" width="7.140625" style="16" bestFit="1" customWidth="1"/>
    <col min="3448" max="3448" width="7.28515625" style="16" bestFit="1" customWidth="1"/>
    <col min="3449" max="3459" width="7.140625" style="16" bestFit="1" customWidth="1"/>
    <col min="3460" max="3460" width="7.28515625" style="16" bestFit="1" customWidth="1"/>
    <col min="3461" max="3471" width="7.140625" style="16" bestFit="1" customWidth="1"/>
    <col min="3472" max="3472" width="7.28515625" style="16" bestFit="1" customWidth="1"/>
    <col min="3473" max="3483" width="7.140625" style="16" bestFit="1" customWidth="1"/>
    <col min="3484" max="3484" width="7.28515625" style="16" bestFit="1" customWidth="1"/>
    <col min="3485" max="3493" width="7.140625" style="16" bestFit="1" customWidth="1"/>
    <col min="3494" max="3584" width="9.140625" style="16"/>
    <col min="3585" max="3585" width="5.28515625" style="16" customWidth="1"/>
    <col min="3586" max="3586" width="28" style="16" bestFit="1" customWidth="1"/>
    <col min="3587" max="3595" width="7.140625" style="16" bestFit="1" customWidth="1"/>
    <col min="3596" max="3596" width="7.28515625" style="16" bestFit="1" customWidth="1"/>
    <col min="3597" max="3607" width="7.140625" style="16" bestFit="1" customWidth="1"/>
    <col min="3608" max="3608" width="7.28515625" style="16" bestFit="1" customWidth="1"/>
    <col min="3609" max="3619" width="7.140625" style="16" bestFit="1" customWidth="1"/>
    <col min="3620" max="3620" width="7.28515625" style="16" bestFit="1" customWidth="1"/>
    <col min="3621" max="3631" width="7.140625" style="16" bestFit="1" customWidth="1"/>
    <col min="3632" max="3632" width="7.28515625" style="16" bestFit="1" customWidth="1"/>
    <col min="3633" max="3643" width="7.140625" style="16" bestFit="1" customWidth="1"/>
    <col min="3644" max="3644" width="7.28515625" style="16" bestFit="1" customWidth="1"/>
    <col min="3645" max="3655" width="7.140625" style="16" bestFit="1" customWidth="1"/>
    <col min="3656" max="3656" width="7.28515625" style="16" bestFit="1" customWidth="1"/>
    <col min="3657" max="3667" width="7.140625" style="16" bestFit="1" customWidth="1"/>
    <col min="3668" max="3668" width="7.28515625" style="16" bestFit="1" customWidth="1"/>
    <col min="3669" max="3679" width="7.140625" style="16" bestFit="1" customWidth="1"/>
    <col min="3680" max="3680" width="7.28515625" style="16" bestFit="1" customWidth="1"/>
    <col min="3681" max="3691" width="7.140625" style="16" bestFit="1" customWidth="1"/>
    <col min="3692" max="3692" width="7.28515625" style="16" bestFit="1" customWidth="1"/>
    <col min="3693" max="3703" width="7.140625" style="16" bestFit="1" customWidth="1"/>
    <col min="3704" max="3704" width="7.28515625" style="16" bestFit="1" customWidth="1"/>
    <col min="3705" max="3715" width="7.140625" style="16" bestFit="1" customWidth="1"/>
    <col min="3716" max="3716" width="7.28515625" style="16" bestFit="1" customWidth="1"/>
    <col min="3717" max="3727" width="7.140625" style="16" bestFit="1" customWidth="1"/>
    <col min="3728" max="3728" width="7.28515625" style="16" bestFit="1" customWidth="1"/>
    <col min="3729" max="3739" width="7.140625" style="16" bestFit="1" customWidth="1"/>
    <col min="3740" max="3740" width="7.28515625" style="16" bestFit="1" customWidth="1"/>
    <col min="3741" max="3749" width="7.140625" style="16" bestFit="1" customWidth="1"/>
    <col min="3750" max="3840" width="9.140625" style="16"/>
    <col min="3841" max="3841" width="5.28515625" style="16" customWidth="1"/>
    <col min="3842" max="3842" width="28" style="16" bestFit="1" customWidth="1"/>
    <col min="3843" max="3851" width="7.140625" style="16" bestFit="1" customWidth="1"/>
    <col min="3852" max="3852" width="7.28515625" style="16" bestFit="1" customWidth="1"/>
    <col min="3853" max="3863" width="7.140625" style="16" bestFit="1" customWidth="1"/>
    <col min="3864" max="3864" width="7.28515625" style="16" bestFit="1" customWidth="1"/>
    <col min="3865" max="3875" width="7.140625" style="16" bestFit="1" customWidth="1"/>
    <col min="3876" max="3876" width="7.28515625" style="16" bestFit="1" customWidth="1"/>
    <col min="3877" max="3887" width="7.140625" style="16" bestFit="1" customWidth="1"/>
    <col min="3888" max="3888" width="7.28515625" style="16" bestFit="1" customWidth="1"/>
    <col min="3889" max="3899" width="7.140625" style="16" bestFit="1" customWidth="1"/>
    <col min="3900" max="3900" width="7.28515625" style="16" bestFit="1" customWidth="1"/>
    <col min="3901" max="3911" width="7.140625" style="16" bestFit="1" customWidth="1"/>
    <col min="3912" max="3912" width="7.28515625" style="16" bestFit="1" customWidth="1"/>
    <col min="3913" max="3923" width="7.140625" style="16" bestFit="1" customWidth="1"/>
    <col min="3924" max="3924" width="7.28515625" style="16" bestFit="1" customWidth="1"/>
    <col min="3925" max="3935" width="7.140625" style="16" bestFit="1" customWidth="1"/>
    <col min="3936" max="3936" width="7.28515625" style="16" bestFit="1" customWidth="1"/>
    <col min="3937" max="3947" width="7.140625" style="16" bestFit="1" customWidth="1"/>
    <col min="3948" max="3948" width="7.28515625" style="16" bestFit="1" customWidth="1"/>
    <col min="3949" max="3959" width="7.140625" style="16" bestFit="1" customWidth="1"/>
    <col min="3960" max="3960" width="7.28515625" style="16" bestFit="1" customWidth="1"/>
    <col min="3961" max="3971" width="7.140625" style="16" bestFit="1" customWidth="1"/>
    <col min="3972" max="3972" width="7.28515625" style="16" bestFit="1" customWidth="1"/>
    <col min="3973" max="3983" width="7.140625" style="16" bestFit="1" customWidth="1"/>
    <col min="3984" max="3984" width="7.28515625" style="16" bestFit="1" customWidth="1"/>
    <col min="3985" max="3995" width="7.140625" style="16" bestFit="1" customWidth="1"/>
    <col min="3996" max="3996" width="7.28515625" style="16" bestFit="1" customWidth="1"/>
    <col min="3997" max="4005" width="7.140625" style="16" bestFit="1" customWidth="1"/>
    <col min="4006" max="4096" width="9.140625" style="16"/>
    <col min="4097" max="4097" width="5.28515625" style="16" customWidth="1"/>
    <col min="4098" max="4098" width="28" style="16" bestFit="1" customWidth="1"/>
    <col min="4099" max="4107" width="7.140625" style="16" bestFit="1" customWidth="1"/>
    <col min="4108" max="4108" width="7.28515625" style="16" bestFit="1" customWidth="1"/>
    <col min="4109" max="4119" width="7.140625" style="16" bestFit="1" customWidth="1"/>
    <col min="4120" max="4120" width="7.28515625" style="16" bestFit="1" customWidth="1"/>
    <col min="4121" max="4131" width="7.140625" style="16" bestFit="1" customWidth="1"/>
    <col min="4132" max="4132" width="7.28515625" style="16" bestFit="1" customWidth="1"/>
    <col min="4133" max="4143" width="7.140625" style="16" bestFit="1" customWidth="1"/>
    <col min="4144" max="4144" width="7.28515625" style="16" bestFit="1" customWidth="1"/>
    <col min="4145" max="4155" width="7.140625" style="16" bestFit="1" customWidth="1"/>
    <col min="4156" max="4156" width="7.28515625" style="16" bestFit="1" customWidth="1"/>
    <col min="4157" max="4167" width="7.140625" style="16" bestFit="1" customWidth="1"/>
    <col min="4168" max="4168" width="7.28515625" style="16" bestFit="1" customWidth="1"/>
    <col min="4169" max="4179" width="7.140625" style="16" bestFit="1" customWidth="1"/>
    <col min="4180" max="4180" width="7.28515625" style="16" bestFit="1" customWidth="1"/>
    <col min="4181" max="4191" width="7.140625" style="16" bestFit="1" customWidth="1"/>
    <col min="4192" max="4192" width="7.28515625" style="16" bestFit="1" customWidth="1"/>
    <col min="4193" max="4203" width="7.140625" style="16" bestFit="1" customWidth="1"/>
    <col min="4204" max="4204" width="7.28515625" style="16" bestFit="1" customWidth="1"/>
    <col min="4205" max="4215" width="7.140625" style="16" bestFit="1" customWidth="1"/>
    <col min="4216" max="4216" width="7.28515625" style="16" bestFit="1" customWidth="1"/>
    <col min="4217" max="4227" width="7.140625" style="16" bestFit="1" customWidth="1"/>
    <col min="4228" max="4228" width="7.28515625" style="16" bestFit="1" customWidth="1"/>
    <col min="4229" max="4239" width="7.140625" style="16" bestFit="1" customWidth="1"/>
    <col min="4240" max="4240" width="7.28515625" style="16" bestFit="1" customWidth="1"/>
    <col min="4241" max="4251" width="7.140625" style="16" bestFit="1" customWidth="1"/>
    <col min="4252" max="4252" width="7.28515625" style="16" bestFit="1" customWidth="1"/>
    <col min="4253" max="4261" width="7.140625" style="16" bestFit="1" customWidth="1"/>
    <col min="4262" max="4352" width="9.140625" style="16"/>
    <col min="4353" max="4353" width="5.28515625" style="16" customWidth="1"/>
    <col min="4354" max="4354" width="28" style="16" bestFit="1" customWidth="1"/>
    <col min="4355" max="4363" width="7.140625" style="16" bestFit="1" customWidth="1"/>
    <col min="4364" max="4364" width="7.28515625" style="16" bestFit="1" customWidth="1"/>
    <col min="4365" max="4375" width="7.140625" style="16" bestFit="1" customWidth="1"/>
    <col min="4376" max="4376" width="7.28515625" style="16" bestFit="1" customWidth="1"/>
    <col min="4377" max="4387" width="7.140625" style="16" bestFit="1" customWidth="1"/>
    <col min="4388" max="4388" width="7.28515625" style="16" bestFit="1" customWidth="1"/>
    <col min="4389" max="4399" width="7.140625" style="16" bestFit="1" customWidth="1"/>
    <col min="4400" max="4400" width="7.28515625" style="16" bestFit="1" customWidth="1"/>
    <col min="4401" max="4411" width="7.140625" style="16" bestFit="1" customWidth="1"/>
    <col min="4412" max="4412" width="7.28515625" style="16" bestFit="1" customWidth="1"/>
    <col min="4413" max="4423" width="7.140625" style="16" bestFit="1" customWidth="1"/>
    <col min="4424" max="4424" width="7.28515625" style="16" bestFit="1" customWidth="1"/>
    <col min="4425" max="4435" width="7.140625" style="16" bestFit="1" customWidth="1"/>
    <col min="4436" max="4436" width="7.28515625" style="16" bestFit="1" customWidth="1"/>
    <col min="4437" max="4447" width="7.140625" style="16" bestFit="1" customWidth="1"/>
    <col min="4448" max="4448" width="7.28515625" style="16" bestFit="1" customWidth="1"/>
    <col min="4449" max="4459" width="7.140625" style="16" bestFit="1" customWidth="1"/>
    <col min="4460" max="4460" width="7.28515625" style="16" bestFit="1" customWidth="1"/>
    <col min="4461" max="4471" width="7.140625" style="16" bestFit="1" customWidth="1"/>
    <col min="4472" max="4472" width="7.28515625" style="16" bestFit="1" customWidth="1"/>
    <col min="4473" max="4483" width="7.140625" style="16" bestFit="1" customWidth="1"/>
    <col min="4484" max="4484" width="7.28515625" style="16" bestFit="1" customWidth="1"/>
    <col min="4485" max="4495" width="7.140625" style="16" bestFit="1" customWidth="1"/>
    <col min="4496" max="4496" width="7.28515625" style="16" bestFit="1" customWidth="1"/>
    <col min="4497" max="4507" width="7.140625" style="16" bestFit="1" customWidth="1"/>
    <col min="4508" max="4508" width="7.28515625" style="16" bestFit="1" customWidth="1"/>
    <col min="4509" max="4517" width="7.140625" style="16" bestFit="1" customWidth="1"/>
    <col min="4518" max="4608" width="9.140625" style="16"/>
    <col min="4609" max="4609" width="5.28515625" style="16" customWidth="1"/>
    <col min="4610" max="4610" width="28" style="16" bestFit="1" customWidth="1"/>
    <col min="4611" max="4619" width="7.140625" style="16" bestFit="1" customWidth="1"/>
    <col min="4620" max="4620" width="7.28515625" style="16" bestFit="1" customWidth="1"/>
    <col min="4621" max="4631" width="7.140625" style="16" bestFit="1" customWidth="1"/>
    <col min="4632" max="4632" width="7.28515625" style="16" bestFit="1" customWidth="1"/>
    <col min="4633" max="4643" width="7.140625" style="16" bestFit="1" customWidth="1"/>
    <col min="4644" max="4644" width="7.28515625" style="16" bestFit="1" customWidth="1"/>
    <col min="4645" max="4655" width="7.140625" style="16" bestFit="1" customWidth="1"/>
    <col min="4656" max="4656" width="7.28515625" style="16" bestFit="1" customWidth="1"/>
    <col min="4657" max="4667" width="7.140625" style="16" bestFit="1" customWidth="1"/>
    <col min="4668" max="4668" width="7.28515625" style="16" bestFit="1" customWidth="1"/>
    <col min="4669" max="4679" width="7.140625" style="16" bestFit="1" customWidth="1"/>
    <col min="4680" max="4680" width="7.28515625" style="16" bestFit="1" customWidth="1"/>
    <col min="4681" max="4691" width="7.140625" style="16" bestFit="1" customWidth="1"/>
    <col min="4692" max="4692" width="7.28515625" style="16" bestFit="1" customWidth="1"/>
    <col min="4693" max="4703" width="7.140625" style="16" bestFit="1" customWidth="1"/>
    <col min="4704" max="4704" width="7.28515625" style="16" bestFit="1" customWidth="1"/>
    <col min="4705" max="4715" width="7.140625" style="16" bestFit="1" customWidth="1"/>
    <col min="4716" max="4716" width="7.28515625" style="16" bestFit="1" customWidth="1"/>
    <col min="4717" max="4727" width="7.140625" style="16" bestFit="1" customWidth="1"/>
    <col min="4728" max="4728" width="7.28515625" style="16" bestFit="1" customWidth="1"/>
    <col min="4729" max="4739" width="7.140625" style="16" bestFit="1" customWidth="1"/>
    <col min="4740" max="4740" width="7.28515625" style="16" bestFit="1" customWidth="1"/>
    <col min="4741" max="4751" width="7.140625" style="16" bestFit="1" customWidth="1"/>
    <col min="4752" max="4752" width="7.28515625" style="16" bestFit="1" customWidth="1"/>
    <col min="4753" max="4763" width="7.140625" style="16" bestFit="1" customWidth="1"/>
    <col min="4764" max="4764" width="7.28515625" style="16" bestFit="1" customWidth="1"/>
    <col min="4765" max="4773" width="7.140625" style="16" bestFit="1" customWidth="1"/>
    <col min="4774" max="4864" width="9.140625" style="16"/>
    <col min="4865" max="4865" width="5.28515625" style="16" customWidth="1"/>
    <col min="4866" max="4866" width="28" style="16" bestFit="1" customWidth="1"/>
    <col min="4867" max="4875" width="7.140625" style="16" bestFit="1" customWidth="1"/>
    <col min="4876" max="4876" width="7.28515625" style="16" bestFit="1" customWidth="1"/>
    <col min="4877" max="4887" width="7.140625" style="16" bestFit="1" customWidth="1"/>
    <col min="4888" max="4888" width="7.28515625" style="16" bestFit="1" customWidth="1"/>
    <col min="4889" max="4899" width="7.140625" style="16" bestFit="1" customWidth="1"/>
    <col min="4900" max="4900" width="7.28515625" style="16" bestFit="1" customWidth="1"/>
    <col min="4901" max="4911" width="7.140625" style="16" bestFit="1" customWidth="1"/>
    <col min="4912" max="4912" width="7.28515625" style="16" bestFit="1" customWidth="1"/>
    <col min="4913" max="4923" width="7.140625" style="16" bestFit="1" customWidth="1"/>
    <col min="4924" max="4924" width="7.28515625" style="16" bestFit="1" customWidth="1"/>
    <col min="4925" max="4935" width="7.140625" style="16" bestFit="1" customWidth="1"/>
    <col min="4936" max="4936" width="7.28515625" style="16" bestFit="1" customWidth="1"/>
    <col min="4937" max="4947" width="7.140625" style="16" bestFit="1" customWidth="1"/>
    <col min="4948" max="4948" width="7.28515625" style="16" bestFit="1" customWidth="1"/>
    <col min="4949" max="4959" width="7.140625" style="16" bestFit="1" customWidth="1"/>
    <col min="4960" max="4960" width="7.28515625" style="16" bestFit="1" customWidth="1"/>
    <col min="4961" max="4971" width="7.140625" style="16" bestFit="1" customWidth="1"/>
    <col min="4972" max="4972" width="7.28515625" style="16" bestFit="1" customWidth="1"/>
    <col min="4973" max="4983" width="7.140625" style="16" bestFit="1" customWidth="1"/>
    <col min="4984" max="4984" width="7.28515625" style="16" bestFit="1" customWidth="1"/>
    <col min="4985" max="4995" width="7.140625" style="16" bestFit="1" customWidth="1"/>
    <col min="4996" max="4996" width="7.28515625" style="16" bestFit="1" customWidth="1"/>
    <col min="4997" max="5007" width="7.140625" style="16" bestFit="1" customWidth="1"/>
    <col min="5008" max="5008" width="7.28515625" style="16" bestFit="1" customWidth="1"/>
    <col min="5009" max="5019" width="7.140625" style="16" bestFit="1" customWidth="1"/>
    <col min="5020" max="5020" width="7.28515625" style="16" bestFit="1" customWidth="1"/>
    <col min="5021" max="5029" width="7.140625" style="16" bestFit="1" customWidth="1"/>
    <col min="5030" max="5120" width="9.140625" style="16"/>
    <col min="5121" max="5121" width="5.28515625" style="16" customWidth="1"/>
    <col min="5122" max="5122" width="28" style="16" bestFit="1" customWidth="1"/>
    <col min="5123" max="5131" width="7.140625" style="16" bestFit="1" customWidth="1"/>
    <col min="5132" max="5132" width="7.28515625" style="16" bestFit="1" customWidth="1"/>
    <col min="5133" max="5143" width="7.140625" style="16" bestFit="1" customWidth="1"/>
    <col min="5144" max="5144" width="7.28515625" style="16" bestFit="1" customWidth="1"/>
    <col min="5145" max="5155" width="7.140625" style="16" bestFit="1" customWidth="1"/>
    <col min="5156" max="5156" width="7.28515625" style="16" bestFit="1" customWidth="1"/>
    <col min="5157" max="5167" width="7.140625" style="16" bestFit="1" customWidth="1"/>
    <col min="5168" max="5168" width="7.28515625" style="16" bestFit="1" customWidth="1"/>
    <col min="5169" max="5179" width="7.140625" style="16" bestFit="1" customWidth="1"/>
    <col min="5180" max="5180" width="7.28515625" style="16" bestFit="1" customWidth="1"/>
    <col min="5181" max="5191" width="7.140625" style="16" bestFit="1" customWidth="1"/>
    <col min="5192" max="5192" width="7.28515625" style="16" bestFit="1" customWidth="1"/>
    <col min="5193" max="5203" width="7.140625" style="16" bestFit="1" customWidth="1"/>
    <col min="5204" max="5204" width="7.28515625" style="16" bestFit="1" customWidth="1"/>
    <col min="5205" max="5215" width="7.140625" style="16" bestFit="1" customWidth="1"/>
    <col min="5216" max="5216" width="7.28515625" style="16" bestFit="1" customWidth="1"/>
    <col min="5217" max="5227" width="7.140625" style="16" bestFit="1" customWidth="1"/>
    <col min="5228" max="5228" width="7.28515625" style="16" bestFit="1" customWidth="1"/>
    <col min="5229" max="5239" width="7.140625" style="16" bestFit="1" customWidth="1"/>
    <col min="5240" max="5240" width="7.28515625" style="16" bestFit="1" customWidth="1"/>
    <col min="5241" max="5251" width="7.140625" style="16" bestFit="1" customWidth="1"/>
    <col min="5252" max="5252" width="7.28515625" style="16" bestFit="1" customWidth="1"/>
    <col min="5253" max="5263" width="7.140625" style="16" bestFit="1" customWidth="1"/>
    <col min="5264" max="5264" width="7.28515625" style="16" bestFit="1" customWidth="1"/>
    <col min="5265" max="5275" width="7.140625" style="16" bestFit="1" customWidth="1"/>
    <col min="5276" max="5276" width="7.28515625" style="16" bestFit="1" customWidth="1"/>
    <col min="5277" max="5285" width="7.140625" style="16" bestFit="1" customWidth="1"/>
    <col min="5286" max="5376" width="9.140625" style="16"/>
    <col min="5377" max="5377" width="5.28515625" style="16" customWidth="1"/>
    <col min="5378" max="5378" width="28" style="16" bestFit="1" customWidth="1"/>
    <col min="5379" max="5387" width="7.140625" style="16" bestFit="1" customWidth="1"/>
    <col min="5388" max="5388" width="7.28515625" style="16" bestFit="1" customWidth="1"/>
    <col min="5389" max="5399" width="7.140625" style="16" bestFit="1" customWidth="1"/>
    <col min="5400" max="5400" width="7.28515625" style="16" bestFit="1" customWidth="1"/>
    <col min="5401" max="5411" width="7.140625" style="16" bestFit="1" customWidth="1"/>
    <col min="5412" max="5412" width="7.28515625" style="16" bestFit="1" customWidth="1"/>
    <col min="5413" max="5423" width="7.140625" style="16" bestFit="1" customWidth="1"/>
    <col min="5424" max="5424" width="7.28515625" style="16" bestFit="1" customWidth="1"/>
    <col min="5425" max="5435" width="7.140625" style="16" bestFit="1" customWidth="1"/>
    <col min="5436" max="5436" width="7.28515625" style="16" bestFit="1" customWidth="1"/>
    <col min="5437" max="5447" width="7.140625" style="16" bestFit="1" customWidth="1"/>
    <col min="5448" max="5448" width="7.28515625" style="16" bestFit="1" customWidth="1"/>
    <col min="5449" max="5459" width="7.140625" style="16" bestFit="1" customWidth="1"/>
    <col min="5460" max="5460" width="7.28515625" style="16" bestFit="1" customWidth="1"/>
    <col min="5461" max="5471" width="7.140625" style="16" bestFit="1" customWidth="1"/>
    <col min="5472" max="5472" width="7.28515625" style="16" bestFit="1" customWidth="1"/>
    <col min="5473" max="5483" width="7.140625" style="16" bestFit="1" customWidth="1"/>
    <col min="5484" max="5484" width="7.28515625" style="16" bestFit="1" customWidth="1"/>
    <col min="5485" max="5495" width="7.140625" style="16" bestFit="1" customWidth="1"/>
    <col min="5496" max="5496" width="7.28515625" style="16" bestFit="1" customWidth="1"/>
    <col min="5497" max="5507" width="7.140625" style="16" bestFit="1" customWidth="1"/>
    <col min="5508" max="5508" width="7.28515625" style="16" bestFit="1" customWidth="1"/>
    <col min="5509" max="5519" width="7.140625" style="16" bestFit="1" customWidth="1"/>
    <col min="5520" max="5520" width="7.28515625" style="16" bestFit="1" customWidth="1"/>
    <col min="5521" max="5531" width="7.140625" style="16" bestFit="1" customWidth="1"/>
    <col min="5532" max="5532" width="7.28515625" style="16" bestFit="1" customWidth="1"/>
    <col min="5533" max="5541" width="7.140625" style="16" bestFit="1" customWidth="1"/>
    <col min="5542" max="5632" width="9.140625" style="16"/>
    <col min="5633" max="5633" width="5.28515625" style="16" customWidth="1"/>
    <col min="5634" max="5634" width="28" style="16" bestFit="1" customWidth="1"/>
    <col min="5635" max="5643" width="7.140625" style="16" bestFit="1" customWidth="1"/>
    <col min="5644" max="5644" width="7.28515625" style="16" bestFit="1" customWidth="1"/>
    <col min="5645" max="5655" width="7.140625" style="16" bestFit="1" customWidth="1"/>
    <col min="5656" max="5656" width="7.28515625" style="16" bestFit="1" customWidth="1"/>
    <col min="5657" max="5667" width="7.140625" style="16" bestFit="1" customWidth="1"/>
    <col min="5668" max="5668" width="7.28515625" style="16" bestFit="1" customWidth="1"/>
    <col min="5669" max="5679" width="7.140625" style="16" bestFit="1" customWidth="1"/>
    <col min="5680" max="5680" width="7.28515625" style="16" bestFit="1" customWidth="1"/>
    <col min="5681" max="5691" width="7.140625" style="16" bestFit="1" customWidth="1"/>
    <col min="5692" max="5692" width="7.28515625" style="16" bestFit="1" customWidth="1"/>
    <col min="5693" max="5703" width="7.140625" style="16" bestFit="1" customWidth="1"/>
    <col min="5704" max="5704" width="7.28515625" style="16" bestFit="1" customWidth="1"/>
    <col min="5705" max="5715" width="7.140625" style="16" bestFit="1" customWidth="1"/>
    <col min="5716" max="5716" width="7.28515625" style="16" bestFit="1" customWidth="1"/>
    <col min="5717" max="5727" width="7.140625" style="16" bestFit="1" customWidth="1"/>
    <col min="5728" max="5728" width="7.28515625" style="16" bestFit="1" customWidth="1"/>
    <col min="5729" max="5739" width="7.140625" style="16" bestFit="1" customWidth="1"/>
    <col min="5740" max="5740" width="7.28515625" style="16" bestFit="1" customWidth="1"/>
    <col min="5741" max="5751" width="7.140625" style="16" bestFit="1" customWidth="1"/>
    <col min="5752" max="5752" width="7.28515625" style="16" bestFit="1" customWidth="1"/>
    <col min="5753" max="5763" width="7.140625" style="16" bestFit="1" customWidth="1"/>
    <col min="5764" max="5764" width="7.28515625" style="16" bestFit="1" customWidth="1"/>
    <col min="5765" max="5775" width="7.140625" style="16" bestFit="1" customWidth="1"/>
    <col min="5776" max="5776" width="7.28515625" style="16" bestFit="1" customWidth="1"/>
    <col min="5777" max="5787" width="7.140625" style="16" bestFit="1" customWidth="1"/>
    <col min="5788" max="5788" width="7.28515625" style="16" bestFit="1" customWidth="1"/>
    <col min="5789" max="5797" width="7.140625" style="16" bestFit="1" customWidth="1"/>
    <col min="5798" max="5888" width="9.140625" style="16"/>
    <col min="5889" max="5889" width="5.28515625" style="16" customWidth="1"/>
    <col min="5890" max="5890" width="28" style="16" bestFit="1" customWidth="1"/>
    <col min="5891" max="5899" width="7.140625" style="16" bestFit="1" customWidth="1"/>
    <col min="5900" max="5900" width="7.28515625" style="16" bestFit="1" customWidth="1"/>
    <col min="5901" max="5911" width="7.140625" style="16" bestFit="1" customWidth="1"/>
    <col min="5912" max="5912" width="7.28515625" style="16" bestFit="1" customWidth="1"/>
    <col min="5913" max="5923" width="7.140625" style="16" bestFit="1" customWidth="1"/>
    <col min="5924" max="5924" width="7.28515625" style="16" bestFit="1" customWidth="1"/>
    <col min="5925" max="5935" width="7.140625" style="16" bestFit="1" customWidth="1"/>
    <col min="5936" max="5936" width="7.28515625" style="16" bestFit="1" customWidth="1"/>
    <col min="5937" max="5947" width="7.140625" style="16" bestFit="1" customWidth="1"/>
    <col min="5948" max="5948" width="7.28515625" style="16" bestFit="1" customWidth="1"/>
    <col min="5949" max="5959" width="7.140625" style="16" bestFit="1" customWidth="1"/>
    <col min="5960" max="5960" width="7.28515625" style="16" bestFit="1" customWidth="1"/>
    <col min="5961" max="5971" width="7.140625" style="16" bestFit="1" customWidth="1"/>
    <col min="5972" max="5972" width="7.28515625" style="16" bestFit="1" customWidth="1"/>
    <col min="5973" max="5983" width="7.140625" style="16" bestFit="1" customWidth="1"/>
    <col min="5984" max="5984" width="7.28515625" style="16" bestFit="1" customWidth="1"/>
    <col min="5985" max="5995" width="7.140625" style="16" bestFit="1" customWidth="1"/>
    <col min="5996" max="5996" width="7.28515625" style="16" bestFit="1" customWidth="1"/>
    <col min="5997" max="6007" width="7.140625" style="16" bestFit="1" customWidth="1"/>
    <col min="6008" max="6008" width="7.28515625" style="16" bestFit="1" customWidth="1"/>
    <col min="6009" max="6019" width="7.140625" style="16" bestFit="1" customWidth="1"/>
    <col min="6020" max="6020" width="7.28515625" style="16" bestFit="1" customWidth="1"/>
    <col min="6021" max="6031" width="7.140625" style="16" bestFit="1" customWidth="1"/>
    <col min="6032" max="6032" width="7.28515625" style="16" bestFit="1" customWidth="1"/>
    <col min="6033" max="6043" width="7.140625" style="16" bestFit="1" customWidth="1"/>
    <col min="6044" max="6044" width="7.28515625" style="16" bestFit="1" customWidth="1"/>
    <col min="6045" max="6053" width="7.140625" style="16" bestFit="1" customWidth="1"/>
    <col min="6054" max="6144" width="9.140625" style="16"/>
    <col min="6145" max="6145" width="5.28515625" style="16" customWidth="1"/>
    <col min="6146" max="6146" width="28" style="16" bestFit="1" customWidth="1"/>
    <col min="6147" max="6155" width="7.140625" style="16" bestFit="1" customWidth="1"/>
    <col min="6156" max="6156" width="7.28515625" style="16" bestFit="1" customWidth="1"/>
    <col min="6157" max="6167" width="7.140625" style="16" bestFit="1" customWidth="1"/>
    <col min="6168" max="6168" width="7.28515625" style="16" bestFit="1" customWidth="1"/>
    <col min="6169" max="6179" width="7.140625" style="16" bestFit="1" customWidth="1"/>
    <col min="6180" max="6180" width="7.28515625" style="16" bestFit="1" customWidth="1"/>
    <col min="6181" max="6191" width="7.140625" style="16" bestFit="1" customWidth="1"/>
    <col min="6192" max="6192" width="7.28515625" style="16" bestFit="1" customWidth="1"/>
    <col min="6193" max="6203" width="7.140625" style="16" bestFit="1" customWidth="1"/>
    <col min="6204" max="6204" width="7.28515625" style="16" bestFit="1" customWidth="1"/>
    <col min="6205" max="6215" width="7.140625" style="16" bestFit="1" customWidth="1"/>
    <col min="6216" max="6216" width="7.28515625" style="16" bestFit="1" customWidth="1"/>
    <col min="6217" max="6227" width="7.140625" style="16" bestFit="1" customWidth="1"/>
    <col min="6228" max="6228" width="7.28515625" style="16" bestFit="1" customWidth="1"/>
    <col min="6229" max="6239" width="7.140625" style="16" bestFit="1" customWidth="1"/>
    <col min="6240" max="6240" width="7.28515625" style="16" bestFit="1" customWidth="1"/>
    <col min="6241" max="6251" width="7.140625" style="16" bestFit="1" customWidth="1"/>
    <col min="6252" max="6252" width="7.28515625" style="16" bestFit="1" customWidth="1"/>
    <col min="6253" max="6263" width="7.140625" style="16" bestFit="1" customWidth="1"/>
    <col min="6264" max="6264" width="7.28515625" style="16" bestFit="1" customWidth="1"/>
    <col min="6265" max="6275" width="7.140625" style="16" bestFit="1" customWidth="1"/>
    <col min="6276" max="6276" width="7.28515625" style="16" bestFit="1" customWidth="1"/>
    <col min="6277" max="6287" width="7.140625" style="16" bestFit="1" customWidth="1"/>
    <col min="6288" max="6288" width="7.28515625" style="16" bestFit="1" customWidth="1"/>
    <col min="6289" max="6299" width="7.140625" style="16" bestFit="1" customWidth="1"/>
    <col min="6300" max="6300" width="7.28515625" style="16" bestFit="1" customWidth="1"/>
    <col min="6301" max="6309" width="7.140625" style="16" bestFit="1" customWidth="1"/>
    <col min="6310" max="6400" width="9.140625" style="16"/>
    <col min="6401" max="6401" width="5.28515625" style="16" customWidth="1"/>
    <col min="6402" max="6402" width="28" style="16" bestFit="1" customWidth="1"/>
    <col min="6403" max="6411" width="7.140625" style="16" bestFit="1" customWidth="1"/>
    <col min="6412" max="6412" width="7.28515625" style="16" bestFit="1" customWidth="1"/>
    <col min="6413" max="6423" width="7.140625" style="16" bestFit="1" customWidth="1"/>
    <col min="6424" max="6424" width="7.28515625" style="16" bestFit="1" customWidth="1"/>
    <col min="6425" max="6435" width="7.140625" style="16" bestFit="1" customWidth="1"/>
    <col min="6436" max="6436" width="7.28515625" style="16" bestFit="1" customWidth="1"/>
    <col min="6437" max="6447" width="7.140625" style="16" bestFit="1" customWidth="1"/>
    <col min="6448" max="6448" width="7.28515625" style="16" bestFit="1" customWidth="1"/>
    <col min="6449" max="6459" width="7.140625" style="16" bestFit="1" customWidth="1"/>
    <col min="6460" max="6460" width="7.28515625" style="16" bestFit="1" customWidth="1"/>
    <col min="6461" max="6471" width="7.140625" style="16" bestFit="1" customWidth="1"/>
    <col min="6472" max="6472" width="7.28515625" style="16" bestFit="1" customWidth="1"/>
    <col min="6473" max="6483" width="7.140625" style="16" bestFit="1" customWidth="1"/>
    <col min="6484" max="6484" width="7.28515625" style="16" bestFit="1" customWidth="1"/>
    <col min="6485" max="6495" width="7.140625" style="16" bestFit="1" customWidth="1"/>
    <col min="6496" max="6496" width="7.28515625" style="16" bestFit="1" customWidth="1"/>
    <col min="6497" max="6507" width="7.140625" style="16" bestFit="1" customWidth="1"/>
    <col min="6508" max="6508" width="7.28515625" style="16" bestFit="1" customWidth="1"/>
    <col min="6509" max="6519" width="7.140625" style="16" bestFit="1" customWidth="1"/>
    <col min="6520" max="6520" width="7.28515625" style="16" bestFit="1" customWidth="1"/>
    <col min="6521" max="6531" width="7.140625" style="16" bestFit="1" customWidth="1"/>
    <col min="6532" max="6532" width="7.28515625" style="16" bestFit="1" customWidth="1"/>
    <col min="6533" max="6543" width="7.140625" style="16" bestFit="1" customWidth="1"/>
    <col min="6544" max="6544" width="7.28515625" style="16" bestFit="1" customWidth="1"/>
    <col min="6545" max="6555" width="7.140625" style="16" bestFit="1" customWidth="1"/>
    <col min="6556" max="6556" width="7.28515625" style="16" bestFit="1" customWidth="1"/>
    <col min="6557" max="6565" width="7.140625" style="16" bestFit="1" customWidth="1"/>
    <col min="6566" max="6656" width="9.140625" style="16"/>
    <col min="6657" max="6657" width="5.28515625" style="16" customWidth="1"/>
    <col min="6658" max="6658" width="28" style="16" bestFit="1" customWidth="1"/>
    <col min="6659" max="6667" width="7.140625" style="16" bestFit="1" customWidth="1"/>
    <col min="6668" max="6668" width="7.28515625" style="16" bestFit="1" customWidth="1"/>
    <col min="6669" max="6679" width="7.140625" style="16" bestFit="1" customWidth="1"/>
    <col min="6680" max="6680" width="7.28515625" style="16" bestFit="1" customWidth="1"/>
    <col min="6681" max="6691" width="7.140625" style="16" bestFit="1" customWidth="1"/>
    <col min="6692" max="6692" width="7.28515625" style="16" bestFit="1" customWidth="1"/>
    <col min="6693" max="6703" width="7.140625" style="16" bestFit="1" customWidth="1"/>
    <col min="6704" max="6704" width="7.28515625" style="16" bestFit="1" customWidth="1"/>
    <col min="6705" max="6715" width="7.140625" style="16" bestFit="1" customWidth="1"/>
    <col min="6716" max="6716" width="7.28515625" style="16" bestFit="1" customWidth="1"/>
    <col min="6717" max="6727" width="7.140625" style="16" bestFit="1" customWidth="1"/>
    <col min="6728" max="6728" width="7.28515625" style="16" bestFit="1" customWidth="1"/>
    <col min="6729" max="6739" width="7.140625" style="16" bestFit="1" customWidth="1"/>
    <col min="6740" max="6740" width="7.28515625" style="16" bestFit="1" customWidth="1"/>
    <col min="6741" max="6751" width="7.140625" style="16" bestFit="1" customWidth="1"/>
    <col min="6752" max="6752" width="7.28515625" style="16" bestFit="1" customWidth="1"/>
    <col min="6753" max="6763" width="7.140625" style="16" bestFit="1" customWidth="1"/>
    <col min="6764" max="6764" width="7.28515625" style="16" bestFit="1" customWidth="1"/>
    <col min="6765" max="6775" width="7.140625" style="16" bestFit="1" customWidth="1"/>
    <col min="6776" max="6776" width="7.28515625" style="16" bestFit="1" customWidth="1"/>
    <col min="6777" max="6787" width="7.140625" style="16" bestFit="1" customWidth="1"/>
    <col min="6788" max="6788" width="7.28515625" style="16" bestFit="1" customWidth="1"/>
    <col min="6789" max="6799" width="7.140625" style="16" bestFit="1" customWidth="1"/>
    <col min="6800" max="6800" width="7.28515625" style="16" bestFit="1" customWidth="1"/>
    <col min="6801" max="6811" width="7.140625" style="16" bestFit="1" customWidth="1"/>
    <col min="6812" max="6812" width="7.28515625" style="16" bestFit="1" customWidth="1"/>
    <col min="6813" max="6821" width="7.140625" style="16" bestFit="1" customWidth="1"/>
    <col min="6822" max="6912" width="9.140625" style="16"/>
    <col min="6913" max="6913" width="5.28515625" style="16" customWidth="1"/>
    <col min="6914" max="6914" width="28" style="16" bestFit="1" customWidth="1"/>
    <col min="6915" max="6923" width="7.140625" style="16" bestFit="1" customWidth="1"/>
    <col min="6924" max="6924" width="7.28515625" style="16" bestFit="1" customWidth="1"/>
    <col min="6925" max="6935" width="7.140625" style="16" bestFit="1" customWidth="1"/>
    <col min="6936" max="6936" width="7.28515625" style="16" bestFit="1" customWidth="1"/>
    <col min="6937" max="6947" width="7.140625" style="16" bestFit="1" customWidth="1"/>
    <col min="6948" max="6948" width="7.28515625" style="16" bestFit="1" customWidth="1"/>
    <col min="6949" max="6959" width="7.140625" style="16" bestFit="1" customWidth="1"/>
    <col min="6960" max="6960" width="7.28515625" style="16" bestFit="1" customWidth="1"/>
    <col min="6961" max="6971" width="7.140625" style="16" bestFit="1" customWidth="1"/>
    <col min="6972" max="6972" width="7.28515625" style="16" bestFit="1" customWidth="1"/>
    <col min="6973" max="6983" width="7.140625" style="16" bestFit="1" customWidth="1"/>
    <col min="6984" max="6984" width="7.28515625" style="16" bestFit="1" customWidth="1"/>
    <col min="6985" max="6995" width="7.140625" style="16" bestFit="1" customWidth="1"/>
    <col min="6996" max="6996" width="7.28515625" style="16" bestFit="1" customWidth="1"/>
    <col min="6997" max="7007" width="7.140625" style="16" bestFit="1" customWidth="1"/>
    <col min="7008" max="7008" width="7.28515625" style="16" bestFit="1" customWidth="1"/>
    <col min="7009" max="7019" width="7.140625" style="16" bestFit="1" customWidth="1"/>
    <col min="7020" max="7020" width="7.28515625" style="16" bestFit="1" customWidth="1"/>
    <col min="7021" max="7031" width="7.140625" style="16" bestFit="1" customWidth="1"/>
    <col min="7032" max="7032" width="7.28515625" style="16" bestFit="1" customWidth="1"/>
    <col min="7033" max="7043" width="7.140625" style="16" bestFit="1" customWidth="1"/>
    <col min="7044" max="7044" width="7.28515625" style="16" bestFit="1" customWidth="1"/>
    <col min="7045" max="7055" width="7.140625" style="16" bestFit="1" customWidth="1"/>
    <col min="7056" max="7056" width="7.28515625" style="16" bestFit="1" customWidth="1"/>
    <col min="7057" max="7067" width="7.140625" style="16" bestFit="1" customWidth="1"/>
    <col min="7068" max="7068" width="7.28515625" style="16" bestFit="1" customWidth="1"/>
    <col min="7069" max="7077" width="7.140625" style="16" bestFit="1" customWidth="1"/>
    <col min="7078" max="7168" width="9.140625" style="16"/>
    <col min="7169" max="7169" width="5.28515625" style="16" customWidth="1"/>
    <col min="7170" max="7170" width="28" style="16" bestFit="1" customWidth="1"/>
    <col min="7171" max="7179" width="7.140625" style="16" bestFit="1" customWidth="1"/>
    <col min="7180" max="7180" width="7.28515625" style="16" bestFit="1" customWidth="1"/>
    <col min="7181" max="7191" width="7.140625" style="16" bestFit="1" customWidth="1"/>
    <col min="7192" max="7192" width="7.28515625" style="16" bestFit="1" customWidth="1"/>
    <col min="7193" max="7203" width="7.140625" style="16" bestFit="1" customWidth="1"/>
    <col min="7204" max="7204" width="7.28515625" style="16" bestFit="1" customWidth="1"/>
    <col min="7205" max="7215" width="7.140625" style="16" bestFit="1" customWidth="1"/>
    <col min="7216" max="7216" width="7.28515625" style="16" bestFit="1" customWidth="1"/>
    <col min="7217" max="7227" width="7.140625" style="16" bestFit="1" customWidth="1"/>
    <col min="7228" max="7228" width="7.28515625" style="16" bestFit="1" customWidth="1"/>
    <col min="7229" max="7239" width="7.140625" style="16" bestFit="1" customWidth="1"/>
    <col min="7240" max="7240" width="7.28515625" style="16" bestFit="1" customWidth="1"/>
    <col min="7241" max="7251" width="7.140625" style="16" bestFit="1" customWidth="1"/>
    <col min="7252" max="7252" width="7.28515625" style="16" bestFit="1" customWidth="1"/>
    <col min="7253" max="7263" width="7.140625" style="16" bestFit="1" customWidth="1"/>
    <col min="7264" max="7264" width="7.28515625" style="16" bestFit="1" customWidth="1"/>
    <col min="7265" max="7275" width="7.140625" style="16" bestFit="1" customWidth="1"/>
    <col min="7276" max="7276" width="7.28515625" style="16" bestFit="1" customWidth="1"/>
    <col min="7277" max="7287" width="7.140625" style="16" bestFit="1" customWidth="1"/>
    <col min="7288" max="7288" width="7.28515625" style="16" bestFit="1" customWidth="1"/>
    <col min="7289" max="7299" width="7.140625" style="16" bestFit="1" customWidth="1"/>
    <col min="7300" max="7300" width="7.28515625" style="16" bestFit="1" customWidth="1"/>
    <col min="7301" max="7311" width="7.140625" style="16" bestFit="1" customWidth="1"/>
    <col min="7312" max="7312" width="7.28515625" style="16" bestFit="1" customWidth="1"/>
    <col min="7313" max="7323" width="7.140625" style="16" bestFit="1" customWidth="1"/>
    <col min="7324" max="7324" width="7.28515625" style="16" bestFit="1" customWidth="1"/>
    <col min="7325" max="7333" width="7.140625" style="16" bestFit="1" customWidth="1"/>
    <col min="7334" max="7424" width="9.140625" style="16"/>
    <col min="7425" max="7425" width="5.28515625" style="16" customWidth="1"/>
    <col min="7426" max="7426" width="28" style="16" bestFit="1" customWidth="1"/>
    <col min="7427" max="7435" width="7.140625" style="16" bestFit="1" customWidth="1"/>
    <col min="7436" max="7436" width="7.28515625" style="16" bestFit="1" customWidth="1"/>
    <col min="7437" max="7447" width="7.140625" style="16" bestFit="1" customWidth="1"/>
    <col min="7448" max="7448" width="7.28515625" style="16" bestFit="1" customWidth="1"/>
    <col min="7449" max="7459" width="7.140625" style="16" bestFit="1" customWidth="1"/>
    <col min="7460" max="7460" width="7.28515625" style="16" bestFit="1" customWidth="1"/>
    <col min="7461" max="7471" width="7.140625" style="16" bestFit="1" customWidth="1"/>
    <col min="7472" max="7472" width="7.28515625" style="16" bestFit="1" customWidth="1"/>
    <col min="7473" max="7483" width="7.140625" style="16" bestFit="1" customWidth="1"/>
    <col min="7484" max="7484" width="7.28515625" style="16" bestFit="1" customWidth="1"/>
    <col min="7485" max="7495" width="7.140625" style="16" bestFit="1" customWidth="1"/>
    <col min="7496" max="7496" width="7.28515625" style="16" bestFit="1" customWidth="1"/>
    <col min="7497" max="7507" width="7.140625" style="16" bestFit="1" customWidth="1"/>
    <col min="7508" max="7508" width="7.28515625" style="16" bestFit="1" customWidth="1"/>
    <col min="7509" max="7519" width="7.140625" style="16" bestFit="1" customWidth="1"/>
    <col min="7520" max="7520" width="7.28515625" style="16" bestFit="1" customWidth="1"/>
    <col min="7521" max="7531" width="7.140625" style="16" bestFit="1" customWidth="1"/>
    <col min="7532" max="7532" width="7.28515625" style="16" bestFit="1" customWidth="1"/>
    <col min="7533" max="7543" width="7.140625" style="16" bestFit="1" customWidth="1"/>
    <col min="7544" max="7544" width="7.28515625" style="16" bestFit="1" customWidth="1"/>
    <col min="7545" max="7555" width="7.140625" style="16" bestFit="1" customWidth="1"/>
    <col min="7556" max="7556" width="7.28515625" style="16" bestFit="1" customWidth="1"/>
    <col min="7557" max="7567" width="7.140625" style="16" bestFit="1" customWidth="1"/>
    <col min="7568" max="7568" width="7.28515625" style="16" bestFit="1" customWidth="1"/>
    <col min="7569" max="7579" width="7.140625" style="16" bestFit="1" customWidth="1"/>
    <col min="7580" max="7580" width="7.28515625" style="16" bestFit="1" customWidth="1"/>
    <col min="7581" max="7589" width="7.140625" style="16" bestFit="1" customWidth="1"/>
    <col min="7590" max="7680" width="9.140625" style="16"/>
    <col min="7681" max="7681" width="5.28515625" style="16" customWidth="1"/>
    <col min="7682" max="7682" width="28" style="16" bestFit="1" customWidth="1"/>
    <col min="7683" max="7691" width="7.140625" style="16" bestFit="1" customWidth="1"/>
    <col min="7692" max="7692" width="7.28515625" style="16" bestFit="1" customWidth="1"/>
    <col min="7693" max="7703" width="7.140625" style="16" bestFit="1" customWidth="1"/>
    <col min="7704" max="7704" width="7.28515625" style="16" bestFit="1" customWidth="1"/>
    <col min="7705" max="7715" width="7.140625" style="16" bestFit="1" customWidth="1"/>
    <col min="7716" max="7716" width="7.28515625" style="16" bestFit="1" customWidth="1"/>
    <col min="7717" max="7727" width="7.140625" style="16" bestFit="1" customWidth="1"/>
    <col min="7728" max="7728" width="7.28515625" style="16" bestFit="1" customWidth="1"/>
    <col min="7729" max="7739" width="7.140625" style="16" bestFit="1" customWidth="1"/>
    <col min="7740" max="7740" width="7.28515625" style="16" bestFit="1" customWidth="1"/>
    <col min="7741" max="7751" width="7.140625" style="16" bestFit="1" customWidth="1"/>
    <col min="7752" max="7752" width="7.28515625" style="16" bestFit="1" customWidth="1"/>
    <col min="7753" max="7763" width="7.140625" style="16" bestFit="1" customWidth="1"/>
    <col min="7764" max="7764" width="7.28515625" style="16" bestFit="1" customWidth="1"/>
    <col min="7765" max="7775" width="7.140625" style="16" bestFit="1" customWidth="1"/>
    <col min="7776" max="7776" width="7.28515625" style="16" bestFit="1" customWidth="1"/>
    <col min="7777" max="7787" width="7.140625" style="16" bestFit="1" customWidth="1"/>
    <col min="7788" max="7788" width="7.28515625" style="16" bestFit="1" customWidth="1"/>
    <col min="7789" max="7799" width="7.140625" style="16" bestFit="1" customWidth="1"/>
    <col min="7800" max="7800" width="7.28515625" style="16" bestFit="1" customWidth="1"/>
    <col min="7801" max="7811" width="7.140625" style="16" bestFit="1" customWidth="1"/>
    <col min="7812" max="7812" width="7.28515625" style="16" bestFit="1" customWidth="1"/>
    <col min="7813" max="7823" width="7.140625" style="16" bestFit="1" customWidth="1"/>
    <col min="7824" max="7824" width="7.28515625" style="16" bestFit="1" customWidth="1"/>
    <col min="7825" max="7835" width="7.140625" style="16" bestFit="1" customWidth="1"/>
    <col min="7836" max="7836" width="7.28515625" style="16" bestFit="1" customWidth="1"/>
    <col min="7837" max="7845" width="7.140625" style="16" bestFit="1" customWidth="1"/>
    <col min="7846" max="7936" width="9.140625" style="16"/>
    <col min="7937" max="7937" width="5.28515625" style="16" customWidth="1"/>
    <col min="7938" max="7938" width="28" style="16" bestFit="1" customWidth="1"/>
    <col min="7939" max="7947" width="7.140625" style="16" bestFit="1" customWidth="1"/>
    <col min="7948" max="7948" width="7.28515625" style="16" bestFit="1" customWidth="1"/>
    <col min="7949" max="7959" width="7.140625" style="16" bestFit="1" customWidth="1"/>
    <col min="7960" max="7960" width="7.28515625" style="16" bestFit="1" customWidth="1"/>
    <col min="7961" max="7971" width="7.140625" style="16" bestFit="1" customWidth="1"/>
    <col min="7972" max="7972" width="7.28515625" style="16" bestFit="1" customWidth="1"/>
    <col min="7973" max="7983" width="7.140625" style="16" bestFit="1" customWidth="1"/>
    <col min="7984" max="7984" width="7.28515625" style="16" bestFit="1" customWidth="1"/>
    <col min="7985" max="7995" width="7.140625" style="16" bestFit="1" customWidth="1"/>
    <col min="7996" max="7996" width="7.28515625" style="16" bestFit="1" customWidth="1"/>
    <col min="7997" max="8007" width="7.140625" style="16" bestFit="1" customWidth="1"/>
    <col min="8008" max="8008" width="7.28515625" style="16" bestFit="1" customWidth="1"/>
    <col min="8009" max="8019" width="7.140625" style="16" bestFit="1" customWidth="1"/>
    <col min="8020" max="8020" width="7.28515625" style="16" bestFit="1" customWidth="1"/>
    <col min="8021" max="8031" width="7.140625" style="16" bestFit="1" customWidth="1"/>
    <col min="8032" max="8032" width="7.28515625" style="16" bestFit="1" customWidth="1"/>
    <col min="8033" max="8043" width="7.140625" style="16" bestFit="1" customWidth="1"/>
    <col min="8044" max="8044" width="7.28515625" style="16" bestFit="1" customWidth="1"/>
    <col min="8045" max="8055" width="7.140625" style="16" bestFit="1" customWidth="1"/>
    <col min="8056" max="8056" width="7.28515625" style="16" bestFit="1" customWidth="1"/>
    <col min="8057" max="8067" width="7.140625" style="16" bestFit="1" customWidth="1"/>
    <col min="8068" max="8068" width="7.28515625" style="16" bestFit="1" customWidth="1"/>
    <col min="8069" max="8079" width="7.140625" style="16" bestFit="1" customWidth="1"/>
    <col min="8080" max="8080" width="7.28515625" style="16" bestFit="1" customWidth="1"/>
    <col min="8081" max="8091" width="7.140625" style="16" bestFit="1" customWidth="1"/>
    <col min="8092" max="8092" width="7.28515625" style="16" bestFit="1" customWidth="1"/>
    <col min="8093" max="8101" width="7.140625" style="16" bestFit="1" customWidth="1"/>
    <col min="8102" max="8192" width="9.140625" style="16"/>
    <col min="8193" max="8193" width="5.28515625" style="16" customWidth="1"/>
    <col min="8194" max="8194" width="28" style="16" bestFit="1" customWidth="1"/>
    <col min="8195" max="8203" width="7.140625" style="16" bestFit="1" customWidth="1"/>
    <col min="8204" max="8204" width="7.28515625" style="16" bestFit="1" customWidth="1"/>
    <col min="8205" max="8215" width="7.140625" style="16" bestFit="1" customWidth="1"/>
    <col min="8216" max="8216" width="7.28515625" style="16" bestFit="1" customWidth="1"/>
    <col min="8217" max="8227" width="7.140625" style="16" bestFit="1" customWidth="1"/>
    <col min="8228" max="8228" width="7.28515625" style="16" bestFit="1" customWidth="1"/>
    <col min="8229" max="8239" width="7.140625" style="16" bestFit="1" customWidth="1"/>
    <col min="8240" max="8240" width="7.28515625" style="16" bestFit="1" customWidth="1"/>
    <col min="8241" max="8251" width="7.140625" style="16" bestFit="1" customWidth="1"/>
    <col min="8252" max="8252" width="7.28515625" style="16" bestFit="1" customWidth="1"/>
    <col min="8253" max="8263" width="7.140625" style="16" bestFit="1" customWidth="1"/>
    <col min="8264" max="8264" width="7.28515625" style="16" bestFit="1" customWidth="1"/>
    <col min="8265" max="8275" width="7.140625" style="16" bestFit="1" customWidth="1"/>
    <col min="8276" max="8276" width="7.28515625" style="16" bestFit="1" customWidth="1"/>
    <col min="8277" max="8287" width="7.140625" style="16" bestFit="1" customWidth="1"/>
    <col min="8288" max="8288" width="7.28515625" style="16" bestFit="1" customWidth="1"/>
    <col min="8289" max="8299" width="7.140625" style="16" bestFit="1" customWidth="1"/>
    <col min="8300" max="8300" width="7.28515625" style="16" bestFit="1" customWidth="1"/>
    <col min="8301" max="8311" width="7.140625" style="16" bestFit="1" customWidth="1"/>
    <col min="8312" max="8312" width="7.28515625" style="16" bestFit="1" customWidth="1"/>
    <col min="8313" max="8323" width="7.140625" style="16" bestFit="1" customWidth="1"/>
    <col min="8324" max="8324" width="7.28515625" style="16" bestFit="1" customWidth="1"/>
    <col min="8325" max="8335" width="7.140625" style="16" bestFit="1" customWidth="1"/>
    <col min="8336" max="8336" width="7.28515625" style="16" bestFit="1" customWidth="1"/>
    <col min="8337" max="8347" width="7.140625" style="16" bestFit="1" customWidth="1"/>
    <col min="8348" max="8348" width="7.28515625" style="16" bestFit="1" customWidth="1"/>
    <col min="8349" max="8357" width="7.140625" style="16" bestFit="1" customWidth="1"/>
    <col min="8358" max="8448" width="9.140625" style="16"/>
    <col min="8449" max="8449" width="5.28515625" style="16" customWidth="1"/>
    <col min="8450" max="8450" width="28" style="16" bestFit="1" customWidth="1"/>
    <col min="8451" max="8459" width="7.140625" style="16" bestFit="1" customWidth="1"/>
    <col min="8460" max="8460" width="7.28515625" style="16" bestFit="1" customWidth="1"/>
    <col min="8461" max="8471" width="7.140625" style="16" bestFit="1" customWidth="1"/>
    <col min="8472" max="8472" width="7.28515625" style="16" bestFit="1" customWidth="1"/>
    <col min="8473" max="8483" width="7.140625" style="16" bestFit="1" customWidth="1"/>
    <col min="8484" max="8484" width="7.28515625" style="16" bestFit="1" customWidth="1"/>
    <col min="8485" max="8495" width="7.140625" style="16" bestFit="1" customWidth="1"/>
    <col min="8496" max="8496" width="7.28515625" style="16" bestFit="1" customWidth="1"/>
    <col min="8497" max="8507" width="7.140625" style="16" bestFit="1" customWidth="1"/>
    <col min="8508" max="8508" width="7.28515625" style="16" bestFit="1" customWidth="1"/>
    <col min="8509" max="8519" width="7.140625" style="16" bestFit="1" customWidth="1"/>
    <col min="8520" max="8520" width="7.28515625" style="16" bestFit="1" customWidth="1"/>
    <col min="8521" max="8531" width="7.140625" style="16" bestFit="1" customWidth="1"/>
    <col min="8532" max="8532" width="7.28515625" style="16" bestFit="1" customWidth="1"/>
    <col min="8533" max="8543" width="7.140625" style="16" bestFit="1" customWidth="1"/>
    <col min="8544" max="8544" width="7.28515625" style="16" bestFit="1" customWidth="1"/>
    <col min="8545" max="8555" width="7.140625" style="16" bestFit="1" customWidth="1"/>
    <col min="8556" max="8556" width="7.28515625" style="16" bestFit="1" customWidth="1"/>
    <col min="8557" max="8567" width="7.140625" style="16" bestFit="1" customWidth="1"/>
    <col min="8568" max="8568" width="7.28515625" style="16" bestFit="1" customWidth="1"/>
    <col min="8569" max="8579" width="7.140625" style="16" bestFit="1" customWidth="1"/>
    <col min="8580" max="8580" width="7.28515625" style="16" bestFit="1" customWidth="1"/>
    <col min="8581" max="8591" width="7.140625" style="16" bestFit="1" customWidth="1"/>
    <col min="8592" max="8592" width="7.28515625" style="16" bestFit="1" customWidth="1"/>
    <col min="8593" max="8603" width="7.140625" style="16" bestFit="1" customWidth="1"/>
    <col min="8604" max="8604" width="7.28515625" style="16" bestFit="1" customWidth="1"/>
    <col min="8605" max="8613" width="7.140625" style="16" bestFit="1" customWidth="1"/>
    <col min="8614" max="8704" width="9.140625" style="16"/>
    <col min="8705" max="8705" width="5.28515625" style="16" customWidth="1"/>
    <col min="8706" max="8706" width="28" style="16" bestFit="1" customWidth="1"/>
    <col min="8707" max="8715" width="7.140625" style="16" bestFit="1" customWidth="1"/>
    <col min="8716" max="8716" width="7.28515625" style="16" bestFit="1" customWidth="1"/>
    <col min="8717" max="8727" width="7.140625" style="16" bestFit="1" customWidth="1"/>
    <col min="8728" max="8728" width="7.28515625" style="16" bestFit="1" customWidth="1"/>
    <col min="8729" max="8739" width="7.140625" style="16" bestFit="1" customWidth="1"/>
    <col min="8740" max="8740" width="7.28515625" style="16" bestFit="1" customWidth="1"/>
    <col min="8741" max="8751" width="7.140625" style="16" bestFit="1" customWidth="1"/>
    <col min="8752" max="8752" width="7.28515625" style="16" bestFit="1" customWidth="1"/>
    <col min="8753" max="8763" width="7.140625" style="16" bestFit="1" customWidth="1"/>
    <col min="8764" max="8764" width="7.28515625" style="16" bestFit="1" customWidth="1"/>
    <col min="8765" max="8775" width="7.140625" style="16" bestFit="1" customWidth="1"/>
    <col min="8776" max="8776" width="7.28515625" style="16" bestFit="1" customWidth="1"/>
    <col min="8777" max="8787" width="7.140625" style="16" bestFit="1" customWidth="1"/>
    <col min="8788" max="8788" width="7.28515625" style="16" bestFit="1" customWidth="1"/>
    <col min="8789" max="8799" width="7.140625" style="16" bestFit="1" customWidth="1"/>
    <col min="8800" max="8800" width="7.28515625" style="16" bestFit="1" customWidth="1"/>
    <col min="8801" max="8811" width="7.140625" style="16" bestFit="1" customWidth="1"/>
    <col min="8812" max="8812" width="7.28515625" style="16" bestFit="1" customWidth="1"/>
    <col min="8813" max="8823" width="7.140625" style="16" bestFit="1" customWidth="1"/>
    <col min="8824" max="8824" width="7.28515625" style="16" bestFit="1" customWidth="1"/>
    <col min="8825" max="8835" width="7.140625" style="16" bestFit="1" customWidth="1"/>
    <col min="8836" max="8836" width="7.28515625" style="16" bestFit="1" customWidth="1"/>
    <col min="8837" max="8847" width="7.140625" style="16" bestFit="1" customWidth="1"/>
    <col min="8848" max="8848" width="7.28515625" style="16" bestFit="1" customWidth="1"/>
    <col min="8849" max="8859" width="7.140625" style="16" bestFit="1" customWidth="1"/>
    <col min="8860" max="8860" width="7.28515625" style="16" bestFit="1" customWidth="1"/>
    <col min="8861" max="8869" width="7.140625" style="16" bestFit="1" customWidth="1"/>
    <col min="8870" max="8960" width="9.140625" style="16"/>
    <col min="8961" max="8961" width="5.28515625" style="16" customWidth="1"/>
    <col min="8962" max="8962" width="28" style="16" bestFit="1" customWidth="1"/>
    <col min="8963" max="8971" width="7.140625" style="16" bestFit="1" customWidth="1"/>
    <col min="8972" max="8972" width="7.28515625" style="16" bestFit="1" customWidth="1"/>
    <col min="8973" max="8983" width="7.140625" style="16" bestFit="1" customWidth="1"/>
    <col min="8984" max="8984" width="7.28515625" style="16" bestFit="1" customWidth="1"/>
    <col min="8985" max="8995" width="7.140625" style="16" bestFit="1" customWidth="1"/>
    <col min="8996" max="8996" width="7.28515625" style="16" bestFit="1" customWidth="1"/>
    <col min="8997" max="9007" width="7.140625" style="16" bestFit="1" customWidth="1"/>
    <col min="9008" max="9008" width="7.28515625" style="16" bestFit="1" customWidth="1"/>
    <col min="9009" max="9019" width="7.140625" style="16" bestFit="1" customWidth="1"/>
    <col min="9020" max="9020" width="7.28515625" style="16" bestFit="1" customWidth="1"/>
    <col min="9021" max="9031" width="7.140625" style="16" bestFit="1" customWidth="1"/>
    <col min="9032" max="9032" width="7.28515625" style="16" bestFit="1" customWidth="1"/>
    <col min="9033" max="9043" width="7.140625" style="16" bestFit="1" customWidth="1"/>
    <col min="9044" max="9044" width="7.28515625" style="16" bestFit="1" customWidth="1"/>
    <col min="9045" max="9055" width="7.140625" style="16" bestFit="1" customWidth="1"/>
    <col min="9056" max="9056" width="7.28515625" style="16" bestFit="1" customWidth="1"/>
    <col min="9057" max="9067" width="7.140625" style="16" bestFit="1" customWidth="1"/>
    <col min="9068" max="9068" width="7.28515625" style="16" bestFit="1" customWidth="1"/>
    <col min="9069" max="9079" width="7.140625" style="16" bestFit="1" customWidth="1"/>
    <col min="9080" max="9080" width="7.28515625" style="16" bestFit="1" customWidth="1"/>
    <col min="9081" max="9091" width="7.140625" style="16" bestFit="1" customWidth="1"/>
    <col min="9092" max="9092" width="7.28515625" style="16" bestFit="1" customWidth="1"/>
    <col min="9093" max="9103" width="7.140625" style="16" bestFit="1" customWidth="1"/>
    <col min="9104" max="9104" width="7.28515625" style="16" bestFit="1" customWidth="1"/>
    <col min="9105" max="9115" width="7.140625" style="16" bestFit="1" customWidth="1"/>
    <col min="9116" max="9116" width="7.28515625" style="16" bestFit="1" customWidth="1"/>
    <col min="9117" max="9125" width="7.140625" style="16" bestFit="1" customWidth="1"/>
    <col min="9126" max="9216" width="9.140625" style="16"/>
    <col min="9217" max="9217" width="5.28515625" style="16" customWidth="1"/>
    <col min="9218" max="9218" width="28" style="16" bestFit="1" customWidth="1"/>
    <col min="9219" max="9227" width="7.140625" style="16" bestFit="1" customWidth="1"/>
    <col min="9228" max="9228" width="7.28515625" style="16" bestFit="1" customWidth="1"/>
    <col min="9229" max="9239" width="7.140625" style="16" bestFit="1" customWidth="1"/>
    <col min="9240" max="9240" width="7.28515625" style="16" bestFit="1" customWidth="1"/>
    <col min="9241" max="9251" width="7.140625" style="16" bestFit="1" customWidth="1"/>
    <col min="9252" max="9252" width="7.28515625" style="16" bestFit="1" customWidth="1"/>
    <col min="9253" max="9263" width="7.140625" style="16" bestFit="1" customWidth="1"/>
    <col min="9264" max="9264" width="7.28515625" style="16" bestFit="1" customWidth="1"/>
    <col min="9265" max="9275" width="7.140625" style="16" bestFit="1" customWidth="1"/>
    <col min="9276" max="9276" width="7.28515625" style="16" bestFit="1" customWidth="1"/>
    <col min="9277" max="9287" width="7.140625" style="16" bestFit="1" customWidth="1"/>
    <col min="9288" max="9288" width="7.28515625" style="16" bestFit="1" customWidth="1"/>
    <col min="9289" max="9299" width="7.140625" style="16" bestFit="1" customWidth="1"/>
    <col min="9300" max="9300" width="7.28515625" style="16" bestFit="1" customWidth="1"/>
    <col min="9301" max="9311" width="7.140625" style="16" bestFit="1" customWidth="1"/>
    <col min="9312" max="9312" width="7.28515625" style="16" bestFit="1" customWidth="1"/>
    <col min="9313" max="9323" width="7.140625" style="16" bestFit="1" customWidth="1"/>
    <col min="9324" max="9324" width="7.28515625" style="16" bestFit="1" customWidth="1"/>
    <col min="9325" max="9335" width="7.140625" style="16" bestFit="1" customWidth="1"/>
    <col min="9336" max="9336" width="7.28515625" style="16" bestFit="1" customWidth="1"/>
    <col min="9337" max="9347" width="7.140625" style="16" bestFit="1" customWidth="1"/>
    <col min="9348" max="9348" width="7.28515625" style="16" bestFit="1" customWidth="1"/>
    <col min="9349" max="9359" width="7.140625" style="16" bestFit="1" customWidth="1"/>
    <col min="9360" max="9360" width="7.28515625" style="16" bestFit="1" customWidth="1"/>
    <col min="9361" max="9371" width="7.140625" style="16" bestFit="1" customWidth="1"/>
    <col min="9372" max="9372" width="7.28515625" style="16" bestFit="1" customWidth="1"/>
    <col min="9373" max="9381" width="7.140625" style="16" bestFit="1" customWidth="1"/>
    <col min="9382" max="9472" width="9.140625" style="16"/>
    <col min="9473" max="9473" width="5.28515625" style="16" customWidth="1"/>
    <col min="9474" max="9474" width="28" style="16" bestFit="1" customWidth="1"/>
    <col min="9475" max="9483" width="7.140625" style="16" bestFit="1" customWidth="1"/>
    <col min="9484" max="9484" width="7.28515625" style="16" bestFit="1" customWidth="1"/>
    <col min="9485" max="9495" width="7.140625" style="16" bestFit="1" customWidth="1"/>
    <col min="9496" max="9496" width="7.28515625" style="16" bestFit="1" customWidth="1"/>
    <col min="9497" max="9507" width="7.140625" style="16" bestFit="1" customWidth="1"/>
    <col min="9508" max="9508" width="7.28515625" style="16" bestFit="1" customWidth="1"/>
    <col min="9509" max="9519" width="7.140625" style="16" bestFit="1" customWidth="1"/>
    <col min="9520" max="9520" width="7.28515625" style="16" bestFit="1" customWidth="1"/>
    <col min="9521" max="9531" width="7.140625" style="16" bestFit="1" customWidth="1"/>
    <col min="9532" max="9532" width="7.28515625" style="16" bestFit="1" customWidth="1"/>
    <col min="9533" max="9543" width="7.140625" style="16" bestFit="1" customWidth="1"/>
    <col min="9544" max="9544" width="7.28515625" style="16" bestFit="1" customWidth="1"/>
    <col min="9545" max="9555" width="7.140625" style="16" bestFit="1" customWidth="1"/>
    <col min="9556" max="9556" width="7.28515625" style="16" bestFit="1" customWidth="1"/>
    <col min="9557" max="9567" width="7.140625" style="16" bestFit="1" customWidth="1"/>
    <col min="9568" max="9568" width="7.28515625" style="16" bestFit="1" customWidth="1"/>
    <col min="9569" max="9579" width="7.140625" style="16" bestFit="1" customWidth="1"/>
    <col min="9580" max="9580" width="7.28515625" style="16" bestFit="1" customWidth="1"/>
    <col min="9581" max="9591" width="7.140625" style="16" bestFit="1" customWidth="1"/>
    <col min="9592" max="9592" width="7.28515625" style="16" bestFit="1" customWidth="1"/>
    <col min="9593" max="9603" width="7.140625" style="16" bestFit="1" customWidth="1"/>
    <col min="9604" max="9604" width="7.28515625" style="16" bestFit="1" customWidth="1"/>
    <col min="9605" max="9615" width="7.140625" style="16" bestFit="1" customWidth="1"/>
    <col min="9616" max="9616" width="7.28515625" style="16" bestFit="1" customWidth="1"/>
    <col min="9617" max="9627" width="7.140625" style="16" bestFit="1" customWidth="1"/>
    <col min="9628" max="9628" width="7.28515625" style="16" bestFit="1" customWidth="1"/>
    <col min="9629" max="9637" width="7.140625" style="16" bestFit="1" customWidth="1"/>
    <col min="9638" max="9728" width="9.140625" style="16"/>
    <col min="9729" max="9729" width="5.28515625" style="16" customWidth="1"/>
    <col min="9730" max="9730" width="28" style="16" bestFit="1" customWidth="1"/>
    <col min="9731" max="9739" width="7.140625" style="16" bestFit="1" customWidth="1"/>
    <col min="9740" max="9740" width="7.28515625" style="16" bestFit="1" customWidth="1"/>
    <col min="9741" max="9751" width="7.140625" style="16" bestFit="1" customWidth="1"/>
    <col min="9752" max="9752" width="7.28515625" style="16" bestFit="1" customWidth="1"/>
    <col min="9753" max="9763" width="7.140625" style="16" bestFit="1" customWidth="1"/>
    <col min="9764" max="9764" width="7.28515625" style="16" bestFit="1" customWidth="1"/>
    <col min="9765" max="9775" width="7.140625" style="16" bestFit="1" customWidth="1"/>
    <col min="9776" max="9776" width="7.28515625" style="16" bestFit="1" customWidth="1"/>
    <col min="9777" max="9787" width="7.140625" style="16" bestFit="1" customWidth="1"/>
    <col min="9788" max="9788" width="7.28515625" style="16" bestFit="1" customWidth="1"/>
    <col min="9789" max="9799" width="7.140625" style="16" bestFit="1" customWidth="1"/>
    <col min="9800" max="9800" width="7.28515625" style="16" bestFit="1" customWidth="1"/>
    <col min="9801" max="9811" width="7.140625" style="16" bestFit="1" customWidth="1"/>
    <col min="9812" max="9812" width="7.28515625" style="16" bestFit="1" customWidth="1"/>
    <col min="9813" max="9823" width="7.140625" style="16" bestFit="1" customWidth="1"/>
    <col min="9824" max="9824" width="7.28515625" style="16" bestFit="1" customWidth="1"/>
    <col min="9825" max="9835" width="7.140625" style="16" bestFit="1" customWidth="1"/>
    <col min="9836" max="9836" width="7.28515625" style="16" bestFit="1" customWidth="1"/>
    <col min="9837" max="9847" width="7.140625" style="16" bestFit="1" customWidth="1"/>
    <col min="9848" max="9848" width="7.28515625" style="16" bestFit="1" customWidth="1"/>
    <col min="9849" max="9859" width="7.140625" style="16" bestFit="1" customWidth="1"/>
    <col min="9860" max="9860" width="7.28515625" style="16" bestFit="1" customWidth="1"/>
    <col min="9861" max="9871" width="7.140625" style="16" bestFit="1" customWidth="1"/>
    <col min="9872" max="9872" width="7.28515625" style="16" bestFit="1" customWidth="1"/>
    <col min="9873" max="9883" width="7.140625" style="16" bestFit="1" customWidth="1"/>
    <col min="9884" max="9884" width="7.28515625" style="16" bestFit="1" customWidth="1"/>
    <col min="9885" max="9893" width="7.140625" style="16" bestFit="1" customWidth="1"/>
    <col min="9894" max="9984" width="9.140625" style="16"/>
    <col min="9985" max="9985" width="5.28515625" style="16" customWidth="1"/>
    <col min="9986" max="9986" width="28" style="16" bestFit="1" customWidth="1"/>
    <col min="9987" max="9995" width="7.140625" style="16" bestFit="1" customWidth="1"/>
    <col min="9996" max="9996" width="7.28515625" style="16" bestFit="1" customWidth="1"/>
    <col min="9997" max="10007" width="7.140625" style="16" bestFit="1" customWidth="1"/>
    <col min="10008" max="10008" width="7.28515625" style="16" bestFit="1" customWidth="1"/>
    <col min="10009" max="10019" width="7.140625" style="16" bestFit="1" customWidth="1"/>
    <col min="10020" max="10020" width="7.28515625" style="16" bestFit="1" customWidth="1"/>
    <col min="10021" max="10031" width="7.140625" style="16" bestFit="1" customWidth="1"/>
    <col min="10032" max="10032" width="7.28515625" style="16" bestFit="1" customWidth="1"/>
    <col min="10033" max="10043" width="7.140625" style="16" bestFit="1" customWidth="1"/>
    <col min="10044" max="10044" width="7.28515625" style="16" bestFit="1" customWidth="1"/>
    <col min="10045" max="10055" width="7.140625" style="16" bestFit="1" customWidth="1"/>
    <col min="10056" max="10056" width="7.28515625" style="16" bestFit="1" customWidth="1"/>
    <col min="10057" max="10067" width="7.140625" style="16" bestFit="1" customWidth="1"/>
    <col min="10068" max="10068" width="7.28515625" style="16" bestFit="1" customWidth="1"/>
    <col min="10069" max="10079" width="7.140625" style="16" bestFit="1" customWidth="1"/>
    <col min="10080" max="10080" width="7.28515625" style="16" bestFit="1" customWidth="1"/>
    <col min="10081" max="10091" width="7.140625" style="16" bestFit="1" customWidth="1"/>
    <col min="10092" max="10092" width="7.28515625" style="16" bestFit="1" customWidth="1"/>
    <col min="10093" max="10103" width="7.140625" style="16" bestFit="1" customWidth="1"/>
    <col min="10104" max="10104" width="7.28515625" style="16" bestFit="1" customWidth="1"/>
    <col min="10105" max="10115" width="7.140625" style="16" bestFit="1" customWidth="1"/>
    <col min="10116" max="10116" width="7.28515625" style="16" bestFit="1" customWidth="1"/>
    <col min="10117" max="10127" width="7.140625" style="16" bestFit="1" customWidth="1"/>
    <col min="10128" max="10128" width="7.28515625" style="16" bestFit="1" customWidth="1"/>
    <col min="10129" max="10139" width="7.140625" style="16" bestFit="1" customWidth="1"/>
    <col min="10140" max="10140" width="7.28515625" style="16" bestFit="1" customWidth="1"/>
    <col min="10141" max="10149" width="7.140625" style="16" bestFit="1" customWidth="1"/>
    <col min="10150" max="10240" width="9.140625" style="16"/>
    <col min="10241" max="10241" width="5.28515625" style="16" customWidth="1"/>
    <col min="10242" max="10242" width="28" style="16" bestFit="1" customWidth="1"/>
    <col min="10243" max="10251" width="7.140625" style="16" bestFit="1" customWidth="1"/>
    <col min="10252" max="10252" width="7.28515625" style="16" bestFit="1" customWidth="1"/>
    <col min="10253" max="10263" width="7.140625" style="16" bestFit="1" customWidth="1"/>
    <col min="10264" max="10264" width="7.28515625" style="16" bestFit="1" customWidth="1"/>
    <col min="10265" max="10275" width="7.140625" style="16" bestFit="1" customWidth="1"/>
    <col min="10276" max="10276" width="7.28515625" style="16" bestFit="1" customWidth="1"/>
    <col min="10277" max="10287" width="7.140625" style="16" bestFit="1" customWidth="1"/>
    <col min="10288" max="10288" width="7.28515625" style="16" bestFit="1" customWidth="1"/>
    <col min="10289" max="10299" width="7.140625" style="16" bestFit="1" customWidth="1"/>
    <col min="10300" max="10300" width="7.28515625" style="16" bestFit="1" customWidth="1"/>
    <col min="10301" max="10311" width="7.140625" style="16" bestFit="1" customWidth="1"/>
    <col min="10312" max="10312" width="7.28515625" style="16" bestFit="1" customWidth="1"/>
    <col min="10313" max="10323" width="7.140625" style="16" bestFit="1" customWidth="1"/>
    <col min="10324" max="10324" width="7.28515625" style="16" bestFit="1" customWidth="1"/>
    <col min="10325" max="10335" width="7.140625" style="16" bestFit="1" customWidth="1"/>
    <col min="10336" max="10336" width="7.28515625" style="16" bestFit="1" customWidth="1"/>
    <col min="10337" max="10347" width="7.140625" style="16" bestFit="1" customWidth="1"/>
    <col min="10348" max="10348" width="7.28515625" style="16" bestFit="1" customWidth="1"/>
    <col min="10349" max="10359" width="7.140625" style="16" bestFit="1" customWidth="1"/>
    <col min="10360" max="10360" width="7.28515625" style="16" bestFit="1" customWidth="1"/>
    <col min="10361" max="10371" width="7.140625" style="16" bestFit="1" customWidth="1"/>
    <col min="10372" max="10372" width="7.28515625" style="16" bestFit="1" customWidth="1"/>
    <col min="10373" max="10383" width="7.140625" style="16" bestFit="1" customWidth="1"/>
    <col min="10384" max="10384" width="7.28515625" style="16" bestFit="1" customWidth="1"/>
    <col min="10385" max="10395" width="7.140625" style="16" bestFit="1" customWidth="1"/>
    <col min="10396" max="10396" width="7.28515625" style="16" bestFit="1" customWidth="1"/>
    <col min="10397" max="10405" width="7.140625" style="16" bestFit="1" customWidth="1"/>
    <col min="10406" max="10496" width="9.140625" style="16"/>
    <col min="10497" max="10497" width="5.28515625" style="16" customWidth="1"/>
    <col min="10498" max="10498" width="28" style="16" bestFit="1" customWidth="1"/>
    <col min="10499" max="10507" width="7.140625" style="16" bestFit="1" customWidth="1"/>
    <col min="10508" max="10508" width="7.28515625" style="16" bestFit="1" customWidth="1"/>
    <col min="10509" max="10519" width="7.140625" style="16" bestFit="1" customWidth="1"/>
    <col min="10520" max="10520" width="7.28515625" style="16" bestFit="1" customWidth="1"/>
    <col min="10521" max="10531" width="7.140625" style="16" bestFit="1" customWidth="1"/>
    <col min="10532" max="10532" width="7.28515625" style="16" bestFit="1" customWidth="1"/>
    <col min="10533" max="10543" width="7.140625" style="16" bestFit="1" customWidth="1"/>
    <col min="10544" max="10544" width="7.28515625" style="16" bestFit="1" customWidth="1"/>
    <col min="10545" max="10555" width="7.140625" style="16" bestFit="1" customWidth="1"/>
    <col min="10556" max="10556" width="7.28515625" style="16" bestFit="1" customWidth="1"/>
    <col min="10557" max="10567" width="7.140625" style="16" bestFit="1" customWidth="1"/>
    <col min="10568" max="10568" width="7.28515625" style="16" bestFit="1" customWidth="1"/>
    <col min="10569" max="10579" width="7.140625" style="16" bestFit="1" customWidth="1"/>
    <col min="10580" max="10580" width="7.28515625" style="16" bestFit="1" customWidth="1"/>
    <col min="10581" max="10591" width="7.140625" style="16" bestFit="1" customWidth="1"/>
    <col min="10592" max="10592" width="7.28515625" style="16" bestFit="1" customWidth="1"/>
    <col min="10593" max="10603" width="7.140625" style="16" bestFit="1" customWidth="1"/>
    <col min="10604" max="10604" width="7.28515625" style="16" bestFit="1" customWidth="1"/>
    <col min="10605" max="10615" width="7.140625" style="16" bestFit="1" customWidth="1"/>
    <col min="10616" max="10616" width="7.28515625" style="16" bestFit="1" customWidth="1"/>
    <col min="10617" max="10627" width="7.140625" style="16" bestFit="1" customWidth="1"/>
    <col min="10628" max="10628" width="7.28515625" style="16" bestFit="1" customWidth="1"/>
    <col min="10629" max="10639" width="7.140625" style="16" bestFit="1" customWidth="1"/>
    <col min="10640" max="10640" width="7.28515625" style="16" bestFit="1" customWidth="1"/>
    <col min="10641" max="10651" width="7.140625" style="16" bestFit="1" customWidth="1"/>
    <col min="10652" max="10652" width="7.28515625" style="16" bestFit="1" customWidth="1"/>
    <col min="10653" max="10661" width="7.140625" style="16" bestFit="1" customWidth="1"/>
    <col min="10662" max="10752" width="9.140625" style="16"/>
    <col min="10753" max="10753" width="5.28515625" style="16" customWidth="1"/>
    <col min="10754" max="10754" width="28" style="16" bestFit="1" customWidth="1"/>
    <col min="10755" max="10763" width="7.140625" style="16" bestFit="1" customWidth="1"/>
    <col min="10764" max="10764" width="7.28515625" style="16" bestFit="1" customWidth="1"/>
    <col min="10765" max="10775" width="7.140625" style="16" bestFit="1" customWidth="1"/>
    <col min="10776" max="10776" width="7.28515625" style="16" bestFit="1" customWidth="1"/>
    <col min="10777" max="10787" width="7.140625" style="16" bestFit="1" customWidth="1"/>
    <col min="10788" max="10788" width="7.28515625" style="16" bestFit="1" customWidth="1"/>
    <col min="10789" max="10799" width="7.140625" style="16" bestFit="1" customWidth="1"/>
    <col min="10800" max="10800" width="7.28515625" style="16" bestFit="1" customWidth="1"/>
    <col min="10801" max="10811" width="7.140625" style="16" bestFit="1" customWidth="1"/>
    <col min="10812" max="10812" width="7.28515625" style="16" bestFit="1" customWidth="1"/>
    <col min="10813" max="10823" width="7.140625" style="16" bestFit="1" customWidth="1"/>
    <col min="10824" max="10824" width="7.28515625" style="16" bestFit="1" customWidth="1"/>
    <col min="10825" max="10835" width="7.140625" style="16" bestFit="1" customWidth="1"/>
    <col min="10836" max="10836" width="7.28515625" style="16" bestFit="1" customWidth="1"/>
    <col min="10837" max="10847" width="7.140625" style="16" bestFit="1" customWidth="1"/>
    <col min="10848" max="10848" width="7.28515625" style="16" bestFit="1" customWidth="1"/>
    <col min="10849" max="10859" width="7.140625" style="16" bestFit="1" customWidth="1"/>
    <col min="10860" max="10860" width="7.28515625" style="16" bestFit="1" customWidth="1"/>
    <col min="10861" max="10871" width="7.140625" style="16" bestFit="1" customWidth="1"/>
    <col min="10872" max="10872" width="7.28515625" style="16" bestFit="1" customWidth="1"/>
    <col min="10873" max="10883" width="7.140625" style="16" bestFit="1" customWidth="1"/>
    <col min="10884" max="10884" width="7.28515625" style="16" bestFit="1" customWidth="1"/>
    <col min="10885" max="10895" width="7.140625" style="16" bestFit="1" customWidth="1"/>
    <col min="10896" max="10896" width="7.28515625" style="16" bestFit="1" customWidth="1"/>
    <col min="10897" max="10907" width="7.140625" style="16" bestFit="1" customWidth="1"/>
    <col min="10908" max="10908" width="7.28515625" style="16" bestFit="1" customWidth="1"/>
    <col min="10909" max="10917" width="7.140625" style="16" bestFit="1" customWidth="1"/>
    <col min="10918" max="11008" width="9.140625" style="16"/>
    <col min="11009" max="11009" width="5.28515625" style="16" customWidth="1"/>
    <col min="11010" max="11010" width="28" style="16" bestFit="1" customWidth="1"/>
    <col min="11011" max="11019" width="7.140625" style="16" bestFit="1" customWidth="1"/>
    <col min="11020" max="11020" width="7.28515625" style="16" bestFit="1" customWidth="1"/>
    <col min="11021" max="11031" width="7.140625" style="16" bestFit="1" customWidth="1"/>
    <col min="11032" max="11032" width="7.28515625" style="16" bestFit="1" customWidth="1"/>
    <col min="11033" max="11043" width="7.140625" style="16" bestFit="1" customWidth="1"/>
    <col min="11044" max="11044" width="7.28515625" style="16" bestFit="1" customWidth="1"/>
    <col min="11045" max="11055" width="7.140625" style="16" bestFit="1" customWidth="1"/>
    <col min="11056" max="11056" width="7.28515625" style="16" bestFit="1" customWidth="1"/>
    <col min="11057" max="11067" width="7.140625" style="16" bestFit="1" customWidth="1"/>
    <col min="11068" max="11068" width="7.28515625" style="16" bestFit="1" customWidth="1"/>
    <col min="11069" max="11079" width="7.140625" style="16" bestFit="1" customWidth="1"/>
    <col min="11080" max="11080" width="7.28515625" style="16" bestFit="1" customWidth="1"/>
    <col min="11081" max="11091" width="7.140625" style="16" bestFit="1" customWidth="1"/>
    <col min="11092" max="11092" width="7.28515625" style="16" bestFit="1" customWidth="1"/>
    <col min="11093" max="11103" width="7.140625" style="16" bestFit="1" customWidth="1"/>
    <col min="11104" max="11104" width="7.28515625" style="16" bestFit="1" customWidth="1"/>
    <col min="11105" max="11115" width="7.140625" style="16" bestFit="1" customWidth="1"/>
    <col min="11116" max="11116" width="7.28515625" style="16" bestFit="1" customWidth="1"/>
    <col min="11117" max="11127" width="7.140625" style="16" bestFit="1" customWidth="1"/>
    <col min="11128" max="11128" width="7.28515625" style="16" bestFit="1" customWidth="1"/>
    <col min="11129" max="11139" width="7.140625" style="16" bestFit="1" customWidth="1"/>
    <col min="11140" max="11140" width="7.28515625" style="16" bestFit="1" customWidth="1"/>
    <col min="11141" max="11151" width="7.140625" style="16" bestFit="1" customWidth="1"/>
    <col min="11152" max="11152" width="7.28515625" style="16" bestFit="1" customWidth="1"/>
    <col min="11153" max="11163" width="7.140625" style="16" bestFit="1" customWidth="1"/>
    <col min="11164" max="11164" width="7.28515625" style="16" bestFit="1" customWidth="1"/>
    <col min="11165" max="11173" width="7.140625" style="16" bestFit="1" customWidth="1"/>
    <col min="11174" max="11264" width="9.140625" style="16"/>
    <col min="11265" max="11265" width="5.28515625" style="16" customWidth="1"/>
    <col min="11266" max="11266" width="28" style="16" bestFit="1" customWidth="1"/>
    <col min="11267" max="11275" width="7.140625" style="16" bestFit="1" customWidth="1"/>
    <col min="11276" max="11276" width="7.28515625" style="16" bestFit="1" customWidth="1"/>
    <col min="11277" max="11287" width="7.140625" style="16" bestFit="1" customWidth="1"/>
    <col min="11288" max="11288" width="7.28515625" style="16" bestFit="1" customWidth="1"/>
    <col min="11289" max="11299" width="7.140625" style="16" bestFit="1" customWidth="1"/>
    <col min="11300" max="11300" width="7.28515625" style="16" bestFit="1" customWidth="1"/>
    <col min="11301" max="11311" width="7.140625" style="16" bestFit="1" customWidth="1"/>
    <col min="11312" max="11312" width="7.28515625" style="16" bestFit="1" customWidth="1"/>
    <col min="11313" max="11323" width="7.140625" style="16" bestFit="1" customWidth="1"/>
    <col min="11324" max="11324" width="7.28515625" style="16" bestFit="1" customWidth="1"/>
    <col min="11325" max="11335" width="7.140625" style="16" bestFit="1" customWidth="1"/>
    <col min="11336" max="11336" width="7.28515625" style="16" bestFit="1" customWidth="1"/>
    <col min="11337" max="11347" width="7.140625" style="16" bestFit="1" customWidth="1"/>
    <col min="11348" max="11348" width="7.28515625" style="16" bestFit="1" customWidth="1"/>
    <col min="11349" max="11359" width="7.140625" style="16" bestFit="1" customWidth="1"/>
    <col min="11360" max="11360" width="7.28515625" style="16" bestFit="1" customWidth="1"/>
    <col min="11361" max="11371" width="7.140625" style="16" bestFit="1" customWidth="1"/>
    <col min="11372" max="11372" width="7.28515625" style="16" bestFit="1" customWidth="1"/>
    <col min="11373" max="11383" width="7.140625" style="16" bestFit="1" customWidth="1"/>
    <col min="11384" max="11384" width="7.28515625" style="16" bestFit="1" customWidth="1"/>
    <col min="11385" max="11395" width="7.140625" style="16" bestFit="1" customWidth="1"/>
    <col min="11396" max="11396" width="7.28515625" style="16" bestFit="1" customWidth="1"/>
    <col min="11397" max="11407" width="7.140625" style="16" bestFit="1" customWidth="1"/>
    <col min="11408" max="11408" width="7.28515625" style="16" bestFit="1" customWidth="1"/>
    <col min="11409" max="11419" width="7.140625" style="16" bestFit="1" customWidth="1"/>
    <col min="11420" max="11420" width="7.28515625" style="16" bestFit="1" customWidth="1"/>
    <col min="11421" max="11429" width="7.140625" style="16" bestFit="1" customWidth="1"/>
    <col min="11430" max="11520" width="9.140625" style="16"/>
    <col min="11521" max="11521" width="5.28515625" style="16" customWidth="1"/>
    <col min="11522" max="11522" width="28" style="16" bestFit="1" customWidth="1"/>
    <col min="11523" max="11531" width="7.140625" style="16" bestFit="1" customWidth="1"/>
    <col min="11532" max="11532" width="7.28515625" style="16" bestFit="1" customWidth="1"/>
    <col min="11533" max="11543" width="7.140625" style="16" bestFit="1" customWidth="1"/>
    <col min="11544" max="11544" width="7.28515625" style="16" bestFit="1" customWidth="1"/>
    <col min="11545" max="11555" width="7.140625" style="16" bestFit="1" customWidth="1"/>
    <col min="11556" max="11556" width="7.28515625" style="16" bestFit="1" customWidth="1"/>
    <col min="11557" max="11567" width="7.140625" style="16" bestFit="1" customWidth="1"/>
    <col min="11568" max="11568" width="7.28515625" style="16" bestFit="1" customWidth="1"/>
    <col min="11569" max="11579" width="7.140625" style="16" bestFit="1" customWidth="1"/>
    <col min="11580" max="11580" width="7.28515625" style="16" bestFit="1" customWidth="1"/>
    <col min="11581" max="11591" width="7.140625" style="16" bestFit="1" customWidth="1"/>
    <col min="11592" max="11592" width="7.28515625" style="16" bestFit="1" customWidth="1"/>
    <col min="11593" max="11603" width="7.140625" style="16" bestFit="1" customWidth="1"/>
    <col min="11604" max="11604" width="7.28515625" style="16" bestFit="1" customWidth="1"/>
    <col min="11605" max="11615" width="7.140625" style="16" bestFit="1" customWidth="1"/>
    <col min="11616" max="11616" width="7.28515625" style="16" bestFit="1" customWidth="1"/>
    <col min="11617" max="11627" width="7.140625" style="16" bestFit="1" customWidth="1"/>
    <col min="11628" max="11628" width="7.28515625" style="16" bestFit="1" customWidth="1"/>
    <col min="11629" max="11639" width="7.140625" style="16" bestFit="1" customWidth="1"/>
    <col min="11640" max="11640" width="7.28515625" style="16" bestFit="1" customWidth="1"/>
    <col min="11641" max="11651" width="7.140625" style="16" bestFit="1" customWidth="1"/>
    <col min="11652" max="11652" width="7.28515625" style="16" bestFit="1" customWidth="1"/>
    <col min="11653" max="11663" width="7.140625" style="16" bestFit="1" customWidth="1"/>
    <col min="11664" max="11664" width="7.28515625" style="16" bestFit="1" customWidth="1"/>
    <col min="11665" max="11675" width="7.140625" style="16" bestFit="1" customWidth="1"/>
    <col min="11676" max="11676" width="7.28515625" style="16" bestFit="1" customWidth="1"/>
    <col min="11677" max="11685" width="7.140625" style="16" bestFit="1" customWidth="1"/>
    <col min="11686" max="11776" width="9.140625" style="16"/>
    <col min="11777" max="11777" width="5.28515625" style="16" customWidth="1"/>
    <col min="11778" max="11778" width="28" style="16" bestFit="1" customWidth="1"/>
    <col min="11779" max="11787" width="7.140625" style="16" bestFit="1" customWidth="1"/>
    <col min="11788" max="11788" width="7.28515625" style="16" bestFit="1" customWidth="1"/>
    <col min="11789" max="11799" width="7.140625" style="16" bestFit="1" customWidth="1"/>
    <col min="11800" max="11800" width="7.28515625" style="16" bestFit="1" customWidth="1"/>
    <col min="11801" max="11811" width="7.140625" style="16" bestFit="1" customWidth="1"/>
    <col min="11812" max="11812" width="7.28515625" style="16" bestFit="1" customWidth="1"/>
    <col min="11813" max="11823" width="7.140625" style="16" bestFit="1" customWidth="1"/>
    <col min="11824" max="11824" width="7.28515625" style="16" bestFit="1" customWidth="1"/>
    <col min="11825" max="11835" width="7.140625" style="16" bestFit="1" customWidth="1"/>
    <col min="11836" max="11836" width="7.28515625" style="16" bestFit="1" customWidth="1"/>
    <col min="11837" max="11847" width="7.140625" style="16" bestFit="1" customWidth="1"/>
    <col min="11848" max="11848" width="7.28515625" style="16" bestFit="1" customWidth="1"/>
    <col min="11849" max="11859" width="7.140625" style="16" bestFit="1" customWidth="1"/>
    <col min="11860" max="11860" width="7.28515625" style="16" bestFit="1" customWidth="1"/>
    <col min="11861" max="11871" width="7.140625" style="16" bestFit="1" customWidth="1"/>
    <col min="11872" max="11872" width="7.28515625" style="16" bestFit="1" customWidth="1"/>
    <col min="11873" max="11883" width="7.140625" style="16" bestFit="1" customWidth="1"/>
    <col min="11884" max="11884" width="7.28515625" style="16" bestFit="1" customWidth="1"/>
    <col min="11885" max="11895" width="7.140625" style="16" bestFit="1" customWidth="1"/>
    <col min="11896" max="11896" width="7.28515625" style="16" bestFit="1" customWidth="1"/>
    <col min="11897" max="11907" width="7.140625" style="16" bestFit="1" customWidth="1"/>
    <col min="11908" max="11908" width="7.28515625" style="16" bestFit="1" customWidth="1"/>
    <col min="11909" max="11919" width="7.140625" style="16" bestFit="1" customWidth="1"/>
    <col min="11920" max="11920" width="7.28515625" style="16" bestFit="1" customWidth="1"/>
    <col min="11921" max="11931" width="7.140625" style="16" bestFit="1" customWidth="1"/>
    <col min="11932" max="11932" width="7.28515625" style="16" bestFit="1" customWidth="1"/>
    <col min="11933" max="11941" width="7.140625" style="16" bestFit="1" customWidth="1"/>
    <col min="11942" max="12032" width="9.140625" style="16"/>
    <col min="12033" max="12033" width="5.28515625" style="16" customWidth="1"/>
    <col min="12034" max="12034" width="28" style="16" bestFit="1" customWidth="1"/>
    <col min="12035" max="12043" width="7.140625" style="16" bestFit="1" customWidth="1"/>
    <col min="12044" max="12044" width="7.28515625" style="16" bestFit="1" customWidth="1"/>
    <col min="12045" max="12055" width="7.140625" style="16" bestFit="1" customWidth="1"/>
    <col min="12056" max="12056" width="7.28515625" style="16" bestFit="1" customWidth="1"/>
    <col min="12057" max="12067" width="7.140625" style="16" bestFit="1" customWidth="1"/>
    <col min="12068" max="12068" width="7.28515625" style="16" bestFit="1" customWidth="1"/>
    <col min="12069" max="12079" width="7.140625" style="16" bestFit="1" customWidth="1"/>
    <col min="12080" max="12080" width="7.28515625" style="16" bestFit="1" customWidth="1"/>
    <col min="12081" max="12091" width="7.140625" style="16" bestFit="1" customWidth="1"/>
    <col min="12092" max="12092" width="7.28515625" style="16" bestFit="1" customWidth="1"/>
    <col min="12093" max="12103" width="7.140625" style="16" bestFit="1" customWidth="1"/>
    <col min="12104" max="12104" width="7.28515625" style="16" bestFit="1" customWidth="1"/>
    <col min="12105" max="12115" width="7.140625" style="16" bestFit="1" customWidth="1"/>
    <col min="12116" max="12116" width="7.28515625" style="16" bestFit="1" customWidth="1"/>
    <col min="12117" max="12127" width="7.140625" style="16" bestFit="1" customWidth="1"/>
    <col min="12128" max="12128" width="7.28515625" style="16" bestFit="1" customWidth="1"/>
    <col min="12129" max="12139" width="7.140625" style="16" bestFit="1" customWidth="1"/>
    <col min="12140" max="12140" width="7.28515625" style="16" bestFit="1" customWidth="1"/>
    <col min="12141" max="12151" width="7.140625" style="16" bestFit="1" customWidth="1"/>
    <col min="12152" max="12152" width="7.28515625" style="16" bestFit="1" customWidth="1"/>
    <col min="12153" max="12163" width="7.140625" style="16" bestFit="1" customWidth="1"/>
    <col min="12164" max="12164" width="7.28515625" style="16" bestFit="1" customWidth="1"/>
    <col min="12165" max="12175" width="7.140625" style="16" bestFit="1" customWidth="1"/>
    <col min="12176" max="12176" width="7.28515625" style="16" bestFit="1" customWidth="1"/>
    <col min="12177" max="12187" width="7.140625" style="16" bestFit="1" customWidth="1"/>
    <col min="12188" max="12188" width="7.28515625" style="16" bestFit="1" customWidth="1"/>
    <col min="12189" max="12197" width="7.140625" style="16" bestFit="1" customWidth="1"/>
    <col min="12198" max="12288" width="9.140625" style="16"/>
    <col min="12289" max="12289" width="5.28515625" style="16" customWidth="1"/>
    <col min="12290" max="12290" width="28" style="16" bestFit="1" customWidth="1"/>
    <col min="12291" max="12299" width="7.140625" style="16" bestFit="1" customWidth="1"/>
    <col min="12300" max="12300" width="7.28515625" style="16" bestFit="1" customWidth="1"/>
    <col min="12301" max="12311" width="7.140625" style="16" bestFit="1" customWidth="1"/>
    <col min="12312" max="12312" width="7.28515625" style="16" bestFit="1" customWidth="1"/>
    <col min="12313" max="12323" width="7.140625" style="16" bestFit="1" customWidth="1"/>
    <col min="12324" max="12324" width="7.28515625" style="16" bestFit="1" customWidth="1"/>
    <col min="12325" max="12335" width="7.140625" style="16" bestFit="1" customWidth="1"/>
    <col min="12336" max="12336" width="7.28515625" style="16" bestFit="1" customWidth="1"/>
    <col min="12337" max="12347" width="7.140625" style="16" bestFit="1" customWidth="1"/>
    <col min="12348" max="12348" width="7.28515625" style="16" bestFit="1" customWidth="1"/>
    <col min="12349" max="12359" width="7.140625" style="16" bestFit="1" customWidth="1"/>
    <col min="12360" max="12360" width="7.28515625" style="16" bestFit="1" customWidth="1"/>
    <col min="12361" max="12371" width="7.140625" style="16" bestFit="1" customWidth="1"/>
    <col min="12372" max="12372" width="7.28515625" style="16" bestFit="1" customWidth="1"/>
    <col min="12373" max="12383" width="7.140625" style="16" bestFit="1" customWidth="1"/>
    <col min="12384" max="12384" width="7.28515625" style="16" bestFit="1" customWidth="1"/>
    <col min="12385" max="12395" width="7.140625" style="16" bestFit="1" customWidth="1"/>
    <col min="12396" max="12396" width="7.28515625" style="16" bestFit="1" customWidth="1"/>
    <col min="12397" max="12407" width="7.140625" style="16" bestFit="1" customWidth="1"/>
    <col min="12408" max="12408" width="7.28515625" style="16" bestFit="1" customWidth="1"/>
    <col min="12409" max="12419" width="7.140625" style="16" bestFit="1" customWidth="1"/>
    <col min="12420" max="12420" width="7.28515625" style="16" bestFit="1" customWidth="1"/>
    <col min="12421" max="12431" width="7.140625" style="16" bestFit="1" customWidth="1"/>
    <col min="12432" max="12432" width="7.28515625" style="16" bestFit="1" customWidth="1"/>
    <col min="12433" max="12443" width="7.140625" style="16" bestFit="1" customWidth="1"/>
    <col min="12444" max="12444" width="7.28515625" style="16" bestFit="1" customWidth="1"/>
    <col min="12445" max="12453" width="7.140625" style="16" bestFit="1" customWidth="1"/>
    <col min="12454" max="12544" width="9.140625" style="16"/>
    <col min="12545" max="12545" width="5.28515625" style="16" customWidth="1"/>
    <col min="12546" max="12546" width="28" style="16" bestFit="1" customWidth="1"/>
    <col min="12547" max="12555" width="7.140625" style="16" bestFit="1" customWidth="1"/>
    <col min="12556" max="12556" width="7.28515625" style="16" bestFit="1" customWidth="1"/>
    <col min="12557" max="12567" width="7.140625" style="16" bestFit="1" customWidth="1"/>
    <col min="12568" max="12568" width="7.28515625" style="16" bestFit="1" customWidth="1"/>
    <col min="12569" max="12579" width="7.140625" style="16" bestFit="1" customWidth="1"/>
    <col min="12580" max="12580" width="7.28515625" style="16" bestFit="1" customWidth="1"/>
    <col min="12581" max="12591" width="7.140625" style="16" bestFit="1" customWidth="1"/>
    <col min="12592" max="12592" width="7.28515625" style="16" bestFit="1" customWidth="1"/>
    <col min="12593" max="12603" width="7.140625" style="16" bestFit="1" customWidth="1"/>
    <col min="12604" max="12604" width="7.28515625" style="16" bestFit="1" customWidth="1"/>
    <col min="12605" max="12615" width="7.140625" style="16" bestFit="1" customWidth="1"/>
    <col min="12616" max="12616" width="7.28515625" style="16" bestFit="1" customWidth="1"/>
    <col min="12617" max="12627" width="7.140625" style="16" bestFit="1" customWidth="1"/>
    <col min="12628" max="12628" width="7.28515625" style="16" bestFit="1" customWidth="1"/>
    <col min="12629" max="12639" width="7.140625" style="16" bestFit="1" customWidth="1"/>
    <col min="12640" max="12640" width="7.28515625" style="16" bestFit="1" customWidth="1"/>
    <col min="12641" max="12651" width="7.140625" style="16" bestFit="1" customWidth="1"/>
    <col min="12652" max="12652" width="7.28515625" style="16" bestFit="1" customWidth="1"/>
    <col min="12653" max="12663" width="7.140625" style="16" bestFit="1" customWidth="1"/>
    <col min="12664" max="12664" width="7.28515625" style="16" bestFit="1" customWidth="1"/>
    <col min="12665" max="12675" width="7.140625" style="16" bestFit="1" customWidth="1"/>
    <col min="12676" max="12676" width="7.28515625" style="16" bestFit="1" customWidth="1"/>
    <col min="12677" max="12687" width="7.140625" style="16" bestFit="1" customWidth="1"/>
    <col min="12688" max="12688" width="7.28515625" style="16" bestFit="1" customWidth="1"/>
    <col min="12689" max="12699" width="7.140625" style="16" bestFit="1" customWidth="1"/>
    <col min="12700" max="12700" width="7.28515625" style="16" bestFit="1" customWidth="1"/>
    <col min="12701" max="12709" width="7.140625" style="16" bestFit="1" customWidth="1"/>
    <col min="12710" max="12800" width="9.140625" style="16"/>
    <col min="12801" max="12801" width="5.28515625" style="16" customWidth="1"/>
    <col min="12802" max="12802" width="28" style="16" bestFit="1" customWidth="1"/>
    <col min="12803" max="12811" width="7.140625" style="16" bestFit="1" customWidth="1"/>
    <col min="12812" max="12812" width="7.28515625" style="16" bestFit="1" customWidth="1"/>
    <col min="12813" max="12823" width="7.140625" style="16" bestFit="1" customWidth="1"/>
    <col min="12824" max="12824" width="7.28515625" style="16" bestFit="1" customWidth="1"/>
    <col min="12825" max="12835" width="7.140625" style="16" bestFit="1" customWidth="1"/>
    <col min="12836" max="12836" width="7.28515625" style="16" bestFit="1" customWidth="1"/>
    <col min="12837" max="12847" width="7.140625" style="16" bestFit="1" customWidth="1"/>
    <col min="12848" max="12848" width="7.28515625" style="16" bestFit="1" customWidth="1"/>
    <col min="12849" max="12859" width="7.140625" style="16" bestFit="1" customWidth="1"/>
    <col min="12860" max="12860" width="7.28515625" style="16" bestFit="1" customWidth="1"/>
    <col min="12861" max="12871" width="7.140625" style="16" bestFit="1" customWidth="1"/>
    <col min="12872" max="12872" width="7.28515625" style="16" bestFit="1" customWidth="1"/>
    <col min="12873" max="12883" width="7.140625" style="16" bestFit="1" customWidth="1"/>
    <col min="12884" max="12884" width="7.28515625" style="16" bestFit="1" customWidth="1"/>
    <col min="12885" max="12895" width="7.140625" style="16" bestFit="1" customWidth="1"/>
    <col min="12896" max="12896" width="7.28515625" style="16" bestFit="1" customWidth="1"/>
    <col min="12897" max="12907" width="7.140625" style="16" bestFit="1" customWidth="1"/>
    <col min="12908" max="12908" width="7.28515625" style="16" bestFit="1" customWidth="1"/>
    <col min="12909" max="12919" width="7.140625" style="16" bestFit="1" customWidth="1"/>
    <col min="12920" max="12920" width="7.28515625" style="16" bestFit="1" customWidth="1"/>
    <col min="12921" max="12931" width="7.140625" style="16" bestFit="1" customWidth="1"/>
    <col min="12932" max="12932" width="7.28515625" style="16" bestFit="1" customWidth="1"/>
    <col min="12933" max="12943" width="7.140625" style="16" bestFit="1" customWidth="1"/>
    <col min="12944" max="12944" width="7.28515625" style="16" bestFit="1" customWidth="1"/>
    <col min="12945" max="12955" width="7.140625" style="16" bestFit="1" customWidth="1"/>
    <col min="12956" max="12956" width="7.28515625" style="16" bestFit="1" customWidth="1"/>
    <col min="12957" max="12965" width="7.140625" style="16" bestFit="1" customWidth="1"/>
    <col min="12966" max="13056" width="9.140625" style="16"/>
    <col min="13057" max="13057" width="5.28515625" style="16" customWidth="1"/>
    <col min="13058" max="13058" width="28" style="16" bestFit="1" customWidth="1"/>
    <col min="13059" max="13067" width="7.140625" style="16" bestFit="1" customWidth="1"/>
    <col min="13068" max="13068" width="7.28515625" style="16" bestFit="1" customWidth="1"/>
    <col min="13069" max="13079" width="7.140625" style="16" bestFit="1" customWidth="1"/>
    <col min="13080" max="13080" width="7.28515625" style="16" bestFit="1" customWidth="1"/>
    <col min="13081" max="13091" width="7.140625" style="16" bestFit="1" customWidth="1"/>
    <col min="13092" max="13092" width="7.28515625" style="16" bestFit="1" customWidth="1"/>
    <col min="13093" max="13103" width="7.140625" style="16" bestFit="1" customWidth="1"/>
    <col min="13104" max="13104" width="7.28515625" style="16" bestFit="1" customWidth="1"/>
    <col min="13105" max="13115" width="7.140625" style="16" bestFit="1" customWidth="1"/>
    <col min="13116" max="13116" width="7.28515625" style="16" bestFit="1" customWidth="1"/>
    <col min="13117" max="13127" width="7.140625" style="16" bestFit="1" customWidth="1"/>
    <col min="13128" max="13128" width="7.28515625" style="16" bestFit="1" customWidth="1"/>
    <col min="13129" max="13139" width="7.140625" style="16" bestFit="1" customWidth="1"/>
    <col min="13140" max="13140" width="7.28515625" style="16" bestFit="1" customWidth="1"/>
    <col min="13141" max="13151" width="7.140625" style="16" bestFit="1" customWidth="1"/>
    <col min="13152" max="13152" width="7.28515625" style="16" bestFit="1" customWidth="1"/>
    <col min="13153" max="13163" width="7.140625" style="16" bestFit="1" customWidth="1"/>
    <col min="13164" max="13164" width="7.28515625" style="16" bestFit="1" customWidth="1"/>
    <col min="13165" max="13175" width="7.140625" style="16" bestFit="1" customWidth="1"/>
    <col min="13176" max="13176" width="7.28515625" style="16" bestFit="1" customWidth="1"/>
    <col min="13177" max="13187" width="7.140625" style="16" bestFit="1" customWidth="1"/>
    <col min="13188" max="13188" width="7.28515625" style="16" bestFit="1" customWidth="1"/>
    <col min="13189" max="13199" width="7.140625" style="16" bestFit="1" customWidth="1"/>
    <col min="13200" max="13200" width="7.28515625" style="16" bestFit="1" customWidth="1"/>
    <col min="13201" max="13211" width="7.140625" style="16" bestFit="1" customWidth="1"/>
    <col min="13212" max="13212" width="7.28515625" style="16" bestFit="1" customWidth="1"/>
    <col min="13213" max="13221" width="7.140625" style="16" bestFit="1" customWidth="1"/>
    <col min="13222" max="13312" width="9.140625" style="16"/>
    <col min="13313" max="13313" width="5.28515625" style="16" customWidth="1"/>
    <col min="13314" max="13314" width="28" style="16" bestFit="1" customWidth="1"/>
    <col min="13315" max="13323" width="7.140625" style="16" bestFit="1" customWidth="1"/>
    <col min="13324" max="13324" width="7.28515625" style="16" bestFit="1" customWidth="1"/>
    <col min="13325" max="13335" width="7.140625" style="16" bestFit="1" customWidth="1"/>
    <col min="13336" max="13336" width="7.28515625" style="16" bestFit="1" customWidth="1"/>
    <col min="13337" max="13347" width="7.140625" style="16" bestFit="1" customWidth="1"/>
    <col min="13348" max="13348" width="7.28515625" style="16" bestFit="1" customWidth="1"/>
    <col min="13349" max="13359" width="7.140625" style="16" bestFit="1" customWidth="1"/>
    <col min="13360" max="13360" width="7.28515625" style="16" bestFit="1" customWidth="1"/>
    <col min="13361" max="13371" width="7.140625" style="16" bestFit="1" customWidth="1"/>
    <col min="13372" max="13372" width="7.28515625" style="16" bestFit="1" customWidth="1"/>
    <col min="13373" max="13383" width="7.140625" style="16" bestFit="1" customWidth="1"/>
    <col min="13384" max="13384" width="7.28515625" style="16" bestFit="1" customWidth="1"/>
    <col min="13385" max="13395" width="7.140625" style="16" bestFit="1" customWidth="1"/>
    <col min="13396" max="13396" width="7.28515625" style="16" bestFit="1" customWidth="1"/>
    <col min="13397" max="13407" width="7.140625" style="16" bestFit="1" customWidth="1"/>
    <col min="13408" max="13408" width="7.28515625" style="16" bestFit="1" customWidth="1"/>
    <col min="13409" max="13419" width="7.140625" style="16" bestFit="1" customWidth="1"/>
    <col min="13420" max="13420" width="7.28515625" style="16" bestFit="1" customWidth="1"/>
    <col min="13421" max="13431" width="7.140625" style="16" bestFit="1" customWidth="1"/>
    <col min="13432" max="13432" width="7.28515625" style="16" bestFit="1" customWidth="1"/>
    <col min="13433" max="13443" width="7.140625" style="16" bestFit="1" customWidth="1"/>
    <col min="13444" max="13444" width="7.28515625" style="16" bestFit="1" customWidth="1"/>
    <col min="13445" max="13455" width="7.140625" style="16" bestFit="1" customWidth="1"/>
    <col min="13456" max="13456" width="7.28515625" style="16" bestFit="1" customWidth="1"/>
    <col min="13457" max="13467" width="7.140625" style="16" bestFit="1" customWidth="1"/>
    <col min="13468" max="13468" width="7.28515625" style="16" bestFit="1" customWidth="1"/>
    <col min="13469" max="13477" width="7.140625" style="16" bestFit="1" customWidth="1"/>
    <col min="13478" max="13568" width="9.140625" style="16"/>
    <col min="13569" max="13569" width="5.28515625" style="16" customWidth="1"/>
    <col min="13570" max="13570" width="28" style="16" bestFit="1" customWidth="1"/>
    <col min="13571" max="13579" width="7.140625" style="16" bestFit="1" customWidth="1"/>
    <col min="13580" max="13580" width="7.28515625" style="16" bestFit="1" customWidth="1"/>
    <col min="13581" max="13591" width="7.140625" style="16" bestFit="1" customWidth="1"/>
    <col min="13592" max="13592" width="7.28515625" style="16" bestFit="1" customWidth="1"/>
    <col min="13593" max="13603" width="7.140625" style="16" bestFit="1" customWidth="1"/>
    <col min="13604" max="13604" width="7.28515625" style="16" bestFit="1" customWidth="1"/>
    <col min="13605" max="13615" width="7.140625" style="16" bestFit="1" customWidth="1"/>
    <col min="13616" max="13616" width="7.28515625" style="16" bestFit="1" customWidth="1"/>
    <col min="13617" max="13627" width="7.140625" style="16" bestFit="1" customWidth="1"/>
    <col min="13628" max="13628" width="7.28515625" style="16" bestFit="1" customWidth="1"/>
    <col min="13629" max="13639" width="7.140625" style="16" bestFit="1" customWidth="1"/>
    <col min="13640" max="13640" width="7.28515625" style="16" bestFit="1" customWidth="1"/>
    <col min="13641" max="13651" width="7.140625" style="16" bestFit="1" customWidth="1"/>
    <col min="13652" max="13652" width="7.28515625" style="16" bestFit="1" customWidth="1"/>
    <col min="13653" max="13663" width="7.140625" style="16" bestFit="1" customWidth="1"/>
    <col min="13664" max="13664" width="7.28515625" style="16" bestFit="1" customWidth="1"/>
    <col min="13665" max="13675" width="7.140625" style="16" bestFit="1" customWidth="1"/>
    <col min="13676" max="13676" width="7.28515625" style="16" bestFit="1" customWidth="1"/>
    <col min="13677" max="13687" width="7.140625" style="16" bestFit="1" customWidth="1"/>
    <col min="13688" max="13688" width="7.28515625" style="16" bestFit="1" customWidth="1"/>
    <col min="13689" max="13699" width="7.140625" style="16" bestFit="1" customWidth="1"/>
    <col min="13700" max="13700" width="7.28515625" style="16" bestFit="1" customWidth="1"/>
    <col min="13701" max="13711" width="7.140625" style="16" bestFit="1" customWidth="1"/>
    <col min="13712" max="13712" width="7.28515625" style="16" bestFit="1" customWidth="1"/>
    <col min="13713" max="13723" width="7.140625" style="16" bestFit="1" customWidth="1"/>
    <col min="13724" max="13724" width="7.28515625" style="16" bestFit="1" customWidth="1"/>
    <col min="13725" max="13733" width="7.140625" style="16" bestFit="1" customWidth="1"/>
    <col min="13734" max="13824" width="9.140625" style="16"/>
    <col min="13825" max="13825" width="5.28515625" style="16" customWidth="1"/>
    <col min="13826" max="13826" width="28" style="16" bestFit="1" customWidth="1"/>
    <col min="13827" max="13835" width="7.140625" style="16" bestFit="1" customWidth="1"/>
    <col min="13836" max="13836" width="7.28515625" style="16" bestFit="1" customWidth="1"/>
    <col min="13837" max="13847" width="7.140625" style="16" bestFit="1" customWidth="1"/>
    <col min="13848" max="13848" width="7.28515625" style="16" bestFit="1" customWidth="1"/>
    <col min="13849" max="13859" width="7.140625" style="16" bestFit="1" customWidth="1"/>
    <col min="13860" max="13860" width="7.28515625" style="16" bestFit="1" customWidth="1"/>
    <col min="13861" max="13871" width="7.140625" style="16" bestFit="1" customWidth="1"/>
    <col min="13872" max="13872" width="7.28515625" style="16" bestFit="1" customWidth="1"/>
    <col min="13873" max="13883" width="7.140625" style="16" bestFit="1" customWidth="1"/>
    <col min="13884" max="13884" width="7.28515625" style="16" bestFit="1" customWidth="1"/>
    <col min="13885" max="13895" width="7.140625" style="16" bestFit="1" customWidth="1"/>
    <col min="13896" max="13896" width="7.28515625" style="16" bestFit="1" customWidth="1"/>
    <col min="13897" max="13907" width="7.140625" style="16" bestFit="1" customWidth="1"/>
    <col min="13908" max="13908" width="7.28515625" style="16" bestFit="1" customWidth="1"/>
    <col min="13909" max="13919" width="7.140625" style="16" bestFit="1" customWidth="1"/>
    <col min="13920" max="13920" width="7.28515625" style="16" bestFit="1" customWidth="1"/>
    <col min="13921" max="13931" width="7.140625" style="16" bestFit="1" customWidth="1"/>
    <col min="13932" max="13932" width="7.28515625" style="16" bestFit="1" customWidth="1"/>
    <col min="13933" max="13943" width="7.140625" style="16" bestFit="1" customWidth="1"/>
    <col min="13944" max="13944" width="7.28515625" style="16" bestFit="1" customWidth="1"/>
    <col min="13945" max="13955" width="7.140625" style="16" bestFit="1" customWidth="1"/>
    <col min="13956" max="13956" width="7.28515625" style="16" bestFit="1" customWidth="1"/>
    <col min="13957" max="13967" width="7.140625" style="16" bestFit="1" customWidth="1"/>
    <col min="13968" max="13968" width="7.28515625" style="16" bestFit="1" customWidth="1"/>
    <col min="13969" max="13979" width="7.140625" style="16" bestFit="1" customWidth="1"/>
    <col min="13980" max="13980" width="7.28515625" style="16" bestFit="1" customWidth="1"/>
    <col min="13981" max="13989" width="7.140625" style="16" bestFit="1" customWidth="1"/>
    <col min="13990" max="14080" width="9.140625" style="16"/>
    <col min="14081" max="14081" width="5.28515625" style="16" customWidth="1"/>
    <col min="14082" max="14082" width="28" style="16" bestFit="1" customWidth="1"/>
    <col min="14083" max="14091" width="7.140625" style="16" bestFit="1" customWidth="1"/>
    <col min="14092" max="14092" width="7.28515625" style="16" bestFit="1" customWidth="1"/>
    <col min="14093" max="14103" width="7.140625" style="16" bestFit="1" customWidth="1"/>
    <col min="14104" max="14104" width="7.28515625" style="16" bestFit="1" customWidth="1"/>
    <col min="14105" max="14115" width="7.140625" style="16" bestFit="1" customWidth="1"/>
    <col min="14116" max="14116" width="7.28515625" style="16" bestFit="1" customWidth="1"/>
    <col min="14117" max="14127" width="7.140625" style="16" bestFit="1" customWidth="1"/>
    <col min="14128" max="14128" width="7.28515625" style="16" bestFit="1" customWidth="1"/>
    <col min="14129" max="14139" width="7.140625" style="16" bestFit="1" customWidth="1"/>
    <col min="14140" max="14140" width="7.28515625" style="16" bestFit="1" customWidth="1"/>
    <col min="14141" max="14151" width="7.140625" style="16" bestFit="1" customWidth="1"/>
    <col min="14152" max="14152" width="7.28515625" style="16" bestFit="1" customWidth="1"/>
    <col min="14153" max="14163" width="7.140625" style="16" bestFit="1" customWidth="1"/>
    <col min="14164" max="14164" width="7.28515625" style="16" bestFit="1" customWidth="1"/>
    <col min="14165" max="14175" width="7.140625" style="16" bestFit="1" customWidth="1"/>
    <col min="14176" max="14176" width="7.28515625" style="16" bestFit="1" customWidth="1"/>
    <col min="14177" max="14187" width="7.140625" style="16" bestFit="1" customWidth="1"/>
    <col min="14188" max="14188" width="7.28515625" style="16" bestFit="1" customWidth="1"/>
    <col min="14189" max="14199" width="7.140625" style="16" bestFit="1" customWidth="1"/>
    <col min="14200" max="14200" width="7.28515625" style="16" bestFit="1" customWidth="1"/>
    <col min="14201" max="14211" width="7.140625" style="16" bestFit="1" customWidth="1"/>
    <col min="14212" max="14212" width="7.28515625" style="16" bestFit="1" customWidth="1"/>
    <col min="14213" max="14223" width="7.140625" style="16" bestFit="1" customWidth="1"/>
    <col min="14224" max="14224" width="7.28515625" style="16" bestFit="1" customWidth="1"/>
    <col min="14225" max="14235" width="7.140625" style="16" bestFit="1" customWidth="1"/>
    <col min="14236" max="14236" width="7.28515625" style="16" bestFit="1" customWidth="1"/>
    <col min="14237" max="14245" width="7.140625" style="16" bestFit="1" customWidth="1"/>
    <col min="14246" max="14336" width="9.140625" style="16"/>
    <col min="14337" max="14337" width="5.28515625" style="16" customWidth="1"/>
    <col min="14338" max="14338" width="28" style="16" bestFit="1" customWidth="1"/>
    <col min="14339" max="14347" width="7.140625" style="16" bestFit="1" customWidth="1"/>
    <col min="14348" max="14348" width="7.28515625" style="16" bestFit="1" customWidth="1"/>
    <col min="14349" max="14359" width="7.140625" style="16" bestFit="1" customWidth="1"/>
    <col min="14360" max="14360" width="7.28515625" style="16" bestFit="1" customWidth="1"/>
    <col min="14361" max="14371" width="7.140625" style="16" bestFit="1" customWidth="1"/>
    <col min="14372" max="14372" width="7.28515625" style="16" bestFit="1" customWidth="1"/>
    <col min="14373" max="14383" width="7.140625" style="16" bestFit="1" customWidth="1"/>
    <col min="14384" max="14384" width="7.28515625" style="16" bestFit="1" customWidth="1"/>
    <col min="14385" max="14395" width="7.140625" style="16" bestFit="1" customWidth="1"/>
    <col min="14396" max="14396" width="7.28515625" style="16" bestFit="1" customWidth="1"/>
    <col min="14397" max="14407" width="7.140625" style="16" bestFit="1" customWidth="1"/>
    <col min="14408" max="14408" width="7.28515625" style="16" bestFit="1" customWidth="1"/>
    <col min="14409" max="14419" width="7.140625" style="16" bestFit="1" customWidth="1"/>
    <col min="14420" max="14420" width="7.28515625" style="16" bestFit="1" customWidth="1"/>
    <col min="14421" max="14431" width="7.140625" style="16" bestFit="1" customWidth="1"/>
    <col min="14432" max="14432" width="7.28515625" style="16" bestFit="1" customWidth="1"/>
    <col min="14433" max="14443" width="7.140625" style="16" bestFit="1" customWidth="1"/>
    <col min="14444" max="14444" width="7.28515625" style="16" bestFit="1" customWidth="1"/>
    <col min="14445" max="14455" width="7.140625" style="16" bestFit="1" customWidth="1"/>
    <col min="14456" max="14456" width="7.28515625" style="16" bestFit="1" customWidth="1"/>
    <col min="14457" max="14467" width="7.140625" style="16" bestFit="1" customWidth="1"/>
    <col min="14468" max="14468" width="7.28515625" style="16" bestFit="1" customWidth="1"/>
    <col min="14469" max="14479" width="7.140625" style="16" bestFit="1" customWidth="1"/>
    <col min="14480" max="14480" width="7.28515625" style="16" bestFit="1" customWidth="1"/>
    <col min="14481" max="14491" width="7.140625" style="16" bestFit="1" customWidth="1"/>
    <col min="14492" max="14492" width="7.28515625" style="16" bestFit="1" customWidth="1"/>
    <col min="14493" max="14501" width="7.140625" style="16" bestFit="1" customWidth="1"/>
    <col min="14502" max="14592" width="9.140625" style="16"/>
    <col min="14593" max="14593" width="5.28515625" style="16" customWidth="1"/>
    <col min="14594" max="14594" width="28" style="16" bestFit="1" customWidth="1"/>
    <col min="14595" max="14603" width="7.140625" style="16" bestFit="1" customWidth="1"/>
    <col min="14604" max="14604" width="7.28515625" style="16" bestFit="1" customWidth="1"/>
    <col min="14605" max="14615" width="7.140625" style="16" bestFit="1" customWidth="1"/>
    <col min="14616" max="14616" width="7.28515625" style="16" bestFit="1" customWidth="1"/>
    <col min="14617" max="14627" width="7.140625" style="16" bestFit="1" customWidth="1"/>
    <col min="14628" max="14628" width="7.28515625" style="16" bestFit="1" customWidth="1"/>
    <col min="14629" max="14639" width="7.140625" style="16" bestFit="1" customWidth="1"/>
    <col min="14640" max="14640" width="7.28515625" style="16" bestFit="1" customWidth="1"/>
    <col min="14641" max="14651" width="7.140625" style="16" bestFit="1" customWidth="1"/>
    <col min="14652" max="14652" width="7.28515625" style="16" bestFit="1" customWidth="1"/>
    <col min="14653" max="14663" width="7.140625" style="16" bestFit="1" customWidth="1"/>
    <col min="14664" max="14664" width="7.28515625" style="16" bestFit="1" customWidth="1"/>
    <col min="14665" max="14675" width="7.140625" style="16" bestFit="1" customWidth="1"/>
    <col min="14676" max="14676" width="7.28515625" style="16" bestFit="1" customWidth="1"/>
    <col min="14677" max="14687" width="7.140625" style="16" bestFit="1" customWidth="1"/>
    <col min="14688" max="14688" width="7.28515625" style="16" bestFit="1" customWidth="1"/>
    <col min="14689" max="14699" width="7.140625" style="16" bestFit="1" customWidth="1"/>
    <col min="14700" max="14700" width="7.28515625" style="16" bestFit="1" customWidth="1"/>
    <col min="14701" max="14711" width="7.140625" style="16" bestFit="1" customWidth="1"/>
    <col min="14712" max="14712" width="7.28515625" style="16" bestFit="1" customWidth="1"/>
    <col min="14713" max="14723" width="7.140625" style="16" bestFit="1" customWidth="1"/>
    <col min="14724" max="14724" width="7.28515625" style="16" bestFit="1" customWidth="1"/>
    <col min="14725" max="14735" width="7.140625" style="16" bestFit="1" customWidth="1"/>
    <col min="14736" max="14736" width="7.28515625" style="16" bestFit="1" customWidth="1"/>
    <col min="14737" max="14747" width="7.140625" style="16" bestFit="1" customWidth="1"/>
    <col min="14748" max="14748" width="7.28515625" style="16" bestFit="1" customWidth="1"/>
    <col min="14749" max="14757" width="7.140625" style="16" bestFit="1" customWidth="1"/>
    <col min="14758" max="14848" width="9.140625" style="16"/>
    <col min="14849" max="14849" width="5.28515625" style="16" customWidth="1"/>
    <col min="14850" max="14850" width="28" style="16" bestFit="1" customWidth="1"/>
    <col min="14851" max="14859" width="7.140625" style="16" bestFit="1" customWidth="1"/>
    <col min="14860" max="14860" width="7.28515625" style="16" bestFit="1" customWidth="1"/>
    <col min="14861" max="14871" width="7.140625" style="16" bestFit="1" customWidth="1"/>
    <col min="14872" max="14872" width="7.28515625" style="16" bestFit="1" customWidth="1"/>
    <col min="14873" max="14883" width="7.140625" style="16" bestFit="1" customWidth="1"/>
    <col min="14884" max="14884" width="7.28515625" style="16" bestFit="1" customWidth="1"/>
    <col min="14885" max="14895" width="7.140625" style="16" bestFit="1" customWidth="1"/>
    <col min="14896" max="14896" width="7.28515625" style="16" bestFit="1" customWidth="1"/>
    <col min="14897" max="14907" width="7.140625" style="16" bestFit="1" customWidth="1"/>
    <col min="14908" max="14908" width="7.28515625" style="16" bestFit="1" customWidth="1"/>
    <col min="14909" max="14919" width="7.140625" style="16" bestFit="1" customWidth="1"/>
    <col min="14920" max="14920" width="7.28515625" style="16" bestFit="1" customWidth="1"/>
    <col min="14921" max="14931" width="7.140625" style="16" bestFit="1" customWidth="1"/>
    <col min="14932" max="14932" width="7.28515625" style="16" bestFit="1" customWidth="1"/>
    <col min="14933" max="14943" width="7.140625" style="16" bestFit="1" customWidth="1"/>
    <col min="14944" max="14944" width="7.28515625" style="16" bestFit="1" customWidth="1"/>
    <col min="14945" max="14955" width="7.140625" style="16" bestFit="1" customWidth="1"/>
    <col min="14956" max="14956" width="7.28515625" style="16" bestFit="1" customWidth="1"/>
    <col min="14957" max="14967" width="7.140625" style="16" bestFit="1" customWidth="1"/>
    <col min="14968" max="14968" width="7.28515625" style="16" bestFit="1" customWidth="1"/>
    <col min="14969" max="14979" width="7.140625" style="16" bestFit="1" customWidth="1"/>
    <col min="14980" max="14980" width="7.28515625" style="16" bestFit="1" customWidth="1"/>
    <col min="14981" max="14991" width="7.140625" style="16" bestFit="1" customWidth="1"/>
    <col min="14992" max="14992" width="7.28515625" style="16" bestFit="1" customWidth="1"/>
    <col min="14993" max="15003" width="7.140625" style="16" bestFit="1" customWidth="1"/>
    <col min="15004" max="15004" width="7.28515625" style="16" bestFit="1" customWidth="1"/>
    <col min="15005" max="15013" width="7.140625" style="16" bestFit="1" customWidth="1"/>
    <col min="15014" max="15104" width="9.140625" style="16"/>
    <col min="15105" max="15105" width="5.28515625" style="16" customWidth="1"/>
    <col min="15106" max="15106" width="28" style="16" bestFit="1" customWidth="1"/>
    <col min="15107" max="15115" width="7.140625" style="16" bestFit="1" customWidth="1"/>
    <col min="15116" max="15116" width="7.28515625" style="16" bestFit="1" customWidth="1"/>
    <col min="15117" max="15127" width="7.140625" style="16" bestFit="1" customWidth="1"/>
    <col min="15128" max="15128" width="7.28515625" style="16" bestFit="1" customWidth="1"/>
    <col min="15129" max="15139" width="7.140625" style="16" bestFit="1" customWidth="1"/>
    <col min="15140" max="15140" width="7.28515625" style="16" bestFit="1" customWidth="1"/>
    <col min="15141" max="15151" width="7.140625" style="16" bestFit="1" customWidth="1"/>
    <col min="15152" max="15152" width="7.28515625" style="16" bestFit="1" customWidth="1"/>
    <col min="15153" max="15163" width="7.140625" style="16" bestFit="1" customWidth="1"/>
    <col min="15164" max="15164" width="7.28515625" style="16" bestFit="1" customWidth="1"/>
    <col min="15165" max="15175" width="7.140625" style="16" bestFit="1" customWidth="1"/>
    <col min="15176" max="15176" width="7.28515625" style="16" bestFit="1" customWidth="1"/>
    <col min="15177" max="15187" width="7.140625" style="16" bestFit="1" customWidth="1"/>
    <col min="15188" max="15188" width="7.28515625" style="16" bestFit="1" customWidth="1"/>
    <col min="15189" max="15199" width="7.140625" style="16" bestFit="1" customWidth="1"/>
    <col min="15200" max="15200" width="7.28515625" style="16" bestFit="1" customWidth="1"/>
    <col min="15201" max="15211" width="7.140625" style="16" bestFit="1" customWidth="1"/>
    <col min="15212" max="15212" width="7.28515625" style="16" bestFit="1" customWidth="1"/>
    <col min="15213" max="15223" width="7.140625" style="16" bestFit="1" customWidth="1"/>
    <col min="15224" max="15224" width="7.28515625" style="16" bestFit="1" customWidth="1"/>
    <col min="15225" max="15235" width="7.140625" style="16" bestFit="1" customWidth="1"/>
    <col min="15236" max="15236" width="7.28515625" style="16" bestFit="1" customWidth="1"/>
    <col min="15237" max="15247" width="7.140625" style="16" bestFit="1" customWidth="1"/>
    <col min="15248" max="15248" width="7.28515625" style="16" bestFit="1" customWidth="1"/>
    <col min="15249" max="15259" width="7.140625" style="16" bestFit="1" customWidth="1"/>
    <col min="15260" max="15260" width="7.28515625" style="16" bestFit="1" customWidth="1"/>
    <col min="15261" max="15269" width="7.140625" style="16" bestFit="1" customWidth="1"/>
    <col min="15270" max="15360" width="9.140625" style="16"/>
    <col min="15361" max="15361" width="5.28515625" style="16" customWidth="1"/>
    <col min="15362" max="15362" width="28" style="16" bestFit="1" customWidth="1"/>
    <col min="15363" max="15371" width="7.140625" style="16" bestFit="1" customWidth="1"/>
    <col min="15372" max="15372" width="7.28515625" style="16" bestFit="1" customWidth="1"/>
    <col min="15373" max="15383" width="7.140625" style="16" bestFit="1" customWidth="1"/>
    <col min="15384" max="15384" width="7.28515625" style="16" bestFit="1" customWidth="1"/>
    <col min="15385" max="15395" width="7.140625" style="16" bestFit="1" customWidth="1"/>
    <col min="15396" max="15396" width="7.28515625" style="16" bestFit="1" customWidth="1"/>
    <col min="15397" max="15407" width="7.140625" style="16" bestFit="1" customWidth="1"/>
    <col min="15408" max="15408" width="7.28515625" style="16" bestFit="1" customWidth="1"/>
    <col min="15409" max="15419" width="7.140625" style="16" bestFit="1" customWidth="1"/>
    <col min="15420" max="15420" width="7.28515625" style="16" bestFit="1" customWidth="1"/>
    <col min="15421" max="15431" width="7.140625" style="16" bestFit="1" customWidth="1"/>
    <col min="15432" max="15432" width="7.28515625" style="16" bestFit="1" customWidth="1"/>
    <col min="15433" max="15443" width="7.140625" style="16" bestFit="1" customWidth="1"/>
    <col min="15444" max="15444" width="7.28515625" style="16" bestFit="1" customWidth="1"/>
    <col min="15445" max="15455" width="7.140625" style="16" bestFit="1" customWidth="1"/>
    <col min="15456" max="15456" width="7.28515625" style="16" bestFit="1" customWidth="1"/>
    <col min="15457" max="15467" width="7.140625" style="16" bestFit="1" customWidth="1"/>
    <col min="15468" max="15468" width="7.28515625" style="16" bestFit="1" customWidth="1"/>
    <col min="15469" max="15479" width="7.140625" style="16" bestFit="1" customWidth="1"/>
    <col min="15480" max="15480" width="7.28515625" style="16" bestFit="1" customWidth="1"/>
    <col min="15481" max="15491" width="7.140625" style="16" bestFit="1" customWidth="1"/>
    <col min="15492" max="15492" width="7.28515625" style="16" bestFit="1" customWidth="1"/>
    <col min="15493" max="15503" width="7.140625" style="16" bestFit="1" customWidth="1"/>
    <col min="15504" max="15504" width="7.28515625" style="16" bestFit="1" customWidth="1"/>
    <col min="15505" max="15515" width="7.140625" style="16" bestFit="1" customWidth="1"/>
    <col min="15516" max="15516" width="7.28515625" style="16" bestFit="1" customWidth="1"/>
    <col min="15517" max="15525" width="7.140625" style="16" bestFit="1" customWidth="1"/>
    <col min="15526" max="15616" width="9.140625" style="16"/>
    <col min="15617" max="15617" width="5.28515625" style="16" customWidth="1"/>
    <col min="15618" max="15618" width="28" style="16" bestFit="1" customWidth="1"/>
    <col min="15619" max="15627" width="7.140625" style="16" bestFit="1" customWidth="1"/>
    <col min="15628" max="15628" width="7.28515625" style="16" bestFit="1" customWidth="1"/>
    <col min="15629" max="15639" width="7.140625" style="16" bestFit="1" customWidth="1"/>
    <col min="15640" max="15640" width="7.28515625" style="16" bestFit="1" customWidth="1"/>
    <col min="15641" max="15651" width="7.140625" style="16" bestFit="1" customWidth="1"/>
    <col min="15652" max="15652" width="7.28515625" style="16" bestFit="1" customWidth="1"/>
    <col min="15653" max="15663" width="7.140625" style="16" bestFit="1" customWidth="1"/>
    <col min="15664" max="15664" width="7.28515625" style="16" bestFit="1" customWidth="1"/>
    <col min="15665" max="15675" width="7.140625" style="16" bestFit="1" customWidth="1"/>
    <col min="15676" max="15676" width="7.28515625" style="16" bestFit="1" customWidth="1"/>
    <col min="15677" max="15687" width="7.140625" style="16" bestFit="1" customWidth="1"/>
    <col min="15688" max="15688" width="7.28515625" style="16" bestFit="1" customWidth="1"/>
    <col min="15689" max="15699" width="7.140625" style="16" bestFit="1" customWidth="1"/>
    <col min="15700" max="15700" width="7.28515625" style="16" bestFit="1" customWidth="1"/>
    <col min="15701" max="15711" width="7.140625" style="16" bestFit="1" customWidth="1"/>
    <col min="15712" max="15712" width="7.28515625" style="16" bestFit="1" customWidth="1"/>
    <col min="15713" max="15723" width="7.140625" style="16" bestFit="1" customWidth="1"/>
    <col min="15724" max="15724" width="7.28515625" style="16" bestFit="1" customWidth="1"/>
    <col min="15725" max="15735" width="7.140625" style="16" bestFit="1" customWidth="1"/>
    <col min="15736" max="15736" width="7.28515625" style="16" bestFit="1" customWidth="1"/>
    <col min="15737" max="15747" width="7.140625" style="16" bestFit="1" customWidth="1"/>
    <col min="15748" max="15748" width="7.28515625" style="16" bestFit="1" customWidth="1"/>
    <col min="15749" max="15759" width="7.140625" style="16" bestFit="1" customWidth="1"/>
    <col min="15760" max="15760" width="7.28515625" style="16" bestFit="1" customWidth="1"/>
    <col min="15761" max="15771" width="7.140625" style="16" bestFit="1" customWidth="1"/>
    <col min="15772" max="15772" width="7.28515625" style="16" bestFit="1" customWidth="1"/>
    <col min="15773" max="15781" width="7.140625" style="16" bestFit="1" customWidth="1"/>
    <col min="15782" max="15872" width="9.140625" style="16"/>
    <col min="15873" max="15873" width="5.28515625" style="16" customWidth="1"/>
    <col min="15874" max="15874" width="28" style="16" bestFit="1" customWidth="1"/>
    <col min="15875" max="15883" width="7.140625" style="16" bestFit="1" customWidth="1"/>
    <col min="15884" max="15884" width="7.28515625" style="16" bestFit="1" customWidth="1"/>
    <col min="15885" max="15895" width="7.140625" style="16" bestFit="1" customWidth="1"/>
    <col min="15896" max="15896" width="7.28515625" style="16" bestFit="1" customWidth="1"/>
    <col min="15897" max="15907" width="7.140625" style="16" bestFit="1" customWidth="1"/>
    <col min="15908" max="15908" width="7.28515625" style="16" bestFit="1" customWidth="1"/>
    <col min="15909" max="15919" width="7.140625" style="16" bestFit="1" customWidth="1"/>
    <col min="15920" max="15920" width="7.28515625" style="16" bestFit="1" customWidth="1"/>
    <col min="15921" max="15931" width="7.140625" style="16" bestFit="1" customWidth="1"/>
    <col min="15932" max="15932" width="7.28515625" style="16" bestFit="1" customWidth="1"/>
    <col min="15933" max="15943" width="7.140625" style="16" bestFit="1" customWidth="1"/>
    <col min="15944" max="15944" width="7.28515625" style="16" bestFit="1" customWidth="1"/>
    <col min="15945" max="15955" width="7.140625" style="16" bestFit="1" customWidth="1"/>
    <col min="15956" max="15956" width="7.28515625" style="16" bestFit="1" customWidth="1"/>
    <col min="15957" max="15967" width="7.140625" style="16" bestFit="1" customWidth="1"/>
    <col min="15968" max="15968" width="7.28515625" style="16" bestFit="1" customWidth="1"/>
    <col min="15969" max="15979" width="7.140625" style="16" bestFit="1" customWidth="1"/>
    <col min="15980" max="15980" width="7.28515625" style="16" bestFit="1" customWidth="1"/>
    <col min="15981" max="15991" width="7.140625" style="16" bestFit="1" customWidth="1"/>
    <col min="15992" max="15992" width="7.28515625" style="16" bestFit="1" customWidth="1"/>
    <col min="15993" max="16003" width="7.140625" style="16" bestFit="1" customWidth="1"/>
    <col min="16004" max="16004" width="7.28515625" style="16" bestFit="1" customWidth="1"/>
    <col min="16005" max="16015" width="7.140625" style="16" bestFit="1" customWidth="1"/>
    <col min="16016" max="16016" width="7.28515625" style="16" bestFit="1" customWidth="1"/>
    <col min="16017" max="16027" width="7.140625" style="16" bestFit="1" customWidth="1"/>
    <col min="16028" max="16028" width="7.28515625" style="16" bestFit="1" customWidth="1"/>
    <col min="16029" max="16037" width="7.140625" style="16" bestFit="1" customWidth="1"/>
    <col min="16038" max="16128" width="9.140625" style="16"/>
    <col min="16129" max="16129" width="5.28515625" style="16" customWidth="1"/>
    <col min="16130" max="16130" width="28" style="16" bestFit="1" customWidth="1"/>
    <col min="16131" max="16139" width="7.140625" style="16" bestFit="1" customWidth="1"/>
    <col min="16140" max="16140" width="7.28515625" style="16" bestFit="1" customWidth="1"/>
    <col min="16141" max="16151" width="7.140625" style="16" bestFit="1" customWidth="1"/>
    <col min="16152" max="16152" width="7.28515625" style="16" bestFit="1" customWidth="1"/>
    <col min="16153" max="16163" width="7.140625" style="16" bestFit="1" customWidth="1"/>
    <col min="16164" max="16164" width="7.28515625" style="16" bestFit="1" customWidth="1"/>
    <col min="16165" max="16175" width="7.140625" style="16" bestFit="1" customWidth="1"/>
    <col min="16176" max="16176" width="7.28515625" style="16" bestFit="1" customWidth="1"/>
    <col min="16177" max="16187" width="7.140625" style="16" bestFit="1" customWidth="1"/>
    <col min="16188" max="16188" width="7.28515625" style="16" bestFit="1" customWidth="1"/>
    <col min="16189" max="16199" width="7.140625" style="16" bestFit="1" customWidth="1"/>
    <col min="16200" max="16200" width="7.28515625" style="16" bestFit="1" customWidth="1"/>
    <col min="16201" max="16211" width="7.140625" style="16" bestFit="1" customWidth="1"/>
    <col min="16212" max="16212" width="7.28515625" style="16" bestFit="1" customWidth="1"/>
    <col min="16213" max="16223" width="7.140625" style="16" bestFit="1" customWidth="1"/>
    <col min="16224" max="16224" width="7.28515625" style="16" bestFit="1" customWidth="1"/>
    <col min="16225" max="16235" width="7.140625" style="16" bestFit="1" customWidth="1"/>
    <col min="16236" max="16236" width="7.28515625" style="16" bestFit="1" customWidth="1"/>
    <col min="16237" max="16247" width="7.140625" style="16" bestFit="1" customWidth="1"/>
    <col min="16248" max="16248" width="7.28515625" style="16" bestFit="1" customWidth="1"/>
    <col min="16249" max="16259" width="7.140625" style="16" bestFit="1" customWidth="1"/>
    <col min="16260" max="16260" width="7.28515625" style="16" bestFit="1" customWidth="1"/>
    <col min="16261" max="16271" width="7.140625" style="16" bestFit="1" customWidth="1"/>
    <col min="16272" max="16272" width="7.28515625" style="16" bestFit="1" customWidth="1"/>
    <col min="16273" max="16283" width="7.140625" style="16" bestFit="1" customWidth="1"/>
    <col min="16284" max="16284" width="7.28515625" style="16" bestFit="1" customWidth="1"/>
    <col min="16285" max="16293" width="7.140625" style="16" bestFit="1" customWidth="1"/>
    <col min="16294" max="16384" width="9.140625" style="16"/>
  </cols>
  <sheetData>
    <row r="1" spans="1:184" ht="15" x14ac:dyDescent="0.25">
      <c r="C1" s="178" t="s">
        <v>1534</v>
      </c>
    </row>
    <row r="2" spans="1:184" ht="12.95" x14ac:dyDescent="0.3">
      <c r="C2" s="2">
        <v>36373</v>
      </c>
      <c r="D2" s="2">
        <v>36404</v>
      </c>
      <c r="E2" s="2">
        <v>36434</v>
      </c>
      <c r="F2" s="2">
        <v>36465</v>
      </c>
      <c r="G2" s="2">
        <v>36495</v>
      </c>
      <c r="H2" s="2">
        <v>36526</v>
      </c>
      <c r="I2" s="2">
        <v>36557</v>
      </c>
      <c r="J2" s="2">
        <v>36586</v>
      </c>
      <c r="K2" s="2">
        <v>36617</v>
      </c>
      <c r="L2" s="2">
        <v>36647</v>
      </c>
      <c r="M2" s="2">
        <v>36678</v>
      </c>
      <c r="N2" s="2">
        <v>36708</v>
      </c>
      <c r="O2" s="2">
        <v>36739</v>
      </c>
      <c r="P2" s="2">
        <v>36770</v>
      </c>
      <c r="Q2" s="2">
        <v>36800</v>
      </c>
      <c r="R2" s="2">
        <v>36831</v>
      </c>
      <c r="S2" s="2">
        <v>36861</v>
      </c>
      <c r="T2" s="2">
        <v>36892</v>
      </c>
      <c r="U2" s="2">
        <v>36923</v>
      </c>
      <c r="V2" s="2">
        <v>36951</v>
      </c>
      <c r="W2" s="2">
        <v>36982</v>
      </c>
      <c r="X2" s="2">
        <v>37012</v>
      </c>
      <c r="Y2" s="2">
        <v>37043</v>
      </c>
      <c r="Z2" s="2">
        <v>37073</v>
      </c>
      <c r="AA2" s="2">
        <v>37104</v>
      </c>
      <c r="AB2" s="2">
        <v>37135</v>
      </c>
      <c r="AC2" s="2">
        <v>37165</v>
      </c>
      <c r="AD2" s="2">
        <v>37196</v>
      </c>
      <c r="AE2" s="2">
        <v>37226</v>
      </c>
      <c r="AF2" s="2">
        <v>37257</v>
      </c>
      <c r="AG2" s="2">
        <v>37288</v>
      </c>
      <c r="AH2" s="2">
        <v>37316</v>
      </c>
      <c r="AI2" s="2">
        <v>37347</v>
      </c>
      <c r="AJ2" s="2">
        <v>37377</v>
      </c>
      <c r="AK2" s="2">
        <v>37408</v>
      </c>
      <c r="AL2" s="2">
        <v>37438</v>
      </c>
      <c r="AM2" s="2">
        <v>37469</v>
      </c>
      <c r="AN2" s="2">
        <v>37500</v>
      </c>
      <c r="AO2" s="2">
        <v>37530</v>
      </c>
      <c r="AP2" s="2">
        <v>37561</v>
      </c>
      <c r="AQ2" s="2">
        <v>37591</v>
      </c>
      <c r="AR2" s="2">
        <v>37622</v>
      </c>
      <c r="AS2" s="2">
        <v>37653</v>
      </c>
      <c r="AT2" s="2">
        <v>37681</v>
      </c>
      <c r="AU2" s="2">
        <v>37712</v>
      </c>
      <c r="AV2" s="2">
        <v>37742</v>
      </c>
      <c r="AW2" s="2">
        <v>37773</v>
      </c>
      <c r="AX2" s="2">
        <v>37803</v>
      </c>
      <c r="AY2" s="2">
        <v>37834</v>
      </c>
      <c r="AZ2" s="2">
        <v>37865</v>
      </c>
      <c r="BA2" s="2">
        <v>37895</v>
      </c>
      <c r="BB2" s="2">
        <v>37926</v>
      </c>
      <c r="BC2" s="2">
        <v>37956</v>
      </c>
      <c r="BD2" s="2">
        <v>37987</v>
      </c>
      <c r="BE2" s="2">
        <v>38018</v>
      </c>
      <c r="BF2" s="2">
        <v>38047</v>
      </c>
      <c r="BG2" s="2">
        <v>38078</v>
      </c>
      <c r="BH2" s="2">
        <v>38108</v>
      </c>
      <c r="BI2" s="2">
        <v>38139</v>
      </c>
      <c r="BJ2" s="2">
        <v>38169</v>
      </c>
      <c r="BK2" s="2">
        <v>38200</v>
      </c>
      <c r="BL2" s="2">
        <v>38231</v>
      </c>
      <c r="BM2" s="2">
        <v>38261</v>
      </c>
      <c r="BN2" s="2">
        <v>38292</v>
      </c>
      <c r="BO2" s="2">
        <v>38322</v>
      </c>
      <c r="BP2" s="2">
        <v>38353</v>
      </c>
      <c r="BQ2" s="2">
        <v>38384</v>
      </c>
      <c r="BR2" s="2">
        <v>38412</v>
      </c>
      <c r="BS2" s="2">
        <v>38443</v>
      </c>
      <c r="BT2" s="2">
        <v>38473</v>
      </c>
      <c r="BU2" s="2">
        <v>38504</v>
      </c>
      <c r="BV2" s="2">
        <v>38534</v>
      </c>
      <c r="BW2" s="2">
        <v>38565</v>
      </c>
      <c r="BX2" s="2">
        <v>38596</v>
      </c>
      <c r="BY2" s="2">
        <v>38626</v>
      </c>
      <c r="BZ2" s="2">
        <v>38657</v>
      </c>
      <c r="CA2" s="2">
        <v>38687</v>
      </c>
      <c r="CB2" s="2">
        <v>38718</v>
      </c>
      <c r="CC2" s="2">
        <v>38749</v>
      </c>
      <c r="CD2" s="2">
        <v>38777</v>
      </c>
      <c r="CE2" s="2">
        <v>38808</v>
      </c>
      <c r="CF2" s="2">
        <v>38838</v>
      </c>
      <c r="CG2" s="2">
        <v>38869</v>
      </c>
      <c r="CH2" s="5">
        <v>38899</v>
      </c>
      <c r="CI2" s="5">
        <v>38930</v>
      </c>
      <c r="CJ2" s="5">
        <v>38961</v>
      </c>
      <c r="CK2" s="5">
        <v>38991</v>
      </c>
      <c r="CL2" s="5">
        <v>39022</v>
      </c>
      <c r="CM2" s="5">
        <v>39052</v>
      </c>
      <c r="CN2" s="5">
        <v>39083</v>
      </c>
      <c r="CO2" s="5">
        <v>39114</v>
      </c>
      <c r="CP2" s="5">
        <v>39142</v>
      </c>
      <c r="CQ2" s="5">
        <v>39173</v>
      </c>
      <c r="CR2" s="5">
        <v>39203</v>
      </c>
      <c r="CS2" s="5">
        <v>39234</v>
      </c>
      <c r="CT2" s="5">
        <v>39264</v>
      </c>
      <c r="CU2" s="5">
        <v>39295</v>
      </c>
      <c r="CV2" s="5">
        <v>39326</v>
      </c>
      <c r="CW2" s="5">
        <v>39356</v>
      </c>
      <c r="CX2" s="5">
        <v>39387</v>
      </c>
      <c r="CY2" s="5">
        <v>39417</v>
      </c>
      <c r="CZ2" s="5">
        <v>39448</v>
      </c>
      <c r="DA2" s="5">
        <v>39479</v>
      </c>
      <c r="DB2" s="5">
        <v>39508</v>
      </c>
      <c r="DC2" s="5">
        <v>39539</v>
      </c>
      <c r="DD2" s="5">
        <v>39569</v>
      </c>
      <c r="DE2" s="5">
        <v>39600</v>
      </c>
      <c r="DF2" s="5">
        <v>39630</v>
      </c>
      <c r="DG2" s="5">
        <v>39661</v>
      </c>
      <c r="DH2" s="5">
        <v>39692</v>
      </c>
      <c r="DI2" s="5">
        <v>39722</v>
      </c>
      <c r="DJ2" s="5">
        <v>39753</v>
      </c>
      <c r="DK2" s="5">
        <v>39783</v>
      </c>
      <c r="DL2" s="5">
        <v>39814</v>
      </c>
      <c r="DM2" s="5">
        <v>39845</v>
      </c>
      <c r="DN2" s="5">
        <v>39873</v>
      </c>
      <c r="DO2" s="5">
        <v>39904</v>
      </c>
      <c r="DP2" s="5">
        <v>39934</v>
      </c>
      <c r="DQ2" s="5">
        <v>39965</v>
      </c>
      <c r="DR2" s="5">
        <v>39995</v>
      </c>
      <c r="DS2" s="5">
        <v>40026</v>
      </c>
      <c r="DT2" s="5">
        <v>40057</v>
      </c>
      <c r="DU2" s="5">
        <v>40087</v>
      </c>
      <c r="DV2" s="5">
        <v>40118</v>
      </c>
      <c r="DW2" s="5">
        <v>40148</v>
      </c>
      <c r="DX2" s="5">
        <v>40179</v>
      </c>
      <c r="DY2" s="5">
        <v>40210</v>
      </c>
      <c r="DZ2" s="5">
        <v>40238</v>
      </c>
      <c r="EA2" s="5">
        <v>40269</v>
      </c>
      <c r="EB2" s="5">
        <v>40299</v>
      </c>
      <c r="EC2" s="5">
        <v>40330</v>
      </c>
      <c r="ED2" s="5">
        <v>40360</v>
      </c>
      <c r="EE2" s="5">
        <v>40391</v>
      </c>
      <c r="EF2" s="5">
        <v>40422</v>
      </c>
      <c r="EG2" s="5">
        <v>40452</v>
      </c>
      <c r="EH2" s="5">
        <v>40483</v>
      </c>
      <c r="EI2" s="5">
        <v>40513</v>
      </c>
      <c r="EJ2" s="5">
        <v>40544</v>
      </c>
      <c r="EK2" s="5">
        <v>40575</v>
      </c>
      <c r="EL2" s="5">
        <v>40603</v>
      </c>
      <c r="EM2" s="5">
        <v>40634</v>
      </c>
      <c r="EN2" s="5">
        <v>40664</v>
      </c>
      <c r="EO2" s="5">
        <v>40695</v>
      </c>
      <c r="EP2" s="5">
        <v>40725</v>
      </c>
      <c r="EQ2" s="5">
        <v>40756</v>
      </c>
      <c r="ER2" s="5">
        <v>40787</v>
      </c>
      <c r="ES2" s="5">
        <v>40817</v>
      </c>
      <c r="ET2" s="5">
        <v>40848</v>
      </c>
      <c r="EU2" s="5">
        <v>40878</v>
      </c>
      <c r="EV2" s="2">
        <v>40909</v>
      </c>
      <c r="EW2" s="2">
        <v>40940</v>
      </c>
      <c r="EX2" s="2">
        <v>40969</v>
      </c>
      <c r="EY2" s="2">
        <v>41000</v>
      </c>
      <c r="EZ2" s="2">
        <v>41030</v>
      </c>
      <c r="FA2" s="2">
        <v>41061</v>
      </c>
      <c r="FB2" s="2">
        <v>41091</v>
      </c>
      <c r="FC2" s="2">
        <v>41122</v>
      </c>
      <c r="FD2" s="2">
        <v>41153</v>
      </c>
      <c r="FE2" s="2">
        <v>41183</v>
      </c>
      <c r="FF2" s="2">
        <v>41214</v>
      </c>
      <c r="FG2" s="2">
        <v>41244</v>
      </c>
      <c r="FH2" s="2">
        <v>41275</v>
      </c>
      <c r="FI2" s="2">
        <v>41306</v>
      </c>
      <c r="FJ2" s="2">
        <v>41334</v>
      </c>
      <c r="FK2" s="2">
        <v>41365</v>
      </c>
      <c r="FL2" s="2">
        <v>41395</v>
      </c>
      <c r="FM2" s="2">
        <v>41426</v>
      </c>
      <c r="FN2" s="2">
        <v>41456</v>
      </c>
      <c r="FO2" s="2">
        <v>41487</v>
      </c>
      <c r="FP2" s="2">
        <v>41518</v>
      </c>
      <c r="FQ2" s="2">
        <v>41548</v>
      </c>
      <c r="FR2" s="2">
        <v>41579</v>
      </c>
      <c r="FS2" s="2">
        <v>41609</v>
      </c>
      <c r="FT2" s="2">
        <v>41640</v>
      </c>
      <c r="FU2" s="2">
        <v>41671</v>
      </c>
      <c r="FV2" s="2">
        <v>41699</v>
      </c>
      <c r="FW2" s="2">
        <v>41730</v>
      </c>
      <c r="FX2" s="2">
        <v>41760</v>
      </c>
      <c r="FY2" s="2">
        <v>41791</v>
      </c>
      <c r="FZ2" s="2">
        <v>41821</v>
      </c>
      <c r="GA2" s="2">
        <v>41852</v>
      </c>
      <c r="GB2" s="2">
        <v>41883</v>
      </c>
    </row>
    <row r="3" spans="1:184" ht="12.95" x14ac:dyDescent="0.3">
      <c r="B3" s="6" t="s">
        <v>328</v>
      </c>
      <c r="C3" s="133">
        <v>0.56000000000000005</v>
      </c>
      <c r="D3" s="133">
        <v>0.31</v>
      </c>
      <c r="E3" s="133">
        <v>1.19</v>
      </c>
      <c r="F3" s="133">
        <v>0.95</v>
      </c>
      <c r="G3" s="133">
        <v>0.6</v>
      </c>
      <c r="H3" s="133">
        <v>0.62</v>
      </c>
      <c r="I3" s="133">
        <v>0.13</v>
      </c>
      <c r="J3" s="133">
        <v>0.22</v>
      </c>
      <c r="K3" s="133">
        <v>0.42</v>
      </c>
      <c r="L3" s="133">
        <v>0.01</v>
      </c>
      <c r="M3" s="133">
        <v>0.23</v>
      </c>
      <c r="N3" s="133">
        <v>1.61</v>
      </c>
      <c r="O3" s="133">
        <v>1.31</v>
      </c>
      <c r="P3" s="133">
        <v>0.23</v>
      </c>
      <c r="Q3" s="133">
        <v>0.14000000000000001</v>
      </c>
      <c r="R3" s="133">
        <v>0.32</v>
      </c>
      <c r="S3" s="133">
        <v>0.59</v>
      </c>
      <c r="T3" s="133">
        <v>0.56999999999999995</v>
      </c>
      <c r="U3" s="133">
        <v>0.46</v>
      </c>
      <c r="V3" s="133">
        <v>0.38</v>
      </c>
      <c r="W3" s="133">
        <v>0.57999999999999996</v>
      </c>
      <c r="X3" s="133">
        <v>0.41</v>
      </c>
      <c r="Y3" s="133">
        <v>0.52</v>
      </c>
      <c r="Z3" s="133">
        <v>1.33</v>
      </c>
      <c r="AA3" s="133">
        <v>0.7</v>
      </c>
      <c r="AB3" s="133">
        <v>0.28000000000000003</v>
      </c>
      <c r="AC3" s="133">
        <v>0.83</v>
      </c>
      <c r="AD3" s="133">
        <v>0.71</v>
      </c>
      <c r="AE3" s="133">
        <v>0.65</v>
      </c>
      <c r="AF3" s="133">
        <v>0.52</v>
      </c>
      <c r="AG3" s="133">
        <v>0.36</v>
      </c>
      <c r="AH3" s="133">
        <v>0.6</v>
      </c>
      <c r="AI3" s="133">
        <v>0.8</v>
      </c>
      <c r="AJ3" s="133">
        <v>0.21</v>
      </c>
      <c r="AK3" s="133">
        <v>0.42</v>
      </c>
      <c r="AL3" s="133">
        <v>1.19</v>
      </c>
      <c r="AM3" s="133">
        <v>0.65</v>
      </c>
      <c r="AN3" s="133">
        <v>0.72</v>
      </c>
      <c r="AO3" s="133">
        <v>1.31</v>
      </c>
      <c r="AP3" s="133">
        <v>3.02</v>
      </c>
      <c r="AQ3" s="133">
        <v>2.1</v>
      </c>
      <c r="AR3" s="133">
        <v>2.25</v>
      </c>
      <c r="AS3" s="133">
        <v>1.57</v>
      </c>
      <c r="AT3" s="133">
        <v>1.23</v>
      </c>
      <c r="AU3" s="133">
        <v>0.97</v>
      </c>
      <c r="AV3" s="133">
        <v>0.61</v>
      </c>
      <c r="AW3" s="133">
        <v>-0.15</v>
      </c>
      <c r="AX3" s="133">
        <v>0.2</v>
      </c>
      <c r="AY3" s="133">
        <v>0.34</v>
      </c>
      <c r="AZ3" s="133">
        <v>0.78</v>
      </c>
      <c r="BA3" s="133">
        <v>0.28999999999999998</v>
      </c>
      <c r="BB3" s="133">
        <v>0.34</v>
      </c>
      <c r="BC3" s="133">
        <v>0.52</v>
      </c>
      <c r="BD3" s="133">
        <v>0.76</v>
      </c>
      <c r="BE3" s="133">
        <v>0.61</v>
      </c>
      <c r="BF3" s="133">
        <v>0.47</v>
      </c>
      <c r="BG3" s="133">
        <v>0.37</v>
      </c>
      <c r="BH3" s="133">
        <v>0.51</v>
      </c>
      <c r="BI3" s="133">
        <v>0.71</v>
      </c>
      <c r="BJ3" s="133">
        <v>0.91</v>
      </c>
      <c r="BK3" s="133">
        <v>0.69</v>
      </c>
      <c r="BL3" s="133">
        <v>0.33</v>
      </c>
      <c r="BM3" s="133">
        <v>0.44</v>
      </c>
      <c r="BN3" s="133">
        <v>0.69</v>
      </c>
      <c r="BO3" s="133">
        <v>0.86</v>
      </c>
      <c r="BP3" s="133">
        <v>0.57999999999999996</v>
      </c>
      <c r="BQ3" s="133">
        <v>0.59</v>
      </c>
      <c r="BR3" s="133">
        <v>0.61</v>
      </c>
      <c r="BS3" s="133">
        <v>0.87</v>
      </c>
      <c r="BT3" s="133">
        <v>0.49</v>
      </c>
      <c r="BU3" s="133">
        <v>-0.02</v>
      </c>
      <c r="BV3" s="133">
        <v>0.25</v>
      </c>
      <c r="BW3" s="133">
        <v>0.17</v>
      </c>
      <c r="BX3" s="133">
        <v>0.35</v>
      </c>
      <c r="BY3" s="133">
        <v>0.75</v>
      </c>
      <c r="BZ3" s="133">
        <v>0.55000000000000004</v>
      </c>
      <c r="CA3" s="133">
        <v>0.36</v>
      </c>
      <c r="CB3" s="133">
        <v>0.59</v>
      </c>
      <c r="CC3" s="133">
        <v>0.41</v>
      </c>
      <c r="CD3" s="133">
        <v>0.43</v>
      </c>
      <c r="CE3" s="133">
        <v>0.21</v>
      </c>
      <c r="CF3" s="133">
        <v>0.1</v>
      </c>
      <c r="CG3" s="133">
        <v>-0.21</v>
      </c>
      <c r="CH3" s="133">
        <v>0.19</v>
      </c>
      <c r="CI3" s="133">
        <v>0.05</v>
      </c>
      <c r="CJ3" s="133">
        <v>0.21</v>
      </c>
      <c r="CK3" s="133">
        <v>0.33</v>
      </c>
      <c r="CL3" s="133">
        <v>0.31</v>
      </c>
      <c r="CM3" s="133">
        <v>0.48</v>
      </c>
      <c r="CN3" s="133">
        <v>0.44</v>
      </c>
      <c r="CO3" s="133">
        <v>0.44</v>
      </c>
      <c r="CP3" s="133">
        <v>0.37</v>
      </c>
      <c r="CQ3" s="133">
        <v>0.25</v>
      </c>
      <c r="CR3" s="133">
        <v>0.28000000000000003</v>
      </c>
      <c r="CS3" s="133">
        <v>0.28000000000000003</v>
      </c>
      <c r="CT3" s="133">
        <v>0.24</v>
      </c>
      <c r="CU3" s="133">
        <v>0.47</v>
      </c>
      <c r="CV3" s="133">
        <v>0.18</v>
      </c>
      <c r="CW3" s="133">
        <v>0.3</v>
      </c>
      <c r="CX3" s="133">
        <v>0.38</v>
      </c>
      <c r="CY3" s="133">
        <v>0.74</v>
      </c>
      <c r="CZ3" s="133">
        <v>0.54</v>
      </c>
      <c r="DA3" s="133">
        <v>0.49</v>
      </c>
      <c r="DB3" s="133">
        <v>0.48</v>
      </c>
      <c r="DC3" s="133">
        <v>0.55000000000000004</v>
      </c>
      <c r="DD3" s="133">
        <v>0.79</v>
      </c>
      <c r="DE3" s="133">
        <v>0.74</v>
      </c>
      <c r="DF3" s="133">
        <v>0.53</v>
      </c>
      <c r="DG3" s="133">
        <v>0.28000000000000003</v>
      </c>
      <c r="DH3" s="133">
        <v>0.26</v>
      </c>
      <c r="DI3" s="133">
        <v>0.45</v>
      </c>
      <c r="DJ3" s="133">
        <v>0.36</v>
      </c>
      <c r="DK3" s="133">
        <v>0.28000000000000003</v>
      </c>
      <c r="DL3" s="133">
        <v>0.48</v>
      </c>
      <c r="DM3" s="133">
        <v>0.55000000000000004</v>
      </c>
      <c r="DN3" s="133">
        <v>0.2</v>
      </c>
      <c r="DO3" s="133">
        <v>0.48</v>
      </c>
      <c r="DP3" s="133">
        <v>0.47</v>
      </c>
      <c r="DQ3" s="133">
        <v>0.36</v>
      </c>
      <c r="DR3" s="133">
        <v>0.24</v>
      </c>
      <c r="DS3" s="133">
        <v>0.15</v>
      </c>
      <c r="DT3" s="133">
        <v>0.24</v>
      </c>
      <c r="DU3" s="133">
        <v>0.28000000000000003</v>
      </c>
      <c r="DV3" s="133">
        <v>0.41</v>
      </c>
      <c r="DW3" s="133">
        <v>0.37</v>
      </c>
      <c r="DX3" s="133">
        <v>0.75</v>
      </c>
      <c r="DY3" s="133">
        <v>0.78</v>
      </c>
      <c r="DZ3" s="133">
        <v>0.52</v>
      </c>
      <c r="EA3" s="133">
        <v>0.56999999999999995</v>
      </c>
      <c r="EB3" s="133">
        <v>0.43</v>
      </c>
      <c r="EC3" s="133">
        <v>0</v>
      </c>
      <c r="ED3" s="133">
        <v>0.01</v>
      </c>
      <c r="EE3" s="133">
        <v>0.04</v>
      </c>
      <c r="EF3" s="133">
        <v>0.45</v>
      </c>
      <c r="EG3" s="133">
        <v>0.75</v>
      </c>
      <c r="EH3" s="133">
        <v>0.83</v>
      </c>
      <c r="EI3" s="133">
        <v>0.63</v>
      </c>
      <c r="EJ3" s="133">
        <v>0.83</v>
      </c>
      <c r="EK3" s="133">
        <v>0.8</v>
      </c>
      <c r="EL3" s="133">
        <v>0.79</v>
      </c>
      <c r="EM3" s="133">
        <v>0.77</v>
      </c>
      <c r="EN3" s="133">
        <v>0.47</v>
      </c>
      <c r="EO3" s="133">
        <v>0.15</v>
      </c>
      <c r="EP3" s="133">
        <v>0.16</v>
      </c>
      <c r="EQ3" s="133">
        <v>0.37</v>
      </c>
      <c r="ER3" s="133">
        <v>0.53</v>
      </c>
      <c r="ES3" s="133">
        <v>0.43</v>
      </c>
      <c r="ET3" s="133">
        <v>0.52</v>
      </c>
      <c r="EU3" s="133">
        <v>0.5</v>
      </c>
      <c r="EV3" s="84">
        <f>AISM!EV3</f>
        <v>0.56000000000000005</v>
      </c>
      <c r="EW3" s="84">
        <f>AISM!EW3</f>
        <v>0.45</v>
      </c>
      <c r="EX3" s="84">
        <f>AISM!EX3</f>
        <v>0.21</v>
      </c>
      <c r="EY3" s="84">
        <f>AISM!EY3</f>
        <v>0.64</v>
      </c>
      <c r="EZ3" s="84">
        <f>AISM!EZ3</f>
        <v>0.36</v>
      </c>
      <c r="FA3" s="84">
        <f>AISM!FA3</f>
        <v>0.08</v>
      </c>
      <c r="FB3" s="84">
        <f>AISM!FB3</f>
        <v>0.43</v>
      </c>
      <c r="FC3" s="84">
        <f>AISM!FC3</f>
        <v>0.41</v>
      </c>
      <c r="FD3" s="84">
        <f>AISM!FD3</f>
        <v>0.56999999999999995</v>
      </c>
      <c r="FE3" s="84">
        <f>AISM!FE3</f>
        <v>0.59</v>
      </c>
      <c r="FF3" s="84">
        <f>AISM!FF3</f>
        <v>0.6</v>
      </c>
      <c r="FG3" s="84">
        <f>AISM!FG3</f>
        <v>0.79</v>
      </c>
      <c r="FH3" s="84">
        <f>AISM!FH3</f>
        <v>0.86</v>
      </c>
      <c r="FI3" s="84">
        <f>AISM!FI3</f>
        <v>0.6</v>
      </c>
      <c r="FJ3" s="84">
        <f>AISM!FJ3</f>
        <v>0.47</v>
      </c>
      <c r="FK3" s="84">
        <f>AISM!FK3</f>
        <v>0.55000000000000004</v>
      </c>
      <c r="FL3" s="84">
        <f>AISM!FL3</f>
        <v>0.37</v>
      </c>
      <c r="FM3" s="84">
        <f>AISM!FM3</f>
        <v>0.26</v>
      </c>
      <c r="FN3" s="84">
        <f>AISM!FN3</f>
        <v>0.03</v>
      </c>
      <c r="FO3" s="84">
        <f>AISM!FO3</f>
        <v>0.24</v>
      </c>
      <c r="FP3" s="84">
        <f>AISM!FP3</f>
        <v>0.35</v>
      </c>
      <c r="FQ3" s="84">
        <f>AISM!FQ3</f>
        <v>0.56999999999999995</v>
      </c>
      <c r="FR3" s="84">
        <f>AISM!FR3</f>
        <v>0.54</v>
      </c>
      <c r="FS3" s="84">
        <f>AISM!FS3</f>
        <v>0.92</v>
      </c>
      <c r="FT3" s="84">
        <f>AISM!FT3</f>
        <v>0.55000000000000004</v>
      </c>
      <c r="FU3" s="84">
        <f>AISM!FU3</f>
        <v>0.69</v>
      </c>
      <c r="FV3" s="84">
        <f>AISM!FV3</f>
        <v>0.92</v>
      </c>
      <c r="FW3" s="84">
        <f>AISM!FW3</f>
        <v>0.67</v>
      </c>
      <c r="FX3" s="84">
        <f>AISM!FX3</f>
        <v>0.46</v>
      </c>
      <c r="FY3" s="84">
        <f>AISM!FY3</f>
        <v>0.4</v>
      </c>
      <c r="FZ3" s="84">
        <f>AISM!FZ3</f>
        <v>0.01</v>
      </c>
      <c r="GA3" s="84">
        <f>AISM!GA3</f>
        <v>0.25</v>
      </c>
      <c r="GB3" s="84">
        <f>AISM!GB3</f>
        <v>0.56999999999999995</v>
      </c>
    </row>
    <row r="4" spans="1:184" ht="12.95" x14ac:dyDescent="0.3">
      <c r="B4" s="6" t="s">
        <v>329</v>
      </c>
      <c r="C4" s="133">
        <v>5.69</v>
      </c>
      <c r="D4" s="133">
        <v>6.25</v>
      </c>
      <c r="E4" s="133">
        <v>7.5</v>
      </c>
      <c r="F4" s="133">
        <v>8.65</v>
      </c>
      <c r="G4" s="133">
        <v>8.94</v>
      </c>
      <c r="H4" s="133">
        <v>8.85</v>
      </c>
      <c r="I4" s="133">
        <v>7.86</v>
      </c>
      <c r="J4" s="133">
        <v>6.92</v>
      </c>
      <c r="K4" s="133">
        <v>6.77</v>
      </c>
      <c r="L4" s="133">
        <v>6.47</v>
      </c>
      <c r="M4" s="133">
        <v>6.51</v>
      </c>
      <c r="N4" s="133">
        <v>7.06</v>
      </c>
      <c r="O4" s="133">
        <v>7.86</v>
      </c>
      <c r="P4" s="133">
        <v>7.77</v>
      </c>
      <c r="Q4" s="133">
        <v>6.65</v>
      </c>
      <c r="R4" s="133">
        <v>5.99</v>
      </c>
      <c r="S4" s="133">
        <v>5.97</v>
      </c>
      <c r="T4" s="133">
        <v>5.92</v>
      </c>
      <c r="U4" s="133">
        <v>6.27</v>
      </c>
      <c r="V4" s="133">
        <v>6.44</v>
      </c>
      <c r="W4" s="133">
        <v>6.61</v>
      </c>
      <c r="X4" s="133">
        <v>7.04</v>
      </c>
      <c r="Y4" s="133">
        <v>7.35</v>
      </c>
      <c r="Z4" s="133">
        <v>7.05</v>
      </c>
      <c r="AA4" s="133">
        <v>6.41</v>
      </c>
      <c r="AB4" s="133">
        <v>6.46</v>
      </c>
      <c r="AC4" s="133">
        <v>7.19</v>
      </c>
      <c r="AD4" s="133">
        <v>7.61</v>
      </c>
      <c r="AE4" s="133">
        <v>7.67</v>
      </c>
      <c r="AF4" s="133">
        <v>7.62</v>
      </c>
      <c r="AG4" s="133">
        <v>7.51</v>
      </c>
      <c r="AH4" s="133">
        <v>7.75</v>
      </c>
      <c r="AI4" s="133">
        <v>7.98</v>
      </c>
      <c r="AJ4" s="133">
        <v>7.77</v>
      </c>
      <c r="AK4" s="133">
        <v>7.66</v>
      </c>
      <c r="AL4" s="133">
        <v>7.51</v>
      </c>
      <c r="AM4" s="133">
        <v>7.46</v>
      </c>
      <c r="AN4" s="133">
        <v>7.93</v>
      </c>
      <c r="AO4" s="133">
        <v>8.4499999999999993</v>
      </c>
      <c r="AP4" s="133">
        <v>10.93</v>
      </c>
      <c r="AQ4" s="133">
        <v>12.53</v>
      </c>
      <c r="AR4" s="133">
        <v>14.47</v>
      </c>
      <c r="AS4" s="133">
        <v>15.85</v>
      </c>
      <c r="AT4" s="133">
        <v>16.57</v>
      </c>
      <c r="AU4" s="133">
        <v>16.77</v>
      </c>
      <c r="AV4" s="133">
        <v>17.239999999999998</v>
      </c>
      <c r="AW4" s="133">
        <v>16.57</v>
      </c>
      <c r="AX4" s="133">
        <v>15.43</v>
      </c>
      <c r="AY4" s="133">
        <v>15.07</v>
      </c>
      <c r="AZ4" s="133">
        <v>15.14</v>
      </c>
      <c r="BA4" s="133">
        <v>13.98</v>
      </c>
      <c r="BB4" s="133">
        <v>11.02</v>
      </c>
      <c r="BC4" s="133">
        <v>9.3000000000000007</v>
      </c>
      <c r="BD4" s="133">
        <v>7.71</v>
      </c>
      <c r="BE4" s="133">
        <v>6.69</v>
      </c>
      <c r="BF4" s="133">
        <v>5.89</v>
      </c>
      <c r="BG4" s="133">
        <v>5.26</v>
      </c>
      <c r="BH4" s="133">
        <v>5.15</v>
      </c>
      <c r="BI4" s="133">
        <v>6.06</v>
      </c>
      <c r="BJ4" s="133">
        <v>6.81</v>
      </c>
      <c r="BK4" s="133">
        <v>7.18</v>
      </c>
      <c r="BL4" s="133">
        <v>6.7</v>
      </c>
      <c r="BM4" s="133">
        <v>6.86</v>
      </c>
      <c r="BN4" s="133">
        <v>7.24</v>
      </c>
      <c r="BO4" s="133">
        <v>7.6</v>
      </c>
      <c r="BP4" s="133">
        <v>7.41</v>
      </c>
      <c r="BQ4" s="133">
        <v>7.39</v>
      </c>
      <c r="BR4" s="133">
        <v>7.54</v>
      </c>
      <c r="BS4" s="133">
        <v>8.07</v>
      </c>
      <c r="BT4" s="133">
        <v>8.0500000000000007</v>
      </c>
      <c r="BU4" s="133">
        <v>7.27</v>
      </c>
      <c r="BV4" s="133">
        <v>6.57</v>
      </c>
      <c r="BW4" s="133">
        <v>6.02</v>
      </c>
      <c r="BX4" s="133">
        <v>6.04</v>
      </c>
      <c r="BY4" s="133">
        <v>6.36</v>
      </c>
      <c r="BZ4" s="133">
        <v>6.22</v>
      </c>
      <c r="CA4" s="133">
        <v>5.69</v>
      </c>
      <c r="CB4" s="133">
        <v>5.7</v>
      </c>
      <c r="CC4" s="133">
        <v>5.51</v>
      </c>
      <c r="CD4" s="133">
        <v>5.32</v>
      </c>
      <c r="CE4" s="133">
        <v>4.63</v>
      </c>
      <c r="CF4" s="133">
        <v>4.2300000000000004</v>
      </c>
      <c r="CG4" s="133">
        <v>4.03</v>
      </c>
      <c r="CH4" s="133">
        <v>3.97</v>
      </c>
      <c r="CI4" s="133">
        <v>3.84</v>
      </c>
      <c r="CJ4" s="133">
        <v>3.7</v>
      </c>
      <c r="CK4" s="133">
        <v>3.26</v>
      </c>
      <c r="CL4" s="133">
        <v>3.02</v>
      </c>
      <c r="CM4" s="133">
        <v>3.14</v>
      </c>
      <c r="CN4" s="133">
        <v>2.99</v>
      </c>
      <c r="CO4" s="133">
        <v>3.02</v>
      </c>
      <c r="CP4" s="133">
        <v>2.96</v>
      </c>
      <c r="CQ4" s="133">
        <v>3</v>
      </c>
      <c r="CR4" s="133">
        <v>3.18</v>
      </c>
      <c r="CS4" s="133">
        <v>3.69</v>
      </c>
      <c r="CT4" s="133">
        <v>3.74</v>
      </c>
      <c r="CU4" s="133">
        <v>4.18</v>
      </c>
      <c r="CV4" s="133">
        <v>4.1500000000000004</v>
      </c>
      <c r="CW4" s="133">
        <v>4.12</v>
      </c>
      <c r="CX4" s="133">
        <v>4.1900000000000004</v>
      </c>
      <c r="CY4" s="133">
        <v>4.46</v>
      </c>
      <c r="CZ4" s="133">
        <v>4.5599999999999996</v>
      </c>
      <c r="DA4" s="133">
        <v>4.6100000000000003</v>
      </c>
      <c r="DB4" s="133">
        <v>4.7300000000000004</v>
      </c>
      <c r="DC4" s="133">
        <v>5.04</v>
      </c>
      <c r="DD4" s="133">
        <v>5.58</v>
      </c>
      <c r="DE4" s="133">
        <v>6.06</v>
      </c>
      <c r="DF4" s="133">
        <v>6.37</v>
      </c>
      <c r="DG4" s="133">
        <v>6.17</v>
      </c>
      <c r="DH4" s="133">
        <v>6.25</v>
      </c>
      <c r="DI4" s="133">
        <v>6.41</v>
      </c>
      <c r="DJ4" s="133">
        <v>6.39</v>
      </c>
      <c r="DK4" s="133">
        <v>5.9</v>
      </c>
      <c r="DL4" s="133">
        <v>5.84</v>
      </c>
      <c r="DM4" s="133">
        <v>5.9</v>
      </c>
      <c r="DN4" s="133">
        <v>5.61</v>
      </c>
      <c r="DO4" s="133">
        <v>5.53</v>
      </c>
      <c r="DP4" s="133">
        <v>5.2</v>
      </c>
      <c r="DQ4" s="133">
        <v>4.8</v>
      </c>
      <c r="DR4" s="133">
        <v>4.5</v>
      </c>
      <c r="DS4" s="133">
        <v>4.3600000000000003</v>
      </c>
      <c r="DT4" s="133">
        <v>4.34</v>
      </c>
      <c r="DU4" s="133">
        <v>4.17</v>
      </c>
      <c r="DV4" s="133">
        <v>4.22</v>
      </c>
      <c r="DW4" s="133">
        <v>4.3099999999999996</v>
      </c>
      <c r="DX4" s="133">
        <v>4.59</v>
      </c>
      <c r="DY4" s="133">
        <v>4.83</v>
      </c>
      <c r="DZ4" s="133">
        <v>5.17</v>
      </c>
      <c r="EA4" s="133">
        <v>5.26</v>
      </c>
      <c r="EB4" s="133">
        <v>5.22</v>
      </c>
      <c r="EC4" s="133">
        <v>4.84</v>
      </c>
      <c r="ED4" s="133">
        <v>4.5999999999999996</v>
      </c>
      <c r="EE4" s="133">
        <v>4.49</v>
      </c>
      <c r="EF4" s="133">
        <v>4.7</v>
      </c>
      <c r="EG4" s="133">
        <v>5.2</v>
      </c>
      <c r="EH4" s="133">
        <v>5.63</v>
      </c>
      <c r="EI4" s="133">
        <v>5.91</v>
      </c>
      <c r="EJ4" s="133">
        <v>5.99</v>
      </c>
      <c r="EK4" s="133">
        <v>6.01</v>
      </c>
      <c r="EL4" s="133">
        <v>6.3</v>
      </c>
      <c r="EM4" s="133">
        <v>6.51</v>
      </c>
      <c r="EN4" s="133">
        <v>6.55</v>
      </c>
      <c r="EO4" s="133">
        <v>6.71</v>
      </c>
      <c r="EP4" s="133">
        <v>6.87</v>
      </c>
      <c r="EQ4" s="133">
        <v>7.23</v>
      </c>
      <c r="ER4" s="133">
        <v>7.31</v>
      </c>
      <c r="ES4" s="133">
        <v>6.97</v>
      </c>
      <c r="ET4" s="133">
        <v>6.64</v>
      </c>
      <c r="EU4" s="133">
        <v>6.5</v>
      </c>
      <c r="EV4" s="84">
        <f>AISM!EV4</f>
        <v>6.22</v>
      </c>
      <c r="EW4" s="84">
        <f>AISM!EW4</f>
        <v>5.85</v>
      </c>
      <c r="EX4" s="84">
        <f>AISM!EX4</f>
        <v>5.24</v>
      </c>
      <c r="EY4" s="84">
        <f>AISM!EY4</f>
        <v>5.0999999999999996</v>
      </c>
      <c r="EZ4" s="84">
        <f>AISM!EZ4</f>
        <v>4.99</v>
      </c>
      <c r="FA4" s="84">
        <f>AISM!FA4</f>
        <v>4.92</v>
      </c>
      <c r="FB4" s="84">
        <f>AISM!FB4</f>
        <v>5.2</v>
      </c>
      <c r="FC4" s="84">
        <f>AISM!FC4</f>
        <v>5.24</v>
      </c>
      <c r="FD4" s="84">
        <f>AISM!FD4</f>
        <v>5.28</v>
      </c>
      <c r="FE4" s="84">
        <f>AISM!FE4</f>
        <v>5.45</v>
      </c>
      <c r="FF4" s="84">
        <f>AISM!FF4</f>
        <v>5.53</v>
      </c>
      <c r="FG4" s="84">
        <f>AISM!FG4</f>
        <v>5.84</v>
      </c>
      <c r="FH4" s="84">
        <f>AISM!FH4</f>
        <v>6.15</v>
      </c>
      <c r="FI4" s="84">
        <f>AISM!FI4</f>
        <v>6.31</v>
      </c>
      <c r="FJ4" s="84">
        <f>AISM!FJ4</f>
        <v>6.59</v>
      </c>
      <c r="FK4" s="84">
        <f>AISM!FK4</f>
        <v>6.49</v>
      </c>
      <c r="FL4" s="84">
        <f>AISM!FL4</f>
        <v>6.5</v>
      </c>
      <c r="FM4" s="84">
        <f>AISM!FM4</f>
        <v>6.7</v>
      </c>
      <c r="FN4" s="84">
        <f>AISM!FN4</f>
        <v>6.27</v>
      </c>
      <c r="FO4" s="84">
        <f>AISM!FO4</f>
        <v>6.09</v>
      </c>
      <c r="FP4" s="84">
        <f>AISM!FP4</f>
        <v>5.86</v>
      </c>
      <c r="FQ4" s="84">
        <f>AISM!FQ4</f>
        <v>5.84</v>
      </c>
      <c r="FR4" s="84">
        <f>AISM!FR4</f>
        <v>5.77</v>
      </c>
      <c r="FS4" s="84">
        <f>AISM!FS4</f>
        <v>5.91</v>
      </c>
      <c r="FT4" s="84">
        <f>AISM!FT4</f>
        <v>5.59</v>
      </c>
      <c r="FU4" s="84">
        <f>AISM!FU4</f>
        <v>5.68</v>
      </c>
      <c r="FV4" s="84">
        <f>AISM!FV4</f>
        <v>6.15</v>
      </c>
      <c r="FW4" s="84">
        <f>AISM!FW4</f>
        <v>6.28</v>
      </c>
      <c r="FX4" s="84">
        <f>AISM!FX4</f>
        <v>6.38</v>
      </c>
      <c r="FY4" s="84">
        <f>AISM!FY4</f>
        <v>6.52</v>
      </c>
      <c r="FZ4" s="84">
        <f>AISM!FZ4</f>
        <v>6.5</v>
      </c>
      <c r="GA4" s="84">
        <f>AISM!GA4</f>
        <v>6.51</v>
      </c>
      <c r="GB4" s="84">
        <f>AISM!GB4</f>
        <v>6.75</v>
      </c>
    </row>
    <row r="6" spans="1:184" x14ac:dyDescent="0.2">
      <c r="A6" s="16" t="s">
        <v>497</v>
      </c>
    </row>
    <row r="7" spans="1:184" x14ac:dyDescent="0.2">
      <c r="B7" s="1" t="s">
        <v>327</v>
      </c>
      <c r="C7" s="1"/>
    </row>
    <row r="9" spans="1:184" ht="12.95" x14ac:dyDescent="0.3">
      <c r="A9" s="15" t="s">
        <v>332</v>
      </c>
    </row>
    <row r="10" spans="1:184" ht="12.95" x14ac:dyDescent="0.3">
      <c r="A10" s="8" t="s">
        <v>356</v>
      </c>
      <c r="C10" s="2">
        <v>36373</v>
      </c>
      <c r="D10" s="2">
        <v>36404</v>
      </c>
      <c r="E10" s="2">
        <v>36434</v>
      </c>
      <c r="F10" s="2">
        <v>36465</v>
      </c>
      <c r="G10" s="2">
        <v>36495</v>
      </c>
      <c r="H10" s="2">
        <v>36526</v>
      </c>
      <c r="I10" s="2">
        <v>36557</v>
      </c>
      <c r="J10" s="2">
        <v>36586</v>
      </c>
      <c r="K10" s="2">
        <v>36617</v>
      </c>
      <c r="L10" s="2">
        <v>36647</v>
      </c>
      <c r="M10" s="2">
        <v>36678</v>
      </c>
      <c r="N10" s="2">
        <v>36708</v>
      </c>
      <c r="O10" s="2">
        <v>36739</v>
      </c>
      <c r="P10" s="2">
        <v>36770</v>
      </c>
      <c r="Q10" s="2">
        <v>36800</v>
      </c>
      <c r="R10" s="2">
        <v>36831</v>
      </c>
      <c r="S10" s="2">
        <v>36861</v>
      </c>
      <c r="T10" s="2">
        <v>36892</v>
      </c>
      <c r="U10" s="2">
        <v>36923</v>
      </c>
      <c r="V10" s="2">
        <v>36951</v>
      </c>
      <c r="W10" s="2">
        <v>36982</v>
      </c>
      <c r="X10" s="2">
        <v>37012</v>
      </c>
      <c r="Y10" s="2">
        <v>37043</v>
      </c>
      <c r="Z10" s="2">
        <v>37073</v>
      </c>
      <c r="AA10" s="2">
        <v>37104</v>
      </c>
      <c r="AB10" s="2">
        <v>37135</v>
      </c>
      <c r="AC10" s="2">
        <v>37165</v>
      </c>
      <c r="AD10" s="2">
        <v>37196</v>
      </c>
      <c r="AE10" s="2">
        <v>37226</v>
      </c>
      <c r="AF10" s="2">
        <v>37257</v>
      </c>
      <c r="AG10" s="2">
        <v>37288</v>
      </c>
      <c r="AH10" s="2">
        <v>37316</v>
      </c>
      <c r="AI10" s="2">
        <v>37347</v>
      </c>
      <c r="AJ10" s="2">
        <v>37377</v>
      </c>
      <c r="AK10" s="2">
        <v>37408</v>
      </c>
      <c r="AL10" s="2">
        <v>37438</v>
      </c>
      <c r="AM10" s="2">
        <v>37469</v>
      </c>
      <c r="AN10" s="2">
        <v>37500</v>
      </c>
      <c r="AO10" s="2">
        <v>37530</v>
      </c>
      <c r="AP10" s="2">
        <v>37561</v>
      </c>
      <c r="AQ10" s="2">
        <v>37591</v>
      </c>
      <c r="AR10" s="2">
        <v>37622</v>
      </c>
      <c r="AS10" s="2">
        <v>37653</v>
      </c>
      <c r="AT10" s="2">
        <v>37681</v>
      </c>
      <c r="AU10" s="2">
        <v>37712</v>
      </c>
      <c r="AV10" s="2">
        <v>37742</v>
      </c>
      <c r="AW10" s="2">
        <v>37773</v>
      </c>
      <c r="AX10" s="2">
        <v>37803</v>
      </c>
      <c r="AY10" s="2">
        <v>37834</v>
      </c>
      <c r="AZ10" s="2">
        <v>37865</v>
      </c>
      <c r="BA10" s="2">
        <v>37895</v>
      </c>
      <c r="BB10" s="2">
        <v>37926</v>
      </c>
      <c r="BC10" s="2">
        <v>37956</v>
      </c>
      <c r="BD10" s="2">
        <v>37987</v>
      </c>
      <c r="BE10" s="2">
        <v>38018</v>
      </c>
      <c r="BF10" s="2">
        <v>38047</v>
      </c>
      <c r="BG10" s="2">
        <v>38078</v>
      </c>
      <c r="BH10" s="2">
        <v>38108</v>
      </c>
      <c r="BI10" s="2">
        <v>38139</v>
      </c>
      <c r="BJ10" s="2">
        <v>38169</v>
      </c>
      <c r="BK10" s="2">
        <v>38200</v>
      </c>
      <c r="BL10" s="2">
        <v>38231</v>
      </c>
      <c r="BM10" s="2">
        <v>38261</v>
      </c>
      <c r="BN10" s="2">
        <v>38292</v>
      </c>
      <c r="BO10" s="2">
        <v>38322</v>
      </c>
      <c r="BP10" s="2">
        <v>38353</v>
      </c>
      <c r="BQ10" s="2">
        <v>38384</v>
      </c>
      <c r="BR10" s="2">
        <v>38412</v>
      </c>
      <c r="BS10" s="2">
        <v>38443</v>
      </c>
      <c r="BT10" s="2">
        <v>38473</v>
      </c>
      <c r="BU10" s="2">
        <v>38504</v>
      </c>
      <c r="BV10" s="2">
        <v>38534</v>
      </c>
      <c r="BW10" s="2">
        <v>38565</v>
      </c>
      <c r="BX10" s="2">
        <v>38596</v>
      </c>
      <c r="BY10" s="2">
        <v>38626</v>
      </c>
      <c r="BZ10" s="2">
        <v>38657</v>
      </c>
      <c r="CA10" s="2">
        <v>38687</v>
      </c>
      <c r="CB10" s="2">
        <v>38718</v>
      </c>
      <c r="CC10" s="2">
        <v>38749</v>
      </c>
      <c r="CD10" s="2">
        <v>38777</v>
      </c>
      <c r="CE10" s="2">
        <v>38808</v>
      </c>
      <c r="CF10" s="2">
        <v>38838</v>
      </c>
      <c r="CG10" s="2">
        <v>38869</v>
      </c>
      <c r="CH10" s="5">
        <v>38899</v>
      </c>
      <c r="CI10" s="5">
        <v>38930</v>
      </c>
      <c r="CJ10" s="5">
        <v>38961</v>
      </c>
      <c r="CK10" s="5">
        <v>38991</v>
      </c>
      <c r="CL10" s="5">
        <v>39022</v>
      </c>
      <c r="CM10" s="5">
        <v>39052</v>
      </c>
      <c r="CN10" s="5">
        <v>39083</v>
      </c>
      <c r="CO10" s="5">
        <v>39114</v>
      </c>
      <c r="CP10" s="5">
        <v>39142</v>
      </c>
      <c r="CQ10" s="5">
        <v>39173</v>
      </c>
      <c r="CR10" s="5">
        <v>39203</v>
      </c>
      <c r="CS10" s="5">
        <v>39234</v>
      </c>
      <c r="CT10" s="5">
        <v>39264</v>
      </c>
      <c r="CU10" s="5">
        <v>39295</v>
      </c>
      <c r="CV10" s="5">
        <v>39326</v>
      </c>
      <c r="CW10" s="5">
        <v>39356</v>
      </c>
      <c r="CX10" s="5">
        <v>39387</v>
      </c>
      <c r="CY10" s="5">
        <v>39417</v>
      </c>
      <c r="CZ10" s="5">
        <v>39448</v>
      </c>
      <c r="DA10" s="5">
        <v>39479</v>
      </c>
      <c r="DB10" s="5">
        <v>39508</v>
      </c>
      <c r="DC10" s="5">
        <v>39539</v>
      </c>
      <c r="DD10" s="5">
        <v>39569</v>
      </c>
      <c r="DE10" s="5">
        <v>39600</v>
      </c>
      <c r="DF10" s="5">
        <v>39630</v>
      </c>
      <c r="DG10" s="5">
        <v>39661</v>
      </c>
      <c r="DH10" s="5">
        <v>39692</v>
      </c>
      <c r="DI10" s="5">
        <v>39722</v>
      </c>
      <c r="DJ10" s="5">
        <v>39753</v>
      </c>
      <c r="DK10" s="5">
        <v>39783</v>
      </c>
      <c r="DL10" s="5">
        <v>39814</v>
      </c>
      <c r="DM10" s="5">
        <v>39845</v>
      </c>
      <c r="DN10" s="5">
        <v>39873</v>
      </c>
      <c r="DO10" s="5">
        <v>39904</v>
      </c>
      <c r="DP10" s="5">
        <v>39934</v>
      </c>
      <c r="DQ10" s="5">
        <v>39965</v>
      </c>
      <c r="DR10" s="5">
        <v>39995</v>
      </c>
      <c r="DS10" s="5">
        <v>40026</v>
      </c>
      <c r="DT10" s="5">
        <v>40057</v>
      </c>
      <c r="DU10" s="5">
        <v>40087</v>
      </c>
      <c r="DV10" s="5">
        <v>40118</v>
      </c>
      <c r="DW10" s="5">
        <v>40148</v>
      </c>
      <c r="DX10" s="5">
        <v>40179</v>
      </c>
      <c r="DY10" s="5">
        <v>40210</v>
      </c>
      <c r="DZ10" s="5">
        <v>40238</v>
      </c>
      <c r="EA10" s="5">
        <v>40269</v>
      </c>
      <c r="EB10" s="5">
        <v>40299</v>
      </c>
      <c r="EC10" s="5">
        <v>40330</v>
      </c>
      <c r="ED10" s="5">
        <v>40360</v>
      </c>
      <c r="EE10" s="5">
        <v>40391</v>
      </c>
      <c r="EF10" s="5">
        <v>40422</v>
      </c>
      <c r="EG10" s="5">
        <v>40452</v>
      </c>
      <c r="EH10" s="5">
        <v>40483</v>
      </c>
      <c r="EI10" s="5">
        <v>40513</v>
      </c>
      <c r="EJ10" s="5">
        <v>40544</v>
      </c>
      <c r="EK10" s="5">
        <v>40575</v>
      </c>
      <c r="EL10" s="5">
        <v>40603</v>
      </c>
      <c r="EM10" s="5">
        <v>40634</v>
      </c>
      <c r="EN10" s="5">
        <v>40664</v>
      </c>
      <c r="EO10" s="5">
        <v>40695</v>
      </c>
      <c r="EP10" s="5">
        <v>40725</v>
      </c>
      <c r="EQ10" s="5">
        <v>40756</v>
      </c>
      <c r="ER10" s="5">
        <v>40787</v>
      </c>
      <c r="ES10" s="5">
        <v>40817</v>
      </c>
      <c r="ET10" s="5">
        <v>40848</v>
      </c>
      <c r="EU10" s="5">
        <v>40878</v>
      </c>
      <c r="EV10" s="2">
        <v>40909</v>
      </c>
      <c r="EW10" s="2">
        <v>40940</v>
      </c>
      <c r="EX10" s="2">
        <v>40969</v>
      </c>
      <c r="EY10" s="2">
        <v>41000</v>
      </c>
      <c r="EZ10" s="2">
        <v>41030</v>
      </c>
      <c r="FA10" s="2">
        <v>41061</v>
      </c>
      <c r="FB10" s="2">
        <v>41091</v>
      </c>
      <c r="FC10" s="2">
        <v>41122</v>
      </c>
      <c r="FD10" s="2">
        <v>41153</v>
      </c>
      <c r="FE10" s="2">
        <v>41183</v>
      </c>
      <c r="FF10" s="2">
        <v>41214</v>
      </c>
      <c r="FG10" s="2">
        <v>41244</v>
      </c>
      <c r="FH10" s="2">
        <v>41275</v>
      </c>
      <c r="FI10" s="2">
        <v>41306</v>
      </c>
      <c r="FJ10" s="2">
        <v>41334</v>
      </c>
      <c r="FK10" s="2">
        <v>41365</v>
      </c>
      <c r="FL10" s="2">
        <v>41395</v>
      </c>
      <c r="FM10" s="2">
        <v>41426</v>
      </c>
      <c r="FN10" s="2">
        <v>41456</v>
      </c>
      <c r="FO10" s="2">
        <v>41487</v>
      </c>
      <c r="FP10" s="2">
        <v>41518</v>
      </c>
      <c r="FQ10" s="2">
        <v>41548</v>
      </c>
      <c r="FR10" s="2">
        <v>41579</v>
      </c>
      <c r="FS10" s="2">
        <v>41609</v>
      </c>
      <c r="FT10" s="2">
        <v>41640</v>
      </c>
      <c r="FU10" s="2">
        <v>41671</v>
      </c>
      <c r="FV10" s="2">
        <v>41699</v>
      </c>
      <c r="FW10" s="2">
        <v>41730</v>
      </c>
      <c r="FX10" s="2">
        <v>41760</v>
      </c>
      <c r="FY10" s="2">
        <v>41791</v>
      </c>
      <c r="FZ10" s="2">
        <v>41821</v>
      </c>
      <c r="GA10" s="2">
        <v>41852</v>
      </c>
      <c r="GB10" s="2">
        <v>41883</v>
      </c>
    </row>
    <row r="11" spans="1:184" ht="12.95" x14ac:dyDescent="0.3">
      <c r="B11" s="9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</row>
    <row r="12" spans="1:184" x14ac:dyDescent="0.2">
      <c r="A12" s="4" t="s">
        <v>1</v>
      </c>
      <c r="B12" s="9" t="s">
        <v>333</v>
      </c>
      <c r="C12" s="134">
        <v>5.439540958618911E-2</v>
      </c>
      <c r="D12" s="134">
        <v>0.39249609425946336</v>
      </c>
      <c r="E12" s="134">
        <v>2.8248813118499587</v>
      </c>
      <c r="F12" s="134">
        <v>1.7206763700265513</v>
      </c>
      <c r="G12" s="134">
        <v>1.0788434677823362</v>
      </c>
      <c r="H12" s="134">
        <v>0.42236336441545858</v>
      </c>
      <c r="I12" s="134">
        <v>9.1566121906695941E-2</v>
      </c>
      <c r="J12" s="134">
        <v>-0.33357755406413153</v>
      </c>
      <c r="K12" s="134">
        <v>2.8245541111427849E-2</v>
      </c>
      <c r="L12" s="134">
        <v>-3.9090090925454131E-2</v>
      </c>
      <c r="M12" s="134">
        <v>0.44971681097173288</v>
      </c>
      <c r="N12" s="134">
        <v>1.763919857970635</v>
      </c>
      <c r="O12" s="134">
        <v>1.7178055736813476</v>
      </c>
      <c r="P12" s="134">
        <v>0.33239143386375208</v>
      </c>
      <c r="Q12" s="134">
        <v>-2.4777841205769133E-2</v>
      </c>
      <c r="R12" s="134">
        <v>7.089077921162884E-2</v>
      </c>
      <c r="S12" s="134">
        <v>0.20842455818198616</v>
      </c>
      <c r="T12" s="134">
        <v>0.32245907316115524</v>
      </c>
      <c r="U12" s="134">
        <v>-0.12504335204815203</v>
      </c>
      <c r="V12" s="134">
        <v>0.26820370278726263</v>
      </c>
      <c r="W12" s="134">
        <v>0.56184538488638414</v>
      </c>
      <c r="X12" s="134">
        <v>0.51639063386058714</v>
      </c>
      <c r="Y12" s="134">
        <v>0.50186738240858897</v>
      </c>
      <c r="Z12" s="134">
        <v>0.77996751782256735</v>
      </c>
      <c r="AA12" s="134">
        <v>0.70829609123944304</v>
      </c>
      <c r="AB12" s="134">
        <v>0.33002140338748709</v>
      </c>
      <c r="AC12" s="134">
        <v>1.1680138762196979</v>
      </c>
      <c r="AD12" s="134">
        <v>1.3235473472795065</v>
      </c>
      <c r="AE12" s="134">
        <v>0.8887331675875777</v>
      </c>
      <c r="AF12" s="134">
        <v>0.54900632926952508</v>
      </c>
      <c r="AG12" s="134">
        <v>0.13973103819257673</v>
      </c>
      <c r="AH12" s="134">
        <v>0.16170994367785282</v>
      </c>
      <c r="AI12" s="134">
        <v>6.5872804244440031E-2</v>
      </c>
      <c r="AJ12" s="134">
        <v>9.7164343614213736E-2</v>
      </c>
      <c r="AK12" s="134">
        <v>0.20554258289364624</v>
      </c>
      <c r="AL12" s="134">
        <v>0.44686125079876698</v>
      </c>
      <c r="AM12" s="134">
        <v>1.2087133772936418</v>
      </c>
      <c r="AN12" s="134">
        <v>1.7556144926406718</v>
      </c>
      <c r="AO12" s="134">
        <v>2.6424592038306933</v>
      </c>
      <c r="AP12" s="134">
        <v>4.5150886787116722</v>
      </c>
      <c r="AQ12" s="134">
        <v>3.0272572802521829</v>
      </c>
      <c r="AR12" s="134">
        <v>1.8040515196353204</v>
      </c>
      <c r="AS12" s="134">
        <v>1.2234888517145968</v>
      </c>
      <c r="AT12" s="134">
        <v>1.1536373248956671</v>
      </c>
      <c r="AU12" s="134">
        <v>0.82112373547944506</v>
      </c>
      <c r="AV12" s="134">
        <v>0.82720433367587032</v>
      </c>
      <c r="AW12" s="134">
        <v>2.7749423059418042E-2</v>
      </c>
      <c r="AX12" s="134">
        <v>-0.37281956173169456</v>
      </c>
      <c r="AY12" s="134">
        <v>4.3820610687022886E-2</v>
      </c>
      <c r="AZ12" s="134">
        <v>0.75573892814108246</v>
      </c>
      <c r="BA12" s="134">
        <v>0.44217782031924052</v>
      </c>
      <c r="BB12" s="134">
        <v>0.22545158389558095</v>
      </c>
      <c r="BC12" s="134">
        <v>0.54932693862590165</v>
      </c>
      <c r="BD12" s="134">
        <v>0.54191799718718225</v>
      </c>
      <c r="BE12" s="134">
        <v>1.7908169878164751E-2</v>
      </c>
      <c r="BF12" s="134">
        <v>0.36263698741769346</v>
      </c>
      <c r="BG12" s="134">
        <v>0.12459226685811882</v>
      </c>
      <c r="BH12" s="134">
        <v>0.59071702578391849</v>
      </c>
      <c r="BI12" s="134">
        <v>1.0941208777736899</v>
      </c>
      <c r="BJ12" s="134">
        <v>0.66023600293103957</v>
      </c>
      <c r="BK12" s="134">
        <v>0.58665660052942425</v>
      </c>
      <c r="BL12" s="134">
        <v>0.47550928321287966</v>
      </c>
      <c r="BM12" s="134">
        <v>0.5799453219101175</v>
      </c>
      <c r="BN12" s="134">
        <v>0.80879778008265002</v>
      </c>
      <c r="BO12" s="134">
        <v>0.77555221071415958</v>
      </c>
      <c r="BP12" s="134">
        <v>0.46078507529123119</v>
      </c>
      <c r="BQ12" s="134">
        <v>3.0233826438555576E-2</v>
      </c>
      <c r="BR12" s="134">
        <v>0.22308758593553607</v>
      </c>
      <c r="BS12" s="134">
        <v>0.67286186493448086</v>
      </c>
      <c r="BT12" s="134">
        <v>0.41784308767918382</v>
      </c>
      <c r="BU12" s="134">
        <v>-0.30991598117758368</v>
      </c>
      <c r="BV12" s="134">
        <v>-0.23000612315822569</v>
      </c>
      <c r="BW12" s="134">
        <v>-0.17266596823232411</v>
      </c>
      <c r="BX12" s="134">
        <v>1.419215066801667E-3</v>
      </c>
      <c r="BY12" s="134">
        <v>0.72641112084796178</v>
      </c>
      <c r="BZ12" s="134">
        <v>0.26454694426764036</v>
      </c>
      <c r="CA12" s="134">
        <v>0.38527284230210435</v>
      </c>
      <c r="CB12" s="134">
        <v>0.32921631243387861</v>
      </c>
      <c r="CC12" s="134">
        <v>-0.11891939742370317</v>
      </c>
      <c r="CD12" s="134">
        <v>0.26031650050061317</v>
      </c>
      <c r="CE12" s="134">
        <v>-0.18125650855894884</v>
      </c>
      <c r="CF12" s="134">
        <v>-0.12072134774100238</v>
      </c>
      <c r="CG12" s="134">
        <v>-0.41127957478255966</v>
      </c>
      <c r="CH12" s="134">
        <v>-7.0477411009437756E-3</v>
      </c>
      <c r="CI12" s="134">
        <v>-5.1885400572997162E-2</v>
      </c>
      <c r="CJ12" s="134">
        <v>0.17035184073028642</v>
      </c>
      <c r="CK12" s="134">
        <v>0.40873665934739339</v>
      </c>
      <c r="CL12" s="134">
        <v>0.54214021996229877</v>
      </c>
      <c r="CM12" s="134">
        <v>0.40455664132104685</v>
      </c>
      <c r="CN12" s="134">
        <v>0.22519209505116677</v>
      </c>
      <c r="CO12" s="134">
        <v>-0.10990916434197455</v>
      </c>
      <c r="CP12" s="134">
        <v>0.21026855080997045</v>
      </c>
      <c r="CQ12" s="134">
        <v>0.23977818037740192</v>
      </c>
      <c r="CR12" s="134">
        <v>0.48210419956558331</v>
      </c>
      <c r="CS12" s="134">
        <v>0.55037618047001335</v>
      </c>
      <c r="CT12" s="134">
        <v>0.82751387968928847</v>
      </c>
      <c r="CU12" s="134">
        <v>0.7572994096939506</v>
      </c>
      <c r="CV12" s="134">
        <v>0.27000400027464549</v>
      </c>
      <c r="CW12" s="134">
        <v>-2.3895540284190504E-2</v>
      </c>
      <c r="CX12" s="134">
        <v>0.22092573695975481</v>
      </c>
      <c r="CY12" s="134">
        <v>0.99056948727862371</v>
      </c>
      <c r="CZ12" s="134">
        <v>0.31548001686315413</v>
      </c>
      <c r="DA12" s="134">
        <v>2.5541980203360525E-2</v>
      </c>
      <c r="DB12" s="134">
        <v>0.53285978804118761</v>
      </c>
      <c r="DC12" s="134">
        <v>1.0321650973630292</v>
      </c>
      <c r="DD12" s="134">
        <v>1.365555655395712</v>
      </c>
      <c r="DE12" s="134">
        <v>1.1834401374685073</v>
      </c>
      <c r="DF12" s="134">
        <v>0.47355075428734034</v>
      </c>
      <c r="DG12" s="134">
        <v>0.17809115668055114</v>
      </c>
      <c r="DH12" s="134">
        <v>0.21918008980435463</v>
      </c>
      <c r="DI12" s="134">
        <v>0.62104070354744778</v>
      </c>
      <c r="DJ12" s="134">
        <v>0.61844479968680655</v>
      </c>
      <c r="DK12" s="134">
        <v>0.17489234364830486</v>
      </c>
      <c r="DL12" s="134">
        <v>1.0558518593101744E-2</v>
      </c>
      <c r="DM12" s="134">
        <v>-6.9682199670953793E-2</v>
      </c>
      <c r="DN12" s="134">
        <v>0.14964186824798634</v>
      </c>
      <c r="DO12" s="134">
        <v>0.48841821683254005</v>
      </c>
      <c r="DP12" s="134">
        <v>0.8280142859282118</v>
      </c>
      <c r="DQ12" s="134">
        <v>0.68806335989494716</v>
      </c>
      <c r="DR12" s="134">
        <v>0.16688364773325642</v>
      </c>
      <c r="DS12" s="134">
        <v>-0.31604140681977161</v>
      </c>
      <c r="DT12" s="134">
        <v>7.0628274756561592E-3</v>
      </c>
      <c r="DU12" s="134">
        <v>0.28252984273731807</v>
      </c>
      <c r="DV12" s="134">
        <v>0.22236767399404667</v>
      </c>
      <c r="DW12" s="134">
        <v>0.16081660113954133</v>
      </c>
      <c r="DX12" s="134">
        <v>0.68671536625521801</v>
      </c>
      <c r="DY12" s="134">
        <v>0.25801649657149572</v>
      </c>
      <c r="DZ12" s="134">
        <v>0.52390931354000503</v>
      </c>
      <c r="EA12" s="134">
        <v>0.62385512625291739</v>
      </c>
      <c r="EB12" s="134">
        <v>0.4266097197132685</v>
      </c>
      <c r="EC12" s="134">
        <v>-9.6151662869194507E-2</v>
      </c>
      <c r="ED12" s="134">
        <v>-0.20090115821704771</v>
      </c>
      <c r="EE12" s="134">
        <v>0.12124069268011363</v>
      </c>
      <c r="EF12" s="134">
        <v>0.88598139740825255</v>
      </c>
      <c r="EG12" s="134">
        <v>1.0139961774092738</v>
      </c>
      <c r="EH12" s="134">
        <v>1.5297945151847347</v>
      </c>
      <c r="EI12" s="134">
        <v>0.96352096202455895</v>
      </c>
      <c r="EJ12" s="134">
        <v>0.43591103558278543</v>
      </c>
      <c r="EK12" s="134">
        <v>-1.8198674664176549E-2</v>
      </c>
      <c r="EL12" s="134">
        <v>0.27616161463770816</v>
      </c>
      <c r="EM12" s="134">
        <v>0.60728122422242747</v>
      </c>
      <c r="EN12" s="134">
        <v>0.35968060483087111</v>
      </c>
      <c r="EO12" s="134">
        <v>0.20290366824604184</v>
      </c>
      <c r="EP12" s="134">
        <v>-3.0935120594537874E-2</v>
      </c>
      <c r="EQ12" s="134">
        <v>0.55798045562928467</v>
      </c>
      <c r="ER12" s="134">
        <v>0.52084724590373155</v>
      </c>
      <c r="ES12" s="134">
        <v>0.39368697645013462</v>
      </c>
      <c r="ET12" s="134">
        <v>0.56969921040069837</v>
      </c>
      <c r="EU12" s="134">
        <v>0.5228374850710662</v>
      </c>
      <c r="EV12" s="135">
        <f>'12var'!H8</f>
        <v>3.4170702931806763E-3</v>
      </c>
      <c r="EW12" s="135">
        <f>'12var'!I8</f>
        <v>-0.20938043043487911</v>
      </c>
      <c r="EX12" s="135">
        <f>'12var'!J8</f>
        <v>-7.961648577164171E-2</v>
      </c>
      <c r="EY12" s="135">
        <f>'12var'!K8</f>
        <v>0.54622307101232259</v>
      </c>
      <c r="EZ12" s="135">
        <f>'12var'!L8</f>
        <v>0.48686183590066046</v>
      </c>
      <c r="FA12" s="135">
        <f>'12var'!M8</f>
        <v>-0.31070585662497613</v>
      </c>
      <c r="FB12" s="135">
        <f>'12var'!N8</f>
        <v>6.1834248079034017E-2</v>
      </c>
      <c r="FC12" s="135">
        <f>'12var'!O8</f>
        <v>0.44461022800143513</v>
      </c>
      <c r="FD12" s="135">
        <f>'12var'!P8</f>
        <v>0.92046491859759161</v>
      </c>
      <c r="FE12" s="135">
        <f>'12var'!Q8</f>
        <v>0.99879421945796987</v>
      </c>
      <c r="FF12" s="135">
        <f>'12var'!R8</f>
        <v>0.67482648223892461</v>
      </c>
      <c r="FG12" s="135">
        <f>'12var'!S8</f>
        <v>0.8645675733225745</v>
      </c>
      <c r="FH12" s="135">
        <f>'12var'!T8</f>
        <v>1.0336401837631122</v>
      </c>
      <c r="FI12" s="135">
        <f>'12var'!U8</f>
        <v>0.63369416052477878</v>
      </c>
      <c r="FJ12" s="135">
        <f>'12var'!V8</f>
        <v>0.35598192181955346</v>
      </c>
      <c r="FK12" s="135">
        <f>'12var'!W8</f>
        <v>0.23460202888333065</v>
      </c>
      <c r="FL12" s="135">
        <f>'12var'!X8</f>
        <v>0.23501361189539313</v>
      </c>
      <c r="FM12" s="135">
        <f>'12var'!Y8</f>
        <v>0.11023831736308211</v>
      </c>
      <c r="FN12" s="135">
        <f>'12var'!Z8</f>
        <v>0.11048488975046492</v>
      </c>
      <c r="FO12" s="135">
        <f>'12var'!AA8</f>
        <v>0.38810772587456666</v>
      </c>
      <c r="FP12" s="135">
        <f>'12var'!AB8</f>
        <v>0.60816567980886072</v>
      </c>
      <c r="FQ12" s="135">
        <f>'12var'!AC8</f>
        <v>0.96298429055473078</v>
      </c>
      <c r="FR12" s="135">
        <f>'12var'!AD8</f>
        <v>0.50144003191082809</v>
      </c>
      <c r="FS12" s="135">
        <f>'12var'!AE8</f>
        <v>0.67990155563306587</v>
      </c>
      <c r="FT12" s="135">
        <f>'12var'!AF8</f>
        <v>0.67086731110144848</v>
      </c>
      <c r="FU12" s="135">
        <f>'12var'!AG8</f>
        <v>0.26187059052816214</v>
      </c>
      <c r="FV12" s="135">
        <f>'12var'!AH8</f>
        <v>0.80322321927764784</v>
      </c>
      <c r="FW12" s="135">
        <f>'12var'!AI8</f>
        <v>0.6733234187221061</v>
      </c>
      <c r="FX12" s="135">
        <f>'12var'!AJ8</f>
        <v>0.72113285108645508</v>
      </c>
      <c r="FY12" s="135">
        <f>'12var'!AK8</f>
        <v>0.36166668527626888</v>
      </c>
      <c r="FZ12" s="135">
        <f>'12var'!AL8</f>
        <v>0.27006149240560429</v>
      </c>
      <c r="GA12" s="135">
        <f>'12var'!AM8</f>
        <v>0.11341697583475381</v>
      </c>
      <c r="GB12" s="135">
        <f>'12var'!AN8</f>
        <v>0.66216830067638233</v>
      </c>
    </row>
    <row r="13" spans="1:184" x14ac:dyDescent="0.2">
      <c r="A13" s="4" t="s">
        <v>4</v>
      </c>
      <c r="B13" s="9" t="s">
        <v>334</v>
      </c>
      <c r="C13" s="134">
        <v>0.15175294421616767</v>
      </c>
      <c r="D13" s="134">
        <v>0.11233769096001682</v>
      </c>
      <c r="E13" s="134">
        <v>0.10374144316641452</v>
      </c>
      <c r="F13" s="134">
        <v>0.1850905813480396</v>
      </c>
      <c r="G13" s="134">
        <v>0.22715518124978631</v>
      </c>
      <c r="H13" s="134">
        <v>0.85492456480796053</v>
      </c>
      <c r="I13" s="134">
        <v>0.38562799529021324</v>
      </c>
      <c r="J13" s="134">
        <v>0.14487302918722247</v>
      </c>
      <c r="K13" s="134">
        <v>1.1311914388716426</v>
      </c>
      <c r="L13" s="134">
        <v>-0.10449811815500078</v>
      </c>
      <c r="M13" s="134">
        <v>-0.14992860113095371</v>
      </c>
      <c r="N13" s="134">
        <v>9.0934539899599182E-2</v>
      </c>
      <c r="O13" s="134">
        <v>0.59078222967889316</v>
      </c>
      <c r="P13" s="134">
        <v>0.4088067540144058</v>
      </c>
      <c r="Q13" s="134">
        <v>0.40636442932404493</v>
      </c>
      <c r="R13" s="134">
        <v>0.16108237456541155</v>
      </c>
      <c r="S13" s="134">
        <v>-0.14401359874722544</v>
      </c>
      <c r="T13" s="134">
        <v>0.69261153776627093</v>
      </c>
      <c r="U13" s="134">
        <v>0.78988803764497595</v>
      </c>
      <c r="V13" s="134">
        <v>0.60594197514381454</v>
      </c>
      <c r="W13" s="134">
        <v>1.0183057061440082</v>
      </c>
      <c r="X13" s="134">
        <v>0.33946118955827664</v>
      </c>
      <c r="Y13" s="134">
        <v>0.17057082428030212</v>
      </c>
      <c r="Z13" s="134">
        <v>0.49556211921143428</v>
      </c>
      <c r="AA13" s="134">
        <v>0.63682210218978075</v>
      </c>
      <c r="AB13" s="134">
        <v>0.13778028366515224</v>
      </c>
      <c r="AC13" s="134">
        <v>0.44702199547745569</v>
      </c>
      <c r="AD13" s="134">
        <v>0.21848498195602983</v>
      </c>
      <c r="AE13" s="134">
        <v>0.27771505376344052</v>
      </c>
      <c r="AF13" s="134">
        <v>0.60811912151436964</v>
      </c>
      <c r="AG13" s="134">
        <v>0.99469246087520002</v>
      </c>
      <c r="AH13" s="134">
        <v>0.45312604004351237</v>
      </c>
      <c r="AI13" s="134">
        <v>0.52440231184600328</v>
      </c>
      <c r="AJ13" s="134">
        <v>0.32710337375860538</v>
      </c>
      <c r="AK13" s="134">
        <v>0.18020325179279054</v>
      </c>
      <c r="AL13" s="134">
        <v>0.75306302764442878</v>
      </c>
      <c r="AM13" s="134">
        <v>0.48840673859729355</v>
      </c>
      <c r="AN13" s="134">
        <v>0.47993261427471218</v>
      </c>
      <c r="AO13" s="134">
        <v>0.5671263216571435</v>
      </c>
      <c r="AP13" s="134">
        <v>1.4104618623452601</v>
      </c>
      <c r="AQ13" s="134">
        <v>1.1072291233229421</v>
      </c>
      <c r="AR13" s="134">
        <v>1.5018066507318508</v>
      </c>
      <c r="AS13" s="134">
        <v>1.5186426678746738</v>
      </c>
      <c r="AT13" s="134">
        <v>1.1810993657505282</v>
      </c>
      <c r="AU13" s="134">
        <v>0.63953005270988561</v>
      </c>
      <c r="AV13" s="134">
        <v>6.8530835961162828E-2</v>
      </c>
      <c r="AW13" s="134">
        <v>2.8816301851799959E-2</v>
      </c>
      <c r="AX13" s="134">
        <v>6.0557652555438719E-2</v>
      </c>
      <c r="AY13" s="134">
        <v>0.22806561411859039</v>
      </c>
      <c r="AZ13" s="134">
        <v>0.28820024577726994</v>
      </c>
      <c r="BA13" s="134">
        <v>0.10320431875893962</v>
      </c>
      <c r="BB13" s="134">
        <v>0.41028679457277473</v>
      </c>
      <c r="BC13" s="134">
        <v>0.55303435138578738</v>
      </c>
      <c r="BD13" s="134">
        <v>0.97399331588737792</v>
      </c>
      <c r="BE13" s="134">
        <v>1.6251047657400284</v>
      </c>
      <c r="BF13" s="134">
        <v>0.68095254853839748</v>
      </c>
      <c r="BG13" s="134">
        <v>0.25591649884388734</v>
      </c>
      <c r="BH13" s="134">
        <v>0.36333843578686748</v>
      </c>
      <c r="BI13" s="134">
        <v>0.3132516958473946</v>
      </c>
      <c r="BJ13" s="134">
        <v>0.45565452167764781</v>
      </c>
      <c r="BK13" s="134">
        <v>0.97167189960305078</v>
      </c>
      <c r="BL13" s="134">
        <v>9.9397596025762695E-3</v>
      </c>
      <c r="BM13" s="134">
        <v>0.2202300986811068</v>
      </c>
      <c r="BN13" s="134">
        <v>0.34493972334195788</v>
      </c>
      <c r="BO13" s="134">
        <v>0.54591448007159926</v>
      </c>
      <c r="BP13" s="134">
        <v>0.73919369678049729</v>
      </c>
      <c r="BQ13" s="134">
        <v>1.6652049097244224</v>
      </c>
      <c r="BR13" s="134">
        <v>0.42530807083529198</v>
      </c>
      <c r="BS13" s="134">
        <v>0.53260513384096009</v>
      </c>
      <c r="BT13" s="134">
        <v>0.41323532099251653</v>
      </c>
      <c r="BU13" s="134">
        <v>0.23719734900556158</v>
      </c>
      <c r="BV13" s="134">
        <v>0.37573151479319689</v>
      </c>
      <c r="BW13" s="134">
        <v>0.20130381110632994</v>
      </c>
      <c r="BX13" s="134">
        <v>0.30603791832300292</v>
      </c>
      <c r="BY13" s="134">
        <v>0.50927530723027881</v>
      </c>
      <c r="BZ13" s="134">
        <v>0.82576661229476733</v>
      </c>
      <c r="CA13" s="134">
        <v>0.36508886962856885</v>
      </c>
      <c r="CB13" s="134">
        <v>0.85685025574363471</v>
      </c>
      <c r="CC13" s="134">
        <v>0.94990238265248583</v>
      </c>
      <c r="CD13" s="134">
        <v>0.29066115908439594</v>
      </c>
      <c r="CE13" s="134">
        <v>0.29507491787578233</v>
      </c>
      <c r="CF13" s="134">
        <v>-3.591587313956187E-2</v>
      </c>
      <c r="CG13" s="134">
        <v>-0.28466772581566396</v>
      </c>
      <c r="CH13" s="134">
        <v>0.25274842662689195</v>
      </c>
      <c r="CI13" s="134">
        <v>0.20997329687123001</v>
      </c>
      <c r="CJ13" s="134">
        <v>0.24297704958403371</v>
      </c>
      <c r="CK13" s="134">
        <v>0.42687258997214333</v>
      </c>
      <c r="CL13" s="134">
        <v>0.35339904085200602</v>
      </c>
      <c r="CM13" s="134">
        <v>0.23707285008871115</v>
      </c>
      <c r="CN13" s="134">
        <v>0.77950213382698397</v>
      </c>
      <c r="CO13" s="134">
        <v>1.1883130593587798</v>
      </c>
      <c r="CP13" s="134">
        <v>0.63759702987613853</v>
      </c>
      <c r="CQ13" s="134">
        <v>0.16925680925625419</v>
      </c>
      <c r="CR13" s="134">
        <v>5.245153918786321E-2</v>
      </c>
      <c r="CS13" s="134">
        <v>0.30062464544929279</v>
      </c>
      <c r="CT13" s="134">
        <v>9.282248296443843E-2</v>
      </c>
      <c r="CU13" s="134">
        <v>0.49662796098467271</v>
      </c>
      <c r="CV13" s="134">
        <v>0.27067008203245235</v>
      </c>
      <c r="CW13" s="134">
        <v>0.77982816248094866</v>
      </c>
      <c r="CX13" s="134">
        <v>0.59826842773069133</v>
      </c>
      <c r="CY13" s="134">
        <v>0.93472345499628828</v>
      </c>
      <c r="CZ13" s="134">
        <v>0.98154845438281746</v>
      </c>
      <c r="DA13" s="134">
        <v>1.1859717184185952</v>
      </c>
      <c r="DB13" s="134">
        <v>0.42544243271111282</v>
      </c>
      <c r="DC13" s="134">
        <v>0.42550874348039613</v>
      </c>
      <c r="DD13" s="134">
        <v>0.68626515585158931</v>
      </c>
      <c r="DE13" s="134">
        <v>0.77902446838436734</v>
      </c>
      <c r="DF13" s="134">
        <v>0.50181557794309528</v>
      </c>
      <c r="DG13" s="134">
        <v>0.21346680280153052</v>
      </c>
      <c r="DH13" s="134">
        <v>0.3248548790658885</v>
      </c>
      <c r="DI13" s="134">
        <v>0.45557555062407551</v>
      </c>
      <c r="DJ13" s="134">
        <v>0.26740019639047852</v>
      </c>
      <c r="DK13" s="134">
        <v>0.37053102051350223</v>
      </c>
      <c r="DL13" s="134">
        <v>0.67634600659447153</v>
      </c>
      <c r="DM13" s="134">
        <v>1.295764177156953</v>
      </c>
      <c r="DN13" s="134">
        <v>0.29136716059002454</v>
      </c>
      <c r="DO13" s="134">
        <v>0.42277146075699423</v>
      </c>
      <c r="DP13" s="134">
        <v>0.26493605036533391</v>
      </c>
      <c r="DQ13" s="134">
        <v>0.17623122564372914</v>
      </c>
      <c r="DR13" s="134">
        <v>-1.0947630018897652E-2</v>
      </c>
      <c r="DS13" s="134">
        <v>0.46188602206359536</v>
      </c>
      <c r="DT13" s="134">
        <v>0.35103713307506573</v>
      </c>
      <c r="DU13" s="134">
        <v>0.14859592165904578</v>
      </c>
      <c r="DV13" s="134">
        <v>0.66861723851451538</v>
      </c>
      <c r="DW13" s="134">
        <v>0.73715024703021637</v>
      </c>
      <c r="DX13" s="134">
        <v>0.67266570138260251</v>
      </c>
      <c r="DY13" s="134">
        <v>1.4033039639639642</v>
      </c>
      <c r="DZ13" s="134">
        <v>0.95112158833054905</v>
      </c>
      <c r="EA13" s="134">
        <v>0.78554885440968236</v>
      </c>
      <c r="EB13" s="134">
        <v>0.48607878713953134</v>
      </c>
      <c r="EC13" s="134">
        <v>8.2453193413045911E-2</v>
      </c>
      <c r="ED13" s="134">
        <v>2.9585520145784607E-2</v>
      </c>
      <c r="EE13" s="134">
        <v>-8.4009493678914762E-2</v>
      </c>
      <c r="EF13" s="134">
        <v>0.32003950420319699</v>
      </c>
      <c r="EG13" s="134">
        <v>0.88279683545108822</v>
      </c>
      <c r="EH13" s="134">
        <v>0.58124724998348698</v>
      </c>
      <c r="EI13" s="134">
        <v>0.66457335720051269</v>
      </c>
      <c r="EJ13" s="134">
        <v>1.1031035553643567</v>
      </c>
      <c r="EK13" s="134">
        <v>1.6484507596430891</v>
      </c>
      <c r="EL13" s="134">
        <v>1.2637617692966123</v>
      </c>
      <c r="EM13" s="134">
        <v>0.39787260061143648</v>
      </c>
      <c r="EN13" s="134">
        <v>0.3971667152932179</v>
      </c>
      <c r="EO13" s="134">
        <v>0.40632257642371977</v>
      </c>
      <c r="EP13" s="134">
        <v>0.25324626163180386</v>
      </c>
      <c r="EQ13" s="134">
        <v>0.39014772048975954</v>
      </c>
      <c r="ER13" s="134">
        <v>0.67324245706949182</v>
      </c>
      <c r="ES13" s="134">
        <v>0.60332237352818896</v>
      </c>
      <c r="ET13" s="134">
        <v>0.74378073109634446</v>
      </c>
      <c r="EU13" s="134">
        <v>0.6548640497702567</v>
      </c>
      <c r="EV13" s="135">
        <f>'12var'!H9</f>
        <v>1.1287511736372449</v>
      </c>
      <c r="EW13" s="135">
        <f>'12var'!I9</f>
        <v>1.165647814975076</v>
      </c>
      <c r="EX13" s="135">
        <f>'12var'!J9</f>
        <v>0.48679563938223747</v>
      </c>
      <c r="EY13" s="135">
        <f>'12var'!K9</f>
        <v>0.82896319662458251</v>
      </c>
      <c r="EZ13" s="135">
        <f>'12var'!L9</f>
        <v>0.26880126845664404</v>
      </c>
      <c r="FA13" s="135">
        <f>'12var'!M9</f>
        <v>0.38881782547970284</v>
      </c>
      <c r="FB13" s="135">
        <f>'12var'!N9</f>
        <v>0.8999599996007448</v>
      </c>
      <c r="FC13" s="135">
        <f>'12var'!O9</f>
        <v>0.54741489316785885</v>
      </c>
      <c r="FD13" s="135">
        <f>'12var'!P9</f>
        <v>0.42296504086213466</v>
      </c>
      <c r="FE13" s="135">
        <f>'12var'!Q9</f>
        <v>0.43382184336283963</v>
      </c>
      <c r="FF13" s="135">
        <f>'12var'!R9</f>
        <v>0.56815476797488851</v>
      </c>
      <c r="FG13" s="135">
        <f>'12var'!S9</f>
        <v>0.99894088437100415</v>
      </c>
      <c r="FH13" s="135">
        <f>'12var'!T9</f>
        <v>1.3522670837522814</v>
      </c>
      <c r="FI13" s="135">
        <f>'12var'!U9</f>
        <v>1.5731527678959643</v>
      </c>
      <c r="FJ13" s="135">
        <f>'12var'!V9</f>
        <v>0.69159425963761811</v>
      </c>
      <c r="FK13" s="135">
        <f>'12var'!W9</f>
        <v>0.90287468507704671</v>
      </c>
      <c r="FL13" s="135">
        <f>'12var'!X9</f>
        <v>0.5207243482301197</v>
      </c>
      <c r="FM13" s="135">
        <f>'12var'!Y9</f>
        <v>0.32469686700627481</v>
      </c>
      <c r="FN13" s="135">
        <f>'12var'!Z9</f>
        <v>0.13011703204784242</v>
      </c>
      <c r="FO13" s="135">
        <f>'12var'!AA9</f>
        <v>0.19869215116067518</v>
      </c>
      <c r="FP13" s="135">
        <f>'12var'!AB9</f>
        <v>0.23305985630991666</v>
      </c>
      <c r="FQ13" s="135">
        <f>'12var'!AC9</f>
        <v>0.46806594778688188</v>
      </c>
      <c r="FR13" s="135">
        <f>'12var'!AD9</f>
        <v>0.60958048844537827</v>
      </c>
      <c r="FS13" s="135">
        <f>'12var'!AE9</f>
        <v>1.1365842356440263</v>
      </c>
      <c r="FT13" s="135">
        <f>'12var'!AF9</f>
        <v>0.54162869500068112</v>
      </c>
      <c r="FU13" s="135">
        <f>'12var'!AG9</f>
        <v>1.2245427433695051</v>
      </c>
      <c r="FV13" s="135">
        <f>'12var'!AH9</f>
        <v>1.5432956154127229</v>
      </c>
      <c r="FW13" s="135">
        <f>'12var'!AI9</f>
        <v>0.61391008279252823</v>
      </c>
      <c r="FX13" s="135">
        <f>'12var'!AJ9</f>
        <v>0.16351384262913657</v>
      </c>
      <c r="FY13" s="135">
        <f>'12var'!AK9</f>
        <v>0.51614053464371568</v>
      </c>
      <c r="FZ13" s="135">
        <f>'12var'!AL9</f>
        <v>-0.42184599400233375</v>
      </c>
      <c r="GA13" s="135">
        <f>'12var'!AM9</f>
        <v>0.22726670766310603</v>
      </c>
      <c r="GB13" s="135">
        <f>'12var'!AN9</f>
        <v>0.5820405297095993</v>
      </c>
    </row>
    <row r="14" spans="1:184" ht="12.95" x14ac:dyDescent="0.3">
      <c r="A14" s="4" t="s">
        <v>136</v>
      </c>
      <c r="B14" s="9" t="s">
        <v>323</v>
      </c>
      <c r="C14" s="134">
        <v>1.7476044848890471</v>
      </c>
      <c r="D14" s="134">
        <v>0.45625305408260142</v>
      </c>
      <c r="E14" s="134">
        <v>0.4761809910722532</v>
      </c>
      <c r="F14" s="134">
        <v>0.90814787923875007</v>
      </c>
      <c r="G14" s="134">
        <v>0.4358558000908806</v>
      </c>
      <c r="H14" s="134">
        <v>0.58822729602167445</v>
      </c>
      <c r="I14" s="134">
        <v>-0.14043520659675537</v>
      </c>
      <c r="J14" s="134">
        <v>1.0514839551527917</v>
      </c>
      <c r="K14" s="134">
        <v>4.2954012251039328E-2</v>
      </c>
      <c r="L14" s="134">
        <v>0.21944198297890607</v>
      </c>
      <c r="M14" s="134">
        <v>0.4220836071193898</v>
      </c>
      <c r="N14" s="134">
        <v>3.3153398463117663</v>
      </c>
      <c r="O14" s="134">
        <v>1.6587496626440998</v>
      </c>
      <c r="P14" s="134">
        <v>-0.1172041147807255</v>
      </c>
      <c r="Q14" s="134">
        <v>3.1298866085981189E-2</v>
      </c>
      <c r="R14" s="134">
        <v>0.83554025174668123</v>
      </c>
      <c r="S14" s="134">
        <v>1.9659407658813708</v>
      </c>
      <c r="T14" s="134">
        <v>0.73788875874186055</v>
      </c>
      <c r="U14" s="134">
        <v>0.80650875871486083</v>
      </c>
      <c r="V14" s="134">
        <v>0.25254301893518716</v>
      </c>
      <c r="W14" s="134">
        <v>8.3170853926414073E-2</v>
      </c>
      <c r="X14" s="134">
        <v>0.36107431716982896</v>
      </c>
      <c r="Y14" s="134">
        <v>0.96063271439860054</v>
      </c>
      <c r="Z14" s="134">
        <v>3.007011302734643</v>
      </c>
      <c r="AA14" s="134">
        <v>0.76298903015187447</v>
      </c>
      <c r="AB14" s="134">
        <v>0.3833320836288715</v>
      </c>
      <c r="AC14" s="134">
        <v>0.85913444246879911</v>
      </c>
      <c r="AD14" s="134">
        <v>0.52344675454336931</v>
      </c>
      <c r="AE14" s="134">
        <v>0.78172036905606868</v>
      </c>
      <c r="AF14" s="134">
        <v>0.38371721951993382</v>
      </c>
      <c r="AG14" s="134">
        <v>-9.2407545128794469E-2</v>
      </c>
      <c r="AH14" s="134">
        <v>1.313502642016898</v>
      </c>
      <c r="AI14" s="134">
        <v>2.0160235747906188</v>
      </c>
      <c r="AJ14" s="134">
        <v>0.21358881593193355</v>
      </c>
      <c r="AK14" s="134">
        <v>0.94857250883604138</v>
      </c>
      <c r="AL14" s="134">
        <v>2.5661687885636266</v>
      </c>
      <c r="AM14" s="134">
        <v>0.17534393367810605</v>
      </c>
      <c r="AN14" s="134">
        <v>-0.23692010313511036</v>
      </c>
      <c r="AO14" s="134">
        <v>0.53265525519949064</v>
      </c>
      <c r="AP14" s="134">
        <v>2.9737199371846699</v>
      </c>
      <c r="AQ14" s="134">
        <v>2.0315011533446996</v>
      </c>
      <c r="AR14" s="134">
        <v>3.6242756394172067</v>
      </c>
      <c r="AS14" s="134">
        <v>2.0534294062298817</v>
      </c>
      <c r="AT14" s="134">
        <v>1.3754955902262065</v>
      </c>
      <c r="AU14" s="134">
        <v>1.5014083042144462</v>
      </c>
      <c r="AV14" s="134">
        <v>0.91295834734158676</v>
      </c>
      <c r="AW14" s="134">
        <v>-0.55182904564315371</v>
      </c>
      <c r="AX14" s="134">
        <v>1.046118269064245</v>
      </c>
      <c r="AY14" s="134">
        <v>0.81288809752177504</v>
      </c>
      <c r="AZ14" s="134">
        <v>1.3150063377079104</v>
      </c>
      <c r="BA14" s="134">
        <v>0.29914415136952455</v>
      </c>
      <c r="BB14" s="134">
        <v>0.4050444138621293</v>
      </c>
      <c r="BC14" s="134">
        <v>0.45152750346278153</v>
      </c>
      <c r="BD14" s="134">
        <v>0.80193710054159517</v>
      </c>
      <c r="BE14" s="134">
        <v>0.27845355534745303</v>
      </c>
      <c r="BF14" s="134">
        <v>0.379228709882939</v>
      </c>
      <c r="BG14" s="134">
        <v>0.77883165440750268</v>
      </c>
      <c r="BH14" s="134">
        <v>0.5662327657813967</v>
      </c>
      <c r="BI14" s="134">
        <v>0.66619126677863083</v>
      </c>
      <c r="BJ14" s="134">
        <v>1.6707012042630136</v>
      </c>
      <c r="BK14" s="134">
        <v>0.52568804215698151</v>
      </c>
      <c r="BL14" s="134">
        <v>0.48517705109284304</v>
      </c>
      <c r="BM14" s="134">
        <v>0.49860650442210325</v>
      </c>
      <c r="BN14" s="134">
        <v>0.89905655336486345</v>
      </c>
      <c r="BO14" s="134">
        <v>1.2740536268591338</v>
      </c>
      <c r="BP14" s="134">
        <v>0.56022689341256826</v>
      </c>
      <c r="BQ14" s="134">
        <v>0.16809947769782355</v>
      </c>
      <c r="BR14" s="134">
        <v>1.2466319869959173</v>
      </c>
      <c r="BS14" s="134">
        <v>1.4357158270657719</v>
      </c>
      <c r="BT14" s="134">
        <v>0.64880343086967052</v>
      </c>
      <c r="BU14" s="134">
        <v>5.4687667396554805E-2</v>
      </c>
      <c r="BV14" s="134">
        <v>0.66961525458745785</v>
      </c>
      <c r="BW14" s="134">
        <v>0.5242967079548928</v>
      </c>
      <c r="BX14" s="134">
        <v>0.78279682811830253</v>
      </c>
      <c r="BY14" s="134">
        <v>1.0131225529914578</v>
      </c>
      <c r="BZ14" s="134">
        <v>0.59527333123600479</v>
      </c>
      <c r="CA14" s="134">
        <v>0.3271681748809101</v>
      </c>
      <c r="CB14" s="134">
        <v>0.6152613819671271</v>
      </c>
      <c r="CC14" s="134">
        <v>0.45968811769748591</v>
      </c>
      <c r="CD14" s="134">
        <v>0.75332254494903239</v>
      </c>
      <c r="CE14" s="134">
        <v>0.55168928883044743</v>
      </c>
      <c r="CF14" s="134">
        <v>0.47181545386346579</v>
      </c>
      <c r="CG14" s="134">
        <v>7.9009508933882797E-2</v>
      </c>
      <c r="CH14" s="134">
        <v>0.33463715534702282</v>
      </c>
      <c r="CI14" s="134">
        <v>-3.753373627309102E-2</v>
      </c>
      <c r="CJ14" s="134">
        <v>0.2130123520750396</v>
      </c>
      <c r="CK14" s="134">
        <v>0.11726783462285691</v>
      </c>
      <c r="CL14" s="134">
        <v>-9.6087372340062024E-3</v>
      </c>
      <c r="CM14" s="134">
        <v>0.87785090890400408</v>
      </c>
      <c r="CN14" s="134">
        <v>0.25214980956411331</v>
      </c>
      <c r="CO14" s="134">
        <v>0.10783504590606785</v>
      </c>
      <c r="CP14" s="134">
        <v>0.20503837615840403</v>
      </c>
      <c r="CQ14" s="134">
        <v>0.36660715697156948</v>
      </c>
      <c r="CR14" s="134">
        <v>0.34599008762566374</v>
      </c>
      <c r="CS14" s="134">
        <v>-5.386892960780415E-2</v>
      </c>
      <c r="CT14" s="134">
        <v>-0.24047373873300268</v>
      </c>
      <c r="CU14" s="134">
        <v>0.10339060246713778</v>
      </c>
      <c r="CV14" s="134">
        <v>-4.3273944026185431E-2</v>
      </c>
      <c r="CW14" s="134">
        <v>4.801323328358674E-2</v>
      </c>
      <c r="CX14" s="134">
        <v>0.27682353679717098</v>
      </c>
      <c r="CY14" s="134">
        <v>0.18988570311436329</v>
      </c>
      <c r="CZ14" s="134">
        <v>0.21360196710263055</v>
      </c>
      <c r="DA14" s="134">
        <v>9.8606033711584953E-2</v>
      </c>
      <c r="DB14" s="134">
        <v>0.49219359993777423</v>
      </c>
      <c r="DC14" s="134">
        <v>0.15293061515946355</v>
      </c>
      <c r="DD14" s="134">
        <v>0.24956929377237905</v>
      </c>
      <c r="DE14" s="134">
        <v>0.15530764565271682</v>
      </c>
      <c r="DF14" s="134">
        <v>0.63715603638516605</v>
      </c>
      <c r="DG14" s="134">
        <v>0.4946763966895939</v>
      </c>
      <c r="DH14" s="134">
        <v>0.22016227448960612</v>
      </c>
      <c r="DI14" s="134">
        <v>0.23636422509409932</v>
      </c>
      <c r="DJ14" s="134">
        <v>0.17502766234371586</v>
      </c>
      <c r="DK14" s="134">
        <v>0.28287629454808028</v>
      </c>
      <c r="DL14" s="134">
        <v>0.77864568926186273</v>
      </c>
      <c r="DM14" s="134">
        <v>0.26835926865265297</v>
      </c>
      <c r="DN14" s="134">
        <v>0.13321925879090085</v>
      </c>
      <c r="DO14" s="134">
        <v>0.54970206555420553</v>
      </c>
      <c r="DP14" s="134">
        <v>0.32620145988547944</v>
      </c>
      <c r="DQ14" s="134">
        <v>0.22037036903793988</v>
      </c>
      <c r="DR14" s="134">
        <v>0.67779019119708039</v>
      </c>
      <c r="DS14" s="134">
        <v>0.28057235084195614</v>
      </c>
      <c r="DT14" s="134">
        <v>0.36529063083133073</v>
      </c>
      <c r="DU14" s="134">
        <v>0.45883625176626291</v>
      </c>
      <c r="DV14" s="134">
        <v>0.27668598588732718</v>
      </c>
      <c r="DW14" s="134">
        <v>0.11043556928666183</v>
      </c>
      <c r="DX14" s="134">
        <v>0.93318699874877642</v>
      </c>
      <c r="DY14" s="134">
        <v>0.53371719673192985</v>
      </c>
      <c r="DZ14" s="134">
        <v>-8.9205637986453853E-2</v>
      </c>
      <c r="EA14" s="134">
        <v>0.2002916598985687</v>
      </c>
      <c r="EB14" s="134">
        <v>0.3541036445520126</v>
      </c>
      <c r="EC14" s="134">
        <v>-2.4995195253998876E-3</v>
      </c>
      <c r="ED14" s="134">
        <v>0.23460361910627273</v>
      </c>
      <c r="EE14" s="134">
        <v>0.12001096245269501</v>
      </c>
      <c r="EF14" s="134">
        <v>0.11524534399491018</v>
      </c>
      <c r="EG14" s="134">
        <v>0.2435339455797117</v>
      </c>
      <c r="EH14" s="134">
        <v>0.33990066418296744</v>
      </c>
      <c r="EI14" s="134">
        <v>0.17181924418263875</v>
      </c>
      <c r="EJ14" s="134">
        <v>0.92161826291114368</v>
      </c>
      <c r="EK14" s="134">
        <v>0.57617746662205227</v>
      </c>
      <c r="EL14" s="134">
        <v>0.72406460742476808</v>
      </c>
      <c r="EM14" s="134">
        <v>1.5154265549639383</v>
      </c>
      <c r="EN14" s="134">
        <v>0.70893669746262777</v>
      </c>
      <c r="EO14" s="134">
        <v>-0.28549420972094897</v>
      </c>
      <c r="EP14" s="134">
        <v>0.25415587083143815</v>
      </c>
      <c r="EQ14" s="134">
        <v>0.11435903449337285</v>
      </c>
      <c r="ER14" s="134">
        <v>0.33120511982130585</v>
      </c>
      <c r="ES14" s="134">
        <v>0.21919420742256801</v>
      </c>
      <c r="ET14" s="134">
        <v>0.12951666746588855</v>
      </c>
      <c r="EU14" s="134">
        <v>0.24228931455718936</v>
      </c>
      <c r="EV14" s="135">
        <f>'12var'!H10</f>
        <v>0.46989317076355558</v>
      </c>
      <c r="EW14" s="135">
        <f>'12var'!I10</f>
        <v>0.26440253756096754</v>
      </c>
      <c r="EX14" s="135">
        <f>'12var'!J10</f>
        <v>0.18305386035355711</v>
      </c>
      <c r="EY14" s="135">
        <f>'12var'!K10</f>
        <v>0.46815864556086328</v>
      </c>
      <c r="EZ14" s="135">
        <f>'12var'!L10</f>
        <v>0.32419859598477885</v>
      </c>
      <c r="FA14" s="135">
        <f>'12var'!M10</f>
        <v>0.14552649820146099</v>
      </c>
      <c r="FB14" s="135">
        <f>'12var'!N10</f>
        <v>0.1941907002672526</v>
      </c>
      <c r="FC14" s="135">
        <f>'12var'!O10</f>
        <v>0.13231371985043353</v>
      </c>
      <c r="FD14" s="135">
        <f>'12var'!P10</f>
        <v>0.30293605537472695</v>
      </c>
      <c r="FE14" s="135">
        <f>'12var'!Q10</f>
        <v>0.24967805236761439</v>
      </c>
      <c r="FF14" s="135">
        <f>'12var'!R10</f>
        <v>0.54243282790180958</v>
      </c>
      <c r="FG14" s="135">
        <f>'12var'!S10</f>
        <v>0.33131939318032888</v>
      </c>
      <c r="FH14" s="135">
        <f>'12var'!T10</f>
        <v>-0.22458463538411538</v>
      </c>
      <c r="FI14" s="135">
        <f>'12var'!U10</f>
        <v>-1.1098816478328075</v>
      </c>
      <c r="FJ14" s="135">
        <f>'12var'!V10</f>
        <v>0.25684236906929425</v>
      </c>
      <c r="FK14" s="135">
        <f>'12var'!W10</f>
        <v>0.41343696605963814</v>
      </c>
      <c r="FL14" s="135">
        <f>'12var'!X10</f>
        <v>0.31040843260066808</v>
      </c>
      <c r="FM14" s="135">
        <f>'12var'!Y10</f>
        <v>0.37469061721703895</v>
      </c>
      <c r="FN14" s="135">
        <f>'12var'!Z10</f>
        <v>-0.27009332863539104</v>
      </c>
      <c r="FO14" s="135">
        <f>'12var'!AA10</f>
        <v>8.6381192492511916E-2</v>
      </c>
      <c r="FP14" s="135">
        <f>'12var'!AB10</f>
        <v>0.16112753688245102</v>
      </c>
      <c r="FQ14" s="135">
        <f>'12var'!AC10</f>
        <v>0.1445529362412479</v>
      </c>
      <c r="FR14" s="135">
        <f>'12var'!AD10</f>
        <v>0.47575211629755421</v>
      </c>
      <c r="FS14" s="135">
        <f>'12var'!AE10</f>
        <v>0.90658375672022562</v>
      </c>
      <c r="FT14" s="135">
        <f>'12var'!AF10</f>
        <v>0.3765341531241852</v>
      </c>
      <c r="FU14" s="135">
        <f>'12var'!AG10</f>
        <v>0.40282144365078332</v>
      </c>
      <c r="FV14" s="135">
        <f>'12var'!AH10</f>
        <v>-2.2202176940843574E-2</v>
      </c>
      <c r="FW14" s="135">
        <f>'12var'!AI10</f>
        <v>0.76754611529595373</v>
      </c>
      <c r="FX14" s="135">
        <f>'12var'!AJ10</f>
        <v>0.59156729791252971</v>
      </c>
      <c r="FY14" s="135">
        <f>'12var'!AK10</f>
        <v>0.24879615705931496</v>
      </c>
      <c r="FZ14" s="135">
        <f>'12var'!AL10</f>
        <v>0.38879156593079928</v>
      </c>
      <c r="GA14" s="135">
        <f>'12var'!AM10</f>
        <v>0.50633963356849543</v>
      </c>
      <c r="GB14" s="135">
        <f>'12var'!AN10</f>
        <v>0.40361860705313923</v>
      </c>
    </row>
    <row r="15" spans="1:184" ht="12.95" x14ac:dyDescent="0.3">
      <c r="A15" s="4"/>
      <c r="B15" s="9" t="s">
        <v>335</v>
      </c>
      <c r="C15" s="134">
        <v>0.10292566428792027</v>
      </c>
      <c r="D15" s="134">
        <v>0.25279007650048207</v>
      </c>
      <c r="E15" s="134">
        <v>1.4697960345542771</v>
      </c>
      <c r="F15" s="134">
        <v>0.96624298486827587</v>
      </c>
      <c r="G15" s="134">
        <v>0.66367153680780233</v>
      </c>
      <c r="H15" s="134">
        <v>0.63229710817337359</v>
      </c>
      <c r="I15" s="134">
        <v>0.23460928474846579</v>
      </c>
      <c r="J15" s="134">
        <v>-0.10045741890882781</v>
      </c>
      <c r="K15" s="134">
        <v>0.56696814882965918</v>
      </c>
      <c r="L15" s="134">
        <v>-7.1214712551798384E-2</v>
      </c>
      <c r="M15" s="134">
        <v>0.1552919263975466</v>
      </c>
      <c r="N15" s="134">
        <v>0.9449423017046783</v>
      </c>
      <c r="O15" s="134">
        <v>1.1707783761699078</v>
      </c>
      <c r="P15" s="134">
        <v>0.3692703390008617</v>
      </c>
      <c r="Q15" s="134">
        <v>0.1833911753800519</v>
      </c>
      <c r="R15" s="134">
        <v>0.11453619493420569</v>
      </c>
      <c r="S15" s="134">
        <v>3.7802374122595954E-2</v>
      </c>
      <c r="T15" s="134">
        <v>0.50133576148676273</v>
      </c>
      <c r="U15" s="134">
        <v>0.31795974965492269</v>
      </c>
      <c r="V15" s="134">
        <v>0.43249888460300345</v>
      </c>
      <c r="W15" s="134">
        <v>0.78427317114472794</v>
      </c>
      <c r="X15" s="134">
        <v>0.42997722750106671</v>
      </c>
      <c r="Y15" s="134">
        <v>0.34019890143776205</v>
      </c>
      <c r="Z15" s="134">
        <v>0.64142519607289983</v>
      </c>
      <c r="AA15" s="134">
        <v>0.67352842928115131</v>
      </c>
      <c r="AB15" s="134">
        <v>0.23653895983975681</v>
      </c>
      <c r="AC15" s="134">
        <v>0.81772752919573677</v>
      </c>
      <c r="AD15" s="134">
        <v>0.78861645089577614</v>
      </c>
      <c r="AE15" s="134">
        <v>0.59464680234622402</v>
      </c>
      <c r="AF15" s="134">
        <v>0.57736975825187686</v>
      </c>
      <c r="AG15" s="134">
        <v>0.55005254338379395</v>
      </c>
      <c r="AH15" s="134">
        <v>0.30219955834495571</v>
      </c>
      <c r="AI15" s="134">
        <v>0.28727346135692905</v>
      </c>
      <c r="AJ15" s="134">
        <v>0.20846063933308848</v>
      </c>
      <c r="AK15" s="134">
        <v>0.1932628331444721</v>
      </c>
      <c r="AL15" s="134">
        <v>0.59521842497987743</v>
      </c>
      <c r="AM15" s="134">
        <v>0.85918982622050499</v>
      </c>
      <c r="AN15" s="134">
        <v>1.13886450193733</v>
      </c>
      <c r="AO15" s="134">
        <v>1.6456408354714558</v>
      </c>
      <c r="AP15" s="134">
        <v>3.0397673217165457</v>
      </c>
      <c r="AQ15" s="134">
        <v>2.129235179134505</v>
      </c>
      <c r="AR15" s="134">
        <v>1.6640910147697532</v>
      </c>
      <c r="AS15" s="134">
        <v>1.3599479275001614</v>
      </c>
      <c r="AT15" s="134">
        <v>1.1663528424151473</v>
      </c>
      <c r="AU15" s="134">
        <v>0.73702850197420944</v>
      </c>
      <c r="AV15" s="134">
        <v>0.47618796971885735</v>
      </c>
      <c r="AW15" s="134">
        <v>2.8241033599191664E-2</v>
      </c>
      <c r="AX15" s="134">
        <v>-0.17312678232024775</v>
      </c>
      <c r="AY15" s="134">
        <v>0.12892285418402305</v>
      </c>
      <c r="AZ15" s="134">
        <v>0.53957976725883439</v>
      </c>
      <c r="BA15" s="134">
        <v>0.28585875638905922</v>
      </c>
      <c r="BB15" s="134">
        <v>0.31054061397149102</v>
      </c>
      <c r="BC15" s="134">
        <v>0.5510352820471085</v>
      </c>
      <c r="BD15" s="134">
        <v>0.74101105868132644</v>
      </c>
      <c r="BE15" s="134">
        <v>0.76022081175492728</v>
      </c>
      <c r="BF15" s="134">
        <v>0.51092980200864146</v>
      </c>
      <c r="BG15" s="134">
        <v>0.18587858456468889</v>
      </c>
      <c r="BH15" s="134">
        <v>0.48452201635297082</v>
      </c>
      <c r="BI15" s="134">
        <v>0.72986712132047271</v>
      </c>
      <c r="BJ15" s="134">
        <v>0.56520438652072069</v>
      </c>
      <c r="BK15" s="134">
        <v>0.76529856535801866</v>
      </c>
      <c r="BL15" s="134">
        <v>0.25906273997234353</v>
      </c>
      <c r="BM15" s="134">
        <v>0.4131472492027361</v>
      </c>
      <c r="BN15" s="134">
        <v>0.5941266998157787</v>
      </c>
      <c r="BO15" s="134">
        <v>0.6695375320833834</v>
      </c>
      <c r="BP15" s="134">
        <v>0.58915016675443199</v>
      </c>
      <c r="BQ15" s="134">
        <v>0.78517653735220294</v>
      </c>
      <c r="BR15" s="134">
        <v>0.3172720730137133</v>
      </c>
      <c r="BS15" s="134">
        <v>0.60746407154067761</v>
      </c>
      <c r="BT15" s="134">
        <v>0.41569645077336115</v>
      </c>
      <c r="BU15" s="134">
        <v>-5.5022423039691633E-2</v>
      </c>
      <c r="BV15" s="134">
        <v>5.3025456180514852E-2</v>
      </c>
      <c r="BW15" s="134">
        <v>2.6323314182393636E-3</v>
      </c>
      <c r="BX15" s="134">
        <v>0.14449673031033297</v>
      </c>
      <c r="BY15" s="134">
        <v>0.62425961285517106</v>
      </c>
      <c r="BZ15" s="134">
        <v>0.52827894663632136</v>
      </c>
      <c r="CA15" s="134">
        <v>0.37576004380869221</v>
      </c>
      <c r="CB15" s="134">
        <v>0.5778803636089207</v>
      </c>
      <c r="CC15" s="134">
        <v>0.3861535478925161</v>
      </c>
      <c r="CD15" s="134">
        <v>0.27473528554110038</v>
      </c>
      <c r="CE15" s="134">
        <v>4.5113697687796106E-2</v>
      </c>
      <c r="CF15" s="134">
        <v>-8.03187484686263E-2</v>
      </c>
      <c r="CG15" s="134">
        <v>-0.35093428622008538</v>
      </c>
      <c r="CH15" s="134">
        <v>0.12998143573112372</v>
      </c>
      <c r="CI15" s="134">
        <v>8.6394676671503939E-2</v>
      </c>
      <c r="CJ15" s="134">
        <v>0.20874923578561233</v>
      </c>
      <c r="CK15" s="134">
        <v>0.41832805932551204</v>
      </c>
      <c r="CL15" s="134">
        <v>0.44230752371929932</v>
      </c>
      <c r="CM15" s="134">
        <v>0.31604552611326447</v>
      </c>
      <c r="CN15" s="134">
        <v>0.51785473020758499</v>
      </c>
      <c r="CO15" s="134">
        <v>0.57728965239451346</v>
      </c>
      <c r="CP15" s="134">
        <v>0.43785646037008341</v>
      </c>
      <c r="CQ15" s="134">
        <v>0.20214263248384015</v>
      </c>
      <c r="CR15" s="134">
        <v>0.2528688472539925</v>
      </c>
      <c r="CS15" s="134">
        <v>0.41738983883398129</v>
      </c>
      <c r="CT15" s="134">
        <v>0.43678496671313533</v>
      </c>
      <c r="CU15" s="134">
        <v>0.61913241957742882</v>
      </c>
      <c r="CV15" s="134">
        <v>0.27035666476097092</v>
      </c>
      <c r="CW15" s="134">
        <v>0.40165752803690441</v>
      </c>
      <c r="CX15" s="134">
        <v>0.42147709269753503</v>
      </c>
      <c r="CY15" s="134">
        <v>0.96083656014339514</v>
      </c>
      <c r="CZ15" s="134">
        <v>0.67002993928240817</v>
      </c>
      <c r="DA15" s="134">
        <v>0.6451983208157952</v>
      </c>
      <c r="DB15" s="134">
        <v>0.47519095486496016</v>
      </c>
      <c r="DC15" s="134">
        <v>0.70663530484692816</v>
      </c>
      <c r="DD15" s="134">
        <v>1.0020413613345458</v>
      </c>
      <c r="DE15" s="134">
        <v>0.96770757666282259</v>
      </c>
      <c r="DF15" s="134">
        <v>0.48859953002502371</v>
      </c>
      <c r="DG15" s="134">
        <v>0.1969286866453723</v>
      </c>
      <c r="DH15" s="134">
        <v>0.27546080576114779</v>
      </c>
      <c r="DI15" s="134">
        <v>0.53287137686188091</v>
      </c>
      <c r="DJ15" s="134">
        <v>0.43154143455632415</v>
      </c>
      <c r="DK15" s="134">
        <v>0.27889041477451454</v>
      </c>
      <c r="DL15" s="134">
        <v>0.36480093177040551</v>
      </c>
      <c r="DM15" s="134">
        <v>0.6590689525056741</v>
      </c>
      <c r="DN15" s="134">
        <v>0.22575898919688936</v>
      </c>
      <c r="DO15" s="134">
        <v>0.45313746678525607</v>
      </c>
      <c r="DP15" s="134">
        <v>0.52547274057609106</v>
      </c>
      <c r="DQ15" s="134">
        <v>0.41375410299237986</v>
      </c>
      <c r="DR15" s="134">
        <v>7.179601430167229E-2</v>
      </c>
      <c r="DS15" s="134">
        <v>9.9519845809327684E-2</v>
      </c>
      <c r="DT15" s="134">
        <v>0.19146827747618253</v>
      </c>
      <c r="DU15" s="134">
        <v>0.21060943431581436</v>
      </c>
      <c r="DV15" s="134">
        <v>0.46185256844748651</v>
      </c>
      <c r="DW15" s="134">
        <v>0.47077006370576246</v>
      </c>
      <c r="DX15" s="134">
        <v>0.67913921336674654</v>
      </c>
      <c r="DY15" s="134">
        <v>0.87550653719491156</v>
      </c>
      <c r="DZ15" s="134">
        <v>0.75544923521451712</v>
      </c>
      <c r="EA15" s="134">
        <v>0.71166958289820392</v>
      </c>
      <c r="EB15" s="134">
        <v>0.45893300957598004</v>
      </c>
      <c r="EC15" s="134">
        <v>9.517543435727027E-4</v>
      </c>
      <c r="ED15" s="134">
        <v>-7.5637371972401987E-2</v>
      </c>
      <c r="EE15" s="134">
        <v>9.437798679384525E-3</v>
      </c>
      <c r="EF15" s="134">
        <v>0.57801762035367898</v>
      </c>
      <c r="EG15" s="134">
        <v>0.9427887432451465</v>
      </c>
      <c r="EH15" s="134">
        <v>1.0152681630144498</v>
      </c>
      <c r="EI15" s="134">
        <v>0.80203331664429245</v>
      </c>
      <c r="EJ15" s="134">
        <v>0.79581358529532109</v>
      </c>
      <c r="EK15" s="134">
        <v>0.88360953190694469</v>
      </c>
      <c r="EL15" s="134">
        <v>0.81455589744152801</v>
      </c>
      <c r="EM15" s="134">
        <v>0.49261856411325933</v>
      </c>
      <c r="EN15" s="134">
        <v>0.38018685918074191</v>
      </c>
      <c r="EO15" s="134">
        <v>0.31421221214053285</v>
      </c>
      <c r="EP15" s="134">
        <v>0.12470779417183145</v>
      </c>
      <c r="EQ15" s="134">
        <v>0.46594547982621537</v>
      </c>
      <c r="ER15" s="134">
        <v>0.60434892409072238</v>
      </c>
      <c r="ES15" s="134">
        <v>0.50862663419108056</v>
      </c>
      <c r="ET15" s="134">
        <v>0.66523038044842731</v>
      </c>
      <c r="EU15" s="134">
        <v>0.59534618551362362</v>
      </c>
      <c r="EV15" s="135">
        <f>'12var'!H11</f>
        <v>0.58925008212616714</v>
      </c>
      <c r="EW15" s="135">
        <f>'12var'!I11</f>
        <v>0.51016254015503226</v>
      </c>
      <c r="EX15" s="135">
        <f>'12var'!J11</f>
        <v>0.21871185404461921</v>
      </c>
      <c r="EY15" s="135">
        <f>'12var'!K11</f>
        <v>0.69555015369713413</v>
      </c>
      <c r="EZ15" s="135">
        <f>'12var'!L11</f>
        <v>0.3715469338524694</v>
      </c>
      <c r="FA15" s="135">
        <f>'12var'!M11</f>
        <v>5.8873128614331541E-2</v>
      </c>
      <c r="FB15" s="135">
        <f>'12var'!N11</f>
        <v>0.50609291091958575</v>
      </c>
      <c r="FC15" s="135">
        <f>'12var'!O11</f>
        <v>0.49931777751344769</v>
      </c>
      <c r="FD15" s="135">
        <f>'12var'!P11</f>
        <v>0.65559348466241463</v>
      </c>
      <c r="FE15" s="135">
        <f>'12var'!Q11</f>
        <v>0.69868595486198148</v>
      </c>
      <c r="FF15" s="135">
        <f>'12var'!R11</f>
        <v>0.61830349494038928</v>
      </c>
      <c r="FG15" s="135">
        <f>'12var'!S11</f>
        <v>0.93574200723703838</v>
      </c>
      <c r="FH15" s="135">
        <f>'12var'!T11</f>
        <v>1.2025116777237717</v>
      </c>
      <c r="FI15" s="135">
        <f>'12var'!U11</f>
        <v>1.1323714188674399</v>
      </c>
      <c r="FJ15" s="135">
        <f>'12var'!V11</f>
        <v>0.53490730848253587</v>
      </c>
      <c r="FK15" s="135">
        <f>'12var'!W11</f>
        <v>0.59147085893969464</v>
      </c>
      <c r="FL15" s="135">
        <f>'12var'!X11</f>
        <v>0.3880644114577021</v>
      </c>
      <c r="FM15" s="135">
        <f>'12var'!Y11</f>
        <v>0.22526067690656021</v>
      </c>
      <c r="FN15" s="135">
        <f>'12var'!Z11</f>
        <v>0.12102292010416101</v>
      </c>
      <c r="FO15" s="135">
        <f>'12var'!AA11</f>
        <v>0.28641479754936749</v>
      </c>
      <c r="FP15" s="135">
        <f>'12var'!AB11</f>
        <v>0.40695343594709477</v>
      </c>
      <c r="FQ15" s="135">
        <f>'12var'!AC11</f>
        <v>0.69796633318981383</v>
      </c>
      <c r="FR15" s="135">
        <f>'12var'!AD11</f>
        <v>0.55921661602337336</v>
      </c>
      <c r="FS15" s="135">
        <f>'12var'!AE11</f>
        <v>0.9240094634314876</v>
      </c>
      <c r="FT15" s="135">
        <f>'12var'!AF11</f>
        <v>0.60185544124905832</v>
      </c>
      <c r="FU15" s="135">
        <f>'12var'!AG11</f>
        <v>0.77565326388519251</v>
      </c>
      <c r="FV15" s="135">
        <f>'12var'!AH11</f>
        <v>1.1999085818644992</v>
      </c>
      <c r="FW15" s="135">
        <f>'12var'!AI11</f>
        <v>0.64137458075881848</v>
      </c>
      <c r="FX15" s="135">
        <f>'12var'!AJ11</f>
        <v>0.42133804210986653</v>
      </c>
      <c r="FY15" s="135">
        <f>'12var'!AK11</f>
        <v>0.44451155235124329</v>
      </c>
      <c r="FZ15" s="135">
        <f>'12var'!AL11</f>
        <v>-0.1012864186637444</v>
      </c>
      <c r="GA15" s="135">
        <f>'12var'!AM11</f>
        <v>0.17432444124382179</v>
      </c>
      <c r="GB15" s="135">
        <f>'12var'!AN11</f>
        <v>0.61927654483568506</v>
      </c>
    </row>
    <row r="16" spans="1:184" ht="12.95" x14ac:dyDescent="0.3">
      <c r="B16" s="9" t="s">
        <v>336</v>
      </c>
      <c r="C16" s="136">
        <v>0.56000000000000005</v>
      </c>
      <c r="D16" s="136">
        <v>0.31</v>
      </c>
      <c r="E16" s="136">
        <v>1.19</v>
      </c>
      <c r="F16" s="136">
        <v>0.95000000000000018</v>
      </c>
      <c r="G16" s="136">
        <v>0.59999999999999987</v>
      </c>
      <c r="H16" s="136">
        <v>0.62</v>
      </c>
      <c r="I16" s="136">
        <v>0.12999999999999998</v>
      </c>
      <c r="J16" s="136">
        <v>0.22</v>
      </c>
      <c r="K16" s="136">
        <v>0.42</v>
      </c>
      <c r="L16" s="136">
        <v>0.01</v>
      </c>
      <c r="M16" s="136">
        <v>0.23</v>
      </c>
      <c r="N16" s="136">
        <v>1.61</v>
      </c>
      <c r="O16" s="136">
        <v>1.31</v>
      </c>
      <c r="P16" s="136">
        <v>0.23</v>
      </c>
      <c r="Q16" s="136">
        <v>0.14000000000000001</v>
      </c>
      <c r="R16" s="136">
        <v>0.32000000000000006</v>
      </c>
      <c r="S16" s="136">
        <v>0.59</v>
      </c>
      <c r="T16" s="136">
        <v>0.56999999999999984</v>
      </c>
      <c r="U16" s="136">
        <v>0.46</v>
      </c>
      <c r="V16" s="136">
        <v>0.38</v>
      </c>
      <c r="W16" s="136">
        <v>0.57999999999999996</v>
      </c>
      <c r="X16" s="136">
        <v>0.41</v>
      </c>
      <c r="Y16" s="136">
        <v>0.52000000000000013</v>
      </c>
      <c r="Z16" s="136">
        <v>1.33</v>
      </c>
      <c r="AA16" s="136">
        <v>0.7</v>
      </c>
      <c r="AB16" s="136">
        <v>0.28000000000000003</v>
      </c>
      <c r="AC16" s="136">
        <v>0.83</v>
      </c>
      <c r="AD16" s="136">
        <v>0.71</v>
      </c>
      <c r="AE16" s="136">
        <v>0.65</v>
      </c>
      <c r="AF16" s="136">
        <v>0.52</v>
      </c>
      <c r="AG16" s="136">
        <v>0.36</v>
      </c>
      <c r="AH16" s="136">
        <v>0.6</v>
      </c>
      <c r="AI16" s="136">
        <v>0.80000000000000016</v>
      </c>
      <c r="AJ16" s="136">
        <v>0.21</v>
      </c>
      <c r="AK16" s="136">
        <v>0.42</v>
      </c>
      <c r="AL16" s="136">
        <v>1.19</v>
      </c>
      <c r="AM16" s="136">
        <v>0.65</v>
      </c>
      <c r="AN16" s="136">
        <v>0.72</v>
      </c>
      <c r="AO16" s="136">
        <v>1.31</v>
      </c>
      <c r="AP16" s="136">
        <v>3.02</v>
      </c>
      <c r="AQ16" s="136">
        <v>2.1000000000000005</v>
      </c>
      <c r="AR16" s="136">
        <v>2.2500000000000004</v>
      </c>
      <c r="AS16" s="136">
        <v>1.57</v>
      </c>
      <c r="AT16" s="136">
        <v>1.23</v>
      </c>
      <c r="AU16" s="136">
        <v>0.97</v>
      </c>
      <c r="AV16" s="136">
        <v>0.6100000000000001</v>
      </c>
      <c r="AW16" s="136">
        <v>-0.15</v>
      </c>
      <c r="AX16" s="136">
        <v>0.20000000000000007</v>
      </c>
      <c r="AY16" s="136">
        <v>0.34</v>
      </c>
      <c r="AZ16" s="136">
        <v>0.78</v>
      </c>
      <c r="BA16" s="136">
        <v>0.28999999999999998</v>
      </c>
      <c r="BB16" s="136">
        <v>0.34</v>
      </c>
      <c r="BC16" s="136">
        <v>0.51999999999999991</v>
      </c>
      <c r="BD16" s="136">
        <v>0.76000000000000012</v>
      </c>
      <c r="BE16" s="136">
        <v>0.61</v>
      </c>
      <c r="BF16" s="136">
        <v>0.46999999999999992</v>
      </c>
      <c r="BG16" s="136">
        <v>0.37</v>
      </c>
      <c r="BH16" s="136">
        <v>0.51000000000000012</v>
      </c>
      <c r="BI16" s="136">
        <v>0.70999999999999985</v>
      </c>
      <c r="BJ16" s="136">
        <v>0.91</v>
      </c>
      <c r="BK16" s="136">
        <v>0.69</v>
      </c>
      <c r="BL16" s="136">
        <v>0.33</v>
      </c>
      <c r="BM16" s="136">
        <v>0.43999999999999995</v>
      </c>
      <c r="BN16" s="136">
        <v>0.69</v>
      </c>
      <c r="BO16" s="136">
        <v>0.85999999999999988</v>
      </c>
      <c r="BP16" s="136">
        <v>0.57999999999999996</v>
      </c>
      <c r="BQ16" s="136">
        <v>0.59</v>
      </c>
      <c r="BR16" s="136">
        <v>0.61</v>
      </c>
      <c r="BS16" s="136">
        <v>0.87</v>
      </c>
      <c r="BT16" s="136">
        <v>0.49000000000000005</v>
      </c>
      <c r="BU16" s="136">
        <v>-2.0000000000000007E-2</v>
      </c>
      <c r="BV16" s="136">
        <v>0.25</v>
      </c>
      <c r="BW16" s="136">
        <v>0.17</v>
      </c>
      <c r="BX16" s="136">
        <v>0.35</v>
      </c>
      <c r="BY16" s="136">
        <v>0.75</v>
      </c>
      <c r="BZ16" s="136">
        <v>0.55000000000000004</v>
      </c>
      <c r="CA16" s="136">
        <v>0.36</v>
      </c>
      <c r="CB16" s="136">
        <v>0.59</v>
      </c>
      <c r="CC16" s="136">
        <v>0.41</v>
      </c>
      <c r="CD16" s="136">
        <v>0.42999999999999994</v>
      </c>
      <c r="CE16" s="136">
        <v>0.20999999999999996</v>
      </c>
      <c r="CF16" s="136">
        <v>0.1</v>
      </c>
      <c r="CG16" s="136">
        <v>-0.21000000000000002</v>
      </c>
      <c r="CH16" s="136">
        <v>0.19</v>
      </c>
      <c r="CI16" s="136">
        <v>5.0000000000000017E-2</v>
      </c>
      <c r="CJ16" s="136">
        <v>0.21</v>
      </c>
      <c r="CK16" s="136">
        <v>0.33</v>
      </c>
      <c r="CL16" s="136">
        <v>0.31</v>
      </c>
      <c r="CM16" s="136">
        <v>0.48</v>
      </c>
      <c r="CN16" s="136">
        <v>0.44</v>
      </c>
      <c r="CO16" s="136">
        <v>0.44</v>
      </c>
      <c r="CP16" s="136">
        <v>0.37</v>
      </c>
      <c r="CQ16" s="136">
        <v>0.25</v>
      </c>
      <c r="CR16" s="136">
        <v>0.28000000000000003</v>
      </c>
      <c r="CS16" s="136">
        <v>0.28000000000000003</v>
      </c>
      <c r="CT16" s="136">
        <v>0.24</v>
      </c>
      <c r="CU16" s="136">
        <v>0.47</v>
      </c>
      <c r="CV16" s="136">
        <v>0.17999999999999997</v>
      </c>
      <c r="CW16" s="136">
        <v>0.3</v>
      </c>
      <c r="CX16" s="136">
        <v>0.38</v>
      </c>
      <c r="CY16" s="136">
        <v>0.74</v>
      </c>
      <c r="CZ16" s="136">
        <v>0.54</v>
      </c>
      <c r="DA16" s="136">
        <v>0.48999999999999994</v>
      </c>
      <c r="DB16" s="136">
        <v>0.48</v>
      </c>
      <c r="DC16" s="136">
        <v>0.55000000000000016</v>
      </c>
      <c r="DD16" s="136">
        <v>0.79000000000000026</v>
      </c>
      <c r="DE16" s="136">
        <v>0.74</v>
      </c>
      <c r="DF16" s="136">
        <v>0.53</v>
      </c>
      <c r="DG16" s="136">
        <v>0.28000000000000003</v>
      </c>
      <c r="DH16" s="136">
        <v>0.26</v>
      </c>
      <c r="DI16" s="136">
        <v>0.45000000000000007</v>
      </c>
      <c r="DJ16" s="136">
        <v>0.35999999999999993</v>
      </c>
      <c r="DK16" s="136">
        <v>0.28000000000000003</v>
      </c>
      <c r="DL16" s="136">
        <v>0.48</v>
      </c>
      <c r="DM16" s="136">
        <v>0.55000000000000004</v>
      </c>
      <c r="DN16" s="136">
        <v>0.2</v>
      </c>
      <c r="DO16" s="136">
        <v>0.47999999999999993</v>
      </c>
      <c r="DP16" s="136">
        <v>0.47</v>
      </c>
      <c r="DQ16" s="136">
        <v>0.36</v>
      </c>
      <c r="DR16" s="136">
        <v>0.23999999999999996</v>
      </c>
      <c r="DS16" s="136">
        <v>0.15</v>
      </c>
      <c r="DT16" s="136">
        <v>0.24</v>
      </c>
      <c r="DU16" s="136">
        <v>0.27999999999999997</v>
      </c>
      <c r="DV16" s="136">
        <v>0.41</v>
      </c>
      <c r="DW16" s="136">
        <v>0.37</v>
      </c>
      <c r="DX16" s="136">
        <v>0.74999999999999989</v>
      </c>
      <c r="DY16" s="136">
        <v>0.78</v>
      </c>
      <c r="DZ16" s="136">
        <v>0.52</v>
      </c>
      <c r="EA16" s="136">
        <v>0.56999999999999995</v>
      </c>
      <c r="EB16" s="136">
        <v>0.43</v>
      </c>
      <c r="EC16" s="136">
        <v>9.7144514654701207E-19</v>
      </c>
      <c r="ED16" s="136">
        <v>0.01</v>
      </c>
      <c r="EE16" s="136">
        <v>3.9999999999999994E-2</v>
      </c>
      <c r="EF16" s="136">
        <v>0.45</v>
      </c>
      <c r="EG16" s="136">
        <v>0.75</v>
      </c>
      <c r="EH16" s="136">
        <v>0.83</v>
      </c>
      <c r="EI16" s="136">
        <v>0.63</v>
      </c>
      <c r="EJ16" s="136">
        <v>0.83</v>
      </c>
      <c r="EK16" s="136">
        <v>0.80000000000000016</v>
      </c>
      <c r="EL16" s="136">
        <v>0.79</v>
      </c>
      <c r="EM16" s="136">
        <v>0.77</v>
      </c>
      <c r="EN16" s="136">
        <v>0.47</v>
      </c>
      <c r="EO16" s="136">
        <v>0.15</v>
      </c>
      <c r="EP16" s="136">
        <v>0.15999999999999998</v>
      </c>
      <c r="EQ16" s="136">
        <v>0.37</v>
      </c>
      <c r="ER16" s="136">
        <v>0.53</v>
      </c>
      <c r="ES16" s="136">
        <v>0.43</v>
      </c>
      <c r="ET16" s="136">
        <v>0.52</v>
      </c>
      <c r="EU16" s="136">
        <v>0.5</v>
      </c>
      <c r="EV16" s="136">
        <f t="shared" ref="EV16:GA16" si="0">(EV12*EV26+EV13*EV27+EV14*EV28)/EV30</f>
        <v>0.56000000000000016</v>
      </c>
      <c r="EW16" s="136">
        <f t="shared" si="0"/>
        <v>0.45</v>
      </c>
      <c r="EX16" s="136">
        <f t="shared" si="0"/>
        <v>0.21</v>
      </c>
      <c r="EY16" s="136">
        <f t="shared" si="0"/>
        <v>0.64</v>
      </c>
      <c r="EZ16" s="136">
        <f t="shared" si="0"/>
        <v>0.35999999999999993</v>
      </c>
      <c r="FA16" s="136">
        <f t="shared" si="0"/>
        <v>7.9999999999999988E-2</v>
      </c>
      <c r="FB16" s="136">
        <f t="shared" si="0"/>
        <v>0.43</v>
      </c>
      <c r="FC16" s="136">
        <f t="shared" si="0"/>
        <v>0.40999999999999986</v>
      </c>
      <c r="FD16" s="136">
        <f t="shared" si="0"/>
        <v>0.56999999999999995</v>
      </c>
      <c r="FE16" s="136">
        <f t="shared" si="0"/>
        <v>0.59</v>
      </c>
      <c r="FF16" s="136">
        <f t="shared" si="0"/>
        <v>0.6</v>
      </c>
      <c r="FG16" s="136">
        <f t="shared" si="0"/>
        <v>0.79</v>
      </c>
      <c r="FH16" s="136">
        <f t="shared" si="0"/>
        <v>0.86</v>
      </c>
      <c r="FI16" s="136">
        <f t="shared" si="0"/>
        <v>0.6</v>
      </c>
      <c r="FJ16" s="136">
        <f t="shared" si="0"/>
        <v>0.47</v>
      </c>
      <c r="FK16" s="136">
        <f t="shared" si="0"/>
        <v>0.55000000000000004</v>
      </c>
      <c r="FL16" s="136">
        <f t="shared" si="0"/>
        <v>0.36999999999999994</v>
      </c>
      <c r="FM16" s="136">
        <f t="shared" si="0"/>
        <v>0.26</v>
      </c>
      <c r="FN16" s="136">
        <f t="shared" si="0"/>
        <v>3.0000000000000009E-2</v>
      </c>
      <c r="FO16" s="136">
        <f t="shared" si="0"/>
        <v>0.24</v>
      </c>
      <c r="FP16" s="136">
        <f t="shared" si="0"/>
        <v>0.35</v>
      </c>
      <c r="FQ16" s="136">
        <f t="shared" si="0"/>
        <v>0.56999999999999995</v>
      </c>
      <c r="FR16" s="136">
        <f t="shared" si="0"/>
        <v>0.53999999999999992</v>
      </c>
      <c r="FS16" s="136">
        <f t="shared" si="0"/>
        <v>0.92</v>
      </c>
      <c r="FT16" s="136">
        <f t="shared" si="0"/>
        <v>0.55000000000000004</v>
      </c>
      <c r="FU16" s="136">
        <f t="shared" si="0"/>
        <v>0.69</v>
      </c>
      <c r="FV16" s="136">
        <f t="shared" si="0"/>
        <v>0.92</v>
      </c>
      <c r="FW16" s="136">
        <f t="shared" si="0"/>
        <v>0.67000000000000026</v>
      </c>
      <c r="FX16" s="136">
        <f t="shared" si="0"/>
        <v>0.46</v>
      </c>
      <c r="FY16" s="136">
        <f t="shared" si="0"/>
        <v>0.4</v>
      </c>
      <c r="FZ16" s="136">
        <f t="shared" si="0"/>
        <v>0.01</v>
      </c>
      <c r="GA16" s="136">
        <f t="shared" si="0"/>
        <v>0.25</v>
      </c>
      <c r="GB16" s="136">
        <f t="shared" ref="GB16" si="1">(GB12*GB26+GB13*GB27+GB14*GB28)/GB30</f>
        <v>0.56999999999999995</v>
      </c>
    </row>
    <row r="17" spans="1:184" ht="12.95" x14ac:dyDescent="0.3">
      <c r="B17" s="11" t="s">
        <v>325</v>
      </c>
      <c r="C17" s="136">
        <v>0</v>
      </c>
      <c r="D17" s="136">
        <v>0</v>
      </c>
      <c r="E17" s="136">
        <v>0</v>
      </c>
      <c r="F17" s="136">
        <v>0</v>
      </c>
      <c r="G17" s="136">
        <v>0</v>
      </c>
      <c r="H17" s="136">
        <v>0</v>
      </c>
      <c r="I17" s="136">
        <v>0</v>
      </c>
      <c r="J17" s="136">
        <v>0</v>
      </c>
      <c r="K17" s="136">
        <v>0</v>
      </c>
      <c r="L17" s="136">
        <v>0</v>
      </c>
      <c r="M17" s="136">
        <v>0</v>
      </c>
      <c r="N17" s="136">
        <v>0</v>
      </c>
      <c r="O17" s="136">
        <v>0</v>
      </c>
      <c r="P17" s="136">
        <v>0</v>
      </c>
      <c r="Q17" s="136">
        <v>0</v>
      </c>
      <c r="R17" s="136">
        <v>0</v>
      </c>
      <c r="S17" s="136">
        <v>0</v>
      </c>
      <c r="T17" s="136">
        <v>0</v>
      </c>
      <c r="U17" s="136">
        <v>0</v>
      </c>
      <c r="V17" s="136">
        <v>0</v>
      </c>
      <c r="W17" s="136">
        <v>0</v>
      </c>
      <c r="X17" s="136">
        <v>0</v>
      </c>
      <c r="Y17" s="136">
        <v>0</v>
      </c>
      <c r="Z17" s="136">
        <v>0</v>
      </c>
      <c r="AA17" s="136">
        <v>0</v>
      </c>
      <c r="AB17" s="136">
        <v>0</v>
      </c>
      <c r="AC17" s="136">
        <v>0</v>
      </c>
      <c r="AD17" s="136">
        <v>0</v>
      </c>
      <c r="AE17" s="136">
        <v>0</v>
      </c>
      <c r="AF17" s="136">
        <v>0</v>
      </c>
      <c r="AG17" s="136">
        <v>0</v>
      </c>
      <c r="AH17" s="136">
        <v>0</v>
      </c>
      <c r="AI17" s="136">
        <v>0</v>
      </c>
      <c r="AJ17" s="136">
        <v>0</v>
      </c>
      <c r="AK17" s="136">
        <v>0</v>
      </c>
      <c r="AL17" s="136">
        <v>0</v>
      </c>
      <c r="AM17" s="136">
        <v>0</v>
      </c>
      <c r="AN17" s="136">
        <v>0</v>
      </c>
      <c r="AO17" s="136">
        <v>0</v>
      </c>
      <c r="AP17" s="136">
        <v>0</v>
      </c>
      <c r="AQ17" s="136">
        <v>0</v>
      </c>
      <c r="AR17" s="136">
        <v>0</v>
      </c>
      <c r="AS17" s="136">
        <v>0</v>
      </c>
      <c r="AT17" s="136">
        <v>0</v>
      </c>
      <c r="AU17" s="136">
        <v>0</v>
      </c>
      <c r="AV17" s="136">
        <v>0</v>
      </c>
      <c r="AW17" s="136">
        <v>0</v>
      </c>
      <c r="AX17" s="136">
        <v>0</v>
      </c>
      <c r="AY17" s="136">
        <v>0</v>
      </c>
      <c r="AZ17" s="136">
        <v>0</v>
      </c>
      <c r="BA17" s="136">
        <v>0</v>
      </c>
      <c r="BB17" s="136">
        <v>0</v>
      </c>
      <c r="BC17" s="136">
        <v>0</v>
      </c>
      <c r="BD17" s="136">
        <v>0</v>
      </c>
      <c r="BE17" s="136">
        <v>0</v>
      </c>
      <c r="BF17" s="136">
        <v>0</v>
      </c>
      <c r="BG17" s="136">
        <v>0</v>
      </c>
      <c r="BH17" s="136">
        <v>0</v>
      </c>
      <c r="BI17" s="136">
        <v>0</v>
      </c>
      <c r="BJ17" s="136">
        <v>0</v>
      </c>
      <c r="BK17" s="136">
        <v>0</v>
      </c>
      <c r="BL17" s="136">
        <v>0</v>
      </c>
      <c r="BM17" s="136">
        <v>0</v>
      </c>
      <c r="BN17" s="136">
        <v>0</v>
      </c>
      <c r="BO17" s="136">
        <v>0</v>
      </c>
      <c r="BP17" s="136">
        <v>0</v>
      </c>
      <c r="BQ17" s="136">
        <v>0</v>
      </c>
      <c r="BR17" s="136">
        <v>0</v>
      </c>
      <c r="BS17" s="136">
        <v>0</v>
      </c>
      <c r="BT17" s="136">
        <v>0</v>
      </c>
      <c r="BU17" s="136">
        <v>0</v>
      </c>
      <c r="BV17" s="136">
        <v>0</v>
      </c>
      <c r="BW17" s="136">
        <v>0</v>
      </c>
      <c r="BX17" s="136">
        <v>0</v>
      </c>
      <c r="BY17" s="136">
        <v>0</v>
      </c>
      <c r="BZ17" s="136">
        <v>0</v>
      </c>
      <c r="CA17" s="136">
        <v>0</v>
      </c>
      <c r="CB17" s="136">
        <v>0</v>
      </c>
      <c r="CC17" s="136">
        <v>0</v>
      </c>
      <c r="CD17" s="136">
        <v>0</v>
      </c>
      <c r="CE17" s="136">
        <v>0</v>
      </c>
      <c r="CF17" s="136">
        <v>0</v>
      </c>
      <c r="CG17" s="136">
        <v>0</v>
      </c>
      <c r="CH17" s="136">
        <v>0</v>
      </c>
      <c r="CI17" s="136">
        <v>0</v>
      </c>
      <c r="CJ17" s="136">
        <v>0</v>
      </c>
      <c r="CK17" s="136">
        <v>0</v>
      </c>
      <c r="CL17" s="136">
        <v>0</v>
      </c>
      <c r="CM17" s="136">
        <v>0</v>
      </c>
      <c r="CN17" s="136">
        <v>0</v>
      </c>
      <c r="CO17" s="136">
        <v>0</v>
      </c>
      <c r="CP17" s="136">
        <v>0</v>
      </c>
      <c r="CQ17" s="136">
        <v>0</v>
      </c>
      <c r="CR17" s="136">
        <v>0</v>
      </c>
      <c r="CS17" s="136">
        <v>0</v>
      </c>
      <c r="CT17" s="136">
        <v>0</v>
      </c>
      <c r="CU17" s="136">
        <v>0</v>
      </c>
      <c r="CV17" s="136">
        <v>0</v>
      </c>
      <c r="CW17" s="136">
        <v>0</v>
      </c>
      <c r="CX17" s="136">
        <v>0</v>
      </c>
      <c r="CY17" s="136">
        <v>0</v>
      </c>
      <c r="CZ17" s="136">
        <v>0</v>
      </c>
      <c r="DA17" s="136">
        <v>0</v>
      </c>
      <c r="DB17" s="136">
        <v>0</v>
      </c>
      <c r="DC17" s="136">
        <v>0</v>
      </c>
      <c r="DD17" s="136">
        <v>0</v>
      </c>
      <c r="DE17" s="136">
        <v>0</v>
      </c>
      <c r="DF17" s="136">
        <v>0</v>
      </c>
      <c r="DG17" s="136">
        <v>0</v>
      </c>
      <c r="DH17" s="136">
        <v>0</v>
      </c>
      <c r="DI17" s="136">
        <v>0</v>
      </c>
      <c r="DJ17" s="136">
        <v>0</v>
      </c>
      <c r="DK17" s="136">
        <v>0</v>
      </c>
      <c r="DL17" s="136">
        <v>0</v>
      </c>
      <c r="DM17" s="136">
        <v>0</v>
      </c>
      <c r="DN17" s="136">
        <v>0</v>
      </c>
      <c r="DO17" s="136">
        <v>0</v>
      </c>
      <c r="DP17" s="136">
        <v>0</v>
      </c>
      <c r="DQ17" s="136">
        <v>0</v>
      </c>
      <c r="DR17" s="136">
        <v>0</v>
      </c>
      <c r="DS17" s="136">
        <v>0</v>
      </c>
      <c r="DT17" s="136">
        <v>0</v>
      </c>
      <c r="DU17" s="136">
        <v>0</v>
      </c>
      <c r="DV17" s="136">
        <v>0</v>
      </c>
      <c r="DW17" s="136">
        <v>0</v>
      </c>
      <c r="DX17" s="136">
        <v>0</v>
      </c>
      <c r="DY17" s="136">
        <v>0</v>
      </c>
      <c r="DZ17" s="136">
        <v>0</v>
      </c>
      <c r="EA17" s="136">
        <v>0</v>
      </c>
      <c r="EB17" s="136">
        <v>0</v>
      </c>
      <c r="EC17" s="136">
        <v>9.7144514654701207E-19</v>
      </c>
      <c r="ED17" s="136">
        <v>0</v>
      </c>
      <c r="EE17" s="136">
        <v>0</v>
      </c>
      <c r="EF17" s="136">
        <v>0</v>
      </c>
      <c r="EG17" s="136">
        <v>0</v>
      </c>
      <c r="EH17" s="136">
        <v>0</v>
      </c>
      <c r="EI17" s="136">
        <v>0</v>
      </c>
      <c r="EJ17" s="136">
        <v>0</v>
      </c>
      <c r="EK17" s="136">
        <v>0</v>
      </c>
      <c r="EL17" s="136">
        <v>0</v>
      </c>
      <c r="EM17" s="136">
        <v>0</v>
      </c>
      <c r="EN17" s="136">
        <v>0</v>
      </c>
      <c r="EO17" s="136">
        <v>0</v>
      </c>
      <c r="EP17" s="136">
        <v>0</v>
      </c>
      <c r="EQ17" s="136">
        <v>0</v>
      </c>
      <c r="ER17" s="136">
        <v>0</v>
      </c>
      <c r="ES17" s="136">
        <v>0</v>
      </c>
      <c r="ET17" s="136">
        <v>0</v>
      </c>
      <c r="EU17" s="136">
        <v>0</v>
      </c>
      <c r="EV17" s="136">
        <f t="shared" ref="EV17:GA17" si="2">EV16-EV3</f>
        <v>0</v>
      </c>
      <c r="EW17" s="136">
        <f t="shared" si="2"/>
        <v>0</v>
      </c>
      <c r="EX17" s="136">
        <f t="shared" si="2"/>
        <v>0</v>
      </c>
      <c r="EY17" s="136">
        <f t="shared" si="2"/>
        <v>0</v>
      </c>
      <c r="EZ17" s="136">
        <f t="shared" si="2"/>
        <v>0</v>
      </c>
      <c r="FA17" s="136">
        <f t="shared" si="2"/>
        <v>0</v>
      </c>
      <c r="FB17" s="136">
        <f t="shared" si="2"/>
        <v>0</v>
      </c>
      <c r="FC17" s="136">
        <f t="shared" si="2"/>
        <v>0</v>
      </c>
      <c r="FD17" s="136">
        <f t="shared" si="2"/>
        <v>0</v>
      </c>
      <c r="FE17" s="136">
        <f t="shared" si="2"/>
        <v>0</v>
      </c>
      <c r="FF17" s="136">
        <f t="shared" si="2"/>
        <v>0</v>
      </c>
      <c r="FG17" s="136">
        <f t="shared" si="2"/>
        <v>0</v>
      </c>
      <c r="FH17" s="136">
        <f t="shared" si="2"/>
        <v>0</v>
      </c>
      <c r="FI17" s="136">
        <f t="shared" si="2"/>
        <v>0</v>
      </c>
      <c r="FJ17" s="136">
        <f t="shared" si="2"/>
        <v>0</v>
      </c>
      <c r="FK17" s="136">
        <f t="shared" si="2"/>
        <v>0</v>
      </c>
      <c r="FL17" s="136">
        <f t="shared" si="2"/>
        <v>0</v>
      </c>
      <c r="FM17" s="136">
        <f t="shared" si="2"/>
        <v>0</v>
      </c>
      <c r="FN17" s="136">
        <f t="shared" si="2"/>
        <v>0</v>
      </c>
      <c r="FO17" s="136">
        <f t="shared" si="2"/>
        <v>0</v>
      </c>
      <c r="FP17" s="136">
        <f t="shared" si="2"/>
        <v>0</v>
      </c>
      <c r="FQ17" s="136">
        <f t="shared" si="2"/>
        <v>0</v>
      </c>
      <c r="FR17" s="136">
        <f t="shared" si="2"/>
        <v>0</v>
      </c>
      <c r="FS17" s="136">
        <f t="shared" si="2"/>
        <v>0</v>
      </c>
      <c r="FT17" s="136">
        <f t="shared" si="2"/>
        <v>0</v>
      </c>
      <c r="FU17" s="136">
        <f t="shared" si="2"/>
        <v>0</v>
      </c>
      <c r="FV17" s="136">
        <f t="shared" si="2"/>
        <v>0</v>
      </c>
      <c r="FW17" s="136">
        <f t="shared" si="2"/>
        <v>0</v>
      </c>
      <c r="FX17" s="136">
        <f t="shared" si="2"/>
        <v>0</v>
      </c>
      <c r="FY17" s="136">
        <f t="shared" si="2"/>
        <v>0</v>
      </c>
      <c r="FZ17" s="136">
        <f t="shared" si="2"/>
        <v>0</v>
      </c>
      <c r="GA17" s="136">
        <f t="shared" si="2"/>
        <v>0</v>
      </c>
      <c r="GB17" s="136">
        <f t="shared" ref="GB17" si="3">GB16-GB3</f>
        <v>0</v>
      </c>
    </row>
    <row r="20" spans="1:184" ht="12.6" x14ac:dyDescent="0.25">
      <c r="FT20" s="17"/>
      <c r="FU20" s="17"/>
    </row>
    <row r="21" spans="1:184" ht="12.95" x14ac:dyDescent="0.3">
      <c r="B21" s="1" t="s">
        <v>0</v>
      </c>
      <c r="C21" s="1"/>
      <c r="FT21" s="17"/>
      <c r="FU21" s="17"/>
    </row>
    <row r="22" spans="1:184" ht="12.6" x14ac:dyDescent="0.25">
      <c r="FT22" s="17"/>
      <c r="FU22" s="17"/>
    </row>
    <row r="23" spans="1:184" ht="12.95" x14ac:dyDescent="0.3">
      <c r="A23" s="15" t="s">
        <v>332</v>
      </c>
      <c r="P23" s="18"/>
    </row>
    <row r="24" spans="1:184" ht="12.95" x14ac:dyDescent="0.3">
      <c r="A24" s="8" t="s">
        <v>356</v>
      </c>
      <c r="C24" s="2">
        <v>36373</v>
      </c>
      <c r="D24" s="2">
        <v>36404</v>
      </c>
      <c r="E24" s="2">
        <v>36434</v>
      </c>
      <c r="F24" s="2">
        <v>36465</v>
      </c>
      <c r="G24" s="2">
        <v>36495</v>
      </c>
      <c r="H24" s="2">
        <v>36526</v>
      </c>
      <c r="I24" s="2">
        <v>36557</v>
      </c>
      <c r="J24" s="2">
        <v>36586</v>
      </c>
      <c r="K24" s="2">
        <v>36617</v>
      </c>
      <c r="L24" s="2">
        <v>36647</v>
      </c>
      <c r="M24" s="2">
        <v>36678</v>
      </c>
      <c r="N24" s="2">
        <v>36708</v>
      </c>
      <c r="O24" s="2">
        <v>36739</v>
      </c>
      <c r="P24" s="2">
        <v>36770</v>
      </c>
      <c r="Q24" s="2">
        <v>36800</v>
      </c>
      <c r="R24" s="2">
        <v>36831</v>
      </c>
      <c r="S24" s="2">
        <v>36861</v>
      </c>
      <c r="T24" s="2">
        <v>36892</v>
      </c>
      <c r="U24" s="2">
        <v>36923</v>
      </c>
      <c r="V24" s="2">
        <v>36951</v>
      </c>
      <c r="W24" s="2">
        <v>36982</v>
      </c>
      <c r="X24" s="2">
        <v>37012</v>
      </c>
      <c r="Y24" s="2">
        <v>37043</v>
      </c>
      <c r="Z24" s="2">
        <v>37073</v>
      </c>
      <c r="AA24" s="2">
        <v>37104</v>
      </c>
      <c r="AB24" s="2">
        <v>37135</v>
      </c>
      <c r="AC24" s="2">
        <v>37165</v>
      </c>
      <c r="AD24" s="2">
        <v>37196</v>
      </c>
      <c r="AE24" s="2">
        <v>37226</v>
      </c>
      <c r="AF24" s="2">
        <v>37257</v>
      </c>
      <c r="AG24" s="2">
        <v>37288</v>
      </c>
      <c r="AH24" s="2">
        <v>37316</v>
      </c>
      <c r="AI24" s="2">
        <v>37347</v>
      </c>
      <c r="AJ24" s="2">
        <v>37377</v>
      </c>
      <c r="AK24" s="2">
        <v>37408</v>
      </c>
      <c r="AL24" s="2">
        <v>37438</v>
      </c>
      <c r="AM24" s="2">
        <v>37469</v>
      </c>
      <c r="AN24" s="2">
        <v>37500</v>
      </c>
      <c r="AO24" s="2">
        <v>37530</v>
      </c>
      <c r="AP24" s="2">
        <v>37561</v>
      </c>
      <c r="AQ24" s="2">
        <v>37591</v>
      </c>
      <c r="AR24" s="2">
        <v>37622</v>
      </c>
      <c r="AS24" s="2">
        <v>37653</v>
      </c>
      <c r="AT24" s="2">
        <v>37681</v>
      </c>
      <c r="AU24" s="2">
        <v>37712</v>
      </c>
      <c r="AV24" s="2">
        <v>37742</v>
      </c>
      <c r="AW24" s="2">
        <v>37773</v>
      </c>
      <c r="AX24" s="2">
        <v>37803</v>
      </c>
      <c r="AY24" s="2">
        <v>37834</v>
      </c>
      <c r="AZ24" s="2">
        <v>37865</v>
      </c>
      <c r="BA24" s="2">
        <v>37895</v>
      </c>
      <c r="BB24" s="2">
        <v>37926</v>
      </c>
      <c r="BC24" s="2">
        <v>37956</v>
      </c>
      <c r="BD24" s="2">
        <v>37987</v>
      </c>
      <c r="BE24" s="2">
        <v>38018</v>
      </c>
      <c r="BF24" s="2">
        <v>38047</v>
      </c>
      <c r="BG24" s="2">
        <v>38078</v>
      </c>
      <c r="BH24" s="2">
        <v>38108</v>
      </c>
      <c r="BI24" s="2">
        <v>38139</v>
      </c>
      <c r="BJ24" s="2">
        <v>38169</v>
      </c>
      <c r="BK24" s="2">
        <v>38200</v>
      </c>
      <c r="BL24" s="2">
        <v>38231</v>
      </c>
      <c r="BM24" s="2">
        <v>38261</v>
      </c>
      <c r="BN24" s="2">
        <v>38292</v>
      </c>
      <c r="BO24" s="2">
        <v>38322</v>
      </c>
      <c r="BP24" s="2">
        <v>38353</v>
      </c>
      <c r="BQ24" s="2">
        <v>38384</v>
      </c>
      <c r="BR24" s="2">
        <v>38412</v>
      </c>
      <c r="BS24" s="2">
        <v>38443</v>
      </c>
      <c r="BT24" s="2">
        <v>38473</v>
      </c>
      <c r="BU24" s="2">
        <v>38504</v>
      </c>
      <c r="BV24" s="2">
        <v>38534</v>
      </c>
      <c r="BW24" s="2">
        <v>38565</v>
      </c>
      <c r="BX24" s="2">
        <v>38596</v>
      </c>
      <c r="BY24" s="2">
        <v>38626</v>
      </c>
      <c r="BZ24" s="2">
        <v>38657</v>
      </c>
      <c r="CA24" s="2">
        <v>38687</v>
      </c>
      <c r="CB24" s="2">
        <v>38718</v>
      </c>
      <c r="CC24" s="2">
        <v>38749</v>
      </c>
      <c r="CD24" s="2">
        <v>38777</v>
      </c>
      <c r="CE24" s="2">
        <v>38808</v>
      </c>
      <c r="CF24" s="2">
        <v>38838</v>
      </c>
      <c r="CG24" s="2">
        <v>38869</v>
      </c>
      <c r="CH24" s="5">
        <v>38899</v>
      </c>
      <c r="CI24" s="5">
        <v>38930</v>
      </c>
      <c r="CJ24" s="5">
        <v>38961</v>
      </c>
      <c r="CK24" s="5">
        <v>38991</v>
      </c>
      <c r="CL24" s="5">
        <v>39022</v>
      </c>
      <c r="CM24" s="5">
        <v>39052</v>
      </c>
      <c r="CN24" s="5">
        <v>39083</v>
      </c>
      <c r="CO24" s="5">
        <v>39114</v>
      </c>
      <c r="CP24" s="5">
        <v>39142</v>
      </c>
      <c r="CQ24" s="5">
        <v>39173</v>
      </c>
      <c r="CR24" s="5">
        <v>39203</v>
      </c>
      <c r="CS24" s="5">
        <v>39234</v>
      </c>
      <c r="CT24" s="5">
        <v>39264</v>
      </c>
      <c r="CU24" s="5">
        <v>39295</v>
      </c>
      <c r="CV24" s="5">
        <v>39326</v>
      </c>
      <c r="CW24" s="5">
        <v>39356</v>
      </c>
      <c r="CX24" s="5">
        <v>39387</v>
      </c>
      <c r="CY24" s="5">
        <v>39417</v>
      </c>
      <c r="CZ24" s="5">
        <v>39448</v>
      </c>
      <c r="DA24" s="5">
        <v>39479</v>
      </c>
      <c r="DB24" s="5">
        <v>39508</v>
      </c>
      <c r="DC24" s="5">
        <v>39539</v>
      </c>
      <c r="DD24" s="5">
        <v>39569</v>
      </c>
      <c r="DE24" s="5">
        <v>39600</v>
      </c>
      <c r="DF24" s="5">
        <v>39630</v>
      </c>
      <c r="DG24" s="5">
        <v>39661</v>
      </c>
      <c r="DH24" s="5">
        <v>39692</v>
      </c>
      <c r="DI24" s="5">
        <v>39722</v>
      </c>
      <c r="DJ24" s="5">
        <v>39753</v>
      </c>
      <c r="DK24" s="5">
        <v>39783</v>
      </c>
      <c r="DL24" s="5">
        <v>39814</v>
      </c>
      <c r="DM24" s="5">
        <v>39845</v>
      </c>
      <c r="DN24" s="5">
        <v>39873</v>
      </c>
      <c r="DO24" s="5">
        <v>39904</v>
      </c>
      <c r="DP24" s="5">
        <v>39934</v>
      </c>
      <c r="DQ24" s="5">
        <v>39965</v>
      </c>
      <c r="DR24" s="5">
        <v>39995</v>
      </c>
      <c r="DS24" s="5">
        <v>40026</v>
      </c>
      <c r="DT24" s="5">
        <v>40057</v>
      </c>
      <c r="DU24" s="5">
        <v>40087</v>
      </c>
      <c r="DV24" s="5">
        <v>40118</v>
      </c>
      <c r="DW24" s="5">
        <v>40148</v>
      </c>
      <c r="DX24" s="5">
        <v>40179</v>
      </c>
      <c r="DY24" s="5">
        <v>40210</v>
      </c>
      <c r="DZ24" s="5">
        <v>40238</v>
      </c>
      <c r="EA24" s="5">
        <v>40269</v>
      </c>
      <c r="EB24" s="5">
        <v>40299</v>
      </c>
      <c r="EC24" s="5">
        <v>40330</v>
      </c>
      <c r="ED24" s="5">
        <v>40360</v>
      </c>
      <c r="EE24" s="5">
        <v>40391</v>
      </c>
      <c r="EF24" s="5">
        <v>40422</v>
      </c>
      <c r="EG24" s="5">
        <v>40452</v>
      </c>
      <c r="EH24" s="5">
        <v>40483</v>
      </c>
      <c r="EI24" s="5">
        <v>40513</v>
      </c>
      <c r="EJ24" s="5">
        <v>40544</v>
      </c>
      <c r="EK24" s="5">
        <v>40575</v>
      </c>
      <c r="EL24" s="5">
        <v>40603</v>
      </c>
      <c r="EM24" s="5">
        <v>40634</v>
      </c>
      <c r="EN24" s="5">
        <v>40664</v>
      </c>
      <c r="EO24" s="5">
        <v>40695</v>
      </c>
      <c r="EP24" s="5">
        <v>40725</v>
      </c>
      <c r="EQ24" s="5">
        <v>40756</v>
      </c>
      <c r="ER24" s="5">
        <v>40787</v>
      </c>
      <c r="ES24" s="5">
        <v>40817</v>
      </c>
      <c r="ET24" s="5">
        <v>40848</v>
      </c>
      <c r="EU24" s="5">
        <v>40878</v>
      </c>
      <c r="EV24" s="2">
        <v>40909</v>
      </c>
      <c r="EW24" s="2">
        <v>40940</v>
      </c>
      <c r="EX24" s="2">
        <v>40969</v>
      </c>
      <c r="EY24" s="2">
        <v>41000</v>
      </c>
      <c r="EZ24" s="2">
        <v>41030</v>
      </c>
      <c r="FA24" s="2">
        <v>41061</v>
      </c>
      <c r="FB24" s="2">
        <v>41091</v>
      </c>
      <c r="FC24" s="2">
        <v>41122</v>
      </c>
      <c r="FD24" s="2">
        <v>41153</v>
      </c>
      <c r="FE24" s="2">
        <v>41183</v>
      </c>
      <c r="FF24" s="2">
        <v>41214</v>
      </c>
      <c r="FG24" s="2">
        <v>41244</v>
      </c>
      <c r="FH24" s="2">
        <v>41275</v>
      </c>
      <c r="FI24" s="2">
        <v>41306</v>
      </c>
      <c r="FJ24" s="2">
        <v>41334</v>
      </c>
      <c r="FK24" s="2">
        <v>41365</v>
      </c>
      <c r="FL24" s="2">
        <v>41395</v>
      </c>
      <c r="FM24" s="2">
        <v>41426</v>
      </c>
      <c r="FN24" s="2">
        <v>41456</v>
      </c>
      <c r="FO24" s="2">
        <v>41487</v>
      </c>
      <c r="FP24" s="2">
        <v>41518</v>
      </c>
      <c r="FQ24" s="2">
        <v>41548</v>
      </c>
      <c r="FR24" s="2">
        <v>41579</v>
      </c>
      <c r="FS24" s="2">
        <v>41609</v>
      </c>
      <c r="FT24" s="2">
        <v>41640</v>
      </c>
      <c r="FU24" s="2">
        <v>41671</v>
      </c>
      <c r="FV24" s="2">
        <v>41699</v>
      </c>
      <c r="FW24" s="2">
        <v>41730</v>
      </c>
      <c r="FX24" s="2">
        <v>41760</v>
      </c>
      <c r="FY24" s="2">
        <v>41791</v>
      </c>
      <c r="FZ24" s="2">
        <v>41821</v>
      </c>
      <c r="GA24" s="2">
        <v>41852</v>
      </c>
      <c r="GB24" s="2">
        <v>41883</v>
      </c>
    </row>
    <row r="25" spans="1:184" ht="12.95" x14ac:dyDescent="0.3">
      <c r="B25" s="9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</row>
    <row r="26" spans="1:184" x14ac:dyDescent="0.2">
      <c r="A26" s="4" t="s">
        <v>1</v>
      </c>
      <c r="B26" s="9" t="s">
        <v>333</v>
      </c>
      <c r="C26" s="137">
        <v>36.214600000000011</v>
      </c>
      <c r="D26" s="137">
        <v>36.03670000000001</v>
      </c>
      <c r="E26" s="137">
        <v>36.065099999999994</v>
      </c>
      <c r="F26" s="137">
        <v>36.647100000000009</v>
      </c>
      <c r="G26" s="137">
        <v>36.9285</v>
      </c>
      <c r="H26" s="137">
        <v>37.10599999999998</v>
      </c>
      <c r="I26" s="137">
        <v>37.03159999999999</v>
      </c>
      <c r="J26" s="137">
        <v>37.011600000000008</v>
      </c>
      <c r="K26" s="137">
        <v>36.808499999999995</v>
      </c>
      <c r="L26" s="137">
        <v>36.667400000000001</v>
      </c>
      <c r="M26" s="137">
        <v>36.646900000000016</v>
      </c>
      <c r="N26" s="137">
        <v>36.724800000000002</v>
      </c>
      <c r="O26" s="137">
        <v>36.78</v>
      </c>
      <c r="P26" s="137">
        <v>36.926799999999979</v>
      </c>
      <c r="Q26" s="137">
        <v>36.96230000000002</v>
      </c>
      <c r="R26" s="137">
        <v>36.901399999999988</v>
      </c>
      <c r="S26" s="137">
        <v>36.813800000000001</v>
      </c>
      <c r="T26" s="137">
        <v>36.67519999999999</v>
      </c>
      <c r="U26" s="137">
        <v>36.584199999999981</v>
      </c>
      <c r="V26" s="137">
        <v>36.372600000000013</v>
      </c>
      <c r="W26" s="137">
        <v>36.332799999999978</v>
      </c>
      <c r="X26" s="137">
        <v>36.326599999999999</v>
      </c>
      <c r="Y26" s="137">
        <v>36.363199999999985</v>
      </c>
      <c r="Z26" s="137">
        <v>36.358399999999968</v>
      </c>
      <c r="AA26" s="137">
        <v>36.15979999999999</v>
      </c>
      <c r="AB26" s="137">
        <v>36.162500000000023</v>
      </c>
      <c r="AC26" s="137">
        <v>36.177</v>
      </c>
      <c r="AD26" s="137">
        <v>36.296699999999973</v>
      </c>
      <c r="AE26" s="137">
        <v>36.521800000000013</v>
      </c>
      <c r="AF26" s="137">
        <v>36.607700000000023</v>
      </c>
      <c r="AG26" s="137">
        <v>36.622299999999996</v>
      </c>
      <c r="AH26" s="137">
        <v>36.5398</v>
      </c>
      <c r="AI26" s="137">
        <v>36.37700000000001</v>
      </c>
      <c r="AJ26" s="137">
        <v>36.109100000000005</v>
      </c>
      <c r="AK26" s="137">
        <v>36.067299999999975</v>
      </c>
      <c r="AL26" s="137">
        <v>35.992999999999981</v>
      </c>
      <c r="AM26" s="137">
        <v>35.729200000000013</v>
      </c>
      <c r="AN26" s="137">
        <v>35.927200000000028</v>
      </c>
      <c r="AO26" s="137">
        <v>36.296299999999988</v>
      </c>
      <c r="AP26" s="137">
        <v>36.773199999999989</v>
      </c>
      <c r="AQ26" s="137">
        <v>37.306399999999975</v>
      </c>
      <c r="AR26" s="137">
        <v>37.643899999999995</v>
      </c>
      <c r="AS26" s="137">
        <v>37.481100000000005</v>
      </c>
      <c r="AT26" s="137">
        <v>37.356299999999976</v>
      </c>
      <c r="AU26" s="137">
        <v>37.3264</v>
      </c>
      <c r="AV26" s="137">
        <v>37.27089999999999</v>
      </c>
      <c r="AW26" s="137">
        <v>37.352200000000003</v>
      </c>
      <c r="AX26" s="137">
        <v>37.419999999999987</v>
      </c>
      <c r="AY26" s="137">
        <v>37.204000000000008</v>
      </c>
      <c r="AZ26" s="137">
        <v>37.096299999999985</v>
      </c>
      <c r="BA26" s="137">
        <v>37.088000000000029</v>
      </c>
      <c r="BB26" s="137">
        <v>37.142599999999987</v>
      </c>
      <c r="BC26" s="137">
        <v>37.103599999999965</v>
      </c>
      <c r="BD26" s="137">
        <v>37.115799999999972</v>
      </c>
      <c r="BE26" s="137">
        <v>37.033599999999979</v>
      </c>
      <c r="BF26" s="137">
        <v>36.813599999999994</v>
      </c>
      <c r="BG26" s="137">
        <v>36.771600000000007</v>
      </c>
      <c r="BH26" s="137">
        <v>36.677900000000015</v>
      </c>
      <c r="BI26" s="137">
        <v>36.706500000000027</v>
      </c>
      <c r="BJ26" s="137">
        <v>36.846999999999994</v>
      </c>
      <c r="BK26" s="137">
        <v>36.756900000000009</v>
      </c>
      <c r="BL26" s="137">
        <v>36.722199999999994</v>
      </c>
      <c r="BM26" s="137">
        <v>36.778899999999965</v>
      </c>
      <c r="BN26" s="137">
        <v>36.830199999999991</v>
      </c>
      <c r="BO26" s="137">
        <v>36.872700000000002</v>
      </c>
      <c r="BP26" s="137">
        <v>36.843600000000002</v>
      </c>
      <c r="BQ26" s="137">
        <v>36.800800000000002</v>
      </c>
      <c r="BR26" s="137">
        <v>36.597200000000001</v>
      </c>
      <c r="BS26" s="137">
        <v>36.454900000000016</v>
      </c>
      <c r="BT26" s="137">
        <v>36.387200000000014</v>
      </c>
      <c r="BU26" s="137">
        <v>36.360899999999987</v>
      </c>
      <c r="BV26" s="137">
        <v>36.255800000000001</v>
      </c>
      <c r="BW26" s="137">
        <v>36.080699999999993</v>
      </c>
      <c r="BX26" s="137">
        <v>35.9572</v>
      </c>
      <c r="BY26" s="137">
        <v>35.831799999999987</v>
      </c>
      <c r="BZ26" s="137">
        <v>35.821200000000005</v>
      </c>
      <c r="CA26" s="137">
        <v>35.72209999999999</v>
      </c>
      <c r="CB26" s="137">
        <v>35.729799999999983</v>
      </c>
      <c r="CC26" s="137">
        <v>35.640299999999989</v>
      </c>
      <c r="CD26" s="137">
        <v>35.456500000000027</v>
      </c>
      <c r="CE26" s="137">
        <v>35.395700000000019</v>
      </c>
      <c r="CF26" s="137">
        <v>35.259000000000007</v>
      </c>
      <c r="CG26" s="137">
        <v>35.181999999999995</v>
      </c>
      <c r="CH26" s="137">
        <v>33.396800000000006</v>
      </c>
      <c r="CI26" s="137">
        <v>33.333500000000022</v>
      </c>
      <c r="CJ26" s="137">
        <v>33.302000000000007</v>
      </c>
      <c r="CK26" s="137">
        <v>33.2911</v>
      </c>
      <c r="CL26" s="137">
        <v>33.314799999999998</v>
      </c>
      <c r="CM26" s="137">
        <v>33.391699999999993</v>
      </c>
      <c r="CN26" s="137">
        <v>33.371499999999969</v>
      </c>
      <c r="CO26" s="137">
        <v>33.301899999999996</v>
      </c>
      <c r="CP26" s="137">
        <v>33.118499999999976</v>
      </c>
      <c r="CQ26" s="137">
        <v>33.062899999999992</v>
      </c>
      <c r="CR26" s="137">
        <v>33.055799999999991</v>
      </c>
      <c r="CS26" s="137">
        <v>33.122400000000013</v>
      </c>
      <c r="CT26" s="137">
        <v>33.214000000000013</v>
      </c>
      <c r="CU26" s="137">
        <v>33.406399999999977</v>
      </c>
      <c r="CV26" s="137">
        <v>33.497700000000016</v>
      </c>
      <c r="CW26" s="137">
        <v>33.526799999999987</v>
      </c>
      <c r="CX26" s="137">
        <v>33.417700000000011</v>
      </c>
      <c r="CY26" s="137">
        <v>33.365099999999991</v>
      </c>
      <c r="CZ26" s="137">
        <v>33.445700000000002</v>
      </c>
      <c r="DA26" s="137">
        <v>33.369299999999988</v>
      </c>
      <c r="DB26" s="137">
        <v>33.213999999999984</v>
      </c>
      <c r="DC26" s="137">
        <v>33.231299999999976</v>
      </c>
      <c r="DD26" s="137">
        <v>33.386700000000012</v>
      </c>
      <c r="DE26" s="137">
        <v>33.57859999999998</v>
      </c>
      <c r="DF26" s="137">
        <v>33.727200000000011</v>
      </c>
      <c r="DG26" s="137">
        <v>33.706800000000001</v>
      </c>
      <c r="DH26" s="137">
        <v>33.673200000000016</v>
      </c>
      <c r="DI26" s="137">
        <v>33.657999999999994</v>
      </c>
      <c r="DJ26" s="137">
        <v>33.717199999999998</v>
      </c>
      <c r="DK26" s="137">
        <v>33.802000000000007</v>
      </c>
      <c r="DL26" s="137">
        <v>33.767899999999997</v>
      </c>
      <c r="DM26" s="137">
        <v>33.612299999999998</v>
      </c>
      <c r="DN26" s="137">
        <v>33.406699999999979</v>
      </c>
      <c r="DO26" s="137">
        <v>33.388900000000007</v>
      </c>
      <c r="DP26" s="137">
        <v>33.389499999999977</v>
      </c>
      <c r="DQ26" s="137">
        <v>33.507000000000005</v>
      </c>
      <c r="DR26" s="137">
        <v>33.614299999999986</v>
      </c>
      <c r="DS26" s="137">
        <v>33.59350000000002</v>
      </c>
      <c r="DT26" s="137">
        <v>33.437599999999996</v>
      </c>
      <c r="DU26" s="137">
        <v>33.358199999999989</v>
      </c>
      <c r="DV26" s="137">
        <v>33.358899999999991</v>
      </c>
      <c r="DW26" s="137">
        <v>33.294099999999972</v>
      </c>
      <c r="DX26" s="137">
        <v>33.2241</v>
      </c>
      <c r="DY26" s="137">
        <v>33.206899999999997</v>
      </c>
      <c r="DZ26" s="137">
        <v>33.034700000000001</v>
      </c>
      <c r="EA26" s="137">
        <v>33.032900000000012</v>
      </c>
      <c r="EB26" s="137">
        <v>33.04829999999999</v>
      </c>
      <c r="EC26" s="137">
        <v>33.048299999999998</v>
      </c>
      <c r="ED26" s="137">
        <v>33.050799999999988</v>
      </c>
      <c r="EE26" s="137">
        <v>32.944499999999991</v>
      </c>
      <c r="EF26" s="137">
        <v>32.9739</v>
      </c>
      <c r="EG26" s="137">
        <v>33.118900000000011</v>
      </c>
      <c r="EH26" s="137">
        <v>33.2044</v>
      </c>
      <c r="EI26" s="137">
        <v>33.429499999999997</v>
      </c>
      <c r="EJ26" s="137">
        <v>33.541499999999999</v>
      </c>
      <c r="EK26" s="137">
        <v>33.410400000000003</v>
      </c>
      <c r="EL26" s="137">
        <v>33.141800000000011</v>
      </c>
      <c r="EM26" s="137">
        <v>32.974399999999974</v>
      </c>
      <c r="EN26" s="137">
        <v>32.921600000000012</v>
      </c>
      <c r="EO26" s="137">
        <v>32.882200000000005</v>
      </c>
      <c r="EP26" s="137">
        <v>32.899500000000025</v>
      </c>
      <c r="EQ26" s="137">
        <v>32.83809999999999</v>
      </c>
      <c r="ER26" s="137">
        <v>32.901900000000012</v>
      </c>
      <c r="ES26" s="137">
        <v>32.900399999999998</v>
      </c>
      <c r="ET26" s="137">
        <v>32.890099999999997</v>
      </c>
      <c r="EU26" s="137">
        <v>32.905900000000003</v>
      </c>
      <c r="EV26" s="135">
        <f>'12peso'!H8</f>
        <v>36.192699999999988</v>
      </c>
      <c r="EW26" s="135">
        <f>'12peso'!I8</f>
        <v>36.000800000000012</v>
      </c>
      <c r="EX26" s="135">
        <f>'12peso'!J8</f>
        <v>35.766600000000011</v>
      </c>
      <c r="EY26" s="135">
        <f>'12peso'!K8</f>
        <v>35.658599999999986</v>
      </c>
      <c r="EZ26" s="135">
        <f>'12peso'!L8</f>
        <v>35.627200000000002</v>
      </c>
      <c r="FA26" s="135">
        <f>'12peso'!M8</f>
        <v>35.667299999999976</v>
      </c>
      <c r="FB26" s="135">
        <f>'12peso'!N8</f>
        <v>35.529000000000011</v>
      </c>
      <c r="FC26" s="135">
        <f>'12peso'!O8</f>
        <v>35.398899999999983</v>
      </c>
      <c r="FD26" s="135">
        <f>'12peso'!P8</f>
        <v>35.410500000000006</v>
      </c>
      <c r="FE26" s="135">
        <f>'12peso'!Q8</f>
        <v>35.532999999999987</v>
      </c>
      <c r="FF26" s="135">
        <f>'12peso'!R8</f>
        <v>35.670700000000004</v>
      </c>
      <c r="FG26" s="135">
        <f>'12peso'!S8</f>
        <v>35.691600000000001</v>
      </c>
      <c r="FH26" s="135">
        <f>'12peso'!T8</f>
        <v>35.719900000000003</v>
      </c>
      <c r="FI26" s="135">
        <f>'12peso'!U8</f>
        <v>35.778899999999993</v>
      </c>
      <c r="FJ26" s="135">
        <f>'12peso'!V8</f>
        <v>35.789000000000001</v>
      </c>
      <c r="FK26" s="135">
        <f>'12peso'!W8</f>
        <v>35.743800000000014</v>
      </c>
      <c r="FL26" s="135">
        <f>'12peso'!X8</f>
        <v>35.630600000000008</v>
      </c>
      <c r="FM26" s="135">
        <f>'12peso'!Y8</f>
        <v>35.587000000000025</v>
      </c>
      <c r="FN26" s="135">
        <f>'12peso'!Z8</f>
        <v>35.542100000000012</v>
      </c>
      <c r="FO26" s="135">
        <f>'12peso'!AA8</f>
        <v>35.566200000000009</v>
      </c>
      <c r="FP26" s="135">
        <f>'12peso'!AB8</f>
        <v>35.618100000000013</v>
      </c>
      <c r="FQ26" s="135">
        <f>'12peso'!AC8</f>
        <v>35.711000000000013</v>
      </c>
      <c r="FR26" s="135">
        <f>'12peso'!AD8</f>
        <v>35.849900000000012</v>
      </c>
      <c r="FS26" s="135">
        <f>'12peso'!AE8</f>
        <v>35.837499999999991</v>
      </c>
      <c r="FT26" s="135">
        <f>'12peso'!AF8</f>
        <v>35.87639999999999</v>
      </c>
      <c r="FU26" s="135">
        <f>'12peso'!AG8</f>
        <v>35.916999999999994</v>
      </c>
      <c r="FV26" s="135">
        <f>'12peso'!AH8</f>
        <v>35.772000000000006</v>
      </c>
      <c r="FW26" s="135">
        <f>'12peso'!AI8</f>
        <v>35.738499999999995</v>
      </c>
      <c r="FX26" s="135">
        <f>'12peso'!AJ8</f>
        <v>35.735500000000002</v>
      </c>
      <c r="FY26" s="135">
        <f>'12peso'!AK8</f>
        <v>35.823799999999991</v>
      </c>
      <c r="FZ26" s="135">
        <f>'12peso'!AL8</f>
        <v>35.809300000000007</v>
      </c>
      <c r="GA26" s="135">
        <f>'12peso'!AM8</f>
        <v>35.902799999999992</v>
      </c>
      <c r="GB26" s="135">
        <f>'12peso'!AN8</f>
        <v>35.852500000000006</v>
      </c>
    </row>
    <row r="27" spans="1:184" x14ac:dyDescent="0.2">
      <c r="A27" s="4" t="s">
        <v>4</v>
      </c>
      <c r="B27" s="9" t="s">
        <v>334</v>
      </c>
      <c r="C27" s="137">
        <v>35.994299999999981</v>
      </c>
      <c r="D27" s="137">
        <v>35.845199999999977</v>
      </c>
      <c r="E27" s="137">
        <v>35.775500000000008</v>
      </c>
      <c r="F27" s="137">
        <v>35.393599999999992</v>
      </c>
      <c r="G27" s="137">
        <v>35.122799999999984</v>
      </c>
      <c r="H27" s="137">
        <v>34.990300000000019</v>
      </c>
      <c r="I27" s="137">
        <v>35.075900000000019</v>
      </c>
      <c r="J27" s="137">
        <v>35.169499999999999</v>
      </c>
      <c r="K27" s="137">
        <v>35.144900000000007</v>
      </c>
      <c r="L27" s="137">
        <v>35.390799999999999</v>
      </c>
      <c r="M27" s="137">
        <v>35.350699999999989</v>
      </c>
      <c r="N27" s="137">
        <v>35.218400000000003</v>
      </c>
      <c r="O27" s="137">
        <v>34.689300000000003</v>
      </c>
      <c r="P27" s="137">
        <v>34.444700000000012</v>
      </c>
      <c r="Q27" s="137">
        <v>34.508199999999988</v>
      </c>
      <c r="R27" s="137">
        <v>34.601700000000008</v>
      </c>
      <c r="S27" s="137">
        <v>34.547299999999993</v>
      </c>
      <c r="T27" s="137">
        <v>34.297799999999995</v>
      </c>
      <c r="U27" s="137">
        <v>34.34190000000001</v>
      </c>
      <c r="V27" s="137">
        <v>34.454199999999986</v>
      </c>
      <c r="W27" s="137">
        <v>34.531200000000013</v>
      </c>
      <c r="X27" s="137">
        <v>34.68010000000001</v>
      </c>
      <c r="Y27" s="137">
        <v>34.656900000000007</v>
      </c>
      <c r="Z27" s="137">
        <v>34.533600000000035</v>
      </c>
      <c r="AA27" s="137">
        <v>34.25</v>
      </c>
      <c r="AB27" s="137">
        <v>34.230499999999978</v>
      </c>
      <c r="AC27" s="137">
        <v>34.184299999999993</v>
      </c>
      <c r="AD27" s="137">
        <v>34.05570000000003</v>
      </c>
      <c r="AE27" s="137">
        <v>33.889200000000002</v>
      </c>
      <c r="AF27" s="137">
        <v>33.767199999999974</v>
      </c>
      <c r="AG27" s="137">
        <v>33.795699999999997</v>
      </c>
      <c r="AH27" s="137">
        <v>34.013000000000005</v>
      </c>
      <c r="AI27" s="137">
        <v>33.964199999999991</v>
      </c>
      <c r="AJ27" s="137">
        <v>33.873200000000011</v>
      </c>
      <c r="AK27" s="137">
        <v>33.913600000000031</v>
      </c>
      <c r="AL27" s="137">
        <v>33.829600000000028</v>
      </c>
      <c r="AM27" s="137">
        <v>33.680599999999984</v>
      </c>
      <c r="AN27" s="137">
        <v>33.627299999999963</v>
      </c>
      <c r="AO27" s="137">
        <v>33.546900000000022</v>
      </c>
      <c r="AP27" s="137">
        <v>33.297800000000009</v>
      </c>
      <c r="AQ27" s="137">
        <v>32.780600000000021</v>
      </c>
      <c r="AR27" s="137">
        <v>32.465600000000009</v>
      </c>
      <c r="AS27" s="137">
        <v>32.229399999999998</v>
      </c>
      <c r="AT27" s="137">
        <v>32.211300000000023</v>
      </c>
      <c r="AU27" s="137">
        <v>32.195099999999996</v>
      </c>
      <c r="AV27" s="137">
        <v>32.092399999999998</v>
      </c>
      <c r="AW27" s="137">
        <v>31.920299999999997</v>
      </c>
      <c r="AX27" s="137">
        <v>31.976900000000001</v>
      </c>
      <c r="AY27" s="137">
        <v>31.93519999999998</v>
      </c>
      <c r="AZ27" s="137">
        <v>31.898800000000008</v>
      </c>
      <c r="BA27" s="137">
        <v>31.740599999999972</v>
      </c>
      <c r="BB27" s="137">
        <v>31.684700000000021</v>
      </c>
      <c r="BC27" s="137">
        <v>31.707600000000042</v>
      </c>
      <c r="BD27" s="137">
        <v>31.717000000000027</v>
      </c>
      <c r="BE27" s="137">
        <v>31.785200000000032</v>
      </c>
      <c r="BF27" s="137">
        <v>32.10860000000001</v>
      </c>
      <c r="BG27" s="137">
        <v>32.1768</v>
      </c>
      <c r="BH27" s="137">
        <v>32.141399999999976</v>
      </c>
      <c r="BI27" s="137">
        <v>32.093099999999964</v>
      </c>
      <c r="BJ27" s="137">
        <v>31.963799999999992</v>
      </c>
      <c r="BK27" s="137">
        <v>31.817700000000002</v>
      </c>
      <c r="BL27" s="137">
        <v>31.905500000000004</v>
      </c>
      <c r="BM27" s="137">
        <v>31.799400000000034</v>
      </c>
      <c r="BN27" s="137">
        <v>31.728700000000003</v>
      </c>
      <c r="BO27" s="137">
        <v>31.620699999999999</v>
      </c>
      <c r="BP27" s="137">
        <v>31.520399999999995</v>
      </c>
      <c r="BQ27" s="137">
        <v>31.569999999999993</v>
      </c>
      <c r="BR27" s="137">
        <v>31.905000000000001</v>
      </c>
      <c r="BS27" s="137">
        <v>31.847499999999982</v>
      </c>
      <c r="BT27" s="137">
        <v>31.737499999999983</v>
      </c>
      <c r="BU27" s="137">
        <v>31.716400000000021</v>
      </c>
      <c r="BV27" s="137">
        <v>31.798400000000001</v>
      </c>
      <c r="BW27" s="137">
        <v>31.835900000000009</v>
      </c>
      <c r="BX27" s="137">
        <v>31.847399999999993</v>
      </c>
      <c r="BY27" s="137">
        <v>31.832800000000006</v>
      </c>
      <c r="BZ27" s="137">
        <v>31.756599999999992</v>
      </c>
      <c r="CA27" s="137">
        <v>31.844400000000007</v>
      </c>
      <c r="CB27" s="137">
        <v>31.848300000000009</v>
      </c>
      <c r="CC27" s="137">
        <v>31.930800000000005</v>
      </c>
      <c r="CD27" s="137">
        <v>32.101199999999977</v>
      </c>
      <c r="CE27" s="137">
        <v>32.055099999999982</v>
      </c>
      <c r="CF27" s="137">
        <v>32.082499999999996</v>
      </c>
      <c r="CG27" s="137">
        <v>32.038299999999992</v>
      </c>
      <c r="CH27" s="137">
        <v>37.276599999999995</v>
      </c>
      <c r="CI27" s="137">
        <v>37.298999999999978</v>
      </c>
      <c r="CJ27" s="137">
        <v>37.358800000000002</v>
      </c>
      <c r="CK27" s="137">
        <v>37.369899999999987</v>
      </c>
      <c r="CL27" s="137">
        <v>37.408199999999994</v>
      </c>
      <c r="CM27" s="137">
        <v>37.424800000000012</v>
      </c>
      <c r="CN27" s="137">
        <v>37.327300000000022</v>
      </c>
      <c r="CO27" s="137">
        <v>37.453600000000002</v>
      </c>
      <c r="CP27" s="137">
        <v>37.735800000000012</v>
      </c>
      <c r="CQ27" s="137">
        <v>37.838200000000015</v>
      </c>
      <c r="CR27" s="137">
        <v>37.808900000000023</v>
      </c>
      <c r="CS27" s="137">
        <v>37.723799999999983</v>
      </c>
      <c r="CT27" s="137">
        <v>37.729899999999986</v>
      </c>
      <c r="CU27" s="137">
        <v>37.67750000000003</v>
      </c>
      <c r="CV27" s="137">
        <v>37.692399999999978</v>
      </c>
      <c r="CW27" s="137">
        <v>37.727500000000006</v>
      </c>
      <c r="CX27" s="137">
        <v>37.908899999999988</v>
      </c>
      <c r="CY27" s="137">
        <v>37.990200000000009</v>
      </c>
      <c r="CZ27" s="137">
        <v>38.065699999999993</v>
      </c>
      <c r="DA27" s="137">
        <v>38.236900000000013</v>
      </c>
      <c r="DB27" s="137">
        <v>38.50190000000002</v>
      </c>
      <c r="DC27" s="137">
        <v>38.480100000000022</v>
      </c>
      <c r="DD27" s="137">
        <v>38.433999999999983</v>
      </c>
      <c r="DE27" s="137">
        <v>38.392400000000023</v>
      </c>
      <c r="DF27" s="137">
        <v>38.404299999999992</v>
      </c>
      <c r="DG27" s="137">
        <v>38.393300000000004</v>
      </c>
      <c r="DH27" s="137">
        <v>38.367999999999981</v>
      </c>
      <c r="DI27" s="137">
        <v>38.392800000000001</v>
      </c>
      <c r="DJ27" s="137">
        <v>38.392900000000012</v>
      </c>
      <c r="DK27" s="137">
        <v>38.360100000000003</v>
      </c>
      <c r="DL27" s="137">
        <v>38.395799999999994</v>
      </c>
      <c r="DM27" s="137">
        <v>38.472099999999998</v>
      </c>
      <c r="DN27" s="137">
        <v>38.757700000000014</v>
      </c>
      <c r="DO27" s="137">
        <v>38.792899999999989</v>
      </c>
      <c r="DP27" s="137">
        <v>38.772700000000015</v>
      </c>
      <c r="DQ27" s="137">
        <v>38.69639999999999</v>
      </c>
      <c r="DR27" s="137">
        <v>38.629000000000019</v>
      </c>
      <c r="DS27" s="137">
        <v>38.524999999999984</v>
      </c>
      <c r="DT27" s="137">
        <v>38.642099999999999</v>
      </c>
      <c r="DU27" s="137">
        <v>38.687300000000008</v>
      </c>
      <c r="DV27" s="137">
        <v>38.637900000000002</v>
      </c>
      <c r="DW27" s="137">
        <v>38.740200000000016</v>
      </c>
      <c r="DX27" s="137">
        <v>38.883200000000002</v>
      </c>
      <c r="DY27" s="137">
        <v>38.849999999999994</v>
      </c>
      <c r="DZ27" s="137">
        <v>39.090099999999993</v>
      </c>
      <c r="EA27" s="137">
        <v>39.263599999999983</v>
      </c>
      <c r="EB27" s="137">
        <v>39.351600000000019</v>
      </c>
      <c r="EC27" s="137">
        <v>39.374800000000008</v>
      </c>
      <c r="ED27" s="137">
        <v>39.345700000000008</v>
      </c>
      <c r="EE27" s="137">
        <v>39.415700000000015</v>
      </c>
      <c r="EF27" s="137">
        <v>39.362899999999996</v>
      </c>
      <c r="EG27" s="137">
        <v>39.310499999999983</v>
      </c>
      <c r="EH27" s="137">
        <v>39.363399999999999</v>
      </c>
      <c r="EI27" s="137">
        <v>39.2729</v>
      </c>
      <c r="EJ27" s="137">
        <v>39.284300000000002</v>
      </c>
      <c r="EK27" s="137">
        <v>39.393499999999989</v>
      </c>
      <c r="EL27" s="137">
        <v>39.72199999999998</v>
      </c>
      <c r="EM27" s="137">
        <v>39.906000000000034</v>
      </c>
      <c r="EN27" s="137">
        <v>39.758799999999994</v>
      </c>
      <c r="EO27" s="137">
        <v>39.735699999999994</v>
      </c>
      <c r="EP27" s="137">
        <v>39.836899999999972</v>
      </c>
      <c r="EQ27" s="137">
        <v>39.872600000000013</v>
      </c>
      <c r="ER27" s="137">
        <v>39.878399999999985</v>
      </c>
      <c r="ES27" s="137">
        <v>39.933799999999998</v>
      </c>
      <c r="ET27" s="137">
        <v>40.0002</v>
      </c>
      <c r="EU27" s="137">
        <v>40.088199999999993</v>
      </c>
      <c r="EV27" s="135">
        <f>'12peso'!H9</f>
        <v>39.300900000000013</v>
      </c>
      <c r="EW27" s="135">
        <f>'12peso'!I9</f>
        <v>39.518999999999977</v>
      </c>
      <c r="EX27" s="135">
        <f>'12peso'!J9</f>
        <v>39.801699999999997</v>
      </c>
      <c r="EY27" s="135">
        <f>'12peso'!K9</f>
        <v>39.912100000000009</v>
      </c>
      <c r="EZ27" s="135">
        <f>'12peso'!L9</f>
        <v>39.985599999999998</v>
      </c>
      <c r="FA27" s="135">
        <f>'12peso'!M9</f>
        <v>39.951800000000027</v>
      </c>
      <c r="FB27" s="135">
        <f>'12peso'!N9</f>
        <v>40.07459999999999</v>
      </c>
      <c r="FC27" s="135">
        <f>'12peso'!O9</f>
        <v>40.26410000000002</v>
      </c>
      <c r="FD27" s="135">
        <f>'12peso'!P9</f>
        <v>40.318499999999993</v>
      </c>
      <c r="FE27" s="135">
        <f>'12peso'!Q9</f>
        <v>40.261200000000017</v>
      </c>
      <c r="FF27" s="135">
        <f>'12peso'!R9</f>
        <v>40.204699999999988</v>
      </c>
      <c r="FG27" s="135">
        <f>'12peso'!S9</f>
        <v>40.195799999999991</v>
      </c>
      <c r="FH27" s="135">
        <f>'12peso'!T9</f>
        <v>40.279499999999992</v>
      </c>
      <c r="FI27" s="135">
        <f>'12peso'!U9</f>
        <v>40.478400000000001</v>
      </c>
      <c r="FJ27" s="135">
        <f>'12peso'!V9</f>
        <v>40.868499999999997</v>
      </c>
      <c r="FK27" s="135">
        <f>'12peso'!W9</f>
        <v>40.962399999999988</v>
      </c>
      <c r="FL27" s="135">
        <f>'12peso'!X9</f>
        <v>41.107299999999995</v>
      </c>
      <c r="FM27" s="135">
        <f>'12peso'!Y9</f>
        <v>41.165099999999974</v>
      </c>
      <c r="FN27" s="135">
        <f>'12peso'!Z9</f>
        <v>41.185299999999984</v>
      </c>
      <c r="FO27" s="135">
        <f>'12peso'!AA9</f>
        <v>41.230299999999986</v>
      </c>
      <c r="FP27" s="135">
        <f>'12peso'!AB9</f>
        <v>41.213699999999996</v>
      </c>
      <c r="FQ27" s="135">
        <f>'12peso'!AC9</f>
        <v>41.165899999999986</v>
      </c>
      <c r="FR27" s="135">
        <f>'12peso'!AD9</f>
        <v>41.12639999999999</v>
      </c>
      <c r="FS27" s="135">
        <f>'12peso'!AE9</f>
        <v>41.153600000000012</v>
      </c>
      <c r="FT27" s="135">
        <f>'12peso'!AF9</f>
        <v>41.109600000000007</v>
      </c>
      <c r="FU27" s="135">
        <f>'12peso'!AG9</f>
        <v>41.109300000000005</v>
      </c>
      <c r="FV27" s="135">
        <f>'12peso'!AH9</f>
        <v>41.324299999999994</v>
      </c>
      <c r="FW27" s="135">
        <f>'12peso'!AI9</f>
        <v>41.573800000000006</v>
      </c>
      <c r="FX27" s="135">
        <f>'12peso'!AJ9</f>
        <v>41.552800000000005</v>
      </c>
      <c r="FY27" s="135">
        <f>'12peso'!AK9</f>
        <v>41.433200000000014</v>
      </c>
      <c r="FZ27" s="135">
        <f>'12peso'!AL9</f>
        <v>41.48279999999999</v>
      </c>
      <c r="GA27" s="135">
        <f>'12peso'!AM9</f>
        <v>41.304400000000008</v>
      </c>
      <c r="GB27" s="135">
        <f>'12peso'!AN9</f>
        <v>41.298099999999991</v>
      </c>
    </row>
    <row r="28" spans="1:184" ht="12.95" x14ac:dyDescent="0.3">
      <c r="A28" s="4" t="s">
        <v>136</v>
      </c>
      <c r="B28" s="9" t="s">
        <v>323</v>
      </c>
      <c r="C28" s="137">
        <v>27.7911</v>
      </c>
      <c r="D28" s="137">
        <v>28.118100000000009</v>
      </c>
      <c r="E28" s="137">
        <v>28.159399999999998</v>
      </c>
      <c r="F28" s="137">
        <v>27.959300000000006</v>
      </c>
      <c r="G28" s="137">
        <v>27.948700000000009</v>
      </c>
      <c r="H28" s="137">
        <v>27.903700000000004</v>
      </c>
      <c r="I28" s="137">
        <v>27.892499999999998</v>
      </c>
      <c r="J28" s="137">
        <v>27.818899999999999</v>
      </c>
      <c r="K28" s="137">
        <v>28.046600000000002</v>
      </c>
      <c r="L28" s="137">
        <v>27.941800000000004</v>
      </c>
      <c r="M28" s="137">
        <v>28.002399999999998</v>
      </c>
      <c r="N28" s="137">
        <v>28.056800000000003</v>
      </c>
      <c r="O28" s="137">
        <v>28.530699999999992</v>
      </c>
      <c r="P28" s="137">
        <v>28.628500000000003</v>
      </c>
      <c r="Q28" s="137">
        <v>28.529499999999988</v>
      </c>
      <c r="R28" s="137">
        <v>28.4969</v>
      </c>
      <c r="S28" s="137">
        <v>28.63890000000001</v>
      </c>
      <c r="T28" s="137">
        <v>29.027000000000008</v>
      </c>
      <c r="U28" s="137">
        <v>29.073900000000005</v>
      </c>
      <c r="V28" s="137">
        <v>29.173200000000001</v>
      </c>
      <c r="W28" s="137">
        <v>29.136000000000003</v>
      </c>
      <c r="X28" s="137">
        <v>28.993299999999998</v>
      </c>
      <c r="Y28" s="137">
        <v>28.979900000000001</v>
      </c>
      <c r="Z28" s="137">
        <v>29.108000000000001</v>
      </c>
      <c r="AA28" s="137">
        <v>29.590200000000006</v>
      </c>
      <c r="AB28" s="137">
        <v>29.607000000000006</v>
      </c>
      <c r="AC28" s="137">
        <v>29.638700000000004</v>
      </c>
      <c r="AD28" s="137">
        <v>29.647600000000004</v>
      </c>
      <c r="AE28" s="137">
        <v>29.588999999999988</v>
      </c>
      <c r="AF28" s="137">
        <v>29.625099999999996</v>
      </c>
      <c r="AG28" s="137">
        <v>29.582000000000004</v>
      </c>
      <c r="AH28" s="137">
        <v>29.447200000000002</v>
      </c>
      <c r="AI28" s="137">
        <v>29.658799999999996</v>
      </c>
      <c r="AJ28" s="137">
        <v>30.017699999999987</v>
      </c>
      <c r="AK28" s="137">
        <v>30.019099999999998</v>
      </c>
      <c r="AL28" s="137">
        <v>30.177399999999999</v>
      </c>
      <c r="AM28" s="137">
        <v>30.590200000000006</v>
      </c>
      <c r="AN28" s="137">
        <v>30.445500000000003</v>
      </c>
      <c r="AO28" s="137">
        <v>30.156799999999993</v>
      </c>
      <c r="AP28" s="137">
        <v>29.929000000000002</v>
      </c>
      <c r="AQ28" s="137">
        <v>29.912999999999997</v>
      </c>
      <c r="AR28" s="137">
        <v>29.890499999999992</v>
      </c>
      <c r="AS28" s="137">
        <v>30.2895</v>
      </c>
      <c r="AT28" s="137">
        <v>30.432400000000001</v>
      </c>
      <c r="AU28" s="137">
        <v>30.478500000000004</v>
      </c>
      <c r="AV28" s="137">
        <v>30.636700000000005</v>
      </c>
      <c r="AW28" s="137">
        <v>30.727499999999999</v>
      </c>
      <c r="AX28" s="137">
        <v>30.603100000000005</v>
      </c>
      <c r="AY28" s="137">
        <v>30.860800000000005</v>
      </c>
      <c r="AZ28" s="137">
        <v>31.004900000000006</v>
      </c>
      <c r="BA28" s="137">
        <v>31.171400000000002</v>
      </c>
      <c r="BB28" s="137">
        <v>31.172699999999999</v>
      </c>
      <c r="BC28" s="137">
        <v>31.188800000000001</v>
      </c>
      <c r="BD28" s="137">
        <v>31.167199999999998</v>
      </c>
      <c r="BE28" s="137">
        <v>31.18119999999999</v>
      </c>
      <c r="BF28" s="137">
        <v>31.0778</v>
      </c>
      <c r="BG28" s="137">
        <v>31.05159999999999</v>
      </c>
      <c r="BH28" s="137">
        <v>31.180700000000002</v>
      </c>
      <c r="BI28" s="137">
        <v>31.200400000000013</v>
      </c>
      <c r="BJ28" s="137">
        <v>31.189200000000007</v>
      </c>
      <c r="BK28" s="137">
        <v>31.425399999999993</v>
      </c>
      <c r="BL28" s="137">
        <v>31.372299999999999</v>
      </c>
      <c r="BM28" s="137">
        <v>31.421699999999998</v>
      </c>
      <c r="BN28" s="137">
        <v>31.441100000000002</v>
      </c>
      <c r="BO28" s="137">
        <v>31.506600000000002</v>
      </c>
      <c r="BP28" s="137">
        <v>31.635999999999996</v>
      </c>
      <c r="BQ28" s="137">
        <v>31.629200000000001</v>
      </c>
      <c r="BR28" s="137">
        <v>31.497800000000002</v>
      </c>
      <c r="BS28" s="137">
        <v>31.697600000000001</v>
      </c>
      <c r="BT28" s="137">
        <v>31.875299999999999</v>
      </c>
      <c r="BU28" s="137">
        <v>31.922699999999995</v>
      </c>
      <c r="BV28" s="137">
        <v>31.945799999999995</v>
      </c>
      <c r="BW28" s="137">
        <v>32.083399999999997</v>
      </c>
      <c r="BX28" s="137">
        <v>32.195399999999999</v>
      </c>
      <c r="BY28" s="137">
        <v>32.335400000000007</v>
      </c>
      <c r="BZ28" s="137">
        <v>32.422200000000011</v>
      </c>
      <c r="CA28" s="137">
        <v>32.433500000000002</v>
      </c>
      <c r="CB28" s="137">
        <v>32.421900000000008</v>
      </c>
      <c r="CC28" s="137">
        <v>32.428900000000006</v>
      </c>
      <c r="CD28" s="137">
        <v>32.442300000000003</v>
      </c>
      <c r="CE28" s="137">
        <v>32.549199999999999</v>
      </c>
      <c r="CF28" s="137">
        <v>32.658499999999997</v>
      </c>
      <c r="CG28" s="137">
        <v>32.779700000000005</v>
      </c>
      <c r="CH28" s="137">
        <v>29.326599999999999</v>
      </c>
      <c r="CI28" s="137">
        <v>29.3675</v>
      </c>
      <c r="CJ28" s="137">
        <v>29.339199999999995</v>
      </c>
      <c r="CK28" s="137">
        <v>29.339000000000009</v>
      </c>
      <c r="CL28" s="137">
        <v>29.277000000000008</v>
      </c>
      <c r="CM28" s="137">
        <v>29.183499999999995</v>
      </c>
      <c r="CN28" s="137">
        <v>29.301200000000005</v>
      </c>
      <c r="CO28" s="137">
        <v>29.244500000000002</v>
      </c>
      <c r="CP28" s="137">
        <v>29.145700000000012</v>
      </c>
      <c r="CQ28" s="137">
        <v>29.098899999999993</v>
      </c>
      <c r="CR28" s="137">
        <v>29.13529999999999</v>
      </c>
      <c r="CS28" s="137">
        <v>29.153800000000004</v>
      </c>
      <c r="CT28" s="137">
        <v>29.056100000000004</v>
      </c>
      <c r="CU28" s="137">
        <v>28.916099999999993</v>
      </c>
      <c r="CV28" s="137">
        <v>28.809900000000006</v>
      </c>
      <c r="CW28" s="137">
        <v>28.745700000000003</v>
      </c>
      <c r="CX28" s="137">
        <v>28.673399999999997</v>
      </c>
      <c r="CY28" s="137">
        <v>28.6447</v>
      </c>
      <c r="CZ28" s="137">
        <v>28.488600000000002</v>
      </c>
      <c r="DA28" s="137">
        <v>28.393799999999999</v>
      </c>
      <c r="DB28" s="137">
        <v>28.284099999999999</v>
      </c>
      <c r="DC28" s="137">
        <v>28.288599999999999</v>
      </c>
      <c r="DD28" s="137">
        <v>28.179300000000001</v>
      </c>
      <c r="DE28" s="137">
        <v>28.029</v>
      </c>
      <c r="DF28" s="137">
        <v>27.868499999999997</v>
      </c>
      <c r="DG28" s="137">
        <v>27.899899999999995</v>
      </c>
      <c r="DH28" s="137">
        <v>27.958800000000004</v>
      </c>
      <c r="DI28" s="137">
        <v>27.949200000000005</v>
      </c>
      <c r="DJ28" s="137">
        <v>27.889899999999994</v>
      </c>
      <c r="DK28" s="137">
        <v>27.837899999999994</v>
      </c>
      <c r="DL28" s="137">
        <v>27.836300000000005</v>
      </c>
      <c r="DM28" s="137">
        <v>27.915600000000005</v>
      </c>
      <c r="DN28" s="137">
        <v>27.835600000000007</v>
      </c>
      <c r="DO28" s="137">
        <v>27.818200000000001</v>
      </c>
      <c r="DP28" s="137">
        <v>27.837800000000005</v>
      </c>
      <c r="DQ28" s="137">
        <v>27.796600000000005</v>
      </c>
      <c r="DR28" s="137">
        <v>27.756699999999995</v>
      </c>
      <c r="DS28" s="137">
        <v>27.881499999999996</v>
      </c>
      <c r="DT28" s="137">
        <v>27.920300000000001</v>
      </c>
      <c r="DU28" s="137">
        <v>27.954500000000007</v>
      </c>
      <c r="DV28" s="137">
        <v>28.003200000000003</v>
      </c>
      <c r="DW28" s="137">
        <v>27.965700000000009</v>
      </c>
      <c r="DX28" s="137">
        <v>27.892700000000001</v>
      </c>
      <c r="DY28" s="137">
        <v>27.943100000000008</v>
      </c>
      <c r="DZ28" s="137">
        <v>27.875200000000003</v>
      </c>
      <c r="EA28" s="137">
        <v>27.703500000000005</v>
      </c>
      <c r="EB28" s="137">
        <v>27.600099999999994</v>
      </c>
      <c r="EC28" s="137">
        <v>27.576899999999995</v>
      </c>
      <c r="ED28" s="137">
        <v>27.603500000000004</v>
      </c>
      <c r="EE28" s="137">
        <v>27.639799999999997</v>
      </c>
      <c r="EF28" s="137">
        <v>27.6632</v>
      </c>
      <c r="EG28" s="137">
        <v>27.570600000000006</v>
      </c>
      <c r="EH28" s="137">
        <v>27.432200000000002</v>
      </c>
      <c r="EI28" s="137">
        <v>27.297600000000003</v>
      </c>
      <c r="EJ28" s="137">
        <v>27.174199999999995</v>
      </c>
      <c r="EK28" s="137">
        <v>27.196100000000005</v>
      </c>
      <c r="EL28" s="137">
        <v>27.136200000000006</v>
      </c>
      <c r="EM28" s="137">
        <v>27.119599999999991</v>
      </c>
      <c r="EN28" s="137">
        <v>27.319599999999994</v>
      </c>
      <c r="EO28" s="137">
        <v>27.382100000000005</v>
      </c>
      <c r="EP28" s="137">
        <v>27.263600000000004</v>
      </c>
      <c r="EQ28" s="137">
        <v>27.289299999999997</v>
      </c>
      <c r="ER28" s="137">
        <v>27.219700000000007</v>
      </c>
      <c r="ES28" s="137">
        <v>27.165800000000004</v>
      </c>
      <c r="ET28" s="137">
        <v>27.109700000000004</v>
      </c>
      <c r="EU28" s="137">
        <v>27.005900000000004</v>
      </c>
      <c r="EV28" s="135">
        <f>'12peso'!H10</f>
        <v>24.506400000000003</v>
      </c>
      <c r="EW28" s="135">
        <f>'12peso'!I10</f>
        <v>24.480200000000007</v>
      </c>
      <c r="EX28" s="135">
        <f>'12peso'!J10</f>
        <v>24.431699999999996</v>
      </c>
      <c r="EY28" s="135">
        <f>'12peso'!K10</f>
        <v>24.429300000000005</v>
      </c>
      <c r="EZ28" s="135">
        <f>'12peso'!L10</f>
        <v>24.3872</v>
      </c>
      <c r="FA28" s="135">
        <f>'12peso'!M10</f>
        <v>24.380899999999997</v>
      </c>
      <c r="FB28" s="135">
        <f>'12peso'!N10</f>
        <v>24.3964</v>
      </c>
      <c r="FC28" s="135">
        <f>'12peso'!O10</f>
        <v>24.336999999999996</v>
      </c>
      <c r="FD28" s="135">
        <f>'12peso'!P10</f>
        <v>24.271000000000001</v>
      </c>
      <c r="FE28" s="135">
        <f>'12peso'!Q10</f>
        <v>24.2058</v>
      </c>
      <c r="FF28" s="135">
        <f>'12peso'!R10</f>
        <v>24.124600000000008</v>
      </c>
      <c r="FG28" s="135">
        <f>'12peso'!S10</f>
        <v>24.112600000000008</v>
      </c>
      <c r="FH28" s="135">
        <f>'12peso'!T10</f>
        <v>24.000600000000006</v>
      </c>
      <c r="FI28" s="135">
        <f>'12peso'!U10</f>
        <v>23.742700000000006</v>
      </c>
      <c r="FJ28" s="135">
        <f>'12peso'!V10</f>
        <v>23.342500000000005</v>
      </c>
      <c r="FK28" s="135">
        <f>'12peso'!W10</f>
        <v>23.293799999999997</v>
      </c>
      <c r="FL28" s="135">
        <f>'12peso'!X10</f>
        <v>23.2621</v>
      </c>
      <c r="FM28" s="135">
        <f>'12peso'!Y10</f>
        <v>23.247900000000001</v>
      </c>
      <c r="FN28" s="135">
        <f>'12peso'!Z10</f>
        <v>23.272600000000004</v>
      </c>
      <c r="FO28" s="135">
        <f>'12peso'!AA10</f>
        <v>23.203500000000002</v>
      </c>
      <c r="FP28" s="135">
        <f>'12peso'!AB10</f>
        <v>23.168199999999992</v>
      </c>
      <c r="FQ28" s="135">
        <f>'12peso'!AC10</f>
        <v>23.123100000000001</v>
      </c>
      <c r="FR28" s="135">
        <f>'12peso'!AD10</f>
        <v>23.023699999999998</v>
      </c>
      <c r="FS28" s="135">
        <f>'12peso'!AE10</f>
        <v>23.008900000000001</v>
      </c>
      <c r="FT28" s="135">
        <f>'12peso'!AF10</f>
        <v>23.014000000000003</v>
      </c>
      <c r="FU28" s="135">
        <f>'12peso'!AG10</f>
        <v>22.973700000000001</v>
      </c>
      <c r="FV28" s="135">
        <f>'12peso'!AH10</f>
        <v>22.903700000000004</v>
      </c>
      <c r="FW28" s="135">
        <f>'12peso'!AI10</f>
        <v>22.687699999999996</v>
      </c>
      <c r="FX28" s="135">
        <f>'12peso'!AJ10</f>
        <v>22.711699999999997</v>
      </c>
      <c r="FY28" s="135">
        <f>'12peso'!AK10</f>
        <v>22.742999999999995</v>
      </c>
      <c r="FZ28" s="135">
        <f>'12peso'!AL10</f>
        <v>22.707900000000002</v>
      </c>
      <c r="GA28" s="135">
        <f>'12peso'!AM10</f>
        <v>22.7928</v>
      </c>
      <c r="GB28" s="135">
        <f>'12peso'!AN10</f>
        <v>22.849400000000003</v>
      </c>
    </row>
    <row r="29" spans="1:184" ht="12.95" x14ac:dyDescent="0.3">
      <c r="A29" s="4"/>
      <c r="B29" s="9" t="s">
        <v>335</v>
      </c>
      <c r="C29" s="137">
        <v>72.2089</v>
      </c>
      <c r="D29" s="137">
        <v>71.881899999999987</v>
      </c>
      <c r="E29" s="137">
        <v>71.840599999999995</v>
      </c>
      <c r="F29" s="137">
        <v>72.040700000000001</v>
      </c>
      <c r="G29" s="137">
        <v>72.051299999999983</v>
      </c>
      <c r="H29" s="137">
        <v>72.096299999999999</v>
      </c>
      <c r="I29" s="137">
        <v>72.107500000000016</v>
      </c>
      <c r="J29" s="137">
        <v>72.181100000000015</v>
      </c>
      <c r="K29" s="137">
        <v>71.953400000000002</v>
      </c>
      <c r="L29" s="137">
        <v>72.058199999999999</v>
      </c>
      <c r="M29" s="137">
        <v>71.997600000000006</v>
      </c>
      <c r="N29" s="137">
        <v>71.943200000000004</v>
      </c>
      <c r="O29" s="137">
        <v>71.469300000000004</v>
      </c>
      <c r="P29" s="137">
        <v>71.371499999999997</v>
      </c>
      <c r="Q29" s="137">
        <v>71.470500000000015</v>
      </c>
      <c r="R29" s="137">
        <v>71.503099999999989</v>
      </c>
      <c r="S29" s="137">
        <v>71.361099999999993</v>
      </c>
      <c r="T29" s="137">
        <v>70.972999999999985</v>
      </c>
      <c r="U29" s="137">
        <v>70.926099999999991</v>
      </c>
      <c r="V29" s="137">
        <v>70.826799999999992</v>
      </c>
      <c r="W29" s="137">
        <v>70.86399999999999</v>
      </c>
      <c r="X29" s="137">
        <v>71.006700000000009</v>
      </c>
      <c r="Y29" s="137">
        <v>71.020099999999985</v>
      </c>
      <c r="Z29" s="137">
        <v>70.891999999999996</v>
      </c>
      <c r="AA29" s="137">
        <v>70.40979999999999</v>
      </c>
      <c r="AB29" s="137">
        <v>70.393000000000001</v>
      </c>
      <c r="AC29" s="137">
        <v>70.3613</v>
      </c>
      <c r="AD29" s="137">
        <v>70.352400000000003</v>
      </c>
      <c r="AE29" s="137">
        <v>70.411000000000016</v>
      </c>
      <c r="AF29" s="137">
        <v>70.374899999999997</v>
      </c>
      <c r="AG29" s="137">
        <v>70.417999999999992</v>
      </c>
      <c r="AH29" s="137">
        <v>70.552800000000005</v>
      </c>
      <c r="AI29" s="137">
        <v>70.341200000000001</v>
      </c>
      <c r="AJ29" s="137">
        <v>69.982300000000009</v>
      </c>
      <c r="AK29" s="137">
        <v>69.980900000000005</v>
      </c>
      <c r="AL29" s="137">
        <v>69.822600000000008</v>
      </c>
      <c r="AM29" s="137">
        <v>69.40979999999999</v>
      </c>
      <c r="AN29" s="137">
        <v>69.55449999999999</v>
      </c>
      <c r="AO29" s="137">
        <v>69.84320000000001</v>
      </c>
      <c r="AP29" s="137">
        <v>70.070999999999998</v>
      </c>
      <c r="AQ29" s="137">
        <v>70.086999999999989</v>
      </c>
      <c r="AR29" s="137">
        <v>70.109499999999997</v>
      </c>
      <c r="AS29" s="137">
        <v>69.710499999999996</v>
      </c>
      <c r="AT29" s="137">
        <v>69.567599999999999</v>
      </c>
      <c r="AU29" s="137">
        <v>69.521500000000003</v>
      </c>
      <c r="AV29" s="137">
        <v>69.363299999999981</v>
      </c>
      <c r="AW29" s="137">
        <v>69.272500000000008</v>
      </c>
      <c r="AX29" s="137">
        <v>69.396899999999988</v>
      </c>
      <c r="AY29" s="137">
        <v>69.139199999999988</v>
      </c>
      <c r="AZ29" s="137">
        <v>68.995099999999994</v>
      </c>
      <c r="BA29" s="137">
        <v>68.828599999999994</v>
      </c>
      <c r="BB29" s="137">
        <v>68.827300000000008</v>
      </c>
      <c r="BC29" s="137">
        <v>68.811200000000014</v>
      </c>
      <c r="BD29" s="137">
        <v>68.832799999999992</v>
      </c>
      <c r="BE29" s="137">
        <v>68.81880000000001</v>
      </c>
      <c r="BF29" s="137">
        <v>68.922200000000004</v>
      </c>
      <c r="BG29" s="137">
        <v>68.948400000000007</v>
      </c>
      <c r="BH29" s="137">
        <v>68.819299999999998</v>
      </c>
      <c r="BI29" s="137">
        <v>68.799599999999998</v>
      </c>
      <c r="BJ29" s="137">
        <v>68.810799999999986</v>
      </c>
      <c r="BK29" s="137">
        <v>68.574600000000004</v>
      </c>
      <c r="BL29" s="137">
        <v>68.627700000000004</v>
      </c>
      <c r="BM29" s="137">
        <v>68.578299999999999</v>
      </c>
      <c r="BN29" s="137">
        <v>68.558899999999994</v>
      </c>
      <c r="BO29" s="137">
        <v>68.493400000000008</v>
      </c>
      <c r="BP29" s="137">
        <v>68.364000000000004</v>
      </c>
      <c r="BQ29" s="137">
        <v>68.370800000000003</v>
      </c>
      <c r="BR29" s="137">
        <v>68.502200000000002</v>
      </c>
      <c r="BS29" s="137">
        <v>68.302400000000006</v>
      </c>
      <c r="BT29" s="137">
        <v>68.12469999999999</v>
      </c>
      <c r="BU29" s="137">
        <v>68.077300000000008</v>
      </c>
      <c r="BV29" s="137">
        <v>68.054200000000009</v>
      </c>
      <c r="BW29" s="137">
        <v>67.916600000000003</v>
      </c>
      <c r="BX29" s="137">
        <v>67.804599999999994</v>
      </c>
      <c r="BY29" s="137">
        <v>67.664599999999993</v>
      </c>
      <c r="BZ29" s="137">
        <v>67.577799999999996</v>
      </c>
      <c r="CA29" s="137">
        <v>67.566499999999991</v>
      </c>
      <c r="CB29" s="137">
        <v>67.578099999999992</v>
      </c>
      <c r="CC29" s="137">
        <v>67.571100000000001</v>
      </c>
      <c r="CD29" s="137">
        <v>67.557700000000011</v>
      </c>
      <c r="CE29" s="137">
        <v>67.450800000000001</v>
      </c>
      <c r="CF29" s="137">
        <v>67.341499999999996</v>
      </c>
      <c r="CG29" s="137">
        <v>67.22029999999998</v>
      </c>
      <c r="CH29" s="137">
        <v>70.673400000000001</v>
      </c>
      <c r="CI29" s="137">
        <v>70.632499999999993</v>
      </c>
      <c r="CJ29" s="137">
        <v>70.660800000000009</v>
      </c>
      <c r="CK29" s="137">
        <v>70.660999999999987</v>
      </c>
      <c r="CL29" s="137">
        <v>70.722999999999985</v>
      </c>
      <c r="CM29" s="137">
        <v>70.816500000000005</v>
      </c>
      <c r="CN29" s="137">
        <v>70.698799999999991</v>
      </c>
      <c r="CO29" s="137">
        <v>70.755499999999998</v>
      </c>
      <c r="CP29" s="137">
        <v>70.854299999999995</v>
      </c>
      <c r="CQ29" s="137">
        <v>70.901100000000014</v>
      </c>
      <c r="CR29" s="137">
        <v>70.864700000000013</v>
      </c>
      <c r="CS29" s="137">
        <v>70.846199999999996</v>
      </c>
      <c r="CT29" s="137">
        <v>70.943899999999999</v>
      </c>
      <c r="CU29" s="137">
        <v>71.0839</v>
      </c>
      <c r="CV29" s="137">
        <v>71.190100000000001</v>
      </c>
      <c r="CW29" s="137">
        <v>71.254300000000001</v>
      </c>
      <c r="CX29" s="137">
        <v>71.326599999999999</v>
      </c>
      <c r="CY29" s="137">
        <v>71.3553</v>
      </c>
      <c r="CZ29" s="137">
        <v>71.511399999999995</v>
      </c>
      <c r="DA29" s="137">
        <v>71.606200000000001</v>
      </c>
      <c r="DB29" s="137">
        <v>71.715900000000005</v>
      </c>
      <c r="DC29" s="137">
        <v>71.711399999999998</v>
      </c>
      <c r="DD29" s="137">
        <v>71.820699999999988</v>
      </c>
      <c r="DE29" s="137">
        <v>71.971000000000004</v>
      </c>
      <c r="DF29" s="137">
        <v>72.131500000000003</v>
      </c>
      <c r="DG29" s="137">
        <v>72.100099999999998</v>
      </c>
      <c r="DH29" s="137">
        <v>72.041200000000003</v>
      </c>
      <c r="DI29" s="137">
        <v>72.050799999999995</v>
      </c>
      <c r="DJ29" s="137">
        <v>72.110100000000017</v>
      </c>
      <c r="DK29" s="137">
        <v>72.162100000000009</v>
      </c>
      <c r="DL29" s="137">
        <v>72.163699999999992</v>
      </c>
      <c r="DM29" s="137">
        <v>72.084399999999988</v>
      </c>
      <c r="DN29" s="137">
        <v>72.164400000000001</v>
      </c>
      <c r="DO29" s="137">
        <v>72.181799999999996</v>
      </c>
      <c r="DP29" s="137">
        <v>72.162199999999984</v>
      </c>
      <c r="DQ29" s="137">
        <v>72.203399999999988</v>
      </c>
      <c r="DR29" s="137">
        <v>72.243300000000005</v>
      </c>
      <c r="DS29" s="137">
        <v>72.118500000000012</v>
      </c>
      <c r="DT29" s="137">
        <v>72.079700000000003</v>
      </c>
      <c r="DU29" s="137">
        <v>72.045500000000004</v>
      </c>
      <c r="DV29" s="137">
        <v>71.996799999999993</v>
      </c>
      <c r="DW29" s="137">
        <v>72.034299999999988</v>
      </c>
      <c r="DX29" s="137">
        <v>72.107300000000009</v>
      </c>
      <c r="DY29" s="137">
        <v>72.056899999999985</v>
      </c>
      <c r="DZ29" s="137">
        <v>72.124799999999993</v>
      </c>
      <c r="EA29" s="137">
        <v>72.296499999999995</v>
      </c>
      <c r="EB29" s="137">
        <v>72.399900000000002</v>
      </c>
      <c r="EC29" s="137">
        <v>72.423100000000005</v>
      </c>
      <c r="ED29" s="137">
        <v>72.396500000000003</v>
      </c>
      <c r="EE29" s="137">
        <v>72.360200000000006</v>
      </c>
      <c r="EF29" s="137">
        <v>72.336799999999997</v>
      </c>
      <c r="EG29" s="137">
        <v>72.429399999999987</v>
      </c>
      <c r="EH29" s="137">
        <v>72.567800000000005</v>
      </c>
      <c r="EI29" s="137">
        <v>72.702399999999997</v>
      </c>
      <c r="EJ29" s="137">
        <v>72.825800000000001</v>
      </c>
      <c r="EK29" s="137">
        <v>72.803899999999999</v>
      </c>
      <c r="EL29" s="137">
        <v>72.863799999999998</v>
      </c>
      <c r="EM29" s="137">
        <v>72.880400000000009</v>
      </c>
      <c r="EN29" s="137">
        <v>72.680400000000006</v>
      </c>
      <c r="EO29" s="137">
        <v>72.617899999999992</v>
      </c>
      <c r="EP29" s="137">
        <v>72.736400000000003</v>
      </c>
      <c r="EQ29" s="137">
        <v>72.710700000000003</v>
      </c>
      <c r="ER29" s="137">
        <v>72.780299999999997</v>
      </c>
      <c r="ES29" s="137">
        <v>72.834199999999996</v>
      </c>
      <c r="ET29" s="137">
        <v>72.890299999999996</v>
      </c>
      <c r="EU29" s="137">
        <v>72.994100000000003</v>
      </c>
      <c r="EV29" s="135">
        <f>'12peso'!H11</f>
        <v>75.493600000000001</v>
      </c>
      <c r="EW29" s="135">
        <f>'12peso'!I11</f>
        <v>75.519799999999989</v>
      </c>
      <c r="EX29" s="135">
        <f>'12peso'!J11</f>
        <v>75.568300000000008</v>
      </c>
      <c r="EY29" s="135">
        <f>'12peso'!K11</f>
        <v>75.570699999999988</v>
      </c>
      <c r="EZ29" s="135">
        <f>'12peso'!L11</f>
        <v>75.612799999999993</v>
      </c>
      <c r="FA29" s="135">
        <f>'12peso'!M11</f>
        <v>75.619100000000003</v>
      </c>
      <c r="FB29" s="135">
        <f>'12peso'!N11</f>
        <v>75.6036</v>
      </c>
      <c r="FC29" s="135">
        <f>'12peso'!O11</f>
        <v>75.663000000000011</v>
      </c>
      <c r="FD29" s="135">
        <f>'12peso'!P11</f>
        <v>75.728999999999999</v>
      </c>
      <c r="FE29" s="135">
        <f>'12peso'!Q11</f>
        <v>75.794200000000004</v>
      </c>
      <c r="FF29" s="135">
        <f>'12peso'!R11</f>
        <v>75.875399999999985</v>
      </c>
      <c r="FG29" s="135">
        <f>'12peso'!S11</f>
        <v>75.887399999999985</v>
      </c>
      <c r="FH29" s="135">
        <f>'12peso'!T11</f>
        <v>75.999399999999994</v>
      </c>
      <c r="FI29" s="135">
        <f>'12peso'!U11</f>
        <v>76.257299999999987</v>
      </c>
      <c r="FJ29" s="135">
        <f>'12peso'!V11</f>
        <v>76.657499999999999</v>
      </c>
      <c r="FK29" s="135">
        <f>'12peso'!W11</f>
        <v>76.706199999999995</v>
      </c>
      <c r="FL29" s="135">
        <f>'12peso'!X11</f>
        <v>76.737899999999996</v>
      </c>
      <c r="FM29" s="135">
        <f>'12peso'!Y11</f>
        <v>76.752099999999999</v>
      </c>
      <c r="FN29" s="135">
        <f>'12peso'!Z11</f>
        <v>76.727399999999989</v>
      </c>
      <c r="FO29" s="135">
        <f>'12peso'!AA11</f>
        <v>76.796499999999995</v>
      </c>
      <c r="FP29" s="135">
        <f>'12peso'!AB11</f>
        <v>76.831800000000015</v>
      </c>
      <c r="FQ29" s="135">
        <f>'12peso'!AC11</f>
        <v>76.876900000000006</v>
      </c>
      <c r="FR29" s="135">
        <f>'12peso'!AD11</f>
        <v>76.976300000000009</v>
      </c>
      <c r="FS29" s="135">
        <f>'12peso'!AE11</f>
        <v>76.991100000000003</v>
      </c>
      <c r="FT29" s="135">
        <f>'12peso'!AF11</f>
        <v>76.98599999999999</v>
      </c>
      <c r="FU29" s="135">
        <f>'12peso'!AG11</f>
        <v>77.026299999999992</v>
      </c>
      <c r="FV29" s="135">
        <f>'12peso'!AH11</f>
        <v>77.096299999999999</v>
      </c>
      <c r="FW29" s="135">
        <f>'12peso'!AI11</f>
        <v>77.312299999999993</v>
      </c>
      <c r="FX29" s="135">
        <f>'12peso'!AJ11</f>
        <v>77.288300000000007</v>
      </c>
      <c r="FY29" s="135">
        <f>'12peso'!AK11</f>
        <v>77.257000000000005</v>
      </c>
      <c r="FZ29" s="135">
        <f>'12peso'!AL11</f>
        <v>77.292100000000005</v>
      </c>
      <c r="GA29" s="135">
        <f>'12peso'!AM11</f>
        <v>77.2072</v>
      </c>
      <c r="GB29" s="135">
        <f>'12peso'!AN11</f>
        <v>77.150599999999997</v>
      </c>
    </row>
    <row r="30" spans="1:184" ht="12.95" x14ac:dyDescent="0.3">
      <c r="B30" s="9" t="s">
        <v>336</v>
      </c>
      <c r="C30" s="136">
        <v>100</v>
      </c>
      <c r="D30" s="136">
        <v>100</v>
      </c>
      <c r="E30" s="136">
        <v>100</v>
      </c>
      <c r="F30" s="136">
        <v>100</v>
      </c>
      <c r="G30" s="136">
        <v>100</v>
      </c>
      <c r="H30" s="136">
        <v>100</v>
      </c>
      <c r="I30" s="136">
        <v>100.00000000000001</v>
      </c>
      <c r="J30" s="136">
        <v>100.00000000000001</v>
      </c>
      <c r="K30" s="136">
        <v>100</v>
      </c>
      <c r="L30" s="136">
        <v>100</v>
      </c>
      <c r="M30" s="136">
        <v>100</v>
      </c>
      <c r="N30" s="136">
        <v>100</v>
      </c>
      <c r="O30" s="136">
        <v>100</v>
      </c>
      <c r="P30" s="136">
        <v>100</v>
      </c>
      <c r="Q30" s="136">
        <v>100</v>
      </c>
      <c r="R30" s="136">
        <v>99.999999999999986</v>
      </c>
      <c r="S30" s="136">
        <v>100</v>
      </c>
      <c r="T30" s="136">
        <v>100</v>
      </c>
      <c r="U30" s="136">
        <v>100</v>
      </c>
      <c r="V30" s="136">
        <v>100</v>
      </c>
      <c r="W30" s="136">
        <v>100</v>
      </c>
      <c r="X30" s="136">
        <v>100</v>
      </c>
      <c r="Y30" s="136">
        <v>99.999999999999986</v>
      </c>
      <c r="Z30" s="136">
        <v>100</v>
      </c>
      <c r="AA30" s="136">
        <v>100</v>
      </c>
      <c r="AB30" s="136">
        <v>100</v>
      </c>
      <c r="AC30" s="136">
        <v>100</v>
      </c>
      <c r="AD30" s="136">
        <v>100</v>
      </c>
      <c r="AE30" s="136">
        <v>100</v>
      </c>
      <c r="AF30" s="136">
        <v>100</v>
      </c>
      <c r="AG30" s="136">
        <v>100</v>
      </c>
      <c r="AH30" s="136">
        <v>100</v>
      </c>
      <c r="AI30" s="136">
        <v>100</v>
      </c>
      <c r="AJ30" s="136">
        <v>100</v>
      </c>
      <c r="AK30" s="136">
        <v>100</v>
      </c>
      <c r="AL30" s="136">
        <v>100</v>
      </c>
      <c r="AM30" s="136">
        <v>100</v>
      </c>
      <c r="AN30" s="136">
        <v>100</v>
      </c>
      <c r="AO30" s="136">
        <v>100</v>
      </c>
      <c r="AP30" s="136">
        <v>100</v>
      </c>
      <c r="AQ30" s="136">
        <v>99.999999999999986</v>
      </c>
      <c r="AR30" s="136">
        <v>99.999999999999986</v>
      </c>
      <c r="AS30" s="136">
        <v>100</v>
      </c>
      <c r="AT30" s="136">
        <v>100</v>
      </c>
      <c r="AU30" s="136">
        <v>100</v>
      </c>
      <c r="AV30" s="136">
        <v>99.999999999999986</v>
      </c>
      <c r="AW30" s="136">
        <v>100</v>
      </c>
      <c r="AX30" s="136">
        <v>100</v>
      </c>
      <c r="AY30" s="136">
        <v>100</v>
      </c>
      <c r="AZ30" s="136">
        <v>100</v>
      </c>
      <c r="BA30" s="136">
        <v>100</v>
      </c>
      <c r="BB30" s="136">
        <v>100</v>
      </c>
      <c r="BC30" s="136">
        <v>100.00000000000001</v>
      </c>
      <c r="BD30" s="136">
        <v>99.999999999999986</v>
      </c>
      <c r="BE30" s="136">
        <v>100</v>
      </c>
      <c r="BF30" s="136">
        <v>100</v>
      </c>
      <c r="BG30" s="136">
        <v>100</v>
      </c>
      <c r="BH30" s="136">
        <v>100</v>
      </c>
      <c r="BI30" s="136">
        <v>100.00000000000001</v>
      </c>
      <c r="BJ30" s="136">
        <v>100</v>
      </c>
      <c r="BK30" s="136">
        <v>100</v>
      </c>
      <c r="BL30" s="136">
        <v>100</v>
      </c>
      <c r="BM30" s="136">
        <v>100</v>
      </c>
      <c r="BN30" s="136">
        <v>100</v>
      </c>
      <c r="BO30" s="136">
        <v>100.00000000000001</v>
      </c>
      <c r="BP30" s="136">
        <v>100</v>
      </c>
      <c r="BQ30" s="136">
        <v>100</v>
      </c>
      <c r="BR30" s="136">
        <v>100</v>
      </c>
      <c r="BS30" s="136">
        <v>100</v>
      </c>
      <c r="BT30" s="136">
        <v>99.999999999999986</v>
      </c>
      <c r="BU30" s="136">
        <v>100</v>
      </c>
      <c r="BV30" s="136">
        <v>100</v>
      </c>
      <c r="BW30" s="136">
        <v>100</v>
      </c>
      <c r="BX30" s="136">
        <v>100</v>
      </c>
      <c r="BY30" s="136">
        <v>100</v>
      </c>
      <c r="BZ30" s="136">
        <v>100</v>
      </c>
      <c r="CA30" s="136">
        <v>100</v>
      </c>
      <c r="CB30" s="136">
        <v>100</v>
      </c>
      <c r="CC30" s="136">
        <v>100</v>
      </c>
      <c r="CD30" s="136">
        <v>100.00000000000001</v>
      </c>
      <c r="CE30" s="136">
        <v>100</v>
      </c>
      <c r="CF30" s="136">
        <v>100</v>
      </c>
      <c r="CG30" s="136">
        <v>99.999999999999986</v>
      </c>
      <c r="CH30" s="136">
        <v>100</v>
      </c>
      <c r="CI30" s="136">
        <v>100</v>
      </c>
      <c r="CJ30" s="136">
        <v>100</v>
      </c>
      <c r="CK30" s="136">
        <v>100</v>
      </c>
      <c r="CL30" s="136">
        <v>100</v>
      </c>
      <c r="CM30" s="136">
        <v>100</v>
      </c>
      <c r="CN30" s="136">
        <v>100</v>
      </c>
      <c r="CO30" s="136">
        <v>100</v>
      </c>
      <c r="CP30" s="136">
        <v>100</v>
      </c>
      <c r="CQ30" s="136">
        <v>100</v>
      </c>
      <c r="CR30" s="136">
        <v>100</v>
      </c>
      <c r="CS30" s="136">
        <v>100</v>
      </c>
      <c r="CT30" s="136">
        <v>100</v>
      </c>
      <c r="CU30" s="136">
        <v>100</v>
      </c>
      <c r="CV30" s="136">
        <v>100</v>
      </c>
      <c r="CW30" s="136">
        <v>100</v>
      </c>
      <c r="CX30" s="136">
        <v>100</v>
      </c>
      <c r="CY30" s="136">
        <v>100</v>
      </c>
      <c r="CZ30" s="136">
        <v>100</v>
      </c>
      <c r="DA30" s="136">
        <v>100</v>
      </c>
      <c r="DB30" s="136">
        <v>100</v>
      </c>
      <c r="DC30" s="136">
        <v>100</v>
      </c>
      <c r="DD30" s="136">
        <v>99.999999999999986</v>
      </c>
      <c r="DE30" s="136">
        <v>100</v>
      </c>
      <c r="DF30" s="136">
        <v>100</v>
      </c>
      <c r="DG30" s="136">
        <v>100</v>
      </c>
      <c r="DH30" s="136">
        <v>100</v>
      </c>
      <c r="DI30" s="136">
        <v>100</v>
      </c>
      <c r="DJ30" s="136">
        <v>100.00000000000001</v>
      </c>
      <c r="DK30" s="136">
        <v>100</v>
      </c>
      <c r="DL30" s="136">
        <v>100</v>
      </c>
      <c r="DM30" s="136">
        <v>100</v>
      </c>
      <c r="DN30" s="136">
        <v>100</v>
      </c>
      <c r="DO30" s="136">
        <v>100</v>
      </c>
      <c r="DP30" s="136">
        <v>99.999999999999986</v>
      </c>
      <c r="DQ30" s="136">
        <v>100</v>
      </c>
      <c r="DR30" s="136">
        <v>100</v>
      </c>
      <c r="DS30" s="136">
        <v>100</v>
      </c>
      <c r="DT30" s="136">
        <v>100</v>
      </c>
      <c r="DU30" s="136">
        <v>100.00000000000001</v>
      </c>
      <c r="DV30" s="136">
        <v>100</v>
      </c>
      <c r="DW30" s="136">
        <v>100</v>
      </c>
      <c r="DX30" s="136">
        <v>100.00000000000001</v>
      </c>
      <c r="DY30" s="136">
        <v>100</v>
      </c>
      <c r="DZ30" s="136">
        <v>100</v>
      </c>
      <c r="EA30" s="136">
        <v>100</v>
      </c>
      <c r="EB30" s="136">
        <v>100</v>
      </c>
      <c r="EC30" s="136">
        <v>100</v>
      </c>
      <c r="ED30" s="136">
        <v>100</v>
      </c>
      <c r="EE30" s="136">
        <v>100</v>
      </c>
      <c r="EF30" s="136">
        <v>100</v>
      </c>
      <c r="EG30" s="136">
        <v>100</v>
      </c>
      <c r="EH30" s="136">
        <v>100</v>
      </c>
      <c r="EI30" s="136">
        <v>100</v>
      </c>
      <c r="EJ30" s="136">
        <v>100</v>
      </c>
      <c r="EK30" s="136">
        <v>100</v>
      </c>
      <c r="EL30" s="136">
        <v>100</v>
      </c>
      <c r="EM30" s="136">
        <v>100</v>
      </c>
      <c r="EN30" s="136">
        <v>100</v>
      </c>
      <c r="EO30" s="136">
        <v>100</v>
      </c>
      <c r="EP30" s="136">
        <v>100</v>
      </c>
      <c r="EQ30" s="136">
        <v>100</v>
      </c>
      <c r="ER30" s="136">
        <v>100</v>
      </c>
      <c r="ES30" s="136">
        <v>100</v>
      </c>
      <c r="ET30" s="136">
        <v>100</v>
      </c>
      <c r="EU30" s="136">
        <v>100</v>
      </c>
      <c r="EV30" s="136">
        <f t="shared" ref="EV30:GA30" si="4">SUM(EV28:EV29)</f>
        <v>100</v>
      </c>
      <c r="EW30" s="136">
        <f t="shared" si="4"/>
        <v>100</v>
      </c>
      <c r="EX30" s="136">
        <f t="shared" si="4"/>
        <v>100</v>
      </c>
      <c r="EY30" s="136">
        <f t="shared" si="4"/>
        <v>100</v>
      </c>
      <c r="EZ30" s="136">
        <f t="shared" si="4"/>
        <v>100</v>
      </c>
      <c r="FA30" s="136">
        <f t="shared" si="4"/>
        <v>100</v>
      </c>
      <c r="FB30" s="136">
        <f t="shared" si="4"/>
        <v>100</v>
      </c>
      <c r="FC30" s="136">
        <f t="shared" si="4"/>
        <v>100</v>
      </c>
      <c r="FD30" s="136">
        <f t="shared" si="4"/>
        <v>100</v>
      </c>
      <c r="FE30" s="136">
        <f t="shared" si="4"/>
        <v>100</v>
      </c>
      <c r="FF30" s="136">
        <f t="shared" si="4"/>
        <v>100</v>
      </c>
      <c r="FG30" s="136">
        <f t="shared" si="4"/>
        <v>100</v>
      </c>
      <c r="FH30" s="136">
        <f t="shared" si="4"/>
        <v>100</v>
      </c>
      <c r="FI30" s="136">
        <f t="shared" si="4"/>
        <v>100</v>
      </c>
      <c r="FJ30" s="136">
        <f t="shared" si="4"/>
        <v>100</v>
      </c>
      <c r="FK30" s="136">
        <f t="shared" si="4"/>
        <v>100</v>
      </c>
      <c r="FL30" s="136">
        <f t="shared" si="4"/>
        <v>100</v>
      </c>
      <c r="FM30" s="136">
        <f t="shared" si="4"/>
        <v>100</v>
      </c>
      <c r="FN30" s="136">
        <f t="shared" si="4"/>
        <v>100</v>
      </c>
      <c r="FO30" s="136">
        <f t="shared" si="4"/>
        <v>100</v>
      </c>
      <c r="FP30" s="136">
        <f t="shared" si="4"/>
        <v>100</v>
      </c>
      <c r="FQ30" s="136">
        <f t="shared" si="4"/>
        <v>100</v>
      </c>
      <c r="FR30" s="136">
        <f t="shared" si="4"/>
        <v>100</v>
      </c>
      <c r="FS30" s="136">
        <f t="shared" si="4"/>
        <v>100</v>
      </c>
      <c r="FT30" s="136">
        <f t="shared" si="4"/>
        <v>100</v>
      </c>
      <c r="FU30" s="136">
        <f t="shared" si="4"/>
        <v>100</v>
      </c>
      <c r="FV30" s="136">
        <f t="shared" si="4"/>
        <v>100</v>
      </c>
      <c r="FW30" s="136">
        <f t="shared" si="4"/>
        <v>99.999999999999986</v>
      </c>
      <c r="FX30" s="136">
        <f t="shared" si="4"/>
        <v>100</v>
      </c>
      <c r="FY30" s="136">
        <f t="shared" si="4"/>
        <v>100</v>
      </c>
      <c r="FZ30" s="136">
        <f t="shared" si="4"/>
        <v>100</v>
      </c>
      <c r="GA30" s="136">
        <f t="shared" si="4"/>
        <v>100</v>
      </c>
      <c r="GB30" s="136">
        <f t="shared" ref="GB30" si="5">SUM(GB28:GB29)</f>
        <v>100</v>
      </c>
    </row>
    <row r="31" spans="1:184" ht="12.95" x14ac:dyDescent="0.3">
      <c r="B31" s="11"/>
      <c r="C31" s="10"/>
      <c r="D31" s="13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</row>
    <row r="32" spans="1:184" ht="12.95" x14ac:dyDescent="0.3">
      <c r="B32" s="9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</row>
    <row r="33" spans="1:186" ht="12.95" x14ac:dyDescent="0.3">
      <c r="B33" s="9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</row>
    <row r="34" spans="1:186" x14ac:dyDescent="0.2">
      <c r="A34" s="16" t="s">
        <v>338</v>
      </c>
    </row>
    <row r="35" spans="1:186" x14ac:dyDescent="0.2">
      <c r="B35" s="1" t="s">
        <v>327</v>
      </c>
      <c r="C35" s="1"/>
    </row>
    <row r="37" spans="1:186" ht="12.95" x14ac:dyDescent="0.3">
      <c r="A37" s="15" t="s">
        <v>332</v>
      </c>
    </row>
    <row r="38" spans="1:186" ht="12.95" x14ac:dyDescent="0.3">
      <c r="A38" s="8" t="s">
        <v>337</v>
      </c>
      <c r="C38" s="2">
        <v>36373</v>
      </c>
      <c r="D38" s="2">
        <v>36404</v>
      </c>
      <c r="E38" s="2">
        <v>36434</v>
      </c>
      <c r="F38" s="2">
        <v>36465</v>
      </c>
      <c r="G38" s="2">
        <v>36495</v>
      </c>
      <c r="H38" s="2">
        <v>36526</v>
      </c>
      <c r="I38" s="2">
        <v>36557</v>
      </c>
      <c r="J38" s="2">
        <v>36586</v>
      </c>
      <c r="K38" s="2">
        <v>36617</v>
      </c>
      <c r="L38" s="2">
        <v>36647</v>
      </c>
      <c r="M38" s="2">
        <v>36678</v>
      </c>
      <c r="N38" s="2">
        <v>36708</v>
      </c>
      <c r="O38" s="2">
        <v>36739</v>
      </c>
      <c r="P38" s="2">
        <v>36770</v>
      </c>
      <c r="Q38" s="2">
        <v>36800</v>
      </c>
      <c r="R38" s="2">
        <v>36831</v>
      </c>
      <c r="S38" s="2">
        <v>36861</v>
      </c>
      <c r="T38" s="2">
        <v>36892</v>
      </c>
      <c r="U38" s="2">
        <v>36923</v>
      </c>
      <c r="V38" s="2">
        <v>36951</v>
      </c>
      <c r="W38" s="2">
        <v>36982</v>
      </c>
      <c r="X38" s="2">
        <v>37012</v>
      </c>
      <c r="Y38" s="2">
        <v>37043</v>
      </c>
      <c r="Z38" s="2">
        <v>37073</v>
      </c>
      <c r="AA38" s="2">
        <v>37104</v>
      </c>
      <c r="AB38" s="2">
        <v>37135</v>
      </c>
      <c r="AC38" s="2">
        <v>37165</v>
      </c>
      <c r="AD38" s="2">
        <v>37196</v>
      </c>
      <c r="AE38" s="2">
        <v>37226</v>
      </c>
      <c r="AF38" s="2">
        <v>37257</v>
      </c>
      <c r="AG38" s="2">
        <v>37288</v>
      </c>
      <c r="AH38" s="2">
        <v>37316</v>
      </c>
      <c r="AI38" s="2">
        <v>37347</v>
      </c>
      <c r="AJ38" s="2">
        <v>37377</v>
      </c>
      <c r="AK38" s="2">
        <v>37408</v>
      </c>
      <c r="AL38" s="2">
        <v>37438</v>
      </c>
      <c r="AM38" s="2">
        <v>37469</v>
      </c>
      <c r="AN38" s="2">
        <v>37500</v>
      </c>
      <c r="AO38" s="2">
        <v>37530</v>
      </c>
      <c r="AP38" s="2">
        <v>37561</v>
      </c>
      <c r="AQ38" s="2">
        <v>37591</v>
      </c>
      <c r="AR38" s="2">
        <v>37622</v>
      </c>
      <c r="AS38" s="2">
        <v>37653</v>
      </c>
      <c r="AT38" s="2">
        <v>37681</v>
      </c>
      <c r="AU38" s="2">
        <v>37712</v>
      </c>
      <c r="AV38" s="2">
        <v>37742</v>
      </c>
      <c r="AW38" s="2">
        <v>37773</v>
      </c>
      <c r="AX38" s="2">
        <v>37803</v>
      </c>
      <c r="AY38" s="2">
        <v>37834</v>
      </c>
      <c r="AZ38" s="2">
        <v>37865</v>
      </c>
      <c r="BA38" s="2">
        <v>37895</v>
      </c>
      <c r="BB38" s="2">
        <v>37926</v>
      </c>
      <c r="BC38" s="2">
        <v>37956</v>
      </c>
      <c r="BD38" s="2">
        <v>37987</v>
      </c>
      <c r="BE38" s="2">
        <v>38018</v>
      </c>
      <c r="BF38" s="2">
        <v>38047</v>
      </c>
      <c r="BG38" s="2">
        <v>38078</v>
      </c>
      <c r="BH38" s="2">
        <v>38108</v>
      </c>
      <c r="BI38" s="2">
        <v>38139</v>
      </c>
      <c r="BJ38" s="2">
        <v>38169</v>
      </c>
      <c r="BK38" s="2">
        <v>38200</v>
      </c>
      <c r="BL38" s="2">
        <v>38231</v>
      </c>
      <c r="BM38" s="2">
        <v>38261</v>
      </c>
      <c r="BN38" s="2">
        <v>38292</v>
      </c>
      <c r="BO38" s="2">
        <v>38322</v>
      </c>
      <c r="BP38" s="2">
        <v>38353</v>
      </c>
      <c r="BQ38" s="2">
        <v>38384</v>
      </c>
      <c r="BR38" s="2">
        <v>38412</v>
      </c>
      <c r="BS38" s="2">
        <v>38443</v>
      </c>
      <c r="BT38" s="2">
        <v>38473</v>
      </c>
      <c r="BU38" s="2">
        <v>38504</v>
      </c>
      <c r="BV38" s="2">
        <v>38534</v>
      </c>
      <c r="BW38" s="2">
        <v>38565</v>
      </c>
      <c r="BX38" s="2">
        <v>38596</v>
      </c>
      <c r="BY38" s="2">
        <v>38626</v>
      </c>
      <c r="BZ38" s="2">
        <v>38657</v>
      </c>
      <c r="CA38" s="2">
        <v>38687</v>
      </c>
      <c r="CB38" s="2">
        <v>38718</v>
      </c>
      <c r="CC38" s="2">
        <v>38749</v>
      </c>
      <c r="CD38" s="2">
        <v>38777</v>
      </c>
      <c r="CE38" s="2">
        <v>38808</v>
      </c>
      <c r="CF38" s="2">
        <v>38838</v>
      </c>
      <c r="CG38" s="2">
        <v>38869</v>
      </c>
      <c r="CH38" s="5">
        <v>38899</v>
      </c>
      <c r="CI38" s="5">
        <v>38930</v>
      </c>
      <c r="CJ38" s="5">
        <v>38961</v>
      </c>
      <c r="CK38" s="5">
        <v>38991</v>
      </c>
      <c r="CL38" s="5">
        <v>39022</v>
      </c>
      <c r="CM38" s="5">
        <v>39052</v>
      </c>
      <c r="CN38" s="5">
        <v>39083</v>
      </c>
      <c r="CO38" s="5">
        <v>39114</v>
      </c>
      <c r="CP38" s="5">
        <v>39142</v>
      </c>
      <c r="CQ38" s="5">
        <v>39173</v>
      </c>
      <c r="CR38" s="5">
        <v>39203</v>
      </c>
      <c r="CS38" s="5">
        <v>39234</v>
      </c>
      <c r="CT38" s="5">
        <v>39264</v>
      </c>
      <c r="CU38" s="5">
        <v>39295</v>
      </c>
      <c r="CV38" s="5">
        <v>39326</v>
      </c>
      <c r="CW38" s="5">
        <v>39356</v>
      </c>
      <c r="CX38" s="5">
        <v>39387</v>
      </c>
      <c r="CY38" s="5">
        <v>39417</v>
      </c>
      <c r="CZ38" s="5">
        <v>39448</v>
      </c>
      <c r="DA38" s="5">
        <v>39479</v>
      </c>
      <c r="DB38" s="5">
        <v>39508</v>
      </c>
      <c r="DC38" s="5">
        <v>39539</v>
      </c>
      <c r="DD38" s="5">
        <v>39569</v>
      </c>
      <c r="DE38" s="5">
        <v>39600</v>
      </c>
      <c r="DF38" s="5">
        <v>39630</v>
      </c>
      <c r="DG38" s="5">
        <v>39661</v>
      </c>
      <c r="DH38" s="5">
        <v>39692</v>
      </c>
      <c r="DI38" s="5">
        <v>39722</v>
      </c>
      <c r="DJ38" s="5">
        <v>39753</v>
      </c>
      <c r="DK38" s="5">
        <v>39783</v>
      </c>
      <c r="DL38" s="5">
        <v>39814</v>
      </c>
      <c r="DM38" s="5">
        <v>39845</v>
      </c>
      <c r="DN38" s="5">
        <v>39873</v>
      </c>
      <c r="DO38" s="5">
        <v>39904</v>
      </c>
      <c r="DP38" s="5">
        <v>39934</v>
      </c>
      <c r="DQ38" s="5">
        <v>39965</v>
      </c>
      <c r="DR38" s="5">
        <v>39995</v>
      </c>
      <c r="DS38" s="5">
        <v>40026</v>
      </c>
      <c r="DT38" s="5">
        <v>40057</v>
      </c>
      <c r="DU38" s="5">
        <v>40087</v>
      </c>
      <c r="DV38" s="5">
        <v>40118</v>
      </c>
      <c r="DW38" s="5">
        <v>40148</v>
      </c>
      <c r="DX38" s="5">
        <v>40179</v>
      </c>
      <c r="DY38" s="5">
        <v>40210</v>
      </c>
      <c r="DZ38" s="5">
        <v>40238</v>
      </c>
      <c r="EA38" s="5">
        <v>40269</v>
      </c>
      <c r="EB38" s="5">
        <v>40299</v>
      </c>
      <c r="EC38" s="5">
        <v>40330</v>
      </c>
      <c r="ED38" s="5">
        <v>40360</v>
      </c>
      <c r="EE38" s="5">
        <v>40391</v>
      </c>
      <c r="EF38" s="5">
        <v>40422</v>
      </c>
      <c r="EG38" s="5">
        <v>40452</v>
      </c>
      <c r="EH38" s="5">
        <v>40483</v>
      </c>
      <c r="EI38" s="5">
        <v>40513</v>
      </c>
      <c r="EJ38" s="5">
        <v>40544</v>
      </c>
      <c r="EK38" s="5">
        <v>40575</v>
      </c>
      <c r="EL38" s="5">
        <v>40603</v>
      </c>
      <c r="EM38" s="5">
        <v>40634</v>
      </c>
      <c r="EN38" s="5">
        <v>40664</v>
      </c>
      <c r="EO38" s="5">
        <v>40695</v>
      </c>
      <c r="EP38" s="5">
        <v>40725</v>
      </c>
      <c r="EQ38" s="5">
        <v>40756</v>
      </c>
      <c r="ER38" s="5">
        <v>40787</v>
      </c>
      <c r="ES38" s="5">
        <v>40817</v>
      </c>
      <c r="ET38" s="5">
        <v>40848</v>
      </c>
      <c r="EU38" s="5">
        <v>40878</v>
      </c>
      <c r="EV38" s="2">
        <v>40909</v>
      </c>
      <c r="EW38" s="2">
        <v>40940</v>
      </c>
      <c r="EX38" s="2">
        <v>40969</v>
      </c>
      <c r="EY38" s="2">
        <v>41000</v>
      </c>
      <c r="EZ38" s="2">
        <v>41030</v>
      </c>
      <c r="FA38" s="2">
        <v>41061</v>
      </c>
      <c r="FB38" s="2">
        <v>41091</v>
      </c>
      <c r="FC38" s="2">
        <v>41122</v>
      </c>
      <c r="FD38" s="2">
        <v>41153</v>
      </c>
      <c r="FE38" s="2">
        <v>41183</v>
      </c>
      <c r="FF38" s="2">
        <v>41214</v>
      </c>
      <c r="FG38" s="2">
        <v>41244</v>
      </c>
      <c r="FH38" s="2">
        <v>41275</v>
      </c>
      <c r="FI38" s="2">
        <v>41306</v>
      </c>
      <c r="FJ38" s="2">
        <v>41334</v>
      </c>
      <c r="FK38" s="2">
        <v>41365</v>
      </c>
      <c r="FL38" s="2">
        <v>41395</v>
      </c>
      <c r="FM38" s="2">
        <v>41426</v>
      </c>
      <c r="FN38" s="2">
        <v>41456</v>
      </c>
      <c r="FO38" s="2">
        <v>41487</v>
      </c>
      <c r="FP38" s="2">
        <v>41518</v>
      </c>
      <c r="FQ38" s="2">
        <v>41548</v>
      </c>
      <c r="FR38" s="2">
        <v>41579</v>
      </c>
      <c r="FS38" s="2">
        <v>41609</v>
      </c>
      <c r="FT38" s="2">
        <v>41640</v>
      </c>
      <c r="FU38" s="2">
        <v>41671</v>
      </c>
      <c r="FV38" s="2">
        <v>41699</v>
      </c>
      <c r="FW38" s="2">
        <v>41730</v>
      </c>
      <c r="FX38" s="2">
        <v>41760</v>
      </c>
      <c r="FY38" s="2">
        <v>41791</v>
      </c>
      <c r="FZ38" s="2">
        <v>41821</v>
      </c>
      <c r="GA38" s="2">
        <v>41852</v>
      </c>
      <c r="GB38" s="2">
        <v>41883</v>
      </c>
    </row>
    <row r="39" spans="1:186" ht="12.95" x14ac:dyDescent="0.3">
      <c r="B39" s="9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</row>
    <row r="40" spans="1:186" ht="15" x14ac:dyDescent="0.25">
      <c r="A40" s="4" t="s">
        <v>1</v>
      </c>
      <c r="B40" s="9" t="s">
        <v>333</v>
      </c>
      <c r="C40" s="134">
        <v>0.32</v>
      </c>
      <c r="D40" s="134">
        <v>0.34</v>
      </c>
      <c r="E40" s="134">
        <v>2.41</v>
      </c>
      <c r="F40" s="134">
        <v>1.05</v>
      </c>
      <c r="G40" s="134">
        <v>0.87</v>
      </c>
      <c r="H40" s="134">
        <v>0.47</v>
      </c>
      <c r="I40" s="134">
        <v>0.1</v>
      </c>
      <c r="J40" s="134">
        <v>-0.33</v>
      </c>
      <c r="K40" s="134">
        <v>0.05</v>
      </c>
      <c r="L40" s="134">
        <v>-0.04</v>
      </c>
      <c r="M40" s="134">
        <v>0.59</v>
      </c>
      <c r="N40" s="134">
        <v>1.37</v>
      </c>
      <c r="O40" s="134">
        <v>1.0900000000000001</v>
      </c>
      <c r="P40" s="134">
        <v>0.25</v>
      </c>
      <c r="Q40" s="134">
        <v>0.01</v>
      </c>
      <c r="R40" s="134">
        <v>-0.04</v>
      </c>
      <c r="S40" s="134">
        <v>7.0000000000000007E-2</v>
      </c>
      <c r="T40" s="134">
        <v>0.28000000000000003</v>
      </c>
      <c r="U40" s="134">
        <v>0.1</v>
      </c>
      <c r="V40" s="134">
        <v>0.41</v>
      </c>
      <c r="W40" s="134">
        <v>0.6</v>
      </c>
      <c r="X40" s="134">
        <v>0.45</v>
      </c>
      <c r="Y40" s="134">
        <v>0.27</v>
      </c>
      <c r="Z40" s="134">
        <v>0.73</v>
      </c>
      <c r="AA40" s="134">
        <v>0.63</v>
      </c>
      <c r="AB40" s="134">
        <v>0.28999999999999998</v>
      </c>
      <c r="AC40" s="134">
        <v>1.03</v>
      </c>
      <c r="AD40" s="134">
        <v>1.25</v>
      </c>
      <c r="AE40" s="134">
        <v>1.03</v>
      </c>
      <c r="AF40" s="134">
        <v>0.56999999999999995</v>
      </c>
      <c r="AG40" s="134">
        <v>0.35</v>
      </c>
      <c r="AH40" s="134">
        <v>0.31</v>
      </c>
      <c r="AI40" s="134">
        <v>0.11</v>
      </c>
      <c r="AJ40" s="134">
        <v>7.0000000000000007E-2</v>
      </c>
      <c r="AK40" s="134">
        <v>0.21</v>
      </c>
      <c r="AL40" s="134">
        <v>0.61</v>
      </c>
      <c r="AM40" s="134">
        <v>1.26</v>
      </c>
      <c r="AN40" s="134">
        <v>1.49</v>
      </c>
      <c r="AO40" s="134">
        <v>2.1800000000000002</v>
      </c>
      <c r="AP40" s="134">
        <v>3.58</v>
      </c>
      <c r="AQ40" s="134">
        <v>3.28</v>
      </c>
      <c r="AR40" s="134">
        <v>1.73</v>
      </c>
      <c r="AS40" s="134">
        <v>0.79</v>
      </c>
      <c r="AT40" s="134">
        <v>1.44</v>
      </c>
      <c r="AU40" s="134">
        <v>1.1100000000000001</v>
      </c>
      <c r="AV40" s="134">
        <v>0.95</v>
      </c>
      <c r="AW40" s="134">
        <v>0.38</v>
      </c>
      <c r="AX40" s="134">
        <v>-0.06</v>
      </c>
      <c r="AY40" s="134">
        <v>7.0000000000000007E-2</v>
      </c>
      <c r="AZ40" s="134">
        <v>0.67</v>
      </c>
      <c r="BA40" s="134">
        <v>0.54</v>
      </c>
      <c r="BB40" s="134">
        <v>0.25</v>
      </c>
      <c r="BC40" s="134">
        <v>0.51</v>
      </c>
      <c r="BD40" s="134">
        <v>0.53</v>
      </c>
      <c r="BE40" s="134">
        <v>0.06</v>
      </c>
      <c r="BF40" s="134">
        <v>0.69</v>
      </c>
      <c r="BG40" s="134">
        <v>0.51</v>
      </c>
      <c r="BH40" s="134">
        <v>0.75</v>
      </c>
      <c r="BI40" s="134">
        <v>0.8</v>
      </c>
      <c r="BJ40" s="134">
        <v>0.55000000000000004</v>
      </c>
      <c r="BK40" s="134">
        <v>0.3</v>
      </c>
      <c r="BL40" s="134">
        <v>0.4</v>
      </c>
      <c r="BM40" s="134">
        <v>0.41</v>
      </c>
      <c r="BN40" s="134">
        <v>0.47</v>
      </c>
      <c r="BO40" s="134">
        <v>0.64</v>
      </c>
      <c r="BP40" s="134">
        <v>0.48</v>
      </c>
      <c r="BQ40" s="134">
        <v>0.06</v>
      </c>
      <c r="BR40" s="134">
        <v>0.19</v>
      </c>
      <c r="BS40" s="134">
        <v>0.94</v>
      </c>
      <c r="BT40" s="134">
        <v>0.72</v>
      </c>
      <c r="BU40" s="134">
        <v>-0.06</v>
      </c>
      <c r="BV40" s="134">
        <v>-0.25</v>
      </c>
      <c r="BW40" s="134">
        <v>-0.18</v>
      </c>
      <c r="BX40" s="134">
        <v>-0.02</v>
      </c>
      <c r="BY40" s="134">
        <v>0.43</v>
      </c>
      <c r="BZ40" s="134">
        <v>0.17</v>
      </c>
      <c r="CA40" s="134">
        <v>0.23</v>
      </c>
      <c r="CB40" s="134">
        <v>0.33</v>
      </c>
      <c r="CC40" s="134">
        <v>-0.09</v>
      </c>
      <c r="CD40" s="134">
        <v>0.3</v>
      </c>
      <c r="CE40" s="134">
        <v>-0.17</v>
      </c>
      <c r="CF40" s="134">
        <v>-0.12</v>
      </c>
      <c r="CG40" s="134">
        <v>-0.42</v>
      </c>
      <c r="CH40" s="134">
        <v>0</v>
      </c>
      <c r="CI40" s="134">
        <v>-0.04</v>
      </c>
      <c r="CJ40" s="134">
        <v>0.16</v>
      </c>
      <c r="CK40" s="134">
        <v>0.42</v>
      </c>
      <c r="CL40" s="134">
        <v>0.54</v>
      </c>
      <c r="CM40" s="134">
        <v>0.4</v>
      </c>
      <c r="CN40" s="134">
        <v>0.22</v>
      </c>
      <c r="CO40" s="134">
        <v>-0.1</v>
      </c>
      <c r="CP40" s="134">
        <v>0.21</v>
      </c>
      <c r="CQ40" s="134">
        <v>0.25</v>
      </c>
      <c r="CR40" s="134">
        <v>0.48</v>
      </c>
      <c r="CS40" s="134">
        <v>0.55000000000000004</v>
      </c>
      <c r="CT40" s="134">
        <v>0.83</v>
      </c>
      <c r="CU40" s="134">
        <v>0.75</v>
      </c>
      <c r="CV40" s="134">
        <v>0.26</v>
      </c>
      <c r="CW40" s="134">
        <v>-0.02</v>
      </c>
      <c r="CX40" s="134">
        <v>0.21</v>
      </c>
      <c r="CY40" s="134">
        <v>1</v>
      </c>
      <c r="CZ40" s="134">
        <v>0.33</v>
      </c>
      <c r="DA40" s="134">
        <v>0.03</v>
      </c>
      <c r="DB40" s="134">
        <v>0.53</v>
      </c>
      <c r="DC40" s="134">
        <v>1.04</v>
      </c>
      <c r="DD40" s="134">
        <v>1.37</v>
      </c>
      <c r="DE40" s="134">
        <v>1.19</v>
      </c>
      <c r="DF40" s="134">
        <v>0.48</v>
      </c>
      <c r="DG40" s="134">
        <v>0.19</v>
      </c>
      <c r="DH40" s="134">
        <v>0.22</v>
      </c>
      <c r="DI40" s="134">
        <v>0.62</v>
      </c>
      <c r="DJ40" s="134">
        <v>0.6</v>
      </c>
      <c r="DK40" s="134">
        <v>0.17</v>
      </c>
      <c r="DL40" s="134">
        <v>0</v>
      </c>
      <c r="DM40" s="134">
        <v>-0.09</v>
      </c>
      <c r="DN40" s="134">
        <v>0.14000000000000001</v>
      </c>
      <c r="DO40" s="134">
        <v>0.49</v>
      </c>
      <c r="DP40" s="134">
        <v>0.84</v>
      </c>
      <c r="DQ40" s="134">
        <v>0.69</v>
      </c>
      <c r="DR40" s="134">
        <v>0.17</v>
      </c>
      <c r="DS40" s="134">
        <v>-0.31</v>
      </c>
      <c r="DT40" s="134">
        <v>0.01</v>
      </c>
      <c r="DU40" s="134">
        <v>0.28000000000000003</v>
      </c>
      <c r="DV40" s="134">
        <v>0.22</v>
      </c>
      <c r="DW40" s="134">
        <v>0.16</v>
      </c>
      <c r="DX40" s="134">
        <v>0.68</v>
      </c>
      <c r="DY40" s="134">
        <v>0.26</v>
      </c>
      <c r="DZ40" s="134">
        <v>0.53</v>
      </c>
      <c r="EA40" s="134">
        <v>0.61</v>
      </c>
      <c r="EB40" s="134">
        <v>0.42</v>
      </c>
      <c r="EC40" s="134">
        <v>-0.09</v>
      </c>
      <c r="ED40" s="134">
        <v>-0.21</v>
      </c>
      <c r="EE40" s="134">
        <v>0.12</v>
      </c>
      <c r="EF40" s="134">
        <v>0.88</v>
      </c>
      <c r="EG40" s="134">
        <v>1</v>
      </c>
      <c r="EH40" s="134">
        <v>1.53</v>
      </c>
      <c r="EI40" s="134">
        <v>0.95</v>
      </c>
      <c r="EJ40" s="134">
        <v>0.43</v>
      </c>
      <c r="EK40" s="134">
        <v>-0.02</v>
      </c>
      <c r="EL40" s="134">
        <v>0.27</v>
      </c>
      <c r="EM40" s="134">
        <v>0.6</v>
      </c>
      <c r="EN40" s="134">
        <v>0.36</v>
      </c>
      <c r="EO40" s="134">
        <v>0.19</v>
      </c>
      <c r="EP40" s="134">
        <v>-0.04</v>
      </c>
      <c r="EQ40" s="134">
        <v>0.55000000000000004</v>
      </c>
      <c r="ER40" s="134">
        <v>0.52</v>
      </c>
      <c r="ES40" s="134">
        <v>0.39</v>
      </c>
      <c r="ET40" s="134">
        <v>0.56999999999999995</v>
      </c>
      <c r="EU40" s="134">
        <v>0.51</v>
      </c>
      <c r="EV40" s="134">
        <v>0</v>
      </c>
      <c r="EW40" s="134">
        <v>-0.21</v>
      </c>
      <c r="EX40" s="134">
        <v>-0.08</v>
      </c>
      <c r="EY40" s="134">
        <v>0.55000000000000004</v>
      </c>
      <c r="EZ40" s="134">
        <v>0.49</v>
      </c>
      <c r="FA40" s="134">
        <v>-0.31</v>
      </c>
      <c r="FB40" s="134">
        <v>0.06</v>
      </c>
      <c r="FC40" s="134">
        <v>0.44</v>
      </c>
      <c r="FD40" s="134">
        <v>0.92</v>
      </c>
      <c r="FE40" s="134">
        <v>1</v>
      </c>
      <c r="FF40" s="134">
        <v>0.67</v>
      </c>
      <c r="FG40" s="134">
        <v>0.86</v>
      </c>
      <c r="FH40" s="134">
        <v>1.03</v>
      </c>
      <c r="FI40" s="134">
        <v>0.63</v>
      </c>
      <c r="FJ40" s="134">
        <v>0.36</v>
      </c>
      <c r="FK40" s="134">
        <v>0.24</v>
      </c>
      <c r="FL40" s="134">
        <v>0.24</v>
      </c>
      <c r="FM40" s="134">
        <v>0.11</v>
      </c>
      <c r="FN40" s="134">
        <v>0.11</v>
      </c>
      <c r="FO40" s="134">
        <v>0.39</v>
      </c>
      <c r="FP40" s="134">
        <v>0.61</v>
      </c>
      <c r="FQ40" s="134">
        <v>0.96</v>
      </c>
      <c r="FR40" s="134">
        <v>0.5</v>
      </c>
      <c r="FS40" s="134">
        <v>0.68</v>
      </c>
      <c r="FT40" s="134">
        <v>0.67</v>
      </c>
      <c r="FU40" s="134">
        <v>0.26</v>
      </c>
      <c r="FV40" s="134">
        <v>0.8</v>
      </c>
      <c r="FW40" s="134">
        <v>0.67</v>
      </c>
      <c r="FX40" s="134">
        <v>0.72</v>
      </c>
      <c r="FY40" s="134">
        <v>0.36</v>
      </c>
      <c r="FZ40" s="134">
        <v>0.27</v>
      </c>
      <c r="GA40" s="134">
        <v>0.11</v>
      </c>
      <c r="GB40" s="134">
        <v>0.66</v>
      </c>
      <c r="GC40"/>
      <c r="GD40"/>
    </row>
    <row r="41" spans="1:186" ht="15" x14ac:dyDescent="0.25">
      <c r="A41" s="4" t="s">
        <v>4</v>
      </c>
      <c r="B41" s="9" t="s">
        <v>334</v>
      </c>
      <c r="C41" s="134">
        <v>0.15</v>
      </c>
      <c r="D41" s="134">
        <v>0.12</v>
      </c>
      <c r="E41" s="134">
        <v>0.12</v>
      </c>
      <c r="F41" s="134">
        <v>0.2</v>
      </c>
      <c r="G41" s="134">
        <v>0.23</v>
      </c>
      <c r="H41" s="134">
        <v>0.85</v>
      </c>
      <c r="I41" s="134">
        <v>0.37</v>
      </c>
      <c r="J41" s="134">
        <v>0.15</v>
      </c>
      <c r="K41" s="134">
        <v>1.1100000000000001</v>
      </c>
      <c r="L41" s="134">
        <v>-0.11</v>
      </c>
      <c r="M41" s="134">
        <v>-0.15</v>
      </c>
      <c r="N41" s="134">
        <v>0.01</v>
      </c>
      <c r="O41" s="134">
        <v>0.56999999999999995</v>
      </c>
      <c r="P41" s="134">
        <v>0.4</v>
      </c>
      <c r="Q41" s="134">
        <v>0.42</v>
      </c>
      <c r="R41" s="134">
        <v>0.17</v>
      </c>
      <c r="S41" s="134">
        <v>-0.12</v>
      </c>
      <c r="T41" s="134">
        <v>0.71</v>
      </c>
      <c r="U41" s="134">
        <v>0.78</v>
      </c>
      <c r="V41" s="134">
        <v>0.63</v>
      </c>
      <c r="W41" s="134">
        <v>1.06</v>
      </c>
      <c r="X41" s="134">
        <v>0.36</v>
      </c>
      <c r="Y41" s="134">
        <v>0.05</v>
      </c>
      <c r="Z41" s="134">
        <v>0.42</v>
      </c>
      <c r="AA41" s="134">
        <v>0.57999999999999996</v>
      </c>
      <c r="AB41" s="134">
        <v>0.13</v>
      </c>
      <c r="AC41" s="134">
        <v>0.34</v>
      </c>
      <c r="AD41" s="134">
        <v>0.21</v>
      </c>
      <c r="AE41" s="134">
        <v>0.31</v>
      </c>
      <c r="AF41" s="134">
        <v>0.59</v>
      </c>
      <c r="AG41" s="134">
        <v>0.97</v>
      </c>
      <c r="AH41" s="134">
        <v>0.45</v>
      </c>
      <c r="AI41" s="134">
        <v>0.51</v>
      </c>
      <c r="AJ41" s="134">
        <v>0.3</v>
      </c>
      <c r="AK41" s="134">
        <v>7.0000000000000007E-2</v>
      </c>
      <c r="AL41" s="134">
        <v>0.73</v>
      </c>
      <c r="AM41" s="134">
        <v>0.36</v>
      </c>
      <c r="AN41" s="134">
        <v>0.48</v>
      </c>
      <c r="AO41" s="134">
        <v>0.38</v>
      </c>
      <c r="AP41" s="134">
        <v>1.26</v>
      </c>
      <c r="AQ41" s="134">
        <v>1.1399999999999999</v>
      </c>
      <c r="AR41" s="134">
        <v>1.53</v>
      </c>
      <c r="AS41" s="134">
        <v>1.54</v>
      </c>
      <c r="AT41" s="134">
        <v>1.1000000000000001</v>
      </c>
      <c r="AU41" s="134">
        <v>0.57999999999999996</v>
      </c>
      <c r="AV41" s="134">
        <v>0</v>
      </c>
      <c r="AW41" s="134">
        <v>-0.04</v>
      </c>
      <c r="AX41" s="134">
        <v>0.05</v>
      </c>
      <c r="AY41" s="134">
        <v>0.22</v>
      </c>
      <c r="AZ41" s="134">
        <v>0.31</v>
      </c>
      <c r="BA41" s="134">
        <v>0.17</v>
      </c>
      <c r="BB41" s="134">
        <v>0.43</v>
      </c>
      <c r="BC41" s="134">
        <v>0.57999999999999996</v>
      </c>
      <c r="BD41" s="134">
        <v>0.97</v>
      </c>
      <c r="BE41" s="134">
        <v>1.64</v>
      </c>
      <c r="BF41" s="134">
        <v>0.68</v>
      </c>
      <c r="BG41" s="134">
        <v>0.24</v>
      </c>
      <c r="BH41" s="134">
        <v>0.35</v>
      </c>
      <c r="BI41" s="134">
        <v>0.31</v>
      </c>
      <c r="BJ41" s="134">
        <v>0.47</v>
      </c>
      <c r="BK41" s="134">
        <v>0.97</v>
      </c>
      <c r="BL41" s="134">
        <v>0</v>
      </c>
      <c r="BM41" s="134">
        <v>0.14000000000000001</v>
      </c>
      <c r="BN41" s="134">
        <v>0.28999999999999998</v>
      </c>
      <c r="BO41" s="134">
        <v>0.6</v>
      </c>
      <c r="BP41" s="134">
        <v>0.78</v>
      </c>
      <c r="BQ41" s="134">
        <v>1.68</v>
      </c>
      <c r="BR41" s="134">
        <v>0.5</v>
      </c>
      <c r="BS41" s="134">
        <v>0.53</v>
      </c>
      <c r="BT41" s="134">
        <v>0.43</v>
      </c>
      <c r="BU41" s="134">
        <v>0.16</v>
      </c>
      <c r="BV41" s="134">
        <v>0.33</v>
      </c>
      <c r="BW41" s="134">
        <v>0.11</v>
      </c>
      <c r="BX41" s="134">
        <v>0.27</v>
      </c>
      <c r="BY41" s="134">
        <v>0.31</v>
      </c>
      <c r="BZ41" s="134">
        <v>0.73</v>
      </c>
      <c r="CA41" s="134">
        <v>0.36</v>
      </c>
      <c r="CB41" s="134">
        <v>0.9</v>
      </c>
      <c r="CC41" s="134">
        <v>0.97</v>
      </c>
      <c r="CD41" s="134">
        <v>0.32</v>
      </c>
      <c r="CE41" s="134">
        <v>0.28000000000000003</v>
      </c>
      <c r="CF41" s="134">
        <v>-0.03</v>
      </c>
      <c r="CG41" s="134">
        <v>-0.26</v>
      </c>
      <c r="CH41" s="134">
        <v>0.25</v>
      </c>
      <c r="CI41" s="134">
        <v>0.21</v>
      </c>
      <c r="CJ41" s="134">
        <v>0.25</v>
      </c>
      <c r="CK41" s="134">
        <v>0.43</v>
      </c>
      <c r="CL41" s="134">
        <v>0.37</v>
      </c>
      <c r="CM41" s="134">
        <v>0.25</v>
      </c>
      <c r="CN41" s="134">
        <v>0.8</v>
      </c>
      <c r="CO41" s="134">
        <v>1.23</v>
      </c>
      <c r="CP41" s="134">
        <v>0.66</v>
      </c>
      <c r="CQ41" s="134">
        <v>0.13</v>
      </c>
      <c r="CR41" s="134">
        <v>0.04</v>
      </c>
      <c r="CS41" s="134">
        <v>0.32</v>
      </c>
      <c r="CT41" s="134">
        <v>0.09</v>
      </c>
      <c r="CU41" s="134">
        <v>0.51</v>
      </c>
      <c r="CV41" s="134">
        <v>0.28999999999999998</v>
      </c>
      <c r="CW41" s="134">
        <v>0.81</v>
      </c>
      <c r="CX41" s="134">
        <v>0.64</v>
      </c>
      <c r="CY41" s="134">
        <v>0.97</v>
      </c>
      <c r="CZ41" s="134">
        <v>1.02</v>
      </c>
      <c r="DA41" s="134">
        <v>1.24</v>
      </c>
      <c r="DB41" s="134">
        <v>0.44</v>
      </c>
      <c r="DC41" s="134">
        <v>0.43</v>
      </c>
      <c r="DD41" s="134">
        <v>0.69</v>
      </c>
      <c r="DE41" s="134">
        <v>0.75</v>
      </c>
      <c r="DF41" s="134">
        <v>0.52</v>
      </c>
      <c r="DG41" s="134">
        <v>0.31</v>
      </c>
      <c r="DH41" s="134">
        <v>0.37</v>
      </c>
      <c r="DI41" s="134">
        <v>0.46</v>
      </c>
      <c r="DJ41" s="134">
        <v>0.28000000000000003</v>
      </c>
      <c r="DK41" s="134">
        <v>0.37</v>
      </c>
      <c r="DL41" s="134">
        <v>0.71</v>
      </c>
      <c r="DM41" s="134">
        <v>1.36</v>
      </c>
      <c r="DN41" s="134">
        <v>0.3</v>
      </c>
      <c r="DO41" s="134">
        <v>0.45</v>
      </c>
      <c r="DP41" s="134">
        <v>0.27</v>
      </c>
      <c r="DQ41" s="134">
        <v>0.16</v>
      </c>
      <c r="DR41" s="134">
        <v>0.04</v>
      </c>
      <c r="DS41" s="134">
        <v>0.56000000000000005</v>
      </c>
      <c r="DT41" s="134">
        <v>0.34</v>
      </c>
      <c r="DU41" s="134">
        <v>0.17</v>
      </c>
      <c r="DV41" s="134">
        <v>0.59</v>
      </c>
      <c r="DW41" s="134">
        <v>0.45</v>
      </c>
      <c r="DX41" s="134">
        <v>0.75</v>
      </c>
      <c r="DY41" s="134">
        <v>1.54</v>
      </c>
      <c r="DZ41" s="134">
        <v>1.03</v>
      </c>
      <c r="EA41" s="134">
        <v>0.87</v>
      </c>
      <c r="EB41" s="134">
        <v>0.52</v>
      </c>
      <c r="EC41" s="134">
        <v>-0.01</v>
      </c>
      <c r="ED41" s="134">
        <v>-0.04</v>
      </c>
      <c r="EE41" s="134">
        <v>0.01</v>
      </c>
      <c r="EF41" s="134">
        <v>0.28000000000000003</v>
      </c>
      <c r="EG41" s="134">
        <v>0.88</v>
      </c>
      <c r="EH41" s="134">
        <v>0.6</v>
      </c>
      <c r="EI41" s="134">
        <v>0.63</v>
      </c>
      <c r="EJ41" s="134">
        <v>1.1000000000000001</v>
      </c>
      <c r="EK41" s="134">
        <v>1.78</v>
      </c>
      <c r="EL41" s="134">
        <v>1.05</v>
      </c>
      <c r="EM41" s="134">
        <v>0.52</v>
      </c>
      <c r="EN41" s="134">
        <v>0.5</v>
      </c>
      <c r="EO41" s="134">
        <v>0.32</v>
      </c>
      <c r="EP41" s="134">
        <v>0.23</v>
      </c>
      <c r="EQ41" s="134">
        <v>0.47</v>
      </c>
      <c r="ER41" s="134">
        <v>0.47</v>
      </c>
      <c r="ES41" s="134">
        <v>0.44</v>
      </c>
      <c r="ET41" s="134">
        <v>0.67</v>
      </c>
      <c r="EU41" s="134">
        <v>0.73</v>
      </c>
      <c r="EV41" s="134">
        <v>1.1299999999999999</v>
      </c>
      <c r="EW41" s="134">
        <v>1.17</v>
      </c>
      <c r="EX41" s="134">
        <v>0.49</v>
      </c>
      <c r="EY41" s="134">
        <v>0.82</v>
      </c>
      <c r="EZ41" s="134">
        <v>0.27</v>
      </c>
      <c r="FA41" s="134">
        <v>0.39</v>
      </c>
      <c r="FB41" s="134">
        <v>0.9</v>
      </c>
      <c r="FC41" s="134">
        <v>0.55000000000000004</v>
      </c>
      <c r="FD41" s="134">
        <v>0.43</v>
      </c>
      <c r="FE41" s="134">
        <v>0.43</v>
      </c>
      <c r="FF41" s="134">
        <v>0.56999999999999995</v>
      </c>
      <c r="FG41" s="134">
        <v>1</v>
      </c>
      <c r="FH41" s="134">
        <v>1.35</v>
      </c>
      <c r="FI41" s="134">
        <v>1.58</v>
      </c>
      <c r="FJ41" s="134">
        <v>0.69</v>
      </c>
      <c r="FK41" s="134">
        <v>0.9</v>
      </c>
      <c r="FL41" s="134">
        <v>0.52</v>
      </c>
      <c r="FM41" s="134">
        <v>0.32</v>
      </c>
      <c r="FN41" s="134">
        <v>0.13</v>
      </c>
      <c r="FO41" s="134">
        <v>0.2</v>
      </c>
      <c r="FP41" s="134">
        <v>0.23</v>
      </c>
      <c r="FQ41" s="134">
        <v>0.47</v>
      </c>
      <c r="FR41" s="134">
        <v>0.61</v>
      </c>
      <c r="FS41" s="134">
        <v>1.1299999999999999</v>
      </c>
      <c r="FT41" s="134">
        <v>0.54</v>
      </c>
      <c r="FU41" s="134">
        <v>1.23</v>
      </c>
      <c r="FV41" s="134">
        <v>1.54</v>
      </c>
      <c r="FW41" s="134">
        <v>0.62</v>
      </c>
      <c r="FX41" s="134">
        <v>0.17</v>
      </c>
      <c r="FY41" s="134">
        <v>0.52</v>
      </c>
      <c r="FZ41" s="134">
        <v>-0.42</v>
      </c>
      <c r="GA41" s="134">
        <v>0.23</v>
      </c>
      <c r="GB41" s="134">
        <v>0.59</v>
      </c>
      <c r="GC41"/>
      <c r="GD41"/>
    </row>
    <row r="42" spans="1:186" ht="14.45" x14ac:dyDescent="0.35">
      <c r="A42" s="4" t="s">
        <v>136</v>
      </c>
      <c r="B42" s="9" t="s">
        <v>323</v>
      </c>
      <c r="C42" s="134">
        <v>1.55</v>
      </c>
      <c r="D42" s="134">
        <v>0.55000000000000004</v>
      </c>
      <c r="E42" s="134">
        <v>0.75</v>
      </c>
      <c r="F42" s="134">
        <v>1.86</v>
      </c>
      <c r="G42" s="134">
        <v>0.67</v>
      </c>
      <c r="H42" s="134">
        <v>0.54</v>
      </c>
      <c r="I42" s="134">
        <v>-0.15</v>
      </c>
      <c r="J42" s="134">
        <v>1.22</v>
      </c>
      <c r="K42" s="134">
        <v>0.05</v>
      </c>
      <c r="L42" s="134">
        <v>0.26</v>
      </c>
      <c r="M42" s="134">
        <v>0.19</v>
      </c>
      <c r="N42" s="134">
        <v>4.2300000000000004</v>
      </c>
      <c r="O42" s="134">
        <v>2.63</v>
      </c>
      <c r="P42" s="134">
        <v>-0.03</v>
      </c>
      <c r="Q42" s="134">
        <v>-0.03</v>
      </c>
      <c r="R42" s="134">
        <v>1.07</v>
      </c>
      <c r="S42" s="134">
        <v>2.3199999999999998</v>
      </c>
      <c r="T42" s="134">
        <v>0.84</v>
      </c>
      <c r="U42" s="134">
        <v>0.57999999999999996</v>
      </c>
      <c r="V42" s="134">
        <v>0.02</v>
      </c>
      <c r="W42" s="134">
        <v>-0.06</v>
      </c>
      <c r="X42" s="134">
        <v>0.42</v>
      </c>
      <c r="Y42" s="134">
        <v>1.51</v>
      </c>
      <c r="Z42" s="134">
        <v>3.4</v>
      </c>
      <c r="AA42" s="134">
        <v>0.96</v>
      </c>
      <c r="AB42" s="134">
        <v>0.45</v>
      </c>
      <c r="AC42" s="134">
        <v>1.1499999999999999</v>
      </c>
      <c r="AD42" s="134">
        <v>0.55000000000000004</v>
      </c>
      <c r="AE42" s="134">
        <v>0.51</v>
      </c>
      <c r="AF42" s="134">
        <v>0.36</v>
      </c>
      <c r="AG42" s="134">
        <v>-0.38</v>
      </c>
      <c r="AH42" s="134">
        <v>1.21</v>
      </c>
      <c r="AI42" s="134">
        <v>2.16</v>
      </c>
      <c r="AJ42" s="134">
        <v>0.3</v>
      </c>
      <c r="AK42" s="134">
        <v>1.1399999999999999</v>
      </c>
      <c r="AL42" s="134">
        <v>2.56</v>
      </c>
      <c r="AM42" s="134">
        <v>0.15</v>
      </c>
      <c r="AN42" s="134">
        <v>-7.0000000000000007E-2</v>
      </c>
      <c r="AO42" s="134">
        <v>1.18</v>
      </c>
      <c r="AP42" s="134">
        <v>4.29</v>
      </c>
      <c r="AQ42" s="134">
        <v>1.53</v>
      </c>
      <c r="AR42" s="134">
        <v>3.83</v>
      </c>
      <c r="AS42" s="134">
        <v>2.71</v>
      </c>
      <c r="AT42" s="134">
        <v>1.08</v>
      </c>
      <c r="AU42" s="134">
        <v>1.21</v>
      </c>
      <c r="AV42" s="134">
        <v>0.81</v>
      </c>
      <c r="AW42" s="134">
        <v>-1.02</v>
      </c>
      <c r="AX42" s="134">
        <v>0.73</v>
      </c>
      <c r="AY42" s="134">
        <v>0.86</v>
      </c>
      <c r="AZ42" s="134">
        <v>1.44</v>
      </c>
      <c r="BA42" s="134">
        <v>7.0000000000000007E-2</v>
      </c>
      <c r="BB42" s="134">
        <v>0.36</v>
      </c>
      <c r="BC42" s="134">
        <v>0.47</v>
      </c>
      <c r="BD42" s="134">
        <v>0.84</v>
      </c>
      <c r="BE42" s="134">
        <v>0.26</v>
      </c>
      <c r="BF42" s="134">
        <v>-7.0000000000000007E-2</v>
      </c>
      <c r="BG42" s="134">
        <v>0.32</v>
      </c>
      <c r="BH42" s="134">
        <v>0.35</v>
      </c>
      <c r="BI42" s="134">
        <v>1.03</v>
      </c>
      <c r="BJ42" s="134">
        <v>1.89</v>
      </c>
      <c r="BK42" s="134">
        <v>0.92</v>
      </c>
      <c r="BL42" s="134">
        <v>0.59</v>
      </c>
      <c r="BM42" s="134">
        <v>0.8</v>
      </c>
      <c r="BN42" s="134">
        <v>1.41</v>
      </c>
      <c r="BO42" s="134">
        <v>1.43</v>
      </c>
      <c r="BP42" s="134">
        <v>0.51</v>
      </c>
      <c r="BQ42" s="134">
        <v>0.16</v>
      </c>
      <c r="BR42" s="134">
        <v>1.29</v>
      </c>
      <c r="BS42" s="134">
        <v>1.1399999999999999</v>
      </c>
      <c r="BT42" s="134">
        <v>0.25</v>
      </c>
      <c r="BU42" s="134">
        <v>-0.16</v>
      </c>
      <c r="BV42" s="134">
        <v>0.84</v>
      </c>
      <c r="BW42" s="134">
        <v>0.69</v>
      </c>
      <c r="BX42" s="134">
        <v>0.92</v>
      </c>
      <c r="BY42" s="134">
        <v>1.62</v>
      </c>
      <c r="BZ42" s="134">
        <v>0.85</v>
      </c>
      <c r="CA42" s="134">
        <v>0.53</v>
      </c>
      <c r="CB42" s="134">
        <v>0.57999999999999996</v>
      </c>
      <c r="CC42" s="134">
        <v>0.42</v>
      </c>
      <c r="CD42" s="134">
        <v>0.68</v>
      </c>
      <c r="CE42" s="134">
        <v>0.54</v>
      </c>
      <c r="CF42" s="134">
        <v>0.45</v>
      </c>
      <c r="CG42" s="134">
        <v>0.06</v>
      </c>
      <c r="CH42" s="134">
        <v>0.33</v>
      </c>
      <c r="CI42" s="134">
        <v>-0.03</v>
      </c>
      <c r="CJ42" s="134">
        <v>0.22</v>
      </c>
      <c r="CK42" s="134">
        <v>0.12</v>
      </c>
      <c r="CL42" s="134">
        <v>0</v>
      </c>
      <c r="CM42" s="134">
        <v>0.83</v>
      </c>
      <c r="CN42" s="134">
        <v>0.27</v>
      </c>
      <c r="CO42" s="134">
        <v>0.12</v>
      </c>
      <c r="CP42" s="134">
        <v>0.21</v>
      </c>
      <c r="CQ42" s="134">
        <v>0.39</v>
      </c>
      <c r="CR42" s="134">
        <v>0.35</v>
      </c>
      <c r="CS42" s="134">
        <v>-0.05</v>
      </c>
      <c r="CT42" s="134">
        <v>-0.22</v>
      </c>
      <c r="CU42" s="134">
        <v>0.12</v>
      </c>
      <c r="CV42" s="134">
        <v>-0.04</v>
      </c>
      <c r="CW42" s="134">
        <v>0.05</v>
      </c>
      <c r="CX42" s="134">
        <v>0.26</v>
      </c>
      <c r="CY42" s="134">
        <v>0.18</v>
      </c>
      <c r="CZ42" s="134">
        <v>0.2</v>
      </c>
      <c r="DA42" s="134">
        <v>0.1</v>
      </c>
      <c r="DB42" s="134">
        <v>0.47</v>
      </c>
      <c r="DC42" s="134">
        <v>0.15</v>
      </c>
      <c r="DD42" s="134">
        <v>0.26</v>
      </c>
      <c r="DE42" s="134">
        <v>0.22</v>
      </c>
      <c r="DF42" s="134">
        <v>0.6</v>
      </c>
      <c r="DG42" s="134">
        <v>0.35</v>
      </c>
      <c r="DH42" s="134">
        <v>0.17</v>
      </c>
      <c r="DI42" s="134">
        <v>0.24</v>
      </c>
      <c r="DJ42" s="134">
        <v>0.18</v>
      </c>
      <c r="DK42" s="134">
        <v>0.28999999999999998</v>
      </c>
      <c r="DL42" s="134">
        <v>0.75</v>
      </c>
      <c r="DM42" s="134">
        <v>0.28000000000000003</v>
      </c>
      <c r="DN42" s="134">
        <v>0.14000000000000001</v>
      </c>
      <c r="DO42" s="134">
        <v>0.51</v>
      </c>
      <c r="DP42" s="134">
        <v>0.3</v>
      </c>
      <c r="DQ42" s="134">
        <v>0.23</v>
      </c>
      <c r="DR42" s="134">
        <v>0.56999999999999995</v>
      </c>
      <c r="DS42" s="134">
        <v>0.16</v>
      </c>
      <c r="DT42" s="134">
        <v>0.37</v>
      </c>
      <c r="DU42" s="134">
        <v>0.42</v>
      </c>
      <c r="DV42" s="134">
        <v>0.4</v>
      </c>
      <c r="DW42" s="134">
        <v>0.51</v>
      </c>
      <c r="DX42" s="134">
        <v>0.83</v>
      </c>
      <c r="DY42" s="134">
        <v>0.42</v>
      </c>
      <c r="DZ42" s="134">
        <v>-0.14000000000000001</v>
      </c>
      <c r="EA42" s="134">
        <v>0.14000000000000001</v>
      </c>
      <c r="EB42" s="134">
        <v>0.33</v>
      </c>
      <c r="EC42" s="134">
        <v>0.12</v>
      </c>
      <c r="ED42" s="134">
        <v>0.32</v>
      </c>
      <c r="EE42" s="134">
        <v>-0.01</v>
      </c>
      <c r="EF42" s="134">
        <v>0.19</v>
      </c>
      <c r="EG42" s="134">
        <v>0.3</v>
      </c>
      <c r="EH42" s="134">
        <v>0.33</v>
      </c>
      <c r="EI42" s="134">
        <v>0.26</v>
      </c>
      <c r="EJ42" s="134">
        <v>0.94</v>
      </c>
      <c r="EK42" s="134">
        <v>0.47</v>
      </c>
      <c r="EL42" s="134">
        <v>1.05</v>
      </c>
      <c r="EM42" s="134">
        <v>1.29</v>
      </c>
      <c r="EN42" s="134">
        <v>0.55000000000000004</v>
      </c>
      <c r="EO42" s="134">
        <v>-0.12</v>
      </c>
      <c r="EP42" s="134">
        <v>0.28999999999999998</v>
      </c>
      <c r="EQ42" s="134">
        <v>0.03</v>
      </c>
      <c r="ER42" s="134">
        <v>0.62</v>
      </c>
      <c r="ES42" s="134">
        <v>0.46</v>
      </c>
      <c r="ET42" s="134">
        <v>0.27</v>
      </c>
      <c r="EU42" s="134">
        <v>0.19</v>
      </c>
      <c r="EV42" s="134">
        <v>0.47</v>
      </c>
      <c r="EW42" s="134">
        <v>0.26</v>
      </c>
      <c r="EX42" s="134">
        <v>0.18</v>
      </c>
      <c r="EY42" s="134">
        <v>0.47</v>
      </c>
      <c r="EZ42" s="134">
        <v>0.32</v>
      </c>
      <c r="FA42" s="134">
        <v>0.15</v>
      </c>
      <c r="FB42" s="134">
        <v>0.19</v>
      </c>
      <c r="FC42" s="134">
        <v>0.13</v>
      </c>
      <c r="FD42" s="134">
        <v>0.3</v>
      </c>
      <c r="FE42" s="134">
        <v>0.25</v>
      </c>
      <c r="FF42" s="134">
        <v>0.54</v>
      </c>
      <c r="FG42" s="134">
        <v>0.33</v>
      </c>
      <c r="FH42" s="134">
        <v>-0.22</v>
      </c>
      <c r="FI42" s="134">
        <v>-1.1100000000000001</v>
      </c>
      <c r="FJ42" s="134">
        <v>0.26</v>
      </c>
      <c r="FK42" s="134">
        <v>0.41</v>
      </c>
      <c r="FL42" s="134">
        <v>0.31</v>
      </c>
      <c r="FM42" s="134">
        <v>0.38</v>
      </c>
      <c r="FN42" s="134">
        <v>-0.27</v>
      </c>
      <c r="FO42" s="134">
        <v>0.09</v>
      </c>
      <c r="FP42" s="134">
        <v>0.16</v>
      </c>
      <c r="FQ42" s="134">
        <v>0.14000000000000001</v>
      </c>
      <c r="FR42" s="134">
        <v>0.48</v>
      </c>
      <c r="FS42" s="134">
        <v>0.91</v>
      </c>
      <c r="FT42" s="134">
        <v>0.38</v>
      </c>
      <c r="FU42" s="134">
        <v>0.4</v>
      </c>
      <c r="FV42" s="134">
        <v>-0.02</v>
      </c>
      <c r="FW42" s="134">
        <v>0.77</v>
      </c>
      <c r="FX42" s="134">
        <v>0.59</v>
      </c>
      <c r="FY42" s="134">
        <v>0.25</v>
      </c>
      <c r="FZ42" s="134">
        <v>0.39</v>
      </c>
      <c r="GA42" s="134">
        <v>0.51</v>
      </c>
      <c r="GB42" s="134">
        <v>0.4</v>
      </c>
      <c r="GC42"/>
      <c r="GD42"/>
    </row>
    <row r="43" spans="1:186" ht="14.45" x14ac:dyDescent="0.35">
      <c r="A43" s="4"/>
      <c r="B43" s="9" t="s">
        <v>335</v>
      </c>
      <c r="C43" s="134">
        <v>0.24</v>
      </c>
      <c r="D43" s="134">
        <v>0.23</v>
      </c>
      <c r="E43" s="134">
        <v>1.34</v>
      </c>
      <c r="F43" s="134">
        <v>0.65</v>
      </c>
      <c r="G43" s="134">
        <v>0.57999999999999996</v>
      </c>
      <c r="H43" s="134">
        <v>0.65</v>
      </c>
      <c r="I43" s="134">
        <v>0.22</v>
      </c>
      <c r="J43" s="134">
        <v>-0.11</v>
      </c>
      <c r="K43" s="134">
        <v>0.54</v>
      </c>
      <c r="L43" s="134">
        <v>-7.0000000000000007E-2</v>
      </c>
      <c r="M43" s="134">
        <v>0.24</v>
      </c>
      <c r="N43" s="134">
        <v>0.74</v>
      </c>
      <c r="O43" s="134">
        <v>0.86</v>
      </c>
      <c r="P43" s="134">
        <v>0.32</v>
      </c>
      <c r="Q43" s="134">
        <v>0.2</v>
      </c>
      <c r="R43" s="134">
        <v>0.06</v>
      </c>
      <c r="S43" s="134">
        <v>-0.02</v>
      </c>
      <c r="T43" s="134">
        <v>0.48</v>
      </c>
      <c r="U43" s="134">
        <v>0.42</v>
      </c>
      <c r="V43" s="134">
        <v>0.51</v>
      </c>
      <c r="W43" s="134">
        <v>0.81</v>
      </c>
      <c r="X43" s="134">
        <v>0.41</v>
      </c>
      <c r="Y43" s="134">
        <v>0.17</v>
      </c>
      <c r="Z43" s="134">
        <v>0.57999999999999996</v>
      </c>
      <c r="AA43" s="134">
        <v>0.6</v>
      </c>
      <c r="AB43" s="134">
        <v>0.22</v>
      </c>
      <c r="AC43" s="134">
        <v>0.71</v>
      </c>
      <c r="AD43" s="134">
        <v>0.77</v>
      </c>
      <c r="AE43" s="134">
        <v>0.7</v>
      </c>
      <c r="AF43" s="134">
        <v>0.57999999999999996</v>
      </c>
      <c r="AG43" s="134">
        <v>0.63</v>
      </c>
      <c r="AH43" s="134">
        <v>0.38</v>
      </c>
      <c r="AI43" s="134">
        <v>0.28999999999999998</v>
      </c>
      <c r="AJ43" s="134">
        <v>0.18</v>
      </c>
      <c r="AK43" s="134">
        <v>0.15</v>
      </c>
      <c r="AL43" s="134">
        <v>0.67</v>
      </c>
      <c r="AM43" s="134">
        <v>0.84</v>
      </c>
      <c r="AN43" s="134">
        <v>1.03</v>
      </c>
      <c r="AO43" s="134">
        <v>1.36</v>
      </c>
      <c r="AP43" s="134">
        <v>2.5299999999999998</v>
      </c>
      <c r="AQ43" s="134">
        <v>2.3199999999999998</v>
      </c>
      <c r="AR43" s="134">
        <v>1.64</v>
      </c>
      <c r="AS43" s="134">
        <v>1.1200000000000001</v>
      </c>
      <c r="AT43" s="134">
        <v>1.29</v>
      </c>
      <c r="AU43" s="134">
        <v>0.87</v>
      </c>
      <c r="AV43" s="134">
        <v>0.53</v>
      </c>
      <c r="AW43" s="134">
        <v>0.2</v>
      </c>
      <c r="AX43" s="134">
        <v>-0.01</v>
      </c>
      <c r="AY43" s="134">
        <v>0.13</v>
      </c>
      <c r="AZ43" s="134">
        <v>0.52</v>
      </c>
      <c r="BA43" s="134">
        <v>0.38</v>
      </c>
      <c r="BB43" s="134">
        <v>0.33</v>
      </c>
      <c r="BC43" s="134">
        <v>0.54</v>
      </c>
      <c r="BD43" s="134">
        <v>0.73</v>
      </c>
      <c r="BE43" s="134">
        <v>0.75</v>
      </c>
      <c r="BF43" s="134">
        <v>0.69</v>
      </c>
      <c r="BG43" s="134">
        <v>0.39</v>
      </c>
      <c r="BH43" s="134">
        <v>0.56999999999999995</v>
      </c>
      <c r="BI43" s="134">
        <v>0.57999999999999996</v>
      </c>
      <c r="BJ43" s="134">
        <v>0.52</v>
      </c>
      <c r="BK43" s="134">
        <v>0.6</v>
      </c>
      <c r="BL43" s="134">
        <v>0.22</v>
      </c>
      <c r="BM43" s="134">
        <v>0.28999999999999998</v>
      </c>
      <c r="BN43" s="134">
        <v>0.39</v>
      </c>
      <c r="BO43" s="134">
        <v>0.62</v>
      </c>
      <c r="BP43" s="134">
        <v>0.61</v>
      </c>
      <c r="BQ43" s="134">
        <v>0.77</v>
      </c>
      <c r="BR43" s="134">
        <v>0.33</v>
      </c>
      <c r="BS43" s="134">
        <v>0.76</v>
      </c>
      <c r="BT43" s="134">
        <v>0.59</v>
      </c>
      <c r="BU43" s="134">
        <v>0.04</v>
      </c>
      <c r="BV43" s="134">
        <v>0</v>
      </c>
      <c r="BW43" s="134">
        <v>-0.05</v>
      </c>
      <c r="BX43" s="134">
        <v>0.1</v>
      </c>
      <c r="BY43" s="134">
        <v>0.38</v>
      </c>
      <c r="BZ43" s="134">
        <v>0.42</v>
      </c>
      <c r="CA43" s="134">
        <v>0.28999999999999998</v>
      </c>
      <c r="CB43" s="134">
        <v>0.6</v>
      </c>
      <c r="CC43" s="134">
        <v>0.4</v>
      </c>
      <c r="CD43" s="134">
        <v>0.31</v>
      </c>
      <c r="CE43" s="134">
        <v>0.04</v>
      </c>
      <c r="CF43" s="134">
        <v>-0.08</v>
      </c>
      <c r="CG43" s="134">
        <v>-0.35</v>
      </c>
      <c r="CH43" s="134">
        <v>0.13</v>
      </c>
      <c r="CI43" s="134">
        <v>0.09</v>
      </c>
      <c r="CJ43" s="134">
        <v>0.21</v>
      </c>
      <c r="CK43" s="134">
        <v>0.43</v>
      </c>
      <c r="CL43" s="134">
        <v>0.45</v>
      </c>
      <c r="CM43" s="134">
        <v>0.32</v>
      </c>
      <c r="CN43" s="134">
        <v>0.52</v>
      </c>
      <c r="CO43" s="134">
        <v>0.59</v>
      </c>
      <c r="CP43" s="134">
        <v>0.44</v>
      </c>
      <c r="CQ43" s="134">
        <v>0.19</v>
      </c>
      <c r="CR43" s="134">
        <v>0.25</v>
      </c>
      <c r="CS43" s="134">
        <v>0.43</v>
      </c>
      <c r="CT43" s="134">
        <v>0.45</v>
      </c>
      <c r="CU43" s="134">
        <v>0.62</v>
      </c>
      <c r="CV43" s="134">
        <v>0.28000000000000003</v>
      </c>
      <c r="CW43" s="134">
        <v>0.41</v>
      </c>
      <c r="CX43" s="134">
        <v>0.43</v>
      </c>
      <c r="CY43" s="134">
        <v>0.98</v>
      </c>
      <c r="CZ43" s="134">
        <v>0.69</v>
      </c>
      <c r="DA43" s="134">
        <v>0.66</v>
      </c>
      <c r="DB43" s="134">
        <v>0.48</v>
      </c>
      <c r="DC43" s="134">
        <v>0.72</v>
      </c>
      <c r="DD43" s="134">
        <v>1.02</v>
      </c>
      <c r="DE43" s="134">
        <v>0.96</v>
      </c>
      <c r="DF43" s="134">
        <v>0.5</v>
      </c>
      <c r="DG43" s="134">
        <v>0.25</v>
      </c>
      <c r="DH43" s="134">
        <v>0.3</v>
      </c>
      <c r="DI43" s="134">
        <v>0.54</v>
      </c>
      <c r="DJ43" s="134">
        <v>0.44</v>
      </c>
      <c r="DK43" s="134">
        <v>0.28000000000000003</v>
      </c>
      <c r="DL43" s="134">
        <v>0.37</v>
      </c>
      <c r="DM43" s="134">
        <v>0.67</v>
      </c>
      <c r="DN43" s="134">
        <v>0.23</v>
      </c>
      <c r="DO43" s="134">
        <v>0.47</v>
      </c>
      <c r="DP43" s="134">
        <v>0.54</v>
      </c>
      <c r="DQ43" s="134">
        <v>0.42</v>
      </c>
      <c r="DR43" s="134">
        <v>0.1</v>
      </c>
      <c r="DS43" s="134">
        <v>0.15</v>
      </c>
      <c r="DT43" s="134">
        <v>0.18</v>
      </c>
      <c r="DU43" s="134">
        <v>0.22</v>
      </c>
      <c r="DV43" s="134">
        <v>0.42</v>
      </c>
      <c r="DW43" s="134">
        <v>0.31</v>
      </c>
      <c r="DX43" s="134">
        <v>0.72</v>
      </c>
      <c r="DY43" s="134">
        <v>0.93</v>
      </c>
      <c r="DZ43" s="134">
        <v>0.8</v>
      </c>
      <c r="EA43" s="134">
        <v>0.75</v>
      </c>
      <c r="EB43" s="134">
        <v>0.47</v>
      </c>
      <c r="EC43" s="134">
        <v>-0.05</v>
      </c>
      <c r="ED43" s="134">
        <v>-0.12</v>
      </c>
      <c r="EE43" s="134">
        <v>0.06</v>
      </c>
      <c r="EF43" s="134">
        <v>0.56000000000000005</v>
      </c>
      <c r="EG43" s="134">
        <v>0.94</v>
      </c>
      <c r="EH43" s="134">
        <v>1.04</v>
      </c>
      <c r="EI43" s="134">
        <v>0.78</v>
      </c>
      <c r="EJ43" s="134">
        <v>0.79</v>
      </c>
      <c r="EK43" s="134">
        <v>0.93</v>
      </c>
      <c r="EL43" s="134">
        <v>0.68</v>
      </c>
      <c r="EM43" s="134">
        <v>0.56000000000000005</v>
      </c>
      <c r="EN43" s="134">
        <v>0.44</v>
      </c>
      <c r="EO43" s="134">
        <v>0.26</v>
      </c>
      <c r="EP43" s="134">
        <v>0.11</v>
      </c>
      <c r="EQ43" s="134">
        <v>0.51</v>
      </c>
      <c r="ER43" s="134">
        <v>0.49</v>
      </c>
      <c r="ES43" s="134">
        <v>0.42</v>
      </c>
      <c r="ET43" s="134">
        <v>0.62</v>
      </c>
      <c r="EU43" s="134">
        <v>0.63</v>
      </c>
      <c r="EV43" s="134">
        <v>0.59</v>
      </c>
      <c r="EW43" s="134">
        <v>0.51</v>
      </c>
      <c r="EX43" s="134">
        <v>0.22</v>
      </c>
      <c r="EY43" s="134">
        <v>0.69</v>
      </c>
      <c r="EZ43" s="134">
        <v>0.37</v>
      </c>
      <c r="FA43" s="134">
        <v>0.06</v>
      </c>
      <c r="FB43" s="134">
        <v>0.51</v>
      </c>
      <c r="FC43" s="134">
        <v>0.5</v>
      </c>
      <c r="FD43" s="134">
        <v>0.66</v>
      </c>
      <c r="FE43" s="134">
        <v>0.7</v>
      </c>
      <c r="FF43" s="134">
        <v>0.62</v>
      </c>
      <c r="FG43" s="134">
        <v>0.94</v>
      </c>
      <c r="FH43" s="134">
        <v>1.2</v>
      </c>
      <c r="FI43" s="134">
        <v>1.1299999999999999</v>
      </c>
      <c r="FJ43" s="134">
        <v>0.53</v>
      </c>
      <c r="FK43" s="134">
        <v>0.59</v>
      </c>
      <c r="FL43" s="134">
        <v>0.39</v>
      </c>
      <c r="FM43" s="134">
        <v>0.22</v>
      </c>
      <c r="FN43" s="134">
        <v>0.12</v>
      </c>
      <c r="FO43" s="134">
        <v>0.28999999999999998</v>
      </c>
      <c r="FP43" s="134">
        <v>0.41</v>
      </c>
      <c r="FQ43" s="134">
        <v>0.7</v>
      </c>
      <c r="FR43" s="134">
        <v>0.56000000000000005</v>
      </c>
      <c r="FS43" s="134">
        <v>0.92</v>
      </c>
      <c r="FT43" s="134">
        <v>0.6</v>
      </c>
      <c r="FU43" s="134">
        <v>0.78</v>
      </c>
      <c r="FV43" s="134">
        <v>1.2</v>
      </c>
      <c r="FW43" s="134">
        <v>0.64</v>
      </c>
      <c r="FX43" s="134">
        <v>0.42</v>
      </c>
      <c r="FY43" s="134">
        <v>0.44</v>
      </c>
      <c r="FZ43" s="134">
        <v>-0.1</v>
      </c>
      <c r="GA43" s="134">
        <v>0.17</v>
      </c>
      <c r="GB43" s="134">
        <v>0.62</v>
      </c>
      <c r="GC43"/>
      <c r="GD43"/>
    </row>
    <row r="47" spans="1:186" x14ac:dyDescent="0.2">
      <c r="A47" s="16" t="s">
        <v>458</v>
      </c>
    </row>
    <row r="48" spans="1:186" x14ac:dyDescent="0.2">
      <c r="B48" s="16" t="s">
        <v>356</v>
      </c>
      <c r="C48" s="2">
        <v>36373</v>
      </c>
      <c r="D48" s="2">
        <v>36404</v>
      </c>
      <c r="E48" s="2">
        <v>36434</v>
      </c>
      <c r="F48" s="2">
        <v>36465</v>
      </c>
      <c r="G48" s="2">
        <v>36495</v>
      </c>
      <c r="H48" s="2">
        <v>36526</v>
      </c>
      <c r="I48" s="2">
        <v>36557</v>
      </c>
      <c r="J48" s="2">
        <v>36586</v>
      </c>
      <c r="K48" s="2">
        <v>36617</v>
      </c>
      <c r="L48" s="2">
        <v>36647</v>
      </c>
      <c r="M48" s="2">
        <v>36678</v>
      </c>
      <c r="N48" s="2">
        <v>36708</v>
      </c>
      <c r="O48" s="2">
        <v>36739</v>
      </c>
      <c r="P48" s="2">
        <v>36770</v>
      </c>
      <c r="Q48" s="2">
        <v>36800</v>
      </c>
      <c r="R48" s="2">
        <v>36831</v>
      </c>
      <c r="S48" s="2">
        <v>36861</v>
      </c>
      <c r="T48" s="2">
        <v>36892</v>
      </c>
      <c r="U48" s="2">
        <v>36923</v>
      </c>
      <c r="V48" s="2">
        <v>36951</v>
      </c>
      <c r="W48" s="2">
        <v>36982</v>
      </c>
      <c r="X48" s="2">
        <v>37012</v>
      </c>
      <c r="Y48" s="2">
        <v>37043</v>
      </c>
      <c r="Z48" s="2">
        <v>37073</v>
      </c>
      <c r="AA48" s="2">
        <v>37104</v>
      </c>
      <c r="AB48" s="2">
        <v>37135</v>
      </c>
      <c r="AC48" s="2">
        <v>37165</v>
      </c>
      <c r="AD48" s="2">
        <v>37196</v>
      </c>
      <c r="AE48" s="2">
        <v>37226</v>
      </c>
      <c r="AF48" s="2">
        <v>37257</v>
      </c>
      <c r="AG48" s="2">
        <v>37288</v>
      </c>
      <c r="AH48" s="2">
        <v>37316</v>
      </c>
      <c r="AI48" s="2">
        <v>37347</v>
      </c>
      <c r="AJ48" s="2">
        <v>37377</v>
      </c>
      <c r="AK48" s="2">
        <v>37408</v>
      </c>
      <c r="AL48" s="2">
        <v>37438</v>
      </c>
      <c r="AM48" s="2">
        <v>37469</v>
      </c>
      <c r="AN48" s="2">
        <v>37500</v>
      </c>
      <c r="AO48" s="2">
        <v>37530</v>
      </c>
      <c r="AP48" s="2">
        <v>37561</v>
      </c>
      <c r="AQ48" s="2">
        <v>37591</v>
      </c>
      <c r="AR48" s="2">
        <v>37622</v>
      </c>
      <c r="AS48" s="2">
        <v>37653</v>
      </c>
      <c r="AT48" s="2">
        <v>37681</v>
      </c>
      <c r="AU48" s="2">
        <v>37712</v>
      </c>
      <c r="AV48" s="2">
        <v>37742</v>
      </c>
      <c r="AW48" s="2">
        <v>37773</v>
      </c>
      <c r="AX48" s="2">
        <v>37803</v>
      </c>
      <c r="AY48" s="2">
        <v>37834</v>
      </c>
      <c r="AZ48" s="2">
        <v>37865</v>
      </c>
      <c r="BA48" s="2">
        <v>37895</v>
      </c>
      <c r="BB48" s="2">
        <v>37926</v>
      </c>
      <c r="BC48" s="2">
        <v>37956</v>
      </c>
      <c r="BD48" s="2">
        <v>37987</v>
      </c>
      <c r="BE48" s="2">
        <v>38018</v>
      </c>
      <c r="BF48" s="2">
        <v>38047</v>
      </c>
      <c r="BG48" s="2">
        <v>38078</v>
      </c>
      <c r="BH48" s="2">
        <v>38108</v>
      </c>
      <c r="BI48" s="2">
        <v>38139</v>
      </c>
      <c r="BJ48" s="2">
        <v>38169</v>
      </c>
      <c r="BK48" s="2">
        <v>38200</v>
      </c>
      <c r="BL48" s="2">
        <v>38231</v>
      </c>
      <c r="BM48" s="2">
        <v>38261</v>
      </c>
      <c r="BN48" s="2">
        <v>38292</v>
      </c>
      <c r="BO48" s="2">
        <v>38322</v>
      </c>
      <c r="BP48" s="2">
        <v>38353</v>
      </c>
      <c r="BQ48" s="2">
        <v>38384</v>
      </c>
      <c r="BR48" s="2">
        <v>38412</v>
      </c>
      <c r="BS48" s="2">
        <v>38443</v>
      </c>
      <c r="BT48" s="2">
        <v>38473</v>
      </c>
      <c r="BU48" s="2">
        <v>38504</v>
      </c>
      <c r="BV48" s="2">
        <v>38534</v>
      </c>
      <c r="BW48" s="2">
        <v>38565</v>
      </c>
      <c r="BX48" s="2">
        <v>38596</v>
      </c>
      <c r="BY48" s="2">
        <v>38626</v>
      </c>
      <c r="BZ48" s="2">
        <v>38657</v>
      </c>
      <c r="CA48" s="2">
        <v>38687</v>
      </c>
      <c r="CB48" s="2">
        <v>38718</v>
      </c>
      <c r="CC48" s="2">
        <v>38749</v>
      </c>
      <c r="CD48" s="2">
        <v>38777</v>
      </c>
      <c r="CE48" s="2">
        <v>38808</v>
      </c>
      <c r="CF48" s="2">
        <v>38838</v>
      </c>
      <c r="CG48" s="2">
        <v>38869</v>
      </c>
      <c r="CH48" s="5">
        <v>38899</v>
      </c>
      <c r="CI48" s="5">
        <v>38930</v>
      </c>
      <c r="CJ48" s="5">
        <v>38961</v>
      </c>
      <c r="CK48" s="5">
        <v>38991</v>
      </c>
      <c r="CL48" s="5">
        <v>39022</v>
      </c>
      <c r="CM48" s="5">
        <v>39052</v>
      </c>
      <c r="CN48" s="5">
        <v>39083</v>
      </c>
      <c r="CO48" s="5">
        <v>39114</v>
      </c>
      <c r="CP48" s="5">
        <v>39142</v>
      </c>
      <c r="CQ48" s="5">
        <v>39173</v>
      </c>
      <c r="CR48" s="5">
        <v>39203</v>
      </c>
      <c r="CS48" s="5">
        <v>39234</v>
      </c>
      <c r="CT48" s="5">
        <v>39264</v>
      </c>
      <c r="CU48" s="5">
        <v>39295</v>
      </c>
      <c r="CV48" s="5">
        <v>39326</v>
      </c>
      <c r="CW48" s="5">
        <v>39356</v>
      </c>
      <c r="CX48" s="5">
        <v>39387</v>
      </c>
      <c r="CY48" s="5">
        <v>39417</v>
      </c>
      <c r="CZ48" s="5">
        <v>39448</v>
      </c>
      <c r="DA48" s="5">
        <v>39479</v>
      </c>
      <c r="DB48" s="5">
        <v>39508</v>
      </c>
      <c r="DC48" s="5">
        <v>39539</v>
      </c>
      <c r="DD48" s="5">
        <v>39569</v>
      </c>
      <c r="DE48" s="5">
        <v>39600</v>
      </c>
      <c r="DF48" s="5">
        <v>39630</v>
      </c>
      <c r="DG48" s="5">
        <v>39661</v>
      </c>
      <c r="DH48" s="5">
        <v>39692</v>
      </c>
      <c r="DI48" s="5">
        <v>39722</v>
      </c>
      <c r="DJ48" s="5">
        <v>39753</v>
      </c>
      <c r="DK48" s="5">
        <v>39783</v>
      </c>
      <c r="DL48" s="5">
        <v>39814</v>
      </c>
      <c r="DM48" s="5">
        <v>39845</v>
      </c>
      <c r="DN48" s="5">
        <v>39873</v>
      </c>
      <c r="DO48" s="5">
        <v>39904</v>
      </c>
      <c r="DP48" s="5">
        <v>39934</v>
      </c>
      <c r="DQ48" s="5">
        <v>39965</v>
      </c>
      <c r="DR48" s="5">
        <v>39995</v>
      </c>
      <c r="DS48" s="5">
        <v>40026</v>
      </c>
      <c r="DT48" s="5">
        <v>40057</v>
      </c>
      <c r="DU48" s="5">
        <v>40087</v>
      </c>
      <c r="DV48" s="5">
        <v>40118</v>
      </c>
      <c r="DW48" s="5">
        <v>40148</v>
      </c>
      <c r="DX48" s="5">
        <v>40179</v>
      </c>
      <c r="DY48" s="5">
        <v>40210</v>
      </c>
      <c r="DZ48" s="5">
        <v>40238</v>
      </c>
      <c r="EA48" s="5">
        <v>40269</v>
      </c>
      <c r="EB48" s="5">
        <v>40299</v>
      </c>
      <c r="EC48" s="5">
        <v>40330</v>
      </c>
      <c r="ED48" s="5">
        <v>40360</v>
      </c>
      <c r="EE48" s="5">
        <v>40391</v>
      </c>
      <c r="EF48" s="5">
        <v>40422</v>
      </c>
      <c r="EG48" s="5">
        <v>40452</v>
      </c>
      <c r="EH48" s="5">
        <v>40483</v>
      </c>
      <c r="EI48" s="5">
        <v>40513</v>
      </c>
      <c r="EJ48" s="5">
        <v>40544</v>
      </c>
      <c r="EK48" s="5">
        <v>40575</v>
      </c>
      <c r="EL48" s="5">
        <v>40603</v>
      </c>
      <c r="EM48" s="5">
        <v>40634</v>
      </c>
      <c r="EN48" s="5">
        <v>40664</v>
      </c>
      <c r="EO48" s="5">
        <v>40695</v>
      </c>
      <c r="EP48" s="5">
        <v>40725</v>
      </c>
      <c r="EQ48" s="5">
        <v>40756</v>
      </c>
      <c r="ER48" s="5">
        <v>40787</v>
      </c>
      <c r="ES48" s="5">
        <v>40817</v>
      </c>
      <c r="ET48" s="5">
        <v>40848</v>
      </c>
      <c r="EU48" s="5">
        <v>40878</v>
      </c>
      <c r="EV48" s="2">
        <v>40909</v>
      </c>
      <c r="EW48" s="2">
        <v>40940</v>
      </c>
      <c r="EX48" s="2">
        <v>40969</v>
      </c>
      <c r="EY48" s="2">
        <v>41000</v>
      </c>
      <c r="EZ48" s="2">
        <v>41030</v>
      </c>
      <c r="FA48" s="2">
        <v>41061</v>
      </c>
      <c r="FB48" s="2">
        <v>41091</v>
      </c>
      <c r="FC48" s="2">
        <v>41122</v>
      </c>
      <c r="FD48" s="2">
        <v>41153</v>
      </c>
      <c r="FE48" s="2">
        <v>41183</v>
      </c>
      <c r="FF48" s="2">
        <v>41214</v>
      </c>
      <c r="FG48" s="2">
        <v>41244</v>
      </c>
      <c r="FH48" s="2">
        <v>41275</v>
      </c>
      <c r="FI48" s="2">
        <v>41306</v>
      </c>
      <c r="FJ48" s="2">
        <v>41334</v>
      </c>
      <c r="FK48" s="2">
        <v>41365</v>
      </c>
      <c r="FL48" s="2">
        <v>41395</v>
      </c>
      <c r="FM48" s="2">
        <v>41426</v>
      </c>
      <c r="FN48" s="2">
        <v>41456</v>
      </c>
      <c r="FO48" s="2">
        <v>41487</v>
      </c>
      <c r="FP48" s="2">
        <v>41518</v>
      </c>
      <c r="FQ48" s="2">
        <v>41548</v>
      </c>
      <c r="FR48" s="2">
        <v>41579</v>
      </c>
      <c r="FS48" s="2">
        <v>41609</v>
      </c>
      <c r="FT48" s="2">
        <v>41640</v>
      </c>
      <c r="FU48" s="2">
        <v>41671</v>
      </c>
      <c r="FV48" s="2">
        <v>41699</v>
      </c>
      <c r="FW48" s="2">
        <v>41730</v>
      </c>
      <c r="FX48" s="2">
        <v>41760</v>
      </c>
      <c r="FY48" s="2">
        <v>41791</v>
      </c>
      <c r="FZ48" s="2">
        <v>41821</v>
      </c>
      <c r="GA48" s="2">
        <v>41852</v>
      </c>
      <c r="GB48" s="2">
        <v>41883</v>
      </c>
    </row>
    <row r="49" spans="1:184" x14ac:dyDescent="0.2">
      <c r="A49" s="4" t="s">
        <v>1</v>
      </c>
      <c r="B49" s="9" t="s">
        <v>333</v>
      </c>
      <c r="N49" s="36">
        <f t="shared" ref="N49:N51" si="6">(PRODUCT(C62:N62)-1)*100</f>
        <v>8.7369965116408821</v>
      </c>
      <c r="O49" s="36">
        <f t="shared" ref="O49:O51" si="7">(PRODUCT(D62:O62)-1)*100</f>
        <v>10.544755425881625</v>
      </c>
      <c r="P49" s="36">
        <f t="shared" ref="P49:P51" si="8">(PRODUCT(E62:P62)-1)*100</f>
        <v>10.478572640893734</v>
      </c>
      <c r="Q49" s="36">
        <f t="shared" ref="Q49:Q51" si="9">(PRODUCT(F62:Q62)-1)*100</f>
        <v>7.4168012901654423</v>
      </c>
      <c r="R49" s="36">
        <f t="shared" ref="R49:R51" si="10">(PRODUCT(G62:R62)-1)*100</f>
        <v>5.6746314845372403</v>
      </c>
      <c r="S49" s="36">
        <f t="shared" ref="S49:S51" si="11">(PRODUCT(H62:S62)-1)*100</f>
        <v>4.7646369262941191</v>
      </c>
      <c r="T49" s="36">
        <f t="shared" ref="T49:T51" si="12">(PRODUCT(I62:T62)-1)*100</f>
        <v>4.6604127629705339</v>
      </c>
      <c r="U49" s="36">
        <f t="shared" ref="U49:U51" si="13">(PRODUCT(J62:U62)-1)*100</f>
        <v>4.4339157879419444</v>
      </c>
      <c r="V49" s="36">
        <f t="shared" ref="V49:V51" si="14">(PRODUCT(K62:V62)-1)*100</f>
        <v>5.0644829494638888</v>
      </c>
      <c r="W49" s="36">
        <f t="shared" ref="W49:W51" si="15">(PRODUCT(L62:W62)-1)*100</f>
        <v>5.6249485598008242</v>
      </c>
      <c r="X49" s="36">
        <f t="shared" ref="X49:X51" si="16">(PRODUCT(M62:X62)-1)*100</f>
        <v>6.2119042311212791</v>
      </c>
      <c r="Y49" s="36">
        <f t="shared" ref="Y49:Y51" si="17">(PRODUCT(N62:Y62)-1)*100</f>
        <v>6.2670463626762762</v>
      </c>
      <c r="Z49" s="36">
        <f t="shared" ref="Z49:Z51" si="18">(PRODUCT(O62:Z62)-1)*100</f>
        <v>5.2395534251487685</v>
      </c>
      <c r="AA49" s="36">
        <f t="shared" ref="AA49:AA51" si="19">(PRODUCT(P62:AA62)-1)*100</f>
        <v>4.1950919711147172</v>
      </c>
      <c r="AB49" s="36">
        <f t="shared" ref="AB49:AB51" si="20">(PRODUCT(Q62:AB62)-1)*100</f>
        <v>4.1926306967454252</v>
      </c>
      <c r="AC49" s="36">
        <f t="shared" ref="AC49:AC51" si="21">(PRODUCT(R62:AC62)-1)*100</f>
        <v>5.4357397814589037</v>
      </c>
      <c r="AD49" s="36">
        <f t="shared" ref="AD49:AD51" si="22">(PRODUCT(S62:AD62)-1)*100</f>
        <v>6.7555518758444455</v>
      </c>
      <c r="AE49" s="36">
        <f t="shared" ref="AE49:AE51" si="23">(PRODUCT(T62:AE62)-1)*100</f>
        <v>7.4803085154502735</v>
      </c>
      <c r="AF49" s="36">
        <f t="shared" ref="AF49:AF51" si="24">(PRODUCT(U62:AF62)-1)*100</f>
        <v>7.7230195614594876</v>
      </c>
      <c r="AG49" s="36">
        <f t="shared" ref="AG49:AG51" si="25">(PRODUCT(V62:AG62)-1)*100</f>
        <v>8.00859962854088</v>
      </c>
      <c r="AH49" s="36">
        <f t="shared" ref="AH49:AH51" si="26">(PRODUCT(W62:AH62)-1)*100</f>
        <v>7.8938848798386418</v>
      </c>
      <c r="AI49" s="36">
        <f t="shared" ref="AI49:AI51" si="27">(PRODUCT(X62:AI62)-1)*100</f>
        <v>7.3617505667249228</v>
      </c>
      <c r="AJ49" s="36">
        <f t="shared" ref="AJ49:AJ51" si="28">(PRODUCT(Y62:AJ62)-1)*100</f>
        <v>6.9139741581151659</v>
      </c>
      <c r="AK49" s="36">
        <f t="shared" ref="AK49:AK51" si="29">(PRODUCT(Z62:AK62)-1)*100</f>
        <v>6.5987435779986336</v>
      </c>
      <c r="AL49" s="36">
        <f t="shared" ref="AL49:AL51" si="30">(PRODUCT(AA62:AL62)-1)*100</f>
        <v>6.2464046120586314</v>
      </c>
      <c r="AM49" s="36">
        <f t="shared" ref="AM49:AM51" si="31">(PRODUCT(AB62:AM62)-1)*100</f>
        <v>6.7743406363243608</v>
      </c>
      <c r="AN49" s="36">
        <f t="shared" ref="AN49:AN51" si="32">(PRODUCT(AC62:AN62)-1)*100</f>
        <v>8.2915013026089603</v>
      </c>
      <c r="AO49" s="36">
        <f t="shared" ref="AO49:AO51" si="33">(PRODUCT(AD62:AO62)-1)*100</f>
        <v>9.8697659338684574</v>
      </c>
      <c r="AP49" s="36">
        <f t="shared" ref="AP49:AP51" si="34">(PRODUCT(AE62:AP62)-1)*100</f>
        <v>13.33050046432145</v>
      </c>
      <c r="AQ49" s="36">
        <f t="shared" ref="AQ49:AQ51" si="35">(PRODUCT(AF62:AQ62)-1)*100</f>
        <v>15.732750946946839</v>
      </c>
      <c r="AR49" s="36">
        <f t="shared" ref="AR49:AR51" si="36">(PRODUCT(AG62:AR62)-1)*100</f>
        <v>17.17731850406534</v>
      </c>
      <c r="AS49" s="36">
        <f t="shared" ref="AS49:AS51" si="37">(PRODUCT(AH62:AS62)-1)*100</f>
        <v>18.445464854966808</v>
      </c>
      <c r="AT49" s="36">
        <f t="shared" ref="AT49:AT51" si="38">(PRODUCT(AI62:AT62)-1)*100</f>
        <v>19.618461001266429</v>
      </c>
      <c r="AU49" s="36">
        <f t="shared" ref="AU49:AU51" si="39">(PRODUCT(AJ62:AU62)-1)*100</f>
        <v>20.521285825878131</v>
      </c>
      <c r="AV49" s="36">
        <f t="shared" ref="AV49:AV51" si="40">(PRODUCT(AK62:AV62)-1)*100</f>
        <v>21.400285334840241</v>
      </c>
      <c r="AW49" s="36">
        <f t="shared" ref="AW49:AW51" si="41">(PRODUCT(AL62:AW62)-1)*100</f>
        <v>21.184886667480086</v>
      </c>
      <c r="AX49" s="36">
        <f t="shared" ref="AX49:AX51" si="42">(PRODUCT(AM62:AX62)-1)*100</f>
        <v>20.195976460301001</v>
      </c>
      <c r="AY49" s="36">
        <f t="shared" ref="AY49:AY51" si="43">(PRODUCT(AN62:AY62)-1)*100</f>
        <v>18.812543958478134</v>
      </c>
      <c r="AZ49" s="36">
        <f t="shared" ref="AZ49:AZ51" si="44">(PRODUCT(AO62:AZ62)-1)*100</f>
        <v>17.64506283173688</v>
      </c>
      <c r="BA49" s="36">
        <f t="shared" ref="BA49:BA51" si="45">(PRODUCT(AP62:BA62)-1)*100</f>
        <v>15.123180137006553</v>
      </c>
      <c r="BB49" s="36">
        <f t="shared" ref="BB49:BB51" si="46">(PRODUCT(AQ62:BB62)-1)*100</f>
        <v>10.398152677029039</v>
      </c>
      <c r="BC49" s="36">
        <f t="shared" ref="BC49:BC51" si="47">(PRODUCT(AR62:BC62)-1)*100</f>
        <v>7.7429433722353114</v>
      </c>
      <c r="BD49" s="36">
        <f t="shared" ref="BD49:BD51" si="48">(PRODUCT(AS62:BD62)-1)*100</f>
        <v>6.4071814000205229</v>
      </c>
      <c r="BE49" s="36">
        <f t="shared" ref="BE49:BE51" si="49">(PRODUCT(AT62:BE62)-1)*100</f>
        <v>5.1398624826449746</v>
      </c>
      <c r="BF49" s="36">
        <f t="shared" ref="BF49:BF51" si="50">(PRODUCT(AU62:BF62)-1)*100</f>
        <v>4.3176906961867489</v>
      </c>
      <c r="BG49" s="36">
        <f t="shared" ref="BG49:BG51" si="51">(PRODUCT(AV62:BG62)-1)*100</f>
        <v>3.5970028917694519</v>
      </c>
      <c r="BH49" s="36">
        <f t="shared" ref="BH49:BH51" si="52">(PRODUCT(AW62:BH62)-1)*100</f>
        <v>3.3540191010212217</v>
      </c>
      <c r="BI49" s="36">
        <f t="shared" ref="BI49:BI51" si="53">(PRODUCT(AX62:BI62)-1)*100</f>
        <v>4.4558511059900052</v>
      </c>
      <c r="BJ49" s="36">
        <f t="shared" ref="BJ49:BJ51" si="54">(PRODUCT(AY62:BJ62)-1)*100</f>
        <v>5.5389761906498691</v>
      </c>
      <c r="BK49" s="36">
        <f t="shared" ref="BK49:BK51" si="55">(PRODUCT(AZ62:BK62)-1)*100</f>
        <v>6.1116287968548066</v>
      </c>
      <c r="BL49" s="36">
        <f t="shared" ref="BL49:BL51" si="56">(PRODUCT(BA62:BL62)-1)*100</f>
        <v>5.8165029372577948</v>
      </c>
      <c r="BM49" s="36">
        <f t="shared" ref="BM49:BM51" si="57">(PRODUCT(BB62:BM62)-1)*100</f>
        <v>5.9616419172471513</v>
      </c>
      <c r="BN49" s="36">
        <f t="shared" ref="BN49:BN51" si="58">(PRODUCT(BC62:BN62)-1)*100</f>
        <v>6.578374690982014</v>
      </c>
      <c r="BO49" s="36">
        <f t="shared" ref="BO49:BO51" si="59">(PRODUCT(BD62:BO62)-1)*100</f>
        <v>6.8181646781184435</v>
      </c>
      <c r="BP49" s="36">
        <f t="shared" ref="BP49:BP51" si="60">(PRODUCT(BE62:BP62)-1)*100</f>
        <v>6.7319671001873749</v>
      </c>
      <c r="BQ49" s="36">
        <f t="shared" ref="BQ49:BQ51" si="61">(PRODUCT(BF62:BQ62)-1)*100</f>
        <v>6.7451201604199484</v>
      </c>
      <c r="BR49" s="36">
        <f t="shared" ref="BR49:BR51" si="62">(PRODUCT(BG62:BR62)-1)*100</f>
        <v>6.5966962242155702</v>
      </c>
      <c r="BS49" s="36">
        <f t="shared" ref="BS49:BS51" si="63">(PRODUCT(BH62:BS62)-1)*100</f>
        <v>7.1804062446204409</v>
      </c>
      <c r="BT49" s="36">
        <f t="shared" ref="BT49:BT51" si="64">(PRODUCT(BI62:BT62)-1)*100</f>
        <v>6.9962073497022548</v>
      </c>
      <c r="BU49" s="36">
        <f t="shared" ref="BU49:BU51" si="65">(PRODUCT(BJ62:BU62)-1)*100</f>
        <v>5.5101998788167128</v>
      </c>
      <c r="BV49" s="36">
        <f t="shared" ref="BV49:BV51" si="66">(PRODUCT(BK62:BV62)-1)*100</f>
        <v>4.5770645277185329</v>
      </c>
      <c r="BW49" s="36">
        <f t="shared" ref="BW49:BW51" si="67">(PRODUCT(BL62:BW62)-1)*100</f>
        <v>3.7876186115856303</v>
      </c>
      <c r="BX49" s="36">
        <f t="shared" ref="BX49:BX51" si="68">(PRODUCT(BM62:BX62)-1)*100</f>
        <v>3.2979004749839058</v>
      </c>
      <c r="BY49" s="36">
        <f t="shared" ref="BY49:BY51" si="69">(PRODUCT(BN62:BY62)-1)*100</f>
        <v>3.4483241948740861</v>
      </c>
      <c r="BZ49" s="36">
        <f t="shared" ref="BZ49:BZ51" si="70">(PRODUCT(BO62:BZ62)-1)*100</f>
        <v>2.8898229713048229</v>
      </c>
      <c r="CA49" s="36">
        <f t="shared" ref="CA49:CA51" si="71">(PRODUCT(BP62:CA62)-1)*100</f>
        <v>2.4913555430013057</v>
      </c>
      <c r="CB49" s="36">
        <f t="shared" ref="CB49:CB51" si="72">(PRODUCT(BQ62:CB62)-1)*100</f>
        <v>2.3571274375543627</v>
      </c>
      <c r="CC49" s="36">
        <f t="shared" ref="CC49:CC51" si="73">(PRODUCT(BR62:CC62)-1)*100</f>
        <v>2.2045046258444501</v>
      </c>
      <c r="CD49" s="36">
        <f t="shared" ref="CD49:CD51" si="74">(PRODUCT(BS62:CD62)-1)*100</f>
        <v>2.2424695585015364</v>
      </c>
      <c r="CE49" s="36">
        <f t="shared" ref="CE49:CE51" si="75">(PRODUCT(BT62:CE62)-1)*100</f>
        <v>1.3750344803329595</v>
      </c>
      <c r="CF49" s="36">
        <f t="shared" ref="CF49:CF51" si="76">(PRODUCT(BU62:CF62)-1)*100</f>
        <v>0.83133640306070067</v>
      </c>
      <c r="CG49" s="36">
        <f t="shared" ref="CG49:CG51" si="77">(PRODUCT(BV62:CG62)-1)*100</f>
        <v>0.7288123987286399</v>
      </c>
      <c r="CH49" s="36">
        <f t="shared" ref="CH49:CH51" si="78">(PRODUCT(BW62:CH62)-1)*100</f>
        <v>0.95391347537794324</v>
      </c>
      <c r="CI49" s="36">
        <f t="shared" ref="CI49:CI51" si="79">(PRODUCT(BX62:CI62)-1)*100</f>
        <v>1.0760570855950169</v>
      </c>
      <c r="CJ49" s="36">
        <f t="shared" ref="CJ49:CJ51" si="80">(PRODUCT(BY62:CJ62)-1)*100</f>
        <v>1.2468050994653312</v>
      </c>
      <c r="CK49" s="36">
        <f t="shared" ref="CK49:CK51" si="81">(PRODUCT(BZ62:CK62)-1)*100</f>
        <v>0.92748940132103552</v>
      </c>
      <c r="CL49" s="36">
        <f t="shared" ref="CL49:CL51" si="82">(PRODUCT(CA62:CL62)-1)*100</f>
        <v>1.206918105129251</v>
      </c>
      <c r="CM49" s="36">
        <f t="shared" ref="CM49:CM51" si="83">(PRODUCT(CB62:CM62)-1)*100</f>
        <v>1.2263597404687854</v>
      </c>
      <c r="CN49" s="36">
        <f t="shared" ref="CN49:CN51" si="84">(PRODUCT(CC62:CN62)-1)*100</f>
        <v>1.121405338974113</v>
      </c>
      <c r="CO49" s="36">
        <f t="shared" ref="CO49:CO51" si="85">(PRODUCT(CD62:CO62)-1)*100</f>
        <v>1.1305274612635419</v>
      </c>
      <c r="CP49" s="36">
        <f t="shared" ref="CP49:CP51" si="86">(PRODUCT(CE62:CP62)-1)*100</f>
        <v>1.080045119622941</v>
      </c>
      <c r="CQ49" s="36">
        <f t="shared" ref="CQ49:CQ51" si="87">(PRODUCT(CF62:CQ62)-1)*100</f>
        <v>1.5063999690832608</v>
      </c>
      <c r="CR49" s="36">
        <f t="shared" ref="CR49:CR51" si="88">(PRODUCT(CG62:CR62)-1)*100</f>
        <v>2.119046074883868</v>
      </c>
      <c r="CS49" s="36">
        <f t="shared" ref="CS49:CS51" si="89">(PRODUCT(CH62:CS62)-1)*100</f>
        <v>3.1051353424185191</v>
      </c>
      <c r="CT49" s="36">
        <f t="shared" ref="CT49:CT51" si="90">(PRODUCT(CI62:CT62)-1)*100</f>
        <v>3.9656718794373713</v>
      </c>
      <c r="CU49" s="36">
        <f t="shared" ref="CU49:CU51" si="91">(PRODUCT(CJ62:CU62)-1)*100</f>
        <v>4.807383029379575</v>
      </c>
      <c r="CV49" s="36">
        <f t="shared" ref="CV49:CV51" si="92">(PRODUCT(CK62:CV62)-1)*100</f>
        <v>4.9116482322379529</v>
      </c>
      <c r="CW49" s="36">
        <f t="shared" ref="CW49:CW51" si="93">(PRODUCT(CL62:CW62)-1)*100</f>
        <v>4.459614289258762</v>
      </c>
      <c r="CX49" s="36">
        <f t="shared" ref="CX49:CX51" si="94">(PRODUCT(CM62:CX62)-1)*100</f>
        <v>4.1258841645054556</v>
      </c>
      <c r="CY49" s="36">
        <f t="shared" ref="CY49:CY51" si="95">(PRODUCT(CN62:CY62)-1)*100</f>
        <v>4.7336165997481361</v>
      </c>
      <c r="CZ49" s="36">
        <f t="shared" ref="CZ49:CZ51" si="96">(PRODUCT(CO62:CZ62)-1)*100</f>
        <v>4.8279659383622553</v>
      </c>
      <c r="DA49" s="36">
        <f t="shared" ref="DA49:DA51" si="97">(PRODUCT(CP62:DA62)-1)*100</f>
        <v>4.9701128505126757</v>
      </c>
      <c r="DB49" s="36">
        <f t="shared" ref="DB49:DB51" si="98">(PRODUCT(CQ62:DB62)-1)*100</f>
        <v>5.3080267097054268</v>
      </c>
      <c r="DC49" s="36">
        <f t="shared" ref="DC49:DC51" si="99">(PRODUCT(CR62:DC62)-1)*100</f>
        <v>6.1404777000517052</v>
      </c>
      <c r="DD49" s="36">
        <f t="shared" ref="DD49:DD51" si="100">(PRODUCT(CS62:DD62)-1)*100</f>
        <v>7.0736782962532274</v>
      </c>
      <c r="DE49" s="36">
        <f t="shared" ref="DE49:DE51" si="101">(PRODUCT(CT62:DE62)-1)*100</f>
        <v>7.7478128847797256</v>
      </c>
      <c r="DF49" s="36">
        <f t="shared" ref="DF49:DF51" si="102">(PRODUCT(CU62:DF62)-1)*100</f>
        <v>7.3695554911735961</v>
      </c>
      <c r="DG49" s="36">
        <f t="shared" ref="DG49:DG51" si="103">(PRODUCT(CV62:DG62)-1)*100</f>
        <v>6.7523363613714249</v>
      </c>
      <c r="DH49" s="36">
        <f t="shared" ref="DH49:DH51" si="104">(PRODUCT(CW62:DH62)-1)*100</f>
        <v>6.6982267476358048</v>
      </c>
      <c r="DI49" s="36">
        <f t="shared" ref="DI49:DI51" si="105">(PRODUCT(CX62:DI62)-1)*100</f>
        <v>7.3865267564628523</v>
      </c>
      <c r="DJ49" s="36">
        <f t="shared" ref="DJ49:DJ51" si="106">(PRODUCT(CY62:DJ62)-1)*100</f>
        <v>7.8124676580444641</v>
      </c>
      <c r="DK49" s="36">
        <f t="shared" ref="DK49:DK51" si="107">(PRODUCT(CZ62:DK62)-1)*100</f>
        <v>6.9416916428826747</v>
      </c>
      <c r="DL49" s="36">
        <f t="shared" ref="DL49:DL51" si="108">(PRODUCT(DA62:DL62)-1)*100</f>
        <v>6.6166289423124747</v>
      </c>
      <c r="DM49" s="36">
        <f t="shared" ref="DM49:DM51" si="109">(PRODUCT(DB62:DM62)-1)*100</f>
        <v>6.5151300566177683</v>
      </c>
      <c r="DN49" s="36">
        <f t="shared" ref="DN49:DN51" si="110">(PRODUCT(DC62:DN62)-1)*100</f>
        <v>6.1091085164680647</v>
      </c>
      <c r="DO49" s="36">
        <f t="shared" ref="DO49:DO51" si="111">(PRODUCT(DD62:DO62)-1)*100</f>
        <v>5.5380379401213986</v>
      </c>
      <c r="DP49" s="36">
        <f t="shared" ref="DP49:DP51" si="112">(PRODUCT(DE62:DP62)-1)*100</f>
        <v>4.9783699041851204</v>
      </c>
      <c r="DQ49" s="36">
        <f t="shared" ref="DQ49:DQ51" si="113">(PRODUCT(DF62:DQ62)-1)*100</f>
        <v>4.4644138010183632</v>
      </c>
      <c r="DR49" s="36">
        <f t="shared" ref="DR49:DR51" si="114">(PRODUCT(DG62:DR62)-1)*100</f>
        <v>4.1455657133602219</v>
      </c>
      <c r="DS49" s="36">
        <f t="shared" ref="DS49:DS51" si="115">(PRODUCT(DH62:DS62)-1)*100</f>
        <v>3.6318634180883658</v>
      </c>
      <c r="DT49" s="36">
        <f t="shared" ref="DT49:DT51" si="116">(PRODUCT(DI62:DT62)-1)*100</f>
        <v>3.4125230968188758</v>
      </c>
      <c r="DU49" s="36">
        <f t="shared" ref="DU49:DU51" si="117">(PRODUCT(DJ62:DU62)-1)*100</f>
        <v>3.0646210877829372</v>
      </c>
      <c r="DV49" s="36">
        <f t="shared" ref="DV49:DV51" si="118">(PRODUCT(DK62:DV62)-1)*100</f>
        <v>2.6589147686052694</v>
      </c>
      <c r="DW49" s="36">
        <f t="shared" ref="DW49:DW51" si="119">(PRODUCT(DL62:DW62)-1)*100</f>
        <v>2.644489991930099</v>
      </c>
      <c r="DX49" s="36">
        <f t="shared" ref="DX49:DX51" si="120">(PRODUCT(DM62:DX62)-1)*100</f>
        <v>3.3384544673902283</v>
      </c>
      <c r="DY49" s="36">
        <f t="shared" ref="DY49:DY51" si="121">(PRODUCT(DN62:DY62)-1)*100</f>
        <v>3.677329370883875</v>
      </c>
      <c r="DZ49" s="36">
        <f t="shared" ref="DZ49:DZ51" si="122">(PRODUCT(DO62:DZ62)-1)*100</f>
        <v>4.0647800743959461</v>
      </c>
      <c r="EA49" s="36">
        <f t="shared" ref="EA49:EA51" si="123">(PRODUCT(DP62:EA62)-1)*100</f>
        <v>4.2050371551908494</v>
      </c>
      <c r="EB49" s="36">
        <f t="shared" ref="EB49:EB51" si="124">(PRODUCT(DQ62:EB62)-1)*100</f>
        <v>3.7901883849069229</v>
      </c>
      <c r="EC49" s="36">
        <f t="shared" ref="EC49:EC51" si="125">(PRODUCT(DR62:EC62)-1)*100</f>
        <v>2.9818122752578669</v>
      </c>
      <c r="ED49" s="36">
        <f t="shared" ref="ED49:ED51" si="126">(PRODUCT(DS62:ED62)-1)*100</f>
        <v>2.6036918379956919</v>
      </c>
      <c r="EE49" s="36">
        <f t="shared" ref="EE49:EE51" si="127">(PRODUCT(DT62:EE62)-1)*100</f>
        <v>3.0537818867513389</v>
      </c>
      <c r="EF49" s="36">
        <f t="shared" ref="EF49:EF51" si="128">(PRODUCT(DU62:EF62)-1)*100</f>
        <v>3.9594767451065715</v>
      </c>
      <c r="EG49" s="36">
        <f t="shared" ref="EG49:EG51" si="129">(PRODUCT(DV62:EG62)-1)*100</f>
        <v>4.7177629344199445</v>
      </c>
      <c r="EH49" s="36">
        <f t="shared" ref="EH49:EH51" si="130">(PRODUCT(DW62:EH62)-1)*100</f>
        <v>6.0838333754541285</v>
      </c>
      <c r="EI49" s="36">
        <f t="shared" ref="EI49:EI51" si="131">(PRODUCT(DX62:EI62)-1)*100</f>
        <v>6.9340057138943978</v>
      </c>
      <c r="EJ49" s="36">
        <f t="shared" ref="EJ49:EJ51" si="132">(PRODUCT(DY62:EJ62)-1)*100</f>
        <v>6.6676397724528602</v>
      </c>
      <c r="EK49" s="36">
        <f t="shared" ref="EK49:EK51" si="133">(PRODUCT(DZ62:EK62)-1)*100</f>
        <v>6.3737658118996343</v>
      </c>
      <c r="EL49" s="36">
        <f t="shared" ref="EL49:EL51" si="134">(PRODUCT(EA62:EL62)-1)*100</f>
        <v>6.1116007619783641</v>
      </c>
      <c r="EM49" s="36">
        <f t="shared" ref="EM49:EM51" si="135">(PRODUCT(EB62:EM62)-1)*100</f>
        <v>6.0941229653552531</v>
      </c>
      <c r="EN49" s="36">
        <f t="shared" ref="EN49:EN51" si="136">(PRODUCT(EC62:EN62)-1)*100</f>
        <v>6.0234167475100797</v>
      </c>
      <c r="EO49" s="36">
        <f t="shared" ref="EO49:EO51" si="137">(PRODUCT(ED62:EO62)-1)*100</f>
        <v>6.3407905877489457</v>
      </c>
      <c r="EP49" s="36">
        <f t="shared" ref="EP49:EP51" si="138">(PRODUCT(EE62:EP62)-1)*100</f>
        <v>6.5218976620973201</v>
      </c>
      <c r="EQ49" s="36">
        <f t="shared" ref="EQ49:EQ51" si="139">(PRODUCT(EF62:EQ62)-1)*100</f>
        <v>6.9865577882802121</v>
      </c>
      <c r="ER49" s="36">
        <f t="shared" ref="ER49:ER51" si="140">(PRODUCT(EG62:ER62)-1)*100</f>
        <v>6.599343970668281</v>
      </c>
      <c r="ES49" s="36">
        <f t="shared" ref="ES49:ES51" si="141">(PRODUCT(EH62:ES62)-1)*100</f>
        <v>5.9447361303341939</v>
      </c>
      <c r="ET49" s="36">
        <f t="shared" ref="ET49:ET51" si="142">(PRODUCT(EI62:ET62)-1)*100</f>
        <v>4.9428918519030862</v>
      </c>
      <c r="EU49" s="138">
        <f t="shared" ref="EU49:EU51" si="143">(PRODUCT(EJ62:EU62)-1)*100</f>
        <v>4.4848392996328368</v>
      </c>
      <c r="EV49" s="138">
        <f t="shared" ref="EV49:EV51" si="144">(PRODUCT(EK62:EV62)-1)*100</f>
        <v>4.0349099666342259</v>
      </c>
      <c r="EW49" s="138">
        <f t="shared" ref="EW49:EW51" si="145">(PRODUCT(EL62:EW62)-1)*100</f>
        <v>3.8359779961634199</v>
      </c>
      <c r="EX49" s="138">
        <f t="shared" ref="EX49:EX51" si="146">(PRODUCT(EM62:EX62)-1)*100</f>
        <v>3.467569728328157</v>
      </c>
      <c r="EY49" s="138">
        <f t="shared" ref="EY49:EY51" si="147">(PRODUCT(EN62:EY62)-1)*100</f>
        <v>3.4047756775608784</v>
      </c>
      <c r="EZ49" s="138">
        <f t="shared" ref="EZ49:EZ51" si="148">(PRODUCT(EO62:EZ62)-1)*100</f>
        <v>3.5358158182818622</v>
      </c>
      <c r="FA49" s="138">
        <f t="shared" ref="FA49:FA51" si="149">(PRODUCT(EP62:FA62)-1)*100</f>
        <v>3.0051228021830356</v>
      </c>
      <c r="FB49" s="138">
        <f t="shared" ref="FB49:FB51" si="150">(PRODUCT(EQ62:FB62)-1)*100</f>
        <v>3.1007095741912849</v>
      </c>
      <c r="FC49" s="138">
        <f t="shared" ref="FC49:FC51" si="151">(PRODUCT(ER62:FC62)-1)*100</f>
        <v>2.9844726444114844</v>
      </c>
      <c r="FD49" s="138">
        <f t="shared" ref="FD49:FD51" si="152">(PRODUCT(ES62:FD62)-1)*100</f>
        <v>3.3938843874411484</v>
      </c>
      <c r="FE49" s="138">
        <f t="shared" ref="FE49:FE51" si="153">(PRODUCT(ET62:FE62)-1)*100</f>
        <v>4.0170748510031773</v>
      </c>
      <c r="FF49" s="138">
        <f t="shared" ref="FF49:FF51" si="154">(PRODUCT(EU62:FF62)-1)*100</f>
        <v>4.1258057251086777</v>
      </c>
      <c r="FG49" s="138">
        <f t="shared" ref="FG49:FG51" si="155">(PRODUCT(EV62:FG62)-1)*100</f>
        <v>4.4797842007459732</v>
      </c>
      <c r="FH49" s="138">
        <f t="shared" ref="FH49:FH51" si="156">(PRODUCT(EW62:FH62)-1)*100</f>
        <v>5.5561223072558619</v>
      </c>
      <c r="FI49" s="138">
        <f t="shared" ref="FI49:FI51" si="157">(PRODUCT(EX62:FI62)-1)*100</f>
        <v>6.4479063749501631</v>
      </c>
      <c r="FJ49" s="138">
        <f t="shared" ref="FJ49:FJ51" si="158">(PRODUCT(EY62:FJ62)-1)*100</f>
        <v>6.9119612241966388</v>
      </c>
      <c r="FK49" s="138">
        <f t="shared" ref="FK49:FK51" si="159">(PRODUCT(EZ62:FK62)-1)*100</f>
        <v>6.5806109680143443</v>
      </c>
      <c r="FL49" s="138">
        <f t="shared" ref="FL49:FL51" si="160">(PRODUCT(FA62:FL62)-1)*100</f>
        <v>6.3134901017112055</v>
      </c>
      <c r="FM49" s="138">
        <f t="shared" ref="FM49:FM51" si="161">(PRODUCT(FB62:FM62)-1)*100</f>
        <v>6.7624053504267811</v>
      </c>
      <c r="FN49" s="138">
        <f t="shared" ref="FN49:FN51" si="162">(PRODUCT(FC62:FN62)-1)*100</f>
        <v>6.8143138484641819</v>
      </c>
      <c r="FO49" s="138">
        <f t="shared" ref="FO49:FO51" si="163">(PRODUCT(FD62:FO62)-1)*100</f>
        <v>6.754228235291837</v>
      </c>
      <c r="FP49" s="138">
        <f t="shared" ref="FP49:FP51" si="164">(PRODUCT(FE62:FP62)-1)*100</f>
        <v>6.4238763662011422</v>
      </c>
      <c r="FQ49" s="138">
        <f t="shared" ref="FQ49:FQ51" si="165">(PRODUCT(FF62:FQ62)-1)*100</f>
        <v>6.3861429311068862</v>
      </c>
      <c r="FR49" s="138">
        <f t="shared" ref="FR49:FR51" si="166">(PRODUCT(FG62:FR62)-1)*100</f>
        <v>6.2029202096833158</v>
      </c>
      <c r="FS49" s="138">
        <f t="shared" ref="FS49:FS51" si="167">(PRODUCT(FH62:FS62)-1)*100</f>
        <v>6.008480568350727</v>
      </c>
      <c r="FT49" s="138">
        <f t="shared" ref="FT49:FT51" si="168">(PRODUCT(FI62:FT62)-1)*100</f>
        <v>5.6278449607221503</v>
      </c>
      <c r="FU49" s="138">
        <f t="shared" ref="FU49:FU51" si="169">(PRODUCT(FJ62:FU62)-1)*100</f>
        <v>5.2375688933276265</v>
      </c>
      <c r="FV49" s="138">
        <f t="shared" ref="FV49:FV51" si="170">(PRODUCT(FK62:FV62)-1)*100</f>
        <v>5.706565219723525</v>
      </c>
      <c r="FW49" s="138">
        <f t="shared" ref="FW49:FW51" si="171">(PRODUCT(FL62:FW62)-1)*100</f>
        <v>6.1692370942017183</v>
      </c>
      <c r="FX49" s="138">
        <f t="shared" ref="FX49:FX51" si="172">(PRODUCT(FM62:FX62)-1)*100</f>
        <v>6.6841360990700815</v>
      </c>
      <c r="FY49" s="138">
        <f t="shared" ref="FY49:FY51" si="173">(PRODUCT(FN62:FY62)-1)*100</f>
        <v>6.9520749100494106</v>
      </c>
      <c r="FZ49" s="138">
        <f t="shared" ref="FZ49:FZ51" si="174">(PRODUCT(FO62:FZ62)-1)*100</f>
        <v>7.1225570406660665</v>
      </c>
      <c r="GA49" s="138">
        <f t="shared" ref="GA49:GA51" si="175">(PRODUCT(FP62:GA62)-1)*100</f>
        <v>6.8294388994213362</v>
      </c>
      <c r="GB49" s="138">
        <f t="shared" ref="GB49:GB51" si="176">(PRODUCT(FQ62:GB62)-1)*100</f>
        <v>6.8867808621476234</v>
      </c>
    </row>
    <row r="50" spans="1:184" x14ac:dyDescent="0.2">
      <c r="A50" s="4" t="s">
        <v>4</v>
      </c>
      <c r="B50" s="9" t="s">
        <v>334</v>
      </c>
      <c r="N50" s="36">
        <f t="shared" si="6"/>
        <v>3.1707331094325664</v>
      </c>
      <c r="O50" s="36">
        <f t="shared" si="7"/>
        <v>3.6229965187702939</v>
      </c>
      <c r="P50" s="36">
        <f t="shared" si="8"/>
        <v>3.9298619201521445</v>
      </c>
      <c r="Q50" s="36">
        <f t="shared" si="9"/>
        <v>4.2440516268683615</v>
      </c>
      <c r="R50" s="36">
        <f t="shared" si="10"/>
        <v>4.2190707366700719</v>
      </c>
      <c r="S50" s="36">
        <f t="shared" si="11"/>
        <v>3.8331187931294419</v>
      </c>
      <c r="T50" s="36">
        <f t="shared" si="12"/>
        <v>3.6660127455941938</v>
      </c>
      <c r="U50" s="36">
        <f t="shared" si="13"/>
        <v>4.0834831299529029</v>
      </c>
      <c r="V50" s="36">
        <f t="shared" si="14"/>
        <v>4.5626855135260547</v>
      </c>
      <c r="W50" s="36">
        <f t="shared" si="15"/>
        <v>4.4459694420329265</v>
      </c>
      <c r="X50" s="36">
        <f t="shared" si="16"/>
        <v>4.9101521070519683</v>
      </c>
      <c r="Y50" s="36">
        <f t="shared" si="17"/>
        <v>5.2468934132829492</v>
      </c>
      <c r="Z50" s="36">
        <f t="shared" si="18"/>
        <v>5.6723644702539877</v>
      </c>
      <c r="AA50" s="36">
        <f t="shared" si="19"/>
        <v>5.7207301562571811</v>
      </c>
      <c r="AB50" s="36">
        <f t="shared" si="20"/>
        <v>5.4353655825381431</v>
      </c>
      <c r="AC50" s="36">
        <f t="shared" si="21"/>
        <v>5.4780595429802403</v>
      </c>
      <c r="AD50" s="36">
        <f t="shared" si="22"/>
        <v>5.5385093254379569</v>
      </c>
      <c r="AE50" s="36">
        <f t="shared" si="23"/>
        <v>5.9842373676902483</v>
      </c>
      <c r="AF50" s="36">
        <f t="shared" si="24"/>
        <v>5.8953046827290079</v>
      </c>
      <c r="AG50" s="36">
        <f t="shared" si="25"/>
        <v>6.1104832807073572</v>
      </c>
      <c r="AH50" s="36">
        <f t="shared" si="26"/>
        <v>5.9493061930708357</v>
      </c>
      <c r="AI50" s="36">
        <f t="shared" si="27"/>
        <v>5.4312939220622969</v>
      </c>
      <c r="AJ50" s="36">
        <f t="shared" si="28"/>
        <v>5.4183089957494657</v>
      </c>
      <c r="AK50" s="36">
        <f t="shared" si="29"/>
        <v>5.428446047096358</v>
      </c>
      <c r="AL50" s="36">
        <f t="shared" si="30"/>
        <v>5.6985865394655777</v>
      </c>
      <c r="AM50" s="36">
        <f t="shared" si="31"/>
        <v>5.5427062778995229</v>
      </c>
      <c r="AN50" s="36">
        <f t="shared" si="32"/>
        <v>5.903326244005469</v>
      </c>
      <c r="AO50" s="36">
        <f t="shared" si="33"/>
        <v>6.0299546635050438</v>
      </c>
      <c r="AP50" s="36">
        <f t="shared" si="34"/>
        <v>7.2910519013087649</v>
      </c>
      <c r="AQ50" s="36">
        <f t="shared" si="35"/>
        <v>8.1785814689924621</v>
      </c>
      <c r="AR50" s="36">
        <f t="shared" si="36"/>
        <v>9.1395163322166582</v>
      </c>
      <c r="AS50" s="36">
        <f t="shared" si="37"/>
        <v>9.705721058234662</v>
      </c>
      <c r="AT50" s="36">
        <f t="shared" si="38"/>
        <v>10.50074697485992</v>
      </c>
      <c r="AU50" s="36">
        <f t="shared" si="39"/>
        <v>10.627300339718637</v>
      </c>
      <c r="AV50" s="36">
        <f t="shared" si="40"/>
        <v>10.342181156201979</v>
      </c>
      <c r="AW50" s="36">
        <f t="shared" si="41"/>
        <v>10.175437970294432</v>
      </c>
      <c r="AX50" s="36">
        <f t="shared" si="42"/>
        <v>9.4181698465821242</v>
      </c>
      <c r="AY50" s="36">
        <f t="shared" si="43"/>
        <v>9.1346938685983083</v>
      </c>
      <c r="AZ50" s="36">
        <f t="shared" si="44"/>
        <v>8.9264467808838575</v>
      </c>
      <c r="BA50" s="36">
        <f t="shared" si="45"/>
        <v>8.423962746513137</v>
      </c>
      <c r="BB50" s="36">
        <f t="shared" si="46"/>
        <v>7.3546160312269571</v>
      </c>
      <c r="BC50" s="36">
        <f t="shared" si="47"/>
        <v>6.7661777220803687</v>
      </c>
      <c r="BD50" s="36">
        <f t="shared" si="48"/>
        <v>6.2109894533040277</v>
      </c>
      <c r="BE50" s="36">
        <f t="shared" si="49"/>
        <v>6.3223723920076802</v>
      </c>
      <c r="BF50" s="36">
        <f t="shared" si="50"/>
        <v>5.7968118230511845</v>
      </c>
      <c r="BG50" s="36">
        <f t="shared" si="51"/>
        <v>5.3935399581102716</v>
      </c>
      <c r="BH50" s="36">
        <f t="shared" si="52"/>
        <v>5.704035338552238</v>
      </c>
      <c r="BI50" s="36">
        <f t="shared" si="53"/>
        <v>6.0046084138920097</v>
      </c>
      <c r="BJ50" s="36">
        <f t="shared" si="54"/>
        <v>6.4231758282600637</v>
      </c>
      <c r="BK50" s="36">
        <f t="shared" si="55"/>
        <v>7.2127445182495142</v>
      </c>
      <c r="BL50" s="36">
        <f t="shared" si="56"/>
        <v>6.9152711331387451</v>
      </c>
      <c r="BM50" s="36">
        <f t="shared" si="57"/>
        <v>7.0402605685428998</v>
      </c>
      <c r="BN50" s="36">
        <f t="shared" si="58"/>
        <v>6.970598706643738</v>
      </c>
      <c r="BO50" s="36">
        <f t="shared" si="59"/>
        <v>6.9630244260453944</v>
      </c>
      <c r="BP50" s="36">
        <f t="shared" si="60"/>
        <v>6.7142982286453767</v>
      </c>
      <c r="BQ50" s="36">
        <f t="shared" si="61"/>
        <v>6.7564065121647809</v>
      </c>
      <c r="BR50" s="36">
        <f t="shared" si="62"/>
        <v>6.485335519157398</v>
      </c>
      <c r="BS50" s="36">
        <f t="shared" si="63"/>
        <v>6.7792162511971732</v>
      </c>
      <c r="BT50" s="36">
        <f t="shared" si="64"/>
        <v>6.8323028700629118</v>
      </c>
      <c r="BU50" s="36">
        <f t="shared" si="65"/>
        <v>6.7513059840181411</v>
      </c>
      <c r="BV50" s="36">
        <f t="shared" si="66"/>
        <v>6.666374126237562</v>
      </c>
      <c r="BW50" s="36">
        <f t="shared" si="67"/>
        <v>5.852558041026934</v>
      </c>
      <c r="BX50" s="36">
        <f t="shared" si="68"/>
        <v>6.1659543655036453</v>
      </c>
      <c r="BY50" s="36">
        <f t="shared" si="69"/>
        <v>6.4721476399571598</v>
      </c>
      <c r="BZ50" s="36">
        <f t="shared" si="70"/>
        <v>6.9823345178505081</v>
      </c>
      <c r="CA50" s="36">
        <f t="shared" si="71"/>
        <v>6.7899334039330572</v>
      </c>
      <c r="CB50" s="36">
        <f t="shared" si="72"/>
        <v>6.9146568172852474</v>
      </c>
      <c r="CC50" s="36">
        <f t="shared" si="73"/>
        <v>6.1624198619735671</v>
      </c>
      <c r="CD50" s="36">
        <f t="shared" si="74"/>
        <v>6.0200808216160029</v>
      </c>
      <c r="CE50" s="36">
        <f t="shared" si="75"/>
        <v>5.7695852469645592</v>
      </c>
      <c r="CF50" s="36">
        <f t="shared" si="76"/>
        <v>5.2964749506508868</v>
      </c>
      <c r="CG50" s="36">
        <f t="shared" si="77"/>
        <v>4.7482697510661032</v>
      </c>
      <c r="CH50" s="36">
        <f t="shared" si="78"/>
        <v>4.6199293096102823</v>
      </c>
      <c r="CI50" s="36">
        <f t="shared" si="79"/>
        <v>4.6289810978942025</v>
      </c>
      <c r="CJ50" s="36">
        <f t="shared" si="80"/>
        <v>4.5632024610321009</v>
      </c>
      <c r="CK50" s="36">
        <f t="shared" si="81"/>
        <v>4.4774761240183203</v>
      </c>
      <c r="CL50" s="36">
        <f t="shared" si="82"/>
        <v>3.9880003349876292</v>
      </c>
      <c r="CM50" s="36">
        <f t="shared" si="83"/>
        <v>3.8553632792870385</v>
      </c>
      <c r="CN50" s="36">
        <f t="shared" si="84"/>
        <v>3.7757155678995735</v>
      </c>
      <c r="CO50" s="36">
        <f t="shared" si="85"/>
        <v>4.0207998918094345</v>
      </c>
      <c r="CP50" s="36">
        <f t="shared" si="86"/>
        <v>4.3806394458998588</v>
      </c>
      <c r="CQ50" s="36">
        <f t="shared" si="87"/>
        <v>4.2496960806116091</v>
      </c>
      <c r="CR50" s="36">
        <f t="shared" si="88"/>
        <v>4.341851937978114</v>
      </c>
      <c r="CS50" s="36">
        <f t="shared" si="89"/>
        <v>4.9543002801751834</v>
      </c>
      <c r="CT50" s="36">
        <f t="shared" si="90"/>
        <v>4.7868742915896823</v>
      </c>
      <c r="CU50" s="36">
        <f t="shared" si="91"/>
        <v>5.0866213653122827</v>
      </c>
      <c r="CV50" s="36">
        <f t="shared" si="92"/>
        <v>5.1156524984751206</v>
      </c>
      <c r="CW50" s="36">
        <f t="shared" si="93"/>
        <v>5.4850870367656235</v>
      </c>
      <c r="CX50" s="36">
        <f t="shared" si="94"/>
        <v>5.7424781050744</v>
      </c>
      <c r="CY50" s="36">
        <f t="shared" si="95"/>
        <v>6.4784463622955091</v>
      </c>
      <c r="CZ50" s="36">
        <f t="shared" si="96"/>
        <v>6.6919181283837892</v>
      </c>
      <c r="DA50" s="36">
        <f t="shared" si="97"/>
        <v>6.6894494425409956</v>
      </c>
      <c r="DB50" s="36">
        <f t="shared" si="98"/>
        <v>6.464536906508167</v>
      </c>
      <c r="DC50" s="36">
        <f t="shared" si="99"/>
        <v>6.7368933597512948</v>
      </c>
      <c r="DD50" s="36">
        <f t="shared" si="100"/>
        <v>7.4130516684290271</v>
      </c>
      <c r="DE50" s="36">
        <f t="shared" si="101"/>
        <v>7.9253753461801191</v>
      </c>
      <c r="DF50" s="36">
        <f t="shared" si="102"/>
        <v>8.3663733337938631</v>
      </c>
      <c r="DG50" s="36">
        <f t="shared" si="103"/>
        <v>8.0610382354538999</v>
      </c>
      <c r="DH50" s="36">
        <f t="shared" si="104"/>
        <v>8.1194328329889487</v>
      </c>
      <c r="DI50" s="36">
        <f t="shared" si="105"/>
        <v>7.7715655154136698</v>
      </c>
      <c r="DJ50" s="36">
        <f t="shared" si="106"/>
        <v>7.4171042724106018</v>
      </c>
      <c r="DK50" s="36">
        <f t="shared" si="107"/>
        <v>6.8166774273163533</v>
      </c>
      <c r="DL50" s="36">
        <f t="shared" si="108"/>
        <v>6.4938391275040086</v>
      </c>
      <c r="DM50" s="36">
        <f t="shared" si="109"/>
        <v>6.6093909203042811</v>
      </c>
      <c r="DN50" s="36">
        <f t="shared" si="110"/>
        <v>6.4670596270377523</v>
      </c>
      <c r="DO50" s="36">
        <f t="shared" si="111"/>
        <v>6.46415767068651</v>
      </c>
      <c r="DP50" s="36">
        <f t="shared" si="112"/>
        <v>6.0186505476612195</v>
      </c>
      <c r="DQ50" s="36">
        <f t="shared" si="113"/>
        <v>5.3845173389729606</v>
      </c>
      <c r="DR50" s="36">
        <f t="shared" si="114"/>
        <v>4.8468424435542889</v>
      </c>
      <c r="DS50" s="36">
        <f t="shared" si="115"/>
        <v>5.1067473403000996</v>
      </c>
      <c r="DT50" s="36">
        <f t="shared" si="116"/>
        <v>5.1341775475030715</v>
      </c>
      <c r="DU50" s="36">
        <f t="shared" si="117"/>
        <v>4.8129006981278977</v>
      </c>
      <c r="DV50" s="36">
        <f t="shared" si="118"/>
        <v>5.2323064263324559</v>
      </c>
      <c r="DW50" s="36">
        <f t="shared" si="119"/>
        <v>5.6166840558451447</v>
      </c>
      <c r="DX50" s="36">
        <f t="shared" si="120"/>
        <v>5.612823152582247</v>
      </c>
      <c r="DY50" s="36">
        <f t="shared" si="121"/>
        <v>5.7249461083462627</v>
      </c>
      <c r="DZ50" s="36">
        <f t="shared" si="122"/>
        <v>6.4204446671196846</v>
      </c>
      <c r="EA50" s="36">
        <f t="shared" si="123"/>
        <v>6.8048886630990735</v>
      </c>
      <c r="EB50" s="36">
        <f t="shared" si="124"/>
        <v>7.040455814590163</v>
      </c>
      <c r="EC50" s="36">
        <f t="shared" si="125"/>
        <v>6.9402519718966271</v>
      </c>
      <c r="ED50" s="36">
        <f t="shared" si="126"/>
        <v>6.983602970721825</v>
      </c>
      <c r="EE50" s="36">
        <f t="shared" si="127"/>
        <v>6.4022693781306428</v>
      </c>
      <c r="EF50" s="36">
        <f t="shared" si="128"/>
        <v>6.3694025722506487</v>
      </c>
      <c r="EG50" s="36">
        <f t="shared" si="129"/>
        <v>7.149208937475704</v>
      </c>
      <c r="EH50" s="36">
        <f t="shared" si="130"/>
        <v>7.0562144630031298</v>
      </c>
      <c r="EI50" s="36">
        <f t="shared" si="131"/>
        <v>6.9790849525532606</v>
      </c>
      <c r="EJ50" s="36">
        <f t="shared" si="132"/>
        <v>7.4364866457248491</v>
      </c>
      <c r="EK50" s="36">
        <f t="shared" si="133"/>
        <v>7.6962189168703787</v>
      </c>
      <c r="EL50" s="36">
        <f t="shared" si="134"/>
        <v>8.0297483006135373</v>
      </c>
      <c r="EM50" s="36">
        <f t="shared" si="135"/>
        <v>7.6142069001251533</v>
      </c>
      <c r="EN50" s="36">
        <f t="shared" si="136"/>
        <v>7.5189877194080212</v>
      </c>
      <c r="EO50" s="36">
        <f t="shared" si="137"/>
        <v>7.8669219186959349</v>
      </c>
      <c r="EP50" s="36">
        <f t="shared" si="138"/>
        <v>8.1081065203585148</v>
      </c>
      <c r="EQ50" s="36">
        <f t="shared" si="139"/>
        <v>8.6211399032732885</v>
      </c>
      <c r="ER50" s="36">
        <f t="shared" si="140"/>
        <v>9.003569052495596</v>
      </c>
      <c r="ES50" s="36">
        <f t="shared" si="141"/>
        <v>8.7015977078835895</v>
      </c>
      <c r="ET50" s="36">
        <f t="shared" si="142"/>
        <v>8.8772532059117495</v>
      </c>
      <c r="EU50" s="138">
        <f t="shared" si="143"/>
        <v>8.8667517684320138</v>
      </c>
      <c r="EV50" s="138">
        <f t="shared" si="144"/>
        <v>8.8943688523174469</v>
      </c>
      <c r="EW50" s="138">
        <f t="shared" si="145"/>
        <v>8.3771497353829041</v>
      </c>
      <c r="EX50" s="138">
        <f t="shared" si="146"/>
        <v>7.5456047371545543</v>
      </c>
      <c r="EY50" s="138">
        <f t="shared" si="147"/>
        <v>8.0073864228000335</v>
      </c>
      <c r="EZ50" s="138">
        <f t="shared" si="148"/>
        <v>7.8692907287339908</v>
      </c>
      <c r="FA50" s="138">
        <f t="shared" si="149"/>
        <v>7.850484890413667</v>
      </c>
      <c r="FB50" s="138">
        <f t="shared" si="150"/>
        <v>8.5462069026786445</v>
      </c>
      <c r="FC50" s="138">
        <f t="shared" si="151"/>
        <v>8.7162510300370819</v>
      </c>
      <c r="FD50" s="138">
        <f t="shared" si="152"/>
        <v>8.4459783960832535</v>
      </c>
      <c r="FE50" s="138">
        <f t="shared" si="153"/>
        <v>8.2632642431232917</v>
      </c>
      <c r="FF50" s="138">
        <f t="shared" si="154"/>
        <v>8.0745296143910359</v>
      </c>
      <c r="FG50" s="138">
        <f t="shared" si="155"/>
        <v>8.4439697045619155</v>
      </c>
      <c r="FH50" s="138">
        <f t="shared" si="156"/>
        <v>8.6836537934456448</v>
      </c>
      <c r="FI50" s="138">
        <f t="shared" si="157"/>
        <v>9.1214419970398133</v>
      </c>
      <c r="FJ50" s="138">
        <f t="shared" si="158"/>
        <v>9.3438385877468768</v>
      </c>
      <c r="FK50" s="138">
        <f t="shared" si="159"/>
        <v>9.4239918057004157</v>
      </c>
      <c r="FL50" s="138">
        <f t="shared" si="160"/>
        <v>9.6989170932082924</v>
      </c>
      <c r="FM50" s="138">
        <f t="shared" si="161"/>
        <v>9.6288495313036968</v>
      </c>
      <c r="FN50" s="138">
        <f t="shared" si="162"/>
        <v>8.7924071892757638</v>
      </c>
      <c r="FO50" s="138">
        <f t="shared" si="163"/>
        <v>8.4150888207735299</v>
      </c>
      <c r="FP50" s="138">
        <f t="shared" si="164"/>
        <v>8.2100701037661761</v>
      </c>
      <c r="FQ50" s="138">
        <f t="shared" si="165"/>
        <v>8.2469656123941739</v>
      </c>
      <c r="FR50" s="138">
        <f t="shared" si="166"/>
        <v>8.2915543646645329</v>
      </c>
      <c r="FS50" s="138">
        <f t="shared" si="167"/>
        <v>8.4391362336108777</v>
      </c>
      <c r="FT50" s="138">
        <f t="shared" si="168"/>
        <v>7.5718154601999599</v>
      </c>
      <c r="FU50" s="138">
        <f t="shared" si="169"/>
        <v>7.2026173777929747</v>
      </c>
      <c r="FV50" s="138">
        <f t="shared" si="170"/>
        <v>8.109392319978026</v>
      </c>
      <c r="FW50" s="138">
        <f t="shared" si="171"/>
        <v>7.7997897674991323</v>
      </c>
      <c r="FX50" s="138">
        <f t="shared" si="172"/>
        <v>7.4167123707114868</v>
      </c>
      <c r="FY50" s="138">
        <f t="shared" si="173"/>
        <v>7.6216893108268735</v>
      </c>
      <c r="FZ50" s="138">
        <f t="shared" si="174"/>
        <v>7.02842931012575</v>
      </c>
      <c r="GA50" s="138">
        <f t="shared" si="175"/>
        <v>7.0589515638102007</v>
      </c>
      <c r="GB50" s="138">
        <f t="shared" si="176"/>
        <v>7.4316978918556709</v>
      </c>
    </row>
    <row r="51" spans="1:184" x14ac:dyDescent="0.2">
      <c r="A51" s="4" t="s">
        <v>136</v>
      </c>
      <c r="B51" s="9" t="s">
        <v>323</v>
      </c>
      <c r="N51" s="36">
        <f t="shared" si="6"/>
        <v>9.8983951044120833</v>
      </c>
      <c r="O51" s="36">
        <f t="shared" si="7"/>
        <v>9.8024223057261004</v>
      </c>
      <c r="P51" s="36">
        <f t="shared" si="8"/>
        <v>9.1756122832989728</v>
      </c>
      <c r="Q51" s="36">
        <f t="shared" si="9"/>
        <v>8.6922113627008191</v>
      </c>
      <c r="R51" s="36">
        <f t="shared" si="10"/>
        <v>8.6140027763797598</v>
      </c>
      <c r="S51" s="36">
        <f t="shared" si="11"/>
        <v>10.268677308682751</v>
      </c>
      <c r="T51" s="36">
        <f t="shared" si="12"/>
        <v>10.432741951055524</v>
      </c>
      <c r="U51" s="36">
        <f t="shared" si="13"/>
        <v>11.479948783768211</v>
      </c>
      <c r="V51" s="36">
        <f t="shared" si="14"/>
        <v>10.598557524929042</v>
      </c>
      <c r="W51" s="36">
        <f t="shared" si="15"/>
        <v>10.643017674286126</v>
      </c>
      <c r="X51" s="36">
        <f t="shared" si="16"/>
        <v>10.799380836413896</v>
      </c>
      <c r="Y51" s="36">
        <f t="shared" si="17"/>
        <v>11.393581887549086</v>
      </c>
      <c r="Z51" s="36">
        <f t="shared" si="18"/>
        <v>11.061145088538215</v>
      </c>
      <c r="AA51" s="36">
        <f t="shared" si="19"/>
        <v>10.082535751909983</v>
      </c>
      <c r="AB51" s="36">
        <f t="shared" si="20"/>
        <v>10.634185247383288</v>
      </c>
      <c r="AC51" s="36">
        <f t="shared" si="21"/>
        <v>11.549767825537383</v>
      </c>
      <c r="AD51" s="36">
        <f t="shared" si="22"/>
        <v>11.204512997071436</v>
      </c>
      <c r="AE51" s="36">
        <f t="shared" si="23"/>
        <v>9.9129969131613436</v>
      </c>
      <c r="AF51" s="36">
        <f t="shared" si="24"/>
        <v>9.5265677773427537</v>
      </c>
      <c r="AG51" s="36">
        <f t="shared" si="25"/>
        <v>8.5498925736141373</v>
      </c>
      <c r="AH51" s="36">
        <f t="shared" si="26"/>
        <v>9.6986619678100627</v>
      </c>
      <c r="AI51" s="36">
        <f t="shared" si="27"/>
        <v>11.817213522987213</v>
      </c>
      <c r="AJ51" s="36">
        <f t="shared" si="28"/>
        <v>11.652892665566483</v>
      </c>
      <c r="AK51" s="36">
        <f t="shared" si="29"/>
        <v>11.639555221049779</v>
      </c>
      <c r="AL51" s="36">
        <f t="shared" si="30"/>
        <v>11.161767723071204</v>
      </c>
      <c r="AM51" s="36">
        <f t="shared" si="31"/>
        <v>10.513477429714889</v>
      </c>
      <c r="AN51" s="36">
        <f t="shared" si="32"/>
        <v>9.8306327320955234</v>
      </c>
      <c r="AO51" s="36">
        <f t="shared" si="33"/>
        <v>9.4751129677244972</v>
      </c>
      <c r="AP51" s="36">
        <f t="shared" si="34"/>
        <v>12.143584275979968</v>
      </c>
      <c r="AQ51" s="36">
        <f t="shared" si="35"/>
        <v>13.534262031788625</v>
      </c>
      <c r="AR51" s="36">
        <f t="shared" si="36"/>
        <v>17.199342574376807</v>
      </c>
      <c r="AS51" s="36">
        <f t="shared" si="37"/>
        <v>19.716575487227161</v>
      </c>
      <c r="AT51" s="36">
        <f t="shared" si="38"/>
        <v>19.789829133290482</v>
      </c>
      <c r="AU51" s="36">
        <f t="shared" si="39"/>
        <v>19.185554695103679</v>
      </c>
      <c r="AV51" s="36">
        <f t="shared" si="40"/>
        <v>20.017325580896618</v>
      </c>
      <c r="AW51" s="36">
        <f t="shared" si="41"/>
        <v>18.233504597690043</v>
      </c>
      <c r="AX51" s="36">
        <f t="shared" si="42"/>
        <v>16.481261122003232</v>
      </c>
      <c r="AY51" s="36">
        <f t="shared" si="43"/>
        <v>17.2225807452695</v>
      </c>
      <c r="AZ51" s="36">
        <f t="shared" si="44"/>
        <v>19.046109276170007</v>
      </c>
      <c r="BA51" s="36">
        <f t="shared" si="45"/>
        <v>18.76959625347925</v>
      </c>
      <c r="BB51" s="36">
        <f t="shared" si="46"/>
        <v>15.806893196841942</v>
      </c>
      <c r="BC51" s="36">
        <f t="shared" si="47"/>
        <v>14.013605460628931</v>
      </c>
      <c r="BD51" s="36">
        <f t="shared" si="48"/>
        <v>10.9083003507779</v>
      </c>
      <c r="BE51" s="36">
        <f t="shared" si="49"/>
        <v>8.9793151522361327</v>
      </c>
      <c r="BF51" s="36">
        <f t="shared" si="50"/>
        <v>7.9083217953451745</v>
      </c>
      <c r="BG51" s="36">
        <f t="shared" si="51"/>
        <v>7.1401350780192496</v>
      </c>
      <c r="BH51" s="36">
        <f t="shared" si="52"/>
        <v>6.7720136171906198</v>
      </c>
      <c r="BI51" s="36">
        <f t="shared" si="53"/>
        <v>8.0797348164432634</v>
      </c>
      <c r="BJ51" s="36">
        <f t="shared" si="54"/>
        <v>8.7477937103772838</v>
      </c>
      <c r="BK51" s="36">
        <f t="shared" si="55"/>
        <v>8.4379883574723369</v>
      </c>
      <c r="BL51" s="36">
        <f t="shared" si="56"/>
        <v>7.549817673055581</v>
      </c>
      <c r="BM51" s="36">
        <f t="shared" si="57"/>
        <v>7.7636992558442142</v>
      </c>
      <c r="BN51" s="36">
        <f t="shared" si="58"/>
        <v>8.2939173931986012</v>
      </c>
      <c r="BO51" s="36">
        <f t="shared" si="59"/>
        <v>9.1806592703469025</v>
      </c>
      <c r="BP51" s="36">
        <f t="shared" si="60"/>
        <v>8.9188579545607105</v>
      </c>
      <c r="BQ51" s="36">
        <f t="shared" si="61"/>
        <v>8.798995315259095</v>
      </c>
      <c r="BR51" s="36">
        <f t="shared" si="62"/>
        <v>9.7391560068282423</v>
      </c>
      <c r="BS51" s="36">
        <f t="shared" si="63"/>
        <v>10.454444262490469</v>
      </c>
      <c r="BT51" s="36">
        <f t="shared" si="64"/>
        <v>10.545133718323484</v>
      </c>
      <c r="BU51" s="36">
        <f t="shared" si="65"/>
        <v>9.8736198136821773</v>
      </c>
      <c r="BV51" s="36">
        <f t="shared" si="66"/>
        <v>8.7917650046503546</v>
      </c>
      <c r="BW51" s="36">
        <f t="shared" si="67"/>
        <v>8.7902592631179175</v>
      </c>
      <c r="BX51" s="36">
        <f t="shared" si="68"/>
        <v>9.1124772623753856</v>
      </c>
      <c r="BY51" s="36">
        <f t="shared" si="69"/>
        <v>9.6710931736137429</v>
      </c>
      <c r="BZ51" s="36">
        <f t="shared" si="70"/>
        <v>9.3408994215933294</v>
      </c>
      <c r="CA51" s="36">
        <f t="shared" si="71"/>
        <v>8.3185911080544415</v>
      </c>
      <c r="CB51" s="36">
        <f t="shared" si="72"/>
        <v>8.3778715855030725</v>
      </c>
      <c r="CC51" s="36">
        <f t="shared" si="73"/>
        <v>8.6933588149349372</v>
      </c>
      <c r="CD51" s="36">
        <f t="shared" si="74"/>
        <v>8.163766282927698</v>
      </c>
      <c r="CE51" s="36">
        <f t="shared" si="75"/>
        <v>7.2211038381472914</v>
      </c>
      <c r="CF51" s="36">
        <f t="shared" si="76"/>
        <v>7.032558663104882</v>
      </c>
      <c r="CG51" s="36">
        <f t="shared" si="77"/>
        <v>7.0585767237457686</v>
      </c>
      <c r="CH51" s="36">
        <f t="shared" si="78"/>
        <v>6.7023393581056245</v>
      </c>
      <c r="CI51" s="36">
        <f t="shared" si="79"/>
        <v>6.1059798242916852</v>
      </c>
      <c r="CJ51" s="36">
        <f t="shared" si="80"/>
        <v>5.5061002612909693</v>
      </c>
      <c r="CK51" s="36">
        <f t="shared" si="81"/>
        <v>4.5703986876051816</v>
      </c>
      <c r="CL51" s="36">
        <f t="shared" si="82"/>
        <v>3.9416140840719871</v>
      </c>
      <c r="CM51" s="36">
        <f t="shared" si="83"/>
        <v>4.5121360400272925</v>
      </c>
      <c r="CN51" s="36">
        <f t="shared" si="84"/>
        <v>4.1349609919138386</v>
      </c>
      <c r="CO51" s="36">
        <f t="shared" si="85"/>
        <v>3.770235532454369</v>
      </c>
      <c r="CP51" s="36">
        <f t="shared" si="86"/>
        <v>3.2055337846907728</v>
      </c>
      <c r="CQ51" s="36">
        <f t="shared" si="87"/>
        <v>3.0155668100172894</v>
      </c>
      <c r="CR51" s="36">
        <f t="shared" si="88"/>
        <v>2.8865557897275851</v>
      </c>
      <c r="CS51" s="36">
        <f t="shared" si="89"/>
        <v>2.7499496727470651</v>
      </c>
      <c r="CT51" s="36">
        <f t="shared" si="90"/>
        <v>2.1609943817494148</v>
      </c>
      <c r="CU51" s="36">
        <f t="shared" si="91"/>
        <v>2.3050181450317675</v>
      </c>
      <c r="CV51" s="36">
        <f t="shared" si="92"/>
        <v>2.0433817212024863</v>
      </c>
      <c r="CW51" s="36">
        <f t="shared" si="93"/>
        <v>1.9727947597994788</v>
      </c>
      <c r="CX51" s="36">
        <f t="shared" si="94"/>
        <v>2.2649058229076147</v>
      </c>
      <c r="CY51" s="36">
        <f t="shared" si="95"/>
        <v>1.5674812014904838</v>
      </c>
      <c r="CZ51" s="36">
        <f t="shared" si="96"/>
        <v>1.5284276024205123</v>
      </c>
      <c r="DA51" s="36">
        <f t="shared" si="97"/>
        <v>1.5190676247923918</v>
      </c>
      <c r="DB51" s="36">
        <f t="shared" si="98"/>
        <v>1.8099884313115266</v>
      </c>
      <c r="DC51" s="36">
        <f t="shared" si="99"/>
        <v>1.5932389877848507</v>
      </c>
      <c r="DD51" s="36">
        <f t="shared" si="100"/>
        <v>1.4956197331960741</v>
      </c>
      <c r="DE51" s="36">
        <f t="shared" si="101"/>
        <v>1.7080392226987096</v>
      </c>
      <c r="DF51" s="36">
        <f t="shared" si="102"/>
        <v>2.6028109496308405</v>
      </c>
      <c r="DG51" s="36">
        <f t="shared" si="103"/>
        <v>3.0038665195796899</v>
      </c>
      <c r="DH51" s="36">
        <f t="shared" si="104"/>
        <v>3.2753334849265237</v>
      </c>
      <c r="DI51" s="36">
        <f t="shared" si="105"/>
        <v>3.4697602492650859</v>
      </c>
      <c r="DJ51" s="36">
        <f t="shared" si="106"/>
        <v>3.3647230696600028</v>
      </c>
      <c r="DK51" s="36">
        <f t="shared" si="107"/>
        <v>3.4606603657670876</v>
      </c>
      <c r="DL51" s="36">
        <f t="shared" si="108"/>
        <v>4.0440122809024537</v>
      </c>
      <c r="DM51" s="36">
        <f t="shared" si="109"/>
        <v>4.220456372990844</v>
      </c>
      <c r="DN51" s="36">
        <f t="shared" si="110"/>
        <v>3.8481640752481949</v>
      </c>
      <c r="DO51" s="36">
        <f t="shared" si="111"/>
        <v>4.2595747691528407</v>
      </c>
      <c r="DP51" s="36">
        <f t="shared" si="112"/>
        <v>4.3392722392654237</v>
      </c>
      <c r="DQ51" s="36">
        <f t="shared" si="113"/>
        <v>4.4070529427298943</v>
      </c>
      <c r="DR51" s="36">
        <f t="shared" si="114"/>
        <v>4.449209264706977</v>
      </c>
      <c r="DS51" s="36">
        <f t="shared" si="115"/>
        <v>4.2266800811621152</v>
      </c>
      <c r="DT51" s="36">
        <f t="shared" si="116"/>
        <v>4.3776102575242559</v>
      </c>
      <c r="DU51" s="36">
        <f t="shared" si="117"/>
        <v>4.6092736730193096</v>
      </c>
      <c r="DV51" s="36">
        <f t="shared" si="118"/>
        <v>4.7154319006422751</v>
      </c>
      <c r="DW51" s="36">
        <f t="shared" si="119"/>
        <v>4.5353692050932093</v>
      </c>
      <c r="DX51" s="36">
        <f t="shared" si="120"/>
        <v>4.6956713478156553</v>
      </c>
      <c r="DY51" s="36">
        <f t="shared" si="121"/>
        <v>4.9727460564312098</v>
      </c>
      <c r="DZ51" s="36">
        <f t="shared" si="122"/>
        <v>4.7395711682285846</v>
      </c>
      <c r="EA51" s="36">
        <f t="shared" si="123"/>
        <v>4.3756009594831502</v>
      </c>
      <c r="EB51" s="36">
        <f t="shared" si="124"/>
        <v>4.4046293414040649</v>
      </c>
      <c r="EC51" s="36">
        <f t="shared" si="125"/>
        <v>4.1724545048799522</v>
      </c>
      <c r="ED51" s="36">
        <f t="shared" si="126"/>
        <v>3.7138843184404413</v>
      </c>
      <c r="EE51" s="36">
        <f t="shared" si="127"/>
        <v>3.5478257801708768</v>
      </c>
      <c r="EF51" s="36">
        <f t="shared" si="128"/>
        <v>3.2898516774133135</v>
      </c>
      <c r="EG51" s="36">
        <f t="shared" si="129"/>
        <v>3.0684819691670251</v>
      </c>
      <c r="EH51" s="36">
        <f t="shared" si="130"/>
        <v>3.1334566027625188</v>
      </c>
      <c r="EI51" s="36">
        <f t="shared" si="131"/>
        <v>3.1966938720342286</v>
      </c>
      <c r="EJ51" s="36">
        <f t="shared" si="132"/>
        <v>3.1848656981082302</v>
      </c>
      <c r="EK51" s="36">
        <f t="shared" si="133"/>
        <v>3.2284456767292413</v>
      </c>
      <c r="EL51" s="36">
        <f t="shared" si="134"/>
        <v>4.0687214836129248</v>
      </c>
      <c r="EM51" s="36">
        <f t="shared" si="135"/>
        <v>5.4346297543441446</v>
      </c>
      <c r="EN51" s="36">
        <f t="shared" si="136"/>
        <v>5.807426582770292</v>
      </c>
      <c r="EO51" s="36">
        <f t="shared" si="137"/>
        <v>5.5079896992251687</v>
      </c>
      <c r="EP51" s="36">
        <f t="shared" si="138"/>
        <v>5.5285706034151838</v>
      </c>
      <c r="EQ51" s="36">
        <f t="shared" si="139"/>
        <v>5.5226133539805877</v>
      </c>
      <c r="ER51" s="36">
        <f t="shared" si="140"/>
        <v>5.7502374270799628</v>
      </c>
      <c r="ES51" s="36">
        <f t="shared" si="141"/>
        <v>5.7245606279117345</v>
      </c>
      <c r="ET51" s="36">
        <f t="shared" si="142"/>
        <v>5.5028865434366026</v>
      </c>
      <c r="EU51" s="138">
        <f t="shared" si="143"/>
        <v>5.577106976843238</v>
      </c>
      <c r="EV51" s="138">
        <f t="shared" si="144"/>
        <v>5.104543920496396</v>
      </c>
      <c r="EW51" s="138">
        <f t="shared" si="145"/>
        <v>4.778731560649141</v>
      </c>
      <c r="EX51" s="138">
        <f t="shared" si="146"/>
        <v>4.2159423199673363</v>
      </c>
      <c r="EY51" s="138">
        <f t="shared" si="147"/>
        <v>3.1408149650050676</v>
      </c>
      <c r="EZ51" s="138">
        <f t="shared" si="148"/>
        <v>2.7467863650038282</v>
      </c>
      <c r="FA51" s="138">
        <f t="shared" si="149"/>
        <v>3.1909142503582677</v>
      </c>
      <c r="FB51" s="138">
        <f t="shared" si="150"/>
        <v>3.1291925120427777</v>
      </c>
      <c r="FC51" s="138">
        <f t="shared" si="151"/>
        <v>3.1476878829419963</v>
      </c>
      <c r="FD51" s="138">
        <f t="shared" si="152"/>
        <v>3.1186252534959102</v>
      </c>
      <c r="FE51" s="138">
        <f t="shared" si="153"/>
        <v>3.1499910233769635</v>
      </c>
      <c r="FF51" s="138">
        <f t="shared" si="154"/>
        <v>3.5753630780910983</v>
      </c>
      <c r="FG51" s="138">
        <f t="shared" si="155"/>
        <v>3.667353422498798</v>
      </c>
      <c r="FH51" s="138">
        <f t="shared" si="156"/>
        <v>2.9507738193770283</v>
      </c>
      <c r="FI51" s="138">
        <f t="shared" si="157"/>
        <v>1.5396686140074056</v>
      </c>
      <c r="FJ51" s="138">
        <f t="shared" si="158"/>
        <v>1.6144563194507411</v>
      </c>
      <c r="FK51" s="138">
        <f t="shared" si="159"/>
        <v>1.5591102895606168</v>
      </c>
      <c r="FL51" s="138">
        <f t="shared" si="160"/>
        <v>1.5451503801505506</v>
      </c>
      <c r="FM51" s="138">
        <f t="shared" si="161"/>
        <v>1.7775172740186251</v>
      </c>
      <c r="FN51" s="138">
        <f t="shared" si="162"/>
        <v>1.305896360256753</v>
      </c>
      <c r="FO51" s="138">
        <f t="shared" si="163"/>
        <v>1.2594254890342604</v>
      </c>
      <c r="FP51" s="138">
        <f t="shared" si="164"/>
        <v>1.1162646836112788</v>
      </c>
      <c r="FQ51" s="138">
        <f t="shared" si="165"/>
        <v>1.0102308361850998</v>
      </c>
      <c r="FR51" s="138">
        <f t="shared" si="166"/>
        <v>0.94323987642785934</v>
      </c>
      <c r="FS51" s="138">
        <f t="shared" si="167"/>
        <v>1.5220127759808744</v>
      </c>
      <c r="FT51" s="138">
        <f t="shared" si="168"/>
        <v>2.1336543221854853</v>
      </c>
      <c r="FU51" s="138">
        <f t="shared" si="169"/>
        <v>3.6959731586084343</v>
      </c>
      <c r="FV51" s="138">
        <f t="shared" si="170"/>
        <v>3.4073564909639087</v>
      </c>
      <c r="FW51" s="138">
        <f t="shared" si="171"/>
        <v>3.7720237321038352</v>
      </c>
      <c r="FX51" s="138">
        <f t="shared" si="172"/>
        <v>4.062885118270354</v>
      </c>
      <c r="FY51" s="138">
        <f t="shared" si="173"/>
        <v>3.9323647583682675</v>
      </c>
      <c r="FZ51" s="138">
        <f t="shared" si="174"/>
        <v>4.6190140041304728</v>
      </c>
      <c r="GA51" s="138">
        <f t="shared" si="175"/>
        <v>5.0579911906827757</v>
      </c>
      <c r="GB51" s="138">
        <f t="shared" si="176"/>
        <v>5.3123376156911206</v>
      </c>
    </row>
    <row r="52" spans="1:184" x14ac:dyDescent="0.2">
      <c r="EV52" s="84"/>
      <c r="EW52" s="84"/>
      <c r="EX52" s="84"/>
      <c r="EY52" s="84"/>
      <c r="EZ52" s="84"/>
      <c r="FA52" s="84"/>
      <c r="FB52" s="84"/>
      <c r="FC52" s="84"/>
      <c r="FD52" s="84"/>
      <c r="FE52" s="84"/>
      <c r="FF52" s="84"/>
      <c r="FG52" s="84"/>
      <c r="FH52" s="84"/>
      <c r="FI52" s="84"/>
      <c r="FJ52" s="84"/>
      <c r="FK52" s="84"/>
      <c r="FL52" s="84"/>
      <c r="FM52" s="84"/>
      <c r="FN52" s="84"/>
      <c r="FO52" s="84"/>
      <c r="FP52" s="84"/>
      <c r="FQ52" s="84"/>
      <c r="FR52" s="84"/>
      <c r="FS52" s="84"/>
      <c r="FT52" s="84"/>
      <c r="FU52" s="84"/>
      <c r="FV52" s="84"/>
      <c r="FW52" s="84"/>
      <c r="FX52" s="84"/>
      <c r="FY52" s="84"/>
      <c r="FZ52" s="84"/>
      <c r="GA52" s="84"/>
      <c r="GB52" s="84"/>
    </row>
    <row r="53" spans="1:184" x14ac:dyDescent="0.2">
      <c r="B53" s="16" t="s">
        <v>459</v>
      </c>
      <c r="C53" s="2">
        <v>36373</v>
      </c>
      <c r="D53" s="2">
        <v>36404</v>
      </c>
      <c r="E53" s="2">
        <v>36434</v>
      </c>
      <c r="F53" s="2">
        <v>36465</v>
      </c>
      <c r="G53" s="2">
        <v>36495</v>
      </c>
      <c r="H53" s="2">
        <v>36526</v>
      </c>
      <c r="I53" s="2">
        <v>36557</v>
      </c>
      <c r="J53" s="2">
        <v>36586</v>
      </c>
      <c r="K53" s="2">
        <v>36617</v>
      </c>
      <c r="L53" s="2">
        <v>36647</v>
      </c>
      <c r="M53" s="2">
        <v>36678</v>
      </c>
      <c r="N53" s="2">
        <v>36708</v>
      </c>
      <c r="O53" s="2">
        <v>36739</v>
      </c>
      <c r="P53" s="2">
        <v>36770</v>
      </c>
      <c r="Q53" s="2">
        <v>36800</v>
      </c>
      <c r="R53" s="2">
        <v>36831</v>
      </c>
      <c r="S53" s="2">
        <v>36861</v>
      </c>
      <c r="T53" s="2">
        <v>36892</v>
      </c>
      <c r="U53" s="2">
        <v>36923</v>
      </c>
      <c r="V53" s="2">
        <v>36951</v>
      </c>
      <c r="W53" s="2">
        <v>36982</v>
      </c>
      <c r="X53" s="2">
        <v>37012</v>
      </c>
      <c r="Y53" s="2">
        <v>37043</v>
      </c>
      <c r="Z53" s="2">
        <v>37073</v>
      </c>
      <c r="AA53" s="2">
        <v>37104</v>
      </c>
      <c r="AB53" s="2">
        <v>37135</v>
      </c>
      <c r="AC53" s="2">
        <v>37165</v>
      </c>
      <c r="AD53" s="2">
        <v>37196</v>
      </c>
      <c r="AE53" s="2">
        <v>37226</v>
      </c>
      <c r="AF53" s="2">
        <v>37257</v>
      </c>
      <c r="AG53" s="2">
        <v>37288</v>
      </c>
      <c r="AH53" s="2">
        <v>37316</v>
      </c>
      <c r="AI53" s="2">
        <v>37347</v>
      </c>
      <c r="AJ53" s="2">
        <v>37377</v>
      </c>
      <c r="AK53" s="2">
        <v>37408</v>
      </c>
      <c r="AL53" s="2">
        <v>37438</v>
      </c>
      <c r="AM53" s="2">
        <v>37469</v>
      </c>
      <c r="AN53" s="2">
        <v>37500</v>
      </c>
      <c r="AO53" s="2">
        <v>37530</v>
      </c>
      <c r="AP53" s="2">
        <v>37561</v>
      </c>
      <c r="AQ53" s="2">
        <v>37591</v>
      </c>
      <c r="AR53" s="2">
        <v>37622</v>
      </c>
      <c r="AS53" s="2">
        <v>37653</v>
      </c>
      <c r="AT53" s="2">
        <v>37681</v>
      </c>
      <c r="AU53" s="2">
        <v>37712</v>
      </c>
      <c r="AV53" s="2">
        <v>37742</v>
      </c>
      <c r="AW53" s="2">
        <v>37773</v>
      </c>
      <c r="AX53" s="2">
        <v>37803</v>
      </c>
      <c r="AY53" s="2">
        <v>37834</v>
      </c>
      <c r="AZ53" s="2">
        <v>37865</v>
      </c>
      <c r="BA53" s="2">
        <v>37895</v>
      </c>
      <c r="BB53" s="2">
        <v>37926</v>
      </c>
      <c r="BC53" s="2">
        <v>37956</v>
      </c>
      <c r="BD53" s="2">
        <v>37987</v>
      </c>
      <c r="BE53" s="2">
        <v>38018</v>
      </c>
      <c r="BF53" s="2">
        <v>38047</v>
      </c>
      <c r="BG53" s="2">
        <v>38078</v>
      </c>
      <c r="BH53" s="2">
        <v>38108</v>
      </c>
      <c r="BI53" s="2">
        <v>38139</v>
      </c>
      <c r="BJ53" s="2">
        <v>38169</v>
      </c>
      <c r="BK53" s="2">
        <v>38200</v>
      </c>
      <c r="BL53" s="2">
        <v>38231</v>
      </c>
      <c r="BM53" s="2">
        <v>38261</v>
      </c>
      <c r="BN53" s="2">
        <v>38292</v>
      </c>
      <c r="BO53" s="2">
        <v>38322</v>
      </c>
      <c r="BP53" s="2">
        <v>38353</v>
      </c>
      <c r="BQ53" s="2">
        <v>38384</v>
      </c>
      <c r="BR53" s="2">
        <v>38412</v>
      </c>
      <c r="BS53" s="2">
        <v>38443</v>
      </c>
      <c r="BT53" s="2">
        <v>38473</v>
      </c>
      <c r="BU53" s="2">
        <v>38504</v>
      </c>
      <c r="BV53" s="2">
        <v>38534</v>
      </c>
      <c r="BW53" s="2">
        <v>38565</v>
      </c>
      <c r="BX53" s="2">
        <v>38596</v>
      </c>
      <c r="BY53" s="2">
        <v>38626</v>
      </c>
      <c r="BZ53" s="2">
        <v>38657</v>
      </c>
      <c r="CA53" s="2">
        <v>38687</v>
      </c>
      <c r="CB53" s="2">
        <v>38718</v>
      </c>
      <c r="CC53" s="2">
        <v>38749</v>
      </c>
      <c r="CD53" s="2">
        <v>38777</v>
      </c>
      <c r="CE53" s="2">
        <v>38808</v>
      </c>
      <c r="CF53" s="2">
        <v>38838</v>
      </c>
      <c r="CG53" s="2">
        <v>38869</v>
      </c>
      <c r="CH53" s="5">
        <v>38899</v>
      </c>
      <c r="CI53" s="5">
        <v>38930</v>
      </c>
      <c r="CJ53" s="5">
        <v>38961</v>
      </c>
      <c r="CK53" s="5">
        <v>38991</v>
      </c>
      <c r="CL53" s="5">
        <v>39022</v>
      </c>
      <c r="CM53" s="5">
        <v>39052</v>
      </c>
      <c r="CN53" s="5">
        <v>39083</v>
      </c>
      <c r="CO53" s="5">
        <v>39114</v>
      </c>
      <c r="CP53" s="5">
        <v>39142</v>
      </c>
      <c r="CQ53" s="5">
        <v>39173</v>
      </c>
      <c r="CR53" s="5">
        <v>39203</v>
      </c>
      <c r="CS53" s="5">
        <v>39234</v>
      </c>
      <c r="CT53" s="5">
        <v>39264</v>
      </c>
      <c r="CU53" s="5">
        <v>39295</v>
      </c>
      <c r="CV53" s="5">
        <v>39326</v>
      </c>
      <c r="CW53" s="5">
        <v>39356</v>
      </c>
      <c r="CX53" s="5">
        <v>39387</v>
      </c>
      <c r="CY53" s="5">
        <v>39417</v>
      </c>
      <c r="CZ53" s="5">
        <v>39448</v>
      </c>
      <c r="DA53" s="5">
        <v>39479</v>
      </c>
      <c r="DB53" s="5">
        <v>39508</v>
      </c>
      <c r="DC53" s="5">
        <v>39539</v>
      </c>
      <c r="DD53" s="5">
        <v>39569</v>
      </c>
      <c r="DE53" s="5">
        <v>39600</v>
      </c>
      <c r="DF53" s="5">
        <v>39630</v>
      </c>
      <c r="DG53" s="5">
        <v>39661</v>
      </c>
      <c r="DH53" s="5">
        <v>39692</v>
      </c>
      <c r="DI53" s="5">
        <v>39722</v>
      </c>
      <c r="DJ53" s="5">
        <v>39753</v>
      </c>
      <c r="DK53" s="5">
        <v>39783</v>
      </c>
      <c r="DL53" s="5">
        <v>39814</v>
      </c>
      <c r="DM53" s="5">
        <v>39845</v>
      </c>
      <c r="DN53" s="5">
        <v>39873</v>
      </c>
      <c r="DO53" s="5">
        <v>39904</v>
      </c>
      <c r="DP53" s="5">
        <v>39934</v>
      </c>
      <c r="DQ53" s="5">
        <v>39965</v>
      </c>
      <c r="DR53" s="5">
        <v>39995</v>
      </c>
      <c r="DS53" s="5">
        <v>40026</v>
      </c>
      <c r="DT53" s="5">
        <v>40057</v>
      </c>
      <c r="DU53" s="5">
        <v>40087</v>
      </c>
      <c r="DV53" s="5">
        <v>40118</v>
      </c>
      <c r="DW53" s="5">
        <v>40148</v>
      </c>
      <c r="DX53" s="5">
        <v>40179</v>
      </c>
      <c r="DY53" s="5">
        <v>40210</v>
      </c>
      <c r="DZ53" s="5">
        <v>40238</v>
      </c>
      <c r="EA53" s="5">
        <v>40269</v>
      </c>
      <c r="EB53" s="5">
        <v>40299</v>
      </c>
      <c r="EC53" s="5">
        <v>40330</v>
      </c>
      <c r="ED53" s="5">
        <v>40360</v>
      </c>
      <c r="EE53" s="5">
        <v>40391</v>
      </c>
      <c r="EF53" s="5">
        <v>40422</v>
      </c>
      <c r="EG53" s="5">
        <v>40452</v>
      </c>
      <c r="EH53" s="5">
        <v>40483</v>
      </c>
      <c r="EI53" s="5">
        <v>40513</v>
      </c>
      <c r="EJ53" s="5">
        <v>40544</v>
      </c>
      <c r="EK53" s="5">
        <v>40575</v>
      </c>
      <c r="EL53" s="5">
        <v>40603</v>
      </c>
      <c r="EM53" s="5">
        <v>40634</v>
      </c>
      <c r="EN53" s="5">
        <v>40664</v>
      </c>
      <c r="EO53" s="5">
        <v>40695</v>
      </c>
      <c r="EP53" s="5">
        <v>40725</v>
      </c>
      <c r="EQ53" s="5">
        <v>40756</v>
      </c>
      <c r="ER53" s="5">
        <v>40787</v>
      </c>
      <c r="ES53" s="5">
        <v>40817</v>
      </c>
      <c r="ET53" s="5">
        <v>40848</v>
      </c>
      <c r="EU53" s="5">
        <v>40878</v>
      </c>
      <c r="EV53" s="2">
        <v>40909</v>
      </c>
      <c r="EW53" s="2">
        <v>40940</v>
      </c>
      <c r="EX53" s="2">
        <v>40969</v>
      </c>
      <c r="EY53" s="2">
        <v>41000</v>
      </c>
      <c r="EZ53" s="2">
        <v>41030</v>
      </c>
      <c r="FA53" s="2">
        <v>41061</v>
      </c>
      <c r="FB53" s="2">
        <v>41091</v>
      </c>
      <c r="FC53" s="2">
        <v>41122</v>
      </c>
      <c r="FD53" s="2">
        <v>41153</v>
      </c>
      <c r="FE53" s="2">
        <v>41183</v>
      </c>
      <c r="FF53" s="2">
        <v>41214</v>
      </c>
      <c r="FG53" s="2">
        <v>41244</v>
      </c>
      <c r="FH53" s="2">
        <v>41275</v>
      </c>
      <c r="FI53" s="2">
        <v>41306</v>
      </c>
      <c r="FJ53" s="2">
        <v>41334</v>
      </c>
      <c r="FK53" s="2">
        <v>41365</v>
      </c>
      <c r="FL53" s="2">
        <v>41395</v>
      </c>
      <c r="FM53" s="2">
        <v>41426</v>
      </c>
      <c r="FN53" s="2">
        <v>41456</v>
      </c>
      <c r="FO53" s="2">
        <v>41487</v>
      </c>
      <c r="FP53" s="2">
        <v>41518</v>
      </c>
      <c r="FQ53" s="2">
        <v>41548</v>
      </c>
      <c r="FR53" s="2">
        <v>41579</v>
      </c>
      <c r="FS53" s="2">
        <v>41609</v>
      </c>
      <c r="FT53" s="2">
        <v>41640</v>
      </c>
      <c r="FU53" s="2">
        <v>41671</v>
      </c>
      <c r="FV53" s="2">
        <v>41699</v>
      </c>
      <c r="FW53" s="2">
        <v>41730</v>
      </c>
      <c r="FX53" s="2">
        <v>41760</v>
      </c>
      <c r="FY53" s="2">
        <v>41791</v>
      </c>
      <c r="FZ53" s="2">
        <v>41821</v>
      </c>
      <c r="GA53" s="2">
        <v>41852</v>
      </c>
      <c r="GB53" s="2">
        <v>41883</v>
      </c>
    </row>
    <row r="54" spans="1:184" x14ac:dyDescent="0.2">
      <c r="A54" s="4" t="s">
        <v>1</v>
      </c>
      <c r="B54" s="9" t="s">
        <v>333</v>
      </c>
      <c r="N54" s="36">
        <f t="shared" ref="N54:N56" si="177">(PRODUCT(C67:N67)-1)*100</f>
        <v>7.4100349917442854</v>
      </c>
      <c r="O54" s="36">
        <f t="shared" ref="O54:O56" si="178">(PRODUCT(D67:O67)-1)*100</f>
        <v>8.2344541199703905</v>
      </c>
      <c r="P54" s="36">
        <f t="shared" ref="P54:P56" si="179">(PRODUCT(E67:P67)-1)*100</f>
        <v>8.1373731864364363</v>
      </c>
      <c r="Q54" s="36">
        <f t="shared" ref="Q54:Q56" si="180">(PRODUCT(F67:Q67)-1)*100</f>
        <v>5.6031509850161587</v>
      </c>
      <c r="R54" s="36">
        <f t="shared" ref="R54:R56" si="181">(PRODUCT(G67:R67)-1)*100</f>
        <v>4.4640373326295668</v>
      </c>
      <c r="S54" s="36">
        <f t="shared" ref="S54:S56" si="182">(PRODUCT(H67:S67)-1)*100</f>
        <v>3.6355330214755677</v>
      </c>
      <c r="T54" s="36">
        <f t="shared" ref="T54:T56" si="183">(PRODUCT(I67:T67)-1)*100</f>
        <v>3.43954664470556</v>
      </c>
      <c r="U54" s="36">
        <f t="shared" ref="U54:U56" si="184">(PRODUCT(J67:U67)-1)*100</f>
        <v>3.43954664470556</v>
      </c>
      <c r="V54" s="36">
        <f t="shared" ref="V54:V56" si="185">(PRODUCT(K67:V67)-1)*100</f>
        <v>4.2075336469839408</v>
      </c>
      <c r="W54" s="36">
        <f t="shared" ref="W54:W56" si="186">(PRODUCT(L67:W67)-1)*100</f>
        <v>4.7803886545385144</v>
      </c>
      <c r="X54" s="36">
        <f t="shared" ref="X54:X56" si="187">(PRODUCT(M67:X67)-1)*100</f>
        <v>5.2940180106882284</v>
      </c>
      <c r="Y54" s="36">
        <f t="shared" ref="Y54:Y56" si="188">(PRODUCT(N67:Y67)-1)*100</f>
        <v>4.9590534439974743</v>
      </c>
      <c r="Z54" s="36">
        <f t="shared" ref="Z54:Z56" si="189">(PRODUCT(O67:Z67)-1)*100</f>
        <v>4.2963939371990945</v>
      </c>
      <c r="AA54" s="36">
        <f t="shared" ref="AA54:AA56" si="190">(PRODUCT(P67:AA67)-1)*100</f>
        <v>3.8218035601972788</v>
      </c>
      <c r="AB54" s="36">
        <f t="shared" ref="AB54:AB56" si="191">(PRODUCT(Q67:AB67)-1)*100</f>
        <v>3.8632287187250203</v>
      </c>
      <c r="AC54" s="36">
        <f t="shared" ref="AC54:AC56" si="192">(PRODUCT(R67:AC67)-1)*100</f>
        <v>4.9225277217557206</v>
      </c>
      <c r="AD54" s="36">
        <f t="shared" ref="AD54:AD56" si="193">(PRODUCT(S67:AD67)-1)*100</f>
        <v>6.276569946256183</v>
      </c>
      <c r="AE54" s="36">
        <f t="shared" ref="AE54:AE56" si="194">(PRODUCT(T67:AE67)-1)*100</f>
        <v>7.2961113387654875</v>
      </c>
      <c r="AF54" s="36">
        <f t="shared" ref="AF54:AF56" si="195">(PRODUCT(U67:AF67)-1)*100</f>
        <v>7.6064012498966882</v>
      </c>
      <c r="AG54" s="36">
        <f t="shared" ref="AG54:AG56" si="196">(PRODUCT(V67:AG67)-1)*100</f>
        <v>7.8751485057656057</v>
      </c>
      <c r="AH54" s="36">
        <f t="shared" ref="AH54:AH56" si="197">(PRODUCT(W67:AH67)-1)*100</f>
        <v>7.767713839392032</v>
      </c>
      <c r="AI54" s="36">
        <f t="shared" ref="AI54:AI56" si="198">(PRODUCT(X67:AI67)-1)*100</f>
        <v>7.2428015155222125</v>
      </c>
      <c r="AJ54" s="36">
        <f t="shared" ref="AJ54:AJ56" si="199">(PRODUCT(Y67:AJ67)-1)*100</f>
        <v>6.8371045063047031</v>
      </c>
      <c r="AK54" s="36">
        <f t="shared" ref="AK54:AK56" si="200">(PRODUCT(Z67:AK67)-1)*100</f>
        <v>6.7731748536630887</v>
      </c>
      <c r="AL54" s="36">
        <f t="shared" ref="AL54:AL56" si="201">(PRODUCT(AA67:AL67)-1)*100</f>
        <v>6.6459755984020541</v>
      </c>
      <c r="AM54" s="36">
        <f t="shared" ref="AM54:AM56" si="202">(PRODUCT(AB67:AM67)-1)*100</f>
        <v>7.3136389654595346</v>
      </c>
      <c r="AN54" s="36">
        <f t="shared" ref="AN54:AN56" si="203">(PRODUCT(AC67:AN67)-1)*100</f>
        <v>8.5976789171850818</v>
      </c>
      <c r="AO54" s="36">
        <f t="shared" ref="AO54:AO56" si="204">(PRODUCT(AD67:AO67)-1)*100</f>
        <v>9.8338199718694277</v>
      </c>
      <c r="AP54" s="36">
        <f t="shared" ref="AP54:AP56" si="205">(PRODUCT(AE67:AP67)-1)*100</f>
        <v>12.361353804308472</v>
      </c>
      <c r="AQ54" s="36">
        <f t="shared" ref="AQ54:AQ56" si="206">(PRODUCT(AF67:AQ67)-1)*100</f>
        <v>14.863709996129714</v>
      </c>
      <c r="AR54" s="36">
        <f t="shared" ref="AR54:AR56" si="207">(PRODUCT(AG67:AR67)-1)*100</f>
        <v>16.188577288518189</v>
      </c>
      <c r="AS54" s="36">
        <f t="shared" ref="AS54:AS56" si="208">(PRODUCT(AH67:AS67)-1)*100</f>
        <v>16.6980239652192</v>
      </c>
      <c r="AT54" s="36">
        <f t="shared" ref="AT54:AT56" si="209">(PRODUCT(AI67:AT67)-1)*100</f>
        <v>18.012636337671537</v>
      </c>
      <c r="AU54" s="36">
        <f t="shared" ref="AU54:AU56" si="210">(PRODUCT(AJ67:AU67)-1)*100</f>
        <v>19.191465988432419</v>
      </c>
      <c r="AV54" s="36">
        <f t="shared" ref="AV54:AV56" si="211">(PRODUCT(AK67:AV67)-1)*100</f>
        <v>20.239617183294278</v>
      </c>
      <c r="AW54" s="36">
        <f t="shared" ref="AW54:AW56" si="212">(PRODUCT(AL67:AW67)-1)*100</f>
        <v>20.443596176619838</v>
      </c>
      <c r="AX54" s="36">
        <f t="shared" ref="AX54:AX56" si="213">(PRODUCT(AM67:AX67)-1)*100</f>
        <v>19.641516766637434</v>
      </c>
      <c r="AY54" s="36">
        <f t="shared" ref="AY54:AY56" si="214">(PRODUCT(AN67:AY67)-1)*100</f>
        <v>18.235498546685804</v>
      </c>
      <c r="AZ54" s="36">
        <f t="shared" ref="AZ54:AZ56" si="215">(PRODUCT(AO67:AZ67)-1)*100</f>
        <v>17.280201386292827</v>
      </c>
      <c r="BA54" s="36">
        <f t="shared" ref="BA54:BA56" si="216">(PRODUCT(AP67:BA67)-1)*100</f>
        <v>15.397841528458468</v>
      </c>
      <c r="BB54" s="36">
        <f t="shared" ref="BB54:BB56" si="217">(PRODUCT(AQ67:BB67)-1)*100</f>
        <v>11.687908990422468</v>
      </c>
      <c r="BC54" s="36">
        <f t="shared" ref="BC54:BC56" si="218">(PRODUCT(AR67:BC67)-1)*100</f>
        <v>8.6924063964694653</v>
      </c>
      <c r="BD54" s="36">
        <f t="shared" ref="BD54:BD56" si="219">(PRODUCT(AS67:BD67)-1)*100</f>
        <v>7.410278335172249</v>
      </c>
      <c r="BE54" s="36">
        <f t="shared" ref="BE54:BE56" si="220">(PRODUCT(AT67:BE67)-1)*100</f>
        <v>6.6323291022653885</v>
      </c>
      <c r="BF54" s="36">
        <f t="shared" ref="BF54:BF56" si="221">(PRODUCT(AU67:BF67)-1)*100</f>
        <v>5.8439394450621629</v>
      </c>
      <c r="BG54" s="36">
        <f t="shared" ref="BG54:BG56" si="222">(PRODUCT(AV67:BG67)-1)*100</f>
        <v>5.2158476275660171</v>
      </c>
      <c r="BH54" s="36">
        <f t="shared" ref="BH54:BH56" si="223">(PRODUCT(AW67:BH67)-1)*100</f>
        <v>5.0073962206762967</v>
      </c>
      <c r="BI54" s="36">
        <f t="shared" ref="BI54:BI56" si="224">(PRODUCT(AX67:BI67)-1)*100</f>
        <v>5.446757711139405</v>
      </c>
      <c r="BJ54" s="36">
        <f t="shared" ref="BJ54:BJ56" si="225">(PRODUCT(AY67:BJ67)-1)*100</f>
        <v>6.0903691000107063</v>
      </c>
      <c r="BK54" s="36">
        <f t="shared" ref="BK54:BK56" si="226">(PRODUCT(AZ67:BK67)-1)*100</f>
        <v>6.3342062629266449</v>
      </c>
      <c r="BL54" s="36">
        <f t="shared" ref="BL54:BL56" si="227">(PRODUCT(BA67:BL67)-1)*100</f>
        <v>6.0490146895583408</v>
      </c>
      <c r="BM54" s="36">
        <f t="shared" ref="BM54:BM56" si="228">(PRODUCT(BB67:BM67)-1)*100</f>
        <v>5.9118914360309471</v>
      </c>
      <c r="BN54" s="36">
        <f t="shared" ref="BN54:BN56" si="229">(PRODUCT(BC67:BN67)-1)*100</f>
        <v>6.144316534444183</v>
      </c>
      <c r="BO54" s="36">
        <f t="shared" ref="BO54:BO56" si="230">(PRODUCT(BD67:BO67)-1)*100</f>
        <v>6.2816039799667545</v>
      </c>
      <c r="BP54" s="36">
        <f t="shared" ref="BP54:BP56" si="231">(PRODUCT(BE67:BP67)-1)*100</f>
        <v>6.2287433393719116</v>
      </c>
      <c r="BQ54" s="36">
        <f t="shared" ref="BQ54:BQ56" si="232">(PRODUCT(BF67:BQ67)-1)*100</f>
        <v>6.2287433393719338</v>
      </c>
      <c r="BR54" s="36">
        <f t="shared" ref="BR54:BR56" si="233">(PRODUCT(BG67:BR67)-1)*100</f>
        <v>5.7012393998576938</v>
      </c>
      <c r="BS54" s="36">
        <f t="shared" ref="BS54:BS56" si="234">(PRODUCT(BH67:BS67)-1)*100</f>
        <v>6.1534484630548114</v>
      </c>
      <c r="BT54" s="36">
        <f t="shared" ref="BT54:BT56" si="235">(PRODUCT(BI67:BT67)-1)*100</f>
        <v>6.121839495770498</v>
      </c>
      <c r="BU54" s="36">
        <f t="shared" ref="BU54:BU56" si="236">(PRODUCT(BJ67:BU67)-1)*100</f>
        <v>5.2164349127709286</v>
      </c>
      <c r="BV54" s="36">
        <f t="shared" ref="BV54:BV56" si="237">(PRODUCT(BK67:BV67)-1)*100</f>
        <v>4.3793076335046477</v>
      </c>
      <c r="BW54" s="36">
        <f t="shared" ref="BW54:BW56" si="238">(PRODUCT(BL67:BW67)-1)*100</f>
        <v>3.879785523194812</v>
      </c>
      <c r="BX54" s="36">
        <f t="shared" ref="BX54:BX56" si="239">(PRODUCT(BM67:BX67)-1)*100</f>
        <v>3.4452286514842223</v>
      </c>
      <c r="BY54" s="36">
        <f t="shared" ref="BY54:BY56" si="240">(PRODUCT(BN67:BY67)-1)*100</f>
        <v>3.4658332184897889</v>
      </c>
      <c r="BZ54" s="36">
        <f t="shared" ref="BZ54:BZ56" si="241">(PRODUCT(BO67:BZ67)-1)*100</f>
        <v>3.1568877624776004</v>
      </c>
      <c r="CA54" s="36">
        <f t="shared" ref="CA54:CA56" si="242">(PRODUCT(BP67:CA67)-1)*100</f>
        <v>2.7366341457981891</v>
      </c>
      <c r="CB54" s="36">
        <f t="shared" ref="CB54:CB56" si="243">(PRODUCT(BQ67:CB67)-1)*100</f>
        <v>2.5832653647286818</v>
      </c>
      <c r="CC54" s="36">
        <f t="shared" ref="CC54:CC56" si="244">(PRODUCT(BR67:CC67)-1)*100</f>
        <v>2.4294827362586258</v>
      </c>
      <c r="CD54" s="36">
        <f t="shared" ref="CD54:CD56" si="245">(PRODUCT(BS67:CD67)-1)*100</f>
        <v>2.5419414956256992</v>
      </c>
      <c r="CE54" s="36">
        <f t="shared" ref="CE54:CE56" si="246">(PRODUCT(BT67:CE67)-1)*100</f>
        <v>1.4143255350536066</v>
      </c>
      <c r="CF54" s="36">
        <f t="shared" ref="CF54:CF56" si="247">(PRODUCT(BU67:CF67)-1)*100</f>
        <v>0.56853489318067219</v>
      </c>
      <c r="CG54" s="36">
        <f t="shared" ref="CG54:CG56" si="248">(PRODUCT(BV67:CG67)-1)*100</f>
        <v>0.20627080911477247</v>
      </c>
      <c r="CH54" s="36">
        <f t="shared" ref="CH54:CH56" si="249">(PRODUCT(BW67:CH67)-1)*100</f>
        <v>0.4574143449772361</v>
      </c>
      <c r="CI54" s="36">
        <f t="shared" ref="CI54:CI56" si="250">(PRODUCT(BX67:CI67)-1)*100</f>
        <v>0.59830833424086016</v>
      </c>
      <c r="CJ54" s="36">
        <f t="shared" ref="CJ54:CJ56" si="251">(PRODUCT(BY67:CJ67)-1)*100</f>
        <v>0.77942151187799791</v>
      </c>
      <c r="CK54" s="36">
        <f t="shared" ref="CK54:CK56" si="252">(PRODUCT(BZ67:CK67)-1)*100</f>
        <v>0.76938671933475256</v>
      </c>
      <c r="CL54" s="36">
        <f t="shared" ref="CL54:CL56" si="253">(PRODUCT(CA67:CL67)-1)*100</f>
        <v>1.1416006864522155</v>
      </c>
      <c r="CM54" s="36">
        <f t="shared" ref="CM54:CM56" si="254">(PRODUCT(CB67:CM67)-1)*100</f>
        <v>1.3131468514397282</v>
      </c>
      <c r="CN54" s="36">
        <f t="shared" ref="CN54:CN56" si="255">(PRODUCT(CC67:CN67)-1)*100</f>
        <v>1.2020689469878443</v>
      </c>
      <c r="CO54" s="36">
        <f t="shared" ref="CO54:CO56" si="256">(PRODUCT(CD67:CO67)-1)*100</f>
        <v>1.1919396237021651</v>
      </c>
      <c r="CP54" s="36">
        <f t="shared" ref="CP54:CP56" si="257">(PRODUCT(CE67:CP67)-1)*100</f>
        <v>1.1011392790747365</v>
      </c>
      <c r="CQ54" s="36">
        <f t="shared" ref="CQ54:CQ56" si="258">(PRODUCT(CF67:CQ67)-1)*100</f>
        <v>1.5264871554366399</v>
      </c>
      <c r="CR54" s="36">
        <f t="shared" ref="CR54:CR56" si="259">(PRODUCT(CG67:CR67)-1)*100</f>
        <v>2.1363779473195121</v>
      </c>
      <c r="CS54" s="36">
        <f t="shared" ref="CS54:CS56" si="260">(PRODUCT(CH67:CS67)-1)*100</f>
        <v>3.1312793995077248</v>
      </c>
      <c r="CT54" s="36">
        <f t="shared" ref="CT54:CT56" si="261">(PRODUCT(CI67:CT67)-1)*100</f>
        <v>3.9872690185236426</v>
      </c>
      <c r="CU54" s="36">
        <f t="shared" ref="CU54:CU56" si="262">(PRODUCT(CJ67:CU67)-1)*100</f>
        <v>4.8090971750325728</v>
      </c>
      <c r="CV54" s="36">
        <f t="shared" ref="CV54:CV56" si="263">(PRODUCT(CK67:CV67)-1)*100</f>
        <v>4.9137388455348097</v>
      </c>
      <c r="CW54" s="36">
        <f t="shared" ref="CW54:CW56" si="264">(PRODUCT(CL67:CW67)-1)*100</f>
        <v>4.4540490915810249</v>
      </c>
      <c r="CX54" s="36">
        <f t="shared" ref="CX54:CX56" si="265">(PRODUCT(CM67:CX67)-1)*100</f>
        <v>4.1112021033154589</v>
      </c>
      <c r="CY54" s="36">
        <f t="shared" ref="CY54:CY56" si="266">(PRODUCT(CN67:CY67)-1)*100</f>
        <v>4.733380601940862</v>
      </c>
      <c r="CZ54" s="36">
        <f t="shared" ref="CZ54:CZ56" si="267">(PRODUCT(CO67:CZ67)-1)*100</f>
        <v>4.8483344221984082</v>
      </c>
      <c r="DA54" s="36">
        <f t="shared" ref="DA54:DA56" si="268">(PRODUCT(CP67:DA67)-1)*100</f>
        <v>4.9847736962213007</v>
      </c>
      <c r="DB54" s="36">
        <f t="shared" ref="DB54:DB56" si="269">(PRODUCT(CQ67:DB67)-1)*100</f>
        <v>5.3200209528103448</v>
      </c>
      <c r="DC54" s="36">
        <f t="shared" ref="DC54:DC56" si="270">(PRODUCT(CR67:DC67)-1)*100</f>
        <v>6.1499742351317721</v>
      </c>
      <c r="DD54" s="36">
        <f t="shared" ref="DD54:DD56" si="271">(PRODUCT(CS67:DD67)-1)*100</f>
        <v>7.0901959416332705</v>
      </c>
      <c r="DE54" s="36">
        <f t="shared" ref="DE54:DE56" si="272">(PRODUCT(CT67:DE67)-1)*100</f>
        <v>7.7718242400186321</v>
      </c>
      <c r="DF54" s="36">
        <f t="shared" ref="DF54:DF56" si="273">(PRODUCT(CU67:DF67)-1)*100</f>
        <v>7.3977278551727421</v>
      </c>
      <c r="DG54" s="36">
        <f t="shared" ref="DG54:DG56" si="274">(PRODUCT(CV67:DG67)-1)*100</f>
        <v>6.8007777053077589</v>
      </c>
      <c r="DH54" s="36">
        <f t="shared" ref="DH54:DH56" si="275">(PRODUCT(CW67:DH67)-1)*100</f>
        <v>6.7581681789940395</v>
      </c>
      <c r="DI54" s="36">
        <f t="shared" ref="DI54:DI56" si="276">(PRODUCT(CX67:DI67)-1)*100</f>
        <v>7.4415571331304387</v>
      </c>
      <c r="DJ54" s="36">
        <f t="shared" ref="DJ54:DJ56" si="277">(PRODUCT(CY67:DJ67)-1)*100</f>
        <v>7.8597011036116271</v>
      </c>
      <c r="DK54" s="36">
        <f t="shared" ref="DK54:DK56" si="278">(PRODUCT(CZ67:DK67)-1)*100</f>
        <v>6.9733293024630827</v>
      </c>
      <c r="DL54" s="36">
        <f t="shared" ref="DL54:DL56" si="279">(PRODUCT(DA67:DL67)-1)*100</f>
        <v>6.6214784236650948</v>
      </c>
      <c r="DM54" s="36">
        <f t="shared" ref="DM54:DM56" si="280">(PRODUCT(DB67:DM67)-1)*100</f>
        <v>6.4935710217772113</v>
      </c>
      <c r="DN54" s="36">
        <f t="shared" ref="DN54:DN56" si="281">(PRODUCT(DC67:DN67)-1)*100</f>
        <v>6.0804357119344843</v>
      </c>
      <c r="DO54" s="36">
        <f t="shared" ref="DO54:DO56" si="282">(PRODUCT(DD67:DO67)-1)*100</f>
        <v>5.5029986608500892</v>
      </c>
      <c r="DP54" s="36">
        <f t="shared" ref="DP54:DP56" si="283">(PRODUCT(DE67:DP67)-1)*100</f>
        <v>4.9513898092149677</v>
      </c>
      <c r="DQ54" s="36">
        <f t="shared" ref="DQ54:DQ56" si="284">(PRODUCT(DF67:DQ67)-1)*100</f>
        <v>4.4328040309304706</v>
      </c>
      <c r="DR54" s="36">
        <f t="shared" ref="DR54:DR56" si="285">(PRODUCT(DG67:DR67)-1)*100</f>
        <v>4.1106088751821979</v>
      </c>
      <c r="DS54" s="36">
        <f t="shared" ref="DS54:DS56" si="286">(PRODUCT(DH67:DS67)-1)*100</f>
        <v>3.5910430059577836</v>
      </c>
      <c r="DT54" s="36">
        <f t="shared" ref="DT54:DT56" si="287">(PRODUCT(DI67:DT67)-1)*100</f>
        <v>3.3739793556758935</v>
      </c>
      <c r="DU54" s="36">
        <f t="shared" ref="DU54:DU56" si="288">(PRODUCT(DJ67:DU67)-1)*100</f>
        <v>3.0246735220351706</v>
      </c>
      <c r="DV54" s="36">
        <f t="shared" ref="DV54:DV56" si="289">(PRODUCT(DK67:DV67)-1)*100</f>
        <v>2.6355147154907055</v>
      </c>
      <c r="DW54" s="36">
        <f t="shared" ref="DW54:DW56" si="290">(PRODUCT(DL67:DW67)-1)*100</f>
        <v>2.6252685824453392</v>
      </c>
      <c r="DX54" s="36">
        <f t="shared" ref="DX54:DX56" si="291">(PRODUCT(DM67:DX67)-1)*100</f>
        <v>3.3231204088059574</v>
      </c>
      <c r="DY54" s="36">
        <f t="shared" ref="DY54:DY56" si="292">(PRODUCT(DN67:DY67)-1)*100</f>
        <v>3.6850770912509656</v>
      </c>
      <c r="DZ54" s="36">
        <f t="shared" ref="DZ54:DZ56" si="293">(PRODUCT(DO67:DZ67)-1)*100</f>
        <v>4.0888835628466014</v>
      </c>
      <c r="EA54" s="36">
        <f t="shared" ref="EA54:EA56" si="294">(PRODUCT(DP67:EA67)-1)*100</f>
        <v>4.2131811648721262</v>
      </c>
      <c r="EB54" s="36">
        <f t="shared" ref="EB54:EB56" si="295">(PRODUCT(DQ67:EB67)-1)*100</f>
        <v>3.7791318184892786</v>
      </c>
      <c r="EC54" s="36">
        <f t="shared" ref="EC54:EC56" si="296">(PRODUCT(DR67:EC67)-1)*100</f>
        <v>2.9752017080669768</v>
      </c>
      <c r="ED54" s="36">
        <f t="shared" ref="ED54:ED56" si="297">(PRODUCT(DS67:ED67)-1)*100</f>
        <v>2.5845600324248874</v>
      </c>
      <c r="EE54" s="36">
        <f t="shared" ref="EE54:EE56" si="298">(PRODUCT(DT67:EE67)-1)*100</f>
        <v>3.0270453450334189</v>
      </c>
      <c r="EF54" s="36">
        <f t="shared" ref="EF54:EF56" si="299">(PRODUCT(DU67:EF67)-1)*100</f>
        <v>3.9232910149682665</v>
      </c>
      <c r="EG54" s="36">
        <f t="shared" ref="EG54:EG56" si="300">(PRODUCT(DV67:EG67)-1)*100</f>
        <v>4.6694494666114528</v>
      </c>
      <c r="EH54" s="36">
        <f t="shared" ref="EH54:EH56" si="301">(PRODUCT(DW67:EH67)-1)*100</f>
        <v>6.0376093029840039</v>
      </c>
      <c r="EI54" s="36">
        <f t="shared" ref="EI54:EI56" si="302">(PRODUCT(DX67:EI67)-1)*100</f>
        <v>6.8739682421748993</v>
      </c>
      <c r="EJ54" s="36">
        <f t="shared" ref="EJ54:EJ56" si="303">(PRODUCT(DY67:EJ67)-1)*100</f>
        <v>6.6085879078428889</v>
      </c>
      <c r="EK54" s="36">
        <f t="shared" ref="EK54:EK56" si="304">(PRODUCT(DZ67:EK67)-1)*100</f>
        <v>6.3108579595665182</v>
      </c>
      <c r="EL54" s="36">
        <f t="shared" ref="EL54:EL56" si="305">(PRODUCT(EA67:EL67)-1)*100</f>
        <v>6.0359069691209521</v>
      </c>
      <c r="EM54" s="36">
        <f t="shared" ref="EM54:EM56" si="306">(PRODUCT(EB67:EM67)-1)*100</f>
        <v>6.0253676681598867</v>
      </c>
      <c r="EN54" s="36">
        <f t="shared" ref="EN54:EN56" si="307">(PRODUCT(EC67:EN67)-1)*100</f>
        <v>5.9620185140064175</v>
      </c>
      <c r="EO54" s="36">
        <f t="shared" ref="EO54:EO56" si="308">(PRODUCT(ED67:EO67)-1)*100</f>
        <v>6.2589794306707081</v>
      </c>
      <c r="EP54" s="36">
        <f t="shared" ref="EP54:EP56" si="309">(PRODUCT(EE67:EP67)-1)*100</f>
        <v>6.4399998385593626</v>
      </c>
      <c r="EQ54" s="36">
        <f t="shared" ref="EQ54:EQ56" si="310">(PRODUCT(EF67:EQ67)-1)*100</f>
        <v>6.8971432657525478</v>
      </c>
      <c r="ER54" s="36">
        <f t="shared" ref="ER54:ER56" si="311">(PRODUCT(EG67:ER67)-1)*100</f>
        <v>6.5156705102442869</v>
      </c>
      <c r="ES54" s="36">
        <f t="shared" ref="ES54:ES56" si="312">(PRODUCT(EH67:ES67)-1)*100</f>
        <v>5.8723580447863633</v>
      </c>
      <c r="ET54" s="36">
        <f t="shared" ref="ET54:ET56" si="313">(PRODUCT(EI67:ET67)-1)*100</f>
        <v>4.8712996017351795</v>
      </c>
      <c r="EU54" s="36">
        <f t="shared" ref="EU54:EU56" si="314">(PRODUCT(EJ67:EU67)-1)*100</f>
        <v>4.4142082513165093</v>
      </c>
      <c r="EV54" s="138">
        <f t="shared" ref="EV54:EV56" si="315">(PRODUCT(EK67:EV67)-1)*100</f>
        <v>3.9671495084302677</v>
      </c>
      <c r="EW54" s="138">
        <f t="shared" ref="EW54:EW56" si="316">(PRODUCT(EL67:EW67)-1)*100</f>
        <v>3.769572408944355</v>
      </c>
      <c r="EX54" s="138">
        <f t="shared" ref="EX54:EX56" si="317">(PRODUCT(EM67:EX67)-1)*100</f>
        <v>3.4073568874211313</v>
      </c>
      <c r="EY54" s="138">
        <f t="shared" ref="EY54:EY56" si="318">(PRODUCT(EN67:EY67)-1)*100</f>
        <v>3.3559615808170351</v>
      </c>
      <c r="EZ54" s="138">
        <f t="shared" ref="EZ54:EZ56" si="319">(PRODUCT(EO67:EZ67)-1)*100</f>
        <v>3.4898423600667972</v>
      </c>
      <c r="FA54" s="138">
        <f t="shared" ref="FA54:FA56" si="320">(PRODUCT(EP67:FA67)-1)*100</f>
        <v>2.9733744373196869</v>
      </c>
      <c r="FB54" s="138">
        <f t="shared" ref="FB54:FB56" si="321">(PRODUCT(EQ67:FB67)-1)*100</f>
        <v>3.076389017589154</v>
      </c>
      <c r="FC54" s="138">
        <f t="shared" ref="FC54:FC56" si="322">(PRODUCT(ER67:FC67)-1)*100</f>
        <v>2.9636251907175781</v>
      </c>
      <c r="FD54" s="138">
        <f t="shared" ref="FD54:FD56" si="323">(PRODUCT(ES67:FD67)-1)*100</f>
        <v>3.37334912701166</v>
      </c>
      <c r="FE54" s="138">
        <f t="shared" ref="FE54:FE56" si="324">(PRODUCT(ET67:FE67)-1)*100</f>
        <v>4.0014768585335592</v>
      </c>
      <c r="FF54" s="138">
        <f t="shared" ref="FF54:FF56" si="325">(PRODUCT(EU67:FF67)-1)*100</f>
        <v>4.1048888868307598</v>
      </c>
      <c r="FG54" s="138">
        <f t="shared" ref="FG54:FG56" si="326">(PRODUCT(EV67:FG67)-1)*100</f>
        <v>4.4674071547681438</v>
      </c>
      <c r="FH54" s="138">
        <f t="shared" ref="FH54:FH56" si="327">(PRODUCT(EW67:FH67)-1)*100</f>
        <v>5.543421448462249</v>
      </c>
      <c r="FI54" s="138">
        <f t="shared" ref="FI54:FI56" si="328">(PRODUCT(EX67:FI67)-1)*100</f>
        <v>6.4318518925619239</v>
      </c>
      <c r="FJ54" s="138">
        <f t="shared" ref="FJ54:FJ56" si="329">(PRODUCT(EY67:FJ67)-1)*100</f>
        <v>6.9005269809599312</v>
      </c>
      <c r="FK54" s="138">
        <f t="shared" ref="FK54:FK56" si="330">(PRODUCT(EZ67:FK67)-1)*100</f>
        <v>6.5709480315408353</v>
      </c>
      <c r="FL54" s="138">
        <f t="shared" ref="FL54:FL56" si="331">(PRODUCT(FA67:FL67)-1)*100</f>
        <v>6.3058197898462565</v>
      </c>
      <c r="FM54" s="138">
        <f t="shared" ref="FM54:FM56" si="332">(PRODUCT(FB67:FM67)-1)*100</f>
        <v>6.75369263879535</v>
      </c>
      <c r="FN54" s="138">
        <f t="shared" ref="FN54:FN56" si="333">(PRODUCT(FC67:FN67)-1)*100</f>
        <v>6.8070374782110976</v>
      </c>
      <c r="FO54" s="138">
        <f t="shared" ref="FO54:FO56" si="334">(PRODUCT(FD67:FO67)-1)*100</f>
        <v>6.7538679055915374</v>
      </c>
      <c r="FP54" s="138">
        <f t="shared" ref="FP54:FP56" si="335">(PRODUCT(FE67:FP67)-1)*100</f>
        <v>6.425947780237462</v>
      </c>
      <c r="FQ54" s="138">
        <f t="shared" ref="FQ54:FQ56" si="336">(PRODUCT(FF67:FQ67)-1)*100</f>
        <v>6.38379889002747</v>
      </c>
      <c r="FR54" s="138">
        <f t="shared" ref="FR54:FR56" si="337">(PRODUCT(FG67:FR67)-1)*100</f>
        <v>6.2041500789486337</v>
      </c>
      <c r="FS54" s="138">
        <f t="shared" ref="FS54:FS56" si="338">(PRODUCT(FH67:FS67)-1)*100</f>
        <v>6.0146126308600945</v>
      </c>
      <c r="FT54" s="138">
        <f t="shared" ref="FT54:FT56" si="339">(PRODUCT(FI67:FT67)-1)*100</f>
        <v>5.6368509704908032</v>
      </c>
      <c r="FU54" s="138">
        <f t="shared" ref="FU54:FU56" si="340">(PRODUCT(FJ67:FU67)-1)*100</f>
        <v>5.2484416009282109</v>
      </c>
      <c r="FV54" s="138">
        <f t="shared" ref="FV54:FV56" si="341">(PRODUCT(FK67:FV67)-1)*100</f>
        <v>5.7098735888158947</v>
      </c>
      <c r="FW54" s="138">
        <f t="shared" ref="FW54:FW56" si="342">(PRODUCT(FL67:FW67)-1)*100</f>
        <v>6.1633377313057736</v>
      </c>
      <c r="FX54" s="138">
        <f t="shared" ref="FX54:FX56" si="343">(PRODUCT(FM67:FX67)-1)*100</f>
        <v>6.6717016789417549</v>
      </c>
      <c r="FY54" s="138">
        <f t="shared" ref="FY54:FY56" si="344">(PRODUCT(FN67:FY67)-1)*100</f>
        <v>6.9380879082868496</v>
      </c>
      <c r="FZ54" s="138">
        <f t="shared" ref="FZ54:FZ56" si="345">(PRODUCT(FO67:FZ67)-1)*100</f>
        <v>7.109000844710045</v>
      </c>
      <c r="GA54" s="138">
        <f t="shared" ref="GA54:GA56" si="346">(PRODUCT(FP67:GA67)-1)*100</f>
        <v>6.8102607287968686</v>
      </c>
      <c r="GB54" s="138">
        <f t="shared" ref="GB54:GB55" si="347">(PRODUCT(FQ67:GB67)-1)*100</f>
        <v>6.8633420630225483</v>
      </c>
    </row>
    <row r="55" spans="1:184" x14ac:dyDescent="0.2">
      <c r="A55" s="4" t="s">
        <v>4</v>
      </c>
      <c r="B55" s="9" t="s">
        <v>334</v>
      </c>
      <c r="N55" s="36">
        <f t="shared" si="177"/>
        <v>3.0852403192840994</v>
      </c>
      <c r="O55" s="36">
        <f t="shared" si="178"/>
        <v>3.5175498643075453</v>
      </c>
      <c r="P55" s="36">
        <f t="shared" si="179"/>
        <v>3.8070516018425371</v>
      </c>
      <c r="Q55" s="36">
        <f t="shared" si="180"/>
        <v>4.1180994991713238</v>
      </c>
      <c r="R55" s="36">
        <f t="shared" si="181"/>
        <v>4.0869264154888896</v>
      </c>
      <c r="S55" s="36">
        <f t="shared" si="182"/>
        <v>3.7234581500452002</v>
      </c>
      <c r="T55" s="36">
        <f t="shared" si="183"/>
        <v>3.5794692145865836</v>
      </c>
      <c r="U55" s="36">
        <f t="shared" si="184"/>
        <v>4.0025795301986022</v>
      </c>
      <c r="V55" s="36">
        <f t="shared" si="185"/>
        <v>4.5010442149164387</v>
      </c>
      <c r="W55" s="36">
        <f t="shared" si="186"/>
        <v>4.4493673064924577</v>
      </c>
      <c r="X55" s="36">
        <f t="shared" si="187"/>
        <v>4.9408199307196865</v>
      </c>
      <c r="Y55" s="36">
        <f t="shared" si="188"/>
        <v>5.1510168659840039</v>
      </c>
      <c r="Z55" s="36">
        <f t="shared" si="189"/>
        <v>5.5820929275283149</v>
      </c>
      <c r="AA55" s="36">
        <f t="shared" si="190"/>
        <v>5.5925912961201307</v>
      </c>
      <c r="AB55" s="36">
        <f t="shared" si="191"/>
        <v>5.3086271561803455</v>
      </c>
      <c r="AC55" s="36">
        <f t="shared" si="192"/>
        <v>5.2247326115429038</v>
      </c>
      <c r="AD55" s="36">
        <f t="shared" si="193"/>
        <v>5.2667510732027356</v>
      </c>
      <c r="AE55" s="36">
        <f t="shared" si="194"/>
        <v>5.7199419318478828</v>
      </c>
      <c r="AF55" s="36">
        <f t="shared" si="195"/>
        <v>5.5939723853100753</v>
      </c>
      <c r="AG55" s="36">
        <f t="shared" si="196"/>
        <v>5.7930481419404378</v>
      </c>
      <c r="AH55" s="36">
        <f t="shared" si="197"/>
        <v>5.6038128377016605</v>
      </c>
      <c r="AI55" s="36">
        <f t="shared" si="198"/>
        <v>5.0290839928497366</v>
      </c>
      <c r="AJ55" s="36">
        <f t="shared" si="199"/>
        <v>4.9662925914988998</v>
      </c>
      <c r="AK55" s="36">
        <f t="shared" si="200"/>
        <v>4.9872753586336138</v>
      </c>
      <c r="AL55" s="36">
        <f t="shared" si="201"/>
        <v>5.3113746950325336</v>
      </c>
      <c r="AM55" s="36">
        <f t="shared" si="202"/>
        <v>5.0810256949042065</v>
      </c>
      <c r="AN55" s="36">
        <f t="shared" si="203"/>
        <v>5.4483317869167047</v>
      </c>
      <c r="AO55" s="36">
        <f t="shared" si="204"/>
        <v>5.4903681958411221</v>
      </c>
      <c r="AP55" s="36">
        <f t="shared" si="205"/>
        <v>6.5956958737737992</v>
      </c>
      <c r="AQ55" s="36">
        <f t="shared" si="206"/>
        <v>7.477705918387767</v>
      </c>
      <c r="AR55" s="36">
        <f t="shared" si="207"/>
        <v>8.4820706023850825</v>
      </c>
      <c r="AS55" s="36">
        <f t="shared" si="208"/>
        <v>9.0944780525520805</v>
      </c>
      <c r="AT55" s="36">
        <f t="shared" si="209"/>
        <v>9.8004154416427625</v>
      </c>
      <c r="AU55" s="36">
        <f t="shared" si="210"/>
        <v>9.8768857339610392</v>
      </c>
      <c r="AV55" s="36">
        <f t="shared" si="211"/>
        <v>9.5482410109283045</v>
      </c>
      <c r="AW55" s="36">
        <f t="shared" si="212"/>
        <v>9.4278222389566189</v>
      </c>
      <c r="AX55" s="36">
        <f t="shared" si="213"/>
        <v>8.6891056786221554</v>
      </c>
      <c r="AY55" s="36">
        <f t="shared" si="214"/>
        <v>8.537486758783519</v>
      </c>
      <c r="AZ55" s="36">
        <f t="shared" si="215"/>
        <v>8.3538544662975056</v>
      </c>
      <c r="BA55" s="36">
        <f t="shared" si="216"/>
        <v>8.1271727623931422</v>
      </c>
      <c r="BB55" s="36">
        <f t="shared" si="217"/>
        <v>7.2408844610620582</v>
      </c>
      <c r="BC55" s="36">
        <f t="shared" si="218"/>
        <v>6.6471045985131649</v>
      </c>
      <c r="BD55" s="36">
        <f t="shared" si="219"/>
        <v>6.0588806393369055</v>
      </c>
      <c r="BE55" s="36">
        <f t="shared" si="220"/>
        <v>6.1633309846582884</v>
      </c>
      <c r="BF55" s="36">
        <f t="shared" si="221"/>
        <v>5.7222963752264322</v>
      </c>
      <c r="BG55" s="36">
        <f t="shared" si="222"/>
        <v>5.3649133888715062</v>
      </c>
      <c r="BH55" s="36">
        <f t="shared" si="223"/>
        <v>5.7336905857325648</v>
      </c>
      <c r="BI55" s="36">
        <f t="shared" si="224"/>
        <v>6.1039065891840494</v>
      </c>
      <c r="BJ55" s="36">
        <f t="shared" si="225"/>
        <v>6.5493202900082093</v>
      </c>
      <c r="BK55" s="36">
        <f t="shared" si="226"/>
        <v>7.3466859876484492</v>
      </c>
      <c r="BL55" s="36">
        <f t="shared" si="227"/>
        <v>7.0149396746569836</v>
      </c>
      <c r="BM55" s="36">
        <f t="shared" si="228"/>
        <v>6.9828896777493599</v>
      </c>
      <c r="BN55" s="36">
        <f t="shared" si="229"/>
        <v>6.8337549116945118</v>
      </c>
      <c r="BO55" s="36">
        <f t="shared" si="230"/>
        <v>6.8549984501538042</v>
      </c>
      <c r="BP55" s="36">
        <f t="shared" si="231"/>
        <v>6.6539243716598806</v>
      </c>
      <c r="BQ55" s="36">
        <f t="shared" si="232"/>
        <v>6.6958975807789978</v>
      </c>
      <c r="BR55" s="36">
        <f t="shared" si="233"/>
        <v>6.5051421023866629</v>
      </c>
      <c r="BS55" s="36">
        <f t="shared" si="234"/>
        <v>6.8132675134969345</v>
      </c>
      <c r="BT55" s="36">
        <f t="shared" si="235"/>
        <v>6.8984200934777862</v>
      </c>
      <c r="BU55" s="36">
        <f t="shared" si="236"/>
        <v>6.7385680048124508</v>
      </c>
      <c r="BV55" s="36">
        <f t="shared" si="237"/>
        <v>6.5898330638283431</v>
      </c>
      <c r="BW55" s="36">
        <f t="shared" si="238"/>
        <v>5.6819668022170422</v>
      </c>
      <c r="BX55" s="36">
        <f t="shared" si="239"/>
        <v>5.9673081125830141</v>
      </c>
      <c r="BY55" s="36">
        <f t="shared" si="240"/>
        <v>6.1472006867705931</v>
      </c>
      <c r="BZ55" s="36">
        <f t="shared" si="241"/>
        <v>6.6128978480247458</v>
      </c>
      <c r="CA55" s="36">
        <f t="shared" si="242"/>
        <v>6.358552962502606</v>
      </c>
      <c r="CB55" s="36">
        <f t="shared" si="243"/>
        <v>6.4851954149286906</v>
      </c>
      <c r="CC55" s="36">
        <f t="shared" si="244"/>
        <v>5.7416422211383988</v>
      </c>
      <c r="CD55" s="36">
        <f t="shared" si="245"/>
        <v>5.5522542052199197</v>
      </c>
      <c r="CE55" s="36">
        <f t="shared" si="246"/>
        <v>5.2897647637466516</v>
      </c>
      <c r="CF55" s="36">
        <f t="shared" si="247"/>
        <v>4.8075055604078543</v>
      </c>
      <c r="CG55" s="36">
        <f t="shared" si="248"/>
        <v>4.3680172184012767</v>
      </c>
      <c r="CH55" s="36">
        <f t="shared" si="249"/>
        <v>4.2847974299285108</v>
      </c>
      <c r="CI55" s="36">
        <f t="shared" si="250"/>
        <v>4.3889676401272171</v>
      </c>
      <c r="CJ55" s="36">
        <f t="shared" si="251"/>
        <v>4.3681460648524295</v>
      </c>
      <c r="CK55" s="36">
        <f t="shared" si="252"/>
        <v>4.4930007904808056</v>
      </c>
      <c r="CL55" s="36">
        <f t="shared" si="253"/>
        <v>4.1195521626184561</v>
      </c>
      <c r="CM55" s="36">
        <f t="shared" si="254"/>
        <v>4.0054314896621923</v>
      </c>
      <c r="CN55" s="36">
        <f t="shared" si="255"/>
        <v>3.9023537577596912</v>
      </c>
      <c r="CO55" s="36">
        <f t="shared" si="256"/>
        <v>4.1699046340300194</v>
      </c>
      <c r="CP55" s="36">
        <f t="shared" si="257"/>
        <v>4.5229525564340456</v>
      </c>
      <c r="CQ55" s="36">
        <f t="shared" si="258"/>
        <v>4.3666058982423372</v>
      </c>
      <c r="CR55" s="36">
        <f t="shared" si="259"/>
        <v>4.4396844459354101</v>
      </c>
      <c r="CS55" s="36">
        <f t="shared" si="260"/>
        <v>5.0470136717088776</v>
      </c>
      <c r="CT55" s="36">
        <f t="shared" si="261"/>
        <v>4.8793575900382802</v>
      </c>
      <c r="CU55" s="36">
        <f t="shared" si="262"/>
        <v>5.1933363075017613</v>
      </c>
      <c r="CV55" s="36">
        <f t="shared" si="263"/>
        <v>5.2353087110159402</v>
      </c>
      <c r="CW55" s="36">
        <f t="shared" si="264"/>
        <v>5.6334907015584745</v>
      </c>
      <c r="CX55" s="36">
        <f t="shared" si="265"/>
        <v>5.9176497380177606</v>
      </c>
      <c r="CY55" s="36">
        <f t="shared" si="266"/>
        <v>6.6783550528444424</v>
      </c>
      <c r="CZ55" s="36">
        <f t="shared" si="267"/>
        <v>6.9111847960153572</v>
      </c>
      <c r="DA55" s="36">
        <f t="shared" si="268"/>
        <v>6.9217460115439167</v>
      </c>
      <c r="DB55" s="36">
        <f t="shared" si="269"/>
        <v>6.6880604947295197</v>
      </c>
      <c r="DC55" s="36">
        <f t="shared" si="270"/>
        <v>7.0077091329839636</v>
      </c>
      <c r="DD55" s="36">
        <f t="shared" si="271"/>
        <v>7.702981133548148</v>
      </c>
      <c r="DE55" s="36">
        <f t="shared" si="272"/>
        <v>8.1646266866524755</v>
      </c>
      <c r="DF55" s="36">
        <f t="shared" si="273"/>
        <v>8.6293163606984571</v>
      </c>
      <c r="DG55" s="36">
        <f t="shared" si="274"/>
        <v>8.4131601247802159</v>
      </c>
      <c r="DH55" s="36">
        <f t="shared" si="275"/>
        <v>8.4996398616431499</v>
      </c>
      <c r="DI55" s="36">
        <f t="shared" si="276"/>
        <v>8.1229423717951619</v>
      </c>
      <c r="DJ55" s="36">
        <f t="shared" si="277"/>
        <v>7.7361750898610637</v>
      </c>
      <c r="DK55" s="36">
        <f t="shared" si="278"/>
        <v>7.0959680476315512</v>
      </c>
      <c r="DL55" s="36">
        <f t="shared" si="279"/>
        <v>6.7673227289345883</v>
      </c>
      <c r="DM55" s="36">
        <f t="shared" si="280"/>
        <v>6.8938742770131789</v>
      </c>
      <c r="DN55" s="36">
        <f t="shared" si="281"/>
        <v>6.7448784347313717</v>
      </c>
      <c r="DO55" s="36">
        <f t="shared" si="282"/>
        <v>6.7661360028753004</v>
      </c>
      <c r="DP55" s="36">
        <f t="shared" si="283"/>
        <v>6.3207911114143034</v>
      </c>
      <c r="DQ55" s="36">
        <f t="shared" si="284"/>
        <v>5.6981681163202014</v>
      </c>
      <c r="DR55" s="36">
        <f t="shared" si="285"/>
        <v>5.1934414878299417</v>
      </c>
      <c r="DS55" s="36">
        <f t="shared" si="286"/>
        <v>5.455612361840112</v>
      </c>
      <c r="DT55" s="36">
        <f t="shared" si="287"/>
        <v>5.4240923023516796</v>
      </c>
      <c r="DU55" s="36">
        <f t="shared" si="288"/>
        <v>5.1197623524444458</v>
      </c>
      <c r="DV55" s="36">
        <f t="shared" si="289"/>
        <v>5.444723723896927</v>
      </c>
      <c r="DW55" s="36">
        <f t="shared" si="290"/>
        <v>5.5287685370672968</v>
      </c>
      <c r="DX55" s="36">
        <f t="shared" si="291"/>
        <v>5.5706824556601031</v>
      </c>
      <c r="DY55" s="36">
        <f t="shared" si="292"/>
        <v>5.7581599896185054</v>
      </c>
      <c r="DZ55" s="36">
        <f t="shared" si="293"/>
        <v>6.527885381367482</v>
      </c>
      <c r="EA55" s="36">
        <f t="shared" si="294"/>
        <v>6.9732981425438822</v>
      </c>
      <c r="EB55" s="36">
        <f t="shared" si="295"/>
        <v>7.2400112624765089</v>
      </c>
      <c r="EC55" s="36">
        <f t="shared" si="296"/>
        <v>7.0579944701979036</v>
      </c>
      <c r="ED55" s="36">
        <f t="shared" si="297"/>
        <v>6.9723823194820511</v>
      </c>
      <c r="EE55" s="36">
        <f t="shared" si="298"/>
        <v>6.3873106182517958</v>
      </c>
      <c r="EF55" s="36">
        <f t="shared" si="299"/>
        <v>6.3236945265924493</v>
      </c>
      <c r="EG55" s="36">
        <f t="shared" si="300"/>
        <v>7.0773116086916943</v>
      </c>
      <c r="EH55" s="36">
        <f t="shared" si="301"/>
        <v>7.0879565347885753</v>
      </c>
      <c r="EI55" s="36">
        <f t="shared" si="302"/>
        <v>7.2798513299728862</v>
      </c>
      <c r="EJ55" s="36">
        <f t="shared" si="303"/>
        <v>7.6525356770248854</v>
      </c>
      <c r="EK55" s="36">
        <f t="shared" si="304"/>
        <v>7.906983269722212</v>
      </c>
      <c r="EL55" s="36">
        <f t="shared" si="305"/>
        <v>7.9283446442188099</v>
      </c>
      <c r="EM55" s="36">
        <f t="shared" si="306"/>
        <v>7.5538535108246263</v>
      </c>
      <c r="EN55" s="36">
        <f t="shared" si="307"/>
        <v>7.5324540174877441</v>
      </c>
      <c r="EO55" s="36">
        <f t="shared" si="308"/>
        <v>7.8873466050042307</v>
      </c>
      <c r="EP55" s="36">
        <f t="shared" si="309"/>
        <v>8.1787590057980744</v>
      </c>
      <c r="EQ55" s="36">
        <f t="shared" si="310"/>
        <v>8.6763315399712724</v>
      </c>
      <c r="ER55" s="36">
        <f t="shared" si="311"/>
        <v>8.8822400261359569</v>
      </c>
      <c r="ES55" s="36">
        <f t="shared" si="312"/>
        <v>8.4073373138887408</v>
      </c>
      <c r="ET55" s="36">
        <f t="shared" si="313"/>
        <v>8.4827698547632391</v>
      </c>
      <c r="EU55" s="36">
        <f t="shared" si="314"/>
        <v>8.5905734618930918</v>
      </c>
      <c r="EV55" s="138">
        <f t="shared" si="315"/>
        <v>8.6227961839886014</v>
      </c>
      <c r="EW55" s="138">
        <f t="shared" si="316"/>
        <v>7.971785124131725</v>
      </c>
      <c r="EX55" s="138">
        <f t="shared" si="317"/>
        <v>7.3734258992973478</v>
      </c>
      <c r="EY55" s="138">
        <f t="shared" si="318"/>
        <v>7.6938798166251265</v>
      </c>
      <c r="EZ55" s="138">
        <f t="shared" si="319"/>
        <v>7.4474162110746533</v>
      </c>
      <c r="FA55" s="138">
        <f t="shared" si="320"/>
        <v>7.522389487936465</v>
      </c>
      <c r="FB55" s="138">
        <f t="shared" si="321"/>
        <v>8.2411363796546908</v>
      </c>
      <c r="FC55" s="138">
        <f t="shared" si="322"/>
        <v>8.3273242059747066</v>
      </c>
      <c r="FD55" s="138">
        <f t="shared" si="323"/>
        <v>8.2841959789593069</v>
      </c>
      <c r="FE55" s="138">
        <f t="shared" si="324"/>
        <v>8.273414995687812</v>
      </c>
      <c r="FF55" s="138">
        <f t="shared" si="325"/>
        <v>8.1658621845269064</v>
      </c>
      <c r="FG55" s="138">
        <f t="shared" si="326"/>
        <v>8.4557935137219644</v>
      </c>
      <c r="FH55" s="138">
        <f t="shared" si="327"/>
        <v>8.6917301751777245</v>
      </c>
      <c r="FI55" s="138">
        <f t="shared" si="328"/>
        <v>9.1322126242418875</v>
      </c>
      <c r="FJ55" s="138">
        <f t="shared" si="329"/>
        <v>9.3494127687821162</v>
      </c>
      <c r="FK55" s="138">
        <f t="shared" si="330"/>
        <v>9.4361808011318224</v>
      </c>
      <c r="FL55" s="138">
        <f t="shared" si="331"/>
        <v>9.7090345480181028</v>
      </c>
      <c r="FM55" s="138">
        <f t="shared" si="332"/>
        <v>9.6325365659645215</v>
      </c>
      <c r="FN55" s="138">
        <f t="shared" si="333"/>
        <v>8.7958958012886779</v>
      </c>
      <c r="FO55" s="138">
        <f t="shared" si="334"/>
        <v>8.4171930312195506</v>
      </c>
      <c r="FP55" s="138">
        <f t="shared" si="335"/>
        <v>8.2012870409154495</v>
      </c>
      <c r="FQ55" s="138">
        <f t="shared" si="336"/>
        <v>8.2443822463484029</v>
      </c>
      <c r="FR55" s="138">
        <f t="shared" si="337"/>
        <v>8.2874346008264599</v>
      </c>
      <c r="FS55" s="138">
        <f t="shared" si="338"/>
        <v>8.4268144671443288</v>
      </c>
      <c r="FT55" s="138">
        <f t="shared" si="339"/>
        <v>7.5602558118075258</v>
      </c>
      <c r="FU55" s="138">
        <f t="shared" si="340"/>
        <v>7.1896504806977291</v>
      </c>
      <c r="FV55" s="138">
        <f t="shared" si="341"/>
        <v>8.0945189175692498</v>
      </c>
      <c r="FW55" s="138">
        <f t="shared" si="342"/>
        <v>7.7945539493143423</v>
      </c>
      <c r="FX55" s="138">
        <f t="shared" si="343"/>
        <v>7.4192247224713626</v>
      </c>
      <c r="FY55" s="138">
        <f t="shared" si="344"/>
        <v>7.6333778818064246</v>
      </c>
      <c r="FZ55" s="138">
        <f t="shared" si="345"/>
        <v>7.0421628829549832</v>
      </c>
      <c r="GA55" s="138">
        <f t="shared" si="346"/>
        <v>7.0742114347163598</v>
      </c>
      <c r="GB55" s="138">
        <f t="shared" si="347"/>
        <v>7.4587940558527022</v>
      </c>
    </row>
    <row r="56" spans="1:184" x14ac:dyDescent="0.2">
      <c r="A56" s="4" t="s">
        <v>136</v>
      </c>
      <c r="B56" s="9" t="s">
        <v>323</v>
      </c>
      <c r="N56" s="36">
        <f t="shared" si="177"/>
        <v>12.286097610307412</v>
      </c>
      <c r="O56" s="36">
        <f t="shared" si="178"/>
        <v>13.480277673518938</v>
      </c>
      <c r="P56" s="36">
        <f t="shared" si="179"/>
        <v>12.825692282662216</v>
      </c>
      <c r="Q56" s="36">
        <f t="shared" si="180"/>
        <v>11.952203052086819</v>
      </c>
      <c r="R56" s="36">
        <f t="shared" si="181"/>
        <v>11.083930517125573</v>
      </c>
      <c r="S56" s="36">
        <f t="shared" si="182"/>
        <v>12.904616772745481</v>
      </c>
      <c r="T56" s="36">
        <f t="shared" si="183"/>
        <v>13.241511392119154</v>
      </c>
      <c r="U56" s="36">
        <f t="shared" si="184"/>
        <v>14.069416282617331</v>
      </c>
      <c r="V56" s="36">
        <f t="shared" si="185"/>
        <v>12.717081768300552</v>
      </c>
      <c r="W56" s="36">
        <f t="shared" si="186"/>
        <v>12.593154941768692</v>
      </c>
      <c r="X56" s="36">
        <f t="shared" si="187"/>
        <v>12.772836816800503</v>
      </c>
      <c r="Y56" s="36">
        <f t="shared" si="188"/>
        <v>14.258615283695097</v>
      </c>
      <c r="Z56" s="36">
        <f t="shared" si="189"/>
        <v>13.348755831661506</v>
      </c>
      <c r="AA56" s="36">
        <f t="shared" si="190"/>
        <v>11.504339752163517</v>
      </c>
      <c r="AB56" s="36">
        <f t="shared" si="191"/>
        <v>12.039721197407482</v>
      </c>
      <c r="AC56" s="36">
        <f t="shared" si="192"/>
        <v>13.362186647171859</v>
      </c>
      <c r="AD56" s="36">
        <f t="shared" si="193"/>
        <v>12.778943973217839</v>
      </c>
      <c r="AE56" s="36">
        <f t="shared" si="194"/>
        <v>10.783929424825311</v>
      </c>
      <c r="AF56" s="36">
        <f t="shared" si="195"/>
        <v>10.25659616298562</v>
      </c>
      <c r="AG56" s="36">
        <f t="shared" si="196"/>
        <v>9.2042365257171141</v>
      </c>
      <c r="AH56" s="36">
        <f t="shared" si="197"/>
        <v>10.503507086261044</v>
      </c>
      <c r="AI56" s="36">
        <f t="shared" si="198"/>
        <v>12.958157733964647</v>
      </c>
      <c r="AJ56" s="36">
        <f t="shared" si="199"/>
        <v>12.823174872701193</v>
      </c>
      <c r="AK56" s="36">
        <f t="shared" si="200"/>
        <v>12.4119387905133</v>
      </c>
      <c r="AL56" s="36">
        <f t="shared" si="201"/>
        <v>11.498727682350474</v>
      </c>
      <c r="AM56" s="36">
        <f t="shared" si="202"/>
        <v>10.604175687276186</v>
      </c>
      <c r="AN56" s="36">
        <f t="shared" si="203"/>
        <v>10.031610516968726</v>
      </c>
      <c r="AO56" s="36">
        <f t="shared" si="204"/>
        <v>10.064244706939164</v>
      </c>
      <c r="AP56" s="36">
        <f t="shared" si="205"/>
        <v>14.158131083905378</v>
      </c>
      <c r="AQ56" s="36">
        <f t="shared" si="206"/>
        <v>15.316635647685883</v>
      </c>
      <c r="AR56" s="36">
        <f t="shared" si="207"/>
        <v>19.303769223786627</v>
      </c>
      <c r="AS56" s="36">
        <f t="shared" si="208"/>
        <v>23.004317777304983</v>
      </c>
      <c r="AT56" s="36">
        <f t="shared" si="209"/>
        <v>22.846323890228206</v>
      </c>
      <c r="AU56" s="36">
        <f t="shared" si="210"/>
        <v>21.703958897122021</v>
      </c>
      <c r="AV56" s="36">
        <f t="shared" si="211"/>
        <v>22.322792586429465</v>
      </c>
      <c r="AW56" s="36">
        <f t="shared" si="212"/>
        <v>19.710401524666675</v>
      </c>
      <c r="AX56" s="36">
        <f t="shared" si="213"/>
        <v>17.574383244731617</v>
      </c>
      <c r="AY56" s="36">
        <f t="shared" si="214"/>
        <v>18.40791107402524</v>
      </c>
      <c r="AZ56" s="36">
        <f t="shared" si="215"/>
        <v>20.197122979576896</v>
      </c>
      <c r="BA56" s="36">
        <f t="shared" si="216"/>
        <v>18.878494727873708</v>
      </c>
      <c r="BB56" s="36">
        <f t="shared" si="217"/>
        <v>14.398750895478042</v>
      </c>
      <c r="BC56" s="36">
        <f t="shared" si="218"/>
        <v>13.204397739275841</v>
      </c>
      <c r="BD56" s="36">
        <f t="shared" si="219"/>
        <v>9.9444425313355964</v>
      </c>
      <c r="BE56" s="36">
        <f t="shared" si="220"/>
        <v>7.3218752623085415</v>
      </c>
      <c r="BF56" s="36">
        <f t="shared" si="221"/>
        <v>6.1008606545557287</v>
      </c>
      <c r="BG56" s="36">
        <f t="shared" si="222"/>
        <v>5.1678523946747212</v>
      </c>
      <c r="BH56" s="36">
        <f t="shared" si="223"/>
        <v>4.6879673425812118</v>
      </c>
      <c r="BI56" s="36">
        <f t="shared" si="224"/>
        <v>6.8561865085974727</v>
      </c>
      <c r="BJ56" s="36">
        <f t="shared" si="225"/>
        <v>8.0867352661669223</v>
      </c>
      <c r="BK56" s="36">
        <f t="shared" si="226"/>
        <v>8.1510343353318184</v>
      </c>
      <c r="BL56" s="36">
        <f t="shared" si="227"/>
        <v>7.2448003133973815</v>
      </c>
      <c r="BM56" s="36">
        <f t="shared" si="228"/>
        <v>8.0271397181018944</v>
      </c>
      <c r="BN56" s="36">
        <f t="shared" si="229"/>
        <v>9.1573559068623958</v>
      </c>
      <c r="BO56" s="36">
        <f t="shared" si="230"/>
        <v>10.200364383727045</v>
      </c>
      <c r="BP56" s="36">
        <f t="shared" si="231"/>
        <v>9.8397324891749562</v>
      </c>
      <c r="BQ56" s="36">
        <f t="shared" si="232"/>
        <v>9.7301775993992479</v>
      </c>
      <c r="BR56" s="36">
        <f t="shared" si="233"/>
        <v>11.223553377795948</v>
      </c>
      <c r="BS56" s="36">
        <f t="shared" si="234"/>
        <v>12.132677318882369</v>
      </c>
      <c r="BT56" s="36">
        <f t="shared" si="235"/>
        <v>12.020935737099702</v>
      </c>
      <c r="BU56" s="36">
        <f t="shared" si="236"/>
        <v>10.701477026546957</v>
      </c>
      <c r="BV56" s="36">
        <f t="shared" si="237"/>
        <v>9.5606727191774876</v>
      </c>
      <c r="BW56" s="36">
        <f t="shared" si="238"/>
        <v>9.3109803417952506</v>
      </c>
      <c r="BX56" s="36">
        <f t="shared" si="239"/>
        <v>9.669590775365112</v>
      </c>
      <c r="BY56" s="36">
        <f t="shared" si="240"/>
        <v>10.561744192386957</v>
      </c>
      <c r="BZ56" s="36">
        <f t="shared" si="241"/>
        <v>9.9512069993316956</v>
      </c>
      <c r="CA56" s="36">
        <f t="shared" si="242"/>
        <v>8.9755973542621881</v>
      </c>
      <c r="CB56" s="36">
        <f t="shared" si="243"/>
        <v>9.0514932035786089</v>
      </c>
      <c r="CC56" s="36">
        <f t="shared" si="244"/>
        <v>9.3345741563834359</v>
      </c>
      <c r="CD56" s="36">
        <f t="shared" si="245"/>
        <v>8.6761272195151395</v>
      </c>
      <c r="CE56" s="36">
        <f t="shared" si="246"/>
        <v>8.0314201171647994</v>
      </c>
      <c r="CF56" s="36">
        <f t="shared" si="247"/>
        <v>8.2469441473237648</v>
      </c>
      <c r="CG56" s="36">
        <f t="shared" si="248"/>
        <v>8.4854690643150441</v>
      </c>
      <c r="CH56" s="36">
        <f t="shared" si="249"/>
        <v>7.9368019756319574</v>
      </c>
      <c r="CI56" s="36">
        <f t="shared" si="250"/>
        <v>7.1649825554069846</v>
      </c>
      <c r="CJ56" s="36">
        <f t="shared" si="251"/>
        <v>6.4216661880983406</v>
      </c>
      <c r="CK56" s="36">
        <f t="shared" si="252"/>
        <v>4.8507893992561391</v>
      </c>
      <c r="CL56" s="36">
        <f t="shared" si="253"/>
        <v>3.9670693101201415</v>
      </c>
      <c r="CM56" s="36">
        <f t="shared" si="254"/>
        <v>4.2773261567632392</v>
      </c>
      <c r="CN56" s="36">
        <f t="shared" si="255"/>
        <v>3.9559305402531164</v>
      </c>
      <c r="CO56" s="36">
        <f t="shared" si="256"/>
        <v>3.6453671150183053</v>
      </c>
      <c r="CP56" s="36">
        <f t="shared" si="257"/>
        <v>3.1615240226061436</v>
      </c>
      <c r="CQ56" s="36">
        <f t="shared" si="258"/>
        <v>3.0076128568672145</v>
      </c>
      <c r="CR56" s="36">
        <f t="shared" si="259"/>
        <v>2.9050667017085585</v>
      </c>
      <c r="CS56" s="36">
        <f t="shared" si="260"/>
        <v>2.7919390049547577</v>
      </c>
      <c r="CT56" s="36">
        <f t="shared" si="261"/>
        <v>2.2284428776476295</v>
      </c>
      <c r="CU56" s="36">
        <f t="shared" si="262"/>
        <v>2.3818315585683703</v>
      </c>
      <c r="CV56" s="36">
        <f t="shared" si="263"/>
        <v>2.1162231350478455</v>
      </c>
      <c r="CW56" s="36">
        <f t="shared" si="264"/>
        <v>2.0448274536709388</v>
      </c>
      <c r="CX56" s="36">
        <f t="shared" si="265"/>
        <v>2.310144005050474</v>
      </c>
      <c r="CY56" s="36">
        <f t="shared" si="266"/>
        <v>1.650602265456258</v>
      </c>
      <c r="CZ56" s="36">
        <f t="shared" si="267"/>
        <v>1.5796384461824964</v>
      </c>
      <c r="DA56" s="36">
        <f t="shared" si="268"/>
        <v>1.5593468683866352</v>
      </c>
      <c r="DB56" s="36">
        <f t="shared" si="269"/>
        <v>1.8228478182496843</v>
      </c>
      <c r="DC56" s="36">
        <f t="shared" si="270"/>
        <v>1.5794223428400089</v>
      </c>
      <c r="DD56" s="36">
        <f t="shared" si="271"/>
        <v>1.4883197219046851</v>
      </c>
      <c r="DE56" s="36">
        <f t="shared" si="272"/>
        <v>1.7624752629243456</v>
      </c>
      <c r="DF56" s="36">
        <f t="shared" si="273"/>
        <v>2.5987674027880381</v>
      </c>
      <c r="DG56" s="36">
        <f t="shared" si="274"/>
        <v>2.8344617346162559</v>
      </c>
      <c r="DH56" s="36">
        <f t="shared" si="275"/>
        <v>3.0505005197730251</v>
      </c>
      <c r="DI56" s="36">
        <f t="shared" si="276"/>
        <v>3.246198621709584</v>
      </c>
      <c r="DJ56" s="36">
        <f t="shared" si="277"/>
        <v>3.1638158579979203</v>
      </c>
      <c r="DK56" s="36">
        <f t="shared" si="278"/>
        <v>3.2770921581015022</v>
      </c>
      <c r="DL56" s="36">
        <f t="shared" si="279"/>
        <v>3.8439823845182408</v>
      </c>
      <c r="DM56" s="36">
        <f t="shared" si="280"/>
        <v>4.0307148203744925</v>
      </c>
      <c r="DN56" s="36">
        <f t="shared" si="281"/>
        <v>3.6890194298029755</v>
      </c>
      <c r="DO56" s="36">
        <f t="shared" si="282"/>
        <v>4.0617408176684577</v>
      </c>
      <c r="DP56" s="36">
        <f t="shared" si="283"/>
        <v>4.1032575704383234</v>
      </c>
      <c r="DQ56" s="36">
        <f t="shared" si="284"/>
        <v>4.1136450437540883</v>
      </c>
      <c r="DR56" s="36">
        <f t="shared" si="285"/>
        <v>4.0825972370810204</v>
      </c>
      <c r="DS56" s="36">
        <f t="shared" si="286"/>
        <v>3.8855300375289836</v>
      </c>
      <c r="DT56" s="36">
        <f t="shared" si="287"/>
        <v>4.0929484862412213</v>
      </c>
      <c r="DU56" s="36">
        <f t="shared" si="288"/>
        <v>4.2798671886306927</v>
      </c>
      <c r="DV56" s="36">
        <f t="shared" si="289"/>
        <v>4.508870690142941</v>
      </c>
      <c r="DW56" s="36">
        <f t="shared" si="290"/>
        <v>4.7381253670981671</v>
      </c>
      <c r="DX56" s="36">
        <f t="shared" si="291"/>
        <v>4.8212921167692269</v>
      </c>
      <c r="DY56" s="36">
        <f t="shared" si="292"/>
        <v>4.9676321735737217</v>
      </c>
      <c r="DZ56" s="36">
        <f t="shared" si="293"/>
        <v>4.6741337013488149</v>
      </c>
      <c r="EA56" s="36">
        <f t="shared" si="294"/>
        <v>4.288804585146444</v>
      </c>
      <c r="EB56" s="36">
        <f t="shared" si="295"/>
        <v>4.3199976473354607</v>
      </c>
      <c r="EC56" s="36">
        <f t="shared" si="296"/>
        <v>4.2055089738723295</v>
      </c>
      <c r="ED56" s="36">
        <f t="shared" si="297"/>
        <v>3.9464717138199656</v>
      </c>
      <c r="EE56" s="36">
        <f t="shared" si="298"/>
        <v>3.7700449946571402</v>
      </c>
      <c r="EF56" s="36">
        <f t="shared" si="299"/>
        <v>3.583947474491378</v>
      </c>
      <c r="EG56" s="36">
        <f t="shared" si="300"/>
        <v>3.4601666171229173</v>
      </c>
      <c r="EH56" s="36">
        <f t="shared" si="301"/>
        <v>3.3880330348201371</v>
      </c>
      <c r="EI56" s="36">
        <f t="shared" si="302"/>
        <v>3.1308744609597872</v>
      </c>
      <c r="EJ56" s="36">
        <f t="shared" si="303"/>
        <v>3.2433845888057311</v>
      </c>
      <c r="EK56" s="36">
        <f t="shared" si="304"/>
        <v>3.2947903767905906</v>
      </c>
      <c r="EL56" s="36">
        <f t="shared" si="305"/>
        <v>4.5257216861074312</v>
      </c>
      <c r="EM56" s="36">
        <f t="shared" si="306"/>
        <v>5.7260869740944242</v>
      </c>
      <c r="EN56" s="36">
        <f t="shared" si="307"/>
        <v>5.9579193187002666</v>
      </c>
      <c r="EO56" s="36">
        <f t="shared" si="308"/>
        <v>5.7039251053913942</v>
      </c>
      <c r="EP56" s="36">
        <f t="shared" si="309"/>
        <v>5.6723150799411926</v>
      </c>
      <c r="EQ56" s="36">
        <f t="shared" si="310"/>
        <v>5.7145882332884534</v>
      </c>
      <c r="ER56" s="36">
        <f t="shared" si="311"/>
        <v>6.1682989124012932</v>
      </c>
      <c r="ES56" s="36">
        <f t="shared" si="312"/>
        <v>6.3376601070770811</v>
      </c>
      <c r="ET56" s="36">
        <f t="shared" si="313"/>
        <v>6.2740673670549363</v>
      </c>
      <c r="EU56" s="36">
        <f t="shared" si="314"/>
        <v>6.1998684371157964</v>
      </c>
      <c r="EV56" s="138">
        <f t="shared" si="315"/>
        <v>5.7053772724096063</v>
      </c>
      <c r="EW56" s="138">
        <f t="shared" si="316"/>
        <v>5.4844344115833943</v>
      </c>
      <c r="EX56" s="138">
        <f t="shared" si="317"/>
        <v>4.5762557085841316</v>
      </c>
      <c r="EY56" s="138">
        <f t="shared" si="318"/>
        <v>3.7296516047136796</v>
      </c>
      <c r="EZ56" s="138">
        <f t="shared" si="319"/>
        <v>3.492378408601482</v>
      </c>
      <c r="FA56" s="138">
        <f t="shared" si="320"/>
        <v>3.7721435484725729</v>
      </c>
      <c r="FB56" s="138">
        <f t="shared" si="321"/>
        <v>3.6686714739402104</v>
      </c>
      <c r="FC56" s="138">
        <f t="shared" si="322"/>
        <v>3.7723090541401216</v>
      </c>
      <c r="FD56" s="138">
        <f t="shared" si="323"/>
        <v>3.4422838216085383</v>
      </c>
      <c r="FE56" s="138">
        <f t="shared" si="324"/>
        <v>3.2260497025308865</v>
      </c>
      <c r="FF56" s="138">
        <f t="shared" si="325"/>
        <v>3.5040095451526643</v>
      </c>
      <c r="FG56" s="138">
        <f t="shared" si="326"/>
        <v>3.6486403599677475</v>
      </c>
      <c r="FH56" s="138">
        <f t="shared" si="327"/>
        <v>2.9368103425657877</v>
      </c>
      <c r="FI56" s="138">
        <f t="shared" si="328"/>
        <v>1.5302331415951498</v>
      </c>
      <c r="FJ56" s="138">
        <f t="shared" si="329"/>
        <v>1.6113113872662232</v>
      </c>
      <c r="FK56" s="138">
        <f t="shared" si="330"/>
        <v>1.5506298038758137</v>
      </c>
      <c r="FL56" s="138">
        <f t="shared" si="331"/>
        <v>1.5405071334407827</v>
      </c>
      <c r="FM56" s="138">
        <f t="shared" si="332"/>
        <v>1.7737005097832492</v>
      </c>
      <c r="FN56" s="138">
        <f t="shared" si="333"/>
        <v>1.3064293027316154</v>
      </c>
      <c r="FO56" s="138">
        <f t="shared" si="334"/>
        <v>1.2659593419594994</v>
      </c>
      <c r="FP56" s="138">
        <f t="shared" si="335"/>
        <v>1.1246110437753254</v>
      </c>
      <c r="FQ56" s="138">
        <f t="shared" si="336"/>
        <v>1.0136513708095984</v>
      </c>
      <c r="FR56" s="138">
        <f t="shared" si="337"/>
        <v>0.95336870637501292</v>
      </c>
      <c r="FS56" s="138">
        <f t="shared" si="338"/>
        <v>1.5369723528386947</v>
      </c>
      <c r="FT56" s="138">
        <f t="shared" si="339"/>
        <v>2.1475374301257677</v>
      </c>
      <c r="FU56" s="138">
        <f t="shared" si="340"/>
        <v>3.7072783697505107</v>
      </c>
      <c r="FV56" s="138">
        <f t="shared" si="341"/>
        <v>3.4176510214208644</v>
      </c>
      <c r="FW56" s="138">
        <f t="shared" si="342"/>
        <v>3.788434353436676</v>
      </c>
      <c r="FX56" s="138">
        <f t="shared" si="343"/>
        <v>4.0781438701245953</v>
      </c>
      <c r="FY56" s="138">
        <f t="shared" si="344"/>
        <v>3.9433544827654154</v>
      </c>
      <c r="FZ56" s="138">
        <f t="shared" si="345"/>
        <v>4.6312379075986954</v>
      </c>
      <c r="GA56" s="138">
        <f t="shared" si="346"/>
        <v>5.0702939563667115</v>
      </c>
      <c r="GB56" s="138">
        <f>(PRODUCT(FQ69:GB69)-1)*100</f>
        <v>5.3220598364539073</v>
      </c>
    </row>
    <row r="57" spans="1:184" x14ac:dyDescent="0.2">
      <c r="EV57" s="84"/>
      <c r="EW57" s="84"/>
      <c r="EX57" s="84"/>
      <c r="EY57" s="84"/>
      <c r="EZ57" s="84"/>
      <c r="FA57" s="84"/>
      <c r="FB57" s="84"/>
      <c r="FC57" s="84"/>
      <c r="FD57" s="84"/>
      <c r="FE57" s="84"/>
      <c r="FF57" s="84"/>
      <c r="FG57" s="84"/>
      <c r="FH57" s="84"/>
      <c r="FI57" s="84"/>
      <c r="FJ57" s="84"/>
      <c r="FK57" s="84"/>
      <c r="FL57" s="84"/>
      <c r="FM57" s="84"/>
      <c r="FN57" s="84"/>
      <c r="FO57" s="84"/>
      <c r="FP57" s="84"/>
      <c r="FQ57" s="84"/>
      <c r="FR57" s="84"/>
      <c r="FS57" s="84"/>
      <c r="FT57" s="84"/>
      <c r="FU57" s="84"/>
      <c r="FV57" s="84"/>
      <c r="FW57" s="84"/>
      <c r="FX57" s="84"/>
      <c r="FY57" s="84"/>
      <c r="FZ57" s="84"/>
      <c r="GA57" s="84"/>
      <c r="GB57" s="84"/>
    </row>
    <row r="58" spans="1:184" x14ac:dyDescent="0.2">
      <c r="EV58" s="84"/>
      <c r="EW58" s="84"/>
      <c r="EX58" s="84"/>
      <c r="EY58" s="84"/>
      <c r="EZ58" s="84"/>
      <c r="FA58" s="84"/>
      <c r="FB58" s="84"/>
      <c r="FC58" s="84"/>
      <c r="FD58" s="84"/>
      <c r="FE58" s="84"/>
      <c r="FF58" s="84"/>
      <c r="FG58" s="84"/>
      <c r="FH58" s="84"/>
      <c r="FI58" s="84"/>
      <c r="FJ58" s="84"/>
      <c r="FK58" s="84"/>
      <c r="FL58" s="84"/>
      <c r="FM58" s="84"/>
      <c r="FN58" s="84"/>
      <c r="FO58" s="84"/>
      <c r="FP58" s="84"/>
      <c r="FQ58" s="84"/>
      <c r="FR58" s="84"/>
      <c r="FS58" s="84"/>
      <c r="FT58" s="84"/>
      <c r="FU58" s="84"/>
      <c r="FV58" s="84"/>
      <c r="FW58" s="84"/>
      <c r="FX58" s="84"/>
      <c r="FY58" s="84"/>
      <c r="FZ58" s="84"/>
      <c r="GA58" s="84"/>
      <c r="GB58" s="84"/>
    </row>
    <row r="59" spans="1:184" x14ac:dyDescent="0.2">
      <c r="A59" s="16" t="s">
        <v>495</v>
      </c>
      <c r="EV59" s="84"/>
      <c r="EW59" s="84"/>
      <c r="EX59" s="84"/>
      <c r="EY59" s="84"/>
      <c r="EZ59" s="84"/>
      <c r="FA59" s="84"/>
      <c r="FB59" s="84"/>
      <c r="FC59" s="84"/>
      <c r="FD59" s="84"/>
      <c r="FE59" s="84"/>
      <c r="FF59" s="84"/>
      <c r="FG59" s="84"/>
      <c r="FH59" s="84"/>
      <c r="FI59" s="84"/>
      <c r="FJ59" s="84"/>
      <c r="FK59" s="84"/>
      <c r="FL59" s="84"/>
      <c r="FM59" s="84"/>
      <c r="FN59" s="84"/>
      <c r="FO59" s="84"/>
      <c r="FP59" s="84"/>
      <c r="FQ59" s="84"/>
      <c r="FR59" s="84"/>
      <c r="FS59" s="84"/>
      <c r="FT59" s="84"/>
      <c r="FU59" s="84"/>
      <c r="FV59" s="84"/>
      <c r="FW59" s="84"/>
      <c r="FX59" s="84"/>
      <c r="FY59" s="84"/>
      <c r="FZ59" s="84"/>
      <c r="GA59" s="84"/>
      <c r="GB59" s="84"/>
    </row>
    <row r="60" spans="1:184" x14ac:dyDescent="0.2"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</row>
    <row r="61" spans="1:184" x14ac:dyDescent="0.2">
      <c r="B61" s="16" t="s">
        <v>356</v>
      </c>
      <c r="C61" s="2">
        <v>36373</v>
      </c>
      <c r="D61" s="2">
        <v>36404</v>
      </c>
      <c r="E61" s="2">
        <v>36434</v>
      </c>
      <c r="F61" s="2">
        <v>36465</v>
      </c>
      <c r="G61" s="2">
        <v>36495</v>
      </c>
      <c r="H61" s="2">
        <v>36526</v>
      </c>
      <c r="I61" s="2">
        <v>36557</v>
      </c>
      <c r="J61" s="2">
        <v>36586</v>
      </c>
      <c r="K61" s="2">
        <v>36617</v>
      </c>
      <c r="L61" s="2">
        <v>36647</v>
      </c>
      <c r="M61" s="2">
        <v>36678</v>
      </c>
      <c r="N61" s="2">
        <v>41883</v>
      </c>
      <c r="O61" s="2">
        <v>41883</v>
      </c>
      <c r="P61" s="2">
        <v>41883</v>
      </c>
      <c r="Q61" s="2">
        <v>41883</v>
      </c>
      <c r="R61" s="2">
        <v>41883</v>
      </c>
      <c r="S61" s="2">
        <v>41883</v>
      </c>
      <c r="T61" s="2">
        <v>41883</v>
      </c>
      <c r="U61" s="2">
        <v>41883</v>
      </c>
      <c r="V61" s="2">
        <v>41883</v>
      </c>
      <c r="W61" s="2">
        <v>41883</v>
      </c>
      <c r="X61" s="2">
        <v>41883</v>
      </c>
      <c r="Y61" s="2">
        <v>41883</v>
      </c>
      <c r="Z61" s="2">
        <v>41883</v>
      </c>
      <c r="AA61" s="2">
        <v>41883</v>
      </c>
      <c r="AB61" s="2">
        <v>41883</v>
      </c>
      <c r="AC61" s="2">
        <v>41883</v>
      </c>
      <c r="AD61" s="2">
        <v>41883</v>
      </c>
      <c r="AE61" s="2">
        <v>41883</v>
      </c>
      <c r="AF61" s="2">
        <v>41883</v>
      </c>
      <c r="AG61" s="2">
        <v>41883</v>
      </c>
      <c r="AH61" s="2">
        <v>41883</v>
      </c>
      <c r="AI61" s="2">
        <v>41883</v>
      </c>
      <c r="AJ61" s="2">
        <v>41883</v>
      </c>
      <c r="AK61" s="2">
        <v>41883</v>
      </c>
      <c r="AL61" s="2">
        <v>41883</v>
      </c>
      <c r="AM61" s="2">
        <v>41883</v>
      </c>
      <c r="AN61" s="2">
        <v>41883</v>
      </c>
      <c r="AO61" s="2">
        <v>41883</v>
      </c>
      <c r="AP61" s="2">
        <v>41883</v>
      </c>
      <c r="AQ61" s="2">
        <v>41883</v>
      </c>
      <c r="AR61" s="2">
        <v>41883</v>
      </c>
      <c r="AS61" s="2">
        <v>41883</v>
      </c>
      <c r="AT61" s="2">
        <v>41883</v>
      </c>
      <c r="AU61" s="2">
        <v>41883</v>
      </c>
      <c r="AV61" s="2">
        <v>41883</v>
      </c>
      <c r="AW61" s="2">
        <v>41883</v>
      </c>
      <c r="AX61" s="2">
        <v>41883</v>
      </c>
      <c r="AY61" s="2">
        <v>41883</v>
      </c>
      <c r="AZ61" s="2">
        <v>41883</v>
      </c>
      <c r="BA61" s="2">
        <v>41883</v>
      </c>
      <c r="BB61" s="2">
        <v>41883</v>
      </c>
      <c r="BC61" s="2">
        <v>41883</v>
      </c>
      <c r="BD61" s="2">
        <v>41883</v>
      </c>
      <c r="BE61" s="2">
        <v>41883</v>
      </c>
      <c r="BF61" s="2">
        <v>41883</v>
      </c>
      <c r="BG61" s="2">
        <v>41883</v>
      </c>
      <c r="BH61" s="2">
        <v>41883</v>
      </c>
      <c r="BI61" s="2">
        <v>41883</v>
      </c>
      <c r="BJ61" s="2">
        <v>41883</v>
      </c>
      <c r="BK61" s="2">
        <v>41883</v>
      </c>
      <c r="BL61" s="2">
        <v>41883</v>
      </c>
      <c r="BM61" s="2">
        <v>41883</v>
      </c>
      <c r="BN61" s="2">
        <v>41883</v>
      </c>
      <c r="BO61" s="2">
        <v>41883</v>
      </c>
      <c r="BP61" s="2">
        <v>41883</v>
      </c>
      <c r="BQ61" s="2">
        <v>41883</v>
      </c>
      <c r="BR61" s="2">
        <v>41883</v>
      </c>
      <c r="BS61" s="2">
        <v>41883</v>
      </c>
      <c r="BT61" s="2">
        <v>41883</v>
      </c>
      <c r="BU61" s="2">
        <v>41883</v>
      </c>
      <c r="BV61" s="2">
        <v>41883</v>
      </c>
      <c r="BW61" s="2">
        <v>41883</v>
      </c>
      <c r="BX61" s="2">
        <v>41883</v>
      </c>
      <c r="BY61" s="2">
        <v>41883</v>
      </c>
      <c r="BZ61" s="2">
        <v>41883</v>
      </c>
      <c r="CA61" s="2">
        <v>41883</v>
      </c>
      <c r="CB61" s="2">
        <v>41883</v>
      </c>
      <c r="CC61" s="2">
        <v>41883</v>
      </c>
      <c r="CD61" s="2">
        <v>41883</v>
      </c>
      <c r="CE61" s="2">
        <v>41883</v>
      </c>
      <c r="CF61" s="2">
        <v>41883</v>
      </c>
      <c r="CG61" s="2">
        <v>41883</v>
      </c>
      <c r="CH61" s="5">
        <v>41883</v>
      </c>
      <c r="CI61" s="5">
        <v>41883</v>
      </c>
      <c r="CJ61" s="5">
        <v>41883</v>
      </c>
      <c r="CK61" s="5">
        <v>41883</v>
      </c>
      <c r="CL61" s="5">
        <v>41883</v>
      </c>
      <c r="CM61" s="5">
        <v>41883</v>
      </c>
      <c r="CN61" s="5">
        <v>41883</v>
      </c>
      <c r="CO61" s="5">
        <v>41883</v>
      </c>
      <c r="CP61" s="5">
        <v>41883</v>
      </c>
      <c r="CQ61" s="5">
        <v>41883</v>
      </c>
      <c r="CR61" s="5">
        <v>41883</v>
      </c>
      <c r="CS61" s="5">
        <v>41883</v>
      </c>
      <c r="CT61" s="5">
        <v>41883</v>
      </c>
      <c r="CU61" s="5">
        <v>41883</v>
      </c>
      <c r="CV61" s="5">
        <v>41883</v>
      </c>
      <c r="CW61" s="5">
        <v>41883</v>
      </c>
      <c r="CX61" s="5">
        <v>41883</v>
      </c>
      <c r="CY61" s="5">
        <v>41883</v>
      </c>
      <c r="CZ61" s="5">
        <v>41883</v>
      </c>
      <c r="DA61" s="5">
        <v>41883</v>
      </c>
      <c r="DB61" s="5">
        <v>41883</v>
      </c>
      <c r="DC61" s="5">
        <v>41883</v>
      </c>
      <c r="DD61" s="5">
        <v>41883</v>
      </c>
      <c r="DE61" s="5">
        <v>41883</v>
      </c>
      <c r="DF61" s="5">
        <v>41883</v>
      </c>
      <c r="DG61" s="5">
        <v>41883</v>
      </c>
      <c r="DH61" s="5">
        <v>41883</v>
      </c>
      <c r="DI61" s="5">
        <v>41883</v>
      </c>
      <c r="DJ61" s="5">
        <v>41883</v>
      </c>
      <c r="DK61" s="5">
        <v>41883</v>
      </c>
      <c r="DL61" s="5">
        <v>41883</v>
      </c>
      <c r="DM61" s="5">
        <v>41883</v>
      </c>
      <c r="DN61" s="5">
        <v>41883</v>
      </c>
      <c r="DO61" s="5">
        <v>41883</v>
      </c>
      <c r="DP61" s="5">
        <v>41883</v>
      </c>
      <c r="DQ61" s="5">
        <v>41883</v>
      </c>
      <c r="DR61" s="5">
        <v>41883</v>
      </c>
      <c r="DS61" s="5">
        <v>41883</v>
      </c>
      <c r="DT61" s="5">
        <v>41883</v>
      </c>
      <c r="DU61" s="5">
        <v>41883</v>
      </c>
      <c r="DV61" s="5">
        <v>41883</v>
      </c>
      <c r="DW61" s="5">
        <v>41883</v>
      </c>
      <c r="DX61" s="5">
        <v>41883</v>
      </c>
      <c r="DY61" s="5">
        <v>41883</v>
      </c>
      <c r="DZ61" s="5">
        <v>41883</v>
      </c>
      <c r="EA61" s="5">
        <v>41883</v>
      </c>
      <c r="EB61" s="5">
        <v>41883</v>
      </c>
      <c r="EC61" s="5">
        <v>41883</v>
      </c>
      <c r="ED61" s="5">
        <v>41883</v>
      </c>
      <c r="EE61" s="5">
        <v>41883</v>
      </c>
      <c r="EF61" s="5">
        <v>41883</v>
      </c>
      <c r="EG61" s="5">
        <v>41883</v>
      </c>
      <c r="EH61" s="5">
        <v>41883</v>
      </c>
      <c r="EI61" s="5">
        <v>41883</v>
      </c>
      <c r="EJ61" s="5">
        <v>41883</v>
      </c>
      <c r="EK61" s="5">
        <v>41883</v>
      </c>
      <c r="EL61" s="5">
        <v>41883</v>
      </c>
      <c r="EM61" s="5">
        <v>41883</v>
      </c>
      <c r="EN61" s="5">
        <v>41883</v>
      </c>
      <c r="EO61" s="5">
        <v>41883</v>
      </c>
      <c r="EP61" s="5">
        <v>41883</v>
      </c>
      <c r="EQ61" s="5">
        <v>41883</v>
      </c>
      <c r="ER61" s="5">
        <v>41883</v>
      </c>
      <c r="ES61" s="5">
        <v>41883</v>
      </c>
      <c r="ET61" s="5">
        <v>41883</v>
      </c>
      <c r="EU61" s="5">
        <v>41883</v>
      </c>
      <c r="EV61" s="63">
        <v>41883</v>
      </c>
      <c r="EW61" s="63">
        <v>41883</v>
      </c>
      <c r="EX61" s="63">
        <v>41883</v>
      </c>
      <c r="EY61" s="63">
        <v>41883</v>
      </c>
      <c r="EZ61" s="63">
        <v>41883</v>
      </c>
      <c r="FA61" s="63">
        <v>41883</v>
      </c>
      <c r="FB61" s="63">
        <v>41883</v>
      </c>
      <c r="FC61" s="63">
        <v>41883</v>
      </c>
      <c r="FD61" s="63">
        <v>41883</v>
      </c>
      <c r="FE61" s="63">
        <v>41883</v>
      </c>
      <c r="FF61" s="63">
        <v>41883</v>
      </c>
      <c r="FG61" s="63">
        <v>41883</v>
      </c>
      <c r="FH61" s="63">
        <v>41883</v>
      </c>
      <c r="FI61" s="63">
        <v>41883</v>
      </c>
      <c r="FJ61" s="63">
        <v>41883</v>
      </c>
      <c r="FK61" s="63">
        <v>41883</v>
      </c>
      <c r="FL61" s="63">
        <v>41883</v>
      </c>
      <c r="FM61" s="63">
        <v>41883</v>
      </c>
      <c r="FN61" s="63">
        <v>41883</v>
      </c>
      <c r="FO61" s="63">
        <v>41883</v>
      </c>
      <c r="FP61" s="63">
        <v>41883</v>
      </c>
      <c r="FQ61" s="63">
        <v>41883</v>
      </c>
      <c r="FR61" s="63">
        <v>41883</v>
      </c>
      <c r="FS61" s="63">
        <v>41883</v>
      </c>
      <c r="FT61" s="63">
        <v>41883</v>
      </c>
      <c r="FU61" s="63">
        <v>41883</v>
      </c>
      <c r="FV61" s="63">
        <v>41883</v>
      </c>
      <c r="FW61" s="63">
        <v>41883</v>
      </c>
      <c r="FX61" s="63">
        <v>41883</v>
      </c>
      <c r="FY61" s="63">
        <v>41883</v>
      </c>
      <c r="FZ61" s="63">
        <v>41883</v>
      </c>
      <c r="GA61" s="63">
        <v>41883</v>
      </c>
      <c r="GB61" s="63">
        <v>41883</v>
      </c>
    </row>
    <row r="62" spans="1:184" x14ac:dyDescent="0.2">
      <c r="A62" s="4" t="s">
        <v>1</v>
      </c>
      <c r="B62" s="9" t="s">
        <v>333</v>
      </c>
      <c r="C62" s="16">
        <f t="shared" ref="C62:M62" si="348">C12/100+1</f>
        <v>1.0005439540958618</v>
      </c>
      <c r="D62" s="16">
        <f t="shared" si="348"/>
        <v>1.0039249609425946</v>
      </c>
      <c r="E62" s="16">
        <f t="shared" si="348"/>
        <v>1.0282488131184997</v>
      </c>
      <c r="F62" s="16">
        <f t="shared" si="348"/>
        <v>1.0172067637002655</v>
      </c>
      <c r="G62" s="16">
        <f t="shared" si="348"/>
        <v>1.0107884346778233</v>
      </c>
      <c r="H62" s="16">
        <f t="shared" si="348"/>
        <v>1.0042236336441546</v>
      </c>
      <c r="I62" s="16">
        <f t="shared" si="348"/>
        <v>1.0009156612190671</v>
      </c>
      <c r="J62" s="16">
        <f t="shared" si="348"/>
        <v>0.99666422445935865</v>
      </c>
      <c r="K62" s="16">
        <f t="shared" si="348"/>
        <v>1.0002824554111143</v>
      </c>
      <c r="L62" s="16">
        <f t="shared" si="348"/>
        <v>0.99960909909074547</v>
      </c>
      <c r="M62" s="16">
        <f t="shared" si="348"/>
        <v>1.0044971681097172</v>
      </c>
      <c r="N62" s="16">
        <f t="shared" ref="N62:BY62" si="349">N12/100+1</f>
        <v>1.0176391985797064</v>
      </c>
      <c r="O62" s="16">
        <f t="shared" si="349"/>
        <v>1.0171780557368135</v>
      </c>
      <c r="P62" s="16">
        <f t="shared" si="349"/>
        <v>1.0033239143386374</v>
      </c>
      <c r="Q62" s="16">
        <f t="shared" si="349"/>
        <v>0.9997522215879423</v>
      </c>
      <c r="R62" s="16">
        <f t="shared" si="349"/>
        <v>1.0007089077921163</v>
      </c>
      <c r="S62" s="16">
        <f t="shared" si="349"/>
        <v>1.00208424558182</v>
      </c>
      <c r="T62" s="16">
        <f t="shared" si="349"/>
        <v>1.0032245907316115</v>
      </c>
      <c r="U62" s="16">
        <f t="shared" si="349"/>
        <v>0.99874956647951851</v>
      </c>
      <c r="V62" s="16">
        <f t="shared" si="349"/>
        <v>1.0026820370278726</v>
      </c>
      <c r="W62" s="16">
        <f t="shared" si="349"/>
        <v>1.0056184538488639</v>
      </c>
      <c r="X62" s="16">
        <f t="shared" si="349"/>
        <v>1.005163906338606</v>
      </c>
      <c r="Y62" s="16">
        <f t="shared" si="349"/>
        <v>1.0050186738240858</v>
      </c>
      <c r="Z62" s="16">
        <f t="shared" si="349"/>
        <v>1.0077996751782257</v>
      </c>
      <c r="AA62" s="16">
        <f t="shared" si="349"/>
        <v>1.0070829609123944</v>
      </c>
      <c r="AB62" s="16">
        <f t="shared" si="349"/>
        <v>1.0033002140338749</v>
      </c>
      <c r="AC62" s="16">
        <f t="shared" si="349"/>
        <v>1.011680138762197</v>
      </c>
      <c r="AD62" s="16">
        <f t="shared" si="349"/>
        <v>1.0132354734727951</v>
      </c>
      <c r="AE62" s="16">
        <f t="shared" si="349"/>
        <v>1.0088873316758757</v>
      </c>
      <c r="AF62" s="16">
        <f t="shared" si="349"/>
        <v>1.0054900632926953</v>
      </c>
      <c r="AG62" s="16">
        <f t="shared" si="349"/>
        <v>1.0013973103819258</v>
      </c>
      <c r="AH62" s="16">
        <f t="shared" si="349"/>
        <v>1.0016170994367786</v>
      </c>
      <c r="AI62" s="16">
        <f t="shared" si="349"/>
        <v>1.0006587280424444</v>
      </c>
      <c r="AJ62" s="16">
        <f t="shared" si="349"/>
        <v>1.0009716434361422</v>
      </c>
      <c r="AK62" s="16">
        <f t="shared" si="349"/>
        <v>1.0020554258289365</v>
      </c>
      <c r="AL62" s="16">
        <f t="shared" si="349"/>
        <v>1.0044686125079876</v>
      </c>
      <c r="AM62" s="16">
        <f t="shared" si="349"/>
        <v>1.0120871337729365</v>
      </c>
      <c r="AN62" s="16">
        <f t="shared" si="349"/>
        <v>1.0175561449264068</v>
      </c>
      <c r="AO62" s="16">
        <f t="shared" si="349"/>
        <v>1.0264245920383068</v>
      </c>
      <c r="AP62" s="16">
        <f t="shared" si="349"/>
        <v>1.0451508867871167</v>
      </c>
      <c r="AQ62" s="16">
        <f t="shared" si="349"/>
        <v>1.0302725728025219</v>
      </c>
      <c r="AR62" s="16">
        <f t="shared" si="349"/>
        <v>1.0180405151963532</v>
      </c>
      <c r="AS62" s="16">
        <f t="shared" si="349"/>
        <v>1.0122348885171459</v>
      </c>
      <c r="AT62" s="16">
        <f t="shared" si="349"/>
        <v>1.0115363732489566</v>
      </c>
      <c r="AU62" s="16">
        <f t="shared" si="349"/>
        <v>1.0082112373547945</v>
      </c>
      <c r="AV62" s="16">
        <f t="shared" si="349"/>
        <v>1.0082720433367587</v>
      </c>
      <c r="AW62" s="16">
        <f t="shared" si="349"/>
        <v>1.0002774942305941</v>
      </c>
      <c r="AX62" s="16">
        <f t="shared" si="349"/>
        <v>0.99627180438268303</v>
      </c>
      <c r="AY62" s="16">
        <f t="shared" si="349"/>
        <v>1.0004382061068702</v>
      </c>
      <c r="AZ62" s="16">
        <f t="shared" si="349"/>
        <v>1.0075573892814109</v>
      </c>
      <c r="BA62" s="16">
        <f t="shared" si="349"/>
        <v>1.0044217782031923</v>
      </c>
      <c r="BB62" s="16">
        <f t="shared" si="349"/>
        <v>1.0022545158389558</v>
      </c>
      <c r="BC62" s="16">
        <f t="shared" si="349"/>
        <v>1.005493269386259</v>
      </c>
      <c r="BD62" s="16">
        <f t="shared" si="349"/>
        <v>1.0054191799718719</v>
      </c>
      <c r="BE62" s="16">
        <f t="shared" si="349"/>
        <v>1.0001790816987817</v>
      </c>
      <c r="BF62" s="16">
        <f t="shared" si="349"/>
        <v>1.003626369874177</v>
      </c>
      <c r="BG62" s="16">
        <f t="shared" si="349"/>
        <v>1.0012459226685813</v>
      </c>
      <c r="BH62" s="16">
        <f t="shared" si="349"/>
        <v>1.0059071702578393</v>
      </c>
      <c r="BI62" s="16">
        <f t="shared" si="349"/>
        <v>1.010941208777737</v>
      </c>
      <c r="BJ62" s="16">
        <f t="shared" si="349"/>
        <v>1.0066023600293104</v>
      </c>
      <c r="BK62" s="16">
        <f t="shared" si="349"/>
        <v>1.0058665660052943</v>
      </c>
      <c r="BL62" s="16">
        <f t="shared" si="349"/>
        <v>1.0047550928321287</v>
      </c>
      <c r="BM62" s="16">
        <f t="shared" si="349"/>
        <v>1.0057994532191012</v>
      </c>
      <c r="BN62" s="16">
        <f t="shared" si="349"/>
        <v>1.0080879778008265</v>
      </c>
      <c r="BO62" s="16">
        <f t="shared" si="349"/>
        <v>1.0077555221071417</v>
      </c>
      <c r="BP62" s="16">
        <f t="shared" si="349"/>
        <v>1.0046078507529124</v>
      </c>
      <c r="BQ62" s="16">
        <f t="shared" si="349"/>
        <v>1.0003023382643856</v>
      </c>
      <c r="BR62" s="16">
        <f t="shared" si="349"/>
        <v>1.0022308758593554</v>
      </c>
      <c r="BS62" s="16">
        <f t="shared" si="349"/>
        <v>1.0067286186493447</v>
      </c>
      <c r="BT62" s="16">
        <f t="shared" si="349"/>
        <v>1.0041784308767918</v>
      </c>
      <c r="BU62" s="16">
        <f t="shared" si="349"/>
        <v>0.99690084018822411</v>
      </c>
      <c r="BV62" s="16">
        <f t="shared" si="349"/>
        <v>0.99769993876841778</v>
      </c>
      <c r="BW62" s="16">
        <f t="shared" si="349"/>
        <v>0.99827334031767678</v>
      </c>
      <c r="BX62" s="16">
        <f t="shared" si="349"/>
        <v>1.000014192150668</v>
      </c>
      <c r="BY62" s="16">
        <f t="shared" si="349"/>
        <v>1.0072641112084797</v>
      </c>
      <c r="BZ62" s="16">
        <f t="shared" ref="BZ62:EK62" si="350">BZ12/100+1</f>
        <v>1.0026454694426763</v>
      </c>
      <c r="CA62" s="16">
        <f t="shared" si="350"/>
        <v>1.003852728423021</v>
      </c>
      <c r="CB62" s="16">
        <f t="shared" si="350"/>
        <v>1.0032921631243388</v>
      </c>
      <c r="CC62" s="16">
        <f t="shared" si="350"/>
        <v>0.998810806025763</v>
      </c>
      <c r="CD62" s="16">
        <f t="shared" si="350"/>
        <v>1.0026031650050062</v>
      </c>
      <c r="CE62" s="16">
        <f t="shared" si="350"/>
        <v>0.99818743491441053</v>
      </c>
      <c r="CF62" s="16">
        <f t="shared" si="350"/>
        <v>0.99879278652258996</v>
      </c>
      <c r="CG62" s="16">
        <f t="shared" si="350"/>
        <v>0.99588720425217436</v>
      </c>
      <c r="CH62" s="16">
        <f t="shared" si="350"/>
        <v>0.99992952258899059</v>
      </c>
      <c r="CI62" s="16">
        <f t="shared" si="350"/>
        <v>0.99948114599427007</v>
      </c>
      <c r="CJ62" s="16">
        <f t="shared" si="350"/>
        <v>1.0017035184073029</v>
      </c>
      <c r="CK62" s="16">
        <f t="shared" si="350"/>
        <v>1.004087366593474</v>
      </c>
      <c r="CL62" s="16">
        <f t="shared" si="350"/>
        <v>1.0054214021996231</v>
      </c>
      <c r="CM62" s="16">
        <f t="shared" si="350"/>
        <v>1.0040455664132104</v>
      </c>
      <c r="CN62" s="16">
        <f t="shared" si="350"/>
        <v>1.0022519209505116</v>
      </c>
      <c r="CO62" s="16">
        <f t="shared" si="350"/>
        <v>0.9989009083565803</v>
      </c>
      <c r="CP62" s="16">
        <f t="shared" si="350"/>
        <v>1.0021026855080997</v>
      </c>
      <c r="CQ62" s="16">
        <f t="shared" si="350"/>
        <v>1.0023977818037739</v>
      </c>
      <c r="CR62" s="16">
        <f t="shared" si="350"/>
        <v>1.0048210419956558</v>
      </c>
      <c r="CS62" s="16">
        <f t="shared" si="350"/>
        <v>1.0055037618047</v>
      </c>
      <c r="CT62" s="16">
        <f t="shared" si="350"/>
        <v>1.0082751387968929</v>
      </c>
      <c r="CU62" s="16">
        <f t="shared" si="350"/>
        <v>1.0075729940969396</v>
      </c>
      <c r="CV62" s="16">
        <f t="shared" si="350"/>
        <v>1.0027000400027464</v>
      </c>
      <c r="CW62" s="16">
        <f t="shared" si="350"/>
        <v>0.99976104459715809</v>
      </c>
      <c r="CX62" s="16">
        <f t="shared" si="350"/>
        <v>1.0022092573695975</v>
      </c>
      <c r="CY62" s="16">
        <f t="shared" si="350"/>
        <v>1.0099056948727863</v>
      </c>
      <c r="CZ62" s="16">
        <f t="shared" si="350"/>
        <v>1.0031548001686315</v>
      </c>
      <c r="DA62" s="16">
        <f t="shared" si="350"/>
        <v>1.0002554198020337</v>
      </c>
      <c r="DB62" s="16">
        <f t="shared" si="350"/>
        <v>1.0053285978804118</v>
      </c>
      <c r="DC62" s="16">
        <f t="shared" si="350"/>
        <v>1.0103216509736304</v>
      </c>
      <c r="DD62" s="16">
        <f t="shared" si="350"/>
        <v>1.0136555565539571</v>
      </c>
      <c r="DE62" s="16">
        <f t="shared" si="350"/>
        <v>1.0118344013746852</v>
      </c>
      <c r="DF62" s="16">
        <f t="shared" si="350"/>
        <v>1.0047355075428734</v>
      </c>
      <c r="DG62" s="16">
        <f t="shared" si="350"/>
        <v>1.0017809115668055</v>
      </c>
      <c r="DH62" s="16">
        <f t="shared" si="350"/>
        <v>1.0021918008980435</v>
      </c>
      <c r="DI62" s="16">
        <f t="shared" si="350"/>
        <v>1.0062104070354745</v>
      </c>
      <c r="DJ62" s="16">
        <f t="shared" si="350"/>
        <v>1.006184447996868</v>
      </c>
      <c r="DK62" s="16">
        <f t="shared" si="350"/>
        <v>1.0017489234364831</v>
      </c>
      <c r="DL62" s="16">
        <f t="shared" si="350"/>
        <v>1.0001055851859311</v>
      </c>
      <c r="DM62" s="16">
        <f t="shared" si="350"/>
        <v>0.99930317800329049</v>
      </c>
      <c r="DN62" s="16">
        <f t="shared" si="350"/>
        <v>1.00149641868248</v>
      </c>
      <c r="DO62" s="16">
        <f t="shared" si="350"/>
        <v>1.0048841821683254</v>
      </c>
      <c r="DP62" s="16">
        <f t="shared" si="350"/>
        <v>1.008280142859282</v>
      </c>
      <c r="DQ62" s="16">
        <f t="shared" si="350"/>
        <v>1.0068806335989495</v>
      </c>
      <c r="DR62" s="16">
        <f t="shared" si="350"/>
        <v>1.0016688364773325</v>
      </c>
      <c r="DS62" s="16">
        <f t="shared" si="350"/>
        <v>0.99683958593180233</v>
      </c>
      <c r="DT62" s="16">
        <f t="shared" si="350"/>
        <v>1.0000706282747565</v>
      </c>
      <c r="DU62" s="16">
        <f t="shared" si="350"/>
        <v>1.0028252984273731</v>
      </c>
      <c r="DV62" s="16">
        <f t="shared" si="350"/>
        <v>1.0022236767399404</v>
      </c>
      <c r="DW62" s="16">
        <f t="shared" si="350"/>
        <v>1.0016081660113954</v>
      </c>
      <c r="DX62" s="16">
        <f t="shared" si="350"/>
        <v>1.0068671536625522</v>
      </c>
      <c r="DY62" s="16">
        <f t="shared" si="350"/>
        <v>1.0025801649657149</v>
      </c>
      <c r="DZ62" s="16">
        <f t="shared" si="350"/>
        <v>1.0052390931354001</v>
      </c>
      <c r="EA62" s="16">
        <f t="shared" si="350"/>
        <v>1.0062385512625291</v>
      </c>
      <c r="EB62" s="16">
        <f t="shared" si="350"/>
        <v>1.0042660971971327</v>
      </c>
      <c r="EC62" s="16">
        <f t="shared" si="350"/>
        <v>0.99903848337130807</v>
      </c>
      <c r="ED62" s="16">
        <f t="shared" si="350"/>
        <v>0.99799098841782952</v>
      </c>
      <c r="EE62" s="16">
        <f t="shared" si="350"/>
        <v>1.0012124069268011</v>
      </c>
      <c r="EF62" s="16">
        <f t="shared" si="350"/>
        <v>1.0088598139740825</v>
      </c>
      <c r="EG62" s="16">
        <f t="shared" si="350"/>
        <v>1.0101399617740927</v>
      </c>
      <c r="EH62" s="16">
        <f t="shared" si="350"/>
        <v>1.0152979451518473</v>
      </c>
      <c r="EI62" s="16">
        <f t="shared" si="350"/>
        <v>1.0096352096202457</v>
      </c>
      <c r="EJ62" s="16">
        <f t="shared" si="350"/>
        <v>1.0043591103558278</v>
      </c>
      <c r="EK62" s="16">
        <f t="shared" si="350"/>
        <v>0.99981801325335828</v>
      </c>
      <c r="EL62" s="16">
        <f t="shared" ref="EL62:GA62" si="351">EL12/100+1</f>
        <v>1.002761616146377</v>
      </c>
      <c r="EM62" s="16">
        <f t="shared" si="351"/>
        <v>1.0060728122422242</v>
      </c>
      <c r="EN62" s="16">
        <f t="shared" si="351"/>
        <v>1.0035968060483087</v>
      </c>
      <c r="EO62" s="16">
        <f t="shared" si="351"/>
        <v>1.0020290366824605</v>
      </c>
      <c r="EP62" s="16">
        <f t="shared" si="351"/>
        <v>0.99969064879405467</v>
      </c>
      <c r="EQ62" s="16">
        <f t="shared" si="351"/>
        <v>1.0055798045562929</v>
      </c>
      <c r="ER62" s="16">
        <f t="shared" si="351"/>
        <v>1.0052084724590373</v>
      </c>
      <c r="ES62" s="16">
        <f t="shared" si="351"/>
        <v>1.0039368697645012</v>
      </c>
      <c r="ET62" s="16">
        <f t="shared" si="351"/>
        <v>1.0056969921040071</v>
      </c>
      <c r="EU62" s="16">
        <f t="shared" si="351"/>
        <v>1.0052283748507107</v>
      </c>
      <c r="EV62" s="84">
        <f t="shared" si="351"/>
        <v>1.0000341707029319</v>
      </c>
      <c r="EW62" s="84">
        <f t="shared" si="351"/>
        <v>0.9979061956956512</v>
      </c>
      <c r="EX62" s="84">
        <f t="shared" si="351"/>
        <v>0.99920383514228361</v>
      </c>
      <c r="EY62" s="84">
        <f t="shared" si="351"/>
        <v>1.0054622307101233</v>
      </c>
      <c r="EZ62" s="84">
        <f t="shared" si="351"/>
        <v>1.0048686183590065</v>
      </c>
      <c r="FA62" s="84">
        <f t="shared" si="351"/>
        <v>0.99689294143375029</v>
      </c>
      <c r="FB62" s="84">
        <f t="shared" si="351"/>
        <v>1.0006183424807904</v>
      </c>
      <c r="FC62" s="84">
        <f t="shared" si="351"/>
        <v>1.0044461022800144</v>
      </c>
      <c r="FD62" s="84">
        <f t="shared" si="351"/>
        <v>1.0092046491859759</v>
      </c>
      <c r="FE62" s="84">
        <f t="shared" si="351"/>
        <v>1.0099879421945797</v>
      </c>
      <c r="FF62" s="84">
        <f t="shared" si="351"/>
        <v>1.0067482648223893</v>
      </c>
      <c r="FG62" s="84">
        <f t="shared" si="351"/>
        <v>1.0086456757332258</v>
      </c>
      <c r="FH62" s="84">
        <f t="shared" si="351"/>
        <v>1.0103364018376311</v>
      </c>
      <c r="FI62" s="84">
        <f t="shared" si="351"/>
        <v>1.0063369416052479</v>
      </c>
      <c r="FJ62" s="84">
        <f t="shared" si="351"/>
        <v>1.0035598192181956</v>
      </c>
      <c r="FK62" s="84">
        <f t="shared" si="351"/>
        <v>1.0023460202888332</v>
      </c>
      <c r="FL62" s="84">
        <f t="shared" si="351"/>
        <v>1.002350136118954</v>
      </c>
      <c r="FM62" s="84">
        <f t="shared" si="351"/>
        <v>1.0011023831736308</v>
      </c>
      <c r="FN62" s="84">
        <f t="shared" si="351"/>
        <v>1.0011048488975047</v>
      </c>
      <c r="FO62" s="84">
        <f t="shared" si="351"/>
        <v>1.0038810772587456</v>
      </c>
      <c r="FP62" s="84">
        <f t="shared" si="351"/>
        <v>1.0060816567980886</v>
      </c>
      <c r="FQ62" s="84">
        <f t="shared" si="351"/>
        <v>1.0096298429055472</v>
      </c>
      <c r="FR62" s="84">
        <f t="shared" si="351"/>
        <v>1.0050144003191084</v>
      </c>
      <c r="FS62" s="84">
        <f t="shared" si="351"/>
        <v>1.0067990155563307</v>
      </c>
      <c r="FT62" s="84">
        <f t="shared" si="351"/>
        <v>1.0067086731110144</v>
      </c>
      <c r="FU62" s="84">
        <f t="shared" si="351"/>
        <v>1.0026187059052816</v>
      </c>
      <c r="FV62" s="84">
        <f t="shared" si="351"/>
        <v>1.0080322321927764</v>
      </c>
      <c r="FW62" s="84">
        <f t="shared" si="351"/>
        <v>1.006733234187221</v>
      </c>
      <c r="FX62" s="84">
        <f t="shared" si="351"/>
        <v>1.0072113285108646</v>
      </c>
      <c r="FY62" s="84">
        <f t="shared" si="351"/>
        <v>1.0036166668527626</v>
      </c>
      <c r="FZ62" s="84">
        <f t="shared" si="351"/>
        <v>1.002700614924056</v>
      </c>
      <c r="GA62" s="84">
        <f t="shared" si="351"/>
        <v>1.0011341697583476</v>
      </c>
      <c r="GB62" s="84">
        <f t="shared" ref="GB62:GB64" si="352">GB12/100+1</f>
        <v>1.0066216830067638</v>
      </c>
    </row>
    <row r="63" spans="1:184" x14ac:dyDescent="0.2">
      <c r="A63" s="4" t="s">
        <v>4</v>
      </c>
      <c r="B63" s="9" t="s">
        <v>334</v>
      </c>
      <c r="C63" s="16">
        <f t="shared" ref="C63:M63" si="353">C13/100+1</f>
        <v>1.0015175294421617</v>
      </c>
      <c r="D63" s="16">
        <f t="shared" si="353"/>
        <v>1.0011233769096002</v>
      </c>
      <c r="E63" s="16">
        <f t="shared" si="353"/>
        <v>1.0010374144316641</v>
      </c>
      <c r="F63" s="16">
        <f t="shared" si="353"/>
        <v>1.0018509058134804</v>
      </c>
      <c r="G63" s="16">
        <f t="shared" si="353"/>
        <v>1.0022715518124978</v>
      </c>
      <c r="H63" s="16">
        <f t="shared" si="353"/>
        <v>1.0085492456480796</v>
      </c>
      <c r="I63" s="16">
        <f t="shared" si="353"/>
        <v>1.0038562799529021</v>
      </c>
      <c r="J63" s="16">
        <f t="shared" si="353"/>
        <v>1.0014487302918722</v>
      </c>
      <c r="K63" s="16">
        <f t="shared" si="353"/>
        <v>1.0113119143887164</v>
      </c>
      <c r="L63" s="16">
        <f t="shared" si="353"/>
        <v>0.99895501881844995</v>
      </c>
      <c r="M63" s="16">
        <f t="shared" si="353"/>
        <v>0.99850071398869045</v>
      </c>
      <c r="N63" s="16">
        <f t="shared" ref="N63:BY63" si="354">N13/100+1</f>
        <v>1.0009093453989959</v>
      </c>
      <c r="O63" s="16">
        <f t="shared" si="354"/>
        <v>1.005907822296789</v>
      </c>
      <c r="P63" s="16">
        <f t="shared" si="354"/>
        <v>1.004088067540144</v>
      </c>
      <c r="Q63" s="16">
        <f t="shared" si="354"/>
        <v>1.0040636442932405</v>
      </c>
      <c r="R63" s="16">
        <f t="shared" si="354"/>
        <v>1.001610823745654</v>
      </c>
      <c r="S63" s="16">
        <f t="shared" si="354"/>
        <v>0.99855986401252772</v>
      </c>
      <c r="T63" s="16">
        <f t="shared" si="354"/>
        <v>1.0069261153776627</v>
      </c>
      <c r="U63" s="16">
        <f t="shared" si="354"/>
        <v>1.0078988803764497</v>
      </c>
      <c r="V63" s="16">
        <f t="shared" si="354"/>
        <v>1.0060594197514381</v>
      </c>
      <c r="W63" s="16">
        <f t="shared" si="354"/>
        <v>1.0101830570614401</v>
      </c>
      <c r="X63" s="16">
        <f t="shared" si="354"/>
        <v>1.0033946118955828</v>
      </c>
      <c r="Y63" s="16">
        <f t="shared" si="354"/>
        <v>1.0017057082428029</v>
      </c>
      <c r="Z63" s="16">
        <f t="shared" si="354"/>
        <v>1.0049556211921142</v>
      </c>
      <c r="AA63" s="16">
        <f t="shared" si="354"/>
        <v>1.0063682210218978</v>
      </c>
      <c r="AB63" s="16">
        <f t="shared" si="354"/>
        <v>1.0013778028366516</v>
      </c>
      <c r="AC63" s="16">
        <f t="shared" si="354"/>
        <v>1.0044702199547746</v>
      </c>
      <c r="AD63" s="16">
        <f t="shared" si="354"/>
        <v>1.0021848498195602</v>
      </c>
      <c r="AE63" s="16">
        <f t="shared" si="354"/>
        <v>1.0027771505376344</v>
      </c>
      <c r="AF63" s="16">
        <f t="shared" si="354"/>
        <v>1.0060811912151437</v>
      </c>
      <c r="AG63" s="16">
        <f t="shared" si="354"/>
        <v>1.009946924608752</v>
      </c>
      <c r="AH63" s="16">
        <f t="shared" si="354"/>
        <v>1.0045312604004351</v>
      </c>
      <c r="AI63" s="16">
        <f t="shared" si="354"/>
        <v>1.0052440231184601</v>
      </c>
      <c r="AJ63" s="16">
        <f t="shared" si="354"/>
        <v>1.0032710337375861</v>
      </c>
      <c r="AK63" s="16">
        <f t="shared" si="354"/>
        <v>1.001802032517928</v>
      </c>
      <c r="AL63" s="16">
        <f t="shared" si="354"/>
        <v>1.0075306302764442</v>
      </c>
      <c r="AM63" s="16">
        <f t="shared" si="354"/>
        <v>1.0048840673859729</v>
      </c>
      <c r="AN63" s="16">
        <f t="shared" si="354"/>
        <v>1.004799326142747</v>
      </c>
      <c r="AO63" s="16">
        <f t="shared" si="354"/>
        <v>1.0056712632165714</v>
      </c>
      <c r="AP63" s="16">
        <f t="shared" si="354"/>
        <v>1.0141046186234526</v>
      </c>
      <c r="AQ63" s="16">
        <f t="shared" si="354"/>
        <v>1.0110722912332295</v>
      </c>
      <c r="AR63" s="16">
        <f t="shared" si="354"/>
        <v>1.0150180665073185</v>
      </c>
      <c r="AS63" s="16">
        <f t="shared" si="354"/>
        <v>1.0151864266787467</v>
      </c>
      <c r="AT63" s="16">
        <f t="shared" si="354"/>
        <v>1.0118109936575053</v>
      </c>
      <c r="AU63" s="16">
        <f t="shared" si="354"/>
        <v>1.0063953005270989</v>
      </c>
      <c r="AV63" s="16">
        <f t="shared" si="354"/>
        <v>1.0006853083596117</v>
      </c>
      <c r="AW63" s="16">
        <f t="shared" si="354"/>
        <v>1.0002881630185181</v>
      </c>
      <c r="AX63" s="16">
        <f t="shared" si="354"/>
        <v>1.0006055765255544</v>
      </c>
      <c r="AY63" s="16">
        <f t="shared" si="354"/>
        <v>1.0022806561411859</v>
      </c>
      <c r="AZ63" s="16">
        <f t="shared" si="354"/>
        <v>1.0028820024577727</v>
      </c>
      <c r="BA63" s="16">
        <f t="shared" si="354"/>
        <v>1.0010320431875894</v>
      </c>
      <c r="BB63" s="16">
        <f t="shared" si="354"/>
        <v>1.0041028679457278</v>
      </c>
      <c r="BC63" s="16">
        <f t="shared" si="354"/>
        <v>1.0055303435138578</v>
      </c>
      <c r="BD63" s="16">
        <f t="shared" si="354"/>
        <v>1.0097399331588737</v>
      </c>
      <c r="BE63" s="16">
        <f t="shared" si="354"/>
        <v>1.0162510476574003</v>
      </c>
      <c r="BF63" s="16">
        <f t="shared" si="354"/>
        <v>1.0068095254853839</v>
      </c>
      <c r="BG63" s="16">
        <f t="shared" si="354"/>
        <v>1.0025591649884389</v>
      </c>
      <c r="BH63" s="16">
        <f t="shared" si="354"/>
        <v>1.0036333843578686</v>
      </c>
      <c r="BI63" s="16">
        <f t="shared" si="354"/>
        <v>1.0031325169584739</v>
      </c>
      <c r="BJ63" s="16">
        <f t="shared" si="354"/>
        <v>1.0045565452167764</v>
      </c>
      <c r="BK63" s="16">
        <f t="shared" si="354"/>
        <v>1.0097167189960305</v>
      </c>
      <c r="BL63" s="16">
        <f t="shared" si="354"/>
        <v>1.0000993975960257</v>
      </c>
      <c r="BM63" s="16">
        <f t="shared" si="354"/>
        <v>1.0022023009868111</v>
      </c>
      <c r="BN63" s="16">
        <f t="shared" si="354"/>
        <v>1.0034493972334195</v>
      </c>
      <c r="BO63" s="16">
        <f t="shared" si="354"/>
        <v>1.005459144800716</v>
      </c>
      <c r="BP63" s="16">
        <f t="shared" si="354"/>
        <v>1.007391936967805</v>
      </c>
      <c r="BQ63" s="16">
        <f t="shared" si="354"/>
        <v>1.0166520490972442</v>
      </c>
      <c r="BR63" s="16">
        <f t="shared" si="354"/>
        <v>1.004253080708353</v>
      </c>
      <c r="BS63" s="16">
        <f t="shared" si="354"/>
        <v>1.0053260513384097</v>
      </c>
      <c r="BT63" s="16">
        <f t="shared" si="354"/>
        <v>1.0041323532099251</v>
      </c>
      <c r="BU63" s="16">
        <f t="shared" si="354"/>
        <v>1.0023719734900556</v>
      </c>
      <c r="BV63" s="16">
        <f t="shared" si="354"/>
        <v>1.003757315147932</v>
      </c>
      <c r="BW63" s="16">
        <f t="shared" si="354"/>
        <v>1.0020130381110632</v>
      </c>
      <c r="BX63" s="16">
        <f t="shared" si="354"/>
        <v>1.00306037918323</v>
      </c>
      <c r="BY63" s="16">
        <f t="shared" si="354"/>
        <v>1.0050927530723028</v>
      </c>
      <c r="BZ63" s="16">
        <f t="shared" ref="BZ63:EK63" si="355">BZ13/100+1</f>
        <v>1.0082576661229476</v>
      </c>
      <c r="CA63" s="16">
        <f t="shared" si="355"/>
        <v>1.0036508886962856</v>
      </c>
      <c r="CB63" s="16">
        <f t="shared" si="355"/>
        <v>1.0085685025574362</v>
      </c>
      <c r="CC63" s="16">
        <f t="shared" si="355"/>
        <v>1.0094990238265249</v>
      </c>
      <c r="CD63" s="16">
        <f t="shared" si="355"/>
        <v>1.002906611590844</v>
      </c>
      <c r="CE63" s="16">
        <f t="shared" si="355"/>
        <v>1.0029507491787579</v>
      </c>
      <c r="CF63" s="16">
        <f t="shared" si="355"/>
        <v>0.99964084126860442</v>
      </c>
      <c r="CG63" s="16">
        <f t="shared" si="355"/>
        <v>0.99715332274184332</v>
      </c>
      <c r="CH63" s="16">
        <f t="shared" si="355"/>
        <v>1.0025274842662688</v>
      </c>
      <c r="CI63" s="16">
        <f t="shared" si="355"/>
        <v>1.0020997329687122</v>
      </c>
      <c r="CJ63" s="16">
        <f t="shared" si="355"/>
        <v>1.0024297704958403</v>
      </c>
      <c r="CK63" s="16">
        <f t="shared" si="355"/>
        <v>1.0042687258997214</v>
      </c>
      <c r="CL63" s="16">
        <f t="shared" si="355"/>
        <v>1.0035339904085201</v>
      </c>
      <c r="CM63" s="16">
        <f t="shared" si="355"/>
        <v>1.0023707285008872</v>
      </c>
      <c r="CN63" s="16">
        <f t="shared" si="355"/>
        <v>1.0077950213382698</v>
      </c>
      <c r="CO63" s="16">
        <f t="shared" si="355"/>
        <v>1.0118831305935878</v>
      </c>
      <c r="CP63" s="16">
        <f t="shared" si="355"/>
        <v>1.0063759702987614</v>
      </c>
      <c r="CQ63" s="16">
        <f t="shared" si="355"/>
        <v>1.0016925680925626</v>
      </c>
      <c r="CR63" s="16">
        <f t="shared" si="355"/>
        <v>1.0005245153918787</v>
      </c>
      <c r="CS63" s="16">
        <f t="shared" si="355"/>
        <v>1.0030062464544929</v>
      </c>
      <c r="CT63" s="16">
        <f t="shared" si="355"/>
        <v>1.0009282248296443</v>
      </c>
      <c r="CU63" s="16">
        <f t="shared" si="355"/>
        <v>1.0049662796098466</v>
      </c>
      <c r="CV63" s="16">
        <f t="shared" si="355"/>
        <v>1.0027067008203245</v>
      </c>
      <c r="CW63" s="16">
        <f t="shared" si="355"/>
        <v>1.0077982816248094</v>
      </c>
      <c r="CX63" s="16">
        <f t="shared" si="355"/>
        <v>1.005982684277307</v>
      </c>
      <c r="CY63" s="16">
        <f t="shared" si="355"/>
        <v>1.0093472345499628</v>
      </c>
      <c r="CZ63" s="16">
        <f t="shared" si="355"/>
        <v>1.0098154845438281</v>
      </c>
      <c r="DA63" s="16">
        <f t="shared" si="355"/>
        <v>1.0118597171841859</v>
      </c>
      <c r="DB63" s="16">
        <f t="shared" si="355"/>
        <v>1.0042544243271112</v>
      </c>
      <c r="DC63" s="16">
        <f t="shared" si="355"/>
        <v>1.004255087434804</v>
      </c>
      <c r="DD63" s="16">
        <f t="shared" si="355"/>
        <v>1.006862651558516</v>
      </c>
      <c r="DE63" s="16">
        <f t="shared" si="355"/>
        <v>1.0077902446838436</v>
      </c>
      <c r="DF63" s="16">
        <f t="shared" si="355"/>
        <v>1.0050181557794309</v>
      </c>
      <c r="DG63" s="16">
        <f t="shared" si="355"/>
        <v>1.0021346680280152</v>
      </c>
      <c r="DH63" s="16">
        <f t="shared" si="355"/>
        <v>1.0032485487906588</v>
      </c>
      <c r="DI63" s="16">
        <f t="shared" si="355"/>
        <v>1.0045557555062408</v>
      </c>
      <c r="DJ63" s="16">
        <f t="shared" si="355"/>
        <v>1.0026740019639049</v>
      </c>
      <c r="DK63" s="16">
        <f t="shared" si="355"/>
        <v>1.003705310205135</v>
      </c>
      <c r="DL63" s="16">
        <f t="shared" si="355"/>
        <v>1.0067634600659447</v>
      </c>
      <c r="DM63" s="16">
        <f t="shared" si="355"/>
        <v>1.0129576417715696</v>
      </c>
      <c r="DN63" s="16">
        <f t="shared" si="355"/>
        <v>1.0029136716059002</v>
      </c>
      <c r="DO63" s="16">
        <f t="shared" si="355"/>
        <v>1.00422771460757</v>
      </c>
      <c r="DP63" s="16">
        <f t="shared" si="355"/>
        <v>1.0026493605036533</v>
      </c>
      <c r="DQ63" s="16">
        <f t="shared" si="355"/>
        <v>1.0017623122564372</v>
      </c>
      <c r="DR63" s="16">
        <f t="shared" si="355"/>
        <v>0.99989052369981102</v>
      </c>
      <c r="DS63" s="16">
        <f t="shared" si="355"/>
        <v>1.0046188602206358</v>
      </c>
      <c r="DT63" s="16">
        <f t="shared" si="355"/>
        <v>1.0035103713307507</v>
      </c>
      <c r="DU63" s="16">
        <f t="shared" si="355"/>
        <v>1.0014859592165906</v>
      </c>
      <c r="DV63" s="16">
        <f t="shared" si="355"/>
        <v>1.0066861723851452</v>
      </c>
      <c r="DW63" s="16">
        <f t="shared" si="355"/>
        <v>1.0073715024703023</v>
      </c>
      <c r="DX63" s="16">
        <f t="shared" si="355"/>
        <v>1.006726657013826</v>
      </c>
      <c r="DY63" s="16">
        <f t="shared" si="355"/>
        <v>1.0140330396396395</v>
      </c>
      <c r="DZ63" s="16">
        <f t="shared" si="355"/>
        <v>1.0095112158833055</v>
      </c>
      <c r="EA63" s="16">
        <f t="shared" si="355"/>
        <v>1.0078554885440969</v>
      </c>
      <c r="EB63" s="16">
        <f t="shared" si="355"/>
        <v>1.0048607878713953</v>
      </c>
      <c r="EC63" s="16">
        <f t="shared" si="355"/>
        <v>1.0008245319341305</v>
      </c>
      <c r="ED63" s="16">
        <f t="shared" si="355"/>
        <v>1.0002958552014578</v>
      </c>
      <c r="EE63" s="16">
        <f t="shared" si="355"/>
        <v>0.99915990506321084</v>
      </c>
      <c r="EF63" s="16">
        <f t="shared" si="355"/>
        <v>1.0032003950420321</v>
      </c>
      <c r="EG63" s="16">
        <f t="shared" si="355"/>
        <v>1.0088279683545109</v>
      </c>
      <c r="EH63" s="16">
        <f t="shared" si="355"/>
        <v>1.005812472499835</v>
      </c>
      <c r="EI63" s="16">
        <f t="shared" si="355"/>
        <v>1.0066457335720052</v>
      </c>
      <c r="EJ63" s="16">
        <f t="shared" si="355"/>
        <v>1.0110310355536436</v>
      </c>
      <c r="EK63" s="16">
        <f t="shared" si="355"/>
        <v>1.0164845075964308</v>
      </c>
      <c r="EL63" s="16">
        <f t="shared" ref="EL63:GA63" si="356">EL13/100+1</f>
        <v>1.0126376176929661</v>
      </c>
      <c r="EM63" s="16">
        <f t="shared" si="356"/>
        <v>1.0039787260061144</v>
      </c>
      <c r="EN63" s="16">
        <f t="shared" si="356"/>
        <v>1.0039716671529322</v>
      </c>
      <c r="EO63" s="16">
        <f t="shared" si="356"/>
        <v>1.0040632257642372</v>
      </c>
      <c r="EP63" s="16">
        <f t="shared" si="356"/>
        <v>1.0025324626163181</v>
      </c>
      <c r="EQ63" s="16">
        <f t="shared" si="356"/>
        <v>1.0039014772048975</v>
      </c>
      <c r="ER63" s="16">
        <f t="shared" si="356"/>
        <v>1.006732424570695</v>
      </c>
      <c r="ES63" s="16">
        <f t="shared" si="356"/>
        <v>1.0060332237352818</v>
      </c>
      <c r="ET63" s="16">
        <f t="shared" si="356"/>
        <v>1.0074378073109636</v>
      </c>
      <c r="EU63" s="16">
        <f t="shared" si="356"/>
        <v>1.0065486404977027</v>
      </c>
      <c r="EV63" s="84">
        <f t="shared" si="356"/>
        <v>1.0112875117363724</v>
      </c>
      <c r="EW63" s="84">
        <f t="shared" si="356"/>
        <v>1.0116564781497508</v>
      </c>
      <c r="EX63" s="84">
        <f t="shared" si="356"/>
        <v>1.0048679563938223</v>
      </c>
      <c r="EY63" s="84">
        <f t="shared" si="356"/>
        <v>1.0082896319662458</v>
      </c>
      <c r="EZ63" s="84">
        <f t="shared" si="356"/>
        <v>1.0026880126845665</v>
      </c>
      <c r="FA63" s="84">
        <f t="shared" si="356"/>
        <v>1.003888178254797</v>
      </c>
      <c r="FB63" s="84">
        <f t="shared" si="356"/>
        <v>1.0089995999960075</v>
      </c>
      <c r="FC63" s="84">
        <f t="shared" si="356"/>
        <v>1.0054741489316785</v>
      </c>
      <c r="FD63" s="84">
        <f t="shared" si="356"/>
        <v>1.0042296504086214</v>
      </c>
      <c r="FE63" s="84">
        <f t="shared" si="356"/>
        <v>1.0043382184336285</v>
      </c>
      <c r="FF63" s="84">
        <f t="shared" si="356"/>
        <v>1.0056815476797489</v>
      </c>
      <c r="FG63" s="84">
        <f t="shared" si="356"/>
        <v>1.00998940884371</v>
      </c>
      <c r="FH63" s="84">
        <f t="shared" si="356"/>
        <v>1.0135226708375229</v>
      </c>
      <c r="FI63" s="84">
        <f t="shared" si="356"/>
        <v>1.0157315276789596</v>
      </c>
      <c r="FJ63" s="84">
        <f t="shared" si="356"/>
        <v>1.0069159425963763</v>
      </c>
      <c r="FK63" s="84">
        <f t="shared" si="356"/>
        <v>1.0090287468507704</v>
      </c>
      <c r="FL63" s="84">
        <f t="shared" si="356"/>
        <v>1.0052072434823012</v>
      </c>
      <c r="FM63" s="84">
        <f t="shared" si="356"/>
        <v>1.0032469686700627</v>
      </c>
      <c r="FN63" s="84">
        <f t="shared" si="356"/>
        <v>1.0013011703204784</v>
      </c>
      <c r="FO63" s="84">
        <f t="shared" si="356"/>
        <v>1.0019869215116068</v>
      </c>
      <c r="FP63" s="84">
        <f t="shared" si="356"/>
        <v>1.0023305985630993</v>
      </c>
      <c r="FQ63" s="84">
        <f t="shared" si="356"/>
        <v>1.0046806594778688</v>
      </c>
      <c r="FR63" s="84">
        <f t="shared" si="356"/>
        <v>1.0060958048844537</v>
      </c>
      <c r="FS63" s="84">
        <f t="shared" si="356"/>
        <v>1.0113658423564402</v>
      </c>
      <c r="FT63" s="84">
        <f t="shared" si="356"/>
        <v>1.0054162869500067</v>
      </c>
      <c r="FU63" s="84">
        <f t="shared" si="356"/>
        <v>1.0122454274336949</v>
      </c>
      <c r="FV63" s="84">
        <f t="shared" si="356"/>
        <v>1.0154329561541273</v>
      </c>
      <c r="FW63" s="84">
        <f t="shared" si="356"/>
        <v>1.0061391008279252</v>
      </c>
      <c r="FX63" s="84">
        <f t="shared" si="356"/>
        <v>1.0016351384262914</v>
      </c>
      <c r="FY63" s="84">
        <f t="shared" si="356"/>
        <v>1.0051614053464371</v>
      </c>
      <c r="FZ63" s="84">
        <f t="shared" si="356"/>
        <v>0.99578154005997666</v>
      </c>
      <c r="GA63" s="84">
        <f t="shared" si="356"/>
        <v>1.0022726670766311</v>
      </c>
      <c r="GB63" s="84">
        <f t="shared" si="352"/>
        <v>1.005820405297096</v>
      </c>
    </row>
    <row r="64" spans="1:184" x14ac:dyDescent="0.2">
      <c r="A64" s="4" t="s">
        <v>136</v>
      </c>
      <c r="B64" s="9" t="s">
        <v>323</v>
      </c>
      <c r="C64" s="16">
        <f t="shared" ref="C64:M64" si="357">C14/100+1</f>
        <v>1.0174760448488904</v>
      </c>
      <c r="D64" s="16">
        <f t="shared" si="357"/>
        <v>1.0045625305408261</v>
      </c>
      <c r="E64" s="16">
        <f t="shared" si="357"/>
        <v>1.0047618099107225</v>
      </c>
      <c r="F64" s="16">
        <f t="shared" si="357"/>
        <v>1.0090814787923874</v>
      </c>
      <c r="G64" s="16">
        <f t="shared" si="357"/>
        <v>1.0043585580009089</v>
      </c>
      <c r="H64" s="16">
        <f t="shared" si="357"/>
        <v>1.0058822729602168</v>
      </c>
      <c r="I64" s="16">
        <f t="shared" si="357"/>
        <v>0.99859564793403244</v>
      </c>
      <c r="J64" s="16">
        <f t="shared" si="357"/>
        <v>1.010514839551528</v>
      </c>
      <c r="K64" s="16">
        <f t="shared" si="357"/>
        <v>1.0004295401225103</v>
      </c>
      <c r="L64" s="16">
        <f t="shared" si="357"/>
        <v>1.002194419829789</v>
      </c>
      <c r="M64" s="16">
        <f t="shared" si="357"/>
        <v>1.0042208360711939</v>
      </c>
      <c r="N64" s="16">
        <f t="shared" ref="N64:BY64" si="358">N14/100+1</f>
        <v>1.0331533984631176</v>
      </c>
      <c r="O64" s="16">
        <f t="shared" si="358"/>
        <v>1.016587496626441</v>
      </c>
      <c r="P64" s="16">
        <f t="shared" si="358"/>
        <v>0.99882795885219278</v>
      </c>
      <c r="Q64" s="16">
        <f t="shared" si="358"/>
        <v>1.0003129886608597</v>
      </c>
      <c r="R64" s="16">
        <f t="shared" si="358"/>
        <v>1.0083554025174668</v>
      </c>
      <c r="S64" s="16">
        <f t="shared" si="358"/>
        <v>1.0196594076588137</v>
      </c>
      <c r="T64" s="16">
        <f t="shared" si="358"/>
        <v>1.0073788875874186</v>
      </c>
      <c r="U64" s="16">
        <f t="shared" si="358"/>
        <v>1.0080650875871486</v>
      </c>
      <c r="V64" s="16">
        <f t="shared" si="358"/>
        <v>1.0025254301893518</v>
      </c>
      <c r="W64" s="16">
        <f t="shared" si="358"/>
        <v>1.0008317085392642</v>
      </c>
      <c r="X64" s="16">
        <f t="shared" si="358"/>
        <v>1.0036107431716983</v>
      </c>
      <c r="Y64" s="16">
        <f t="shared" si="358"/>
        <v>1.0096063271439859</v>
      </c>
      <c r="Z64" s="16">
        <f t="shared" si="358"/>
        <v>1.0300701130273464</v>
      </c>
      <c r="AA64" s="16">
        <f t="shared" si="358"/>
        <v>1.0076298903015188</v>
      </c>
      <c r="AB64" s="16">
        <f t="shared" si="358"/>
        <v>1.0038333208362886</v>
      </c>
      <c r="AC64" s="16">
        <f t="shared" si="358"/>
        <v>1.0085913444246879</v>
      </c>
      <c r="AD64" s="16">
        <f t="shared" si="358"/>
        <v>1.0052344675454337</v>
      </c>
      <c r="AE64" s="16">
        <f t="shared" si="358"/>
        <v>1.0078172036905606</v>
      </c>
      <c r="AF64" s="16">
        <f t="shared" si="358"/>
        <v>1.0038371721951993</v>
      </c>
      <c r="AG64" s="16">
        <f t="shared" si="358"/>
        <v>0.99907592454871208</v>
      </c>
      <c r="AH64" s="16">
        <f t="shared" si="358"/>
        <v>1.0131350264201691</v>
      </c>
      <c r="AI64" s="16">
        <f t="shared" si="358"/>
        <v>1.0201602357479063</v>
      </c>
      <c r="AJ64" s="16">
        <f t="shared" si="358"/>
        <v>1.0021358881593194</v>
      </c>
      <c r="AK64" s="16">
        <f t="shared" si="358"/>
        <v>1.0094857250883604</v>
      </c>
      <c r="AL64" s="16">
        <f t="shared" si="358"/>
        <v>1.0256616878856362</v>
      </c>
      <c r="AM64" s="16">
        <f t="shared" si="358"/>
        <v>1.0017534393367811</v>
      </c>
      <c r="AN64" s="16">
        <f t="shared" si="358"/>
        <v>0.99763079896864892</v>
      </c>
      <c r="AO64" s="16">
        <f t="shared" si="358"/>
        <v>1.005326552551995</v>
      </c>
      <c r="AP64" s="16">
        <f t="shared" si="358"/>
        <v>1.0297371993718467</v>
      </c>
      <c r="AQ64" s="16">
        <f t="shared" si="358"/>
        <v>1.0203150115334469</v>
      </c>
      <c r="AR64" s="16">
        <f t="shared" si="358"/>
        <v>1.0362427563941721</v>
      </c>
      <c r="AS64" s="16">
        <f t="shared" si="358"/>
        <v>1.0205342940622988</v>
      </c>
      <c r="AT64" s="16">
        <f t="shared" si="358"/>
        <v>1.0137549559022621</v>
      </c>
      <c r="AU64" s="16">
        <f t="shared" si="358"/>
        <v>1.0150140830421444</v>
      </c>
      <c r="AV64" s="16">
        <f t="shared" si="358"/>
        <v>1.009129583473416</v>
      </c>
      <c r="AW64" s="16">
        <f t="shared" si="358"/>
        <v>0.99448170954356852</v>
      </c>
      <c r="AX64" s="16">
        <f t="shared" si="358"/>
        <v>1.0104611826906424</v>
      </c>
      <c r="AY64" s="16">
        <f t="shared" si="358"/>
        <v>1.0081288809752178</v>
      </c>
      <c r="AZ64" s="16">
        <f t="shared" si="358"/>
        <v>1.0131500633770791</v>
      </c>
      <c r="BA64" s="16">
        <f t="shared" si="358"/>
        <v>1.0029914415136953</v>
      </c>
      <c r="BB64" s="16">
        <f t="shared" si="358"/>
        <v>1.0040504441386213</v>
      </c>
      <c r="BC64" s="16">
        <f t="shared" si="358"/>
        <v>1.0045152750346278</v>
      </c>
      <c r="BD64" s="16">
        <f t="shared" si="358"/>
        <v>1.0080193710054159</v>
      </c>
      <c r="BE64" s="16">
        <f t="shared" si="358"/>
        <v>1.0027845355534746</v>
      </c>
      <c r="BF64" s="16">
        <f t="shared" si="358"/>
        <v>1.0037922870988294</v>
      </c>
      <c r="BG64" s="16">
        <f t="shared" si="358"/>
        <v>1.0077883165440751</v>
      </c>
      <c r="BH64" s="16">
        <f t="shared" si="358"/>
        <v>1.005662327657814</v>
      </c>
      <c r="BI64" s="16">
        <f t="shared" si="358"/>
        <v>1.0066619126677863</v>
      </c>
      <c r="BJ64" s="16">
        <f t="shared" si="358"/>
        <v>1.01670701204263</v>
      </c>
      <c r="BK64" s="16">
        <f t="shared" si="358"/>
        <v>1.0052568804215698</v>
      </c>
      <c r="BL64" s="16">
        <f t="shared" si="358"/>
        <v>1.0048517705109283</v>
      </c>
      <c r="BM64" s="16">
        <f t="shared" si="358"/>
        <v>1.0049860650442211</v>
      </c>
      <c r="BN64" s="16">
        <f t="shared" si="358"/>
        <v>1.0089905655336486</v>
      </c>
      <c r="BO64" s="16">
        <f t="shared" si="358"/>
        <v>1.0127405362685913</v>
      </c>
      <c r="BP64" s="16">
        <f t="shared" si="358"/>
        <v>1.0056022689341257</v>
      </c>
      <c r="BQ64" s="16">
        <f t="shared" si="358"/>
        <v>1.0016809947769783</v>
      </c>
      <c r="BR64" s="16">
        <f t="shared" si="358"/>
        <v>1.0124663198699593</v>
      </c>
      <c r="BS64" s="16">
        <f t="shared" si="358"/>
        <v>1.0143571582706576</v>
      </c>
      <c r="BT64" s="16">
        <f t="shared" si="358"/>
        <v>1.0064880343086966</v>
      </c>
      <c r="BU64" s="16">
        <f t="shared" si="358"/>
        <v>1.0005468766739656</v>
      </c>
      <c r="BV64" s="16">
        <f t="shared" si="358"/>
        <v>1.0066961525458746</v>
      </c>
      <c r="BW64" s="16">
        <f t="shared" si="358"/>
        <v>1.0052429670795489</v>
      </c>
      <c r="BX64" s="16">
        <f t="shared" si="358"/>
        <v>1.007827968281183</v>
      </c>
      <c r="BY64" s="16">
        <f t="shared" si="358"/>
        <v>1.0101312255299146</v>
      </c>
      <c r="BZ64" s="16">
        <f t="shared" ref="BZ64:EK64" si="359">BZ14/100+1</f>
        <v>1.0059527333123601</v>
      </c>
      <c r="CA64" s="16">
        <f t="shared" si="359"/>
        <v>1.0032716817488092</v>
      </c>
      <c r="CB64" s="16">
        <f t="shared" si="359"/>
        <v>1.0061526138196712</v>
      </c>
      <c r="CC64" s="16">
        <f t="shared" si="359"/>
        <v>1.0045968811769748</v>
      </c>
      <c r="CD64" s="16">
        <f t="shared" si="359"/>
        <v>1.0075332254494904</v>
      </c>
      <c r="CE64" s="16">
        <f t="shared" si="359"/>
        <v>1.0055168928883045</v>
      </c>
      <c r="CF64" s="16">
        <f t="shared" si="359"/>
        <v>1.0047181545386346</v>
      </c>
      <c r="CG64" s="16">
        <f t="shared" si="359"/>
        <v>1.0007900950893389</v>
      </c>
      <c r="CH64" s="16">
        <f t="shared" si="359"/>
        <v>1.0033463715534703</v>
      </c>
      <c r="CI64" s="16">
        <f t="shared" si="359"/>
        <v>0.99962466263726912</v>
      </c>
      <c r="CJ64" s="16">
        <f t="shared" si="359"/>
        <v>1.0021301235207505</v>
      </c>
      <c r="CK64" s="16">
        <f t="shared" si="359"/>
        <v>1.0011726783462285</v>
      </c>
      <c r="CL64" s="16">
        <f t="shared" si="359"/>
        <v>0.99990391262765999</v>
      </c>
      <c r="CM64" s="16">
        <f t="shared" si="359"/>
        <v>1.00877850908904</v>
      </c>
      <c r="CN64" s="16">
        <f t="shared" si="359"/>
        <v>1.0025214980956412</v>
      </c>
      <c r="CO64" s="16">
        <f t="shared" si="359"/>
        <v>1.0010783504590606</v>
      </c>
      <c r="CP64" s="16">
        <f t="shared" si="359"/>
        <v>1.002050383761584</v>
      </c>
      <c r="CQ64" s="16">
        <f t="shared" si="359"/>
        <v>1.0036660715697157</v>
      </c>
      <c r="CR64" s="16">
        <f t="shared" si="359"/>
        <v>1.0034599008762566</v>
      </c>
      <c r="CS64" s="16">
        <f t="shared" si="359"/>
        <v>0.99946131070392197</v>
      </c>
      <c r="CT64" s="16">
        <f t="shared" si="359"/>
        <v>0.99759526261266995</v>
      </c>
      <c r="CU64" s="16">
        <f t="shared" si="359"/>
        <v>1.0010339060246713</v>
      </c>
      <c r="CV64" s="16">
        <f t="shared" si="359"/>
        <v>0.9995672605597381</v>
      </c>
      <c r="CW64" s="16">
        <f t="shared" si="359"/>
        <v>1.0004801323328358</v>
      </c>
      <c r="CX64" s="16">
        <f t="shared" si="359"/>
        <v>1.0027682353679717</v>
      </c>
      <c r="CY64" s="16">
        <f t="shared" si="359"/>
        <v>1.0018988570311436</v>
      </c>
      <c r="CZ64" s="16">
        <f t="shared" si="359"/>
        <v>1.0021360196710263</v>
      </c>
      <c r="DA64" s="16">
        <f t="shared" si="359"/>
        <v>1.0009860603371159</v>
      </c>
      <c r="DB64" s="16">
        <f t="shared" si="359"/>
        <v>1.0049219359993777</v>
      </c>
      <c r="DC64" s="16">
        <f t="shared" si="359"/>
        <v>1.0015293061515946</v>
      </c>
      <c r="DD64" s="16">
        <f t="shared" si="359"/>
        <v>1.0024956929377238</v>
      </c>
      <c r="DE64" s="16">
        <f t="shared" si="359"/>
        <v>1.0015530764565272</v>
      </c>
      <c r="DF64" s="16">
        <f t="shared" si="359"/>
        <v>1.0063715603638517</v>
      </c>
      <c r="DG64" s="16">
        <f t="shared" si="359"/>
        <v>1.0049467639668959</v>
      </c>
      <c r="DH64" s="16">
        <f t="shared" si="359"/>
        <v>1.002201622744896</v>
      </c>
      <c r="DI64" s="16">
        <f t="shared" si="359"/>
        <v>1.002363642250941</v>
      </c>
      <c r="DJ64" s="16">
        <f t="shared" si="359"/>
        <v>1.0017502766234372</v>
      </c>
      <c r="DK64" s="16">
        <f t="shared" si="359"/>
        <v>1.0028287629454808</v>
      </c>
      <c r="DL64" s="16">
        <f t="shared" si="359"/>
        <v>1.0077864568926187</v>
      </c>
      <c r="DM64" s="16">
        <f t="shared" si="359"/>
        <v>1.0026835926865265</v>
      </c>
      <c r="DN64" s="16">
        <f t="shared" si="359"/>
        <v>1.0013321925879091</v>
      </c>
      <c r="DO64" s="16">
        <f t="shared" si="359"/>
        <v>1.005497020655542</v>
      </c>
      <c r="DP64" s="16">
        <f t="shared" si="359"/>
        <v>1.0032620145988549</v>
      </c>
      <c r="DQ64" s="16">
        <f t="shared" si="359"/>
        <v>1.0022037036903795</v>
      </c>
      <c r="DR64" s="16">
        <f t="shared" si="359"/>
        <v>1.0067779019119707</v>
      </c>
      <c r="DS64" s="16">
        <f t="shared" si="359"/>
        <v>1.0028057235084196</v>
      </c>
      <c r="DT64" s="16">
        <f t="shared" si="359"/>
        <v>1.0036529063083133</v>
      </c>
      <c r="DU64" s="16">
        <f t="shared" si="359"/>
        <v>1.0045883625176626</v>
      </c>
      <c r="DV64" s="16">
        <f t="shared" si="359"/>
        <v>1.0027668598588733</v>
      </c>
      <c r="DW64" s="16">
        <f t="shared" si="359"/>
        <v>1.0011043556928667</v>
      </c>
      <c r="DX64" s="16">
        <f t="shared" si="359"/>
        <v>1.0093318699874878</v>
      </c>
      <c r="DY64" s="16">
        <f t="shared" si="359"/>
        <v>1.0053371719673192</v>
      </c>
      <c r="DZ64" s="16">
        <f t="shared" si="359"/>
        <v>0.99910794362013544</v>
      </c>
      <c r="EA64" s="16">
        <f t="shared" si="359"/>
        <v>1.0020029165989857</v>
      </c>
      <c r="EB64" s="16">
        <f t="shared" si="359"/>
        <v>1.0035410364455202</v>
      </c>
      <c r="EC64" s="16">
        <f t="shared" si="359"/>
        <v>0.99997500480474599</v>
      </c>
      <c r="ED64" s="16">
        <f t="shared" si="359"/>
        <v>1.0023460361910628</v>
      </c>
      <c r="EE64" s="16">
        <f t="shared" si="359"/>
        <v>1.0012001096245269</v>
      </c>
      <c r="EF64" s="16">
        <f t="shared" si="359"/>
        <v>1.0011524534399492</v>
      </c>
      <c r="EG64" s="16">
        <f t="shared" si="359"/>
        <v>1.0024353394557972</v>
      </c>
      <c r="EH64" s="16">
        <f t="shared" si="359"/>
        <v>1.0033990066418297</v>
      </c>
      <c r="EI64" s="16">
        <f t="shared" si="359"/>
        <v>1.0017181924418264</v>
      </c>
      <c r="EJ64" s="16">
        <f t="shared" si="359"/>
        <v>1.0092161826291115</v>
      </c>
      <c r="EK64" s="16">
        <f t="shared" si="359"/>
        <v>1.0057617746662206</v>
      </c>
      <c r="EL64" s="16">
        <f t="shared" ref="EL64:GA64" si="360">EL14/100+1</f>
        <v>1.0072406460742478</v>
      </c>
      <c r="EM64" s="16">
        <f t="shared" si="360"/>
        <v>1.0151542655496393</v>
      </c>
      <c r="EN64" s="16">
        <f t="shared" si="360"/>
        <v>1.0070893669746264</v>
      </c>
      <c r="EO64" s="16">
        <f t="shared" si="360"/>
        <v>0.99714505790279051</v>
      </c>
      <c r="EP64" s="16">
        <f t="shared" si="360"/>
        <v>1.0025415587083144</v>
      </c>
      <c r="EQ64" s="16">
        <f t="shared" si="360"/>
        <v>1.0011435903449337</v>
      </c>
      <c r="ER64" s="16">
        <f t="shared" si="360"/>
        <v>1.003312051198213</v>
      </c>
      <c r="ES64" s="16">
        <f t="shared" si="360"/>
        <v>1.0021919420742256</v>
      </c>
      <c r="ET64" s="16">
        <f t="shared" si="360"/>
        <v>1.0012951666746588</v>
      </c>
      <c r="EU64" s="16">
        <f t="shared" si="360"/>
        <v>1.0024228931455719</v>
      </c>
      <c r="EV64" s="84">
        <f t="shared" si="360"/>
        <v>1.0046989317076356</v>
      </c>
      <c r="EW64" s="84">
        <f t="shared" si="360"/>
        <v>1.0026440253756097</v>
      </c>
      <c r="EX64" s="84">
        <f t="shared" si="360"/>
        <v>1.0018305386035355</v>
      </c>
      <c r="EY64" s="84">
        <f t="shared" si="360"/>
        <v>1.0046815864556087</v>
      </c>
      <c r="EZ64" s="84">
        <f t="shared" si="360"/>
        <v>1.0032419859598478</v>
      </c>
      <c r="FA64" s="84">
        <f t="shared" si="360"/>
        <v>1.0014552649820145</v>
      </c>
      <c r="FB64" s="84">
        <f t="shared" si="360"/>
        <v>1.0019419070026725</v>
      </c>
      <c r="FC64" s="84">
        <f t="shared" si="360"/>
        <v>1.0013231371985043</v>
      </c>
      <c r="FD64" s="84">
        <f t="shared" si="360"/>
        <v>1.0030293605537473</v>
      </c>
      <c r="FE64" s="84">
        <f t="shared" si="360"/>
        <v>1.0024967805236762</v>
      </c>
      <c r="FF64" s="84">
        <f t="shared" si="360"/>
        <v>1.0054243282790181</v>
      </c>
      <c r="FG64" s="84">
        <f t="shared" si="360"/>
        <v>1.0033131939318032</v>
      </c>
      <c r="FH64" s="84">
        <f t="shared" si="360"/>
        <v>0.99775415364615883</v>
      </c>
      <c r="FI64" s="84">
        <f t="shared" si="360"/>
        <v>0.98890118352167189</v>
      </c>
      <c r="FJ64" s="84">
        <f t="shared" si="360"/>
        <v>1.0025684236906929</v>
      </c>
      <c r="FK64" s="84">
        <f t="shared" si="360"/>
        <v>1.0041343696605964</v>
      </c>
      <c r="FL64" s="84">
        <f t="shared" si="360"/>
        <v>1.0031040843260066</v>
      </c>
      <c r="FM64" s="84">
        <f t="shared" si="360"/>
        <v>1.0037469061721704</v>
      </c>
      <c r="FN64" s="84">
        <f t="shared" si="360"/>
        <v>0.9972990667136461</v>
      </c>
      <c r="FO64" s="84">
        <f t="shared" si="360"/>
        <v>1.0008638119249251</v>
      </c>
      <c r="FP64" s="84">
        <f t="shared" si="360"/>
        <v>1.0016112753688244</v>
      </c>
      <c r="FQ64" s="84">
        <f t="shared" si="360"/>
        <v>1.0014455293624125</v>
      </c>
      <c r="FR64" s="84">
        <f t="shared" si="360"/>
        <v>1.0047575211629756</v>
      </c>
      <c r="FS64" s="84">
        <f t="shared" si="360"/>
        <v>1.0090658375672024</v>
      </c>
      <c r="FT64" s="84">
        <f t="shared" si="360"/>
        <v>1.0037653415312418</v>
      </c>
      <c r="FU64" s="84">
        <f t="shared" si="360"/>
        <v>1.0040282144365078</v>
      </c>
      <c r="FV64" s="84">
        <f t="shared" si="360"/>
        <v>0.99977797823059156</v>
      </c>
      <c r="FW64" s="84">
        <f t="shared" si="360"/>
        <v>1.0076754611529595</v>
      </c>
      <c r="FX64" s="84">
        <f t="shared" si="360"/>
        <v>1.0059156729791252</v>
      </c>
      <c r="FY64" s="84">
        <f t="shared" si="360"/>
        <v>1.0024879615705931</v>
      </c>
      <c r="FZ64" s="84">
        <f t="shared" si="360"/>
        <v>1.0038879156593079</v>
      </c>
      <c r="GA64" s="84">
        <f t="shared" si="360"/>
        <v>1.005063396335685</v>
      </c>
      <c r="GB64" s="84">
        <f t="shared" si="352"/>
        <v>1.0040361860705314</v>
      </c>
    </row>
    <row r="65" spans="1:184" x14ac:dyDescent="0.2">
      <c r="EV65" s="84"/>
      <c r="EW65" s="84"/>
      <c r="EX65" s="84"/>
      <c r="EY65" s="84"/>
      <c r="EZ65" s="84"/>
      <c r="FA65" s="84"/>
      <c r="FB65" s="84"/>
      <c r="FC65" s="84"/>
      <c r="FD65" s="84"/>
      <c r="FE65" s="84"/>
      <c r="FF65" s="84"/>
      <c r="FG65" s="84"/>
      <c r="FH65" s="84"/>
      <c r="FI65" s="84"/>
      <c r="FJ65" s="84"/>
      <c r="FK65" s="84"/>
      <c r="FL65" s="84"/>
      <c r="FM65" s="84"/>
      <c r="FN65" s="84"/>
      <c r="FO65" s="84"/>
      <c r="FP65" s="84"/>
      <c r="FQ65" s="84"/>
      <c r="FR65" s="84"/>
      <c r="FS65" s="84"/>
      <c r="FT65" s="84"/>
      <c r="FU65" s="84"/>
      <c r="FV65" s="84"/>
      <c r="FW65" s="84"/>
      <c r="FX65" s="84"/>
      <c r="FY65" s="84"/>
      <c r="FZ65" s="84"/>
      <c r="GA65" s="84"/>
      <c r="GB65" s="84"/>
    </row>
    <row r="66" spans="1:184" x14ac:dyDescent="0.2">
      <c r="B66" s="16" t="s">
        <v>459</v>
      </c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</row>
    <row r="67" spans="1:184" x14ac:dyDescent="0.2">
      <c r="A67" s="4" t="s">
        <v>1</v>
      </c>
      <c r="B67" s="9" t="s">
        <v>333</v>
      </c>
      <c r="C67" s="16">
        <f t="shared" ref="C67:M67" si="361">C40/100+1</f>
        <v>1.0032000000000001</v>
      </c>
      <c r="D67" s="16">
        <f t="shared" si="361"/>
        <v>1.0034000000000001</v>
      </c>
      <c r="E67" s="16">
        <f t="shared" si="361"/>
        <v>1.0241</v>
      </c>
      <c r="F67" s="16">
        <f t="shared" si="361"/>
        <v>1.0105</v>
      </c>
      <c r="G67" s="16">
        <f t="shared" si="361"/>
        <v>1.0086999999999999</v>
      </c>
      <c r="H67" s="16">
        <f t="shared" si="361"/>
        <v>1.0046999999999999</v>
      </c>
      <c r="I67" s="16">
        <f t="shared" si="361"/>
        <v>1.0009999999999999</v>
      </c>
      <c r="J67" s="16">
        <f t="shared" si="361"/>
        <v>0.99670000000000003</v>
      </c>
      <c r="K67" s="16">
        <f t="shared" si="361"/>
        <v>1.0004999999999999</v>
      </c>
      <c r="L67" s="16">
        <f t="shared" si="361"/>
        <v>0.99960000000000004</v>
      </c>
      <c r="M67" s="16">
        <f t="shared" si="361"/>
        <v>1.0059</v>
      </c>
      <c r="N67" s="16">
        <f t="shared" ref="N67:BY67" si="362">N40/100+1</f>
        <v>1.0137</v>
      </c>
      <c r="O67" s="16">
        <f t="shared" si="362"/>
        <v>1.0108999999999999</v>
      </c>
      <c r="P67" s="16">
        <f t="shared" si="362"/>
        <v>1.0024999999999999</v>
      </c>
      <c r="Q67" s="16">
        <f t="shared" si="362"/>
        <v>1.0001</v>
      </c>
      <c r="R67" s="16">
        <f t="shared" si="362"/>
        <v>0.99960000000000004</v>
      </c>
      <c r="S67" s="16">
        <f t="shared" si="362"/>
        <v>1.0006999999999999</v>
      </c>
      <c r="T67" s="16">
        <f t="shared" si="362"/>
        <v>1.0027999999999999</v>
      </c>
      <c r="U67" s="16">
        <f t="shared" si="362"/>
        <v>1.0009999999999999</v>
      </c>
      <c r="V67" s="16">
        <f t="shared" si="362"/>
        <v>1.0041</v>
      </c>
      <c r="W67" s="16">
        <f t="shared" si="362"/>
        <v>1.006</v>
      </c>
      <c r="X67" s="16">
        <f t="shared" si="362"/>
        <v>1.0044999999999999</v>
      </c>
      <c r="Y67" s="16">
        <f t="shared" si="362"/>
        <v>1.0026999999999999</v>
      </c>
      <c r="Z67" s="16">
        <f t="shared" si="362"/>
        <v>1.0073000000000001</v>
      </c>
      <c r="AA67" s="16">
        <f t="shared" si="362"/>
        <v>1.0063</v>
      </c>
      <c r="AB67" s="16">
        <f t="shared" si="362"/>
        <v>1.0028999999999999</v>
      </c>
      <c r="AC67" s="16">
        <f t="shared" si="362"/>
        <v>1.0103</v>
      </c>
      <c r="AD67" s="16">
        <f t="shared" si="362"/>
        <v>1.0125</v>
      </c>
      <c r="AE67" s="16">
        <f t="shared" si="362"/>
        <v>1.0103</v>
      </c>
      <c r="AF67" s="16">
        <f t="shared" si="362"/>
        <v>1.0057</v>
      </c>
      <c r="AG67" s="16">
        <f t="shared" si="362"/>
        <v>1.0035000000000001</v>
      </c>
      <c r="AH67" s="16">
        <f t="shared" si="362"/>
        <v>1.0031000000000001</v>
      </c>
      <c r="AI67" s="16">
        <f t="shared" si="362"/>
        <v>1.0011000000000001</v>
      </c>
      <c r="AJ67" s="16">
        <f t="shared" si="362"/>
        <v>1.0006999999999999</v>
      </c>
      <c r="AK67" s="16">
        <f t="shared" si="362"/>
        <v>1.0021</v>
      </c>
      <c r="AL67" s="16">
        <f t="shared" si="362"/>
        <v>1.0061</v>
      </c>
      <c r="AM67" s="16">
        <f t="shared" si="362"/>
        <v>1.0125999999999999</v>
      </c>
      <c r="AN67" s="16">
        <f t="shared" si="362"/>
        <v>1.0148999999999999</v>
      </c>
      <c r="AO67" s="16">
        <f t="shared" si="362"/>
        <v>1.0218</v>
      </c>
      <c r="AP67" s="16">
        <f t="shared" si="362"/>
        <v>1.0358000000000001</v>
      </c>
      <c r="AQ67" s="16">
        <f t="shared" si="362"/>
        <v>1.0327999999999999</v>
      </c>
      <c r="AR67" s="16">
        <f t="shared" si="362"/>
        <v>1.0173000000000001</v>
      </c>
      <c r="AS67" s="16">
        <f t="shared" si="362"/>
        <v>1.0079</v>
      </c>
      <c r="AT67" s="16">
        <f t="shared" si="362"/>
        <v>1.0144</v>
      </c>
      <c r="AU67" s="16">
        <f t="shared" si="362"/>
        <v>1.0111000000000001</v>
      </c>
      <c r="AV67" s="16">
        <f t="shared" si="362"/>
        <v>1.0095000000000001</v>
      </c>
      <c r="AW67" s="16">
        <f t="shared" si="362"/>
        <v>1.0038</v>
      </c>
      <c r="AX67" s="16">
        <f t="shared" si="362"/>
        <v>0.99939999999999996</v>
      </c>
      <c r="AY67" s="16">
        <f t="shared" si="362"/>
        <v>1.0006999999999999</v>
      </c>
      <c r="AZ67" s="16">
        <f t="shared" si="362"/>
        <v>1.0066999999999999</v>
      </c>
      <c r="BA67" s="16">
        <f t="shared" si="362"/>
        <v>1.0054000000000001</v>
      </c>
      <c r="BB67" s="16">
        <f t="shared" si="362"/>
        <v>1.0024999999999999</v>
      </c>
      <c r="BC67" s="16">
        <f t="shared" si="362"/>
        <v>1.0051000000000001</v>
      </c>
      <c r="BD67" s="16">
        <f t="shared" si="362"/>
        <v>1.0053000000000001</v>
      </c>
      <c r="BE67" s="16">
        <f t="shared" si="362"/>
        <v>1.0005999999999999</v>
      </c>
      <c r="BF67" s="16">
        <f t="shared" si="362"/>
        <v>1.0068999999999999</v>
      </c>
      <c r="BG67" s="16">
        <f t="shared" si="362"/>
        <v>1.0051000000000001</v>
      </c>
      <c r="BH67" s="16">
        <f t="shared" si="362"/>
        <v>1.0075000000000001</v>
      </c>
      <c r="BI67" s="16">
        <f t="shared" si="362"/>
        <v>1.008</v>
      </c>
      <c r="BJ67" s="16">
        <f t="shared" si="362"/>
        <v>1.0055000000000001</v>
      </c>
      <c r="BK67" s="16">
        <f t="shared" si="362"/>
        <v>1.0029999999999999</v>
      </c>
      <c r="BL67" s="16">
        <f t="shared" si="362"/>
        <v>1.004</v>
      </c>
      <c r="BM67" s="16">
        <f t="shared" si="362"/>
        <v>1.0041</v>
      </c>
      <c r="BN67" s="16">
        <f t="shared" si="362"/>
        <v>1.0046999999999999</v>
      </c>
      <c r="BO67" s="16">
        <f t="shared" si="362"/>
        <v>1.0064</v>
      </c>
      <c r="BP67" s="16">
        <f t="shared" si="362"/>
        <v>1.0047999999999999</v>
      </c>
      <c r="BQ67" s="16">
        <f t="shared" si="362"/>
        <v>1.0005999999999999</v>
      </c>
      <c r="BR67" s="16">
        <f t="shared" si="362"/>
        <v>1.0019</v>
      </c>
      <c r="BS67" s="16">
        <f t="shared" si="362"/>
        <v>1.0094000000000001</v>
      </c>
      <c r="BT67" s="16">
        <f t="shared" si="362"/>
        <v>1.0072000000000001</v>
      </c>
      <c r="BU67" s="16">
        <f t="shared" si="362"/>
        <v>0.99939999999999996</v>
      </c>
      <c r="BV67" s="16">
        <f t="shared" si="362"/>
        <v>0.99750000000000005</v>
      </c>
      <c r="BW67" s="16">
        <f t="shared" si="362"/>
        <v>0.99819999999999998</v>
      </c>
      <c r="BX67" s="16">
        <f t="shared" si="362"/>
        <v>0.99980000000000002</v>
      </c>
      <c r="BY67" s="16">
        <f t="shared" si="362"/>
        <v>1.0043</v>
      </c>
      <c r="BZ67" s="16">
        <f t="shared" ref="BZ67:EK67" si="363">BZ40/100+1</f>
        <v>1.0017</v>
      </c>
      <c r="CA67" s="16">
        <f t="shared" si="363"/>
        <v>1.0023</v>
      </c>
      <c r="CB67" s="16">
        <f t="shared" si="363"/>
        <v>1.0033000000000001</v>
      </c>
      <c r="CC67" s="16">
        <f t="shared" si="363"/>
        <v>0.99909999999999999</v>
      </c>
      <c r="CD67" s="16">
        <f t="shared" si="363"/>
        <v>1.0029999999999999</v>
      </c>
      <c r="CE67" s="16">
        <f t="shared" si="363"/>
        <v>0.99829999999999997</v>
      </c>
      <c r="CF67" s="16">
        <f t="shared" si="363"/>
        <v>0.99880000000000002</v>
      </c>
      <c r="CG67" s="16">
        <f t="shared" si="363"/>
        <v>0.99580000000000002</v>
      </c>
      <c r="CH67" s="16">
        <f t="shared" si="363"/>
        <v>1</v>
      </c>
      <c r="CI67" s="16">
        <f t="shared" si="363"/>
        <v>0.99960000000000004</v>
      </c>
      <c r="CJ67" s="16">
        <f t="shared" si="363"/>
        <v>1.0016</v>
      </c>
      <c r="CK67" s="16">
        <f t="shared" si="363"/>
        <v>1.0042</v>
      </c>
      <c r="CL67" s="16">
        <f t="shared" si="363"/>
        <v>1.0054000000000001</v>
      </c>
      <c r="CM67" s="16">
        <f t="shared" si="363"/>
        <v>1.004</v>
      </c>
      <c r="CN67" s="16">
        <f t="shared" si="363"/>
        <v>1.0022</v>
      </c>
      <c r="CO67" s="16">
        <f t="shared" si="363"/>
        <v>0.999</v>
      </c>
      <c r="CP67" s="16">
        <f t="shared" si="363"/>
        <v>1.0021</v>
      </c>
      <c r="CQ67" s="16">
        <f t="shared" si="363"/>
        <v>1.0024999999999999</v>
      </c>
      <c r="CR67" s="16">
        <f t="shared" si="363"/>
        <v>1.0047999999999999</v>
      </c>
      <c r="CS67" s="16">
        <f t="shared" si="363"/>
        <v>1.0055000000000001</v>
      </c>
      <c r="CT67" s="16">
        <f t="shared" si="363"/>
        <v>1.0083</v>
      </c>
      <c r="CU67" s="16">
        <f t="shared" si="363"/>
        <v>1.0075000000000001</v>
      </c>
      <c r="CV67" s="16">
        <f t="shared" si="363"/>
        <v>1.0025999999999999</v>
      </c>
      <c r="CW67" s="16">
        <f t="shared" si="363"/>
        <v>0.99980000000000002</v>
      </c>
      <c r="CX67" s="16">
        <f t="shared" si="363"/>
        <v>1.0021</v>
      </c>
      <c r="CY67" s="16">
        <f t="shared" si="363"/>
        <v>1.01</v>
      </c>
      <c r="CZ67" s="16">
        <f t="shared" si="363"/>
        <v>1.0033000000000001</v>
      </c>
      <c r="DA67" s="16">
        <f t="shared" si="363"/>
        <v>1.0003</v>
      </c>
      <c r="DB67" s="16">
        <f t="shared" si="363"/>
        <v>1.0053000000000001</v>
      </c>
      <c r="DC67" s="16">
        <f t="shared" si="363"/>
        <v>1.0104</v>
      </c>
      <c r="DD67" s="16">
        <f t="shared" si="363"/>
        <v>1.0137</v>
      </c>
      <c r="DE67" s="16">
        <f t="shared" si="363"/>
        <v>1.0119</v>
      </c>
      <c r="DF67" s="16">
        <f t="shared" si="363"/>
        <v>1.0047999999999999</v>
      </c>
      <c r="DG67" s="16">
        <f t="shared" si="363"/>
        <v>1.0019</v>
      </c>
      <c r="DH67" s="16">
        <f t="shared" si="363"/>
        <v>1.0022</v>
      </c>
      <c r="DI67" s="16">
        <f t="shared" si="363"/>
        <v>1.0062</v>
      </c>
      <c r="DJ67" s="16">
        <f t="shared" si="363"/>
        <v>1.006</v>
      </c>
      <c r="DK67" s="16">
        <f t="shared" si="363"/>
        <v>1.0017</v>
      </c>
      <c r="DL67" s="16">
        <f t="shared" si="363"/>
        <v>1</v>
      </c>
      <c r="DM67" s="16">
        <f t="shared" si="363"/>
        <v>0.99909999999999999</v>
      </c>
      <c r="DN67" s="16">
        <f t="shared" si="363"/>
        <v>1.0014000000000001</v>
      </c>
      <c r="DO67" s="16">
        <f t="shared" si="363"/>
        <v>1.0048999999999999</v>
      </c>
      <c r="DP67" s="16">
        <f t="shared" si="363"/>
        <v>1.0084</v>
      </c>
      <c r="DQ67" s="16">
        <f t="shared" si="363"/>
        <v>1.0068999999999999</v>
      </c>
      <c r="DR67" s="16">
        <f t="shared" si="363"/>
        <v>1.0017</v>
      </c>
      <c r="DS67" s="16">
        <f t="shared" si="363"/>
        <v>0.99690000000000001</v>
      </c>
      <c r="DT67" s="16">
        <f t="shared" si="363"/>
        <v>1.0001</v>
      </c>
      <c r="DU67" s="16">
        <f t="shared" si="363"/>
        <v>1.0027999999999999</v>
      </c>
      <c r="DV67" s="16">
        <f t="shared" si="363"/>
        <v>1.0022</v>
      </c>
      <c r="DW67" s="16">
        <f t="shared" si="363"/>
        <v>1.0016</v>
      </c>
      <c r="DX67" s="16">
        <f t="shared" si="363"/>
        <v>1.0067999999999999</v>
      </c>
      <c r="DY67" s="16">
        <f t="shared" si="363"/>
        <v>1.0025999999999999</v>
      </c>
      <c r="DZ67" s="16">
        <f t="shared" si="363"/>
        <v>1.0053000000000001</v>
      </c>
      <c r="EA67" s="16">
        <f t="shared" si="363"/>
        <v>1.0061</v>
      </c>
      <c r="EB67" s="16">
        <f t="shared" si="363"/>
        <v>1.0042</v>
      </c>
      <c r="EC67" s="16">
        <f t="shared" si="363"/>
        <v>0.99909999999999999</v>
      </c>
      <c r="ED67" s="16">
        <f t="shared" si="363"/>
        <v>0.99790000000000001</v>
      </c>
      <c r="EE67" s="16">
        <f t="shared" si="363"/>
        <v>1.0012000000000001</v>
      </c>
      <c r="EF67" s="16">
        <f t="shared" si="363"/>
        <v>1.0087999999999999</v>
      </c>
      <c r="EG67" s="16">
        <f t="shared" si="363"/>
        <v>1.01</v>
      </c>
      <c r="EH67" s="16">
        <f t="shared" si="363"/>
        <v>1.0153000000000001</v>
      </c>
      <c r="EI67" s="16">
        <f t="shared" si="363"/>
        <v>1.0095000000000001</v>
      </c>
      <c r="EJ67" s="16">
        <f t="shared" si="363"/>
        <v>1.0043</v>
      </c>
      <c r="EK67" s="16">
        <f t="shared" si="363"/>
        <v>0.99980000000000002</v>
      </c>
      <c r="EL67" s="16">
        <f t="shared" ref="EL67:GA67" si="364">EL40/100+1</f>
        <v>1.0026999999999999</v>
      </c>
      <c r="EM67" s="16">
        <f t="shared" si="364"/>
        <v>1.006</v>
      </c>
      <c r="EN67" s="16">
        <f t="shared" si="364"/>
        <v>1.0036</v>
      </c>
      <c r="EO67" s="16">
        <f t="shared" si="364"/>
        <v>1.0019</v>
      </c>
      <c r="EP67" s="16">
        <f t="shared" si="364"/>
        <v>0.99960000000000004</v>
      </c>
      <c r="EQ67" s="16">
        <f t="shared" si="364"/>
        <v>1.0055000000000001</v>
      </c>
      <c r="ER67" s="16">
        <f t="shared" si="364"/>
        <v>1.0052000000000001</v>
      </c>
      <c r="ES67" s="16">
        <f t="shared" si="364"/>
        <v>1.0039</v>
      </c>
      <c r="ET67" s="16">
        <f t="shared" si="364"/>
        <v>1.0057</v>
      </c>
      <c r="EU67" s="16">
        <f t="shared" si="364"/>
        <v>1.0051000000000001</v>
      </c>
      <c r="EV67" s="84">
        <f t="shared" si="364"/>
        <v>1</v>
      </c>
      <c r="EW67" s="84">
        <f t="shared" si="364"/>
        <v>0.99790000000000001</v>
      </c>
      <c r="EX67" s="84">
        <f t="shared" si="364"/>
        <v>0.99919999999999998</v>
      </c>
      <c r="EY67" s="84">
        <f t="shared" si="364"/>
        <v>1.0055000000000001</v>
      </c>
      <c r="EZ67" s="84">
        <f t="shared" si="364"/>
        <v>1.0048999999999999</v>
      </c>
      <c r="FA67" s="84">
        <f t="shared" si="364"/>
        <v>0.99690000000000001</v>
      </c>
      <c r="FB67" s="84">
        <f t="shared" si="364"/>
        <v>1.0005999999999999</v>
      </c>
      <c r="FC67" s="84">
        <f t="shared" si="364"/>
        <v>1.0044</v>
      </c>
      <c r="FD67" s="84">
        <f t="shared" si="364"/>
        <v>1.0092000000000001</v>
      </c>
      <c r="FE67" s="84">
        <f t="shared" si="364"/>
        <v>1.01</v>
      </c>
      <c r="FF67" s="84">
        <f t="shared" si="364"/>
        <v>1.0066999999999999</v>
      </c>
      <c r="FG67" s="84">
        <f t="shared" si="364"/>
        <v>1.0085999999999999</v>
      </c>
      <c r="FH67" s="84">
        <f t="shared" si="364"/>
        <v>1.0103</v>
      </c>
      <c r="FI67" s="84">
        <f t="shared" si="364"/>
        <v>1.0063</v>
      </c>
      <c r="FJ67" s="84">
        <f t="shared" si="364"/>
        <v>1.0036</v>
      </c>
      <c r="FK67" s="84">
        <f t="shared" si="364"/>
        <v>1.0024</v>
      </c>
      <c r="FL67" s="84">
        <f t="shared" si="364"/>
        <v>1.0024</v>
      </c>
      <c r="FM67" s="84">
        <f t="shared" si="364"/>
        <v>1.0011000000000001</v>
      </c>
      <c r="FN67" s="84">
        <f t="shared" si="364"/>
        <v>1.0011000000000001</v>
      </c>
      <c r="FO67" s="84">
        <f t="shared" si="364"/>
        <v>1.0039</v>
      </c>
      <c r="FP67" s="84">
        <f t="shared" si="364"/>
        <v>1.0061</v>
      </c>
      <c r="FQ67" s="84">
        <f t="shared" si="364"/>
        <v>1.0096000000000001</v>
      </c>
      <c r="FR67" s="84">
        <f t="shared" si="364"/>
        <v>1.0049999999999999</v>
      </c>
      <c r="FS67" s="84">
        <f t="shared" si="364"/>
        <v>1.0067999999999999</v>
      </c>
      <c r="FT67" s="84">
        <f t="shared" si="364"/>
        <v>1.0066999999999999</v>
      </c>
      <c r="FU67" s="84">
        <f t="shared" si="364"/>
        <v>1.0025999999999999</v>
      </c>
      <c r="FV67" s="84">
        <f t="shared" si="364"/>
        <v>1.008</v>
      </c>
      <c r="FW67" s="84">
        <f t="shared" si="364"/>
        <v>1.0066999999999999</v>
      </c>
      <c r="FX67" s="84">
        <f t="shared" si="364"/>
        <v>1.0072000000000001</v>
      </c>
      <c r="FY67" s="84">
        <f t="shared" si="364"/>
        <v>1.0036</v>
      </c>
      <c r="FZ67" s="84">
        <f t="shared" si="364"/>
        <v>1.0026999999999999</v>
      </c>
      <c r="GA67" s="84">
        <f t="shared" si="364"/>
        <v>1.0011000000000001</v>
      </c>
      <c r="GB67" s="84">
        <f t="shared" ref="GB67" si="365">GB40/100+1</f>
        <v>1.0065999999999999</v>
      </c>
    </row>
    <row r="68" spans="1:184" x14ac:dyDescent="0.2">
      <c r="A68" s="4" t="s">
        <v>4</v>
      </c>
      <c r="B68" s="9" t="s">
        <v>334</v>
      </c>
      <c r="C68" s="16">
        <f t="shared" ref="C68:M68" si="366">C41/100+1</f>
        <v>1.0015000000000001</v>
      </c>
      <c r="D68" s="16">
        <f t="shared" si="366"/>
        <v>1.0012000000000001</v>
      </c>
      <c r="E68" s="16">
        <f t="shared" si="366"/>
        <v>1.0012000000000001</v>
      </c>
      <c r="F68" s="16">
        <f t="shared" si="366"/>
        <v>1.002</v>
      </c>
      <c r="G68" s="16">
        <f t="shared" si="366"/>
        <v>1.0023</v>
      </c>
      <c r="H68" s="16">
        <f t="shared" si="366"/>
        <v>1.0085</v>
      </c>
      <c r="I68" s="16">
        <f t="shared" si="366"/>
        <v>1.0037</v>
      </c>
      <c r="J68" s="16">
        <f t="shared" si="366"/>
        <v>1.0015000000000001</v>
      </c>
      <c r="K68" s="16">
        <f t="shared" si="366"/>
        <v>1.0111000000000001</v>
      </c>
      <c r="L68" s="16">
        <f t="shared" si="366"/>
        <v>0.99890000000000001</v>
      </c>
      <c r="M68" s="16">
        <f t="shared" si="366"/>
        <v>0.99850000000000005</v>
      </c>
      <c r="N68" s="16">
        <f t="shared" ref="N68:BY68" si="367">N41/100+1</f>
        <v>1.0001</v>
      </c>
      <c r="O68" s="16">
        <f t="shared" si="367"/>
        <v>1.0057</v>
      </c>
      <c r="P68" s="16">
        <f t="shared" si="367"/>
        <v>1.004</v>
      </c>
      <c r="Q68" s="16">
        <f t="shared" si="367"/>
        <v>1.0042</v>
      </c>
      <c r="R68" s="16">
        <f t="shared" si="367"/>
        <v>1.0017</v>
      </c>
      <c r="S68" s="16">
        <f t="shared" si="367"/>
        <v>0.99880000000000002</v>
      </c>
      <c r="T68" s="16">
        <f t="shared" si="367"/>
        <v>1.0071000000000001</v>
      </c>
      <c r="U68" s="16">
        <f t="shared" si="367"/>
        <v>1.0078</v>
      </c>
      <c r="V68" s="16">
        <f t="shared" si="367"/>
        <v>1.0063</v>
      </c>
      <c r="W68" s="16">
        <f t="shared" si="367"/>
        <v>1.0105999999999999</v>
      </c>
      <c r="X68" s="16">
        <f t="shared" si="367"/>
        <v>1.0036</v>
      </c>
      <c r="Y68" s="16">
        <f t="shared" si="367"/>
        <v>1.0004999999999999</v>
      </c>
      <c r="Z68" s="16">
        <f t="shared" si="367"/>
        <v>1.0042</v>
      </c>
      <c r="AA68" s="16">
        <f t="shared" si="367"/>
        <v>1.0058</v>
      </c>
      <c r="AB68" s="16">
        <f t="shared" si="367"/>
        <v>1.0013000000000001</v>
      </c>
      <c r="AC68" s="16">
        <f t="shared" si="367"/>
        <v>1.0034000000000001</v>
      </c>
      <c r="AD68" s="16">
        <f t="shared" si="367"/>
        <v>1.0021</v>
      </c>
      <c r="AE68" s="16">
        <f t="shared" si="367"/>
        <v>1.0031000000000001</v>
      </c>
      <c r="AF68" s="16">
        <f t="shared" si="367"/>
        <v>1.0059</v>
      </c>
      <c r="AG68" s="16">
        <f t="shared" si="367"/>
        <v>1.0097</v>
      </c>
      <c r="AH68" s="16">
        <f t="shared" si="367"/>
        <v>1.0044999999999999</v>
      </c>
      <c r="AI68" s="16">
        <f t="shared" si="367"/>
        <v>1.0051000000000001</v>
      </c>
      <c r="AJ68" s="16">
        <f t="shared" si="367"/>
        <v>1.0029999999999999</v>
      </c>
      <c r="AK68" s="16">
        <f t="shared" si="367"/>
        <v>1.0006999999999999</v>
      </c>
      <c r="AL68" s="16">
        <f t="shared" si="367"/>
        <v>1.0073000000000001</v>
      </c>
      <c r="AM68" s="16">
        <f t="shared" si="367"/>
        <v>1.0036</v>
      </c>
      <c r="AN68" s="16">
        <f t="shared" si="367"/>
        <v>1.0047999999999999</v>
      </c>
      <c r="AO68" s="16">
        <f t="shared" si="367"/>
        <v>1.0038</v>
      </c>
      <c r="AP68" s="16">
        <f t="shared" si="367"/>
        <v>1.0125999999999999</v>
      </c>
      <c r="AQ68" s="16">
        <f t="shared" si="367"/>
        <v>1.0114000000000001</v>
      </c>
      <c r="AR68" s="16">
        <f t="shared" si="367"/>
        <v>1.0153000000000001</v>
      </c>
      <c r="AS68" s="16">
        <f t="shared" si="367"/>
        <v>1.0154000000000001</v>
      </c>
      <c r="AT68" s="16">
        <f t="shared" si="367"/>
        <v>1.0109999999999999</v>
      </c>
      <c r="AU68" s="16">
        <f t="shared" si="367"/>
        <v>1.0058</v>
      </c>
      <c r="AV68" s="16">
        <f t="shared" si="367"/>
        <v>1</v>
      </c>
      <c r="AW68" s="16">
        <f t="shared" si="367"/>
        <v>0.99960000000000004</v>
      </c>
      <c r="AX68" s="16">
        <f t="shared" si="367"/>
        <v>1.0004999999999999</v>
      </c>
      <c r="AY68" s="16">
        <f t="shared" si="367"/>
        <v>1.0022</v>
      </c>
      <c r="AZ68" s="16">
        <f t="shared" si="367"/>
        <v>1.0031000000000001</v>
      </c>
      <c r="BA68" s="16">
        <f t="shared" si="367"/>
        <v>1.0017</v>
      </c>
      <c r="BB68" s="16">
        <f t="shared" si="367"/>
        <v>1.0043</v>
      </c>
      <c r="BC68" s="16">
        <f t="shared" si="367"/>
        <v>1.0058</v>
      </c>
      <c r="BD68" s="16">
        <f t="shared" si="367"/>
        <v>1.0097</v>
      </c>
      <c r="BE68" s="16">
        <f t="shared" si="367"/>
        <v>1.0164</v>
      </c>
      <c r="BF68" s="16">
        <f t="shared" si="367"/>
        <v>1.0067999999999999</v>
      </c>
      <c r="BG68" s="16">
        <f t="shared" si="367"/>
        <v>1.0024</v>
      </c>
      <c r="BH68" s="16">
        <f t="shared" si="367"/>
        <v>1.0035000000000001</v>
      </c>
      <c r="BI68" s="16">
        <f t="shared" si="367"/>
        <v>1.0031000000000001</v>
      </c>
      <c r="BJ68" s="16">
        <f t="shared" si="367"/>
        <v>1.0046999999999999</v>
      </c>
      <c r="BK68" s="16">
        <f t="shared" si="367"/>
        <v>1.0097</v>
      </c>
      <c r="BL68" s="16">
        <f t="shared" si="367"/>
        <v>1</v>
      </c>
      <c r="BM68" s="16">
        <f t="shared" si="367"/>
        <v>1.0014000000000001</v>
      </c>
      <c r="BN68" s="16">
        <f t="shared" si="367"/>
        <v>1.0028999999999999</v>
      </c>
      <c r="BO68" s="16">
        <f t="shared" si="367"/>
        <v>1.006</v>
      </c>
      <c r="BP68" s="16">
        <f t="shared" si="367"/>
        <v>1.0078</v>
      </c>
      <c r="BQ68" s="16">
        <f t="shared" si="367"/>
        <v>1.0167999999999999</v>
      </c>
      <c r="BR68" s="16">
        <f t="shared" si="367"/>
        <v>1.0049999999999999</v>
      </c>
      <c r="BS68" s="16">
        <f t="shared" si="367"/>
        <v>1.0053000000000001</v>
      </c>
      <c r="BT68" s="16">
        <f t="shared" si="367"/>
        <v>1.0043</v>
      </c>
      <c r="BU68" s="16">
        <f t="shared" si="367"/>
        <v>1.0016</v>
      </c>
      <c r="BV68" s="16">
        <f t="shared" si="367"/>
        <v>1.0033000000000001</v>
      </c>
      <c r="BW68" s="16">
        <f t="shared" si="367"/>
        <v>1.0011000000000001</v>
      </c>
      <c r="BX68" s="16">
        <f t="shared" si="367"/>
        <v>1.0026999999999999</v>
      </c>
      <c r="BY68" s="16">
        <f t="shared" si="367"/>
        <v>1.0031000000000001</v>
      </c>
      <c r="BZ68" s="16">
        <f t="shared" ref="BZ68:EK68" si="368">BZ41/100+1</f>
        <v>1.0073000000000001</v>
      </c>
      <c r="CA68" s="16">
        <f t="shared" si="368"/>
        <v>1.0036</v>
      </c>
      <c r="CB68" s="16">
        <f t="shared" si="368"/>
        <v>1.0089999999999999</v>
      </c>
      <c r="CC68" s="16">
        <f t="shared" si="368"/>
        <v>1.0097</v>
      </c>
      <c r="CD68" s="16">
        <f t="shared" si="368"/>
        <v>1.0032000000000001</v>
      </c>
      <c r="CE68" s="16">
        <f t="shared" si="368"/>
        <v>1.0027999999999999</v>
      </c>
      <c r="CF68" s="16">
        <f t="shared" si="368"/>
        <v>0.99970000000000003</v>
      </c>
      <c r="CG68" s="16">
        <f t="shared" si="368"/>
        <v>0.99739999999999995</v>
      </c>
      <c r="CH68" s="16">
        <f t="shared" si="368"/>
        <v>1.0024999999999999</v>
      </c>
      <c r="CI68" s="16">
        <f t="shared" si="368"/>
        <v>1.0021</v>
      </c>
      <c r="CJ68" s="16">
        <f t="shared" si="368"/>
        <v>1.0024999999999999</v>
      </c>
      <c r="CK68" s="16">
        <f t="shared" si="368"/>
        <v>1.0043</v>
      </c>
      <c r="CL68" s="16">
        <f t="shared" si="368"/>
        <v>1.0037</v>
      </c>
      <c r="CM68" s="16">
        <f t="shared" si="368"/>
        <v>1.0024999999999999</v>
      </c>
      <c r="CN68" s="16">
        <f t="shared" si="368"/>
        <v>1.008</v>
      </c>
      <c r="CO68" s="16">
        <f t="shared" si="368"/>
        <v>1.0123</v>
      </c>
      <c r="CP68" s="16">
        <f t="shared" si="368"/>
        <v>1.0065999999999999</v>
      </c>
      <c r="CQ68" s="16">
        <f t="shared" si="368"/>
        <v>1.0013000000000001</v>
      </c>
      <c r="CR68" s="16">
        <f t="shared" si="368"/>
        <v>1.0004</v>
      </c>
      <c r="CS68" s="16">
        <f t="shared" si="368"/>
        <v>1.0032000000000001</v>
      </c>
      <c r="CT68" s="16">
        <f t="shared" si="368"/>
        <v>1.0008999999999999</v>
      </c>
      <c r="CU68" s="16">
        <f t="shared" si="368"/>
        <v>1.0051000000000001</v>
      </c>
      <c r="CV68" s="16">
        <f t="shared" si="368"/>
        <v>1.0028999999999999</v>
      </c>
      <c r="CW68" s="16">
        <f t="shared" si="368"/>
        <v>1.0081</v>
      </c>
      <c r="CX68" s="16">
        <f t="shared" si="368"/>
        <v>1.0064</v>
      </c>
      <c r="CY68" s="16">
        <f t="shared" si="368"/>
        <v>1.0097</v>
      </c>
      <c r="CZ68" s="16">
        <f t="shared" si="368"/>
        <v>1.0102</v>
      </c>
      <c r="DA68" s="16">
        <f t="shared" si="368"/>
        <v>1.0124</v>
      </c>
      <c r="DB68" s="16">
        <f t="shared" si="368"/>
        <v>1.0044</v>
      </c>
      <c r="DC68" s="16">
        <f t="shared" si="368"/>
        <v>1.0043</v>
      </c>
      <c r="DD68" s="16">
        <f t="shared" si="368"/>
        <v>1.0068999999999999</v>
      </c>
      <c r="DE68" s="16">
        <f t="shared" si="368"/>
        <v>1.0075000000000001</v>
      </c>
      <c r="DF68" s="16">
        <f t="shared" si="368"/>
        <v>1.0052000000000001</v>
      </c>
      <c r="DG68" s="16">
        <f t="shared" si="368"/>
        <v>1.0031000000000001</v>
      </c>
      <c r="DH68" s="16">
        <f t="shared" si="368"/>
        <v>1.0037</v>
      </c>
      <c r="DI68" s="16">
        <f t="shared" si="368"/>
        <v>1.0045999999999999</v>
      </c>
      <c r="DJ68" s="16">
        <f t="shared" si="368"/>
        <v>1.0027999999999999</v>
      </c>
      <c r="DK68" s="16">
        <f t="shared" si="368"/>
        <v>1.0037</v>
      </c>
      <c r="DL68" s="16">
        <f t="shared" si="368"/>
        <v>1.0071000000000001</v>
      </c>
      <c r="DM68" s="16">
        <f t="shared" si="368"/>
        <v>1.0136000000000001</v>
      </c>
      <c r="DN68" s="16">
        <f t="shared" si="368"/>
        <v>1.0029999999999999</v>
      </c>
      <c r="DO68" s="16">
        <f t="shared" si="368"/>
        <v>1.0044999999999999</v>
      </c>
      <c r="DP68" s="16">
        <f t="shared" si="368"/>
        <v>1.0026999999999999</v>
      </c>
      <c r="DQ68" s="16">
        <f t="shared" si="368"/>
        <v>1.0016</v>
      </c>
      <c r="DR68" s="16">
        <f t="shared" si="368"/>
        <v>1.0004</v>
      </c>
      <c r="DS68" s="16">
        <f t="shared" si="368"/>
        <v>1.0056</v>
      </c>
      <c r="DT68" s="16">
        <f t="shared" si="368"/>
        <v>1.0034000000000001</v>
      </c>
      <c r="DU68" s="16">
        <f t="shared" si="368"/>
        <v>1.0017</v>
      </c>
      <c r="DV68" s="16">
        <f t="shared" si="368"/>
        <v>1.0059</v>
      </c>
      <c r="DW68" s="16">
        <f t="shared" si="368"/>
        <v>1.0044999999999999</v>
      </c>
      <c r="DX68" s="16">
        <f t="shared" si="368"/>
        <v>1.0075000000000001</v>
      </c>
      <c r="DY68" s="16">
        <f t="shared" si="368"/>
        <v>1.0154000000000001</v>
      </c>
      <c r="DZ68" s="16">
        <f t="shared" si="368"/>
        <v>1.0103</v>
      </c>
      <c r="EA68" s="16">
        <f t="shared" si="368"/>
        <v>1.0086999999999999</v>
      </c>
      <c r="EB68" s="16">
        <f t="shared" si="368"/>
        <v>1.0052000000000001</v>
      </c>
      <c r="EC68" s="16">
        <f t="shared" si="368"/>
        <v>0.99990000000000001</v>
      </c>
      <c r="ED68" s="16">
        <f t="shared" si="368"/>
        <v>0.99960000000000004</v>
      </c>
      <c r="EE68" s="16">
        <f t="shared" si="368"/>
        <v>1.0001</v>
      </c>
      <c r="EF68" s="16">
        <f t="shared" si="368"/>
        <v>1.0027999999999999</v>
      </c>
      <c r="EG68" s="16">
        <f t="shared" si="368"/>
        <v>1.0087999999999999</v>
      </c>
      <c r="EH68" s="16">
        <f t="shared" si="368"/>
        <v>1.006</v>
      </c>
      <c r="EI68" s="16">
        <f t="shared" si="368"/>
        <v>1.0063</v>
      </c>
      <c r="EJ68" s="16">
        <f t="shared" si="368"/>
        <v>1.0109999999999999</v>
      </c>
      <c r="EK68" s="16">
        <f t="shared" si="368"/>
        <v>1.0178</v>
      </c>
      <c r="EL68" s="16">
        <f t="shared" ref="EL68:GA68" si="369">EL41/100+1</f>
        <v>1.0105</v>
      </c>
      <c r="EM68" s="16">
        <f t="shared" si="369"/>
        <v>1.0052000000000001</v>
      </c>
      <c r="EN68" s="16">
        <f t="shared" si="369"/>
        <v>1.0049999999999999</v>
      </c>
      <c r="EO68" s="16">
        <f t="shared" si="369"/>
        <v>1.0032000000000001</v>
      </c>
      <c r="EP68" s="16">
        <f t="shared" si="369"/>
        <v>1.0023</v>
      </c>
      <c r="EQ68" s="16">
        <f t="shared" si="369"/>
        <v>1.0046999999999999</v>
      </c>
      <c r="ER68" s="16">
        <f t="shared" si="369"/>
        <v>1.0046999999999999</v>
      </c>
      <c r="ES68" s="16">
        <f t="shared" si="369"/>
        <v>1.0044</v>
      </c>
      <c r="ET68" s="16">
        <f t="shared" si="369"/>
        <v>1.0066999999999999</v>
      </c>
      <c r="EU68" s="16">
        <f t="shared" si="369"/>
        <v>1.0073000000000001</v>
      </c>
      <c r="EV68" s="84">
        <f t="shared" si="369"/>
        <v>1.0113000000000001</v>
      </c>
      <c r="EW68" s="84">
        <f t="shared" si="369"/>
        <v>1.0117</v>
      </c>
      <c r="EX68" s="84">
        <f t="shared" si="369"/>
        <v>1.0048999999999999</v>
      </c>
      <c r="EY68" s="84">
        <f t="shared" si="369"/>
        <v>1.0082</v>
      </c>
      <c r="EZ68" s="84">
        <f t="shared" si="369"/>
        <v>1.0026999999999999</v>
      </c>
      <c r="FA68" s="84">
        <f t="shared" si="369"/>
        <v>1.0039</v>
      </c>
      <c r="FB68" s="84">
        <f t="shared" si="369"/>
        <v>1.0089999999999999</v>
      </c>
      <c r="FC68" s="84">
        <f t="shared" si="369"/>
        <v>1.0055000000000001</v>
      </c>
      <c r="FD68" s="84">
        <f t="shared" si="369"/>
        <v>1.0043</v>
      </c>
      <c r="FE68" s="84">
        <f t="shared" si="369"/>
        <v>1.0043</v>
      </c>
      <c r="FF68" s="84">
        <f t="shared" si="369"/>
        <v>1.0057</v>
      </c>
      <c r="FG68" s="84">
        <f t="shared" si="369"/>
        <v>1.01</v>
      </c>
      <c r="FH68" s="84">
        <f t="shared" si="369"/>
        <v>1.0135000000000001</v>
      </c>
      <c r="FI68" s="84">
        <f t="shared" si="369"/>
        <v>1.0158</v>
      </c>
      <c r="FJ68" s="84">
        <f t="shared" si="369"/>
        <v>1.0068999999999999</v>
      </c>
      <c r="FK68" s="84">
        <f t="shared" si="369"/>
        <v>1.0089999999999999</v>
      </c>
      <c r="FL68" s="84">
        <f t="shared" si="369"/>
        <v>1.0052000000000001</v>
      </c>
      <c r="FM68" s="84">
        <f t="shared" si="369"/>
        <v>1.0032000000000001</v>
      </c>
      <c r="FN68" s="84">
        <f t="shared" si="369"/>
        <v>1.0013000000000001</v>
      </c>
      <c r="FO68" s="84">
        <f t="shared" si="369"/>
        <v>1.002</v>
      </c>
      <c r="FP68" s="84">
        <f t="shared" si="369"/>
        <v>1.0023</v>
      </c>
      <c r="FQ68" s="84">
        <f t="shared" si="369"/>
        <v>1.0046999999999999</v>
      </c>
      <c r="FR68" s="84">
        <f t="shared" si="369"/>
        <v>1.0061</v>
      </c>
      <c r="FS68" s="84">
        <f t="shared" si="369"/>
        <v>1.0113000000000001</v>
      </c>
      <c r="FT68" s="84">
        <f t="shared" si="369"/>
        <v>1.0054000000000001</v>
      </c>
      <c r="FU68" s="84">
        <f t="shared" si="369"/>
        <v>1.0123</v>
      </c>
      <c r="FV68" s="84">
        <f t="shared" si="369"/>
        <v>1.0154000000000001</v>
      </c>
      <c r="FW68" s="84">
        <f t="shared" si="369"/>
        <v>1.0062</v>
      </c>
      <c r="FX68" s="84">
        <f t="shared" si="369"/>
        <v>1.0017</v>
      </c>
      <c r="FY68" s="84">
        <f t="shared" si="369"/>
        <v>1.0052000000000001</v>
      </c>
      <c r="FZ68" s="84">
        <f t="shared" si="369"/>
        <v>0.99580000000000002</v>
      </c>
      <c r="GA68" s="84">
        <f t="shared" si="369"/>
        <v>1.0023</v>
      </c>
      <c r="GB68" s="84">
        <f t="shared" ref="GB68" si="370">GB41/100+1</f>
        <v>1.0059</v>
      </c>
    </row>
    <row r="69" spans="1:184" x14ac:dyDescent="0.2">
      <c r="A69" s="4" t="s">
        <v>136</v>
      </c>
      <c r="B69" s="9" t="s">
        <v>323</v>
      </c>
      <c r="C69" s="16">
        <f t="shared" ref="C69:M69" si="371">C42/100+1</f>
        <v>1.0155000000000001</v>
      </c>
      <c r="D69" s="16">
        <f t="shared" si="371"/>
        <v>1.0055000000000001</v>
      </c>
      <c r="E69" s="16">
        <f t="shared" si="371"/>
        <v>1.0075000000000001</v>
      </c>
      <c r="F69" s="16">
        <f t="shared" si="371"/>
        <v>1.0185999999999999</v>
      </c>
      <c r="G69" s="16">
        <f t="shared" si="371"/>
        <v>1.0066999999999999</v>
      </c>
      <c r="H69" s="16">
        <f t="shared" si="371"/>
        <v>1.0054000000000001</v>
      </c>
      <c r="I69" s="16">
        <f t="shared" si="371"/>
        <v>0.99850000000000005</v>
      </c>
      <c r="J69" s="16">
        <f t="shared" si="371"/>
        <v>1.0122</v>
      </c>
      <c r="K69" s="16">
        <f t="shared" si="371"/>
        <v>1.0004999999999999</v>
      </c>
      <c r="L69" s="16">
        <f t="shared" si="371"/>
        <v>1.0025999999999999</v>
      </c>
      <c r="M69" s="16">
        <f t="shared" si="371"/>
        <v>1.0019</v>
      </c>
      <c r="N69" s="16">
        <f t="shared" ref="N69:BY69" si="372">N42/100+1</f>
        <v>1.0423</v>
      </c>
      <c r="O69" s="16">
        <f t="shared" si="372"/>
        <v>1.0263</v>
      </c>
      <c r="P69" s="16">
        <f t="shared" si="372"/>
        <v>0.99970000000000003</v>
      </c>
      <c r="Q69" s="16">
        <f t="shared" si="372"/>
        <v>0.99970000000000003</v>
      </c>
      <c r="R69" s="16">
        <f t="shared" si="372"/>
        <v>1.0106999999999999</v>
      </c>
      <c r="S69" s="16">
        <f t="shared" si="372"/>
        <v>1.0232000000000001</v>
      </c>
      <c r="T69" s="16">
        <f t="shared" si="372"/>
        <v>1.0084</v>
      </c>
      <c r="U69" s="16">
        <f t="shared" si="372"/>
        <v>1.0058</v>
      </c>
      <c r="V69" s="16">
        <f t="shared" si="372"/>
        <v>1.0002</v>
      </c>
      <c r="W69" s="16">
        <f t="shared" si="372"/>
        <v>0.99939999999999996</v>
      </c>
      <c r="X69" s="16">
        <f t="shared" si="372"/>
        <v>1.0042</v>
      </c>
      <c r="Y69" s="16">
        <f t="shared" si="372"/>
        <v>1.0150999999999999</v>
      </c>
      <c r="Z69" s="16">
        <f t="shared" si="372"/>
        <v>1.034</v>
      </c>
      <c r="AA69" s="16">
        <f t="shared" si="372"/>
        <v>1.0096000000000001</v>
      </c>
      <c r="AB69" s="16">
        <f t="shared" si="372"/>
        <v>1.0044999999999999</v>
      </c>
      <c r="AC69" s="16">
        <f t="shared" si="372"/>
        <v>1.0115000000000001</v>
      </c>
      <c r="AD69" s="16">
        <f t="shared" si="372"/>
        <v>1.0055000000000001</v>
      </c>
      <c r="AE69" s="16">
        <f t="shared" si="372"/>
        <v>1.0051000000000001</v>
      </c>
      <c r="AF69" s="16">
        <f t="shared" si="372"/>
        <v>1.0036</v>
      </c>
      <c r="AG69" s="16">
        <f t="shared" si="372"/>
        <v>0.99619999999999997</v>
      </c>
      <c r="AH69" s="16">
        <f t="shared" si="372"/>
        <v>1.0121</v>
      </c>
      <c r="AI69" s="16">
        <f t="shared" si="372"/>
        <v>1.0216000000000001</v>
      </c>
      <c r="AJ69" s="16">
        <f t="shared" si="372"/>
        <v>1.0029999999999999</v>
      </c>
      <c r="AK69" s="16">
        <f t="shared" si="372"/>
        <v>1.0114000000000001</v>
      </c>
      <c r="AL69" s="16">
        <f t="shared" si="372"/>
        <v>1.0256000000000001</v>
      </c>
      <c r="AM69" s="16">
        <f t="shared" si="372"/>
        <v>1.0015000000000001</v>
      </c>
      <c r="AN69" s="16">
        <f t="shared" si="372"/>
        <v>0.99929999999999997</v>
      </c>
      <c r="AO69" s="16">
        <f t="shared" si="372"/>
        <v>1.0118</v>
      </c>
      <c r="AP69" s="16">
        <f t="shared" si="372"/>
        <v>1.0428999999999999</v>
      </c>
      <c r="AQ69" s="16">
        <f t="shared" si="372"/>
        <v>1.0153000000000001</v>
      </c>
      <c r="AR69" s="16">
        <f t="shared" si="372"/>
        <v>1.0383</v>
      </c>
      <c r="AS69" s="16">
        <f t="shared" si="372"/>
        <v>1.0270999999999999</v>
      </c>
      <c r="AT69" s="16">
        <f t="shared" si="372"/>
        <v>1.0107999999999999</v>
      </c>
      <c r="AU69" s="16">
        <f t="shared" si="372"/>
        <v>1.0121</v>
      </c>
      <c r="AV69" s="16">
        <f t="shared" si="372"/>
        <v>1.0081</v>
      </c>
      <c r="AW69" s="16">
        <f t="shared" si="372"/>
        <v>0.98980000000000001</v>
      </c>
      <c r="AX69" s="16">
        <f t="shared" si="372"/>
        <v>1.0073000000000001</v>
      </c>
      <c r="AY69" s="16">
        <f t="shared" si="372"/>
        <v>1.0085999999999999</v>
      </c>
      <c r="AZ69" s="16">
        <f t="shared" si="372"/>
        <v>1.0144</v>
      </c>
      <c r="BA69" s="16">
        <f t="shared" si="372"/>
        <v>1.0006999999999999</v>
      </c>
      <c r="BB69" s="16">
        <f t="shared" si="372"/>
        <v>1.0036</v>
      </c>
      <c r="BC69" s="16">
        <f t="shared" si="372"/>
        <v>1.0046999999999999</v>
      </c>
      <c r="BD69" s="16">
        <f t="shared" si="372"/>
        <v>1.0084</v>
      </c>
      <c r="BE69" s="16">
        <f t="shared" si="372"/>
        <v>1.0025999999999999</v>
      </c>
      <c r="BF69" s="16">
        <f t="shared" si="372"/>
        <v>0.99929999999999997</v>
      </c>
      <c r="BG69" s="16">
        <f t="shared" si="372"/>
        <v>1.0032000000000001</v>
      </c>
      <c r="BH69" s="16">
        <f t="shared" si="372"/>
        <v>1.0035000000000001</v>
      </c>
      <c r="BI69" s="16">
        <f t="shared" si="372"/>
        <v>1.0103</v>
      </c>
      <c r="BJ69" s="16">
        <f t="shared" si="372"/>
        <v>1.0188999999999999</v>
      </c>
      <c r="BK69" s="16">
        <f t="shared" si="372"/>
        <v>1.0092000000000001</v>
      </c>
      <c r="BL69" s="16">
        <f t="shared" si="372"/>
        <v>1.0059</v>
      </c>
      <c r="BM69" s="16">
        <f t="shared" si="372"/>
        <v>1.008</v>
      </c>
      <c r="BN69" s="16">
        <f t="shared" si="372"/>
        <v>1.0141</v>
      </c>
      <c r="BO69" s="16">
        <f t="shared" si="372"/>
        <v>1.0143</v>
      </c>
      <c r="BP69" s="16">
        <f t="shared" si="372"/>
        <v>1.0051000000000001</v>
      </c>
      <c r="BQ69" s="16">
        <f t="shared" si="372"/>
        <v>1.0016</v>
      </c>
      <c r="BR69" s="16">
        <f t="shared" si="372"/>
        <v>1.0128999999999999</v>
      </c>
      <c r="BS69" s="16">
        <f t="shared" si="372"/>
        <v>1.0114000000000001</v>
      </c>
      <c r="BT69" s="16">
        <f t="shared" si="372"/>
        <v>1.0024999999999999</v>
      </c>
      <c r="BU69" s="16">
        <f t="shared" si="372"/>
        <v>0.99839999999999995</v>
      </c>
      <c r="BV69" s="16">
        <f t="shared" si="372"/>
        <v>1.0084</v>
      </c>
      <c r="BW69" s="16">
        <f t="shared" si="372"/>
        <v>1.0068999999999999</v>
      </c>
      <c r="BX69" s="16">
        <f t="shared" si="372"/>
        <v>1.0092000000000001</v>
      </c>
      <c r="BY69" s="16">
        <f t="shared" si="372"/>
        <v>1.0162</v>
      </c>
      <c r="BZ69" s="16">
        <f t="shared" ref="BZ69:EK69" si="373">BZ42/100+1</f>
        <v>1.0085</v>
      </c>
      <c r="CA69" s="16">
        <f t="shared" si="373"/>
        <v>1.0053000000000001</v>
      </c>
      <c r="CB69" s="16">
        <f t="shared" si="373"/>
        <v>1.0058</v>
      </c>
      <c r="CC69" s="16">
        <f t="shared" si="373"/>
        <v>1.0042</v>
      </c>
      <c r="CD69" s="16">
        <f t="shared" si="373"/>
        <v>1.0067999999999999</v>
      </c>
      <c r="CE69" s="16">
        <f t="shared" si="373"/>
        <v>1.0054000000000001</v>
      </c>
      <c r="CF69" s="16">
        <f t="shared" si="373"/>
        <v>1.0044999999999999</v>
      </c>
      <c r="CG69" s="16">
        <f t="shared" si="373"/>
        <v>1.0005999999999999</v>
      </c>
      <c r="CH69" s="16">
        <f t="shared" si="373"/>
        <v>1.0033000000000001</v>
      </c>
      <c r="CI69" s="16">
        <f t="shared" si="373"/>
        <v>0.99970000000000003</v>
      </c>
      <c r="CJ69" s="16">
        <f t="shared" si="373"/>
        <v>1.0022</v>
      </c>
      <c r="CK69" s="16">
        <f t="shared" si="373"/>
        <v>1.0012000000000001</v>
      </c>
      <c r="CL69" s="16">
        <f t="shared" si="373"/>
        <v>1</v>
      </c>
      <c r="CM69" s="16">
        <f t="shared" si="373"/>
        <v>1.0083</v>
      </c>
      <c r="CN69" s="16">
        <f t="shared" si="373"/>
        <v>1.0026999999999999</v>
      </c>
      <c r="CO69" s="16">
        <f t="shared" si="373"/>
        <v>1.0012000000000001</v>
      </c>
      <c r="CP69" s="16">
        <f t="shared" si="373"/>
        <v>1.0021</v>
      </c>
      <c r="CQ69" s="16">
        <f t="shared" si="373"/>
        <v>1.0039</v>
      </c>
      <c r="CR69" s="16">
        <f t="shared" si="373"/>
        <v>1.0035000000000001</v>
      </c>
      <c r="CS69" s="16">
        <f t="shared" si="373"/>
        <v>0.99950000000000006</v>
      </c>
      <c r="CT69" s="16">
        <f t="shared" si="373"/>
        <v>0.99780000000000002</v>
      </c>
      <c r="CU69" s="16">
        <f t="shared" si="373"/>
        <v>1.0012000000000001</v>
      </c>
      <c r="CV69" s="16">
        <f t="shared" si="373"/>
        <v>0.99960000000000004</v>
      </c>
      <c r="CW69" s="16">
        <f t="shared" si="373"/>
        <v>1.0004999999999999</v>
      </c>
      <c r="CX69" s="16">
        <f t="shared" si="373"/>
        <v>1.0025999999999999</v>
      </c>
      <c r="CY69" s="16">
        <f t="shared" si="373"/>
        <v>1.0018</v>
      </c>
      <c r="CZ69" s="16">
        <f t="shared" si="373"/>
        <v>1.002</v>
      </c>
      <c r="DA69" s="16">
        <f t="shared" si="373"/>
        <v>1.0009999999999999</v>
      </c>
      <c r="DB69" s="16">
        <f t="shared" si="373"/>
        <v>1.0046999999999999</v>
      </c>
      <c r="DC69" s="16">
        <f t="shared" si="373"/>
        <v>1.0015000000000001</v>
      </c>
      <c r="DD69" s="16">
        <f t="shared" si="373"/>
        <v>1.0025999999999999</v>
      </c>
      <c r="DE69" s="16">
        <f t="shared" si="373"/>
        <v>1.0022</v>
      </c>
      <c r="DF69" s="16">
        <f t="shared" si="373"/>
        <v>1.006</v>
      </c>
      <c r="DG69" s="16">
        <f t="shared" si="373"/>
        <v>1.0035000000000001</v>
      </c>
      <c r="DH69" s="16">
        <f t="shared" si="373"/>
        <v>1.0017</v>
      </c>
      <c r="DI69" s="16">
        <f t="shared" si="373"/>
        <v>1.0024</v>
      </c>
      <c r="DJ69" s="16">
        <f t="shared" si="373"/>
        <v>1.0018</v>
      </c>
      <c r="DK69" s="16">
        <f t="shared" si="373"/>
        <v>1.0028999999999999</v>
      </c>
      <c r="DL69" s="16">
        <f t="shared" si="373"/>
        <v>1.0075000000000001</v>
      </c>
      <c r="DM69" s="16">
        <f t="shared" si="373"/>
        <v>1.0027999999999999</v>
      </c>
      <c r="DN69" s="16">
        <f t="shared" si="373"/>
        <v>1.0014000000000001</v>
      </c>
      <c r="DO69" s="16">
        <f t="shared" si="373"/>
        <v>1.0051000000000001</v>
      </c>
      <c r="DP69" s="16">
        <f t="shared" si="373"/>
        <v>1.0029999999999999</v>
      </c>
      <c r="DQ69" s="16">
        <f t="shared" si="373"/>
        <v>1.0023</v>
      </c>
      <c r="DR69" s="16">
        <f t="shared" si="373"/>
        <v>1.0057</v>
      </c>
      <c r="DS69" s="16">
        <f t="shared" si="373"/>
        <v>1.0016</v>
      </c>
      <c r="DT69" s="16">
        <f t="shared" si="373"/>
        <v>1.0037</v>
      </c>
      <c r="DU69" s="16">
        <f t="shared" si="373"/>
        <v>1.0042</v>
      </c>
      <c r="DV69" s="16">
        <f t="shared" si="373"/>
        <v>1.004</v>
      </c>
      <c r="DW69" s="16">
        <f t="shared" si="373"/>
        <v>1.0051000000000001</v>
      </c>
      <c r="DX69" s="16">
        <f t="shared" si="373"/>
        <v>1.0083</v>
      </c>
      <c r="DY69" s="16">
        <f t="shared" si="373"/>
        <v>1.0042</v>
      </c>
      <c r="DZ69" s="16">
        <f t="shared" si="373"/>
        <v>0.99860000000000004</v>
      </c>
      <c r="EA69" s="16">
        <f t="shared" si="373"/>
        <v>1.0014000000000001</v>
      </c>
      <c r="EB69" s="16">
        <f t="shared" si="373"/>
        <v>1.0033000000000001</v>
      </c>
      <c r="EC69" s="16">
        <f t="shared" si="373"/>
        <v>1.0012000000000001</v>
      </c>
      <c r="ED69" s="16">
        <f t="shared" si="373"/>
        <v>1.0032000000000001</v>
      </c>
      <c r="EE69" s="16">
        <f t="shared" si="373"/>
        <v>0.99990000000000001</v>
      </c>
      <c r="EF69" s="16">
        <f t="shared" si="373"/>
        <v>1.0019</v>
      </c>
      <c r="EG69" s="16">
        <f t="shared" si="373"/>
        <v>1.0029999999999999</v>
      </c>
      <c r="EH69" s="16">
        <f t="shared" si="373"/>
        <v>1.0033000000000001</v>
      </c>
      <c r="EI69" s="16">
        <f t="shared" si="373"/>
        <v>1.0025999999999999</v>
      </c>
      <c r="EJ69" s="16">
        <f t="shared" si="373"/>
        <v>1.0094000000000001</v>
      </c>
      <c r="EK69" s="16">
        <f t="shared" si="373"/>
        <v>1.0046999999999999</v>
      </c>
      <c r="EL69" s="16">
        <f t="shared" ref="EL69:GA69" si="374">EL42/100+1</f>
        <v>1.0105</v>
      </c>
      <c r="EM69" s="16">
        <f t="shared" si="374"/>
        <v>1.0128999999999999</v>
      </c>
      <c r="EN69" s="16">
        <f t="shared" si="374"/>
        <v>1.0055000000000001</v>
      </c>
      <c r="EO69" s="16">
        <f t="shared" si="374"/>
        <v>0.99880000000000002</v>
      </c>
      <c r="EP69" s="16">
        <f t="shared" si="374"/>
        <v>1.0028999999999999</v>
      </c>
      <c r="EQ69" s="16">
        <f t="shared" si="374"/>
        <v>1.0003</v>
      </c>
      <c r="ER69" s="16">
        <f t="shared" si="374"/>
        <v>1.0062</v>
      </c>
      <c r="ES69" s="16">
        <f t="shared" si="374"/>
        <v>1.0045999999999999</v>
      </c>
      <c r="ET69" s="16">
        <f t="shared" si="374"/>
        <v>1.0026999999999999</v>
      </c>
      <c r="EU69" s="16">
        <f t="shared" si="374"/>
        <v>1.0019</v>
      </c>
      <c r="EV69" s="84">
        <f t="shared" si="374"/>
        <v>1.0046999999999999</v>
      </c>
      <c r="EW69" s="84">
        <f t="shared" si="374"/>
        <v>1.0025999999999999</v>
      </c>
      <c r="EX69" s="84">
        <f t="shared" si="374"/>
        <v>1.0018</v>
      </c>
      <c r="EY69" s="84">
        <f t="shared" si="374"/>
        <v>1.0046999999999999</v>
      </c>
      <c r="EZ69" s="84">
        <f t="shared" si="374"/>
        <v>1.0032000000000001</v>
      </c>
      <c r="FA69" s="84">
        <f t="shared" si="374"/>
        <v>1.0015000000000001</v>
      </c>
      <c r="FB69" s="84">
        <f t="shared" si="374"/>
        <v>1.0019</v>
      </c>
      <c r="FC69" s="84">
        <f t="shared" si="374"/>
        <v>1.0013000000000001</v>
      </c>
      <c r="FD69" s="84">
        <f t="shared" si="374"/>
        <v>1.0029999999999999</v>
      </c>
      <c r="FE69" s="84">
        <f t="shared" si="374"/>
        <v>1.0024999999999999</v>
      </c>
      <c r="FF69" s="84">
        <f t="shared" si="374"/>
        <v>1.0054000000000001</v>
      </c>
      <c r="FG69" s="84">
        <f t="shared" si="374"/>
        <v>1.0033000000000001</v>
      </c>
      <c r="FH69" s="84">
        <f t="shared" si="374"/>
        <v>0.99780000000000002</v>
      </c>
      <c r="FI69" s="84">
        <f t="shared" si="374"/>
        <v>0.9889</v>
      </c>
      <c r="FJ69" s="84">
        <f t="shared" si="374"/>
        <v>1.0025999999999999</v>
      </c>
      <c r="FK69" s="84">
        <f t="shared" si="374"/>
        <v>1.0041</v>
      </c>
      <c r="FL69" s="84">
        <f t="shared" si="374"/>
        <v>1.0031000000000001</v>
      </c>
      <c r="FM69" s="84">
        <f t="shared" si="374"/>
        <v>1.0038</v>
      </c>
      <c r="FN69" s="84">
        <f t="shared" si="374"/>
        <v>0.99729999999999996</v>
      </c>
      <c r="FO69" s="84">
        <f t="shared" si="374"/>
        <v>1.0008999999999999</v>
      </c>
      <c r="FP69" s="84">
        <f t="shared" si="374"/>
        <v>1.0016</v>
      </c>
      <c r="FQ69" s="84">
        <f t="shared" si="374"/>
        <v>1.0014000000000001</v>
      </c>
      <c r="FR69" s="84">
        <f t="shared" si="374"/>
        <v>1.0047999999999999</v>
      </c>
      <c r="FS69" s="84">
        <f t="shared" si="374"/>
        <v>1.0091000000000001</v>
      </c>
      <c r="FT69" s="84">
        <f t="shared" si="374"/>
        <v>1.0038</v>
      </c>
      <c r="FU69" s="84">
        <f t="shared" si="374"/>
        <v>1.004</v>
      </c>
      <c r="FV69" s="84">
        <f t="shared" si="374"/>
        <v>0.99980000000000002</v>
      </c>
      <c r="FW69" s="84">
        <f t="shared" si="374"/>
        <v>1.0077</v>
      </c>
      <c r="FX69" s="84">
        <f t="shared" si="374"/>
        <v>1.0059</v>
      </c>
      <c r="FY69" s="84">
        <f t="shared" si="374"/>
        <v>1.0024999999999999</v>
      </c>
      <c r="FZ69" s="84">
        <f t="shared" si="374"/>
        <v>1.0039</v>
      </c>
      <c r="GA69" s="84">
        <f t="shared" si="374"/>
        <v>1.0051000000000001</v>
      </c>
      <c r="GB69" s="84">
        <f t="shared" ref="GB69" si="375">GB42/100+1</f>
        <v>1.004</v>
      </c>
    </row>
  </sheetData>
  <conditionalFormatting sqref="B25 B30 B11:B16">
    <cfRule type="cellIs" dxfId="25" priority="23" stopIfTrue="1" operator="equal">
      <formula>"nc"</formula>
    </cfRule>
  </conditionalFormatting>
  <conditionalFormatting sqref="A9">
    <cfRule type="cellIs" dxfId="24" priority="22" stopIfTrue="1" operator="equal">
      <formula>"nc"</formula>
    </cfRule>
  </conditionalFormatting>
  <conditionalFormatting sqref="A23">
    <cfRule type="cellIs" dxfId="23" priority="21" stopIfTrue="1" operator="equal">
      <formula>"nc"</formula>
    </cfRule>
  </conditionalFormatting>
  <conditionalFormatting sqref="B26:B29">
    <cfRule type="cellIs" dxfId="22" priority="20" stopIfTrue="1" operator="equal">
      <formula>"nc"</formula>
    </cfRule>
  </conditionalFormatting>
  <conditionalFormatting sqref="B39:B43">
    <cfRule type="cellIs" dxfId="21" priority="19" stopIfTrue="1" operator="equal">
      <formula>"nc"</formula>
    </cfRule>
  </conditionalFormatting>
  <conditionalFormatting sqref="A37">
    <cfRule type="cellIs" dxfId="20" priority="18" stopIfTrue="1" operator="equal">
      <formula>"nc"</formula>
    </cfRule>
  </conditionalFormatting>
  <conditionalFormatting sqref="B49:B51">
    <cfRule type="cellIs" dxfId="19" priority="4" stopIfTrue="1" operator="equal">
      <formula>"nc"</formula>
    </cfRule>
  </conditionalFormatting>
  <conditionalFormatting sqref="B54:B56">
    <cfRule type="cellIs" dxfId="18" priority="3" stopIfTrue="1" operator="equal">
      <formula>"nc"</formula>
    </cfRule>
  </conditionalFormatting>
  <conditionalFormatting sqref="B62:B64">
    <cfRule type="cellIs" dxfId="17" priority="2" stopIfTrue="1" operator="equal">
      <formula>"nc"</formula>
    </cfRule>
  </conditionalFormatting>
  <conditionalFormatting sqref="B67:B69">
    <cfRule type="cellIs" dxfId="16" priority="1" stopIfTrue="1" operator="equal">
      <formula>"nc"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ref</vt:lpstr>
      <vt:lpstr>Gráficos</vt:lpstr>
      <vt:lpstr>Tab Apêndice</vt:lpstr>
      <vt:lpstr>.</vt:lpstr>
      <vt:lpstr>sub_peso</vt:lpstr>
      <vt:lpstr>sub_var</vt:lpstr>
      <vt:lpstr>AISM</vt:lpstr>
      <vt:lpstr>DNDS</vt:lpstr>
      <vt:lpstr>CNCM</vt:lpstr>
      <vt:lpstr>_</vt:lpstr>
      <vt:lpstr>12peso</vt:lpstr>
      <vt:lpstr>12var</vt:lpstr>
      <vt:lpstr>12pxv</vt:lpstr>
      <vt:lpstr>seriesBCB</vt:lpstr>
      <vt:lpstr>99_06_11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TSM</dc:creator>
  <cp:lastModifiedBy>Elizabeth Ferreira da Silva</cp:lastModifiedBy>
  <dcterms:created xsi:type="dcterms:W3CDTF">2014-03-30T13:49:08Z</dcterms:created>
  <dcterms:modified xsi:type="dcterms:W3CDTF">2022-10-24T18:21:41Z</dcterms:modified>
</cp:coreProperties>
</file>